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0290" windowHeight="1710" activeTab="3"/>
  </bookViews>
  <sheets>
    <sheet name="Staging" sheetId="4" r:id="rId1"/>
    <sheet name="stores" sheetId="2" r:id="rId2"/>
    <sheet name="departments" sheetId="3" r:id="rId3"/>
    <sheet name="sales" sheetId="1" r:id="rId4"/>
    <sheet name="Dashboard" sheetId="5" r:id="rId5"/>
  </sheets>
  <definedNames>
    <definedName name="LY_YTDMax">Staging!$B$3</definedName>
    <definedName name="LY_YTDMin">Staging!$B$5</definedName>
    <definedName name="TY_YTDMax">Staging!$B$2</definedName>
    <definedName name="TY_YTDMin">Staging!$B$4</definedName>
    <definedName name="YoY_Min">Staging!$B$6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7502" i="1" l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B2" i="4" l="1"/>
  <c r="M7505" i="1" l="1"/>
  <c r="M7513" i="1"/>
  <c r="M7521" i="1"/>
  <c r="M7529" i="1"/>
  <c r="M7537" i="1"/>
  <c r="M7545" i="1"/>
  <c r="M7553" i="1"/>
  <c r="M7561" i="1"/>
  <c r="M7569" i="1"/>
  <c r="M7577" i="1"/>
  <c r="M7585" i="1"/>
  <c r="M7593" i="1"/>
  <c r="M7601" i="1"/>
  <c r="M7609" i="1"/>
  <c r="M7617" i="1"/>
  <c r="M7625" i="1"/>
  <c r="M7633" i="1"/>
  <c r="M7641" i="1"/>
  <c r="M7649" i="1"/>
  <c r="M7657" i="1"/>
  <c r="M7665" i="1"/>
  <c r="M7673" i="1"/>
  <c r="M7681" i="1"/>
  <c r="M7689" i="1"/>
  <c r="M7697" i="1"/>
  <c r="M7705" i="1"/>
  <c r="M7713" i="1"/>
  <c r="M7721" i="1"/>
  <c r="M7729" i="1"/>
  <c r="M7737" i="1"/>
  <c r="M7745" i="1"/>
  <c r="M7753" i="1"/>
  <c r="M7761" i="1"/>
  <c r="M7769" i="1"/>
  <c r="M7777" i="1"/>
  <c r="M7785" i="1"/>
  <c r="M7793" i="1"/>
  <c r="M7801" i="1"/>
  <c r="M7809" i="1"/>
  <c r="M7817" i="1"/>
  <c r="M7825" i="1"/>
  <c r="M7833" i="1"/>
  <c r="M7841" i="1"/>
  <c r="M7849" i="1"/>
  <c r="M7857" i="1"/>
  <c r="M7865" i="1"/>
  <c r="M7873" i="1"/>
  <c r="M7881" i="1"/>
  <c r="M7889" i="1"/>
  <c r="M7897" i="1"/>
  <c r="M7905" i="1"/>
  <c r="M7913" i="1"/>
  <c r="M7921" i="1"/>
  <c r="M7929" i="1"/>
  <c r="M7937" i="1"/>
  <c r="M7945" i="1"/>
  <c r="M7953" i="1"/>
  <c r="M7961" i="1"/>
  <c r="M7969" i="1"/>
  <c r="M7977" i="1"/>
  <c r="M7985" i="1"/>
  <c r="M7993" i="1"/>
  <c r="M8001" i="1"/>
  <c r="M8009" i="1"/>
  <c r="M8017" i="1"/>
  <c r="M8025" i="1"/>
  <c r="M8033" i="1"/>
  <c r="M8041" i="1"/>
  <c r="M8049" i="1"/>
  <c r="M8057" i="1"/>
  <c r="M8065" i="1"/>
  <c r="M8073" i="1"/>
  <c r="M8081" i="1"/>
  <c r="M8089" i="1"/>
  <c r="M8097" i="1"/>
  <c r="M8105" i="1"/>
  <c r="M8113" i="1"/>
  <c r="M8121" i="1"/>
  <c r="M8129" i="1"/>
  <c r="M8137" i="1"/>
  <c r="M8145" i="1"/>
  <c r="M8153" i="1"/>
  <c r="M8161" i="1"/>
  <c r="M8169" i="1"/>
  <c r="M8177" i="1"/>
  <c r="M7509" i="1"/>
  <c r="M7517" i="1"/>
  <c r="M7525" i="1"/>
  <c r="M7533" i="1"/>
  <c r="M7541" i="1"/>
  <c r="M7549" i="1"/>
  <c r="M7557" i="1"/>
  <c r="M7565" i="1"/>
  <c r="M7573" i="1"/>
  <c r="M7581" i="1"/>
  <c r="M7589" i="1"/>
  <c r="M7597" i="1"/>
  <c r="M7605" i="1"/>
  <c r="M7613" i="1"/>
  <c r="M7621" i="1"/>
  <c r="M7629" i="1"/>
  <c r="M7637" i="1"/>
  <c r="M7645" i="1"/>
  <c r="M7653" i="1"/>
  <c r="M7661" i="1"/>
  <c r="M7669" i="1"/>
  <c r="M7677" i="1"/>
  <c r="M7685" i="1"/>
  <c r="M7693" i="1"/>
  <c r="M7701" i="1"/>
  <c r="M7709" i="1"/>
  <c r="M7717" i="1"/>
  <c r="M7725" i="1"/>
  <c r="M7733" i="1"/>
  <c r="M7741" i="1"/>
  <c r="M7749" i="1"/>
  <c r="M7757" i="1"/>
  <c r="M7765" i="1"/>
  <c r="M7773" i="1"/>
  <c r="M7781" i="1"/>
  <c r="M7789" i="1"/>
  <c r="M7797" i="1"/>
  <c r="M7805" i="1"/>
  <c r="M7813" i="1"/>
  <c r="M7821" i="1"/>
  <c r="M7829" i="1"/>
  <c r="M7837" i="1"/>
  <c r="M7845" i="1"/>
  <c r="M7853" i="1"/>
  <c r="M7861" i="1"/>
  <c r="M7869" i="1"/>
  <c r="M7877" i="1"/>
  <c r="M7885" i="1"/>
  <c r="M7893" i="1"/>
  <c r="M7901" i="1"/>
  <c r="M7909" i="1"/>
  <c r="M7917" i="1"/>
  <c r="M7925" i="1"/>
  <c r="M7933" i="1"/>
  <c r="M7941" i="1"/>
  <c r="M7949" i="1"/>
  <c r="M7957" i="1"/>
  <c r="M7965" i="1"/>
  <c r="M7973" i="1"/>
  <c r="M7981" i="1"/>
  <c r="M7989" i="1"/>
  <c r="M7997" i="1"/>
  <c r="M8005" i="1"/>
  <c r="M8013" i="1"/>
  <c r="M8021" i="1"/>
  <c r="M8029" i="1"/>
  <c r="M8037" i="1"/>
  <c r="M8045" i="1"/>
  <c r="M8053" i="1"/>
  <c r="M8061" i="1"/>
  <c r="M8069" i="1"/>
  <c r="M8077" i="1"/>
  <c r="M8085" i="1"/>
  <c r="M8093" i="1"/>
  <c r="M8101" i="1"/>
  <c r="M8109" i="1"/>
  <c r="M8117" i="1"/>
  <c r="M8125" i="1"/>
  <c r="M8133" i="1"/>
  <c r="M8141" i="1"/>
  <c r="M8149" i="1"/>
  <c r="M8157" i="1"/>
  <c r="M8165" i="1"/>
  <c r="M8173" i="1"/>
  <c r="M8181" i="1"/>
  <c r="M7506" i="1"/>
  <c r="M7516" i="1"/>
  <c r="M7527" i="1"/>
  <c r="M7538" i="1"/>
  <c r="M7548" i="1"/>
  <c r="M7559" i="1"/>
  <c r="M7570" i="1"/>
  <c r="M7580" i="1"/>
  <c r="M7591" i="1"/>
  <c r="M7602" i="1"/>
  <c r="M7612" i="1"/>
  <c r="M7623" i="1"/>
  <c r="M7634" i="1"/>
  <c r="M7644" i="1"/>
  <c r="M7655" i="1"/>
  <c r="M7666" i="1"/>
  <c r="M7676" i="1"/>
  <c r="M7687" i="1"/>
  <c r="M7698" i="1"/>
  <c r="M7708" i="1"/>
  <c r="M7719" i="1"/>
  <c r="M7730" i="1"/>
  <c r="M7740" i="1"/>
  <c r="M7751" i="1"/>
  <c r="M7762" i="1"/>
  <c r="M7772" i="1"/>
  <c r="M7783" i="1"/>
  <c r="M7794" i="1"/>
  <c r="M7804" i="1"/>
  <c r="M7815" i="1"/>
  <c r="M7826" i="1"/>
  <c r="M7836" i="1"/>
  <c r="M7847" i="1"/>
  <c r="M7858" i="1"/>
  <c r="M7868" i="1"/>
  <c r="M7879" i="1"/>
  <c r="M7890" i="1"/>
  <c r="M7900" i="1"/>
  <c r="M7911" i="1"/>
  <c r="M7922" i="1"/>
  <c r="M7932" i="1"/>
  <c r="M7943" i="1"/>
  <c r="M7954" i="1"/>
  <c r="M7964" i="1"/>
  <c r="M7975" i="1"/>
  <c r="M7986" i="1"/>
  <c r="M7996" i="1"/>
  <c r="M8007" i="1"/>
  <c r="M8018" i="1"/>
  <c r="M8028" i="1"/>
  <c r="M8039" i="1"/>
  <c r="M8050" i="1"/>
  <c r="M8060" i="1"/>
  <c r="M8071" i="1"/>
  <c r="M8082" i="1"/>
  <c r="M8092" i="1"/>
  <c r="M8103" i="1"/>
  <c r="M8114" i="1"/>
  <c r="M8124" i="1"/>
  <c r="M8135" i="1"/>
  <c r="M8146" i="1"/>
  <c r="M8156" i="1"/>
  <c r="M8167" i="1"/>
  <c r="M8178" i="1"/>
  <c r="M8187" i="1"/>
  <c r="M8195" i="1"/>
  <c r="M8203" i="1"/>
  <c r="M8211" i="1"/>
  <c r="M8219" i="1"/>
  <c r="M8227" i="1"/>
  <c r="M8235" i="1"/>
  <c r="M8243" i="1"/>
  <c r="M8251" i="1"/>
  <c r="M8259" i="1"/>
  <c r="M8267" i="1"/>
  <c r="M8275" i="1"/>
  <c r="M8283" i="1"/>
  <c r="M8291" i="1"/>
  <c r="M8299" i="1"/>
  <c r="M8307" i="1"/>
  <c r="M8315" i="1"/>
  <c r="M8323" i="1"/>
  <c r="M8331" i="1"/>
  <c r="M8339" i="1"/>
  <c r="M8347" i="1"/>
  <c r="M8355" i="1"/>
  <c r="M8363" i="1"/>
  <c r="M8371" i="1"/>
  <c r="M8379" i="1"/>
  <c r="M8387" i="1"/>
  <c r="M8395" i="1"/>
  <c r="M8403" i="1"/>
  <c r="M8411" i="1"/>
  <c r="M8419" i="1"/>
  <c r="M8427" i="1"/>
  <c r="M8435" i="1"/>
  <c r="M8443" i="1"/>
  <c r="M8451" i="1"/>
  <c r="M8459" i="1"/>
  <c r="M8467" i="1"/>
  <c r="M8475" i="1"/>
  <c r="M8483" i="1"/>
  <c r="M8491" i="1"/>
  <c r="M8499" i="1"/>
  <c r="M7511" i="1"/>
  <c r="M7522" i="1"/>
  <c r="M7532" i="1"/>
  <c r="M7543" i="1"/>
  <c r="M7554" i="1"/>
  <c r="M7564" i="1"/>
  <c r="M7575" i="1"/>
  <c r="M7586" i="1"/>
  <c r="M7596" i="1"/>
  <c r="M7607" i="1"/>
  <c r="M7618" i="1"/>
  <c r="M7628" i="1"/>
  <c r="M7639" i="1"/>
  <c r="M7650" i="1"/>
  <c r="M7660" i="1"/>
  <c r="M7671" i="1"/>
  <c r="M7682" i="1"/>
  <c r="M7692" i="1"/>
  <c r="M7703" i="1"/>
  <c r="M7714" i="1"/>
  <c r="M7724" i="1"/>
  <c r="M7735" i="1"/>
  <c r="M7746" i="1"/>
  <c r="M7756" i="1"/>
  <c r="M7767" i="1"/>
  <c r="M7778" i="1"/>
  <c r="M7788" i="1"/>
  <c r="M7799" i="1"/>
  <c r="M7810" i="1"/>
  <c r="M7820" i="1"/>
  <c r="M7831" i="1"/>
  <c r="M7842" i="1"/>
  <c r="M7852" i="1"/>
  <c r="M7863" i="1"/>
  <c r="M7874" i="1"/>
  <c r="M7884" i="1"/>
  <c r="M7895" i="1"/>
  <c r="M7906" i="1"/>
  <c r="M7916" i="1"/>
  <c r="M7927" i="1"/>
  <c r="M7938" i="1"/>
  <c r="M7948" i="1"/>
  <c r="M7959" i="1"/>
  <c r="M7970" i="1"/>
  <c r="M7980" i="1"/>
  <c r="M7991" i="1"/>
  <c r="M8002" i="1"/>
  <c r="M8012" i="1"/>
  <c r="M8023" i="1"/>
  <c r="M8034" i="1"/>
  <c r="M8044" i="1"/>
  <c r="M8055" i="1"/>
  <c r="M8066" i="1"/>
  <c r="M8076" i="1"/>
  <c r="M8087" i="1"/>
  <c r="M8098" i="1"/>
  <c r="M8108" i="1"/>
  <c r="M8119" i="1"/>
  <c r="M8130" i="1"/>
  <c r="M8140" i="1"/>
  <c r="M8151" i="1"/>
  <c r="M8162" i="1"/>
  <c r="M8172" i="1"/>
  <c r="M8183" i="1"/>
  <c r="M8191" i="1"/>
  <c r="M8199" i="1"/>
  <c r="M8207" i="1"/>
  <c r="M8215" i="1"/>
  <c r="M8223" i="1"/>
  <c r="M8231" i="1"/>
  <c r="M8239" i="1"/>
  <c r="M8247" i="1"/>
  <c r="M8255" i="1"/>
  <c r="M8263" i="1"/>
  <c r="M8271" i="1"/>
  <c r="M8279" i="1"/>
  <c r="M8287" i="1"/>
  <c r="M8295" i="1"/>
  <c r="M8303" i="1"/>
  <c r="M8311" i="1"/>
  <c r="M8319" i="1"/>
  <c r="M8327" i="1"/>
  <c r="M8335" i="1"/>
  <c r="M8343" i="1"/>
  <c r="M8351" i="1"/>
  <c r="M8359" i="1"/>
  <c r="M8367" i="1"/>
  <c r="M8375" i="1"/>
  <c r="M8383" i="1"/>
  <c r="M8391" i="1"/>
  <c r="M8399" i="1"/>
  <c r="M8407" i="1"/>
  <c r="M8415" i="1"/>
  <c r="M8423" i="1"/>
  <c r="M8431" i="1"/>
  <c r="M8439" i="1"/>
  <c r="M8447" i="1"/>
  <c r="M8455" i="1"/>
  <c r="M8463" i="1"/>
  <c r="M8471" i="1"/>
  <c r="M8479" i="1"/>
  <c r="M8487" i="1"/>
  <c r="M8495" i="1"/>
  <c r="M7507" i="1"/>
  <c r="M7520" i="1"/>
  <c r="M7535" i="1"/>
  <c r="M7550" i="1"/>
  <c r="M7563" i="1"/>
  <c r="M7578" i="1"/>
  <c r="M7592" i="1"/>
  <c r="M7606" i="1"/>
  <c r="M7620" i="1"/>
  <c r="M7635" i="1"/>
  <c r="M7648" i="1"/>
  <c r="M7663" i="1"/>
  <c r="M7678" i="1"/>
  <c r="M7691" i="1"/>
  <c r="M7706" i="1"/>
  <c r="M7720" i="1"/>
  <c r="M7734" i="1"/>
  <c r="M7748" i="1"/>
  <c r="M7763" i="1"/>
  <c r="M7776" i="1"/>
  <c r="M7791" i="1"/>
  <c r="M7806" i="1"/>
  <c r="M7819" i="1"/>
  <c r="M7834" i="1"/>
  <c r="M7848" i="1"/>
  <c r="M7862" i="1"/>
  <c r="M7876" i="1"/>
  <c r="M7891" i="1"/>
  <c r="M7904" i="1"/>
  <c r="M7919" i="1"/>
  <c r="M7934" i="1"/>
  <c r="M7947" i="1"/>
  <c r="M7962" i="1"/>
  <c r="M7976" i="1"/>
  <c r="M7990" i="1"/>
  <c r="M8004" i="1"/>
  <c r="M8019" i="1"/>
  <c r="M8032" i="1"/>
  <c r="M8047" i="1"/>
  <c r="M8062" i="1"/>
  <c r="M8075" i="1"/>
  <c r="M8090" i="1"/>
  <c r="M8104" i="1"/>
  <c r="M8118" i="1"/>
  <c r="M8132" i="1"/>
  <c r="M8147" i="1"/>
  <c r="M8160" i="1"/>
  <c r="M8175" i="1"/>
  <c r="M8188" i="1"/>
  <c r="M8198" i="1"/>
  <c r="M8209" i="1"/>
  <c r="M8220" i="1"/>
  <c r="M8230" i="1"/>
  <c r="M8241" i="1"/>
  <c r="M8252" i="1"/>
  <c r="M8262" i="1"/>
  <c r="M8273" i="1"/>
  <c r="M8284" i="1"/>
  <c r="M8294" i="1"/>
  <c r="M8305" i="1"/>
  <c r="M8316" i="1"/>
  <c r="M8326" i="1"/>
  <c r="M8337" i="1"/>
  <c r="M8348" i="1"/>
  <c r="M8358" i="1"/>
  <c r="M8369" i="1"/>
  <c r="M8380" i="1"/>
  <c r="M8390" i="1"/>
  <c r="M8401" i="1"/>
  <c r="M8412" i="1"/>
  <c r="M8422" i="1"/>
  <c r="M8433" i="1"/>
  <c r="M8444" i="1"/>
  <c r="M8454" i="1"/>
  <c r="M8465" i="1"/>
  <c r="M8476" i="1"/>
  <c r="M8486" i="1"/>
  <c r="M8497" i="1"/>
  <c r="M7514" i="1"/>
  <c r="M7528" i="1"/>
  <c r="M7542" i="1"/>
  <c r="M7556" i="1"/>
  <c r="M7571" i="1"/>
  <c r="M7584" i="1"/>
  <c r="M7599" i="1"/>
  <c r="M7614" i="1"/>
  <c r="M7627" i="1"/>
  <c r="M7642" i="1"/>
  <c r="M7656" i="1"/>
  <c r="M7670" i="1"/>
  <c r="M7684" i="1"/>
  <c r="M7699" i="1"/>
  <c r="M7712" i="1"/>
  <c r="M7727" i="1"/>
  <c r="M7742" i="1"/>
  <c r="M7755" i="1"/>
  <c r="M7770" i="1"/>
  <c r="M7784" i="1"/>
  <c r="M7798" i="1"/>
  <c r="M7812" i="1"/>
  <c r="M7827" i="1"/>
  <c r="M7840" i="1"/>
  <c r="M7855" i="1"/>
  <c r="M7870" i="1"/>
  <c r="M7883" i="1"/>
  <c r="M7898" i="1"/>
  <c r="M7912" i="1"/>
  <c r="M7926" i="1"/>
  <c r="M7940" i="1"/>
  <c r="M7955" i="1"/>
  <c r="M7968" i="1"/>
  <c r="M7983" i="1"/>
  <c r="M7998" i="1"/>
  <c r="M8011" i="1"/>
  <c r="M8026" i="1"/>
  <c r="M8040" i="1"/>
  <c r="M8054" i="1"/>
  <c r="M8068" i="1"/>
  <c r="M8083" i="1"/>
  <c r="M8096" i="1"/>
  <c r="M8111" i="1"/>
  <c r="M8126" i="1"/>
  <c r="M8139" i="1"/>
  <c r="M8154" i="1"/>
  <c r="M8168" i="1"/>
  <c r="M8182" i="1"/>
  <c r="M8193" i="1"/>
  <c r="M8204" i="1"/>
  <c r="M8214" i="1"/>
  <c r="M8225" i="1"/>
  <c r="M8236" i="1"/>
  <c r="M8246" i="1"/>
  <c r="M8257" i="1"/>
  <c r="M8268" i="1"/>
  <c r="M8278" i="1"/>
  <c r="M8289" i="1"/>
  <c r="M8300" i="1"/>
  <c r="M8310" i="1"/>
  <c r="M8321" i="1"/>
  <c r="M8332" i="1"/>
  <c r="M8342" i="1"/>
  <c r="M8353" i="1"/>
  <c r="M8364" i="1"/>
  <c r="M8374" i="1"/>
  <c r="M8385" i="1"/>
  <c r="M8396" i="1"/>
  <c r="M8406" i="1"/>
  <c r="M8417" i="1"/>
  <c r="M8428" i="1"/>
  <c r="M8438" i="1"/>
  <c r="M8449" i="1"/>
  <c r="M8460" i="1"/>
  <c r="M8470" i="1"/>
  <c r="M8481" i="1"/>
  <c r="M8492" i="1"/>
  <c r="M7502" i="1"/>
  <c r="M7519" i="1"/>
  <c r="M7539" i="1"/>
  <c r="M7558" i="1"/>
  <c r="M7576" i="1"/>
  <c r="M7595" i="1"/>
  <c r="M7615" i="1"/>
  <c r="M7632" i="1"/>
  <c r="M7652" i="1"/>
  <c r="M7672" i="1"/>
  <c r="M7690" i="1"/>
  <c r="M7710" i="1"/>
  <c r="M7728" i="1"/>
  <c r="M7747" i="1"/>
  <c r="M7766" i="1"/>
  <c r="M7786" i="1"/>
  <c r="M7803" i="1"/>
  <c r="M7823" i="1"/>
  <c r="M7843" i="1"/>
  <c r="M7860" i="1"/>
  <c r="M7880" i="1"/>
  <c r="M7899" i="1"/>
  <c r="M7918" i="1"/>
  <c r="M7936" i="1"/>
  <c r="M7956" i="1"/>
  <c r="M7974" i="1"/>
  <c r="M7994" i="1"/>
  <c r="M8014" i="1"/>
  <c r="M8031" i="1"/>
  <c r="M8051" i="1"/>
  <c r="M8070" i="1"/>
  <c r="M8088" i="1"/>
  <c r="M8107" i="1"/>
  <c r="M8127" i="1"/>
  <c r="M8144" i="1"/>
  <c r="M8164" i="1"/>
  <c r="M8184" i="1"/>
  <c r="M8197" i="1"/>
  <c r="M8212" i="1"/>
  <c r="M8226" i="1"/>
  <c r="M8240" i="1"/>
  <c r="M8254" i="1"/>
  <c r="M8269" i="1"/>
  <c r="M8282" i="1"/>
  <c r="M8297" i="1"/>
  <c r="M8312" i="1"/>
  <c r="M8325" i="1"/>
  <c r="M8340" i="1"/>
  <c r="M8354" i="1"/>
  <c r="M8368" i="1"/>
  <c r="M8382" i="1"/>
  <c r="M8397" i="1"/>
  <c r="M8410" i="1"/>
  <c r="M8425" i="1"/>
  <c r="M8440" i="1"/>
  <c r="M8453" i="1"/>
  <c r="M8468" i="1"/>
  <c r="M8482" i="1"/>
  <c r="M8496" i="1"/>
  <c r="M7508" i="1"/>
  <c r="M7526" i="1"/>
  <c r="M7546" i="1"/>
  <c r="M7566" i="1"/>
  <c r="M7583" i="1"/>
  <c r="M7603" i="1"/>
  <c r="M7622" i="1"/>
  <c r="M7640" i="1"/>
  <c r="M7659" i="1"/>
  <c r="M7679" i="1"/>
  <c r="M7696" i="1"/>
  <c r="M7716" i="1"/>
  <c r="M7736" i="1"/>
  <c r="M7754" i="1"/>
  <c r="M7774" i="1"/>
  <c r="M7792" i="1"/>
  <c r="M7811" i="1"/>
  <c r="M7830" i="1"/>
  <c r="M7850" i="1"/>
  <c r="M7867" i="1"/>
  <c r="M7887" i="1"/>
  <c r="M7907" i="1"/>
  <c r="M7924" i="1"/>
  <c r="M7944" i="1"/>
  <c r="M7963" i="1"/>
  <c r="M7982" i="1"/>
  <c r="M8000" i="1"/>
  <c r="M8020" i="1"/>
  <c r="M8038" i="1"/>
  <c r="M8058" i="1"/>
  <c r="M8078" i="1"/>
  <c r="M8095" i="1"/>
  <c r="M8115" i="1"/>
  <c r="M8134" i="1"/>
  <c r="M8152" i="1"/>
  <c r="M8171" i="1"/>
  <c r="M8189" i="1"/>
  <c r="M8202" i="1"/>
  <c r="M8217" i="1"/>
  <c r="M8232" i="1"/>
  <c r="M8245" i="1"/>
  <c r="M8260" i="1"/>
  <c r="M8274" i="1"/>
  <c r="M8288" i="1"/>
  <c r="M8302" i="1"/>
  <c r="M8317" i="1"/>
  <c r="M8330" i="1"/>
  <c r="M8345" i="1"/>
  <c r="M8360" i="1"/>
  <c r="M8373" i="1"/>
  <c r="M8388" i="1"/>
  <c r="M8402" i="1"/>
  <c r="M8416" i="1"/>
  <c r="M8430" i="1"/>
  <c r="M8445" i="1"/>
  <c r="M8458" i="1"/>
  <c r="M8473" i="1"/>
  <c r="M8488" i="1"/>
  <c r="M7510" i="1"/>
  <c r="M7530" i="1"/>
  <c r="M7547" i="1"/>
  <c r="M7567" i="1"/>
  <c r="M7587" i="1"/>
  <c r="M7604" i="1"/>
  <c r="M7624" i="1"/>
  <c r="M7643" i="1"/>
  <c r="M7662" i="1"/>
  <c r="M7680" i="1"/>
  <c r="M7700" i="1"/>
  <c r="M7718" i="1"/>
  <c r="M7738" i="1"/>
  <c r="M7758" i="1"/>
  <c r="M7775" i="1"/>
  <c r="M7795" i="1"/>
  <c r="M7814" i="1"/>
  <c r="M7832" i="1"/>
  <c r="M7851" i="1"/>
  <c r="M7871" i="1"/>
  <c r="M7888" i="1"/>
  <c r="M7908" i="1"/>
  <c r="M7928" i="1"/>
  <c r="M7946" i="1"/>
  <c r="M7966" i="1"/>
  <c r="M7984" i="1"/>
  <c r="M8003" i="1"/>
  <c r="M8022" i="1"/>
  <c r="M8042" i="1"/>
  <c r="M8059" i="1"/>
  <c r="M8079" i="1"/>
  <c r="M8099" i="1"/>
  <c r="M8116" i="1"/>
  <c r="M8136" i="1"/>
  <c r="M8155" i="1"/>
  <c r="M8174" i="1"/>
  <c r="M8190" i="1"/>
  <c r="M8205" i="1"/>
  <c r="M8218" i="1"/>
  <c r="M8233" i="1"/>
  <c r="M8248" i="1"/>
  <c r="M8261" i="1"/>
  <c r="M8276" i="1"/>
  <c r="M8290" i="1"/>
  <c r="M8304" i="1"/>
  <c r="M8318" i="1"/>
  <c r="M8333" i="1"/>
  <c r="M7515" i="1"/>
  <c r="M7534" i="1"/>
  <c r="M7552" i="1"/>
  <c r="M7572" i="1"/>
  <c r="M7590" i="1"/>
  <c r="M7610" i="1"/>
  <c r="M7630" i="1"/>
  <c r="M7647" i="1"/>
  <c r="M7667" i="1"/>
  <c r="M7686" i="1"/>
  <c r="M7704" i="1"/>
  <c r="M7723" i="1"/>
  <c r="M7743" i="1"/>
  <c r="M7760" i="1"/>
  <c r="M7780" i="1"/>
  <c r="M7800" i="1"/>
  <c r="M7818" i="1"/>
  <c r="M7838" i="1"/>
  <c r="M7856" i="1"/>
  <c r="M7518" i="1"/>
  <c r="M7536" i="1"/>
  <c r="M7555" i="1"/>
  <c r="M7574" i="1"/>
  <c r="M7594" i="1"/>
  <c r="M7611" i="1"/>
  <c r="M7631" i="1"/>
  <c r="M7651" i="1"/>
  <c r="M7668" i="1"/>
  <c r="M7688" i="1"/>
  <c r="M7707" i="1"/>
  <c r="M7726" i="1"/>
  <c r="M7744" i="1"/>
  <c r="M7764" i="1"/>
  <c r="M7782" i="1"/>
  <c r="M7802" i="1"/>
  <c r="M7822" i="1"/>
  <c r="M7839" i="1"/>
  <c r="M7859" i="1"/>
  <c r="M7878" i="1"/>
  <c r="M7896" i="1"/>
  <c r="M7915" i="1"/>
  <c r="M7935" i="1"/>
  <c r="M7952" i="1"/>
  <c r="M7972" i="1"/>
  <c r="M7992" i="1"/>
  <c r="M8010" i="1"/>
  <c r="M8030" i="1"/>
  <c r="M8048" i="1"/>
  <c r="M8067" i="1"/>
  <c r="M8086" i="1"/>
  <c r="M8106" i="1"/>
  <c r="M8123" i="1"/>
  <c r="M8143" i="1"/>
  <c r="M8163" i="1"/>
  <c r="M8180" i="1"/>
  <c r="M8196" i="1"/>
  <c r="M8210" i="1"/>
  <c r="M8224" i="1"/>
  <c r="M8238" i="1"/>
  <c r="M8253" i="1"/>
  <c r="M8266" i="1"/>
  <c r="M8281" i="1"/>
  <c r="M8296" i="1"/>
  <c r="M8309" i="1"/>
  <c r="M8324" i="1"/>
  <c r="M8338" i="1"/>
  <c r="M8352" i="1"/>
  <c r="M8366" i="1"/>
  <c r="M8381" i="1"/>
  <c r="M8394" i="1"/>
  <c r="M8409" i="1"/>
  <c r="M8424" i="1"/>
  <c r="M8437" i="1"/>
  <c r="M8452" i="1"/>
  <c r="M8466" i="1"/>
  <c r="M8480" i="1"/>
  <c r="M8494" i="1"/>
  <c r="M7503" i="1"/>
  <c r="M7551" i="1"/>
  <c r="M7600" i="1"/>
  <c r="M7654" i="1"/>
  <c r="M7702" i="1"/>
  <c r="M7752" i="1"/>
  <c r="M7807" i="1"/>
  <c r="M7854" i="1"/>
  <c r="M7894" i="1"/>
  <c r="M7931" i="1"/>
  <c r="M7971" i="1"/>
  <c r="M8008" i="1"/>
  <c r="M8046" i="1"/>
  <c r="M8084" i="1"/>
  <c r="M8122" i="1"/>
  <c r="M8159" i="1"/>
  <c r="M8194" i="1"/>
  <c r="M8222" i="1"/>
  <c r="M8250" i="1"/>
  <c r="M8280" i="1"/>
  <c r="M8308" i="1"/>
  <c r="M8336" i="1"/>
  <c r="M8361" i="1"/>
  <c r="M8384" i="1"/>
  <c r="M8405" i="1"/>
  <c r="M8429" i="1"/>
  <c r="M8450" i="1"/>
  <c r="M8474" i="1"/>
  <c r="M8498" i="1"/>
  <c r="M7504" i="1"/>
  <c r="M7560" i="1"/>
  <c r="M7608" i="1"/>
  <c r="M7658" i="1"/>
  <c r="M7711" i="1"/>
  <c r="M7759" i="1"/>
  <c r="M7808" i="1"/>
  <c r="M7864" i="1"/>
  <c r="M7902" i="1"/>
  <c r="M7939" i="1"/>
  <c r="M7978" i="1"/>
  <c r="M8015" i="1"/>
  <c r="M8052" i="1"/>
  <c r="M8091" i="1"/>
  <c r="M8128" i="1"/>
  <c r="M8166" i="1"/>
  <c r="M8200" i="1"/>
  <c r="M8228" i="1"/>
  <c r="M8256" i="1"/>
  <c r="M8285" i="1"/>
  <c r="M8313" i="1"/>
  <c r="M8341" i="1"/>
  <c r="M8362" i="1"/>
  <c r="M8386" i="1"/>
  <c r="M8408" i="1"/>
  <c r="M8432" i="1"/>
  <c r="M8456" i="1"/>
  <c r="M8477" i="1"/>
  <c r="M8500" i="1"/>
  <c r="M7512" i="1"/>
  <c r="M7562" i="1"/>
  <c r="M7616" i="1"/>
  <c r="M7664" i="1"/>
  <c r="M7715" i="1"/>
  <c r="M7768" i="1"/>
  <c r="M7816" i="1"/>
  <c r="M7866" i="1"/>
  <c r="M7903" i="1"/>
  <c r="M7942" i="1"/>
  <c r="M7979" i="1"/>
  <c r="M8016" i="1"/>
  <c r="M8056" i="1"/>
  <c r="M8094" i="1"/>
  <c r="M8131" i="1"/>
  <c r="M8170" i="1"/>
  <c r="M8201" i="1"/>
  <c r="M8229" i="1"/>
  <c r="M8258" i="1"/>
  <c r="M8286" i="1"/>
  <c r="M8314" i="1"/>
  <c r="M8344" i="1"/>
  <c r="M8365" i="1"/>
  <c r="M8389" i="1"/>
  <c r="M8413" i="1"/>
  <c r="M8434" i="1"/>
  <c r="M8457" i="1"/>
  <c r="M8478" i="1"/>
  <c r="M7523" i="1"/>
  <c r="M7568" i="1"/>
  <c r="M7619" i="1"/>
  <c r="M7674" i="1"/>
  <c r="M7722" i="1"/>
  <c r="M7771" i="1"/>
  <c r="M7824" i="1"/>
  <c r="M7872" i="1"/>
  <c r="M7910" i="1"/>
  <c r="M7950" i="1"/>
  <c r="M7987" i="1"/>
  <c r="M8024" i="1"/>
  <c r="M8063" i="1"/>
  <c r="M8100" i="1"/>
  <c r="M8138" i="1"/>
  <c r="M8176" i="1"/>
  <c r="M8206" i="1"/>
  <c r="M8234" i="1"/>
  <c r="M8264" i="1"/>
  <c r="M8292" i="1"/>
  <c r="M8320" i="1"/>
  <c r="M8346" i="1"/>
  <c r="M8370" i="1"/>
  <c r="M8392" i="1"/>
  <c r="M8414" i="1"/>
  <c r="M8436" i="1"/>
  <c r="M8461" i="1"/>
  <c r="M8484" i="1"/>
  <c r="M7524" i="1"/>
  <c r="M7579" i="1"/>
  <c r="M7626" i="1"/>
  <c r="M7675" i="1"/>
  <c r="M7731" i="1"/>
  <c r="M7779" i="1"/>
  <c r="M7828" i="1"/>
  <c r="M7875" i="1"/>
  <c r="M7914" i="1"/>
  <c r="M7951" i="1"/>
  <c r="M7988" i="1"/>
  <c r="M8027" i="1"/>
  <c r="M8064" i="1"/>
  <c r="M8102" i="1"/>
  <c r="M8142" i="1"/>
  <c r="M8179" i="1"/>
  <c r="M8208" i="1"/>
  <c r="M8237" i="1"/>
  <c r="M8265" i="1"/>
  <c r="M8293" i="1"/>
  <c r="M8322" i="1"/>
  <c r="M8349" i="1"/>
  <c r="M8372" i="1"/>
  <c r="M8393" i="1"/>
  <c r="M8418" i="1"/>
  <c r="M8441" i="1"/>
  <c r="M8462" i="1"/>
  <c r="M8485" i="1"/>
  <c r="M7531" i="1"/>
  <c r="M7582" i="1"/>
  <c r="M7636" i="1"/>
  <c r="M7683" i="1"/>
  <c r="M7732" i="1"/>
  <c r="M7787" i="1"/>
  <c r="M7835" i="1"/>
  <c r="M7882" i="1"/>
  <c r="M7920" i="1"/>
  <c r="M7958" i="1"/>
  <c r="M7995" i="1"/>
  <c r="M8035" i="1"/>
  <c r="M8072" i="1"/>
  <c r="M8110" i="1"/>
  <c r="M8148" i="1"/>
  <c r="M8185" i="1"/>
  <c r="M8213" i="1"/>
  <c r="M8242" i="1"/>
  <c r="M8270" i="1"/>
  <c r="M8298" i="1"/>
  <c r="M8328" i="1"/>
  <c r="M8350" i="1"/>
  <c r="M8376" i="1"/>
  <c r="M8398" i="1"/>
  <c r="M8420" i="1"/>
  <c r="M8442" i="1"/>
  <c r="M8464" i="1"/>
  <c r="M8489" i="1"/>
  <c r="M7540" i="1"/>
  <c r="M7588" i="1"/>
  <c r="M7638" i="1"/>
  <c r="M7694" i="1"/>
  <c r="M7739" i="1"/>
  <c r="M7790" i="1"/>
  <c r="M7844" i="1"/>
  <c r="M7886" i="1"/>
  <c r="M7923" i="1"/>
  <c r="M7960" i="1"/>
  <c r="M7999" i="1"/>
  <c r="M8036" i="1"/>
  <c r="M8074" i="1"/>
  <c r="M8112" i="1"/>
  <c r="M8150" i="1"/>
  <c r="M8186" i="1"/>
  <c r="M8216" i="1"/>
  <c r="M8244" i="1"/>
  <c r="M8272" i="1"/>
  <c r="M8301" i="1"/>
  <c r="M8329" i="1"/>
  <c r="M8356" i="1"/>
  <c r="M8377" i="1"/>
  <c r="M8400" i="1"/>
  <c r="M8421" i="1"/>
  <c r="M8446" i="1"/>
  <c r="M8469" i="1"/>
  <c r="M8490" i="1"/>
  <c r="M7544" i="1"/>
  <c r="M7598" i="1"/>
  <c r="M7646" i="1"/>
  <c r="M7695" i="1"/>
  <c r="M7750" i="1"/>
  <c r="M7796" i="1"/>
  <c r="M7846" i="1"/>
  <c r="M7892" i="1"/>
  <c r="M7930" i="1"/>
  <c r="M7967" i="1"/>
  <c r="M8006" i="1"/>
  <c r="M8043" i="1"/>
  <c r="M8080" i="1"/>
  <c r="M8120" i="1"/>
  <c r="M8158" i="1"/>
  <c r="M8192" i="1"/>
  <c r="M8221" i="1"/>
  <c r="M8249" i="1"/>
  <c r="M8277" i="1"/>
  <c r="M8306" i="1"/>
  <c r="M8334" i="1"/>
  <c r="M8357" i="1"/>
  <c r="M8378" i="1"/>
  <c r="M8404" i="1"/>
  <c r="M8426" i="1"/>
  <c r="M8448" i="1"/>
  <c r="M8472" i="1"/>
  <c r="M8493" i="1"/>
  <c r="M2" i="1"/>
  <c r="M3" i="1"/>
  <c r="M15" i="1"/>
  <c r="M27" i="1"/>
  <c r="M39" i="1"/>
  <c r="M51" i="1"/>
  <c r="M63" i="1"/>
  <c r="M75" i="1"/>
  <c r="M87" i="1"/>
  <c r="M99" i="1"/>
  <c r="M111" i="1"/>
  <c r="M123" i="1"/>
  <c r="M135" i="1"/>
  <c r="M147" i="1"/>
  <c r="M159" i="1"/>
  <c r="M171" i="1"/>
  <c r="M183" i="1"/>
  <c r="M195" i="1"/>
  <c r="M207" i="1"/>
  <c r="M219" i="1"/>
  <c r="M231" i="1"/>
  <c r="M243" i="1"/>
  <c r="M255" i="1"/>
  <c r="M267" i="1"/>
  <c r="M279" i="1"/>
  <c r="M291" i="1"/>
  <c r="M303" i="1"/>
  <c r="M315" i="1"/>
  <c r="M327" i="1"/>
  <c r="M339" i="1"/>
  <c r="M351" i="1"/>
  <c r="M363" i="1"/>
  <c r="M375" i="1"/>
  <c r="M387" i="1"/>
  <c r="M399" i="1"/>
  <c r="M411" i="1"/>
  <c r="M423" i="1"/>
  <c r="M435" i="1"/>
  <c r="M447" i="1"/>
  <c r="M459" i="1"/>
  <c r="M471" i="1"/>
  <c r="M483" i="1"/>
  <c r="M495" i="1"/>
  <c r="M507" i="1"/>
  <c r="M519" i="1"/>
  <c r="M531" i="1"/>
  <c r="M543" i="1"/>
  <c r="M555" i="1"/>
  <c r="M567" i="1"/>
  <c r="M579" i="1"/>
  <c r="M591" i="1"/>
  <c r="M603" i="1"/>
  <c r="M615" i="1"/>
  <c r="M627" i="1"/>
  <c r="M639" i="1"/>
  <c r="M651" i="1"/>
  <c r="M663" i="1"/>
  <c r="M675" i="1"/>
  <c r="M687" i="1"/>
  <c r="M699" i="1"/>
  <c r="M711" i="1"/>
  <c r="M723" i="1"/>
  <c r="M735" i="1"/>
  <c r="M747" i="1"/>
  <c r="M759" i="1"/>
  <c r="M771" i="1"/>
  <c r="M783" i="1"/>
  <c r="M795" i="1"/>
  <c r="M807" i="1"/>
  <c r="M819" i="1"/>
  <c r="M831" i="1"/>
  <c r="M843" i="1"/>
  <c r="M855" i="1"/>
  <c r="M867" i="1"/>
  <c r="M879" i="1"/>
  <c r="M891" i="1"/>
  <c r="M903" i="1"/>
  <c r="M915" i="1"/>
  <c r="M927" i="1"/>
  <c r="M939" i="1"/>
  <c r="M951" i="1"/>
  <c r="M963" i="1"/>
  <c r="M975" i="1"/>
  <c r="M987" i="1"/>
  <c r="M999" i="1"/>
  <c r="M1011" i="1"/>
  <c r="M4" i="1"/>
  <c r="M16" i="1"/>
  <c r="M28" i="1"/>
  <c r="M40" i="1"/>
  <c r="M52" i="1"/>
  <c r="M64" i="1"/>
  <c r="M76" i="1"/>
  <c r="M88" i="1"/>
  <c r="M100" i="1"/>
  <c r="M112" i="1"/>
  <c r="M124" i="1"/>
  <c r="M136" i="1"/>
  <c r="M148" i="1"/>
  <c r="M160" i="1"/>
  <c r="M172" i="1"/>
  <c r="M184" i="1"/>
  <c r="M196" i="1"/>
  <c r="M208" i="1"/>
  <c r="M220" i="1"/>
  <c r="M232" i="1"/>
  <c r="M244" i="1"/>
  <c r="M256" i="1"/>
  <c r="M268" i="1"/>
  <c r="M280" i="1"/>
  <c r="M292" i="1"/>
  <c r="M304" i="1"/>
  <c r="M316" i="1"/>
  <c r="M328" i="1"/>
  <c r="M340" i="1"/>
  <c r="M352" i="1"/>
  <c r="M364" i="1"/>
  <c r="M376" i="1"/>
  <c r="M388" i="1"/>
  <c r="M400" i="1"/>
  <c r="M412" i="1"/>
  <c r="M424" i="1"/>
  <c r="M436" i="1"/>
  <c r="M448" i="1"/>
  <c r="M460" i="1"/>
  <c r="M472" i="1"/>
  <c r="M484" i="1"/>
  <c r="M496" i="1"/>
  <c r="M508" i="1"/>
  <c r="M520" i="1"/>
  <c r="M532" i="1"/>
  <c r="M544" i="1"/>
  <c r="M556" i="1"/>
  <c r="M568" i="1"/>
  <c r="M580" i="1"/>
  <c r="M592" i="1"/>
  <c r="M604" i="1"/>
  <c r="M616" i="1"/>
  <c r="M628" i="1"/>
  <c r="M640" i="1"/>
  <c r="M652" i="1"/>
  <c r="M664" i="1"/>
  <c r="M676" i="1"/>
  <c r="M688" i="1"/>
  <c r="M700" i="1"/>
  <c r="M712" i="1"/>
  <c r="M724" i="1"/>
  <c r="M736" i="1"/>
  <c r="M748" i="1"/>
  <c r="M760" i="1"/>
  <c r="M772" i="1"/>
  <c r="M784" i="1"/>
  <c r="M796" i="1"/>
  <c r="M808" i="1"/>
  <c r="M820" i="1"/>
  <c r="M832" i="1"/>
  <c r="M844" i="1"/>
  <c r="M856" i="1"/>
  <c r="M868" i="1"/>
  <c r="M880" i="1"/>
  <c r="M892" i="1"/>
  <c r="M904" i="1"/>
  <c r="M916" i="1"/>
  <c r="M928" i="1"/>
  <c r="M940" i="1"/>
  <c r="M952" i="1"/>
  <c r="M964" i="1"/>
  <c r="M976" i="1"/>
  <c r="M988" i="1"/>
  <c r="M1000" i="1"/>
  <c r="M1012" i="1"/>
  <c r="M5" i="1"/>
  <c r="M17" i="1"/>
  <c r="M29" i="1"/>
  <c r="M41" i="1"/>
  <c r="M53" i="1"/>
  <c r="M65" i="1"/>
  <c r="M77" i="1"/>
  <c r="M89" i="1"/>
  <c r="M101" i="1"/>
  <c r="M113" i="1"/>
  <c r="M125" i="1"/>
  <c r="M137" i="1"/>
  <c r="M149" i="1"/>
  <c r="M161" i="1"/>
  <c r="M173" i="1"/>
  <c r="M185" i="1"/>
  <c r="M197" i="1"/>
  <c r="M209" i="1"/>
  <c r="M221" i="1"/>
  <c r="M233" i="1"/>
  <c r="M245" i="1"/>
  <c r="M257" i="1"/>
  <c r="M269" i="1"/>
  <c r="M281" i="1"/>
  <c r="M293" i="1"/>
  <c r="M305" i="1"/>
  <c r="M317" i="1"/>
  <c r="M329" i="1"/>
  <c r="M341" i="1"/>
  <c r="M353" i="1"/>
  <c r="M365" i="1"/>
  <c r="M377" i="1"/>
  <c r="M389" i="1"/>
  <c r="M401" i="1"/>
  <c r="M413" i="1"/>
  <c r="M425" i="1"/>
  <c r="M437" i="1"/>
  <c r="M449" i="1"/>
  <c r="M461" i="1"/>
  <c r="M473" i="1"/>
  <c r="M485" i="1"/>
  <c r="M497" i="1"/>
  <c r="M509" i="1"/>
  <c r="M521" i="1"/>
  <c r="M533" i="1"/>
  <c r="M545" i="1"/>
  <c r="M557" i="1"/>
  <c r="M569" i="1"/>
  <c r="M581" i="1"/>
  <c r="M593" i="1"/>
  <c r="M605" i="1"/>
  <c r="M617" i="1"/>
  <c r="M629" i="1"/>
  <c r="M641" i="1"/>
  <c r="M653" i="1"/>
  <c r="M665" i="1"/>
  <c r="M677" i="1"/>
  <c r="M689" i="1"/>
  <c r="M701" i="1"/>
  <c r="M713" i="1"/>
  <c r="M725" i="1"/>
  <c r="M737" i="1"/>
  <c r="M749" i="1"/>
  <c r="M761" i="1"/>
  <c r="M773" i="1"/>
  <c r="M785" i="1"/>
  <c r="M797" i="1"/>
  <c r="M809" i="1"/>
  <c r="M821" i="1"/>
  <c r="M833" i="1"/>
  <c r="M845" i="1"/>
  <c r="M857" i="1"/>
  <c r="M6" i="1"/>
  <c r="M18" i="1"/>
  <c r="M30" i="1"/>
  <c r="M42" i="1"/>
  <c r="M54" i="1"/>
  <c r="M66" i="1"/>
  <c r="M78" i="1"/>
  <c r="M90" i="1"/>
  <c r="M102" i="1"/>
  <c r="M114" i="1"/>
  <c r="M126" i="1"/>
  <c r="M138" i="1"/>
  <c r="M150" i="1"/>
  <c r="M162" i="1"/>
  <c r="M174" i="1"/>
  <c r="M186" i="1"/>
  <c r="M198" i="1"/>
  <c r="M210" i="1"/>
  <c r="M222" i="1"/>
  <c r="M234" i="1"/>
  <c r="M246" i="1"/>
  <c r="M258" i="1"/>
  <c r="M270" i="1"/>
  <c r="M282" i="1"/>
  <c r="M294" i="1"/>
  <c r="M306" i="1"/>
  <c r="M318" i="1"/>
  <c r="M330" i="1"/>
  <c r="M342" i="1"/>
  <c r="M354" i="1"/>
  <c r="M366" i="1"/>
  <c r="M378" i="1"/>
  <c r="M390" i="1"/>
  <c r="M402" i="1"/>
  <c r="M414" i="1"/>
  <c r="M426" i="1"/>
  <c r="M438" i="1"/>
  <c r="M450" i="1"/>
  <c r="M462" i="1"/>
  <c r="M474" i="1"/>
  <c r="M486" i="1"/>
  <c r="M498" i="1"/>
  <c r="M510" i="1"/>
  <c r="M522" i="1"/>
  <c r="M534" i="1"/>
  <c r="M546" i="1"/>
  <c r="M558" i="1"/>
  <c r="M570" i="1"/>
  <c r="M582" i="1"/>
  <c r="M594" i="1"/>
  <c r="M606" i="1"/>
  <c r="M618" i="1"/>
  <c r="M630" i="1"/>
  <c r="M642" i="1"/>
  <c r="M654" i="1"/>
  <c r="M666" i="1"/>
  <c r="M678" i="1"/>
  <c r="M690" i="1"/>
  <c r="M702" i="1"/>
  <c r="M714" i="1"/>
  <c r="M726" i="1"/>
  <c r="M738" i="1"/>
  <c r="M750" i="1"/>
  <c r="M762" i="1"/>
  <c r="M774" i="1"/>
  <c r="M786" i="1"/>
  <c r="M798" i="1"/>
  <c r="M810" i="1"/>
  <c r="M822" i="1"/>
  <c r="M834" i="1"/>
  <c r="M846" i="1"/>
  <c r="M858" i="1"/>
  <c r="M870" i="1"/>
  <c r="M882" i="1"/>
  <c r="M894" i="1"/>
  <c r="M906" i="1"/>
  <c r="M918" i="1"/>
  <c r="M930" i="1"/>
  <c r="M942" i="1"/>
  <c r="M954" i="1"/>
  <c r="M966" i="1"/>
  <c r="M978" i="1"/>
  <c r="M990" i="1"/>
  <c r="M1002" i="1"/>
  <c r="M1014" i="1"/>
  <c r="M7" i="1"/>
  <c r="M19" i="1"/>
  <c r="M31" i="1"/>
  <c r="M43" i="1"/>
  <c r="M55" i="1"/>
  <c r="M67" i="1"/>
  <c r="M79" i="1"/>
  <c r="M91" i="1"/>
  <c r="M103" i="1"/>
  <c r="M115" i="1"/>
  <c r="M127" i="1"/>
  <c r="M139" i="1"/>
  <c r="M151" i="1"/>
  <c r="M163" i="1"/>
  <c r="M175" i="1"/>
  <c r="M187" i="1"/>
  <c r="M199" i="1"/>
  <c r="M211" i="1"/>
  <c r="M223" i="1"/>
  <c r="M235" i="1"/>
  <c r="M247" i="1"/>
  <c r="M259" i="1"/>
  <c r="M271" i="1"/>
  <c r="M283" i="1"/>
  <c r="M295" i="1"/>
  <c r="M307" i="1"/>
  <c r="M319" i="1"/>
  <c r="M331" i="1"/>
  <c r="M343" i="1"/>
  <c r="M355" i="1"/>
  <c r="M367" i="1"/>
  <c r="M379" i="1"/>
  <c r="M391" i="1"/>
  <c r="M403" i="1"/>
  <c r="M415" i="1"/>
  <c r="M427" i="1"/>
  <c r="M439" i="1"/>
  <c r="M451" i="1"/>
  <c r="M463" i="1"/>
  <c r="M475" i="1"/>
  <c r="M487" i="1"/>
  <c r="M499" i="1"/>
  <c r="M511" i="1"/>
  <c r="M523" i="1"/>
  <c r="M535" i="1"/>
  <c r="M547" i="1"/>
  <c r="M559" i="1"/>
  <c r="M571" i="1"/>
  <c r="M583" i="1"/>
  <c r="M595" i="1"/>
  <c r="M607" i="1"/>
  <c r="M619" i="1"/>
  <c r="M631" i="1"/>
  <c r="M643" i="1"/>
  <c r="M655" i="1"/>
  <c r="M667" i="1"/>
  <c r="M679" i="1"/>
  <c r="M691" i="1"/>
  <c r="M703" i="1"/>
  <c r="M715" i="1"/>
  <c r="M727" i="1"/>
  <c r="M739" i="1"/>
  <c r="M751" i="1"/>
  <c r="M763" i="1"/>
  <c r="M775" i="1"/>
  <c r="M787" i="1"/>
  <c r="M799" i="1"/>
  <c r="M811" i="1"/>
  <c r="M823" i="1"/>
  <c r="M835" i="1"/>
  <c r="M847" i="1"/>
  <c r="M859" i="1"/>
  <c r="M871" i="1"/>
  <c r="M883" i="1"/>
  <c r="M895" i="1"/>
  <c r="M907" i="1"/>
  <c r="M919" i="1"/>
  <c r="M931" i="1"/>
  <c r="M943" i="1"/>
  <c r="M955" i="1"/>
  <c r="M967" i="1"/>
  <c r="M979" i="1"/>
  <c r="M991" i="1"/>
  <c r="M1003" i="1"/>
  <c r="M1015" i="1"/>
  <c r="M1027" i="1"/>
  <c r="M8" i="1"/>
  <c r="M20" i="1"/>
  <c r="M32" i="1"/>
  <c r="M44" i="1"/>
  <c r="M56" i="1"/>
  <c r="M68" i="1"/>
  <c r="M80" i="1"/>
  <c r="M92" i="1"/>
  <c r="M104" i="1"/>
  <c r="M116" i="1"/>
  <c r="M128" i="1"/>
  <c r="M140" i="1"/>
  <c r="M152" i="1"/>
  <c r="M164" i="1"/>
  <c r="M176" i="1"/>
  <c r="M188" i="1"/>
  <c r="M200" i="1"/>
  <c r="M212" i="1"/>
  <c r="M224" i="1"/>
  <c r="M236" i="1"/>
  <c r="M248" i="1"/>
  <c r="M260" i="1"/>
  <c r="M272" i="1"/>
  <c r="M284" i="1"/>
  <c r="M296" i="1"/>
  <c r="M308" i="1"/>
  <c r="M320" i="1"/>
  <c r="M332" i="1"/>
  <c r="M344" i="1"/>
  <c r="M356" i="1"/>
  <c r="M368" i="1"/>
  <c r="M380" i="1"/>
  <c r="M392" i="1"/>
  <c r="M404" i="1"/>
  <c r="M416" i="1"/>
  <c r="M428" i="1"/>
  <c r="M440" i="1"/>
  <c r="M452" i="1"/>
  <c r="M464" i="1"/>
  <c r="M476" i="1"/>
  <c r="M488" i="1"/>
  <c r="M500" i="1"/>
  <c r="M512" i="1"/>
  <c r="M524" i="1"/>
  <c r="M536" i="1"/>
  <c r="M548" i="1"/>
  <c r="M560" i="1"/>
  <c r="M572" i="1"/>
  <c r="M584" i="1"/>
  <c r="M596" i="1"/>
  <c r="M608" i="1"/>
  <c r="M620" i="1"/>
  <c r="M632" i="1"/>
  <c r="M644" i="1"/>
  <c r="M656" i="1"/>
  <c r="M668" i="1"/>
  <c r="M680" i="1"/>
  <c r="M692" i="1"/>
  <c r="M704" i="1"/>
  <c r="M716" i="1"/>
  <c r="M728" i="1"/>
  <c r="M740" i="1"/>
  <c r="M752" i="1"/>
  <c r="M764" i="1"/>
  <c r="M776" i="1"/>
  <c r="M788" i="1"/>
  <c r="M800" i="1"/>
  <c r="M812" i="1"/>
  <c r="M824" i="1"/>
  <c r="M836" i="1"/>
  <c r="M848" i="1"/>
  <c r="M860" i="1"/>
  <c r="M872" i="1"/>
  <c r="M884" i="1"/>
  <c r="M896" i="1"/>
  <c r="M908" i="1"/>
  <c r="M920" i="1"/>
  <c r="M932" i="1"/>
  <c r="M944" i="1"/>
  <c r="M956" i="1"/>
  <c r="M968" i="1"/>
  <c r="M980" i="1"/>
  <c r="M992" i="1"/>
  <c r="M1004" i="1"/>
  <c r="M1016" i="1"/>
  <c r="M9" i="1"/>
  <c r="M21" i="1"/>
  <c r="M33" i="1"/>
  <c r="M45" i="1"/>
  <c r="M57" i="1"/>
  <c r="M69" i="1"/>
  <c r="M81" i="1"/>
  <c r="M93" i="1"/>
  <c r="M105" i="1"/>
  <c r="M117" i="1"/>
  <c r="M129" i="1"/>
  <c r="M141" i="1"/>
  <c r="M153" i="1"/>
  <c r="M165" i="1"/>
  <c r="M177" i="1"/>
  <c r="M189" i="1"/>
  <c r="M201" i="1"/>
  <c r="M213" i="1"/>
  <c r="M225" i="1"/>
  <c r="M237" i="1"/>
  <c r="M249" i="1"/>
  <c r="M261" i="1"/>
  <c r="M273" i="1"/>
  <c r="M285" i="1"/>
  <c r="M297" i="1"/>
  <c r="M309" i="1"/>
  <c r="M321" i="1"/>
  <c r="M333" i="1"/>
  <c r="M345" i="1"/>
  <c r="M357" i="1"/>
  <c r="M369" i="1"/>
  <c r="M381" i="1"/>
  <c r="M393" i="1"/>
  <c r="M405" i="1"/>
  <c r="M417" i="1"/>
  <c r="M429" i="1"/>
  <c r="M441" i="1"/>
  <c r="M453" i="1"/>
  <c r="M465" i="1"/>
  <c r="M477" i="1"/>
  <c r="M489" i="1"/>
  <c r="M501" i="1"/>
  <c r="M513" i="1"/>
  <c r="M525" i="1"/>
  <c r="M537" i="1"/>
  <c r="M549" i="1"/>
  <c r="M561" i="1"/>
  <c r="M573" i="1"/>
  <c r="M585" i="1"/>
  <c r="M597" i="1"/>
  <c r="M609" i="1"/>
  <c r="M621" i="1"/>
  <c r="M633" i="1"/>
  <c r="M645" i="1"/>
  <c r="M657" i="1"/>
  <c r="M669" i="1"/>
  <c r="M681" i="1"/>
  <c r="M693" i="1"/>
  <c r="M705" i="1"/>
  <c r="M717" i="1"/>
  <c r="M729" i="1"/>
  <c r="M741" i="1"/>
  <c r="M753" i="1"/>
  <c r="M765" i="1"/>
  <c r="M777" i="1"/>
  <c r="M10" i="1"/>
  <c r="M22" i="1"/>
  <c r="M34" i="1"/>
  <c r="M46" i="1"/>
  <c r="M58" i="1"/>
  <c r="M70" i="1"/>
  <c r="M82" i="1"/>
  <c r="M94" i="1"/>
  <c r="M106" i="1"/>
  <c r="M118" i="1"/>
  <c r="M130" i="1"/>
  <c r="M142" i="1"/>
  <c r="M154" i="1"/>
  <c r="M166" i="1"/>
  <c r="M178" i="1"/>
  <c r="M190" i="1"/>
  <c r="M202" i="1"/>
  <c r="M214" i="1"/>
  <c r="M226" i="1"/>
  <c r="M238" i="1"/>
  <c r="M250" i="1"/>
  <c r="M262" i="1"/>
  <c r="M274" i="1"/>
  <c r="M286" i="1"/>
  <c r="M298" i="1"/>
  <c r="M310" i="1"/>
  <c r="M322" i="1"/>
  <c r="M334" i="1"/>
  <c r="M346" i="1"/>
  <c r="M358" i="1"/>
  <c r="M370" i="1"/>
  <c r="M382" i="1"/>
  <c r="M394" i="1"/>
  <c r="M406" i="1"/>
  <c r="M418" i="1"/>
  <c r="M430" i="1"/>
  <c r="M442" i="1"/>
  <c r="M454" i="1"/>
  <c r="M466" i="1"/>
  <c r="M478" i="1"/>
  <c r="M490" i="1"/>
  <c r="M502" i="1"/>
  <c r="M514" i="1"/>
  <c r="M526" i="1"/>
  <c r="M538" i="1"/>
  <c r="M550" i="1"/>
  <c r="M562" i="1"/>
  <c r="M574" i="1"/>
  <c r="M586" i="1"/>
  <c r="M598" i="1"/>
  <c r="M610" i="1"/>
  <c r="M622" i="1"/>
  <c r="M634" i="1"/>
  <c r="M646" i="1"/>
  <c r="M658" i="1"/>
  <c r="M670" i="1"/>
  <c r="M682" i="1"/>
  <c r="M694" i="1"/>
  <c r="M706" i="1"/>
  <c r="M718" i="1"/>
  <c r="M730" i="1"/>
  <c r="M742" i="1"/>
  <c r="M754" i="1"/>
  <c r="M766" i="1"/>
  <c r="M778" i="1"/>
  <c r="M790" i="1"/>
  <c r="M802" i="1"/>
  <c r="M814" i="1"/>
  <c r="M826" i="1"/>
  <c r="M838" i="1"/>
  <c r="M11" i="1"/>
  <c r="M23" i="1"/>
  <c r="M35" i="1"/>
  <c r="M47" i="1"/>
  <c r="M59" i="1"/>
  <c r="M71" i="1"/>
  <c r="M83" i="1"/>
  <c r="M95" i="1"/>
  <c r="M107" i="1"/>
  <c r="M119" i="1"/>
  <c r="M131" i="1"/>
  <c r="M143" i="1"/>
  <c r="M155" i="1"/>
  <c r="M167" i="1"/>
  <c r="M179" i="1"/>
  <c r="M191" i="1"/>
  <c r="M203" i="1"/>
  <c r="M215" i="1"/>
  <c r="M227" i="1"/>
  <c r="M239" i="1"/>
  <c r="M251" i="1"/>
  <c r="M263" i="1"/>
  <c r="M275" i="1"/>
  <c r="M287" i="1"/>
  <c r="M299" i="1"/>
  <c r="M311" i="1"/>
  <c r="M323" i="1"/>
  <c r="M335" i="1"/>
  <c r="M347" i="1"/>
  <c r="M359" i="1"/>
  <c r="M371" i="1"/>
  <c r="M383" i="1"/>
  <c r="M395" i="1"/>
  <c r="M407" i="1"/>
  <c r="M419" i="1"/>
  <c r="M431" i="1"/>
  <c r="M443" i="1"/>
  <c r="M455" i="1"/>
  <c r="M467" i="1"/>
  <c r="M479" i="1"/>
  <c r="M491" i="1"/>
  <c r="M503" i="1"/>
  <c r="M515" i="1"/>
  <c r="M527" i="1"/>
  <c r="M539" i="1"/>
  <c r="M551" i="1"/>
  <c r="M563" i="1"/>
  <c r="M575" i="1"/>
  <c r="M587" i="1"/>
  <c r="M599" i="1"/>
  <c r="M611" i="1"/>
  <c r="M623" i="1"/>
  <c r="M635" i="1"/>
  <c r="M647" i="1"/>
  <c r="M659" i="1"/>
  <c r="M671" i="1"/>
  <c r="M683" i="1"/>
  <c r="M695" i="1"/>
  <c r="M707" i="1"/>
  <c r="M719" i="1"/>
  <c r="M731" i="1"/>
  <c r="M743" i="1"/>
  <c r="M755" i="1"/>
  <c r="M767" i="1"/>
  <c r="M779" i="1"/>
  <c r="M791" i="1"/>
  <c r="M803" i="1"/>
  <c r="M815" i="1"/>
  <c r="M827" i="1"/>
  <c r="M839" i="1"/>
  <c r="M851" i="1"/>
  <c r="M863" i="1"/>
  <c r="M875" i="1"/>
  <c r="M887" i="1"/>
  <c r="M899" i="1"/>
  <c r="M911" i="1"/>
  <c r="M923" i="1"/>
  <c r="M935" i="1"/>
  <c r="M947" i="1"/>
  <c r="M959" i="1"/>
  <c r="M971" i="1"/>
  <c r="M983" i="1"/>
  <c r="M995" i="1"/>
  <c r="M1007" i="1"/>
  <c r="M1019" i="1"/>
  <c r="M12" i="1"/>
  <c r="M60" i="1"/>
  <c r="M108" i="1"/>
  <c r="M156" i="1"/>
  <c r="M204" i="1"/>
  <c r="M252" i="1"/>
  <c r="M300" i="1"/>
  <c r="M348" i="1"/>
  <c r="M396" i="1"/>
  <c r="M444" i="1"/>
  <c r="M492" i="1"/>
  <c r="M540" i="1"/>
  <c r="M588" i="1"/>
  <c r="M636" i="1"/>
  <c r="M684" i="1"/>
  <c r="M732" i="1"/>
  <c r="M780" i="1"/>
  <c r="M816" i="1"/>
  <c r="M850" i="1"/>
  <c r="M876" i="1"/>
  <c r="M900" i="1"/>
  <c r="M924" i="1"/>
  <c r="M948" i="1"/>
  <c r="M972" i="1"/>
  <c r="M996" i="1"/>
  <c r="M1020" i="1"/>
  <c r="M1033" i="1"/>
  <c r="M1045" i="1"/>
  <c r="M1057" i="1"/>
  <c r="M1069" i="1"/>
  <c r="M1081" i="1"/>
  <c r="M1093" i="1"/>
  <c r="M1105" i="1"/>
  <c r="M1117" i="1"/>
  <c r="M1129" i="1"/>
  <c r="M1141" i="1"/>
  <c r="M1153" i="1"/>
  <c r="M1165" i="1"/>
  <c r="M1177" i="1"/>
  <c r="M1189" i="1"/>
  <c r="M1201" i="1"/>
  <c r="M1213" i="1"/>
  <c r="M1225" i="1"/>
  <c r="M1237" i="1"/>
  <c r="M1249" i="1"/>
  <c r="M1261" i="1"/>
  <c r="M1273" i="1"/>
  <c r="M1285" i="1"/>
  <c r="M1297" i="1"/>
  <c r="M1309" i="1"/>
  <c r="M1321" i="1"/>
  <c r="M1333" i="1"/>
  <c r="M1345" i="1"/>
  <c r="M1357" i="1"/>
  <c r="M1369" i="1"/>
  <c r="M1381" i="1"/>
  <c r="M1393" i="1"/>
  <c r="M1405" i="1"/>
  <c r="M1417" i="1"/>
  <c r="M1429" i="1"/>
  <c r="M1441" i="1"/>
  <c r="M1453" i="1"/>
  <c r="M1465" i="1"/>
  <c r="M1477" i="1"/>
  <c r="M1489" i="1"/>
  <c r="M1501" i="1"/>
  <c r="M1513" i="1"/>
  <c r="M1525" i="1"/>
  <c r="M1537" i="1"/>
  <c r="M1549" i="1"/>
  <c r="M1561" i="1"/>
  <c r="M1573" i="1"/>
  <c r="M1585" i="1"/>
  <c r="M1597" i="1"/>
  <c r="M1609" i="1"/>
  <c r="M1621" i="1"/>
  <c r="M1633" i="1"/>
  <c r="M1645" i="1"/>
  <c r="M1657" i="1"/>
  <c r="M1669" i="1"/>
  <c r="M1681" i="1"/>
  <c r="M1693" i="1"/>
  <c r="M1705" i="1"/>
  <c r="M1717" i="1"/>
  <c r="M1729" i="1"/>
  <c r="M1741" i="1"/>
  <c r="M13" i="1"/>
  <c r="M61" i="1"/>
  <c r="M109" i="1"/>
  <c r="M157" i="1"/>
  <c r="M205" i="1"/>
  <c r="M253" i="1"/>
  <c r="M301" i="1"/>
  <c r="M349" i="1"/>
  <c r="M397" i="1"/>
  <c r="M445" i="1"/>
  <c r="M493" i="1"/>
  <c r="M541" i="1"/>
  <c r="M589" i="1"/>
  <c r="M637" i="1"/>
  <c r="M685" i="1"/>
  <c r="M733" i="1"/>
  <c r="M781" i="1"/>
  <c r="M817" i="1"/>
  <c r="M852" i="1"/>
  <c r="M877" i="1"/>
  <c r="M901" i="1"/>
  <c r="M925" i="1"/>
  <c r="M949" i="1"/>
  <c r="M973" i="1"/>
  <c r="M997" i="1"/>
  <c r="M1021" i="1"/>
  <c r="M1034" i="1"/>
  <c r="M1046" i="1"/>
  <c r="M1058" i="1"/>
  <c r="M1070" i="1"/>
  <c r="M1082" i="1"/>
  <c r="M1094" i="1"/>
  <c r="M1106" i="1"/>
  <c r="M1118" i="1"/>
  <c r="M1130" i="1"/>
  <c r="M1142" i="1"/>
  <c r="M1154" i="1"/>
  <c r="M1166" i="1"/>
  <c r="M1178" i="1"/>
  <c r="M1190" i="1"/>
  <c r="M1202" i="1"/>
  <c r="M1214" i="1"/>
  <c r="M1226" i="1"/>
  <c r="M1238" i="1"/>
  <c r="M1250" i="1"/>
  <c r="M1262" i="1"/>
  <c r="M1274" i="1"/>
  <c r="M1286" i="1"/>
  <c r="M1298" i="1"/>
  <c r="M1310" i="1"/>
  <c r="M1322" i="1"/>
  <c r="M1334" i="1"/>
  <c r="M1346" i="1"/>
  <c r="M1358" i="1"/>
  <c r="M1370" i="1"/>
  <c r="M1382" i="1"/>
  <c r="M1394" i="1"/>
  <c r="M1406" i="1"/>
  <c r="M1418" i="1"/>
  <c r="M1430" i="1"/>
  <c r="M1442" i="1"/>
  <c r="M1454" i="1"/>
  <c r="M1466" i="1"/>
  <c r="M1478" i="1"/>
  <c r="M1490" i="1"/>
  <c r="M1502" i="1"/>
  <c r="M1514" i="1"/>
  <c r="M1526" i="1"/>
  <c r="M1538" i="1"/>
  <c r="M1550" i="1"/>
  <c r="M1562" i="1"/>
  <c r="M1574" i="1"/>
  <c r="M1586" i="1"/>
  <c r="M1598" i="1"/>
  <c r="M1610" i="1"/>
  <c r="M1622" i="1"/>
  <c r="M1634" i="1"/>
  <c r="M1646" i="1"/>
  <c r="M1658" i="1"/>
  <c r="M1670" i="1"/>
  <c r="M1682" i="1"/>
  <c r="M1694" i="1"/>
  <c r="M1706" i="1"/>
  <c r="M1718" i="1"/>
  <c r="M1730" i="1"/>
  <c r="M1742" i="1"/>
  <c r="M14" i="1"/>
  <c r="M62" i="1"/>
  <c r="M110" i="1"/>
  <c r="M158" i="1"/>
  <c r="M206" i="1"/>
  <c r="M254" i="1"/>
  <c r="M302" i="1"/>
  <c r="M350" i="1"/>
  <c r="M398" i="1"/>
  <c r="M446" i="1"/>
  <c r="M494" i="1"/>
  <c r="M542" i="1"/>
  <c r="M590" i="1"/>
  <c r="M638" i="1"/>
  <c r="M686" i="1"/>
  <c r="M734" i="1"/>
  <c r="M782" i="1"/>
  <c r="M818" i="1"/>
  <c r="M853" i="1"/>
  <c r="M878" i="1"/>
  <c r="M902" i="1"/>
  <c r="M926" i="1"/>
  <c r="M950" i="1"/>
  <c r="M974" i="1"/>
  <c r="M998" i="1"/>
  <c r="M1022" i="1"/>
  <c r="M1035" i="1"/>
  <c r="M1047" i="1"/>
  <c r="M1059" i="1"/>
  <c r="M1071" i="1"/>
  <c r="M1083" i="1"/>
  <c r="M1095" i="1"/>
  <c r="M1107" i="1"/>
  <c r="M1119" i="1"/>
  <c r="M1131" i="1"/>
  <c r="M1143" i="1"/>
  <c r="M1155" i="1"/>
  <c r="M1167" i="1"/>
  <c r="M1179" i="1"/>
  <c r="M1191" i="1"/>
  <c r="M1203" i="1"/>
  <c r="M1215" i="1"/>
  <c r="M1227" i="1"/>
  <c r="M1239" i="1"/>
  <c r="M1251" i="1"/>
  <c r="M1263" i="1"/>
  <c r="M1275" i="1"/>
  <c r="M1287" i="1"/>
  <c r="M1299" i="1"/>
  <c r="M1311" i="1"/>
  <c r="M1323" i="1"/>
  <c r="M1335" i="1"/>
  <c r="M1347" i="1"/>
  <c r="M1359" i="1"/>
  <c r="M1371" i="1"/>
  <c r="M1383" i="1"/>
  <c r="M1395" i="1"/>
  <c r="M1407" i="1"/>
  <c r="M1419" i="1"/>
  <c r="M1431" i="1"/>
  <c r="M1443" i="1"/>
  <c r="M1455" i="1"/>
  <c r="M1467" i="1"/>
  <c r="M1479" i="1"/>
  <c r="M1491" i="1"/>
  <c r="M1503" i="1"/>
  <c r="M1515" i="1"/>
  <c r="M1527" i="1"/>
  <c r="M1539" i="1"/>
  <c r="M1551" i="1"/>
  <c r="M1563" i="1"/>
  <c r="M1575" i="1"/>
  <c r="M1587" i="1"/>
  <c r="M1599" i="1"/>
  <c r="M1611" i="1"/>
  <c r="M1623" i="1"/>
  <c r="M1635" i="1"/>
  <c r="M1647" i="1"/>
  <c r="M1659" i="1"/>
  <c r="M1671" i="1"/>
  <c r="M1683" i="1"/>
  <c r="M1695" i="1"/>
  <c r="M1707" i="1"/>
  <c r="M1719" i="1"/>
  <c r="M24" i="1"/>
  <c r="M72" i="1"/>
  <c r="M120" i="1"/>
  <c r="M168" i="1"/>
  <c r="M216" i="1"/>
  <c r="M264" i="1"/>
  <c r="M312" i="1"/>
  <c r="M360" i="1"/>
  <c r="M408" i="1"/>
  <c r="M456" i="1"/>
  <c r="M504" i="1"/>
  <c r="M552" i="1"/>
  <c r="M600" i="1"/>
  <c r="M648" i="1"/>
  <c r="M696" i="1"/>
  <c r="M744" i="1"/>
  <c r="M789" i="1"/>
  <c r="M825" i="1"/>
  <c r="M854" i="1"/>
  <c r="M881" i="1"/>
  <c r="M905" i="1"/>
  <c r="M929" i="1"/>
  <c r="M953" i="1"/>
  <c r="M977" i="1"/>
  <c r="M1001" i="1"/>
  <c r="M1023" i="1"/>
  <c r="M1036" i="1"/>
  <c r="M1048" i="1"/>
  <c r="M1060" i="1"/>
  <c r="M1072" i="1"/>
  <c r="M1084" i="1"/>
  <c r="M1096" i="1"/>
  <c r="M1108" i="1"/>
  <c r="M1120" i="1"/>
  <c r="M1132" i="1"/>
  <c r="M1144" i="1"/>
  <c r="M1156" i="1"/>
  <c r="M1168" i="1"/>
  <c r="M1180" i="1"/>
  <c r="M1192" i="1"/>
  <c r="M1204" i="1"/>
  <c r="M1216" i="1"/>
  <c r="M1228" i="1"/>
  <c r="M1240" i="1"/>
  <c r="M1252" i="1"/>
  <c r="M1264" i="1"/>
  <c r="M1276" i="1"/>
  <c r="M1288" i="1"/>
  <c r="M1300" i="1"/>
  <c r="M1312" i="1"/>
  <c r="M1324" i="1"/>
  <c r="M1336" i="1"/>
  <c r="M1348" i="1"/>
  <c r="M1360" i="1"/>
  <c r="M1372" i="1"/>
  <c r="M1384" i="1"/>
  <c r="M1396" i="1"/>
  <c r="M1408" i="1"/>
  <c r="M1420" i="1"/>
  <c r="M1432" i="1"/>
  <c r="M1444" i="1"/>
  <c r="M1456" i="1"/>
  <c r="M1468" i="1"/>
  <c r="M1480" i="1"/>
  <c r="M1492" i="1"/>
  <c r="M1504" i="1"/>
  <c r="M1516" i="1"/>
  <c r="M1528" i="1"/>
  <c r="M1540" i="1"/>
  <c r="M1552" i="1"/>
  <c r="M1564" i="1"/>
  <c r="M1576" i="1"/>
  <c r="M1588" i="1"/>
  <c r="M1600" i="1"/>
  <c r="M1612" i="1"/>
  <c r="M1624" i="1"/>
  <c r="M1636" i="1"/>
  <c r="M1648" i="1"/>
  <c r="M1660" i="1"/>
  <c r="M1672" i="1"/>
  <c r="M1684" i="1"/>
  <c r="M1696" i="1"/>
  <c r="M1708" i="1"/>
  <c r="M1720" i="1"/>
  <c r="M1732" i="1"/>
  <c r="M1744" i="1"/>
  <c r="M25" i="1"/>
  <c r="M73" i="1"/>
  <c r="M121" i="1"/>
  <c r="M169" i="1"/>
  <c r="M217" i="1"/>
  <c r="M265" i="1"/>
  <c r="M313" i="1"/>
  <c r="M361" i="1"/>
  <c r="M409" i="1"/>
  <c r="M457" i="1"/>
  <c r="M505" i="1"/>
  <c r="M553" i="1"/>
  <c r="M601" i="1"/>
  <c r="M649" i="1"/>
  <c r="M697" i="1"/>
  <c r="M745" i="1"/>
  <c r="M792" i="1"/>
  <c r="M828" i="1"/>
  <c r="M861" i="1"/>
  <c r="M885" i="1"/>
  <c r="M909" i="1"/>
  <c r="M933" i="1"/>
  <c r="M957" i="1"/>
  <c r="M981" i="1"/>
  <c r="M1005" i="1"/>
  <c r="M1024" i="1"/>
  <c r="M1037" i="1"/>
  <c r="M1049" i="1"/>
  <c r="M1061" i="1"/>
  <c r="M1073" i="1"/>
  <c r="M1085" i="1"/>
  <c r="M1097" i="1"/>
  <c r="M1109" i="1"/>
  <c r="M1121" i="1"/>
  <c r="M1133" i="1"/>
  <c r="M1145" i="1"/>
  <c r="M1157" i="1"/>
  <c r="M1169" i="1"/>
  <c r="M1181" i="1"/>
  <c r="M1193" i="1"/>
  <c r="M1205" i="1"/>
  <c r="M1217" i="1"/>
  <c r="M1229" i="1"/>
  <c r="M1241" i="1"/>
  <c r="M1253" i="1"/>
  <c r="M1265" i="1"/>
  <c r="M1277" i="1"/>
  <c r="M1289" i="1"/>
  <c r="M1301" i="1"/>
  <c r="M1313" i="1"/>
  <c r="M1325" i="1"/>
  <c r="M1337" i="1"/>
  <c r="M1349" i="1"/>
  <c r="M1361" i="1"/>
  <c r="M1373" i="1"/>
  <c r="M1385" i="1"/>
  <c r="M1397" i="1"/>
  <c r="M1409" i="1"/>
  <c r="M1421" i="1"/>
  <c r="M1433" i="1"/>
  <c r="M1445" i="1"/>
  <c r="M1457" i="1"/>
  <c r="M1469" i="1"/>
  <c r="M1481" i="1"/>
  <c r="M1493" i="1"/>
  <c r="M1505" i="1"/>
  <c r="M1517" i="1"/>
  <c r="M1529" i="1"/>
  <c r="M1541" i="1"/>
  <c r="M1553" i="1"/>
  <c r="M1565" i="1"/>
  <c r="M1577" i="1"/>
  <c r="M1589" i="1"/>
  <c r="M1601" i="1"/>
  <c r="M1613" i="1"/>
  <c r="M1625" i="1"/>
  <c r="M1637" i="1"/>
  <c r="M1649" i="1"/>
  <c r="M1661" i="1"/>
  <c r="M1673" i="1"/>
  <c r="M1685" i="1"/>
  <c r="M1697" i="1"/>
  <c r="M1709" i="1"/>
  <c r="M1721" i="1"/>
  <c r="M1733" i="1"/>
  <c r="M1745" i="1"/>
  <c r="M26" i="1"/>
  <c r="M74" i="1"/>
  <c r="M122" i="1"/>
  <c r="M170" i="1"/>
  <c r="M218" i="1"/>
  <c r="M266" i="1"/>
  <c r="M314" i="1"/>
  <c r="M362" i="1"/>
  <c r="M410" i="1"/>
  <c r="M458" i="1"/>
  <c r="M506" i="1"/>
  <c r="M554" i="1"/>
  <c r="M602" i="1"/>
  <c r="M650" i="1"/>
  <c r="M698" i="1"/>
  <c r="M746" i="1"/>
  <c r="M793" i="1"/>
  <c r="M829" i="1"/>
  <c r="M862" i="1"/>
  <c r="M886" i="1"/>
  <c r="M910" i="1"/>
  <c r="M934" i="1"/>
  <c r="M958" i="1"/>
  <c r="M982" i="1"/>
  <c r="M1006" i="1"/>
  <c r="M1025" i="1"/>
  <c r="M1038" i="1"/>
  <c r="M1050" i="1"/>
  <c r="M1062" i="1"/>
  <c r="M1074" i="1"/>
  <c r="M1086" i="1"/>
  <c r="M1098" i="1"/>
  <c r="M1110" i="1"/>
  <c r="M1122" i="1"/>
  <c r="M1134" i="1"/>
  <c r="M1146" i="1"/>
  <c r="M1158" i="1"/>
  <c r="M1170" i="1"/>
  <c r="M1182" i="1"/>
  <c r="M1194" i="1"/>
  <c r="M1206" i="1"/>
  <c r="M1218" i="1"/>
  <c r="M1230" i="1"/>
  <c r="M1242" i="1"/>
  <c r="M1254" i="1"/>
  <c r="M1266" i="1"/>
  <c r="M1278" i="1"/>
  <c r="M1290" i="1"/>
  <c r="M1302" i="1"/>
  <c r="M1314" i="1"/>
  <c r="M1326" i="1"/>
  <c r="M1338" i="1"/>
  <c r="M1350" i="1"/>
  <c r="M1362" i="1"/>
  <c r="M1374" i="1"/>
  <c r="M1386" i="1"/>
  <c r="M1398" i="1"/>
  <c r="M1410" i="1"/>
  <c r="M1422" i="1"/>
  <c r="M1434" i="1"/>
  <c r="M1446" i="1"/>
  <c r="M1458" i="1"/>
  <c r="M1470" i="1"/>
  <c r="M1482" i="1"/>
  <c r="M1494" i="1"/>
  <c r="M1506" i="1"/>
  <c r="M1518" i="1"/>
  <c r="M1530" i="1"/>
  <c r="M1542" i="1"/>
  <c r="M1554" i="1"/>
  <c r="M1566" i="1"/>
  <c r="M1578" i="1"/>
  <c r="M1590" i="1"/>
  <c r="M1602" i="1"/>
  <c r="M1614" i="1"/>
  <c r="M1626" i="1"/>
  <c r="M1638" i="1"/>
  <c r="M1650" i="1"/>
  <c r="M1662" i="1"/>
  <c r="M1674" i="1"/>
  <c r="M1686" i="1"/>
  <c r="M1698" i="1"/>
  <c r="M1710" i="1"/>
  <c r="M1722" i="1"/>
  <c r="M1734" i="1"/>
  <c r="M1746" i="1"/>
  <c r="M36" i="1"/>
  <c r="M84" i="1"/>
  <c r="M132" i="1"/>
  <c r="M180" i="1"/>
  <c r="M228" i="1"/>
  <c r="M276" i="1"/>
  <c r="M324" i="1"/>
  <c r="M372" i="1"/>
  <c r="M420" i="1"/>
  <c r="M468" i="1"/>
  <c r="M516" i="1"/>
  <c r="M564" i="1"/>
  <c r="M612" i="1"/>
  <c r="M660" i="1"/>
  <c r="M708" i="1"/>
  <c r="M756" i="1"/>
  <c r="M794" i="1"/>
  <c r="M830" i="1"/>
  <c r="M864" i="1"/>
  <c r="M888" i="1"/>
  <c r="M912" i="1"/>
  <c r="M936" i="1"/>
  <c r="M960" i="1"/>
  <c r="M984" i="1"/>
  <c r="M1008" i="1"/>
  <c r="M1026" i="1"/>
  <c r="M1039" i="1"/>
  <c r="M1051" i="1"/>
  <c r="M1063" i="1"/>
  <c r="M1075" i="1"/>
  <c r="M1087" i="1"/>
  <c r="M1099" i="1"/>
  <c r="M1111" i="1"/>
  <c r="M1123" i="1"/>
  <c r="M1135" i="1"/>
  <c r="M1147" i="1"/>
  <c r="M1159" i="1"/>
  <c r="M1171" i="1"/>
  <c r="M1183" i="1"/>
  <c r="M1195" i="1"/>
  <c r="M1207" i="1"/>
  <c r="M1219" i="1"/>
  <c r="M1231" i="1"/>
  <c r="M1243" i="1"/>
  <c r="M1255" i="1"/>
  <c r="M1267" i="1"/>
  <c r="M1279" i="1"/>
  <c r="M1291" i="1"/>
  <c r="M1303" i="1"/>
  <c r="M1315" i="1"/>
  <c r="M1327" i="1"/>
  <c r="M1339" i="1"/>
  <c r="M1351" i="1"/>
  <c r="M1363" i="1"/>
  <c r="M1375" i="1"/>
  <c r="M1387" i="1"/>
  <c r="M1399" i="1"/>
  <c r="M1411" i="1"/>
  <c r="M1423" i="1"/>
  <c r="M1435" i="1"/>
  <c r="M1447" i="1"/>
  <c r="M1459" i="1"/>
  <c r="M1471" i="1"/>
  <c r="M1483" i="1"/>
  <c r="M1495" i="1"/>
  <c r="M1507" i="1"/>
  <c r="M1519" i="1"/>
  <c r="M1531" i="1"/>
  <c r="M1543" i="1"/>
  <c r="M1555" i="1"/>
  <c r="M1567" i="1"/>
  <c r="M1579" i="1"/>
  <c r="M1591" i="1"/>
  <c r="M1603" i="1"/>
  <c r="M1615" i="1"/>
  <c r="M1627" i="1"/>
  <c r="M1639" i="1"/>
  <c r="M1651" i="1"/>
  <c r="M1663" i="1"/>
  <c r="M1675" i="1"/>
  <c r="M1687" i="1"/>
  <c r="M1699" i="1"/>
  <c r="M1711" i="1"/>
  <c r="M1723" i="1"/>
  <c r="M1735" i="1"/>
  <c r="M1747" i="1"/>
  <c r="M38" i="1"/>
  <c r="M86" i="1"/>
  <c r="M134" i="1"/>
  <c r="M182" i="1"/>
  <c r="M230" i="1"/>
  <c r="M278" i="1"/>
  <c r="M326" i="1"/>
  <c r="M374" i="1"/>
  <c r="M422" i="1"/>
  <c r="M470" i="1"/>
  <c r="M518" i="1"/>
  <c r="M566" i="1"/>
  <c r="M614" i="1"/>
  <c r="M662" i="1"/>
  <c r="M710" i="1"/>
  <c r="M758" i="1"/>
  <c r="M804" i="1"/>
  <c r="M840" i="1"/>
  <c r="M866" i="1"/>
  <c r="M890" i="1"/>
  <c r="M914" i="1"/>
  <c r="M938" i="1"/>
  <c r="M962" i="1"/>
  <c r="M986" i="1"/>
  <c r="M1010" i="1"/>
  <c r="M1029" i="1"/>
  <c r="M1041" i="1"/>
  <c r="M1053" i="1"/>
  <c r="M1065" i="1"/>
  <c r="M1077" i="1"/>
  <c r="M1089" i="1"/>
  <c r="M1101" i="1"/>
  <c r="M1113" i="1"/>
  <c r="M1125" i="1"/>
  <c r="M1137" i="1"/>
  <c r="M1149" i="1"/>
  <c r="M1161" i="1"/>
  <c r="M1173" i="1"/>
  <c r="M1185" i="1"/>
  <c r="M1197" i="1"/>
  <c r="M1209" i="1"/>
  <c r="M1221" i="1"/>
  <c r="M1233" i="1"/>
  <c r="M1245" i="1"/>
  <c r="M1257" i="1"/>
  <c r="M1269" i="1"/>
  <c r="M1281" i="1"/>
  <c r="M1293" i="1"/>
  <c r="M1305" i="1"/>
  <c r="M1317" i="1"/>
  <c r="M1329" i="1"/>
  <c r="M1341" i="1"/>
  <c r="M1353" i="1"/>
  <c r="M1365" i="1"/>
  <c r="M1377" i="1"/>
  <c r="M1389" i="1"/>
  <c r="M1401" i="1"/>
  <c r="M1413" i="1"/>
  <c r="M1425" i="1"/>
  <c r="M1437" i="1"/>
  <c r="M1449" i="1"/>
  <c r="M1461" i="1"/>
  <c r="M1473" i="1"/>
  <c r="M1485" i="1"/>
  <c r="M1497" i="1"/>
  <c r="M1509" i="1"/>
  <c r="M1521" i="1"/>
  <c r="M1533" i="1"/>
  <c r="M1545" i="1"/>
  <c r="M1557" i="1"/>
  <c r="M1569" i="1"/>
  <c r="M1581" i="1"/>
  <c r="M1593" i="1"/>
  <c r="M1605" i="1"/>
  <c r="M1617" i="1"/>
  <c r="M1629" i="1"/>
  <c r="M1641" i="1"/>
  <c r="M1653" i="1"/>
  <c r="M1665" i="1"/>
  <c r="M1677" i="1"/>
  <c r="M1689" i="1"/>
  <c r="M1701" i="1"/>
  <c r="M1713" i="1"/>
  <c r="M1725" i="1"/>
  <c r="M1737" i="1"/>
  <c r="M48" i="1"/>
  <c r="M96" i="1"/>
  <c r="M144" i="1"/>
  <c r="M192" i="1"/>
  <c r="M240" i="1"/>
  <c r="M288" i="1"/>
  <c r="M336" i="1"/>
  <c r="M384" i="1"/>
  <c r="M432" i="1"/>
  <c r="M480" i="1"/>
  <c r="M528" i="1"/>
  <c r="M576" i="1"/>
  <c r="M624" i="1"/>
  <c r="M672" i="1"/>
  <c r="M720" i="1"/>
  <c r="M768" i="1"/>
  <c r="M805" i="1"/>
  <c r="M841" i="1"/>
  <c r="M869" i="1"/>
  <c r="M893" i="1"/>
  <c r="M917" i="1"/>
  <c r="M941" i="1"/>
  <c r="M965" i="1"/>
  <c r="M989" i="1"/>
  <c r="M1013" i="1"/>
  <c r="M1030" i="1"/>
  <c r="M1042" i="1"/>
  <c r="M1054" i="1"/>
  <c r="M1066" i="1"/>
  <c r="M1078" i="1"/>
  <c r="M1090" i="1"/>
  <c r="M1102" i="1"/>
  <c r="M1114" i="1"/>
  <c r="M1126" i="1"/>
  <c r="M1138" i="1"/>
  <c r="M1150" i="1"/>
  <c r="M1162" i="1"/>
  <c r="M1174" i="1"/>
  <c r="M1186" i="1"/>
  <c r="M1198" i="1"/>
  <c r="M1210" i="1"/>
  <c r="M1222" i="1"/>
  <c r="M1234" i="1"/>
  <c r="M1246" i="1"/>
  <c r="M1258" i="1"/>
  <c r="M1270" i="1"/>
  <c r="M1282" i="1"/>
  <c r="M1294" i="1"/>
  <c r="M1306" i="1"/>
  <c r="M1318" i="1"/>
  <c r="M1330" i="1"/>
  <c r="M1342" i="1"/>
  <c r="M1354" i="1"/>
  <c r="M1366" i="1"/>
  <c r="M1378" i="1"/>
  <c r="M1390" i="1"/>
  <c r="M1402" i="1"/>
  <c r="M1414" i="1"/>
  <c r="M1426" i="1"/>
  <c r="M1438" i="1"/>
  <c r="M1450" i="1"/>
  <c r="M1462" i="1"/>
  <c r="M1474" i="1"/>
  <c r="M1486" i="1"/>
  <c r="M1498" i="1"/>
  <c r="M1510" i="1"/>
  <c r="M1522" i="1"/>
  <c r="M1534" i="1"/>
  <c r="M1546" i="1"/>
  <c r="M1558" i="1"/>
  <c r="M1570" i="1"/>
  <c r="M1582" i="1"/>
  <c r="M1594" i="1"/>
  <c r="M1606" i="1"/>
  <c r="M1618" i="1"/>
  <c r="M1630" i="1"/>
  <c r="M1642" i="1"/>
  <c r="M1654" i="1"/>
  <c r="M1666" i="1"/>
  <c r="M1678" i="1"/>
  <c r="M1690" i="1"/>
  <c r="M1702" i="1"/>
  <c r="M1714" i="1"/>
  <c r="M1726" i="1"/>
  <c r="M1738" i="1"/>
  <c r="M37" i="1"/>
  <c r="M229" i="1"/>
  <c r="M421" i="1"/>
  <c r="M613" i="1"/>
  <c r="M801" i="1"/>
  <c r="M913" i="1"/>
  <c r="M1009" i="1"/>
  <c r="M1064" i="1"/>
  <c r="M1112" i="1"/>
  <c r="M1160" i="1"/>
  <c r="M1208" i="1"/>
  <c r="M1256" i="1"/>
  <c r="M1304" i="1"/>
  <c r="M1352" i="1"/>
  <c r="M1400" i="1"/>
  <c r="M1448" i="1"/>
  <c r="M1496" i="1"/>
  <c r="M1544" i="1"/>
  <c r="M1592" i="1"/>
  <c r="M1640" i="1"/>
  <c r="M1688" i="1"/>
  <c r="M1731" i="1"/>
  <c r="M1755" i="1"/>
  <c r="M1767" i="1"/>
  <c r="M1779" i="1"/>
  <c r="M1791" i="1"/>
  <c r="M1803" i="1"/>
  <c r="M1815" i="1"/>
  <c r="M1827" i="1"/>
  <c r="M1839" i="1"/>
  <c r="M1851" i="1"/>
  <c r="M1863" i="1"/>
  <c r="M1875" i="1"/>
  <c r="M1887" i="1"/>
  <c r="M1899" i="1"/>
  <c r="M1911" i="1"/>
  <c r="M1923" i="1"/>
  <c r="M1935" i="1"/>
  <c r="M1947" i="1"/>
  <c r="M1959" i="1"/>
  <c r="M1971" i="1"/>
  <c r="M1983" i="1"/>
  <c r="M1995" i="1"/>
  <c r="M2007" i="1"/>
  <c r="M2019" i="1"/>
  <c r="M2031" i="1"/>
  <c r="M2043" i="1"/>
  <c r="M2055" i="1"/>
  <c r="M2067" i="1"/>
  <c r="M2079" i="1"/>
  <c r="M2091" i="1"/>
  <c r="M2103" i="1"/>
  <c r="M2115" i="1"/>
  <c r="M2127" i="1"/>
  <c r="M2139" i="1"/>
  <c r="M2151" i="1"/>
  <c r="M2163" i="1"/>
  <c r="M2175" i="1"/>
  <c r="M2187" i="1"/>
  <c r="M2199" i="1"/>
  <c r="M2211" i="1"/>
  <c r="M2223" i="1"/>
  <c r="M2235" i="1"/>
  <c r="M2247" i="1"/>
  <c r="M2259" i="1"/>
  <c r="M2271" i="1"/>
  <c r="M2283" i="1"/>
  <c r="M2295" i="1"/>
  <c r="M2307" i="1"/>
  <c r="M2319" i="1"/>
  <c r="M2331" i="1"/>
  <c r="M2343" i="1"/>
  <c r="M2355" i="1"/>
  <c r="M2367" i="1"/>
  <c r="M2379" i="1"/>
  <c r="M2391" i="1"/>
  <c r="M2403" i="1"/>
  <c r="M2415" i="1"/>
  <c r="M2427" i="1"/>
  <c r="M2439" i="1"/>
  <c r="M2451" i="1"/>
  <c r="M2463" i="1"/>
  <c r="M2475" i="1"/>
  <c r="M2487" i="1"/>
  <c r="M2499" i="1"/>
  <c r="M49" i="1"/>
  <c r="M241" i="1"/>
  <c r="M433" i="1"/>
  <c r="M625" i="1"/>
  <c r="M806" i="1"/>
  <c r="M921" i="1"/>
  <c r="M1017" i="1"/>
  <c r="M1067" i="1"/>
  <c r="M1115" i="1"/>
  <c r="M1163" i="1"/>
  <c r="M1211" i="1"/>
  <c r="M1259" i="1"/>
  <c r="M1307" i="1"/>
  <c r="M1355" i="1"/>
  <c r="M1403" i="1"/>
  <c r="M1451" i="1"/>
  <c r="M1499" i="1"/>
  <c r="M1547" i="1"/>
  <c r="M1595" i="1"/>
  <c r="M1643" i="1"/>
  <c r="M1691" i="1"/>
  <c r="M1736" i="1"/>
  <c r="M1756" i="1"/>
  <c r="M1768" i="1"/>
  <c r="M1780" i="1"/>
  <c r="M1792" i="1"/>
  <c r="M1804" i="1"/>
  <c r="M1816" i="1"/>
  <c r="M1828" i="1"/>
  <c r="M1840" i="1"/>
  <c r="M1852" i="1"/>
  <c r="M1864" i="1"/>
  <c r="M1876" i="1"/>
  <c r="M1888" i="1"/>
  <c r="M1900" i="1"/>
  <c r="M1912" i="1"/>
  <c r="M1924" i="1"/>
  <c r="M1936" i="1"/>
  <c r="M1948" i="1"/>
  <c r="M1960" i="1"/>
  <c r="M1972" i="1"/>
  <c r="M1984" i="1"/>
  <c r="M1996" i="1"/>
  <c r="M2008" i="1"/>
  <c r="M2020" i="1"/>
  <c r="M2032" i="1"/>
  <c r="M2044" i="1"/>
  <c r="M2056" i="1"/>
  <c r="M2068" i="1"/>
  <c r="M2080" i="1"/>
  <c r="M2092" i="1"/>
  <c r="M2104" i="1"/>
  <c r="M2116" i="1"/>
  <c r="M2128" i="1"/>
  <c r="M2140" i="1"/>
  <c r="M2152" i="1"/>
  <c r="M2164" i="1"/>
  <c r="M2176" i="1"/>
  <c r="M2188" i="1"/>
  <c r="M2200" i="1"/>
  <c r="M2212" i="1"/>
  <c r="M2224" i="1"/>
  <c r="M2236" i="1"/>
  <c r="M2248" i="1"/>
  <c r="M2260" i="1"/>
  <c r="M2272" i="1"/>
  <c r="M2284" i="1"/>
  <c r="M2296" i="1"/>
  <c r="M2308" i="1"/>
  <c r="M2320" i="1"/>
  <c r="M2332" i="1"/>
  <c r="M2344" i="1"/>
  <c r="M2356" i="1"/>
  <c r="M2368" i="1"/>
  <c r="M2380" i="1"/>
  <c r="M2392" i="1"/>
  <c r="M2404" i="1"/>
  <c r="M2416" i="1"/>
  <c r="M2428" i="1"/>
  <c r="M2440" i="1"/>
  <c r="M50" i="1"/>
  <c r="M242" i="1"/>
  <c r="M434" i="1"/>
  <c r="M626" i="1"/>
  <c r="M813" i="1"/>
  <c r="M922" i="1"/>
  <c r="M1018" i="1"/>
  <c r="M1068" i="1"/>
  <c r="M1116" i="1"/>
  <c r="M1164" i="1"/>
  <c r="M1212" i="1"/>
  <c r="M1260" i="1"/>
  <c r="M1308" i="1"/>
  <c r="M1356" i="1"/>
  <c r="M1404" i="1"/>
  <c r="M1452" i="1"/>
  <c r="M1500" i="1"/>
  <c r="M1548" i="1"/>
  <c r="M1596" i="1"/>
  <c r="M1644" i="1"/>
  <c r="M1692" i="1"/>
  <c r="M1739" i="1"/>
  <c r="M1757" i="1"/>
  <c r="M1769" i="1"/>
  <c r="M1781" i="1"/>
  <c r="M1793" i="1"/>
  <c r="M1805" i="1"/>
  <c r="M1817" i="1"/>
  <c r="M1829" i="1"/>
  <c r="M1841" i="1"/>
  <c r="M1853" i="1"/>
  <c r="M1865" i="1"/>
  <c r="M1877" i="1"/>
  <c r="M1889" i="1"/>
  <c r="M1901" i="1"/>
  <c r="M1913" i="1"/>
  <c r="M1925" i="1"/>
  <c r="M1937" i="1"/>
  <c r="M1949" i="1"/>
  <c r="M1961" i="1"/>
  <c r="M1973" i="1"/>
  <c r="M1985" i="1"/>
  <c r="M1997" i="1"/>
  <c r="M2009" i="1"/>
  <c r="M2021" i="1"/>
  <c r="M2033" i="1"/>
  <c r="M2045" i="1"/>
  <c r="M2057" i="1"/>
  <c r="M2069" i="1"/>
  <c r="M2081" i="1"/>
  <c r="M2093" i="1"/>
  <c r="M2105" i="1"/>
  <c r="M2117" i="1"/>
  <c r="M2129" i="1"/>
  <c r="M2141" i="1"/>
  <c r="M2153" i="1"/>
  <c r="M2165" i="1"/>
  <c r="M2177" i="1"/>
  <c r="M2189" i="1"/>
  <c r="M2201" i="1"/>
  <c r="M2213" i="1"/>
  <c r="M2225" i="1"/>
  <c r="M2237" i="1"/>
  <c r="M2249" i="1"/>
  <c r="M2261" i="1"/>
  <c r="M2273" i="1"/>
  <c r="M2285" i="1"/>
  <c r="M2297" i="1"/>
  <c r="M2309" i="1"/>
  <c r="M2321" i="1"/>
  <c r="M2333" i="1"/>
  <c r="M2345" i="1"/>
  <c r="M2357" i="1"/>
  <c r="M2369" i="1"/>
  <c r="M2381" i="1"/>
  <c r="M2393" i="1"/>
  <c r="M2405" i="1"/>
  <c r="M2417" i="1"/>
  <c r="M2429" i="1"/>
  <c r="M2441" i="1"/>
  <c r="M2453" i="1"/>
  <c r="M2465" i="1"/>
  <c r="M2477" i="1"/>
  <c r="M2489" i="1"/>
  <c r="M85" i="1"/>
  <c r="M277" i="1"/>
  <c r="M469" i="1"/>
  <c r="M661" i="1"/>
  <c r="M837" i="1"/>
  <c r="M937" i="1"/>
  <c r="M1028" i="1"/>
  <c r="M1076" i="1"/>
  <c r="M1124" i="1"/>
  <c r="M1172" i="1"/>
  <c r="M1220" i="1"/>
  <c r="M1268" i="1"/>
  <c r="M1316" i="1"/>
  <c r="M1364" i="1"/>
  <c r="M1412" i="1"/>
  <c r="M1460" i="1"/>
  <c r="M1508" i="1"/>
  <c r="M1556" i="1"/>
  <c r="M1604" i="1"/>
  <c r="M1652" i="1"/>
  <c r="M1700" i="1"/>
  <c r="M1740" i="1"/>
  <c r="M1758" i="1"/>
  <c r="M1770" i="1"/>
  <c r="M1782" i="1"/>
  <c r="M1794" i="1"/>
  <c r="M1806" i="1"/>
  <c r="M1818" i="1"/>
  <c r="M1830" i="1"/>
  <c r="M1842" i="1"/>
  <c r="M1854" i="1"/>
  <c r="M1866" i="1"/>
  <c r="M1878" i="1"/>
  <c r="M1890" i="1"/>
  <c r="M1902" i="1"/>
  <c r="M1914" i="1"/>
  <c r="M1926" i="1"/>
  <c r="M1938" i="1"/>
  <c r="M1950" i="1"/>
  <c r="M1962" i="1"/>
  <c r="M1974" i="1"/>
  <c r="M1986" i="1"/>
  <c r="M1998" i="1"/>
  <c r="M2010" i="1"/>
  <c r="M2022" i="1"/>
  <c r="M2034" i="1"/>
  <c r="M2046" i="1"/>
  <c r="M2058" i="1"/>
  <c r="M2070" i="1"/>
  <c r="M2082" i="1"/>
  <c r="M2094" i="1"/>
  <c r="M2106" i="1"/>
  <c r="M2118" i="1"/>
  <c r="M2130" i="1"/>
  <c r="M2142" i="1"/>
  <c r="M2154" i="1"/>
  <c r="M2166" i="1"/>
  <c r="M2178" i="1"/>
  <c r="M2190" i="1"/>
  <c r="M2202" i="1"/>
  <c r="M2214" i="1"/>
  <c r="M2226" i="1"/>
  <c r="M2238" i="1"/>
  <c r="M2250" i="1"/>
  <c r="M2262" i="1"/>
  <c r="M2274" i="1"/>
  <c r="M2286" i="1"/>
  <c r="M2298" i="1"/>
  <c r="M2310" i="1"/>
  <c r="M2322" i="1"/>
  <c r="M2334" i="1"/>
  <c r="M2346" i="1"/>
  <c r="M2358" i="1"/>
  <c r="M2370" i="1"/>
  <c r="M2382" i="1"/>
  <c r="M2394" i="1"/>
  <c r="M2406" i="1"/>
  <c r="M2418" i="1"/>
  <c r="M2430" i="1"/>
  <c r="M2442" i="1"/>
  <c r="M2454" i="1"/>
  <c r="M2466" i="1"/>
  <c r="M2478" i="1"/>
  <c r="M2490" i="1"/>
  <c r="M2502" i="1"/>
  <c r="M2514" i="1"/>
  <c r="M2526" i="1"/>
  <c r="M97" i="1"/>
  <c r="M289" i="1"/>
  <c r="M481" i="1"/>
  <c r="M673" i="1"/>
  <c r="M842" i="1"/>
  <c r="M945" i="1"/>
  <c r="M1031" i="1"/>
  <c r="M1079" i="1"/>
  <c r="M1127" i="1"/>
  <c r="M1175" i="1"/>
  <c r="M1223" i="1"/>
  <c r="M1271" i="1"/>
  <c r="M1319" i="1"/>
  <c r="M1367" i="1"/>
  <c r="M1415" i="1"/>
  <c r="M1463" i="1"/>
  <c r="M1511" i="1"/>
  <c r="M1559" i="1"/>
  <c r="M1607" i="1"/>
  <c r="M1655" i="1"/>
  <c r="M1703" i="1"/>
  <c r="M1743" i="1"/>
  <c r="M1759" i="1"/>
  <c r="M1771" i="1"/>
  <c r="M1783" i="1"/>
  <c r="M1795" i="1"/>
  <c r="M1807" i="1"/>
  <c r="M1819" i="1"/>
  <c r="M1831" i="1"/>
  <c r="M1843" i="1"/>
  <c r="M1855" i="1"/>
  <c r="M1867" i="1"/>
  <c r="M1879" i="1"/>
  <c r="M1891" i="1"/>
  <c r="M1903" i="1"/>
  <c r="M1915" i="1"/>
  <c r="M1927" i="1"/>
  <c r="M1939" i="1"/>
  <c r="M1951" i="1"/>
  <c r="M1963" i="1"/>
  <c r="M1975" i="1"/>
  <c r="M1987" i="1"/>
  <c r="M1999" i="1"/>
  <c r="M2011" i="1"/>
  <c r="M2023" i="1"/>
  <c r="M2035" i="1"/>
  <c r="M2047" i="1"/>
  <c r="M2059" i="1"/>
  <c r="M2071" i="1"/>
  <c r="M2083" i="1"/>
  <c r="M2095" i="1"/>
  <c r="M2107" i="1"/>
  <c r="M2119" i="1"/>
  <c r="M2131" i="1"/>
  <c r="M2143" i="1"/>
  <c r="M2155" i="1"/>
  <c r="M2167" i="1"/>
  <c r="M2179" i="1"/>
  <c r="M2191" i="1"/>
  <c r="M2203" i="1"/>
  <c r="M2215" i="1"/>
  <c r="M2227" i="1"/>
  <c r="M2239" i="1"/>
  <c r="M2251" i="1"/>
  <c r="M2263" i="1"/>
  <c r="M2275" i="1"/>
  <c r="M2287" i="1"/>
  <c r="M2299" i="1"/>
  <c r="M2311" i="1"/>
  <c r="M2323" i="1"/>
  <c r="M2335" i="1"/>
  <c r="M2347" i="1"/>
  <c r="M2359" i="1"/>
  <c r="M2371" i="1"/>
  <c r="M2383" i="1"/>
  <c r="M2395" i="1"/>
  <c r="M2407" i="1"/>
  <c r="M2419" i="1"/>
  <c r="M2431" i="1"/>
  <c r="M2443" i="1"/>
  <c r="M2455" i="1"/>
  <c r="M2467" i="1"/>
  <c r="M2479" i="1"/>
  <c r="M2491" i="1"/>
  <c r="M2503" i="1"/>
  <c r="M2515" i="1"/>
  <c r="M98" i="1"/>
  <c r="M290" i="1"/>
  <c r="M482" i="1"/>
  <c r="M674" i="1"/>
  <c r="M849" i="1"/>
  <c r="M946" i="1"/>
  <c r="M1032" i="1"/>
  <c r="M1080" i="1"/>
  <c r="M1128" i="1"/>
  <c r="M1176" i="1"/>
  <c r="M1224" i="1"/>
  <c r="M1272" i="1"/>
  <c r="M1320" i="1"/>
  <c r="M1368" i="1"/>
  <c r="M1416" i="1"/>
  <c r="M1464" i="1"/>
  <c r="M1512" i="1"/>
  <c r="M1560" i="1"/>
  <c r="M1608" i="1"/>
  <c r="M1656" i="1"/>
  <c r="M1704" i="1"/>
  <c r="M1748" i="1"/>
  <c r="M1760" i="1"/>
  <c r="M1772" i="1"/>
  <c r="M1784" i="1"/>
  <c r="M1796" i="1"/>
  <c r="M1808" i="1"/>
  <c r="M1820" i="1"/>
  <c r="M1832" i="1"/>
  <c r="M1844" i="1"/>
  <c r="M1856" i="1"/>
  <c r="M1868" i="1"/>
  <c r="M1880" i="1"/>
  <c r="M1892" i="1"/>
  <c r="M1904" i="1"/>
  <c r="M1916" i="1"/>
  <c r="M1928" i="1"/>
  <c r="M1940" i="1"/>
  <c r="M1952" i="1"/>
  <c r="M1964" i="1"/>
  <c r="M1976" i="1"/>
  <c r="M1988" i="1"/>
  <c r="M2000" i="1"/>
  <c r="M2012" i="1"/>
  <c r="M2024" i="1"/>
  <c r="M2036" i="1"/>
  <c r="M2048" i="1"/>
  <c r="M2060" i="1"/>
  <c r="M2072" i="1"/>
  <c r="M2084" i="1"/>
  <c r="M2096" i="1"/>
  <c r="M2108" i="1"/>
  <c r="M2120" i="1"/>
  <c r="M2132" i="1"/>
  <c r="M2144" i="1"/>
  <c r="M2156" i="1"/>
  <c r="M2168" i="1"/>
  <c r="M2180" i="1"/>
  <c r="M2192" i="1"/>
  <c r="M2204" i="1"/>
  <c r="M2216" i="1"/>
  <c r="M2228" i="1"/>
  <c r="M2240" i="1"/>
  <c r="M2252" i="1"/>
  <c r="M2264" i="1"/>
  <c r="M2276" i="1"/>
  <c r="M2288" i="1"/>
  <c r="M2300" i="1"/>
  <c r="M2312" i="1"/>
  <c r="M2324" i="1"/>
  <c r="M2336" i="1"/>
  <c r="M2348" i="1"/>
  <c r="M2360" i="1"/>
  <c r="M2372" i="1"/>
  <c r="M2384" i="1"/>
  <c r="M2396" i="1"/>
  <c r="M2408" i="1"/>
  <c r="M2420" i="1"/>
  <c r="M2432" i="1"/>
  <c r="M2444" i="1"/>
  <c r="M2456" i="1"/>
  <c r="M2468" i="1"/>
  <c r="M2480" i="1"/>
  <c r="M2492" i="1"/>
  <c r="M2504" i="1"/>
  <c r="M2516" i="1"/>
  <c r="M133" i="1"/>
  <c r="M325" i="1"/>
  <c r="M517" i="1"/>
  <c r="M709" i="1"/>
  <c r="M865" i="1"/>
  <c r="M961" i="1"/>
  <c r="M1040" i="1"/>
  <c r="M1088" i="1"/>
  <c r="M1136" i="1"/>
  <c r="M1184" i="1"/>
  <c r="M1232" i="1"/>
  <c r="M1280" i="1"/>
  <c r="M1328" i="1"/>
  <c r="M1376" i="1"/>
  <c r="M1424" i="1"/>
  <c r="M1472" i="1"/>
  <c r="M1520" i="1"/>
  <c r="M1568" i="1"/>
  <c r="M1616" i="1"/>
  <c r="M1664" i="1"/>
  <c r="M1712" i="1"/>
  <c r="M1749" i="1"/>
  <c r="M1761" i="1"/>
  <c r="M1773" i="1"/>
  <c r="M1785" i="1"/>
  <c r="M1797" i="1"/>
  <c r="M1809" i="1"/>
  <c r="M1821" i="1"/>
  <c r="M1833" i="1"/>
  <c r="M1845" i="1"/>
  <c r="M1857" i="1"/>
  <c r="M1869" i="1"/>
  <c r="M1881" i="1"/>
  <c r="M1893" i="1"/>
  <c r="M1905" i="1"/>
  <c r="M1917" i="1"/>
  <c r="M1929" i="1"/>
  <c r="M1941" i="1"/>
  <c r="M1953" i="1"/>
  <c r="M1965" i="1"/>
  <c r="M1977" i="1"/>
  <c r="M1989" i="1"/>
  <c r="M2001" i="1"/>
  <c r="M2013" i="1"/>
  <c r="M2025" i="1"/>
  <c r="M2037" i="1"/>
  <c r="M2049" i="1"/>
  <c r="M2061" i="1"/>
  <c r="M2073" i="1"/>
  <c r="M2085" i="1"/>
  <c r="M2097" i="1"/>
  <c r="M2109" i="1"/>
  <c r="M2121" i="1"/>
  <c r="M2133" i="1"/>
  <c r="M2145" i="1"/>
  <c r="M2157" i="1"/>
  <c r="M2169" i="1"/>
  <c r="M2181" i="1"/>
  <c r="M2193" i="1"/>
  <c r="M2205" i="1"/>
  <c r="M2217" i="1"/>
  <c r="M2229" i="1"/>
  <c r="M181" i="1"/>
  <c r="M373" i="1"/>
  <c r="M565" i="1"/>
  <c r="M757" i="1"/>
  <c r="M889" i="1"/>
  <c r="M985" i="1"/>
  <c r="M1052" i="1"/>
  <c r="M1100" i="1"/>
  <c r="M1148" i="1"/>
  <c r="M1196" i="1"/>
  <c r="M1244" i="1"/>
  <c r="M1292" i="1"/>
  <c r="M1340" i="1"/>
  <c r="M1388" i="1"/>
  <c r="M1436" i="1"/>
  <c r="M1484" i="1"/>
  <c r="M1532" i="1"/>
  <c r="M1580" i="1"/>
  <c r="M1628" i="1"/>
  <c r="M1676" i="1"/>
  <c r="M1724" i="1"/>
  <c r="M1752" i="1"/>
  <c r="M1764" i="1"/>
  <c r="M1776" i="1"/>
  <c r="M1788" i="1"/>
  <c r="M1800" i="1"/>
  <c r="M1812" i="1"/>
  <c r="M1824" i="1"/>
  <c r="M1836" i="1"/>
  <c r="M1848" i="1"/>
  <c r="M1860" i="1"/>
  <c r="M1872" i="1"/>
  <c r="M1884" i="1"/>
  <c r="M1896" i="1"/>
  <c r="M1908" i="1"/>
  <c r="M1920" i="1"/>
  <c r="M1932" i="1"/>
  <c r="M1944" i="1"/>
  <c r="M1956" i="1"/>
  <c r="M1968" i="1"/>
  <c r="M1980" i="1"/>
  <c r="M1992" i="1"/>
  <c r="M2004" i="1"/>
  <c r="M2016" i="1"/>
  <c r="M2028" i="1"/>
  <c r="M2040" i="1"/>
  <c r="M2052" i="1"/>
  <c r="M2064" i="1"/>
  <c r="M2076" i="1"/>
  <c r="M193" i="1"/>
  <c r="M385" i="1"/>
  <c r="M577" i="1"/>
  <c r="M769" i="1"/>
  <c r="M897" i="1"/>
  <c r="M993" i="1"/>
  <c r="M1055" i="1"/>
  <c r="M1103" i="1"/>
  <c r="M1151" i="1"/>
  <c r="M1199" i="1"/>
  <c r="M1247" i="1"/>
  <c r="M1295" i="1"/>
  <c r="M1343" i="1"/>
  <c r="M1391" i="1"/>
  <c r="M1439" i="1"/>
  <c r="M1487" i="1"/>
  <c r="M1535" i="1"/>
  <c r="M1583" i="1"/>
  <c r="M1631" i="1"/>
  <c r="M1679" i="1"/>
  <c r="M1727" i="1"/>
  <c r="M1753" i="1"/>
  <c r="M1765" i="1"/>
  <c r="M1777" i="1"/>
  <c r="M1789" i="1"/>
  <c r="M1801" i="1"/>
  <c r="M1813" i="1"/>
  <c r="M1825" i="1"/>
  <c r="M1837" i="1"/>
  <c r="M1849" i="1"/>
  <c r="M1861" i="1"/>
  <c r="M1873" i="1"/>
  <c r="M1885" i="1"/>
  <c r="M1897" i="1"/>
  <c r="M1909" i="1"/>
  <c r="M1921" i="1"/>
  <c r="M1933" i="1"/>
  <c r="M1945" i="1"/>
  <c r="M1957" i="1"/>
  <c r="M1969" i="1"/>
  <c r="M1981" i="1"/>
  <c r="M1993" i="1"/>
  <c r="M2005" i="1"/>
  <c r="M2017" i="1"/>
  <c r="M2029" i="1"/>
  <c r="M2041" i="1"/>
  <c r="M2053" i="1"/>
  <c r="M2065" i="1"/>
  <c r="M2077" i="1"/>
  <c r="M2089" i="1"/>
  <c r="M2101" i="1"/>
  <c r="M2113" i="1"/>
  <c r="M2125" i="1"/>
  <c r="M2137" i="1"/>
  <c r="M2149" i="1"/>
  <c r="M2161" i="1"/>
  <c r="M2173" i="1"/>
  <c r="M2185" i="1"/>
  <c r="M2197" i="1"/>
  <c r="M2209" i="1"/>
  <c r="M2221" i="1"/>
  <c r="M2233" i="1"/>
  <c r="M2245" i="1"/>
  <c r="M2257" i="1"/>
  <c r="M2269" i="1"/>
  <c r="M2281" i="1"/>
  <c r="M2293" i="1"/>
  <c r="M2305" i="1"/>
  <c r="M2317" i="1"/>
  <c r="M2329" i="1"/>
  <c r="M2341" i="1"/>
  <c r="M2353" i="1"/>
  <c r="M2365" i="1"/>
  <c r="M2377" i="1"/>
  <c r="M2389" i="1"/>
  <c r="M2401" i="1"/>
  <c r="M2413" i="1"/>
  <c r="M2425" i="1"/>
  <c r="M2437" i="1"/>
  <c r="M2449" i="1"/>
  <c r="M2461" i="1"/>
  <c r="M2473" i="1"/>
  <c r="M2485" i="1"/>
  <c r="M2497" i="1"/>
  <c r="M2509" i="1"/>
  <c r="M145" i="1"/>
  <c r="M873" i="1"/>
  <c r="M1139" i="1"/>
  <c r="M1331" i="1"/>
  <c r="M1523" i="1"/>
  <c r="M1715" i="1"/>
  <c r="M1786" i="1"/>
  <c r="M1834" i="1"/>
  <c r="M1882" i="1"/>
  <c r="M1930" i="1"/>
  <c r="M1978" i="1"/>
  <c r="M2026" i="1"/>
  <c r="M2074" i="1"/>
  <c r="M2111" i="1"/>
  <c r="M2147" i="1"/>
  <c r="M2183" i="1"/>
  <c r="M2219" i="1"/>
  <c r="M2253" i="1"/>
  <c r="M2279" i="1"/>
  <c r="M2306" i="1"/>
  <c r="M2338" i="1"/>
  <c r="M2364" i="1"/>
  <c r="M2397" i="1"/>
  <c r="M2423" i="1"/>
  <c r="M2450" i="1"/>
  <c r="M2474" i="1"/>
  <c r="M2498" i="1"/>
  <c r="M2518" i="1"/>
  <c r="M2531" i="1"/>
  <c r="M2543" i="1"/>
  <c r="M2555" i="1"/>
  <c r="M2567" i="1"/>
  <c r="M2579" i="1"/>
  <c r="M2591" i="1"/>
  <c r="M2603" i="1"/>
  <c r="M2615" i="1"/>
  <c r="M2627" i="1"/>
  <c r="M2639" i="1"/>
  <c r="M2651" i="1"/>
  <c r="M146" i="1"/>
  <c r="M874" i="1"/>
  <c r="M1140" i="1"/>
  <c r="M1332" i="1"/>
  <c r="M1524" i="1"/>
  <c r="M1716" i="1"/>
  <c r="M1787" i="1"/>
  <c r="M1835" i="1"/>
  <c r="M1883" i="1"/>
  <c r="M1931" i="1"/>
  <c r="M1979" i="1"/>
  <c r="M2027" i="1"/>
  <c r="M2075" i="1"/>
  <c r="M2112" i="1"/>
  <c r="M2148" i="1"/>
  <c r="M2184" i="1"/>
  <c r="M2220" i="1"/>
  <c r="M2254" i="1"/>
  <c r="M2280" i="1"/>
  <c r="M2313" i="1"/>
  <c r="M2339" i="1"/>
  <c r="M2366" i="1"/>
  <c r="M2398" i="1"/>
  <c r="M2424" i="1"/>
  <c r="M2452" i="1"/>
  <c r="M2476" i="1"/>
  <c r="M2500" i="1"/>
  <c r="M2519" i="1"/>
  <c r="M2532" i="1"/>
  <c r="M2544" i="1"/>
  <c r="M2556" i="1"/>
  <c r="M2568" i="1"/>
  <c r="M2580" i="1"/>
  <c r="M2592" i="1"/>
  <c r="M2604" i="1"/>
  <c r="M2616" i="1"/>
  <c r="M2628" i="1"/>
  <c r="M2640" i="1"/>
  <c r="M2652" i="1"/>
  <c r="M2664" i="1"/>
  <c r="M2676" i="1"/>
  <c r="M2688" i="1"/>
  <c r="M2700" i="1"/>
  <c r="M2712" i="1"/>
  <c r="M2724" i="1"/>
  <c r="M2736" i="1"/>
  <c r="M2748" i="1"/>
  <c r="M2760" i="1"/>
  <c r="M2772" i="1"/>
  <c r="M2784" i="1"/>
  <c r="M2796" i="1"/>
  <c r="M2808" i="1"/>
  <c r="M2820" i="1"/>
  <c r="M2832" i="1"/>
  <c r="M2844" i="1"/>
  <c r="M2856" i="1"/>
  <c r="M2868" i="1"/>
  <c r="M2880" i="1"/>
  <c r="M2892" i="1"/>
  <c r="M2904" i="1"/>
  <c r="M2916" i="1"/>
  <c r="M2928" i="1"/>
  <c r="M2940" i="1"/>
  <c r="M2952" i="1"/>
  <c r="M2964" i="1"/>
  <c r="M2976" i="1"/>
  <c r="M2988" i="1"/>
  <c r="M3000" i="1"/>
  <c r="M3012" i="1"/>
  <c r="M3024" i="1"/>
  <c r="M3036" i="1"/>
  <c r="M3048" i="1"/>
  <c r="M3060" i="1"/>
  <c r="M3072" i="1"/>
  <c r="M3084" i="1"/>
  <c r="M3096" i="1"/>
  <c r="M3108" i="1"/>
  <c r="M3120" i="1"/>
  <c r="M3132" i="1"/>
  <c r="M3144" i="1"/>
  <c r="M3156" i="1"/>
  <c r="M3168" i="1"/>
  <c r="M3180" i="1"/>
  <c r="M3192" i="1"/>
  <c r="M194" i="1"/>
  <c r="M898" i="1"/>
  <c r="M1152" i="1"/>
  <c r="M1344" i="1"/>
  <c r="M1536" i="1"/>
  <c r="M1728" i="1"/>
  <c r="M1790" i="1"/>
  <c r="M1838" i="1"/>
  <c r="M1886" i="1"/>
  <c r="M1934" i="1"/>
  <c r="M1982" i="1"/>
  <c r="M2030" i="1"/>
  <c r="M2078" i="1"/>
  <c r="M2114" i="1"/>
  <c r="M2150" i="1"/>
  <c r="M2186" i="1"/>
  <c r="M2222" i="1"/>
  <c r="M2255" i="1"/>
  <c r="M2282" i="1"/>
  <c r="M2314" i="1"/>
  <c r="M2340" i="1"/>
  <c r="M2373" i="1"/>
  <c r="M2399" i="1"/>
  <c r="M2426" i="1"/>
  <c r="M2457" i="1"/>
  <c r="M2481" i="1"/>
  <c r="M2501" i="1"/>
  <c r="M2520" i="1"/>
  <c r="M2533" i="1"/>
  <c r="M2545" i="1"/>
  <c r="M2557" i="1"/>
  <c r="M2569" i="1"/>
  <c r="M2581" i="1"/>
  <c r="M2593" i="1"/>
  <c r="M2605" i="1"/>
  <c r="M2617" i="1"/>
  <c r="M2629" i="1"/>
  <c r="M2641" i="1"/>
  <c r="M2653" i="1"/>
  <c r="M2665" i="1"/>
  <c r="M2677" i="1"/>
  <c r="M2689" i="1"/>
  <c r="M2701" i="1"/>
  <c r="M2713" i="1"/>
  <c r="M2725" i="1"/>
  <c r="M2737" i="1"/>
  <c r="M2749" i="1"/>
  <c r="M2761" i="1"/>
  <c r="M2773" i="1"/>
  <c r="M2785" i="1"/>
  <c r="M2797" i="1"/>
  <c r="M2809" i="1"/>
  <c r="M2821" i="1"/>
  <c r="M2833" i="1"/>
  <c r="M2845" i="1"/>
  <c r="M2857" i="1"/>
  <c r="M2869" i="1"/>
  <c r="M2881" i="1"/>
  <c r="M2893" i="1"/>
  <c r="M2905" i="1"/>
  <c r="M2917" i="1"/>
  <c r="M2929" i="1"/>
  <c r="M2941" i="1"/>
  <c r="M2953" i="1"/>
  <c r="M2965" i="1"/>
  <c r="M2977" i="1"/>
  <c r="M2989" i="1"/>
  <c r="M3001" i="1"/>
  <c r="M3013" i="1"/>
  <c r="M3025" i="1"/>
  <c r="M3037" i="1"/>
  <c r="M3049" i="1"/>
  <c r="M3061" i="1"/>
  <c r="M3073" i="1"/>
  <c r="M3085" i="1"/>
  <c r="M3097" i="1"/>
  <c r="M3109" i="1"/>
  <c r="M3121" i="1"/>
  <c r="M3133" i="1"/>
  <c r="M3145" i="1"/>
  <c r="M3157" i="1"/>
  <c r="M3169" i="1"/>
  <c r="M3181" i="1"/>
  <c r="M3193" i="1"/>
  <c r="M3205" i="1"/>
  <c r="M337" i="1"/>
  <c r="M969" i="1"/>
  <c r="M1187" i="1"/>
  <c r="M1379" i="1"/>
  <c r="M1571" i="1"/>
  <c r="M1750" i="1"/>
  <c r="M1798" i="1"/>
  <c r="M1846" i="1"/>
  <c r="M1894" i="1"/>
  <c r="M1942" i="1"/>
  <c r="M1990" i="1"/>
  <c r="M2038" i="1"/>
  <c r="M2086" i="1"/>
  <c r="M2122" i="1"/>
  <c r="M2158" i="1"/>
  <c r="M2194" i="1"/>
  <c r="M2230" i="1"/>
  <c r="M2256" i="1"/>
  <c r="M2289" i="1"/>
  <c r="M2315" i="1"/>
  <c r="M2342" i="1"/>
  <c r="M2374" i="1"/>
  <c r="M2400" i="1"/>
  <c r="M2433" i="1"/>
  <c r="M2458" i="1"/>
  <c r="M2482" i="1"/>
  <c r="M2505" i="1"/>
  <c r="M2521" i="1"/>
  <c r="M2534" i="1"/>
  <c r="M2546" i="1"/>
  <c r="M2558" i="1"/>
  <c r="M2570" i="1"/>
  <c r="M2582" i="1"/>
  <c r="M2594" i="1"/>
  <c r="M2606" i="1"/>
  <c r="M2618" i="1"/>
  <c r="M2630" i="1"/>
  <c r="M2642" i="1"/>
  <c r="M2654" i="1"/>
  <c r="M2666" i="1"/>
  <c r="M2678" i="1"/>
  <c r="M2690" i="1"/>
  <c r="M2702" i="1"/>
  <c r="M2714" i="1"/>
  <c r="M338" i="1"/>
  <c r="M970" i="1"/>
  <c r="M1188" i="1"/>
  <c r="M1380" i="1"/>
  <c r="M1572" i="1"/>
  <c r="M1751" i="1"/>
  <c r="M1799" i="1"/>
  <c r="M1847" i="1"/>
  <c r="M1895" i="1"/>
  <c r="M1943" i="1"/>
  <c r="M1991" i="1"/>
  <c r="M2039" i="1"/>
  <c r="M2087" i="1"/>
  <c r="M2123" i="1"/>
  <c r="M2159" i="1"/>
  <c r="M2195" i="1"/>
  <c r="M2231" i="1"/>
  <c r="M2258" i="1"/>
  <c r="M2290" i="1"/>
  <c r="M2316" i="1"/>
  <c r="M2349" i="1"/>
  <c r="M2375" i="1"/>
  <c r="M2402" i="1"/>
  <c r="M2434" i="1"/>
  <c r="M2459" i="1"/>
  <c r="M2483" i="1"/>
  <c r="M2506" i="1"/>
  <c r="M2522" i="1"/>
  <c r="M2535" i="1"/>
  <c r="M2547" i="1"/>
  <c r="M2559" i="1"/>
  <c r="M2571" i="1"/>
  <c r="M2583" i="1"/>
  <c r="M2595" i="1"/>
  <c r="M2607" i="1"/>
  <c r="M2619" i="1"/>
  <c r="M2631" i="1"/>
  <c r="M2643" i="1"/>
  <c r="M2655" i="1"/>
  <c r="M2667" i="1"/>
  <c r="M2679" i="1"/>
  <c r="M2691" i="1"/>
  <c r="M2703" i="1"/>
  <c r="M2715" i="1"/>
  <c r="M2727" i="1"/>
  <c r="M2739" i="1"/>
  <c r="M2751" i="1"/>
  <c r="M2763" i="1"/>
  <c r="M2775" i="1"/>
  <c r="M2787" i="1"/>
  <c r="M2799" i="1"/>
  <c r="M2811" i="1"/>
  <c r="M2823" i="1"/>
  <c r="M2835" i="1"/>
  <c r="M2847" i="1"/>
  <c r="M2859" i="1"/>
  <c r="M2871" i="1"/>
  <c r="M2883" i="1"/>
  <c r="M2895" i="1"/>
  <c r="M2907" i="1"/>
  <c r="M2919" i="1"/>
  <c r="M2931" i="1"/>
  <c r="M2943" i="1"/>
  <c r="M2955" i="1"/>
  <c r="M2967" i="1"/>
  <c r="M2979" i="1"/>
  <c r="M2991" i="1"/>
  <c r="M3003" i="1"/>
  <c r="M3015" i="1"/>
  <c r="M3027" i="1"/>
  <c r="M3039" i="1"/>
  <c r="M3051" i="1"/>
  <c r="M3063" i="1"/>
  <c r="M3075" i="1"/>
  <c r="M3087" i="1"/>
  <c r="M3099" i="1"/>
  <c r="M3111" i="1"/>
  <c r="M3123" i="1"/>
  <c r="M3135" i="1"/>
  <c r="M3147" i="1"/>
  <c r="M3159" i="1"/>
  <c r="M3171" i="1"/>
  <c r="M3183" i="1"/>
  <c r="M3195" i="1"/>
  <c r="M386" i="1"/>
  <c r="M994" i="1"/>
  <c r="M1200" i="1"/>
  <c r="M1392" i="1"/>
  <c r="M1584" i="1"/>
  <c r="M1754" i="1"/>
  <c r="M1802" i="1"/>
  <c r="M1850" i="1"/>
  <c r="M1898" i="1"/>
  <c r="M1946" i="1"/>
  <c r="M1994" i="1"/>
  <c r="M2042" i="1"/>
  <c r="M2088" i="1"/>
  <c r="M2124" i="1"/>
  <c r="M2160" i="1"/>
  <c r="M2196" i="1"/>
  <c r="M2232" i="1"/>
  <c r="M2265" i="1"/>
  <c r="M2291" i="1"/>
  <c r="M2318" i="1"/>
  <c r="M2350" i="1"/>
  <c r="M2376" i="1"/>
  <c r="M2409" i="1"/>
  <c r="M2435" i="1"/>
  <c r="M2460" i="1"/>
  <c r="M2484" i="1"/>
  <c r="M2507" i="1"/>
  <c r="M2523" i="1"/>
  <c r="M2536" i="1"/>
  <c r="M2548" i="1"/>
  <c r="M2560" i="1"/>
  <c r="M2572" i="1"/>
  <c r="M2584" i="1"/>
  <c r="M2596" i="1"/>
  <c r="M2608" i="1"/>
  <c r="M2620" i="1"/>
  <c r="M2632" i="1"/>
  <c r="M2644" i="1"/>
  <c r="M2656" i="1"/>
  <c r="M2668" i="1"/>
  <c r="M2680" i="1"/>
  <c r="M2692" i="1"/>
  <c r="M2704" i="1"/>
  <c r="M2716" i="1"/>
  <c r="M2728" i="1"/>
  <c r="M2740" i="1"/>
  <c r="M2752" i="1"/>
  <c r="M2764" i="1"/>
  <c r="M2776" i="1"/>
  <c r="M2788" i="1"/>
  <c r="M2800" i="1"/>
  <c r="M2812" i="1"/>
  <c r="M2824" i="1"/>
  <c r="M2836" i="1"/>
  <c r="M2848" i="1"/>
  <c r="M2860" i="1"/>
  <c r="M2872" i="1"/>
  <c r="M2884" i="1"/>
  <c r="M2896" i="1"/>
  <c r="M2908" i="1"/>
  <c r="M2920" i="1"/>
  <c r="M2932" i="1"/>
  <c r="M2944" i="1"/>
  <c r="M2956" i="1"/>
  <c r="M2968" i="1"/>
  <c r="M2980" i="1"/>
  <c r="M2992" i="1"/>
  <c r="M3004" i="1"/>
  <c r="M3016" i="1"/>
  <c r="M3028" i="1"/>
  <c r="M3040" i="1"/>
  <c r="M3052" i="1"/>
  <c r="M3064" i="1"/>
  <c r="M3076" i="1"/>
  <c r="M3088" i="1"/>
  <c r="M3100" i="1"/>
  <c r="M3112" i="1"/>
  <c r="M3124" i="1"/>
  <c r="M3136" i="1"/>
  <c r="M3148" i="1"/>
  <c r="M3160" i="1"/>
  <c r="M3172" i="1"/>
  <c r="M3184" i="1"/>
  <c r="M3196" i="1"/>
  <c r="M3208" i="1"/>
  <c r="M529" i="1"/>
  <c r="M1043" i="1"/>
  <c r="M1235" i="1"/>
  <c r="M1427" i="1"/>
  <c r="M1619" i="1"/>
  <c r="M1762" i="1"/>
  <c r="M1810" i="1"/>
  <c r="M1858" i="1"/>
  <c r="M1906" i="1"/>
  <c r="M1954" i="1"/>
  <c r="M2002" i="1"/>
  <c r="M2050" i="1"/>
  <c r="M2090" i="1"/>
  <c r="M2126" i="1"/>
  <c r="M2162" i="1"/>
  <c r="M2198" i="1"/>
  <c r="M2234" i="1"/>
  <c r="M2266" i="1"/>
  <c r="M2292" i="1"/>
  <c r="M2325" i="1"/>
  <c r="M2351" i="1"/>
  <c r="M2378" i="1"/>
  <c r="M2410" i="1"/>
  <c r="M2436" i="1"/>
  <c r="M2462" i="1"/>
  <c r="M2486" i="1"/>
  <c r="M2508" i="1"/>
  <c r="M2524" i="1"/>
  <c r="M2537" i="1"/>
  <c r="M2549" i="1"/>
  <c r="M2561" i="1"/>
  <c r="M2573" i="1"/>
  <c r="M2585" i="1"/>
  <c r="M2597" i="1"/>
  <c r="M2609" i="1"/>
  <c r="M2621" i="1"/>
  <c r="M2633" i="1"/>
  <c r="M2645" i="1"/>
  <c r="M2657" i="1"/>
  <c r="M2669" i="1"/>
  <c r="M2681" i="1"/>
  <c r="M2693" i="1"/>
  <c r="M2705" i="1"/>
  <c r="M2717" i="1"/>
  <c r="M2729" i="1"/>
  <c r="M2741" i="1"/>
  <c r="M2753" i="1"/>
  <c r="M2765" i="1"/>
  <c r="M2777" i="1"/>
  <c r="M2789" i="1"/>
  <c r="M2801" i="1"/>
  <c r="M2813" i="1"/>
  <c r="M2825" i="1"/>
  <c r="M2837" i="1"/>
  <c r="M2849" i="1"/>
  <c r="M2861" i="1"/>
  <c r="M2873" i="1"/>
  <c r="M2885" i="1"/>
  <c r="M2897" i="1"/>
  <c r="M2909" i="1"/>
  <c r="M2921" i="1"/>
  <c r="M2933" i="1"/>
  <c r="M2945" i="1"/>
  <c r="M2957" i="1"/>
  <c r="M2969" i="1"/>
  <c r="M2981" i="1"/>
  <c r="M2993" i="1"/>
  <c r="M3005" i="1"/>
  <c r="M3017" i="1"/>
  <c r="M3029" i="1"/>
  <c r="M3041" i="1"/>
  <c r="M3053" i="1"/>
  <c r="M3065" i="1"/>
  <c r="M3077" i="1"/>
  <c r="M3089" i="1"/>
  <c r="M3101" i="1"/>
  <c r="M3113" i="1"/>
  <c r="M3125" i="1"/>
  <c r="M3137" i="1"/>
  <c r="M3149" i="1"/>
  <c r="M3161" i="1"/>
  <c r="M3173" i="1"/>
  <c r="M3185" i="1"/>
  <c r="M3197" i="1"/>
  <c r="M3209" i="1"/>
  <c r="M3221" i="1"/>
  <c r="M530" i="1"/>
  <c r="M1044" i="1"/>
  <c r="M1236" i="1"/>
  <c r="M1428" i="1"/>
  <c r="M1620" i="1"/>
  <c r="M1763" i="1"/>
  <c r="M1811" i="1"/>
  <c r="M1859" i="1"/>
  <c r="M1907" i="1"/>
  <c r="M1955" i="1"/>
  <c r="M2003" i="1"/>
  <c r="M2051" i="1"/>
  <c r="M2098" i="1"/>
  <c r="M2134" i="1"/>
  <c r="M2170" i="1"/>
  <c r="M2206" i="1"/>
  <c r="M2241" i="1"/>
  <c r="M2267" i="1"/>
  <c r="M2294" i="1"/>
  <c r="M2326" i="1"/>
  <c r="M2352" i="1"/>
  <c r="M2385" i="1"/>
  <c r="M2411" i="1"/>
  <c r="M2438" i="1"/>
  <c r="M2464" i="1"/>
  <c r="M2488" i="1"/>
  <c r="M2510" i="1"/>
  <c r="M2525" i="1"/>
  <c r="M2538" i="1"/>
  <c r="M2550" i="1"/>
  <c r="M2562" i="1"/>
  <c r="M2574" i="1"/>
  <c r="M2586" i="1"/>
  <c r="M2598" i="1"/>
  <c r="M2610" i="1"/>
  <c r="M2622" i="1"/>
  <c r="M2634" i="1"/>
  <c r="M2646" i="1"/>
  <c r="M2658" i="1"/>
  <c r="M2670" i="1"/>
  <c r="M2682" i="1"/>
  <c r="M2694" i="1"/>
  <c r="M2706" i="1"/>
  <c r="M2718" i="1"/>
  <c r="M2730" i="1"/>
  <c r="M2742" i="1"/>
  <c r="M2754" i="1"/>
  <c r="M2766" i="1"/>
  <c r="M2778" i="1"/>
  <c r="M2790" i="1"/>
  <c r="M2802" i="1"/>
  <c r="M2814" i="1"/>
  <c r="M2826" i="1"/>
  <c r="M2838" i="1"/>
  <c r="M2850" i="1"/>
  <c r="M2862" i="1"/>
  <c r="M2874" i="1"/>
  <c r="M721" i="1"/>
  <c r="M1091" i="1"/>
  <c r="M1283" i="1"/>
  <c r="M1475" i="1"/>
  <c r="M1667" i="1"/>
  <c r="M1774" i="1"/>
  <c r="M1822" i="1"/>
  <c r="M1870" i="1"/>
  <c r="M1918" i="1"/>
  <c r="M1966" i="1"/>
  <c r="M2014" i="1"/>
  <c r="M2062" i="1"/>
  <c r="M2100" i="1"/>
  <c r="M2136" i="1"/>
  <c r="M2172" i="1"/>
  <c r="M2208" i="1"/>
  <c r="M2243" i="1"/>
  <c r="M2270" i="1"/>
  <c r="M2302" i="1"/>
  <c r="M2328" i="1"/>
  <c r="M2361" i="1"/>
  <c r="M2387" i="1"/>
  <c r="M2414" i="1"/>
  <c r="M2446" i="1"/>
  <c r="M2470" i="1"/>
  <c r="M2494" i="1"/>
  <c r="M2512" i="1"/>
  <c r="M2528" i="1"/>
  <c r="M2540" i="1"/>
  <c r="M2552" i="1"/>
  <c r="M2564" i="1"/>
  <c r="M2576" i="1"/>
  <c r="M2588" i="1"/>
  <c r="M2600" i="1"/>
  <c r="M2612" i="1"/>
  <c r="M2624" i="1"/>
  <c r="M2636" i="1"/>
  <c r="M2648" i="1"/>
  <c r="M2660" i="1"/>
  <c r="M2672" i="1"/>
  <c r="M2684" i="1"/>
  <c r="M2696" i="1"/>
  <c r="M2708" i="1"/>
  <c r="M2720" i="1"/>
  <c r="M2732" i="1"/>
  <c r="M2744" i="1"/>
  <c r="M2756" i="1"/>
  <c r="M2768" i="1"/>
  <c r="M2780" i="1"/>
  <c r="M2792" i="1"/>
  <c r="M2804" i="1"/>
  <c r="M2816" i="1"/>
  <c r="M2828" i="1"/>
  <c r="M2840" i="1"/>
  <c r="M2852" i="1"/>
  <c r="M2864" i="1"/>
  <c r="M2876" i="1"/>
  <c r="M2888" i="1"/>
  <c r="M2900" i="1"/>
  <c r="M2912" i="1"/>
  <c r="M2924" i="1"/>
  <c r="M2936" i="1"/>
  <c r="M2948" i="1"/>
  <c r="M2960" i="1"/>
  <c r="M2972" i="1"/>
  <c r="M2984" i="1"/>
  <c r="M2996" i="1"/>
  <c r="M3008" i="1"/>
  <c r="M3020" i="1"/>
  <c r="M3032" i="1"/>
  <c r="M3044" i="1"/>
  <c r="M3056" i="1"/>
  <c r="M3068" i="1"/>
  <c r="M3080" i="1"/>
  <c r="M3092" i="1"/>
  <c r="M3104" i="1"/>
  <c r="M3116" i="1"/>
  <c r="M3128" i="1"/>
  <c r="M3140" i="1"/>
  <c r="M3152" i="1"/>
  <c r="M722" i="1"/>
  <c r="M1092" i="1"/>
  <c r="M1284" i="1"/>
  <c r="M1476" i="1"/>
  <c r="M1668" i="1"/>
  <c r="M1775" i="1"/>
  <c r="M1823" i="1"/>
  <c r="M1871" i="1"/>
  <c r="M1919" i="1"/>
  <c r="M1967" i="1"/>
  <c r="M2015" i="1"/>
  <c r="M2063" i="1"/>
  <c r="M2102" i="1"/>
  <c r="M2138" i="1"/>
  <c r="M2174" i="1"/>
  <c r="M2210" i="1"/>
  <c r="M2244" i="1"/>
  <c r="M2277" i="1"/>
  <c r="M2303" i="1"/>
  <c r="M2330" i="1"/>
  <c r="M2362" i="1"/>
  <c r="M2388" i="1"/>
  <c r="M2421" i="1"/>
  <c r="M2447" i="1"/>
  <c r="M2471" i="1"/>
  <c r="M2495" i="1"/>
  <c r="M2513" i="1"/>
  <c r="M2529" i="1"/>
  <c r="M2541" i="1"/>
  <c r="M2553" i="1"/>
  <c r="M2565" i="1"/>
  <c r="M2577" i="1"/>
  <c r="M2589" i="1"/>
  <c r="M2601" i="1"/>
  <c r="M2613" i="1"/>
  <c r="M2625" i="1"/>
  <c r="M2637" i="1"/>
  <c r="M2649" i="1"/>
  <c r="M2661" i="1"/>
  <c r="M2673" i="1"/>
  <c r="M2685" i="1"/>
  <c r="M2697" i="1"/>
  <c r="M2709" i="1"/>
  <c r="M2721" i="1"/>
  <c r="M2733" i="1"/>
  <c r="M2745" i="1"/>
  <c r="M2757" i="1"/>
  <c r="M2769" i="1"/>
  <c r="M2781" i="1"/>
  <c r="M2793" i="1"/>
  <c r="M2805" i="1"/>
  <c r="M2817" i="1"/>
  <c r="M2829" i="1"/>
  <c r="M2841" i="1"/>
  <c r="M2853" i="1"/>
  <c r="M2865" i="1"/>
  <c r="M2877" i="1"/>
  <c r="M2889" i="1"/>
  <c r="M2901" i="1"/>
  <c r="M2913" i="1"/>
  <c r="M2925" i="1"/>
  <c r="M2937" i="1"/>
  <c r="M2949" i="1"/>
  <c r="M2961" i="1"/>
  <c r="M2973" i="1"/>
  <c r="M2985" i="1"/>
  <c r="M2997" i="1"/>
  <c r="M3009" i="1"/>
  <c r="M3021" i="1"/>
  <c r="M3033" i="1"/>
  <c r="M3045" i="1"/>
  <c r="M3057" i="1"/>
  <c r="M3069" i="1"/>
  <c r="M3081" i="1"/>
  <c r="M3093" i="1"/>
  <c r="M3105" i="1"/>
  <c r="M3117" i="1"/>
  <c r="M3129" i="1"/>
  <c r="M3141" i="1"/>
  <c r="M3153" i="1"/>
  <c r="M3165" i="1"/>
  <c r="M3177" i="1"/>
  <c r="M3189" i="1"/>
  <c r="M3201" i="1"/>
  <c r="M3213" i="1"/>
  <c r="M578" i="1"/>
  <c r="M1814" i="1"/>
  <c r="M2099" i="1"/>
  <c r="M2301" i="1"/>
  <c r="M2469" i="1"/>
  <c r="M2563" i="1"/>
  <c r="M2635" i="1"/>
  <c r="M2687" i="1"/>
  <c r="M2734" i="1"/>
  <c r="M2770" i="1"/>
  <c r="M2806" i="1"/>
  <c r="M2842" i="1"/>
  <c r="M2878" i="1"/>
  <c r="M2906" i="1"/>
  <c r="M2935" i="1"/>
  <c r="M2963" i="1"/>
  <c r="M2994" i="1"/>
  <c r="M3022" i="1"/>
  <c r="M3050" i="1"/>
  <c r="M3079" i="1"/>
  <c r="M3107" i="1"/>
  <c r="M3138" i="1"/>
  <c r="M3164" i="1"/>
  <c r="M3188" i="1"/>
  <c r="M3210" i="1"/>
  <c r="M3224" i="1"/>
  <c r="M3236" i="1"/>
  <c r="M3248" i="1"/>
  <c r="M3260" i="1"/>
  <c r="M3272" i="1"/>
  <c r="M3284" i="1"/>
  <c r="M3296" i="1"/>
  <c r="M3308" i="1"/>
  <c r="M3320" i="1"/>
  <c r="M3332" i="1"/>
  <c r="M3344" i="1"/>
  <c r="M3356" i="1"/>
  <c r="M3368" i="1"/>
  <c r="M3380" i="1"/>
  <c r="M3392" i="1"/>
  <c r="M3404" i="1"/>
  <c r="M3416" i="1"/>
  <c r="M3428" i="1"/>
  <c r="M3440" i="1"/>
  <c r="M3452" i="1"/>
  <c r="M3464" i="1"/>
  <c r="M3476" i="1"/>
  <c r="M3488" i="1"/>
  <c r="M770" i="1"/>
  <c r="M1826" i="1"/>
  <c r="M2110" i="1"/>
  <c r="M2304" i="1"/>
  <c r="M2472" i="1"/>
  <c r="M2566" i="1"/>
  <c r="M2638" i="1"/>
  <c r="M2695" i="1"/>
  <c r="M2735" i="1"/>
  <c r="M2771" i="1"/>
  <c r="M2807" i="1"/>
  <c r="M2843" i="1"/>
  <c r="M2879" i="1"/>
  <c r="M2910" i="1"/>
  <c r="M2938" i="1"/>
  <c r="M1056" i="1"/>
  <c r="M1862" i="1"/>
  <c r="M2135" i="1"/>
  <c r="M2327" i="1"/>
  <c r="M2493" i="1"/>
  <c r="M2575" i="1"/>
  <c r="M2647" i="1"/>
  <c r="M2698" i="1"/>
  <c r="M2738" i="1"/>
  <c r="M2774" i="1"/>
  <c r="M2810" i="1"/>
  <c r="M2846" i="1"/>
  <c r="M2882" i="1"/>
  <c r="M2911" i="1"/>
  <c r="M2939" i="1"/>
  <c r="M2970" i="1"/>
  <c r="M2998" i="1"/>
  <c r="M3026" i="1"/>
  <c r="M3055" i="1"/>
  <c r="M3083" i="1"/>
  <c r="M3114" i="1"/>
  <c r="M3142" i="1"/>
  <c r="M3167" i="1"/>
  <c r="M3191" i="1"/>
  <c r="M3212" i="1"/>
  <c r="M3226" i="1"/>
  <c r="M3238" i="1"/>
  <c r="M3250" i="1"/>
  <c r="M3262" i="1"/>
  <c r="M3274" i="1"/>
  <c r="M3286" i="1"/>
  <c r="M3298" i="1"/>
  <c r="M3310" i="1"/>
  <c r="M3322" i="1"/>
  <c r="M3334" i="1"/>
  <c r="M3346" i="1"/>
  <c r="M3358" i="1"/>
  <c r="M3370" i="1"/>
  <c r="M3382" i="1"/>
  <c r="M3394" i="1"/>
  <c r="M3406" i="1"/>
  <c r="M3418" i="1"/>
  <c r="M3430" i="1"/>
  <c r="M3442" i="1"/>
  <c r="M3454" i="1"/>
  <c r="M3466" i="1"/>
  <c r="M3478" i="1"/>
  <c r="M3490" i="1"/>
  <c r="M3502" i="1"/>
  <c r="M3514" i="1"/>
  <c r="M3526" i="1"/>
  <c r="M3538" i="1"/>
  <c r="M3550" i="1"/>
  <c r="M3562" i="1"/>
  <c r="M3574" i="1"/>
  <c r="M3586" i="1"/>
  <c r="M3598" i="1"/>
  <c r="M3610" i="1"/>
  <c r="M3622" i="1"/>
  <c r="M3634" i="1"/>
  <c r="M3646" i="1"/>
  <c r="M3658" i="1"/>
  <c r="M3670" i="1"/>
  <c r="M3682" i="1"/>
  <c r="M3694" i="1"/>
  <c r="M3706" i="1"/>
  <c r="M3718" i="1"/>
  <c r="M3730" i="1"/>
  <c r="M3742" i="1"/>
  <c r="M3754" i="1"/>
  <c r="M3766" i="1"/>
  <c r="M3778" i="1"/>
  <c r="M3790" i="1"/>
  <c r="M3802" i="1"/>
  <c r="M3814" i="1"/>
  <c r="M3826" i="1"/>
  <c r="M3838" i="1"/>
  <c r="M3850" i="1"/>
  <c r="M3862" i="1"/>
  <c r="M3874" i="1"/>
  <c r="M3886" i="1"/>
  <c r="M3898" i="1"/>
  <c r="M3910" i="1"/>
  <c r="M3922" i="1"/>
  <c r="M3934" i="1"/>
  <c r="M3946" i="1"/>
  <c r="M1104" i="1"/>
  <c r="M1874" i="1"/>
  <c r="M2146" i="1"/>
  <c r="M2337" i="1"/>
  <c r="M2496" i="1"/>
  <c r="M2578" i="1"/>
  <c r="M2650" i="1"/>
  <c r="M2699" i="1"/>
  <c r="M2743" i="1"/>
  <c r="M2779" i="1"/>
  <c r="M2815" i="1"/>
  <c r="M2851" i="1"/>
  <c r="M2886" i="1"/>
  <c r="M2914" i="1"/>
  <c r="M2942" i="1"/>
  <c r="M2971" i="1"/>
  <c r="M2999" i="1"/>
  <c r="M3030" i="1"/>
  <c r="M3058" i="1"/>
  <c r="M3086" i="1"/>
  <c r="M3115" i="1"/>
  <c r="M3143" i="1"/>
  <c r="M3170" i="1"/>
  <c r="M3194" i="1"/>
  <c r="M3214" i="1"/>
  <c r="M3227" i="1"/>
  <c r="M3239" i="1"/>
  <c r="M3251" i="1"/>
  <c r="M3263" i="1"/>
  <c r="M3275" i="1"/>
  <c r="M3287" i="1"/>
  <c r="M3299" i="1"/>
  <c r="M3311" i="1"/>
  <c r="M3323" i="1"/>
  <c r="M3335" i="1"/>
  <c r="M3347" i="1"/>
  <c r="M3359" i="1"/>
  <c r="M3371" i="1"/>
  <c r="M3383" i="1"/>
  <c r="M3395" i="1"/>
  <c r="M3407" i="1"/>
  <c r="M3419" i="1"/>
  <c r="M3431" i="1"/>
  <c r="M3443" i="1"/>
  <c r="M3455" i="1"/>
  <c r="M3467" i="1"/>
  <c r="M3479" i="1"/>
  <c r="M3491" i="1"/>
  <c r="M3503" i="1"/>
  <c r="M3515" i="1"/>
  <c r="M3527" i="1"/>
  <c r="M3539" i="1"/>
  <c r="M3551" i="1"/>
  <c r="M1248" i="1"/>
  <c r="M1910" i="1"/>
  <c r="M2171" i="1"/>
  <c r="M2354" i="1"/>
  <c r="M2511" i="1"/>
  <c r="M2587" i="1"/>
  <c r="M2659" i="1"/>
  <c r="M2707" i="1"/>
  <c r="M2746" i="1"/>
  <c r="M2782" i="1"/>
  <c r="M2818" i="1"/>
  <c r="M2854" i="1"/>
  <c r="M2887" i="1"/>
  <c r="M2915" i="1"/>
  <c r="M2946" i="1"/>
  <c r="M2974" i="1"/>
  <c r="M1296" i="1"/>
  <c r="M1922" i="1"/>
  <c r="M2182" i="1"/>
  <c r="M2363" i="1"/>
  <c r="M2517" i="1"/>
  <c r="M2590" i="1"/>
  <c r="M2662" i="1"/>
  <c r="M2710" i="1"/>
  <c r="M2747" i="1"/>
  <c r="M2783" i="1"/>
  <c r="M2819" i="1"/>
  <c r="M2855" i="1"/>
  <c r="M2890" i="1"/>
  <c r="M2918" i="1"/>
  <c r="M2947" i="1"/>
  <c r="M2975" i="1"/>
  <c r="M3006" i="1"/>
  <c r="M3034" i="1"/>
  <c r="M3062" i="1"/>
  <c r="M3091" i="1"/>
  <c r="M3119" i="1"/>
  <c r="M3150" i="1"/>
  <c r="M3175" i="1"/>
  <c r="M3199" i="1"/>
  <c r="M3216" i="1"/>
  <c r="M3229" i="1"/>
  <c r="M3241" i="1"/>
  <c r="M3253" i="1"/>
  <c r="M3265" i="1"/>
  <c r="M3277" i="1"/>
  <c r="M3289" i="1"/>
  <c r="M3301" i="1"/>
  <c r="M3313" i="1"/>
  <c r="M3325" i="1"/>
  <c r="M3337" i="1"/>
  <c r="M3349" i="1"/>
  <c r="M3361" i="1"/>
  <c r="M3373" i="1"/>
  <c r="M3385" i="1"/>
  <c r="M3397" i="1"/>
  <c r="M3409" i="1"/>
  <c r="M3421" i="1"/>
  <c r="M3433" i="1"/>
  <c r="M3445" i="1"/>
  <c r="M3457" i="1"/>
  <c r="M3469" i="1"/>
  <c r="M3481" i="1"/>
  <c r="M3493" i="1"/>
  <c r="M3505" i="1"/>
  <c r="M3517" i="1"/>
  <c r="M3529" i="1"/>
  <c r="M3541" i="1"/>
  <c r="M3553" i="1"/>
  <c r="M3565" i="1"/>
  <c r="M3577" i="1"/>
  <c r="M3589" i="1"/>
  <c r="M3601" i="1"/>
  <c r="M3613" i="1"/>
  <c r="M3625" i="1"/>
  <c r="M3637" i="1"/>
  <c r="M3649" i="1"/>
  <c r="M3661" i="1"/>
  <c r="M3673" i="1"/>
  <c r="M3685" i="1"/>
  <c r="M1440" i="1"/>
  <c r="M1958" i="1"/>
  <c r="M2207" i="1"/>
  <c r="M2386" i="1"/>
  <c r="M2527" i="1"/>
  <c r="M2599" i="1"/>
  <c r="M2663" i="1"/>
  <c r="M2711" i="1"/>
  <c r="M2750" i="1"/>
  <c r="M2786" i="1"/>
  <c r="M2822" i="1"/>
  <c r="M2858" i="1"/>
  <c r="M2891" i="1"/>
  <c r="M2922" i="1"/>
  <c r="M2950" i="1"/>
  <c r="M2978" i="1"/>
  <c r="M3007" i="1"/>
  <c r="M3035" i="1"/>
  <c r="M3066" i="1"/>
  <c r="M3094" i="1"/>
  <c r="M3122" i="1"/>
  <c r="M3151" i="1"/>
  <c r="M3176" i="1"/>
  <c r="M3200" i="1"/>
  <c r="M3217" i="1"/>
  <c r="M3230" i="1"/>
  <c r="M3242" i="1"/>
  <c r="M3254" i="1"/>
  <c r="M3266" i="1"/>
  <c r="M3278" i="1"/>
  <c r="M3290" i="1"/>
  <c r="M3302" i="1"/>
  <c r="M3314" i="1"/>
  <c r="M3326" i="1"/>
  <c r="M3338" i="1"/>
  <c r="M3350" i="1"/>
  <c r="M3362" i="1"/>
  <c r="M3374" i="1"/>
  <c r="M3386" i="1"/>
  <c r="M3398" i="1"/>
  <c r="M3410" i="1"/>
  <c r="M3422" i="1"/>
  <c r="M3434" i="1"/>
  <c r="M3446" i="1"/>
  <c r="M3458" i="1"/>
  <c r="M3470" i="1"/>
  <c r="M3482" i="1"/>
  <c r="M3494" i="1"/>
  <c r="M3506" i="1"/>
  <c r="M3518" i="1"/>
  <c r="M3530" i="1"/>
  <c r="M3542" i="1"/>
  <c r="M3554" i="1"/>
  <c r="M3566" i="1"/>
  <c r="M3578" i="1"/>
  <c r="M3590" i="1"/>
  <c r="M3602" i="1"/>
  <c r="M3614" i="1"/>
  <c r="M3626" i="1"/>
  <c r="M3638" i="1"/>
  <c r="M3650" i="1"/>
  <c r="M3662" i="1"/>
  <c r="M3674" i="1"/>
  <c r="M3686" i="1"/>
  <c r="M3698" i="1"/>
  <c r="M1488" i="1"/>
  <c r="M1970" i="1"/>
  <c r="M2218" i="1"/>
  <c r="M2390" i="1"/>
  <c r="M2530" i="1"/>
  <c r="M2602" i="1"/>
  <c r="M2671" i="1"/>
  <c r="M2719" i="1"/>
  <c r="M2755" i="1"/>
  <c r="M2791" i="1"/>
  <c r="M2827" i="1"/>
  <c r="M2863" i="1"/>
  <c r="M2894" i="1"/>
  <c r="M2923" i="1"/>
  <c r="M2951" i="1"/>
  <c r="M2982" i="1"/>
  <c r="M3010" i="1"/>
  <c r="M3038" i="1"/>
  <c r="M3067" i="1"/>
  <c r="M3095" i="1"/>
  <c r="M3126" i="1"/>
  <c r="M3154" i="1"/>
  <c r="M3178" i="1"/>
  <c r="M3202" i="1"/>
  <c r="M3218" i="1"/>
  <c r="M3231" i="1"/>
  <c r="M3243" i="1"/>
  <c r="M3255" i="1"/>
  <c r="M3267" i="1"/>
  <c r="M3279" i="1"/>
  <c r="M3291" i="1"/>
  <c r="M3303" i="1"/>
  <c r="M3315" i="1"/>
  <c r="M3327" i="1"/>
  <c r="M3339" i="1"/>
  <c r="M3351" i="1"/>
  <c r="M3363" i="1"/>
  <c r="M3375" i="1"/>
  <c r="M3387" i="1"/>
  <c r="M3399" i="1"/>
  <c r="M3411" i="1"/>
  <c r="M3423" i="1"/>
  <c r="M3435" i="1"/>
  <c r="M3447" i="1"/>
  <c r="M3459" i="1"/>
  <c r="M3471" i="1"/>
  <c r="M3483" i="1"/>
  <c r="M3495" i="1"/>
  <c r="M3507" i="1"/>
  <c r="M3519" i="1"/>
  <c r="M3531" i="1"/>
  <c r="M3543" i="1"/>
  <c r="M3555" i="1"/>
  <c r="M3567" i="1"/>
  <c r="M3579" i="1"/>
  <c r="M3591" i="1"/>
  <c r="M3603" i="1"/>
  <c r="M3615" i="1"/>
  <c r="M3627" i="1"/>
  <c r="M3639" i="1"/>
  <c r="M3651" i="1"/>
  <c r="M3663" i="1"/>
  <c r="M3675" i="1"/>
  <c r="M3687" i="1"/>
  <c r="M3699" i="1"/>
  <c r="M3711" i="1"/>
  <c r="M3723" i="1"/>
  <c r="M3735" i="1"/>
  <c r="M3747" i="1"/>
  <c r="M3759" i="1"/>
  <c r="M3771" i="1"/>
  <c r="M3783" i="1"/>
  <c r="M3795" i="1"/>
  <c r="M3807" i="1"/>
  <c r="M3819" i="1"/>
  <c r="M3831" i="1"/>
  <c r="M3843" i="1"/>
  <c r="M3855" i="1"/>
  <c r="M3867" i="1"/>
  <c r="M3879" i="1"/>
  <c r="M3891" i="1"/>
  <c r="M3903" i="1"/>
  <c r="M3915" i="1"/>
  <c r="M3927" i="1"/>
  <c r="M3939" i="1"/>
  <c r="M1680" i="1"/>
  <c r="M2018" i="1"/>
  <c r="M2246" i="1"/>
  <c r="M2422" i="1"/>
  <c r="M2542" i="1"/>
  <c r="M2614" i="1"/>
  <c r="M2675" i="1"/>
  <c r="M2723" i="1"/>
  <c r="M2759" i="1"/>
  <c r="M2795" i="1"/>
  <c r="M1766" i="1"/>
  <c r="M2054" i="1"/>
  <c r="M2268" i="1"/>
  <c r="M2445" i="1"/>
  <c r="M2551" i="1"/>
  <c r="M2623" i="1"/>
  <c r="M2683" i="1"/>
  <c r="M2726" i="1"/>
  <c r="M2762" i="1"/>
  <c r="M2798" i="1"/>
  <c r="M2834" i="1"/>
  <c r="M2870" i="1"/>
  <c r="M2902" i="1"/>
  <c r="M2930" i="1"/>
  <c r="M2959" i="1"/>
  <c r="M2987" i="1"/>
  <c r="M3018" i="1"/>
  <c r="M3046" i="1"/>
  <c r="M3074" i="1"/>
  <c r="M3103" i="1"/>
  <c r="M3131" i="1"/>
  <c r="M3162" i="1"/>
  <c r="M3186" i="1"/>
  <c r="M3206" i="1"/>
  <c r="M3222" i="1"/>
  <c r="M3234" i="1"/>
  <c r="M3246" i="1"/>
  <c r="M3258" i="1"/>
  <c r="M3270" i="1"/>
  <c r="M3282" i="1"/>
  <c r="M3294" i="1"/>
  <c r="M3306" i="1"/>
  <c r="M3318" i="1"/>
  <c r="M3330" i="1"/>
  <c r="M3342" i="1"/>
  <c r="M3354" i="1"/>
  <c r="M3366" i="1"/>
  <c r="M3378" i="1"/>
  <c r="M3390" i="1"/>
  <c r="M3402" i="1"/>
  <c r="M3414" i="1"/>
  <c r="M3426" i="1"/>
  <c r="M3438" i="1"/>
  <c r="M3450" i="1"/>
  <c r="M3462" i="1"/>
  <c r="M3474" i="1"/>
  <c r="M3486" i="1"/>
  <c r="M3498" i="1"/>
  <c r="M3510" i="1"/>
  <c r="M3522" i="1"/>
  <c r="M3534" i="1"/>
  <c r="M3546" i="1"/>
  <c r="M3558" i="1"/>
  <c r="M3570" i="1"/>
  <c r="M3582" i="1"/>
  <c r="M3594" i="1"/>
  <c r="M3606" i="1"/>
  <c r="M3618" i="1"/>
  <c r="M3630" i="1"/>
  <c r="M3642" i="1"/>
  <c r="M3654" i="1"/>
  <c r="M3666" i="1"/>
  <c r="M3678" i="1"/>
  <c r="M3690" i="1"/>
  <c r="M3702" i="1"/>
  <c r="M3714" i="1"/>
  <c r="M3726" i="1"/>
  <c r="M3738" i="1"/>
  <c r="M3750" i="1"/>
  <c r="M3762" i="1"/>
  <c r="M3774" i="1"/>
  <c r="M3786" i="1"/>
  <c r="M3798" i="1"/>
  <c r="M3810" i="1"/>
  <c r="M3822" i="1"/>
  <c r="M3834" i="1"/>
  <c r="M3846" i="1"/>
  <c r="M1632" i="1"/>
  <c r="M2674" i="1"/>
  <c r="M2867" i="1"/>
  <c r="M2983" i="1"/>
  <c r="M3047" i="1"/>
  <c r="M3118" i="1"/>
  <c r="M3182" i="1"/>
  <c r="M3225" i="1"/>
  <c r="M3256" i="1"/>
  <c r="M3283" i="1"/>
  <c r="M3312" i="1"/>
  <c r="M3341" i="1"/>
  <c r="M3369" i="1"/>
  <c r="M3400" i="1"/>
  <c r="M3427" i="1"/>
  <c r="M3456" i="1"/>
  <c r="M3485" i="1"/>
  <c r="M3511" i="1"/>
  <c r="M3535" i="1"/>
  <c r="M3559" i="1"/>
  <c r="M3580" i="1"/>
  <c r="M3599" i="1"/>
  <c r="M3620" i="1"/>
  <c r="M3641" i="1"/>
  <c r="M3660" i="1"/>
  <c r="M3681" i="1"/>
  <c r="M3701" i="1"/>
  <c r="M3717" i="1"/>
  <c r="M3733" i="1"/>
  <c r="M3749" i="1"/>
  <c r="M3765" i="1"/>
  <c r="M3781" i="1"/>
  <c r="M3797" i="1"/>
  <c r="M3813" i="1"/>
  <c r="M3829" i="1"/>
  <c r="M3845" i="1"/>
  <c r="M3860" i="1"/>
  <c r="M3875" i="1"/>
  <c r="M3889" i="1"/>
  <c r="M3904" i="1"/>
  <c r="M3918" i="1"/>
  <c r="M3932" i="1"/>
  <c r="M3947" i="1"/>
  <c r="M3959" i="1"/>
  <c r="M3971" i="1"/>
  <c r="M3983" i="1"/>
  <c r="M3995" i="1"/>
  <c r="M4007" i="1"/>
  <c r="M4019" i="1"/>
  <c r="M4031" i="1"/>
  <c r="M4043" i="1"/>
  <c r="M4055" i="1"/>
  <c r="M4067" i="1"/>
  <c r="M4079" i="1"/>
  <c r="M4091" i="1"/>
  <c r="M4103" i="1"/>
  <c r="M4115" i="1"/>
  <c r="M4127" i="1"/>
  <c r="M4139" i="1"/>
  <c r="M4151" i="1"/>
  <c r="M4163" i="1"/>
  <c r="M4175" i="1"/>
  <c r="M4187" i="1"/>
  <c r="M4199" i="1"/>
  <c r="M4211" i="1"/>
  <c r="M4223" i="1"/>
  <c r="M4235" i="1"/>
  <c r="M4247" i="1"/>
  <c r="M4259" i="1"/>
  <c r="M4271" i="1"/>
  <c r="M4283" i="1"/>
  <c r="M4295" i="1"/>
  <c r="M4307" i="1"/>
  <c r="M4319" i="1"/>
  <c r="M4331" i="1"/>
  <c r="M4343" i="1"/>
  <c r="M4355" i="1"/>
  <c r="M4367" i="1"/>
  <c r="M4379" i="1"/>
  <c r="M4391" i="1"/>
  <c r="M4403" i="1"/>
  <c r="M4415" i="1"/>
  <c r="M4427" i="1"/>
  <c r="M4439" i="1"/>
  <c r="M4451" i="1"/>
  <c r="M4463" i="1"/>
  <c r="M4475" i="1"/>
  <c r="M4487" i="1"/>
  <c r="M4499" i="1"/>
  <c r="M4511" i="1"/>
  <c r="M4523" i="1"/>
  <c r="M4535" i="1"/>
  <c r="M4547" i="1"/>
  <c r="M4559" i="1"/>
  <c r="M4571" i="1"/>
  <c r="M4583" i="1"/>
  <c r="M4595" i="1"/>
  <c r="M4607" i="1"/>
  <c r="M4619" i="1"/>
  <c r="M4631" i="1"/>
  <c r="M4643" i="1"/>
  <c r="M4655" i="1"/>
  <c r="M4667" i="1"/>
  <c r="M4679" i="1"/>
  <c r="M4691" i="1"/>
  <c r="M4703" i="1"/>
  <c r="M4715" i="1"/>
  <c r="M4727" i="1"/>
  <c r="M4739" i="1"/>
  <c r="M4751" i="1"/>
  <c r="M4763" i="1"/>
  <c r="M4775" i="1"/>
  <c r="M4787" i="1"/>
  <c r="M4799" i="1"/>
  <c r="M4811" i="1"/>
  <c r="M4823" i="1"/>
  <c r="M4835" i="1"/>
  <c r="M4847" i="1"/>
  <c r="M4859" i="1"/>
  <c r="M4871" i="1"/>
  <c r="M4883" i="1"/>
  <c r="M4895" i="1"/>
  <c r="M4907" i="1"/>
  <c r="M4919" i="1"/>
  <c r="M4931" i="1"/>
  <c r="M4943" i="1"/>
  <c r="M4955" i="1"/>
  <c r="M4967" i="1"/>
  <c r="M4979" i="1"/>
  <c r="M4991" i="1"/>
  <c r="M5003" i="1"/>
  <c r="M5015" i="1"/>
  <c r="M5027" i="1"/>
  <c r="M5039" i="1"/>
  <c r="M5051" i="1"/>
  <c r="M5063" i="1"/>
  <c r="M5075" i="1"/>
  <c r="M5087" i="1"/>
  <c r="M5099" i="1"/>
  <c r="M5111" i="1"/>
  <c r="M5123" i="1"/>
  <c r="M5135" i="1"/>
  <c r="M5147" i="1"/>
  <c r="M5159" i="1"/>
  <c r="M5171" i="1"/>
  <c r="M5183" i="1"/>
  <c r="M5195" i="1"/>
  <c r="M5207" i="1"/>
  <c r="M5219" i="1"/>
  <c r="M5231" i="1"/>
  <c r="M5243" i="1"/>
  <c r="M5255" i="1"/>
  <c r="M5267" i="1"/>
  <c r="M5279" i="1"/>
  <c r="M5291" i="1"/>
  <c r="M5303" i="1"/>
  <c r="M5315" i="1"/>
  <c r="M5327" i="1"/>
  <c r="M5339" i="1"/>
  <c r="M5351" i="1"/>
  <c r="M5363" i="1"/>
  <c r="M5375" i="1"/>
  <c r="M5387" i="1"/>
  <c r="M5399" i="1"/>
  <c r="M5411" i="1"/>
  <c r="M1778" i="1"/>
  <c r="M2686" i="1"/>
  <c r="M2875" i="1"/>
  <c r="M2986" i="1"/>
  <c r="M3054" i="1"/>
  <c r="M3127" i="1"/>
  <c r="M3187" i="1"/>
  <c r="M3228" i="1"/>
  <c r="M3257" i="1"/>
  <c r="M3285" i="1"/>
  <c r="M3316" i="1"/>
  <c r="M3343" i="1"/>
  <c r="M3372" i="1"/>
  <c r="M3401" i="1"/>
  <c r="M3429" i="1"/>
  <c r="M3460" i="1"/>
  <c r="M3487" i="1"/>
  <c r="M3512" i="1"/>
  <c r="M3536" i="1"/>
  <c r="M3560" i="1"/>
  <c r="M3581" i="1"/>
  <c r="M3600" i="1"/>
  <c r="M3621" i="1"/>
  <c r="M3643" i="1"/>
  <c r="M3664" i="1"/>
  <c r="M3683" i="1"/>
  <c r="M3703" i="1"/>
  <c r="M3719" i="1"/>
  <c r="M3734" i="1"/>
  <c r="M3751" i="1"/>
  <c r="M3767" i="1"/>
  <c r="M3782" i="1"/>
  <c r="M3799" i="1"/>
  <c r="M3815" i="1"/>
  <c r="M3830" i="1"/>
  <c r="M3847" i="1"/>
  <c r="M3861" i="1"/>
  <c r="M3876" i="1"/>
  <c r="M3890" i="1"/>
  <c r="M3905" i="1"/>
  <c r="M3919" i="1"/>
  <c r="M3933" i="1"/>
  <c r="M3948" i="1"/>
  <c r="M3960" i="1"/>
  <c r="M3972" i="1"/>
  <c r="M3984" i="1"/>
  <c r="M3996" i="1"/>
  <c r="M4008" i="1"/>
  <c r="M4020" i="1"/>
  <c r="M4032" i="1"/>
  <c r="M4044" i="1"/>
  <c r="M4056" i="1"/>
  <c r="M4068" i="1"/>
  <c r="M4080" i="1"/>
  <c r="M4092" i="1"/>
  <c r="M4104" i="1"/>
  <c r="M4116" i="1"/>
  <c r="M4128" i="1"/>
  <c r="M4140" i="1"/>
  <c r="M4152" i="1"/>
  <c r="M4164" i="1"/>
  <c r="M4176" i="1"/>
  <c r="M4188" i="1"/>
  <c r="M4200" i="1"/>
  <c r="M4212" i="1"/>
  <c r="M4224" i="1"/>
  <c r="M4236" i="1"/>
  <c r="M4248" i="1"/>
  <c r="M4260" i="1"/>
  <c r="M4272" i="1"/>
  <c r="M4284" i="1"/>
  <c r="M4296" i="1"/>
  <c r="M4308" i="1"/>
  <c r="M4320" i="1"/>
  <c r="M4332" i="1"/>
  <c r="M4344" i="1"/>
  <c r="M4356" i="1"/>
  <c r="M4368" i="1"/>
  <c r="M4380" i="1"/>
  <c r="M4392" i="1"/>
  <c r="M4404" i="1"/>
  <c r="M4416" i="1"/>
  <c r="M4428" i="1"/>
  <c r="M4440" i="1"/>
  <c r="M4452" i="1"/>
  <c r="M4464" i="1"/>
  <c r="M4476" i="1"/>
  <c r="M4488" i="1"/>
  <c r="M4500" i="1"/>
  <c r="M4512" i="1"/>
  <c r="M4524" i="1"/>
  <c r="M4536" i="1"/>
  <c r="M4548" i="1"/>
  <c r="M4560" i="1"/>
  <c r="M4572" i="1"/>
  <c r="M4584" i="1"/>
  <c r="M4596" i="1"/>
  <c r="M4608" i="1"/>
  <c r="M4620" i="1"/>
  <c r="M4632" i="1"/>
  <c r="M4644" i="1"/>
  <c r="M4656" i="1"/>
  <c r="M4668" i="1"/>
  <c r="M4680" i="1"/>
  <c r="M4692" i="1"/>
  <c r="M4704" i="1"/>
  <c r="M4716" i="1"/>
  <c r="M4728" i="1"/>
  <c r="M4740" i="1"/>
  <c r="M4752" i="1"/>
  <c r="M4764" i="1"/>
  <c r="M4776" i="1"/>
  <c r="M4788" i="1"/>
  <c r="M4800" i="1"/>
  <c r="M4812" i="1"/>
  <c r="M4824" i="1"/>
  <c r="M4836" i="1"/>
  <c r="M4848" i="1"/>
  <c r="M4860" i="1"/>
  <c r="M4872" i="1"/>
  <c r="M4884" i="1"/>
  <c r="M4896" i="1"/>
  <c r="M4908" i="1"/>
  <c r="M4920" i="1"/>
  <c r="M4932" i="1"/>
  <c r="M4944" i="1"/>
  <c r="M4956" i="1"/>
  <c r="M4968" i="1"/>
  <c r="M4980" i="1"/>
  <c r="M4992" i="1"/>
  <c r="M5004" i="1"/>
  <c r="M5016" i="1"/>
  <c r="M5028" i="1"/>
  <c r="M5040" i="1"/>
  <c r="M5052" i="1"/>
  <c r="M5064" i="1"/>
  <c r="M5076" i="1"/>
  <c r="M5088" i="1"/>
  <c r="M5100" i="1"/>
  <c r="M5112" i="1"/>
  <c r="M5124" i="1"/>
  <c r="M5136" i="1"/>
  <c r="M5148" i="1"/>
  <c r="M5160" i="1"/>
  <c r="M5172" i="1"/>
  <c r="M5184" i="1"/>
  <c r="M5196" i="1"/>
  <c r="M5208" i="1"/>
  <c r="M5220" i="1"/>
  <c r="M5232" i="1"/>
  <c r="M5244" i="1"/>
  <c r="M5256" i="1"/>
  <c r="M5268" i="1"/>
  <c r="M5280" i="1"/>
  <c r="M5292" i="1"/>
  <c r="M5304" i="1"/>
  <c r="M5316" i="1"/>
  <c r="M5328" i="1"/>
  <c r="M5340" i="1"/>
  <c r="M5352" i="1"/>
  <c r="M5364" i="1"/>
  <c r="M5376" i="1"/>
  <c r="M5388" i="1"/>
  <c r="M5400" i="1"/>
  <c r="M5412" i="1"/>
  <c r="M2006" i="1"/>
  <c r="M2722" i="1"/>
  <c r="M2898" i="1"/>
  <c r="M2990" i="1"/>
  <c r="M3059" i="1"/>
  <c r="M3130" i="1"/>
  <c r="M3190" i="1"/>
  <c r="M3232" i="1"/>
  <c r="M3259" i="1"/>
  <c r="M3288" i="1"/>
  <c r="M3317" i="1"/>
  <c r="M3345" i="1"/>
  <c r="M3376" i="1"/>
  <c r="M3403" i="1"/>
  <c r="M3432" i="1"/>
  <c r="M3461" i="1"/>
  <c r="M3489" i="1"/>
  <c r="M3513" i="1"/>
  <c r="M3537" i="1"/>
  <c r="M3561" i="1"/>
  <c r="M3583" i="1"/>
  <c r="M3604" i="1"/>
  <c r="M3623" i="1"/>
  <c r="M3644" i="1"/>
  <c r="M3665" i="1"/>
  <c r="M3684" i="1"/>
  <c r="M3704" i="1"/>
  <c r="M3720" i="1"/>
  <c r="M3736" i="1"/>
  <c r="M3752" i="1"/>
  <c r="M3768" i="1"/>
  <c r="M3784" i="1"/>
  <c r="M3800" i="1"/>
  <c r="M3816" i="1"/>
  <c r="M3832" i="1"/>
  <c r="M3848" i="1"/>
  <c r="M3863" i="1"/>
  <c r="M3877" i="1"/>
  <c r="M3892" i="1"/>
  <c r="M3906" i="1"/>
  <c r="M3920" i="1"/>
  <c r="M3935" i="1"/>
  <c r="M3949" i="1"/>
  <c r="M3961" i="1"/>
  <c r="M3973" i="1"/>
  <c r="M3985" i="1"/>
  <c r="M3997" i="1"/>
  <c r="M4009" i="1"/>
  <c r="M4021" i="1"/>
  <c r="M4033" i="1"/>
  <c r="M4045" i="1"/>
  <c r="M4057" i="1"/>
  <c r="M4069" i="1"/>
  <c r="M4081" i="1"/>
  <c r="M4093" i="1"/>
  <c r="M4105" i="1"/>
  <c r="M4117" i="1"/>
  <c r="M4129" i="1"/>
  <c r="M4141" i="1"/>
  <c r="M4153" i="1"/>
  <c r="M4165" i="1"/>
  <c r="M4177" i="1"/>
  <c r="M4189" i="1"/>
  <c r="M4201" i="1"/>
  <c r="M4213" i="1"/>
  <c r="M4225" i="1"/>
  <c r="M4237" i="1"/>
  <c r="M4249" i="1"/>
  <c r="M4261" i="1"/>
  <c r="M4273" i="1"/>
  <c r="M4285" i="1"/>
  <c r="M4297" i="1"/>
  <c r="M4309" i="1"/>
  <c r="M4321" i="1"/>
  <c r="M4333" i="1"/>
  <c r="M4345" i="1"/>
  <c r="M4357" i="1"/>
  <c r="M4369" i="1"/>
  <c r="M4381" i="1"/>
  <c r="M4393" i="1"/>
  <c r="M4405" i="1"/>
  <c r="M4417" i="1"/>
  <c r="M4429" i="1"/>
  <c r="M4441" i="1"/>
  <c r="M4453" i="1"/>
  <c r="M4465" i="1"/>
  <c r="M4477" i="1"/>
  <c r="M4489" i="1"/>
  <c r="M4501" i="1"/>
  <c r="M4513" i="1"/>
  <c r="M4525" i="1"/>
  <c r="M4537" i="1"/>
  <c r="M4549" i="1"/>
  <c r="M4561" i="1"/>
  <c r="M4573" i="1"/>
  <c r="M4585" i="1"/>
  <c r="M4597" i="1"/>
  <c r="M4609" i="1"/>
  <c r="M4621" i="1"/>
  <c r="M4633" i="1"/>
  <c r="M4645" i="1"/>
  <c r="M4657" i="1"/>
  <c r="M4669" i="1"/>
  <c r="M4681" i="1"/>
  <c r="M4693" i="1"/>
  <c r="M4705" i="1"/>
  <c r="M4717" i="1"/>
  <c r="M4729" i="1"/>
  <c r="M4741" i="1"/>
  <c r="M4753" i="1"/>
  <c r="M4765" i="1"/>
  <c r="M4777" i="1"/>
  <c r="M4789" i="1"/>
  <c r="M4801" i="1"/>
  <c r="M4813" i="1"/>
  <c r="M4825" i="1"/>
  <c r="M4837" i="1"/>
  <c r="M4849" i="1"/>
  <c r="M4861" i="1"/>
  <c r="M4873" i="1"/>
  <c r="M4885" i="1"/>
  <c r="M4897" i="1"/>
  <c r="M4909" i="1"/>
  <c r="M4921" i="1"/>
  <c r="M4933" i="1"/>
  <c r="M4945" i="1"/>
  <c r="M4957" i="1"/>
  <c r="M4969" i="1"/>
  <c r="M4981" i="1"/>
  <c r="M4993" i="1"/>
  <c r="M5005" i="1"/>
  <c r="M5017" i="1"/>
  <c r="M5029" i="1"/>
  <c r="M5041" i="1"/>
  <c r="M5053" i="1"/>
  <c r="M5065" i="1"/>
  <c r="M5077" i="1"/>
  <c r="M5089" i="1"/>
  <c r="M5101" i="1"/>
  <c r="M5113" i="1"/>
  <c r="M5125" i="1"/>
  <c r="M5137" i="1"/>
  <c r="M5149" i="1"/>
  <c r="M5161" i="1"/>
  <c r="M5173" i="1"/>
  <c r="M5185" i="1"/>
  <c r="M5197" i="1"/>
  <c r="M5209" i="1"/>
  <c r="M5221" i="1"/>
  <c r="M5233" i="1"/>
  <c r="M5245" i="1"/>
  <c r="M5257" i="1"/>
  <c r="M5269" i="1"/>
  <c r="M5281" i="1"/>
  <c r="M5293" i="1"/>
  <c r="M5305" i="1"/>
  <c r="M5317" i="1"/>
  <c r="M5329" i="1"/>
  <c r="M5341" i="1"/>
  <c r="M5353" i="1"/>
  <c r="M5365" i="1"/>
  <c r="M5377" i="1"/>
  <c r="M5389" i="1"/>
  <c r="M5401" i="1"/>
  <c r="M5413" i="1"/>
  <c r="M5425" i="1"/>
  <c r="M5437" i="1"/>
  <c r="M5449" i="1"/>
  <c r="M5461" i="1"/>
  <c r="M5473" i="1"/>
  <c r="M2066" i="1"/>
  <c r="M2731" i="1"/>
  <c r="M2899" i="1"/>
  <c r="M2995" i="1"/>
  <c r="M3070" i="1"/>
  <c r="M3134" i="1"/>
  <c r="M3198" i="1"/>
  <c r="M3233" i="1"/>
  <c r="M3261" i="1"/>
  <c r="M3292" i="1"/>
  <c r="M3319" i="1"/>
  <c r="M3348" i="1"/>
  <c r="M3377" i="1"/>
  <c r="M3405" i="1"/>
  <c r="M3436" i="1"/>
  <c r="M3463" i="1"/>
  <c r="M3492" i="1"/>
  <c r="M3516" i="1"/>
  <c r="M3540" i="1"/>
  <c r="M3563" i="1"/>
  <c r="M3584" i="1"/>
  <c r="M3605" i="1"/>
  <c r="M3624" i="1"/>
  <c r="M3645" i="1"/>
  <c r="M3667" i="1"/>
  <c r="M3688" i="1"/>
  <c r="M3705" i="1"/>
  <c r="M3721" i="1"/>
  <c r="M3737" i="1"/>
  <c r="M3753" i="1"/>
  <c r="M3769" i="1"/>
  <c r="M3785" i="1"/>
  <c r="M3801" i="1"/>
  <c r="M3817" i="1"/>
  <c r="M3833" i="1"/>
  <c r="M3849" i="1"/>
  <c r="M3864" i="1"/>
  <c r="M3878" i="1"/>
  <c r="M3893" i="1"/>
  <c r="M3907" i="1"/>
  <c r="M3921" i="1"/>
  <c r="M3936" i="1"/>
  <c r="M3950" i="1"/>
  <c r="M3962" i="1"/>
  <c r="M3974" i="1"/>
  <c r="M3986" i="1"/>
  <c r="M3998" i="1"/>
  <c r="M4010" i="1"/>
  <c r="M4022" i="1"/>
  <c r="M4034" i="1"/>
  <c r="M4046" i="1"/>
  <c r="M4058" i="1"/>
  <c r="M4070" i="1"/>
  <c r="M4082" i="1"/>
  <c r="M4094" i="1"/>
  <c r="M4106" i="1"/>
  <c r="M4118" i="1"/>
  <c r="M4130" i="1"/>
  <c r="M4142" i="1"/>
  <c r="M4154" i="1"/>
  <c r="M4166" i="1"/>
  <c r="M4178" i="1"/>
  <c r="M4190" i="1"/>
  <c r="M4202" i="1"/>
  <c r="M4214" i="1"/>
  <c r="M4226" i="1"/>
  <c r="M4238" i="1"/>
  <c r="M4250" i="1"/>
  <c r="M4262" i="1"/>
  <c r="M4274" i="1"/>
  <c r="M4286" i="1"/>
  <c r="M4298" i="1"/>
  <c r="M4310" i="1"/>
  <c r="M4322" i="1"/>
  <c r="M4334" i="1"/>
  <c r="M4346" i="1"/>
  <c r="M4358" i="1"/>
  <c r="M4370" i="1"/>
  <c r="M4382" i="1"/>
  <c r="M4394" i="1"/>
  <c r="M4406" i="1"/>
  <c r="M4418" i="1"/>
  <c r="M4430" i="1"/>
  <c r="M4442" i="1"/>
  <c r="M4454" i="1"/>
  <c r="M4466" i="1"/>
  <c r="M4478" i="1"/>
  <c r="M4490" i="1"/>
  <c r="M4502" i="1"/>
  <c r="M4514" i="1"/>
  <c r="M4526" i="1"/>
  <c r="M4538" i="1"/>
  <c r="M4550" i="1"/>
  <c r="M4562" i="1"/>
  <c r="M4574" i="1"/>
  <c r="M4586" i="1"/>
  <c r="M4598" i="1"/>
  <c r="M4610" i="1"/>
  <c r="M4622" i="1"/>
  <c r="M4634" i="1"/>
  <c r="M4646" i="1"/>
  <c r="M4658" i="1"/>
  <c r="M4670" i="1"/>
  <c r="M4682" i="1"/>
  <c r="M4694" i="1"/>
  <c r="M4706" i="1"/>
  <c r="M4718" i="1"/>
  <c r="M4730" i="1"/>
  <c r="M4742" i="1"/>
  <c r="M4754" i="1"/>
  <c r="M4766" i="1"/>
  <c r="M4778" i="1"/>
  <c r="M4790" i="1"/>
  <c r="M4802" i="1"/>
  <c r="M4814" i="1"/>
  <c r="M4826" i="1"/>
  <c r="M4838" i="1"/>
  <c r="M4850" i="1"/>
  <c r="M4862" i="1"/>
  <c r="M4874" i="1"/>
  <c r="M4886" i="1"/>
  <c r="M4898" i="1"/>
  <c r="M4910" i="1"/>
  <c r="M4922" i="1"/>
  <c r="M4934" i="1"/>
  <c r="M4946" i="1"/>
  <c r="M4958" i="1"/>
  <c r="M4970" i="1"/>
  <c r="M4982" i="1"/>
  <c r="M4994" i="1"/>
  <c r="M5006" i="1"/>
  <c r="M5018" i="1"/>
  <c r="M5030" i="1"/>
  <c r="M5042" i="1"/>
  <c r="M5054" i="1"/>
  <c r="M5066" i="1"/>
  <c r="M5078" i="1"/>
  <c r="M5090" i="1"/>
  <c r="M5102" i="1"/>
  <c r="M5114" i="1"/>
  <c r="M5126" i="1"/>
  <c r="M5138" i="1"/>
  <c r="M5150" i="1"/>
  <c r="M5162" i="1"/>
  <c r="M5174" i="1"/>
  <c r="M5186" i="1"/>
  <c r="M5198" i="1"/>
  <c r="M5210" i="1"/>
  <c r="M5222" i="1"/>
  <c r="M5234" i="1"/>
  <c r="M5246" i="1"/>
  <c r="M5258" i="1"/>
  <c r="M5270" i="1"/>
  <c r="M5282" i="1"/>
  <c r="M5294" i="1"/>
  <c r="M5306" i="1"/>
  <c r="M5318" i="1"/>
  <c r="M5330" i="1"/>
  <c r="M5342" i="1"/>
  <c r="M5354" i="1"/>
  <c r="M5366" i="1"/>
  <c r="M5378" i="1"/>
  <c r="M5390" i="1"/>
  <c r="M5402" i="1"/>
  <c r="M5414" i="1"/>
  <c r="M5426" i="1"/>
  <c r="M5438" i="1"/>
  <c r="M5450" i="1"/>
  <c r="M5462" i="1"/>
  <c r="M5474" i="1"/>
  <c r="M2242" i="1"/>
  <c r="M2758" i="1"/>
  <c r="M2903" i="1"/>
  <c r="M3002" i="1"/>
  <c r="M3071" i="1"/>
  <c r="M3139" i="1"/>
  <c r="M3203" i="1"/>
  <c r="M3235" i="1"/>
  <c r="M3264" i="1"/>
  <c r="M3293" i="1"/>
  <c r="M3321" i="1"/>
  <c r="M3352" i="1"/>
  <c r="M3379" i="1"/>
  <c r="M3408" i="1"/>
  <c r="M3437" i="1"/>
  <c r="M3465" i="1"/>
  <c r="M3496" i="1"/>
  <c r="M3520" i="1"/>
  <c r="M3544" i="1"/>
  <c r="M3564" i="1"/>
  <c r="M3585" i="1"/>
  <c r="M3607" i="1"/>
  <c r="M3628" i="1"/>
  <c r="M3647" i="1"/>
  <c r="M3668" i="1"/>
  <c r="M3689" i="1"/>
  <c r="M3707" i="1"/>
  <c r="M3722" i="1"/>
  <c r="M3739" i="1"/>
  <c r="M3755" i="1"/>
  <c r="M3770" i="1"/>
  <c r="M3787" i="1"/>
  <c r="M3803" i="1"/>
  <c r="M3818" i="1"/>
  <c r="M3835" i="1"/>
  <c r="M3851" i="1"/>
  <c r="M3865" i="1"/>
  <c r="M3880" i="1"/>
  <c r="M3894" i="1"/>
  <c r="M3908" i="1"/>
  <c r="M3923" i="1"/>
  <c r="M3937" i="1"/>
  <c r="M3951" i="1"/>
  <c r="M3963" i="1"/>
  <c r="M3975" i="1"/>
  <c r="M3987" i="1"/>
  <c r="M3999" i="1"/>
  <c r="M4011" i="1"/>
  <c r="M4023" i="1"/>
  <c r="M4035" i="1"/>
  <c r="M4047" i="1"/>
  <c r="M4059" i="1"/>
  <c r="M4071" i="1"/>
  <c r="M4083" i="1"/>
  <c r="M4095" i="1"/>
  <c r="M4107" i="1"/>
  <c r="M4119" i="1"/>
  <c r="M4131" i="1"/>
  <c r="M4143" i="1"/>
  <c r="M4155" i="1"/>
  <c r="M4167" i="1"/>
  <c r="M4179" i="1"/>
  <c r="M4191" i="1"/>
  <c r="M4203" i="1"/>
  <c r="M4215" i="1"/>
  <c r="M4227" i="1"/>
  <c r="M4239" i="1"/>
  <c r="M4251" i="1"/>
  <c r="M4263" i="1"/>
  <c r="M4275" i="1"/>
  <c r="M4287" i="1"/>
  <c r="M4299" i="1"/>
  <c r="M4311" i="1"/>
  <c r="M4323" i="1"/>
  <c r="M4335" i="1"/>
  <c r="M4347" i="1"/>
  <c r="M4359" i="1"/>
  <c r="M4371" i="1"/>
  <c r="M4383" i="1"/>
  <c r="M4395" i="1"/>
  <c r="M4407" i="1"/>
  <c r="M4419" i="1"/>
  <c r="M4431" i="1"/>
  <c r="M4443" i="1"/>
  <c r="M4455" i="1"/>
  <c r="M4467" i="1"/>
  <c r="M4479" i="1"/>
  <c r="M4491" i="1"/>
  <c r="M4503" i="1"/>
  <c r="M4515" i="1"/>
  <c r="M4527" i="1"/>
  <c r="M4539" i="1"/>
  <c r="M4551" i="1"/>
  <c r="M4563" i="1"/>
  <c r="M4575" i="1"/>
  <c r="M4587" i="1"/>
  <c r="M4599" i="1"/>
  <c r="M4611" i="1"/>
  <c r="M4623" i="1"/>
  <c r="M4635" i="1"/>
  <c r="M4647" i="1"/>
  <c r="M4659" i="1"/>
  <c r="M4671" i="1"/>
  <c r="M4683" i="1"/>
  <c r="M4695" i="1"/>
  <c r="M4707" i="1"/>
  <c r="M4719" i="1"/>
  <c r="M4731" i="1"/>
  <c r="M4743" i="1"/>
  <c r="M4755" i="1"/>
  <c r="M4767" i="1"/>
  <c r="M4779" i="1"/>
  <c r="M4791" i="1"/>
  <c r="M4803" i="1"/>
  <c r="M4815" i="1"/>
  <c r="M4827" i="1"/>
  <c r="M4839" i="1"/>
  <c r="M4851" i="1"/>
  <c r="M4863" i="1"/>
  <c r="M4875" i="1"/>
  <c r="M4887" i="1"/>
  <c r="M4899" i="1"/>
  <c r="M4911" i="1"/>
  <c r="M4923" i="1"/>
  <c r="M4935" i="1"/>
  <c r="M4947" i="1"/>
  <c r="M4959" i="1"/>
  <c r="M4971" i="1"/>
  <c r="M4983" i="1"/>
  <c r="M4995" i="1"/>
  <c r="M5007" i="1"/>
  <c r="M5019" i="1"/>
  <c r="M5031" i="1"/>
  <c r="M5043" i="1"/>
  <c r="M5055" i="1"/>
  <c r="M5067" i="1"/>
  <c r="M5079" i="1"/>
  <c r="M5091" i="1"/>
  <c r="M5103" i="1"/>
  <c r="M5115" i="1"/>
  <c r="M5127" i="1"/>
  <c r="M5139" i="1"/>
  <c r="M5151" i="1"/>
  <c r="M5163" i="1"/>
  <c r="M5175" i="1"/>
  <c r="M5187" i="1"/>
  <c r="M5199" i="1"/>
  <c r="M5211" i="1"/>
  <c r="M5223" i="1"/>
  <c r="M5235" i="1"/>
  <c r="M5247" i="1"/>
  <c r="M5259" i="1"/>
  <c r="M5271" i="1"/>
  <c r="M5283" i="1"/>
  <c r="M5295" i="1"/>
  <c r="M2278" i="1"/>
  <c r="M2767" i="1"/>
  <c r="M2926" i="1"/>
  <c r="M3011" i="1"/>
  <c r="M3078" i="1"/>
  <c r="M3146" i="1"/>
  <c r="M3204" i="1"/>
  <c r="M3237" i="1"/>
  <c r="M3268" i="1"/>
  <c r="M3295" i="1"/>
  <c r="M3324" i="1"/>
  <c r="M3353" i="1"/>
  <c r="M3381" i="1"/>
  <c r="M3412" i="1"/>
  <c r="M3439" i="1"/>
  <c r="M3468" i="1"/>
  <c r="M3497" i="1"/>
  <c r="M3521" i="1"/>
  <c r="M3545" i="1"/>
  <c r="M3568" i="1"/>
  <c r="M3587" i="1"/>
  <c r="M3608" i="1"/>
  <c r="M3629" i="1"/>
  <c r="M3648" i="1"/>
  <c r="M3669" i="1"/>
  <c r="M3691" i="1"/>
  <c r="M3708" i="1"/>
  <c r="M3724" i="1"/>
  <c r="M3740" i="1"/>
  <c r="M3756" i="1"/>
  <c r="M3772" i="1"/>
  <c r="M3788" i="1"/>
  <c r="M3804" i="1"/>
  <c r="M3820" i="1"/>
  <c r="M3836" i="1"/>
  <c r="M3852" i="1"/>
  <c r="M3866" i="1"/>
  <c r="M3881" i="1"/>
  <c r="M3895" i="1"/>
  <c r="M3909" i="1"/>
  <c r="M3924" i="1"/>
  <c r="M3938" i="1"/>
  <c r="M3952" i="1"/>
  <c r="M3964" i="1"/>
  <c r="M3976" i="1"/>
  <c r="M3988" i="1"/>
  <c r="M4000" i="1"/>
  <c r="M4012" i="1"/>
  <c r="M4024" i="1"/>
  <c r="M4036" i="1"/>
  <c r="M4048" i="1"/>
  <c r="M4060" i="1"/>
  <c r="M4072" i="1"/>
  <c r="M4084" i="1"/>
  <c r="M4096" i="1"/>
  <c r="M4108" i="1"/>
  <c r="M4120" i="1"/>
  <c r="M4132" i="1"/>
  <c r="M4144" i="1"/>
  <c r="M4156" i="1"/>
  <c r="M4168" i="1"/>
  <c r="M4180" i="1"/>
  <c r="M4192" i="1"/>
  <c r="M4204" i="1"/>
  <c r="M4216" i="1"/>
  <c r="M4228" i="1"/>
  <c r="M4240" i="1"/>
  <c r="M4252" i="1"/>
  <c r="M4264" i="1"/>
  <c r="M4276" i="1"/>
  <c r="M4288" i="1"/>
  <c r="M4300" i="1"/>
  <c r="M4312" i="1"/>
  <c r="M4324" i="1"/>
  <c r="M4336" i="1"/>
  <c r="M4348" i="1"/>
  <c r="M4360" i="1"/>
  <c r="M4372" i="1"/>
  <c r="M4384" i="1"/>
  <c r="M4396" i="1"/>
  <c r="M4408" i="1"/>
  <c r="M4420" i="1"/>
  <c r="M4432" i="1"/>
  <c r="M4444" i="1"/>
  <c r="M4456" i="1"/>
  <c r="M4468" i="1"/>
  <c r="M4480" i="1"/>
  <c r="M4492" i="1"/>
  <c r="M4504" i="1"/>
  <c r="M4516" i="1"/>
  <c r="M4528" i="1"/>
  <c r="M4540" i="1"/>
  <c r="M4552" i="1"/>
  <c r="M4564" i="1"/>
  <c r="M4576" i="1"/>
  <c r="M4588" i="1"/>
  <c r="M4600" i="1"/>
  <c r="M4612" i="1"/>
  <c r="M4624" i="1"/>
  <c r="M4636" i="1"/>
  <c r="M4648" i="1"/>
  <c r="M4660" i="1"/>
  <c r="M4672" i="1"/>
  <c r="M4684" i="1"/>
  <c r="M4696" i="1"/>
  <c r="M4708" i="1"/>
  <c r="M4720" i="1"/>
  <c r="M4732" i="1"/>
  <c r="M4744" i="1"/>
  <c r="M4756" i="1"/>
  <c r="M4768" i="1"/>
  <c r="M4780" i="1"/>
  <c r="M4792" i="1"/>
  <c r="M4804" i="1"/>
  <c r="M4816" i="1"/>
  <c r="M4828" i="1"/>
  <c r="M4840" i="1"/>
  <c r="M4852" i="1"/>
  <c r="M4864" i="1"/>
  <c r="M4876" i="1"/>
  <c r="M4888" i="1"/>
  <c r="M4900" i="1"/>
  <c r="M4912" i="1"/>
  <c r="M4924" i="1"/>
  <c r="M4936" i="1"/>
  <c r="M4948" i="1"/>
  <c r="M4960" i="1"/>
  <c r="M4972" i="1"/>
  <c r="M4984" i="1"/>
  <c r="M4996" i="1"/>
  <c r="M5008" i="1"/>
  <c r="M5020" i="1"/>
  <c r="M5032" i="1"/>
  <c r="M5044" i="1"/>
  <c r="M5056" i="1"/>
  <c r="M5068" i="1"/>
  <c r="M5080" i="1"/>
  <c r="M5092" i="1"/>
  <c r="M5104" i="1"/>
  <c r="M5116" i="1"/>
  <c r="M5128" i="1"/>
  <c r="M5140" i="1"/>
  <c r="M5152" i="1"/>
  <c r="M5164" i="1"/>
  <c r="M5176" i="1"/>
  <c r="M5188" i="1"/>
  <c r="M5200" i="1"/>
  <c r="M5212" i="1"/>
  <c r="M5224" i="1"/>
  <c r="M5236" i="1"/>
  <c r="M5248" i="1"/>
  <c r="M5260" i="1"/>
  <c r="M5272" i="1"/>
  <c r="M5284" i="1"/>
  <c r="M5296" i="1"/>
  <c r="M5308" i="1"/>
  <c r="M5320" i="1"/>
  <c r="M5332" i="1"/>
  <c r="M5344" i="1"/>
  <c r="M5356" i="1"/>
  <c r="M5368" i="1"/>
  <c r="M5380" i="1"/>
  <c r="M5392" i="1"/>
  <c r="M5404" i="1"/>
  <c r="M5416" i="1"/>
  <c r="M5428" i="1"/>
  <c r="M5440" i="1"/>
  <c r="M5452" i="1"/>
  <c r="M5464" i="1"/>
  <c r="M5476" i="1"/>
  <c r="M2412" i="1"/>
  <c r="M2794" i="1"/>
  <c r="M2927" i="1"/>
  <c r="M3014" i="1"/>
  <c r="M3082" i="1"/>
  <c r="M3155" i="1"/>
  <c r="M3207" i="1"/>
  <c r="M3240" i="1"/>
  <c r="M3269" i="1"/>
  <c r="M3297" i="1"/>
  <c r="M3328" i="1"/>
  <c r="M3355" i="1"/>
  <c r="M3384" i="1"/>
  <c r="M3413" i="1"/>
  <c r="M3441" i="1"/>
  <c r="M3472" i="1"/>
  <c r="M3499" i="1"/>
  <c r="M3523" i="1"/>
  <c r="M3547" i="1"/>
  <c r="M3569" i="1"/>
  <c r="M3588" i="1"/>
  <c r="M3609" i="1"/>
  <c r="M3631" i="1"/>
  <c r="M3652" i="1"/>
  <c r="M3671" i="1"/>
  <c r="M3692" i="1"/>
  <c r="M3709" i="1"/>
  <c r="M3725" i="1"/>
  <c r="M3741" i="1"/>
  <c r="M3757" i="1"/>
  <c r="M3773" i="1"/>
  <c r="M3789" i="1"/>
  <c r="M3805" i="1"/>
  <c r="M3821" i="1"/>
  <c r="M3837" i="1"/>
  <c r="M3853" i="1"/>
  <c r="M3868" i="1"/>
  <c r="M3882" i="1"/>
  <c r="M3896" i="1"/>
  <c r="M3911" i="1"/>
  <c r="M3925" i="1"/>
  <c r="M3940" i="1"/>
  <c r="M3953" i="1"/>
  <c r="M3965" i="1"/>
  <c r="M3977" i="1"/>
  <c r="M3989" i="1"/>
  <c r="M4001" i="1"/>
  <c r="M4013" i="1"/>
  <c r="M4025" i="1"/>
  <c r="M4037" i="1"/>
  <c r="M4049" i="1"/>
  <c r="M4061" i="1"/>
  <c r="M4073" i="1"/>
  <c r="M4085" i="1"/>
  <c r="M4097" i="1"/>
  <c r="M4109" i="1"/>
  <c r="M4121" i="1"/>
  <c r="M4133" i="1"/>
  <c r="M4145" i="1"/>
  <c r="M4157" i="1"/>
  <c r="M4169" i="1"/>
  <c r="M4181" i="1"/>
  <c r="M4193" i="1"/>
  <c r="M4205" i="1"/>
  <c r="M4217" i="1"/>
  <c r="M4229" i="1"/>
  <c r="M4241" i="1"/>
  <c r="M4253" i="1"/>
  <c r="M4265" i="1"/>
  <c r="M4277" i="1"/>
  <c r="M4289" i="1"/>
  <c r="M4301" i="1"/>
  <c r="M4313" i="1"/>
  <c r="M4325" i="1"/>
  <c r="M4337" i="1"/>
  <c r="M4349" i="1"/>
  <c r="M4361" i="1"/>
  <c r="M4373" i="1"/>
  <c r="M4385" i="1"/>
  <c r="M4397" i="1"/>
  <c r="M4409" i="1"/>
  <c r="M4421" i="1"/>
  <c r="M4433" i="1"/>
  <c r="M4445" i="1"/>
  <c r="M4457" i="1"/>
  <c r="M4469" i="1"/>
  <c r="M4481" i="1"/>
  <c r="M4493" i="1"/>
  <c r="M4505" i="1"/>
  <c r="M4517" i="1"/>
  <c r="M4529" i="1"/>
  <c r="M4541" i="1"/>
  <c r="M4553" i="1"/>
  <c r="M4565" i="1"/>
  <c r="M4577" i="1"/>
  <c r="M4589" i="1"/>
  <c r="M4601" i="1"/>
  <c r="M4613" i="1"/>
  <c r="M4625" i="1"/>
  <c r="M4637" i="1"/>
  <c r="M4649" i="1"/>
  <c r="M4661" i="1"/>
  <c r="M4673" i="1"/>
  <c r="M4685" i="1"/>
  <c r="M4697" i="1"/>
  <c r="M4709" i="1"/>
  <c r="M4721" i="1"/>
  <c r="M4733" i="1"/>
  <c r="M4745" i="1"/>
  <c r="M4757" i="1"/>
  <c r="M4769" i="1"/>
  <c r="M4781" i="1"/>
  <c r="M4793" i="1"/>
  <c r="M4805" i="1"/>
  <c r="M4817" i="1"/>
  <c r="M4829" i="1"/>
  <c r="M4841" i="1"/>
  <c r="M4853" i="1"/>
  <c r="M4865" i="1"/>
  <c r="M4877" i="1"/>
  <c r="M4889" i="1"/>
  <c r="M4901" i="1"/>
  <c r="M4913" i="1"/>
  <c r="M4925" i="1"/>
  <c r="M4937" i="1"/>
  <c r="M4949" i="1"/>
  <c r="M4961" i="1"/>
  <c r="M4973" i="1"/>
  <c r="M4985" i="1"/>
  <c r="M4997" i="1"/>
  <c r="M5009" i="1"/>
  <c r="M5021" i="1"/>
  <c r="M5033" i="1"/>
  <c r="M5045" i="1"/>
  <c r="M5057" i="1"/>
  <c r="M5069" i="1"/>
  <c r="M5081" i="1"/>
  <c r="M5093" i="1"/>
  <c r="M5105" i="1"/>
  <c r="M5117" i="1"/>
  <c r="M5129" i="1"/>
  <c r="M5141" i="1"/>
  <c r="M5153" i="1"/>
  <c r="M5165" i="1"/>
  <c r="M5177" i="1"/>
  <c r="M5189" i="1"/>
  <c r="M5201" i="1"/>
  <c r="M5213" i="1"/>
  <c r="M5225" i="1"/>
  <c r="M5237" i="1"/>
  <c r="M5249" i="1"/>
  <c r="M5261" i="1"/>
  <c r="M5273" i="1"/>
  <c r="M5285" i="1"/>
  <c r="M5297" i="1"/>
  <c r="M5309" i="1"/>
  <c r="M5321" i="1"/>
  <c r="M5333" i="1"/>
  <c r="M5345" i="1"/>
  <c r="M5357" i="1"/>
  <c r="M5369" i="1"/>
  <c r="M5381" i="1"/>
  <c r="M5393" i="1"/>
  <c r="M5405" i="1"/>
  <c r="M5417" i="1"/>
  <c r="M5429" i="1"/>
  <c r="M5441" i="1"/>
  <c r="M5453" i="1"/>
  <c r="M5465" i="1"/>
  <c r="M5477" i="1"/>
  <c r="M2539" i="1"/>
  <c r="M2830" i="1"/>
  <c r="M2954" i="1"/>
  <c r="M3023" i="1"/>
  <c r="M3098" i="1"/>
  <c r="M3163" i="1"/>
  <c r="M3215" i="1"/>
  <c r="M3245" i="1"/>
  <c r="M3273" i="1"/>
  <c r="M3304" i="1"/>
  <c r="M3331" i="1"/>
  <c r="M3360" i="1"/>
  <c r="M3389" i="1"/>
  <c r="M3417" i="1"/>
  <c r="M3448" i="1"/>
  <c r="M3475" i="1"/>
  <c r="M3501" i="1"/>
  <c r="M3525" i="1"/>
  <c r="M3549" i="1"/>
  <c r="M3572" i="1"/>
  <c r="M3593" i="1"/>
  <c r="M3612" i="1"/>
  <c r="M3633" i="1"/>
  <c r="M3655" i="1"/>
  <c r="M3676" i="1"/>
  <c r="M3695" i="1"/>
  <c r="M3712" i="1"/>
  <c r="M3728" i="1"/>
  <c r="M3744" i="1"/>
  <c r="M3760" i="1"/>
  <c r="M3776" i="1"/>
  <c r="M3792" i="1"/>
  <c r="M3808" i="1"/>
  <c r="M3824" i="1"/>
  <c r="M3840" i="1"/>
  <c r="M3856" i="1"/>
  <c r="M3870" i="1"/>
  <c r="M3884" i="1"/>
  <c r="M3899" i="1"/>
  <c r="M3913" i="1"/>
  <c r="M3928" i="1"/>
  <c r="M3942" i="1"/>
  <c r="M3955" i="1"/>
  <c r="M3967" i="1"/>
  <c r="M3979" i="1"/>
  <c r="M3991" i="1"/>
  <c r="M4003" i="1"/>
  <c r="M4015" i="1"/>
  <c r="M4027" i="1"/>
  <c r="M4039" i="1"/>
  <c r="M4051" i="1"/>
  <c r="M4063" i="1"/>
  <c r="M4075" i="1"/>
  <c r="M4087" i="1"/>
  <c r="M4099" i="1"/>
  <c r="M4111" i="1"/>
  <c r="M4123" i="1"/>
  <c r="M4135" i="1"/>
  <c r="M4147" i="1"/>
  <c r="M4159" i="1"/>
  <c r="M4171" i="1"/>
  <c r="M4183" i="1"/>
  <c r="M4195" i="1"/>
  <c r="M4207" i="1"/>
  <c r="M4219" i="1"/>
  <c r="M4231" i="1"/>
  <c r="M4243" i="1"/>
  <c r="M4255" i="1"/>
  <c r="M4267" i="1"/>
  <c r="M4279" i="1"/>
  <c r="M4291" i="1"/>
  <c r="M4303" i="1"/>
  <c r="M4315" i="1"/>
  <c r="M4327" i="1"/>
  <c r="M4339" i="1"/>
  <c r="M4351" i="1"/>
  <c r="M4363" i="1"/>
  <c r="M4375" i="1"/>
  <c r="M4387" i="1"/>
  <c r="M4399" i="1"/>
  <c r="M4411" i="1"/>
  <c r="M4423" i="1"/>
  <c r="M4435" i="1"/>
  <c r="M4447" i="1"/>
  <c r="M4459" i="1"/>
  <c r="M4471" i="1"/>
  <c r="M4483" i="1"/>
  <c r="M4495" i="1"/>
  <c r="M4507" i="1"/>
  <c r="M4519" i="1"/>
  <c r="M4531" i="1"/>
  <c r="M4543" i="1"/>
  <c r="M4555" i="1"/>
  <c r="M4567" i="1"/>
  <c r="M4579" i="1"/>
  <c r="M4591" i="1"/>
  <c r="M4603" i="1"/>
  <c r="M4615" i="1"/>
  <c r="M4627" i="1"/>
  <c r="M4639" i="1"/>
  <c r="M4651" i="1"/>
  <c r="M4663" i="1"/>
  <c r="M4675" i="1"/>
  <c r="M4687" i="1"/>
  <c r="M4699" i="1"/>
  <c r="M4711" i="1"/>
  <c r="M4723" i="1"/>
  <c r="M4735" i="1"/>
  <c r="M4747" i="1"/>
  <c r="M4759" i="1"/>
  <c r="M4771" i="1"/>
  <c r="M4783" i="1"/>
  <c r="M4795" i="1"/>
  <c r="M4807" i="1"/>
  <c r="M4819" i="1"/>
  <c r="M4831" i="1"/>
  <c r="M4843" i="1"/>
  <c r="M4855" i="1"/>
  <c r="M4867" i="1"/>
  <c r="M4879" i="1"/>
  <c r="M4891" i="1"/>
  <c r="M4903" i="1"/>
  <c r="M4915" i="1"/>
  <c r="M4927" i="1"/>
  <c r="M4939" i="1"/>
  <c r="M4951" i="1"/>
  <c r="M4963" i="1"/>
  <c r="M4975" i="1"/>
  <c r="M4987" i="1"/>
  <c r="M4999" i="1"/>
  <c r="M5011" i="1"/>
  <c r="M5023" i="1"/>
  <c r="M5035" i="1"/>
  <c r="M5047" i="1"/>
  <c r="M5059" i="1"/>
  <c r="M5071" i="1"/>
  <c r="M5083" i="1"/>
  <c r="M5095" i="1"/>
  <c r="M5107" i="1"/>
  <c r="M5119" i="1"/>
  <c r="M5131" i="1"/>
  <c r="M5143" i="1"/>
  <c r="M5155" i="1"/>
  <c r="M5167" i="1"/>
  <c r="M5179" i="1"/>
  <c r="M5191" i="1"/>
  <c r="M5203" i="1"/>
  <c r="M5215" i="1"/>
  <c r="M5227" i="1"/>
  <c r="M5239" i="1"/>
  <c r="M5251" i="1"/>
  <c r="M5263" i="1"/>
  <c r="M5275" i="1"/>
  <c r="M5287" i="1"/>
  <c r="M5299" i="1"/>
  <c r="M5311" i="1"/>
  <c r="M5323" i="1"/>
  <c r="M5335" i="1"/>
  <c r="M5347" i="1"/>
  <c r="M5359" i="1"/>
  <c r="M5371" i="1"/>
  <c r="M5383" i="1"/>
  <c r="M5395" i="1"/>
  <c r="M5407" i="1"/>
  <c r="M5419" i="1"/>
  <c r="M5431" i="1"/>
  <c r="M5443" i="1"/>
  <c r="M5455" i="1"/>
  <c r="M5467" i="1"/>
  <c r="M2554" i="1"/>
  <c r="M2831" i="1"/>
  <c r="M2958" i="1"/>
  <c r="M3031" i="1"/>
  <c r="M3102" i="1"/>
  <c r="M3166" i="1"/>
  <c r="M3219" i="1"/>
  <c r="M3247" i="1"/>
  <c r="M3276" i="1"/>
  <c r="M3305" i="1"/>
  <c r="M3333" i="1"/>
  <c r="M3364" i="1"/>
  <c r="M3391" i="1"/>
  <c r="M3420" i="1"/>
  <c r="M3449" i="1"/>
  <c r="M3477" i="1"/>
  <c r="M3504" i="1"/>
  <c r="M3528" i="1"/>
  <c r="M3552" i="1"/>
  <c r="M3573" i="1"/>
  <c r="M3595" i="1"/>
  <c r="M3616" i="1"/>
  <c r="M3635" i="1"/>
  <c r="M3656" i="1"/>
  <c r="M3677" i="1"/>
  <c r="M3696" i="1"/>
  <c r="M3713" i="1"/>
  <c r="M3729" i="1"/>
  <c r="M3745" i="1"/>
  <c r="M3761" i="1"/>
  <c r="M3777" i="1"/>
  <c r="M3793" i="1"/>
  <c r="M3809" i="1"/>
  <c r="M3825" i="1"/>
  <c r="M3841" i="1"/>
  <c r="M3857" i="1"/>
  <c r="M3871" i="1"/>
  <c r="M3885" i="1"/>
  <c r="M3900" i="1"/>
  <c r="M3914" i="1"/>
  <c r="M3929" i="1"/>
  <c r="M3943" i="1"/>
  <c r="M3956" i="1"/>
  <c r="M3968" i="1"/>
  <c r="M3980" i="1"/>
  <c r="M3992" i="1"/>
  <c r="M4004" i="1"/>
  <c r="M4016" i="1"/>
  <c r="M4028" i="1"/>
  <c r="M4040" i="1"/>
  <c r="M4052" i="1"/>
  <c r="M4064" i="1"/>
  <c r="M4076" i="1"/>
  <c r="M4088" i="1"/>
  <c r="M4100" i="1"/>
  <c r="M4112" i="1"/>
  <c r="M4124" i="1"/>
  <c r="M4136" i="1"/>
  <c r="M4148" i="1"/>
  <c r="M4160" i="1"/>
  <c r="M4172" i="1"/>
  <c r="M4184" i="1"/>
  <c r="M4196" i="1"/>
  <c r="M4208" i="1"/>
  <c r="M4220" i="1"/>
  <c r="M4232" i="1"/>
  <c r="M4244" i="1"/>
  <c r="M4256" i="1"/>
  <c r="M4268" i="1"/>
  <c r="M4280" i="1"/>
  <c r="M4292" i="1"/>
  <c r="M4304" i="1"/>
  <c r="M4316" i="1"/>
  <c r="M4328" i="1"/>
  <c r="M4340" i="1"/>
  <c r="M4352" i="1"/>
  <c r="M4364" i="1"/>
  <c r="M4376" i="1"/>
  <c r="M4388" i="1"/>
  <c r="M4400" i="1"/>
  <c r="M4412" i="1"/>
  <c r="M4424" i="1"/>
  <c r="M4436" i="1"/>
  <c r="M4448" i="1"/>
  <c r="M4460" i="1"/>
  <c r="M4472" i="1"/>
  <c r="M4484" i="1"/>
  <c r="M4496" i="1"/>
  <c r="M4508" i="1"/>
  <c r="M4520" i="1"/>
  <c r="M4532" i="1"/>
  <c r="M4544" i="1"/>
  <c r="M4556" i="1"/>
  <c r="M4568" i="1"/>
  <c r="M4580" i="1"/>
  <c r="M4592" i="1"/>
  <c r="M4604" i="1"/>
  <c r="M4616" i="1"/>
  <c r="M4628" i="1"/>
  <c r="M4640" i="1"/>
  <c r="M4652" i="1"/>
  <c r="M4664" i="1"/>
  <c r="M4676" i="1"/>
  <c r="M4688" i="1"/>
  <c r="M4700" i="1"/>
  <c r="M4712" i="1"/>
  <c r="M4724" i="1"/>
  <c r="M4736" i="1"/>
  <c r="M4748" i="1"/>
  <c r="M4760" i="1"/>
  <c r="M4772" i="1"/>
  <c r="M4784" i="1"/>
  <c r="M4796" i="1"/>
  <c r="M4808" i="1"/>
  <c r="M4820" i="1"/>
  <c r="M4832" i="1"/>
  <c r="M4844" i="1"/>
  <c r="M4856" i="1"/>
  <c r="M4868" i="1"/>
  <c r="M4880" i="1"/>
  <c r="M4892" i="1"/>
  <c r="M4904" i="1"/>
  <c r="M4916" i="1"/>
  <c r="M4928" i="1"/>
  <c r="M4940" i="1"/>
  <c r="M4952" i="1"/>
  <c r="M4964" i="1"/>
  <c r="M4976" i="1"/>
  <c r="M4988" i="1"/>
  <c r="M5000" i="1"/>
  <c r="M5012" i="1"/>
  <c r="M5024" i="1"/>
  <c r="M5036" i="1"/>
  <c r="M5048" i="1"/>
  <c r="M5060" i="1"/>
  <c r="M5072" i="1"/>
  <c r="M5084" i="1"/>
  <c r="M5096" i="1"/>
  <c r="M5108" i="1"/>
  <c r="M5120" i="1"/>
  <c r="M5132" i="1"/>
  <c r="M5144" i="1"/>
  <c r="M5156" i="1"/>
  <c r="M5168" i="1"/>
  <c r="M5180" i="1"/>
  <c r="M5192" i="1"/>
  <c r="M5204" i="1"/>
  <c r="M5216" i="1"/>
  <c r="M5228" i="1"/>
  <c r="M5240" i="1"/>
  <c r="M5252" i="1"/>
  <c r="M5264" i="1"/>
  <c r="M5276" i="1"/>
  <c r="M5288" i="1"/>
  <c r="M5300" i="1"/>
  <c r="M5312" i="1"/>
  <c r="M5324" i="1"/>
  <c r="M5336" i="1"/>
  <c r="M5348" i="1"/>
  <c r="M5360" i="1"/>
  <c r="M5372" i="1"/>
  <c r="M5384" i="1"/>
  <c r="M5396" i="1"/>
  <c r="M5408" i="1"/>
  <c r="M5420" i="1"/>
  <c r="M5432" i="1"/>
  <c r="M5444" i="1"/>
  <c r="M5456" i="1"/>
  <c r="M5468" i="1"/>
  <c r="M5480" i="1"/>
  <c r="M2448" i="1"/>
  <c r="M3090" i="1"/>
  <c r="M3271" i="1"/>
  <c r="M3388" i="1"/>
  <c r="M3500" i="1"/>
  <c r="M3592" i="1"/>
  <c r="M3672" i="1"/>
  <c r="M3743" i="1"/>
  <c r="M3806" i="1"/>
  <c r="M3869" i="1"/>
  <c r="M3926" i="1"/>
  <c r="M3978" i="1"/>
  <c r="M4026" i="1"/>
  <c r="M4074" i="1"/>
  <c r="M4122" i="1"/>
  <c r="M4170" i="1"/>
  <c r="M4218" i="1"/>
  <c r="M4266" i="1"/>
  <c r="M4314" i="1"/>
  <c r="M4362" i="1"/>
  <c r="M4410" i="1"/>
  <c r="M4458" i="1"/>
  <c r="M4506" i="1"/>
  <c r="M4554" i="1"/>
  <c r="M4602" i="1"/>
  <c r="M4650" i="1"/>
  <c r="M4698" i="1"/>
  <c r="M4746" i="1"/>
  <c r="M4794" i="1"/>
  <c r="M4842" i="1"/>
  <c r="M4890" i="1"/>
  <c r="M4938" i="1"/>
  <c r="M4986" i="1"/>
  <c r="M5034" i="1"/>
  <c r="M5082" i="1"/>
  <c r="M5130" i="1"/>
  <c r="M5178" i="1"/>
  <c r="M5226" i="1"/>
  <c r="M5274" i="1"/>
  <c r="M5314" i="1"/>
  <c r="M5350" i="1"/>
  <c r="M5386" i="1"/>
  <c r="M5422" i="1"/>
  <c r="M5446" i="1"/>
  <c r="M5470" i="1"/>
  <c r="M5487" i="1"/>
  <c r="M5499" i="1"/>
  <c r="M5511" i="1"/>
  <c r="M5523" i="1"/>
  <c r="M5535" i="1"/>
  <c r="M5547" i="1"/>
  <c r="M5559" i="1"/>
  <c r="M5571" i="1"/>
  <c r="M5583" i="1"/>
  <c r="M5595" i="1"/>
  <c r="M5607" i="1"/>
  <c r="M5619" i="1"/>
  <c r="M5631" i="1"/>
  <c r="M5643" i="1"/>
  <c r="M5655" i="1"/>
  <c r="M5667" i="1"/>
  <c r="M5679" i="1"/>
  <c r="M5691" i="1"/>
  <c r="M5703" i="1"/>
  <c r="M5715" i="1"/>
  <c r="M5727" i="1"/>
  <c r="M5739" i="1"/>
  <c r="M5751" i="1"/>
  <c r="M5763" i="1"/>
  <c r="M5775" i="1"/>
  <c r="M5787" i="1"/>
  <c r="M5799" i="1"/>
  <c r="M5811" i="1"/>
  <c r="M5823" i="1"/>
  <c r="M5835" i="1"/>
  <c r="M5847" i="1"/>
  <c r="M5859" i="1"/>
  <c r="M5871" i="1"/>
  <c r="M5883" i="1"/>
  <c r="M5895" i="1"/>
  <c r="M5907" i="1"/>
  <c r="M5919" i="1"/>
  <c r="M5931" i="1"/>
  <c r="M5943" i="1"/>
  <c r="M5955" i="1"/>
  <c r="M5967" i="1"/>
  <c r="M5979" i="1"/>
  <c r="M5991" i="1"/>
  <c r="M6003" i="1"/>
  <c r="M6015" i="1"/>
  <c r="M6027" i="1"/>
  <c r="M6039" i="1"/>
  <c r="M6051" i="1"/>
  <c r="M6063" i="1"/>
  <c r="M6075" i="1"/>
  <c r="M6087" i="1"/>
  <c r="M6099" i="1"/>
  <c r="M6111" i="1"/>
  <c r="M6123" i="1"/>
  <c r="M6135" i="1"/>
  <c r="M6147" i="1"/>
  <c r="M6159" i="1"/>
  <c r="M6171" i="1"/>
  <c r="M6183" i="1"/>
  <c r="M6195" i="1"/>
  <c r="M6207" i="1"/>
  <c r="M6219" i="1"/>
  <c r="M6231" i="1"/>
  <c r="M6243" i="1"/>
  <c r="M6255" i="1"/>
  <c r="M6267" i="1"/>
  <c r="M6279" i="1"/>
  <c r="M6291" i="1"/>
  <c r="M6303" i="1"/>
  <c r="M6315" i="1"/>
  <c r="M6327" i="1"/>
  <c r="M6339" i="1"/>
  <c r="M6351" i="1"/>
  <c r="M6363" i="1"/>
  <c r="M6375" i="1"/>
  <c r="M6387" i="1"/>
  <c r="M6399" i="1"/>
  <c r="M6411" i="1"/>
  <c r="M6423" i="1"/>
  <c r="M6435" i="1"/>
  <c r="M6447" i="1"/>
  <c r="M6459" i="1"/>
  <c r="M6471" i="1"/>
  <c r="M6483" i="1"/>
  <c r="M6495" i="1"/>
  <c r="M6507" i="1"/>
  <c r="M2611" i="1"/>
  <c r="M3106" i="1"/>
  <c r="M3280" i="1"/>
  <c r="M3393" i="1"/>
  <c r="M3508" i="1"/>
  <c r="M3596" i="1"/>
  <c r="M3679" i="1"/>
  <c r="M3746" i="1"/>
  <c r="M3811" i="1"/>
  <c r="M3872" i="1"/>
  <c r="M3930" i="1"/>
  <c r="M3981" i="1"/>
  <c r="M4029" i="1"/>
  <c r="M4077" i="1"/>
  <c r="M4125" i="1"/>
  <c r="M4173" i="1"/>
  <c r="M4221" i="1"/>
  <c r="M4269" i="1"/>
  <c r="M4317" i="1"/>
  <c r="M4365" i="1"/>
  <c r="M4413" i="1"/>
  <c r="M4461" i="1"/>
  <c r="M4509" i="1"/>
  <c r="M4557" i="1"/>
  <c r="M4605" i="1"/>
  <c r="M4653" i="1"/>
  <c r="M4701" i="1"/>
  <c r="M4749" i="1"/>
  <c r="M4797" i="1"/>
  <c r="M4845" i="1"/>
  <c r="M4893" i="1"/>
  <c r="M4941" i="1"/>
  <c r="M4989" i="1"/>
  <c r="M5037" i="1"/>
  <c r="M5085" i="1"/>
  <c r="M5133" i="1"/>
  <c r="M5181" i="1"/>
  <c r="M5229" i="1"/>
  <c r="M5277" i="1"/>
  <c r="M5319" i="1"/>
  <c r="M5355" i="1"/>
  <c r="M5391" i="1"/>
  <c r="M5423" i="1"/>
  <c r="M5447" i="1"/>
  <c r="M5471" i="1"/>
  <c r="M5488" i="1"/>
  <c r="M5500" i="1"/>
  <c r="M5512" i="1"/>
  <c r="M5524" i="1"/>
  <c r="M5536" i="1"/>
  <c r="M5548" i="1"/>
  <c r="M5560" i="1"/>
  <c r="M5572" i="1"/>
  <c r="M5584" i="1"/>
  <c r="M5596" i="1"/>
  <c r="M5608" i="1"/>
  <c r="M5620" i="1"/>
  <c r="M5632" i="1"/>
  <c r="M5644" i="1"/>
  <c r="M5656" i="1"/>
  <c r="M5668" i="1"/>
  <c r="M5680" i="1"/>
  <c r="M5692" i="1"/>
  <c r="M5704" i="1"/>
  <c r="M5716" i="1"/>
  <c r="M5728" i="1"/>
  <c r="M5740" i="1"/>
  <c r="M5752" i="1"/>
  <c r="M5764" i="1"/>
  <c r="M5776" i="1"/>
  <c r="M5788" i="1"/>
  <c r="M5800" i="1"/>
  <c r="M5812" i="1"/>
  <c r="M5824" i="1"/>
  <c r="M5836" i="1"/>
  <c r="M5848" i="1"/>
  <c r="M5860" i="1"/>
  <c r="M5872" i="1"/>
  <c r="M5884" i="1"/>
  <c r="M5896" i="1"/>
  <c r="M5908" i="1"/>
  <c r="M5920" i="1"/>
  <c r="M5932" i="1"/>
  <c r="M5944" i="1"/>
  <c r="M5956" i="1"/>
  <c r="M5968" i="1"/>
  <c r="M5980" i="1"/>
  <c r="M5992" i="1"/>
  <c r="M6004" i="1"/>
  <c r="M6016" i="1"/>
  <c r="M6028" i="1"/>
  <c r="M6040" i="1"/>
  <c r="M6052" i="1"/>
  <c r="M6064" i="1"/>
  <c r="M6076" i="1"/>
  <c r="M6088" i="1"/>
  <c r="M6100" i="1"/>
  <c r="M6112" i="1"/>
  <c r="M6124" i="1"/>
  <c r="M6136" i="1"/>
  <c r="M6148" i="1"/>
  <c r="M6160" i="1"/>
  <c r="M6172" i="1"/>
  <c r="M6184" i="1"/>
  <c r="M6196" i="1"/>
  <c r="M6208" i="1"/>
  <c r="M6220" i="1"/>
  <c r="M6232" i="1"/>
  <c r="M6244" i="1"/>
  <c r="M6256" i="1"/>
  <c r="M6268" i="1"/>
  <c r="M6280" i="1"/>
  <c r="M6292" i="1"/>
  <c r="M6304" i="1"/>
  <c r="M6316" i="1"/>
  <c r="M6328" i="1"/>
  <c r="M6340" i="1"/>
  <c r="M6352" i="1"/>
  <c r="M6364" i="1"/>
  <c r="M6376" i="1"/>
  <c r="M6388" i="1"/>
  <c r="M6400" i="1"/>
  <c r="M6412" i="1"/>
  <c r="M6424" i="1"/>
  <c r="M6436" i="1"/>
  <c r="M6448" i="1"/>
  <c r="M6460" i="1"/>
  <c r="M6472" i="1"/>
  <c r="M6484" i="1"/>
  <c r="M6496" i="1"/>
  <c r="M6508" i="1"/>
  <c r="M6520" i="1"/>
  <c r="M6532" i="1"/>
  <c r="M6544" i="1"/>
  <c r="M6556" i="1"/>
  <c r="M6568" i="1"/>
  <c r="M6580" i="1"/>
  <c r="M6592" i="1"/>
  <c r="M6604" i="1"/>
  <c r="M6616" i="1"/>
  <c r="M6628" i="1"/>
  <c r="M6640" i="1"/>
  <c r="M6652" i="1"/>
  <c r="M6664" i="1"/>
  <c r="M6676" i="1"/>
  <c r="M6688" i="1"/>
  <c r="M6700" i="1"/>
  <c r="M6712" i="1"/>
  <c r="M6724" i="1"/>
  <c r="M6736" i="1"/>
  <c r="M6748" i="1"/>
  <c r="M6760" i="1"/>
  <c r="M6772" i="1"/>
  <c r="M6784" i="1"/>
  <c r="M6796" i="1"/>
  <c r="M6808" i="1"/>
  <c r="M6820" i="1"/>
  <c r="M6832" i="1"/>
  <c r="M6844" i="1"/>
  <c r="M6856" i="1"/>
  <c r="M6868" i="1"/>
  <c r="M6880" i="1"/>
  <c r="M6892" i="1"/>
  <c r="M6904" i="1"/>
  <c r="M2626" i="1"/>
  <c r="M3110" i="1"/>
  <c r="M3281" i="1"/>
  <c r="M3396" i="1"/>
  <c r="M3509" i="1"/>
  <c r="M3597" i="1"/>
  <c r="M3680" i="1"/>
  <c r="M3748" i="1"/>
  <c r="M3812" i="1"/>
  <c r="M3873" i="1"/>
  <c r="M3931" i="1"/>
  <c r="M3982" i="1"/>
  <c r="M4030" i="1"/>
  <c r="M4078" i="1"/>
  <c r="M4126" i="1"/>
  <c r="M4174" i="1"/>
  <c r="M4222" i="1"/>
  <c r="M4270" i="1"/>
  <c r="M4318" i="1"/>
  <c r="M4366" i="1"/>
  <c r="M4414" i="1"/>
  <c r="M4462" i="1"/>
  <c r="M4510" i="1"/>
  <c r="M4558" i="1"/>
  <c r="M4606" i="1"/>
  <c r="M4654" i="1"/>
  <c r="M4702" i="1"/>
  <c r="M4750" i="1"/>
  <c r="M4798" i="1"/>
  <c r="M4846" i="1"/>
  <c r="M4894" i="1"/>
  <c r="M4942" i="1"/>
  <c r="M4990" i="1"/>
  <c r="M5038" i="1"/>
  <c r="M5086" i="1"/>
  <c r="M5134" i="1"/>
  <c r="M5182" i="1"/>
  <c r="M5230" i="1"/>
  <c r="M5278" i="1"/>
  <c r="M5322" i="1"/>
  <c r="M5358" i="1"/>
  <c r="M5394" i="1"/>
  <c r="M5424" i="1"/>
  <c r="M5448" i="1"/>
  <c r="M5472" i="1"/>
  <c r="M5489" i="1"/>
  <c r="M5501" i="1"/>
  <c r="M5513" i="1"/>
  <c r="M5525" i="1"/>
  <c r="M5537" i="1"/>
  <c r="M5549" i="1"/>
  <c r="M5561" i="1"/>
  <c r="M5573" i="1"/>
  <c r="M5585" i="1"/>
  <c r="M5597" i="1"/>
  <c r="M5609" i="1"/>
  <c r="M5621" i="1"/>
  <c r="M5633" i="1"/>
  <c r="M5645" i="1"/>
  <c r="M5657" i="1"/>
  <c r="M5669" i="1"/>
  <c r="M5681" i="1"/>
  <c r="M5693" i="1"/>
  <c r="M5705" i="1"/>
  <c r="M5717" i="1"/>
  <c r="M5729" i="1"/>
  <c r="M5741" i="1"/>
  <c r="M5753" i="1"/>
  <c r="M5765" i="1"/>
  <c r="M5777" i="1"/>
  <c r="M5789" i="1"/>
  <c r="M5801" i="1"/>
  <c r="M5813" i="1"/>
  <c r="M5825" i="1"/>
  <c r="M5837" i="1"/>
  <c r="M5849" i="1"/>
  <c r="M5861" i="1"/>
  <c r="M5873" i="1"/>
  <c r="M5885" i="1"/>
  <c r="M5897" i="1"/>
  <c r="M5909" i="1"/>
  <c r="M5921" i="1"/>
  <c r="M5933" i="1"/>
  <c r="M5945" i="1"/>
  <c r="M5957" i="1"/>
  <c r="M5969" i="1"/>
  <c r="M5981" i="1"/>
  <c r="M5993" i="1"/>
  <c r="M6005" i="1"/>
  <c r="M6017" i="1"/>
  <c r="M6029" i="1"/>
  <c r="M6041" i="1"/>
  <c r="M6053" i="1"/>
  <c r="M6065" i="1"/>
  <c r="M6077" i="1"/>
  <c r="M6089" i="1"/>
  <c r="M6101" i="1"/>
  <c r="M6113" i="1"/>
  <c r="M6125" i="1"/>
  <c r="M6137" i="1"/>
  <c r="M6149" i="1"/>
  <c r="M6161" i="1"/>
  <c r="M6173" i="1"/>
  <c r="M6185" i="1"/>
  <c r="M6197" i="1"/>
  <c r="M6209" i="1"/>
  <c r="M6221" i="1"/>
  <c r="M6233" i="1"/>
  <c r="M6245" i="1"/>
  <c r="M6257" i="1"/>
  <c r="M6269" i="1"/>
  <c r="M6281" i="1"/>
  <c r="M6293" i="1"/>
  <c r="M6305" i="1"/>
  <c r="M6317" i="1"/>
  <c r="M6329" i="1"/>
  <c r="M6341" i="1"/>
  <c r="M6353" i="1"/>
  <c r="M6365" i="1"/>
  <c r="M6377" i="1"/>
  <c r="M6389" i="1"/>
  <c r="M6401" i="1"/>
  <c r="M6413" i="1"/>
  <c r="M6425" i="1"/>
  <c r="M6437" i="1"/>
  <c r="M6449" i="1"/>
  <c r="M6461" i="1"/>
  <c r="M6473" i="1"/>
  <c r="M6485" i="1"/>
  <c r="M6497" i="1"/>
  <c r="M6509" i="1"/>
  <c r="M6521" i="1"/>
  <c r="M6533" i="1"/>
  <c r="M6545" i="1"/>
  <c r="M6557" i="1"/>
  <c r="M6569" i="1"/>
  <c r="M6581" i="1"/>
  <c r="M6593" i="1"/>
  <c r="M6605" i="1"/>
  <c r="M6617" i="1"/>
  <c r="M6629" i="1"/>
  <c r="M6641" i="1"/>
  <c r="M6653" i="1"/>
  <c r="M6665" i="1"/>
  <c r="M6677" i="1"/>
  <c r="M6689" i="1"/>
  <c r="M6701" i="1"/>
  <c r="M6713" i="1"/>
  <c r="M6725" i="1"/>
  <c r="M6737" i="1"/>
  <c r="M6749" i="1"/>
  <c r="M6761" i="1"/>
  <c r="M6773" i="1"/>
  <c r="M6785" i="1"/>
  <c r="M6797" i="1"/>
  <c r="M6809" i="1"/>
  <c r="M2803" i="1"/>
  <c r="M3158" i="1"/>
  <c r="M3300" i="1"/>
  <c r="M3415" i="1"/>
  <c r="M3524" i="1"/>
  <c r="M3611" i="1"/>
  <c r="M3693" i="1"/>
  <c r="M3758" i="1"/>
  <c r="M3823" i="1"/>
  <c r="M3883" i="1"/>
  <c r="M3941" i="1"/>
  <c r="M3990" i="1"/>
  <c r="M4038" i="1"/>
  <c r="M4086" i="1"/>
  <c r="M4134" i="1"/>
  <c r="M4182" i="1"/>
  <c r="M4230" i="1"/>
  <c r="M4278" i="1"/>
  <c r="M4326" i="1"/>
  <c r="M4374" i="1"/>
  <c r="M4422" i="1"/>
  <c r="M4470" i="1"/>
  <c r="M4518" i="1"/>
  <c r="M4566" i="1"/>
  <c r="M4614" i="1"/>
  <c r="M4662" i="1"/>
  <c r="M4710" i="1"/>
  <c r="M4758" i="1"/>
  <c r="M4806" i="1"/>
  <c r="M4854" i="1"/>
  <c r="M4902" i="1"/>
  <c r="M4950" i="1"/>
  <c r="M4998" i="1"/>
  <c r="M5046" i="1"/>
  <c r="M5094" i="1"/>
  <c r="M5142" i="1"/>
  <c r="M5190" i="1"/>
  <c r="M5238" i="1"/>
  <c r="M5286" i="1"/>
  <c r="M5325" i="1"/>
  <c r="M5361" i="1"/>
  <c r="M5397" i="1"/>
  <c r="M5427" i="1"/>
  <c r="M5451" i="1"/>
  <c r="M5475" i="1"/>
  <c r="M5490" i="1"/>
  <c r="M5502" i="1"/>
  <c r="M5514" i="1"/>
  <c r="M5526" i="1"/>
  <c r="M5538" i="1"/>
  <c r="M5550" i="1"/>
  <c r="M5562" i="1"/>
  <c r="M5574" i="1"/>
  <c r="M5586" i="1"/>
  <c r="M5598" i="1"/>
  <c r="M5610" i="1"/>
  <c r="M5622" i="1"/>
  <c r="M5634" i="1"/>
  <c r="M5646" i="1"/>
  <c r="M5658" i="1"/>
  <c r="M5670" i="1"/>
  <c r="M5682" i="1"/>
  <c r="M5694" i="1"/>
  <c r="M5706" i="1"/>
  <c r="M5718" i="1"/>
  <c r="M5730" i="1"/>
  <c r="M5742" i="1"/>
  <c r="M5754" i="1"/>
  <c r="M5766" i="1"/>
  <c r="M5778" i="1"/>
  <c r="M5790" i="1"/>
  <c r="M5802" i="1"/>
  <c r="M5814" i="1"/>
  <c r="M5826" i="1"/>
  <c r="M5838" i="1"/>
  <c r="M5850" i="1"/>
  <c r="M5862" i="1"/>
  <c r="M5874" i="1"/>
  <c r="M5886" i="1"/>
  <c r="M5898" i="1"/>
  <c r="M5910" i="1"/>
  <c r="M5922" i="1"/>
  <c r="M5934" i="1"/>
  <c r="M5946" i="1"/>
  <c r="M5958" i="1"/>
  <c r="M5970" i="1"/>
  <c r="M5982" i="1"/>
  <c r="M5994" i="1"/>
  <c r="M6006" i="1"/>
  <c r="M6018" i="1"/>
  <c r="M6030" i="1"/>
  <c r="M6042" i="1"/>
  <c r="M6054" i="1"/>
  <c r="M6066" i="1"/>
  <c r="M6078" i="1"/>
  <c r="M6090" i="1"/>
  <c r="M6102" i="1"/>
  <c r="M6114" i="1"/>
  <c r="M6126" i="1"/>
  <c r="M6138" i="1"/>
  <c r="M6150" i="1"/>
  <c r="M6162" i="1"/>
  <c r="M6174" i="1"/>
  <c r="M6186" i="1"/>
  <c r="M6198" i="1"/>
  <c r="M6210" i="1"/>
  <c r="M6222" i="1"/>
  <c r="M6234" i="1"/>
  <c r="M6246" i="1"/>
  <c r="M6258" i="1"/>
  <c r="M6270" i="1"/>
  <c r="M6282" i="1"/>
  <c r="M6294" i="1"/>
  <c r="M6306" i="1"/>
  <c r="M6318" i="1"/>
  <c r="M6330" i="1"/>
  <c r="M6342" i="1"/>
  <c r="M6354" i="1"/>
  <c r="M6366" i="1"/>
  <c r="M6378" i="1"/>
  <c r="M6390" i="1"/>
  <c r="M6402" i="1"/>
  <c r="M6414" i="1"/>
  <c r="M6426" i="1"/>
  <c r="M6438" i="1"/>
  <c r="M6450" i="1"/>
  <c r="M6462" i="1"/>
  <c r="M6474" i="1"/>
  <c r="M6486" i="1"/>
  <c r="M6498" i="1"/>
  <c r="M6510" i="1"/>
  <c r="M6522" i="1"/>
  <c r="M6534" i="1"/>
  <c r="M6546" i="1"/>
  <c r="M6558" i="1"/>
  <c r="M6570" i="1"/>
  <c r="M6582" i="1"/>
  <c r="M6594" i="1"/>
  <c r="M6606" i="1"/>
  <c r="M6618" i="1"/>
  <c r="M6630" i="1"/>
  <c r="M6642" i="1"/>
  <c r="M6654" i="1"/>
  <c r="M6666" i="1"/>
  <c r="M6678" i="1"/>
  <c r="M6690" i="1"/>
  <c r="M6702" i="1"/>
  <c r="M6714" i="1"/>
  <c r="M6726" i="1"/>
  <c r="M6738" i="1"/>
  <c r="M6750" i="1"/>
  <c r="M6762" i="1"/>
  <c r="M6774" i="1"/>
  <c r="M6786" i="1"/>
  <c r="M6798" i="1"/>
  <c r="M6810" i="1"/>
  <c r="M6822" i="1"/>
  <c r="M6834" i="1"/>
  <c r="M6846" i="1"/>
  <c r="M6858" i="1"/>
  <c r="M6870" i="1"/>
  <c r="M6882" i="1"/>
  <c r="M6894" i="1"/>
  <c r="M6906" i="1"/>
  <c r="M6918" i="1"/>
  <c r="M6930" i="1"/>
  <c r="M6942" i="1"/>
  <c r="M6954" i="1"/>
  <c r="M6966" i="1"/>
  <c r="M2839" i="1"/>
  <c r="M3174" i="1"/>
  <c r="M3307" i="1"/>
  <c r="M3424" i="1"/>
  <c r="M3532" i="1"/>
  <c r="M3617" i="1"/>
  <c r="M3697" i="1"/>
  <c r="M3763" i="1"/>
  <c r="M3827" i="1"/>
  <c r="M3887" i="1"/>
  <c r="M3944" i="1"/>
  <c r="M3993" i="1"/>
  <c r="M4041" i="1"/>
  <c r="M4089" i="1"/>
  <c r="M4137" i="1"/>
  <c r="M4185" i="1"/>
  <c r="M4233" i="1"/>
  <c r="M4281" i="1"/>
  <c r="M4329" i="1"/>
  <c r="M4377" i="1"/>
  <c r="M4425" i="1"/>
  <c r="M4473" i="1"/>
  <c r="M4521" i="1"/>
  <c r="M4569" i="1"/>
  <c r="M4617" i="1"/>
  <c r="M4665" i="1"/>
  <c r="M4713" i="1"/>
  <c r="M4761" i="1"/>
  <c r="M4809" i="1"/>
  <c r="M4857" i="1"/>
  <c r="M4905" i="1"/>
  <c r="M4953" i="1"/>
  <c r="M5001" i="1"/>
  <c r="M5049" i="1"/>
  <c r="M5097" i="1"/>
  <c r="M5145" i="1"/>
  <c r="M5193" i="1"/>
  <c r="M5241" i="1"/>
  <c r="M5289" i="1"/>
  <c r="M5326" i="1"/>
  <c r="M5362" i="1"/>
  <c r="M5398" i="1"/>
  <c r="M5430" i="1"/>
  <c r="M5454" i="1"/>
  <c r="M5478" i="1"/>
  <c r="M5491" i="1"/>
  <c r="M5503" i="1"/>
  <c r="M5515" i="1"/>
  <c r="M5527" i="1"/>
  <c r="M5539" i="1"/>
  <c r="M5551" i="1"/>
  <c r="M5563" i="1"/>
  <c r="M5575" i="1"/>
  <c r="M5587" i="1"/>
  <c r="M5599" i="1"/>
  <c r="M5611" i="1"/>
  <c r="M5623" i="1"/>
  <c r="M5635" i="1"/>
  <c r="M5647" i="1"/>
  <c r="M5659" i="1"/>
  <c r="M5671" i="1"/>
  <c r="M5683" i="1"/>
  <c r="M5695" i="1"/>
  <c r="M5707" i="1"/>
  <c r="M5719" i="1"/>
  <c r="M5731" i="1"/>
  <c r="M5743" i="1"/>
  <c r="M5755" i="1"/>
  <c r="M5767" i="1"/>
  <c r="M5779" i="1"/>
  <c r="M5791" i="1"/>
  <c r="M5803" i="1"/>
  <c r="M5815" i="1"/>
  <c r="M5827" i="1"/>
  <c r="M5839" i="1"/>
  <c r="M5851" i="1"/>
  <c r="M5863" i="1"/>
  <c r="M5875" i="1"/>
  <c r="M5887" i="1"/>
  <c r="M5899" i="1"/>
  <c r="M5911" i="1"/>
  <c r="M5923" i="1"/>
  <c r="M5935" i="1"/>
  <c r="M5947" i="1"/>
  <c r="M5959" i="1"/>
  <c r="M5971" i="1"/>
  <c r="M5983" i="1"/>
  <c r="M5995" i="1"/>
  <c r="M6007" i="1"/>
  <c r="M6019" i="1"/>
  <c r="M6031" i="1"/>
  <c r="M6043" i="1"/>
  <c r="M6055" i="1"/>
  <c r="M6067" i="1"/>
  <c r="M6079" i="1"/>
  <c r="M6091" i="1"/>
  <c r="M6103" i="1"/>
  <c r="M6115" i="1"/>
  <c r="M6127" i="1"/>
  <c r="M6139" i="1"/>
  <c r="M6151" i="1"/>
  <c r="M6163" i="1"/>
  <c r="M6175" i="1"/>
  <c r="M6187" i="1"/>
  <c r="M6199" i="1"/>
  <c r="M6211" i="1"/>
  <c r="M6223" i="1"/>
  <c r="M6235" i="1"/>
  <c r="M6247" i="1"/>
  <c r="M6259" i="1"/>
  <c r="M6271" i="1"/>
  <c r="M6283" i="1"/>
  <c r="M6295" i="1"/>
  <c r="M6307" i="1"/>
  <c r="M6319" i="1"/>
  <c r="M6331" i="1"/>
  <c r="M6343" i="1"/>
  <c r="M6355" i="1"/>
  <c r="M6367" i="1"/>
  <c r="M6379" i="1"/>
  <c r="M6391" i="1"/>
  <c r="M6403" i="1"/>
  <c r="M6415" i="1"/>
  <c r="M6427" i="1"/>
  <c r="M6439" i="1"/>
  <c r="M6451" i="1"/>
  <c r="M6463" i="1"/>
  <c r="M6475" i="1"/>
  <c r="M6487" i="1"/>
  <c r="M6499" i="1"/>
  <c r="M6511" i="1"/>
  <c r="M6523" i="1"/>
  <c r="M6535" i="1"/>
  <c r="M6547" i="1"/>
  <c r="M6559" i="1"/>
  <c r="M6571" i="1"/>
  <c r="M6583" i="1"/>
  <c r="M6595" i="1"/>
  <c r="M6607" i="1"/>
  <c r="M6619" i="1"/>
  <c r="M6631" i="1"/>
  <c r="M6643" i="1"/>
  <c r="M6655" i="1"/>
  <c r="M6667" i="1"/>
  <c r="M6679" i="1"/>
  <c r="M6691" i="1"/>
  <c r="M6703" i="1"/>
  <c r="M6715" i="1"/>
  <c r="M6727" i="1"/>
  <c r="M6739" i="1"/>
  <c r="M6751" i="1"/>
  <c r="M2866" i="1"/>
  <c r="M3179" i="1"/>
  <c r="M3309" i="1"/>
  <c r="M3425" i="1"/>
  <c r="M3533" i="1"/>
  <c r="M3619" i="1"/>
  <c r="M3700" i="1"/>
  <c r="M3764" i="1"/>
  <c r="M3828" i="1"/>
  <c r="M3888" i="1"/>
  <c r="M3945" i="1"/>
  <c r="M3994" i="1"/>
  <c r="M4042" i="1"/>
  <c r="M4090" i="1"/>
  <c r="M4138" i="1"/>
  <c r="M4186" i="1"/>
  <c r="M4234" i="1"/>
  <c r="M4282" i="1"/>
  <c r="M4330" i="1"/>
  <c r="M4378" i="1"/>
  <c r="M4426" i="1"/>
  <c r="M4474" i="1"/>
  <c r="M4522" i="1"/>
  <c r="M4570" i="1"/>
  <c r="M4618" i="1"/>
  <c r="M4666" i="1"/>
  <c r="M4714" i="1"/>
  <c r="M4762" i="1"/>
  <c r="M4810" i="1"/>
  <c r="M4858" i="1"/>
  <c r="M4906" i="1"/>
  <c r="M4954" i="1"/>
  <c r="M5002" i="1"/>
  <c r="M5050" i="1"/>
  <c r="M5098" i="1"/>
  <c r="M5146" i="1"/>
  <c r="M5194" i="1"/>
  <c r="M5242" i="1"/>
  <c r="M5290" i="1"/>
  <c r="M5331" i="1"/>
  <c r="M5367" i="1"/>
  <c r="M5403" i="1"/>
  <c r="M5433" i="1"/>
  <c r="M5457" i="1"/>
  <c r="M5479" i="1"/>
  <c r="M5492" i="1"/>
  <c r="M5504" i="1"/>
  <c r="M5516" i="1"/>
  <c r="M5528" i="1"/>
  <c r="M5540" i="1"/>
  <c r="M5552" i="1"/>
  <c r="M5564" i="1"/>
  <c r="M5576" i="1"/>
  <c r="M5588" i="1"/>
  <c r="M5600" i="1"/>
  <c r="M5612" i="1"/>
  <c r="M5624" i="1"/>
  <c r="M5636" i="1"/>
  <c r="M5648" i="1"/>
  <c r="M5660" i="1"/>
  <c r="M5672" i="1"/>
  <c r="M5684" i="1"/>
  <c r="M5696" i="1"/>
  <c r="M5708" i="1"/>
  <c r="M5720" i="1"/>
  <c r="M5732" i="1"/>
  <c r="M5744" i="1"/>
  <c r="M5756" i="1"/>
  <c r="M5768" i="1"/>
  <c r="M5780" i="1"/>
  <c r="M5792" i="1"/>
  <c r="M5804" i="1"/>
  <c r="M5816" i="1"/>
  <c r="M5828" i="1"/>
  <c r="M5840" i="1"/>
  <c r="M5852" i="1"/>
  <c r="M5864" i="1"/>
  <c r="M5876" i="1"/>
  <c r="M5888" i="1"/>
  <c r="M5900" i="1"/>
  <c r="M5912" i="1"/>
  <c r="M5924" i="1"/>
  <c r="M5936" i="1"/>
  <c r="M5948" i="1"/>
  <c r="M5960" i="1"/>
  <c r="M5972" i="1"/>
  <c r="M5984" i="1"/>
  <c r="M5996" i="1"/>
  <c r="M6008" i="1"/>
  <c r="M6020" i="1"/>
  <c r="M6032" i="1"/>
  <c r="M6044" i="1"/>
  <c r="M6056" i="1"/>
  <c r="M6068" i="1"/>
  <c r="M6080" i="1"/>
  <c r="M6092" i="1"/>
  <c r="M6104" i="1"/>
  <c r="M6116" i="1"/>
  <c r="M6128" i="1"/>
  <c r="M6140" i="1"/>
  <c r="M6152" i="1"/>
  <c r="M6164" i="1"/>
  <c r="M6176" i="1"/>
  <c r="M6188" i="1"/>
  <c r="M6200" i="1"/>
  <c r="M6212" i="1"/>
  <c r="M6224" i="1"/>
  <c r="M6236" i="1"/>
  <c r="M6248" i="1"/>
  <c r="M6260" i="1"/>
  <c r="M6272" i="1"/>
  <c r="M6284" i="1"/>
  <c r="M6296" i="1"/>
  <c r="M6308" i="1"/>
  <c r="M6320" i="1"/>
  <c r="M6332" i="1"/>
  <c r="M6344" i="1"/>
  <c r="M6356" i="1"/>
  <c r="M6368" i="1"/>
  <c r="M6380" i="1"/>
  <c r="M6392" i="1"/>
  <c r="M6404" i="1"/>
  <c r="M6416" i="1"/>
  <c r="M6428" i="1"/>
  <c r="M6440" i="1"/>
  <c r="M6452" i="1"/>
  <c r="M6464" i="1"/>
  <c r="M6476" i="1"/>
  <c r="M6488" i="1"/>
  <c r="M6500" i="1"/>
  <c r="M6512" i="1"/>
  <c r="M6524" i="1"/>
  <c r="M6536" i="1"/>
  <c r="M6548" i="1"/>
  <c r="M6560" i="1"/>
  <c r="M6572" i="1"/>
  <c r="M6584" i="1"/>
  <c r="M6596" i="1"/>
  <c r="M6608" i="1"/>
  <c r="M6620" i="1"/>
  <c r="M6632" i="1"/>
  <c r="M6644" i="1"/>
  <c r="M6656" i="1"/>
  <c r="M6668" i="1"/>
  <c r="M6680" i="1"/>
  <c r="M6692" i="1"/>
  <c r="M6704" i="1"/>
  <c r="M6716" i="1"/>
  <c r="M6728" i="1"/>
  <c r="M6740" i="1"/>
  <c r="M6752" i="1"/>
  <c r="M6764" i="1"/>
  <c r="M6776" i="1"/>
  <c r="M6788" i="1"/>
  <c r="M6800" i="1"/>
  <c r="M6812" i="1"/>
  <c r="M6824" i="1"/>
  <c r="M6836" i="1"/>
  <c r="M6848" i="1"/>
  <c r="M6860" i="1"/>
  <c r="M6872" i="1"/>
  <c r="M6884" i="1"/>
  <c r="M6896" i="1"/>
  <c r="M6908" i="1"/>
  <c r="M6920" i="1"/>
  <c r="M6932" i="1"/>
  <c r="M6944" i="1"/>
  <c r="M6956" i="1"/>
  <c r="M6968" i="1"/>
  <c r="M6980" i="1"/>
  <c r="M2934" i="1"/>
  <c r="M3211" i="1"/>
  <c r="M3329" i="1"/>
  <c r="M3444" i="1"/>
  <c r="M3548" i="1"/>
  <c r="M3632" i="1"/>
  <c r="M3710" i="1"/>
  <c r="M3775" i="1"/>
  <c r="M3839" i="1"/>
  <c r="M3897" i="1"/>
  <c r="M3954" i="1"/>
  <c r="M4002" i="1"/>
  <c r="M4050" i="1"/>
  <c r="M4098" i="1"/>
  <c r="M4146" i="1"/>
  <c r="M4194" i="1"/>
  <c r="M4242" i="1"/>
  <c r="M4290" i="1"/>
  <c r="M4338" i="1"/>
  <c r="M4386" i="1"/>
  <c r="M4434" i="1"/>
  <c r="M4482" i="1"/>
  <c r="M4530" i="1"/>
  <c r="M4578" i="1"/>
  <c r="M4626" i="1"/>
  <c r="M4674" i="1"/>
  <c r="M4722" i="1"/>
  <c r="M4770" i="1"/>
  <c r="M4818" i="1"/>
  <c r="M4866" i="1"/>
  <c r="M4914" i="1"/>
  <c r="M4962" i="1"/>
  <c r="M5010" i="1"/>
  <c r="M5058" i="1"/>
  <c r="M5106" i="1"/>
  <c r="M5154" i="1"/>
  <c r="M5202" i="1"/>
  <c r="M5250" i="1"/>
  <c r="M5298" i="1"/>
  <c r="M5334" i="1"/>
  <c r="M5370" i="1"/>
  <c r="M5406" i="1"/>
  <c r="M5434" i="1"/>
  <c r="M5458" i="1"/>
  <c r="M5481" i="1"/>
  <c r="M5493" i="1"/>
  <c r="M5505" i="1"/>
  <c r="M5517" i="1"/>
  <c r="M5529" i="1"/>
  <c r="M5541" i="1"/>
  <c r="M5553" i="1"/>
  <c r="M5565" i="1"/>
  <c r="M5577" i="1"/>
  <c r="M5589" i="1"/>
  <c r="M5601" i="1"/>
  <c r="M5613" i="1"/>
  <c r="M5625" i="1"/>
  <c r="M5637" i="1"/>
  <c r="M5649" i="1"/>
  <c r="M5661" i="1"/>
  <c r="M5673" i="1"/>
  <c r="M5685" i="1"/>
  <c r="M5697" i="1"/>
  <c r="M5709" i="1"/>
  <c r="M5721" i="1"/>
  <c r="M5733" i="1"/>
  <c r="M5745" i="1"/>
  <c r="M5757" i="1"/>
  <c r="M5769" i="1"/>
  <c r="M5781" i="1"/>
  <c r="M5793" i="1"/>
  <c r="M5805" i="1"/>
  <c r="M5817" i="1"/>
  <c r="M5829" i="1"/>
  <c r="M5841" i="1"/>
  <c r="M5853" i="1"/>
  <c r="M5865" i="1"/>
  <c r="M5877" i="1"/>
  <c r="M5889" i="1"/>
  <c r="M5901" i="1"/>
  <c r="M5913" i="1"/>
  <c r="M5925" i="1"/>
  <c r="M5937" i="1"/>
  <c r="M5949" i="1"/>
  <c r="M5961" i="1"/>
  <c r="M5973" i="1"/>
  <c r="M5985" i="1"/>
  <c r="M5997" i="1"/>
  <c r="M6009" i="1"/>
  <c r="M6021" i="1"/>
  <c r="M6033" i="1"/>
  <c r="M6045" i="1"/>
  <c r="M6057" i="1"/>
  <c r="M6069" i="1"/>
  <c r="M6081" i="1"/>
  <c r="M6093" i="1"/>
  <c r="M6105" i="1"/>
  <c r="M6117" i="1"/>
  <c r="M6129" i="1"/>
  <c r="M6141" i="1"/>
  <c r="M6153" i="1"/>
  <c r="M6165" i="1"/>
  <c r="M6177" i="1"/>
  <c r="M6189" i="1"/>
  <c r="M6201" i="1"/>
  <c r="M6213" i="1"/>
  <c r="M6225" i="1"/>
  <c r="M6237" i="1"/>
  <c r="M6249" i="1"/>
  <c r="M6261" i="1"/>
  <c r="M6273" i="1"/>
  <c r="M6285" i="1"/>
  <c r="M6297" i="1"/>
  <c r="M6309" i="1"/>
  <c r="M6321" i="1"/>
  <c r="M6333" i="1"/>
  <c r="M6345" i="1"/>
  <c r="M6357" i="1"/>
  <c r="M6369" i="1"/>
  <c r="M6381" i="1"/>
  <c r="M6393" i="1"/>
  <c r="M6405" i="1"/>
  <c r="M6417" i="1"/>
  <c r="M6429" i="1"/>
  <c r="M6441" i="1"/>
  <c r="M6453" i="1"/>
  <c r="M6465" i="1"/>
  <c r="M6477" i="1"/>
  <c r="M6489" i="1"/>
  <c r="M6501" i="1"/>
  <c r="M6513" i="1"/>
  <c r="M6525" i="1"/>
  <c r="M6537" i="1"/>
  <c r="M6549" i="1"/>
  <c r="M6561" i="1"/>
  <c r="M6573" i="1"/>
  <c r="M6585" i="1"/>
  <c r="M6597" i="1"/>
  <c r="M6609" i="1"/>
  <c r="M6621" i="1"/>
  <c r="M6633" i="1"/>
  <c r="M6645" i="1"/>
  <c r="M6657" i="1"/>
  <c r="M6669" i="1"/>
  <c r="M6681" i="1"/>
  <c r="M6693" i="1"/>
  <c r="M6705" i="1"/>
  <c r="M6717" i="1"/>
  <c r="M6729" i="1"/>
  <c r="M6741" i="1"/>
  <c r="M6753" i="1"/>
  <c r="M6765" i="1"/>
  <c r="M6777" i="1"/>
  <c r="M6789" i="1"/>
  <c r="M6801" i="1"/>
  <c r="M6813" i="1"/>
  <c r="M6825" i="1"/>
  <c r="M6837" i="1"/>
  <c r="M6849" i="1"/>
  <c r="M6861" i="1"/>
  <c r="M6873" i="1"/>
  <c r="M6885" i="1"/>
  <c r="M6897" i="1"/>
  <c r="M6909" i="1"/>
  <c r="M6921" i="1"/>
  <c r="M6933" i="1"/>
  <c r="M6945" i="1"/>
  <c r="M6957" i="1"/>
  <c r="M6969" i="1"/>
  <c r="M6981" i="1"/>
  <c r="M2966" i="1"/>
  <c r="M3223" i="1"/>
  <c r="M3340" i="1"/>
  <c r="M3453" i="1"/>
  <c r="M3557" i="1"/>
  <c r="M3640" i="1"/>
  <c r="M3716" i="1"/>
  <c r="M3780" i="1"/>
  <c r="M3844" i="1"/>
  <c r="M3902" i="1"/>
  <c r="M3958" i="1"/>
  <c r="M4006" i="1"/>
  <c r="M4054" i="1"/>
  <c r="M4102" i="1"/>
  <c r="M4150" i="1"/>
  <c r="M4198" i="1"/>
  <c r="M4246" i="1"/>
  <c r="M4294" i="1"/>
  <c r="M4342" i="1"/>
  <c r="M4390" i="1"/>
  <c r="M4438" i="1"/>
  <c r="M4486" i="1"/>
  <c r="M4534" i="1"/>
  <c r="M4582" i="1"/>
  <c r="M4630" i="1"/>
  <c r="M4678" i="1"/>
  <c r="M4726" i="1"/>
  <c r="M4774" i="1"/>
  <c r="M4822" i="1"/>
  <c r="M4870" i="1"/>
  <c r="M4918" i="1"/>
  <c r="M4966" i="1"/>
  <c r="M5014" i="1"/>
  <c r="M5062" i="1"/>
  <c r="M5110" i="1"/>
  <c r="M5158" i="1"/>
  <c r="M5206" i="1"/>
  <c r="M5254" i="1"/>
  <c r="M5302" i="1"/>
  <c r="M5338" i="1"/>
  <c r="M5374" i="1"/>
  <c r="M5410" i="1"/>
  <c r="M5436" i="1"/>
  <c r="M5460" i="1"/>
  <c r="M5483" i="1"/>
  <c r="M5495" i="1"/>
  <c r="M5507" i="1"/>
  <c r="M5519" i="1"/>
  <c r="M5531" i="1"/>
  <c r="M5543" i="1"/>
  <c r="M5555" i="1"/>
  <c r="M5567" i="1"/>
  <c r="M5579" i="1"/>
  <c r="M5591" i="1"/>
  <c r="M5603" i="1"/>
  <c r="M5615" i="1"/>
  <c r="M5627" i="1"/>
  <c r="M5639" i="1"/>
  <c r="M5651" i="1"/>
  <c r="M5663" i="1"/>
  <c r="M5675" i="1"/>
  <c r="M5687" i="1"/>
  <c r="M5699" i="1"/>
  <c r="M5711" i="1"/>
  <c r="M5723" i="1"/>
  <c r="M5735" i="1"/>
  <c r="M5747" i="1"/>
  <c r="M5759" i="1"/>
  <c r="M5771" i="1"/>
  <c r="M5783" i="1"/>
  <c r="M5795" i="1"/>
  <c r="M5807" i="1"/>
  <c r="M5819" i="1"/>
  <c r="M5831" i="1"/>
  <c r="M5843" i="1"/>
  <c r="M5855" i="1"/>
  <c r="M5867" i="1"/>
  <c r="M5879" i="1"/>
  <c r="M5891" i="1"/>
  <c r="M5903" i="1"/>
  <c r="M5915" i="1"/>
  <c r="M5927" i="1"/>
  <c r="M5939" i="1"/>
  <c r="M5951" i="1"/>
  <c r="M5963" i="1"/>
  <c r="M5975" i="1"/>
  <c r="M5987" i="1"/>
  <c r="M5999" i="1"/>
  <c r="M6011" i="1"/>
  <c r="M6023" i="1"/>
  <c r="M6035" i="1"/>
  <c r="M6047" i="1"/>
  <c r="M6059" i="1"/>
  <c r="M6071" i="1"/>
  <c r="M6083" i="1"/>
  <c r="M6095" i="1"/>
  <c r="M6107" i="1"/>
  <c r="M6119" i="1"/>
  <c r="M6131" i="1"/>
  <c r="M6143" i="1"/>
  <c r="M6155" i="1"/>
  <c r="M6167" i="1"/>
  <c r="M6179" i="1"/>
  <c r="M6191" i="1"/>
  <c r="M6203" i="1"/>
  <c r="M6215" i="1"/>
  <c r="M6227" i="1"/>
  <c r="M6239" i="1"/>
  <c r="M6251" i="1"/>
  <c r="M6263" i="1"/>
  <c r="M6275" i="1"/>
  <c r="M6287" i="1"/>
  <c r="M6299" i="1"/>
  <c r="M6311" i="1"/>
  <c r="M6323" i="1"/>
  <c r="M6335" i="1"/>
  <c r="M6347" i="1"/>
  <c r="M6359" i="1"/>
  <c r="M6371" i="1"/>
  <c r="M6383" i="1"/>
  <c r="M6395" i="1"/>
  <c r="M6407" i="1"/>
  <c r="M6419" i="1"/>
  <c r="M6431" i="1"/>
  <c r="M6443" i="1"/>
  <c r="M6455" i="1"/>
  <c r="M6467" i="1"/>
  <c r="M6479" i="1"/>
  <c r="M6491" i="1"/>
  <c r="M6503" i="1"/>
  <c r="M6515" i="1"/>
  <c r="M6527" i="1"/>
  <c r="M6539" i="1"/>
  <c r="M6551" i="1"/>
  <c r="M6563" i="1"/>
  <c r="M6575" i="1"/>
  <c r="M6587" i="1"/>
  <c r="M6599" i="1"/>
  <c r="M6611" i="1"/>
  <c r="M6623" i="1"/>
  <c r="M6635" i="1"/>
  <c r="M6647" i="1"/>
  <c r="M6659" i="1"/>
  <c r="M6671" i="1"/>
  <c r="M6683" i="1"/>
  <c r="M6695" i="1"/>
  <c r="M6707" i="1"/>
  <c r="M6719" i="1"/>
  <c r="M6731" i="1"/>
  <c r="M6743" i="1"/>
  <c r="M6755" i="1"/>
  <c r="M6767" i="1"/>
  <c r="M6779" i="1"/>
  <c r="M6791" i="1"/>
  <c r="M6803" i="1"/>
  <c r="M6815" i="1"/>
  <c r="M6827" i="1"/>
  <c r="M6839" i="1"/>
  <c r="M6851" i="1"/>
  <c r="M6863" i="1"/>
  <c r="M6875" i="1"/>
  <c r="M6887" i="1"/>
  <c r="M6899" i="1"/>
  <c r="M6911" i="1"/>
  <c r="M6923" i="1"/>
  <c r="M6935" i="1"/>
  <c r="M6947" i="1"/>
  <c r="M6959" i="1"/>
  <c r="M6971" i="1"/>
  <c r="M6983" i="1"/>
  <c r="M3019" i="1"/>
  <c r="M3244" i="1"/>
  <c r="M3357" i="1"/>
  <c r="M3473" i="1"/>
  <c r="M3571" i="1"/>
  <c r="M3653" i="1"/>
  <c r="M3727" i="1"/>
  <c r="M3791" i="1"/>
  <c r="M3854" i="1"/>
  <c r="M3912" i="1"/>
  <c r="M3966" i="1"/>
  <c r="M4014" i="1"/>
  <c r="M4062" i="1"/>
  <c r="M4110" i="1"/>
  <c r="M4158" i="1"/>
  <c r="M4206" i="1"/>
  <c r="M4254" i="1"/>
  <c r="M4302" i="1"/>
  <c r="M4350" i="1"/>
  <c r="M4398" i="1"/>
  <c r="M4446" i="1"/>
  <c r="M4494" i="1"/>
  <c r="M4542" i="1"/>
  <c r="M4590" i="1"/>
  <c r="M4638" i="1"/>
  <c r="M4686" i="1"/>
  <c r="M4734" i="1"/>
  <c r="M4782" i="1"/>
  <c r="M4830" i="1"/>
  <c r="M4878" i="1"/>
  <c r="M4926" i="1"/>
  <c r="M4974" i="1"/>
  <c r="M5022" i="1"/>
  <c r="M5070" i="1"/>
  <c r="M5118" i="1"/>
  <c r="M5166" i="1"/>
  <c r="M5214" i="1"/>
  <c r="M5262" i="1"/>
  <c r="M5307" i="1"/>
  <c r="M5343" i="1"/>
  <c r="M5379" i="1"/>
  <c r="M5415" i="1"/>
  <c r="M5439" i="1"/>
  <c r="M5463" i="1"/>
  <c r="M5484" i="1"/>
  <c r="M5496" i="1"/>
  <c r="M5508" i="1"/>
  <c r="M5520" i="1"/>
  <c r="M5532" i="1"/>
  <c r="M5544" i="1"/>
  <c r="M5556" i="1"/>
  <c r="M5568" i="1"/>
  <c r="M5580" i="1"/>
  <c r="M5592" i="1"/>
  <c r="M5604" i="1"/>
  <c r="M5616" i="1"/>
  <c r="M5628" i="1"/>
  <c r="M5640" i="1"/>
  <c r="M5652" i="1"/>
  <c r="M5664" i="1"/>
  <c r="M5676" i="1"/>
  <c r="M5688" i="1"/>
  <c r="M5700" i="1"/>
  <c r="M5712" i="1"/>
  <c r="M5724" i="1"/>
  <c r="M5736" i="1"/>
  <c r="M5748" i="1"/>
  <c r="M5760" i="1"/>
  <c r="M5772" i="1"/>
  <c r="M5784" i="1"/>
  <c r="M5796" i="1"/>
  <c r="M5808" i="1"/>
  <c r="M5820" i="1"/>
  <c r="M5832" i="1"/>
  <c r="M5844" i="1"/>
  <c r="M5856" i="1"/>
  <c r="M5868" i="1"/>
  <c r="M5880" i="1"/>
  <c r="M5892" i="1"/>
  <c r="M5904" i="1"/>
  <c r="M5916" i="1"/>
  <c r="M5928" i="1"/>
  <c r="M5940" i="1"/>
  <c r="M5952" i="1"/>
  <c r="M5964" i="1"/>
  <c r="M5976" i="1"/>
  <c r="M5988" i="1"/>
  <c r="M6000" i="1"/>
  <c r="M6012" i="1"/>
  <c r="M6024" i="1"/>
  <c r="M6036" i="1"/>
  <c r="M6048" i="1"/>
  <c r="M6060" i="1"/>
  <c r="M6072" i="1"/>
  <c r="M6084" i="1"/>
  <c r="M6096" i="1"/>
  <c r="M6108" i="1"/>
  <c r="M6120" i="1"/>
  <c r="M6132" i="1"/>
  <c r="M6144" i="1"/>
  <c r="M6156" i="1"/>
  <c r="M6168" i="1"/>
  <c r="M6180" i="1"/>
  <c r="M6192" i="1"/>
  <c r="M6204" i="1"/>
  <c r="M6216" i="1"/>
  <c r="M6228" i="1"/>
  <c r="M6240" i="1"/>
  <c r="M6252" i="1"/>
  <c r="M6264" i="1"/>
  <c r="M6276" i="1"/>
  <c r="M6288" i="1"/>
  <c r="M6300" i="1"/>
  <c r="M6312" i="1"/>
  <c r="M6324" i="1"/>
  <c r="M6336" i="1"/>
  <c r="M6348" i="1"/>
  <c r="M6360" i="1"/>
  <c r="M6372" i="1"/>
  <c r="M6384" i="1"/>
  <c r="M6396" i="1"/>
  <c r="M6408" i="1"/>
  <c r="M6420" i="1"/>
  <c r="M6432" i="1"/>
  <c r="M6444" i="1"/>
  <c r="M6456" i="1"/>
  <c r="M6468" i="1"/>
  <c r="M6480" i="1"/>
  <c r="M6492" i="1"/>
  <c r="M6504" i="1"/>
  <c r="M6516" i="1"/>
  <c r="M6528" i="1"/>
  <c r="M6540" i="1"/>
  <c r="M6552" i="1"/>
  <c r="M6564" i="1"/>
  <c r="M6576" i="1"/>
  <c r="M6588" i="1"/>
  <c r="M6600" i="1"/>
  <c r="M6612" i="1"/>
  <c r="M6624" i="1"/>
  <c r="M6636" i="1"/>
  <c r="M6648" i="1"/>
  <c r="M6660" i="1"/>
  <c r="M6672" i="1"/>
  <c r="M6684" i="1"/>
  <c r="M6696" i="1"/>
  <c r="M6708" i="1"/>
  <c r="M6720" i="1"/>
  <c r="M6732" i="1"/>
  <c r="M6744" i="1"/>
  <c r="M6756" i="1"/>
  <c r="M6768" i="1"/>
  <c r="M6780" i="1"/>
  <c r="M6792" i="1"/>
  <c r="M6804" i="1"/>
  <c r="M6816" i="1"/>
  <c r="M6828" i="1"/>
  <c r="M6840" i="1"/>
  <c r="M6852" i="1"/>
  <c r="M6864" i="1"/>
  <c r="M6876" i="1"/>
  <c r="M6888" i="1"/>
  <c r="M6900" i="1"/>
  <c r="M6912" i="1"/>
  <c r="M6924" i="1"/>
  <c r="M6936" i="1"/>
  <c r="M6948" i="1"/>
  <c r="M6960" i="1"/>
  <c r="M6972" i="1"/>
  <c r="M6984" i="1"/>
  <c r="M3042" i="1"/>
  <c r="M3249" i="1"/>
  <c r="M3365" i="1"/>
  <c r="M3480" i="1"/>
  <c r="M3575" i="1"/>
  <c r="M3657" i="1"/>
  <c r="M3731" i="1"/>
  <c r="M3794" i="1"/>
  <c r="M3858" i="1"/>
  <c r="M3916" i="1"/>
  <c r="M3969" i="1"/>
  <c r="M4017" i="1"/>
  <c r="M4065" i="1"/>
  <c r="M4113" i="1"/>
  <c r="M4161" i="1"/>
  <c r="M4209" i="1"/>
  <c r="M4257" i="1"/>
  <c r="M4305" i="1"/>
  <c r="M4353" i="1"/>
  <c r="M4401" i="1"/>
  <c r="M4449" i="1"/>
  <c r="M4497" i="1"/>
  <c r="M4545" i="1"/>
  <c r="M4593" i="1"/>
  <c r="M4641" i="1"/>
  <c r="M4689" i="1"/>
  <c r="M4737" i="1"/>
  <c r="M4785" i="1"/>
  <c r="M4833" i="1"/>
  <c r="M4881" i="1"/>
  <c r="M4929" i="1"/>
  <c r="M4977" i="1"/>
  <c r="M5025" i="1"/>
  <c r="M5073" i="1"/>
  <c r="M5121" i="1"/>
  <c r="M5169" i="1"/>
  <c r="M5217" i="1"/>
  <c r="M5265" i="1"/>
  <c r="M5310" i="1"/>
  <c r="M5346" i="1"/>
  <c r="M5382" i="1"/>
  <c r="M5418" i="1"/>
  <c r="M5442" i="1"/>
  <c r="M5466" i="1"/>
  <c r="M5485" i="1"/>
  <c r="M5497" i="1"/>
  <c r="M5509" i="1"/>
  <c r="M5521" i="1"/>
  <c r="M5533" i="1"/>
  <c r="M5545" i="1"/>
  <c r="M5557" i="1"/>
  <c r="M5569" i="1"/>
  <c r="M5581" i="1"/>
  <c r="M5593" i="1"/>
  <c r="M5605" i="1"/>
  <c r="M5617" i="1"/>
  <c r="M5629" i="1"/>
  <c r="M5641" i="1"/>
  <c r="M5653" i="1"/>
  <c r="M5665" i="1"/>
  <c r="M5677" i="1"/>
  <c r="M5689" i="1"/>
  <c r="M5701" i="1"/>
  <c r="M5713" i="1"/>
  <c r="M5725" i="1"/>
  <c r="M5737" i="1"/>
  <c r="M5749" i="1"/>
  <c r="M5761" i="1"/>
  <c r="M5773" i="1"/>
  <c r="M5785" i="1"/>
  <c r="M5797" i="1"/>
  <c r="M5809" i="1"/>
  <c r="M5821" i="1"/>
  <c r="M5833" i="1"/>
  <c r="M5845" i="1"/>
  <c r="M5857" i="1"/>
  <c r="M5869" i="1"/>
  <c r="M5881" i="1"/>
  <c r="M5893" i="1"/>
  <c r="M5905" i="1"/>
  <c r="M5917" i="1"/>
  <c r="M5929" i="1"/>
  <c r="M5941" i="1"/>
  <c r="M5953" i="1"/>
  <c r="M5965" i="1"/>
  <c r="M5977" i="1"/>
  <c r="M5989" i="1"/>
  <c r="M6001" i="1"/>
  <c r="M6013" i="1"/>
  <c r="M6025" i="1"/>
  <c r="M6037" i="1"/>
  <c r="M6049" i="1"/>
  <c r="M6061" i="1"/>
  <c r="M6073" i="1"/>
  <c r="M6085" i="1"/>
  <c r="M6097" i="1"/>
  <c r="M6109" i="1"/>
  <c r="M6121" i="1"/>
  <c r="M6133" i="1"/>
  <c r="M6145" i="1"/>
  <c r="M6157" i="1"/>
  <c r="M6169" i="1"/>
  <c r="M6181" i="1"/>
  <c r="M6193" i="1"/>
  <c r="M6205" i="1"/>
  <c r="M6217" i="1"/>
  <c r="M6229" i="1"/>
  <c r="M6241" i="1"/>
  <c r="M6253" i="1"/>
  <c r="M6265" i="1"/>
  <c r="M6277" i="1"/>
  <c r="M6289" i="1"/>
  <c r="M6301" i="1"/>
  <c r="M6313" i="1"/>
  <c r="M6325" i="1"/>
  <c r="M6337" i="1"/>
  <c r="M6349" i="1"/>
  <c r="M6361" i="1"/>
  <c r="M6373" i="1"/>
  <c r="M6385" i="1"/>
  <c r="M6397" i="1"/>
  <c r="M6409" i="1"/>
  <c r="M6421" i="1"/>
  <c r="M6433" i="1"/>
  <c r="M6445" i="1"/>
  <c r="M6457" i="1"/>
  <c r="M6469" i="1"/>
  <c r="M6481" i="1"/>
  <c r="M6493" i="1"/>
  <c r="M6505" i="1"/>
  <c r="M6517" i="1"/>
  <c r="M6529" i="1"/>
  <c r="M6541" i="1"/>
  <c r="M6553" i="1"/>
  <c r="M6565" i="1"/>
  <c r="M6577" i="1"/>
  <c r="M6589" i="1"/>
  <c r="M6601" i="1"/>
  <c r="M6613" i="1"/>
  <c r="M6625" i="1"/>
  <c r="M6637" i="1"/>
  <c r="M6649" i="1"/>
  <c r="M6661" i="1"/>
  <c r="M6673" i="1"/>
  <c r="M6685" i="1"/>
  <c r="M6697" i="1"/>
  <c r="M6709" i="1"/>
  <c r="M6721" i="1"/>
  <c r="M6733" i="1"/>
  <c r="M6745" i="1"/>
  <c r="M6757" i="1"/>
  <c r="M6769" i="1"/>
  <c r="M6781" i="1"/>
  <c r="M6793" i="1"/>
  <c r="M6805" i="1"/>
  <c r="M6817" i="1"/>
  <c r="M6829" i="1"/>
  <c r="M6841" i="1"/>
  <c r="M6853" i="1"/>
  <c r="M6865" i="1"/>
  <c r="M6877" i="1"/>
  <c r="M6889" i="1"/>
  <c r="M6901" i="1"/>
  <c r="M6913" i="1"/>
  <c r="M6925" i="1"/>
  <c r="M6937" i="1"/>
  <c r="M6949" i="1"/>
  <c r="M6961" i="1"/>
  <c r="M6973" i="1"/>
  <c r="M6985" i="1"/>
  <c r="M2962" i="1"/>
  <c r="M3715" i="1"/>
  <c r="M4053" i="1"/>
  <c r="M4341" i="1"/>
  <c r="M4629" i="1"/>
  <c r="M4917" i="1"/>
  <c r="M5205" i="1"/>
  <c r="M5435" i="1"/>
  <c r="M5530" i="1"/>
  <c r="M5602" i="1"/>
  <c r="M5674" i="1"/>
  <c r="M5746" i="1"/>
  <c r="M5818" i="1"/>
  <c r="M5890" i="1"/>
  <c r="M5962" i="1"/>
  <c r="M6034" i="1"/>
  <c r="M6106" i="1"/>
  <c r="M6178" i="1"/>
  <c r="M6250" i="1"/>
  <c r="M6322" i="1"/>
  <c r="M6394" i="1"/>
  <c r="M6466" i="1"/>
  <c r="M6530" i="1"/>
  <c r="M6578" i="1"/>
  <c r="M6626" i="1"/>
  <c r="M6674" i="1"/>
  <c r="M6722" i="1"/>
  <c r="M6766" i="1"/>
  <c r="M6802" i="1"/>
  <c r="M6833" i="1"/>
  <c r="M6862" i="1"/>
  <c r="M6891" i="1"/>
  <c r="M6917" i="1"/>
  <c r="M6941" i="1"/>
  <c r="M6965" i="1"/>
  <c r="M6988" i="1"/>
  <c r="M7000" i="1"/>
  <c r="M7012" i="1"/>
  <c r="M7024" i="1"/>
  <c r="M7036" i="1"/>
  <c r="M7048" i="1"/>
  <c r="M7060" i="1"/>
  <c r="M7072" i="1"/>
  <c r="M7084" i="1"/>
  <c r="M7096" i="1"/>
  <c r="M7108" i="1"/>
  <c r="M7120" i="1"/>
  <c r="M7132" i="1"/>
  <c r="M7144" i="1"/>
  <c r="M7156" i="1"/>
  <c r="M7168" i="1"/>
  <c r="M7180" i="1"/>
  <c r="M7192" i="1"/>
  <c r="M7204" i="1"/>
  <c r="M7216" i="1"/>
  <c r="M7228" i="1"/>
  <c r="M7240" i="1"/>
  <c r="M7252" i="1"/>
  <c r="M7264" i="1"/>
  <c r="M7276" i="1"/>
  <c r="M7288" i="1"/>
  <c r="M7300" i="1"/>
  <c r="M7312" i="1"/>
  <c r="M7324" i="1"/>
  <c r="M7336" i="1"/>
  <c r="M7348" i="1"/>
  <c r="M7360" i="1"/>
  <c r="M7372" i="1"/>
  <c r="M7384" i="1"/>
  <c r="M7396" i="1"/>
  <c r="M7408" i="1"/>
  <c r="M7420" i="1"/>
  <c r="M7432" i="1"/>
  <c r="M7444" i="1"/>
  <c r="M7456" i="1"/>
  <c r="M7468" i="1"/>
  <c r="M7480" i="1"/>
  <c r="M7492" i="1"/>
  <c r="M3043" i="1"/>
  <c r="M3732" i="1"/>
  <c r="M4066" i="1"/>
  <c r="M4354" i="1"/>
  <c r="M4642" i="1"/>
  <c r="M4930" i="1"/>
  <c r="M5218" i="1"/>
  <c r="M5445" i="1"/>
  <c r="M5534" i="1"/>
  <c r="M5606" i="1"/>
  <c r="M5678" i="1"/>
  <c r="M5750" i="1"/>
  <c r="M5822" i="1"/>
  <c r="M5894" i="1"/>
  <c r="M5966" i="1"/>
  <c r="M6038" i="1"/>
  <c r="M6110" i="1"/>
  <c r="M6182" i="1"/>
  <c r="M6254" i="1"/>
  <c r="M6326" i="1"/>
  <c r="M6398" i="1"/>
  <c r="M6470" i="1"/>
  <c r="M6531" i="1"/>
  <c r="M6579" i="1"/>
  <c r="M6627" i="1"/>
  <c r="M6675" i="1"/>
  <c r="M6723" i="1"/>
  <c r="M6770" i="1"/>
  <c r="M6806" i="1"/>
  <c r="M6835" i="1"/>
  <c r="M6866" i="1"/>
  <c r="M6893" i="1"/>
  <c r="M6919" i="1"/>
  <c r="M6943" i="1"/>
  <c r="M6967" i="1"/>
  <c r="M6989" i="1"/>
  <c r="M7001" i="1"/>
  <c r="M7013" i="1"/>
  <c r="M7025" i="1"/>
  <c r="M7037" i="1"/>
  <c r="M7049" i="1"/>
  <c r="M7061" i="1"/>
  <c r="M7073" i="1"/>
  <c r="M7085" i="1"/>
  <c r="M7097" i="1"/>
  <c r="M7109" i="1"/>
  <c r="M7121" i="1"/>
  <c r="M7133" i="1"/>
  <c r="M7145" i="1"/>
  <c r="M7157" i="1"/>
  <c r="M7169" i="1"/>
  <c r="M7181" i="1"/>
  <c r="M7193" i="1"/>
  <c r="M7205" i="1"/>
  <c r="M7217" i="1"/>
  <c r="M7229" i="1"/>
  <c r="M7241" i="1"/>
  <c r="M7253" i="1"/>
  <c r="M7265" i="1"/>
  <c r="M7277" i="1"/>
  <c r="M7289" i="1"/>
  <c r="M7301" i="1"/>
  <c r="M7313" i="1"/>
  <c r="M7325" i="1"/>
  <c r="M7337" i="1"/>
  <c r="M7349" i="1"/>
  <c r="M7361" i="1"/>
  <c r="M7373" i="1"/>
  <c r="M7385" i="1"/>
  <c r="M7397" i="1"/>
  <c r="M7409" i="1"/>
  <c r="M7421" i="1"/>
  <c r="M7433" i="1"/>
  <c r="M7445" i="1"/>
  <c r="M7457" i="1"/>
  <c r="M7469" i="1"/>
  <c r="M7481" i="1"/>
  <c r="M7493" i="1"/>
  <c r="M3220" i="1"/>
  <c r="M3779" i="1"/>
  <c r="M4101" i="1"/>
  <c r="M4389" i="1"/>
  <c r="M4677" i="1"/>
  <c r="M4965" i="1"/>
  <c r="M5253" i="1"/>
  <c r="M5459" i="1"/>
  <c r="M5542" i="1"/>
  <c r="M5614" i="1"/>
  <c r="M5686" i="1"/>
  <c r="M5758" i="1"/>
  <c r="M5830" i="1"/>
  <c r="M5902" i="1"/>
  <c r="M5974" i="1"/>
  <c r="M6046" i="1"/>
  <c r="M6118" i="1"/>
  <c r="M6190" i="1"/>
  <c r="M6262" i="1"/>
  <c r="M6334" i="1"/>
  <c r="M6406" i="1"/>
  <c r="M6478" i="1"/>
  <c r="M6538" i="1"/>
  <c r="M6586" i="1"/>
  <c r="M6634" i="1"/>
  <c r="M6682" i="1"/>
  <c r="M6730" i="1"/>
  <c r="M6771" i="1"/>
  <c r="M6807" i="1"/>
  <c r="M6838" i="1"/>
  <c r="M6867" i="1"/>
  <c r="M6895" i="1"/>
  <c r="M6922" i="1"/>
  <c r="M6946" i="1"/>
  <c r="M6970" i="1"/>
  <c r="M6990" i="1"/>
  <c r="M7002" i="1"/>
  <c r="M7014" i="1"/>
  <c r="M7026" i="1"/>
  <c r="M7038" i="1"/>
  <c r="M7050" i="1"/>
  <c r="M7062" i="1"/>
  <c r="M7074" i="1"/>
  <c r="M7086" i="1"/>
  <c r="M7098" i="1"/>
  <c r="M7110" i="1"/>
  <c r="M7122" i="1"/>
  <c r="M7134" i="1"/>
  <c r="M7146" i="1"/>
  <c r="M7158" i="1"/>
  <c r="M7170" i="1"/>
  <c r="M7182" i="1"/>
  <c r="M7194" i="1"/>
  <c r="M7206" i="1"/>
  <c r="M7218" i="1"/>
  <c r="M7230" i="1"/>
  <c r="M7242" i="1"/>
  <c r="M7254" i="1"/>
  <c r="M7266" i="1"/>
  <c r="M7278" i="1"/>
  <c r="M7290" i="1"/>
  <c r="M7302" i="1"/>
  <c r="M7314" i="1"/>
  <c r="M7326" i="1"/>
  <c r="M7338" i="1"/>
  <c r="M7350" i="1"/>
  <c r="M7362" i="1"/>
  <c r="M7374" i="1"/>
  <c r="M7386" i="1"/>
  <c r="M7398" i="1"/>
  <c r="M7410" i="1"/>
  <c r="M7422" i="1"/>
  <c r="M7434" i="1"/>
  <c r="M7446" i="1"/>
  <c r="M7458" i="1"/>
  <c r="M7470" i="1"/>
  <c r="M7482" i="1"/>
  <c r="M7494" i="1"/>
  <c r="M3252" i="1"/>
  <c r="M3796" i="1"/>
  <c r="M4114" i="1"/>
  <c r="M4402" i="1"/>
  <c r="M4690" i="1"/>
  <c r="M4978" i="1"/>
  <c r="M5266" i="1"/>
  <c r="M5469" i="1"/>
  <c r="M5546" i="1"/>
  <c r="M5618" i="1"/>
  <c r="M5690" i="1"/>
  <c r="M5762" i="1"/>
  <c r="M5834" i="1"/>
  <c r="M5906" i="1"/>
  <c r="M5978" i="1"/>
  <c r="M6050" i="1"/>
  <c r="M6122" i="1"/>
  <c r="M6194" i="1"/>
  <c r="M6266" i="1"/>
  <c r="M6338" i="1"/>
  <c r="M6410" i="1"/>
  <c r="M6482" i="1"/>
  <c r="M6542" i="1"/>
  <c r="M6590" i="1"/>
  <c r="M6638" i="1"/>
  <c r="M6686" i="1"/>
  <c r="M6734" i="1"/>
  <c r="M6775" i="1"/>
  <c r="M6811" i="1"/>
  <c r="M6842" i="1"/>
  <c r="M6869" i="1"/>
  <c r="M6898" i="1"/>
  <c r="M6926" i="1"/>
  <c r="M6950" i="1"/>
  <c r="M6974" i="1"/>
  <c r="M6991" i="1"/>
  <c r="M7003" i="1"/>
  <c r="M7015" i="1"/>
  <c r="M7027" i="1"/>
  <c r="M7039" i="1"/>
  <c r="M7051" i="1"/>
  <c r="M7063" i="1"/>
  <c r="M7075" i="1"/>
  <c r="M7087" i="1"/>
  <c r="M7099" i="1"/>
  <c r="M7111" i="1"/>
  <c r="M7123" i="1"/>
  <c r="M7135" i="1"/>
  <c r="M7147" i="1"/>
  <c r="M7159" i="1"/>
  <c r="M7171" i="1"/>
  <c r="M7183" i="1"/>
  <c r="M7195" i="1"/>
  <c r="M7207" i="1"/>
  <c r="M7219" i="1"/>
  <c r="M7231" i="1"/>
  <c r="M7243" i="1"/>
  <c r="M7255" i="1"/>
  <c r="M7267" i="1"/>
  <c r="M7279" i="1"/>
  <c r="M7291" i="1"/>
  <c r="M7303" i="1"/>
  <c r="M7315" i="1"/>
  <c r="M7327" i="1"/>
  <c r="M7339" i="1"/>
  <c r="M7351" i="1"/>
  <c r="M7363" i="1"/>
  <c r="M7375" i="1"/>
  <c r="M7387" i="1"/>
  <c r="M7399" i="1"/>
  <c r="M7411" i="1"/>
  <c r="M7423" i="1"/>
  <c r="M7435" i="1"/>
  <c r="M7447" i="1"/>
  <c r="M7459" i="1"/>
  <c r="M7471" i="1"/>
  <c r="M7483" i="1"/>
  <c r="M7495" i="1"/>
  <c r="M3336" i="1"/>
  <c r="M3842" i="1"/>
  <c r="M4149" i="1"/>
  <c r="M4437" i="1"/>
  <c r="M4725" i="1"/>
  <c r="M5013" i="1"/>
  <c r="M5301" i="1"/>
  <c r="M5482" i="1"/>
  <c r="M5554" i="1"/>
  <c r="M5626" i="1"/>
  <c r="M5698" i="1"/>
  <c r="M5770" i="1"/>
  <c r="M5842" i="1"/>
  <c r="M5914" i="1"/>
  <c r="M5986" i="1"/>
  <c r="M6058" i="1"/>
  <c r="M6130" i="1"/>
  <c r="M6202" i="1"/>
  <c r="M6274" i="1"/>
  <c r="M6346" i="1"/>
  <c r="M6418" i="1"/>
  <c r="M6490" i="1"/>
  <c r="M6543" i="1"/>
  <c r="M6591" i="1"/>
  <c r="M6639" i="1"/>
  <c r="M6687" i="1"/>
  <c r="M6735" i="1"/>
  <c r="M6778" i="1"/>
  <c r="M6814" i="1"/>
  <c r="M6843" i="1"/>
  <c r="M6871" i="1"/>
  <c r="M6902" i="1"/>
  <c r="M6927" i="1"/>
  <c r="M6951" i="1"/>
  <c r="M6975" i="1"/>
  <c r="M6992" i="1"/>
  <c r="M7004" i="1"/>
  <c r="M7016" i="1"/>
  <c r="M7028" i="1"/>
  <c r="M7040" i="1"/>
  <c r="M7052" i="1"/>
  <c r="M7064" i="1"/>
  <c r="M7076" i="1"/>
  <c r="M7088" i="1"/>
  <c r="M7100" i="1"/>
  <c r="M7112" i="1"/>
  <c r="M7124" i="1"/>
  <c r="M7136" i="1"/>
  <c r="M7148" i="1"/>
  <c r="M7160" i="1"/>
  <c r="M7172" i="1"/>
  <c r="M7184" i="1"/>
  <c r="M7196" i="1"/>
  <c r="M7208" i="1"/>
  <c r="M7220" i="1"/>
  <c r="M7232" i="1"/>
  <c r="M7244" i="1"/>
  <c r="M7256" i="1"/>
  <c r="M7268" i="1"/>
  <c r="M7280" i="1"/>
  <c r="M7292" i="1"/>
  <c r="M7304" i="1"/>
  <c r="M7316" i="1"/>
  <c r="M7328" i="1"/>
  <c r="M7340" i="1"/>
  <c r="M7352" i="1"/>
  <c r="M7364" i="1"/>
  <c r="M7376" i="1"/>
  <c r="M7388" i="1"/>
  <c r="M7400" i="1"/>
  <c r="M7412" i="1"/>
  <c r="M7424" i="1"/>
  <c r="M7436" i="1"/>
  <c r="M7448" i="1"/>
  <c r="M7460" i="1"/>
  <c r="M7472" i="1"/>
  <c r="M7484" i="1"/>
  <c r="M7496" i="1"/>
  <c r="M3367" i="1"/>
  <c r="M3859" i="1"/>
  <c r="M4162" i="1"/>
  <c r="M4450" i="1"/>
  <c r="M4738" i="1"/>
  <c r="M5026" i="1"/>
  <c r="M5313" i="1"/>
  <c r="M5486" i="1"/>
  <c r="M5558" i="1"/>
  <c r="M5630" i="1"/>
  <c r="M5702" i="1"/>
  <c r="M5774" i="1"/>
  <c r="M5846" i="1"/>
  <c r="M5918" i="1"/>
  <c r="M5990" i="1"/>
  <c r="M6062" i="1"/>
  <c r="M6134" i="1"/>
  <c r="M6206" i="1"/>
  <c r="M6278" i="1"/>
  <c r="M6350" i="1"/>
  <c r="M6422" i="1"/>
  <c r="M6494" i="1"/>
  <c r="M6550" i="1"/>
  <c r="M6598" i="1"/>
  <c r="M6646" i="1"/>
  <c r="M6694" i="1"/>
  <c r="M6742" i="1"/>
  <c r="M6782" i="1"/>
  <c r="M6818" i="1"/>
  <c r="M6845" i="1"/>
  <c r="M6874" i="1"/>
  <c r="M6903" i="1"/>
  <c r="M6928" i="1"/>
  <c r="M6952" i="1"/>
  <c r="M6976" i="1"/>
  <c r="M6993" i="1"/>
  <c r="M7005" i="1"/>
  <c r="M7017" i="1"/>
  <c r="M7029" i="1"/>
  <c r="M7041" i="1"/>
  <c r="M7053" i="1"/>
  <c r="M7065" i="1"/>
  <c r="M7077" i="1"/>
  <c r="M7089" i="1"/>
  <c r="M7101" i="1"/>
  <c r="M7113" i="1"/>
  <c r="M7125" i="1"/>
  <c r="M7137" i="1"/>
  <c r="M7149" i="1"/>
  <c r="M7161" i="1"/>
  <c r="M7173" i="1"/>
  <c r="M7185" i="1"/>
  <c r="M7197" i="1"/>
  <c r="M7209" i="1"/>
  <c r="M7221" i="1"/>
  <c r="M7233" i="1"/>
  <c r="M7245" i="1"/>
  <c r="M7257" i="1"/>
  <c r="M7269" i="1"/>
  <c r="M7281" i="1"/>
  <c r="M7293" i="1"/>
  <c r="M7305" i="1"/>
  <c r="M7317" i="1"/>
  <c r="M7329" i="1"/>
  <c r="M7341" i="1"/>
  <c r="M7353" i="1"/>
  <c r="M7365" i="1"/>
  <c r="M7377" i="1"/>
  <c r="M7389" i="1"/>
  <c r="M7401" i="1"/>
  <c r="M7413" i="1"/>
  <c r="M7425" i="1"/>
  <c r="M7437" i="1"/>
  <c r="M7449" i="1"/>
  <c r="M7461" i="1"/>
  <c r="M7473" i="1"/>
  <c r="M7485" i="1"/>
  <c r="M7497" i="1"/>
  <c r="M3451" i="1"/>
  <c r="M3901" i="1"/>
  <c r="M4197" i="1"/>
  <c r="M4485" i="1"/>
  <c r="M4773" i="1"/>
  <c r="M5061" i="1"/>
  <c r="M5337" i="1"/>
  <c r="M5494" i="1"/>
  <c r="M5566" i="1"/>
  <c r="M5638" i="1"/>
  <c r="M5710" i="1"/>
  <c r="M5782" i="1"/>
  <c r="M5854" i="1"/>
  <c r="M5926" i="1"/>
  <c r="M5998" i="1"/>
  <c r="M6070" i="1"/>
  <c r="M6142" i="1"/>
  <c r="M6214" i="1"/>
  <c r="M6286" i="1"/>
  <c r="M6358" i="1"/>
  <c r="M6430" i="1"/>
  <c r="M6502" i="1"/>
  <c r="M6554" i="1"/>
  <c r="M6602" i="1"/>
  <c r="M6650" i="1"/>
  <c r="M6698" i="1"/>
  <c r="M6746" i="1"/>
  <c r="M6783" i="1"/>
  <c r="M6819" i="1"/>
  <c r="M6847" i="1"/>
  <c r="M6878" i="1"/>
  <c r="M6905" i="1"/>
  <c r="M6929" i="1"/>
  <c r="M6953" i="1"/>
  <c r="M6977" i="1"/>
  <c r="M6994" i="1"/>
  <c r="M7006" i="1"/>
  <c r="M7018" i="1"/>
  <c r="M7030" i="1"/>
  <c r="M7042" i="1"/>
  <c r="M7054" i="1"/>
  <c r="M7066" i="1"/>
  <c r="M7078" i="1"/>
  <c r="M7090" i="1"/>
  <c r="M7102" i="1"/>
  <c r="M7114" i="1"/>
  <c r="M7126" i="1"/>
  <c r="M7138" i="1"/>
  <c r="M7150" i="1"/>
  <c r="M7162" i="1"/>
  <c r="M7174" i="1"/>
  <c r="M7186" i="1"/>
  <c r="M7198" i="1"/>
  <c r="M7210" i="1"/>
  <c r="M7222" i="1"/>
  <c r="M7234" i="1"/>
  <c r="M7246" i="1"/>
  <c r="M7258" i="1"/>
  <c r="M7270" i="1"/>
  <c r="M7282" i="1"/>
  <c r="M7294" i="1"/>
  <c r="M7306" i="1"/>
  <c r="M7318" i="1"/>
  <c r="M7330" i="1"/>
  <c r="M7342" i="1"/>
  <c r="M7354" i="1"/>
  <c r="M3556" i="1"/>
  <c r="M3957" i="1"/>
  <c r="M4245" i="1"/>
  <c r="M4533" i="1"/>
  <c r="M4821" i="1"/>
  <c r="M5109" i="1"/>
  <c r="M5373" i="1"/>
  <c r="M5506" i="1"/>
  <c r="M5578" i="1"/>
  <c r="M5650" i="1"/>
  <c r="M5722" i="1"/>
  <c r="M5794" i="1"/>
  <c r="M5866" i="1"/>
  <c r="M5938" i="1"/>
  <c r="M6010" i="1"/>
  <c r="M6082" i="1"/>
  <c r="M6154" i="1"/>
  <c r="M6226" i="1"/>
  <c r="M6298" i="1"/>
  <c r="M6370" i="1"/>
  <c r="M6442" i="1"/>
  <c r="M6514" i="1"/>
  <c r="M6562" i="1"/>
  <c r="M6610" i="1"/>
  <c r="M6658" i="1"/>
  <c r="M6706" i="1"/>
  <c r="M6754" i="1"/>
  <c r="M6790" i="1"/>
  <c r="M6823" i="1"/>
  <c r="M6854" i="1"/>
  <c r="M6881" i="1"/>
  <c r="M6910" i="1"/>
  <c r="M6934" i="1"/>
  <c r="M6958" i="1"/>
  <c r="M6979" i="1"/>
  <c r="M6996" i="1"/>
  <c r="M7008" i="1"/>
  <c r="M7020" i="1"/>
  <c r="M7032" i="1"/>
  <c r="M7044" i="1"/>
  <c r="M7056" i="1"/>
  <c r="M7068" i="1"/>
  <c r="M7080" i="1"/>
  <c r="M7092" i="1"/>
  <c r="M7104" i="1"/>
  <c r="M7116" i="1"/>
  <c r="M7128" i="1"/>
  <c r="M7140" i="1"/>
  <c r="M7152" i="1"/>
  <c r="M7164" i="1"/>
  <c r="M7176" i="1"/>
  <c r="M7188" i="1"/>
  <c r="M7200" i="1"/>
  <c r="M7212" i="1"/>
  <c r="M7224" i="1"/>
  <c r="M7236" i="1"/>
  <c r="M7248" i="1"/>
  <c r="M7260" i="1"/>
  <c r="M7272" i="1"/>
  <c r="M7284" i="1"/>
  <c r="M7296" i="1"/>
  <c r="M7308" i="1"/>
  <c r="M7320" i="1"/>
  <c r="M7332" i="1"/>
  <c r="M7344" i="1"/>
  <c r="M7356" i="1"/>
  <c r="M7368" i="1"/>
  <c r="M7380" i="1"/>
  <c r="M7392" i="1"/>
  <c r="M7404" i="1"/>
  <c r="M7416" i="1"/>
  <c r="M7428" i="1"/>
  <c r="M7440" i="1"/>
  <c r="M7452" i="1"/>
  <c r="M7464" i="1"/>
  <c r="M7476" i="1"/>
  <c r="M7488" i="1"/>
  <c r="M7500" i="1"/>
  <c r="M3576" i="1"/>
  <c r="M3970" i="1"/>
  <c r="M4258" i="1"/>
  <c r="M4546" i="1"/>
  <c r="M4834" i="1"/>
  <c r="M5122" i="1"/>
  <c r="M5385" i="1"/>
  <c r="M5510" i="1"/>
  <c r="M5582" i="1"/>
  <c r="M5654" i="1"/>
  <c r="M5726" i="1"/>
  <c r="M5798" i="1"/>
  <c r="M5870" i="1"/>
  <c r="M5942" i="1"/>
  <c r="M6014" i="1"/>
  <c r="M6086" i="1"/>
  <c r="M6158" i="1"/>
  <c r="M6230" i="1"/>
  <c r="M6302" i="1"/>
  <c r="M6374" i="1"/>
  <c r="M6446" i="1"/>
  <c r="M6518" i="1"/>
  <c r="M6566" i="1"/>
  <c r="M6614" i="1"/>
  <c r="M6662" i="1"/>
  <c r="M6710" i="1"/>
  <c r="M6758" i="1"/>
  <c r="M6794" i="1"/>
  <c r="M6826" i="1"/>
  <c r="M6855" i="1"/>
  <c r="M6883" i="1"/>
  <c r="M6914" i="1"/>
  <c r="M6938" i="1"/>
  <c r="M6962" i="1"/>
  <c r="M6982" i="1"/>
  <c r="M6997" i="1"/>
  <c r="M7009" i="1"/>
  <c r="M7021" i="1"/>
  <c r="M7033" i="1"/>
  <c r="M7045" i="1"/>
  <c r="M7057" i="1"/>
  <c r="M7069" i="1"/>
  <c r="M7081" i="1"/>
  <c r="M7093" i="1"/>
  <c r="M7105" i="1"/>
  <c r="M7117" i="1"/>
  <c r="M7129" i="1"/>
  <c r="M7141" i="1"/>
  <c r="M7153" i="1"/>
  <c r="M7165" i="1"/>
  <c r="M7177" i="1"/>
  <c r="M7189" i="1"/>
  <c r="M7201" i="1"/>
  <c r="M7213" i="1"/>
  <c r="M7225" i="1"/>
  <c r="M7237" i="1"/>
  <c r="M7249" i="1"/>
  <c r="M7261" i="1"/>
  <c r="M7273" i="1"/>
  <c r="M7285" i="1"/>
  <c r="M7297" i="1"/>
  <c r="M7309" i="1"/>
  <c r="M7321" i="1"/>
  <c r="M7333" i="1"/>
  <c r="M7345" i="1"/>
  <c r="M7357" i="1"/>
  <c r="M7369" i="1"/>
  <c r="M7381" i="1"/>
  <c r="M7393" i="1"/>
  <c r="M7405" i="1"/>
  <c r="M7417" i="1"/>
  <c r="M7429" i="1"/>
  <c r="M7441" i="1"/>
  <c r="M7453" i="1"/>
  <c r="M7465" i="1"/>
  <c r="M7477" i="1"/>
  <c r="M7489" i="1"/>
  <c r="M7501" i="1"/>
  <c r="M3659" i="1"/>
  <c r="M4018" i="1"/>
  <c r="M4306" i="1"/>
  <c r="M4594" i="1"/>
  <c r="M4882" i="1"/>
  <c r="M5170" i="1"/>
  <c r="M5421" i="1"/>
  <c r="M5522" i="1"/>
  <c r="M5594" i="1"/>
  <c r="M5666" i="1"/>
  <c r="M5738" i="1"/>
  <c r="M5810" i="1"/>
  <c r="M5882" i="1"/>
  <c r="M5954" i="1"/>
  <c r="M6026" i="1"/>
  <c r="M6098" i="1"/>
  <c r="M6170" i="1"/>
  <c r="M6242" i="1"/>
  <c r="M6314" i="1"/>
  <c r="M6386" i="1"/>
  <c r="M6458" i="1"/>
  <c r="M6526" i="1"/>
  <c r="M6574" i="1"/>
  <c r="M6622" i="1"/>
  <c r="M6670" i="1"/>
  <c r="M6718" i="1"/>
  <c r="M6763" i="1"/>
  <c r="M6799" i="1"/>
  <c r="M6831" i="1"/>
  <c r="M6859" i="1"/>
  <c r="M6890" i="1"/>
  <c r="M6916" i="1"/>
  <c r="M6940" i="1"/>
  <c r="M6964" i="1"/>
  <c r="M6987" i="1"/>
  <c r="M6999" i="1"/>
  <c r="M7011" i="1"/>
  <c r="M7023" i="1"/>
  <c r="M7035" i="1"/>
  <c r="M7047" i="1"/>
  <c r="M7059" i="1"/>
  <c r="M7071" i="1"/>
  <c r="M7083" i="1"/>
  <c r="M7095" i="1"/>
  <c r="M7107" i="1"/>
  <c r="M7119" i="1"/>
  <c r="M7131" i="1"/>
  <c r="M7143" i="1"/>
  <c r="M7155" i="1"/>
  <c r="M7167" i="1"/>
  <c r="M7179" i="1"/>
  <c r="M7191" i="1"/>
  <c r="M7203" i="1"/>
  <c r="M7215" i="1"/>
  <c r="M7227" i="1"/>
  <c r="M7239" i="1"/>
  <c r="M7251" i="1"/>
  <c r="M7263" i="1"/>
  <c r="M7275" i="1"/>
  <c r="M7287" i="1"/>
  <c r="M7299" i="1"/>
  <c r="M7311" i="1"/>
  <c r="M7323" i="1"/>
  <c r="M7335" i="1"/>
  <c r="M7347" i="1"/>
  <c r="M7359" i="1"/>
  <c r="M7371" i="1"/>
  <c r="M7383" i="1"/>
  <c r="M7395" i="1"/>
  <c r="M7407" i="1"/>
  <c r="M7419" i="1"/>
  <c r="M7431" i="1"/>
  <c r="M7443" i="1"/>
  <c r="M7455" i="1"/>
  <c r="M7467" i="1"/>
  <c r="M7479" i="1"/>
  <c r="M7491" i="1"/>
  <c r="M3484" i="1"/>
  <c r="M5349" i="1"/>
  <c r="M5858" i="1"/>
  <c r="M6290" i="1"/>
  <c r="M6651" i="1"/>
  <c r="M6879" i="1"/>
  <c r="M7007" i="1"/>
  <c r="M7079" i="1"/>
  <c r="M7151" i="1"/>
  <c r="M7223" i="1"/>
  <c r="M7295" i="1"/>
  <c r="M7366" i="1"/>
  <c r="M7414" i="1"/>
  <c r="M7462" i="1"/>
  <c r="M3636" i="1"/>
  <c r="M5409" i="1"/>
  <c r="M5878" i="1"/>
  <c r="M6310" i="1"/>
  <c r="M6663" i="1"/>
  <c r="M6886" i="1"/>
  <c r="M7010" i="1"/>
  <c r="M7082" i="1"/>
  <c r="M7154" i="1"/>
  <c r="M7226" i="1"/>
  <c r="M7298" i="1"/>
  <c r="M7367" i="1"/>
  <c r="M7415" i="1"/>
  <c r="M7463" i="1"/>
  <c r="M3917" i="1"/>
  <c r="M5498" i="1"/>
  <c r="M5930" i="1"/>
  <c r="M6362" i="1"/>
  <c r="M6699" i="1"/>
  <c r="M6907" i="1"/>
  <c r="M7019" i="1"/>
  <c r="M7091" i="1"/>
  <c r="M7163" i="1"/>
  <c r="M7235" i="1"/>
  <c r="M7307" i="1"/>
  <c r="M7370" i="1"/>
  <c r="M7418" i="1"/>
  <c r="M7466" i="1"/>
  <c r="M4005" i="1"/>
  <c r="M5518" i="1"/>
  <c r="M5950" i="1"/>
  <c r="M6382" i="1"/>
  <c r="M6711" i="1"/>
  <c r="M6915" i="1"/>
  <c r="M7022" i="1"/>
  <c r="M7094" i="1"/>
  <c r="M7166" i="1"/>
  <c r="M7238" i="1"/>
  <c r="M7310" i="1"/>
  <c r="M7378" i="1"/>
  <c r="M7426" i="1"/>
  <c r="M7474" i="1"/>
  <c r="M4210" i="1"/>
  <c r="M5570" i="1"/>
  <c r="M6002" i="1"/>
  <c r="M6434" i="1"/>
  <c r="M6747" i="1"/>
  <c r="M6931" i="1"/>
  <c r="M7031" i="1"/>
  <c r="M7103" i="1"/>
  <c r="M7175" i="1"/>
  <c r="M7247" i="1"/>
  <c r="M7319" i="1"/>
  <c r="M7379" i="1"/>
  <c r="M7427" i="1"/>
  <c r="M7475" i="1"/>
  <c r="M4293" i="1"/>
  <c r="M5590" i="1"/>
  <c r="M6022" i="1"/>
  <c r="M6454" i="1"/>
  <c r="M6759" i="1"/>
  <c r="M6939" i="1"/>
  <c r="M7034" i="1"/>
  <c r="M7106" i="1"/>
  <c r="M7178" i="1"/>
  <c r="M7250" i="1"/>
  <c r="M7322" i="1"/>
  <c r="M7382" i="1"/>
  <c r="M7430" i="1"/>
  <c r="M7478" i="1"/>
  <c r="M4498" i="1"/>
  <c r="M5642" i="1"/>
  <c r="M6074" i="1"/>
  <c r="M6506" i="1"/>
  <c r="M6787" i="1"/>
  <c r="M6955" i="1"/>
  <c r="M7043" i="1"/>
  <c r="M7115" i="1"/>
  <c r="M7187" i="1"/>
  <c r="M7259" i="1"/>
  <c r="M7331" i="1"/>
  <c r="M7390" i="1"/>
  <c r="M7438" i="1"/>
  <c r="M7486" i="1"/>
  <c r="M4786" i="1"/>
  <c r="M5714" i="1"/>
  <c r="M6146" i="1"/>
  <c r="M6555" i="1"/>
  <c r="M6821" i="1"/>
  <c r="M6978" i="1"/>
  <c r="M7055" i="1"/>
  <c r="M7127" i="1"/>
  <c r="M7199" i="1"/>
  <c r="M7271" i="1"/>
  <c r="M7343" i="1"/>
  <c r="M7394" i="1"/>
  <c r="M7442" i="1"/>
  <c r="M7490" i="1"/>
  <c r="M4869" i="1"/>
  <c r="M5734" i="1"/>
  <c r="M6166" i="1"/>
  <c r="M6567" i="1"/>
  <c r="M6830" i="1"/>
  <c r="M6986" i="1"/>
  <c r="M7058" i="1"/>
  <c r="M7130" i="1"/>
  <c r="M7202" i="1"/>
  <c r="M7274" i="1"/>
  <c r="M7346" i="1"/>
  <c r="M7402" i="1"/>
  <c r="M7450" i="1"/>
  <c r="M7498" i="1"/>
  <c r="M5074" i="1"/>
  <c r="M5786" i="1"/>
  <c r="M6218" i="1"/>
  <c r="M6603" i="1"/>
  <c r="M6850" i="1"/>
  <c r="M6995" i="1"/>
  <c r="M7067" i="1"/>
  <c r="M7139" i="1"/>
  <c r="M7211" i="1"/>
  <c r="M7283" i="1"/>
  <c r="M7355" i="1"/>
  <c r="M7403" i="1"/>
  <c r="M7451" i="1"/>
  <c r="M7499" i="1"/>
  <c r="M4581" i="1"/>
  <c r="M7046" i="1"/>
  <c r="M7439" i="1"/>
  <c r="M5157" i="1"/>
  <c r="M7070" i="1"/>
  <c r="M7454" i="1"/>
  <c r="M5662" i="1"/>
  <c r="M7118" i="1"/>
  <c r="M7487" i="1"/>
  <c r="M5806" i="1"/>
  <c r="M7142" i="1"/>
  <c r="M6094" i="1"/>
  <c r="M7190" i="1"/>
  <c r="M6238" i="1"/>
  <c r="M7214" i="1"/>
  <c r="M6519" i="1"/>
  <c r="M7262" i="1"/>
  <c r="M6795" i="1"/>
  <c r="M7334" i="1"/>
  <c r="M6857" i="1"/>
  <c r="M7358" i="1"/>
  <c r="M6615" i="1"/>
  <c r="M6963" i="1"/>
  <c r="M6998" i="1"/>
  <c r="M7286" i="1"/>
  <c r="M7391" i="1"/>
  <c r="M7406" i="1"/>
  <c r="B6" i="4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E2" i="1"/>
  <c r="E3" i="1"/>
  <c r="E4" i="1"/>
  <c r="K4" i="1" s="1"/>
  <c r="E5" i="1"/>
  <c r="E6" i="1"/>
  <c r="E7" i="1"/>
  <c r="E8" i="1"/>
  <c r="K8" i="1" s="1"/>
  <c r="E9" i="1"/>
  <c r="K9" i="1" s="1"/>
  <c r="E10" i="1"/>
  <c r="E11" i="1"/>
  <c r="E12" i="1"/>
  <c r="E13" i="1"/>
  <c r="E14" i="1"/>
  <c r="E15" i="1"/>
  <c r="E16" i="1"/>
  <c r="K16" i="1" s="1"/>
  <c r="E17" i="1"/>
  <c r="E18" i="1"/>
  <c r="K18" i="1" s="1"/>
  <c r="E19" i="1"/>
  <c r="K19" i="1" s="1"/>
  <c r="E20" i="1"/>
  <c r="K20" i="1" s="1"/>
  <c r="E21" i="1"/>
  <c r="K21" i="1" s="1"/>
  <c r="E22" i="1"/>
  <c r="E23" i="1"/>
  <c r="E24" i="1"/>
  <c r="E25" i="1"/>
  <c r="E26" i="1"/>
  <c r="E27" i="1"/>
  <c r="E28" i="1"/>
  <c r="K28" i="1" s="1"/>
  <c r="E29" i="1"/>
  <c r="E30" i="1"/>
  <c r="E31" i="1"/>
  <c r="E32" i="1"/>
  <c r="K32" i="1" s="1"/>
  <c r="E33" i="1"/>
  <c r="K33" i="1" s="1"/>
  <c r="E34" i="1"/>
  <c r="E35" i="1"/>
  <c r="K35" i="1" s="1"/>
  <c r="E36" i="1"/>
  <c r="E37" i="1"/>
  <c r="E38" i="1"/>
  <c r="E39" i="1"/>
  <c r="E40" i="1"/>
  <c r="K40" i="1" s="1"/>
  <c r="E41" i="1"/>
  <c r="E42" i="1"/>
  <c r="K42" i="1" s="1"/>
  <c r="E43" i="1"/>
  <c r="K43" i="1" s="1"/>
  <c r="E44" i="1"/>
  <c r="K44" i="1" s="1"/>
  <c r="E45" i="1"/>
  <c r="K45" i="1" s="1"/>
  <c r="E46" i="1"/>
  <c r="E47" i="1"/>
  <c r="E48" i="1"/>
  <c r="E49" i="1"/>
  <c r="E50" i="1"/>
  <c r="E51" i="1"/>
  <c r="E52" i="1"/>
  <c r="K52" i="1" s="1"/>
  <c r="E53" i="1"/>
  <c r="E54" i="1"/>
  <c r="E55" i="1"/>
  <c r="E56" i="1"/>
  <c r="K56" i="1" s="1"/>
  <c r="E57" i="1"/>
  <c r="K57" i="1" s="1"/>
  <c r="E58" i="1"/>
  <c r="E59" i="1"/>
  <c r="K59" i="1" s="1"/>
  <c r="E60" i="1"/>
  <c r="E61" i="1"/>
  <c r="E62" i="1"/>
  <c r="E63" i="1"/>
  <c r="E64" i="1"/>
  <c r="K64" i="1" s="1"/>
  <c r="E65" i="1"/>
  <c r="E66" i="1"/>
  <c r="K66" i="1" s="1"/>
  <c r="E67" i="1"/>
  <c r="K67" i="1" s="1"/>
  <c r="E68" i="1"/>
  <c r="K68" i="1" s="1"/>
  <c r="E69" i="1"/>
  <c r="K69" i="1" s="1"/>
  <c r="E70" i="1"/>
  <c r="E71" i="1"/>
  <c r="E72" i="1"/>
  <c r="E73" i="1"/>
  <c r="E74" i="1"/>
  <c r="E75" i="1"/>
  <c r="E76" i="1"/>
  <c r="K76" i="1" s="1"/>
  <c r="E77" i="1"/>
  <c r="E78" i="1"/>
  <c r="E79" i="1"/>
  <c r="E80" i="1"/>
  <c r="K80" i="1" s="1"/>
  <c r="E81" i="1"/>
  <c r="K81" i="1" s="1"/>
  <c r="E82" i="1"/>
  <c r="E83" i="1"/>
  <c r="K83" i="1" s="1"/>
  <c r="E84" i="1"/>
  <c r="E85" i="1"/>
  <c r="E86" i="1"/>
  <c r="E87" i="1"/>
  <c r="E88" i="1"/>
  <c r="K88" i="1" s="1"/>
  <c r="E89" i="1"/>
  <c r="E90" i="1"/>
  <c r="K90" i="1" s="1"/>
  <c r="E91" i="1"/>
  <c r="K91" i="1" s="1"/>
  <c r="E92" i="1"/>
  <c r="K92" i="1" s="1"/>
  <c r="E93" i="1"/>
  <c r="K93" i="1" s="1"/>
  <c r="E94" i="1"/>
  <c r="E95" i="1"/>
  <c r="E96" i="1"/>
  <c r="E97" i="1"/>
  <c r="E98" i="1"/>
  <c r="E99" i="1"/>
  <c r="E100" i="1"/>
  <c r="K100" i="1" s="1"/>
  <c r="E101" i="1"/>
  <c r="E102" i="1"/>
  <c r="E103" i="1"/>
  <c r="E104" i="1"/>
  <c r="K104" i="1" s="1"/>
  <c r="E105" i="1"/>
  <c r="K105" i="1" s="1"/>
  <c r="E106" i="1"/>
  <c r="E107" i="1"/>
  <c r="K107" i="1" s="1"/>
  <c r="E108" i="1"/>
  <c r="E109" i="1"/>
  <c r="E110" i="1"/>
  <c r="E111" i="1"/>
  <c r="E112" i="1"/>
  <c r="K112" i="1" s="1"/>
  <c r="E113" i="1"/>
  <c r="E114" i="1"/>
  <c r="K114" i="1" s="1"/>
  <c r="E115" i="1"/>
  <c r="K115" i="1" s="1"/>
  <c r="E116" i="1"/>
  <c r="K116" i="1" s="1"/>
  <c r="E117" i="1"/>
  <c r="K117" i="1" s="1"/>
  <c r="E118" i="1"/>
  <c r="E119" i="1"/>
  <c r="E120" i="1"/>
  <c r="E121" i="1"/>
  <c r="E122" i="1"/>
  <c r="E123" i="1"/>
  <c r="E124" i="1"/>
  <c r="K124" i="1" s="1"/>
  <c r="E125" i="1"/>
  <c r="E126" i="1"/>
  <c r="E127" i="1"/>
  <c r="E128" i="1"/>
  <c r="K128" i="1" s="1"/>
  <c r="E129" i="1"/>
  <c r="K129" i="1" s="1"/>
  <c r="E130" i="1"/>
  <c r="E131" i="1"/>
  <c r="K131" i="1" s="1"/>
  <c r="E132" i="1"/>
  <c r="E133" i="1"/>
  <c r="E134" i="1"/>
  <c r="E135" i="1"/>
  <c r="E136" i="1"/>
  <c r="K136" i="1" s="1"/>
  <c r="E137" i="1"/>
  <c r="E138" i="1"/>
  <c r="K138" i="1" s="1"/>
  <c r="E139" i="1"/>
  <c r="K139" i="1" s="1"/>
  <c r="E140" i="1"/>
  <c r="K140" i="1" s="1"/>
  <c r="E141" i="1"/>
  <c r="K141" i="1" s="1"/>
  <c r="E142" i="1"/>
  <c r="E143" i="1"/>
  <c r="E144" i="1"/>
  <c r="E145" i="1"/>
  <c r="E146" i="1"/>
  <c r="E147" i="1"/>
  <c r="E148" i="1"/>
  <c r="K148" i="1" s="1"/>
  <c r="E149" i="1"/>
  <c r="E150" i="1"/>
  <c r="E151" i="1"/>
  <c r="E152" i="1"/>
  <c r="K152" i="1" s="1"/>
  <c r="E153" i="1"/>
  <c r="K153" i="1" s="1"/>
  <c r="E154" i="1"/>
  <c r="E155" i="1"/>
  <c r="K155" i="1" s="1"/>
  <c r="E156" i="1"/>
  <c r="E157" i="1"/>
  <c r="E158" i="1"/>
  <c r="E159" i="1"/>
  <c r="E160" i="1"/>
  <c r="K160" i="1" s="1"/>
  <c r="E161" i="1"/>
  <c r="E162" i="1"/>
  <c r="K162" i="1" s="1"/>
  <c r="E163" i="1"/>
  <c r="K163" i="1" s="1"/>
  <c r="E164" i="1"/>
  <c r="K164" i="1" s="1"/>
  <c r="E165" i="1"/>
  <c r="K165" i="1" s="1"/>
  <c r="E166" i="1"/>
  <c r="E167" i="1"/>
  <c r="E168" i="1"/>
  <c r="E169" i="1"/>
  <c r="E170" i="1"/>
  <c r="E171" i="1"/>
  <c r="E172" i="1"/>
  <c r="K172" i="1" s="1"/>
  <c r="E173" i="1"/>
  <c r="E174" i="1"/>
  <c r="E175" i="1"/>
  <c r="E176" i="1"/>
  <c r="K176" i="1" s="1"/>
  <c r="E177" i="1"/>
  <c r="K177" i="1" s="1"/>
  <c r="E178" i="1"/>
  <c r="E179" i="1"/>
  <c r="K179" i="1" s="1"/>
  <c r="E180" i="1"/>
  <c r="E181" i="1"/>
  <c r="E182" i="1"/>
  <c r="E183" i="1"/>
  <c r="E184" i="1"/>
  <c r="K184" i="1" s="1"/>
  <c r="E185" i="1"/>
  <c r="E186" i="1"/>
  <c r="K186" i="1" s="1"/>
  <c r="E187" i="1"/>
  <c r="K187" i="1" s="1"/>
  <c r="E188" i="1"/>
  <c r="K188" i="1" s="1"/>
  <c r="E189" i="1"/>
  <c r="K189" i="1" s="1"/>
  <c r="E190" i="1"/>
  <c r="E191" i="1"/>
  <c r="E192" i="1"/>
  <c r="E193" i="1"/>
  <c r="E194" i="1"/>
  <c r="E195" i="1"/>
  <c r="E196" i="1"/>
  <c r="K196" i="1" s="1"/>
  <c r="E197" i="1"/>
  <c r="E198" i="1"/>
  <c r="E199" i="1"/>
  <c r="E200" i="1"/>
  <c r="K200" i="1" s="1"/>
  <c r="E201" i="1"/>
  <c r="K201" i="1" s="1"/>
  <c r="E202" i="1"/>
  <c r="E203" i="1"/>
  <c r="K203" i="1" s="1"/>
  <c r="E204" i="1"/>
  <c r="E205" i="1"/>
  <c r="E206" i="1"/>
  <c r="E207" i="1"/>
  <c r="E208" i="1"/>
  <c r="K208" i="1" s="1"/>
  <c r="E209" i="1"/>
  <c r="E210" i="1"/>
  <c r="K210" i="1" s="1"/>
  <c r="E211" i="1"/>
  <c r="K211" i="1" s="1"/>
  <c r="E212" i="1"/>
  <c r="K212" i="1" s="1"/>
  <c r="E213" i="1"/>
  <c r="K213" i="1" s="1"/>
  <c r="E214" i="1"/>
  <c r="E215" i="1"/>
  <c r="E216" i="1"/>
  <c r="E217" i="1"/>
  <c r="E218" i="1"/>
  <c r="E219" i="1"/>
  <c r="E220" i="1"/>
  <c r="K220" i="1" s="1"/>
  <c r="E221" i="1"/>
  <c r="E222" i="1"/>
  <c r="E223" i="1"/>
  <c r="E224" i="1"/>
  <c r="K224" i="1" s="1"/>
  <c r="E225" i="1"/>
  <c r="K225" i="1" s="1"/>
  <c r="E226" i="1"/>
  <c r="E227" i="1"/>
  <c r="K227" i="1" s="1"/>
  <c r="E228" i="1"/>
  <c r="E229" i="1"/>
  <c r="E230" i="1"/>
  <c r="E231" i="1"/>
  <c r="E232" i="1"/>
  <c r="K232" i="1" s="1"/>
  <c r="E233" i="1"/>
  <c r="E234" i="1"/>
  <c r="K234" i="1" s="1"/>
  <c r="E235" i="1"/>
  <c r="K235" i="1" s="1"/>
  <c r="E236" i="1"/>
  <c r="K236" i="1" s="1"/>
  <c r="E237" i="1"/>
  <c r="K237" i="1" s="1"/>
  <c r="E238" i="1"/>
  <c r="E239" i="1"/>
  <c r="E240" i="1"/>
  <c r="E241" i="1"/>
  <c r="E242" i="1"/>
  <c r="E243" i="1"/>
  <c r="E244" i="1"/>
  <c r="K244" i="1" s="1"/>
  <c r="E245" i="1"/>
  <c r="E246" i="1"/>
  <c r="E247" i="1"/>
  <c r="E248" i="1"/>
  <c r="K248" i="1" s="1"/>
  <c r="E249" i="1"/>
  <c r="K249" i="1" s="1"/>
  <c r="E250" i="1"/>
  <c r="E251" i="1"/>
  <c r="K251" i="1" s="1"/>
  <c r="E252" i="1"/>
  <c r="E253" i="1"/>
  <c r="E254" i="1"/>
  <c r="E255" i="1"/>
  <c r="E256" i="1"/>
  <c r="K256" i="1" s="1"/>
  <c r="E257" i="1"/>
  <c r="E258" i="1"/>
  <c r="K258" i="1" s="1"/>
  <c r="E259" i="1"/>
  <c r="K259" i="1" s="1"/>
  <c r="E260" i="1"/>
  <c r="K260" i="1" s="1"/>
  <c r="E261" i="1"/>
  <c r="K261" i="1" s="1"/>
  <c r="E262" i="1"/>
  <c r="E263" i="1"/>
  <c r="E264" i="1"/>
  <c r="E265" i="1"/>
  <c r="E266" i="1"/>
  <c r="E267" i="1"/>
  <c r="E268" i="1"/>
  <c r="K268" i="1" s="1"/>
  <c r="E269" i="1"/>
  <c r="E270" i="1"/>
  <c r="E271" i="1"/>
  <c r="E272" i="1"/>
  <c r="K272" i="1" s="1"/>
  <c r="E273" i="1"/>
  <c r="K273" i="1" s="1"/>
  <c r="E274" i="1"/>
  <c r="E275" i="1"/>
  <c r="K275" i="1" s="1"/>
  <c r="E276" i="1"/>
  <c r="E277" i="1"/>
  <c r="E278" i="1"/>
  <c r="E279" i="1"/>
  <c r="E280" i="1"/>
  <c r="K280" i="1" s="1"/>
  <c r="E281" i="1"/>
  <c r="E282" i="1"/>
  <c r="K282" i="1" s="1"/>
  <c r="E283" i="1"/>
  <c r="K283" i="1" s="1"/>
  <c r="E284" i="1"/>
  <c r="K284" i="1" s="1"/>
  <c r="E285" i="1"/>
  <c r="K285" i="1" s="1"/>
  <c r="E286" i="1"/>
  <c r="E287" i="1"/>
  <c r="E288" i="1"/>
  <c r="E289" i="1"/>
  <c r="E290" i="1"/>
  <c r="E291" i="1"/>
  <c r="E292" i="1"/>
  <c r="K292" i="1" s="1"/>
  <c r="E293" i="1"/>
  <c r="E294" i="1"/>
  <c r="E295" i="1"/>
  <c r="E296" i="1"/>
  <c r="K296" i="1" s="1"/>
  <c r="E297" i="1"/>
  <c r="K297" i="1" s="1"/>
  <c r="E298" i="1"/>
  <c r="E299" i="1"/>
  <c r="K299" i="1" s="1"/>
  <c r="E300" i="1"/>
  <c r="E301" i="1"/>
  <c r="E302" i="1"/>
  <c r="E303" i="1"/>
  <c r="E304" i="1"/>
  <c r="K304" i="1" s="1"/>
  <c r="E305" i="1"/>
  <c r="E306" i="1"/>
  <c r="K306" i="1" s="1"/>
  <c r="E307" i="1"/>
  <c r="K307" i="1" s="1"/>
  <c r="E308" i="1"/>
  <c r="K308" i="1" s="1"/>
  <c r="E309" i="1"/>
  <c r="K309" i="1" s="1"/>
  <c r="E310" i="1"/>
  <c r="E311" i="1"/>
  <c r="E312" i="1"/>
  <c r="E313" i="1"/>
  <c r="E314" i="1"/>
  <c r="E315" i="1"/>
  <c r="E316" i="1"/>
  <c r="K316" i="1" s="1"/>
  <c r="E317" i="1"/>
  <c r="E318" i="1"/>
  <c r="E319" i="1"/>
  <c r="E320" i="1"/>
  <c r="K320" i="1" s="1"/>
  <c r="E321" i="1"/>
  <c r="K321" i="1" s="1"/>
  <c r="E322" i="1"/>
  <c r="E323" i="1"/>
  <c r="K323" i="1" s="1"/>
  <c r="E324" i="1"/>
  <c r="E325" i="1"/>
  <c r="E326" i="1"/>
  <c r="E327" i="1"/>
  <c r="E328" i="1"/>
  <c r="K328" i="1" s="1"/>
  <c r="E329" i="1"/>
  <c r="E330" i="1"/>
  <c r="K330" i="1" s="1"/>
  <c r="E331" i="1"/>
  <c r="K331" i="1" s="1"/>
  <c r="E332" i="1"/>
  <c r="K332" i="1" s="1"/>
  <c r="E333" i="1"/>
  <c r="K333" i="1" s="1"/>
  <c r="E334" i="1"/>
  <c r="E335" i="1"/>
  <c r="E336" i="1"/>
  <c r="E337" i="1"/>
  <c r="E338" i="1"/>
  <c r="E339" i="1"/>
  <c r="E340" i="1"/>
  <c r="K340" i="1" s="1"/>
  <c r="E341" i="1"/>
  <c r="E342" i="1"/>
  <c r="E343" i="1"/>
  <c r="E344" i="1"/>
  <c r="K344" i="1" s="1"/>
  <c r="E345" i="1"/>
  <c r="K345" i="1" s="1"/>
  <c r="E346" i="1"/>
  <c r="E347" i="1"/>
  <c r="K347" i="1" s="1"/>
  <c r="E348" i="1"/>
  <c r="E349" i="1"/>
  <c r="E350" i="1"/>
  <c r="E351" i="1"/>
  <c r="E352" i="1"/>
  <c r="K352" i="1" s="1"/>
  <c r="E353" i="1"/>
  <c r="E354" i="1"/>
  <c r="K354" i="1" s="1"/>
  <c r="E355" i="1"/>
  <c r="K355" i="1" s="1"/>
  <c r="E356" i="1"/>
  <c r="K356" i="1" s="1"/>
  <c r="E357" i="1"/>
  <c r="K357" i="1" s="1"/>
  <c r="E358" i="1"/>
  <c r="E359" i="1"/>
  <c r="E360" i="1"/>
  <c r="E361" i="1"/>
  <c r="E362" i="1"/>
  <c r="E363" i="1"/>
  <c r="E364" i="1"/>
  <c r="K364" i="1" s="1"/>
  <c r="E365" i="1"/>
  <c r="E366" i="1"/>
  <c r="E367" i="1"/>
  <c r="E368" i="1"/>
  <c r="K368" i="1" s="1"/>
  <c r="E369" i="1"/>
  <c r="K369" i="1" s="1"/>
  <c r="E370" i="1"/>
  <c r="E371" i="1"/>
  <c r="K371" i="1" s="1"/>
  <c r="E372" i="1"/>
  <c r="E373" i="1"/>
  <c r="E374" i="1"/>
  <c r="E375" i="1"/>
  <c r="E376" i="1"/>
  <c r="K376" i="1" s="1"/>
  <c r="E377" i="1"/>
  <c r="E378" i="1"/>
  <c r="K378" i="1" s="1"/>
  <c r="E379" i="1"/>
  <c r="K379" i="1" s="1"/>
  <c r="E380" i="1"/>
  <c r="K380" i="1" s="1"/>
  <c r="E381" i="1"/>
  <c r="K381" i="1" s="1"/>
  <c r="E382" i="1"/>
  <c r="E383" i="1"/>
  <c r="E384" i="1"/>
  <c r="E385" i="1"/>
  <c r="E386" i="1"/>
  <c r="E387" i="1"/>
  <c r="E388" i="1"/>
  <c r="K388" i="1" s="1"/>
  <c r="E389" i="1"/>
  <c r="E390" i="1"/>
  <c r="E391" i="1"/>
  <c r="E392" i="1"/>
  <c r="K392" i="1" s="1"/>
  <c r="E393" i="1"/>
  <c r="K393" i="1" s="1"/>
  <c r="E394" i="1"/>
  <c r="E395" i="1"/>
  <c r="K395" i="1" s="1"/>
  <c r="E396" i="1"/>
  <c r="E397" i="1"/>
  <c r="E398" i="1"/>
  <c r="E399" i="1"/>
  <c r="E400" i="1"/>
  <c r="K400" i="1" s="1"/>
  <c r="E401" i="1"/>
  <c r="E402" i="1"/>
  <c r="K402" i="1" s="1"/>
  <c r="E403" i="1"/>
  <c r="K403" i="1" s="1"/>
  <c r="E404" i="1"/>
  <c r="K404" i="1" s="1"/>
  <c r="E405" i="1"/>
  <c r="K405" i="1" s="1"/>
  <c r="E406" i="1"/>
  <c r="E407" i="1"/>
  <c r="E408" i="1"/>
  <c r="E409" i="1"/>
  <c r="E410" i="1"/>
  <c r="E411" i="1"/>
  <c r="E412" i="1"/>
  <c r="K412" i="1" s="1"/>
  <c r="E413" i="1"/>
  <c r="E414" i="1"/>
  <c r="E415" i="1"/>
  <c r="E416" i="1"/>
  <c r="K416" i="1" s="1"/>
  <c r="E417" i="1"/>
  <c r="K417" i="1" s="1"/>
  <c r="E418" i="1"/>
  <c r="E419" i="1"/>
  <c r="K419" i="1" s="1"/>
  <c r="E420" i="1"/>
  <c r="E421" i="1"/>
  <c r="E422" i="1"/>
  <c r="E423" i="1"/>
  <c r="E424" i="1"/>
  <c r="K424" i="1" s="1"/>
  <c r="E425" i="1"/>
  <c r="E426" i="1"/>
  <c r="K426" i="1" s="1"/>
  <c r="E427" i="1"/>
  <c r="K427" i="1" s="1"/>
  <c r="E428" i="1"/>
  <c r="K428" i="1" s="1"/>
  <c r="E429" i="1"/>
  <c r="K429" i="1" s="1"/>
  <c r="E430" i="1"/>
  <c r="E431" i="1"/>
  <c r="E432" i="1"/>
  <c r="E433" i="1"/>
  <c r="E434" i="1"/>
  <c r="E435" i="1"/>
  <c r="E436" i="1"/>
  <c r="K436" i="1" s="1"/>
  <c r="E437" i="1"/>
  <c r="E438" i="1"/>
  <c r="E439" i="1"/>
  <c r="E440" i="1"/>
  <c r="K440" i="1" s="1"/>
  <c r="E441" i="1"/>
  <c r="K441" i="1" s="1"/>
  <c r="E442" i="1"/>
  <c r="E443" i="1"/>
  <c r="K443" i="1" s="1"/>
  <c r="E444" i="1"/>
  <c r="E445" i="1"/>
  <c r="E446" i="1"/>
  <c r="E447" i="1"/>
  <c r="E448" i="1"/>
  <c r="K448" i="1" s="1"/>
  <c r="E449" i="1"/>
  <c r="E450" i="1"/>
  <c r="K450" i="1" s="1"/>
  <c r="E451" i="1"/>
  <c r="K451" i="1" s="1"/>
  <c r="E452" i="1"/>
  <c r="K452" i="1" s="1"/>
  <c r="E453" i="1"/>
  <c r="K453" i="1" s="1"/>
  <c r="E454" i="1"/>
  <c r="E455" i="1"/>
  <c r="E456" i="1"/>
  <c r="E457" i="1"/>
  <c r="E458" i="1"/>
  <c r="E459" i="1"/>
  <c r="E460" i="1"/>
  <c r="K460" i="1" s="1"/>
  <c r="E461" i="1"/>
  <c r="E462" i="1"/>
  <c r="E463" i="1"/>
  <c r="E464" i="1"/>
  <c r="K464" i="1" s="1"/>
  <c r="E465" i="1"/>
  <c r="K465" i="1" s="1"/>
  <c r="E466" i="1"/>
  <c r="E467" i="1"/>
  <c r="K467" i="1" s="1"/>
  <c r="E468" i="1"/>
  <c r="E469" i="1"/>
  <c r="E470" i="1"/>
  <c r="E471" i="1"/>
  <c r="E472" i="1"/>
  <c r="K472" i="1" s="1"/>
  <c r="E473" i="1"/>
  <c r="E474" i="1"/>
  <c r="K474" i="1" s="1"/>
  <c r="E475" i="1"/>
  <c r="K475" i="1" s="1"/>
  <c r="E476" i="1"/>
  <c r="K476" i="1" s="1"/>
  <c r="E477" i="1"/>
  <c r="K477" i="1" s="1"/>
  <c r="E478" i="1"/>
  <c r="E479" i="1"/>
  <c r="E480" i="1"/>
  <c r="E481" i="1"/>
  <c r="E482" i="1"/>
  <c r="E483" i="1"/>
  <c r="E484" i="1"/>
  <c r="K484" i="1" s="1"/>
  <c r="E485" i="1"/>
  <c r="E486" i="1"/>
  <c r="E487" i="1"/>
  <c r="E488" i="1"/>
  <c r="K488" i="1" s="1"/>
  <c r="E489" i="1"/>
  <c r="K489" i="1" s="1"/>
  <c r="E490" i="1"/>
  <c r="E491" i="1"/>
  <c r="K491" i="1" s="1"/>
  <c r="E492" i="1"/>
  <c r="E493" i="1"/>
  <c r="E494" i="1"/>
  <c r="E495" i="1"/>
  <c r="E496" i="1"/>
  <c r="K496" i="1" s="1"/>
  <c r="E497" i="1"/>
  <c r="E498" i="1"/>
  <c r="K498" i="1" s="1"/>
  <c r="E499" i="1"/>
  <c r="K499" i="1" s="1"/>
  <c r="E500" i="1"/>
  <c r="K500" i="1" s="1"/>
  <c r="E501" i="1"/>
  <c r="K501" i="1" s="1"/>
  <c r="E502" i="1"/>
  <c r="E503" i="1"/>
  <c r="E504" i="1"/>
  <c r="E505" i="1"/>
  <c r="E506" i="1"/>
  <c r="E507" i="1"/>
  <c r="E508" i="1"/>
  <c r="K508" i="1" s="1"/>
  <c r="E509" i="1"/>
  <c r="E510" i="1"/>
  <c r="E511" i="1"/>
  <c r="E512" i="1"/>
  <c r="K512" i="1" s="1"/>
  <c r="E513" i="1"/>
  <c r="K513" i="1" s="1"/>
  <c r="E514" i="1"/>
  <c r="E515" i="1"/>
  <c r="K515" i="1" s="1"/>
  <c r="E516" i="1"/>
  <c r="E517" i="1"/>
  <c r="E518" i="1"/>
  <c r="E519" i="1"/>
  <c r="E520" i="1"/>
  <c r="K520" i="1" s="1"/>
  <c r="E521" i="1"/>
  <c r="E522" i="1"/>
  <c r="K522" i="1" s="1"/>
  <c r="E523" i="1"/>
  <c r="K523" i="1" s="1"/>
  <c r="E524" i="1"/>
  <c r="K524" i="1" s="1"/>
  <c r="E525" i="1"/>
  <c r="K525" i="1" s="1"/>
  <c r="E526" i="1"/>
  <c r="E527" i="1"/>
  <c r="E528" i="1"/>
  <c r="E529" i="1"/>
  <c r="E530" i="1"/>
  <c r="E531" i="1"/>
  <c r="E532" i="1"/>
  <c r="K532" i="1" s="1"/>
  <c r="E533" i="1"/>
  <c r="E534" i="1"/>
  <c r="E535" i="1"/>
  <c r="E536" i="1"/>
  <c r="K536" i="1" s="1"/>
  <c r="E537" i="1"/>
  <c r="K537" i="1" s="1"/>
  <c r="E538" i="1"/>
  <c r="E539" i="1"/>
  <c r="K539" i="1" s="1"/>
  <c r="E540" i="1"/>
  <c r="E541" i="1"/>
  <c r="E542" i="1"/>
  <c r="E543" i="1"/>
  <c r="E544" i="1"/>
  <c r="K544" i="1" s="1"/>
  <c r="E545" i="1"/>
  <c r="E546" i="1"/>
  <c r="K546" i="1" s="1"/>
  <c r="E547" i="1"/>
  <c r="K547" i="1" s="1"/>
  <c r="E548" i="1"/>
  <c r="K548" i="1" s="1"/>
  <c r="E549" i="1"/>
  <c r="K549" i="1" s="1"/>
  <c r="E550" i="1"/>
  <c r="E551" i="1"/>
  <c r="E552" i="1"/>
  <c r="E553" i="1"/>
  <c r="E554" i="1"/>
  <c r="E555" i="1"/>
  <c r="E556" i="1"/>
  <c r="K556" i="1" s="1"/>
  <c r="E557" i="1"/>
  <c r="E558" i="1"/>
  <c r="E559" i="1"/>
  <c r="E560" i="1"/>
  <c r="K560" i="1" s="1"/>
  <c r="E561" i="1"/>
  <c r="K561" i="1" s="1"/>
  <c r="E562" i="1"/>
  <c r="E563" i="1"/>
  <c r="K563" i="1" s="1"/>
  <c r="E564" i="1"/>
  <c r="E565" i="1"/>
  <c r="E566" i="1"/>
  <c r="E567" i="1"/>
  <c r="E568" i="1"/>
  <c r="K568" i="1" s="1"/>
  <c r="E569" i="1"/>
  <c r="E570" i="1"/>
  <c r="K570" i="1" s="1"/>
  <c r="E571" i="1"/>
  <c r="K571" i="1" s="1"/>
  <c r="E572" i="1"/>
  <c r="K572" i="1" s="1"/>
  <c r="E573" i="1"/>
  <c r="K573" i="1" s="1"/>
  <c r="E574" i="1"/>
  <c r="E575" i="1"/>
  <c r="E576" i="1"/>
  <c r="E577" i="1"/>
  <c r="E578" i="1"/>
  <c r="E579" i="1"/>
  <c r="E580" i="1"/>
  <c r="K580" i="1" s="1"/>
  <c r="E581" i="1"/>
  <c r="E582" i="1"/>
  <c r="E583" i="1"/>
  <c r="E584" i="1"/>
  <c r="K584" i="1" s="1"/>
  <c r="E585" i="1"/>
  <c r="K585" i="1" s="1"/>
  <c r="E586" i="1"/>
  <c r="E587" i="1"/>
  <c r="K587" i="1" s="1"/>
  <c r="E588" i="1"/>
  <c r="E589" i="1"/>
  <c r="E590" i="1"/>
  <c r="E591" i="1"/>
  <c r="E592" i="1"/>
  <c r="K592" i="1" s="1"/>
  <c r="E593" i="1"/>
  <c r="E594" i="1"/>
  <c r="K594" i="1" s="1"/>
  <c r="E595" i="1"/>
  <c r="K595" i="1" s="1"/>
  <c r="E596" i="1"/>
  <c r="K596" i="1" s="1"/>
  <c r="E597" i="1"/>
  <c r="K597" i="1" s="1"/>
  <c r="E598" i="1"/>
  <c r="E599" i="1"/>
  <c r="E600" i="1"/>
  <c r="E601" i="1"/>
  <c r="E602" i="1"/>
  <c r="E603" i="1"/>
  <c r="E604" i="1"/>
  <c r="K604" i="1" s="1"/>
  <c r="E605" i="1"/>
  <c r="E606" i="1"/>
  <c r="E607" i="1"/>
  <c r="E608" i="1"/>
  <c r="K608" i="1" s="1"/>
  <c r="E609" i="1"/>
  <c r="K609" i="1" s="1"/>
  <c r="E610" i="1"/>
  <c r="E611" i="1"/>
  <c r="K611" i="1" s="1"/>
  <c r="E612" i="1"/>
  <c r="E613" i="1"/>
  <c r="E614" i="1"/>
  <c r="E615" i="1"/>
  <c r="E616" i="1"/>
  <c r="K616" i="1" s="1"/>
  <c r="E617" i="1"/>
  <c r="E618" i="1"/>
  <c r="K618" i="1" s="1"/>
  <c r="E619" i="1"/>
  <c r="K619" i="1" s="1"/>
  <c r="E620" i="1"/>
  <c r="K620" i="1" s="1"/>
  <c r="E621" i="1"/>
  <c r="K621" i="1" s="1"/>
  <c r="E622" i="1"/>
  <c r="E623" i="1"/>
  <c r="E624" i="1"/>
  <c r="E625" i="1"/>
  <c r="E626" i="1"/>
  <c r="E627" i="1"/>
  <c r="E628" i="1"/>
  <c r="K628" i="1" s="1"/>
  <c r="E629" i="1"/>
  <c r="E630" i="1"/>
  <c r="E631" i="1"/>
  <c r="E632" i="1"/>
  <c r="K632" i="1" s="1"/>
  <c r="E633" i="1"/>
  <c r="K633" i="1" s="1"/>
  <c r="E634" i="1"/>
  <c r="E635" i="1"/>
  <c r="K635" i="1" s="1"/>
  <c r="E636" i="1"/>
  <c r="E637" i="1"/>
  <c r="E638" i="1"/>
  <c r="E639" i="1"/>
  <c r="E640" i="1"/>
  <c r="K640" i="1" s="1"/>
  <c r="E641" i="1"/>
  <c r="E642" i="1"/>
  <c r="K642" i="1" s="1"/>
  <c r="E643" i="1"/>
  <c r="K643" i="1" s="1"/>
  <c r="E644" i="1"/>
  <c r="K644" i="1" s="1"/>
  <c r="E645" i="1"/>
  <c r="K645" i="1" s="1"/>
  <c r="E646" i="1"/>
  <c r="E647" i="1"/>
  <c r="E648" i="1"/>
  <c r="E649" i="1"/>
  <c r="E650" i="1"/>
  <c r="E651" i="1"/>
  <c r="E652" i="1"/>
  <c r="K652" i="1" s="1"/>
  <c r="E653" i="1"/>
  <c r="E654" i="1"/>
  <c r="E655" i="1"/>
  <c r="E656" i="1"/>
  <c r="K656" i="1" s="1"/>
  <c r="E657" i="1"/>
  <c r="K657" i="1" s="1"/>
  <c r="E658" i="1"/>
  <c r="E659" i="1"/>
  <c r="K659" i="1" s="1"/>
  <c r="E660" i="1"/>
  <c r="E661" i="1"/>
  <c r="E662" i="1"/>
  <c r="E663" i="1"/>
  <c r="E664" i="1"/>
  <c r="K664" i="1" s="1"/>
  <c r="E665" i="1"/>
  <c r="E666" i="1"/>
  <c r="K666" i="1" s="1"/>
  <c r="E667" i="1"/>
  <c r="K667" i="1" s="1"/>
  <c r="E668" i="1"/>
  <c r="K668" i="1" s="1"/>
  <c r="E669" i="1"/>
  <c r="K669" i="1" s="1"/>
  <c r="E670" i="1"/>
  <c r="E671" i="1"/>
  <c r="E672" i="1"/>
  <c r="E673" i="1"/>
  <c r="E674" i="1"/>
  <c r="E675" i="1"/>
  <c r="E676" i="1"/>
  <c r="K676" i="1" s="1"/>
  <c r="E677" i="1"/>
  <c r="E678" i="1"/>
  <c r="E679" i="1"/>
  <c r="E680" i="1"/>
  <c r="K680" i="1" s="1"/>
  <c r="E681" i="1"/>
  <c r="K681" i="1" s="1"/>
  <c r="E682" i="1"/>
  <c r="E683" i="1"/>
  <c r="K683" i="1" s="1"/>
  <c r="E684" i="1"/>
  <c r="E685" i="1"/>
  <c r="E686" i="1"/>
  <c r="E687" i="1"/>
  <c r="E688" i="1"/>
  <c r="K688" i="1" s="1"/>
  <c r="E689" i="1"/>
  <c r="E690" i="1"/>
  <c r="K690" i="1" s="1"/>
  <c r="E691" i="1"/>
  <c r="K691" i="1" s="1"/>
  <c r="E692" i="1"/>
  <c r="K692" i="1" s="1"/>
  <c r="E693" i="1"/>
  <c r="K693" i="1" s="1"/>
  <c r="E694" i="1"/>
  <c r="E695" i="1"/>
  <c r="E696" i="1"/>
  <c r="E697" i="1"/>
  <c r="E698" i="1"/>
  <c r="E699" i="1"/>
  <c r="E700" i="1"/>
  <c r="K700" i="1" s="1"/>
  <c r="E701" i="1"/>
  <c r="E702" i="1"/>
  <c r="E703" i="1"/>
  <c r="E704" i="1"/>
  <c r="K704" i="1" s="1"/>
  <c r="E705" i="1"/>
  <c r="K705" i="1" s="1"/>
  <c r="E706" i="1"/>
  <c r="E707" i="1"/>
  <c r="K707" i="1" s="1"/>
  <c r="E708" i="1"/>
  <c r="E709" i="1"/>
  <c r="E710" i="1"/>
  <c r="E711" i="1"/>
  <c r="E712" i="1"/>
  <c r="K712" i="1" s="1"/>
  <c r="E713" i="1"/>
  <c r="E714" i="1"/>
  <c r="K714" i="1" s="1"/>
  <c r="E715" i="1"/>
  <c r="K715" i="1" s="1"/>
  <c r="E716" i="1"/>
  <c r="K716" i="1" s="1"/>
  <c r="E717" i="1"/>
  <c r="K717" i="1" s="1"/>
  <c r="E718" i="1"/>
  <c r="E719" i="1"/>
  <c r="E720" i="1"/>
  <c r="E721" i="1"/>
  <c r="E722" i="1"/>
  <c r="E723" i="1"/>
  <c r="E724" i="1"/>
  <c r="K724" i="1" s="1"/>
  <c r="E725" i="1"/>
  <c r="E726" i="1"/>
  <c r="E727" i="1"/>
  <c r="E728" i="1"/>
  <c r="K728" i="1" s="1"/>
  <c r="E729" i="1"/>
  <c r="K729" i="1" s="1"/>
  <c r="E730" i="1"/>
  <c r="E731" i="1"/>
  <c r="K731" i="1" s="1"/>
  <c r="E732" i="1"/>
  <c r="E733" i="1"/>
  <c r="E734" i="1"/>
  <c r="E735" i="1"/>
  <c r="E736" i="1"/>
  <c r="K736" i="1" s="1"/>
  <c r="E737" i="1"/>
  <c r="E738" i="1"/>
  <c r="K738" i="1" s="1"/>
  <c r="E739" i="1"/>
  <c r="K739" i="1" s="1"/>
  <c r="E740" i="1"/>
  <c r="K740" i="1" s="1"/>
  <c r="E741" i="1"/>
  <c r="K741" i="1" s="1"/>
  <c r="E742" i="1"/>
  <c r="E743" i="1"/>
  <c r="E744" i="1"/>
  <c r="E745" i="1"/>
  <c r="E746" i="1"/>
  <c r="E747" i="1"/>
  <c r="E748" i="1"/>
  <c r="K748" i="1" s="1"/>
  <c r="E749" i="1"/>
  <c r="E750" i="1"/>
  <c r="E751" i="1"/>
  <c r="E752" i="1"/>
  <c r="K752" i="1" s="1"/>
  <c r="E753" i="1"/>
  <c r="K753" i="1" s="1"/>
  <c r="E754" i="1"/>
  <c r="E755" i="1"/>
  <c r="K755" i="1" s="1"/>
  <c r="E756" i="1"/>
  <c r="E757" i="1"/>
  <c r="E758" i="1"/>
  <c r="E759" i="1"/>
  <c r="E760" i="1"/>
  <c r="K760" i="1" s="1"/>
  <c r="E761" i="1"/>
  <c r="E762" i="1"/>
  <c r="K762" i="1" s="1"/>
  <c r="E763" i="1"/>
  <c r="K763" i="1" s="1"/>
  <c r="E764" i="1"/>
  <c r="K764" i="1" s="1"/>
  <c r="E765" i="1"/>
  <c r="K765" i="1" s="1"/>
  <c r="E766" i="1"/>
  <c r="E767" i="1"/>
  <c r="E768" i="1"/>
  <c r="E769" i="1"/>
  <c r="E770" i="1"/>
  <c r="E771" i="1"/>
  <c r="E772" i="1"/>
  <c r="K772" i="1" s="1"/>
  <c r="E773" i="1"/>
  <c r="E774" i="1"/>
  <c r="E775" i="1"/>
  <c r="E776" i="1"/>
  <c r="K776" i="1" s="1"/>
  <c r="E777" i="1"/>
  <c r="K777" i="1" s="1"/>
  <c r="E778" i="1"/>
  <c r="E779" i="1"/>
  <c r="K779" i="1" s="1"/>
  <c r="E780" i="1"/>
  <c r="E781" i="1"/>
  <c r="E782" i="1"/>
  <c r="E783" i="1"/>
  <c r="E784" i="1"/>
  <c r="K784" i="1" s="1"/>
  <c r="E785" i="1"/>
  <c r="E786" i="1"/>
  <c r="K786" i="1" s="1"/>
  <c r="E787" i="1"/>
  <c r="K787" i="1" s="1"/>
  <c r="E788" i="1"/>
  <c r="K788" i="1" s="1"/>
  <c r="E789" i="1"/>
  <c r="K789" i="1" s="1"/>
  <c r="E790" i="1"/>
  <c r="E791" i="1"/>
  <c r="E792" i="1"/>
  <c r="E793" i="1"/>
  <c r="E794" i="1"/>
  <c r="E795" i="1"/>
  <c r="E796" i="1"/>
  <c r="K796" i="1" s="1"/>
  <c r="E797" i="1"/>
  <c r="E798" i="1"/>
  <c r="E799" i="1"/>
  <c r="E800" i="1"/>
  <c r="K800" i="1" s="1"/>
  <c r="E801" i="1"/>
  <c r="K801" i="1" s="1"/>
  <c r="E802" i="1"/>
  <c r="E803" i="1"/>
  <c r="K803" i="1" s="1"/>
  <c r="E804" i="1"/>
  <c r="E805" i="1"/>
  <c r="E806" i="1"/>
  <c r="E807" i="1"/>
  <c r="E808" i="1"/>
  <c r="K808" i="1" s="1"/>
  <c r="E809" i="1"/>
  <c r="E810" i="1"/>
  <c r="K810" i="1" s="1"/>
  <c r="E811" i="1"/>
  <c r="K811" i="1" s="1"/>
  <c r="E812" i="1"/>
  <c r="K812" i="1" s="1"/>
  <c r="E813" i="1"/>
  <c r="K813" i="1" s="1"/>
  <c r="E814" i="1"/>
  <c r="E815" i="1"/>
  <c r="E816" i="1"/>
  <c r="E817" i="1"/>
  <c r="E818" i="1"/>
  <c r="E819" i="1"/>
  <c r="E820" i="1"/>
  <c r="K820" i="1" s="1"/>
  <c r="E821" i="1"/>
  <c r="E822" i="1"/>
  <c r="E823" i="1"/>
  <c r="E824" i="1"/>
  <c r="K824" i="1" s="1"/>
  <c r="E825" i="1"/>
  <c r="K825" i="1" s="1"/>
  <c r="E826" i="1"/>
  <c r="E827" i="1"/>
  <c r="K827" i="1" s="1"/>
  <c r="E828" i="1"/>
  <c r="E829" i="1"/>
  <c r="E830" i="1"/>
  <c r="E831" i="1"/>
  <c r="E832" i="1"/>
  <c r="K832" i="1" s="1"/>
  <c r="E833" i="1"/>
  <c r="E834" i="1"/>
  <c r="K834" i="1" s="1"/>
  <c r="E835" i="1"/>
  <c r="K835" i="1" s="1"/>
  <c r="E836" i="1"/>
  <c r="K836" i="1" s="1"/>
  <c r="E837" i="1"/>
  <c r="K837" i="1" s="1"/>
  <c r="E838" i="1"/>
  <c r="E839" i="1"/>
  <c r="E840" i="1"/>
  <c r="E841" i="1"/>
  <c r="E842" i="1"/>
  <c r="E843" i="1"/>
  <c r="E844" i="1"/>
  <c r="K844" i="1" s="1"/>
  <c r="E845" i="1"/>
  <c r="E846" i="1"/>
  <c r="E847" i="1"/>
  <c r="E848" i="1"/>
  <c r="K848" i="1" s="1"/>
  <c r="E849" i="1"/>
  <c r="K849" i="1" s="1"/>
  <c r="E850" i="1"/>
  <c r="E851" i="1"/>
  <c r="K851" i="1" s="1"/>
  <c r="E852" i="1"/>
  <c r="E853" i="1"/>
  <c r="E854" i="1"/>
  <c r="E855" i="1"/>
  <c r="E856" i="1"/>
  <c r="K856" i="1" s="1"/>
  <c r="E857" i="1"/>
  <c r="E858" i="1"/>
  <c r="K858" i="1" s="1"/>
  <c r="E859" i="1"/>
  <c r="K859" i="1" s="1"/>
  <c r="E860" i="1"/>
  <c r="K860" i="1" s="1"/>
  <c r="E861" i="1"/>
  <c r="K861" i="1" s="1"/>
  <c r="E862" i="1"/>
  <c r="E863" i="1"/>
  <c r="E864" i="1"/>
  <c r="E865" i="1"/>
  <c r="E866" i="1"/>
  <c r="E867" i="1"/>
  <c r="E868" i="1"/>
  <c r="K868" i="1" s="1"/>
  <c r="E869" i="1"/>
  <c r="E870" i="1"/>
  <c r="E871" i="1"/>
  <c r="E872" i="1"/>
  <c r="K872" i="1" s="1"/>
  <c r="E873" i="1"/>
  <c r="K873" i="1" s="1"/>
  <c r="E874" i="1"/>
  <c r="E875" i="1"/>
  <c r="K875" i="1" s="1"/>
  <c r="E876" i="1"/>
  <c r="E877" i="1"/>
  <c r="E878" i="1"/>
  <c r="E879" i="1"/>
  <c r="E880" i="1"/>
  <c r="K880" i="1" s="1"/>
  <c r="E881" i="1"/>
  <c r="E882" i="1"/>
  <c r="K882" i="1" s="1"/>
  <c r="E883" i="1"/>
  <c r="K883" i="1" s="1"/>
  <c r="E884" i="1"/>
  <c r="K884" i="1" s="1"/>
  <c r="E885" i="1"/>
  <c r="K885" i="1" s="1"/>
  <c r="E886" i="1"/>
  <c r="E887" i="1"/>
  <c r="E888" i="1"/>
  <c r="E889" i="1"/>
  <c r="E890" i="1"/>
  <c r="E891" i="1"/>
  <c r="E892" i="1"/>
  <c r="K892" i="1" s="1"/>
  <c r="E893" i="1"/>
  <c r="E894" i="1"/>
  <c r="E895" i="1"/>
  <c r="E896" i="1"/>
  <c r="K896" i="1" s="1"/>
  <c r="E897" i="1"/>
  <c r="K897" i="1" s="1"/>
  <c r="E898" i="1"/>
  <c r="E899" i="1"/>
  <c r="K899" i="1" s="1"/>
  <c r="E900" i="1"/>
  <c r="E901" i="1"/>
  <c r="E902" i="1"/>
  <c r="E903" i="1"/>
  <c r="E904" i="1"/>
  <c r="K904" i="1" s="1"/>
  <c r="E905" i="1"/>
  <c r="E906" i="1"/>
  <c r="K906" i="1" s="1"/>
  <c r="E907" i="1"/>
  <c r="K907" i="1" s="1"/>
  <c r="E908" i="1"/>
  <c r="K908" i="1" s="1"/>
  <c r="E909" i="1"/>
  <c r="K909" i="1" s="1"/>
  <c r="E910" i="1"/>
  <c r="E911" i="1"/>
  <c r="E912" i="1"/>
  <c r="E913" i="1"/>
  <c r="E914" i="1"/>
  <c r="E915" i="1"/>
  <c r="E916" i="1"/>
  <c r="K916" i="1" s="1"/>
  <c r="E917" i="1"/>
  <c r="E918" i="1"/>
  <c r="E919" i="1"/>
  <c r="E920" i="1"/>
  <c r="K920" i="1" s="1"/>
  <c r="E921" i="1"/>
  <c r="K921" i="1" s="1"/>
  <c r="E922" i="1"/>
  <c r="E923" i="1"/>
  <c r="K923" i="1" s="1"/>
  <c r="E924" i="1"/>
  <c r="E925" i="1"/>
  <c r="E926" i="1"/>
  <c r="E927" i="1"/>
  <c r="E928" i="1"/>
  <c r="K928" i="1" s="1"/>
  <c r="E929" i="1"/>
  <c r="E930" i="1"/>
  <c r="K930" i="1" s="1"/>
  <c r="E931" i="1"/>
  <c r="K931" i="1" s="1"/>
  <c r="E932" i="1"/>
  <c r="K932" i="1" s="1"/>
  <c r="E933" i="1"/>
  <c r="K933" i="1" s="1"/>
  <c r="E934" i="1"/>
  <c r="E935" i="1"/>
  <c r="E936" i="1"/>
  <c r="E937" i="1"/>
  <c r="E938" i="1"/>
  <c r="E939" i="1"/>
  <c r="E940" i="1"/>
  <c r="K940" i="1" s="1"/>
  <c r="E941" i="1"/>
  <c r="E942" i="1"/>
  <c r="E943" i="1"/>
  <c r="E944" i="1"/>
  <c r="K944" i="1" s="1"/>
  <c r="E945" i="1"/>
  <c r="K945" i="1" s="1"/>
  <c r="E946" i="1"/>
  <c r="E947" i="1"/>
  <c r="K947" i="1" s="1"/>
  <c r="E948" i="1"/>
  <c r="E949" i="1"/>
  <c r="E950" i="1"/>
  <c r="E951" i="1"/>
  <c r="E952" i="1"/>
  <c r="K952" i="1" s="1"/>
  <c r="E953" i="1"/>
  <c r="E954" i="1"/>
  <c r="K954" i="1" s="1"/>
  <c r="E955" i="1"/>
  <c r="K955" i="1" s="1"/>
  <c r="E956" i="1"/>
  <c r="K956" i="1" s="1"/>
  <c r="E957" i="1"/>
  <c r="K957" i="1" s="1"/>
  <c r="E958" i="1"/>
  <c r="E959" i="1"/>
  <c r="E960" i="1"/>
  <c r="E961" i="1"/>
  <c r="E962" i="1"/>
  <c r="E963" i="1"/>
  <c r="E964" i="1"/>
  <c r="K964" i="1" s="1"/>
  <c r="E965" i="1"/>
  <c r="E966" i="1"/>
  <c r="E967" i="1"/>
  <c r="E968" i="1"/>
  <c r="K968" i="1" s="1"/>
  <c r="E969" i="1"/>
  <c r="K969" i="1" s="1"/>
  <c r="E970" i="1"/>
  <c r="E971" i="1"/>
  <c r="K971" i="1" s="1"/>
  <c r="E972" i="1"/>
  <c r="E973" i="1"/>
  <c r="E974" i="1"/>
  <c r="E975" i="1"/>
  <c r="E976" i="1"/>
  <c r="K976" i="1" s="1"/>
  <c r="E977" i="1"/>
  <c r="E978" i="1"/>
  <c r="K978" i="1" s="1"/>
  <c r="E979" i="1"/>
  <c r="K979" i="1" s="1"/>
  <c r="E980" i="1"/>
  <c r="K980" i="1" s="1"/>
  <c r="E981" i="1"/>
  <c r="K981" i="1" s="1"/>
  <c r="E982" i="1"/>
  <c r="E983" i="1"/>
  <c r="E984" i="1"/>
  <c r="E985" i="1"/>
  <c r="E986" i="1"/>
  <c r="E987" i="1"/>
  <c r="E988" i="1"/>
  <c r="K988" i="1" s="1"/>
  <c r="E989" i="1"/>
  <c r="E990" i="1"/>
  <c r="E991" i="1"/>
  <c r="E992" i="1"/>
  <c r="K992" i="1" s="1"/>
  <c r="E993" i="1"/>
  <c r="K993" i="1" s="1"/>
  <c r="E994" i="1"/>
  <c r="E995" i="1"/>
  <c r="K995" i="1" s="1"/>
  <c r="E996" i="1"/>
  <c r="E997" i="1"/>
  <c r="E998" i="1"/>
  <c r="E999" i="1"/>
  <c r="E1000" i="1"/>
  <c r="K1000" i="1" s="1"/>
  <c r="E1001" i="1"/>
  <c r="E1002" i="1"/>
  <c r="K1002" i="1" s="1"/>
  <c r="E1003" i="1"/>
  <c r="K1003" i="1" s="1"/>
  <c r="E1004" i="1"/>
  <c r="K1004" i="1" s="1"/>
  <c r="E1005" i="1"/>
  <c r="K1005" i="1" s="1"/>
  <c r="E1006" i="1"/>
  <c r="E1007" i="1"/>
  <c r="E1008" i="1"/>
  <c r="E1009" i="1"/>
  <c r="E1010" i="1"/>
  <c r="E1011" i="1"/>
  <c r="E1012" i="1"/>
  <c r="K1012" i="1" s="1"/>
  <c r="E1013" i="1"/>
  <c r="E1014" i="1"/>
  <c r="E1015" i="1"/>
  <c r="E1016" i="1"/>
  <c r="K1016" i="1" s="1"/>
  <c r="E1017" i="1"/>
  <c r="K1017" i="1" s="1"/>
  <c r="E1018" i="1"/>
  <c r="E1019" i="1"/>
  <c r="K1019" i="1" s="1"/>
  <c r="E1020" i="1"/>
  <c r="E1021" i="1"/>
  <c r="E1022" i="1"/>
  <c r="E1023" i="1"/>
  <c r="E1024" i="1"/>
  <c r="K1024" i="1" s="1"/>
  <c r="E1025" i="1"/>
  <c r="E1026" i="1"/>
  <c r="K1026" i="1" s="1"/>
  <c r="E1027" i="1"/>
  <c r="K1027" i="1" s="1"/>
  <c r="E1028" i="1"/>
  <c r="K1028" i="1" s="1"/>
  <c r="E1029" i="1"/>
  <c r="K1029" i="1" s="1"/>
  <c r="E1030" i="1"/>
  <c r="E1031" i="1"/>
  <c r="E1032" i="1"/>
  <c r="E1033" i="1"/>
  <c r="E1034" i="1"/>
  <c r="E1035" i="1"/>
  <c r="E1036" i="1"/>
  <c r="K1036" i="1" s="1"/>
  <c r="E1037" i="1"/>
  <c r="E1038" i="1"/>
  <c r="E1039" i="1"/>
  <c r="E1040" i="1"/>
  <c r="K1040" i="1" s="1"/>
  <c r="E1041" i="1"/>
  <c r="K1041" i="1" s="1"/>
  <c r="E1042" i="1"/>
  <c r="E1043" i="1"/>
  <c r="K1043" i="1" s="1"/>
  <c r="E1044" i="1"/>
  <c r="E1045" i="1"/>
  <c r="E1046" i="1"/>
  <c r="E1047" i="1"/>
  <c r="E1048" i="1"/>
  <c r="K1048" i="1" s="1"/>
  <c r="E1049" i="1"/>
  <c r="E1050" i="1"/>
  <c r="K1050" i="1" s="1"/>
  <c r="E1051" i="1"/>
  <c r="K1051" i="1" s="1"/>
  <c r="E1052" i="1"/>
  <c r="K1052" i="1" s="1"/>
  <c r="E1053" i="1"/>
  <c r="K1053" i="1" s="1"/>
  <c r="E1054" i="1"/>
  <c r="E1055" i="1"/>
  <c r="E1056" i="1"/>
  <c r="E1057" i="1"/>
  <c r="E1058" i="1"/>
  <c r="E1059" i="1"/>
  <c r="E1060" i="1"/>
  <c r="K1060" i="1" s="1"/>
  <c r="E1061" i="1"/>
  <c r="E1062" i="1"/>
  <c r="E1063" i="1"/>
  <c r="E1064" i="1"/>
  <c r="K1064" i="1" s="1"/>
  <c r="E1065" i="1"/>
  <c r="K1065" i="1" s="1"/>
  <c r="E1066" i="1"/>
  <c r="E1067" i="1"/>
  <c r="K1067" i="1" s="1"/>
  <c r="E1068" i="1"/>
  <c r="E1069" i="1"/>
  <c r="E1070" i="1"/>
  <c r="E1071" i="1"/>
  <c r="E1072" i="1"/>
  <c r="K1072" i="1" s="1"/>
  <c r="E1073" i="1"/>
  <c r="E1074" i="1"/>
  <c r="K1074" i="1" s="1"/>
  <c r="E1075" i="1"/>
  <c r="K1075" i="1" s="1"/>
  <c r="E1076" i="1"/>
  <c r="K1076" i="1" s="1"/>
  <c r="E1077" i="1"/>
  <c r="K1077" i="1" s="1"/>
  <c r="E1078" i="1"/>
  <c r="E1079" i="1"/>
  <c r="E1080" i="1"/>
  <c r="E1081" i="1"/>
  <c r="E1082" i="1"/>
  <c r="E1083" i="1"/>
  <c r="E1084" i="1"/>
  <c r="K1084" i="1" s="1"/>
  <c r="E1085" i="1"/>
  <c r="E1086" i="1"/>
  <c r="E1087" i="1"/>
  <c r="E1088" i="1"/>
  <c r="K1088" i="1" s="1"/>
  <c r="E1089" i="1"/>
  <c r="K1089" i="1" s="1"/>
  <c r="E1090" i="1"/>
  <c r="E1091" i="1"/>
  <c r="K1091" i="1" s="1"/>
  <c r="E1092" i="1"/>
  <c r="E1093" i="1"/>
  <c r="E1094" i="1"/>
  <c r="E1095" i="1"/>
  <c r="E1096" i="1"/>
  <c r="K1096" i="1" s="1"/>
  <c r="E1097" i="1"/>
  <c r="E1098" i="1"/>
  <c r="K1098" i="1" s="1"/>
  <c r="E1099" i="1"/>
  <c r="K1099" i="1" s="1"/>
  <c r="E1100" i="1"/>
  <c r="K1100" i="1" s="1"/>
  <c r="E1101" i="1"/>
  <c r="K1101" i="1" s="1"/>
  <c r="E1102" i="1"/>
  <c r="E1103" i="1"/>
  <c r="E1104" i="1"/>
  <c r="E1105" i="1"/>
  <c r="E1106" i="1"/>
  <c r="E1107" i="1"/>
  <c r="E1108" i="1"/>
  <c r="K1108" i="1" s="1"/>
  <c r="E1109" i="1"/>
  <c r="E1110" i="1"/>
  <c r="E1111" i="1"/>
  <c r="E1112" i="1"/>
  <c r="K1112" i="1" s="1"/>
  <c r="E1113" i="1"/>
  <c r="K1113" i="1" s="1"/>
  <c r="E1114" i="1"/>
  <c r="E1115" i="1"/>
  <c r="K1115" i="1" s="1"/>
  <c r="E1116" i="1"/>
  <c r="E1117" i="1"/>
  <c r="E1118" i="1"/>
  <c r="E1119" i="1"/>
  <c r="E1120" i="1"/>
  <c r="K1120" i="1" s="1"/>
  <c r="E1121" i="1"/>
  <c r="E1122" i="1"/>
  <c r="K1122" i="1" s="1"/>
  <c r="E1123" i="1"/>
  <c r="K1123" i="1" s="1"/>
  <c r="E1124" i="1"/>
  <c r="K1124" i="1" s="1"/>
  <c r="E1125" i="1"/>
  <c r="K1125" i="1" s="1"/>
  <c r="E1126" i="1"/>
  <c r="E1127" i="1"/>
  <c r="E1128" i="1"/>
  <c r="E1129" i="1"/>
  <c r="E1130" i="1"/>
  <c r="E1131" i="1"/>
  <c r="E1132" i="1"/>
  <c r="K1132" i="1" s="1"/>
  <c r="E1133" i="1"/>
  <c r="E1134" i="1"/>
  <c r="E1135" i="1"/>
  <c r="E1136" i="1"/>
  <c r="K1136" i="1" s="1"/>
  <c r="E1137" i="1"/>
  <c r="K1137" i="1" s="1"/>
  <c r="E1138" i="1"/>
  <c r="E1139" i="1"/>
  <c r="K1139" i="1" s="1"/>
  <c r="E1140" i="1"/>
  <c r="E1141" i="1"/>
  <c r="E1142" i="1"/>
  <c r="E1143" i="1"/>
  <c r="E1144" i="1"/>
  <c r="K1144" i="1" s="1"/>
  <c r="E1145" i="1"/>
  <c r="E1146" i="1"/>
  <c r="K1146" i="1" s="1"/>
  <c r="E1147" i="1"/>
  <c r="K1147" i="1" s="1"/>
  <c r="E1148" i="1"/>
  <c r="K1148" i="1" s="1"/>
  <c r="E1149" i="1"/>
  <c r="K1149" i="1" s="1"/>
  <c r="E1150" i="1"/>
  <c r="E1151" i="1"/>
  <c r="E1152" i="1"/>
  <c r="E1153" i="1"/>
  <c r="E1154" i="1"/>
  <c r="E1155" i="1"/>
  <c r="E1156" i="1"/>
  <c r="K1156" i="1" s="1"/>
  <c r="E1157" i="1"/>
  <c r="E1158" i="1"/>
  <c r="E1159" i="1"/>
  <c r="E1160" i="1"/>
  <c r="K1160" i="1" s="1"/>
  <c r="E1161" i="1"/>
  <c r="K1161" i="1" s="1"/>
  <c r="E1162" i="1"/>
  <c r="E1163" i="1"/>
  <c r="K1163" i="1" s="1"/>
  <c r="E1164" i="1"/>
  <c r="E1165" i="1"/>
  <c r="E1166" i="1"/>
  <c r="E1167" i="1"/>
  <c r="E1168" i="1"/>
  <c r="K1168" i="1" s="1"/>
  <c r="E1169" i="1"/>
  <c r="E1170" i="1"/>
  <c r="K1170" i="1" s="1"/>
  <c r="E1171" i="1"/>
  <c r="K1171" i="1" s="1"/>
  <c r="E1172" i="1"/>
  <c r="K1172" i="1" s="1"/>
  <c r="E1173" i="1"/>
  <c r="K1173" i="1" s="1"/>
  <c r="E1174" i="1"/>
  <c r="E1175" i="1"/>
  <c r="E1176" i="1"/>
  <c r="E1177" i="1"/>
  <c r="E1178" i="1"/>
  <c r="E1179" i="1"/>
  <c r="E1180" i="1"/>
  <c r="K1180" i="1" s="1"/>
  <c r="E1181" i="1"/>
  <c r="E1182" i="1"/>
  <c r="E1183" i="1"/>
  <c r="E1184" i="1"/>
  <c r="K1184" i="1" s="1"/>
  <c r="E1185" i="1"/>
  <c r="K1185" i="1" s="1"/>
  <c r="E1186" i="1"/>
  <c r="E1187" i="1"/>
  <c r="K1187" i="1" s="1"/>
  <c r="E1188" i="1"/>
  <c r="E1189" i="1"/>
  <c r="E1190" i="1"/>
  <c r="E1191" i="1"/>
  <c r="E1192" i="1"/>
  <c r="K1192" i="1" s="1"/>
  <c r="E1193" i="1"/>
  <c r="E1194" i="1"/>
  <c r="K1194" i="1" s="1"/>
  <c r="E1195" i="1"/>
  <c r="K1195" i="1" s="1"/>
  <c r="E1196" i="1"/>
  <c r="K1196" i="1" s="1"/>
  <c r="E1197" i="1"/>
  <c r="K1197" i="1" s="1"/>
  <c r="E1198" i="1"/>
  <c r="E1199" i="1"/>
  <c r="E1200" i="1"/>
  <c r="E1201" i="1"/>
  <c r="E1202" i="1"/>
  <c r="E1203" i="1"/>
  <c r="E1204" i="1"/>
  <c r="K1204" i="1" s="1"/>
  <c r="E1205" i="1"/>
  <c r="E1206" i="1"/>
  <c r="E1207" i="1"/>
  <c r="E1208" i="1"/>
  <c r="K1208" i="1" s="1"/>
  <c r="E1209" i="1"/>
  <c r="K1209" i="1" s="1"/>
  <c r="E1210" i="1"/>
  <c r="E1211" i="1"/>
  <c r="K1211" i="1" s="1"/>
  <c r="E1212" i="1"/>
  <c r="E1213" i="1"/>
  <c r="E1214" i="1"/>
  <c r="E1215" i="1"/>
  <c r="E1216" i="1"/>
  <c r="K1216" i="1" s="1"/>
  <c r="E1217" i="1"/>
  <c r="E1218" i="1"/>
  <c r="K1218" i="1" s="1"/>
  <c r="E1219" i="1"/>
  <c r="K1219" i="1" s="1"/>
  <c r="E1220" i="1"/>
  <c r="K1220" i="1" s="1"/>
  <c r="E1221" i="1"/>
  <c r="K1221" i="1" s="1"/>
  <c r="E1222" i="1"/>
  <c r="E1223" i="1"/>
  <c r="E1224" i="1"/>
  <c r="E1225" i="1"/>
  <c r="E1226" i="1"/>
  <c r="E1227" i="1"/>
  <c r="E1228" i="1"/>
  <c r="K1228" i="1" s="1"/>
  <c r="E1229" i="1"/>
  <c r="E1230" i="1"/>
  <c r="E1231" i="1"/>
  <c r="E1232" i="1"/>
  <c r="K1232" i="1" s="1"/>
  <c r="E1233" i="1"/>
  <c r="K1233" i="1" s="1"/>
  <c r="E1234" i="1"/>
  <c r="E1235" i="1"/>
  <c r="K1235" i="1" s="1"/>
  <c r="E1236" i="1"/>
  <c r="E1237" i="1"/>
  <c r="E1238" i="1"/>
  <c r="E1239" i="1"/>
  <c r="E1240" i="1"/>
  <c r="K1240" i="1" s="1"/>
  <c r="E1241" i="1"/>
  <c r="E1242" i="1"/>
  <c r="K1242" i="1" s="1"/>
  <c r="E1243" i="1"/>
  <c r="K1243" i="1" s="1"/>
  <c r="E1244" i="1"/>
  <c r="K1244" i="1" s="1"/>
  <c r="E1245" i="1"/>
  <c r="K1245" i="1" s="1"/>
  <c r="E1246" i="1"/>
  <c r="E1247" i="1"/>
  <c r="E1248" i="1"/>
  <c r="E1249" i="1"/>
  <c r="E1250" i="1"/>
  <c r="E1251" i="1"/>
  <c r="E1252" i="1"/>
  <c r="K1252" i="1" s="1"/>
  <c r="E1253" i="1"/>
  <c r="E1254" i="1"/>
  <c r="E1255" i="1"/>
  <c r="E1256" i="1"/>
  <c r="K1256" i="1" s="1"/>
  <c r="E1257" i="1"/>
  <c r="K1257" i="1" s="1"/>
  <c r="E1258" i="1"/>
  <c r="E1259" i="1"/>
  <c r="K1259" i="1" s="1"/>
  <c r="E1260" i="1"/>
  <c r="E1261" i="1"/>
  <c r="E1262" i="1"/>
  <c r="E1263" i="1"/>
  <c r="E1264" i="1"/>
  <c r="K1264" i="1" s="1"/>
  <c r="E1265" i="1"/>
  <c r="E1266" i="1"/>
  <c r="K1266" i="1" s="1"/>
  <c r="E1267" i="1"/>
  <c r="K1267" i="1" s="1"/>
  <c r="E1268" i="1"/>
  <c r="K1268" i="1" s="1"/>
  <c r="E1269" i="1"/>
  <c r="K1269" i="1" s="1"/>
  <c r="E1270" i="1"/>
  <c r="E1271" i="1"/>
  <c r="E1272" i="1"/>
  <c r="E1273" i="1"/>
  <c r="E1274" i="1"/>
  <c r="E1275" i="1"/>
  <c r="E1276" i="1"/>
  <c r="K1276" i="1" s="1"/>
  <c r="E1277" i="1"/>
  <c r="E1278" i="1"/>
  <c r="E1279" i="1"/>
  <c r="E1280" i="1"/>
  <c r="K1280" i="1" s="1"/>
  <c r="E1281" i="1"/>
  <c r="K1281" i="1" s="1"/>
  <c r="E1282" i="1"/>
  <c r="E1283" i="1"/>
  <c r="K1283" i="1" s="1"/>
  <c r="E1284" i="1"/>
  <c r="E1285" i="1"/>
  <c r="E1286" i="1"/>
  <c r="E1287" i="1"/>
  <c r="E1288" i="1"/>
  <c r="K1288" i="1" s="1"/>
  <c r="E1289" i="1"/>
  <c r="E1290" i="1"/>
  <c r="K1290" i="1" s="1"/>
  <c r="E1291" i="1"/>
  <c r="K1291" i="1" s="1"/>
  <c r="E1292" i="1"/>
  <c r="K1292" i="1" s="1"/>
  <c r="E1293" i="1"/>
  <c r="K1293" i="1" s="1"/>
  <c r="E1294" i="1"/>
  <c r="E1295" i="1"/>
  <c r="E1296" i="1"/>
  <c r="E1297" i="1"/>
  <c r="E1298" i="1"/>
  <c r="E1299" i="1"/>
  <c r="E1300" i="1"/>
  <c r="K1300" i="1" s="1"/>
  <c r="E1301" i="1"/>
  <c r="E1302" i="1"/>
  <c r="E1303" i="1"/>
  <c r="E1304" i="1"/>
  <c r="K1304" i="1" s="1"/>
  <c r="E1305" i="1"/>
  <c r="K1305" i="1" s="1"/>
  <c r="E1306" i="1"/>
  <c r="E1307" i="1"/>
  <c r="K1307" i="1" s="1"/>
  <c r="E1308" i="1"/>
  <c r="E1309" i="1"/>
  <c r="E1310" i="1"/>
  <c r="E1311" i="1"/>
  <c r="E1312" i="1"/>
  <c r="K1312" i="1" s="1"/>
  <c r="E1313" i="1"/>
  <c r="E1314" i="1"/>
  <c r="K1314" i="1" s="1"/>
  <c r="E1315" i="1"/>
  <c r="K1315" i="1" s="1"/>
  <c r="E1316" i="1"/>
  <c r="K1316" i="1" s="1"/>
  <c r="E1317" i="1"/>
  <c r="K1317" i="1" s="1"/>
  <c r="E1318" i="1"/>
  <c r="E1319" i="1"/>
  <c r="E1320" i="1"/>
  <c r="E1321" i="1"/>
  <c r="E1322" i="1"/>
  <c r="E1323" i="1"/>
  <c r="E1324" i="1"/>
  <c r="K1324" i="1" s="1"/>
  <c r="E1325" i="1"/>
  <c r="E1326" i="1"/>
  <c r="E1327" i="1"/>
  <c r="E1328" i="1"/>
  <c r="K1328" i="1" s="1"/>
  <c r="E1329" i="1"/>
  <c r="K1329" i="1" s="1"/>
  <c r="E1330" i="1"/>
  <c r="E1331" i="1"/>
  <c r="K1331" i="1" s="1"/>
  <c r="E1332" i="1"/>
  <c r="E1333" i="1"/>
  <c r="E1334" i="1"/>
  <c r="E1335" i="1"/>
  <c r="E1336" i="1"/>
  <c r="K1336" i="1" s="1"/>
  <c r="E1337" i="1"/>
  <c r="E1338" i="1"/>
  <c r="K1338" i="1" s="1"/>
  <c r="E1339" i="1"/>
  <c r="K1339" i="1" s="1"/>
  <c r="E1340" i="1"/>
  <c r="K1340" i="1" s="1"/>
  <c r="E1341" i="1"/>
  <c r="K1341" i="1" s="1"/>
  <c r="E1342" i="1"/>
  <c r="E1343" i="1"/>
  <c r="E1344" i="1"/>
  <c r="E1345" i="1"/>
  <c r="E1346" i="1"/>
  <c r="E1347" i="1"/>
  <c r="E1348" i="1"/>
  <c r="K1348" i="1" s="1"/>
  <c r="E1349" i="1"/>
  <c r="E1350" i="1"/>
  <c r="E1351" i="1"/>
  <c r="E1352" i="1"/>
  <c r="K1352" i="1" s="1"/>
  <c r="E1353" i="1"/>
  <c r="K1353" i="1" s="1"/>
  <c r="E1354" i="1"/>
  <c r="E1355" i="1"/>
  <c r="K1355" i="1" s="1"/>
  <c r="E1356" i="1"/>
  <c r="E1357" i="1"/>
  <c r="E1358" i="1"/>
  <c r="E1359" i="1"/>
  <c r="E1360" i="1"/>
  <c r="K1360" i="1" s="1"/>
  <c r="E1361" i="1"/>
  <c r="E1362" i="1"/>
  <c r="K1362" i="1" s="1"/>
  <c r="E1363" i="1"/>
  <c r="K1363" i="1" s="1"/>
  <c r="E1364" i="1"/>
  <c r="K1364" i="1" s="1"/>
  <c r="E1365" i="1"/>
  <c r="K1365" i="1" s="1"/>
  <c r="E1366" i="1"/>
  <c r="E1367" i="1"/>
  <c r="E1368" i="1"/>
  <c r="E1369" i="1"/>
  <c r="E1370" i="1"/>
  <c r="E1371" i="1"/>
  <c r="E1372" i="1"/>
  <c r="K1372" i="1" s="1"/>
  <c r="E1373" i="1"/>
  <c r="E1374" i="1"/>
  <c r="E1375" i="1"/>
  <c r="E1376" i="1"/>
  <c r="K1376" i="1" s="1"/>
  <c r="E1377" i="1"/>
  <c r="K1377" i="1" s="1"/>
  <c r="E1378" i="1"/>
  <c r="E1379" i="1"/>
  <c r="K1379" i="1" s="1"/>
  <c r="E1380" i="1"/>
  <c r="E1381" i="1"/>
  <c r="E1382" i="1"/>
  <c r="E1383" i="1"/>
  <c r="E1384" i="1"/>
  <c r="K1384" i="1" s="1"/>
  <c r="E1385" i="1"/>
  <c r="E1386" i="1"/>
  <c r="K1386" i="1" s="1"/>
  <c r="E1387" i="1"/>
  <c r="K1387" i="1" s="1"/>
  <c r="E1388" i="1"/>
  <c r="K1388" i="1" s="1"/>
  <c r="E1389" i="1"/>
  <c r="K1389" i="1" s="1"/>
  <c r="E1390" i="1"/>
  <c r="E1391" i="1"/>
  <c r="E1392" i="1"/>
  <c r="E1393" i="1"/>
  <c r="E1394" i="1"/>
  <c r="E1395" i="1"/>
  <c r="E1396" i="1"/>
  <c r="K1396" i="1" s="1"/>
  <c r="E1397" i="1"/>
  <c r="E1398" i="1"/>
  <c r="E1399" i="1"/>
  <c r="E1400" i="1"/>
  <c r="K1400" i="1" s="1"/>
  <c r="E1401" i="1"/>
  <c r="K1401" i="1" s="1"/>
  <c r="E1402" i="1"/>
  <c r="E1403" i="1"/>
  <c r="K1403" i="1" s="1"/>
  <c r="E1404" i="1"/>
  <c r="E1405" i="1"/>
  <c r="E1406" i="1"/>
  <c r="E1407" i="1"/>
  <c r="E1408" i="1"/>
  <c r="K1408" i="1" s="1"/>
  <c r="E1409" i="1"/>
  <c r="E1410" i="1"/>
  <c r="K1410" i="1" s="1"/>
  <c r="E1411" i="1"/>
  <c r="K1411" i="1" s="1"/>
  <c r="E1412" i="1"/>
  <c r="K1412" i="1" s="1"/>
  <c r="E1413" i="1"/>
  <c r="K1413" i="1" s="1"/>
  <c r="E1414" i="1"/>
  <c r="E1415" i="1"/>
  <c r="E1416" i="1"/>
  <c r="E1417" i="1"/>
  <c r="E1418" i="1"/>
  <c r="E1419" i="1"/>
  <c r="E1420" i="1"/>
  <c r="K1420" i="1" s="1"/>
  <c r="E1421" i="1"/>
  <c r="E1422" i="1"/>
  <c r="E1423" i="1"/>
  <c r="E1424" i="1"/>
  <c r="K1424" i="1" s="1"/>
  <c r="E1425" i="1"/>
  <c r="K1425" i="1" s="1"/>
  <c r="E1426" i="1"/>
  <c r="E1427" i="1"/>
  <c r="K1427" i="1" s="1"/>
  <c r="E1428" i="1"/>
  <c r="E1429" i="1"/>
  <c r="E1430" i="1"/>
  <c r="E1431" i="1"/>
  <c r="E1432" i="1"/>
  <c r="K1432" i="1" s="1"/>
  <c r="E1433" i="1"/>
  <c r="E1434" i="1"/>
  <c r="K1434" i="1" s="1"/>
  <c r="E1435" i="1"/>
  <c r="K1435" i="1" s="1"/>
  <c r="E1436" i="1"/>
  <c r="K1436" i="1" s="1"/>
  <c r="E1437" i="1"/>
  <c r="K1437" i="1" s="1"/>
  <c r="E1438" i="1"/>
  <c r="E1439" i="1"/>
  <c r="E1440" i="1"/>
  <c r="E1441" i="1"/>
  <c r="E1442" i="1"/>
  <c r="E1443" i="1"/>
  <c r="E1444" i="1"/>
  <c r="K1444" i="1" s="1"/>
  <c r="E1445" i="1"/>
  <c r="E1446" i="1"/>
  <c r="E1447" i="1"/>
  <c r="E1448" i="1"/>
  <c r="K1448" i="1" s="1"/>
  <c r="E1449" i="1"/>
  <c r="K1449" i="1" s="1"/>
  <c r="E1450" i="1"/>
  <c r="E1451" i="1"/>
  <c r="K1451" i="1" s="1"/>
  <c r="E1452" i="1"/>
  <c r="E1453" i="1"/>
  <c r="E1454" i="1"/>
  <c r="E1455" i="1"/>
  <c r="E1456" i="1"/>
  <c r="K1456" i="1" s="1"/>
  <c r="E1457" i="1"/>
  <c r="E1458" i="1"/>
  <c r="K1458" i="1" s="1"/>
  <c r="E1459" i="1"/>
  <c r="K1459" i="1" s="1"/>
  <c r="E1460" i="1"/>
  <c r="K1460" i="1" s="1"/>
  <c r="E1461" i="1"/>
  <c r="K1461" i="1" s="1"/>
  <c r="E1462" i="1"/>
  <c r="E1463" i="1"/>
  <c r="E1464" i="1"/>
  <c r="E1465" i="1"/>
  <c r="E1466" i="1"/>
  <c r="E1467" i="1"/>
  <c r="E1468" i="1"/>
  <c r="K1468" i="1" s="1"/>
  <c r="E1469" i="1"/>
  <c r="E1470" i="1"/>
  <c r="E1471" i="1"/>
  <c r="E1472" i="1"/>
  <c r="K1472" i="1" s="1"/>
  <c r="E1473" i="1"/>
  <c r="K1473" i="1" s="1"/>
  <c r="E1474" i="1"/>
  <c r="E1475" i="1"/>
  <c r="K1475" i="1" s="1"/>
  <c r="E1476" i="1"/>
  <c r="E1477" i="1"/>
  <c r="E1478" i="1"/>
  <c r="E1479" i="1"/>
  <c r="E1480" i="1"/>
  <c r="K1480" i="1" s="1"/>
  <c r="E1481" i="1"/>
  <c r="E1482" i="1"/>
  <c r="K1482" i="1" s="1"/>
  <c r="E1483" i="1"/>
  <c r="K1483" i="1" s="1"/>
  <c r="E1484" i="1"/>
  <c r="K1484" i="1" s="1"/>
  <c r="E1485" i="1"/>
  <c r="K1485" i="1" s="1"/>
  <c r="E1486" i="1"/>
  <c r="E1487" i="1"/>
  <c r="E1488" i="1"/>
  <c r="E1489" i="1"/>
  <c r="E1490" i="1"/>
  <c r="E1491" i="1"/>
  <c r="E1492" i="1"/>
  <c r="K1492" i="1" s="1"/>
  <c r="E1493" i="1"/>
  <c r="E1494" i="1"/>
  <c r="E1495" i="1"/>
  <c r="E1496" i="1"/>
  <c r="K1496" i="1" s="1"/>
  <c r="E1497" i="1"/>
  <c r="K1497" i="1" s="1"/>
  <c r="E1498" i="1"/>
  <c r="E1499" i="1"/>
  <c r="K1499" i="1" s="1"/>
  <c r="E1500" i="1"/>
  <c r="E1501" i="1"/>
  <c r="E1502" i="1"/>
  <c r="E1503" i="1"/>
  <c r="E1504" i="1"/>
  <c r="K1504" i="1" s="1"/>
  <c r="E1505" i="1"/>
  <c r="E1506" i="1"/>
  <c r="K1506" i="1" s="1"/>
  <c r="E1507" i="1"/>
  <c r="K1507" i="1" s="1"/>
  <c r="E1508" i="1"/>
  <c r="K1508" i="1" s="1"/>
  <c r="E1509" i="1"/>
  <c r="K1509" i="1" s="1"/>
  <c r="E1510" i="1"/>
  <c r="E1511" i="1"/>
  <c r="E1512" i="1"/>
  <c r="E1513" i="1"/>
  <c r="E1514" i="1"/>
  <c r="E1515" i="1"/>
  <c r="E1516" i="1"/>
  <c r="K1516" i="1" s="1"/>
  <c r="E1517" i="1"/>
  <c r="E1518" i="1"/>
  <c r="E1519" i="1"/>
  <c r="E1520" i="1"/>
  <c r="K1520" i="1" s="1"/>
  <c r="E1521" i="1"/>
  <c r="K1521" i="1" s="1"/>
  <c r="E1522" i="1"/>
  <c r="E1523" i="1"/>
  <c r="K1523" i="1" s="1"/>
  <c r="E1524" i="1"/>
  <c r="E1525" i="1"/>
  <c r="E1526" i="1"/>
  <c r="E1527" i="1"/>
  <c r="E1528" i="1"/>
  <c r="K1528" i="1" s="1"/>
  <c r="E1529" i="1"/>
  <c r="E1530" i="1"/>
  <c r="K1530" i="1" s="1"/>
  <c r="E1531" i="1"/>
  <c r="K1531" i="1" s="1"/>
  <c r="E1532" i="1"/>
  <c r="K1532" i="1" s="1"/>
  <c r="E1533" i="1"/>
  <c r="K1533" i="1" s="1"/>
  <c r="E1534" i="1"/>
  <c r="E1535" i="1"/>
  <c r="E1536" i="1"/>
  <c r="E1537" i="1"/>
  <c r="E1538" i="1"/>
  <c r="E1539" i="1"/>
  <c r="E1540" i="1"/>
  <c r="K1540" i="1" s="1"/>
  <c r="E1541" i="1"/>
  <c r="E1542" i="1"/>
  <c r="E1543" i="1"/>
  <c r="E1544" i="1"/>
  <c r="K1544" i="1" s="1"/>
  <c r="E1545" i="1"/>
  <c r="K1545" i="1" s="1"/>
  <c r="E1546" i="1"/>
  <c r="E1547" i="1"/>
  <c r="K1547" i="1" s="1"/>
  <c r="E1548" i="1"/>
  <c r="E1549" i="1"/>
  <c r="E1550" i="1"/>
  <c r="E1551" i="1"/>
  <c r="E1552" i="1"/>
  <c r="K1552" i="1" s="1"/>
  <c r="E1553" i="1"/>
  <c r="E1554" i="1"/>
  <c r="K1554" i="1" s="1"/>
  <c r="E1555" i="1"/>
  <c r="K1555" i="1" s="1"/>
  <c r="E1556" i="1"/>
  <c r="K1556" i="1" s="1"/>
  <c r="E1557" i="1"/>
  <c r="K1557" i="1" s="1"/>
  <c r="E1558" i="1"/>
  <c r="E1559" i="1"/>
  <c r="E1560" i="1"/>
  <c r="E1561" i="1"/>
  <c r="E1562" i="1"/>
  <c r="E1563" i="1"/>
  <c r="E1564" i="1"/>
  <c r="K1564" i="1" s="1"/>
  <c r="E1565" i="1"/>
  <c r="E1566" i="1"/>
  <c r="E1567" i="1"/>
  <c r="E1568" i="1"/>
  <c r="K1568" i="1" s="1"/>
  <c r="E1569" i="1"/>
  <c r="K1569" i="1" s="1"/>
  <c r="E1570" i="1"/>
  <c r="E1571" i="1"/>
  <c r="K1571" i="1" s="1"/>
  <c r="E1572" i="1"/>
  <c r="E1573" i="1"/>
  <c r="E1574" i="1"/>
  <c r="E1575" i="1"/>
  <c r="E1576" i="1"/>
  <c r="K1576" i="1" s="1"/>
  <c r="E1577" i="1"/>
  <c r="E1578" i="1"/>
  <c r="K1578" i="1" s="1"/>
  <c r="E1579" i="1"/>
  <c r="K1579" i="1" s="1"/>
  <c r="E1580" i="1"/>
  <c r="K1580" i="1" s="1"/>
  <c r="E1581" i="1"/>
  <c r="K1581" i="1" s="1"/>
  <c r="E1582" i="1"/>
  <c r="E1583" i="1"/>
  <c r="E1584" i="1"/>
  <c r="E1585" i="1"/>
  <c r="E1586" i="1"/>
  <c r="E1587" i="1"/>
  <c r="E1588" i="1"/>
  <c r="K1588" i="1" s="1"/>
  <c r="E1589" i="1"/>
  <c r="E1590" i="1"/>
  <c r="E1591" i="1"/>
  <c r="E1592" i="1"/>
  <c r="K1592" i="1" s="1"/>
  <c r="E1593" i="1"/>
  <c r="K1593" i="1" s="1"/>
  <c r="E1594" i="1"/>
  <c r="E1595" i="1"/>
  <c r="K1595" i="1" s="1"/>
  <c r="E1596" i="1"/>
  <c r="E1597" i="1"/>
  <c r="E1598" i="1"/>
  <c r="E1599" i="1"/>
  <c r="E1600" i="1"/>
  <c r="K1600" i="1" s="1"/>
  <c r="E1601" i="1"/>
  <c r="E1602" i="1"/>
  <c r="K1602" i="1" s="1"/>
  <c r="E1603" i="1"/>
  <c r="K1603" i="1" s="1"/>
  <c r="E1604" i="1"/>
  <c r="K1604" i="1" s="1"/>
  <c r="E1605" i="1"/>
  <c r="K1605" i="1" s="1"/>
  <c r="E1606" i="1"/>
  <c r="E1607" i="1"/>
  <c r="E1608" i="1"/>
  <c r="E1609" i="1"/>
  <c r="E1610" i="1"/>
  <c r="E1611" i="1"/>
  <c r="E1612" i="1"/>
  <c r="K1612" i="1" s="1"/>
  <c r="E1613" i="1"/>
  <c r="E1614" i="1"/>
  <c r="E1615" i="1"/>
  <c r="E1616" i="1"/>
  <c r="K1616" i="1" s="1"/>
  <c r="E1617" i="1"/>
  <c r="K1617" i="1" s="1"/>
  <c r="E1618" i="1"/>
  <c r="E1619" i="1"/>
  <c r="K1619" i="1" s="1"/>
  <c r="E1620" i="1"/>
  <c r="E1621" i="1"/>
  <c r="E1622" i="1"/>
  <c r="E1623" i="1"/>
  <c r="E1624" i="1"/>
  <c r="K1624" i="1" s="1"/>
  <c r="E1625" i="1"/>
  <c r="E1626" i="1"/>
  <c r="K1626" i="1" s="1"/>
  <c r="E1627" i="1"/>
  <c r="K1627" i="1" s="1"/>
  <c r="E1628" i="1"/>
  <c r="K1628" i="1" s="1"/>
  <c r="E1629" i="1"/>
  <c r="K1629" i="1" s="1"/>
  <c r="E1630" i="1"/>
  <c r="E1631" i="1"/>
  <c r="E1632" i="1"/>
  <c r="E1633" i="1"/>
  <c r="E1634" i="1"/>
  <c r="E1635" i="1"/>
  <c r="E1636" i="1"/>
  <c r="K1636" i="1" s="1"/>
  <c r="E1637" i="1"/>
  <c r="E1638" i="1"/>
  <c r="E1639" i="1"/>
  <c r="E1640" i="1"/>
  <c r="K1640" i="1" s="1"/>
  <c r="E1641" i="1"/>
  <c r="K1641" i="1" s="1"/>
  <c r="E1642" i="1"/>
  <c r="E1643" i="1"/>
  <c r="K1643" i="1" s="1"/>
  <c r="E1644" i="1"/>
  <c r="E1645" i="1"/>
  <c r="E1646" i="1"/>
  <c r="E1647" i="1"/>
  <c r="E1648" i="1"/>
  <c r="K1648" i="1" s="1"/>
  <c r="E1649" i="1"/>
  <c r="E1650" i="1"/>
  <c r="K1650" i="1" s="1"/>
  <c r="E1651" i="1"/>
  <c r="K1651" i="1" s="1"/>
  <c r="E1652" i="1"/>
  <c r="K1652" i="1" s="1"/>
  <c r="E1653" i="1"/>
  <c r="K1653" i="1" s="1"/>
  <c r="E1654" i="1"/>
  <c r="E1655" i="1"/>
  <c r="E1656" i="1"/>
  <c r="E1657" i="1"/>
  <c r="E1658" i="1"/>
  <c r="E1659" i="1"/>
  <c r="E1660" i="1"/>
  <c r="K1660" i="1" s="1"/>
  <c r="E1661" i="1"/>
  <c r="E1662" i="1"/>
  <c r="E1663" i="1"/>
  <c r="E1664" i="1"/>
  <c r="K1664" i="1" s="1"/>
  <c r="E1665" i="1"/>
  <c r="K1665" i="1" s="1"/>
  <c r="E1666" i="1"/>
  <c r="E1667" i="1"/>
  <c r="K1667" i="1" s="1"/>
  <c r="E1668" i="1"/>
  <c r="E1669" i="1"/>
  <c r="E1670" i="1"/>
  <c r="E1671" i="1"/>
  <c r="E1672" i="1"/>
  <c r="K1672" i="1" s="1"/>
  <c r="E1673" i="1"/>
  <c r="E1674" i="1"/>
  <c r="K1674" i="1" s="1"/>
  <c r="E1675" i="1"/>
  <c r="K1675" i="1" s="1"/>
  <c r="E1676" i="1"/>
  <c r="K1676" i="1" s="1"/>
  <c r="E1677" i="1"/>
  <c r="K1677" i="1" s="1"/>
  <c r="E1678" i="1"/>
  <c r="E1679" i="1"/>
  <c r="E1680" i="1"/>
  <c r="E1681" i="1"/>
  <c r="E1682" i="1"/>
  <c r="E1683" i="1"/>
  <c r="E1684" i="1"/>
  <c r="K1684" i="1" s="1"/>
  <c r="E1685" i="1"/>
  <c r="E1686" i="1"/>
  <c r="E1687" i="1"/>
  <c r="E1688" i="1"/>
  <c r="K1688" i="1" s="1"/>
  <c r="E1689" i="1"/>
  <c r="K1689" i="1" s="1"/>
  <c r="E1690" i="1"/>
  <c r="E1691" i="1"/>
  <c r="K1691" i="1" s="1"/>
  <c r="E1692" i="1"/>
  <c r="E1693" i="1"/>
  <c r="E1694" i="1"/>
  <c r="E1695" i="1"/>
  <c r="E1696" i="1"/>
  <c r="K1696" i="1" s="1"/>
  <c r="E1697" i="1"/>
  <c r="E1698" i="1"/>
  <c r="K1698" i="1" s="1"/>
  <c r="E1699" i="1"/>
  <c r="K1699" i="1" s="1"/>
  <c r="E1700" i="1"/>
  <c r="K1700" i="1" s="1"/>
  <c r="E1701" i="1"/>
  <c r="K1701" i="1" s="1"/>
  <c r="E1702" i="1"/>
  <c r="E1703" i="1"/>
  <c r="E1704" i="1"/>
  <c r="E1705" i="1"/>
  <c r="E1706" i="1"/>
  <c r="E1707" i="1"/>
  <c r="E1708" i="1"/>
  <c r="K1708" i="1" s="1"/>
  <c r="E1709" i="1"/>
  <c r="E1710" i="1"/>
  <c r="E1711" i="1"/>
  <c r="E1712" i="1"/>
  <c r="K1712" i="1" s="1"/>
  <c r="E1713" i="1"/>
  <c r="K1713" i="1" s="1"/>
  <c r="E1714" i="1"/>
  <c r="E1715" i="1"/>
  <c r="K1715" i="1" s="1"/>
  <c r="E1716" i="1"/>
  <c r="E1717" i="1"/>
  <c r="E1718" i="1"/>
  <c r="E1719" i="1"/>
  <c r="E1720" i="1"/>
  <c r="K1720" i="1" s="1"/>
  <c r="E1721" i="1"/>
  <c r="E1722" i="1"/>
  <c r="K1722" i="1" s="1"/>
  <c r="E1723" i="1"/>
  <c r="K1723" i="1" s="1"/>
  <c r="E1724" i="1"/>
  <c r="K1724" i="1" s="1"/>
  <c r="E1725" i="1"/>
  <c r="K1725" i="1" s="1"/>
  <c r="E1726" i="1"/>
  <c r="E1727" i="1"/>
  <c r="E1728" i="1"/>
  <c r="E1729" i="1"/>
  <c r="E1730" i="1"/>
  <c r="E1731" i="1"/>
  <c r="E1732" i="1"/>
  <c r="K1732" i="1" s="1"/>
  <c r="E1733" i="1"/>
  <c r="E1734" i="1"/>
  <c r="E1735" i="1"/>
  <c r="E1736" i="1"/>
  <c r="K1736" i="1" s="1"/>
  <c r="E1737" i="1"/>
  <c r="K1737" i="1" s="1"/>
  <c r="E1738" i="1"/>
  <c r="E1739" i="1"/>
  <c r="K1739" i="1" s="1"/>
  <c r="E1740" i="1"/>
  <c r="E1741" i="1"/>
  <c r="E1742" i="1"/>
  <c r="E1743" i="1"/>
  <c r="E1744" i="1"/>
  <c r="K1744" i="1" s="1"/>
  <c r="E1745" i="1"/>
  <c r="E1746" i="1"/>
  <c r="K1746" i="1" s="1"/>
  <c r="E1747" i="1"/>
  <c r="K1747" i="1" s="1"/>
  <c r="E1748" i="1"/>
  <c r="K1748" i="1" s="1"/>
  <c r="E1749" i="1"/>
  <c r="K1749" i="1" s="1"/>
  <c r="E1750" i="1"/>
  <c r="E1751" i="1"/>
  <c r="E1752" i="1"/>
  <c r="E1753" i="1"/>
  <c r="E1754" i="1"/>
  <c r="E1755" i="1"/>
  <c r="E1756" i="1"/>
  <c r="K1756" i="1" s="1"/>
  <c r="E1757" i="1"/>
  <c r="E1758" i="1"/>
  <c r="E1759" i="1"/>
  <c r="E1760" i="1"/>
  <c r="K1760" i="1" s="1"/>
  <c r="E1761" i="1"/>
  <c r="K1761" i="1" s="1"/>
  <c r="E1762" i="1"/>
  <c r="E1763" i="1"/>
  <c r="K1763" i="1" s="1"/>
  <c r="E1764" i="1"/>
  <c r="E1765" i="1"/>
  <c r="E1766" i="1"/>
  <c r="E1767" i="1"/>
  <c r="E1768" i="1"/>
  <c r="K1768" i="1" s="1"/>
  <c r="E1769" i="1"/>
  <c r="E1770" i="1"/>
  <c r="K1770" i="1" s="1"/>
  <c r="E1771" i="1"/>
  <c r="K1771" i="1" s="1"/>
  <c r="E1772" i="1"/>
  <c r="K1772" i="1" s="1"/>
  <c r="E1773" i="1"/>
  <c r="K1773" i="1" s="1"/>
  <c r="E1774" i="1"/>
  <c r="E1775" i="1"/>
  <c r="E1776" i="1"/>
  <c r="E1777" i="1"/>
  <c r="E1778" i="1"/>
  <c r="E1779" i="1"/>
  <c r="E1780" i="1"/>
  <c r="K1780" i="1" s="1"/>
  <c r="E1781" i="1"/>
  <c r="E1782" i="1"/>
  <c r="E1783" i="1"/>
  <c r="E1784" i="1"/>
  <c r="K1784" i="1" s="1"/>
  <c r="E1785" i="1"/>
  <c r="K1785" i="1" s="1"/>
  <c r="E1786" i="1"/>
  <c r="E1787" i="1"/>
  <c r="K1787" i="1" s="1"/>
  <c r="E1788" i="1"/>
  <c r="E1789" i="1"/>
  <c r="E1790" i="1"/>
  <c r="E1791" i="1"/>
  <c r="E1792" i="1"/>
  <c r="K1792" i="1" s="1"/>
  <c r="E1793" i="1"/>
  <c r="E1794" i="1"/>
  <c r="K1794" i="1" s="1"/>
  <c r="E1795" i="1"/>
  <c r="K1795" i="1" s="1"/>
  <c r="E1796" i="1"/>
  <c r="K1796" i="1" s="1"/>
  <c r="E1797" i="1"/>
  <c r="K1797" i="1" s="1"/>
  <c r="E1798" i="1"/>
  <c r="E1799" i="1"/>
  <c r="E1800" i="1"/>
  <c r="E1801" i="1"/>
  <c r="E1802" i="1"/>
  <c r="E1803" i="1"/>
  <c r="E1804" i="1"/>
  <c r="K1804" i="1" s="1"/>
  <c r="E1805" i="1"/>
  <c r="E1806" i="1"/>
  <c r="E1807" i="1"/>
  <c r="E1808" i="1"/>
  <c r="K1808" i="1" s="1"/>
  <c r="E1809" i="1"/>
  <c r="K1809" i="1" s="1"/>
  <c r="E1810" i="1"/>
  <c r="E1811" i="1"/>
  <c r="K1811" i="1" s="1"/>
  <c r="E1812" i="1"/>
  <c r="E1813" i="1"/>
  <c r="E1814" i="1"/>
  <c r="E1815" i="1"/>
  <c r="E1816" i="1"/>
  <c r="K1816" i="1" s="1"/>
  <c r="E1817" i="1"/>
  <c r="E1818" i="1"/>
  <c r="K1818" i="1" s="1"/>
  <c r="E1819" i="1"/>
  <c r="K1819" i="1" s="1"/>
  <c r="E1820" i="1"/>
  <c r="K1820" i="1" s="1"/>
  <c r="E1821" i="1"/>
  <c r="K1821" i="1" s="1"/>
  <c r="E1822" i="1"/>
  <c r="E1823" i="1"/>
  <c r="E1824" i="1"/>
  <c r="E1825" i="1"/>
  <c r="E1826" i="1"/>
  <c r="E1827" i="1"/>
  <c r="E1828" i="1"/>
  <c r="K1828" i="1" s="1"/>
  <c r="E1829" i="1"/>
  <c r="E1830" i="1"/>
  <c r="E1831" i="1"/>
  <c r="E1832" i="1"/>
  <c r="K1832" i="1" s="1"/>
  <c r="E1833" i="1"/>
  <c r="K1833" i="1" s="1"/>
  <c r="E1834" i="1"/>
  <c r="E1835" i="1"/>
  <c r="K1835" i="1" s="1"/>
  <c r="E1836" i="1"/>
  <c r="E1837" i="1"/>
  <c r="E1838" i="1"/>
  <c r="E1839" i="1"/>
  <c r="E1840" i="1"/>
  <c r="K1840" i="1" s="1"/>
  <c r="E1841" i="1"/>
  <c r="E1842" i="1"/>
  <c r="K1842" i="1" s="1"/>
  <c r="E1843" i="1"/>
  <c r="K1843" i="1" s="1"/>
  <c r="E1844" i="1"/>
  <c r="K1844" i="1" s="1"/>
  <c r="E1845" i="1"/>
  <c r="K1845" i="1" s="1"/>
  <c r="E1846" i="1"/>
  <c r="E1847" i="1"/>
  <c r="E1848" i="1"/>
  <c r="E1849" i="1"/>
  <c r="E1850" i="1"/>
  <c r="E1851" i="1"/>
  <c r="E1852" i="1"/>
  <c r="K1852" i="1" s="1"/>
  <c r="E1853" i="1"/>
  <c r="E1854" i="1"/>
  <c r="E1855" i="1"/>
  <c r="E1856" i="1"/>
  <c r="K1856" i="1" s="1"/>
  <c r="E1857" i="1"/>
  <c r="K1857" i="1" s="1"/>
  <c r="E1858" i="1"/>
  <c r="E1859" i="1"/>
  <c r="K1859" i="1" s="1"/>
  <c r="E1860" i="1"/>
  <c r="E1861" i="1"/>
  <c r="E1862" i="1"/>
  <c r="E1863" i="1"/>
  <c r="E1864" i="1"/>
  <c r="K1864" i="1" s="1"/>
  <c r="E1865" i="1"/>
  <c r="E1866" i="1"/>
  <c r="K1866" i="1" s="1"/>
  <c r="E1867" i="1"/>
  <c r="K1867" i="1" s="1"/>
  <c r="E1868" i="1"/>
  <c r="K1868" i="1" s="1"/>
  <c r="E1869" i="1"/>
  <c r="K1869" i="1" s="1"/>
  <c r="E1870" i="1"/>
  <c r="E1871" i="1"/>
  <c r="E1872" i="1"/>
  <c r="E1873" i="1"/>
  <c r="E1874" i="1"/>
  <c r="E1875" i="1"/>
  <c r="E1876" i="1"/>
  <c r="K1876" i="1" s="1"/>
  <c r="E1877" i="1"/>
  <c r="E1878" i="1"/>
  <c r="E1879" i="1"/>
  <c r="E1880" i="1"/>
  <c r="K1880" i="1" s="1"/>
  <c r="E1881" i="1"/>
  <c r="K1881" i="1" s="1"/>
  <c r="E1882" i="1"/>
  <c r="E1883" i="1"/>
  <c r="K1883" i="1" s="1"/>
  <c r="E1884" i="1"/>
  <c r="E1885" i="1"/>
  <c r="E1886" i="1"/>
  <c r="E1887" i="1"/>
  <c r="E1888" i="1"/>
  <c r="K1888" i="1" s="1"/>
  <c r="E1889" i="1"/>
  <c r="E1890" i="1"/>
  <c r="K1890" i="1" s="1"/>
  <c r="E1891" i="1"/>
  <c r="K1891" i="1" s="1"/>
  <c r="E1892" i="1"/>
  <c r="K1892" i="1" s="1"/>
  <c r="E1893" i="1"/>
  <c r="K1893" i="1" s="1"/>
  <c r="E1894" i="1"/>
  <c r="E1895" i="1"/>
  <c r="E1896" i="1"/>
  <c r="E1897" i="1"/>
  <c r="E1898" i="1"/>
  <c r="E1899" i="1"/>
  <c r="E1900" i="1"/>
  <c r="K1900" i="1" s="1"/>
  <c r="E1901" i="1"/>
  <c r="E1902" i="1"/>
  <c r="E1903" i="1"/>
  <c r="E1904" i="1"/>
  <c r="K1904" i="1" s="1"/>
  <c r="E1905" i="1"/>
  <c r="K1905" i="1" s="1"/>
  <c r="E1906" i="1"/>
  <c r="E1907" i="1"/>
  <c r="K1907" i="1" s="1"/>
  <c r="E1908" i="1"/>
  <c r="E1909" i="1"/>
  <c r="E1910" i="1"/>
  <c r="E1911" i="1"/>
  <c r="E1912" i="1"/>
  <c r="K1912" i="1" s="1"/>
  <c r="E1913" i="1"/>
  <c r="E1914" i="1"/>
  <c r="K1914" i="1" s="1"/>
  <c r="E1915" i="1"/>
  <c r="K1915" i="1" s="1"/>
  <c r="E1916" i="1"/>
  <c r="K1916" i="1" s="1"/>
  <c r="E1917" i="1"/>
  <c r="K1917" i="1" s="1"/>
  <c r="E1918" i="1"/>
  <c r="E1919" i="1"/>
  <c r="E1920" i="1"/>
  <c r="E1921" i="1"/>
  <c r="E1922" i="1"/>
  <c r="E1923" i="1"/>
  <c r="E1924" i="1"/>
  <c r="K1924" i="1" s="1"/>
  <c r="E1925" i="1"/>
  <c r="E1926" i="1"/>
  <c r="E1927" i="1"/>
  <c r="E1928" i="1"/>
  <c r="K1928" i="1" s="1"/>
  <c r="E1929" i="1"/>
  <c r="K1929" i="1" s="1"/>
  <c r="E1930" i="1"/>
  <c r="E1931" i="1"/>
  <c r="K1931" i="1" s="1"/>
  <c r="E1932" i="1"/>
  <c r="E1933" i="1"/>
  <c r="E1934" i="1"/>
  <c r="E1935" i="1"/>
  <c r="E1936" i="1"/>
  <c r="K1936" i="1" s="1"/>
  <c r="E1937" i="1"/>
  <c r="E1938" i="1"/>
  <c r="K1938" i="1" s="1"/>
  <c r="E1939" i="1"/>
  <c r="K1939" i="1" s="1"/>
  <c r="E1940" i="1"/>
  <c r="K1940" i="1" s="1"/>
  <c r="E1941" i="1"/>
  <c r="K1941" i="1" s="1"/>
  <c r="E1942" i="1"/>
  <c r="E1943" i="1"/>
  <c r="E1944" i="1"/>
  <c r="E1945" i="1"/>
  <c r="E1946" i="1"/>
  <c r="E1947" i="1"/>
  <c r="E1948" i="1"/>
  <c r="K1948" i="1" s="1"/>
  <c r="E1949" i="1"/>
  <c r="E1950" i="1"/>
  <c r="E1951" i="1"/>
  <c r="E1952" i="1"/>
  <c r="K1952" i="1" s="1"/>
  <c r="E1953" i="1"/>
  <c r="K1953" i="1" s="1"/>
  <c r="E1954" i="1"/>
  <c r="E1955" i="1"/>
  <c r="K1955" i="1" s="1"/>
  <c r="E1956" i="1"/>
  <c r="E1957" i="1"/>
  <c r="E1958" i="1"/>
  <c r="E1959" i="1"/>
  <c r="E1960" i="1"/>
  <c r="K1960" i="1" s="1"/>
  <c r="E1961" i="1"/>
  <c r="E1962" i="1"/>
  <c r="K1962" i="1" s="1"/>
  <c r="E1963" i="1"/>
  <c r="K1963" i="1" s="1"/>
  <c r="E1964" i="1"/>
  <c r="K1964" i="1" s="1"/>
  <c r="E1965" i="1"/>
  <c r="K1965" i="1" s="1"/>
  <c r="E1966" i="1"/>
  <c r="E1967" i="1"/>
  <c r="E1968" i="1"/>
  <c r="E1969" i="1"/>
  <c r="E1970" i="1"/>
  <c r="E1971" i="1"/>
  <c r="E1972" i="1"/>
  <c r="K1972" i="1" s="1"/>
  <c r="E1973" i="1"/>
  <c r="E1974" i="1"/>
  <c r="E1975" i="1"/>
  <c r="E1976" i="1"/>
  <c r="K1976" i="1" s="1"/>
  <c r="E1977" i="1"/>
  <c r="K1977" i="1" s="1"/>
  <c r="E1978" i="1"/>
  <c r="E1979" i="1"/>
  <c r="K1979" i="1" s="1"/>
  <c r="E1980" i="1"/>
  <c r="E1981" i="1"/>
  <c r="E1982" i="1"/>
  <c r="E1983" i="1"/>
  <c r="E1984" i="1"/>
  <c r="K1984" i="1" s="1"/>
  <c r="E1985" i="1"/>
  <c r="E1986" i="1"/>
  <c r="K1986" i="1" s="1"/>
  <c r="E1987" i="1"/>
  <c r="K1987" i="1" s="1"/>
  <c r="E1988" i="1"/>
  <c r="K1988" i="1" s="1"/>
  <c r="E1989" i="1"/>
  <c r="K1989" i="1" s="1"/>
  <c r="E1990" i="1"/>
  <c r="E1991" i="1"/>
  <c r="E1992" i="1"/>
  <c r="E1993" i="1"/>
  <c r="E1994" i="1"/>
  <c r="E1995" i="1"/>
  <c r="E1996" i="1"/>
  <c r="K1996" i="1" s="1"/>
  <c r="E1997" i="1"/>
  <c r="E1998" i="1"/>
  <c r="E1999" i="1"/>
  <c r="E2000" i="1"/>
  <c r="K2000" i="1" s="1"/>
  <c r="E2001" i="1"/>
  <c r="K2001" i="1" s="1"/>
  <c r="E2002" i="1"/>
  <c r="E2003" i="1"/>
  <c r="K2003" i="1" s="1"/>
  <c r="E2004" i="1"/>
  <c r="E2005" i="1"/>
  <c r="E2006" i="1"/>
  <c r="E2007" i="1"/>
  <c r="E2008" i="1"/>
  <c r="K2008" i="1" s="1"/>
  <c r="E2009" i="1"/>
  <c r="E2010" i="1"/>
  <c r="K2010" i="1" s="1"/>
  <c r="E2011" i="1"/>
  <c r="K2011" i="1" s="1"/>
  <c r="E2012" i="1"/>
  <c r="K2012" i="1" s="1"/>
  <c r="E2013" i="1"/>
  <c r="K2013" i="1" s="1"/>
  <c r="E2014" i="1"/>
  <c r="E2015" i="1"/>
  <c r="E2016" i="1"/>
  <c r="E2017" i="1"/>
  <c r="E2018" i="1"/>
  <c r="E2019" i="1"/>
  <c r="E2020" i="1"/>
  <c r="K2020" i="1" s="1"/>
  <c r="E2021" i="1"/>
  <c r="E2022" i="1"/>
  <c r="E2023" i="1"/>
  <c r="E2024" i="1"/>
  <c r="K2024" i="1" s="1"/>
  <c r="E2025" i="1"/>
  <c r="K2025" i="1" s="1"/>
  <c r="E2026" i="1"/>
  <c r="E2027" i="1"/>
  <c r="K2027" i="1" s="1"/>
  <c r="E2028" i="1"/>
  <c r="E2029" i="1"/>
  <c r="E2030" i="1"/>
  <c r="E2031" i="1"/>
  <c r="E2032" i="1"/>
  <c r="K2032" i="1" s="1"/>
  <c r="E2033" i="1"/>
  <c r="E2034" i="1"/>
  <c r="K2034" i="1" s="1"/>
  <c r="E2035" i="1"/>
  <c r="K2035" i="1" s="1"/>
  <c r="E2036" i="1"/>
  <c r="K2036" i="1" s="1"/>
  <c r="E2037" i="1"/>
  <c r="K2037" i="1" s="1"/>
  <c r="E2038" i="1"/>
  <c r="E2039" i="1"/>
  <c r="E2040" i="1"/>
  <c r="E2041" i="1"/>
  <c r="E2042" i="1"/>
  <c r="E2043" i="1"/>
  <c r="E2044" i="1"/>
  <c r="K2044" i="1" s="1"/>
  <c r="E2045" i="1"/>
  <c r="E2046" i="1"/>
  <c r="E2047" i="1"/>
  <c r="E2048" i="1"/>
  <c r="K2048" i="1" s="1"/>
  <c r="E2049" i="1"/>
  <c r="K2049" i="1" s="1"/>
  <c r="E2050" i="1"/>
  <c r="E2051" i="1"/>
  <c r="K2051" i="1" s="1"/>
  <c r="E2052" i="1"/>
  <c r="E2053" i="1"/>
  <c r="E2054" i="1"/>
  <c r="E2055" i="1"/>
  <c r="E2056" i="1"/>
  <c r="K2056" i="1" s="1"/>
  <c r="E2057" i="1"/>
  <c r="E2058" i="1"/>
  <c r="K2058" i="1" s="1"/>
  <c r="E2059" i="1"/>
  <c r="K2059" i="1" s="1"/>
  <c r="E2060" i="1"/>
  <c r="K2060" i="1" s="1"/>
  <c r="E2061" i="1"/>
  <c r="K2061" i="1" s="1"/>
  <c r="E2062" i="1"/>
  <c r="E2063" i="1"/>
  <c r="E2064" i="1"/>
  <c r="E2065" i="1"/>
  <c r="E2066" i="1"/>
  <c r="E2067" i="1"/>
  <c r="E2068" i="1"/>
  <c r="K2068" i="1" s="1"/>
  <c r="E2069" i="1"/>
  <c r="E2070" i="1"/>
  <c r="E2071" i="1"/>
  <c r="E2072" i="1"/>
  <c r="K2072" i="1" s="1"/>
  <c r="E2073" i="1"/>
  <c r="K2073" i="1" s="1"/>
  <c r="E2074" i="1"/>
  <c r="E2075" i="1"/>
  <c r="K2075" i="1" s="1"/>
  <c r="E2076" i="1"/>
  <c r="E2077" i="1"/>
  <c r="E2078" i="1"/>
  <c r="E2079" i="1"/>
  <c r="E2080" i="1"/>
  <c r="K2080" i="1" s="1"/>
  <c r="E2081" i="1"/>
  <c r="E2082" i="1"/>
  <c r="K2082" i="1" s="1"/>
  <c r="E2083" i="1"/>
  <c r="K2083" i="1" s="1"/>
  <c r="E2084" i="1"/>
  <c r="K2084" i="1" s="1"/>
  <c r="E2085" i="1"/>
  <c r="K2085" i="1" s="1"/>
  <c r="E2086" i="1"/>
  <c r="E2087" i="1"/>
  <c r="E2088" i="1"/>
  <c r="E2089" i="1"/>
  <c r="E2090" i="1"/>
  <c r="E2091" i="1"/>
  <c r="E2092" i="1"/>
  <c r="K2092" i="1" s="1"/>
  <c r="E2093" i="1"/>
  <c r="E2094" i="1"/>
  <c r="E2095" i="1"/>
  <c r="E2096" i="1"/>
  <c r="K2096" i="1" s="1"/>
  <c r="E2097" i="1"/>
  <c r="K2097" i="1" s="1"/>
  <c r="E2098" i="1"/>
  <c r="E2099" i="1"/>
  <c r="K2099" i="1" s="1"/>
  <c r="E2100" i="1"/>
  <c r="E2101" i="1"/>
  <c r="E2102" i="1"/>
  <c r="E2103" i="1"/>
  <c r="E2104" i="1"/>
  <c r="K2104" i="1" s="1"/>
  <c r="E2105" i="1"/>
  <c r="E2106" i="1"/>
  <c r="K2106" i="1" s="1"/>
  <c r="E2107" i="1"/>
  <c r="K2107" i="1" s="1"/>
  <c r="E2108" i="1"/>
  <c r="K2108" i="1" s="1"/>
  <c r="E2109" i="1"/>
  <c r="K2109" i="1" s="1"/>
  <c r="E2110" i="1"/>
  <c r="E2111" i="1"/>
  <c r="E2112" i="1"/>
  <c r="E2113" i="1"/>
  <c r="E2114" i="1"/>
  <c r="E2115" i="1"/>
  <c r="E2116" i="1"/>
  <c r="K2116" i="1" s="1"/>
  <c r="E2117" i="1"/>
  <c r="E2118" i="1"/>
  <c r="E2119" i="1"/>
  <c r="E2120" i="1"/>
  <c r="K2120" i="1" s="1"/>
  <c r="E2121" i="1"/>
  <c r="K2121" i="1" s="1"/>
  <c r="E2122" i="1"/>
  <c r="E2123" i="1"/>
  <c r="K2123" i="1" s="1"/>
  <c r="E2124" i="1"/>
  <c r="E2125" i="1"/>
  <c r="E2126" i="1"/>
  <c r="E2127" i="1"/>
  <c r="E2128" i="1"/>
  <c r="K2128" i="1" s="1"/>
  <c r="E2129" i="1"/>
  <c r="E2130" i="1"/>
  <c r="K2130" i="1" s="1"/>
  <c r="E2131" i="1"/>
  <c r="K2131" i="1" s="1"/>
  <c r="E2132" i="1"/>
  <c r="K2132" i="1" s="1"/>
  <c r="E2133" i="1"/>
  <c r="K2133" i="1" s="1"/>
  <c r="E2134" i="1"/>
  <c r="E2135" i="1"/>
  <c r="E2136" i="1"/>
  <c r="E2137" i="1"/>
  <c r="E2138" i="1"/>
  <c r="E2139" i="1"/>
  <c r="E2140" i="1"/>
  <c r="K2140" i="1" s="1"/>
  <c r="E2141" i="1"/>
  <c r="E2142" i="1"/>
  <c r="E2143" i="1"/>
  <c r="E2144" i="1"/>
  <c r="K2144" i="1" s="1"/>
  <c r="E2145" i="1"/>
  <c r="K2145" i="1" s="1"/>
  <c r="E2146" i="1"/>
  <c r="E2147" i="1"/>
  <c r="K2147" i="1" s="1"/>
  <c r="E2148" i="1"/>
  <c r="E2149" i="1"/>
  <c r="E2150" i="1"/>
  <c r="E2151" i="1"/>
  <c r="E2152" i="1"/>
  <c r="K2152" i="1" s="1"/>
  <c r="E2153" i="1"/>
  <c r="E2154" i="1"/>
  <c r="K2154" i="1" s="1"/>
  <c r="E2155" i="1"/>
  <c r="K2155" i="1" s="1"/>
  <c r="E2156" i="1"/>
  <c r="K2156" i="1" s="1"/>
  <c r="E2157" i="1"/>
  <c r="K2157" i="1" s="1"/>
  <c r="E2158" i="1"/>
  <c r="E2159" i="1"/>
  <c r="E2160" i="1"/>
  <c r="E2161" i="1"/>
  <c r="E2162" i="1"/>
  <c r="E2163" i="1"/>
  <c r="E2164" i="1"/>
  <c r="K2164" i="1" s="1"/>
  <c r="E2165" i="1"/>
  <c r="E2166" i="1"/>
  <c r="E2167" i="1"/>
  <c r="E2168" i="1"/>
  <c r="K2168" i="1" s="1"/>
  <c r="E2169" i="1"/>
  <c r="K2169" i="1" s="1"/>
  <c r="E2170" i="1"/>
  <c r="E2171" i="1"/>
  <c r="K2171" i="1" s="1"/>
  <c r="E2172" i="1"/>
  <c r="E2173" i="1"/>
  <c r="E2174" i="1"/>
  <c r="E2175" i="1"/>
  <c r="E2176" i="1"/>
  <c r="K2176" i="1" s="1"/>
  <c r="E2177" i="1"/>
  <c r="E2178" i="1"/>
  <c r="K2178" i="1" s="1"/>
  <c r="E2179" i="1"/>
  <c r="K2179" i="1" s="1"/>
  <c r="E2180" i="1"/>
  <c r="K2180" i="1" s="1"/>
  <c r="E2181" i="1"/>
  <c r="K2181" i="1" s="1"/>
  <c r="E2182" i="1"/>
  <c r="E2183" i="1"/>
  <c r="E2184" i="1"/>
  <c r="E2185" i="1"/>
  <c r="E2186" i="1"/>
  <c r="E2187" i="1"/>
  <c r="E2188" i="1"/>
  <c r="K2188" i="1" s="1"/>
  <c r="E2189" i="1"/>
  <c r="E2190" i="1"/>
  <c r="E2191" i="1"/>
  <c r="E2192" i="1"/>
  <c r="K2192" i="1" s="1"/>
  <c r="E2193" i="1"/>
  <c r="K2193" i="1" s="1"/>
  <c r="E2194" i="1"/>
  <c r="E2195" i="1"/>
  <c r="K2195" i="1" s="1"/>
  <c r="E2196" i="1"/>
  <c r="E2197" i="1"/>
  <c r="E2198" i="1"/>
  <c r="E2199" i="1"/>
  <c r="E2200" i="1"/>
  <c r="K2200" i="1" s="1"/>
  <c r="E2201" i="1"/>
  <c r="E2202" i="1"/>
  <c r="K2202" i="1" s="1"/>
  <c r="E2203" i="1"/>
  <c r="K2203" i="1" s="1"/>
  <c r="E2204" i="1"/>
  <c r="K2204" i="1" s="1"/>
  <c r="E2205" i="1"/>
  <c r="K2205" i="1" s="1"/>
  <c r="E2206" i="1"/>
  <c r="E2207" i="1"/>
  <c r="E2208" i="1"/>
  <c r="E2209" i="1"/>
  <c r="E2210" i="1"/>
  <c r="E2211" i="1"/>
  <c r="E2212" i="1"/>
  <c r="K2212" i="1" s="1"/>
  <c r="E2213" i="1"/>
  <c r="E2214" i="1"/>
  <c r="E2215" i="1"/>
  <c r="E2216" i="1"/>
  <c r="K2216" i="1" s="1"/>
  <c r="E2217" i="1"/>
  <c r="K2217" i="1" s="1"/>
  <c r="E2218" i="1"/>
  <c r="E2219" i="1"/>
  <c r="K2219" i="1" s="1"/>
  <c r="E2220" i="1"/>
  <c r="E2221" i="1"/>
  <c r="E2222" i="1"/>
  <c r="E2223" i="1"/>
  <c r="E2224" i="1"/>
  <c r="K2224" i="1" s="1"/>
  <c r="E2225" i="1"/>
  <c r="E2226" i="1"/>
  <c r="K2226" i="1" s="1"/>
  <c r="E2227" i="1"/>
  <c r="K2227" i="1" s="1"/>
  <c r="E2228" i="1"/>
  <c r="K2228" i="1" s="1"/>
  <c r="E2229" i="1"/>
  <c r="K2229" i="1" s="1"/>
  <c r="E2230" i="1"/>
  <c r="E2231" i="1"/>
  <c r="E2232" i="1"/>
  <c r="E2233" i="1"/>
  <c r="E2234" i="1"/>
  <c r="E2235" i="1"/>
  <c r="E2236" i="1"/>
  <c r="K2236" i="1" s="1"/>
  <c r="E2237" i="1"/>
  <c r="E2238" i="1"/>
  <c r="E2239" i="1"/>
  <c r="E2240" i="1"/>
  <c r="K2240" i="1" s="1"/>
  <c r="E2241" i="1"/>
  <c r="K2241" i="1" s="1"/>
  <c r="E2242" i="1"/>
  <c r="E2243" i="1"/>
  <c r="K2243" i="1" s="1"/>
  <c r="E2244" i="1"/>
  <c r="E2245" i="1"/>
  <c r="E2246" i="1"/>
  <c r="E2247" i="1"/>
  <c r="E2248" i="1"/>
  <c r="K2248" i="1" s="1"/>
  <c r="E2249" i="1"/>
  <c r="E2250" i="1"/>
  <c r="K2250" i="1" s="1"/>
  <c r="E2251" i="1"/>
  <c r="K2251" i="1" s="1"/>
  <c r="E2252" i="1"/>
  <c r="K2252" i="1" s="1"/>
  <c r="E2253" i="1"/>
  <c r="K2253" i="1" s="1"/>
  <c r="E2254" i="1"/>
  <c r="E2255" i="1"/>
  <c r="E2256" i="1"/>
  <c r="E2257" i="1"/>
  <c r="E2258" i="1"/>
  <c r="E2259" i="1"/>
  <c r="E2260" i="1"/>
  <c r="K2260" i="1" s="1"/>
  <c r="E2261" i="1"/>
  <c r="E2262" i="1"/>
  <c r="E2263" i="1"/>
  <c r="E2264" i="1"/>
  <c r="K2264" i="1" s="1"/>
  <c r="E2265" i="1"/>
  <c r="K2265" i="1" s="1"/>
  <c r="E2266" i="1"/>
  <c r="E2267" i="1"/>
  <c r="K2267" i="1" s="1"/>
  <c r="E2268" i="1"/>
  <c r="E2269" i="1"/>
  <c r="E2270" i="1"/>
  <c r="E2271" i="1"/>
  <c r="E2272" i="1"/>
  <c r="K2272" i="1" s="1"/>
  <c r="E2273" i="1"/>
  <c r="E2274" i="1"/>
  <c r="K2274" i="1" s="1"/>
  <c r="E2275" i="1"/>
  <c r="K2275" i="1" s="1"/>
  <c r="E2276" i="1"/>
  <c r="K2276" i="1" s="1"/>
  <c r="E2277" i="1"/>
  <c r="K2277" i="1" s="1"/>
  <c r="E2278" i="1"/>
  <c r="E2279" i="1"/>
  <c r="E2280" i="1"/>
  <c r="E2281" i="1"/>
  <c r="E2282" i="1"/>
  <c r="E2283" i="1"/>
  <c r="E2284" i="1"/>
  <c r="K2284" i="1" s="1"/>
  <c r="E2285" i="1"/>
  <c r="E2286" i="1"/>
  <c r="E2287" i="1"/>
  <c r="E2288" i="1"/>
  <c r="K2288" i="1" s="1"/>
  <c r="E2289" i="1"/>
  <c r="K2289" i="1" s="1"/>
  <c r="E2290" i="1"/>
  <c r="E2291" i="1"/>
  <c r="K2291" i="1" s="1"/>
  <c r="E2292" i="1"/>
  <c r="E2293" i="1"/>
  <c r="E2294" i="1"/>
  <c r="E2295" i="1"/>
  <c r="E2296" i="1"/>
  <c r="K2296" i="1" s="1"/>
  <c r="E2297" i="1"/>
  <c r="E2298" i="1"/>
  <c r="K2298" i="1" s="1"/>
  <c r="E2299" i="1"/>
  <c r="K2299" i="1" s="1"/>
  <c r="E2300" i="1"/>
  <c r="K2300" i="1" s="1"/>
  <c r="E2301" i="1"/>
  <c r="K2301" i="1" s="1"/>
  <c r="E2302" i="1"/>
  <c r="E2303" i="1"/>
  <c r="E2304" i="1"/>
  <c r="E2305" i="1"/>
  <c r="E2306" i="1"/>
  <c r="E2307" i="1"/>
  <c r="E2308" i="1"/>
  <c r="K2308" i="1" s="1"/>
  <c r="E2309" i="1"/>
  <c r="E2310" i="1"/>
  <c r="E2311" i="1"/>
  <c r="E2312" i="1"/>
  <c r="K2312" i="1" s="1"/>
  <c r="E2313" i="1"/>
  <c r="K2313" i="1" s="1"/>
  <c r="E2314" i="1"/>
  <c r="E2315" i="1"/>
  <c r="K2315" i="1" s="1"/>
  <c r="E2316" i="1"/>
  <c r="E2317" i="1"/>
  <c r="E2318" i="1"/>
  <c r="E2319" i="1"/>
  <c r="E2320" i="1"/>
  <c r="K2320" i="1" s="1"/>
  <c r="E2321" i="1"/>
  <c r="E2322" i="1"/>
  <c r="K2322" i="1" s="1"/>
  <c r="E2323" i="1"/>
  <c r="K2323" i="1" s="1"/>
  <c r="E2324" i="1"/>
  <c r="K2324" i="1" s="1"/>
  <c r="E2325" i="1"/>
  <c r="K2325" i="1" s="1"/>
  <c r="E2326" i="1"/>
  <c r="E2327" i="1"/>
  <c r="E2328" i="1"/>
  <c r="E2329" i="1"/>
  <c r="E2330" i="1"/>
  <c r="E2331" i="1"/>
  <c r="E2332" i="1"/>
  <c r="K2332" i="1" s="1"/>
  <c r="E2333" i="1"/>
  <c r="E2334" i="1"/>
  <c r="E2335" i="1"/>
  <c r="E2336" i="1"/>
  <c r="K2336" i="1" s="1"/>
  <c r="E2337" i="1"/>
  <c r="K2337" i="1" s="1"/>
  <c r="E2338" i="1"/>
  <c r="E2339" i="1"/>
  <c r="K2339" i="1" s="1"/>
  <c r="E2340" i="1"/>
  <c r="E2341" i="1"/>
  <c r="E2342" i="1"/>
  <c r="E2343" i="1"/>
  <c r="E2344" i="1"/>
  <c r="K2344" i="1" s="1"/>
  <c r="E2345" i="1"/>
  <c r="E2346" i="1"/>
  <c r="K2346" i="1" s="1"/>
  <c r="E2347" i="1"/>
  <c r="K2347" i="1" s="1"/>
  <c r="E2348" i="1"/>
  <c r="K2348" i="1" s="1"/>
  <c r="E2349" i="1"/>
  <c r="K2349" i="1" s="1"/>
  <c r="E2350" i="1"/>
  <c r="E2351" i="1"/>
  <c r="E2352" i="1"/>
  <c r="E2353" i="1"/>
  <c r="E2354" i="1"/>
  <c r="E2355" i="1"/>
  <c r="E2356" i="1"/>
  <c r="K2356" i="1" s="1"/>
  <c r="E2357" i="1"/>
  <c r="E2358" i="1"/>
  <c r="E2359" i="1"/>
  <c r="E2360" i="1"/>
  <c r="K2360" i="1" s="1"/>
  <c r="E2361" i="1"/>
  <c r="K2361" i="1" s="1"/>
  <c r="E2362" i="1"/>
  <c r="E2363" i="1"/>
  <c r="K2363" i="1" s="1"/>
  <c r="E2364" i="1"/>
  <c r="E2365" i="1"/>
  <c r="E2366" i="1"/>
  <c r="E2367" i="1"/>
  <c r="E2368" i="1"/>
  <c r="K2368" i="1" s="1"/>
  <c r="E2369" i="1"/>
  <c r="E2370" i="1"/>
  <c r="K2370" i="1" s="1"/>
  <c r="E2371" i="1"/>
  <c r="K2371" i="1" s="1"/>
  <c r="E2372" i="1"/>
  <c r="K2372" i="1" s="1"/>
  <c r="E2373" i="1"/>
  <c r="K2373" i="1" s="1"/>
  <c r="E2374" i="1"/>
  <c r="E2375" i="1"/>
  <c r="E2376" i="1"/>
  <c r="E2377" i="1"/>
  <c r="E2378" i="1"/>
  <c r="E2379" i="1"/>
  <c r="E2380" i="1"/>
  <c r="K2380" i="1" s="1"/>
  <c r="E2381" i="1"/>
  <c r="E2382" i="1"/>
  <c r="E2383" i="1"/>
  <c r="E2384" i="1"/>
  <c r="K2384" i="1" s="1"/>
  <c r="E2385" i="1"/>
  <c r="K2385" i="1" s="1"/>
  <c r="E2386" i="1"/>
  <c r="E2387" i="1"/>
  <c r="K2387" i="1" s="1"/>
  <c r="E2388" i="1"/>
  <c r="E2389" i="1"/>
  <c r="E2390" i="1"/>
  <c r="E2391" i="1"/>
  <c r="E2392" i="1"/>
  <c r="K2392" i="1" s="1"/>
  <c r="E2393" i="1"/>
  <c r="E2394" i="1"/>
  <c r="K2394" i="1" s="1"/>
  <c r="E2395" i="1"/>
  <c r="K2395" i="1" s="1"/>
  <c r="E2396" i="1"/>
  <c r="K2396" i="1" s="1"/>
  <c r="E2397" i="1"/>
  <c r="K2397" i="1" s="1"/>
  <c r="E2398" i="1"/>
  <c r="E2399" i="1"/>
  <c r="E2400" i="1"/>
  <c r="E2401" i="1"/>
  <c r="E2402" i="1"/>
  <c r="E2403" i="1"/>
  <c r="E2404" i="1"/>
  <c r="K2404" i="1" s="1"/>
  <c r="E2405" i="1"/>
  <c r="E2406" i="1"/>
  <c r="E2407" i="1"/>
  <c r="E2408" i="1"/>
  <c r="K2408" i="1" s="1"/>
  <c r="E2409" i="1"/>
  <c r="K2409" i="1" s="1"/>
  <c r="E2410" i="1"/>
  <c r="E2411" i="1"/>
  <c r="K2411" i="1" s="1"/>
  <c r="E2412" i="1"/>
  <c r="E2413" i="1"/>
  <c r="E2414" i="1"/>
  <c r="E2415" i="1"/>
  <c r="E2416" i="1"/>
  <c r="K2416" i="1" s="1"/>
  <c r="E2417" i="1"/>
  <c r="E2418" i="1"/>
  <c r="K2418" i="1" s="1"/>
  <c r="E2419" i="1"/>
  <c r="K2419" i="1" s="1"/>
  <c r="E2420" i="1"/>
  <c r="K2420" i="1" s="1"/>
  <c r="E2421" i="1"/>
  <c r="K2421" i="1" s="1"/>
  <c r="E2422" i="1"/>
  <c r="E2423" i="1"/>
  <c r="E2424" i="1"/>
  <c r="E2425" i="1"/>
  <c r="E2426" i="1"/>
  <c r="E2427" i="1"/>
  <c r="E2428" i="1"/>
  <c r="K2428" i="1" s="1"/>
  <c r="E2429" i="1"/>
  <c r="E2430" i="1"/>
  <c r="E2431" i="1"/>
  <c r="E2432" i="1"/>
  <c r="K2432" i="1" s="1"/>
  <c r="E2433" i="1"/>
  <c r="K2433" i="1" s="1"/>
  <c r="E2434" i="1"/>
  <c r="E2435" i="1"/>
  <c r="K2435" i="1" s="1"/>
  <c r="E2436" i="1"/>
  <c r="E2437" i="1"/>
  <c r="E2438" i="1"/>
  <c r="E2439" i="1"/>
  <c r="E2440" i="1"/>
  <c r="K2440" i="1" s="1"/>
  <c r="E2441" i="1"/>
  <c r="E2442" i="1"/>
  <c r="K2442" i="1" s="1"/>
  <c r="E2443" i="1"/>
  <c r="K2443" i="1" s="1"/>
  <c r="E2444" i="1"/>
  <c r="K2444" i="1" s="1"/>
  <c r="E2445" i="1"/>
  <c r="K2445" i="1" s="1"/>
  <c r="E2446" i="1"/>
  <c r="E2447" i="1"/>
  <c r="E2448" i="1"/>
  <c r="E2449" i="1"/>
  <c r="E2450" i="1"/>
  <c r="E2451" i="1"/>
  <c r="E2452" i="1"/>
  <c r="K2452" i="1" s="1"/>
  <c r="E2453" i="1"/>
  <c r="E2454" i="1"/>
  <c r="E2455" i="1"/>
  <c r="E2456" i="1"/>
  <c r="K2456" i="1" s="1"/>
  <c r="E2457" i="1"/>
  <c r="K2457" i="1" s="1"/>
  <c r="E2458" i="1"/>
  <c r="E2459" i="1"/>
  <c r="K2459" i="1" s="1"/>
  <c r="E2460" i="1"/>
  <c r="E2461" i="1"/>
  <c r="E2462" i="1"/>
  <c r="E2463" i="1"/>
  <c r="E2464" i="1"/>
  <c r="K2464" i="1" s="1"/>
  <c r="E2465" i="1"/>
  <c r="E2466" i="1"/>
  <c r="K2466" i="1" s="1"/>
  <c r="E2467" i="1"/>
  <c r="K2467" i="1" s="1"/>
  <c r="E2468" i="1"/>
  <c r="K2468" i="1" s="1"/>
  <c r="E2469" i="1"/>
  <c r="K2469" i="1" s="1"/>
  <c r="E2470" i="1"/>
  <c r="E2471" i="1"/>
  <c r="E2472" i="1"/>
  <c r="E2473" i="1"/>
  <c r="E2474" i="1"/>
  <c r="E2475" i="1"/>
  <c r="E2476" i="1"/>
  <c r="K2476" i="1" s="1"/>
  <c r="E2477" i="1"/>
  <c r="E2478" i="1"/>
  <c r="E2479" i="1"/>
  <c r="E2480" i="1"/>
  <c r="K2480" i="1" s="1"/>
  <c r="E2481" i="1"/>
  <c r="K2481" i="1" s="1"/>
  <c r="E2482" i="1"/>
  <c r="E2483" i="1"/>
  <c r="K2483" i="1" s="1"/>
  <c r="E2484" i="1"/>
  <c r="E2485" i="1"/>
  <c r="E2486" i="1"/>
  <c r="E2487" i="1"/>
  <c r="E2488" i="1"/>
  <c r="K2488" i="1" s="1"/>
  <c r="E2489" i="1"/>
  <c r="E2490" i="1"/>
  <c r="K2490" i="1" s="1"/>
  <c r="E2491" i="1"/>
  <c r="K2491" i="1" s="1"/>
  <c r="E2492" i="1"/>
  <c r="K2492" i="1" s="1"/>
  <c r="E2493" i="1"/>
  <c r="K2493" i="1" s="1"/>
  <c r="E2494" i="1"/>
  <c r="E2495" i="1"/>
  <c r="E2496" i="1"/>
  <c r="E2497" i="1"/>
  <c r="E2498" i="1"/>
  <c r="E2499" i="1"/>
  <c r="E2500" i="1"/>
  <c r="K2500" i="1" s="1"/>
  <c r="E2501" i="1"/>
  <c r="E2502" i="1"/>
  <c r="E2503" i="1"/>
  <c r="E2504" i="1"/>
  <c r="K2504" i="1" s="1"/>
  <c r="E2505" i="1"/>
  <c r="K2505" i="1" s="1"/>
  <c r="E2506" i="1"/>
  <c r="E2507" i="1"/>
  <c r="K2507" i="1" s="1"/>
  <c r="E2508" i="1"/>
  <c r="E2509" i="1"/>
  <c r="E2510" i="1"/>
  <c r="E2511" i="1"/>
  <c r="E2512" i="1"/>
  <c r="K2512" i="1" s="1"/>
  <c r="E2513" i="1"/>
  <c r="E2514" i="1"/>
  <c r="K2514" i="1" s="1"/>
  <c r="E2515" i="1"/>
  <c r="K2515" i="1" s="1"/>
  <c r="E2516" i="1"/>
  <c r="K2516" i="1" s="1"/>
  <c r="E2517" i="1"/>
  <c r="K2517" i="1" s="1"/>
  <c r="E2518" i="1"/>
  <c r="E2519" i="1"/>
  <c r="E2520" i="1"/>
  <c r="E2521" i="1"/>
  <c r="E2522" i="1"/>
  <c r="E2523" i="1"/>
  <c r="E2524" i="1"/>
  <c r="K2524" i="1" s="1"/>
  <c r="E2525" i="1"/>
  <c r="E2526" i="1"/>
  <c r="E2527" i="1"/>
  <c r="E2528" i="1"/>
  <c r="K2528" i="1" s="1"/>
  <c r="E2529" i="1"/>
  <c r="K2529" i="1" s="1"/>
  <c r="E2530" i="1"/>
  <c r="E2531" i="1"/>
  <c r="K2531" i="1" s="1"/>
  <c r="E2532" i="1"/>
  <c r="E2533" i="1"/>
  <c r="E2534" i="1"/>
  <c r="E2535" i="1"/>
  <c r="E2536" i="1"/>
  <c r="K2536" i="1" s="1"/>
  <c r="E2537" i="1"/>
  <c r="E2538" i="1"/>
  <c r="K2538" i="1" s="1"/>
  <c r="E2539" i="1"/>
  <c r="K2539" i="1" s="1"/>
  <c r="E2540" i="1"/>
  <c r="K2540" i="1" s="1"/>
  <c r="E2541" i="1"/>
  <c r="K2541" i="1" s="1"/>
  <c r="E2542" i="1"/>
  <c r="E2543" i="1"/>
  <c r="E2544" i="1"/>
  <c r="E2545" i="1"/>
  <c r="E2546" i="1"/>
  <c r="E2547" i="1"/>
  <c r="E2548" i="1"/>
  <c r="K2548" i="1" s="1"/>
  <c r="E2549" i="1"/>
  <c r="E2550" i="1"/>
  <c r="E2551" i="1"/>
  <c r="E2552" i="1"/>
  <c r="K2552" i="1" s="1"/>
  <c r="E2553" i="1"/>
  <c r="K2553" i="1" s="1"/>
  <c r="E2554" i="1"/>
  <c r="E2555" i="1"/>
  <c r="K2555" i="1" s="1"/>
  <c r="E2556" i="1"/>
  <c r="E2557" i="1"/>
  <c r="E2558" i="1"/>
  <c r="E2559" i="1"/>
  <c r="E2560" i="1"/>
  <c r="K2560" i="1" s="1"/>
  <c r="E2561" i="1"/>
  <c r="E2562" i="1"/>
  <c r="K2562" i="1" s="1"/>
  <c r="E2563" i="1"/>
  <c r="K2563" i="1" s="1"/>
  <c r="E2564" i="1"/>
  <c r="K2564" i="1" s="1"/>
  <c r="E2565" i="1"/>
  <c r="K2565" i="1" s="1"/>
  <c r="E2566" i="1"/>
  <c r="E2567" i="1"/>
  <c r="E2568" i="1"/>
  <c r="E2569" i="1"/>
  <c r="E2570" i="1"/>
  <c r="E2571" i="1"/>
  <c r="E2572" i="1"/>
  <c r="K2572" i="1" s="1"/>
  <c r="E2573" i="1"/>
  <c r="E2574" i="1"/>
  <c r="E2575" i="1"/>
  <c r="E2576" i="1"/>
  <c r="K2576" i="1" s="1"/>
  <c r="E2577" i="1"/>
  <c r="K2577" i="1" s="1"/>
  <c r="E2578" i="1"/>
  <c r="E2579" i="1"/>
  <c r="K2579" i="1" s="1"/>
  <c r="E2580" i="1"/>
  <c r="E2581" i="1"/>
  <c r="E2582" i="1"/>
  <c r="E2583" i="1"/>
  <c r="E2584" i="1"/>
  <c r="K2584" i="1" s="1"/>
  <c r="E2585" i="1"/>
  <c r="E2586" i="1"/>
  <c r="K2586" i="1" s="1"/>
  <c r="E2587" i="1"/>
  <c r="K2587" i="1" s="1"/>
  <c r="E2588" i="1"/>
  <c r="K2588" i="1" s="1"/>
  <c r="E2589" i="1"/>
  <c r="K2589" i="1" s="1"/>
  <c r="E2590" i="1"/>
  <c r="E2591" i="1"/>
  <c r="E2592" i="1"/>
  <c r="E2593" i="1"/>
  <c r="E2594" i="1"/>
  <c r="E2595" i="1"/>
  <c r="E2596" i="1"/>
  <c r="K2596" i="1" s="1"/>
  <c r="E2597" i="1"/>
  <c r="E2598" i="1"/>
  <c r="E2599" i="1"/>
  <c r="E2600" i="1"/>
  <c r="K2600" i="1" s="1"/>
  <c r="E2601" i="1"/>
  <c r="K2601" i="1" s="1"/>
  <c r="E2602" i="1"/>
  <c r="E2603" i="1"/>
  <c r="K2603" i="1" s="1"/>
  <c r="E2604" i="1"/>
  <c r="E2605" i="1"/>
  <c r="E2606" i="1"/>
  <c r="E2607" i="1"/>
  <c r="E2608" i="1"/>
  <c r="K2608" i="1" s="1"/>
  <c r="E2609" i="1"/>
  <c r="E2610" i="1"/>
  <c r="K2610" i="1" s="1"/>
  <c r="E2611" i="1"/>
  <c r="K2611" i="1" s="1"/>
  <c r="E2612" i="1"/>
  <c r="K2612" i="1" s="1"/>
  <c r="E2613" i="1"/>
  <c r="K2613" i="1" s="1"/>
  <c r="E2614" i="1"/>
  <c r="E2615" i="1"/>
  <c r="E2616" i="1"/>
  <c r="E2617" i="1"/>
  <c r="E2618" i="1"/>
  <c r="E2619" i="1"/>
  <c r="E2620" i="1"/>
  <c r="K2620" i="1" s="1"/>
  <c r="E2621" i="1"/>
  <c r="E2622" i="1"/>
  <c r="E2623" i="1"/>
  <c r="E2624" i="1"/>
  <c r="K2624" i="1" s="1"/>
  <c r="E2625" i="1"/>
  <c r="K2625" i="1" s="1"/>
  <c r="E2626" i="1"/>
  <c r="E2627" i="1"/>
  <c r="K2627" i="1" s="1"/>
  <c r="E2628" i="1"/>
  <c r="E2629" i="1"/>
  <c r="E2630" i="1"/>
  <c r="E2631" i="1"/>
  <c r="E2632" i="1"/>
  <c r="K2632" i="1" s="1"/>
  <c r="E2633" i="1"/>
  <c r="E2634" i="1"/>
  <c r="K2634" i="1" s="1"/>
  <c r="E2635" i="1"/>
  <c r="K2635" i="1" s="1"/>
  <c r="E2636" i="1"/>
  <c r="K2636" i="1" s="1"/>
  <c r="E2637" i="1"/>
  <c r="K2637" i="1" s="1"/>
  <c r="E2638" i="1"/>
  <c r="E2639" i="1"/>
  <c r="E2640" i="1"/>
  <c r="E2641" i="1"/>
  <c r="E2642" i="1"/>
  <c r="E2643" i="1"/>
  <c r="E2644" i="1"/>
  <c r="K2644" i="1" s="1"/>
  <c r="E2645" i="1"/>
  <c r="E2646" i="1"/>
  <c r="E2647" i="1"/>
  <c r="E2648" i="1"/>
  <c r="K2648" i="1" s="1"/>
  <c r="E2649" i="1"/>
  <c r="K2649" i="1" s="1"/>
  <c r="E2650" i="1"/>
  <c r="E2651" i="1"/>
  <c r="K2651" i="1" s="1"/>
  <c r="E2652" i="1"/>
  <c r="E2653" i="1"/>
  <c r="E2654" i="1"/>
  <c r="E2655" i="1"/>
  <c r="E2656" i="1"/>
  <c r="K2656" i="1" s="1"/>
  <c r="E2657" i="1"/>
  <c r="E2658" i="1"/>
  <c r="K2658" i="1" s="1"/>
  <c r="E2659" i="1"/>
  <c r="K2659" i="1" s="1"/>
  <c r="E2660" i="1"/>
  <c r="K2660" i="1" s="1"/>
  <c r="E2661" i="1"/>
  <c r="K2661" i="1" s="1"/>
  <c r="E2662" i="1"/>
  <c r="E2663" i="1"/>
  <c r="E2664" i="1"/>
  <c r="E2665" i="1"/>
  <c r="E2666" i="1"/>
  <c r="E2667" i="1"/>
  <c r="E2668" i="1"/>
  <c r="K2668" i="1" s="1"/>
  <c r="E2669" i="1"/>
  <c r="E2670" i="1"/>
  <c r="E2671" i="1"/>
  <c r="E2672" i="1"/>
  <c r="K2672" i="1" s="1"/>
  <c r="E2673" i="1"/>
  <c r="K2673" i="1" s="1"/>
  <c r="E2674" i="1"/>
  <c r="E2675" i="1"/>
  <c r="K2675" i="1" s="1"/>
  <c r="E2676" i="1"/>
  <c r="E2677" i="1"/>
  <c r="E2678" i="1"/>
  <c r="E2679" i="1"/>
  <c r="E2680" i="1"/>
  <c r="K2680" i="1" s="1"/>
  <c r="E2681" i="1"/>
  <c r="E2682" i="1"/>
  <c r="K2682" i="1" s="1"/>
  <c r="E2683" i="1"/>
  <c r="K2683" i="1" s="1"/>
  <c r="E2684" i="1"/>
  <c r="K2684" i="1" s="1"/>
  <c r="E2685" i="1"/>
  <c r="K2685" i="1" s="1"/>
  <c r="E2686" i="1"/>
  <c r="E2687" i="1"/>
  <c r="E2688" i="1"/>
  <c r="E2689" i="1"/>
  <c r="E2690" i="1"/>
  <c r="E2691" i="1"/>
  <c r="E2692" i="1"/>
  <c r="K2692" i="1" s="1"/>
  <c r="E2693" i="1"/>
  <c r="E2694" i="1"/>
  <c r="E2695" i="1"/>
  <c r="E2696" i="1"/>
  <c r="K2696" i="1" s="1"/>
  <c r="E2697" i="1"/>
  <c r="K2697" i="1" s="1"/>
  <c r="E2698" i="1"/>
  <c r="E2699" i="1"/>
  <c r="K2699" i="1" s="1"/>
  <c r="E2700" i="1"/>
  <c r="E2701" i="1"/>
  <c r="E2702" i="1"/>
  <c r="E2703" i="1"/>
  <c r="E2704" i="1"/>
  <c r="K2704" i="1" s="1"/>
  <c r="E2705" i="1"/>
  <c r="E2706" i="1"/>
  <c r="K2706" i="1" s="1"/>
  <c r="E2707" i="1"/>
  <c r="K2707" i="1" s="1"/>
  <c r="E2708" i="1"/>
  <c r="K2708" i="1" s="1"/>
  <c r="E2709" i="1"/>
  <c r="K2709" i="1" s="1"/>
  <c r="E2710" i="1"/>
  <c r="E2711" i="1"/>
  <c r="E2712" i="1"/>
  <c r="E2713" i="1"/>
  <c r="E2714" i="1"/>
  <c r="E2715" i="1"/>
  <c r="E2716" i="1"/>
  <c r="K2716" i="1" s="1"/>
  <c r="E2717" i="1"/>
  <c r="E2718" i="1"/>
  <c r="E2719" i="1"/>
  <c r="E2720" i="1"/>
  <c r="K2720" i="1" s="1"/>
  <c r="E2721" i="1"/>
  <c r="K2721" i="1" s="1"/>
  <c r="E2722" i="1"/>
  <c r="E2723" i="1"/>
  <c r="K2723" i="1" s="1"/>
  <c r="E2724" i="1"/>
  <c r="E2725" i="1"/>
  <c r="E2726" i="1"/>
  <c r="E2727" i="1"/>
  <c r="E2728" i="1"/>
  <c r="K2728" i="1" s="1"/>
  <c r="E2729" i="1"/>
  <c r="E2730" i="1"/>
  <c r="K2730" i="1" s="1"/>
  <c r="E2731" i="1"/>
  <c r="K2731" i="1" s="1"/>
  <c r="E2732" i="1"/>
  <c r="K2732" i="1" s="1"/>
  <c r="E2733" i="1"/>
  <c r="K2733" i="1" s="1"/>
  <c r="E2734" i="1"/>
  <c r="E2735" i="1"/>
  <c r="E2736" i="1"/>
  <c r="E2737" i="1"/>
  <c r="E2738" i="1"/>
  <c r="E2739" i="1"/>
  <c r="E2740" i="1"/>
  <c r="K2740" i="1" s="1"/>
  <c r="E2741" i="1"/>
  <c r="E2742" i="1"/>
  <c r="E2743" i="1"/>
  <c r="E2744" i="1"/>
  <c r="K2744" i="1" s="1"/>
  <c r="E2745" i="1"/>
  <c r="K2745" i="1" s="1"/>
  <c r="E2746" i="1"/>
  <c r="E2747" i="1"/>
  <c r="K2747" i="1" s="1"/>
  <c r="E2748" i="1"/>
  <c r="E2749" i="1"/>
  <c r="E2750" i="1"/>
  <c r="E2751" i="1"/>
  <c r="E2752" i="1"/>
  <c r="K2752" i="1" s="1"/>
  <c r="E2753" i="1"/>
  <c r="E2754" i="1"/>
  <c r="K2754" i="1" s="1"/>
  <c r="E2755" i="1"/>
  <c r="K2755" i="1" s="1"/>
  <c r="E2756" i="1"/>
  <c r="K2756" i="1" s="1"/>
  <c r="E2757" i="1"/>
  <c r="K2757" i="1" s="1"/>
  <c r="E2758" i="1"/>
  <c r="E2759" i="1"/>
  <c r="E2760" i="1"/>
  <c r="E2761" i="1"/>
  <c r="E2762" i="1"/>
  <c r="E2763" i="1"/>
  <c r="E2764" i="1"/>
  <c r="K2764" i="1" s="1"/>
  <c r="E2765" i="1"/>
  <c r="E2766" i="1"/>
  <c r="E2767" i="1"/>
  <c r="E2768" i="1"/>
  <c r="K2768" i="1" s="1"/>
  <c r="E2769" i="1"/>
  <c r="K2769" i="1" s="1"/>
  <c r="E2770" i="1"/>
  <c r="E2771" i="1"/>
  <c r="K2771" i="1" s="1"/>
  <c r="E2772" i="1"/>
  <c r="E2773" i="1"/>
  <c r="E2774" i="1"/>
  <c r="E2775" i="1"/>
  <c r="E2776" i="1"/>
  <c r="K2776" i="1" s="1"/>
  <c r="E2777" i="1"/>
  <c r="E2778" i="1"/>
  <c r="K2778" i="1" s="1"/>
  <c r="E2779" i="1"/>
  <c r="K2779" i="1" s="1"/>
  <c r="E2780" i="1"/>
  <c r="K2780" i="1" s="1"/>
  <c r="E2781" i="1"/>
  <c r="K2781" i="1" s="1"/>
  <c r="E2782" i="1"/>
  <c r="E2783" i="1"/>
  <c r="E2784" i="1"/>
  <c r="E2785" i="1"/>
  <c r="E2786" i="1"/>
  <c r="E2787" i="1"/>
  <c r="E2788" i="1"/>
  <c r="K2788" i="1" s="1"/>
  <c r="E2789" i="1"/>
  <c r="E2790" i="1"/>
  <c r="E2791" i="1"/>
  <c r="E2792" i="1"/>
  <c r="K2792" i="1" s="1"/>
  <c r="E2793" i="1"/>
  <c r="K2793" i="1" s="1"/>
  <c r="E2794" i="1"/>
  <c r="E2795" i="1"/>
  <c r="K2795" i="1" s="1"/>
  <c r="E2796" i="1"/>
  <c r="E2797" i="1"/>
  <c r="E2798" i="1"/>
  <c r="E2799" i="1"/>
  <c r="E2800" i="1"/>
  <c r="K2800" i="1" s="1"/>
  <c r="E2801" i="1"/>
  <c r="E2802" i="1"/>
  <c r="K2802" i="1" s="1"/>
  <c r="E2803" i="1"/>
  <c r="K2803" i="1" s="1"/>
  <c r="E2804" i="1"/>
  <c r="K2804" i="1" s="1"/>
  <c r="E2805" i="1"/>
  <c r="K2805" i="1" s="1"/>
  <c r="E2806" i="1"/>
  <c r="E2807" i="1"/>
  <c r="E2808" i="1"/>
  <c r="E2809" i="1"/>
  <c r="E2810" i="1"/>
  <c r="E2811" i="1"/>
  <c r="E2812" i="1"/>
  <c r="K2812" i="1" s="1"/>
  <c r="E2813" i="1"/>
  <c r="E2814" i="1"/>
  <c r="E2815" i="1"/>
  <c r="E2816" i="1"/>
  <c r="K2816" i="1" s="1"/>
  <c r="E2817" i="1"/>
  <c r="K2817" i="1" s="1"/>
  <c r="E2818" i="1"/>
  <c r="E2819" i="1"/>
  <c r="K2819" i="1" s="1"/>
  <c r="E2820" i="1"/>
  <c r="E2821" i="1"/>
  <c r="E2822" i="1"/>
  <c r="E2823" i="1"/>
  <c r="E2824" i="1"/>
  <c r="K2824" i="1" s="1"/>
  <c r="E2825" i="1"/>
  <c r="E2826" i="1"/>
  <c r="K2826" i="1" s="1"/>
  <c r="E2827" i="1"/>
  <c r="K2827" i="1" s="1"/>
  <c r="E2828" i="1"/>
  <c r="K2828" i="1" s="1"/>
  <c r="E2829" i="1"/>
  <c r="K2829" i="1" s="1"/>
  <c r="E2830" i="1"/>
  <c r="E2831" i="1"/>
  <c r="E2832" i="1"/>
  <c r="E2833" i="1"/>
  <c r="E2834" i="1"/>
  <c r="E2835" i="1"/>
  <c r="E2836" i="1"/>
  <c r="K2836" i="1" s="1"/>
  <c r="E2837" i="1"/>
  <c r="E2838" i="1"/>
  <c r="E2839" i="1"/>
  <c r="E2840" i="1"/>
  <c r="K2840" i="1" s="1"/>
  <c r="E2841" i="1"/>
  <c r="K2841" i="1" s="1"/>
  <c r="E2842" i="1"/>
  <c r="E2843" i="1"/>
  <c r="K2843" i="1" s="1"/>
  <c r="E2844" i="1"/>
  <c r="E2845" i="1"/>
  <c r="E2846" i="1"/>
  <c r="E2847" i="1"/>
  <c r="E2848" i="1"/>
  <c r="K2848" i="1" s="1"/>
  <c r="E2849" i="1"/>
  <c r="E2850" i="1"/>
  <c r="K2850" i="1" s="1"/>
  <c r="E2851" i="1"/>
  <c r="K2851" i="1" s="1"/>
  <c r="E2852" i="1"/>
  <c r="K2852" i="1" s="1"/>
  <c r="E2853" i="1"/>
  <c r="K2853" i="1" s="1"/>
  <c r="E2854" i="1"/>
  <c r="E2855" i="1"/>
  <c r="E2856" i="1"/>
  <c r="E2857" i="1"/>
  <c r="E2858" i="1"/>
  <c r="E2859" i="1"/>
  <c r="E2860" i="1"/>
  <c r="K2860" i="1" s="1"/>
  <c r="E2861" i="1"/>
  <c r="E2862" i="1"/>
  <c r="E2863" i="1"/>
  <c r="E2864" i="1"/>
  <c r="K2864" i="1" s="1"/>
  <c r="E2865" i="1"/>
  <c r="K2865" i="1" s="1"/>
  <c r="E2866" i="1"/>
  <c r="E2867" i="1"/>
  <c r="K2867" i="1" s="1"/>
  <c r="E2868" i="1"/>
  <c r="E2869" i="1"/>
  <c r="E2870" i="1"/>
  <c r="E2871" i="1"/>
  <c r="E2872" i="1"/>
  <c r="K2872" i="1" s="1"/>
  <c r="E2873" i="1"/>
  <c r="E2874" i="1"/>
  <c r="K2874" i="1" s="1"/>
  <c r="E2875" i="1"/>
  <c r="K2875" i="1" s="1"/>
  <c r="E2876" i="1"/>
  <c r="K2876" i="1" s="1"/>
  <c r="E2877" i="1"/>
  <c r="K2877" i="1" s="1"/>
  <c r="E2878" i="1"/>
  <c r="E2879" i="1"/>
  <c r="E2880" i="1"/>
  <c r="E2881" i="1"/>
  <c r="E2882" i="1"/>
  <c r="E2883" i="1"/>
  <c r="E2884" i="1"/>
  <c r="K2884" i="1" s="1"/>
  <c r="E2885" i="1"/>
  <c r="E2886" i="1"/>
  <c r="E2887" i="1"/>
  <c r="E2888" i="1"/>
  <c r="K2888" i="1" s="1"/>
  <c r="E2889" i="1"/>
  <c r="K2889" i="1" s="1"/>
  <c r="E2890" i="1"/>
  <c r="E2891" i="1"/>
  <c r="K2891" i="1" s="1"/>
  <c r="E2892" i="1"/>
  <c r="E2893" i="1"/>
  <c r="E2894" i="1"/>
  <c r="E2895" i="1"/>
  <c r="E2896" i="1"/>
  <c r="K2896" i="1" s="1"/>
  <c r="E2897" i="1"/>
  <c r="E2898" i="1"/>
  <c r="K2898" i="1" s="1"/>
  <c r="E2899" i="1"/>
  <c r="K2899" i="1" s="1"/>
  <c r="E2900" i="1"/>
  <c r="K2900" i="1" s="1"/>
  <c r="E2901" i="1"/>
  <c r="K2901" i="1" s="1"/>
  <c r="E2902" i="1"/>
  <c r="E2903" i="1"/>
  <c r="E2904" i="1"/>
  <c r="E2905" i="1"/>
  <c r="E2906" i="1"/>
  <c r="E2907" i="1"/>
  <c r="E2908" i="1"/>
  <c r="K2908" i="1" s="1"/>
  <c r="E2909" i="1"/>
  <c r="E2910" i="1"/>
  <c r="E2911" i="1"/>
  <c r="E2912" i="1"/>
  <c r="K2912" i="1" s="1"/>
  <c r="E2913" i="1"/>
  <c r="K2913" i="1" s="1"/>
  <c r="E2914" i="1"/>
  <c r="E2915" i="1"/>
  <c r="K2915" i="1" s="1"/>
  <c r="E2916" i="1"/>
  <c r="E2917" i="1"/>
  <c r="E2918" i="1"/>
  <c r="E2919" i="1"/>
  <c r="E2920" i="1"/>
  <c r="K2920" i="1" s="1"/>
  <c r="E2921" i="1"/>
  <c r="E2922" i="1"/>
  <c r="K2922" i="1" s="1"/>
  <c r="E2923" i="1"/>
  <c r="K2923" i="1" s="1"/>
  <c r="E2924" i="1"/>
  <c r="K2924" i="1" s="1"/>
  <c r="E2925" i="1"/>
  <c r="K2925" i="1" s="1"/>
  <c r="E2926" i="1"/>
  <c r="E2927" i="1"/>
  <c r="E2928" i="1"/>
  <c r="E2929" i="1"/>
  <c r="E2930" i="1"/>
  <c r="E2931" i="1"/>
  <c r="E2932" i="1"/>
  <c r="K2932" i="1" s="1"/>
  <c r="E2933" i="1"/>
  <c r="E2934" i="1"/>
  <c r="E2935" i="1"/>
  <c r="E2936" i="1"/>
  <c r="K2936" i="1" s="1"/>
  <c r="E2937" i="1"/>
  <c r="K2937" i="1" s="1"/>
  <c r="E2938" i="1"/>
  <c r="E2939" i="1"/>
  <c r="K2939" i="1" s="1"/>
  <c r="E2940" i="1"/>
  <c r="E2941" i="1"/>
  <c r="E2942" i="1"/>
  <c r="E2943" i="1"/>
  <c r="E2944" i="1"/>
  <c r="K2944" i="1" s="1"/>
  <c r="E2945" i="1"/>
  <c r="E2946" i="1"/>
  <c r="K2946" i="1" s="1"/>
  <c r="E2947" i="1"/>
  <c r="K2947" i="1" s="1"/>
  <c r="E2948" i="1"/>
  <c r="K2948" i="1" s="1"/>
  <c r="E2949" i="1"/>
  <c r="K2949" i="1" s="1"/>
  <c r="E2950" i="1"/>
  <c r="E2951" i="1"/>
  <c r="E2952" i="1"/>
  <c r="E2953" i="1"/>
  <c r="E2954" i="1"/>
  <c r="E2955" i="1"/>
  <c r="E2956" i="1"/>
  <c r="K2956" i="1" s="1"/>
  <c r="E2957" i="1"/>
  <c r="E2958" i="1"/>
  <c r="E2959" i="1"/>
  <c r="E2960" i="1"/>
  <c r="K2960" i="1" s="1"/>
  <c r="E2961" i="1"/>
  <c r="K2961" i="1" s="1"/>
  <c r="E2962" i="1"/>
  <c r="E2963" i="1"/>
  <c r="K2963" i="1" s="1"/>
  <c r="E2964" i="1"/>
  <c r="E2965" i="1"/>
  <c r="E2966" i="1"/>
  <c r="E2967" i="1"/>
  <c r="E2968" i="1"/>
  <c r="K2968" i="1" s="1"/>
  <c r="E2969" i="1"/>
  <c r="E2970" i="1"/>
  <c r="K2970" i="1" s="1"/>
  <c r="E2971" i="1"/>
  <c r="K2971" i="1" s="1"/>
  <c r="E2972" i="1"/>
  <c r="K2972" i="1" s="1"/>
  <c r="E2973" i="1"/>
  <c r="K2973" i="1" s="1"/>
  <c r="E2974" i="1"/>
  <c r="E2975" i="1"/>
  <c r="E2976" i="1"/>
  <c r="E2977" i="1"/>
  <c r="E2978" i="1"/>
  <c r="E2979" i="1"/>
  <c r="E2980" i="1"/>
  <c r="K2980" i="1" s="1"/>
  <c r="E2981" i="1"/>
  <c r="E2982" i="1"/>
  <c r="E2983" i="1"/>
  <c r="E2984" i="1"/>
  <c r="K2984" i="1" s="1"/>
  <c r="E2985" i="1"/>
  <c r="K2985" i="1" s="1"/>
  <c r="E2986" i="1"/>
  <c r="E2987" i="1"/>
  <c r="K2987" i="1" s="1"/>
  <c r="E2988" i="1"/>
  <c r="E2989" i="1"/>
  <c r="E2990" i="1"/>
  <c r="E2991" i="1"/>
  <c r="E2992" i="1"/>
  <c r="K2992" i="1" s="1"/>
  <c r="E2993" i="1"/>
  <c r="E2994" i="1"/>
  <c r="K2994" i="1" s="1"/>
  <c r="E2995" i="1"/>
  <c r="K2995" i="1" s="1"/>
  <c r="E2996" i="1"/>
  <c r="K2996" i="1" s="1"/>
  <c r="E2997" i="1"/>
  <c r="K2997" i="1" s="1"/>
  <c r="E2998" i="1"/>
  <c r="E2999" i="1"/>
  <c r="E3000" i="1"/>
  <c r="E3001" i="1"/>
  <c r="E3002" i="1"/>
  <c r="E3003" i="1"/>
  <c r="E3004" i="1"/>
  <c r="K3004" i="1" s="1"/>
  <c r="E3005" i="1"/>
  <c r="E3006" i="1"/>
  <c r="E3007" i="1"/>
  <c r="E3008" i="1"/>
  <c r="K3008" i="1" s="1"/>
  <c r="E3009" i="1"/>
  <c r="K3009" i="1" s="1"/>
  <c r="E3010" i="1"/>
  <c r="E3011" i="1"/>
  <c r="K3011" i="1" s="1"/>
  <c r="E3012" i="1"/>
  <c r="E3013" i="1"/>
  <c r="E3014" i="1"/>
  <c r="E3015" i="1"/>
  <c r="E3016" i="1"/>
  <c r="K3016" i="1" s="1"/>
  <c r="E3017" i="1"/>
  <c r="E3018" i="1"/>
  <c r="K3018" i="1" s="1"/>
  <c r="E3019" i="1"/>
  <c r="K3019" i="1" s="1"/>
  <c r="E3020" i="1"/>
  <c r="K3020" i="1" s="1"/>
  <c r="E3021" i="1"/>
  <c r="K3021" i="1" s="1"/>
  <c r="E3022" i="1"/>
  <c r="E3023" i="1"/>
  <c r="E3024" i="1"/>
  <c r="E3025" i="1"/>
  <c r="E3026" i="1"/>
  <c r="E3027" i="1"/>
  <c r="E3028" i="1"/>
  <c r="K3028" i="1" s="1"/>
  <c r="E3029" i="1"/>
  <c r="E3030" i="1"/>
  <c r="E3031" i="1"/>
  <c r="E3032" i="1"/>
  <c r="K3032" i="1" s="1"/>
  <c r="E3033" i="1"/>
  <c r="K3033" i="1" s="1"/>
  <c r="E3034" i="1"/>
  <c r="E3035" i="1"/>
  <c r="K3035" i="1" s="1"/>
  <c r="E3036" i="1"/>
  <c r="E3037" i="1"/>
  <c r="E3038" i="1"/>
  <c r="E3039" i="1"/>
  <c r="E3040" i="1"/>
  <c r="K3040" i="1" s="1"/>
  <c r="E3041" i="1"/>
  <c r="E3042" i="1"/>
  <c r="K3042" i="1" s="1"/>
  <c r="E3043" i="1"/>
  <c r="K3043" i="1" s="1"/>
  <c r="E3044" i="1"/>
  <c r="K3044" i="1" s="1"/>
  <c r="E3045" i="1"/>
  <c r="K3045" i="1" s="1"/>
  <c r="E3046" i="1"/>
  <c r="E3047" i="1"/>
  <c r="E3048" i="1"/>
  <c r="E3049" i="1"/>
  <c r="E3050" i="1"/>
  <c r="E3051" i="1"/>
  <c r="E3052" i="1"/>
  <c r="K3052" i="1" s="1"/>
  <c r="E3053" i="1"/>
  <c r="E3054" i="1"/>
  <c r="E3055" i="1"/>
  <c r="E3056" i="1"/>
  <c r="K3056" i="1" s="1"/>
  <c r="E3057" i="1"/>
  <c r="K3057" i="1" s="1"/>
  <c r="E3058" i="1"/>
  <c r="E3059" i="1"/>
  <c r="K3059" i="1" s="1"/>
  <c r="E3060" i="1"/>
  <c r="E3061" i="1"/>
  <c r="E3062" i="1"/>
  <c r="E3063" i="1"/>
  <c r="E3064" i="1"/>
  <c r="K3064" i="1" s="1"/>
  <c r="E3065" i="1"/>
  <c r="E3066" i="1"/>
  <c r="K3066" i="1" s="1"/>
  <c r="E3067" i="1"/>
  <c r="K3067" i="1" s="1"/>
  <c r="E3068" i="1"/>
  <c r="K3068" i="1" s="1"/>
  <c r="E3069" i="1"/>
  <c r="K3069" i="1" s="1"/>
  <c r="E3070" i="1"/>
  <c r="E3071" i="1"/>
  <c r="E3072" i="1"/>
  <c r="E3073" i="1"/>
  <c r="E3074" i="1"/>
  <c r="E3075" i="1"/>
  <c r="E3076" i="1"/>
  <c r="K3076" i="1" s="1"/>
  <c r="E3077" i="1"/>
  <c r="E3078" i="1"/>
  <c r="E3079" i="1"/>
  <c r="E3080" i="1"/>
  <c r="K3080" i="1" s="1"/>
  <c r="E3081" i="1"/>
  <c r="K3081" i="1" s="1"/>
  <c r="E3082" i="1"/>
  <c r="E3083" i="1"/>
  <c r="K3083" i="1" s="1"/>
  <c r="E3084" i="1"/>
  <c r="E3085" i="1"/>
  <c r="E3086" i="1"/>
  <c r="E3087" i="1"/>
  <c r="E3088" i="1"/>
  <c r="K3088" i="1" s="1"/>
  <c r="E3089" i="1"/>
  <c r="E3090" i="1"/>
  <c r="K3090" i="1" s="1"/>
  <c r="E3091" i="1"/>
  <c r="K3091" i="1" s="1"/>
  <c r="E3092" i="1"/>
  <c r="K3092" i="1" s="1"/>
  <c r="E3093" i="1"/>
  <c r="K3093" i="1" s="1"/>
  <c r="E3094" i="1"/>
  <c r="E3095" i="1"/>
  <c r="E3096" i="1"/>
  <c r="E3097" i="1"/>
  <c r="E3098" i="1"/>
  <c r="E3099" i="1"/>
  <c r="E3100" i="1"/>
  <c r="K3100" i="1" s="1"/>
  <c r="E3101" i="1"/>
  <c r="E3102" i="1"/>
  <c r="E3103" i="1"/>
  <c r="E3104" i="1"/>
  <c r="K3104" i="1" s="1"/>
  <c r="E3105" i="1"/>
  <c r="K3105" i="1" s="1"/>
  <c r="E3106" i="1"/>
  <c r="E3107" i="1"/>
  <c r="K3107" i="1" s="1"/>
  <c r="E3108" i="1"/>
  <c r="E3109" i="1"/>
  <c r="E3110" i="1"/>
  <c r="E3111" i="1"/>
  <c r="E3112" i="1"/>
  <c r="K3112" i="1" s="1"/>
  <c r="E3113" i="1"/>
  <c r="E3114" i="1"/>
  <c r="K3114" i="1" s="1"/>
  <c r="E3115" i="1"/>
  <c r="K3115" i="1" s="1"/>
  <c r="E3116" i="1"/>
  <c r="K3116" i="1" s="1"/>
  <c r="E3117" i="1"/>
  <c r="K3117" i="1" s="1"/>
  <c r="E3118" i="1"/>
  <c r="E3119" i="1"/>
  <c r="E3120" i="1"/>
  <c r="E3121" i="1"/>
  <c r="E3122" i="1"/>
  <c r="E3123" i="1"/>
  <c r="E3124" i="1"/>
  <c r="K3124" i="1" s="1"/>
  <c r="E3125" i="1"/>
  <c r="E3126" i="1"/>
  <c r="E3127" i="1"/>
  <c r="E3128" i="1"/>
  <c r="K3128" i="1" s="1"/>
  <c r="E3129" i="1"/>
  <c r="K3129" i="1" s="1"/>
  <c r="E3130" i="1"/>
  <c r="E3131" i="1"/>
  <c r="K3131" i="1" s="1"/>
  <c r="E3132" i="1"/>
  <c r="E3133" i="1"/>
  <c r="E3134" i="1"/>
  <c r="E3135" i="1"/>
  <c r="E3136" i="1"/>
  <c r="K3136" i="1" s="1"/>
  <c r="E3137" i="1"/>
  <c r="E3138" i="1"/>
  <c r="K3138" i="1" s="1"/>
  <c r="E3139" i="1"/>
  <c r="K3139" i="1" s="1"/>
  <c r="E3140" i="1"/>
  <c r="K3140" i="1" s="1"/>
  <c r="E3141" i="1"/>
  <c r="K3141" i="1" s="1"/>
  <c r="E3142" i="1"/>
  <c r="E3143" i="1"/>
  <c r="E3144" i="1"/>
  <c r="E3145" i="1"/>
  <c r="E3146" i="1"/>
  <c r="E3147" i="1"/>
  <c r="E3148" i="1"/>
  <c r="K3148" i="1" s="1"/>
  <c r="E3149" i="1"/>
  <c r="E3150" i="1"/>
  <c r="E3151" i="1"/>
  <c r="E3152" i="1"/>
  <c r="K3152" i="1" s="1"/>
  <c r="E3153" i="1"/>
  <c r="K3153" i="1" s="1"/>
  <c r="E3154" i="1"/>
  <c r="E3155" i="1"/>
  <c r="K3155" i="1" s="1"/>
  <c r="E3156" i="1"/>
  <c r="E3157" i="1"/>
  <c r="E3158" i="1"/>
  <c r="E3159" i="1"/>
  <c r="E3160" i="1"/>
  <c r="K3160" i="1" s="1"/>
  <c r="E3161" i="1"/>
  <c r="E3162" i="1"/>
  <c r="K3162" i="1" s="1"/>
  <c r="E3163" i="1"/>
  <c r="K3163" i="1" s="1"/>
  <c r="E3164" i="1"/>
  <c r="K3164" i="1" s="1"/>
  <c r="E3165" i="1"/>
  <c r="K3165" i="1" s="1"/>
  <c r="E3166" i="1"/>
  <c r="E3167" i="1"/>
  <c r="E3168" i="1"/>
  <c r="E3169" i="1"/>
  <c r="E3170" i="1"/>
  <c r="E3171" i="1"/>
  <c r="E3172" i="1"/>
  <c r="K3172" i="1" s="1"/>
  <c r="E3173" i="1"/>
  <c r="E3174" i="1"/>
  <c r="E3175" i="1"/>
  <c r="E3176" i="1"/>
  <c r="K3176" i="1" s="1"/>
  <c r="E3177" i="1"/>
  <c r="K3177" i="1" s="1"/>
  <c r="E3178" i="1"/>
  <c r="E3179" i="1"/>
  <c r="K3179" i="1" s="1"/>
  <c r="E3180" i="1"/>
  <c r="E3181" i="1"/>
  <c r="E3182" i="1"/>
  <c r="E3183" i="1"/>
  <c r="E3184" i="1"/>
  <c r="K3184" i="1" s="1"/>
  <c r="E3185" i="1"/>
  <c r="E3186" i="1"/>
  <c r="K3186" i="1" s="1"/>
  <c r="E3187" i="1"/>
  <c r="K3187" i="1" s="1"/>
  <c r="E3188" i="1"/>
  <c r="K3188" i="1" s="1"/>
  <c r="E3189" i="1"/>
  <c r="K3189" i="1" s="1"/>
  <c r="E3190" i="1"/>
  <c r="E3191" i="1"/>
  <c r="E3192" i="1"/>
  <c r="E3193" i="1"/>
  <c r="E3194" i="1"/>
  <c r="E3195" i="1"/>
  <c r="E3196" i="1"/>
  <c r="K3196" i="1" s="1"/>
  <c r="E3197" i="1"/>
  <c r="E3198" i="1"/>
  <c r="E3199" i="1"/>
  <c r="E3200" i="1"/>
  <c r="K3200" i="1" s="1"/>
  <c r="E3201" i="1"/>
  <c r="K3201" i="1" s="1"/>
  <c r="E3202" i="1"/>
  <c r="E3203" i="1"/>
  <c r="K3203" i="1" s="1"/>
  <c r="E3204" i="1"/>
  <c r="E3205" i="1"/>
  <c r="E3206" i="1"/>
  <c r="E3207" i="1"/>
  <c r="E3208" i="1"/>
  <c r="K3208" i="1" s="1"/>
  <c r="E3209" i="1"/>
  <c r="E3210" i="1"/>
  <c r="K3210" i="1" s="1"/>
  <c r="E3211" i="1"/>
  <c r="K3211" i="1" s="1"/>
  <c r="E3212" i="1"/>
  <c r="K3212" i="1" s="1"/>
  <c r="E3213" i="1"/>
  <c r="K3213" i="1" s="1"/>
  <c r="E3214" i="1"/>
  <c r="E3215" i="1"/>
  <c r="E3216" i="1"/>
  <c r="E3217" i="1"/>
  <c r="E3218" i="1"/>
  <c r="E3219" i="1"/>
  <c r="E3220" i="1"/>
  <c r="K3220" i="1" s="1"/>
  <c r="E3221" i="1"/>
  <c r="E3222" i="1"/>
  <c r="E3223" i="1"/>
  <c r="E3224" i="1"/>
  <c r="K3224" i="1" s="1"/>
  <c r="E3225" i="1"/>
  <c r="K3225" i="1" s="1"/>
  <c r="E3226" i="1"/>
  <c r="E3227" i="1"/>
  <c r="K3227" i="1" s="1"/>
  <c r="E3228" i="1"/>
  <c r="E3229" i="1"/>
  <c r="E3230" i="1"/>
  <c r="E3231" i="1"/>
  <c r="E3232" i="1"/>
  <c r="K3232" i="1" s="1"/>
  <c r="E3233" i="1"/>
  <c r="E3234" i="1"/>
  <c r="K3234" i="1" s="1"/>
  <c r="E3235" i="1"/>
  <c r="K3235" i="1" s="1"/>
  <c r="E3236" i="1"/>
  <c r="K3236" i="1" s="1"/>
  <c r="E3237" i="1"/>
  <c r="K3237" i="1" s="1"/>
  <c r="E3238" i="1"/>
  <c r="E3239" i="1"/>
  <c r="E3240" i="1"/>
  <c r="E3241" i="1"/>
  <c r="E3242" i="1"/>
  <c r="E3243" i="1"/>
  <c r="E3244" i="1"/>
  <c r="K3244" i="1" s="1"/>
  <c r="E3245" i="1"/>
  <c r="E3246" i="1"/>
  <c r="E3247" i="1"/>
  <c r="E3248" i="1"/>
  <c r="K3248" i="1" s="1"/>
  <c r="E3249" i="1"/>
  <c r="K3249" i="1" s="1"/>
  <c r="E3250" i="1"/>
  <c r="E3251" i="1"/>
  <c r="K3251" i="1" s="1"/>
  <c r="E3252" i="1"/>
  <c r="E3253" i="1"/>
  <c r="E3254" i="1"/>
  <c r="E3255" i="1"/>
  <c r="E3256" i="1"/>
  <c r="K3256" i="1" s="1"/>
  <c r="E3257" i="1"/>
  <c r="E3258" i="1"/>
  <c r="K3258" i="1" s="1"/>
  <c r="E3259" i="1"/>
  <c r="K3259" i="1" s="1"/>
  <c r="E3260" i="1"/>
  <c r="K3260" i="1" s="1"/>
  <c r="E3261" i="1"/>
  <c r="K3261" i="1" s="1"/>
  <c r="E3262" i="1"/>
  <c r="E3263" i="1"/>
  <c r="E3264" i="1"/>
  <c r="E3265" i="1"/>
  <c r="E3266" i="1"/>
  <c r="E3267" i="1"/>
  <c r="E3268" i="1"/>
  <c r="K3268" i="1" s="1"/>
  <c r="E3269" i="1"/>
  <c r="E3270" i="1"/>
  <c r="E3271" i="1"/>
  <c r="E3272" i="1"/>
  <c r="K3272" i="1" s="1"/>
  <c r="E3273" i="1"/>
  <c r="K3273" i="1" s="1"/>
  <c r="E3274" i="1"/>
  <c r="E3275" i="1"/>
  <c r="K3275" i="1" s="1"/>
  <c r="E3276" i="1"/>
  <c r="E3277" i="1"/>
  <c r="E3278" i="1"/>
  <c r="E3279" i="1"/>
  <c r="E3280" i="1"/>
  <c r="K3280" i="1" s="1"/>
  <c r="E3281" i="1"/>
  <c r="E3282" i="1"/>
  <c r="K3282" i="1" s="1"/>
  <c r="E3283" i="1"/>
  <c r="K3283" i="1" s="1"/>
  <c r="E3284" i="1"/>
  <c r="K3284" i="1" s="1"/>
  <c r="E3285" i="1"/>
  <c r="K3285" i="1" s="1"/>
  <c r="E3286" i="1"/>
  <c r="E3287" i="1"/>
  <c r="E3288" i="1"/>
  <c r="E3289" i="1"/>
  <c r="E3290" i="1"/>
  <c r="E3291" i="1"/>
  <c r="E3292" i="1"/>
  <c r="K3292" i="1" s="1"/>
  <c r="E3293" i="1"/>
  <c r="E3294" i="1"/>
  <c r="E3295" i="1"/>
  <c r="E3296" i="1"/>
  <c r="K3296" i="1" s="1"/>
  <c r="E3297" i="1"/>
  <c r="K3297" i="1" s="1"/>
  <c r="E3298" i="1"/>
  <c r="E3299" i="1"/>
  <c r="K3299" i="1" s="1"/>
  <c r="E3300" i="1"/>
  <c r="E3301" i="1"/>
  <c r="E3302" i="1"/>
  <c r="E3303" i="1"/>
  <c r="E3304" i="1"/>
  <c r="K3304" i="1" s="1"/>
  <c r="E3305" i="1"/>
  <c r="E3306" i="1"/>
  <c r="K3306" i="1" s="1"/>
  <c r="E3307" i="1"/>
  <c r="K3307" i="1" s="1"/>
  <c r="E3308" i="1"/>
  <c r="K3308" i="1" s="1"/>
  <c r="E3309" i="1"/>
  <c r="K3309" i="1" s="1"/>
  <c r="E3310" i="1"/>
  <c r="E3311" i="1"/>
  <c r="E3312" i="1"/>
  <c r="E3313" i="1"/>
  <c r="E3314" i="1"/>
  <c r="E3315" i="1"/>
  <c r="E3316" i="1"/>
  <c r="K3316" i="1" s="1"/>
  <c r="E3317" i="1"/>
  <c r="E3318" i="1"/>
  <c r="E3319" i="1"/>
  <c r="E3320" i="1"/>
  <c r="K3320" i="1" s="1"/>
  <c r="E3321" i="1"/>
  <c r="K3321" i="1" s="1"/>
  <c r="E3322" i="1"/>
  <c r="E3323" i="1"/>
  <c r="K3323" i="1" s="1"/>
  <c r="E3324" i="1"/>
  <c r="E3325" i="1"/>
  <c r="E3326" i="1"/>
  <c r="E3327" i="1"/>
  <c r="E3328" i="1"/>
  <c r="K3328" i="1" s="1"/>
  <c r="E3329" i="1"/>
  <c r="E3330" i="1"/>
  <c r="K3330" i="1" s="1"/>
  <c r="E3331" i="1"/>
  <c r="K3331" i="1" s="1"/>
  <c r="E3332" i="1"/>
  <c r="K3332" i="1" s="1"/>
  <c r="E3333" i="1"/>
  <c r="K3333" i="1" s="1"/>
  <c r="E3334" i="1"/>
  <c r="E3335" i="1"/>
  <c r="E3336" i="1"/>
  <c r="E3337" i="1"/>
  <c r="E3338" i="1"/>
  <c r="E3339" i="1"/>
  <c r="E3340" i="1"/>
  <c r="K3340" i="1" s="1"/>
  <c r="E3341" i="1"/>
  <c r="E3342" i="1"/>
  <c r="E3343" i="1"/>
  <c r="E3344" i="1"/>
  <c r="K3344" i="1" s="1"/>
  <c r="E3345" i="1"/>
  <c r="K3345" i="1" s="1"/>
  <c r="E3346" i="1"/>
  <c r="E3347" i="1"/>
  <c r="K3347" i="1" s="1"/>
  <c r="E3348" i="1"/>
  <c r="E3349" i="1"/>
  <c r="E3350" i="1"/>
  <c r="E3351" i="1"/>
  <c r="E3352" i="1"/>
  <c r="K3352" i="1" s="1"/>
  <c r="E3353" i="1"/>
  <c r="E3354" i="1"/>
  <c r="K3354" i="1" s="1"/>
  <c r="E3355" i="1"/>
  <c r="K3355" i="1" s="1"/>
  <c r="E3356" i="1"/>
  <c r="K3356" i="1" s="1"/>
  <c r="E3357" i="1"/>
  <c r="K3357" i="1" s="1"/>
  <c r="E3358" i="1"/>
  <c r="E3359" i="1"/>
  <c r="E3360" i="1"/>
  <c r="E3361" i="1"/>
  <c r="E3362" i="1"/>
  <c r="E3363" i="1"/>
  <c r="E3364" i="1"/>
  <c r="K3364" i="1" s="1"/>
  <c r="E3365" i="1"/>
  <c r="E3366" i="1"/>
  <c r="E3367" i="1"/>
  <c r="E3368" i="1"/>
  <c r="K3368" i="1" s="1"/>
  <c r="E3369" i="1"/>
  <c r="K3369" i="1" s="1"/>
  <c r="E3370" i="1"/>
  <c r="E3371" i="1"/>
  <c r="K3371" i="1" s="1"/>
  <c r="E3372" i="1"/>
  <c r="E3373" i="1"/>
  <c r="E3374" i="1"/>
  <c r="E3375" i="1"/>
  <c r="E3376" i="1"/>
  <c r="K3376" i="1" s="1"/>
  <c r="E3377" i="1"/>
  <c r="E3378" i="1"/>
  <c r="K3378" i="1" s="1"/>
  <c r="E3379" i="1"/>
  <c r="K3379" i="1" s="1"/>
  <c r="E3380" i="1"/>
  <c r="K3380" i="1" s="1"/>
  <c r="E3381" i="1"/>
  <c r="K3381" i="1" s="1"/>
  <c r="E3382" i="1"/>
  <c r="E3383" i="1"/>
  <c r="E3384" i="1"/>
  <c r="E3385" i="1"/>
  <c r="E3386" i="1"/>
  <c r="E3387" i="1"/>
  <c r="E3388" i="1"/>
  <c r="K3388" i="1" s="1"/>
  <c r="E3389" i="1"/>
  <c r="E3390" i="1"/>
  <c r="E3391" i="1"/>
  <c r="E3392" i="1"/>
  <c r="K3392" i="1" s="1"/>
  <c r="E3393" i="1"/>
  <c r="K3393" i="1" s="1"/>
  <c r="E3394" i="1"/>
  <c r="E3395" i="1"/>
  <c r="K3395" i="1" s="1"/>
  <c r="E3396" i="1"/>
  <c r="E3397" i="1"/>
  <c r="E3398" i="1"/>
  <c r="E3399" i="1"/>
  <c r="E3400" i="1"/>
  <c r="K3400" i="1" s="1"/>
  <c r="E3401" i="1"/>
  <c r="E3402" i="1"/>
  <c r="K3402" i="1" s="1"/>
  <c r="E3403" i="1"/>
  <c r="K3403" i="1" s="1"/>
  <c r="E3404" i="1"/>
  <c r="K3404" i="1" s="1"/>
  <c r="E3405" i="1"/>
  <c r="K3405" i="1" s="1"/>
  <c r="E3406" i="1"/>
  <c r="E3407" i="1"/>
  <c r="E3408" i="1"/>
  <c r="E3409" i="1"/>
  <c r="E3410" i="1"/>
  <c r="E3411" i="1"/>
  <c r="E3412" i="1"/>
  <c r="K3412" i="1" s="1"/>
  <c r="E3413" i="1"/>
  <c r="E3414" i="1"/>
  <c r="E3415" i="1"/>
  <c r="E3416" i="1"/>
  <c r="K3416" i="1" s="1"/>
  <c r="E3417" i="1"/>
  <c r="K3417" i="1" s="1"/>
  <c r="E3418" i="1"/>
  <c r="E3419" i="1"/>
  <c r="K3419" i="1" s="1"/>
  <c r="E3420" i="1"/>
  <c r="E3421" i="1"/>
  <c r="E3422" i="1"/>
  <c r="E3423" i="1"/>
  <c r="E3424" i="1"/>
  <c r="K3424" i="1" s="1"/>
  <c r="E3425" i="1"/>
  <c r="E3426" i="1"/>
  <c r="K3426" i="1" s="1"/>
  <c r="E3427" i="1"/>
  <c r="K3427" i="1" s="1"/>
  <c r="E3428" i="1"/>
  <c r="K3428" i="1" s="1"/>
  <c r="E3429" i="1"/>
  <c r="K3429" i="1" s="1"/>
  <c r="E3430" i="1"/>
  <c r="E3431" i="1"/>
  <c r="E3432" i="1"/>
  <c r="E3433" i="1"/>
  <c r="E3434" i="1"/>
  <c r="E3435" i="1"/>
  <c r="E3436" i="1"/>
  <c r="K3436" i="1" s="1"/>
  <c r="E3437" i="1"/>
  <c r="E3438" i="1"/>
  <c r="E3439" i="1"/>
  <c r="E3440" i="1"/>
  <c r="K3440" i="1" s="1"/>
  <c r="E3441" i="1"/>
  <c r="K3441" i="1" s="1"/>
  <c r="E3442" i="1"/>
  <c r="E3443" i="1"/>
  <c r="K3443" i="1" s="1"/>
  <c r="E3444" i="1"/>
  <c r="E3445" i="1"/>
  <c r="E3446" i="1"/>
  <c r="E3447" i="1"/>
  <c r="E3448" i="1"/>
  <c r="K3448" i="1" s="1"/>
  <c r="E3449" i="1"/>
  <c r="E3450" i="1"/>
  <c r="K3450" i="1" s="1"/>
  <c r="E3451" i="1"/>
  <c r="K3451" i="1" s="1"/>
  <c r="E3452" i="1"/>
  <c r="K3452" i="1" s="1"/>
  <c r="E3453" i="1"/>
  <c r="K3453" i="1" s="1"/>
  <c r="E3454" i="1"/>
  <c r="E3455" i="1"/>
  <c r="E3456" i="1"/>
  <c r="E3457" i="1"/>
  <c r="E3458" i="1"/>
  <c r="E3459" i="1"/>
  <c r="E3460" i="1"/>
  <c r="K3460" i="1" s="1"/>
  <c r="E3461" i="1"/>
  <c r="E3462" i="1"/>
  <c r="E3463" i="1"/>
  <c r="E3464" i="1"/>
  <c r="K3464" i="1" s="1"/>
  <c r="E3465" i="1"/>
  <c r="K3465" i="1" s="1"/>
  <c r="E3466" i="1"/>
  <c r="E3467" i="1"/>
  <c r="K3467" i="1" s="1"/>
  <c r="E3468" i="1"/>
  <c r="E3469" i="1"/>
  <c r="E3470" i="1"/>
  <c r="E3471" i="1"/>
  <c r="E3472" i="1"/>
  <c r="K3472" i="1" s="1"/>
  <c r="E3473" i="1"/>
  <c r="E3474" i="1"/>
  <c r="K3474" i="1" s="1"/>
  <c r="E3475" i="1"/>
  <c r="K3475" i="1" s="1"/>
  <c r="E3476" i="1"/>
  <c r="K3476" i="1" s="1"/>
  <c r="E3477" i="1"/>
  <c r="K3477" i="1" s="1"/>
  <c r="E3478" i="1"/>
  <c r="E3479" i="1"/>
  <c r="E3480" i="1"/>
  <c r="E3481" i="1"/>
  <c r="E3482" i="1"/>
  <c r="E3483" i="1"/>
  <c r="E3484" i="1"/>
  <c r="K3484" i="1" s="1"/>
  <c r="E3485" i="1"/>
  <c r="E3486" i="1"/>
  <c r="E3487" i="1"/>
  <c r="E3488" i="1"/>
  <c r="K3488" i="1" s="1"/>
  <c r="E3489" i="1"/>
  <c r="K3489" i="1" s="1"/>
  <c r="E3490" i="1"/>
  <c r="E3491" i="1"/>
  <c r="K3491" i="1" s="1"/>
  <c r="E3492" i="1"/>
  <c r="E3493" i="1"/>
  <c r="E3494" i="1"/>
  <c r="E3495" i="1"/>
  <c r="E3496" i="1"/>
  <c r="K3496" i="1" s="1"/>
  <c r="E3497" i="1"/>
  <c r="E3498" i="1"/>
  <c r="K3498" i="1" s="1"/>
  <c r="E3499" i="1"/>
  <c r="K3499" i="1" s="1"/>
  <c r="E3500" i="1"/>
  <c r="K3500" i="1" s="1"/>
  <c r="E3501" i="1"/>
  <c r="K3501" i="1" s="1"/>
  <c r="E3502" i="1"/>
  <c r="E3503" i="1"/>
  <c r="E3504" i="1"/>
  <c r="E3505" i="1"/>
  <c r="E3506" i="1"/>
  <c r="E3507" i="1"/>
  <c r="E3508" i="1"/>
  <c r="K3508" i="1" s="1"/>
  <c r="E3509" i="1"/>
  <c r="E3510" i="1"/>
  <c r="E3511" i="1"/>
  <c r="E3512" i="1"/>
  <c r="K3512" i="1" s="1"/>
  <c r="E3513" i="1"/>
  <c r="K3513" i="1" s="1"/>
  <c r="E3514" i="1"/>
  <c r="E3515" i="1"/>
  <c r="K3515" i="1" s="1"/>
  <c r="E3516" i="1"/>
  <c r="E3517" i="1"/>
  <c r="E3518" i="1"/>
  <c r="E3519" i="1"/>
  <c r="E3520" i="1"/>
  <c r="K3520" i="1" s="1"/>
  <c r="E3521" i="1"/>
  <c r="E3522" i="1"/>
  <c r="K3522" i="1" s="1"/>
  <c r="E3523" i="1"/>
  <c r="K3523" i="1" s="1"/>
  <c r="E3524" i="1"/>
  <c r="K3524" i="1" s="1"/>
  <c r="E3525" i="1"/>
  <c r="K3525" i="1" s="1"/>
  <c r="E3526" i="1"/>
  <c r="E3527" i="1"/>
  <c r="E3528" i="1"/>
  <c r="E3529" i="1"/>
  <c r="E3530" i="1"/>
  <c r="E3531" i="1"/>
  <c r="E3532" i="1"/>
  <c r="K3532" i="1" s="1"/>
  <c r="E3533" i="1"/>
  <c r="E3534" i="1"/>
  <c r="E3535" i="1"/>
  <c r="E3536" i="1"/>
  <c r="K3536" i="1" s="1"/>
  <c r="E3537" i="1"/>
  <c r="K3537" i="1" s="1"/>
  <c r="E3538" i="1"/>
  <c r="E3539" i="1"/>
  <c r="K3539" i="1" s="1"/>
  <c r="E3540" i="1"/>
  <c r="E3541" i="1"/>
  <c r="E3542" i="1"/>
  <c r="E3543" i="1"/>
  <c r="E3544" i="1"/>
  <c r="K3544" i="1" s="1"/>
  <c r="E3545" i="1"/>
  <c r="E3546" i="1"/>
  <c r="K3546" i="1" s="1"/>
  <c r="E3547" i="1"/>
  <c r="K3547" i="1" s="1"/>
  <c r="E3548" i="1"/>
  <c r="K3548" i="1" s="1"/>
  <c r="E3549" i="1"/>
  <c r="K3549" i="1" s="1"/>
  <c r="E3550" i="1"/>
  <c r="E3551" i="1"/>
  <c r="E3552" i="1"/>
  <c r="E3553" i="1"/>
  <c r="E3554" i="1"/>
  <c r="E3555" i="1"/>
  <c r="E3556" i="1"/>
  <c r="K3556" i="1" s="1"/>
  <c r="E3557" i="1"/>
  <c r="E3558" i="1"/>
  <c r="E3559" i="1"/>
  <c r="E3560" i="1"/>
  <c r="K3560" i="1" s="1"/>
  <c r="E3561" i="1"/>
  <c r="K3561" i="1" s="1"/>
  <c r="E3562" i="1"/>
  <c r="E3563" i="1"/>
  <c r="K3563" i="1" s="1"/>
  <c r="E3564" i="1"/>
  <c r="E3565" i="1"/>
  <c r="E3566" i="1"/>
  <c r="E3567" i="1"/>
  <c r="E3568" i="1"/>
  <c r="K3568" i="1" s="1"/>
  <c r="E3569" i="1"/>
  <c r="E3570" i="1"/>
  <c r="K3570" i="1" s="1"/>
  <c r="E3571" i="1"/>
  <c r="K3571" i="1" s="1"/>
  <c r="E3572" i="1"/>
  <c r="K3572" i="1" s="1"/>
  <c r="E3573" i="1"/>
  <c r="K3573" i="1" s="1"/>
  <c r="E3574" i="1"/>
  <c r="E3575" i="1"/>
  <c r="E3576" i="1"/>
  <c r="E3577" i="1"/>
  <c r="E3578" i="1"/>
  <c r="E3579" i="1"/>
  <c r="E3580" i="1"/>
  <c r="K3580" i="1" s="1"/>
  <c r="E3581" i="1"/>
  <c r="E3582" i="1"/>
  <c r="E3583" i="1"/>
  <c r="E3584" i="1"/>
  <c r="K3584" i="1" s="1"/>
  <c r="E3585" i="1"/>
  <c r="K3585" i="1" s="1"/>
  <c r="E3586" i="1"/>
  <c r="E3587" i="1"/>
  <c r="K3587" i="1" s="1"/>
  <c r="E3588" i="1"/>
  <c r="E3589" i="1"/>
  <c r="E3590" i="1"/>
  <c r="E3591" i="1"/>
  <c r="E3592" i="1"/>
  <c r="K3592" i="1" s="1"/>
  <c r="E3593" i="1"/>
  <c r="E3594" i="1"/>
  <c r="K3594" i="1" s="1"/>
  <c r="E3595" i="1"/>
  <c r="K3595" i="1" s="1"/>
  <c r="E3596" i="1"/>
  <c r="K3596" i="1" s="1"/>
  <c r="E3597" i="1"/>
  <c r="K3597" i="1" s="1"/>
  <c r="E3598" i="1"/>
  <c r="E3599" i="1"/>
  <c r="E3600" i="1"/>
  <c r="E3601" i="1"/>
  <c r="E3602" i="1"/>
  <c r="E3603" i="1"/>
  <c r="E3604" i="1"/>
  <c r="K3604" i="1" s="1"/>
  <c r="E3605" i="1"/>
  <c r="E3606" i="1"/>
  <c r="E3607" i="1"/>
  <c r="E3608" i="1"/>
  <c r="K3608" i="1" s="1"/>
  <c r="E3609" i="1"/>
  <c r="K3609" i="1" s="1"/>
  <c r="E3610" i="1"/>
  <c r="E3611" i="1"/>
  <c r="K3611" i="1" s="1"/>
  <c r="E3612" i="1"/>
  <c r="E3613" i="1"/>
  <c r="E3614" i="1"/>
  <c r="E3615" i="1"/>
  <c r="E3616" i="1"/>
  <c r="K3616" i="1" s="1"/>
  <c r="E3617" i="1"/>
  <c r="E3618" i="1"/>
  <c r="K3618" i="1" s="1"/>
  <c r="E3619" i="1"/>
  <c r="K3619" i="1" s="1"/>
  <c r="E3620" i="1"/>
  <c r="K3620" i="1" s="1"/>
  <c r="E3621" i="1"/>
  <c r="K3621" i="1" s="1"/>
  <c r="E3622" i="1"/>
  <c r="E3623" i="1"/>
  <c r="E3624" i="1"/>
  <c r="E3625" i="1"/>
  <c r="E3626" i="1"/>
  <c r="E3627" i="1"/>
  <c r="E3628" i="1"/>
  <c r="K3628" i="1" s="1"/>
  <c r="E3629" i="1"/>
  <c r="E3630" i="1"/>
  <c r="E3631" i="1"/>
  <c r="E3632" i="1"/>
  <c r="K3632" i="1" s="1"/>
  <c r="E3633" i="1"/>
  <c r="K3633" i="1" s="1"/>
  <c r="E3634" i="1"/>
  <c r="E3635" i="1"/>
  <c r="K3635" i="1" s="1"/>
  <c r="E3636" i="1"/>
  <c r="E3637" i="1"/>
  <c r="E3638" i="1"/>
  <c r="E3639" i="1"/>
  <c r="E3640" i="1"/>
  <c r="K3640" i="1" s="1"/>
  <c r="E3641" i="1"/>
  <c r="E3642" i="1"/>
  <c r="K3642" i="1" s="1"/>
  <c r="E3643" i="1"/>
  <c r="K3643" i="1" s="1"/>
  <c r="E3644" i="1"/>
  <c r="K3644" i="1" s="1"/>
  <c r="E3645" i="1"/>
  <c r="K3645" i="1" s="1"/>
  <c r="E3646" i="1"/>
  <c r="E3647" i="1"/>
  <c r="E3648" i="1"/>
  <c r="E3649" i="1"/>
  <c r="E3650" i="1"/>
  <c r="E3651" i="1"/>
  <c r="E3652" i="1"/>
  <c r="K3652" i="1" s="1"/>
  <c r="E3653" i="1"/>
  <c r="E3654" i="1"/>
  <c r="E3655" i="1"/>
  <c r="E3656" i="1"/>
  <c r="K3656" i="1" s="1"/>
  <c r="E3657" i="1"/>
  <c r="K3657" i="1" s="1"/>
  <c r="E3658" i="1"/>
  <c r="E3659" i="1"/>
  <c r="K3659" i="1" s="1"/>
  <c r="E3660" i="1"/>
  <c r="E3661" i="1"/>
  <c r="E3662" i="1"/>
  <c r="E3663" i="1"/>
  <c r="E3664" i="1"/>
  <c r="K3664" i="1" s="1"/>
  <c r="E3665" i="1"/>
  <c r="E3666" i="1"/>
  <c r="K3666" i="1" s="1"/>
  <c r="E3667" i="1"/>
  <c r="K3667" i="1" s="1"/>
  <c r="E3668" i="1"/>
  <c r="K3668" i="1" s="1"/>
  <c r="E3669" i="1"/>
  <c r="K3669" i="1" s="1"/>
  <c r="E3670" i="1"/>
  <c r="E3671" i="1"/>
  <c r="E3672" i="1"/>
  <c r="E3673" i="1"/>
  <c r="E3674" i="1"/>
  <c r="E3675" i="1"/>
  <c r="E3676" i="1"/>
  <c r="K3676" i="1" s="1"/>
  <c r="E3677" i="1"/>
  <c r="E3678" i="1"/>
  <c r="E3679" i="1"/>
  <c r="E3680" i="1"/>
  <c r="K3680" i="1" s="1"/>
  <c r="E3681" i="1"/>
  <c r="K3681" i="1" s="1"/>
  <c r="E3682" i="1"/>
  <c r="E3683" i="1"/>
  <c r="K3683" i="1" s="1"/>
  <c r="E3684" i="1"/>
  <c r="E3685" i="1"/>
  <c r="E3686" i="1"/>
  <c r="E3687" i="1"/>
  <c r="E3688" i="1"/>
  <c r="K3688" i="1" s="1"/>
  <c r="E3689" i="1"/>
  <c r="E3690" i="1"/>
  <c r="K3690" i="1" s="1"/>
  <c r="E3691" i="1"/>
  <c r="K3691" i="1" s="1"/>
  <c r="E3692" i="1"/>
  <c r="K3692" i="1" s="1"/>
  <c r="E3693" i="1"/>
  <c r="K3693" i="1" s="1"/>
  <c r="E3694" i="1"/>
  <c r="E3695" i="1"/>
  <c r="E3696" i="1"/>
  <c r="E3697" i="1"/>
  <c r="E3698" i="1"/>
  <c r="E3699" i="1"/>
  <c r="E3700" i="1"/>
  <c r="K3700" i="1" s="1"/>
  <c r="E3701" i="1"/>
  <c r="E3702" i="1"/>
  <c r="E3703" i="1"/>
  <c r="E3704" i="1"/>
  <c r="K3704" i="1" s="1"/>
  <c r="E3705" i="1"/>
  <c r="K3705" i="1" s="1"/>
  <c r="E3706" i="1"/>
  <c r="E3707" i="1"/>
  <c r="K3707" i="1" s="1"/>
  <c r="E3708" i="1"/>
  <c r="E3709" i="1"/>
  <c r="E3710" i="1"/>
  <c r="E3711" i="1"/>
  <c r="E3712" i="1"/>
  <c r="K3712" i="1" s="1"/>
  <c r="E3713" i="1"/>
  <c r="E3714" i="1"/>
  <c r="K3714" i="1" s="1"/>
  <c r="E3715" i="1"/>
  <c r="K3715" i="1" s="1"/>
  <c r="E3716" i="1"/>
  <c r="K3716" i="1" s="1"/>
  <c r="E3717" i="1"/>
  <c r="K3717" i="1" s="1"/>
  <c r="E3718" i="1"/>
  <c r="E3719" i="1"/>
  <c r="E3720" i="1"/>
  <c r="E3721" i="1"/>
  <c r="E3722" i="1"/>
  <c r="E3723" i="1"/>
  <c r="E3724" i="1"/>
  <c r="K3724" i="1" s="1"/>
  <c r="E3725" i="1"/>
  <c r="E3726" i="1"/>
  <c r="E3727" i="1"/>
  <c r="E3728" i="1"/>
  <c r="K3728" i="1" s="1"/>
  <c r="E3729" i="1"/>
  <c r="K3729" i="1" s="1"/>
  <c r="E3730" i="1"/>
  <c r="E3731" i="1"/>
  <c r="K3731" i="1" s="1"/>
  <c r="E3732" i="1"/>
  <c r="E3733" i="1"/>
  <c r="E3734" i="1"/>
  <c r="E3735" i="1"/>
  <c r="E3736" i="1"/>
  <c r="K3736" i="1" s="1"/>
  <c r="E3737" i="1"/>
  <c r="E3738" i="1"/>
  <c r="K3738" i="1" s="1"/>
  <c r="E3739" i="1"/>
  <c r="K3739" i="1" s="1"/>
  <c r="E3740" i="1"/>
  <c r="K3740" i="1" s="1"/>
  <c r="E3741" i="1"/>
  <c r="K3741" i="1" s="1"/>
  <c r="E3742" i="1"/>
  <c r="E3743" i="1"/>
  <c r="E3744" i="1"/>
  <c r="E3745" i="1"/>
  <c r="E3746" i="1"/>
  <c r="E3747" i="1"/>
  <c r="E3748" i="1"/>
  <c r="K3748" i="1" s="1"/>
  <c r="E3749" i="1"/>
  <c r="E3750" i="1"/>
  <c r="E3751" i="1"/>
  <c r="E3752" i="1"/>
  <c r="K3752" i="1" s="1"/>
  <c r="E3753" i="1"/>
  <c r="K3753" i="1" s="1"/>
  <c r="E3754" i="1"/>
  <c r="E3755" i="1"/>
  <c r="K3755" i="1" s="1"/>
  <c r="E3756" i="1"/>
  <c r="E3757" i="1"/>
  <c r="E3758" i="1"/>
  <c r="E3759" i="1"/>
  <c r="E3760" i="1"/>
  <c r="K3760" i="1" s="1"/>
  <c r="E3761" i="1"/>
  <c r="E3762" i="1"/>
  <c r="K3762" i="1" s="1"/>
  <c r="E3763" i="1"/>
  <c r="K3763" i="1" s="1"/>
  <c r="E3764" i="1"/>
  <c r="K3764" i="1" s="1"/>
  <c r="E3765" i="1"/>
  <c r="K3765" i="1" s="1"/>
  <c r="E3766" i="1"/>
  <c r="E3767" i="1"/>
  <c r="E3768" i="1"/>
  <c r="E3769" i="1"/>
  <c r="E3770" i="1"/>
  <c r="E3771" i="1"/>
  <c r="E3772" i="1"/>
  <c r="K3772" i="1" s="1"/>
  <c r="E3773" i="1"/>
  <c r="E3774" i="1"/>
  <c r="E3775" i="1"/>
  <c r="E3776" i="1"/>
  <c r="K3776" i="1" s="1"/>
  <c r="E3777" i="1"/>
  <c r="K3777" i="1" s="1"/>
  <c r="E3778" i="1"/>
  <c r="E3779" i="1"/>
  <c r="K3779" i="1" s="1"/>
  <c r="E3780" i="1"/>
  <c r="E3781" i="1"/>
  <c r="E3782" i="1"/>
  <c r="E3783" i="1"/>
  <c r="E3784" i="1"/>
  <c r="K3784" i="1" s="1"/>
  <c r="E3785" i="1"/>
  <c r="E3786" i="1"/>
  <c r="K3786" i="1" s="1"/>
  <c r="E3787" i="1"/>
  <c r="K3787" i="1" s="1"/>
  <c r="E3788" i="1"/>
  <c r="K3788" i="1" s="1"/>
  <c r="E3789" i="1"/>
  <c r="K3789" i="1" s="1"/>
  <c r="E3790" i="1"/>
  <c r="E3791" i="1"/>
  <c r="E3792" i="1"/>
  <c r="E3793" i="1"/>
  <c r="E3794" i="1"/>
  <c r="E3795" i="1"/>
  <c r="E3796" i="1"/>
  <c r="K3796" i="1" s="1"/>
  <c r="E3797" i="1"/>
  <c r="E3798" i="1"/>
  <c r="E3799" i="1"/>
  <c r="E3800" i="1"/>
  <c r="K3800" i="1" s="1"/>
  <c r="E3801" i="1"/>
  <c r="K3801" i="1" s="1"/>
  <c r="E3802" i="1"/>
  <c r="E3803" i="1"/>
  <c r="K3803" i="1" s="1"/>
  <c r="E3804" i="1"/>
  <c r="E3805" i="1"/>
  <c r="E3806" i="1"/>
  <c r="E3807" i="1"/>
  <c r="E3808" i="1"/>
  <c r="K3808" i="1" s="1"/>
  <c r="E3809" i="1"/>
  <c r="E3810" i="1"/>
  <c r="K3810" i="1" s="1"/>
  <c r="E3811" i="1"/>
  <c r="K3811" i="1" s="1"/>
  <c r="E3812" i="1"/>
  <c r="K3812" i="1" s="1"/>
  <c r="E3813" i="1"/>
  <c r="K3813" i="1" s="1"/>
  <c r="E3814" i="1"/>
  <c r="E3815" i="1"/>
  <c r="E3816" i="1"/>
  <c r="E3817" i="1"/>
  <c r="E3818" i="1"/>
  <c r="E3819" i="1"/>
  <c r="E3820" i="1"/>
  <c r="K3820" i="1" s="1"/>
  <c r="E3821" i="1"/>
  <c r="E3822" i="1"/>
  <c r="E3823" i="1"/>
  <c r="E3824" i="1"/>
  <c r="K3824" i="1" s="1"/>
  <c r="E3825" i="1"/>
  <c r="K3825" i="1" s="1"/>
  <c r="E3826" i="1"/>
  <c r="E3827" i="1"/>
  <c r="K3827" i="1" s="1"/>
  <c r="E3828" i="1"/>
  <c r="E3829" i="1"/>
  <c r="E3830" i="1"/>
  <c r="E3831" i="1"/>
  <c r="E3832" i="1"/>
  <c r="K3832" i="1" s="1"/>
  <c r="E3833" i="1"/>
  <c r="E3834" i="1"/>
  <c r="K3834" i="1" s="1"/>
  <c r="E3835" i="1"/>
  <c r="K3835" i="1" s="1"/>
  <c r="E3836" i="1"/>
  <c r="K3836" i="1" s="1"/>
  <c r="E3837" i="1"/>
  <c r="K3837" i="1" s="1"/>
  <c r="E3838" i="1"/>
  <c r="E3839" i="1"/>
  <c r="E3840" i="1"/>
  <c r="E3841" i="1"/>
  <c r="E3842" i="1"/>
  <c r="E3843" i="1"/>
  <c r="E3844" i="1"/>
  <c r="K3844" i="1" s="1"/>
  <c r="E3845" i="1"/>
  <c r="E3846" i="1"/>
  <c r="E3847" i="1"/>
  <c r="E3848" i="1"/>
  <c r="K3848" i="1" s="1"/>
  <c r="E3849" i="1"/>
  <c r="K3849" i="1" s="1"/>
  <c r="E3850" i="1"/>
  <c r="E3851" i="1"/>
  <c r="K3851" i="1" s="1"/>
  <c r="E3852" i="1"/>
  <c r="E3853" i="1"/>
  <c r="E3854" i="1"/>
  <c r="E3855" i="1"/>
  <c r="E3856" i="1"/>
  <c r="K3856" i="1" s="1"/>
  <c r="E3857" i="1"/>
  <c r="E3858" i="1"/>
  <c r="K3858" i="1" s="1"/>
  <c r="E3859" i="1"/>
  <c r="K3859" i="1" s="1"/>
  <c r="E3860" i="1"/>
  <c r="K3860" i="1" s="1"/>
  <c r="E3861" i="1"/>
  <c r="K3861" i="1" s="1"/>
  <c r="E3862" i="1"/>
  <c r="E3863" i="1"/>
  <c r="E3864" i="1"/>
  <c r="E3865" i="1"/>
  <c r="E3866" i="1"/>
  <c r="E3867" i="1"/>
  <c r="E3868" i="1"/>
  <c r="K3868" i="1" s="1"/>
  <c r="E3869" i="1"/>
  <c r="E3870" i="1"/>
  <c r="E3871" i="1"/>
  <c r="E3872" i="1"/>
  <c r="K3872" i="1" s="1"/>
  <c r="E3873" i="1"/>
  <c r="K3873" i="1" s="1"/>
  <c r="E3874" i="1"/>
  <c r="E3875" i="1"/>
  <c r="K3875" i="1" s="1"/>
  <c r="E3876" i="1"/>
  <c r="E3877" i="1"/>
  <c r="E3878" i="1"/>
  <c r="E3879" i="1"/>
  <c r="E3880" i="1"/>
  <c r="K3880" i="1" s="1"/>
  <c r="E3881" i="1"/>
  <c r="E3882" i="1"/>
  <c r="K3882" i="1" s="1"/>
  <c r="E3883" i="1"/>
  <c r="K3883" i="1" s="1"/>
  <c r="E3884" i="1"/>
  <c r="K3884" i="1" s="1"/>
  <c r="E3885" i="1"/>
  <c r="K3885" i="1" s="1"/>
  <c r="E3886" i="1"/>
  <c r="E3887" i="1"/>
  <c r="E3888" i="1"/>
  <c r="E3889" i="1"/>
  <c r="E3890" i="1"/>
  <c r="E3891" i="1"/>
  <c r="E3892" i="1"/>
  <c r="K3892" i="1" s="1"/>
  <c r="E3893" i="1"/>
  <c r="E3894" i="1"/>
  <c r="E3895" i="1"/>
  <c r="E3896" i="1"/>
  <c r="K3896" i="1" s="1"/>
  <c r="E3897" i="1"/>
  <c r="K3897" i="1" s="1"/>
  <c r="E3898" i="1"/>
  <c r="E3899" i="1"/>
  <c r="K3899" i="1" s="1"/>
  <c r="E3900" i="1"/>
  <c r="E3901" i="1"/>
  <c r="E3902" i="1"/>
  <c r="E3903" i="1"/>
  <c r="E3904" i="1"/>
  <c r="K3904" i="1" s="1"/>
  <c r="E3905" i="1"/>
  <c r="E3906" i="1"/>
  <c r="K3906" i="1" s="1"/>
  <c r="E3907" i="1"/>
  <c r="K3907" i="1" s="1"/>
  <c r="E3908" i="1"/>
  <c r="K3908" i="1" s="1"/>
  <c r="E3909" i="1"/>
  <c r="K3909" i="1" s="1"/>
  <c r="E3910" i="1"/>
  <c r="E3911" i="1"/>
  <c r="E3912" i="1"/>
  <c r="E3913" i="1"/>
  <c r="E3914" i="1"/>
  <c r="E3915" i="1"/>
  <c r="E3916" i="1"/>
  <c r="K3916" i="1" s="1"/>
  <c r="E3917" i="1"/>
  <c r="E3918" i="1"/>
  <c r="E3919" i="1"/>
  <c r="E3920" i="1"/>
  <c r="K3920" i="1" s="1"/>
  <c r="E3921" i="1"/>
  <c r="K3921" i="1" s="1"/>
  <c r="E3922" i="1"/>
  <c r="E3923" i="1"/>
  <c r="K3923" i="1" s="1"/>
  <c r="E3924" i="1"/>
  <c r="E3925" i="1"/>
  <c r="E3926" i="1"/>
  <c r="E3927" i="1"/>
  <c r="E3928" i="1"/>
  <c r="K3928" i="1" s="1"/>
  <c r="E3929" i="1"/>
  <c r="E3930" i="1"/>
  <c r="K3930" i="1" s="1"/>
  <c r="E3931" i="1"/>
  <c r="K3931" i="1" s="1"/>
  <c r="E3932" i="1"/>
  <c r="K3932" i="1" s="1"/>
  <c r="E3933" i="1"/>
  <c r="K3933" i="1" s="1"/>
  <c r="E3934" i="1"/>
  <c r="E3935" i="1"/>
  <c r="E3936" i="1"/>
  <c r="E3937" i="1"/>
  <c r="E3938" i="1"/>
  <c r="E3939" i="1"/>
  <c r="E3940" i="1"/>
  <c r="K3940" i="1" s="1"/>
  <c r="E3941" i="1"/>
  <c r="E3942" i="1"/>
  <c r="E3943" i="1"/>
  <c r="E3944" i="1"/>
  <c r="K3944" i="1" s="1"/>
  <c r="E3945" i="1"/>
  <c r="K3945" i="1" s="1"/>
  <c r="E3946" i="1"/>
  <c r="E3947" i="1"/>
  <c r="K3947" i="1" s="1"/>
  <c r="E3948" i="1"/>
  <c r="E3949" i="1"/>
  <c r="E3950" i="1"/>
  <c r="E3951" i="1"/>
  <c r="E3952" i="1"/>
  <c r="K3952" i="1" s="1"/>
  <c r="E3953" i="1"/>
  <c r="E3954" i="1"/>
  <c r="K3954" i="1" s="1"/>
  <c r="E3955" i="1"/>
  <c r="K3955" i="1" s="1"/>
  <c r="E3956" i="1"/>
  <c r="K3956" i="1" s="1"/>
  <c r="E3957" i="1"/>
  <c r="K3957" i="1" s="1"/>
  <c r="E3958" i="1"/>
  <c r="E3959" i="1"/>
  <c r="E3960" i="1"/>
  <c r="E3961" i="1"/>
  <c r="E3962" i="1"/>
  <c r="E3963" i="1"/>
  <c r="E3964" i="1"/>
  <c r="K3964" i="1" s="1"/>
  <c r="E3965" i="1"/>
  <c r="E3966" i="1"/>
  <c r="E3967" i="1"/>
  <c r="E3968" i="1"/>
  <c r="K3968" i="1" s="1"/>
  <c r="E3969" i="1"/>
  <c r="K3969" i="1" s="1"/>
  <c r="E3970" i="1"/>
  <c r="E3971" i="1"/>
  <c r="K3971" i="1" s="1"/>
  <c r="E3972" i="1"/>
  <c r="E3973" i="1"/>
  <c r="E3974" i="1"/>
  <c r="E3975" i="1"/>
  <c r="E3976" i="1"/>
  <c r="K3976" i="1" s="1"/>
  <c r="E3977" i="1"/>
  <c r="E3978" i="1"/>
  <c r="K3978" i="1" s="1"/>
  <c r="E3979" i="1"/>
  <c r="K3979" i="1" s="1"/>
  <c r="E3980" i="1"/>
  <c r="K3980" i="1" s="1"/>
  <c r="E3981" i="1"/>
  <c r="K3981" i="1" s="1"/>
  <c r="E3982" i="1"/>
  <c r="E3983" i="1"/>
  <c r="E3984" i="1"/>
  <c r="E3985" i="1"/>
  <c r="E3986" i="1"/>
  <c r="E3987" i="1"/>
  <c r="E3988" i="1"/>
  <c r="K3988" i="1" s="1"/>
  <c r="E3989" i="1"/>
  <c r="E3990" i="1"/>
  <c r="E3991" i="1"/>
  <c r="E3992" i="1"/>
  <c r="K3992" i="1" s="1"/>
  <c r="E3993" i="1"/>
  <c r="K3993" i="1" s="1"/>
  <c r="E3994" i="1"/>
  <c r="E3995" i="1"/>
  <c r="K3995" i="1" s="1"/>
  <c r="E3996" i="1"/>
  <c r="E3997" i="1"/>
  <c r="E3998" i="1"/>
  <c r="E3999" i="1"/>
  <c r="E4000" i="1"/>
  <c r="K4000" i="1" s="1"/>
  <c r="E4001" i="1"/>
  <c r="E4002" i="1"/>
  <c r="K4002" i="1" s="1"/>
  <c r="E4003" i="1"/>
  <c r="K4003" i="1" s="1"/>
  <c r="E4004" i="1"/>
  <c r="K4004" i="1" s="1"/>
  <c r="E4005" i="1"/>
  <c r="K4005" i="1" s="1"/>
  <c r="E4006" i="1"/>
  <c r="E4007" i="1"/>
  <c r="E4008" i="1"/>
  <c r="E4009" i="1"/>
  <c r="E4010" i="1"/>
  <c r="E4011" i="1"/>
  <c r="E4012" i="1"/>
  <c r="K4012" i="1" s="1"/>
  <c r="E4013" i="1"/>
  <c r="E4014" i="1"/>
  <c r="E4015" i="1"/>
  <c r="E4016" i="1"/>
  <c r="K4016" i="1" s="1"/>
  <c r="E4017" i="1"/>
  <c r="K4017" i="1" s="1"/>
  <c r="E4018" i="1"/>
  <c r="E4019" i="1"/>
  <c r="K4019" i="1" s="1"/>
  <c r="E4020" i="1"/>
  <c r="E4021" i="1"/>
  <c r="E4022" i="1"/>
  <c r="E4023" i="1"/>
  <c r="E4024" i="1"/>
  <c r="K4024" i="1" s="1"/>
  <c r="E4025" i="1"/>
  <c r="E4026" i="1"/>
  <c r="K4026" i="1" s="1"/>
  <c r="E4027" i="1"/>
  <c r="K4027" i="1" s="1"/>
  <c r="E4028" i="1"/>
  <c r="K4028" i="1" s="1"/>
  <c r="E4029" i="1"/>
  <c r="K4029" i="1" s="1"/>
  <c r="E4030" i="1"/>
  <c r="E4031" i="1"/>
  <c r="E4032" i="1"/>
  <c r="E4033" i="1"/>
  <c r="E4034" i="1"/>
  <c r="E4035" i="1"/>
  <c r="E4036" i="1"/>
  <c r="K4036" i="1" s="1"/>
  <c r="E4037" i="1"/>
  <c r="E4038" i="1"/>
  <c r="E4039" i="1"/>
  <c r="E4040" i="1"/>
  <c r="K4040" i="1" s="1"/>
  <c r="E4041" i="1"/>
  <c r="K4041" i="1" s="1"/>
  <c r="E4042" i="1"/>
  <c r="E4043" i="1"/>
  <c r="K4043" i="1" s="1"/>
  <c r="E4044" i="1"/>
  <c r="E4045" i="1"/>
  <c r="E4046" i="1"/>
  <c r="E4047" i="1"/>
  <c r="E4048" i="1"/>
  <c r="K4048" i="1" s="1"/>
  <c r="E4049" i="1"/>
  <c r="E4050" i="1"/>
  <c r="K4050" i="1" s="1"/>
  <c r="E4051" i="1"/>
  <c r="K4051" i="1" s="1"/>
  <c r="E4052" i="1"/>
  <c r="K4052" i="1" s="1"/>
  <c r="E4053" i="1"/>
  <c r="K4053" i="1" s="1"/>
  <c r="E4054" i="1"/>
  <c r="E4055" i="1"/>
  <c r="E4056" i="1"/>
  <c r="E4057" i="1"/>
  <c r="E4058" i="1"/>
  <c r="E4059" i="1"/>
  <c r="E4060" i="1"/>
  <c r="K4060" i="1" s="1"/>
  <c r="E4061" i="1"/>
  <c r="E4062" i="1"/>
  <c r="E4063" i="1"/>
  <c r="E4064" i="1"/>
  <c r="K4064" i="1" s="1"/>
  <c r="E4065" i="1"/>
  <c r="K4065" i="1" s="1"/>
  <c r="E4066" i="1"/>
  <c r="E4067" i="1"/>
  <c r="K4067" i="1" s="1"/>
  <c r="E4068" i="1"/>
  <c r="E4069" i="1"/>
  <c r="E4070" i="1"/>
  <c r="E4071" i="1"/>
  <c r="E4072" i="1"/>
  <c r="K4072" i="1" s="1"/>
  <c r="E4073" i="1"/>
  <c r="E4074" i="1"/>
  <c r="K4074" i="1" s="1"/>
  <c r="E4075" i="1"/>
  <c r="K4075" i="1" s="1"/>
  <c r="E4076" i="1"/>
  <c r="K4076" i="1" s="1"/>
  <c r="E4077" i="1"/>
  <c r="K4077" i="1" s="1"/>
  <c r="E4078" i="1"/>
  <c r="E4079" i="1"/>
  <c r="E4080" i="1"/>
  <c r="E4081" i="1"/>
  <c r="E4082" i="1"/>
  <c r="E4083" i="1"/>
  <c r="E4084" i="1"/>
  <c r="K4084" i="1" s="1"/>
  <c r="E4085" i="1"/>
  <c r="E4086" i="1"/>
  <c r="E4087" i="1"/>
  <c r="E4088" i="1"/>
  <c r="K4088" i="1" s="1"/>
  <c r="E4089" i="1"/>
  <c r="K4089" i="1" s="1"/>
  <c r="E4090" i="1"/>
  <c r="E4091" i="1"/>
  <c r="K4091" i="1" s="1"/>
  <c r="E4092" i="1"/>
  <c r="E4093" i="1"/>
  <c r="E4094" i="1"/>
  <c r="E4095" i="1"/>
  <c r="E4096" i="1"/>
  <c r="K4096" i="1" s="1"/>
  <c r="E4097" i="1"/>
  <c r="E4098" i="1"/>
  <c r="K4098" i="1" s="1"/>
  <c r="E4099" i="1"/>
  <c r="K4099" i="1" s="1"/>
  <c r="E4100" i="1"/>
  <c r="K4100" i="1" s="1"/>
  <c r="E4101" i="1"/>
  <c r="K4101" i="1" s="1"/>
  <c r="E4102" i="1"/>
  <c r="E4103" i="1"/>
  <c r="E4104" i="1"/>
  <c r="E4105" i="1"/>
  <c r="E4106" i="1"/>
  <c r="E4107" i="1"/>
  <c r="E4108" i="1"/>
  <c r="K4108" i="1" s="1"/>
  <c r="E4109" i="1"/>
  <c r="E4110" i="1"/>
  <c r="E4111" i="1"/>
  <c r="E4112" i="1"/>
  <c r="K4112" i="1" s="1"/>
  <c r="E4113" i="1"/>
  <c r="K4113" i="1" s="1"/>
  <c r="E4114" i="1"/>
  <c r="E4115" i="1"/>
  <c r="K4115" i="1" s="1"/>
  <c r="E4116" i="1"/>
  <c r="E4117" i="1"/>
  <c r="E4118" i="1"/>
  <c r="E4119" i="1"/>
  <c r="E4120" i="1"/>
  <c r="K4120" i="1" s="1"/>
  <c r="E4121" i="1"/>
  <c r="E4122" i="1"/>
  <c r="K4122" i="1" s="1"/>
  <c r="E4123" i="1"/>
  <c r="K4123" i="1" s="1"/>
  <c r="E4124" i="1"/>
  <c r="K4124" i="1" s="1"/>
  <c r="E4125" i="1"/>
  <c r="K4125" i="1" s="1"/>
  <c r="E4126" i="1"/>
  <c r="E4127" i="1"/>
  <c r="E4128" i="1"/>
  <c r="E4129" i="1"/>
  <c r="E4130" i="1"/>
  <c r="E4131" i="1"/>
  <c r="E4132" i="1"/>
  <c r="K4132" i="1" s="1"/>
  <c r="E4133" i="1"/>
  <c r="E4134" i="1"/>
  <c r="E4135" i="1"/>
  <c r="E4136" i="1"/>
  <c r="K4136" i="1" s="1"/>
  <c r="E4137" i="1"/>
  <c r="K4137" i="1" s="1"/>
  <c r="E4138" i="1"/>
  <c r="E4139" i="1"/>
  <c r="K4139" i="1" s="1"/>
  <c r="E4140" i="1"/>
  <c r="E4141" i="1"/>
  <c r="E4142" i="1"/>
  <c r="E4143" i="1"/>
  <c r="E4144" i="1"/>
  <c r="K4144" i="1" s="1"/>
  <c r="E4145" i="1"/>
  <c r="E4146" i="1"/>
  <c r="K4146" i="1" s="1"/>
  <c r="E4147" i="1"/>
  <c r="K4147" i="1" s="1"/>
  <c r="E4148" i="1"/>
  <c r="K4148" i="1" s="1"/>
  <c r="E4149" i="1"/>
  <c r="K4149" i="1" s="1"/>
  <c r="E4150" i="1"/>
  <c r="E4151" i="1"/>
  <c r="E4152" i="1"/>
  <c r="E4153" i="1"/>
  <c r="E4154" i="1"/>
  <c r="E4155" i="1"/>
  <c r="E4156" i="1"/>
  <c r="K4156" i="1" s="1"/>
  <c r="E4157" i="1"/>
  <c r="E4158" i="1"/>
  <c r="E4159" i="1"/>
  <c r="E4160" i="1"/>
  <c r="K4160" i="1" s="1"/>
  <c r="E4161" i="1"/>
  <c r="K4161" i="1" s="1"/>
  <c r="E4162" i="1"/>
  <c r="E4163" i="1"/>
  <c r="K4163" i="1" s="1"/>
  <c r="E4164" i="1"/>
  <c r="E4165" i="1"/>
  <c r="E4166" i="1"/>
  <c r="E4167" i="1"/>
  <c r="E4168" i="1"/>
  <c r="K4168" i="1" s="1"/>
  <c r="E4169" i="1"/>
  <c r="E4170" i="1"/>
  <c r="K4170" i="1" s="1"/>
  <c r="E4171" i="1"/>
  <c r="K4171" i="1" s="1"/>
  <c r="E4172" i="1"/>
  <c r="K4172" i="1" s="1"/>
  <c r="E4173" i="1"/>
  <c r="K4173" i="1" s="1"/>
  <c r="E4174" i="1"/>
  <c r="E4175" i="1"/>
  <c r="E4176" i="1"/>
  <c r="E4177" i="1"/>
  <c r="E4178" i="1"/>
  <c r="E4179" i="1"/>
  <c r="E4180" i="1"/>
  <c r="K4180" i="1" s="1"/>
  <c r="E4181" i="1"/>
  <c r="E4182" i="1"/>
  <c r="E4183" i="1"/>
  <c r="E4184" i="1"/>
  <c r="K4184" i="1" s="1"/>
  <c r="E4185" i="1"/>
  <c r="K4185" i="1" s="1"/>
  <c r="E4186" i="1"/>
  <c r="E4187" i="1"/>
  <c r="K4187" i="1" s="1"/>
  <c r="E4188" i="1"/>
  <c r="E4189" i="1"/>
  <c r="E4190" i="1"/>
  <c r="E4191" i="1"/>
  <c r="E4192" i="1"/>
  <c r="K4192" i="1" s="1"/>
  <c r="E4193" i="1"/>
  <c r="E4194" i="1"/>
  <c r="K4194" i="1" s="1"/>
  <c r="E4195" i="1"/>
  <c r="K4195" i="1" s="1"/>
  <c r="E4196" i="1"/>
  <c r="K4196" i="1" s="1"/>
  <c r="E4197" i="1"/>
  <c r="K4197" i="1" s="1"/>
  <c r="E4198" i="1"/>
  <c r="E4199" i="1"/>
  <c r="E4200" i="1"/>
  <c r="E4201" i="1"/>
  <c r="E4202" i="1"/>
  <c r="E4203" i="1"/>
  <c r="E4204" i="1"/>
  <c r="K4204" i="1" s="1"/>
  <c r="E4205" i="1"/>
  <c r="E4206" i="1"/>
  <c r="E4207" i="1"/>
  <c r="E4208" i="1"/>
  <c r="K4208" i="1" s="1"/>
  <c r="E4209" i="1"/>
  <c r="K4209" i="1" s="1"/>
  <c r="E4210" i="1"/>
  <c r="E4211" i="1"/>
  <c r="K4211" i="1" s="1"/>
  <c r="E4212" i="1"/>
  <c r="E4213" i="1"/>
  <c r="E4214" i="1"/>
  <c r="E4215" i="1"/>
  <c r="E4216" i="1"/>
  <c r="K4216" i="1" s="1"/>
  <c r="E4217" i="1"/>
  <c r="E4218" i="1"/>
  <c r="K4218" i="1" s="1"/>
  <c r="E4219" i="1"/>
  <c r="K4219" i="1" s="1"/>
  <c r="E4220" i="1"/>
  <c r="K4220" i="1" s="1"/>
  <c r="E4221" i="1"/>
  <c r="K4221" i="1" s="1"/>
  <c r="E4222" i="1"/>
  <c r="E4223" i="1"/>
  <c r="E4224" i="1"/>
  <c r="E4225" i="1"/>
  <c r="E4226" i="1"/>
  <c r="E4227" i="1"/>
  <c r="E4228" i="1"/>
  <c r="K4228" i="1" s="1"/>
  <c r="E4229" i="1"/>
  <c r="E4230" i="1"/>
  <c r="E4231" i="1"/>
  <c r="E4232" i="1"/>
  <c r="K4232" i="1" s="1"/>
  <c r="E4233" i="1"/>
  <c r="K4233" i="1" s="1"/>
  <c r="E4234" i="1"/>
  <c r="E4235" i="1"/>
  <c r="K4235" i="1" s="1"/>
  <c r="E4236" i="1"/>
  <c r="E4237" i="1"/>
  <c r="E4238" i="1"/>
  <c r="E4239" i="1"/>
  <c r="E4240" i="1"/>
  <c r="K4240" i="1" s="1"/>
  <c r="E4241" i="1"/>
  <c r="E4242" i="1"/>
  <c r="K4242" i="1" s="1"/>
  <c r="E4243" i="1"/>
  <c r="K4243" i="1" s="1"/>
  <c r="E4244" i="1"/>
  <c r="K4244" i="1" s="1"/>
  <c r="E4245" i="1"/>
  <c r="K4245" i="1" s="1"/>
  <c r="E4246" i="1"/>
  <c r="E4247" i="1"/>
  <c r="E4248" i="1"/>
  <c r="E4249" i="1"/>
  <c r="E4250" i="1"/>
  <c r="E4251" i="1"/>
  <c r="E4252" i="1"/>
  <c r="K4252" i="1" s="1"/>
  <c r="E4253" i="1"/>
  <c r="E4254" i="1"/>
  <c r="E4255" i="1"/>
  <c r="E4256" i="1"/>
  <c r="K4256" i="1" s="1"/>
  <c r="E4257" i="1"/>
  <c r="K4257" i="1" s="1"/>
  <c r="E4258" i="1"/>
  <c r="E4259" i="1"/>
  <c r="K4259" i="1" s="1"/>
  <c r="E4260" i="1"/>
  <c r="E4261" i="1"/>
  <c r="E4262" i="1"/>
  <c r="E4263" i="1"/>
  <c r="E4264" i="1"/>
  <c r="K4264" i="1" s="1"/>
  <c r="E4265" i="1"/>
  <c r="E4266" i="1"/>
  <c r="K4266" i="1" s="1"/>
  <c r="E4267" i="1"/>
  <c r="K4267" i="1" s="1"/>
  <c r="E4268" i="1"/>
  <c r="K4268" i="1" s="1"/>
  <c r="E4269" i="1"/>
  <c r="K4269" i="1" s="1"/>
  <c r="E4270" i="1"/>
  <c r="E4271" i="1"/>
  <c r="E4272" i="1"/>
  <c r="E4273" i="1"/>
  <c r="E4274" i="1"/>
  <c r="E4275" i="1"/>
  <c r="E4276" i="1"/>
  <c r="K4276" i="1" s="1"/>
  <c r="E4277" i="1"/>
  <c r="E4278" i="1"/>
  <c r="E4279" i="1"/>
  <c r="E4280" i="1"/>
  <c r="K4280" i="1" s="1"/>
  <c r="E4281" i="1"/>
  <c r="K4281" i="1" s="1"/>
  <c r="E4282" i="1"/>
  <c r="E4283" i="1"/>
  <c r="K4283" i="1" s="1"/>
  <c r="E4284" i="1"/>
  <c r="E4285" i="1"/>
  <c r="E4286" i="1"/>
  <c r="E4287" i="1"/>
  <c r="E4288" i="1"/>
  <c r="K4288" i="1" s="1"/>
  <c r="E4289" i="1"/>
  <c r="E4290" i="1"/>
  <c r="K4290" i="1" s="1"/>
  <c r="E4291" i="1"/>
  <c r="K4291" i="1" s="1"/>
  <c r="E4292" i="1"/>
  <c r="K4292" i="1" s="1"/>
  <c r="E4293" i="1"/>
  <c r="K4293" i="1" s="1"/>
  <c r="E4294" i="1"/>
  <c r="E4295" i="1"/>
  <c r="E4296" i="1"/>
  <c r="E4297" i="1"/>
  <c r="E4298" i="1"/>
  <c r="E4299" i="1"/>
  <c r="E4300" i="1"/>
  <c r="K4300" i="1" s="1"/>
  <c r="E4301" i="1"/>
  <c r="E4302" i="1"/>
  <c r="E4303" i="1"/>
  <c r="E4304" i="1"/>
  <c r="K4304" i="1" s="1"/>
  <c r="E4305" i="1"/>
  <c r="K4305" i="1" s="1"/>
  <c r="E4306" i="1"/>
  <c r="E4307" i="1"/>
  <c r="K4307" i="1" s="1"/>
  <c r="E4308" i="1"/>
  <c r="E4309" i="1"/>
  <c r="E4310" i="1"/>
  <c r="E4311" i="1"/>
  <c r="E4312" i="1"/>
  <c r="K4312" i="1" s="1"/>
  <c r="E4313" i="1"/>
  <c r="E4314" i="1"/>
  <c r="K4314" i="1" s="1"/>
  <c r="E4315" i="1"/>
  <c r="K4315" i="1" s="1"/>
  <c r="E4316" i="1"/>
  <c r="K4316" i="1" s="1"/>
  <c r="E4317" i="1"/>
  <c r="K4317" i="1" s="1"/>
  <c r="E4318" i="1"/>
  <c r="E4319" i="1"/>
  <c r="E4320" i="1"/>
  <c r="E4321" i="1"/>
  <c r="E4322" i="1"/>
  <c r="E4323" i="1"/>
  <c r="E4324" i="1"/>
  <c r="K4324" i="1" s="1"/>
  <c r="E4325" i="1"/>
  <c r="E4326" i="1"/>
  <c r="E4327" i="1"/>
  <c r="E4328" i="1"/>
  <c r="K4328" i="1" s="1"/>
  <c r="E4329" i="1"/>
  <c r="K4329" i="1" s="1"/>
  <c r="E4330" i="1"/>
  <c r="E4331" i="1"/>
  <c r="K4331" i="1" s="1"/>
  <c r="E4332" i="1"/>
  <c r="E4333" i="1"/>
  <c r="E4334" i="1"/>
  <c r="E4335" i="1"/>
  <c r="E4336" i="1"/>
  <c r="K4336" i="1" s="1"/>
  <c r="E4337" i="1"/>
  <c r="E4338" i="1"/>
  <c r="K4338" i="1" s="1"/>
  <c r="E4339" i="1"/>
  <c r="K4339" i="1" s="1"/>
  <c r="E4340" i="1"/>
  <c r="K4340" i="1" s="1"/>
  <c r="E4341" i="1"/>
  <c r="K4341" i="1" s="1"/>
  <c r="E4342" i="1"/>
  <c r="E4343" i="1"/>
  <c r="E4344" i="1"/>
  <c r="E4345" i="1"/>
  <c r="E4346" i="1"/>
  <c r="E4347" i="1"/>
  <c r="E4348" i="1"/>
  <c r="K4348" i="1" s="1"/>
  <c r="E4349" i="1"/>
  <c r="E4350" i="1"/>
  <c r="E4351" i="1"/>
  <c r="E4352" i="1"/>
  <c r="K4352" i="1" s="1"/>
  <c r="E4353" i="1"/>
  <c r="K4353" i="1" s="1"/>
  <c r="E4354" i="1"/>
  <c r="E4355" i="1"/>
  <c r="K4355" i="1" s="1"/>
  <c r="E4356" i="1"/>
  <c r="E4357" i="1"/>
  <c r="E4358" i="1"/>
  <c r="E4359" i="1"/>
  <c r="E4360" i="1"/>
  <c r="K4360" i="1" s="1"/>
  <c r="E4361" i="1"/>
  <c r="E4362" i="1"/>
  <c r="K4362" i="1" s="1"/>
  <c r="E4363" i="1"/>
  <c r="K4363" i="1" s="1"/>
  <c r="E4364" i="1"/>
  <c r="K4364" i="1" s="1"/>
  <c r="E4365" i="1"/>
  <c r="K4365" i="1" s="1"/>
  <c r="E4366" i="1"/>
  <c r="E4367" i="1"/>
  <c r="E4368" i="1"/>
  <c r="E4369" i="1"/>
  <c r="E4370" i="1"/>
  <c r="E4371" i="1"/>
  <c r="E4372" i="1"/>
  <c r="K4372" i="1" s="1"/>
  <c r="E4373" i="1"/>
  <c r="E4374" i="1"/>
  <c r="E4375" i="1"/>
  <c r="E4376" i="1"/>
  <c r="K4376" i="1" s="1"/>
  <c r="E4377" i="1"/>
  <c r="K4377" i="1" s="1"/>
  <c r="E4378" i="1"/>
  <c r="E4379" i="1"/>
  <c r="K4379" i="1" s="1"/>
  <c r="E4380" i="1"/>
  <c r="E4381" i="1"/>
  <c r="E4382" i="1"/>
  <c r="E4383" i="1"/>
  <c r="E4384" i="1"/>
  <c r="K4384" i="1" s="1"/>
  <c r="E4385" i="1"/>
  <c r="E4386" i="1"/>
  <c r="K4386" i="1" s="1"/>
  <c r="E4387" i="1"/>
  <c r="K4387" i="1" s="1"/>
  <c r="E4388" i="1"/>
  <c r="K4388" i="1" s="1"/>
  <c r="E4389" i="1"/>
  <c r="K4389" i="1" s="1"/>
  <c r="E4390" i="1"/>
  <c r="E4391" i="1"/>
  <c r="E4392" i="1"/>
  <c r="E4393" i="1"/>
  <c r="E4394" i="1"/>
  <c r="E4395" i="1"/>
  <c r="E4396" i="1"/>
  <c r="K4396" i="1" s="1"/>
  <c r="E4397" i="1"/>
  <c r="E4398" i="1"/>
  <c r="E4399" i="1"/>
  <c r="E4400" i="1"/>
  <c r="K4400" i="1" s="1"/>
  <c r="E4401" i="1"/>
  <c r="K4401" i="1" s="1"/>
  <c r="E4402" i="1"/>
  <c r="E4403" i="1"/>
  <c r="K4403" i="1" s="1"/>
  <c r="E4404" i="1"/>
  <c r="E4405" i="1"/>
  <c r="E4406" i="1"/>
  <c r="E4407" i="1"/>
  <c r="E4408" i="1"/>
  <c r="K4408" i="1" s="1"/>
  <c r="E4409" i="1"/>
  <c r="E4410" i="1"/>
  <c r="K4410" i="1" s="1"/>
  <c r="E4411" i="1"/>
  <c r="K4411" i="1" s="1"/>
  <c r="E4412" i="1"/>
  <c r="K4412" i="1" s="1"/>
  <c r="E4413" i="1"/>
  <c r="K4413" i="1" s="1"/>
  <c r="E4414" i="1"/>
  <c r="E4415" i="1"/>
  <c r="E4416" i="1"/>
  <c r="E4417" i="1"/>
  <c r="E4418" i="1"/>
  <c r="E4419" i="1"/>
  <c r="E4420" i="1"/>
  <c r="K4420" i="1" s="1"/>
  <c r="E4421" i="1"/>
  <c r="E4422" i="1"/>
  <c r="E4423" i="1"/>
  <c r="E4424" i="1"/>
  <c r="K4424" i="1" s="1"/>
  <c r="E4425" i="1"/>
  <c r="K4425" i="1" s="1"/>
  <c r="E4426" i="1"/>
  <c r="E4427" i="1"/>
  <c r="K4427" i="1" s="1"/>
  <c r="E4428" i="1"/>
  <c r="E4429" i="1"/>
  <c r="E4430" i="1"/>
  <c r="E4431" i="1"/>
  <c r="E4432" i="1"/>
  <c r="K4432" i="1" s="1"/>
  <c r="E4433" i="1"/>
  <c r="E4434" i="1"/>
  <c r="K4434" i="1" s="1"/>
  <c r="E4435" i="1"/>
  <c r="K4435" i="1" s="1"/>
  <c r="E4436" i="1"/>
  <c r="K4436" i="1" s="1"/>
  <c r="E4437" i="1"/>
  <c r="K4437" i="1" s="1"/>
  <c r="E4438" i="1"/>
  <c r="E4439" i="1"/>
  <c r="E4440" i="1"/>
  <c r="E4441" i="1"/>
  <c r="E4442" i="1"/>
  <c r="E4443" i="1"/>
  <c r="E4444" i="1"/>
  <c r="K4444" i="1" s="1"/>
  <c r="E4445" i="1"/>
  <c r="E4446" i="1"/>
  <c r="E4447" i="1"/>
  <c r="E4448" i="1"/>
  <c r="K4448" i="1" s="1"/>
  <c r="E4449" i="1"/>
  <c r="K4449" i="1" s="1"/>
  <c r="E4450" i="1"/>
  <c r="E4451" i="1"/>
  <c r="K4451" i="1" s="1"/>
  <c r="E4452" i="1"/>
  <c r="E4453" i="1"/>
  <c r="E4454" i="1"/>
  <c r="E4455" i="1"/>
  <c r="E4456" i="1"/>
  <c r="K4456" i="1" s="1"/>
  <c r="E4457" i="1"/>
  <c r="E4458" i="1"/>
  <c r="K4458" i="1" s="1"/>
  <c r="E4459" i="1"/>
  <c r="K4459" i="1" s="1"/>
  <c r="E4460" i="1"/>
  <c r="K4460" i="1" s="1"/>
  <c r="E4461" i="1"/>
  <c r="K4461" i="1" s="1"/>
  <c r="E4462" i="1"/>
  <c r="E4463" i="1"/>
  <c r="E4464" i="1"/>
  <c r="E4465" i="1"/>
  <c r="E4466" i="1"/>
  <c r="E4467" i="1"/>
  <c r="E4468" i="1"/>
  <c r="K4468" i="1" s="1"/>
  <c r="E4469" i="1"/>
  <c r="E4470" i="1"/>
  <c r="E4471" i="1"/>
  <c r="E4472" i="1"/>
  <c r="K4472" i="1" s="1"/>
  <c r="E4473" i="1"/>
  <c r="K4473" i="1" s="1"/>
  <c r="E4474" i="1"/>
  <c r="E4475" i="1"/>
  <c r="K4475" i="1" s="1"/>
  <c r="E4476" i="1"/>
  <c r="E4477" i="1"/>
  <c r="E4478" i="1"/>
  <c r="E4479" i="1"/>
  <c r="E4480" i="1"/>
  <c r="K4480" i="1" s="1"/>
  <c r="E4481" i="1"/>
  <c r="E4482" i="1"/>
  <c r="K4482" i="1" s="1"/>
  <c r="E4483" i="1"/>
  <c r="K4483" i="1" s="1"/>
  <c r="E4484" i="1"/>
  <c r="K4484" i="1" s="1"/>
  <c r="E4485" i="1"/>
  <c r="K4485" i="1" s="1"/>
  <c r="E4486" i="1"/>
  <c r="E4487" i="1"/>
  <c r="E4488" i="1"/>
  <c r="E4489" i="1"/>
  <c r="E4490" i="1"/>
  <c r="E4491" i="1"/>
  <c r="E4492" i="1"/>
  <c r="K4492" i="1" s="1"/>
  <c r="E4493" i="1"/>
  <c r="E4494" i="1"/>
  <c r="E4495" i="1"/>
  <c r="E4496" i="1"/>
  <c r="K4496" i="1" s="1"/>
  <c r="E4497" i="1"/>
  <c r="K4497" i="1" s="1"/>
  <c r="E4498" i="1"/>
  <c r="E4499" i="1"/>
  <c r="K4499" i="1" s="1"/>
  <c r="E4500" i="1"/>
  <c r="E4501" i="1"/>
  <c r="E4502" i="1"/>
  <c r="E4503" i="1"/>
  <c r="E4504" i="1"/>
  <c r="K4504" i="1" s="1"/>
  <c r="E4505" i="1"/>
  <c r="E4506" i="1"/>
  <c r="K4506" i="1" s="1"/>
  <c r="E4507" i="1"/>
  <c r="K4507" i="1" s="1"/>
  <c r="E4508" i="1"/>
  <c r="K4508" i="1" s="1"/>
  <c r="E4509" i="1"/>
  <c r="K4509" i="1" s="1"/>
  <c r="E4510" i="1"/>
  <c r="E4511" i="1"/>
  <c r="E4512" i="1"/>
  <c r="E4513" i="1"/>
  <c r="E4514" i="1"/>
  <c r="E4515" i="1"/>
  <c r="E4516" i="1"/>
  <c r="K4516" i="1" s="1"/>
  <c r="E4517" i="1"/>
  <c r="E4518" i="1"/>
  <c r="E4519" i="1"/>
  <c r="E4520" i="1"/>
  <c r="K4520" i="1" s="1"/>
  <c r="E4521" i="1"/>
  <c r="K4521" i="1" s="1"/>
  <c r="E4522" i="1"/>
  <c r="E4523" i="1"/>
  <c r="K4523" i="1" s="1"/>
  <c r="E4524" i="1"/>
  <c r="E4525" i="1"/>
  <c r="E4526" i="1"/>
  <c r="E4527" i="1"/>
  <c r="E4528" i="1"/>
  <c r="K4528" i="1" s="1"/>
  <c r="E4529" i="1"/>
  <c r="E4530" i="1"/>
  <c r="K4530" i="1" s="1"/>
  <c r="E4531" i="1"/>
  <c r="K4531" i="1" s="1"/>
  <c r="E4532" i="1"/>
  <c r="K4532" i="1" s="1"/>
  <c r="E4533" i="1"/>
  <c r="K4533" i="1" s="1"/>
  <c r="E4534" i="1"/>
  <c r="E4535" i="1"/>
  <c r="E4536" i="1"/>
  <c r="E4537" i="1"/>
  <c r="E4538" i="1"/>
  <c r="E4539" i="1"/>
  <c r="E4540" i="1"/>
  <c r="K4540" i="1" s="1"/>
  <c r="E4541" i="1"/>
  <c r="E4542" i="1"/>
  <c r="E4543" i="1"/>
  <c r="E4544" i="1"/>
  <c r="K4544" i="1" s="1"/>
  <c r="E4545" i="1"/>
  <c r="K4545" i="1" s="1"/>
  <c r="E4546" i="1"/>
  <c r="E4547" i="1"/>
  <c r="K4547" i="1" s="1"/>
  <c r="E4548" i="1"/>
  <c r="E4549" i="1"/>
  <c r="E4550" i="1"/>
  <c r="E4551" i="1"/>
  <c r="E4552" i="1"/>
  <c r="K4552" i="1" s="1"/>
  <c r="E4553" i="1"/>
  <c r="E4554" i="1"/>
  <c r="K4554" i="1" s="1"/>
  <c r="E4555" i="1"/>
  <c r="K4555" i="1" s="1"/>
  <c r="E4556" i="1"/>
  <c r="K4556" i="1" s="1"/>
  <c r="E4557" i="1"/>
  <c r="K4557" i="1" s="1"/>
  <c r="E4558" i="1"/>
  <c r="E4559" i="1"/>
  <c r="E4560" i="1"/>
  <c r="E4561" i="1"/>
  <c r="E4562" i="1"/>
  <c r="E4563" i="1"/>
  <c r="E4564" i="1"/>
  <c r="K4564" i="1" s="1"/>
  <c r="E4565" i="1"/>
  <c r="E4566" i="1"/>
  <c r="E4567" i="1"/>
  <c r="E4568" i="1"/>
  <c r="K4568" i="1" s="1"/>
  <c r="E4569" i="1"/>
  <c r="K4569" i="1" s="1"/>
  <c r="E4570" i="1"/>
  <c r="E4571" i="1"/>
  <c r="K4571" i="1" s="1"/>
  <c r="E4572" i="1"/>
  <c r="E4573" i="1"/>
  <c r="E4574" i="1"/>
  <c r="E4575" i="1"/>
  <c r="E4576" i="1"/>
  <c r="K4576" i="1" s="1"/>
  <c r="E4577" i="1"/>
  <c r="E4578" i="1"/>
  <c r="K4578" i="1" s="1"/>
  <c r="E4579" i="1"/>
  <c r="K4579" i="1" s="1"/>
  <c r="E4580" i="1"/>
  <c r="K4580" i="1" s="1"/>
  <c r="E4581" i="1"/>
  <c r="K4581" i="1" s="1"/>
  <c r="E4582" i="1"/>
  <c r="E4583" i="1"/>
  <c r="E4584" i="1"/>
  <c r="E4585" i="1"/>
  <c r="E4586" i="1"/>
  <c r="E4587" i="1"/>
  <c r="E4588" i="1"/>
  <c r="K4588" i="1" s="1"/>
  <c r="E4589" i="1"/>
  <c r="E4590" i="1"/>
  <c r="E4591" i="1"/>
  <c r="E4592" i="1"/>
  <c r="K4592" i="1" s="1"/>
  <c r="E4593" i="1"/>
  <c r="K4593" i="1" s="1"/>
  <c r="E4594" i="1"/>
  <c r="E4595" i="1"/>
  <c r="K4595" i="1" s="1"/>
  <c r="E4596" i="1"/>
  <c r="E4597" i="1"/>
  <c r="E4598" i="1"/>
  <c r="E4599" i="1"/>
  <c r="E4600" i="1"/>
  <c r="K4600" i="1" s="1"/>
  <c r="E4601" i="1"/>
  <c r="E4602" i="1"/>
  <c r="K4602" i="1" s="1"/>
  <c r="E4603" i="1"/>
  <c r="K4603" i="1" s="1"/>
  <c r="E4604" i="1"/>
  <c r="K4604" i="1" s="1"/>
  <c r="E4605" i="1"/>
  <c r="K4605" i="1" s="1"/>
  <c r="E4606" i="1"/>
  <c r="E4607" i="1"/>
  <c r="E4608" i="1"/>
  <c r="E4609" i="1"/>
  <c r="E4610" i="1"/>
  <c r="E4611" i="1"/>
  <c r="E4612" i="1"/>
  <c r="K4612" i="1" s="1"/>
  <c r="E4613" i="1"/>
  <c r="E4614" i="1"/>
  <c r="E4615" i="1"/>
  <c r="E4616" i="1"/>
  <c r="K4616" i="1" s="1"/>
  <c r="E4617" i="1"/>
  <c r="K4617" i="1" s="1"/>
  <c r="E4618" i="1"/>
  <c r="E4619" i="1"/>
  <c r="K4619" i="1" s="1"/>
  <c r="E4620" i="1"/>
  <c r="E4621" i="1"/>
  <c r="E4622" i="1"/>
  <c r="E4623" i="1"/>
  <c r="E4624" i="1"/>
  <c r="K4624" i="1" s="1"/>
  <c r="E4625" i="1"/>
  <c r="E4626" i="1"/>
  <c r="K4626" i="1" s="1"/>
  <c r="E4627" i="1"/>
  <c r="K4627" i="1" s="1"/>
  <c r="E4628" i="1"/>
  <c r="K4628" i="1" s="1"/>
  <c r="E4629" i="1"/>
  <c r="K4629" i="1" s="1"/>
  <c r="E4630" i="1"/>
  <c r="E4631" i="1"/>
  <c r="E4632" i="1"/>
  <c r="E4633" i="1"/>
  <c r="E4634" i="1"/>
  <c r="E4635" i="1"/>
  <c r="E4636" i="1"/>
  <c r="K4636" i="1" s="1"/>
  <c r="E4637" i="1"/>
  <c r="E4638" i="1"/>
  <c r="E4639" i="1"/>
  <c r="E4640" i="1"/>
  <c r="K4640" i="1" s="1"/>
  <c r="E4641" i="1"/>
  <c r="K4641" i="1" s="1"/>
  <c r="E4642" i="1"/>
  <c r="E4643" i="1"/>
  <c r="K4643" i="1" s="1"/>
  <c r="E4644" i="1"/>
  <c r="E4645" i="1"/>
  <c r="E4646" i="1"/>
  <c r="E4647" i="1"/>
  <c r="E4648" i="1"/>
  <c r="K4648" i="1" s="1"/>
  <c r="E4649" i="1"/>
  <c r="E4650" i="1"/>
  <c r="K4650" i="1" s="1"/>
  <c r="E4651" i="1"/>
  <c r="K4651" i="1" s="1"/>
  <c r="E4652" i="1"/>
  <c r="K4652" i="1" s="1"/>
  <c r="E4653" i="1"/>
  <c r="K4653" i="1" s="1"/>
  <c r="E4654" i="1"/>
  <c r="E4655" i="1"/>
  <c r="E4656" i="1"/>
  <c r="E4657" i="1"/>
  <c r="E4658" i="1"/>
  <c r="E4659" i="1"/>
  <c r="E4660" i="1"/>
  <c r="K4660" i="1" s="1"/>
  <c r="E4661" i="1"/>
  <c r="E4662" i="1"/>
  <c r="E4663" i="1"/>
  <c r="E4664" i="1"/>
  <c r="K4664" i="1" s="1"/>
  <c r="E4665" i="1"/>
  <c r="K4665" i="1" s="1"/>
  <c r="E4666" i="1"/>
  <c r="E4667" i="1"/>
  <c r="K4667" i="1" s="1"/>
  <c r="E4668" i="1"/>
  <c r="E4669" i="1"/>
  <c r="E4670" i="1"/>
  <c r="E4671" i="1"/>
  <c r="E4672" i="1"/>
  <c r="K4672" i="1" s="1"/>
  <c r="E4673" i="1"/>
  <c r="E4674" i="1"/>
  <c r="K4674" i="1" s="1"/>
  <c r="E4675" i="1"/>
  <c r="K4675" i="1" s="1"/>
  <c r="E4676" i="1"/>
  <c r="K4676" i="1" s="1"/>
  <c r="E4677" i="1"/>
  <c r="K4677" i="1" s="1"/>
  <c r="E4678" i="1"/>
  <c r="E4679" i="1"/>
  <c r="E4680" i="1"/>
  <c r="E4681" i="1"/>
  <c r="E4682" i="1"/>
  <c r="E4683" i="1"/>
  <c r="E4684" i="1"/>
  <c r="K4684" i="1" s="1"/>
  <c r="E4685" i="1"/>
  <c r="E4686" i="1"/>
  <c r="E4687" i="1"/>
  <c r="E4688" i="1"/>
  <c r="K4688" i="1" s="1"/>
  <c r="E4689" i="1"/>
  <c r="K4689" i="1" s="1"/>
  <c r="E4690" i="1"/>
  <c r="E4691" i="1"/>
  <c r="K4691" i="1" s="1"/>
  <c r="E4692" i="1"/>
  <c r="E4693" i="1"/>
  <c r="E4694" i="1"/>
  <c r="E4695" i="1"/>
  <c r="E4696" i="1"/>
  <c r="K4696" i="1" s="1"/>
  <c r="E4697" i="1"/>
  <c r="E4698" i="1"/>
  <c r="K4698" i="1" s="1"/>
  <c r="E4699" i="1"/>
  <c r="K4699" i="1" s="1"/>
  <c r="E4700" i="1"/>
  <c r="K4700" i="1" s="1"/>
  <c r="E4701" i="1"/>
  <c r="K4701" i="1" s="1"/>
  <c r="E4702" i="1"/>
  <c r="E4703" i="1"/>
  <c r="E4704" i="1"/>
  <c r="E4705" i="1"/>
  <c r="E4706" i="1"/>
  <c r="E4707" i="1"/>
  <c r="E4708" i="1"/>
  <c r="K4708" i="1" s="1"/>
  <c r="E4709" i="1"/>
  <c r="E4710" i="1"/>
  <c r="E4711" i="1"/>
  <c r="E4712" i="1"/>
  <c r="K4712" i="1" s="1"/>
  <c r="E4713" i="1"/>
  <c r="K4713" i="1" s="1"/>
  <c r="E4714" i="1"/>
  <c r="E4715" i="1"/>
  <c r="K4715" i="1" s="1"/>
  <c r="E4716" i="1"/>
  <c r="E4717" i="1"/>
  <c r="E4718" i="1"/>
  <c r="E4719" i="1"/>
  <c r="E4720" i="1"/>
  <c r="K4720" i="1" s="1"/>
  <c r="E4721" i="1"/>
  <c r="E4722" i="1"/>
  <c r="K4722" i="1" s="1"/>
  <c r="E4723" i="1"/>
  <c r="K4723" i="1" s="1"/>
  <c r="E4724" i="1"/>
  <c r="K4724" i="1" s="1"/>
  <c r="E4725" i="1"/>
  <c r="K4725" i="1" s="1"/>
  <c r="E4726" i="1"/>
  <c r="E4727" i="1"/>
  <c r="E4728" i="1"/>
  <c r="E4729" i="1"/>
  <c r="E4730" i="1"/>
  <c r="E4731" i="1"/>
  <c r="E4732" i="1"/>
  <c r="K4732" i="1" s="1"/>
  <c r="E4733" i="1"/>
  <c r="E4734" i="1"/>
  <c r="E4735" i="1"/>
  <c r="E4736" i="1"/>
  <c r="K4736" i="1" s="1"/>
  <c r="E4737" i="1"/>
  <c r="K4737" i="1" s="1"/>
  <c r="E4738" i="1"/>
  <c r="E4739" i="1"/>
  <c r="K4739" i="1" s="1"/>
  <c r="E4740" i="1"/>
  <c r="E4741" i="1"/>
  <c r="E4742" i="1"/>
  <c r="E4743" i="1"/>
  <c r="E4744" i="1"/>
  <c r="K4744" i="1" s="1"/>
  <c r="E4745" i="1"/>
  <c r="E4746" i="1"/>
  <c r="K4746" i="1" s="1"/>
  <c r="E4747" i="1"/>
  <c r="K4747" i="1" s="1"/>
  <c r="E4748" i="1"/>
  <c r="K4748" i="1" s="1"/>
  <c r="E4749" i="1"/>
  <c r="K4749" i="1" s="1"/>
  <c r="E4750" i="1"/>
  <c r="E4751" i="1"/>
  <c r="E4752" i="1"/>
  <c r="E4753" i="1"/>
  <c r="E4754" i="1"/>
  <c r="E4755" i="1"/>
  <c r="E4756" i="1"/>
  <c r="K4756" i="1" s="1"/>
  <c r="E4757" i="1"/>
  <c r="E4758" i="1"/>
  <c r="E4759" i="1"/>
  <c r="E4760" i="1"/>
  <c r="K4760" i="1" s="1"/>
  <c r="E4761" i="1"/>
  <c r="K4761" i="1" s="1"/>
  <c r="E4762" i="1"/>
  <c r="E4763" i="1"/>
  <c r="K4763" i="1" s="1"/>
  <c r="E4764" i="1"/>
  <c r="E4765" i="1"/>
  <c r="E4766" i="1"/>
  <c r="E4767" i="1"/>
  <c r="E4768" i="1"/>
  <c r="K4768" i="1" s="1"/>
  <c r="E4769" i="1"/>
  <c r="E4770" i="1"/>
  <c r="K4770" i="1" s="1"/>
  <c r="E4771" i="1"/>
  <c r="K4771" i="1" s="1"/>
  <c r="E4772" i="1"/>
  <c r="K4772" i="1" s="1"/>
  <c r="E4773" i="1"/>
  <c r="K4773" i="1" s="1"/>
  <c r="E4774" i="1"/>
  <c r="E4775" i="1"/>
  <c r="E4776" i="1"/>
  <c r="E4777" i="1"/>
  <c r="E4778" i="1"/>
  <c r="E4779" i="1"/>
  <c r="E4780" i="1"/>
  <c r="K4780" i="1" s="1"/>
  <c r="E4781" i="1"/>
  <c r="E4782" i="1"/>
  <c r="E4783" i="1"/>
  <c r="E4784" i="1"/>
  <c r="K4784" i="1" s="1"/>
  <c r="E4785" i="1"/>
  <c r="K4785" i="1" s="1"/>
  <c r="E4786" i="1"/>
  <c r="E4787" i="1"/>
  <c r="K4787" i="1" s="1"/>
  <c r="E4788" i="1"/>
  <c r="E4789" i="1"/>
  <c r="E4790" i="1"/>
  <c r="E4791" i="1"/>
  <c r="E4792" i="1"/>
  <c r="K4792" i="1" s="1"/>
  <c r="E4793" i="1"/>
  <c r="E4794" i="1"/>
  <c r="K4794" i="1" s="1"/>
  <c r="E4795" i="1"/>
  <c r="K4795" i="1" s="1"/>
  <c r="E4796" i="1"/>
  <c r="K4796" i="1" s="1"/>
  <c r="E4797" i="1"/>
  <c r="K4797" i="1" s="1"/>
  <c r="E4798" i="1"/>
  <c r="E4799" i="1"/>
  <c r="E4800" i="1"/>
  <c r="E4801" i="1"/>
  <c r="E4802" i="1"/>
  <c r="E4803" i="1"/>
  <c r="E4804" i="1"/>
  <c r="K4804" i="1" s="1"/>
  <c r="E4805" i="1"/>
  <c r="E4806" i="1"/>
  <c r="E4807" i="1"/>
  <c r="E4808" i="1"/>
  <c r="K4808" i="1" s="1"/>
  <c r="E4809" i="1"/>
  <c r="K4809" i="1" s="1"/>
  <c r="E4810" i="1"/>
  <c r="E4811" i="1"/>
  <c r="K4811" i="1" s="1"/>
  <c r="E4812" i="1"/>
  <c r="E4813" i="1"/>
  <c r="E4814" i="1"/>
  <c r="E4815" i="1"/>
  <c r="E4816" i="1"/>
  <c r="K4816" i="1" s="1"/>
  <c r="E4817" i="1"/>
  <c r="E4818" i="1"/>
  <c r="K4818" i="1" s="1"/>
  <c r="E4819" i="1"/>
  <c r="K4819" i="1" s="1"/>
  <c r="E4820" i="1"/>
  <c r="K4820" i="1" s="1"/>
  <c r="E4821" i="1"/>
  <c r="K4821" i="1" s="1"/>
  <c r="E4822" i="1"/>
  <c r="E4823" i="1"/>
  <c r="E4824" i="1"/>
  <c r="E4825" i="1"/>
  <c r="E4826" i="1"/>
  <c r="E4827" i="1"/>
  <c r="E4828" i="1"/>
  <c r="K4828" i="1" s="1"/>
  <c r="E4829" i="1"/>
  <c r="E4830" i="1"/>
  <c r="E4831" i="1"/>
  <c r="E4832" i="1"/>
  <c r="K4832" i="1" s="1"/>
  <c r="E4833" i="1"/>
  <c r="K4833" i="1" s="1"/>
  <c r="E4834" i="1"/>
  <c r="E4835" i="1"/>
  <c r="K4835" i="1" s="1"/>
  <c r="E4836" i="1"/>
  <c r="E4837" i="1"/>
  <c r="E4838" i="1"/>
  <c r="E4839" i="1"/>
  <c r="E4840" i="1"/>
  <c r="K4840" i="1" s="1"/>
  <c r="E4841" i="1"/>
  <c r="E4842" i="1"/>
  <c r="K4842" i="1" s="1"/>
  <c r="E4843" i="1"/>
  <c r="K4843" i="1" s="1"/>
  <c r="E4844" i="1"/>
  <c r="K4844" i="1" s="1"/>
  <c r="E4845" i="1"/>
  <c r="K4845" i="1" s="1"/>
  <c r="E4846" i="1"/>
  <c r="E4847" i="1"/>
  <c r="E4848" i="1"/>
  <c r="E4849" i="1"/>
  <c r="E4850" i="1"/>
  <c r="E4851" i="1"/>
  <c r="E4852" i="1"/>
  <c r="K4852" i="1" s="1"/>
  <c r="E4853" i="1"/>
  <c r="E4854" i="1"/>
  <c r="E4855" i="1"/>
  <c r="E4856" i="1"/>
  <c r="K4856" i="1" s="1"/>
  <c r="E4857" i="1"/>
  <c r="K4857" i="1" s="1"/>
  <c r="E4858" i="1"/>
  <c r="E4859" i="1"/>
  <c r="K4859" i="1" s="1"/>
  <c r="E4860" i="1"/>
  <c r="E4861" i="1"/>
  <c r="E4862" i="1"/>
  <c r="E4863" i="1"/>
  <c r="E4864" i="1"/>
  <c r="K4864" i="1" s="1"/>
  <c r="E4865" i="1"/>
  <c r="E4866" i="1"/>
  <c r="K4866" i="1" s="1"/>
  <c r="E4867" i="1"/>
  <c r="K4867" i="1" s="1"/>
  <c r="E4868" i="1"/>
  <c r="K4868" i="1" s="1"/>
  <c r="E4869" i="1"/>
  <c r="K4869" i="1" s="1"/>
  <c r="E4870" i="1"/>
  <c r="E4871" i="1"/>
  <c r="E4872" i="1"/>
  <c r="E4873" i="1"/>
  <c r="E4874" i="1"/>
  <c r="E4875" i="1"/>
  <c r="E4876" i="1"/>
  <c r="K4876" i="1" s="1"/>
  <c r="E4877" i="1"/>
  <c r="E4878" i="1"/>
  <c r="E4879" i="1"/>
  <c r="E4880" i="1"/>
  <c r="K4880" i="1" s="1"/>
  <c r="E4881" i="1"/>
  <c r="K4881" i="1" s="1"/>
  <c r="E4882" i="1"/>
  <c r="E4883" i="1"/>
  <c r="K4883" i="1" s="1"/>
  <c r="E4884" i="1"/>
  <c r="E4885" i="1"/>
  <c r="E4886" i="1"/>
  <c r="E4887" i="1"/>
  <c r="E4888" i="1"/>
  <c r="K4888" i="1" s="1"/>
  <c r="E4889" i="1"/>
  <c r="E4890" i="1"/>
  <c r="K4890" i="1" s="1"/>
  <c r="E4891" i="1"/>
  <c r="K4891" i="1" s="1"/>
  <c r="E4892" i="1"/>
  <c r="K4892" i="1" s="1"/>
  <c r="E4893" i="1"/>
  <c r="K4893" i="1" s="1"/>
  <c r="E4894" i="1"/>
  <c r="E4895" i="1"/>
  <c r="E4896" i="1"/>
  <c r="E4897" i="1"/>
  <c r="E4898" i="1"/>
  <c r="E4899" i="1"/>
  <c r="E4900" i="1"/>
  <c r="K4900" i="1" s="1"/>
  <c r="E4901" i="1"/>
  <c r="E4902" i="1"/>
  <c r="E4903" i="1"/>
  <c r="E4904" i="1"/>
  <c r="K4904" i="1" s="1"/>
  <c r="E4905" i="1"/>
  <c r="K4905" i="1" s="1"/>
  <c r="E4906" i="1"/>
  <c r="E4907" i="1"/>
  <c r="K4907" i="1" s="1"/>
  <c r="E4908" i="1"/>
  <c r="E4909" i="1"/>
  <c r="E4910" i="1"/>
  <c r="E4911" i="1"/>
  <c r="E4912" i="1"/>
  <c r="K4912" i="1" s="1"/>
  <c r="E4913" i="1"/>
  <c r="E4914" i="1"/>
  <c r="K4914" i="1" s="1"/>
  <c r="E4915" i="1"/>
  <c r="K4915" i="1" s="1"/>
  <c r="E4916" i="1"/>
  <c r="K4916" i="1" s="1"/>
  <c r="E4917" i="1"/>
  <c r="K4917" i="1" s="1"/>
  <c r="E4918" i="1"/>
  <c r="E4919" i="1"/>
  <c r="E4920" i="1"/>
  <c r="E4921" i="1"/>
  <c r="E4922" i="1"/>
  <c r="E4923" i="1"/>
  <c r="E4924" i="1"/>
  <c r="K4924" i="1" s="1"/>
  <c r="E4925" i="1"/>
  <c r="E4926" i="1"/>
  <c r="E4927" i="1"/>
  <c r="E4928" i="1"/>
  <c r="K4928" i="1" s="1"/>
  <c r="E4929" i="1"/>
  <c r="K4929" i="1" s="1"/>
  <c r="E4930" i="1"/>
  <c r="E4931" i="1"/>
  <c r="K4931" i="1" s="1"/>
  <c r="E4932" i="1"/>
  <c r="E4933" i="1"/>
  <c r="E4934" i="1"/>
  <c r="E4935" i="1"/>
  <c r="E4936" i="1"/>
  <c r="K4936" i="1" s="1"/>
  <c r="E4937" i="1"/>
  <c r="E4938" i="1"/>
  <c r="K4938" i="1" s="1"/>
  <c r="E4939" i="1"/>
  <c r="K4939" i="1" s="1"/>
  <c r="E4940" i="1"/>
  <c r="K4940" i="1" s="1"/>
  <c r="E4941" i="1"/>
  <c r="K4941" i="1" s="1"/>
  <c r="E4942" i="1"/>
  <c r="E4943" i="1"/>
  <c r="E4944" i="1"/>
  <c r="E4945" i="1"/>
  <c r="E4946" i="1"/>
  <c r="E4947" i="1"/>
  <c r="E4948" i="1"/>
  <c r="K4948" i="1" s="1"/>
  <c r="E4949" i="1"/>
  <c r="E4950" i="1"/>
  <c r="E4951" i="1"/>
  <c r="E4952" i="1"/>
  <c r="K4952" i="1" s="1"/>
  <c r="E4953" i="1"/>
  <c r="K4953" i="1" s="1"/>
  <c r="E4954" i="1"/>
  <c r="E4955" i="1"/>
  <c r="K4955" i="1" s="1"/>
  <c r="E4956" i="1"/>
  <c r="E4957" i="1"/>
  <c r="E4958" i="1"/>
  <c r="E4959" i="1"/>
  <c r="E4960" i="1"/>
  <c r="K4960" i="1" s="1"/>
  <c r="E4961" i="1"/>
  <c r="E4962" i="1"/>
  <c r="K4962" i="1" s="1"/>
  <c r="E4963" i="1"/>
  <c r="K4963" i="1" s="1"/>
  <c r="E4964" i="1"/>
  <c r="K4964" i="1" s="1"/>
  <c r="E4965" i="1"/>
  <c r="K4965" i="1" s="1"/>
  <c r="E4966" i="1"/>
  <c r="E4967" i="1"/>
  <c r="E4968" i="1"/>
  <c r="E4969" i="1"/>
  <c r="E4970" i="1"/>
  <c r="E4971" i="1"/>
  <c r="E4972" i="1"/>
  <c r="K4972" i="1" s="1"/>
  <c r="E4973" i="1"/>
  <c r="E4974" i="1"/>
  <c r="E4975" i="1"/>
  <c r="E4976" i="1"/>
  <c r="K4976" i="1" s="1"/>
  <c r="E4977" i="1"/>
  <c r="K4977" i="1" s="1"/>
  <c r="E4978" i="1"/>
  <c r="E4979" i="1"/>
  <c r="K4979" i="1" s="1"/>
  <c r="E4980" i="1"/>
  <c r="E4981" i="1"/>
  <c r="E4982" i="1"/>
  <c r="E4983" i="1"/>
  <c r="E4984" i="1"/>
  <c r="K4984" i="1" s="1"/>
  <c r="E4985" i="1"/>
  <c r="E4986" i="1"/>
  <c r="K4986" i="1" s="1"/>
  <c r="E4987" i="1"/>
  <c r="K4987" i="1" s="1"/>
  <c r="E4988" i="1"/>
  <c r="K4988" i="1" s="1"/>
  <c r="E4989" i="1"/>
  <c r="K4989" i="1" s="1"/>
  <c r="E4990" i="1"/>
  <c r="E4991" i="1"/>
  <c r="E4992" i="1"/>
  <c r="E4993" i="1"/>
  <c r="E4994" i="1"/>
  <c r="E4995" i="1"/>
  <c r="E4996" i="1"/>
  <c r="K4996" i="1" s="1"/>
  <c r="E4997" i="1"/>
  <c r="E4998" i="1"/>
  <c r="E4999" i="1"/>
  <c r="E5000" i="1"/>
  <c r="K5000" i="1" s="1"/>
  <c r="E5001" i="1"/>
  <c r="K5001" i="1" s="1"/>
  <c r="E5002" i="1"/>
  <c r="E5003" i="1"/>
  <c r="K5003" i="1" s="1"/>
  <c r="E5004" i="1"/>
  <c r="E5005" i="1"/>
  <c r="E5006" i="1"/>
  <c r="E5007" i="1"/>
  <c r="E5008" i="1"/>
  <c r="K5008" i="1" s="1"/>
  <c r="E5009" i="1"/>
  <c r="E5010" i="1"/>
  <c r="K5010" i="1" s="1"/>
  <c r="E5011" i="1"/>
  <c r="K5011" i="1" s="1"/>
  <c r="E5012" i="1"/>
  <c r="K5012" i="1" s="1"/>
  <c r="E5013" i="1"/>
  <c r="K5013" i="1" s="1"/>
  <c r="E5014" i="1"/>
  <c r="E5015" i="1"/>
  <c r="E5016" i="1"/>
  <c r="E5017" i="1"/>
  <c r="E5018" i="1"/>
  <c r="E5019" i="1"/>
  <c r="E5020" i="1"/>
  <c r="K5020" i="1" s="1"/>
  <c r="E5021" i="1"/>
  <c r="E5022" i="1"/>
  <c r="E5023" i="1"/>
  <c r="E5024" i="1"/>
  <c r="K5024" i="1" s="1"/>
  <c r="E5025" i="1"/>
  <c r="K5025" i="1" s="1"/>
  <c r="E5026" i="1"/>
  <c r="E5027" i="1"/>
  <c r="K5027" i="1" s="1"/>
  <c r="E5028" i="1"/>
  <c r="E5029" i="1"/>
  <c r="E5030" i="1"/>
  <c r="E5031" i="1"/>
  <c r="E5032" i="1"/>
  <c r="K5032" i="1" s="1"/>
  <c r="E5033" i="1"/>
  <c r="E5034" i="1"/>
  <c r="K5034" i="1" s="1"/>
  <c r="E5035" i="1"/>
  <c r="K5035" i="1" s="1"/>
  <c r="E5036" i="1"/>
  <c r="K5036" i="1" s="1"/>
  <c r="E5037" i="1"/>
  <c r="K5037" i="1" s="1"/>
  <c r="E5038" i="1"/>
  <c r="E5039" i="1"/>
  <c r="E5040" i="1"/>
  <c r="E5041" i="1"/>
  <c r="E5042" i="1"/>
  <c r="E5043" i="1"/>
  <c r="E5044" i="1"/>
  <c r="K5044" i="1" s="1"/>
  <c r="E5045" i="1"/>
  <c r="E5046" i="1"/>
  <c r="E5047" i="1"/>
  <c r="E5048" i="1"/>
  <c r="K5048" i="1" s="1"/>
  <c r="E5049" i="1"/>
  <c r="K5049" i="1" s="1"/>
  <c r="E5050" i="1"/>
  <c r="E5051" i="1"/>
  <c r="K5051" i="1" s="1"/>
  <c r="E5052" i="1"/>
  <c r="E5053" i="1"/>
  <c r="E5054" i="1"/>
  <c r="E5055" i="1"/>
  <c r="E5056" i="1"/>
  <c r="K5056" i="1" s="1"/>
  <c r="E5057" i="1"/>
  <c r="E5058" i="1"/>
  <c r="K5058" i="1" s="1"/>
  <c r="E5059" i="1"/>
  <c r="K5059" i="1" s="1"/>
  <c r="E5060" i="1"/>
  <c r="K5060" i="1" s="1"/>
  <c r="E5061" i="1"/>
  <c r="K5061" i="1" s="1"/>
  <c r="E5062" i="1"/>
  <c r="E5063" i="1"/>
  <c r="E5064" i="1"/>
  <c r="E5065" i="1"/>
  <c r="E5066" i="1"/>
  <c r="E5067" i="1"/>
  <c r="E5068" i="1"/>
  <c r="K5068" i="1" s="1"/>
  <c r="E5069" i="1"/>
  <c r="E5070" i="1"/>
  <c r="E5071" i="1"/>
  <c r="E5072" i="1"/>
  <c r="K5072" i="1" s="1"/>
  <c r="E5073" i="1"/>
  <c r="K5073" i="1" s="1"/>
  <c r="E5074" i="1"/>
  <c r="E5075" i="1"/>
  <c r="K5075" i="1" s="1"/>
  <c r="E5076" i="1"/>
  <c r="E5077" i="1"/>
  <c r="E5078" i="1"/>
  <c r="E5079" i="1"/>
  <c r="E5080" i="1"/>
  <c r="K5080" i="1" s="1"/>
  <c r="E5081" i="1"/>
  <c r="E5082" i="1"/>
  <c r="K5082" i="1" s="1"/>
  <c r="E5083" i="1"/>
  <c r="K5083" i="1" s="1"/>
  <c r="E5084" i="1"/>
  <c r="K5084" i="1" s="1"/>
  <c r="E5085" i="1"/>
  <c r="K5085" i="1" s="1"/>
  <c r="E5086" i="1"/>
  <c r="E5087" i="1"/>
  <c r="E5088" i="1"/>
  <c r="E5089" i="1"/>
  <c r="E5090" i="1"/>
  <c r="E5091" i="1"/>
  <c r="E5092" i="1"/>
  <c r="K5092" i="1" s="1"/>
  <c r="E5093" i="1"/>
  <c r="E5094" i="1"/>
  <c r="E5095" i="1"/>
  <c r="E5096" i="1"/>
  <c r="K5096" i="1" s="1"/>
  <c r="E5097" i="1"/>
  <c r="K5097" i="1" s="1"/>
  <c r="E5098" i="1"/>
  <c r="E5099" i="1"/>
  <c r="K5099" i="1" s="1"/>
  <c r="E5100" i="1"/>
  <c r="E5101" i="1"/>
  <c r="E5102" i="1"/>
  <c r="E5103" i="1"/>
  <c r="E5104" i="1"/>
  <c r="K5104" i="1" s="1"/>
  <c r="E5105" i="1"/>
  <c r="E5106" i="1"/>
  <c r="K5106" i="1" s="1"/>
  <c r="E5107" i="1"/>
  <c r="K5107" i="1" s="1"/>
  <c r="E5108" i="1"/>
  <c r="K5108" i="1" s="1"/>
  <c r="E5109" i="1"/>
  <c r="K5109" i="1" s="1"/>
  <c r="E5110" i="1"/>
  <c r="E5111" i="1"/>
  <c r="E5112" i="1"/>
  <c r="E5113" i="1"/>
  <c r="E5114" i="1"/>
  <c r="E5115" i="1"/>
  <c r="E5116" i="1"/>
  <c r="K5116" i="1" s="1"/>
  <c r="E5117" i="1"/>
  <c r="E5118" i="1"/>
  <c r="E5119" i="1"/>
  <c r="E5120" i="1"/>
  <c r="K5120" i="1" s="1"/>
  <c r="E5121" i="1"/>
  <c r="K5121" i="1" s="1"/>
  <c r="E5122" i="1"/>
  <c r="E5123" i="1"/>
  <c r="K5123" i="1" s="1"/>
  <c r="E5124" i="1"/>
  <c r="E5125" i="1"/>
  <c r="E5126" i="1"/>
  <c r="E5127" i="1"/>
  <c r="E5128" i="1"/>
  <c r="K5128" i="1" s="1"/>
  <c r="E5129" i="1"/>
  <c r="E5130" i="1"/>
  <c r="K5130" i="1" s="1"/>
  <c r="E5131" i="1"/>
  <c r="K5131" i="1" s="1"/>
  <c r="E5132" i="1"/>
  <c r="K5132" i="1" s="1"/>
  <c r="E5133" i="1"/>
  <c r="K5133" i="1" s="1"/>
  <c r="E5134" i="1"/>
  <c r="E5135" i="1"/>
  <c r="E5136" i="1"/>
  <c r="E5137" i="1"/>
  <c r="E5138" i="1"/>
  <c r="E5139" i="1"/>
  <c r="E5140" i="1"/>
  <c r="K5140" i="1" s="1"/>
  <c r="E5141" i="1"/>
  <c r="E5142" i="1"/>
  <c r="E5143" i="1"/>
  <c r="E5144" i="1"/>
  <c r="K5144" i="1" s="1"/>
  <c r="E5145" i="1"/>
  <c r="K5145" i="1" s="1"/>
  <c r="E5146" i="1"/>
  <c r="E5147" i="1"/>
  <c r="K5147" i="1" s="1"/>
  <c r="E5148" i="1"/>
  <c r="E5149" i="1"/>
  <c r="E5150" i="1"/>
  <c r="E5151" i="1"/>
  <c r="E5152" i="1"/>
  <c r="K5152" i="1" s="1"/>
  <c r="E5153" i="1"/>
  <c r="E5154" i="1"/>
  <c r="K5154" i="1" s="1"/>
  <c r="E5155" i="1"/>
  <c r="K5155" i="1" s="1"/>
  <c r="E5156" i="1"/>
  <c r="K5156" i="1" s="1"/>
  <c r="E5157" i="1"/>
  <c r="K5157" i="1" s="1"/>
  <c r="E5158" i="1"/>
  <c r="E5159" i="1"/>
  <c r="E5160" i="1"/>
  <c r="E5161" i="1"/>
  <c r="E5162" i="1"/>
  <c r="E5163" i="1"/>
  <c r="E5164" i="1"/>
  <c r="K5164" i="1" s="1"/>
  <c r="E5165" i="1"/>
  <c r="E5166" i="1"/>
  <c r="E5167" i="1"/>
  <c r="E5168" i="1"/>
  <c r="K5168" i="1" s="1"/>
  <c r="E5169" i="1"/>
  <c r="K5169" i="1" s="1"/>
  <c r="E5170" i="1"/>
  <c r="E5171" i="1"/>
  <c r="K5171" i="1" s="1"/>
  <c r="E5172" i="1"/>
  <c r="E5173" i="1"/>
  <c r="E5174" i="1"/>
  <c r="E5175" i="1"/>
  <c r="E5176" i="1"/>
  <c r="K5176" i="1" s="1"/>
  <c r="E5177" i="1"/>
  <c r="E5178" i="1"/>
  <c r="K5178" i="1" s="1"/>
  <c r="E5179" i="1"/>
  <c r="K5179" i="1" s="1"/>
  <c r="E5180" i="1"/>
  <c r="K5180" i="1" s="1"/>
  <c r="E5181" i="1"/>
  <c r="K5181" i="1" s="1"/>
  <c r="E5182" i="1"/>
  <c r="E5183" i="1"/>
  <c r="E5184" i="1"/>
  <c r="E5185" i="1"/>
  <c r="E5186" i="1"/>
  <c r="E5187" i="1"/>
  <c r="E5188" i="1"/>
  <c r="K5188" i="1" s="1"/>
  <c r="E5189" i="1"/>
  <c r="E5190" i="1"/>
  <c r="E5191" i="1"/>
  <c r="E5192" i="1"/>
  <c r="K5192" i="1" s="1"/>
  <c r="E5193" i="1"/>
  <c r="K5193" i="1" s="1"/>
  <c r="E5194" i="1"/>
  <c r="E5195" i="1"/>
  <c r="K5195" i="1" s="1"/>
  <c r="E5196" i="1"/>
  <c r="E5197" i="1"/>
  <c r="E5198" i="1"/>
  <c r="E5199" i="1"/>
  <c r="E5200" i="1"/>
  <c r="K5200" i="1" s="1"/>
  <c r="E5201" i="1"/>
  <c r="E5202" i="1"/>
  <c r="K5202" i="1" s="1"/>
  <c r="E5203" i="1"/>
  <c r="K5203" i="1" s="1"/>
  <c r="E5204" i="1"/>
  <c r="K5204" i="1" s="1"/>
  <c r="E5205" i="1"/>
  <c r="K5205" i="1" s="1"/>
  <c r="E5206" i="1"/>
  <c r="E5207" i="1"/>
  <c r="E5208" i="1"/>
  <c r="E5209" i="1"/>
  <c r="E5210" i="1"/>
  <c r="E5211" i="1"/>
  <c r="E5212" i="1"/>
  <c r="K5212" i="1" s="1"/>
  <c r="E5213" i="1"/>
  <c r="E5214" i="1"/>
  <c r="E5215" i="1"/>
  <c r="E5216" i="1"/>
  <c r="K5216" i="1" s="1"/>
  <c r="E5217" i="1"/>
  <c r="K5217" i="1" s="1"/>
  <c r="E5218" i="1"/>
  <c r="E5219" i="1"/>
  <c r="K5219" i="1" s="1"/>
  <c r="E5220" i="1"/>
  <c r="E5221" i="1"/>
  <c r="E5222" i="1"/>
  <c r="E5223" i="1"/>
  <c r="E5224" i="1"/>
  <c r="K5224" i="1" s="1"/>
  <c r="E5225" i="1"/>
  <c r="E5226" i="1"/>
  <c r="K5226" i="1" s="1"/>
  <c r="E5227" i="1"/>
  <c r="K5227" i="1" s="1"/>
  <c r="E5228" i="1"/>
  <c r="K5228" i="1" s="1"/>
  <c r="E5229" i="1"/>
  <c r="K5229" i="1" s="1"/>
  <c r="E5230" i="1"/>
  <c r="E5231" i="1"/>
  <c r="E5232" i="1"/>
  <c r="E5233" i="1"/>
  <c r="E5234" i="1"/>
  <c r="E5235" i="1"/>
  <c r="E5236" i="1"/>
  <c r="K5236" i="1" s="1"/>
  <c r="E5237" i="1"/>
  <c r="E5238" i="1"/>
  <c r="E5239" i="1"/>
  <c r="E5240" i="1"/>
  <c r="K5240" i="1" s="1"/>
  <c r="E5241" i="1"/>
  <c r="K5241" i="1" s="1"/>
  <c r="E5242" i="1"/>
  <c r="E5243" i="1"/>
  <c r="K5243" i="1" s="1"/>
  <c r="E5244" i="1"/>
  <c r="E5245" i="1"/>
  <c r="E5246" i="1"/>
  <c r="E5247" i="1"/>
  <c r="E5248" i="1"/>
  <c r="K5248" i="1" s="1"/>
  <c r="E5249" i="1"/>
  <c r="E5250" i="1"/>
  <c r="K5250" i="1" s="1"/>
  <c r="E5251" i="1"/>
  <c r="K5251" i="1" s="1"/>
  <c r="E5252" i="1"/>
  <c r="K5252" i="1" s="1"/>
  <c r="E5253" i="1"/>
  <c r="K5253" i="1" s="1"/>
  <c r="E5254" i="1"/>
  <c r="E5255" i="1"/>
  <c r="E5256" i="1"/>
  <c r="E5257" i="1"/>
  <c r="E5258" i="1"/>
  <c r="E5259" i="1"/>
  <c r="E5260" i="1"/>
  <c r="K5260" i="1" s="1"/>
  <c r="E5261" i="1"/>
  <c r="E5262" i="1"/>
  <c r="E5263" i="1"/>
  <c r="E5264" i="1"/>
  <c r="K5264" i="1" s="1"/>
  <c r="E5265" i="1"/>
  <c r="K5265" i="1" s="1"/>
  <c r="E5266" i="1"/>
  <c r="E5267" i="1"/>
  <c r="K5267" i="1" s="1"/>
  <c r="E5268" i="1"/>
  <c r="E5269" i="1"/>
  <c r="E5270" i="1"/>
  <c r="E5271" i="1"/>
  <c r="E5272" i="1"/>
  <c r="K5272" i="1" s="1"/>
  <c r="E5273" i="1"/>
  <c r="E5274" i="1"/>
  <c r="K5274" i="1" s="1"/>
  <c r="E5275" i="1"/>
  <c r="K5275" i="1" s="1"/>
  <c r="E5276" i="1"/>
  <c r="K5276" i="1" s="1"/>
  <c r="E5277" i="1"/>
  <c r="K5277" i="1" s="1"/>
  <c r="E5278" i="1"/>
  <c r="E5279" i="1"/>
  <c r="E5280" i="1"/>
  <c r="E5281" i="1"/>
  <c r="E5282" i="1"/>
  <c r="E5283" i="1"/>
  <c r="E5284" i="1"/>
  <c r="K5284" i="1" s="1"/>
  <c r="E5285" i="1"/>
  <c r="E5286" i="1"/>
  <c r="E5287" i="1"/>
  <c r="E5288" i="1"/>
  <c r="K5288" i="1" s="1"/>
  <c r="E5289" i="1"/>
  <c r="K5289" i="1" s="1"/>
  <c r="E5290" i="1"/>
  <c r="E5291" i="1"/>
  <c r="K5291" i="1" s="1"/>
  <c r="E5292" i="1"/>
  <c r="E5293" i="1"/>
  <c r="E5294" i="1"/>
  <c r="E5295" i="1"/>
  <c r="E5296" i="1"/>
  <c r="K5296" i="1" s="1"/>
  <c r="E5297" i="1"/>
  <c r="E5298" i="1"/>
  <c r="K5298" i="1" s="1"/>
  <c r="E5299" i="1"/>
  <c r="K5299" i="1" s="1"/>
  <c r="E5300" i="1"/>
  <c r="K5300" i="1" s="1"/>
  <c r="E5301" i="1"/>
  <c r="K5301" i="1" s="1"/>
  <c r="E5302" i="1"/>
  <c r="E5303" i="1"/>
  <c r="E5304" i="1"/>
  <c r="E5305" i="1"/>
  <c r="E5306" i="1"/>
  <c r="E5307" i="1"/>
  <c r="E5308" i="1"/>
  <c r="K5308" i="1" s="1"/>
  <c r="E5309" i="1"/>
  <c r="E5310" i="1"/>
  <c r="E5311" i="1"/>
  <c r="E5312" i="1"/>
  <c r="K5312" i="1" s="1"/>
  <c r="E5313" i="1"/>
  <c r="K5313" i="1" s="1"/>
  <c r="E5314" i="1"/>
  <c r="E5315" i="1"/>
  <c r="K5315" i="1" s="1"/>
  <c r="E5316" i="1"/>
  <c r="E5317" i="1"/>
  <c r="E5318" i="1"/>
  <c r="E5319" i="1"/>
  <c r="E5320" i="1"/>
  <c r="K5320" i="1" s="1"/>
  <c r="E5321" i="1"/>
  <c r="E5322" i="1"/>
  <c r="K5322" i="1" s="1"/>
  <c r="E5323" i="1"/>
  <c r="K5323" i="1" s="1"/>
  <c r="E5324" i="1"/>
  <c r="K5324" i="1" s="1"/>
  <c r="E5325" i="1"/>
  <c r="K5325" i="1" s="1"/>
  <c r="E5326" i="1"/>
  <c r="E5327" i="1"/>
  <c r="E5328" i="1"/>
  <c r="E5329" i="1"/>
  <c r="E5330" i="1"/>
  <c r="E5331" i="1"/>
  <c r="E5332" i="1"/>
  <c r="K5332" i="1" s="1"/>
  <c r="E5333" i="1"/>
  <c r="E5334" i="1"/>
  <c r="E5335" i="1"/>
  <c r="E5336" i="1"/>
  <c r="K5336" i="1" s="1"/>
  <c r="E5337" i="1"/>
  <c r="K5337" i="1" s="1"/>
  <c r="E5338" i="1"/>
  <c r="E5339" i="1"/>
  <c r="K5339" i="1" s="1"/>
  <c r="E5340" i="1"/>
  <c r="E5341" i="1"/>
  <c r="E5342" i="1"/>
  <c r="E5343" i="1"/>
  <c r="E5344" i="1"/>
  <c r="K5344" i="1" s="1"/>
  <c r="E5345" i="1"/>
  <c r="E5346" i="1"/>
  <c r="K5346" i="1" s="1"/>
  <c r="E5347" i="1"/>
  <c r="K5347" i="1" s="1"/>
  <c r="E5348" i="1"/>
  <c r="K5348" i="1" s="1"/>
  <c r="E5349" i="1"/>
  <c r="K5349" i="1" s="1"/>
  <c r="E5350" i="1"/>
  <c r="E5351" i="1"/>
  <c r="E5352" i="1"/>
  <c r="E5353" i="1"/>
  <c r="E5354" i="1"/>
  <c r="E5355" i="1"/>
  <c r="E5356" i="1"/>
  <c r="K5356" i="1" s="1"/>
  <c r="E5357" i="1"/>
  <c r="E5358" i="1"/>
  <c r="E5359" i="1"/>
  <c r="E5360" i="1"/>
  <c r="K5360" i="1" s="1"/>
  <c r="E5361" i="1"/>
  <c r="K5361" i="1" s="1"/>
  <c r="E5362" i="1"/>
  <c r="E5363" i="1"/>
  <c r="K5363" i="1" s="1"/>
  <c r="E5364" i="1"/>
  <c r="E5365" i="1"/>
  <c r="E5366" i="1"/>
  <c r="E5367" i="1"/>
  <c r="E5368" i="1"/>
  <c r="K5368" i="1" s="1"/>
  <c r="E5369" i="1"/>
  <c r="E5370" i="1"/>
  <c r="K5370" i="1" s="1"/>
  <c r="E5371" i="1"/>
  <c r="K5371" i="1" s="1"/>
  <c r="E5372" i="1"/>
  <c r="K5372" i="1" s="1"/>
  <c r="E5373" i="1"/>
  <c r="K5373" i="1" s="1"/>
  <c r="E5374" i="1"/>
  <c r="E5375" i="1"/>
  <c r="E5376" i="1"/>
  <c r="E5377" i="1"/>
  <c r="E5378" i="1"/>
  <c r="E5379" i="1"/>
  <c r="E5380" i="1"/>
  <c r="K5380" i="1" s="1"/>
  <c r="E5381" i="1"/>
  <c r="E5382" i="1"/>
  <c r="E5383" i="1"/>
  <c r="E5384" i="1"/>
  <c r="K5384" i="1" s="1"/>
  <c r="E5385" i="1"/>
  <c r="K5385" i="1" s="1"/>
  <c r="E5386" i="1"/>
  <c r="E5387" i="1"/>
  <c r="K5387" i="1" s="1"/>
  <c r="E5388" i="1"/>
  <c r="E5389" i="1"/>
  <c r="E5390" i="1"/>
  <c r="E5391" i="1"/>
  <c r="E5392" i="1"/>
  <c r="K5392" i="1" s="1"/>
  <c r="E5393" i="1"/>
  <c r="E5394" i="1"/>
  <c r="K5394" i="1" s="1"/>
  <c r="E5395" i="1"/>
  <c r="K5395" i="1" s="1"/>
  <c r="E5396" i="1"/>
  <c r="K5396" i="1" s="1"/>
  <c r="E5397" i="1"/>
  <c r="K5397" i="1" s="1"/>
  <c r="E5398" i="1"/>
  <c r="E5399" i="1"/>
  <c r="E5400" i="1"/>
  <c r="E5401" i="1"/>
  <c r="E5402" i="1"/>
  <c r="E5403" i="1"/>
  <c r="E5404" i="1"/>
  <c r="K5404" i="1" s="1"/>
  <c r="E5405" i="1"/>
  <c r="E5406" i="1"/>
  <c r="E5407" i="1"/>
  <c r="E5408" i="1"/>
  <c r="K5408" i="1" s="1"/>
  <c r="E5409" i="1"/>
  <c r="K5409" i="1" s="1"/>
  <c r="E5410" i="1"/>
  <c r="E5411" i="1"/>
  <c r="K5411" i="1" s="1"/>
  <c r="E5412" i="1"/>
  <c r="E5413" i="1"/>
  <c r="E5414" i="1"/>
  <c r="E5415" i="1"/>
  <c r="E5416" i="1"/>
  <c r="K5416" i="1" s="1"/>
  <c r="E5417" i="1"/>
  <c r="E5418" i="1"/>
  <c r="K5418" i="1" s="1"/>
  <c r="E5419" i="1"/>
  <c r="K5419" i="1" s="1"/>
  <c r="E5420" i="1"/>
  <c r="K5420" i="1" s="1"/>
  <c r="E5421" i="1"/>
  <c r="K5421" i="1" s="1"/>
  <c r="E5422" i="1"/>
  <c r="E5423" i="1"/>
  <c r="E5424" i="1"/>
  <c r="E5425" i="1"/>
  <c r="E5426" i="1"/>
  <c r="E5427" i="1"/>
  <c r="E5428" i="1"/>
  <c r="K5428" i="1" s="1"/>
  <c r="E5429" i="1"/>
  <c r="E5430" i="1"/>
  <c r="E5431" i="1"/>
  <c r="E5432" i="1"/>
  <c r="K5432" i="1" s="1"/>
  <c r="E5433" i="1"/>
  <c r="K5433" i="1" s="1"/>
  <c r="E5434" i="1"/>
  <c r="E5435" i="1"/>
  <c r="K5435" i="1" s="1"/>
  <c r="E5436" i="1"/>
  <c r="E5437" i="1"/>
  <c r="E5438" i="1"/>
  <c r="E5439" i="1"/>
  <c r="E5440" i="1"/>
  <c r="K5440" i="1" s="1"/>
  <c r="E5441" i="1"/>
  <c r="E5442" i="1"/>
  <c r="K5442" i="1" s="1"/>
  <c r="E5443" i="1"/>
  <c r="K5443" i="1" s="1"/>
  <c r="E5444" i="1"/>
  <c r="K5444" i="1" s="1"/>
  <c r="E5445" i="1"/>
  <c r="K5445" i="1" s="1"/>
  <c r="E5446" i="1"/>
  <c r="E5447" i="1"/>
  <c r="E5448" i="1"/>
  <c r="E5449" i="1"/>
  <c r="E5450" i="1"/>
  <c r="E5451" i="1"/>
  <c r="E5452" i="1"/>
  <c r="K5452" i="1" s="1"/>
  <c r="E5453" i="1"/>
  <c r="E5454" i="1"/>
  <c r="E5455" i="1"/>
  <c r="E5456" i="1"/>
  <c r="K5456" i="1" s="1"/>
  <c r="E5457" i="1"/>
  <c r="K5457" i="1" s="1"/>
  <c r="E5458" i="1"/>
  <c r="E5459" i="1"/>
  <c r="K5459" i="1" s="1"/>
  <c r="E5460" i="1"/>
  <c r="E5461" i="1"/>
  <c r="E5462" i="1"/>
  <c r="E5463" i="1"/>
  <c r="E5464" i="1"/>
  <c r="K5464" i="1" s="1"/>
  <c r="E5465" i="1"/>
  <c r="E5466" i="1"/>
  <c r="K5466" i="1" s="1"/>
  <c r="E5467" i="1"/>
  <c r="K5467" i="1" s="1"/>
  <c r="E5468" i="1"/>
  <c r="K5468" i="1" s="1"/>
  <c r="E5469" i="1"/>
  <c r="K5469" i="1" s="1"/>
  <c r="E5470" i="1"/>
  <c r="E5471" i="1"/>
  <c r="E5472" i="1"/>
  <c r="E5473" i="1"/>
  <c r="E5474" i="1"/>
  <c r="E5475" i="1"/>
  <c r="E5476" i="1"/>
  <c r="K5476" i="1" s="1"/>
  <c r="E5477" i="1"/>
  <c r="E5478" i="1"/>
  <c r="E5479" i="1"/>
  <c r="E5480" i="1"/>
  <c r="K5480" i="1" s="1"/>
  <c r="E5481" i="1"/>
  <c r="K5481" i="1" s="1"/>
  <c r="E5482" i="1"/>
  <c r="E5483" i="1"/>
  <c r="K5483" i="1" s="1"/>
  <c r="E5484" i="1"/>
  <c r="E5485" i="1"/>
  <c r="E5486" i="1"/>
  <c r="E5487" i="1"/>
  <c r="E5488" i="1"/>
  <c r="K5488" i="1" s="1"/>
  <c r="E5489" i="1"/>
  <c r="E5490" i="1"/>
  <c r="K5490" i="1" s="1"/>
  <c r="E5491" i="1"/>
  <c r="K5491" i="1" s="1"/>
  <c r="E5492" i="1"/>
  <c r="K5492" i="1" s="1"/>
  <c r="E5493" i="1"/>
  <c r="K5493" i="1" s="1"/>
  <c r="E5494" i="1"/>
  <c r="E5495" i="1"/>
  <c r="E5496" i="1"/>
  <c r="E5497" i="1"/>
  <c r="E5498" i="1"/>
  <c r="E5499" i="1"/>
  <c r="E5500" i="1"/>
  <c r="K5500" i="1" s="1"/>
  <c r="E5501" i="1"/>
  <c r="E5502" i="1"/>
  <c r="E5503" i="1"/>
  <c r="E5504" i="1"/>
  <c r="K5504" i="1" s="1"/>
  <c r="E5505" i="1"/>
  <c r="K5505" i="1" s="1"/>
  <c r="E5506" i="1"/>
  <c r="E5507" i="1"/>
  <c r="K5507" i="1" s="1"/>
  <c r="E5508" i="1"/>
  <c r="E5509" i="1"/>
  <c r="E5510" i="1"/>
  <c r="E5511" i="1"/>
  <c r="E5512" i="1"/>
  <c r="K5512" i="1" s="1"/>
  <c r="E5513" i="1"/>
  <c r="E5514" i="1"/>
  <c r="K5514" i="1" s="1"/>
  <c r="E5515" i="1"/>
  <c r="K5515" i="1" s="1"/>
  <c r="E5516" i="1"/>
  <c r="K5516" i="1" s="1"/>
  <c r="E5517" i="1"/>
  <c r="K5517" i="1" s="1"/>
  <c r="E5518" i="1"/>
  <c r="E5519" i="1"/>
  <c r="E5520" i="1"/>
  <c r="E5521" i="1"/>
  <c r="E5522" i="1"/>
  <c r="E5523" i="1"/>
  <c r="E5524" i="1"/>
  <c r="K5524" i="1" s="1"/>
  <c r="E5525" i="1"/>
  <c r="E5526" i="1"/>
  <c r="E5527" i="1"/>
  <c r="E5528" i="1"/>
  <c r="K5528" i="1" s="1"/>
  <c r="E5529" i="1"/>
  <c r="K5529" i="1" s="1"/>
  <c r="E5530" i="1"/>
  <c r="E5531" i="1"/>
  <c r="K5531" i="1" s="1"/>
  <c r="E5532" i="1"/>
  <c r="E5533" i="1"/>
  <c r="E5534" i="1"/>
  <c r="E5535" i="1"/>
  <c r="E5536" i="1"/>
  <c r="K5536" i="1" s="1"/>
  <c r="E5537" i="1"/>
  <c r="E5538" i="1"/>
  <c r="K5538" i="1" s="1"/>
  <c r="E5539" i="1"/>
  <c r="K5539" i="1" s="1"/>
  <c r="E5540" i="1"/>
  <c r="K5540" i="1" s="1"/>
  <c r="E5541" i="1"/>
  <c r="K5541" i="1" s="1"/>
  <c r="E5542" i="1"/>
  <c r="E5543" i="1"/>
  <c r="E5544" i="1"/>
  <c r="E5545" i="1"/>
  <c r="E5546" i="1"/>
  <c r="E5547" i="1"/>
  <c r="E5548" i="1"/>
  <c r="K5548" i="1" s="1"/>
  <c r="E5549" i="1"/>
  <c r="E5550" i="1"/>
  <c r="E5551" i="1"/>
  <c r="E5552" i="1"/>
  <c r="K5552" i="1" s="1"/>
  <c r="E5553" i="1"/>
  <c r="K5553" i="1" s="1"/>
  <c r="E5554" i="1"/>
  <c r="E5555" i="1"/>
  <c r="K5555" i="1" s="1"/>
  <c r="E5556" i="1"/>
  <c r="E5557" i="1"/>
  <c r="E5558" i="1"/>
  <c r="E5559" i="1"/>
  <c r="E5560" i="1"/>
  <c r="K5560" i="1" s="1"/>
  <c r="E5561" i="1"/>
  <c r="E5562" i="1"/>
  <c r="K5562" i="1" s="1"/>
  <c r="E5563" i="1"/>
  <c r="K5563" i="1" s="1"/>
  <c r="E5564" i="1"/>
  <c r="K5564" i="1" s="1"/>
  <c r="E5565" i="1"/>
  <c r="K5565" i="1" s="1"/>
  <c r="E5566" i="1"/>
  <c r="E5567" i="1"/>
  <c r="E5568" i="1"/>
  <c r="E5569" i="1"/>
  <c r="E5570" i="1"/>
  <c r="E5571" i="1"/>
  <c r="E5572" i="1"/>
  <c r="K5572" i="1" s="1"/>
  <c r="E5573" i="1"/>
  <c r="E5574" i="1"/>
  <c r="E5575" i="1"/>
  <c r="E5576" i="1"/>
  <c r="K5576" i="1" s="1"/>
  <c r="E5577" i="1"/>
  <c r="K5577" i="1" s="1"/>
  <c r="E5578" i="1"/>
  <c r="E5579" i="1"/>
  <c r="K5579" i="1" s="1"/>
  <c r="E5580" i="1"/>
  <c r="E5581" i="1"/>
  <c r="E5582" i="1"/>
  <c r="E5583" i="1"/>
  <c r="E5584" i="1"/>
  <c r="K5584" i="1" s="1"/>
  <c r="E5585" i="1"/>
  <c r="E5586" i="1"/>
  <c r="K5586" i="1" s="1"/>
  <c r="E5587" i="1"/>
  <c r="K5587" i="1" s="1"/>
  <c r="E5588" i="1"/>
  <c r="K5588" i="1" s="1"/>
  <c r="E5589" i="1"/>
  <c r="K5589" i="1" s="1"/>
  <c r="E5590" i="1"/>
  <c r="E5591" i="1"/>
  <c r="E5592" i="1"/>
  <c r="E5593" i="1"/>
  <c r="E5594" i="1"/>
  <c r="E5595" i="1"/>
  <c r="E5596" i="1"/>
  <c r="K5596" i="1" s="1"/>
  <c r="E5597" i="1"/>
  <c r="E5598" i="1"/>
  <c r="E5599" i="1"/>
  <c r="E5600" i="1"/>
  <c r="K5600" i="1" s="1"/>
  <c r="E5601" i="1"/>
  <c r="K5601" i="1" s="1"/>
  <c r="E5602" i="1"/>
  <c r="E5603" i="1"/>
  <c r="K5603" i="1" s="1"/>
  <c r="E5604" i="1"/>
  <c r="E5605" i="1"/>
  <c r="E5606" i="1"/>
  <c r="E5607" i="1"/>
  <c r="E5608" i="1"/>
  <c r="K5608" i="1" s="1"/>
  <c r="E5609" i="1"/>
  <c r="E5610" i="1"/>
  <c r="K5610" i="1" s="1"/>
  <c r="E5611" i="1"/>
  <c r="K5611" i="1" s="1"/>
  <c r="E5612" i="1"/>
  <c r="K5612" i="1" s="1"/>
  <c r="E5613" i="1"/>
  <c r="K5613" i="1" s="1"/>
  <c r="E5614" i="1"/>
  <c r="E5615" i="1"/>
  <c r="E5616" i="1"/>
  <c r="E5617" i="1"/>
  <c r="E5618" i="1"/>
  <c r="E5619" i="1"/>
  <c r="E5620" i="1"/>
  <c r="K5620" i="1" s="1"/>
  <c r="E5621" i="1"/>
  <c r="E5622" i="1"/>
  <c r="E5623" i="1"/>
  <c r="E5624" i="1"/>
  <c r="K5624" i="1" s="1"/>
  <c r="E5625" i="1"/>
  <c r="K5625" i="1" s="1"/>
  <c r="E5626" i="1"/>
  <c r="E5627" i="1"/>
  <c r="K5627" i="1" s="1"/>
  <c r="E5628" i="1"/>
  <c r="E5629" i="1"/>
  <c r="E5630" i="1"/>
  <c r="E5631" i="1"/>
  <c r="E5632" i="1"/>
  <c r="K5632" i="1" s="1"/>
  <c r="E5633" i="1"/>
  <c r="E5634" i="1"/>
  <c r="K5634" i="1" s="1"/>
  <c r="E5635" i="1"/>
  <c r="K5635" i="1" s="1"/>
  <c r="E5636" i="1"/>
  <c r="K5636" i="1" s="1"/>
  <c r="E5637" i="1"/>
  <c r="K5637" i="1" s="1"/>
  <c r="E5638" i="1"/>
  <c r="E5639" i="1"/>
  <c r="E5640" i="1"/>
  <c r="E5641" i="1"/>
  <c r="E5642" i="1"/>
  <c r="E5643" i="1"/>
  <c r="E5644" i="1"/>
  <c r="K5644" i="1" s="1"/>
  <c r="E5645" i="1"/>
  <c r="E5646" i="1"/>
  <c r="E5647" i="1"/>
  <c r="E5648" i="1"/>
  <c r="K5648" i="1" s="1"/>
  <c r="E5649" i="1"/>
  <c r="K5649" i="1" s="1"/>
  <c r="E5650" i="1"/>
  <c r="E5651" i="1"/>
  <c r="K5651" i="1" s="1"/>
  <c r="E5652" i="1"/>
  <c r="E5653" i="1"/>
  <c r="E5654" i="1"/>
  <c r="E5655" i="1"/>
  <c r="E5656" i="1"/>
  <c r="K5656" i="1" s="1"/>
  <c r="E5657" i="1"/>
  <c r="E5658" i="1"/>
  <c r="K5658" i="1" s="1"/>
  <c r="E5659" i="1"/>
  <c r="K5659" i="1" s="1"/>
  <c r="E5660" i="1"/>
  <c r="K5660" i="1" s="1"/>
  <c r="E5661" i="1"/>
  <c r="K5661" i="1" s="1"/>
  <c r="E5662" i="1"/>
  <c r="E5663" i="1"/>
  <c r="E5664" i="1"/>
  <c r="E5665" i="1"/>
  <c r="E5666" i="1"/>
  <c r="E5667" i="1"/>
  <c r="E5668" i="1"/>
  <c r="K5668" i="1" s="1"/>
  <c r="E5669" i="1"/>
  <c r="E5670" i="1"/>
  <c r="E5671" i="1"/>
  <c r="E5672" i="1"/>
  <c r="K5672" i="1" s="1"/>
  <c r="E5673" i="1"/>
  <c r="K5673" i="1" s="1"/>
  <c r="E5674" i="1"/>
  <c r="E5675" i="1"/>
  <c r="K5675" i="1" s="1"/>
  <c r="E5676" i="1"/>
  <c r="E5677" i="1"/>
  <c r="E5678" i="1"/>
  <c r="E5679" i="1"/>
  <c r="E5680" i="1"/>
  <c r="K5680" i="1" s="1"/>
  <c r="E5681" i="1"/>
  <c r="E5682" i="1"/>
  <c r="K5682" i="1" s="1"/>
  <c r="E5683" i="1"/>
  <c r="K5683" i="1" s="1"/>
  <c r="E5684" i="1"/>
  <c r="K5684" i="1" s="1"/>
  <c r="E5685" i="1"/>
  <c r="K5685" i="1" s="1"/>
  <c r="E5686" i="1"/>
  <c r="E5687" i="1"/>
  <c r="E5688" i="1"/>
  <c r="E5689" i="1"/>
  <c r="E5690" i="1"/>
  <c r="E5691" i="1"/>
  <c r="E5692" i="1"/>
  <c r="K5692" i="1" s="1"/>
  <c r="E5693" i="1"/>
  <c r="E5694" i="1"/>
  <c r="E5695" i="1"/>
  <c r="E5696" i="1"/>
  <c r="K5696" i="1" s="1"/>
  <c r="E5697" i="1"/>
  <c r="K5697" i="1" s="1"/>
  <c r="E5698" i="1"/>
  <c r="E5699" i="1"/>
  <c r="K5699" i="1" s="1"/>
  <c r="E5700" i="1"/>
  <c r="E5701" i="1"/>
  <c r="E5702" i="1"/>
  <c r="E5703" i="1"/>
  <c r="E5704" i="1"/>
  <c r="K5704" i="1" s="1"/>
  <c r="E5705" i="1"/>
  <c r="E5706" i="1"/>
  <c r="K5706" i="1" s="1"/>
  <c r="E5707" i="1"/>
  <c r="K5707" i="1" s="1"/>
  <c r="E5708" i="1"/>
  <c r="K5708" i="1" s="1"/>
  <c r="E5709" i="1"/>
  <c r="K5709" i="1" s="1"/>
  <c r="E5710" i="1"/>
  <c r="E5711" i="1"/>
  <c r="E5712" i="1"/>
  <c r="E5713" i="1"/>
  <c r="E5714" i="1"/>
  <c r="E5715" i="1"/>
  <c r="E5716" i="1"/>
  <c r="K5716" i="1" s="1"/>
  <c r="E5717" i="1"/>
  <c r="E5718" i="1"/>
  <c r="E5719" i="1"/>
  <c r="E5720" i="1"/>
  <c r="K5720" i="1" s="1"/>
  <c r="E5721" i="1"/>
  <c r="K5721" i="1" s="1"/>
  <c r="E5722" i="1"/>
  <c r="E5723" i="1"/>
  <c r="K5723" i="1" s="1"/>
  <c r="E5724" i="1"/>
  <c r="E5725" i="1"/>
  <c r="E5726" i="1"/>
  <c r="E5727" i="1"/>
  <c r="E5728" i="1"/>
  <c r="K5728" i="1" s="1"/>
  <c r="E5729" i="1"/>
  <c r="E5730" i="1"/>
  <c r="K5730" i="1" s="1"/>
  <c r="E5731" i="1"/>
  <c r="K5731" i="1" s="1"/>
  <c r="E5732" i="1"/>
  <c r="K5732" i="1" s="1"/>
  <c r="E5733" i="1"/>
  <c r="K5733" i="1" s="1"/>
  <c r="E5734" i="1"/>
  <c r="E5735" i="1"/>
  <c r="E5736" i="1"/>
  <c r="E5737" i="1"/>
  <c r="E5738" i="1"/>
  <c r="E5739" i="1"/>
  <c r="E5740" i="1"/>
  <c r="K5740" i="1" s="1"/>
  <c r="E5741" i="1"/>
  <c r="E5742" i="1"/>
  <c r="E5743" i="1"/>
  <c r="E5744" i="1"/>
  <c r="K5744" i="1" s="1"/>
  <c r="E5745" i="1"/>
  <c r="K5745" i="1" s="1"/>
  <c r="E5746" i="1"/>
  <c r="E5747" i="1"/>
  <c r="K5747" i="1" s="1"/>
  <c r="E5748" i="1"/>
  <c r="E5749" i="1"/>
  <c r="E5750" i="1"/>
  <c r="E5751" i="1"/>
  <c r="E5752" i="1"/>
  <c r="K5752" i="1" s="1"/>
  <c r="E5753" i="1"/>
  <c r="E5754" i="1"/>
  <c r="K5754" i="1" s="1"/>
  <c r="E5755" i="1"/>
  <c r="K5755" i="1" s="1"/>
  <c r="E5756" i="1"/>
  <c r="K5756" i="1" s="1"/>
  <c r="E5757" i="1"/>
  <c r="K5757" i="1" s="1"/>
  <c r="E5758" i="1"/>
  <c r="E5759" i="1"/>
  <c r="E5760" i="1"/>
  <c r="E5761" i="1"/>
  <c r="E5762" i="1"/>
  <c r="E5763" i="1"/>
  <c r="E5764" i="1"/>
  <c r="K5764" i="1" s="1"/>
  <c r="E5765" i="1"/>
  <c r="E5766" i="1"/>
  <c r="E5767" i="1"/>
  <c r="E5768" i="1"/>
  <c r="K5768" i="1" s="1"/>
  <c r="E5769" i="1"/>
  <c r="K5769" i="1" s="1"/>
  <c r="E5770" i="1"/>
  <c r="E5771" i="1"/>
  <c r="K5771" i="1" s="1"/>
  <c r="E5772" i="1"/>
  <c r="E5773" i="1"/>
  <c r="E5774" i="1"/>
  <c r="E5775" i="1"/>
  <c r="E5776" i="1"/>
  <c r="K5776" i="1" s="1"/>
  <c r="E5777" i="1"/>
  <c r="E5778" i="1"/>
  <c r="K5778" i="1" s="1"/>
  <c r="E5779" i="1"/>
  <c r="K5779" i="1" s="1"/>
  <c r="E5780" i="1"/>
  <c r="K5780" i="1" s="1"/>
  <c r="E5781" i="1"/>
  <c r="K5781" i="1" s="1"/>
  <c r="E5782" i="1"/>
  <c r="E5783" i="1"/>
  <c r="E5784" i="1"/>
  <c r="E5785" i="1"/>
  <c r="E5786" i="1"/>
  <c r="E5787" i="1"/>
  <c r="E5788" i="1"/>
  <c r="K5788" i="1" s="1"/>
  <c r="E5789" i="1"/>
  <c r="E5790" i="1"/>
  <c r="E5791" i="1"/>
  <c r="E5792" i="1"/>
  <c r="K5792" i="1" s="1"/>
  <c r="E5793" i="1"/>
  <c r="K5793" i="1" s="1"/>
  <c r="E5794" i="1"/>
  <c r="E5795" i="1"/>
  <c r="K5795" i="1" s="1"/>
  <c r="E5796" i="1"/>
  <c r="E5797" i="1"/>
  <c r="E5798" i="1"/>
  <c r="E5799" i="1"/>
  <c r="E5800" i="1"/>
  <c r="K5800" i="1" s="1"/>
  <c r="E5801" i="1"/>
  <c r="E5802" i="1"/>
  <c r="K5802" i="1" s="1"/>
  <c r="E5803" i="1"/>
  <c r="K5803" i="1" s="1"/>
  <c r="E5804" i="1"/>
  <c r="K5804" i="1" s="1"/>
  <c r="E5805" i="1"/>
  <c r="K5805" i="1" s="1"/>
  <c r="E5806" i="1"/>
  <c r="E5807" i="1"/>
  <c r="E5808" i="1"/>
  <c r="E5809" i="1"/>
  <c r="E5810" i="1"/>
  <c r="E5811" i="1"/>
  <c r="E5812" i="1"/>
  <c r="K5812" i="1" s="1"/>
  <c r="E5813" i="1"/>
  <c r="E5814" i="1"/>
  <c r="E5815" i="1"/>
  <c r="E5816" i="1"/>
  <c r="K5816" i="1" s="1"/>
  <c r="E5817" i="1"/>
  <c r="K5817" i="1" s="1"/>
  <c r="E5818" i="1"/>
  <c r="E5819" i="1"/>
  <c r="K5819" i="1" s="1"/>
  <c r="E5820" i="1"/>
  <c r="E5821" i="1"/>
  <c r="E5822" i="1"/>
  <c r="E5823" i="1"/>
  <c r="E5824" i="1"/>
  <c r="K5824" i="1" s="1"/>
  <c r="E5825" i="1"/>
  <c r="E5826" i="1"/>
  <c r="K5826" i="1" s="1"/>
  <c r="E5827" i="1"/>
  <c r="K5827" i="1" s="1"/>
  <c r="E5828" i="1"/>
  <c r="K5828" i="1" s="1"/>
  <c r="E5829" i="1"/>
  <c r="K5829" i="1" s="1"/>
  <c r="E5830" i="1"/>
  <c r="E5831" i="1"/>
  <c r="E5832" i="1"/>
  <c r="E5833" i="1"/>
  <c r="E5834" i="1"/>
  <c r="E5835" i="1"/>
  <c r="E5836" i="1"/>
  <c r="K5836" i="1" s="1"/>
  <c r="E5837" i="1"/>
  <c r="E5838" i="1"/>
  <c r="E5839" i="1"/>
  <c r="E5840" i="1"/>
  <c r="K5840" i="1" s="1"/>
  <c r="E5841" i="1"/>
  <c r="K5841" i="1" s="1"/>
  <c r="E5842" i="1"/>
  <c r="E5843" i="1"/>
  <c r="K5843" i="1" s="1"/>
  <c r="E5844" i="1"/>
  <c r="E5845" i="1"/>
  <c r="E5846" i="1"/>
  <c r="E5847" i="1"/>
  <c r="E5848" i="1"/>
  <c r="K5848" i="1" s="1"/>
  <c r="E5849" i="1"/>
  <c r="E5850" i="1"/>
  <c r="K5850" i="1" s="1"/>
  <c r="E5851" i="1"/>
  <c r="K5851" i="1" s="1"/>
  <c r="E5852" i="1"/>
  <c r="K5852" i="1" s="1"/>
  <c r="E5853" i="1"/>
  <c r="K5853" i="1" s="1"/>
  <c r="E5854" i="1"/>
  <c r="E5855" i="1"/>
  <c r="E5856" i="1"/>
  <c r="E5857" i="1"/>
  <c r="E5858" i="1"/>
  <c r="E5859" i="1"/>
  <c r="E5860" i="1"/>
  <c r="K5860" i="1" s="1"/>
  <c r="E5861" i="1"/>
  <c r="E5862" i="1"/>
  <c r="E5863" i="1"/>
  <c r="E5864" i="1"/>
  <c r="K5864" i="1" s="1"/>
  <c r="E5865" i="1"/>
  <c r="K5865" i="1" s="1"/>
  <c r="E5866" i="1"/>
  <c r="E5867" i="1"/>
  <c r="K5867" i="1" s="1"/>
  <c r="E5868" i="1"/>
  <c r="E5869" i="1"/>
  <c r="E5870" i="1"/>
  <c r="E5871" i="1"/>
  <c r="E5872" i="1"/>
  <c r="K5872" i="1" s="1"/>
  <c r="E5873" i="1"/>
  <c r="E5874" i="1"/>
  <c r="K5874" i="1" s="1"/>
  <c r="E5875" i="1"/>
  <c r="K5875" i="1" s="1"/>
  <c r="E5876" i="1"/>
  <c r="K5876" i="1" s="1"/>
  <c r="E5877" i="1"/>
  <c r="K5877" i="1" s="1"/>
  <c r="E5878" i="1"/>
  <c r="E5879" i="1"/>
  <c r="E5880" i="1"/>
  <c r="E5881" i="1"/>
  <c r="E5882" i="1"/>
  <c r="E5883" i="1"/>
  <c r="E5884" i="1"/>
  <c r="K5884" i="1" s="1"/>
  <c r="E5885" i="1"/>
  <c r="E5886" i="1"/>
  <c r="E5887" i="1"/>
  <c r="E5888" i="1"/>
  <c r="K5888" i="1" s="1"/>
  <c r="E5889" i="1"/>
  <c r="K5889" i="1" s="1"/>
  <c r="E5890" i="1"/>
  <c r="E5891" i="1"/>
  <c r="K5891" i="1" s="1"/>
  <c r="E5892" i="1"/>
  <c r="E5893" i="1"/>
  <c r="E5894" i="1"/>
  <c r="E5895" i="1"/>
  <c r="E5896" i="1"/>
  <c r="K5896" i="1" s="1"/>
  <c r="E5897" i="1"/>
  <c r="E5898" i="1"/>
  <c r="K5898" i="1" s="1"/>
  <c r="E5899" i="1"/>
  <c r="K5899" i="1" s="1"/>
  <c r="E5900" i="1"/>
  <c r="K5900" i="1" s="1"/>
  <c r="E5901" i="1"/>
  <c r="K5901" i="1" s="1"/>
  <c r="E5902" i="1"/>
  <c r="E5903" i="1"/>
  <c r="E5904" i="1"/>
  <c r="E5905" i="1"/>
  <c r="E5906" i="1"/>
  <c r="E5907" i="1"/>
  <c r="E5908" i="1"/>
  <c r="K5908" i="1" s="1"/>
  <c r="E5909" i="1"/>
  <c r="E5910" i="1"/>
  <c r="E5911" i="1"/>
  <c r="E5912" i="1"/>
  <c r="K5912" i="1" s="1"/>
  <c r="E5913" i="1"/>
  <c r="K5913" i="1" s="1"/>
  <c r="E5914" i="1"/>
  <c r="E5915" i="1"/>
  <c r="K5915" i="1" s="1"/>
  <c r="E5916" i="1"/>
  <c r="E5917" i="1"/>
  <c r="E5918" i="1"/>
  <c r="E5919" i="1"/>
  <c r="E5920" i="1"/>
  <c r="K5920" i="1" s="1"/>
  <c r="E5921" i="1"/>
  <c r="E5922" i="1"/>
  <c r="K5922" i="1" s="1"/>
  <c r="E5923" i="1"/>
  <c r="K5923" i="1" s="1"/>
  <c r="E5924" i="1"/>
  <c r="K5924" i="1" s="1"/>
  <c r="E5925" i="1"/>
  <c r="K5925" i="1" s="1"/>
  <c r="E5926" i="1"/>
  <c r="E5927" i="1"/>
  <c r="E5928" i="1"/>
  <c r="E5929" i="1"/>
  <c r="E5930" i="1"/>
  <c r="E5931" i="1"/>
  <c r="E5932" i="1"/>
  <c r="K5932" i="1" s="1"/>
  <c r="E5933" i="1"/>
  <c r="E5934" i="1"/>
  <c r="E5935" i="1"/>
  <c r="E5936" i="1"/>
  <c r="K5936" i="1" s="1"/>
  <c r="E5937" i="1"/>
  <c r="K5937" i="1" s="1"/>
  <c r="E5938" i="1"/>
  <c r="E5939" i="1"/>
  <c r="K5939" i="1" s="1"/>
  <c r="E5940" i="1"/>
  <c r="E5941" i="1"/>
  <c r="E5942" i="1"/>
  <c r="E5943" i="1"/>
  <c r="E5944" i="1"/>
  <c r="K5944" i="1" s="1"/>
  <c r="E5945" i="1"/>
  <c r="E5946" i="1"/>
  <c r="K5946" i="1" s="1"/>
  <c r="E5947" i="1"/>
  <c r="K5947" i="1" s="1"/>
  <c r="E5948" i="1"/>
  <c r="K5948" i="1" s="1"/>
  <c r="E5949" i="1"/>
  <c r="K5949" i="1" s="1"/>
  <c r="E5950" i="1"/>
  <c r="E5951" i="1"/>
  <c r="E5952" i="1"/>
  <c r="E5953" i="1"/>
  <c r="E5954" i="1"/>
  <c r="E5955" i="1"/>
  <c r="E5956" i="1"/>
  <c r="K5956" i="1" s="1"/>
  <c r="E5957" i="1"/>
  <c r="E5958" i="1"/>
  <c r="E5959" i="1"/>
  <c r="E5960" i="1"/>
  <c r="K5960" i="1" s="1"/>
  <c r="E5961" i="1"/>
  <c r="K5961" i="1" s="1"/>
  <c r="E5962" i="1"/>
  <c r="E5963" i="1"/>
  <c r="K5963" i="1" s="1"/>
  <c r="E5964" i="1"/>
  <c r="E5965" i="1"/>
  <c r="E5966" i="1"/>
  <c r="E5967" i="1"/>
  <c r="E5968" i="1"/>
  <c r="K5968" i="1" s="1"/>
  <c r="E5969" i="1"/>
  <c r="E5970" i="1"/>
  <c r="K5970" i="1" s="1"/>
  <c r="E5971" i="1"/>
  <c r="K5971" i="1" s="1"/>
  <c r="E5972" i="1"/>
  <c r="K5972" i="1" s="1"/>
  <c r="E5973" i="1"/>
  <c r="K5973" i="1" s="1"/>
  <c r="E5974" i="1"/>
  <c r="E5975" i="1"/>
  <c r="E5976" i="1"/>
  <c r="E5977" i="1"/>
  <c r="E5978" i="1"/>
  <c r="E5979" i="1"/>
  <c r="E5980" i="1"/>
  <c r="K5980" i="1" s="1"/>
  <c r="E5981" i="1"/>
  <c r="E5982" i="1"/>
  <c r="E5983" i="1"/>
  <c r="E5984" i="1"/>
  <c r="K5984" i="1" s="1"/>
  <c r="E5985" i="1"/>
  <c r="K5985" i="1" s="1"/>
  <c r="E5986" i="1"/>
  <c r="E5987" i="1"/>
  <c r="K5987" i="1" s="1"/>
  <c r="E5988" i="1"/>
  <c r="E5989" i="1"/>
  <c r="E5990" i="1"/>
  <c r="E5991" i="1"/>
  <c r="E5992" i="1"/>
  <c r="K5992" i="1" s="1"/>
  <c r="E5993" i="1"/>
  <c r="E5994" i="1"/>
  <c r="K5994" i="1" s="1"/>
  <c r="E5995" i="1"/>
  <c r="K5995" i="1" s="1"/>
  <c r="E5996" i="1"/>
  <c r="K5996" i="1" s="1"/>
  <c r="E5997" i="1"/>
  <c r="K5997" i="1" s="1"/>
  <c r="E5998" i="1"/>
  <c r="E5999" i="1"/>
  <c r="E6000" i="1"/>
  <c r="E6001" i="1"/>
  <c r="E6002" i="1"/>
  <c r="E6003" i="1"/>
  <c r="E6004" i="1"/>
  <c r="K6004" i="1" s="1"/>
  <c r="E6005" i="1"/>
  <c r="E6006" i="1"/>
  <c r="E6007" i="1"/>
  <c r="E6008" i="1"/>
  <c r="K6008" i="1" s="1"/>
  <c r="E6009" i="1"/>
  <c r="K6009" i="1" s="1"/>
  <c r="E6010" i="1"/>
  <c r="E6011" i="1"/>
  <c r="K6011" i="1" s="1"/>
  <c r="E6012" i="1"/>
  <c r="E6013" i="1"/>
  <c r="E6014" i="1"/>
  <c r="E6015" i="1"/>
  <c r="E6016" i="1"/>
  <c r="K6016" i="1" s="1"/>
  <c r="E6017" i="1"/>
  <c r="E6018" i="1"/>
  <c r="K6018" i="1" s="1"/>
  <c r="E6019" i="1"/>
  <c r="K6019" i="1" s="1"/>
  <c r="E6020" i="1"/>
  <c r="K6020" i="1" s="1"/>
  <c r="E6021" i="1"/>
  <c r="K6021" i="1" s="1"/>
  <c r="E6022" i="1"/>
  <c r="E6023" i="1"/>
  <c r="E6024" i="1"/>
  <c r="E6025" i="1"/>
  <c r="E6026" i="1"/>
  <c r="E6027" i="1"/>
  <c r="E6028" i="1"/>
  <c r="K6028" i="1" s="1"/>
  <c r="E6029" i="1"/>
  <c r="E6030" i="1"/>
  <c r="E6031" i="1"/>
  <c r="E6032" i="1"/>
  <c r="K6032" i="1" s="1"/>
  <c r="E6033" i="1"/>
  <c r="K6033" i="1" s="1"/>
  <c r="E6034" i="1"/>
  <c r="E6035" i="1"/>
  <c r="K6035" i="1" s="1"/>
  <c r="E6036" i="1"/>
  <c r="E6037" i="1"/>
  <c r="E6038" i="1"/>
  <c r="E6039" i="1"/>
  <c r="E6040" i="1"/>
  <c r="K6040" i="1" s="1"/>
  <c r="E6041" i="1"/>
  <c r="E6042" i="1"/>
  <c r="K6042" i="1" s="1"/>
  <c r="E6043" i="1"/>
  <c r="K6043" i="1" s="1"/>
  <c r="E6044" i="1"/>
  <c r="K6044" i="1" s="1"/>
  <c r="E6045" i="1"/>
  <c r="K6045" i="1" s="1"/>
  <c r="E6046" i="1"/>
  <c r="E6047" i="1"/>
  <c r="E6048" i="1"/>
  <c r="E6049" i="1"/>
  <c r="E6050" i="1"/>
  <c r="E6051" i="1"/>
  <c r="E6052" i="1"/>
  <c r="K6052" i="1" s="1"/>
  <c r="E6053" i="1"/>
  <c r="E6054" i="1"/>
  <c r="E6055" i="1"/>
  <c r="E6056" i="1"/>
  <c r="K6056" i="1" s="1"/>
  <c r="E6057" i="1"/>
  <c r="K6057" i="1" s="1"/>
  <c r="E6058" i="1"/>
  <c r="E6059" i="1"/>
  <c r="K6059" i="1" s="1"/>
  <c r="E6060" i="1"/>
  <c r="E6061" i="1"/>
  <c r="E6062" i="1"/>
  <c r="E6063" i="1"/>
  <c r="E6064" i="1"/>
  <c r="K6064" i="1" s="1"/>
  <c r="E6065" i="1"/>
  <c r="E6066" i="1"/>
  <c r="K6066" i="1" s="1"/>
  <c r="E6067" i="1"/>
  <c r="K6067" i="1" s="1"/>
  <c r="E6068" i="1"/>
  <c r="K6068" i="1" s="1"/>
  <c r="E6069" i="1"/>
  <c r="K6069" i="1" s="1"/>
  <c r="E6070" i="1"/>
  <c r="E6071" i="1"/>
  <c r="E6072" i="1"/>
  <c r="E6073" i="1"/>
  <c r="E6074" i="1"/>
  <c r="E6075" i="1"/>
  <c r="E6076" i="1"/>
  <c r="K6076" i="1" s="1"/>
  <c r="E6077" i="1"/>
  <c r="E6078" i="1"/>
  <c r="E6079" i="1"/>
  <c r="E6080" i="1"/>
  <c r="K6080" i="1" s="1"/>
  <c r="E6081" i="1"/>
  <c r="K6081" i="1" s="1"/>
  <c r="E6082" i="1"/>
  <c r="E6083" i="1"/>
  <c r="K6083" i="1" s="1"/>
  <c r="E6084" i="1"/>
  <c r="E6085" i="1"/>
  <c r="E6086" i="1"/>
  <c r="E6087" i="1"/>
  <c r="E6088" i="1"/>
  <c r="K6088" i="1" s="1"/>
  <c r="E6089" i="1"/>
  <c r="E6090" i="1"/>
  <c r="K6090" i="1" s="1"/>
  <c r="E6091" i="1"/>
  <c r="K6091" i="1" s="1"/>
  <c r="E6092" i="1"/>
  <c r="K6092" i="1" s="1"/>
  <c r="E6093" i="1"/>
  <c r="K6093" i="1" s="1"/>
  <c r="E6094" i="1"/>
  <c r="E6095" i="1"/>
  <c r="E6096" i="1"/>
  <c r="E6097" i="1"/>
  <c r="E6098" i="1"/>
  <c r="E6099" i="1"/>
  <c r="E6100" i="1"/>
  <c r="K6100" i="1" s="1"/>
  <c r="E6101" i="1"/>
  <c r="E6102" i="1"/>
  <c r="E6103" i="1"/>
  <c r="E6104" i="1"/>
  <c r="K6104" i="1" s="1"/>
  <c r="E6105" i="1"/>
  <c r="K6105" i="1" s="1"/>
  <c r="E6106" i="1"/>
  <c r="E6107" i="1"/>
  <c r="K6107" i="1" s="1"/>
  <c r="E6108" i="1"/>
  <c r="E6109" i="1"/>
  <c r="E6110" i="1"/>
  <c r="E6111" i="1"/>
  <c r="E6112" i="1"/>
  <c r="K6112" i="1" s="1"/>
  <c r="E6113" i="1"/>
  <c r="E6114" i="1"/>
  <c r="K6114" i="1" s="1"/>
  <c r="E6115" i="1"/>
  <c r="K6115" i="1" s="1"/>
  <c r="E6116" i="1"/>
  <c r="K6116" i="1" s="1"/>
  <c r="E6117" i="1"/>
  <c r="K6117" i="1" s="1"/>
  <c r="E6118" i="1"/>
  <c r="E6119" i="1"/>
  <c r="E6120" i="1"/>
  <c r="E6121" i="1"/>
  <c r="E6122" i="1"/>
  <c r="E6123" i="1"/>
  <c r="E6124" i="1"/>
  <c r="K6124" i="1" s="1"/>
  <c r="E6125" i="1"/>
  <c r="E6126" i="1"/>
  <c r="E6127" i="1"/>
  <c r="E6128" i="1"/>
  <c r="K6128" i="1" s="1"/>
  <c r="E6129" i="1"/>
  <c r="K6129" i="1" s="1"/>
  <c r="E6130" i="1"/>
  <c r="E6131" i="1"/>
  <c r="K6131" i="1" s="1"/>
  <c r="E6132" i="1"/>
  <c r="E6133" i="1"/>
  <c r="E6134" i="1"/>
  <c r="E6135" i="1"/>
  <c r="E6136" i="1"/>
  <c r="K6136" i="1" s="1"/>
  <c r="E6137" i="1"/>
  <c r="E6138" i="1"/>
  <c r="K6138" i="1" s="1"/>
  <c r="E6139" i="1"/>
  <c r="K6139" i="1" s="1"/>
  <c r="E6140" i="1"/>
  <c r="K6140" i="1" s="1"/>
  <c r="E6141" i="1"/>
  <c r="K6141" i="1" s="1"/>
  <c r="E6142" i="1"/>
  <c r="E6143" i="1"/>
  <c r="E6144" i="1"/>
  <c r="E6145" i="1"/>
  <c r="E6146" i="1"/>
  <c r="E6147" i="1"/>
  <c r="E6148" i="1"/>
  <c r="K6148" i="1" s="1"/>
  <c r="E6149" i="1"/>
  <c r="E6150" i="1"/>
  <c r="E6151" i="1"/>
  <c r="E6152" i="1"/>
  <c r="K6152" i="1" s="1"/>
  <c r="E6153" i="1"/>
  <c r="K6153" i="1" s="1"/>
  <c r="E6154" i="1"/>
  <c r="E6155" i="1"/>
  <c r="K6155" i="1" s="1"/>
  <c r="E6156" i="1"/>
  <c r="E6157" i="1"/>
  <c r="E6158" i="1"/>
  <c r="E6159" i="1"/>
  <c r="E6160" i="1"/>
  <c r="K6160" i="1" s="1"/>
  <c r="E6161" i="1"/>
  <c r="E6162" i="1"/>
  <c r="K6162" i="1" s="1"/>
  <c r="E6163" i="1"/>
  <c r="K6163" i="1" s="1"/>
  <c r="E6164" i="1"/>
  <c r="K6164" i="1" s="1"/>
  <c r="E6165" i="1"/>
  <c r="K6165" i="1" s="1"/>
  <c r="E6166" i="1"/>
  <c r="E6167" i="1"/>
  <c r="E6168" i="1"/>
  <c r="E6169" i="1"/>
  <c r="E6170" i="1"/>
  <c r="E6171" i="1"/>
  <c r="E6172" i="1"/>
  <c r="K6172" i="1" s="1"/>
  <c r="E6173" i="1"/>
  <c r="E6174" i="1"/>
  <c r="E6175" i="1"/>
  <c r="E6176" i="1"/>
  <c r="K6176" i="1" s="1"/>
  <c r="E6177" i="1"/>
  <c r="K6177" i="1" s="1"/>
  <c r="E6178" i="1"/>
  <c r="E6179" i="1"/>
  <c r="K6179" i="1" s="1"/>
  <c r="E6180" i="1"/>
  <c r="E6181" i="1"/>
  <c r="E6182" i="1"/>
  <c r="E6183" i="1"/>
  <c r="E6184" i="1"/>
  <c r="K6184" i="1" s="1"/>
  <c r="E6185" i="1"/>
  <c r="E6186" i="1"/>
  <c r="K6186" i="1" s="1"/>
  <c r="E6187" i="1"/>
  <c r="K6187" i="1" s="1"/>
  <c r="E6188" i="1"/>
  <c r="K6188" i="1" s="1"/>
  <c r="E6189" i="1"/>
  <c r="K6189" i="1" s="1"/>
  <c r="E6190" i="1"/>
  <c r="E6191" i="1"/>
  <c r="E6192" i="1"/>
  <c r="E6193" i="1"/>
  <c r="E6194" i="1"/>
  <c r="E6195" i="1"/>
  <c r="E6196" i="1"/>
  <c r="K6196" i="1" s="1"/>
  <c r="E6197" i="1"/>
  <c r="E6198" i="1"/>
  <c r="E6199" i="1"/>
  <c r="E6200" i="1"/>
  <c r="K6200" i="1" s="1"/>
  <c r="E6201" i="1"/>
  <c r="K6201" i="1" s="1"/>
  <c r="E6202" i="1"/>
  <c r="E6203" i="1"/>
  <c r="K6203" i="1" s="1"/>
  <c r="E6204" i="1"/>
  <c r="E6205" i="1"/>
  <c r="E6206" i="1"/>
  <c r="E6207" i="1"/>
  <c r="E6208" i="1"/>
  <c r="K6208" i="1" s="1"/>
  <c r="E6209" i="1"/>
  <c r="E6210" i="1"/>
  <c r="K6210" i="1" s="1"/>
  <c r="E6211" i="1"/>
  <c r="K6211" i="1" s="1"/>
  <c r="E6212" i="1"/>
  <c r="K6212" i="1" s="1"/>
  <c r="E6213" i="1"/>
  <c r="K6213" i="1" s="1"/>
  <c r="E6214" i="1"/>
  <c r="E6215" i="1"/>
  <c r="E6216" i="1"/>
  <c r="E6217" i="1"/>
  <c r="E6218" i="1"/>
  <c r="E6219" i="1"/>
  <c r="E6220" i="1"/>
  <c r="K6220" i="1" s="1"/>
  <c r="E6221" i="1"/>
  <c r="E6222" i="1"/>
  <c r="E6223" i="1"/>
  <c r="E6224" i="1"/>
  <c r="K6224" i="1" s="1"/>
  <c r="E6225" i="1"/>
  <c r="K6225" i="1" s="1"/>
  <c r="E6226" i="1"/>
  <c r="E6227" i="1"/>
  <c r="K6227" i="1" s="1"/>
  <c r="E6228" i="1"/>
  <c r="E6229" i="1"/>
  <c r="E6230" i="1"/>
  <c r="E6231" i="1"/>
  <c r="E6232" i="1"/>
  <c r="K6232" i="1" s="1"/>
  <c r="E6233" i="1"/>
  <c r="E6234" i="1"/>
  <c r="K6234" i="1" s="1"/>
  <c r="E6235" i="1"/>
  <c r="K6235" i="1" s="1"/>
  <c r="E6236" i="1"/>
  <c r="K6236" i="1" s="1"/>
  <c r="E6237" i="1"/>
  <c r="K6237" i="1" s="1"/>
  <c r="E6238" i="1"/>
  <c r="E6239" i="1"/>
  <c r="E6240" i="1"/>
  <c r="E6241" i="1"/>
  <c r="E6242" i="1"/>
  <c r="E6243" i="1"/>
  <c r="E6244" i="1"/>
  <c r="K6244" i="1" s="1"/>
  <c r="E6245" i="1"/>
  <c r="E6246" i="1"/>
  <c r="E6247" i="1"/>
  <c r="E6248" i="1"/>
  <c r="K6248" i="1" s="1"/>
  <c r="E6249" i="1"/>
  <c r="K6249" i="1" s="1"/>
  <c r="E6250" i="1"/>
  <c r="E6251" i="1"/>
  <c r="K6251" i="1" s="1"/>
  <c r="E6252" i="1"/>
  <c r="E6253" i="1"/>
  <c r="E6254" i="1"/>
  <c r="E6255" i="1"/>
  <c r="E6256" i="1"/>
  <c r="K6256" i="1" s="1"/>
  <c r="E6257" i="1"/>
  <c r="E6258" i="1"/>
  <c r="K6258" i="1" s="1"/>
  <c r="E6259" i="1"/>
  <c r="K6259" i="1" s="1"/>
  <c r="E6260" i="1"/>
  <c r="K6260" i="1" s="1"/>
  <c r="E6261" i="1"/>
  <c r="K6261" i="1" s="1"/>
  <c r="E6262" i="1"/>
  <c r="E6263" i="1"/>
  <c r="E6264" i="1"/>
  <c r="E6265" i="1"/>
  <c r="E6266" i="1"/>
  <c r="E6267" i="1"/>
  <c r="E6268" i="1"/>
  <c r="K6268" i="1" s="1"/>
  <c r="E6269" i="1"/>
  <c r="E6270" i="1"/>
  <c r="E6271" i="1"/>
  <c r="E6272" i="1"/>
  <c r="K6272" i="1" s="1"/>
  <c r="E6273" i="1"/>
  <c r="K6273" i="1" s="1"/>
  <c r="E6274" i="1"/>
  <c r="E6275" i="1"/>
  <c r="K6275" i="1" s="1"/>
  <c r="E6276" i="1"/>
  <c r="E6277" i="1"/>
  <c r="E6278" i="1"/>
  <c r="E6279" i="1"/>
  <c r="E6280" i="1"/>
  <c r="K6280" i="1" s="1"/>
  <c r="E6281" i="1"/>
  <c r="E6282" i="1"/>
  <c r="K6282" i="1" s="1"/>
  <c r="E6283" i="1"/>
  <c r="K6283" i="1" s="1"/>
  <c r="E6284" i="1"/>
  <c r="K6284" i="1" s="1"/>
  <c r="E6285" i="1"/>
  <c r="K6285" i="1" s="1"/>
  <c r="E6286" i="1"/>
  <c r="E6287" i="1"/>
  <c r="E6288" i="1"/>
  <c r="E6289" i="1"/>
  <c r="E6290" i="1"/>
  <c r="E6291" i="1"/>
  <c r="E6292" i="1"/>
  <c r="K6292" i="1" s="1"/>
  <c r="E6293" i="1"/>
  <c r="E6294" i="1"/>
  <c r="E6295" i="1"/>
  <c r="E6296" i="1"/>
  <c r="K6296" i="1" s="1"/>
  <c r="E6297" i="1"/>
  <c r="K6297" i="1" s="1"/>
  <c r="E6298" i="1"/>
  <c r="E6299" i="1"/>
  <c r="K6299" i="1" s="1"/>
  <c r="E6300" i="1"/>
  <c r="E6301" i="1"/>
  <c r="E6302" i="1"/>
  <c r="E6303" i="1"/>
  <c r="E6304" i="1"/>
  <c r="K6304" i="1" s="1"/>
  <c r="E6305" i="1"/>
  <c r="E6306" i="1"/>
  <c r="K6306" i="1" s="1"/>
  <c r="E6307" i="1"/>
  <c r="K6307" i="1" s="1"/>
  <c r="E6308" i="1"/>
  <c r="K6308" i="1" s="1"/>
  <c r="E6309" i="1"/>
  <c r="K6309" i="1" s="1"/>
  <c r="E6310" i="1"/>
  <c r="E6311" i="1"/>
  <c r="E6312" i="1"/>
  <c r="E6313" i="1"/>
  <c r="E6314" i="1"/>
  <c r="E6315" i="1"/>
  <c r="E6316" i="1"/>
  <c r="K6316" i="1" s="1"/>
  <c r="E6317" i="1"/>
  <c r="E6318" i="1"/>
  <c r="E6319" i="1"/>
  <c r="E6320" i="1"/>
  <c r="K6320" i="1" s="1"/>
  <c r="E6321" i="1"/>
  <c r="K6321" i="1" s="1"/>
  <c r="E6322" i="1"/>
  <c r="E6323" i="1"/>
  <c r="K6323" i="1" s="1"/>
  <c r="E6324" i="1"/>
  <c r="E6325" i="1"/>
  <c r="E6326" i="1"/>
  <c r="E6327" i="1"/>
  <c r="E6328" i="1"/>
  <c r="K6328" i="1" s="1"/>
  <c r="E6329" i="1"/>
  <c r="E6330" i="1"/>
  <c r="K6330" i="1" s="1"/>
  <c r="E6331" i="1"/>
  <c r="K6331" i="1" s="1"/>
  <c r="E6332" i="1"/>
  <c r="K6332" i="1" s="1"/>
  <c r="E6333" i="1"/>
  <c r="K6333" i="1" s="1"/>
  <c r="E6334" i="1"/>
  <c r="E6335" i="1"/>
  <c r="E6336" i="1"/>
  <c r="E6337" i="1"/>
  <c r="E6338" i="1"/>
  <c r="E6339" i="1"/>
  <c r="E6340" i="1"/>
  <c r="K6340" i="1" s="1"/>
  <c r="E6341" i="1"/>
  <c r="E6342" i="1"/>
  <c r="E6343" i="1"/>
  <c r="E6344" i="1"/>
  <c r="K6344" i="1" s="1"/>
  <c r="E6345" i="1"/>
  <c r="K6345" i="1" s="1"/>
  <c r="E6346" i="1"/>
  <c r="E6347" i="1"/>
  <c r="K6347" i="1" s="1"/>
  <c r="E6348" i="1"/>
  <c r="E6349" i="1"/>
  <c r="E6350" i="1"/>
  <c r="E6351" i="1"/>
  <c r="E6352" i="1"/>
  <c r="K6352" i="1" s="1"/>
  <c r="E6353" i="1"/>
  <c r="E6354" i="1"/>
  <c r="K6354" i="1" s="1"/>
  <c r="E6355" i="1"/>
  <c r="K6355" i="1" s="1"/>
  <c r="E6356" i="1"/>
  <c r="K6356" i="1" s="1"/>
  <c r="E6357" i="1"/>
  <c r="K6357" i="1" s="1"/>
  <c r="E6358" i="1"/>
  <c r="E6359" i="1"/>
  <c r="E6360" i="1"/>
  <c r="E6361" i="1"/>
  <c r="E6362" i="1"/>
  <c r="E6363" i="1"/>
  <c r="E6364" i="1"/>
  <c r="K6364" i="1" s="1"/>
  <c r="E6365" i="1"/>
  <c r="E6366" i="1"/>
  <c r="E6367" i="1"/>
  <c r="E6368" i="1"/>
  <c r="K6368" i="1" s="1"/>
  <c r="E6369" i="1"/>
  <c r="K6369" i="1" s="1"/>
  <c r="E6370" i="1"/>
  <c r="E6371" i="1"/>
  <c r="K6371" i="1" s="1"/>
  <c r="E6372" i="1"/>
  <c r="E6373" i="1"/>
  <c r="E6374" i="1"/>
  <c r="E6375" i="1"/>
  <c r="E6376" i="1"/>
  <c r="K6376" i="1" s="1"/>
  <c r="E6377" i="1"/>
  <c r="E6378" i="1"/>
  <c r="K6378" i="1" s="1"/>
  <c r="E6379" i="1"/>
  <c r="K6379" i="1" s="1"/>
  <c r="E6380" i="1"/>
  <c r="K6380" i="1" s="1"/>
  <c r="E6381" i="1"/>
  <c r="K6381" i="1" s="1"/>
  <c r="E6382" i="1"/>
  <c r="E6383" i="1"/>
  <c r="E6384" i="1"/>
  <c r="E6385" i="1"/>
  <c r="E6386" i="1"/>
  <c r="E6387" i="1"/>
  <c r="E6388" i="1"/>
  <c r="K6388" i="1" s="1"/>
  <c r="E6389" i="1"/>
  <c r="E6390" i="1"/>
  <c r="E6391" i="1"/>
  <c r="E6392" i="1"/>
  <c r="K6392" i="1" s="1"/>
  <c r="E6393" i="1"/>
  <c r="K6393" i="1" s="1"/>
  <c r="E6394" i="1"/>
  <c r="E6395" i="1"/>
  <c r="K6395" i="1" s="1"/>
  <c r="E6396" i="1"/>
  <c r="E6397" i="1"/>
  <c r="E6398" i="1"/>
  <c r="E6399" i="1"/>
  <c r="E6400" i="1"/>
  <c r="K6400" i="1" s="1"/>
  <c r="E6401" i="1"/>
  <c r="E6402" i="1"/>
  <c r="K6402" i="1" s="1"/>
  <c r="E6403" i="1"/>
  <c r="K6403" i="1" s="1"/>
  <c r="E6404" i="1"/>
  <c r="K6404" i="1" s="1"/>
  <c r="E6405" i="1"/>
  <c r="K6405" i="1" s="1"/>
  <c r="E6406" i="1"/>
  <c r="E6407" i="1"/>
  <c r="E6408" i="1"/>
  <c r="E6409" i="1"/>
  <c r="E6410" i="1"/>
  <c r="E6411" i="1"/>
  <c r="E6412" i="1"/>
  <c r="K6412" i="1" s="1"/>
  <c r="E6413" i="1"/>
  <c r="E6414" i="1"/>
  <c r="E6415" i="1"/>
  <c r="E6416" i="1"/>
  <c r="K6416" i="1" s="1"/>
  <c r="E6417" i="1"/>
  <c r="K6417" i="1" s="1"/>
  <c r="E6418" i="1"/>
  <c r="E6419" i="1"/>
  <c r="K6419" i="1" s="1"/>
  <c r="E6420" i="1"/>
  <c r="E6421" i="1"/>
  <c r="E6422" i="1"/>
  <c r="E6423" i="1"/>
  <c r="E6424" i="1"/>
  <c r="K6424" i="1" s="1"/>
  <c r="E6425" i="1"/>
  <c r="E6426" i="1"/>
  <c r="K6426" i="1" s="1"/>
  <c r="E6427" i="1"/>
  <c r="K6427" i="1" s="1"/>
  <c r="E6428" i="1"/>
  <c r="K6428" i="1" s="1"/>
  <c r="E6429" i="1"/>
  <c r="K6429" i="1" s="1"/>
  <c r="E6430" i="1"/>
  <c r="E6431" i="1"/>
  <c r="E6432" i="1"/>
  <c r="E6433" i="1"/>
  <c r="E6434" i="1"/>
  <c r="E6435" i="1"/>
  <c r="E6436" i="1"/>
  <c r="K6436" i="1" s="1"/>
  <c r="E6437" i="1"/>
  <c r="E6438" i="1"/>
  <c r="E6439" i="1"/>
  <c r="E6440" i="1"/>
  <c r="K6440" i="1" s="1"/>
  <c r="E6441" i="1"/>
  <c r="K6441" i="1" s="1"/>
  <c r="E6442" i="1"/>
  <c r="E6443" i="1"/>
  <c r="K6443" i="1" s="1"/>
  <c r="E6444" i="1"/>
  <c r="E6445" i="1"/>
  <c r="E6446" i="1"/>
  <c r="E6447" i="1"/>
  <c r="E6448" i="1"/>
  <c r="K6448" i="1" s="1"/>
  <c r="E6449" i="1"/>
  <c r="E6450" i="1"/>
  <c r="K6450" i="1" s="1"/>
  <c r="E6451" i="1"/>
  <c r="K6451" i="1" s="1"/>
  <c r="E6452" i="1"/>
  <c r="K6452" i="1" s="1"/>
  <c r="E6453" i="1"/>
  <c r="K6453" i="1" s="1"/>
  <c r="E6454" i="1"/>
  <c r="E6455" i="1"/>
  <c r="E6456" i="1"/>
  <c r="E6457" i="1"/>
  <c r="E6458" i="1"/>
  <c r="E6459" i="1"/>
  <c r="E6460" i="1"/>
  <c r="K6460" i="1" s="1"/>
  <c r="E6461" i="1"/>
  <c r="E6462" i="1"/>
  <c r="E6463" i="1"/>
  <c r="E6464" i="1"/>
  <c r="K6464" i="1" s="1"/>
  <c r="E6465" i="1"/>
  <c r="K6465" i="1" s="1"/>
  <c r="E6466" i="1"/>
  <c r="E6467" i="1"/>
  <c r="K6467" i="1" s="1"/>
  <c r="E6468" i="1"/>
  <c r="E6469" i="1"/>
  <c r="E6470" i="1"/>
  <c r="E6471" i="1"/>
  <c r="E6472" i="1"/>
  <c r="K6472" i="1" s="1"/>
  <c r="E6473" i="1"/>
  <c r="E6474" i="1"/>
  <c r="K6474" i="1" s="1"/>
  <c r="E6475" i="1"/>
  <c r="K6475" i="1" s="1"/>
  <c r="E6476" i="1"/>
  <c r="K6476" i="1" s="1"/>
  <c r="E6477" i="1"/>
  <c r="K6477" i="1" s="1"/>
  <c r="E6478" i="1"/>
  <c r="E6479" i="1"/>
  <c r="E6480" i="1"/>
  <c r="E6481" i="1"/>
  <c r="E6482" i="1"/>
  <c r="E6483" i="1"/>
  <c r="E6484" i="1"/>
  <c r="K6484" i="1" s="1"/>
  <c r="E6485" i="1"/>
  <c r="E6486" i="1"/>
  <c r="E6487" i="1"/>
  <c r="E6488" i="1"/>
  <c r="K6488" i="1" s="1"/>
  <c r="E6489" i="1"/>
  <c r="K6489" i="1" s="1"/>
  <c r="E6490" i="1"/>
  <c r="E6491" i="1"/>
  <c r="K6491" i="1" s="1"/>
  <c r="E6492" i="1"/>
  <c r="E6493" i="1"/>
  <c r="E6494" i="1"/>
  <c r="E6495" i="1"/>
  <c r="E6496" i="1"/>
  <c r="K6496" i="1" s="1"/>
  <c r="E6497" i="1"/>
  <c r="E6498" i="1"/>
  <c r="K6498" i="1" s="1"/>
  <c r="E6499" i="1"/>
  <c r="K6499" i="1" s="1"/>
  <c r="E6500" i="1"/>
  <c r="K6500" i="1" s="1"/>
  <c r="E6501" i="1"/>
  <c r="K6501" i="1" s="1"/>
  <c r="E6502" i="1"/>
  <c r="E6503" i="1"/>
  <c r="E6504" i="1"/>
  <c r="E6505" i="1"/>
  <c r="E6506" i="1"/>
  <c r="E6507" i="1"/>
  <c r="E6508" i="1"/>
  <c r="K6508" i="1" s="1"/>
  <c r="E6509" i="1"/>
  <c r="E6510" i="1"/>
  <c r="E6511" i="1"/>
  <c r="E6512" i="1"/>
  <c r="K6512" i="1" s="1"/>
  <c r="E6513" i="1"/>
  <c r="K6513" i="1" s="1"/>
  <c r="E6514" i="1"/>
  <c r="E6515" i="1"/>
  <c r="K6515" i="1" s="1"/>
  <c r="E6516" i="1"/>
  <c r="E6517" i="1"/>
  <c r="E6518" i="1"/>
  <c r="E6519" i="1"/>
  <c r="E6520" i="1"/>
  <c r="K6520" i="1" s="1"/>
  <c r="E6521" i="1"/>
  <c r="E6522" i="1"/>
  <c r="K6522" i="1" s="1"/>
  <c r="E6523" i="1"/>
  <c r="K6523" i="1" s="1"/>
  <c r="E6524" i="1"/>
  <c r="K6524" i="1" s="1"/>
  <c r="E6525" i="1"/>
  <c r="K6525" i="1" s="1"/>
  <c r="E6526" i="1"/>
  <c r="E6527" i="1"/>
  <c r="E6528" i="1"/>
  <c r="E6529" i="1"/>
  <c r="E6530" i="1"/>
  <c r="E6531" i="1"/>
  <c r="E6532" i="1"/>
  <c r="K6532" i="1" s="1"/>
  <c r="E6533" i="1"/>
  <c r="E6534" i="1"/>
  <c r="E6535" i="1"/>
  <c r="E6536" i="1"/>
  <c r="K6536" i="1" s="1"/>
  <c r="E6537" i="1"/>
  <c r="K6537" i="1" s="1"/>
  <c r="E6538" i="1"/>
  <c r="E6539" i="1"/>
  <c r="K6539" i="1" s="1"/>
  <c r="E6540" i="1"/>
  <c r="E6541" i="1"/>
  <c r="E6542" i="1"/>
  <c r="E6543" i="1"/>
  <c r="E6544" i="1"/>
  <c r="K6544" i="1" s="1"/>
  <c r="E6545" i="1"/>
  <c r="E6546" i="1"/>
  <c r="K6546" i="1" s="1"/>
  <c r="E6547" i="1"/>
  <c r="K6547" i="1" s="1"/>
  <c r="E6548" i="1"/>
  <c r="K6548" i="1" s="1"/>
  <c r="E6549" i="1"/>
  <c r="K6549" i="1" s="1"/>
  <c r="E6550" i="1"/>
  <c r="E6551" i="1"/>
  <c r="E6552" i="1"/>
  <c r="E6553" i="1"/>
  <c r="E6554" i="1"/>
  <c r="E6555" i="1"/>
  <c r="E6556" i="1"/>
  <c r="K6556" i="1" s="1"/>
  <c r="E6557" i="1"/>
  <c r="E6558" i="1"/>
  <c r="E6559" i="1"/>
  <c r="E6560" i="1"/>
  <c r="K6560" i="1" s="1"/>
  <c r="E6561" i="1"/>
  <c r="K6561" i="1" s="1"/>
  <c r="E6562" i="1"/>
  <c r="E6563" i="1"/>
  <c r="K6563" i="1" s="1"/>
  <c r="E6564" i="1"/>
  <c r="E6565" i="1"/>
  <c r="E6566" i="1"/>
  <c r="E6567" i="1"/>
  <c r="E6568" i="1"/>
  <c r="K6568" i="1" s="1"/>
  <c r="E6569" i="1"/>
  <c r="E6570" i="1"/>
  <c r="K6570" i="1" s="1"/>
  <c r="E6571" i="1"/>
  <c r="K6571" i="1" s="1"/>
  <c r="E6572" i="1"/>
  <c r="K6572" i="1" s="1"/>
  <c r="E6573" i="1"/>
  <c r="K6573" i="1" s="1"/>
  <c r="E6574" i="1"/>
  <c r="E6575" i="1"/>
  <c r="E6576" i="1"/>
  <c r="E6577" i="1"/>
  <c r="E6578" i="1"/>
  <c r="E6579" i="1"/>
  <c r="E6580" i="1"/>
  <c r="K6580" i="1" s="1"/>
  <c r="E6581" i="1"/>
  <c r="E6582" i="1"/>
  <c r="E6583" i="1"/>
  <c r="E6584" i="1"/>
  <c r="K6584" i="1" s="1"/>
  <c r="E6585" i="1"/>
  <c r="K6585" i="1" s="1"/>
  <c r="E6586" i="1"/>
  <c r="E6587" i="1"/>
  <c r="K6587" i="1" s="1"/>
  <c r="E6588" i="1"/>
  <c r="E6589" i="1"/>
  <c r="E6590" i="1"/>
  <c r="E6591" i="1"/>
  <c r="E6592" i="1"/>
  <c r="K6592" i="1" s="1"/>
  <c r="E6593" i="1"/>
  <c r="E6594" i="1"/>
  <c r="K6594" i="1" s="1"/>
  <c r="E6595" i="1"/>
  <c r="K6595" i="1" s="1"/>
  <c r="E6596" i="1"/>
  <c r="K6596" i="1" s="1"/>
  <c r="E6597" i="1"/>
  <c r="K6597" i="1" s="1"/>
  <c r="E6598" i="1"/>
  <c r="E6599" i="1"/>
  <c r="E6600" i="1"/>
  <c r="E6601" i="1"/>
  <c r="E6602" i="1"/>
  <c r="E6603" i="1"/>
  <c r="E6604" i="1"/>
  <c r="K6604" i="1" s="1"/>
  <c r="E6605" i="1"/>
  <c r="E6606" i="1"/>
  <c r="E6607" i="1"/>
  <c r="E6608" i="1"/>
  <c r="K6608" i="1" s="1"/>
  <c r="E6609" i="1"/>
  <c r="K6609" i="1" s="1"/>
  <c r="E6610" i="1"/>
  <c r="E6611" i="1"/>
  <c r="K6611" i="1" s="1"/>
  <c r="E6612" i="1"/>
  <c r="E6613" i="1"/>
  <c r="E6614" i="1"/>
  <c r="E6615" i="1"/>
  <c r="E6616" i="1"/>
  <c r="K6616" i="1" s="1"/>
  <c r="E6617" i="1"/>
  <c r="E6618" i="1"/>
  <c r="K6618" i="1" s="1"/>
  <c r="E6619" i="1"/>
  <c r="K6619" i="1" s="1"/>
  <c r="E6620" i="1"/>
  <c r="K6620" i="1" s="1"/>
  <c r="E6621" i="1"/>
  <c r="K6621" i="1" s="1"/>
  <c r="E6622" i="1"/>
  <c r="E6623" i="1"/>
  <c r="E6624" i="1"/>
  <c r="E6625" i="1"/>
  <c r="E6626" i="1"/>
  <c r="E6627" i="1"/>
  <c r="E6628" i="1"/>
  <c r="K6628" i="1" s="1"/>
  <c r="E6629" i="1"/>
  <c r="E6630" i="1"/>
  <c r="E6631" i="1"/>
  <c r="E6632" i="1"/>
  <c r="K6632" i="1" s="1"/>
  <c r="E6633" i="1"/>
  <c r="K6633" i="1" s="1"/>
  <c r="E6634" i="1"/>
  <c r="E6635" i="1"/>
  <c r="K6635" i="1" s="1"/>
  <c r="E6636" i="1"/>
  <c r="E6637" i="1"/>
  <c r="E6638" i="1"/>
  <c r="E6639" i="1"/>
  <c r="E6640" i="1"/>
  <c r="K6640" i="1" s="1"/>
  <c r="E6641" i="1"/>
  <c r="E6642" i="1"/>
  <c r="K6642" i="1" s="1"/>
  <c r="E6643" i="1"/>
  <c r="K6643" i="1" s="1"/>
  <c r="E6644" i="1"/>
  <c r="K6644" i="1" s="1"/>
  <c r="E6645" i="1"/>
  <c r="K6645" i="1" s="1"/>
  <c r="E6646" i="1"/>
  <c r="E6647" i="1"/>
  <c r="E6648" i="1"/>
  <c r="E6649" i="1"/>
  <c r="E6650" i="1"/>
  <c r="E6651" i="1"/>
  <c r="E6652" i="1"/>
  <c r="K6652" i="1" s="1"/>
  <c r="E6653" i="1"/>
  <c r="E6654" i="1"/>
  <c r="E6655" i="1"/>
  <c r="E6656" i="1"/>
  <c r="K6656" i="1" s="1"/>
  <c r="E6657" i="1"/>
  <c r="K6657" i="1" s="1"/>
  <c r="E6658" i="1"/>
  <c r="E6659" i="1"/>
  <c r="K6659" i="1" s="1"/>
  <c r="E6660" i="1"/>
  <c r="E6661" i="1"/>
  <c r="E6662" i="1"/>
  <c r="E6663" i="1"/>
  <c r="E6664" i="1"/>
  <c r="K6664" i="1" s="1"/>
  <c r="E6665" i="1"/>
  <c r="E6666" i="1"/>
  <c r="K6666" i="1" s="1"/>
  <c r="E6667" i="1"/>
  <c r="K6667" i="1" s="1"/>
  <c r="E6668" i="1"/>
  <c r="K6668" i="1" s="1"/>
  <c r="E6669" i="1"/>
  <c r="K6669" i="1" s="1"/>
  <c r="E6670" i="1"/>
  <c r="E6671" i="1"/>
  <c r="E6672" i="1"/>
  <c r="E6673" i="1"/>
  <c r="E6674" i="1"/>
  <c r="E6675" i="1"/>
  <c r="E6676" i="1"/>
  <c r="K6676" i="1" s="1"/>
  <c r="E6677" i="1"/>
  <c r="E6678" i="1"/>
  <c r="E6679" i="1"/>
  <c r="E6680" i="1"/>
  <c r="K6680" i="1" s="1"/>
  <c r="E6681" i="1"/>
  <c r="K6681" i="1" s="1"/>
  <c r="E6682" i="1"/>
  <c r="E6683" i="1"/>
  <c r="K6683" i="1" s="1"/>
  <c r="E6684" i="1"/>
  <c r="E6685" i="1"/>
  <c r="E6686" i="1"/>
  <c r="E6687" i="1"/>
  <c r="E6688" i="1"/>
  <c r="K6688" i="1" s="1"/>
  <c r="E6689" i="1"/>
  <c r="E6690" i="1"/>
  <c r="K6690" i="1" s="1"/>
  <c r="E6691" i="1"/>
  <c r="K6691" i="1" s="1"/>
  <c r="E6692" i="1"/>
  <c r="K6692" i="1" s="1"/>
  <c r="E6693" i="1"/>
  <c r="K6693" i="1" s="1"/>
  <c r="E6694" i="1"/>
  <c r="E6695" i="1"/>
  <c r="E6696" i="1"/>
  <c r="E6697" i="1"/>
  <c r="E6698" i="1"/>
  <c r="E6699" i="1"/>
  <c r="E6700" i="1"/>
  <c r="K6700" i="1" s="1"/>
  <c r="E6701" i="1"/>
  <c r="E6702" i="1"/>
  <c r="E6703" i="1"/>
  <c r="E6704" i="1"/>
  <c r="K6704" i="1" s="1"/>
  <c r="E6705" i="1"/>
  <c r="K6705" i="1" s="1"/>
  <c r="E6706" i="1"/>
  <c r="E6707" i="1"/>
  <c r="K6707" i="1" s="1"/>
  <c r="E6708" i="1"/>
  <c r="E6709" i="1"/>
  <c r="E6710" i="1"/>
  <c r="E6711" i="1"/>
  <c r="E6712" i="1"/>
  <c r="K6712" i="1" s="1"/>
  <c r="E6713" i="1"/>
  <c r="E6714" i="1"/>
  <c r="K6714" i="1" s="1"/>
  <c r="E6715" i="1"/>
  <c r="K6715" i="1" s="1"/>
  <c r="E6716" i="1"/>
  <c r="K6716" i="1" s="1"/>
  <c r="E6717" i="1"/>
  <c r="K6717" i="1" s="1"/>
  <c r="E6718" i="1"/>
  <c r="E6719" i="1"/>
  <c r="E6720" i="1"/>
  <c r="E6721" i="1"/>
  <c r="E6722" i="1"/>
  <c r="E6723" i="1"/>
  <c r="E6724" i="1"/>
  <c r="K6724" i="1" s="1"/>
  <c r="E6725" i="1"/>
  <c r="E6726" i="1"/>
  <c r="E6727" i="1"/>
  <c r="E6728" i="1"/>
  <c r="K6728" i="1" s="1"/>
  <c r="E6729" i="1"/>
  <c r="K6729" i="1" s="1"/>
  <c r="E6730" i="1"/>
  <c r="E6731" i="1"/>
  <c r="K6731" i="1" s="1"/>
  <c r="E6732" i="1"/>
  <c r="E6733" i="1"/>
  <c r="E6734" i="1"/>
  <c r="E6735" i="1"/>
  <c r="E6736" i="1"/>
  <c r="K6736" i="1" s="1"/>
  <c r="E6737" i="1"/>
  <c r="E6738" i="1"/>
  <c r="K6738" i="1" s="1"/>
  <c r="E6739" i="1"/>
  <c r="K6739" i="1" s="1"/>
  <c r="E6740" i="1"/>
  <c r="K6740" i="1" s="1"/>
  <c r="E6741" i="1"/>
  <c r="K6741" i="1" s="1"/>
  <c r="E6742" i="1"/>
  <c r="E6743" i="1"/>
  <c r="E6744" i="1"/>
  <c r="E6745" i="1"/>
  <c r="E6746" i="1"/>
  <c r="E6747" i="1"/>
  <c r="E6748" i="1"/>
  <c r="K6748" i="1" s="1"/>
  <c r="E6749" i="1"/>
  <c r="E6750" i="1"/>
  <c r="E6751" i="1"/>
  <c r="E6752" i="1"/>
  <c r="K6752" i="1" s="1"/>
  <c r="E6753" i="1"/>
  <c r="K6753" i="1" s="1"/>
  <c r="E6754" i="1"/>
  <c r="E6755" i="1"/>
  <c r="K6755" i="1" s="1"/>
  <c r="E6756" i="1"/>
  <c r="E6757" i="1"/>
  <c r="E6758" i="1"/>
  <c r="E6759" i="1"/>
  <c r="E6760" i="1"/>
  <c r="K6760" i="1" s="1"/>
  <c r="E6761" i="1"/>
  <c r="E6762" i="1"/>
  <c r="K6762" i="1" s="1"/>
  <c r="E6763" i="1"/>
  <c r="K6763" i="1" s="1"/>
  <c r="E6764" i="1"/>
  <c r="K6764" i="1" s="1"/>
  <c r="E6765" i="1"/>
  <c r="K6765" i="1" s="1"/>
  <c r="E6766" i="1"/>
  <c r="E6767" i="1"/>
  <c r="E6768" i="1"/>
  <c r="E6769" i="1"/>
  <c r="E6770" i="1"/>
  <c r="E6771" i="1"/>
  <c r="E6772" i="1"/>
  <c r="K6772" i="1" s="1"/>
  <c r="E6773" i="1"/>
  <c r="E6774" i="1"/>
  <c r="E6775" i="1"/>
  <c r="E6776" i="1"/>
  <c r="K6776" i="1" s="1"/>
  <c r="E6777" i="1"/>
  <c r="K6777" i="1" s="1"/>
  <c r="E6778" i="1"/>
  <c r="E6779" i="1"/>
  <c r="K6779" i="1" s="1"/>
  <c r="E6780" i="1"/>
  <c r="E6781" i="1"/>
  <c r="E6782" i="1"/>
  <c r="E6783" i="1"/>
  <c r="E6784" i="1"/>
  <c r="K6784" i="1" s="1"/>
  <c r="E6785" i="1"/>
  <c r="E6786" i="1"/>
  <c r="K6786" i="1" s="1"/>
  <c r="E6787" i="1"/>
  <c r="K6787" i="1" s="1"/>
  <c r="E6788" i="1"/>
  <c r="K6788" i="1" s="1"/>
  <c r="E6789" i="1"/>
  <c r="K6789" i="1" s="1"/>
  <c r="E6790" i="1"/>
  <c r="E6791" i="1"/>
  <c r="E6792" i="1"/>
  <c r="E6793" i="1"/>
  <c r="E6794" i="1"/>
  <c r="E6795" i="1"/>
  <c r="E6796" i="1"/>
  <c r="K6796" i="1" s="1"/>
  <c r="E6797" i="1"/>
  <c r="E6798" i="1"/>
  <c r="E6799" i="1"/>
  <c r="E6800" i="1"/>
  <c r="K6800" i="1" s="1"/>
  <c r="E6801" i="1"/>
  <c r="K6801" i="1" s="1"/>
  <c r="E6802" i="1"/>
  <c r="E6803" i="1"/>
  <c r="K6803" i="1" s="1"/>
  <c r="E6804" i="1"/>
  <c r="E6805" i="1"/>
  <c r="E6806" i="1"/>
  <c r="E6807" i="1"/>
  <c r="E6808" i="1"/>
  <c r="K6808" i="1" s="1"/>
  <c r="E6809" i="1"/>
  <c r="E6810" i="1"/>
  <c r="K6810" i="1" s="1"/>
  <c r="E6811" i="1"/>
  <c r="K6811" i="1" s="1"/>
  <c r="E6812" i="1"/>
  <c r="K6812" i="1" s="1"/>
  <c r="E6813" i="1"/>
  <c r="K6813" i="1" s="1"/>
  <c r="E6814" i="1"/>
  <c r="E6815" i="1"/>
  <c r="E6816" i="1"/>
  <c r="E6817" i="1"/>
  <c r="E6818" i="1"/>
  <c r="E6819" i="1"/>
  <c r="E6820" i="1"/>
  <c r="K6820" i="1" s="1"/>
  <c r="E6821" i="1"/>
  <c r="E6822" i="1"/>
  <c r="E6823" i="1"/>
  <c r="E6824" i="1"/>
  <c r="K6824" i="1" s="1"/>
  <c r="E6825" i="1"/>
  <c r="K6825" i="1" s="1"/>
  <c r="E6826" i="1"/>
  <c r="E6827" i="1"/>
  <c r="K6827" i="1" s="1"/>
  <c r="E6828" i="1"/>
  <c r="E6829" i="1"/>
  <c r="E6830" i="1"/>
  <c r="E6831" i="1"/>
  <c r="E6832" i="1"/>
  <c r="K6832" i="1" s="1"/>
  <c r="E6833" i="1"/>
  <c r="E6834" i="1"/>
  <c r="K6834" i="1" s="1"/>
  <c r="E6835" i="1"/>
  <c r="K6835" i="1" s="1"/>
  <c r="E6836" i="1"/>
  <c r="K6836" i="1" s="1"/>
  <c r="E6837" i="1"/>
  <c r="K6837" i="1" s="1"/>
  <c r="E6838" i="1"/>
  <c r="E6839" i="1"/>
  <c r="E6840" i="1"/>
  <c r="E6841" i="1"/>
  <c r="E6842" i="1"/>
  <c r="E6843" i="1"/>
  <c r="E6844" i="1"/>
  <c r="K6844" i="1" s="1"/>
  <c r="E6845" i="1"/>
  <c r="E6846" i="1"/>
  <c r="E6847" i="1"/>
  <c r="E6848" i="1"/>
  <c r="K6848" i="1" s="1"/>
  <c r="E6849" i="1"/>
  <c r="K6849" i="1" s="1"/>
  <c r="E6850" i="1"/>
  <c r="E6851" i="1"/>
  <c r="K6851" i="1" s="1"/>
  <c r="E6852" i="1"/>
  <c r="E6853" i="1"/>
  <c r="E6854" i="1"/>
  <c r="E6855" i="1"/>
  <c r="E6856" i="1"/>
  <c r="K6856" i="1" s="1"/>
  <c r="E6857" i="1"/>
  <c r="E6858" i="1"/>
  <c r="K6858" i="1" s="1"/>
  <c r="E6859" i="1"/>
  <c r="K6859" i="1" s="1"/>
  <c r="E6860" i="1"/>
  <c r="K6860" i="1" s="1"/>
  <c r="E6861" i="1"/>
  <c r="K6861" i="1" s="1"/>
  <c r="E6862" i="1"/>
  <c r="E6863" i="1"/>
  <c r="E6864" i="1"/>
  <c r="E6865" i="1"/>
  <c r="E6866" i="1"/>
  <c r="E6867" i="1"/>
  <c r="E6868" i="1"/>
  <c r="K6868" i="1" s="1"/>
  <c r="E6869" i="1"/>
  <c r="E6870" i="1"/>
  <c r="E6871" i="1"/>
  <c r="E6872" i="1"/>
  <c r="K6872" i="1" s="1"/>
  <c r="E6873" i="1"/>
  <c r="K6873" i="1" s="1"/>
  <c r="E6874" i="1"/>
  <c r="E6875" i="1"/>
  <c r="K6875" i="1" s="1"/>
  <c r="E6876" i="1"/>
  <c r="E6877" i="1"/>
  <c r="E6878" i="1"/>
  <c r="E6879" i="1"/>
  <c r="E6880" i="1"/>
  <c r="K6880" i="1" s="1"/>
  <c r="E6881" i="1"/>
  <c r="E6882" i="1"/>
  <c r="K6882" i="1" s="1"/>
  <c r="E6883" i="1"/>
  <c r="K6883" i="1" s="1"/>
  <c r="E6884" i="1"/>
  <c r="K6884" i="1" s="1"/>
  <c r="E6885" i="1"/>
  <c r="K6885" i="1" s="1"/>
  <c r="E6886" i="1"/>
  <c r="E6887" i="1"/>
  <c r="E6888" i="1"/>
  <c r="E6889" i="1"/>
  <c r="E6890" i="1"/>
  <c r="E6891" i="1"/>
  <c r="E6892" i="1"/>
  <c r="K6892" i="1" s="1"/>
  <c r="E6893" i="1"/>
  <c r="E6894" i="1"/>
  <c r="E6895" i="1"/>
  <c r="E6896" i="1"/>
  <c r="K6896" i="1" s="1"/>
  <c r="E6897" i="1"/>
  <c r="K6897" i="1" s="1"/>
  <c r="E6898" i="1"/>
  <c r="E6899" i="1"/>
  <c r="K6899" i="1" s="1"/>
  <c r="E6900" i="1"/>
  <c r="E6901" i="1"/>
  <c r="E6902" i="1"/>
  <c r="E6903" i="1"/>
  <c r="E6904" i="1"/>
  <c r="K6904" i="1" s="1"/>
  <c r="E6905" i="1"/>
  <c r="E6906" i="1"/>
  <c r="K6906" i="1" s="1"/>
  <c r="E6907" i="1"/>
  <c r="K6907" i="1" s="1"/>
  <c r="E6908" i="1"/>
  <c r="K6908" i="1" s="1"/>
  <c r="E6909" i="1"/>
  <c r="K6909" i="1" s="1"/>
  <c r="E6910" i="1"/>
  <c r="E6911" i="1"/>
  <c r="E6912" i="1"/>
  <c r="E6913" i="1"/>
  <c r="E6914" i="1"/>
  <c r="E6915" i="1"/>
  <c r="E6916" i="1"/>
  <c r="K6916" i="1" s="1"/>
  <c r="E6917" i="1"/>
  <c r="E6918" i="1"/>
  <c r="E6919" i="1"/>
  <c r="E6920" i="1"/>
  <c r="K6920" i="1" s="1"/>
  <c r="E6921" i="1"/>
  <c r="K6921" i="1" s="1"/>
  <c r="E6922" i="1"/>
  <c r="E6923" i="1"/>
  <c r="K6923" i="1" s="1"/>
  <c r="E6924" i="1"/>
  <c r="E6925" i="1"/>
  <c r="E6926" i="1"/>
  <c r="E6927" i="1"/>
  <c r="E6928" i="1"/>
  <c r="K6928" i="1" s="1"/>
  <c r="E6929" i="1"/>
  <c r="E6930" i="1"/>
  <c r="K6930" i="1" s="1"/>
  <c r="E6931" i="1"/>
  <c r="K6931" i="1" s="1"/>
  <c r="E6932" i="1"/>
  <c r="K6932" i="1" s="1"/>
  <c r="E6933" i="1"/>
  <c r="K6933" i="1" s="1"/>
  <c r="E6934" i="1"/>
  <c r="E6935" i="1"/>
  <c r="E6936" i="1"/>
  <c r="E6937" i="1"/>
  <c r="E6938" i="1"/>
  <c r="E6939" i="1"/>
  <c r="E6940" i="1"/>
  <c r="K6940" i="1" s="1"/>
  <c r="E6941" i="1"/>
  <c r="E6942" i="1"/>
  <c r="E6943" i="1"/>
  <c r="E6944" i="1"/>
  <c r="K6944" i="1" s="1"/>
  <c r="E6945" i="1"/>
  <c r="K6945" i="1" s="1"/>
  <c r="E6946" i="1"/>
  <c r="E6947" i="1"/>
  <c r="K6947" i="1" s="1"/>
  <c r="E6948" i="1"/>
  <c r="E6949" i="1"/>
  <c r="E6950" i="1"/>
  <c r="E6951" i="1"/>
  <c r="E6952" i="1"/>
  <c r="K6952" i="1" s="1"/>
  <c r="E6953" i="1"/>
  <c r="E6954" i="1"/>
  <c r="K6954" i="1" s="1"/>
  <c r="E6955" i="1"/>
  <c r="K6955" i="1" s="1"/>
  <c r="E6956" i="1"/>
  <c r="K6956" i="1" s="1"/>
  <c r="E6957" i="1"/>
  <c r="K6957" i="1" s="1"/>
  <c r="E6958" i="1"/>
  <c r="E6959" i="1"/>
  <c r="E6960" i="1"/>
  <c r="E6961" i="1"/>
  <c r="E6962" i="1"/>
  <c r="E6963" i="1"/>
  <c r="E6964" i="1"/>
  <c r="K6964" i="1" s="1"/>
  <c r="E6965" i="1"/>
  <c r="E6966" i="1"/>
  <c r="E6967" i="1"/>
  <c r="E6968" i="1"/>
  <c r="K6968" i="1" s="1"/>
  <c r="E6969" i="1"/>
  <c r="K6969" i="1" s="1"/>
  <c r="E6970" i="1"/>
  <c r="E6971" i="1"/>
  <c r="K6971" i="1" s="1"/>
  <c r="E6972" i="1"/>
  <c r="E6973" i="1"/>
  <c r="E6974" i="1"/>
  <c r="E6975" i="1"/>
  <c r="E6976" i="1"/>
  <c r="K6976" i="1" s="1"/>
  <c r="E6977" i="1"/>
  <c r="E6978" i="1"/>
  <c r="K6978" i="1" s="1"/>
  <c r="E6979" i="1"/>
  <c r="K6979" i="1" s="1"/>
  <c r="E6980" i="1"/>
  <c r="K6980" i="1" s="1"/>
  <c r="E6981" i="1"/>
  <c r="K6981" i="1" s="1"/>
  <c r="E6982" i="1"/>
  <c r="E6983" i="1"/>
  <c r="E6984" i="1"/>
  <c r="E6985" i="1"/>
  <c r="E6986" i="1"/>
  <c r="E6987" i="1"/>
  <c r="E6988" i="1"/>
  <c r="K6988" i="1" s="1"/>
  <c r="E6989" i="1"/>
  <c r="E6990" i="1"/>
  <c r="E6991" i="1"/>
  <c r="E6992" i="1"/>
  <c r="K6992" i="1" s="1"/>
  <c r="E6993" i="1"/>
  <c r="K6993" i="1" s="1"/>
  <c r="E6994" i="1"/>
  <c r="E6995" i="1"/>
  <c r="K6995" i="1" s="1"/>
  <c r="E6996" i="1"/>
  <c r="E6997" i="1"/>
  <c r="E6998" i="1"/>
  <c r="E6999" i="1"/>
  <c r="E7000" i="1"/>
  <c r="K7000" i="1" s="1"/>
  <c r="E7001" i="1"/>
  <c r="E7002" i="1"/>
  <c r="K7002" i="1" s="1"/>
  <c r="E7003" i="1"/>
  <c r="K7003" i="1" s="1"/>
  <c r="E7004" i="1"/>
  <c r="K7004" i="1" s="1"/>
  <c r="E7005" i="1"/>
  <c r="K7005" i="1" s="1"/>
  <c r="E7006" i="1"/>
  <c r="E7007" i="1"/>
  <c r="E7008" i="1"/>
  <c r="E7009" i="1"/>
  <c r="E7010" i="1"/>
  <c r="E7011" i="1"/>
  <c r="E7012" i="1"/>
  <c r="K7012" i="1" s="1"/>
  <c r="E7013" i="1"/>
  <c r="E7014" i="1"/>
  <c r="E7015" i="1"/>
  <c r="E7016" i="1"/>
  <c r="K7016" i="1" s="1"/>
  <c r="E7017" i="1"/>
  <c r="K7017" i="1" s="1"/>
  <c r="E7018" i="1"/>
  <c r="E7019" i="1"/>
  <c r="K7019" i="1" s="1"/>
  <c r="E7020" i="1"/>
  <c r="E7021" i="1"/>
  <c r="E7022" i="1"/>
  <c r="E7023" i="1"/>
  <c r="E7024" i="1"/>
  <c r="K7024" i="1" s="1"/>
  <c r="E7025" i="1"/>
  <c r="E7026" i="1"/>
  <c r="K7026" i="1" s="1"/>
  <c r="E7027" i="1"/>
  <c r="K7027" i="1" s="1"/>
  <c r="E7028" i="1"/>
  <c r="K7028" i="1" s="1"/>
  <c r="E7029" i="1"/>
  <c r="K7029" i="1" s="1"/>
  <c r="E7030" i="1"/>
  <c r="E7031" i="1"/>
  <c r="E7032" i="1"/>
  <c r="E7033" i="1"/>
  <c r="E7034" i="1"/>
  <c r="E7035" i="1"/>
  <c r="E7036" i="1"/>
  <c r="K7036" i="1" s="1"/>
  <c r="E7037" i="1"/>
  <c r="E7038" i="1"/>
  <c r="E7039" i="1"/>
  <c r="E7040" i="1"/>
  <c r="K7040" i="1" s="1"/>
  <c r="E7041" i="1"/>
  <c r="K7041" i="1" s="1"/>
  <c r="E7042" i="1"/>
  <c r="E7043" i="1"/>
  <c r="K7043" i="1" s="1"/>
  <c r="E7044" i="1"/>
  <c r="E7045" i="1"/>
  <c r="E7046" i="1"/>
  <c r="E7047" i="1"/>
  <c r="E7048" i="1"/>
  <c r="K7048" i="1" s="1"/>
  <c r="E7049" i="1"/>
  <c r="E7050" i="1"/>
  <c r="K7050" i="1" s="1"/>
  <c r="E7051" i="1"/>
  <c r="K7051" i="1" s="1"/>
  <c r="E7052" i="1"/>
  <c r="K7052" i="1" s="1"/>
  <c r="E7053" i="1"/>
  <c r="K7053" i="1" s="1"/>
  <c r="E7054" i="1"/>
  <c r="E7055" i="1"/>
  <c r="E7056" i="1"/>
  <c r="E7057" i="1"/>
  <c r="E7058" i="1"/>
  <c r="E7059" i="1"/>
  <c r="E7060" i="1"/>
  <c r="K7060" i="1" s="1"/>
  <c r="E7061" i="1"/>
  <c r="E7062" i="1"/>
  <c r="E7063" i="1"/>
  <c r="E7064" i="1"/>
  <c r="K7064" i="1" s="1"/>
  <c r="E7065" i="1"/>
  <c r="K7065" i="1" s="1"/>
  <c r="E7066" i="1"/>
  <c r="E7067" i="1"/>
  <c r="K7067" i="1" s="1"/>
  <c r="E7068" i="1"/>
  <c r="E7069" i="1"/>
  <c r="E7070" i="1"/>
  <c r="E7071" i="1"/>
  <c r="E7072" i="1"/>
  <c r="K7072" i="1" s="1"/>
  <c r="E7073" i="1"/>
  <c r="E7074" i="1"/>
  <c r="K7074" i="1" s="1"/>
  <c r="E7075" i="1"/>
  <c r="K7075" i="1" s="1"/>
  <c r="E7076" i="1"/>
  <c r="K7076" i="1" s="1"/>
  <c r="E7077" i="1"/>
  <c r="K7077" i="1" s="1"/>
  <c r="E7078" i="1"/>
  <c r="E7079" i="1"/>
  <c r="E7080" i="1"/>
  <c r="E7081" i="1"/>
  <c r="E7082" i="1"/>
  <c r="E7083" i="1"/>
  <c r="E7084" i="1"/>
  <c r="K7084" i="1" s="1"/>
  <c r="E7085" i="1"/>
  <c r="E7086" i="1"/>
  <c r="E7087" i="1"/>
  <c r="E7088" i="1"/>
  <c r="K7088" i="1" s="1"/>
  <c r="E7089" i="1"/>
  <c r="K7089" i="1" s="1"/>
  <c r="E7090" i="1"/>
  <c r="E7091" i="1"/>
  <c r="K7091" i="1" s="1"/>
  <c r="E7092" i="1"/>
  <c r="E7093" i="1"/>
  <c r="E7094" i="1"/>
  <c r="E7095" i="1"/>
  <c r="E7096" i="1"/>
  <c r="K7096" i="1" s="1"/>
  <c r="E7097" i="1"/>
  <c r="E7098" i="1"/>
  <c r="K7098" i="1" s="1"/>
  <c r="E7099" i="1"/>
  <c r="K7099" i="1" s="1"/>
  <c r="E7100" i="1"/>
  <c r="K7100" i="1" s="1"/>
  <c r="E7101" i="1"/>
  <c r="K7101" i="1" s="1"/>
  <c r="E7102" i="1"/>
  <c r="E7103" i="1"/>
  <c r="E7104" i="1"/>
  <c r="E7105" i="1"/>
  <c r="E7106" i="1"/>
  <c r="E7107" i="1"/>
  <c r="E7108" i="1"/>
  <c r="K7108" i="1" s="1"/>
  <c r="E7109" i="1"/>
  <c r="E7110" i="1"/>
  <c r="E7111" i="1"/>
  <c r="E7112" i="1"/>
  <c r="K7112" i="1" s="1"/>
  <c r="E7113" i="1"/>
  <c r="K7113" i="1" s="1"/>
  <c r="E7114" i="1"/>
  <c r="E7115" i="1"/>
  <c r="K7115" i="1" s="1"/>
  <c r="E7116" i="1"/>
  <c r="E7117" i="1"/>
  <c r="E7118" i="1"/>
  <c r="E7119" i="1"/>
  <c r="E7120" i="1"/>
  <c r="K7120" i="1" s="1"/>
  <c r="E7121" i="1"/>
  <c r="E7122" i="1"/>
  <c r="K7122" i="1" s="1"/>
  <c r="E7123" i="1"/>
  <c r="K7123" i="1" s="1"/>
  <c r="E7124" i="1"/>
  <c r="K7124" i="1" s="1"/>
  <c r="E7125" i="1"/>
  <c r="K7125" i="1" s="1"/>
  <c r="E7126" i="1"/>
  <c r="E7127" i="1"/>
  <c r="E7128" i="1"/>
  <c r="E7129" i="1"/>
  <c r="E7130" i="1"/>
  <c r="E7131" i="1"/>
  <c r="E7132" i="1"/>
  <c r="K7132" i="1" s="1"/>
  <c r="E7133" i="1"/>
  <c r="E7134" i="1"/>
  <c r="E7135" i="1"/>
  <c r="E7136" i="1"/>
  <c r="K7136" i="1" s="1"/>
  <c r="E7137" i="1"/>
  <c r="K7137" i="1" s="1"/>
  <c r="E7138" i="1"/>
  <c r="E7139" i="1"/>
  <c r="K7139" i="1" s="1"/>
  <c r="E7140" i="1"/>
  <c r="E7141" i="1"/>
  <c r="E7142" i="1"/>
  <c r="E7143" i="1"/>
  <c r="E7144" i="1"/>
  <c r="K7144" i="1" s="1"/>
  <c r="E7145" i="1"/>
  <c r="E7146" i="1"/>
  <c r="K7146" i="1" s="1"/>
  <c r="E7147" i="1"/>
  <c r="K7147" i="1" s="1"/>
  <c r="E7148" i="1"/>
  <c r="K7148" i="1" s="1"/>
  <c r="E7149" i="1"/>
  <c r="K7149" i="1" s="1"/>
  <c r="E7150" i="1"/>
  <c r="E7151" i="1"/>
  <c r="E7152" i="1"/>
  <c r="E7153" i="1"/>
  <c r="E7154" i="1"/>
  <c r="E7155" i="1"/>
  <c r="E7156" i="1"/>
  <c r="K7156" i="1" s="1"/>
  <c r="E7157" i="1"/>
  <c r="E7158" i="1"/>
  <c r="E7159" i="1"/>
  <c r="E7160" i="1"/>
  <c r="K7160" i="1" s="1"/>
  <c r="E7161" i="1"/>
  <c r="K7161" i="1" s="1"/>
  <c r="E7162" i="1"/>
  <c r="E7163" i="1"/>
  <c r="K7163" i="1" s="1"/>
  <c r="E7164" i="1"/>
  <c r="E7165" i="1"/>
  <c r="E7166" i="1"/>
  <c r="E7167" i="1"/>
  <c r="E7168" i="1"/>
  <c r="K7168" i="1" s="1"/>
  <c r="E7169" i="1"/>
  <c r="E7170" i="1"/>
  <c r="K7170" i="1" s="1"/>
  <c r="E7171" i="1"/>
  <c r="K7171" i="1" s="1"/>
  <c r="E7172" i="1"/>
  <c r="K7172" i="1" s="1"/>
  <c r="E7173" i="1"/>
  <c r="K7173" i="1" s="1"/>
  <c r="E7174" i="1"/>
  <c r="E7175" i="1"/>
  <c r="E7176" i="1"/>
  <c r="E7177" i="1"/>
  <c r="E7178" i="1"/>
  <c r="E7179" i="1"/>
  <c r="E7180" i="1"/>
  <c r="K7180" i="1" s="1"/>
  <c r="E7181" i="1"/>
  <c r="E7182" i="1"/>
  <c r="E7183" i="1"/>
  <c r="E7184" i="1"/>
  <c r="K7184" i="1" s="1"/>
  <c r="E7185" i="1"/>
  <c r="K7185" i="1" s="1"/>
  <c r="E7186" i="1"/>
  <c r="E7187" i="1"/>
  <c r="K7187" i="1" s="1"/>
  <c r="E7188" i="1"/>
  <c r="E7189" i="1"/>
  <c r="E7190" i="1"/>
  <c r="E7191" i="1"/>
  <c r="E7192" i="1"/>
  <c r="K7192" i="1" s="1"/>
  <c r="E7193" i="1"/>
  <c r="E7194" i="1"/>
  <c r="K7194" i="1" s="1"/>
  <c r="E7195" i="1"/>
  <c r="K7195" i="1" s="1"/>
  <c r="E7196" i="1"/>
  <c r="K7196" i="1" s="1"/>
  <c r="E7197" i="1"/>
  <c r="K7197" i="1" s="1"/>
  <c r="E7198" i="1"/>
  <c r="E7199" i="1"/>
  <c r="E7200" i="1"/>
  <c r="E7201" i="1"/>
  <c r="E7202" i="1"/>
  <c r="E7203" i="1"/>
  <c r="E7204" i="1"/>
  <c r="K7204" i="1" s="1"/>
  <c r="E7205" i="1"/>
  <c r="E7206" i="1"/>
  <c r="E7207" i="1"/>
  <c r="E7208" i="1"/>
  <c r="K7208" i="1" s="1"/>
  <c r="E7209" i="1"/>
  <c r="K7209" i="1" s="1"/>
  <c r="E7210" i="1"/>
  <c r="E7211" i="1"/>
  <c r="K7211" i="1" s="1"/>
  <c r="E7212" i="1"/>
  <c r="E7213" i="1"/>
  <c r="E7214" i="1"/>
  <c r="E7215" i="1"/>
  <c r="E7216" i="1"/>
  <c r="K7216" i="1" s="1"/>
  <c r="E7217" i="1"/>
  <c r="E7218" i="1"/>
  <c r="K7218" i="1" s="1"/>
  <c r="E7219" i="1"/>
  <c r="K7219" i="1" s="1"/>
  <c r="E7220" i="1"/>
  <c r="K7220" i="1" s="1"/>
  <c r="E7221" i="1"/>
  <c r="K7221" i="1" s="1"/>
  <c r="E7222" i="1"/>
  <c r="E7223" i="1"/>
  <c r="E7224" i="1"/>
  <c r="E7225" i="1"/>
  <c r="E7226" i="1"/>
  <c r="E7227" i="1"/>
  <c r="E7228" i="1"/>
  <c r="K7228" i="1" s="1"/>
  <c r="E7229" i="1"/>
  <c r="E7230" i="1"/>
  <c r="E7231" i="1"/>
  <c r="E7232" i="1"/>
  <c r="K7232" i="1" s="1"/>
  <c r="E7233" i="1"/>
  <c r="K7233" i="1" s="1"/>
  <c r="E7234" i="1"/>
  <c r="E7235" i="1"/>
  <c r="K7235" i="1" s="1"/>
  <c r="E7236" i="1"/>
  <c r="E7237" i="1"/>
  <c r="E7238" i="1"/>
  <c r="E7239" i="1"/>
  <c r="E7240" i="1"/>
  <c r="K7240" i="1" s="1"/>
  <c r="E7241" i="1"/>
  <c r="E7242" i="1"/>
  <c r="K7242" i="1" s="1"/>
  <c r="E7243" i="1"/>
  <c r="K7243" i="1" s="1"/>
  <c r="E7244" i="1"/>
  <c r="K7244" i="1" s="1"/>
  <c r="E7245" i="1"/>
  <c r="K7245" i="1" s="1"/>
  <c r="E7246" i="1"/>
  <c r="E7247" i="1"/>
  <c r="E7248" i="1"/>
  <c r="E7249" i="1"/>
  <c r="E7250" i="1"/>
  <c r="E7251" i="1"/>
  <c r="E7252" i="1"/>
  <c r="K7252" i="1" s="1"/>
  <c r="E7253" i="1"/>
  <c r="E7254" i="1"/>
  <c r="E7255" i="1"/>
  <c r="E7256" i="1"/>
  <c r="K7256" i="1" s="1"/>
  <c r="E7257" i="1"/>
  <c r="K7257" i="1" s="1"/>
  <c r="E7258" i="1"/>
  <c r="E7259" i="1"/>
  <c r="K7259" i="1" s="1"/>
  <c r="E7260" i="1"/>
  <c r="E7261" i="1"/>
  <c r="E7262" i="1"/>
  <c r="E7263" i="1"/>
  <c r="E7264" i="1"/>
  <c r="K7264" i="1" s="1"/>
  <c r="E7265" i="1"/>
  <c r="E7266" i="1"/>
  <c r="K7266" i="1" s="1"/>
  <c r="E7267" i="1"/>
  <c r="K7267" i="1" s="1"/>
  <c r="E7268" i="1"/>
  <c r="K7268" i="1" s="1"/>
  <c r="E7269" i="1"/>
  <c r="K7269" i="1" s="1"/>
  <c r="E7270" i="1"/>
  <c r="E7271" i="1"/>
  <c r="E7272" i="1"/>
  <c r="E7273" i="1"/>
  <c r="E7274" i="1"/>
  <c r="E7275" i="1"/>
  <c r="E7276" i="1"/>
  <c r="K7276" i="1" s="1"/>
  <c r="E7277" i="1"/>
  <c r="E7278" i="1"/>
  <c r="E7279" i="1"/>
  <c r="E7280" i="1"/>
  <c r="K7280" i="1" s="1"/>
  <c r="E7281" i="1"/>
  <c r="K7281" i="1" s="1"/>
  <c r="E7282" i="1"/>
  <c r="E7283" i="1"/>
  <c r="K7283" i="1" s="1"/>
  <c r="E7284" i="1"/>
  <c r="E7285" i="1"/>
  <c r="E7286" i="1"/>
  <c r="E7287" i="1"/>
  <c r="E7288" i="1"/>
  <c r="K7288" i="1" s="1"/>
  <c r="E7289" i="1"/>
  <c r="E7290" i="1"/>
  <c r="K7290" i="1" s="1"/>
  <c r="E7291" i="1"/>
  <c r="K7291" i="1" s="1"/>
  <c r="E7292" i="1"/>
  <c r="K7292" i="1" s="1"/>
  <c r="E7293" i="1"/>
  <c r="K7293" i="1" s="1"/>
  <c r="E7294" i="1"/>
  <c r="E7295" i="1"/>
  <c r="E7296" i="1"/>
  <c r="E7297" i="1"/>
  <c r="E7298" i="1"/>
  <c r="E7299" i="1"/>
  <c r="E7300" i="1"/>
  <c r="K7300" i="1" s="1"/>
  <c r="E7301" i="1"/>
  <c r="E7302" i="1"/>
  <c r="E7303" i="1"/>
  <c r="E7304" i="1"/>
  <c r="K7304" i="1" s="1"/>
  <c r="E7305" i="1"/>
  <c r="K7305" i="1" s="1"/>
  <c r="E7306" i="1"/>
  <c r="E7307" i="1"/>
  <c r="K7307" i="1" s="1"/>
  <c r="E7308" i="1"/>
  <c r="E7309" i="1"/>
  <c r="E7310" i="1"/>
  <c r="E7311" i="1"/>
  <c r="E7312" i="1"/>
  <c r="K7312" i="1" s="1"/>
  <c r="E7313" i="1"/>
  <c r="E7314" i="1"/>
  <c r="K7314" i="1" s="1"/>
  <c r="E7315" i="1"/>
  <c r="K7315" i="1" s="1"/>
  <c r="E7316" i="1"/>
  <c r="K7316" i="1" s="1"/>
  <c r="E7317" i="1"/>
  <c r="K7317" i="1" s="1"/>
  <c r="E7318" i="1"/>
  <c r="E7319" i="1"/>
  <c r="E7320" i="1"/>
  <c r="E7321" i="1"/>
  <c r="E7322" i="1"/>
  <c r="E7323" i="1"/>
  <c r="E7324" i="1"/>
  <c r="K7324" i="1" s="1"/>
  <c r="E7325" i="1"/>
  <c r="E7326" i="1"/>
  <c r="E7327" i="1"/>
  <c r="E7328" i="1"/>
  <c r="K7328" i="1" s="1"/>
  <c r="E7329" i="1"/>
  <c r="K7329" i="1" s="1"/>
  <c r="E7330" i="1"/>
  <c r="E7331" i="1"/>
  <c r="K7331" i="1" s="1"/>
  <c r="E7332" i="1"/>
  <c r="E7333" i="1"/>
  <c r="E7334" i="1"/>
  <c r="E7335" i="1"/>
  <c r="E7336" i="1"/>
  <c r="K7336" i="1" s="1"/>
  <c r="E7337" i="1"/>
  <c r="E7338" i="1"/>
  <c r="K7338" i="1" s="1"/>
  <c r="E7339" i="1"/>
  <c r="K7339" i="1" s="1"/>
  <c r="E7340" i="1"/>
  <c r="K7340" i="1" s="1"/>
  <c r="E7341" i="1"/>
  <c r="K7341" i="1" s="1"/>
  <c r="E7342" i="1"/>
  <c r="E7343" i="1"/>
  <c r="E7344" i="1"/>
  <c r="E7345" i="1"/>
  <c r="E7346" i="1"/>
  <c r="E7347" i="1"/>
  <c r="E7348" i="1"/>
  <c r="K7348" i="1" s="1"/>
  <c r="E7349" i="1"/>
  <c r="E7350" i="1"/>
  <c r="E7351" i="1"/>
  <c r="E7352" i="1"/>
  <c r="K7352" i="1" s="1"/>
  <c r="E7353" i="1"/>
  <c r="K7353" i="1" s="1"/>
  <c r="E7354" i="1"/>
  <c r="E7355" i="1"/>
  <c r="K7355" i="1" s="1"/>
  <c r="E7356" i="1"/>
  <c r="E7357" i="1"/>
  <c r="E7358" i="1"/>
  <c r="E7359" i="1"/>
  <c r="E7360" i="1"/>
  <c r="K7360" i="1" s="1"/>
  <c r="E7361" i="1"/>
  <c r="E7362" i="1"/>
  <c r="K7362" i="1" s="1"/>
  <c r="E7363" i="1"/>
  <c r="K7363" i="1" s="1"/>
  <c r="E7364" i="1"/>
  <c r="K7364" i="1" s="1"/>
  <c r="E7365" i="1"/>
  <c r="K7365" i="1" s="1"/>
  <c r="E7366" i="1"/>
  <c r="E7367" i="1"/>
  <c r="E7368" i="1"/>
  <c r="E7369" i="1"/>
  <c r="E7370" i="1"/>
  <c r="E7371" i="1"/>
  <c r="E7372" i="1"/>
  <c r="K7372" i="1" s="1"/>
  <c r="E7373" i="1"/>
  <c r="E7374" i="1"/>
  <c r="E7375" i="1"/>
  <c r="E7376" i="1"/>
  <c r="K7376" i="1" s="1"/>
  <c r="E7377" i="1"/>
  <c r="K7377" i="1" s="1"/>
  <c r="E7378" i="1"/>
  <c r="E7379" i="1"/>
  <c r="K7379" i="1" s="1"/>
  <c r="E7380" i="1"/>
  <c r="E7381" i="1"/>
  <c r="E7382" i="1"/>
  <c r="E7383" i="1"/>
  <c r="E7384" i="1"/>
  <c r="K7384" i="1" s="1"/>
  <c r="E7385" i="1"/>
  <c r="E7386" i="1"/>
  <c r="K7386" i="1" s="1"/>
  <c r="E7387" i="1"/>
  <c r="K7387" i="1" s="1"/>
  <c r="E7388" i="1"/>
  <c r="K7388" i="1" s="1"/>
  <c r="E7389" i="1"/>
  <c r="K7389" i="1" s="1"/>
  <c r="E7390" i="1"/>
  <c r="E7391" i="1"/>
  <c r="E7392" i="1"/>
  <c r="E7393" i="1"/>
  <c r="E7394" i="1"/>
  <c r="E7395" i="1"/>
  <c r="E7396" i="1"/>
  <c r="K7396" i="1" s="1"/>
  <c r="E7397" i="1"/>
  <c r="E7398" i="1"/>
  <c r="E7399" i="1"/>
  <c r="E7400" i="1"/>
  <c r="K7400" i="1" s="1"/>
  <c r="E7401" i="1"/>
  <c r="K7401" i="1" s="1"/>
  <c r="E7402" i="1"/>
  <c r="E7403" i="1"/>
  <c r="K7403" i="1" s="1"/>
  <c r="E7404" i="1"/>
  <c r="E7405" i="1"/>
  <c r="E7406" i="1"/>
  <c r="E7407" i="1"/>
  <c r="E7408" i="1"/>
  <c r="K7408" i="1" s="1"/>
  <c r="E7409" i="1"/>
  <c r="E7410" i="1"/>
  <c r="K7410" i="1" s="1"/>
  <c r="E7411" i="1"/>
  <c r="K7411" i="1" s="1"/>
  <c r="E7412" i="1"/>
  <c r="K7412" i="1" s="1"/>
  <c r="E7413" i="1"/>
  <c r="K7413" i="1" s="1"/>
  <c r="E7414" i="1"/>
  <c r="E7415" i="1"/>
  <c r="E7416" i="1"/>
  <c r="E7417" i="1"/>
  <c r="E7418" i="1"/>
  <c r="E7419" i="1"/>
  <c r="E7420" i="1"/>
  <c r="K7420" i="1" s="1"/>
  <c r="E7421" i="1"/>
  <c r="E7422" i="1"/>
  <c r="E7423" i="1"/>
  <c r="E7424" i="1"/>
  <c r="K7424" i="1" s="1"/>
  <c r="E7425" i="1"/>
  <c r="K7425" i="1" s="1"/>
  <c r="E7426" i="1"/>
  <c r="E7427" i="1"/>
  <c r="K7427" i="1" s="1"/>
  <c r="E7428" i="1"/>
  <c r="E7429" i="1"/>
  <c r="E7430" i="1"/>
  <c r="E7431" i="1"/>
  <c r="E7432" i="1"/>
  <c r="K7432" i="1" s="1"/>
  <c r="E7433" i="1"/>
  <c r="E7434" i="1"/>
  <c r="K7434" i="1" s="1"/>
  <c r="E7435" i="1"/>
  <c r="K7435" i="1" s="1"/>
  <c r="E7436" i="1"/>
  <c r="K7436" i="1" s="1"/>
  <c r="E7437" i="1"/>
  <c r="K7437" i="1" s="1"/>
  <c r="E7438" i="1"/>
  <c r="E7439" i="1"/>
  <c r="E7440" i="1"/>
  <c r="E7441" i="1"/>
  <c r="E7442" i="1"/>
  <c r="E7443" i="1"/>
  <c r="E7444" i="1"/>
  <c r="K7444" i="1" s="1"/>
  <c r="E7445" i="1"/>
  <c r="E7446" i="1"/>
  <c r="E7447" i="1"/>
  <c r="E7448" i="1"/>
  <c r="K7448" i="1" s="1"/>
  <c r="E7449" i="1"/>
  <c r="K7449" i="1" s="1"/>
  <c r="E7450" i="1"/>
  <c r="E7451" i="1"/>
  <c r="K7451" i="1" s="1"/>
  <c r="E7452" i="1"/>
  <c r="E7453" i="1"/>
  <c r="E7454" i="1"/>
  <c r="E7455" i="1"/>
  <c r="E7456" i="1"/>
  <c r="K7456" i="1" s="1"/>
  <c r="E7457" i="1"/>
  <c r="E7458" i="1"/>
  <c r="K7458" i="1" s="1"/>
  <c r="E7459" i="1"/>
  <c r="K7459" i="1" s="1"/>
  <c r="E7460" i="1"/>
  <c r="K7460" i="1" s="1"/>
  <c r="E7461" i="1"/>
  <c r="K7461" i="1" s="1"/>
  <c r="E7462" i="1"/>
  <c r="E7463" i="1"/>
  <c r="E7464" i="1"/>
  <c r="E7465" i="1"/>
  <c r="E7466" i="1"/>
  <c r="E7467" i="1"/>
  <c r="E7468" i="1"/>
  <c r="K7468" i="1" s="1"/>
  <c r="E7469" i="1"/>
  <c r="E7470" i="1"/>
  <c r="E7471" i="1"/>
  <c r="E7472" i="1"/>
  <c r="K7472" i="1" s="1"/>
  <c r="E7473" i="1"/>
  <c r="K7473" i="1" s="1"/>
  <c r="E7474" i="1"/>
  <c r="E7475" i="1"/>
  <c r="K7475" i="1" s="1"/>
  <c r="E7476" i="1"/>
  <c r="E7477" i="1"/>
  <c r="E7478" i="1"/>
  <c r="E7479" i="1"/>
  <c r="E7480" i="1"/>
  <c r="K7480" i="1" s="1"/>
  <c r="E7481" i="1"/>
  <c r="E7482" i="1"/>
  <c r="K7482" i="1" s="1"/>
  <c r="E7483" i="1"/>
  <c r="K7483" i="1" s="1"/>
  <c r="E7484" i="1"/>
  <c r="K7484" i="1" s="1"/>
  <c r="E7485" i="1"/>
  <c r="K7485" i="1" s="1"/>
  <c r="E7486" i="1"/>
  <c r="E7487" i="1"/>
  <c r="E7488" i="1"/>
  <c r="E7489" i="1"/>
  <c r="E7490" i="1"/>
  <c r="E7491" i="1"/>
  <c r="E7492" i="1"/>
  <c r="K7492" i="1" s="1"/>
  <c r="E7493" i="1"/>
  <c r="E7494" i="1"/>
  <c r="E7495" i="1"/>
  <c r="E7496" i="1"/>
  <c r="K7496" i="1" s="1"/>
  <c r="E7497" i="1"/>
  <c r="K7497" i="1" s="1"/>
  <c r="E7498" i="1"/>
  <c r="E7499" i="1"/>
  <c r="K7499" i="1" s="1"/>
  <c r="E7500" i="1"/>
  <c r="E7501" i="1"/>
  <c r="O7509" i="1" l="1"/>
  <c r="O7517" i="1"/>
  <c r="O7525" i="1"/>
  <c r="O7533" i="1"/>
  <c r="O7541" i="1"/>
  <c r="O7549" i="1"/>
  <c r="O7557" i="1"/>
  <c r="O7565" i="1"/>
  <c r="O7573" i="1"/>
  <c r="O7581" i="1"/>
  <c r="O7589" i="1"/>
  <c r="O7597" i="1"/>
  <c r="O7605" i="1"/>
  <c r="O7613" i="1"/>
  <c r="O7621" i="1"/>
  <c r="O7629" i="1"/>
  <c r="O7637" i="1"/>
  <c r="O7645" i="1"/>
  <c r="O7653" i="1"/>
  <c r="O7661" i="1"/>
  <c r="O7669" i="1"/>
  <c r="O7677" i="1"/>
  <c r="O7685" i="1"/>
  <c r="O7693" i="1"/>
  <c r="O7701" i="1"/>
  <c r="O7709" i="1"/>
  <c r="O7717" i="1"/>
  <c r="O7725" i="1"/>
  <c r="O7733" i="1"/>
  <c r="O7741" i="1"/>
  <c r="O7749" i="1"/>
  <c r="O7757" i="1"/>
  <c r="O7765" i="1"/>
  <c r="O7773" i="1"/>
  <c r="O7781" i="1"/>
  <c r="O7789" i="1"/>
  <c r="O7505" i="1"/>
  <c r="O7513" i="1"/>
  <c r="O7521" i="1"/>
  <c r="O7529" i="1"/>
  <c r="O7537" i="1"/>
  <c r="O7545" i="1"/>
  <c r="O7553" i="1"/>
  <c r="O7561" i="1"/>
  <c r="O7569" i="1"/>
  <c r="O7577" i="1"/>
  <c r="O7585" i="1"/>
  <c r="O7593" i="1"/>
  <c r="O7601" i="1"/>
  <c r="O7609" i="1"/>
  <c r="O7617" i="1"/>
  <c r="O7625" i="1"/>
  <c r="O7633" i="1"/>
  <c r="O7641" i="1"/>
  <c r="O7649" i="1"/>
  <c r="O7657" i="1"/>
  <c r="O7665" i="1"/>
  <c r="O7673" i="1"/>
  <c r="O7681" i="1"/>
  <c r="O7689" i="1"/>
  <c r="O7697" i="1"/>
  <c r="O7705" i="1"/>
  <c r="O7713" i="1"/>
  <c r="O7721" i="1"/>
  <c r="O7729" i="1"/>
  <c r="O7737" i="1"/>
  <c r="O7745" i="1"/>
  <c r="O7753" i="1"/>
  <c r="O7761" i="1"/>
  <c r="O7769" i="1"/>
  <c r="O7777" i="1"/>
  <c r="O7785" i="1"/>
  <c r="O7508" i="1"/>
  <c r="O7519" i="1"/>
  <c r="O7530" i="1"/>
  <c r="O7540" i="1"/>
  <c r="O7551" i="1"/>
  <c r="O7562" i="1"/>
  <c r="O7572" i="1"/>
  <c r="O7583" i="1"/>
  <c r="O7594" i="1"/>
  <c r="O7604" i="1"/>
  <c r="O7615" i="1"/>
  <c r="O7626" i="1"/>
  <c r="O7636" i="1"/>
  <c r="O7647" i="1"/>
  <c r="O7658" i="1"/>
  <c r="O7668" i="1"/>
  <c r="O7679" i="1"/>
  <c r="O7690" i="1"/>
  <c r="O7700" i="1"/>
  <c r="O7711" i="1"/>
  <c r="O7722" i="1"/>
  <c r="O7732" i="1"/>
  <c r="O7743" i="1"/>
  <c r="O7754" i="1"/>
  <c r="O7764" i="1"/>
  <c r="O7775" i="1"/>
  <c r="O7786" i="1"/>
  <c r="O7795" i="1"/>
  <c r="O7803" i="1"/>
  <c r="O7811" i="1"/>
  <c r="O7819" i="1"/>
  <c r="O7827" i="1"/>
  <c r="O7835" i="1"/>
  <c r="O7843" i="1"/>
  <c r="O7851" i="1"/>
  <c r="O7859" i="1"/>
  <c r="O7867" i="1"/>
  <c r="O7875" i="1"/>
  <c r="O7883" i="1"/>
  <c r="O7891" i="1"/>
  <c r="O7899" i="1"/>
  <c r="O7907" i="1"/>
  <c r="O7915" i="1"/>
  <c r="O7923" i="1"/>
  <c r="O7931" i="1"/>
  <c r="O7939" i="1"/>
  <c r="O7947" i="1"/>
  <c r="O7955" i="1"/>
  <c r="O7963" i="1"/>
  <c r="O7971" i="1"/>
  <c r="O7979" i="1"/>
  <c r="O7987" i="1"/>
  <c r="O7995" i="1"/>
  <c r="O8003" i="1"/>
  <c r="O8011" i="1"/>
  <c r="O8019" i="1"/>
  <c r="O8027" i="1"/>
  <c r="O8035" i="1"/>
  <c r="O8043" i="1"/>
  <c r="O8051" i="1"/>
  <c r="O8059" i="1"/>
  <c r="O8067" i="1"/>
  <c r="O8075" i="1"/>
  <c r="O8083" i="1"/>
  <c r="O8091" i="1"/>
  <c r="O8099" i="1"/>
  <c r="O8107" i="1"/>
  <c r="O8115" i="1"/>
  <c r="O8123" i="1"/>
  <c r="O8131" i="1"/>
  <c r="O8139" i="1"/>
  <c r="O8147" i="1"/>
  <c r="O8155" i="1"/>
  <c r="O8163" i="1"/>
  <c r="O8171" i="1"/>
  <c r="O8179" i="1"/>
  <c r="O8187" i="1"/>
  <c r="O8195" i="1"/>
  <c r="O8203" i="1"/>
  <c r="O8211" i="1"/>
  <c r="O8219" i="1"/>
  <c r="O8227" i="1"/>
  <c r="O8235" i="1"/>
  <c r="O8243" i="1"/>
  <c r="O8251" i="1"/>
  <c r="O8259" i="1"/>
  <c r="O8267" i="1"/>
  <c r="O8275" i="1"/>
  <c r="O8283" i="1"/>
  <c r="O8291" i="1"/>
  <c r="O8299" i="1"/>
  <c r="O8307" i="1"/>
  <c r="O8315" i="1"/>
  <c r="O8323" i="1"/>
  <c r="O8331" i="1"/>
  <c r="O8339" i="1"/>
  <c r="O8347" i="1"/>
  <c r="O8355" i="1"/>
  <c r="O8363" i="1"/>
  <c r="O8371" i="1"/>
  <c r="O8379" i="1"/>
  <c r="O8387" i="1"/>
  <c r="O8395" i="1"/>
  <c r="O8403" i="1"/>
  <c r="O8411" i="1"/>
  <c r="O8419" i="1"/>
  <c r="O8427" i="1"/>
  <c r="O8435" i="1"/>
  <c r="O8443" i="1"/>
  <c r="O7503" i="1"/>
  <c r="O7514" i="1"/>
  <c r="O7524" i="1"/>
  <c r="O7535" i="1"/>
  <c r="O7546" i="1"/>
  <c r="O7556" i="1"/>
  <c r="O7567" i="1"/>
  <c r="O7578" i="1"/>
  <c r="O7588" i="1"/>
  <c r="O7599" i="1"/>
  <c r="O7610" i="1"/>
  <c r="O7620" i="1"/>
  <c r="O7631" i="1"/>
  <c r="O7642" i="1"/>
  <c r="O7652" i="1"/>
  <c r="O7663" i="1"/>
  <c r="O7674" i="1"/>
  <c r="O7684" i="1"/>
  <c r="O7695" i="1"/>
  <c r="O7706" i="1"/>
  <c r="O7716" i="1"/>
  <c r="O7727" i="1"/>
  <c r="O7738" i="1"/>
  <c r="O7748" i="1"/>
  <c r="O7759" i="1"/>
  <c r="O7770" i="1"/>
  <c r="O7780" i="1"/>
  <c r="O7791" i="1"/>
  <c r="O7799" i="1"/>
  <c r="O7807" i="1"/>
  <c r="O7815" i="1"/>
  <c r="O7823" i="1"/>
  <c r="O7831" i="1"/>
  <c r="O7839" i="1"/>
  <c r="O7847" i="1"/>
  <c r="O7855" i="1"/>
  <c r="O7863" i="1"/>
  <c r="O7871" i="1"/>
  <c r="O7879" i="1"/>
  <c r="O7887" i="1"/>
  <c r="O7895" i="1"/>
  <c r="O7903" i="1"/>
  <c r="O7911" i="1"/>
  <c r="O7919" i="1"/>
  <c r="O7927" i="1"/>
  <c r="O7935" i="1"/>
  <c r="O7943" i="1"/>
  <c r="O7951" i="1"/>
  <c r="O7959" i="1"/>
  <c r="O7967" i="1"/>
  <c r="O7975" i="1"/>
  <c r="O7983" i="1"/>
  <c r="O7991" i="1"/>
  <c r="O7999" i="1"/>
  <c r="O8007" i="1"/>
  <c r="O8015" i="1"/>
  <c r="O8023" i="1"/>
  <c r="O8031" i="1"/>
  <c r="O8039" i="1"/>
  <c r="O8047" i="1"/>
  <c r="O8055" i="1"/>
  <c r="O8063" i="1"/>
  <c r="O8071" i="1"/>
  <c r="O8079" i="1"/>
  <c r="O8087" i="1"/>
  <c r="O8095" i="1"/>
  <c r="O8103" i="1"/>
  <c r="O8111" i="1"/>
  <c r="O8119" i="1"/>
  <c r="O8127" i="1"/>
  <c r="O8135" i="1"/>
  <c r="O8143" i="1"/>
  <c r="O8151" i="1"/>
  <c r="O8159" i="1"/>
  <c r="O8167" i="1"/>
  <c r="O8175" i="1"/>
  <c r="O8183" i="1"/>
  <c r="O8191" i="1"/>
  <c r="O8199" i="1"/>
  <c r="O8207" i="1"/>
  <c r="O8215" i="1"/>
  <c r="O8223" i="1"/>
  <c r="O8231" i="1"/>
  <c r="O8239" i="1"/>
  <c r="O8247" i="1"/>
  <c r="O8255" i="1"/>
  <c r="O8263" i="1"/>
  <c r="O8271" i="1"/>
  <c r="O8279" i="1"/>
  <c r="O8287" i="1"/>
  <c r="O8295" i="1"/>
  <c r="O8303" i="1"/>
  <c r="O8311" i="1"/>
  <c r="O8319" i="1"/>
  <c r="O8327" i="1"/>
  <c r="O8335" i="1"/>
  <c r="O8343" i="1"/>
  <c r="O8351" i="1"/>
  <c r="O8359" i="1"/>
  <c r="O8367" i="1"/>
  <c r="O8375" i="1"/>
  <c r="O8383" i="1"/>
  <c r="O8391" i="1"/>
  <c r="O8399" i="1"/>
  <c r="O8407" i="1"/>
  <c r="O8415" i="1"/>
  <c r="O8423" i="1"/>
  <c r="O8431" i="1"/>
  <c r="O8439" i="1"/>
  <c r="O8447" i="1"/>
  <c r="O7512" i="1"/>
  <c r="O7527" i="1"/>
  <c r="O7542" i="1"/>
  <c r="O7555" i="1"/>
  <c r="O7570" i="1"/>
  <c r="O7584" i="1"/>
  <c r="O7598" i="1"/>
  <c r="O7612" i="1"/>
  <c r="O7627" i="1"/>
  <c r="O7640" i="1"/>
  <c r="O7655" i="1"/>
  <c r="O7670" i="1"/>
  <c r="O7683" i="1"/>
  <c r="O7698" i="1"/>
  <c r="O7712" i="1"/>
  <c r="O7726" i="1"/>
  <c r="O7740" i="1"/>
  <c r="O7755" i="1"/>
  <c r="O7768" i="1"/>
  <c r="O7783" i="1"/>
  <c r="O7796" i="1"/>
  <c r="O7806" i="1"/>
  <c r="O7817" i="1"/>
  <c r="O7828" i="1"/>
  <c r="O7838" i="1"/>
  <c r="O7849" i="1"/>
  <c r="O7860" i="1"/>
  <c r="O7870" i="1"/>
  <c r="O7881" i="1"/>
  <c r="O7892" i="1"/>
  <c r="O7902" i="1"/>
  <c r="O7913" i="1"/>
  <c r="O7924" i="1"/>
  <c r="O7934" i="1"/>
  <c r="O7945" i="1"/>
  <c r="O7956" i="1"/>
  <c r="O7966" i="1"/>
  <c r="O7977" i="1"/>
  <c r="O7988" i="1"/>
  <c r="O7998" i="1"/>
  <c r="O8009" i="1"/>
  <c r="O8020" i="1"/>
  <c r="O8030" i="1"/>
  <c r="O8041" i="1"/>
  <c r="O8052" i="1"/>
  <c r="O8062" i="1"/>
  <c r="O8073" i="1"/>
  <c r="O8084" i="1"/>
  <c r="O8094" i="1"/>
  <c r="O8105" i="1"/>
  <c r="O8116" i="1"/>
  <c r="O8126" i="1"/>
  <c r="O8137" i="1"/>
  <c r="O8148" i="1"/>
  <c r="O8158" i="1"/>
  <c r="O8169" i="1"/>
  <c r="O8180" i="1"/>
  <c r="O8190" i="1"/>
  <c r="O8201" i="1"/>
  <c r="O8212" i="1"/>
  <c r="O8222" i="1"/>
  <c r="O8233" i="1"/>
  <c r="O8244" i="1"/>
  <c r="O7515" i="1"/>
  <c r="O7528" i="1"/>
  <c r="O7543" i="1"/>
  <c r="O7558" i="1"/>
  <c r="O7571" i="1"/>
  <c r="O7586" i="1"/>
  <c r="O7600" i="1"/>
  <c r="O7614" i="1"/>
  <c r="O7628" i="1"/>
  <c r="O7643" i="1"/>
  <c r="O7656" i="1"/>
  <c r="O7671" i="1"/>
  <c r="O7686" i="1"/>
  <c r="O7699" i="1"/>
  <c r="O7714" i="1"/>
  <c r="O7728" i="1"/>
  <c r="O7742" i="1"/>
  <c r="O7756" i="1"/>
  <c r="O7771" i="1"/>
  <c r="O7784" i="1"/>
  <c r="O7797" i="1"/>
  <c r="O7808" i="1"/>
  <c r="O7818" i="1"/>
  <c r="O7829" i="1"/>
  <c r="O7840" i="1"/>
  <c r="O7850" i="1"/>
  <c r="O7861" i="1"/>
  <c r="O7872" i="1"/>
  <c r="O7882" i="1"/>
  <c r="O7893" i="1"/>
  <c r="O7904" i="1"/>
  <c r="O7914" i="1"/>
  <c r="O7925" i="1"/>
  <c r="O7936" i="1"/>
  <c r="O7946" i="1"/>
  <c r="O7957" i="1"/>
  <c r="O7968" i="1"/>
  <c r="O7978" i="1"/>
  <c r="O7989" i="1"/>
  <c r="O8000" i="1"/>
  <c r="O8010" i="1"/>
  <c r="O8021" i="1"/>
  <c r="O8032" i="1"/>
  <c r="O8042" i="1"/>
  <c r="O8053" i="1"/>
  <c r="O8064" i="1"/>
  <c r="O8074" i="1"/>
  <c r="O8085" i="1"/>
  <c r="O8096" i="1"/>
  <c r="O8106" i="1"/>
  <c r="O8117" i="1"/>
  <c r="O8128" i="1"/>
  <c r="O8138" i="1"/>
  <c r="O8149" i="1"/>
  <c r="O8160" i="1"/>
  <c r="O8170" i="1"/>
  <c r="O7502" i="1"/>
  <c r="O7516" i="1"/>
  <c r="O7531" i="1"/>
  <c r="O7544" i="1"/>
  <c r="O7559" i="1"/>
  <c r="O7574" i="1"/>
  <c r="O7587" i="1"/>
  <c r="O7602" i="1"/>
  <c r="O7616" i="1"/>
  <c r="O7630" i="1"/>
  <c r="O7644" i="1"/>
  <c r="O7659" i="1"/>
  <c r="O7672" i="1"/>
  <c r="O7687" i="1"/>
  <c r="O7702" i="1"/>
  <c r="O7715" i="1"/>
  <c r="O7730" i="1"/>
  <c r="O7744" i="1"/>
  <c r="O7758" i="1"/>
  <c r="O7772" i="1"/>
  <c r="O7787" i="1"/>
  <c r="O7798" i="1"/>
  <c r="O7809" i="1"/>
  <c r="O7820" i="1"/>
  <c r="O7830" i="1"/>
  <c r="O7841" i="1"/>
  <c r="O7852" i="1"/>
  <c r="O7862" i="1"/>
  <c r="O7873" i="1"/>
  <c r="O7884" i="1"/>
  <c r="O7894" i="1"/>
  <c r="O7905" i="1"/>
  <c r="O7916" i="1"/>
  <c r="O7926" i="1"/>
  <c r="O7937" i="1"/>
  <c r="O7948" i="1"/>
  <c r="O7958" i="1"/>
  <c r="O7969" i="1"/>
  <c r="O7980" i="1"/>
  <c r="O7990" i="1"/>
  <c r="O8001" i="1"/>
  <c r="O8012" i="1"/>
  <c r="O8022" i="1"/>
  <c r="O8033" i="1"/>
  <c r="O8044" i="1"/>
  <c r="O8054" i="1"/>
  <c r="O8065" i="1"/>
  <c r="O8076" i="1"/>
  <c r="O8086" i="1"/>
  <c r="O8097" i="1"/>
  <c r="O8108" i="1"/>
  <c r="O8118" i="1"/>
  <c r="O8129" i="1"/>
  <c r="O8140" i="1"/>
  <c r="O8150" i="1"/>
  <c r="O8161" i="1"/>
  <c r="O8172" i="1"/>
  <c r="O8182" i="1"/>
  <c r="O8193" i="1"/>
  <c r="O8204" i="1"/>
  <c r="O8214" i="1"/>
  <c r="O8225" i="1"/>
  <c r="O8236" i="1"/>
  <c r="O8246" i="1"/>
  <c r="O8257" i="1"/>
  <c r="O7504" i="1"/>
  <c r="O7518" i="1"/>
  <c r="O7532" i="1"/>
  <c r="O7547" i="1"/>
  <c r="O7560" i="1"/>
  <c r="O7575" i="1"/>
  <c r="O7590" i="1"/>
  <c r="O7603" i="1"/>
  <c r="O7618" i="1"/>
  <c r="O7632" i="1"/>
  <c r="O7646" i="1"/>
  <c r="O7660" i="1"/>
  <c r="O7675" i="1"/>
  <c r="O7688" i="1"/>
  <c r="O7703" i="1"/>
  <c r="O7718" i="1"/>
  <c r="O7731" i="1"/>
  <c r="O7746" i="1"/>
  <c r="O7760" i="1"/>
  <c r="O7774" i="1"/>
  <c r="O7788" i="1"/>
  <c r="O7800" i="1"/>
  <c r="O7810" i="1"/>
  <c r="O7821" i="1"/>
  <c r="O7832" i="1"/>
  <c r="O7842" i="1"/>
  <c r="O7853" i="1"/>
  <c r="O7864" i="1"/>
  <c r="O7874" i="1"/>
  <c r="O7885" i="1"/>
  <c r="O7896" i="1"/>
  <c r="O7906" i="1"/>
  <c r="O7917" i="1"/>
  <c r="O7928" i="1"/>
  <c r="O7938" i="1"/>
  <c r="O7949" i="1"/>
  <c r="O7960" i="1"/>
  <c r="O7970" i="1"/>
  <c r="O7981" i="1"/>
  <c r="O7992" i="1"/>
  <c r="O8002" i="1"/>
  <c r="O8013" i="1"/>
  <c r="O8024" i="1"/>
  <c r="O8034" i="1"/>
  <c r="O8045" i="1"/>
  <c r="O8056" i="1"/>
  <c r="O8066" i="1"/>
  <c r="O8077" i="1"/>
  <c r="O8088" i="1"/>
  <c r="O8098" i="1"/>
  <c r="O8109" i="1"/>
  <c r="O8120" i="1"/>
  <c r="O8130" i="1"/>
  <c r="O8141" i="1"/>
  <c r="O8152" i="1"/>
  <c r="O8162" i="1"/>
  <c r="O8173" i="1"/>
  <c r="O8184" i="1"/>
  <c r="O8194" i="1"/>
  <c r="O8205" i="1"/>
  <c r="O8216" i="1"/>
  <c r="O8226" i="1"/>
  <c r="O8237" i="1"/>
  <c r="O8248" i="1"/>
  <c r="O8258" i="1"/>
  <c r="O8269" i="1"/>
  <c r="O8280" i="1"/>
  <c r="O8290" i="1"/>
  <c r="O8301" i="1"/>
  <c r="O8312" i="1"/>
  <c r="O8322" i="1"/>
  <c r="O8333" i="1"/>
  <c r="O8344" i="1"/>
  <c r="O8354" i="1"/>
  <c r="O8365" i="1"/>
  <c r="O8376" i="1"/>
  <c r="O8386" i="1"/>
  <c r="O8397" i="1"/>
  <c r="O8408" i="1"/>
  <c r="O8418" i="1"/>
  <c r="O8429" i="1"/>
  <c r="O8440" i="1"/>
  <c r="O8450" i="1"/>
  <c r="O8458" i="1"/>
  <c r="O8466" i="1"/>
  <c r="O8474" i="1"/>
  <c r="O8482" i="1"/>
  <c r="O8490" i="1"/>
  <c r="O8498" i="1"/>
  <c r="O7506" i="1"/>
  <c r="O7520" i="1"/>
  <c r="O7534" i="1"/>
  <c r="O7548" i="1"/>
  <c r="O7563" i="1"/>
  <c r="O7576" i="1"/>
  <c r="O7591" i="1"/>
  <c r="O7606" i="1"/>
  <c r="O7619" i="1"/>
  <c r="O7634" i="1"/>
  <c r="O7648" i="1"/>
  <c r="O7662" i="1"/>
  <c r="O7676" i="1"/>
  <c r="O7691" i="1"/>
  <c r="O7704" i="1"/>
  <c r="O7719" i="1"/>
  <c r="O7734" i="1"/>
  <c r="O7747" i="1"/>
  <c r="O7762" i="1"/>
  <c r="O7776" i="1"/>
  <c r="O7790" i="1"/>
  <c r="O7801" i="1"/>
  <c r="O7812" i="1"/>
  <c r="O7822" i="1"/>
  <c r="O7833" i="1"/>
  <c r="O7844" i="1"/>
  <c r="O7854" i="1"/>
  <c r="O7865" i="1"/>
  <c r="O7876" i="1"/>
  <c r="O7886" i="1"/>
  <c r="O7897" i="1"/>
  <c r="O7908" i="1"/>
  <c r="O7918" i="1"/>
  <c r="O7929" i="1"/>
  <c r="O7940" i="1"/>
  <c r="O7950" i="1"/>
  <c r="O7961" i="1"/>
  <c r="O7972" i="1"/>
  <c r="O7982" i="1"/>
  <c r="O7993" i="1"/>
  <c r="O8004" i="1"/>
  <c r="O8014" i="1"/>
  <c r="O8025" i="1"/>
  <c r="O8036" i="1"/>
  <c r="O8046" i="1"/>
  <c r="O8057" i="1"/>
  <c r="O8068" i="1"/>
  <c r="O8078" i="1"/>
  <c r="O8089" i="1"/>
  <c r="O8100" i="1"/>
  <c r="O8110" i="1"/>
  <c r="O8121" i="1"/>
  <c r="O8132" i="1"/>
  <c r="O8142" i="1"/>
  <c r="O8153" i="1"/>
  <c r="O8164" i="1"/>
  <c r="O8174" i="1"/>
  <c r="O8185" i="1"/>
  <c r="O8196" i="1"/>
  <c r="O8206" i="1"/>
  <c r="O8217" i="1"/>
  <c r="O8228" i="1"/>
  <c r="O7507" i="1"/>
  <c r="O7522" i="1"/>
  <c r="O7536" i="1"/>
  <c r="O7550" i="1"/>
  <c r="O7564" i="1"/>
  <c r="O7579" i="1"/>
  <c r="O7592" i="1"/>
  <c r="O7607" i="1"/>
  <c r="O7622" i="1"/>
  <c r="O7635" i="1"/>
  <c r="O7650" i="1"/>
  <c r="O7664" i="1"/>
  <c r="O7678" i="1"/>
  <c r="O7692" i="1"/>
  <c r="O7707" i="1"/>
  <c r="O7720" i="1"/>
  <c r="O7735" i="1"/>
  <c r="O7750" i="1"/>
  <c r="O7763" i="1"/>
  <c r="O7778" i="1"/>
  <c r="O7792" i="1"/>
  <c r="O7802" i="1"/>
  <c r="O7813" i="1"/>
  <c r="O7824" i="1"/>
  <c r="O7834" i="1"/>
  <c r="O7845" i="1"/>
  <c r="O7856" i="1"/>
  <c r="O7866" i="1"/>
  <c r="O7877" i="1"/>
  <c r="O7888" i="1"/>
  <c r="O7898" i="1"/>
  <c r="O7909" i="1"/>
  <c r="O7920" i="1"/>
  <c r="O7930" i="1"/>
  <c r="O7941" i="1"/>
  <c r="O7952" i="1"/>
  <c r="O7962" i="1"/>
  <c r="O7973" i="1"/>
  <c r="O7984" i="1"/>
  <c r="O7994" i="1"/>
  <c r="O8005" i="1"/>
  <c r="O8016" i="1"/>
  <c r="O8026" i="1"/>
  <c r="O8037" i="1"/>
  <c r="O8048" i="1"/>
  <c r="O8058" i="1"/>
  <c r="O8069" i="1"/>
  <c r="O8080" i="1"/>
  <c r="O8090" i="1"/>
  <c r="O8101" i="1"/>
  <c r="O8112" i="1"/>
  <c r="O8122" i="1"/>
  <c r="O8133" i="1"/>
  <c r="O8144" i="1"/>
  <c r="O8154" i="1"/>
  <c r="O8165" i="1"/>
  <c r="O8176" i="1"/>
  <c r="O7510" i="1"/>
  <c r="O7523" i="1"/>
  <c r="O7538" i="1"/>
  <c r="O7552" i="1"/>
  <c r="O7566" i="1"/>
  <c r="O7580" i="1"/>
  <c r="O7595" i="1"/>
  <c r="O7608" i="1"/>
  <c r="O7623" i="1"/>
  <c r="O7638" i="1"/>
  <c r="O7651" i="1"/>
  <c r="O7666" i="1"/>
  <c r="O7680" i="1"/>
  <c r="O7694" i="1"/>
  <c r="O7708" i="1"/>
  <c r="O7723" i="1"/>
  <c r="O7736" i="1"/>
  <c r="O7751" i="1"/>
  <c r="O7766" i="1"/>
  <c r="O7779" i="1"/>
  <c r="O7793" i="1"/>
  <c r="O7804" i="1"/>
  <c r="O7814" i="1"/>
  <c r="O7825" i="1"/>
  <c r="O7836" i="1"/>
  <c r="O7846" i="1"/>
  <c r="O7857" i="1"/>
  <c r="O7868" i="1"/>
  <c r="O7878" i="1"/>
  <c r="O7889" i="1"/>
  <c r="O7900" i="1"/>
  <c r="O7910" i="1"/>
  <c r="O7921" i="1"/>
  <c r="O7932" i="1"/>
  <c r="O7942" i="1"/>
  <c r="O7953" i="1"/>
  <c r="O7964" i="1"/>
  <c r="O7974" i="1"/>
  <c r="O7985" i="1"/>
  <c r="O7996" i="1"/>
  <c r="O8006" i="1"/>
  <c r="O8017" i="1"/>
  <c r="O8028" i="1"/>
  <c r="O8038" i="1"/>
  <c r="O8049" i="1"/>
  <c r="O8060" i="1"/>
  <c r="O8070" i="1"/>
  <c r="O8081" i="1"/>
  <c r="O8092" i="1"/>
  <c r="O8102" i="1"/>
  <c r="O8113" i="1"/>
  <c r="O8124" i="1"/>
  <c r="O8134" i="1"/>
  <c r="O8145" i="1"/>
  <c r="O8156" i="1"/>
  <c r="O8166" i="1"/>
  <c r="O8177" i="1"/>
  <c r="O8188" i="1"/>
  <c r="O8198" i="1"/>
  <c r="O8209" i="1"/>
  <c r="O8220" i="1"/>
  <c r="O8230" i="1"/>
  <c r="O8241" i="1"/>
  <c r="O8252" i="1"/>
  <c r="O8262" i="1"/>
  <c r="O8273" i="1"/>
  <c r="O8284" i="1"/>
  <c r="O8294" i="1"/>
  <c r="O7511" i="1"/>
  <c r="O7526" i="1"/>
  <c r="O7539" i="1"/>
  <c r="O7554" i="1"/>
  <c r="O7568" i="1"/>
  <c r="O7582" i="1"/>
  <c r="O7596" i="1"/>
  <c r="O7611" i="1"/>
  <c r="O7624" i="1"/>
  <c r="O7639" i="1"/>
  <c r="O7654" i="1"/>
  <c r="O7667" i="1"/>
  <c r="O7682" i="1"/>
  <c r="O7696" i="1"/>
  <c r="O7710" i="1"/>
  <c r="O7724" i="1"/>
  <c r="O7739" i="1"/>
  <c r="O7752" i="1"/>
  <c r="O7767" i="1"/>
  <c r="O7782" i="1"/>
  <c r="O7794" i="1"/>
  <c r="O7805" i="1"/>
  <c r="O7816" i="1"/>
  <c r="O7826" i="1"/>
  <c r="O7837" i="1"/>
  <c r="O7848" i="1"/>
  <c r="O7858" i="1"/>
  <c r="O7869" i="1"/>
  <c r="O7880" i="1"/>
  <c r="O7890" i="1"/>
  <c r="O7901" i="1"/>
  <c r="O7912" i="1"/>
  <c r="O7922" i="1"/>
  <c r="O7933" i="1"/>
  <c r="O7944" i="1"/>
  <c r="O7954" i="1"/>
  <c r="O7965" i="1"/>
  <c r="O7976" i="1"/>
  <c r="O7986" i="1"/>
  <c r="O7997" i="1"/>
  <c r="O8008" i="1"/>
  <c r="O8018" i="1"/>
  <c r="O8029" i="1"/>
  <c r="O8040" i="1"/>
  <c r="O8050" i="1"/>
  <c r="O8061" i="1"/>
  <c r="O8072" i="1"/>
  <c r="O8082" i="1"/>
  <c r="O8093" i="1"/>
  <c r="O8104" i="1"/>
  <c r="O8114" i="1"/>
  <c r="O8125" i="1"/>
  <c r="O8136" i="1"/>
  <c r="O8146" i="1"/>
  <c r="O8157" i="1"/>
  <c r="O8168" i="1"/>
  <c r="O8178" i="1"/>
  <c r="O8189" i="1"/>
  <c r="O8200" i="1"/>
  <c r="O8210" i="1"/>
  <c r="O8221" i="1"/>
  <c r="O8232" i="1"/>
  <c r="O8242" i="1"/>
  <c r="O8253" i="1"/>
  <c r="O8264" i="1"/>
  <c r="O8274" i="1"/>
  <c r="O8285" i="1"/>
  <c r="O8296" i="1"/>
  <c r="O8306" i="1"/>
  <c r="O8317" i="1"/>
  <c r="O8328" i="1"/>
  <c r="O8338" i="1"/>
  <c r="O8349" i="1"/>
  <c r="O8360" i="1"/>
  <c r="O8370" i="1"/>
  <c r="O8381" i="1"/>
  <c r="O8392" i="1"/>
  <c r="O8402" i="1"/>
  <c r="O8413" i="1"/>
  <c r="O8424" i="1"/>
  <c r="O8434" i="1"/>
  <c r="O8445" i="1"/>
  <c r="O8454" i="1"/>
  <c r="O8462" i="1"/>
  <c r="O8470" i="1"/>
  <c r="O8478" i="1"/>
  <c r="O8486" i="1"/>
  <c r="O8494" i="1"/>
  <c r="O8181" i="1"/>
  <c r="O8224" i="1"/>
  <c r="O8254" i="1"/>
  <c r="O8272" i="1"/>
  <c r="O8289" i="1"/>
  <c r="O8305" i="1"/>
  <c r="O8320" i="1"/>
  <c r="O8334" i="1"/>
  <c r="O8348" i="1"/>
  <c r="O8362" i="1"/>
  <c r="O8377" i="1"/>
  <c r="O8390" i="1"/>
  <c r="O8405" i="1"/>
  <c r="O8420" i="1"/>
  <c r="O8433" i="1"/>
  <c r="O8448" i="1"/>
  <c r="O8459" i="1"/>
  <c r="O8469" i="1"/>
  <c r="O8480" i="1"/>
  <c r="O8491" i="1"/>
  <c r="O8186" i="1"/>
  <c r="O8229" i="1"/>
  <c r="O8256" i="1"/>
  <c r="O8276" i="1"/>
  <c r="O8292" i="1"/>
  <c r="O8308" i="1"/>
  <c r="O8321" i="1"/>
  <c r="O8336" i="1"/>
  <c r="O8350" i="1"/>
  <c r="O8364" i="1"/>
  <c r="O8378" i="1"/>
  <c r="O8393" i="1"/>
  <c r="O8406" i="1"/>
  <c r="O8421" i="1"/>
  <c r="O8436" i="1"/>
  <c r="O8449" i="1"/>
  <c r="O8460" i="1"/>
  <c r="O8471" i="1"/>
  <c r="O8481" i="1"/>
  <c r="O8492" i="1"/>
  <c r="O8192" i="1"/>
  <c r="O8234" i="1"/>
  <c r="O8260" i="1"/>
  <c r="O8277" i="1"/>
  <c r="O8293" i="1"/>
  <c r="O8309" i="1"/>
  <c r="O8324" i="1"/>
  <c r="O8337" i="1"/>
  <c r="O8352" i="1"/>
  <c r="O8366" i="1"/>
  <c r="O8380" i="1"/>
  <c r="O8394" i="1"/>
  <c r="O8409" i="1"/>
  <c r="O8422" i="1"/>
  <c r="O8437" i="1"/>
  <c r="O8451" i="1"/>
  <c r="O8461" i="1"/>
  <c r="O8472" i="1"/>
  <c r="O8483" i="1"/>
  <c r="O8493" i="1"/>
  <c r="O8197" i="1"/>
  <c r="O8238" i="1"/>
  <c r="O8261" i="1"/>
  <c r="O8278" i="1"/>
  <c r="O8297" i="1"/>
  <c r="O8310" i="1"/>
  <c r="O8325" i="1"/>
  <c r="O8340" i="1"/>
  <c r="O8353" i="1"/>
  <c r="O8368" i="1"/>
  <c r="O8382" i="1"/>
  <c r="O8396" i="1"/>
  <c r="O8410" i="1"/>
  <c r="O8425" i="1"/>
  <c r="O8438" i="1"/>
  <c r="O8452" i="1"/>
  <c r="O8463" i="1"/>
  <c r="O8473" i="1"/>
  <c r="O8484" i="1"/>
  <c r="O8495" i="1"/>
  <c r="O8202" i="1"/>
  <c r="O8240" i="1"/>
  <c r="O8265" i="1"/>
  <c r="O8281" i="1"/>
  <c r="O8298" i="1"/>
  <c r="O8313" i="1"/>
  <c r="O8326" i="1"/>
  <c r="O8341" i="1"/>
  <c r="O8356" i="1"/>
  <c r="O8369" i="1"/>
  <c r="O8384" i="1"/>
  <c r="O8398" i="1"/>
  <c r="O8412" i="1"/>
  <c r="O8426" i="1"/>
  <c r="O8441" i="1"/>
  <c r="O8453" i="1"/>
  <c r="O8464" i="1"/>
  <c r="O8475" i="1"/>
  <c r="O8485" i="1"/>
  <c r="O8496" i="1"/>
  <c r="O8208" i="1"/>
  <c r="O8245" i="1"/>
  <c r="O8266" i="1"/>
  <c r="O8282" i="1"/>
  <c r="O8300" i="1"/>
  <c r="O8314" i="1"/>
  <c r="O8329" i="1"/>
  <c r="O8342" i="1"/>
  <c r="O8357" i="1"/>
  <c r="O8372" i="1"/>
  <c r="O8385" i="1"/>
  <c r="O8400" i="1"/>
  <c r="O8414" i="1"/>
  <c r="O8428" i="1"/>
  <c r="O8442" i="1"/>
  <c r="O8455" i="1"/>
  <c r="O8465" i="1"/>
  <c r="O8476" i="1"/>
  <c r="O8487" i="1"/>
  <c r="O8497" i="1"/>
  <c r="O8213" i="1"/>
  <c r="O8249" i="1"/>
  <c r="O8268" i="1"/>
  <c r="O8286" i="1"/>
  <c r="O8302" i="1"/>
  <c r="O8316" i="1"/>
  <c r="O8330" i="1"/>
  <c r="O8345" i="1"/>
  <c r="O8358" i="1"/>
  <c r="O8373" i="1"/>
  <c r="O8388" i="1"/>
  <c r="O8401" i="1"/>
  <c r="O8416" i="1"/>
  <c r="O8430" i="1"/>
  <c r="O8444" i="1"/>
  <c r="O8456" i="1"/>
  <c r="O8467" i="1"/>
  <c r="O8477" i="1"/>
  <c r="O8488" i="1"/>
  <c r="O8499" i="1"/>
  <c r="O8218" i="1"/>
  <c r="O8250" i="1"/>
  <c r="O8270" i="1"/>
  <c r="O8288" i="1"/>
  <c r="O8304" i="1"/>
  <c r="O8318" i="1"/>
  <c r="O8332" i="1"/>
  <c r="O8346" i="1"/>
  <c r="O8361" i="1"/>
  <c r="O8374" i="1"/>
  <c r="O8389" i="1"/>
  <c r="O8404" i="1"/>
  <c r="O8417" i="1"/>
  <c r="O8432" i="1"/>
  <c r="O8446" i="1"/>
  <c r="O8457" i="1"/>
  <c r="O8468" i="1"/>
  <c r="O8479" i="1"/>
  <c r="O8489" i="1"/>
  <c r="O8500" i="1"/>
  <c r="K7495" i="1"/>
  <c r="K7487" i="1"/>
  <c r="K7471" i="1"/>
  <c r="K7463" i="1"/>
  <c r="K7447" i="1"/>
  <c r="K7439" i="1"/>
  <c r="K7423" i="1"/>
  <c r="K7415" i="1"/>
  <c r="K7399" i="1"/>
  <c r="K7391" i="1"/>
  <c r="K7375" i="1"/>
  <c r="K7367" i="1"/>
  <c r="K7351" i="1"/>
  <c r="K7343" i="1"/>
  <c r="K7327" i="1"/>
  <c r="K7319" i="1"/>
  <c r="K7303" i="1"/>
  <c r="K7295" i="1"/>
  <c r="K7279" i="1"/>
  <c r="K7271" i="1"/>
  <c r="K7255" i="1"/>
  <c r="K7247" i="1"/>
  <c r="K7231" i="1"/>
  <c r="K7223" i="1"/>
  <c r="K7207" i="1"/>
  <c r="K7199" i="1"/>
  <c r="K7183" i="1"/>
  <c r="K7175" i="1"/>
  <c r="K7159" i="1"/>
  <c r="K7151" i="1"/>
  <c r="K7135" i="1"/>
  <c r="K7127" i="1"/>
  <c r="K7111" i="1"/>
  <c r="K7103" i="1"/>
  <c r="K7087" i="1"/>
  <c r="K7079" i="1"/>
  <c r="K7063" i="1"/>
  <c r="K7055" i="1"/>
  <c r="K7039" i="1"/>
  <c r="K7031" i="1"/>
  <c r="K7015" i="1"/>
  <c r="K7007" i="1"/>
  <c r="K6991" i="1"/>
  <c r="K6983" i="1"/>
  <c r="K6967" i="1"/>
  <c r="K6959" i="1"/>
  <c r="K6943" i="1"/>
  <c r="K6935" i="1"/>
  <c r="K6919" i="1"/>
  <c r="K6911" i="1"/>
  <c r="K6895" i="1"/>
  <c r="K6887" i="1"/>
  <c r="K6871" i="1"/>
  <c r="K6863" i="1"/>
  <c r="K6847" i="1"/>
  <c r="K6839" i="1"/>
  <c r="K6823" i="1"/>
  <c r="K6815" i="1"/>
  <c r="K6799" i="1"/>
  <c r="K6791" i="1"/>
  <c r="K6775" i="1"/>
  <c r="K6767" i="1"/>
  <c r="K6751" i="1"/>
  <c r="K6743" i="1"/>
  <c r="K6727" i="1"/>
  <c r="K6719" i="1"/>
  <c r="K6703" i="1"/>
  <c r="K6695" i="1"/>
  <c r="K6679" i="1"/>
  <c r="K6671" i="1"/>
  <c r="K6655" i="1"/>
  <c r="K6647" i="1"/>
  <c r="K6631" i="1"/>
  <c r="K6623" i="1"/>
  <c r="K6607" i="1"/>
  <c r="K6599" i="1"/>
  <c r="K6583" i="1"/>
  <c r="K6575" i="1"/>
  <c r="K6559" i="1"/>
  <c r="K6551" i="1"/>
  <c r="K6535" i="1"/>
  <c r="K6527" i="1"/>
  <c r="K6511" i="1"/>
  <c r="K6503" i="1"/>
  <c r="K6487" i="1"/>
  <c r="K6479" i="1"/>
  <c r="K6463" i="1"/>
  <c r="K6455" i="1"/>
  <c r="K6439" i="1"/>
  <c r="K6431" i="1"/>
  <c r="K6415" i="1"/>
  <c r="K6407" i="1"/>
  <c r="K6391" i="1"/>
  <c r="K6383" i="1"/>
  <c r="K6367" i="1"/>
  <c r="K6359" i="1"/>
  <c r="K6343" i="1"/>
  <c r="K6335" i="1"/>
  <c r="K6319" i="1"/>
  <c r="K6311" i="1"/>
  <c r="K6295" i="1"/>
  <c r="K6287" i="1"/>
  <c r="K6271" i="1"/>
  <c r="K6263" i="1"/>
  <c r="K6247" i="1"/>
  <c r="K6239" i="1"/>
  <c r="K6223" i="1"/>
  <c r="K6215" i="1"/>
  <c r="K6199" i="1"/>
  <c r="K6191" i="1"/>
  <c r="K6175" i="1"/>
  <c r="K6167" i="1"/>
  <c r="K6151" i="1"/>
  <c r="K6143" i="1"/>
  <c r="K6127" i="1"/>
  <c r="K6119" i="1"/>
  <c r="K6103" i="1"/>
  <c r="K6095" i="1"/>
  <c r="K6079" i="1"/>
  <c r="K6071" i="1"/>
  <c r="K6055" i="1"/>
  <c r="K6047" i="1"/>
  <c r="K6031" i="1"/>
  <c r="K6023" i="1"/>
  <c r="K6007" i="1"/>
  <c r="K5999" i="1"/>
  <c r="K5983" i="1"/>
  <c r="K5975" i="1"/>
  <c r="K5959" i="1"/>
  <c r="K5951" i="1"/>
  <c r="K5935" i="1"/>
  <c r="K5927" i="1"/>
  <c r="K5911" i="1"/>
  <c r="K5903" i="1"/>
  <c r="K5887" i="1"/>
  <c r="K5879" i="1"/>
  <c r="K5863" i="1"/>
  <c r="K5855" i="1"/>
  <c r="K5839" i="1"/>
  <c r="K5831" i="1"/>
  <c r="K5815" i="1"/>
  <c r="K5807" i="1"/>
  <c r="K5791" i="1"/>
  <c r="K5783" i="1"/>
  <c r="K5767" i="1"/>
  <c r="K5759" i="1"/>
  <c r="K5743" i="1"/>
  <c r="K5735" i="1"/>
  <c r="K5719" i="1"/>
  <c r="K5711" i="1"/>
  <c r="K5695" i="1"/>
  <c r="K5687" i="1"/>
  <c r="K5671" i="1"/>
  <c r="K5663" i="1"/>
  <c r="K5647" i="1"/>
  <c r="K5639" i="1"/>
  <c r="K5623" i="1"/>
  <c r="K5615" i="1"/>
  <c r="K5599" i="1"/>
  <c r="K5591" i="1"/>
  <c r="K5575" i="1"/>
  <c r="K5567" i="1"/>
  <c r="K5551" i="1"/>
  <c r="K5543" i="1"/>
  <c r="K5527" i="1"/>
  <c r="K5519" i="1"/>
  <c r="K5503" i="1"/>
  <c r="K5495" i="1"/>
  <c r="K5479" i="1"/>
  <c r="K5471" i="1"/>
  <c r="K5455" i="1"/>
  <c r="K5447" i="1"/>
  <c r="K5431" i="1"/>
  <c r="K5423" i="1"/>
  <c r="K5407" i="1"/>
  <c r="K5399" i="1"/>
  <c r="K5383" i="1"/>
  <c r="K5375" i="1"/>
  <c r="K5359" i="1"/>
  <c r="K5351" i="1"/>
  <c r="K5335" i="1"/>
  <c r="K5327" i="1"/>
  <c r="K5311" i="1"/>
  <c r="K5303" i="1"/>
  <c r="K5287" i="1"/>
  <c r="K5279" i="1"/>
  <c r="K5263" i="1"/>
  <c r="K5255" i="1"/>
  <c r="K5239" i="1"/>
  <c r="K5231" i="1"/>
  <c r="K5215" i="1"/>
  <c r="K5207" i="1"/>
  <c r="K5191" i="1"/>
  <c r="K5183" i="1"/>
  <c r="K5167" i="1"/>
  <c r="K5159" i="1"/>
  <c r="K5143" i="1"/>
  <c r="K5135" i="1"/>
  <c r="K5119" i="1"/>
  <c r="K5111" i="1"/>
  <c r="K7494" i="1"/>
  <c r="K7470" i="1"/>
  <c r="K7446" i="1"/>
  <c r="K7422" i="1"/>
  <c r="K7398" i="1"/>
  <c r="K7374" i="1"/>
  <c r="K7350" i="1"/>
  <c r="K7326" i="1"/>
  <c r="K7302" i="1"/>
  <c r="K7278" i="1"/>
  <c r="K7254" i="1"/>
  <c r="K7230" i="1"/>
  <c r="K7206" i="1"/>
  <c r="K7182" i="1"/>
  <c r="K7158" i="1"/>
  <c r="K7134" i="1"/>
  <c r="K7110" i="1"/>
  <c r="K7086" i="1"/>
  <c r="K7062" i="1"/>
  <c r="K7038" i="1"/>
  <c r="K7014" i="1"/>
  <c r="K6990" i="1"/>
  <c r="K6966" i="1"/>
  <c r="K6942" i="1"/>
  <c r="K6918" i="1"/>
  <c r="K6894" i="1"/>
  <c r="K6870" i="1"/>
  <c r="K6846" i="1"/>
  <c r="K6822" i="1"/>
  <c r="K6798" i="1"/>
  <c r="K6774" i="1"/>
  <c r="K6750" i="1"/>
  <c r="K6726" i="1"/>
  <c r="K6702" i="1"/>
  <c r="K6678" i="1"/>
  <c r="K6654" i="1"/>
  <c r="K6630" i="1"/>
  <c r="K6606" i="1"/>
  <c r="K6582" i="1"/>
  <c r="K6558" i="1"/>
  <c r="K6534" i="1"/>
  <c r="K6510" i="1"/>
  <c r="K6486" i="1"/>
  <c r="K6462" i="1"/>
  <c r="K6438" i="1"/>
  <c r="K6414" i="1"/>
  <c r="K6390" i="1"/>
  <c r="K6366" i="1"/>
  <c r="K6342" i="1"/>
  <c r="K6318" i="1"/>
  <c r="K6294" i="1"/>
  <c r="K6270" i="1"/>
  <c r="K6246" i="1"/>
  <c r="K6222" i="1"/>
  <c r="K6198" i="1"/>
  <c r="K6174" i="1"/>
  <c r="K6150" i="1"/>
  <c r="K6126" i="1"/>
  <c r="K6102" i="1"/>
  <c r="K6078" i="1"/>
  <c r="K6054" i="1"/>
  <c r="K6030" i="1"/>
  <c r="K6006" i="1"/>
  <c r="K5982" i="1"/>
  <c r="K5958" i="1"/>
  <c r="K5934" i="1"/>
  <c r="K5910" i="1"/>
  <c r="K5886" i="1"/>
  <c r="K5862" i="1"/>
  <c r="K5838" i="1"/>
  <c r="K5814" i="1"/>
  <c r="K5790" i="1"/>
  <c r="K5766" i="1"/>
  <c r="K5742" i="1"/>
  <c r="K5718" i="1"/>
  <c r="K5694" i="1"/>
  <c r="K5670" i="1"/>
  <c r="K5646" i="1"/>
  <c r="K5622" i="1"/>
  <c r="K5598" i="1"/>
  <c r="K5574" i="1"/>
  <c r="K5550" i="1"/>
  <c r="K5526" i="1"/>
  <c r="K5502" i="1"/>
  <c r="K5478" i="1"/>
  <c r="K5454" i="1"/>
  <c r="K5430" i="1"/>
  <c r="K5406" i="1"/>
  <c r="K5382" i="1"/>
  <c r="K5358" i="1"/>
  <c r="K5334" i="1"/>
  <c r="K5310" i="1"/>
  <c r="K5286" i="1"/>
  <c r="K5262" i="1"/>
  <c r="K5238" i="1"/>
  <c r="K5214" i="1"/>
  <c r="K5190" i="1"/>
  <c r="K5166" i="1"/>
  <c r="K5142" i="1"/>
  <c r="K5118" i="1"/>
  <c r="K5095" i="1"/>
  <c r="K5087" i="1"/>
  <c r="K5071" i="1"/>
  <c r="K5063" i="1"/>
  <c r="K5047" i="1"/>
  <c r="K5039" i="1"/>
  <c r="K5023" i="1"/>
  <c r="K5015" i="1"/>
  <c r="K4999" i="1"/>
  <c r="K4991" i="1"/>
  <c r="K4975" i="1"/>
  <c r="K4967" i="1"/>
  <c r="K4951" i="1"/>
  <c r="K4943" i="1"/>
  <c r="K4927" i="1"/>
  <c r="K4919" i="1"/>
  <c r="K4903" i="1"/>
  <c r="K4895" i="1"/>
  <c r="K4879" i="1"/>
  <c r="K4871" i="1"/>
  <c r="K4855" i="1"/>
  <c r="K4847" i="1"/>
  <c r="K4831" i="1"/>
  <c r="K4823" i="1"/>
  <c r="K4807" i="1"/>
  <c r="K4799" i="1"/>
  <c r="K4783" i="1"/>
  <c r="K4775" i="1"/>
  <c r="K4759" i="1"/>
  <c r="K4751" i="1"/>
  <c r="K4735" i="1"/>
  <c r="K4727" i="1"/>
  <c r="K4711" i="1"/>
  <c r="K4703" i="1"/>
  <c r="K4687" i="1"/>
  <c r="K4679" i="1"/>
  <c r="K4663" i="1"/>
  <c r="K4655" i="1"/>
  <c r="K4639" i="1"/>
  <c r="K4631" i="1"/>
  <c r="K4615" i="1"/>
  <c r="K4607" i="1"/>
  <c r="K4591" i="1"/>
  <c r="K4583" i="1"/>
  <c r="K4567" i="1"/>
  <c r="K4559" i="1"/>
  <c r="K4543" i="1"/>
  <c r="K4535" i="1"/>
  <c r="K4519" i="1"/>
  <c r="K4511" i="1"/>
  <c r="K4495" i="1"/>
  <c r="K4487" i="1"/>
  <c r="K4471" i="1"/>
  <c r="K4463" i="1"/>
  <c r="K4447" i="1"/>
  <c r="K4439" i="1"/>
  <c r="K4423" i="1"/>
  <c r="K4415" i="1"/>
  <c r="K4399" i="1"/>
  <c r="K4391" i="1"/>
  <c r="K4375" i="1"/>
  <c r="K4367" i="1"/>
  <c r="K4351" i="1"/>
  <c r="K4343" i="1"/>
  <c r="K4327" i="1"/>
  <c r="K4319" i="1"/>
  <c r="K4303" i="1"/>
  <c r="K4295" i="1"/>
  <c r="K4279" i="1"/>
  <c r="K4271" i="1"/>
  <c r="K4255" i="1"/>
  <c r="K4247" i="1"/>
  <c r="K4231" i="1"/>
  <c r="K4223" i="1"/>
  <c r="K4207" i="1"/>
  <c r="K4199" i="1"/>
  <c r="K4183" i="1"/>
  <c r="K4175" i="1"/>
  <c r="K4159" i="1"/>
  <c r="K4151" i="1"/>
  <c r="K4135" i="1"/>
  <c r="K4127" i="1"/>
  <c r="K4111" i="1"/>
  <c r="K4103" i="1"/>
  <c r="K4087" i="1"/>
  <c r="K4079" i="1"/>
  <c r="K4063" i="1"/>
  <c r="K4055" i="1"/>
  <c r="K4039" i="1"/>
  <c r="K4031" i="1"/>
  <c r="K4015" i="1"/>
  <c r="K4007" i="1"/>
  <c r="K3991" i="1"/>
  <c r="K3983" i="1"/>
  <c r="K3967" i="1"/>
  <c r="K3959" i="1"/>
  <c r="K3943" i="1"/>
  <c r="K3935" i="1"/>
  <c r="K3919" i="1"/>
  <c r="K3911" i="1"/>
  <c r="K3895" i="1"/>
  <c r="K3887" i="1"/>
  <c r="K3871" i="1"/>
  <c r="K3863" i="1"/>
  <c r="K3847" i="1"/>
  <c r="K3839" i="1"/>
  <c r="K3823" i="1"/>
  <c r="K3815" i="1"/>
  <c r="K3799" i="1"/>
  <c r="K3791" i="1"/>
  <c r="K3775" i="1"/>
  <c r="K3767" i="1"/>
  <c r="K3751" i="1"/>
  <c r="K3743" i="1"/>
  <c r="K3727" i="1"/>
  <c r="K3719" i="1"/>
  <c r="K3703" i="1"/>
  <c r="K3695" i="1"/>
  <c r="K3679" i="1"/>
  <c r="K3671" i="1"/>
  <c r="K3655" i="1"/>
  <c r="K3647" i="1"/>
  <c r="K3631" i="1"/>
  <c r="K3623" i="1"/>
  <c r="K3607" i="1"/>
  <c r="K3599" i="1"/>
  <c r="K3583" i="1"/>
  <c r="K3575" i="1"/>
  <c r="K3559" i="1"/>
  <c r="K3551" i="1"/>
  <c r="K3535" i="1"/>
  <c r="K3527" i="1"/>
  <c r="K3511" i="1"/>
  <c r="K3503" i="1"/>
  <c r="K3487" i="1"/>
  <c r="K3479" i="1"/>
  <c r="K3463" i="1"/>
  <c r="K3455" i="1"/>
  <c r="K3439" i="1"/>
  <c r="K3431" i="1"/>
  <c r="K3415" i="1"/>
  <c r="K3407" i="1"/>
  <c r="K3391" i="1"/>
  <c r="K3383" i="1"/>
  <c r="K3367" i="1"/>
  <c r="K3359" i="1"/>
  <c r="K3343" i="1"/>
  <c r="K3335" i="1"/>
  <c r="K3319" i="1"/>
  <c r="K3311" i="1"/>
  <c r="K3295" i="1"/>
  <c r="K3287" i="1"/>
  <c r="K3271" i="1"/>
  <c r="K3263" i="1"/>
  <c r="K3247" i="1"/>
  <c r="K3239" i="1"/>
  <c r="K3223" i="1"/>
  <c r="K3215" i="1"/>
  <c r="K3199" i="1"/>
  <c r="K3191" i="1"/>
  <c r="K3175" i="1"/>
  <c r="K3167" i="1"/>
  <c r="K3151" i="1"/>
  <c r="K3143" i="1"/>
  <c r="K3127" i="1"/>
  <c r="K3119" i="1"/>
  <c r="K3103" i="1"/>
  <c r="K3095" i="1"/>
  <c r="K3079" i="1"/>
  <c r="K3071" i="1"/>
  <c r="K5094" i="1"/>
  <c r="K5070" i="1"/>
  <c r="K5046" i="1"/>
  <c r="K5022" i="1"/>
  <c r="K4998" i="1"/>
  <c r="K4974" i="1"/>
  <c r="K4950" i="1"/>
  <c r="K4926" i="1"/>
  <c r="K4902" i="1"/>
  <c r="K4878" i="1"/>
  <c r="K4854" i="1"/>
  <c r="K4830" i="1"/>
  <c r="K4806" i="1"/>
  <c r="K4782" i="1"/>
  <c r="K4758" i="1"/>
  <c r="K4734" i="1"/>
  <c r="K4710" i="1"/>
  <c r="K4686" i="1"/>
  <c r="K4662" i="1"/>
  <c r="K4638" i="1"/>
  <c r="K4614" i="1"/>
  <c r="K4590" i="1"/>
  <c r="K4566" i="1"/>
  <c r="K4542" i="1"/>
  <c r="K4518" i="1"/>
  <c r="K4494" i="1"/>
  <c r="K4470" i="1"/>
  <c r="K4446" i="1"/>
  <c r="K4422" i="1"/>
  <c r="K4398" i="1"/>
  <c r="K4374" i="1"/>
  <c r="K4350" i="1"/>
  <c r="K4326" i="1"/>
  <c r="K4302" i="1"/>
  <c r="K4278" i="1"/>
  <c r="K4254" i="1"/>
  <c r="K4230" i="1"/>
  <c r="K4206" i="1"/>
  <c r="K4182" i="1"/>
  <c r="K4158" i="1"/>
  <c r="K4134" i="1"/>
  <c r="K4110" i="1"/>
  <c r="K4086" i="1"/>
  <c r="K4062" i="1"/>
  <c r="K4038" i="1"/>
  <c r="K4014" i="1"/>
  <c r="K3990" i="1"/>
  <c r="K3966" i="1"/>
  <c r="K3942" i="1"/>
  <c r="K3918" i="1"/>
  <c r="K3894" i="1"/>
  <c r="K3870" i="1"/>
  <c r="K3846" i="1"/>
  <c r="K3822" i="1"/>
  <c r="K3798" i="1"/>
  <c r="K3774" i="1"/>
  <c r="K3750" i="1"/>
  <c r="K3726" i="1"/>
  <c r="K3702" i="1"/>
  <c r="K3678" i="1"/>
  <c r="K3654" i="1"/>
  <c r="K3630" i="1"/>
  <c r="K3606" i="1"/>
  <c r="K3582" i="1"/>
  <c r="K3558" i="1"/>
  <c r="K3534" i="1"/>
  <c r="K3510" i="1"/>
  <c r="K3486" i="1"/>
  <c r="K3462" i="1"/>
  <c r="K3438" i="1"/>
  <c r="K3414" i="1"/>
  <c r="K3390" i="1"/>
  <c r="K3366" i="1"/>
  <c r="K3342" i="1"/>
  <c r="K3318" i="1"/>
  <c r="K3294" i="1"/>
  <c r="K3270" i="1"/>
  <c r="K3246" i="1"/>
  <c r="K3222" i="1"/>
  <c r="K3198" i="1"/>
  <c r="K3174" i="1"/>
  <c r="K3150" i="1"/>
  <c r="K3126" i="1"/>
  <c r="K3102" i="1"/>
  <c r="K3078" i="1"/>
  <c r="K3055" i="1"/>
  <c r="K3047" i="1"/>
  <c r="K3031" i="1"/>
  <c r="K3023" i="1"/>
  <c r="K3007" i="1"/>
  <c r="K2999" i="1"/>
  <c r="K2983" i="1"/>
  <c r="K2975" i="1"/>
  <c r="K2959" i="1"/>
  <c r="K2951" i="1"/>
  <c r="K2935" i="1"/>
  <c r="K2927" i="1"/>
  <c r="K2911" i="1"/>
  <c r="K2903" i="1"/>
  <c r="K2887" i="1"/>
  <c r="K2879" i="1"/>
  <c r="K2863" i="1"/>
  <c r="K2855" i="1"/>
  <c r="K2839" i="1"/>
  <c r="K2831" i="1"/>
  <c r="K2815" i="1"/>
  <c r="K2807" i="1"/>
  <c r="K2791" i="1"/>
  <c r="K2783" i="1"/>
  <c r="K2767" i="1"/>
  <c r="K2759" i="1"/>
  <c r="K2743" i="1"/>
  <c r="K2735" i="1"/>
  <c r="K2719" i="1"/>
  <c r="K2711" i="1"/>
  <c r="K2695" i="1"/>
  <c r="K2687" i="1"/>
  <c r="K2671" i="1"/>
  <c r="K2663" i="1"/>
  <c r="K2647" i="1"/>
  <c r="K2639" i="1"/>
  <c r="K2623" i="1"/>
  <c r="K2615" i="1"/>
  <c r="K2599" i="1"/>
  <c r="K2591" i="1"/>
  <c r="K2575" i="1"/>
  <c r="K2567" i="1"/>
  <c r="K2551" i="1"/>
  <c r="K2543" i="1"/>
  <c r="K2527" i="1"/>
  <c r="K2519" i="1"/>
  <c r="K2503" i="1"/>
  <c r="K2495" i="1"/>
  <c r="K2479" i="1"/>
  <c r="K2471" i="1"/>
  <c r="K2455" i="1"/>
  <c r="K2447" i="1"/>
  <c r="K2431" i="1"/>
  <c r="K2423" i="1"/>
  <c r="K2407" i="1"/>
  <c r="K2399" i="1"/>
  <c r="K2383" i="1"/>
  <c r="K2375" i="1"/>
  <c r="K2359" i="1"/>
  <c r="K2351" i="1"/>
  <c r="K2335" i="1"/>
  <c r="K2327" i="1"/>
  <c r="K2311" i="1"/>
  <c r="K2303" i="1"/>
  <c r="K2287" i="1"/>
  <c r="K2279" i="1"/>
  <c r="K2263" i="1"/>
  <c r="K2255" i="1"/>
  <c r="K2239" i="1"/>
  <c r="K2231" i="1"/>
  <c r="K2215" i="1"/>
  <c r="K2207" i="1"/>
  <c r="K2191" i="1"/>
  <c r="K2183" i="1"/>
  <c r="K2167" i="1"/>
  <c r="K2159" i="1"/>
  <c r="K2143" i="1"/>
  <c r="K2135" i="1"/>
  <c r="K2119" i="1"/>
  <c r="K2111" i="1"/>
  <c r="K2095" i="1"/>
  <c r="K2087" i="1"/>
  <c r="K2071" i="1"/>
  <c r="K2063" i="1"/>
  <c r="K2047" i="1"/>
  <c r="K2039" i="1"/>
  <c r="K2023" i="1"/>
  <c r="K2015" i="1"/>
  <c r="K1999" i="1"/>
  <c r="K1991" i="1"/>
  <c r="K1975" i="1"/>
  <c r="K1967" i="1"/>
  <c r="K1951" i="1"/>
  <c r="K1943" i="1"/>
  <c r="K1927" i="1"/>
  <c r="K1919" i="1"/>
  <c r="K1903" i="1"/>
  <c r="K1895" i="1"/>
  <c r="K1879" i="1"/>
  <c r="K1871" i="1"/>
  <c r="K1855" i="1"/>
  <c r="K1847" i="1"/>
  <c r="K1831" i="1"/>
  <c r="K1823" i="1"/>
  <c r="K1807" i="1"/>
  <c r="K1799" i="1"/>
  <c r="K1783" i="1"/>
  <c r="K1775" i="1"/>
  <c r="K1759" i="1"/>
  <c r="K1751" i="1"/>
  <c r="K1735" i="1"/>
  <c r="K1727" i="1"/>
  <c r="K1711" i="1"/>
  <c r="K1703" i="1"/>
  <c r="K1687" i="1"/>
  <c r="K1679" i="1"/>
  <c r="K1663" i="1"/>
  <c r="K1655" i="1"/>
  <c r="K1639" i="1"/>
  <c r="K1631" i="1"/>
  <c r="K1615" i="1"/>
  <c r="K1607" i="1"/>
  <c r="K1591" i="1"/>
  <c r="K1583" i="1"/>
  <c r="K1567" i="1"/>
  <c r="K1559" i="1"/>
  <c r="K1543" i="1"/>
  <c r="K1535" i="1"/>
  <c r="K1519" i="1"/>
  <c r="K1511" i="1"/>
  <c r="K1495" i="1"/>
  <c r="K1487" i="1"/>
  <c r="K1471" i="1"/>
  <c r="K1463" i="1"/>
  <c r="K1447" i="1"/>
  <c r="K1439" i="1"/>
  <c r="K1423" i="1"/>
  <c r="K1415" i="1"/>
  <c r="K1399" i="1"/>
  <c r="K1391" i="1"/>
  <c r="K1375" i="1"/>
  <c r="K1367" i="1"/>
  <c r="K1351" i="1"/>
  <c r="K1343" i="1"/>
  <c r="K1327" i="1"/>
  <c r="K1319" i="1"/>
  <c r="K1303" i="1"/>
  <c r="K1295" i="1"/>
  <c r="K1279" i="1"/>
  <c r="K1271" i="1"/>
  <c r="K1255" i="1"/>
  <c r="K1247" i="1"/>
  <c r="K1231" i="1"/>
  <c r="K1223" i="1"/>
  <c r="K1207" i="1"/>
  <c r="K1199" i="1"/>
  <c r="K1183" i="1"/>
  <c r="K1175" i="1"/>
  <c r="K1159" i="1"/>
  <c r="K1151" i="1"/>
  <c r="K1135" i="1"/>
  <c r="K1127" i="1"/>
  <c r="K1111" i="1"/>
  <c r="K1103" i="1"/>
  <c r="K1087" i="1"/>
  <c r="K1079" i="1"/>
  <c r="K1063" i="1"/>
  <c r="K1055" i="1"/>
  <c r="K1039" i="1"/>
  <c r="K1031" i="1"/>
  <c r="K3054" i="1"/>
  <c r="K3030" i="1"/>
  <c r="K3006" i="1"/>
  <c r="K2982" i="1"/>
  <c r="K2958" i="1"/>
  <c r="K2934" i="1"/>
  <c r="K2910" i="1"/>
  <c r="K2886" i="1"/>
  <c r="K2862" i="1"/>
  <c r="K2838" i="1"/>
  <c r="K2814" i="1"/>
  <c r="K2790" i="1"/>
  <c r="K2766" i="1"/>
  <c r="K2742" i="1"/>
  <c r="K2718" i="1"/>
  <c r="K2694" i="1"/>
  <c r="K2670" i="1"/>
  <c r="K2646" i="1"/>
  <c r="K2622" i="1"/>
  <c r="K2598" i="1"/>
  <c r="K2574" i="1"/>
  <c r="K2550" i="1"/>
  <c r="K2526" i="1"/>
  <c r="K2502" i="1"/>
  <c r="K2478" i="1"/>
  <c r="K2454" i="1"/>
  <c r="K2430" i="1"/>
  <c r="K2406" i="1"/>
  <c r="K2382" i="1"/>
  <c r="K2358" i="1"/>
  <c r="K2334" i="1"/>
  <c r="K2310" i="1"/>
  <c r="K2286" i="1"/>
  <c r="K2262" i="1"/>
  <c r="K2238" i="1"/>
  <c r="K2214" i="1"/>
  <c r="K2190" i="1"/>
  <c r="K2166" i="1"/>
  <c r="K2142" i="1"/>
  <c r="K2118" i="1"/>
  <c r="K2094" i="1"/>
  <c r="K2070" i="1"/>
  <c r="K2046" i="1"/>
  <c r="K2022" i="1"/>
  <c r="K1998" i="1"/>
  <c r="K1974" i="1"/>
  <c r="K1950" i="1"/>
  <c r="K1926" i="1"/>
  <c r="K1902" i="1"/>
  <c r="K1878" i="1"/>
  <c r="K1854" i="1"/>
  <c r="K1830" i="1"/>
  <c r="K1806" i="1"/>
  <c r="K1782" i="1"/>
  <c r="K1758" i="1"/>
  <c r="K1734" i="1"/>
  <c r="K1710" i="1"/>
  <c r="K1686" i="1"/>
  <c r="K1662" i="1"/>
  <c r="K1638" i="1"/>
  <c r="K1614" i="1"/>
  <c r="K1590" i="1"/>
  <c r="K1566" i="1"/>
  <c r="K1542" i="1"/>
  <c r="K1518" i="1"/>
  <c r="K1494" i="1"/>
  <c r="K1470" i="1"/>
  <c r="K1446" i="1"/>
  <c r="K1422" i="1"/>
  <c r="K1398" i="1"/>
  <c r="K1374" i="1"/>
  <c r="K1350" i="1"/>
  <c r="K1326" i="1"/>
  <c r="K1302" i="1"/>
  <c r="K1278" i="1"/>
  <c r="K1254" i="1"/>
  <c r="K1230" i="1"/>
  <c r="K1206" i="1"/>
  <c r="K1182" i="1"/>
  <c r="K1158" i="1"/>
  <c r="K1134" i="1"/>
  <c r="K1110" i="1"/>
  <c r="K1086" i="1"/>
  <c r="K1062" i="1"/>
  <c r="K1038" i="1"/>
  <c r="K1015" i="1"/>
  <c r="K1007" i="1"/>
  <c r="K991" i="1"/>
  <c r="K983" i="1"/>
  <c r="K967" i="1"/>
  <c r="K959" i="1"/>
  <c r="K943" i="1"/>
  <c r="K935" i="1"/>
  <c r="K919" i="1"/>
  <c r="K911" i="1"/>
  <c r="K895" i="1"/>
  <c r="K887" i="1"/>
  <c r="K871" i="1"/>
  <c r="K863" i="1"/>
  <c r="K847" i="1"/>
  <c r="K839" i="1"/>
  <c r="K823" i="1"/>
  <c r="K815" i="1"/>
  <c r="K799" i="1"/>
  <c r="K791" i="1"/>
  <c r="K775" i="1"/>
  <c r="K767" i="1"/>
  <c r="K751" i="1"/>
  <c r="K743" i="1"/>
  <c r="K727" i="1"/>
  <c r="K719" i="1"/>
  <c r="K703" i="1"/>
  <c r="K695" i="1"/>
  <c r="K679" i="1"/>
  <c r="K671" i="1"/>
  <c r="K655" i="1"/>
  <c r="K647" i="1"/>
  <c r="K631" i="1"/>
  <c r="K623" i="1"/>
  <c r="K607" i="1"/>
  <c r="K599" i="1"/>
  <c r="K583" i="1"/>
  <c r="K575" i="1"/>
  <c r="K559" i="1"/>
  <c r="K551" i="1"/>
  <c r="K535" i="1"/>
  <c r="K527" i="1"/>
  <c r="K511" i="1"/>
  <c r="K503" i="1"/>
  <c r="K487" i="1"/>
  <c r="K479" i="1"/>
  <c r="K463" i="1"/>
  <c r="K455" i="1"/>
  <c r="K439" i="1"/>
  <c r="K431" i="1"/>
  <c r="K415" i="1"/>
  <c r="K407" i="1"/>
  <c r="K391" i="1"/>
  <c r="K383" i="1"/>
  <c r="K367" i="1"/>
  <c r="K359" i="1"/>
  <c r="K343" i="1"/>
  <c r="K335" i="1"/>
  <c r="K319" i="1"/>
  <c r="K311" i="1"/>
  <c r="K295" i="1"/>
  <c r="K287" i="1"/>
  <c r="K271" i="1"/>
  <c r="K263" i="1"/>
  <c r="K247" i="1"/>
  <c r="K239" i="1"/>
  <c r="K223" i="1"/>
  <c r="K215" i="1"/>
  <c r="K199" i="1"/>
  <c r="K191" i="1"/>
  <c r="K175" i="1"/>
  <c r="K167" i="1"/>
  <c r="K151" i="1"/>
  <c r="K143" i="1"/>
  <c r="K127" i="1"/>
  <c r="K119" i="1"/>
  <c r="K103" i="1"/>
  <c r="K95" i="1"/>
  <c r="K79" i="1"/>
  <c r="K71" i="1"/>
  <c r="K55" i="1"/>
  <c r="K47" i="1"/>
  <c r="K31" i="1"/>
  <c r="K23" i="1"/>
  <c r="K7" i="1"/>
  <c r="K1014" i="1"/>
  <c r="K990" i="1"/>
  <c r="K966" i="1"/>
  <c r="K942" i="1"/>
  <c r="K918" i="1"/>
  <c r="K894" i="1"/>
  <c r="K870" i="1"/>
  <c r="K846" i="1"/>
  <c r="K822" i="1"/>
  <c r="K798" i="1"/>
  <c r="K774" i="1"/>
  <c r="K750" i="1"/>
  <c r="K726" i="1"/>
  <c r="K702" i="1"/>
  <c r="K678" i="1"/>
  <c r="K654" i="1"/>
  <c r="K630" i="1"/>
  <c r="K606" i="1"/>
  <c r="K582" i="1"/>
  <c r="K558" i="1"/>
  <c r="K534" i="1"/>
  <c r="K510" i="1"/>
  <c r="K486" i="1"/>
  <c r="K462" i="1"/>
  <c r="K438" i="1"/>
  <c r="K414" i="1"/>
  <c r="K390" i="1"/>
  <c r="K366" i="1"/>
  <c r="K342" i="1"/>
  <c r="K318" i="1"/>
  <c r="K294" i="1"/>
  <c r="K270" i="1"/>
  <c r="K246" i="1"/>
  <c r="K222" i="1"/>
  <c r="K198" i="1"/>
  <c r="K174" i="1"/>
  <c r="K150" i="1"/>
  <c r="K126" i="1"/>
  <c r="K102" i="1"/>
  <c r="K78" i="1"/>
  <c r="K54" i="1"/>
  <c r="K30" i="1"/>
  <c r="K6" i="1"/>
  <c r="K11" i="1"/>
  <c r="L7446" i="1"/>
  <c r="L7350" i="1"/>
  <c r="L7254" i="1"/>
  <c r="L7158" i="1"/>
  <c r="L7074" i="1"/>
  <c r="L6978" i="1"/>
  <c r="L6882" i="1"/>
  <c r="L6786" i="1"/>
  <c r="L6690" i="1"/>
  <c r="L6594" i="1"/>
  <c r="L6498" i="1"/>
  <c r="L6402" i="1"/>
  <c r="L6318" i="1"/>
  <c r="L6222" i="1"/>
  <c r="L6126" i="1"/>
  <c r="L6030" i="1"/>
  <c r="L5946" i="1"/>
  <c r="L5850" i="1"/>
  <c r="L5754" i="1"/>
  <c r="L5658" i="1"/>
  <c r="L5574" i="1"/>
  <c r="L5478" i="1"/>
  <c r="L5382" i="1"/>
  <c r="L5286" i="1"/>
  <c r="L5190" i="1"/>
  <c r="L5094" i="1"/>
  <c r="L5010" i="1"/>
  <c r="L4914" i="1"/>
  <c r="L4818" i="1"/>
  <c r="L4722" i="1"/>
  <c r="L4626" i="1"/>
  <c r="L4542" i="1"/>
  <c r="L4446" i="1"/>
  <c r="L4350" i="1"/>
  <c r="L4254" i="1"/>
  <c r="L4158" i="1"/>
  <c r="L4062" i="1"/>
  <c r="L3978" i="1"/>
  <c r="L3882" i="1"/>
  <c r="L3786" i="1"/>
  <c r="L3690" i="1"/>
  <c r="L3594" i="1"/>
  <c r="L3498" i="1"/>
  <c r="L3414" i="1"/>
  <c r="L3318" i="1"/>
  <c r="L3222" i="1"/>
  <c r="L3126" i="1"/>
  <c r="L3030" i="1"/>
  <c r="L2946" i="1"/>
  <c r="L2850" i="1"/>
  <c r="L2754" i="1"/>
  <c r="L2658" i="1"/>
  <c r="L2574" i="1"/>
  <c r="L2478" i="1"/>
  <c r="L2382" i="1"/>
  <c r="L2286" i="1"/>
  <c r="L2190" i="1"/>
  <c r="L2106" i="1"/>
  <c r="L2010" i="1"/>
  <c r="L1914" i="1"/>
  <c r="L1818" i="1"/>
  <c r="L1722" i="1"/>
  <c r="L1626" i="1"/>
  <c r="L1542" i="1"/>
  <c r="L1470" i="1"/>
  <c r="L1374" i="1"/>
  <c r="L1278" i="1"/>
  <c r="L1194" i="1"/>
  <c r="L1098" i="1"/>
  <c r="L1002" i="1"/>
  <c r="L906" i="1"/>
  <c r="L810" i="1"/>
  <c r="L726" i="1"/>
  <c r="L630" i="1"/>
  <c r="L534" i="1"/>
  <c r="L438" i="1"/>
  <c r="L342" i="1"/>
  <c r="L246" i="1"/>
  <c r="L162" i="1"/>
  <c r="L66" i="1"/>
  <c r="L7422" i="1"/>
  <c r="L7338" i="1"/>
  <c r="L7242" i="1"/>
  <c r="L7146" i="1"/>
  <c r="L7050" i="1"/>
  <c r="L6966" i="1"/>
  <c r="L6870" i="1"/>
  <c r="L6774" i="1"/>
  <c r="L6678" i="1"/>
  <c r="L6582" i="1"/>
  <c r="L6486" i="1"/>
  <c r="L6390" i="1"/>
  <c r="L6306" i="1"/>
  <c r="L6210" i="1"/>
  <c r="L6114" i="1"/>
  <c r="L6018" i="1"/>
  <c r="L5922" i="1"/>
  <c r="L5838" i="1"/>
  <c r="L5742" i="1"/>
  <c r="L5646" i="1"/>
  <c r="L5550" i="1"/>
  <c r="L5466" i="1"/>
  <c r="L5370" i="1"/>
  <c r="L5274" i="1"/>
  <c r="L5178" i="1"/>
  <c r="L5082" i="1"/>
  <c r="L4998" i="1"/>
  <c r="L4902" i="1"/>
  <c r="L4806" i="1"/>
  <c r="L4710" i="1"/>
  <c r="L4614" i="1"/>
  <c r="L4530" i="1"/>
  <c r="L4434" i="1"/>
  <c r="L4338" i="1"/>
  <c r="L4242" i="1"/>
  <c r="L4146" i="1"/>
  <c r="L4050" i="1"/>
  <c r="L3954" i="1"/>
  <c r="L3870" i="1"/>
  <c r="L3774" i="1"/>
  <c r="L3678" i="1"/>
  <c r="L3582" i="1"/>
  <c r="L3486" i="1"/>
  <c r="L3402" i="1"/>
  <c r="L3306" i="1"/>
  <c r="L3210" i="1"/>
  <c r="L3114" i="1"/>
  <c r="L3018" i="1"/>
  <c r="L2922" i="1"/>
  <c r="L2838" i="1"/>
  <c r="L2730" i="1"/>
  <c r="L2634" i="1"/>
  <c r="L2538" i="1"/>
  <c r="L2454" i="1"/>
  <c r="L2358" i="1"/>
  <c r="L2262" i="1"/>
  <c r="L2166" i="1"/>
  <c r="L2070" i="1"/>
  <c r="L1974" i="1"/>
  <c r="L1890" i="1"/>
  <c r="L1794" i="1"/>
  <c r="L1698" i="1"/>
  <c r="L1602" i="1"/>
  <c r="L1506" i="1"/>
  <c r="L1422" i="1"/>
  <c r="L1326" i="1"/>
  <c r="L1230" i="1"/>
  <c r="L1134" i="1"/>
  <c r="L1038" i="1"/>
  <c r="L942" i="1"/>
  <c r="L858" i="1"/>
  <c r="L762" i="1"/>
  <c r="L666" i="1"/>
  <c r="L570" i="1"/>
  <c r="L486" i="1"/>
  <c r="L390" i="1"/>
  <c r="L294" i="1"/>
  <c r="L198" i="1"/>
  <c r="L102" i="1"/>
  <c r="L6" i="1"/>
  <c r="L7482" i="1"/>
  <c r="L7386" i="1"/>
  <c r="L7290" i="1"/>
  <c r="L7206" i="1"/>
  <c r="L7110" i="1"/>
  <c r="L7014" i="1"/>
  <c r="L6918" i="1"/>
  <c r="L6834" i="1"/>
  <c r="L6738" i="1"/>
  <c r="L6642" i="1"/>
  <c r="L6558" i="1"/>
  <c r="L6462" i="1"/>
  <c r="L6366" i="1"/>
  <c r="L6270" i="1"/>
  <c r="L6186" i="1"/>
  <c r="L6090" i="1"/>
  <c r="L5994" i="1"/>
  <c r="L5898" i="1"/>
  <c r="L5802" i="1"/>
  <c r="L5718" i="1"/>
  <c r="L5622" i="1"/>
  <c r="L5526" i="1"/>
  <c r="L5430" i="1"/>
  <c r="L5334" i="1"/>
  <c r="L5250" i="1"/>
  <c r="L5154" i="1"/>
  <c r="L5058" i="1"/>
  <c r="L4962" i="1"/>
  <c r="L4878" i="1"/>
  <c r="L4782" i="1"/>
  <c r="L4686" i="1"/>
  <c r="L4590" i="1"/>
  <c r="L4494" i="1"/>
  <c r="L4398" i="1"/>
  <c r="L4314" i="1"/>
  <c r="L4218" i="1"/>
  <c r="L4122" i="1"/>
  <c r="L4026" i="1"/>
  <c r="L3930" i="1"/>
  <c r="L3834" i="1"/>
  <c r="L3750" i="1"/>
  <c r="L3654" i="1"/>
  <c r="L3570" i="1"/>
  <c r="L3474" i="1"/>
  <c r="L3378" i="1"/>
  <c r="L3294" i="1"/>
  <c r="L3186" i="1"/>
  <c r="L3090" i="1"/>
  <c r="L2994" i="1"/>
  <c r="L2898" i="1"/>
  <c r="L2802" i="1"/>
  <c r="L2718" i="1"/>
  <c r="L2622" i="1"/>
  <c r="L2526" i="1"/>
  <c r="L2442" i="1"/>
  <c r="L2346" i="1"/>
  <c r="L2250" i="1"/>
  <c r="L2154" i="1"/>
  <c r="L2058" i="1"/>
  <c r="L1962" i="1"/>
  <c r="L1878" i="1"/>
  <c r="L1782" i="1"/>
  <c r="L1686" i="1"/>
  <c r="L1590" i="1"/>
  <c r="L1494" i="1"/>
  <c r="L1398" i="1"/>
  <c r="L1314" i="1"/>
  <c r="L1218" i="1"/>
  <c r="L1122" i="1"/>
  <c r="L1026" i="1"/>
  <c r="L930" i="1"/>
  <c r="L834" i="1"/>
  <c r="L750" i="1"/>
  <c r="L654" i="1"/>
  <c r="L558" i="1"/>
  <c r="L462" i="1"/>
  <c r="L378" i="1"/>
  <c r="L282" i="1"/>
  <c r="L186" i="1"/>
  <c r="L90" i="1"/>
  <c r="L7458" i="1"/>
  <c r="L7362" i="1"/>
  <c r="L7266" i="1"/>
  <c r="L7170" i="1"/>
  <c r="L7086" i="1"/>
  <c r="L6990" i="1"/>
  <c r="L6894" i="1"/>
  <c r="L6798" i="1"/>
  <c r="L6702" i="1"/>
  <c r="L6606" i="1"/>
  <c r="L6510" i="1"/>
  <c r="L6426" i="1"/>
  <c r="L6330" i="1"/>
  <c r="L6234" i="1"/>
  <c r="L6138" i="1"/>
  <c r="L6042" i="1"/>
  <c r="L5958" i="1"/>
  <c r="L5862" i="1"/>
  <c r="L5766" i="1"/>
  <c r="L5670" i="1"/>
  <c r="L5586" i="1"/>
  <c r="L5490" i="1"/>
  <c r="L5394" i="1"/>
  <c r="L5298" i="1"/>
  <c r="L5202" i="1"/>
  <c r="L5106" i="1"/>
  <c r="L5022" i="1"/>
  <c r="L4926" i="1"/>
  <c r="L4830" i="1"/>
  <c r="L4734" i="1"/>
  <c r="L4650" i="1"/>
  <c r="L4554" i="1"/>
  <c r="L4458" i="1"/>
  <c r="L4362" i="1"/>
  <c r="L4266" i="1"/>
  <c r="L4170" i="1"/>
  <c r="L4074" i="1"/>
  <c r="L3990" i="1"/>
  <c r="L3894" i="1"/>
  <c r="L3798" i="1"/>
  <c r="L3702" i="1"/>
  <c r="L3606" i="1"/>
  <c r="L3522" i="1"/>
  <c r="L3426" i="1"/>
  <c r="L3330" i="1"/>
  <c r="L3234" i="1"/>
  <c r="L3138" i="1"/>
  <c r="L3042" i="1"/>
  <c r="L2958" i="1"/>
  <c r="L2874" i="1"/>
  <c r="L2778" i="1"/>
  <c r="L2682" i="1"/>
  <c r="L2598" i="1"/>
  <c r="L2502" i="1"/>
  <c r="L2406" i="1"/>
  <c r="L2310" i="1"/>
  <c r="L2226" i="1"/>
  <c r="L2130" i="1"/>
  <c r="L2034" i="1"/>
  <c r="L1938" i="1"/>
  <c r="L1842" i="1"/>
  <c r="L1746" i="1"/>
  <c r="L1662" i="1"/>
  <c r="L1566" i="1"/>
  <c r="L1446" i="1"/>
  <c r="L1350" i="1"/>
  <c r="L1254" i="1"/>
  <c r="L1158" i="1"/>
  <c r="L1086" i="1"/>
  <c r="L990" i="1"/>
  <c r="L894" i="1"/>
  <c r="L798" i="1"/>
  <c r="L702" i="1"/>
  <c r="L618" i="1"/>
  <c r="L522" i="1"/>
  <c r="L426" i="1"/>
  <c r="L330" i="1"/>
  <c r="L234" i="1"/>
  <c r="L150" i="1"/>
  <c r="L54" i="1"/>
  <c r="L7434" i="1"/>
  <c r="L7326" i="1"/>
  <c r="L7182" i="1"/>
  <c r="L7062" i="1"/>
  <c r="L6930" i="1"/>
  <c r="L6822" i="1"/>
  <c r="L6726" i="1"/>
  <c r="L6630" i="1"/>
  <c r="L6534" i="1"/>
  <c r="L6414" i="1"/>
  <c r="L6294" i="1"/>
  <c r="L6174" i="1"/>
  <c r="L6054" i="1"/>
  <c r="L5934" i="1"/>
  <c r="L5826" i="1"/>
  <c r="L5694" i="1"/>
  <c r="L5562" i="1"/>
  <c r="L5454" i="1"/>
  <c r="L5346" i="1"/>
  <c r="L5226" i="1"/>
  <c r="L5118" i="1"/>
  <c r="L4986" i="1"/>
  <c r="L4866" i="1"/>
  <c r="L4746" i="1"/>
  <c r="L4638" i="1"/>
  <c r="L4518" i="1"/>
  <c r="L4410" i="1"/>
  <c r="L4302" i="1"/>
  <c r="L4206" i="1"/>
  <c r="L4086" i="1"/>
  <c r="L3966" i="1"/>
  <c r="L3846" i="1"/>
  <c r="L3738" i="1"/>
  <c r="L3630" i="1"/>
  <c r="L3510" i="1"/>
  <c r="L3390" i="1"/>
  <c r="L3282" i="1"/>
  <c r="L3174" i="1"/>
  <c r="L3054" i="1"/>
  <c r="L2934" i="1"/>
  <c r="L2814" i="1"/>
  <c r="L2694" i="1"/>
  <c r="L2562" i="1"/>
  <c r="L2430" i="1"/>
  <c r="L2322" i="1"/>
  <c r="L2214" i="1"/>
  <c r="L2094" i="1"/>
  <c r="L1986" i="1"/>
  <c r="L1866" i="1"/>
  <c r="L1758" i="1"/>
  <c r="L1650" i="1"/>
  <c r="L1530" i="1"/>
  <c r="L1410" i="1"/>
  <c r="L1302" i="1"/>
  <c r="L1182" i="1"/>
  <c r="L1062" i="1"/>
  <c r="L954" i="1"/>
  <c r="L846" i="1"/>
  <c r="L714" i="1"/>
  <c r="L594" i="1"/>
  <c r="L474" i="1"/>
  <c r="L366" i="1"/>
  <c r="L258" i="1"/>
  <c r="L138" i="1"/>
  <c r="L18" i="1"/>
  <c r="L7470" i="1"/>
  <c r="L7374" i="1"/>
  <c r="L7278" i="1"/>
  <c r="L7194" i="1"/>
  <c r="L7098" i="1"/>
  <c r="L7002" i="1"/>
  <c r="L6906" i="1"/>
  <c r="L6810" i="1"/>
  <c r="L6714" i="1"/>
  <c r="L6618" i="1"/>
  <c r="L6522" i="1"/>
  <c r="L6438" i="1"/>
  <c r="L6342" i="1"/>
  <c r="L6246" i="1"/>
  <c r="L6150" i="1"/>
  <c r="L6066" i="1"/>
  <c r="L5970" i="1"/>
  <c r="L5874" i="1"/>
  <c r="L5778" i="1"/>
  <c r="L5682" i="1"/>
  <c r="L5598" i="1"/>
  <c r="L5502" i="1"/>
  <c r="L5406" i="1"/>
  <c r="L5310" i="1"/>
  <c r="L5214" i="1"/>
  <c r="L5130" i="1"/>
  <c r="L5034" i="1"/>
  <c r="L4938" i="1"/>
  <c r="L4842" i="1"/>
  <c r="L4758" i="1"/>
  <c r="L4662" i="1"/>
  <c r="L4566" i="1"/>
  <c r="L4470" i="1"/>
  <c r="L4374" i="1"/>
  <c r="L4278" i="1"/>
  <c r="L4182" i="1"/>
  <c r="L4098" i="1"/>
  <c r="L4002" i="1"/>
  <c r="L3906" i="1"/>
  <c r="L3810" i="1"/>
  <c r="L3714" i="1"/>
  <c r="L3618" i="1"/>
  <c r="L3534" i="1"/>
  <c r="L3438" i="1"/>
  <c r="L3342" i="1"/>
  <c r="L3246" i="1"/>
  <c r="L3150" i="1"/>
  <c r="L3066" i="1"/>
  <c r="L2970" i="1"/>
  <c r="L2862" i="1"/>
  <c r="L2766" i="1"/>
  <c r="L2670" i="1"/>
  <c r="L2586" i="1"/>
  <c r="L2490" i="1"/>
  <c r="L2394" i="1"/>
  <c r="L2298" i="1"/>
  <c r="L2202" i="1"/>
  <c r="L2118" i="1"/>
  <c r="L2022" i="1"/>
  <c r="L1926" i="1"/>
  <c r="L1830" i="1"/>
  <c r="L1734" i="1"/>
  <c r="L1638" i="1"/>
  <c r="L1554" i="1"/>
  <c r="L1458" i="1"/>
  <c r="L1362" i="1"/>
  <c r="L1266" i="1"/>
  <c r="L1170" i="1"/>
  <c r="L1074" i="1"/>
  <c r="L978" i="1"/>
  <c r="L882" i="1"/>
  <c r="L786" i="1"/>
  <c r="L690" i="1"/>
  <c r="L606" i="1"/>
  <c r="L510" i="1"/>
  <c r="L414" i="1"/>
  <c r="L318" i="1"/>
  <c r="L222" i="1"/>
  <c r="L126" i="1"/>
  <c r="L42" i="1"/>
  <c r="L7494" i="1"/>
  <c r="L7398" i="1"/>
  <c r="L7302" i="1"/>
  <c r="L7218" i="1"/>
  <c r="L7122" i="1"/>
  <c r="L7026" i="1"/>
  <c r="L6942" i="1"/>
  <c r="L6846" i="1"/>
  <c r="L6750" i="1"/>
  <c r="L6654" i="1"/>
  <c r="L6546" i="1"/>
  <c r="L6450" i="1"/>
  <c r="L6354" i="1"/>
  <c r="L6258" i="1"/>
  <c r="L6162" i="1"/>
  <c r="L6078" i="1"/>
  <c r="L5982" i="1"/>
  <c r="L5886" i="1"/>
  <c r="L5790" i="1"/>
  <c r="L5706" i="1"/>
  <c r="L5610" i="1"/>
  <c r="L5514" i="1"/>
  <c r="L5418" i="1"/>
  <c r="L5322" i="1"/>
  <c r="L5238" i="1"/>
  <c r="L5142" i="1"/>
  <c r="L5046" i="1"/>
  <c r="L4950" i="1"/>
  <c r="L4854" i="1"/>
  <c r="L4770" i="1"/>
  <c r="L4674" i="1"/>
  <c r="L4578" i="1"/>
  <c r="L4482" i="1"/>
  <c r="L4386" i="1"/>
  <c r="L4290" i="1"/>
  <c r="L4194" i="1"/>
  <c r="L4110" i="1"/>
  <c r="L4014" i="1"/>
  <c r="L3918" i="1"/>
  <c r="L3822" i="1"/>
  <c r="L3726" i="1"/>
  <c r="L3642" i="1"/>
  <c r="L3546" i="1"/>
  <c r="L3450" i="1"/>
  <c r="L3354" i="1"/>
  <c r="L3258" i="1"/>
  <c r="L3162" i="1"/>
  <c r="L3078" i="1"/>
  <c r="L2982" i="1"/>
  <c r="L2886" i="1"/>
  <c r="L2790" i="1"/>
  <c r="L2706" i="1"/>
  <c r="L2610" i="1"/>
  <c r="L2514" i="1"/>
  <c r="L2418" i="1"/>
  <c r="L2334" i="1"/>
  <c r="L2238" i="1"/>
  <c r="L2142" i="1"/>
  <c r="L2046" i="1"/>
  <c r="L1950" i="1"/>
  <c r="L1854" i="1"/>
  <c r="L1770" i="1"/>
  <c r="L1674" i="1"/>
  <c r="L1578" i="1"/>
  <c r="L1482" i="1"/>
  <c r="L1386" i="1"/>
  <c r="L1290" i="1"/>
  <c r="L1206" i="1"/>
  <c r="L1110" i="1"/>
  <c r="L1014" i="1"/>
  <c r="L918" i="1"/>
  <c r="L822" i="1"/>
  <c r="L738" i="1"/>
  <c r="L642" i="1"/>
  <c r="L546" i="1"/>
  <c r="L450" i="1"/>
  <c r="L354" i="1"/>
  <c r="L270" i="1"/>
  <c r="L174" i="1"/>
  <c r="L78" i="1"/>
  <c r="L7410" i="1"/>
  <c r="L7314" i="1"/>
  <c r="L7230" i="1"/>
  <c r="L7134" i="1"/>
  <c r="L7038" i="1"/>
  <c r="L6954" i="1"/>
  <c r="L6858" i="1"/>
  <c r="L6762" i="1"/>
  <c r="L6666" i="1"/>
  <c r="L6570" i="1"/>
  <c r="L6474" i="1"/>
  <c r="L6378" i="1"/>
  <c r="L6282" i="1"/>
  <c r="L6198" i="1"/>
  <c r="L6102" i="1"/>
  <c r="L6006" i="1"/>
  <c r="L5910" i="1"/>
  <c r="L5814" i="1"/>
  <c r="L5730" i="1"/>
  <c r="L5634" i="1"/>
  <c r="L5538" i="1"/>
  <c r="L5442" i="1"/>
  <c r="L5358" i="1"/>
  <c r="L5262" i="1"/>
  <c r="L5166" i="1"/>
  <c r="L5070" i="1"/>
  <c r="L4974" i="1"/>
  <c r="L4890" i="1"/>
  <c r="L4794" i="1"/>
  <c r="L4698" i="1"/>
  <c r="L4602" i="1"/>
  <c r="L4506" i="1"/>
  <c r="L4422" i="1"/>
  <c r="L4326" i="1"/>
  <c r="L4230" i="1"/>
  <c r="L4134" i="1"/>
  <c r="L4038" i="1"/>
  <c r="L3942" i="1"/>
  <c r="L3858" i="1"/>
  <c r="L3762" i="1"/>
  <c r="L3666" i="1"/>
  <c r="L3558" i="1"/>
  <c r="L3462" i="1"/>
  <c r="L3366" i="1"/>
  <c r="L3270" i="1"/>
  <c r="L3198" i="1"/>
  <c r="L3102" i="1"/>
  <c r="L3006" i="1"/>
  <c r="L2910" i="1"/>
  <c r="L2826" i="1"/>
  <c r="L2742" i="1"/>
  <c r="L2646" i="1"/>
  <c r="L2550" i="1"/>
  <c r="L2466" i="1"/>
  <c r="L2370" i="1"/>
  <c r="L2274" i="1"/>
  <c r="L2178" i="1"/>
  <c r="L2082" i="1"/>
  <c r="L1998" i="1"/>
  <c r="L1902" i="1"/>
  <c r="L1806" i="1"/>
  <c r="L1710" i="1"/>
  <c r="L1614" i="1"/>
  <c r="L1518" i="1"/>
  <c r="L1434" i="1"/>
  <c r="L1338" i="1"/>
  <c r="L1242" i="1"/>
  <c r="L1146" i="1"/>
  <c r="L1050" i="1"/>
  <c r="L966" i="1"/>
  <c r="L870" i="1"/>
  <c r="L774" i="1"/>
  <c r="L678" i="1"/>
  <c r="L582" i="1"/>
  <c r="L498" i="1"/>
  <c r="L402" i="1"/>
  <c r="L306" i="1"/>
  <c r="L210" i="1"/>
  <c r="L114" i="1"/>
  <c r="L30" i="1"/>
  <c r="L7497" i="1"/>
  <c r="L7485" i="1"/>
  <c r="L7473" i="1"/>
  <c r="L7461" i="1"/>
  <c r="L7449" i="1"/>
  <c r="L7437" i="1"/>
  <c r="L7425" i="1"/>
  <c r="L7413" i="1"/>
  <c r="L7401" i="1"/>
  <c r="L7389" i="1"/>
  <c r="L7377" i="1"/>
  <c r="L7365" i="1"/>
  <c r="L7353" i="1"/>
  <c r="L7341" i="1"/>
  <c r="L7329" i="1"/>
  <c r="L7317" i="1"/>
  <c r="L7305" i="1"/>
  <c r="L7293" i="1"/>
  <c r="L7281" i="1"/>
  <c r="L7269" i="1"/>
  <c r="L7257" i="1"/>
  <c r="L7245" i="1"/>
  <c r="L7233" i="1"/>
  <c r="L7221" i="1"/>
  <c r="L7209" i="1"/>
  <c r="L7197" i="1"/>
  <c r="L7185" i="1"/>
  <c r="L7173" i="1"/>
  <c r="L7161" i="1"/>
  <c r="L7149" i="1"/>
  <c r="L7137" i="1"/>
  <c r="L7125" i="1"/>
  <c r="L7113" i="1"/>
  <c r="L7101" i="1"/>
  <c r="L7089" i="1"/>
  <c r="L7077" i="1"/>
  <c r="L7065" i="1"/>
  <c r="L7053" i="1"/>
  <c r="L7041" i="1"/>
  <c r="L7029" i="1"/>
  <c r="L7017" i="1"/>
  <c r="L7005" i="1"/>
  <c r="L6993" i="1"/>
  <c r="L6981" i="1"/>
  <c r="L6969" i="1"/>
  <c r="L6957" i="1"/>
  <c r="L6945" i="1"/>
  <c r="L6933" i="1"/>
  <c r="L6921" i="1"/>
  <c r="L6909" i="1"/>
  <c r="L6897" i="1"/>
  <c r="L6885" i="1"/>
  <c r="L6873" i="1"/>
  <c r="L6861" i="1"/>
  <c r="L6849" i="1"/>
  <c r="L6837" i="1"/>
  <c r="L6825" i="1"/>
  <c r="L6813" i="1"/>
  <c r="L6801" i="1"/>
  <c r="L6789" i="1"/>
  <c r="L6777" i="1"/>
  <c r="L6765" i="1"/>
  <c r="L6753" i="1"/>
  <c r="L6741" i="1"/>
  <c r="L6729" i="1"/>
  <c r="L6717" i="1"/>
  <c r="L6705" i="1"/>
  <c r="L6693" i="1"/>
  <c r="L6681" i="1"/>
  <c r="L6669" i="1"/>
  <c r="L6657" i="1"/>
  <c r="L6645" i="1"/>
  <c r="L6633" i="1"/>
  <c r="L6621" i="1"/>
  <c r="L6609" i="1"/>
  <c r="L6597" i="1"/>
  <c r="L6585" i="1"/>
  <c r="L6573" i="1"/>
  <c r="L6561" i="1"/>
  <c r="L6549" i="1"/>
  <c r="L6537" i="1"/>
  <c r="L6525" i="1"/>
  <c r="L6513" i="1"/>
  <c r="L6501" i="1"/>
  <c r="L6489" i="1"/>
  <c r="L6477" i="1"/>
  <c r="L6465" i="1"/>
  <c r="L6453" i="1"/>
  <c r="L6441" i="1"/>
  <c r="L6429" i="1"/>
  <c r="L6417" i="1"/>
  <c r="L6405" i="1"/>
  <c r="L6393" i="1"/>
  <c r="L6381" i="1"/>
  <c r="L6369" i="1"/>
  <c r="L6357" i="1"/>
  <c r="L6345" i="1"/>
  <c r="L6333" i="1"/>
  <c r="L6321" i="1"/>
  <c r="L6309" i="1"/>
  <c r="L6297" i="1"/>
  <c r="L6285" i="1"/>
  <c r="L6273" i="1"/>
  <c r="L6261" i="1"/>
  <c r="L6249" i="1"/>
  <c r="L6237" i="1"/>
  <c r="L6225" i="1"/>
  <c r="L6213" i="1"/>
  <c r="L6201" i="1"/>
  <c r="L6189" i="1"/>
  <c r="L6177" i="1"/>
  <c r="L6165" i="1"/>
  <c r="L6153" i="1"/>
  <c r="L6141" i="1"/>
  <c r="L6129" i="1"/>
  <c r="L6117" i="1"/>
  <c r="L6105" i="1"/>
  <c r="L6093" i="1"/>
  <c r="L6081" i="1"/>
  <c r="L6069" i="1"/>
  <c r="L6057" i="1"/>
  <c r="L6045" i="1"/>
  <c r="L6033" i="1"/>
  <c r="L6021" i="1"/>
  <c r="L6009" i="1"/>
  <c r="L5997" i="1"/>
  <c r="L5985" i="1"/>
  <c r="L5973" i="1"/>
  <c r="L5961" i="1"/>
  <c r="L5949" i="1"/>
  <c r="L5937" i="1"/>
  <c r="L5925" i="1"/>
  <c r="L5913" i="1"/>
  <c r="L5901" i="1"/>
  <c r="L5889" i="1"/>
  <c r="L5877" i="1"/>
  <c r="L5865" i="1"/>
  <c r="L5853" i="1"/>
  <c r="L5841" i="1"/>
  <c r="L5829" i="1"/>
  <c r="L5817" i="1"/>
  <c r="L5805" i="1"/>
  <c r="L5793" i="1"/>
  <c r="L5781" i="1"/>
  <c r="L5769" i="1"/>
  <c r="L5757" i="1"/>
  <c r="L5745" i="1"/>
  <c r="L5733" i="1"/>
  <c r="L5721" i="1"/>
  <c r="L5709" i="1"/>
  <c r="L5697" i="1"/>
  <c r="L5685" i="1"/>
  <c r="L5673" i="1"/>
  <c r="L5661" i="1"/>
  <c r="L5649" i="1"/>
  <c r="L5637" i="1"/>
  <c r="L5625" i="1"/>
  <c r="L5613" i="1"/>
  <c r="L5601" i="1"/>
  <c r="L5589" i="1"/>
  <c r="L5577" i="1"/>
  <c r="L5565" i="1"/>
  <c r="L5553" i="1"/>
  <c r="L5541" i="1"/>
  <c r="L5529" i="1"/>
  <c r="L5517" i="1"/>
  <c r="L5505" i="1"/>
  <c r="L5493" i="1"/>
  <c r="L5481" i="1"/>
  <c r="L5469" i="1"/>
  <c r="L5457" i="1"/>
  <c r="L5445" i="1"/>
  <c r="L5433" i="1"/>
  <c r="L5421" i="1"/>
  <c r="L5409" i="1"/>
  <c r="L5397" i="1"/>
  <c r="L5385" i="1"/>
  <c r="L5373" i="1"/>
  <c r="L5361" i="1"/>
  <c r="L5349" i="1"/>
  <c r="L5337" i="1"/>
  <c r="L5325" i="1"/>
  <c r="L5313" i="1"/>
  <c r="L5301" i="1"/>
  <c r="L5289" i="1"/>
  <c r="L5277" i="1"/>
  <c r="L5265" i="1"/>
  <c r="L5253" i="1"/>
  <c r="L5241" i="1"/>
  <c r="L5229" i="1"/>
  <c r="L5217" i="1"/>
  <c r="L5205" i="1"/>
  <c r="L5193" i="1"/>
  <c r="L5181" i="1"/>
  <c r="L5169" i="1"/>
  <c r="L5157" i="1"/>
  <c r="L5145" i="1"/>
  <c r="L5133" i="1"/>
  <c r="L5121" i="1"/>
  <c r="L5109" i="1"/>
  <c r="L5097" i="1"/>
  <c r="L5085" i="1"/>
  <c r="L5073" i="1"/>
  <c r="L5061" i="1"/>
  <c r="L5049" i="1"/>
  <c r="L5037" i="1"/>
  <c r="L5025" i="1"/>
  <c r="L5013" i="1"/>
  <c r="L5001" i="1"/>
  <c r="L4989" i="1"/>
  <c r="L4977" i="1"/>
  <c r="L4965" i="1"/>
  <c r="L4953" i="1"/>
  <c r="L4941" i="1"/>
  <c r="L4929" i="1"/>
  <c r="L4917" i="1"/>
  <c r="L4905" i="1"/>
  <c r="L4893" i="1"/>
  <c r="L4881" i="1"/>
  <c r="L4869" i="1"/>
  <c r="L4857" i="1"/>
  <c r="L4845" i="1"/>
  <c r="L4833" i="1"/>
  <c r="L4821" i="1"/>
  <c r="L4809" i="1"/>
  <c r="L4797" i="1"/>
  <c r="L4785" i="1"/>
  <c r="L4773" i="1"/>
  <c r="L4761" i="1"/>
  <c r="L4749" i="1"/>
  <c r="L4737" i="1"/>
  <c r="L4725" i="1"/>
  <c r="L4713" i="1"/>
  <c r="L4701" i="1"/>
  <c r="L4689" i="1"/>
  <c r="L4677" i="1"/>
  <c r="L4665" i="1"/>
  <c r="L4653" i="1"/>
  <c r="L4641" i="1"/>
  <c r="L4629" i="1"/>
  <c r="L4617" i="1"/>
  <c r="L4605" i="1"/>
  <c r="L4593" i="1"/>
  <c r="L4581" i="1"/>
  <c r="L4569" i="1"/>
  <c r="L4557" i="1"/>
  <c r="L4545" i="1"/>
  <c r="L4533" i="1"/>
  <c r="L4521" i="1"/>
  <c r="L4509" i="1"/>
  <c r="L4497" i="1"/>
  <c r="L4485" i="1"/>
  <c r="L4473" i="1"/>
  <c r="L4461" i="1"/>
  <c r="L4449" i="1"/>
  <c r="L4437" i="1"/>
  <c r="L4425" i="1"/>
  <c r="L4413" i="1"/>
  <c r="L4401" i="1"/>
  <c r="L4389" i="1"/>
  <c r="L4377" i="1"/>
  <c r="L4365" i="1"/>
  <c r="L4353" i="1"/>
  <c r="L4341" i="1"/>
  <c r="L4329" i="1"/>
  <c r="L4317" i="1"/>
  <c r="L4305" i="1"/>
  <c r="L4293" i="1"/>
  <c r="L4281" i="1"/>
  <c r="L4269" i="1"/>
  <c r="L4257" i="1"/>
  <c r="L4245" i="1"/>
  <c r="L4233" i="1"/>
  <c r="L4221" i="1"/>
  <c r="L4209" i="1"/>
  <c r="L4197" i="1"/>
  <c r="L4185" i="1"/>
  <c r="L4173" i="1"/>
  <c r="L4161" i="1"/>
  <c r="L4149" i="1"/>
  <c r="L4137" i="1"/>
  <c r="L4125" i="1"/>
  <c r="L4113" i="1"/>
  <c r="L4101" i="1"/>
  <c r="L4089" i="1"/>
  <c r="L4077" i="1"/>
  <c r="L4065" i="1"/>
  <c r="L4053" i="1"/>
  <c r="L4041" i="1"/>
  <c r="L4029" i="1"/>
  <c r="L4017" i="1"/>
  <c r="L4005" i="1"/>
  <c r="L3993" i="1"/>
  <c r="L3981" i="1"/>
  <c r="L3969" i="1"/>
  <c r="L3957" i="1"/>
  <c r="L3945" i="1"/>
  <c r="L3933" i="1"/>
  <c r="L3921" i="1"/>
  <c r="L3909" i="1"/>
  <c r="L3897" i="1"/>
  <c r="L3885" i="1"/>
  <c r="L3873" i="1"/>
  <c r="L3861" i="1"/>
  <c r="L3849" i="1"/>
  <c r="L3837" i="1"/>
  <c r="L3825" i="1"/>
  <c r="L3813" i="1"/>
  <c r="L3801" i="1"/>
  <c r="L3789" i="1"/>
  <c r="L3777" i="1"/>
  <c r="L3765" i="1"/>
  <c r="L3753" i="1"/>
  <c r="L3741" i="1"/>
  <c r="L3729" i="1"/>
  <c r="L3717" i="1"/>
  <c r="L3705" i="1"/>
  <c r="L3693" i="1"/>
  <c r="L3681" i="1"/>
  <c r="L3669" i="1"/>
  <c r="L3657" i="1"/>
  <c r="L3645" i="1"/>
  <c r="L3633" i="1"/>
  <c r="L3621" i="1"/>
  <c r="L3609" i="1"/>
  <c r="L3597" i="1"/>
  <c r="L3585" i="1"/>
  <c r="L3573" i="1"/>
  <c r="L3561" i="1"/>
  <c r="L3549" i="1"/>
  <c r="L3537" i="1"/>
  <c r="L3525" i="1"/>
  <c r="L3513" i="1"/>
  <c r="L3501" i="1"/>
  <c r="L3489" i="1"/>
  <c r="L3477" i="1"/>
  <c r="L3465" i="1"/>
  <c r="L3453" i="1"/>
  <c r="L3441" i="1"/>
  <c r="L3429" i="1"/>
  <c r="L3417" i="1"/>
  <c r="L3405" i="1"/>
  <c r="L3393" i="1"/>
  <c r="L3381" i="1"/>
  <c r="L3369" i="1"/>
  <c r="L3357" i="1"/>
  <c r="L3345" i="1"/>
  <c r="L3333" i="1"/>
  <c r="L3321" i="1"/>
  <c r="L3309" i="1"/>
  <c r="L3297" i="1"/>
  <c r="L3285" i="1"/>
  <c r="L3273" i="1"/>
  <c r="L3261" i="1"/>
  <c r="L3249" i="1"/>
  <c r="L3237" i="1"/>
  <c r="L3225" i="1"/>
  <c r="L3213" i="1"/>
  <c r="L3201" i="1"/>
  <c r="L3189" i="1"/>
  <c r="L3177" i="1"/>
  <c r="L3165" i="1"/>
  <c r="L3153" i="1"/>
  <c r="L3141" i="1"/>
  <c r="L3129" i="1"/>
  <c r="L3117" i="1"/>
  <c r="L3105" i="1"/>
  <c r="L3093" i="1"/>
  <c r="L3081" i="1"/>
  <c r="L3069" i="1"/>
  <c r="L3057" i="1"/>
  <c r="L3045" i="1"/>
  <c r="L3033" i="1"/>
  <c r="L3021" i="1"/>
  <c r="L3009" i="1"/>
  <c r="L2997" i="1"/>
  <c r="L2985" i="1"/>
  <c r="L2973" i="1"/>
  <c r="L2961" i="1"/>
  <c r="L2949" i="1"/>
  <c r="L2937" i="1"/>
  <c r="L2925" i="1"/>
  <c r="L2913" i="1"/>
  <c r="L2901" i="1"/>
  <c r="L2889" i="1"/>
  <c r="L2877" i="1"/>
  <c r="L2865" i="1"/>
  <c r="L2853" i="1"/>
  <c r="L2841" i="1"/>
  <c r="L2829" i="1"/>
  <c r="L2817" i="1"/>
  <c r="L2805" i="1"/>
  <c r="L2793" i="1"/>
  <c r="L2781" i="1"/>
  <c r="L2769" i="1"/>
  <c r="L2757" i="1"/>
  <c r="L2745" i="1"/>
  <c r="L2733" i="1"/>
  <c r="L2721" i="1"/>
  <c r="L2709" i="1"/>
  <c r="L2697" i="1"/>
  <c r="L2685" i="1"/>
  <c r="L2673" i="1"/>
  <c r="L2661" i="1"/>
  <c r="L2649" i="1"/>
  <c r="L2637" i="1"/>
  <c r="L2625" i="1"/>
  <c r="L2613" i="1"/>
  <c r="L2601" i="1"/>
  <c r="L2589" i="1"/>
  <c r="L2577" i="1"/>
  <c r="L2565" i="1"/>
  <c r="L2553" i="1"/>
  <c r="L2541" i="1"/>
  <c r="L2529" i="1"/>
  <c r="L2517" i="1"/>
  <c r="L2505" i="1"/>
  <c r="L2493" i="1"/>
  <c r="L2481" i="1"/>
  <c r="L2469" i="1"/>
  <c r="L2457" i="1"/>
  <c r="L2445" i="1"/>
  <c r="L2433" i="1"/>
  <c r="L2421" i="1"/>
  <c r="L2409" i="1"/>
  <c r="L2397" i="1"/>
  <c r="L2385" i="1"/>
  <c r="L2373" i="1"/>
  <c r="L2361" i="1"/>
  <c r="L2349" i="1"/>
  <c r="L2337" i="1"/>
  <c r="L2325" i="1"/>
  <c r="L2313" i="1"/>
  <c r="L2301" i="1"/>
  <c r="L2289" i="1"/>
  <c r="L2277" i="1"/>
  <c r="L2265" i="1"/>
  <c r="L2253" i="1"/>
  <c r="L2241" i="1"/>
  <c r="L2229" i="1"/>
  <c r="L2217" i="1"/>
  <c r="L2205" i="1"/>
  <c r="L2193" i="1"/>
  <c r="L2181" i="1"/>
  <c r="L2169" i="1"/>
  <c r="L2157" i="1"/>
  <c r="L2145" i="1"/>
  <c r="L2133" i="1"/>
  <c r="L2121" i="1"/>
  <c r="L2109" i="1"/>
  <c r="L2097" i="1"/>
  <c r="L2085" i="1"/>
  <c r="L2073" i="1"/>
  <c r="L2061" i="1"/>
  <c r="L2049" i="1"/>
  <c r="L2037" i="1"/>
  <c r="L2025" i="1"/>
  <c r="L2013" i="1"/>
  <c r="L2001" i="1"/>
  <c r="L1989" i="1"/>
  <c r="L1977" i="1"/>
  <c r="L1965" i="1"/>
  <c r="L1953" i="1"/>
  <c r="L1941" i="1"/>
  <c r="L1929" i="1"/>
  <c r="L1917" i="1"/>
  <c r="L1905" i="1"/>
  <c r="L1893" i="1"/>
  <c r="L1881" i="1"/>
  <c r="L1869" i="1"/>
  <c r="L1857" i="1"/>
  <c r="L1845" i="1"/>
  <c r="L1833" i="1"/>
  <c r="L1821" i="1"/>
  <c r="L1809" i="1"/>
  <c r="L1797" i="1"/>
  <c r="L1785" i="1"/>
  <c r="L1773" i="1"/>
  <c r="L1761" i="1"/>
  <c r="L1749" i="1"/>
  <c r="L1737" i="1"/>
  <c r="L1725" i="1"/>
  <c r="L1713" i="1"/>
  <c r="L1701" i="1"/>
  <c r="L1689" i="1"/>
  <c r="L1677" i="1"/>
  <c r="L1665" i="1"/>
  <c r="L1653" i="1"/>
  <c r="L1641" i="1"/>
  <c r="L1629" i="1"/>
  <c r="L1617" i="1"/>
  <c r="L1605" i="1"/>
  <c r="L1593" i="1"/>
  <c r="L1581" i="1"/>
  <c r="L1569" i="1"/>
  <c r="L1557" i="1"/>
  <c r="L1545" i="1"/>
  <c r="L1533" i="1"/>
  <c r="L1521" i="1"/>
  <c r="L1509" i="1"/>
  <c r="L1497" i="1"/>
  <c r="L1485" i="1"/>
  <c r="L1473" i="1"/>
  <c r="L1461" i="1"/>
  <c r="L1449" i="1"/>
  <c r="L1437" i="1"/>
  <c r="L1425" i="1"/>
  <c r="L1413" i="1"/>
  <c r="L1401" i="1"/>
  <c r="L1389" i="1"/>
  <c r="L1377" i="1"/>
  <c r="L1365" i="1"/>
  <c r="L1353" i="1"/>
  <c r="L1341" i="1"/>
  <c r="L1329" i="1"/>
  <c r="L1317" i="1"/>
  <c r="L1305" i="1"/>
  <c r="L1293" i="1"/>
  <c r="L1281" i="1"/>
  <c r="L1269" i="1"/>
  <c r="L1257" i="1"/>
  <c r="L1245" i="1"/>
  <c r="L1233" i="1"/>
  <c r="L1221" i="1"/>
  <c r="L1209" i="1"/>
  <c r="L1197" i="1"/>
  <c r="L1185" i="1"/>
  <c r="L1173" i="1"/>
  <c r="L1161" i="1"/>
  <c r="L1149" i="1"/>
  <c r="L1137" i="1"/>
  <c r="L1125" i="1"/>
  <c r="L1113" i="1"/>
  <c r="L1101" i="1"/>
  <c r="L1089" i="1"/>
  <c r="L1077" i="1"/>
  <c r="L1065" i="1"/>
  <c r="L1053" i="1"/>
  <c r="L1041" i="1"/>
  <c r="L1029" i="1"/>
  <c r="L1017" i="1"/>
  <c r="L1005" i="1"/>
  <c r="L993" i="1"/>
  <c r="L981" i="1"/>
  <c r="L969" i="1"/>
  <c r="L957" i="1"/>
  <c r="L945" i="1"/>
  <c r="L933" i="1"/>
  <c r="L921" i="1"/>
  <c r="L909" i="1"/>
  <c r="L897" i="1"/>
  <c r="L885" i="1"/>
  <c r="L873" i="1"/>
  <c r="L861" i="1"/>
  <c r="L849" i="1"/>
  <c r="L837" i="1"/>
  <c r="L825" i="1"/>
  <c r="L813" i="1"/>
  <c r="L801" i="1"/>
  <c r="L789" i="1"/>
  <c r="L777" i="1"/>
  <c r="L765" i="1"/>
  <c r="L753" i="1"/>
  <c r="L741" i="1"/>
  <c r="L729" i="1"/>
  <c r="L717" i="1"/>
  <c r="L705" i="1"/>
  <c r="L693" i="1"/>
  <c r="L681" i="1"/>
  <c r="L669" i="1"/>
  <c r="L657" i="1"/>
  <c r="L645" i="1"/>
  <c r="L633" i="1"/>
  <c r="L621" i="1"/>
  <c r="L609" i="1"/>
  <c r="L597" i="1"/>
  <c r="L585" i="1"/>
  <c r="L573" i="1"/>
  <c r="L561" i="1"/>
  <c r="L549" i="1"/>
  <c r="L537" i="1"/>
  <c r="L525" i="1"/>
  <c r="L513" i="1"/>
  <c r="L501" i="1"/>
  <c r="L489" i="1"/>
  <c r="L477" i="1"/>
  <c r="L465" i="1"/>
  <c r="L453" i="1"/>
  <c r="L441" i="1"/>
  <c r="L429" i="1"/>
  <c r="L417" i="1"/>
  <c r="L405" i="1"/>
  <c r="L393" i="1"/>
  <c r="L381" i="1"/>
  <c r="L369" i="1"/>
  <c r="L357" i="1"/>
  <c r="L345" i="1"/>
  <c r="L333" i="1"/>
  <c r="L321" i="1"/>
  <c r="L309" i="1"/>
  <c r="L297" i="1"/>
  <c r="L285" i="1"/>
  <c r="L273" i="1"/>
  <c r="L261" i="1"/>
  <c r="L249" i="1"/>
  <c r="L237" i="1"/>
  <c r="L225" i="1"/>
  <c r="L213" i="1"/>
  <c r="L201" i="1"/>
  <c r="L189" i="1"/>
  <c r="L177" i="1"/>
  <c r="L165" i="1"/>
  <c r="L153" i="1"/>
  <c r="L141" i="1"/>
  <c r="L129" i="1"/>
  <c r="L117" i="1"/>
  <c r="L105" i="1"/>
  <c r="L93" i="1"/>
  <c r="L81" i="1"/>
  <c r="L69" i="1"/>
  <c r="L57" i="1"/>
  <c r="L45" i="1"/>
  <c r="L33" i="1"/>
  <c r="L21" i="1"/>
  <c r="L9" i="1"/>
  <c r="L7496" i="1"/>
  <c r="L7484" i="1"/>
  <c r="L7472" i="1"/>
  <c r="L7460" i="1"/>
  <c r="L7448" i="1"/>
  <c r="L7436" i="1"/>
  <c r="L7424" i="1"/>
  <c r="L7412" i="1"/>
  <c r="L7400" i="1"/>
  <c r="L7388" i="1"/>
  <c r="L7376" i="1"/>
  <c r="L7364" i="1"/>
  <c r="L7352" i="1"/>
  <c r="L7340" i="1"/>
  <c r="L7328" i="1"/>
  <c r="L7316" i="1"/>
  <c r="L7304" i="1"/>
  <c r="L7292" i="1"/>
  <c r="L7280" i="1"/>
  <c r="L7268" i="1"/>
  <c r="L7256" i="1"/>
  <c r="L7244" i="1"/>
  <c r="L7232" i="1"/>
  <c r="L7220" i="1"/>
  <c r="L7208" i="1"/>
  <c r="L7196" i="1"/>
  <c r="L7184" i="1"/>
  <c r="L7172" i="1"/>
  <c r="L7160" i="1"/>
  <c r="L7148" i="1"/>
  <c r="L7136" i="1"/>
  <c r="L7124" i="1"/>
  <c r="L7112" i="1"/>
  <c r="L7100" i="1"/>
  <c r="L7088" i="1"/>
  <c r="L7076" i="1"/>
  <c r="L7064" i="1"/>
  <c r="L7052" i="1"/>
  <c r="L7040" i="1"/>
  <c r="L7028" i="1"/>
  <c r="L7016" i="1"/>
  <c r="L7004" i="1"/>
  <c r="L6992" i="1"/>
  <c r="L6980" i="1"/>
  <c r="L6968" i="1"/>
  <c r="L6956" i="1"/>
  <c r="L6944" i="1"/>
  <c r="L6932" i="1"/>
  <c r="L6920" i="1"/>
  <c r="L6908" i="1"/>
  <c r="L6896" i="1"/>
  <c r="L6884" i="1"/>
  <c r="L6872" i="1"/>
  <c r="L6860" i="1"/>
  <c r="L6848" i="1"/>
  <c r="L6836" i="1"/>
  <c r="L6824" i="1"/>
  <c r="L6812" i="1"/>
  <c r="L6800" i="1"/>
  <c r="L6788" i="1"/>
  <c r="L6776" i="1"/>
  <c r="L6764" i="1"/>
  <c r="L6752" i="1"/>
  <c r="L6740" i="1"/>
  <c r="L6728" i="1"/>
  <c r="L6716" i="1"/>
  <c r="L6704" i="1"/>
  <c r="L6692" i="1"/>
  <c r="L6680" i="1"/>
  <c r="L6668" i="1"/>
  <c r="L6656" i="1"/>
  <c r="L6644" i="1"/>
  <c r="L6632" i="1"/>
  <c r="L6620" i="1"/>
  <c r="L6608" i="1"/>
  <c r="L6596" i="1"/>
  <c r="L6584" i="1"/>
  <c r="L6572" i="1"/>
  <c r="L6560" i="1"/>
  <c r="L6548" i="1"/>
  <c r="L6536" i="1"/>
  <c r="L6524" i="1"/>
  <c r="L6512" i="1"/>
  <c r="L6500" i="1"/>
  <c r="L6488" i="1"/>
  <c r="L6476" i="1"/>
  <c r="L6464" i="1"/>
  <c r="L6452" i="1"/>
  <c r="L6440" i="1"/>
  <c r="L6428" i="1"/>
  <c r="L6416" i="1"/>
  <c r="L6404" i="1"/>
  <c r="L6392" i="1"/>
  <c r="L6380" i="1"/>
  <c r="L6368" i="1"/>
  <c r="L6356" i="1"/>
  <c r="L6344" i="1"/>
  <c r="L6332" i="1"/>
  <c r="L6320" i="1"/>
  <c r="L6308" i="1"/>
  <c r="L6296" i="1"/>
  <c r="L6284" i="1"/>
  <c r="L6272" i="1"/>
  <c r="L6260" i="1"/>
  <c r="L6248" i="1"/>
  <c r="L6236" i="1"/>
  <c r="L6224" i="1"/>
  <c r="L6212" i="1"/>
  <c r="L6200" i="1"/>
  <c r="L6188" i="1"/>
  <c r="L6176" i="1"/>
  <c r="L6164" i="1"/>
  <c r="L6152" i="1"/>
  <c r="L6140" i="1"/>
  <c r="L6128" i="1"/>
  <c r="L6116" i="1"/>
  <c r="L6104" i="1"/>
  <c r="L6092" i="1"/>
  <c r="L6080" i="1"/>
  <c r="L6068" i="1"/>
  <c r="L6056" i="1"/>
  <c r="L6044" i="1"/>
  <c r="L6032" i="1"/>
  <c r="L6020" i="1"/>
  <c r="L6008" i="1"/>
  <c r="L5996" i="1"/>
  <c r="L5984" i="1"/>
  <c r="L5972" i="1"/>
  <c r="L5960" i="1"/>
  <c r="L5948" i="1"/>
  <c r="L5936" i="1"/>
  <c r="L5924" i="1"/>
  <c r="L5912" i="1"/>
  <c r="L5900" i="1"/>
  <c r="L5888" i="1"/>
  <c r="L5876" i="1"/>
  <c r="L5864" i="1"/>
  <c r="L5852" i="1"/>
  <c r="L5840" i="1"/>
  <c r="L5828" i="1"/>
  <c r="L5816" i="1"/>
  <c r="L5804" i="1"/>
  <c r="L5792" i="1"/>
  <c r="L5780" i="1"/>
  <c r="L5768" i="1"/>
  <c r="L5756" i="1"/>
  <c r="L5744" i="1"/>
  <c r="L5732" i="1"/>
  <c r="L5720" i="1"/>
  <c r="L5708" i="1"/>
  <c r="L5696" i="1"/>
  <c r="L5684" i="1"/>
  <c r="L5672" i="1"/>
  <c r="L5660" i="1"/>
  <c r="L5648" i="1"/>
  <c r="L5636" i="1"/>
  <c r="L5624" i="1"/>
  <c r="L5612" i="1"/>
  <c r="L5600" i="1"/>
  <c r="L5588" i="1"/>
  <c r="L5576" i="1"/>
  <c r="L5564" i="1"/>
  <c r="L5552" i="1"/>
  <c r="L5540" i="1"/>
  <c r="L5528" i="1"/>
  <c r="L5516" i="1"/>
  <c r="L5504" i="1"/>
  <c r="L5492" i="1"/>
  <c r="L5480" i="1"/>
  <c r="L5468" i="1"/>
  <c r="L5456" i="1"/>
  <c r="L5444" i="1"/>
  <c r="L5432" i="1"/>
  <c r="L5420" i="1"/>
  <c r="L5408" i="1"/>
  <c r="L5396" i="1"/>
  <c r="L5384" i="1"/>
  <c r="L5372" i="1"/>
  <c r="L5360" i="1"/>
  <c r="L5348" i="1"/>
  <c r="L5336" i="1"/>
  <c r="L5324" i="1"/>
  <c r="L5312" i="1"/>
  <c r="L5300" i="1"/>
  <c r="L5288" i="1"/>
  <c r="L5276" i="1"/>
  <c r="L5264" i="1"/>
  <c r="L5252" i="1"/>
  <c r="L5240" i="1"/>
  <c r="L5228" i="1"/>
  <c r="L5216" i="1"/>
  <c r="L5204" i="1"/>
  <c r="L5192" i="1"/>
  <c r="L5180" i="1"/>
  <c r="L5168" i="1"/>
  <c r="L5156" i="1"/>
  <c r="L5144" i="1"/>
  <c r="L5132" i="1"/>
  <c r="L5120" i="1"/>
  <c r="L5108" i="1"/>
  <c r="L5096" i="1"/>
  <c r="L5084" i="1"/>
  <c r="L5072" i="1"/>
  <c r="L5060" i="1"/>
  <c r="L5048" i="1"/>
  <c r="L5036" i="1"/>
  <c r="L5024" i="1"/>
  <c r="L5012" i="1"/>
  <c r="L5000" i="1"/>
  <c r="L4988" i="1"/>
  <c r="L4976" i="1"/>
  <c r="L4964" i="1"/>
  <c r="L4952" i="1"/>
  <c r="L4940" i="1"/>
  <c r="L4928" i="1"/>
  <c r="L4916" i="1"/>
  <c r="L4904" i="1"/>
  <c r="L4892" i="1"/>
  <c r="L4880" i="1"/>
  <c r="L4868" i="1"/>
  <c r="L4856" i="1"/>
  <c r="L4844" i="1"/>
  <c r="L4832" i="1"/>
  <c r="L4820" i="1"/>
  <c r="L4808" i="1"/>
  <c r="L4796" i="1"/>
  <c r="L4784" i="1"/>
  <c r="L4772" i="1"/>
  <c r="L4760" i="1"/>
  <c r="L4748" i="1"/>
  <c r="L4736" i="1"/>
  <c r="L4724" i="1"/>
  <c r="L4712" i="1"/>
  <c r="L4700" i="1"/>
  <c r="L4688" i="1"/>
  <c r="L4676" i="1"/>
  <c r="L4664" i="1"/>
  <c r="L4652" i="1"/>
  <c r="L4640" i="1"/>
  <c r="L4628" i="1"/>
  <c r="L4616" i="1"/>
  <c r="L4604" i="1"/>
  <c r="L4592" i="1"/>
  <c r="L4580" i="1"/>
  <c r="L4568" i="1"/>
  <c r="L4556" i="1"/>
  <c r="L4544" i="1"/>
  <c r="L4532" i="1"/>
  <c r="L4520" i="1"/>
  <c r="L4508" i="1"/>
  <c r="L4496" i="1"/>
  <c r="L4484" i="1"/>
  <c r="L4472" i="1"/>
  <c r="L4460" i="1"/>
  <c r="L4448" i="1"/>
  <c r="L4436" i="1"/>
  <c r="L4424" i="1"/>
  <c r="L4412" i="1"/>
  <c r="L4400" i="1"/>
  <c r="L4388" i="1"/>
  <c r="L4376" i="1"/>
  <c r="L4364" i="1"/>
  <c r="L4352" i="1"/>
  <c r="L4340" i="1"/>
  <c r="L4328" i="1"/>
  <c r="L4316" i="1"/>
  <c r="L4304" i="1"/>
  <c r="L4292" i="1"/>
  <c r="L4280" i="1"/>
  <c r="L4268" i="1"/>
  <c r="L4256" i="1"/>
  <c r="L4244" i="1"/>
  <c r="L4232" i="1"/>
  <c r="L4220" i="1"/>
  <c r="L4208" i="1"/>
  <c r="L4196" i="1"/>
  <c r="L4184" i="1"/>
  <c r="L4172" i="1"/>
  <c r="L4160" i="1"/>
  <c r="L4148" i="1"/>
  <c r="L4136" i="1"/>
  <c r="L4124" i="1"/>
  <c r="L4112" i="1"/>
  <c r="L4100" i="1"/>
  <c r="L4088" i="1"/>
  <c r="L4076" i="1"/>
  <c r="L4064" i="1"/>
  <c r="L4052" i="1"/>
  <c r="L4040" i="1"/>
  <c r="L4028" i="1"/>
  <c r="L4016" i="1"/>
  <c r="L4004" i="1"/>
  <c r="L3992" i="1"/>
  <c r="L3980" i="1"/>
  <c r="L3968" i="1"/>
  <c r="L3956" i="1"/>
  <c r="L3944" i="1"/>
  <c r="L3932" i="1"/>
  <c r="L3920" i="1"/>
  <c r="L3908" i="1"/>
  <c r="L3896" i="1"/>
  <c r="L3884" i="1"/>
  <c r="L3872" i="1"/>
  <c r="L3860" i="1"/>
  <c r="L3848" i="1"/>
  <c r="L3836" i="1"/>
  <c r="L3824" i="1"/>
  <c r="L3812" i="1"/>
  <c r="L3800" i="1"/>
  <c r="L3788" i="1"/>
  <c r="L3776" i="1"/>
  <c r="L3764" i="1"/>
  <c r="L3752" i="1"/>
  <c r="L3740" i="1"/>
  <c r="L3728" i="1"/>
  <c r="L3716" i="1"/>
  <c r="L3704" i="1"/>
  <c r="L3692" i="1"/>
  <c r="L3680" i="1"/>
  <c r="L3668" i="1"/>
  <c r="L3656" i="1"/>
  <c r="L3644" i="1"/>
  <c r="L3632" i="1"/>
  <c r="L3620" i="1"/>
  <c r="L3608" i="1"/>
  <c r="L3596" i="1"/>
  <c r="L3584" i="1"/>
  <c r="L3572" i="1"/>
  <c r="L3560" i="1"/>
  <c r="L3548" i="1"/>
  <c r="L3536" i="1"/>
  <c r="L3524" i="1"/>
  <c r="L3512" i="1"/>
  <c r="L3500" i="1"/>
  <c r="L3488" i="1"/>
  <c r="L3476" i="1"/>
  <c r="L3464" i="1"/>
  <c r="L3452" i="1"/>
  <c r="L3440" i="1"/>
  <c r="L3428" i="1"/>
  <c r="L3416" i="1"/>
  <c r="L3404" i="1"/>
  <c r="L3392" i="1"/>
  <c r="L3380" i="1"/>
  <c r="L3368" i="1"/>
  <c r="L3356" i="1"/>
  <c r="L3344" i="1"/>
  <c r="L3332" i="1"/>
  <c r="L3320" i="1"/>
  <c r="L3308" i="1"/>
  <c r="L3296" i="1"/>
  <c r="L3284" i="1"/>
  <c r="L3272" i="1"/>
  <c r="L3260" i="1"/>
  <c r="L3248" i="1"/>
  <c r="L3236" i="1"/>
  <c r="L3224" i="1"/>
  <c r="L3212" i="1"/>
  <c r="L3200" i="1"/>
  <c r="L3188" i="1"/>
  <c r="L3176" i="1"/>
  <c r="L3164" i="1"/>
  <c r="L3152" i="1"/>
  <c r="L3140" i="1"/>
  <c r="L3128" i="1"/>
  <c r="L3116" i="1"/>
  <c r="L3104" i="1"/>
  <c r="L3092" i="1"/>
  <c r="L3080" i="1"/>
  <c r="L3068" i="1"/>
  <c r="L3056" i="1"/>
  <c r="L3044" i="1"/>
  <c r="L3032" i="1"/>
  <c r="L3020" i="1"/>
  <c r="L3008" i="1"/>
  <c r="L2996" i="1"/>
  <c r="L2984" i="1"/>
  <c r="L2972" i="1"/>
  <c r="L2960" i="1"/>
  <c r="L2948" i="1"/>
  <c r="L2936" i="1"/>
  <c r="L2924" i="1"/>
  <c r="L2912" i="1"/>
  <c r="L2900" i="1"/>
  <c r="L2888" i="1"/>
  <c r="L2876" i="1"/>
  <c r="L2864" i="1"/>
  <c r="L2852" i="1"/>
  <c r="L2840" i="1"/>
  <c r="L2828" i="1"/>
  <c r="L2816" i="1"/>
  <c r="L2804" i="1"/>
  <c r="L2792" i="1"/>
  <c r="L2780" i="1"/>
  <c r="L2768" i="1"/>
  <c r="L2756" i="1"/>
  <c r="L2744" i="1"/>
  <c r="L2732" i="1"/>
  <c r="L2720" i="1"/>
  <c r="L2708" i="1"/>
  <c r="L2696" i="1"/>
  <c r="L2684" i="1"/>
  <c r="L2672" i="1"/>
  <c r="L2660" i="1"/>
  <c r="L2648" i="1"/>
  <c r="L2636" i="1"/>
  <c r="L2624" i="1"/>
  <c r="L2612" i="1"/>
  <c r="L2600" i="1"/>
  <c r="L2588" i="1"/>
  <c r="L2576" i="1"/>
  <c r="L2564" i="1"/>
  <c r="L2552" i="1"/>
  <c r="L2540" i="1"/>
  <c r="L2528" i="1"/>
  <c r="L2516" i="1"/>
  <c r="L2504" i="1"/>
  <c r="L2492" i="1"/>
  <c r="L2480" i="1"/>
  <c r="L2468" i="1"/>
  <c r="L2456" i="1"/>
  <c r="L2444" i="1"/>
  <c r="L2432" i="1"/>
  <c r="L2420" i="1"/>
  <c r="L2408" i="1"/>
  <c r="L2396" i="1"/>
  <c r="L2384" i="1"/>
  <c r="L2372" i="1"/>
  <c r="L2360" i="1"/>
  <c r="L2348" i="1"/>
  <c r="L2336" i="1"/>
  <c r="L2324" i="1"/>
  <c r="L2312" i="1"/>
  <c r="L2300" i="1"/>
  <c r="L2288" i="1"/>
  <c r="L2276" i="1"/>
  <c r="L2264" i="1"/>
  <c r="L2252" i="1"/>
  <c r="L2240" i="1"/>
  <c r="L2228" i="1"/>
  <c r="L2216" i="1"/>
  <c r="L2204" i="1"/>
  <c r="L2192" i="1"/>
  <c r="L2180" i="1"/>
  <c r="L2168" i="1"/>
  <c r="L2156" i="1"/>
  <c r="L2144" i="1"/>
  <c r="L2132" i="1"/>
  <c r="L2120" i="1"/>
  <c r="L2108" i="1"/>
  <c r="L2096" i="1"/>
  <c r="L2084" i="1"/>
  <c r="L2072" i="1"/>
  <c r="L2060" i="1"/>
  <c r="L2048" i="1"/>
  <c r="L2036" i="1"/>
  <c r="L2024" i="1"/>
  <c r="L2012" i="1"/>
  <c r="L2000" i="1"/>
  <c r="L1988" i="1"/>
  <c r="L1976" i="1"/>
  <c r="L1964" i="1"/>
  <c r="L1952" i="1"/>
  <c r="L1940" i="1"/>
  <c r="L1928" i="1"/>
  <c r="L1916" i="1"/>
  <c r="L1904" i="1"/>
  <c r="L1892" i="1"/>
  <c r="L1880" i="1"/>
  <c r="L1868" i="1"/>
  <c r="L1856" i="1"/>
  <c r="L1844" i="1"/>
  <c r="L1832" i="1"/>
  <c r="L1820" i="1"/>
  <c r="L1808" i="1"/>
  <c r="L1796" i="1"/>
  <c r="L1784" i="1"/>
  <c r="L1772" i="1"/>
  <c r="L1760" i="1"/>
  <c r="L1748" i="1"/>
  <c r="L1736" i="1"/>
  <c r="L1724" i="1"/>
  <c r="L1712" i="1"/>
  <c r="L1700" i="1"/>
  <c r="L1688" i="1"/>
  <c r="L1676" i="1"/>
  <c r="L1664" i="1"/>
  <c r="L1652" i="1"/>
  <c r="L1640" i="1"/>
  <c r="L1628" i="1"/>
  <c r="L1616" i="1"/>
  <c r="L1604" i="1"/>
  <c r="L1592" i="1"/>
  <c r="L1580" i="1"/>
  <c r="L1568" i="1"/>
  <c r="L1556" i="1"/>
  <c r="L1544" i="1"/>
  <c r="L1532" i="1"/>
  <c r="L1520" i="1"/>
  <c r="L1508" i="1"/>
  <c r="L1496" i="1"/>
  <c r="L1484" i="1"/>
  <c r="L1472" i="1"/>
  <c r="L1460" i="1"/>
  <c r="L1448" i="1"/>
  <c r="L1436" i="1"/>
  <c r="L1424" i="1"/>
  <c r="L1412" i="1"/>
  <c r="L1400" i="1"/>
  <c r="L1388" i="1"/>
  <c r="L1376" i="1"/>
  <c r="L1364" i="1"/>
  <c r="L1352" i="1"/>
  <c r="L1340" i="1"/>
  <c r="L1328" i="1"/>
  <c r="L1316" i="1"/>
  <c r="L1304" i="1"/>
  <c r="L1292" i="1"/>
  <c r="L1280" i="1"/>
  <c r="L1268" i="1"/>
  <c r="L1256" i="1"/>
  <c r="L1244" i="1"/>
  <c r="L1232" i="1"/>
  <c r="L1220" i="1"/>
  <c r="L1208" i="1"/>
  <c r="L1196" i="1"/>
  <c r="L1184" i="1"/>
  <c r="L1172" i="1"/>
  <c r="L1160" i="1"/>
  <c r="L1148" i="1"/>
  <c r="L1136" i="1"/>
  <c r="L1124" i="1"/>
  <c r="L1112" i="1"/>
  <c r="L1100" i="1"/>
  <c r="L1088" i="1"/>
  <c r="L1076" i="1"/>
  <c r="L1064" i="1"/>
  <c r="L1052" i="1"/>
  <c r="L1040" i="1"/>
  <c r="L1028" i="1"/>
  <c r="L1016" i="1"/>
  <c r="L1004" i="1"/>
  <c r="L992" i="1"/>
  <c r="L980" i="1"/>
  <c r="L968" i="1"/>
  <c r="L956" i="1"/>
  <c r="L944" i="1"/>
  <c r="L932" i="1"/>
  <c r="L920" i="1"/>
  <c r="L908" i="1"/>
  <c r="L896" i="1"/>
  <c r="L884" i="1"/>
  <c r="L872" i="1"/>
  <c r="L860" i="1"/>
  <c r="L848" i="1"/>
  <c r="L836" i="1"/>
  <c r="L824" i="1"/>
  <c r="L812" i="1"/>
  <c r="L800" i="1"/>
  <c r="L788" i="1"/>
  <c r="L776" i="1"/>
  <c r="L764" i="1"/>
  <c r="L752" i="1"/>
  <c r="L740" i="1"/>
  <c r="L728" i="1"/>
  <c r="L716" i="1"/>
  <c r="L704" i="1"/>
  <c r="L692" i="1"/>
  <c r="L680" i="1"/>
  <c r="L668" i="1"/>
  <c r="L656" i="1"/>
  <c r="L644" i="1"/>
  <c r="L632" i="1"/>
  <c r="L620" i="1"/>
  <c r="L608" i="1"/>
  <c r="L596" i="1"/>
  <c r="L584" i="1"/>
  <c r="L572" i="1"/>
  <c r="L560" i="1"/>
  <c r="L548" i="1"/>
  <c r="L536" i="1"/>
  <c r="L524" i="1"/>
  <c r="L512" i="1"/>
  <c r="L500" i="1"/>
  <c r="L488" i="1"/>
  <c r="L476" i="1"/>
  <c r="L464" i="1"/>
  <c r="L452" i="1"/>
  <c r="L440" i="1"/>
  <c r="L428" i="1"/>
  <c r="L416" i="1"/>
  <c r="L404" i="1"/>
  <c r="L392" i="1"/>
  <c r="L380" i="1"/>
  <c r="L368" i="1"/>
  <c r="L356" i="1"/>
  <c r="L344" i="1"/>
  <c r="L332" i="1"/>
  <c r="L320" i="1"/>
  <c r="L308" i="1"/>
  <c r="L296" i="1"/>
  <c r="L284" i="1"/>
  <c r="L272" i="1"/>
  <c r="L260" i="1"/>
  <c r="L248" i="1"/>
  <c r="L236" i="1"/>
  <c r="L224" i="1"/>
  <c r="L212" i="1"/>
  <c r="L200" i="1"/>
  <c r="L188" i="1"/>
  <c r="L176" i="1"/>
  <c r="L164" i="1"/>
  <c r="L152" i="1"/>
  <c r="L140" i="1"/>
  <c r="L128" i="1"/>
  <c r="L116" i="1"/>
  <c r="L104" i="1"/>
  <c r="L92" i="1"/>
  <c r="L80" i="1"/>
  <c r="L68" i="1"/>
  <c r="L56" i="1"/>
  <c r="L44" i="1"/>
  <c r="L32" i="1"/>
  <c r="L20" i="1"/>
  <c r="L8" i="1"/>
  <c r="L7492" i="1"/>
  <c r="L7480" i="1"/>
  <c r="L7468" i="1"/>
  <c r="L7456" i="1"/>
  <c r="L7444" i="1"/>
  <c r="L7432" i="1"/>
  <c r="L7420" i="1"/>
  <c r="L7408" i="1"/>
  <c r="L7396" i="1"/>
  <c r="L7384" i="1"/>
  <c r="L7372" i="1"/>
  <c r="L7360" i="1"/>
  <c r="L7348" i="1"/>
  <c r="L7336" i="1"/>
  <c r="L7324" i="1"/>
  <c r="L7312" i="1"/>
  <c r="L7300" i="1"/>
  <c r="L7288" i="1"/>
  <c r="L7276" i="1"/>
  <c r="L7264" i="1"/>
  <c r="L7252" i="1"/>
  <c r="L7240" i="1"/>
  <c r="L7228" i="1"/>
  <c r="L7216" i="1"/>
  <c r="L7204" i="1"/>
  <c r="L7192" i="1"/>
  <c r="L7180" i="1"/>
  <c r="L7168" i="1"/>
  <c r="L7156" i="1"/>
  <c r="L7144" i="1"/>
  <c r="L7132" i="1"/>
  <c r="L7120" i="1"/>
  <c r="L7108" i="1"/>
  <c r="L7096" i="1"/>
  <c r="L7084" i="1"/>
  <c r="L7072" i="1"/>
  <c r="L7060" i="1"/>
  <c r="L7048" i="1"/>
  <c r="L7036" i="1"/>
  <c r="L7024" i="1"/>
  <c r="L7012" i="1"/>
  <c r="L7000" i="1"/>
  <c r="L6988" i="1"/>
  <c r="L6976" i="1"/>
  <c r="L6964" i="1"/>
  <c r="L6952" i="1"/>
  <c r="L6940" i="1"/>
  <c r="L6928" i="1"/>
  <c r="L6916" i="1"/>
  <c r="L6904" i="1"/>
  <c r="L6892" i="1"/>
  <c r="L6880" i="1"/>
  <c r="L6868" i="1"/>
  <c r="L6856" i="1"/>
  <c r="L6844" i="1"/>
  <c r="L6832" i="1"/>
  <c r="L6820" i="1"/>
  <c r="L6808" i="1"/>
  <c r="L6796" i="1"/>
  <c r="L6784" i="1"/>
  <c r="L6772" i="1"/>
  <c r="L6760" i="1"/>
  <c r="L6748" i="1"/>
  <c r="L6736" i="1"/>
  <c r="L6724" i="1"/>
  <c r="L6712" i="1"/>
  <c r="L6700" i="1"/>
  <c r="L6688" i="1"/>
  <c r="L6676" i="1"/>
  <c r="L6664" i="1"/>
  <c r="L6652" i="1"/>
  <c r="L6640" i="1"/>
  <c r="L6628" i="1"/>
  <c r="L6616" i="1"/>
  <c r="L6604" i="1"/>
  <c r="L6592" i="1"/>
  <c r="L6580" i="1"/>
  <c r="L6568" i="1"/>
  <c r="L6556" i="1"/>
  <c r="L6544" i="1"/>
  <c r="L6532" i="1"/>
  <c r="L6520" i="1"/>
  <c r="L6508" i="1"/>
  <c r="L6496" i="1"/>
  <c r="L6484" i="1"/>
  <c r="L6472" i="1"/>
  <c r="L6460" i="1"/>
  <c r="L6448" i="1"/>
  <c r="L6436" i="1"/>
  <c r="L6424" i="1"/>
  <c r="L6412" i="1"/>
  <c r="L6400" i="1"/>
  <c r="L6388" i="1"/>
  <c r="L6376" i="1"/>
  <c r="L6364" i="1"/>
  <c r="L6352" i="1"/>
  <c r="L6340" i="1"/>
  <c r="L6328" i="1"/>
  <c r="L6316" i="1"/>
  <c r="L6304" i="1"/>
  <c r="L6292" i="1"/>
  <c r="L6280" i="1"/>
  <c r="L6268" i="1"/>
  <c r="L6256" i="1"/>
  <c r="L6244" i="1"/>
  <c r="L6232" i="1"/>
  <c r="L6220" i="1"/>
  <c r="L6208" i="1"/>
  <c r="L6196" i="1"/>
  <c r="L6184" i="1"/>
  <c r="L6172" i="1"/>
  <c r="L7499" i="1"/>
  <c r="L7487" i="1"/>
  <c r="L7475" i="1"/>
  <c r="L7463" i="1"/>
  <c r="L7451" i="1"/>
  <c r="L7439" i="1"/>
  <c r="L7427" i="1"/>
  <c r="L7415" i="1"/>
  <c r="L7403" i="1"/>
  <c r="L7391" i="1"/>
  <c r="L7379" i="1"/>
  <c r="L7367" i="1"/>
  <c r="L7355" i="1"/>
  <c r="L7343" i="1"/>
  <c r="L7331" i="1"/>
  <c r="L7319" i="1"/>
  <c r="L7307" i="1"/>
  <c r="L7295" i="1"/>
  <c r="L7283" i="1"/>
  <c r="L7271" i="1"/>
  <c r="L7259" i="1"/>
  <c r="L7247" i="1"/>
  <c r="L7235" i="1"/>
  <c r="L7223" i="1"/>
  <c r="L7211" i="1"/>
  <c r="L7199" i="1"/>
  <c r="L7187" i="1"/>
  <c r="L7175" i="1"/>
  <c r="L7163" i="1"/>
  <c r="L7151" i="1"/>
  <c r="L7139" i="1"/>
  <c r="L7127" i="1"/>
  <c r="L7115" i="1"/>
  <c r="L7103" i="1"/>
  <c r="L7091" i="1"/>
  <c r="L7079" i="1"/>
  <c r="L7067" i="1"/>
  <c r="L7055" i="1"/>
  <c r="L7043" i="1"/>
  <c r="L7031" i="1"/>
  <c r="L7019" i="1"/>
  <c r="L7007" i="1"/>
  <c r="L6995" i="1"/>
  <c r="L6983" i="1"/>
  <c r="L6971" i="1"/>
  <c r="L6959" i="1"/>
  <c r="L6947" i="1"/>
  <c r="L6935" i="1"/>
  <c r="L6923" i="1"/>
  <c r="L6911" i="1"/>
  <c r="L6899" i="1"/>
  <c r="L6887" i="1"/>
  <c r="L6875" i="1"/>
  <c r="L6863" i="1"/>
  <c r="L6851" i="1"/>
  <c r="L6839" i="1"/>
  <c r="L6827" i="1"/>
  <c r="L6815" i="1"/>
  <c r="L6803" i="1"/>
  <c r="L6791" i="1"/>
  <c r="L6779" i="1"/>
  <c r="L6767" i="1"/>
  <c r="L6755" i="1"/>
  <c r="L6743" i="1"/>
  <c r="L6731" i="1"/>
  <c r="L6719" i="1"/>
  <c r="L6707" i="1"/>
  <c r="L6695" i="1"/>
  <c r="L6683" i="1"/>
  <c r="L6671" i="1"/>
  <c r="L6659" i="1"/>
  <c r="L6647" i="1"/>
  <c r="L6635" i="1"/>
  <c r="L6623" i="1"/>
  <c r="L6611" i="1"/>
  <c r="L6599" i="1"/>
  <c r="L6587" i="1"/>
  <c r="L6575" i="1"/>
  <c r="L6563" i="1"/>
  <c r="L6551" i="1"/>
  <c r="L6539" i="1"/>
  <c r="L6527" i="1"/>
  <c r="L6515" i="1"/>
  <c r="L6503" i="1"/>
  <c r="L6491" i="1"/>
  <c r="L6479" i="1"/>
  <c r="L6467" i="1"/>
  <c r="L6455" i="1"/>
  <c r="L6443" i="1"/>
  <c r="L6431" i="1"/>
  <c r="L6419" i="1"/>
  <c r="L6407" i="1"/>
  <c r="L6395" i="1"/>
  <c r="L6383" i="1"/>
  <c r="L6371" i="1"/>
  <c r="L6359" i="1"/>
  <c r="L6347" i="1"/>
  <c r="L6335" i="1"/>
  <c r="L6323" i="1"/>
  <c r="L6311" i="1"/>
  <c r="L6299" i="1"/>
  <c r="L6287" i="1"/>
  <c r="L6275" i="1"/>
  <c r="L6263" i="1"/>
  <c r="L6251" i="1"/>
  <c r="L6239" i="1"/>
  <c r="L6227" i="1"/>
  <c r="L6215" i="1"/>
  <c r="L6203" i="1"/>
  <c r="L6191" i="1"/>
  <c r="L6179" i="1"/>
  <c r="L6167" i="1"/>
  <c r="L7495" i="1"/>
  <c r="L7483" i="1"/>
  <c r="L7471" i="1"/>
  <c r="L7459" i="1"/>
  <c r="L7447" i="1"/>
  <c r="L7435" i="1"/>
  <c r="L7423" i="1"/>
  <c r="L7411" i="1"/>
  <c r="L7399" i="1"/>
  <c r="L7387" i="1"/>
  <c r="L7375" i="1"/>
  <c r="L7363" i="1"/>
  <c r="L7351" i="1"/>
  <c r="L7339" i="1"/>
  <c r="L7327" i="1"/>
  <c r="L7315" i="1"/>
  <c r="L7303" i="1"/>
  <c r="L7291" i="1"/>
  <c r="L7279" i="1"/>
  <c r="L7267" i="1"/>
  <c r="L7255" i="1"/>
  <c r="L7243" i="1"/>
  <c r="L7231" i="1"/>
  <c r="L7219" i="1"/>
  <c r="L7207" i="1"/>
  <c r="L7195" i="1"/>
  <c r="L7183" i="1"/>
  <c r="L7171" i="1"/>
  <c r="L7159" i="1"/>
  <c r="L7147" i="1"/>
  <c r="L7135" i="1"/>
  <c r="L7123" i="1"/>
  <c r="L7111" i="1"/>
  <c r="L7099" i="1"/>
  <c r="L7087" i="1"/>
  <c r="L7075" i="1"/>
  <c r="L7063" i="1"/>
  <c r="L7051" i="1"/>
  <c r="L7039" i="1"/>
  <c r="L7027" i="1"/>
  <c r="L7015" i="1"/>
  <c r="L7003" i="1"/>
  <c r="L6991" i="1"/>
  <c r="L6979" i="1"/>
  <c r="L6967" i="1"/>
  <c r="L6955" i="1"/>
  <c r="L6943" i="1"/>
  <c r="L6931" i="1"/>
  <c r="L6919" i="1"/>
  <c r="L6907" i="1"/>
  <c r="L6895" i="1"/>
  <c r="L6883" i="1"/>
  <c r="L6871" i="1"/>
  <c r="L6859" i="1"/>
  <c r="L6847" i="1"/>
  <c r="L6835" i="1"/>
  <c r="L6823" i="1"/>
  <c r="L6811" i="1"/>
  <c r="L6799" i="1"/>
  <c r="L6787" i="1"/>
  <c r="L6775" i="1"/>
  <c r="L6763" i="1"/>
  <c r="L6751" i="1"/>
  <c r="L6739" i="1"/>
  <c r="L6727" i="1"/>
  <c r="L6715" i="1"/>
  <c r="L6703" i="1"/>
  <c r="L6691" i="1"/>
  <c r="L6679" i="1"/>
  <c r="L6667" i="1"/>
  <c r="L6655" i="1"/>
  <c r="L6643" i="1"/>
  <c r="L6631" i="1"/>
  <c r="L6619" i="1"/>
  <c r="L6607" i="1"/>
  <c r="L6595" i="1"/>
  <c r="L6583" i="1"/>
  <c r="L6571" i="1"/>
  <c r="L6559" i="1"/>
  <c r="L6547" i="1"/>
  <c r="L6535" i="1"/>
  <c r="L6523" i="1"/>
  <c r="L6511" i="1"/>
  <c r="L6499" i="1"/>
  <c r="L6487" i="1"/>
  <c r="L6475" i="1"/>
  <c r="L6463" i="1"/>
  <c r="L6451" i="1"/>
  <c r="L6439" i="1"/>
  <c r="L6427" i="1"/>
  <c r="L6415" i="1"/>
  <c r="L6403" i="1"/>
  <c r="L6391" i="1"/>
  <c r="L6379" i="1"/>
  <c r="L6367" i="1"/>
  <c r="L6355" i="1"/>
  <c r="L6343" i="1"/>
  <c r="L6331" i="1"/>
  <c r="L6319" i="1"/>
  <c r="L6307" i="1"/>
  <c r="L6295" i="1"/>
  <c r="L6283" i="1"/>
  <c r="L6271" i="1"/>
  <c r="L6259" i="1"/>
  <c r="L6247" i="1"/>
  <c r="L6235" i="1"/>
  <c r="L6223" i="1"/>
  <c r="L6211" i="1"/>
  <c r="L6199" i="1"/>
  <c r="L6187" i="1"/>
  <c r="L6175" i="1"/>
  <c r="L6160" i="1"/>
  <c r="L6148" i="1"/>
  <c r="L6136" i="1"/>
  <c r="L6124" i="1"/>
  <c r="L6112" i="1"/>
  <c r="L6100" i="1"/>
  <c r="L6088" i="1"/>
  <c r="L6076" i="1"/>
  <c r="L6064" i="1"/>
  <c r="L6052" i="1"/>
  <c r="L6040" i="1"/>
  <c r="L6028" i="1"/>
  <c r="L6016" i="1"/>
  <c r="L6004" i="1"/>
  <c r="L5992" i="1"/>
  <c r="L5980" i="1"/>
  <c r="L5968" i="1"/>
  <c r="L5956" i="1"/>
  <c r="L5944" i="1"/>
  <c r="L5932" i="1"/>
  <c r="L5920" i="1"/>
  <c r="L5908" i="1"/>
  <c r="L5896" i="1"/>
  <c r="L5884" i="1"/>
  <c r="L5872" i="1"/>
  <c r="L5860" i="1"/>
  <c r="L5848" i="1"/>
  <c r="L5836" i="1"/>
  <c r="L5824" i="1"/>
  <c r="L5812" i="1"/>
  <c r="L5800" i="1"/>
  <c r="L5788" i="1"/>
  <c r="L5776" i="1"/>
  <c r="L5764" i="1"/>
  <c r="L5752" i="1"/>
  <c r="L5740" i="1"/>
  <c r="L5728" i="1"/>
  <c r="L5716" i="1"/>
  <c r="L5704" i="1"/>
  <c r="L5692" i="1"/>
  <c r="L5680" i="1"/>
  <c r="L5668" i="1"/>
  <c r="L5656" i="1"/>
  <c r="L5644" i="1"/>
  <c r="L5632" i="1"/>
  <c r="L5620" i="1"/>
  <c r="L5608" i="1"/>
  <c r="L5596" i="1"/>
  <c r="L5584" i="1"/>
  <c r="L5572" i="1"/>
  <c r="L5560" i="1"/>
  <c r="L5548" i="1"/>
  <c r="L5536" i="1"/>
  <c r="L5524" i="1"/>
  <c r="L5512" i="1"/>
  <c r="L5500" i="1"/>
  <c r="L5488" i="1"/>
  <c r="L5476" i="1"/>
  <c r="L5464" i="1"/>
  <c r="L5452" i="1"/>
  <c r="L5440" i="1"/>
  <c r="L5428" i="1"/>
  <c r="L5416" i="1"/>
  <c r="L5404" i="1"/>
  <c r="L5392" i="1"/>
  <c r="L5380" i="1"/>
  <c r="L5368" i="1"/>
  <c r="L5356" i="1"/>
  <c r="L5344" i="1"/>
  <c r="L5332" i="1"/>
  <c r="L5320" i="1"/>
  <c r="L5308" i="1"/>
  <c r="L5296" i="1"/>
  <c r="L5284" i="1"/>
  <c r="L5272" i="1"/>
  <c r="L5260" i="1"/>
  <c r="L5248" i="1"/>
  <c r="L5236" i="1"/>
  <c r="L5224" i="1"/>
  <c r="L5212" i="1"/>
  <c r="L5200" i="1"/>
  <c r="L5188" i="1"/>
  <c r="L5176" i="1"/>
  <c r="L5164" i="1"/>
  <c r="L5152" i="1"/>
  <c r="L5140" i="1"/>
  <c r="L5128" i="1"/>
  <c r="L5116" i="1"/>
  <c r="L5104" i="1"/>
  <c r="L5092" i="1"/>
  <c r="L5080" i="1"/>
  <c r="L5068" i="1"/>
  <c r="L5056" i="1"/>
  <c r="L5044" i="1"/>
  <c r="L5032" i="1"/>
  <c r="L5020" i="1"/>
  <c r="L5008" i="1"/>
  <c r="L4996" i="1"/>
  <c r="L4984" i="1"/>
  <c r="L4972" i="1"/>
  <c r="L4960" i="1"/>
  <c r="L4948" i="1"/>
  <c r="L4936" i="1"/>
  <c r="L4924" i="1"/>
  <c r="L4912" i="1"/>
  <c r="L4900" i="1"/>
  <c r="L4888" i="1"/>
  <c r="L4876" i="1"/>
  <c r="L4864" i="1"/>
  <c r="L4852" i="1"/>
  <c r="L4840" i="1"/>
  <c r="L4828" i="1"/>
  <c r="L4816" i="1"/>
  <c r="L4804" i="1"/>
  <c r="L4792" i="1"/>
  <c r="L4780" i="1"/>
  <c r="L4768" i="1"/>
  <c r="L4756" i="1"/>
  <c r="L4744" i="1"/>
  <c r="L4732" i="1"/>
  <c r="L4720" i="1"/>
  <c r="L4708" i="1"/>
  <c r="L4696" i="1"/>
  <c r="L4684" i="1"/>
  <c r="L4672" i="1"/>
  <c r="L4660" i="1"/>
  <c r="L4648" i="1"/>
  <c r="L4636" i="1"/>
  <c r="L4624" i="1"/>
  <c r="L4612" i="1"/>
  <c r="L4600" i="1"/>
  <c r="L4588" i="1"/>
  <c r="L4576" i="1"/>
  <c r="L4564" i="1"/>
  <c r="L4552" i="1"/>
  <c r="L4540" i="1"/>
  <c r="L4528" i="1"/>
  <c r="L4516" i="1"/>
  <c r="L4504" i="1"/>
  <c r="L4492" i="1"/>
  <c r="L4480" i="1"/>
  <c r="L4468" i="1"/>
  <c r="L4456" i="1"/>
  <c r="L4444" i="1"/>
  <c r="L4432" i="1"/>
  <c r="L4420" i="1"/>
  <c r="L4408" i="1"/>
  <c r="L4396" i="1"/>
  <c r="L4384" i="1"/>
  <c r="L4372" i="1"/>
  <c r="L4360" i="1"/>
  <c r="L4348" i="1"/>
  <c r="L4336" i="1"/>
  <c r="L4324" i="1"/>
  <c r="L4312" i="1"/>
  <c r="L4300" i="1"/>
  <c r="L4288" i="1"/>
  <c r="L4276" i="1"/>
  <c r="L4264" i="1"/>
  <c r="L4252" i="1"/>
  <c r="L4240" i="1"/>
  <c r="L4228" i="1"/>
  <c r="L4216" i="1"/>
  <c r="L4204" i="1"/>
  <c r="L4192" i="1"/>
  <c r="L4180" i="1"/>
  <c r="L4168" i="1"/>
  <c r="L4156" i="1"/>
  <c r="L4144" i="1"/>
  <c r="L4132" i="1"/>
  <c r="L4120" i="1"/>
  <c r="L4108" i="1"/>
  <c r="L4096" i="1"/>
  <c r="L4084" i="1"/>
  <c r="L4072" i="1"/>
  <c r="L4060" i="1"/>
  <c r="L4048" i="1"/>
  <c r="L4036" i="1"/>
  <c r="L4024" i="1"/>
  <c r="L4012" i="1"/>
  <c r="L4000" i="1"/>
  <c r="L3988" i="1"/>
  <c r="L3976" i="1"/>
  <c r="L3964" i="1"/>
  <c r="L3952" i="1"/>
  <c r="L3940" i="1"/>
  <c r="L3928" i="1"/>
  <c r="L3916" i="1"/>
  <c r="L3904" i="1"/>
  <c r="L3892" i="1"/>
  <c r="L3880" i="1"/>
  <c r="L3868" i="1"/>
  <c r="L3856" i="1"/>
  <c r="L3844" i="1"/>
  <c r="L3832" i="1"/>
  <c r="L3820" i="1"/>
  <c r="L3808" i="1"/>
  <c r="L3796" i="1"/>
  <c r="L3784" i="1"/>
  <c r="L3772" i="1"/>
  <c r="L3760" i="1"/>
  <c r="L3748" i="1"/>
  <c r="L3736" i="1"/>
  <c r="L3724" i="1"/>
  <c r="L3712" i="1"/>
  <c r="L3700" i="1"/>
  <c r="L3688" i="1"/>
  <c r="L3676" i="1"/>
  <c r="L3664" i="1"/>
  <c r="L3652" i="1"/>
  <c r="L3640" i="1"/>
  <c r="L3628" i="1"/>
  <c r="L3616" i="1"/>
  <c r="L3604" i="1"/>
  <c r="L3592" i="1"/>
  <c r="L3580" i="1"/>
  <c r="L3568" i="1"/>
  <c r="L3556" i="1"/>
  <c r="L3544" i="1"/>
  <c r="L3532" i="1"/>
  <c r="L3520" i="1"/>
  <c r="L3508" i="1"/>
  <c r="L3496" i="1"/>
  <c r="L3484" i="1"/>
  <c r="L3472" i="1"/>
  <c r="L3460" i="1"/>
  <c r="L3448" i="1"/>
  <c r="L3436" i="1"/>
  <c r="L3424" i="1"/>
  <c r="L3412" i="1"/>
  <c r="L3400" i="1"/>
  <c r="L3388" i="1"/>
  <c r="L3376" i="1"/>
  <c r="L3364" i="1"/>
  <c r="L3352" i="1"/>
  <c r="L3340" i="1"/>
  <c r="L3328" i="1"/>
  <c r="L3316" i="1"/>
  <c r="L3304" i="1"/>
  <c r="L3292" i="1"/>
  <c r="L3280" i="1"/>
  <c r="L3268" i="1"/>
  <c r="L3256" i="1"/>
  <c r="L3244" i="1"/>
  <c r="L3232" i="1"/>
  <c r="L3220" i="1"/>
  <c r="L3208" i="1"/>
  <c r="L3196" i="1"/>
  <c r="L3184" i="1"/>
  <c r="L3172" i="1"/>
  <c r="L3160" i="1"/>
  <c r="L3148" i="1"/>
  <c r="L3136" i="1"/>
  <c r="L3124" i="1"/>
  <c r="L3112" i="1"/>
  <c r="L3100" i="1"/>
  <c r="L3088" i="1"/>
  <c r="L3076" i="1"/>
  <c r="L3064" i="1"/>
  <c r="L3052" i="1"/>
  <c r="L3040" i="1"/>
  <c r="L3028" i="1"/>
  <c r="L3016" i="1"/>
  <c r="L3004" i="1"/>
  <c r="L2992" i="1"/>
  <c r="L2980" i="1"/>
  <c r="L2968" i="1"/>
  <c r="L2956" i="1"/>
  <c r="L2944" i="1"/>
  <c r="L2932" i="1"/>
  <c r="L2920" i="1"/>
  <c r="L2908" i="1"/>
  <c r="L2896" i="1"/>
  <c r="L2884" i="1"/>
  <c r="L2872" i="1"/>
  <c r="L2860" i="1"/>
  <c r="L2848" i="1"/>
  <c r="L2836" i="1"/>
  <c r="L2824" i="1"/>
  <c r="L2812" i="1"/>
  <c r="L2800" i="1"/>
  <c r="L2788" i="1"/>
  <c r="L2776" i="1"/>
  <c r="L2764" i="1"/>
  <c r="L2752" i="1"/>
  <c r="L2740" i="1"/>
  <c r="L2728" i="1"/>
  <c r="L2716" i="1"/>
  <c r="L2704" i="1"/>
  <c r="L2692" i="1"/>
  <c r="L2680" i="1"/>
  <c r="L2668" i="1"/>
  <c r="L2656" i="1"/>
  <c r="L2644" i="1"/>
  <c r="L2632" i="1"/>
  <c r="L2620" i="1"/>
  <c r="L2608" i="1"/>
  <c r="L2596" i="1"/>
  <c r="L2584" i="1"/>
  <c r="L2572" i="1"/>
  <c r="L2560" i="1"/>
  <c r="L2548" i="1"/>
  <c r="L2536" i="1"/>
  <c r="L2524" i="1"/>
  <c r="L2512" i="1"/>
  <c r="L2500" i="1"/>
  <c r="L2488" i="1"/>
  <c r="L2476" i="1"/>
  <c r="L2464" i="1"/>
  <c r="L2452" i="1"/>
  <c r="L2440" i="1"/>
  <c r="L2428" i="1"/>
  <c r="L2416" i="1"/>
  <c r="L2404" i="1"/>
  <c r="L2392" i="1"/>
  <c r="L2380" i="1"/>
  <c r="L2368" i="1"/>
  <c r="L2356" i="1"/>
  <c r="L2344" i="1"/>
  <c r="L2332" i="1"/>
  <c r="L2320" i="1"/>
  <c r="L2308" i="1"/>
  <c r="L2296" i="1"/>
  <c r="L2284" i="1"/>
  <c r="L2272" i="1"/>
  <c r="L2260" i="1"/>
  <c r="L2248" i="1"/>
  <c r="L2236" i="1"/>
  <c r="L2224" i="1"/>
  <c r="L2212" i="1"/>
  <c r="L2200" i="1"/>
  <c r="L2188" i="1"/>
  <c r="L2176" i="1"/>
  <c r="L2164" i="1"/>
  <c r="L2152" i="1"/>
  <c r="L2140" i="1"/>
  <c r="L2128" i="1"/>
  <c r="L2116" i="1"/>
  <c r="L2104" i="1"/>
  <c r="L2092" i="1"/>
  <c r="L2080" i="1"/>
  <c r="L2068" i="1"/>
  <c r="L2056" i="1"/>
  <c r="L2044" i="1"/>
  <c r="L2032" i="1"/>
  <c r="L2020" i="1"/>
  <c r="L2008" i="1"/>
  <c r="L1996" i="1"/>
  <c r="L1984" i="1"/>
  <c r="L1972" i="1"/>
  <c r="L1960" i="1"/>
  <c r="L1948" i="1"/>
  <c r="L1936" i="1"/>
  <c r="L1924" i="1"/>
  <c r="L1912" i="1"/>
  <c r="L1900" i="1"/>
  <c r="L1888" i="1"/>
  <c r="L1876" i="1"/>
  <c r="L1864" i="1"/>
  <c r="L1852" i="1"/>
  <c r="L1840" i="1"/>
  <c r="L1828" i="1"/>
  <c r="L1816" i="1"/>
  <c r="L1804" i="1"/>
  <c r="L1792" i="1"/>
  <c r="L1780" i="1"/>
  <c r="L1768" i="1"/>
  <c r="L1756" i="1"/>
  <c r="L1744" i="1"/>
  <c r="L1732" i="1"/>
  <c r="L1720" i="1"/>
  <c r="L1708" i="1"/>
  <c r="L1696" i="1"/>
  <c r="L1684" i="1"/>
  <c r="L1672" i="1"/>
  <c r="L1660" i="1"/>
  <c r="L1648" i="1"/>
  <c r="L1636" i="1"/>
  <c r="L1624" i="1"/>
  <c r="L1612" i="1"/>
  <c r="L1600" i="1"/>
  <c r="L1588" i="1"/>
  <c r="L1576" i="1"/>
  <c r="L1564" i="1"/>
  <c r="L1552" i="1"/>
  <c r="L1540" i="1"/>
  <c r="L1528" i="1"/>
  <c r="L1516" i="1"/>
  <c r="L1504" i="1"/>
  <c r="L1492" i="1"/>
  <c r="L1480" i="1"/>
  <c r="L1468" i="1"/>
  <c r="L1456" i="1"/>
  <c r="L1444" i="1"/>
  <c r="L1432" i="1"/>
  <c r="L1420" i="1"/>
  <c r="L1408" i="1"/>
  <c r="L1396" i="1"/>
  <c r="L1384" i="1"/>
  <c r="L1372" i="1"/>
  <c r="L1360" i="1"/>
  <c r="L1348" i="1"/>
  <c r="L1336" i="1"/>
  <c r="L1324" i="1"/>
  <c r="L1312" i="1"/>
  <c r="L1300" i="1"/>
  <c r="L1288" i="1"/>
  <c r="L1276" i="1"/>
  <c r="L1264" i="1"/>
  <c r="L1252" i="1"/>
  <c r="L1240" i="1"/>
  <c r="L1228" i="1"/>
  <c r="L1216" i="1"/>
  <c r="L1204" i="1"/>
  <c r="L1192" i="1"/>
  <c r="L1180" i="1"/>
  <c r="L1168" i="1"/>
  <c r="L1156" i="1"/>
  <c r="L1144" i="1"/>
  <c r="L1132" i="1"/>
  <c r="L1120" i="1"/>
  <c r="L1108" i="1"/>
  <c r="L1096" i="1"/>
  <c r="L1084" i="1"/>
  <c r="L1072" i="1"/>
  <c r="L1060" i="1"/>
  <c r="L1048" i="1"/>
  <c r="L1036" i="1"/>
  <c r="L1024" i="1"/>
  <c r="L1012" i="1"/>
  <c r="L1000" i="1"/>
  <c r="L988" i="1"/>
  <c r="L976" i="1"/>
  <c r="L964" i="1"/>
  <c r="L952" i="1"/>
  <c r="L940" i="1"/>
  <c r="L928" i="1"/>
  <c r="L916" i="1"/>
  <c r="L904" i="1"/>
  <c r="L892" i="1"/>
  <c r="L880" i="1"/>
  <c r="L868" i="1"/>
  <c r="L856" i="1"/>
  <c r="L844" i="1"/>
  <c r="L832" i="1"/>
  <c r="L820" i="1"/>
  <c r="L808" i="1"/>
  <c r="L796" i="1"/>
  <c r="L784" i="1"/>
  <c r="L772" i="1"/>
  <c r="L760" i="1"/>
  <c r="L748" i="1"/>
  <c r="L736" i="1"/>
  <c r="L724" i="1"/>
  <c r="L712" i="1"/>
  <c r="L700" i="1"/>
  <c r="L688" i="1"/>
  <c r="L676" i="1"/>
  <c r="L664" i="1"/>
  <c r="L652" i="1"/>
  <c r="L640" i="1"/>
  <c r="L628" i="1"/>
  <c r="L616" i="1"/>
  <c r="L604" i="1"/>
  <c r="L592" i="1"/>
  <c r="L580" i="1"/>
  <c r="L568" i="1"/>
  <c r="L556" i="1"/>
  <c r="L544" i="1"/>
  <c r="L532" i="1"/>
  <c r="L520" i="1"/>
  <c r="L508" i="1"/>
  <c r="L496" i="1"/>
  <c r="L484" i="1"/>
  <c r="L472" i="1"/>
  <c r="L460" i="1"/>
  <c r="L448" i="1"/>
  <c r="L436" i="1"/>
  <c r="L424" i="1"/>
  <c r="L412" i="1"/>
  <c r="L400" i="1"/>
  <c r="L388" i="1"/>
  <c r="L376" i="1"/>
  <c r="L364" i="1"/>
  <c r="L352" i="1"/>
  <c r="L340" i="1"/>
  <c r="L328" i="1"/>
  <c r="L316" i="1"/>
  <c r="L304" i="1"/>
  <c r="L292" i="1"/>
  <c r="L280" i="1"/>
  <c r="L268" i="1"/>
  <c r="L256" i="1"/>
  <c r="L244" i="1"/>
  <c r="L232" i="1"/>
  <c r="L220" i="1"/>
  <c r="L208" i="1"/>
  <c r="L196" i="1"/>
  <c r="L184" i="1"/>
  <c r="L172" i="1"/>
  <c r="L160" i="1"/>
  <c r="L148" i="1"/>
  <c r="L136" i="1"/>
  <c r="L124" i="1"/>
  <c r="L112" i="1"/>
  <c r="L100" i="1"/>
  <c r="L88" i="1"/>
  <c r="L76" i="1"/>
  <c r="L64" i="1"/>
  <c r="L52" i="1"/>
  <c r="L40" i="1"/>
  <c r="L28" i="1"/>
  <c r="L16" i="1"/>
  <c r="L4" i="1"/>
  <c r="K7490" i="1"/>
  <c r="K7478" i="1"/>
  <c r="K7466" i="1"/>
  <c r="K7454" i="1"/>
  <c r="K7442" i="1"/>
  <c r="K7430" i="1"/>
  <c r="K7418" i="1"/>
  <c r="K7406" i="1"/>
  <c r="K7394" i="1"/>
  <c r="K7382" i="1"/>
  <c r="K7370" i="1"/>
  <c r="K7358" i="1"/>
  <c r="K7346" i="1"/>
  <c r="K7334" i="1"/>
  <c r="K7322" i="1"/>
  <c r="K7310" i="1"/>
  <c r="K7298" i="1"/>
  <c r="K7286" i="1"/>
  <c r="K7274" i="1"/>
  <c r="K7262" i="1"/>
  <c r="K7250" i="1"/>
  <c r="K7238" i="1"/>
  <c r="K7226" i="1"/>
  <c r="K7214" i="1"/>
  <c r="K7202" i="1"/>
  <c r="K7190" i="1"/>
  <c r="K7178" i="1"/>
  <c r="K7166" i="1"/>
  <c r="K7154" i="1"/>
  <c r="K7142" i="1"/>
  <c r="K7130" i="1"/>
  <c r="K7118" i="1"/>
  <c r="K7106" i="1"/>
  <c r="K7094" i="1"/>
  <c r="K7082" i="1"/>
  <c r="K7070" i="1"/>
  <c r="K7058" i="1"/>
  <c r="K7046" i="1"/>
  <c r="K7034" i="1"/>
  <c r="K7022" i="1"/>
  <c r="K7010" i="1"/>
  <c r="K6998" i="1"/>
  <c r="K6986" i="1"/>
  <c r="K6974" i="1"/>
  <c r="K6962" i="1"/>
  <c r="K6950" i="1"/>
  <c r="K6938" i="1"/>
  <c r="K6926" i="1"/>
  <c r="K6914" i="1"/>
  <c r="K6902" i="1"/>
  <c r="K6890" i="1"/>
  <c r="K6878" i="1"/>
  <c r="K6866" i="1"/>
  <c r="K6854" i="1"/>
  <c r="K6842" i="1"/>
  <c r="K6830" i="1"/>
  <c r="K6818" i="1"/>
  <c r="K6806" i="1"/>
  <c r="K6794" i="1"/>
  <c r="K6782" i="1"/>
  <c r="K6770" i="1"/>
  <c r="K6758" i="1"/>
  <c r="K6746" i="1"/>
  <c r="K6734" i="1"/>
  <c r="K6722" i="1"/>
  <c r="K6710" i="1"/>
  <c r="K6698" i="1"/>
  <c r="K6686" i="1"/>
  <c r="K6674" i="1"/>
  <c r="K6662" i="1"/>
  <c r="K6650" i="1"/>
  <c r="K6638" i="1"/>
  <c r="K6626" i="1"/>
  <c r="K6614" i="1"/>
  <c r="K6602" i="1"/>
  <c r="K6590" i="1"/>
  <c r="K6578" i="1"/>
  <c r="K6566" i="1"/>
  <c r="K6554" i="1"/>
  <c r="K6542" i="1"/>
  <c r="K6530" i="1"/>
  <c r="K6518" i="1"/>
  <c r="K6506" i="1"/>
  <c r="K6494" i="1"/>
  <c r="K6482" i="1"/>
  <c r="K6470" i="1"/>
  <c r="K6458" i="1"/>
  <c r="K6446" i="1"/>
  <c r="K6434" i="1"/>
  <c r="K6422" i="1"/>
  <c r="K6410" i="1"/>
  <c r="K6398" i="1"/>
  <c r="K6386" i="1"/>
  <c r="K6374" i="1"/>
  <c r="K6362" i="1"/>
  <c r="K6350" i="1"/>
  <c r="K6338" i="1"/>
  <c r="K6326" i="1"/>
  <c r="K6314" i="1"/>
  <c r="K6302" i="1"/>
  <c r="K6290" i="1"/>
  <c r="K6278" i="1"/>
  <c r="K6266" i="1"/>
  <c r="K6254" i="1"/>
  <c r="K6242" i="1"/>
  <c r="K6230" i="1"/>
  <c r="K6218" i="1"/>
  <c r="K6206" i="1"/>
  <c r="K6194" i="1"/>
  <c r="K6182" i="1"/>
  <c r="K6170" i="1"/>
  <c r="K6158" i="1"/>
  <c r="K6146" i="1"/>
  <c r="K6134" i="1"/>
  <c r="K6122" i="1"/>
  <c r="K6110" i="1"/>
  <c r="K6098" i="1"/>
  <c r="K6086" i="1"/>
  <c r="K6074" i="1"/>
  <c r="K6062" i="1"/>
  <c r="K6050" i="1"/>
  <c r="K6038" i="1"/>
  <c r="K6026" i="1"/>
  <c r="K6014" i="1"/>
  <c r="K6002" i="1"/>
  <c r="K5990" i="1"/>
  <c r="K5978" i="1"/>
  <c r="K5966" i="1"/>
  <c r="K5954" i="1"/>
  <c r="K5942" i="1"/>
  <c r="K5930" i="1"/>
  <c r="K5918" i="1"/>
  <c r="K5906" i="1"/>
  <c r="K5894" i="1"/>
  <c r="K5882" i="1"/>
  <c r="K5870" i="1"/>
  <c r="K5858" i="1"/>
  <c r="K5846" i="1"/>
  <c r="K5834" i="1"/>
  <c r="K5822" i="1"/>
  <c r="K5810" i="1"/>
  <c r="K5798" i="1"/>
  <c r="K5786" i="1"/>
  <c r="K5774" i="1"/>
  <c r="K5762" i="1"/>
  <c r="K5750" i="1"/>
  <c r="K5738" i="1"/>
  <c r="K5726" i="1"/>
  <c r="K5714" i="1"/>
  <c r="K5702" i="1"/>
  <c r="K5690" i="1"/>
  <c r="K5678" i="1"/>
  <c r="K5666" i="1"/>
  <c r="K5654" i="1"/>
  <c r="K5642" i="1"/>
  <c r="K5630" i="1"/>
  <c r="K5618" i="1"/>
  <c r="K5606" i="1"/>
  <c r="K5594" i="1"/>
  <c r="K5582" i="1"/>
  <c r="K5570" i="1"/>
  <c r="K5558" i="1"/>
  <c r="K5546" i="1"/>
  <c r="K5534" i="1"/>
  <c r="K5522" i="1"/>
  <c r="K5510" i="1"/>
  <c r="K5498" i="1"/>
  <c r="K5486" i="1"/>
  <c r="K5474" i="1"/>
  <c r="K5462" i="1"/>
  <c r="K5450" i="1"/>
  <c r="K5438" i="1"/>
  <c r="K5426" i="1"/>
  <c r="K5414" i="1"/>
  <c r="K5402" i="1"/>
  <c r="K5390" i="1"/>
  <c r="K5378" i="1"/>
  <c r="K5366" i="1"/>
  <c r="K5354" i="1"/>
  <c r="K5342" i="1"/>
  <c r="K5330" i="1"/>
  <c r="K5318" i="1"/>
  <c r="K5306" i="1"/>
  <c r="K5294" i="1"/>
  <c r="K5282" i="1"/>
  <c r="K5270" i="1"/>
  <c r="K5258" i="1"/>
  <c r="K5246" i="1"/>
  <c r="K5234" i="1"/>
  <c r="K5222" i="1"/>
  <c r="K5210" i="1"/>
  <c r="K5198" i="1"/>
  <c r="K5186" i="1"/>
  <c r="K5174" i="1"/>
  <c r="K5162" i="1"/>
  <c r="K5150" i="1"/>
  <c r="K5138" i="1"/>
  <c r="K5126" i="1"/>
  <c r="K5114" i="1"/>
  <c r="K5102" i="1"/>
  <c r="K5090" i="1"/>
  <c r="K5078" i="1"/>
  <c r="K5066" i="1"/>
  <c r="K5054" i="1"/>
  <c r="K5042" i="1"/>
  <c r="K5030" i="1"/>
  <c r="K5018" i="1"/>
  <c r="K5006" i="1"/>
  <c r="K4994" i="1"/>
  <c r="K4982" i="1"/>
  <c r="K4970" i="1"/>
  <c r="K4958" i="1"/>
  <c r="K4946" i="1"/>
  <c r="K4934" i="1"/>
  <c r="K4922" i="1"/>
  <c r="K4910" i="1"/>
  <c r="K4898" i="1"/>
  <c r="K4886" i="1"/>
  <c r="K4874" i="1"/>
  <c r="K4862" i="1"/>
  <c r="K4850" i="1"/>
  <c r="K4838" i="1"/>
  <c r="K4826" i="1"/>
  <c r="K4814" i="1"/>
  <c r="K4802" i="1"/>
  <c r="K4790" i="1"/>
  <c r="K4778" i="1"/>
  <c r="K4766" i="1"/>
  <c r="K4754" i="1"/>
  <c r="K4742" i="1"/>
  <c r="K4730" i="1"/>
  <c r="K4718" i="1"/>
  <c r="K4706" i="1"/>
  <c r="K4694" i="1"/>
  <c r="K4682" i="1"/>
  <c r="K4670" i="1"/>
  <c r="K4658" i="1"/>
  <c r="K4646" i="1"/>
  <c r="K4634" i="1"/>
  <c r="K4622" i="1"/>
  <c r="K4610" i="1"/>
  <c r="K4598" i="1"/>
  <c r="K4586" i="1"/>
  <c r="K4574" i="1"/>
  <c r="K4562" i="1"/>
  <c r="K4550" i="1"/>
  <c r="K4538" i="1"/>
  <c r="K4526" i="1"/>
  <c r="K4514" i="1"/>
  <c r="K4502" i="1"/>
  <c r="K4490" i="1"/>
  <c r="K4478" i="1"/>
  <c r="K4466" i="1"/>
  <c r="K4454" i="1"/>
  <c r="K4442" i="1"/>
  <c r="K4430" i="1"/>
  <c r="K4418" i="1"/>
  <c r="K4406" i="1"/>
  <c r="K4394" i="1"/>
  <c r="K4382" i="1"/>
  <c r="K4370" i="1"/>
  <c r="K4358" i="1"/>
  <c r="K4346" i="1"/>
  <c r="K4334" i="1"/>
  <c r="K4322" i="1"/>
  <c r="K4310" i="1"/>
  <c r="K4298" i="1"/>
  <c r="K4286" i="1"/>
  <c r="K4274" i="1"/>
  <c r="K4262" i="1"/>
  <c r="K4250" i="1"/>
  <c r="K4238" i="1"/>
  <c r="K4226" i="1"/>
  <c r="K4214" i="1"/>
  <c r="K4202" i="1"/>
  <c r="K4190" i="1"/>
  <c r="K4178" i="1"/>
  <c r="K4166" i="1"/>
  <c r="K4154" i="1"/>
  <c r="K4142" i="1"/>
  <c r="K4130" i="1"/>
  <c r="K4118" i="1"/>
  <c r="K4106" i="1"/>
  <c r="K4094" i="1"/>
  <c r="K4082" i="1"/>
  <c r="K4070" i="1"/>
  <c r="K4058" i="1"/>
  <c r="K4046" i="1"/>
  <c r="K4034" i="1"/>
  <c r="K4022" i="1"/>
  <c r="K4010" i="1"/>
  <c r="K3998" i="1"/>
  <c r="K3986" i="1"/>
  <c r="K3974" i="1"/>
  <c r="K3962" i="1"/>
  <c r="K3950" i="1"/>
  <c r="K3938" i="1"/>
  <c r="K3926" i="1"/>
  <c r="K3914" i="1"/>
  <c r="K3902" i="1"/>
  <c r="K3890" i="1"/>
  <c r="K3878" i="1"/>
  <c r="K3866" i="1"/>
  <c r="K3854" i="1"/>
  <c r="K3842" i="1"/>
  <c r="K3830" i="1"/>
  <c r="K3818" i="1"/>
  <c r="K3806" i="1"/>
  <c r="K3794" i="1"/>
  <c r="K3782" i="1"/>
  <c r="K3770" i="1"/>
  <c r="K3758" i="1"/>
  <c r="K3746" i="1"/>
  <c r="K3734" i="1"/>
  <c r="K3722" i="1"/>
  <c r="K3710" i="1"/>
  <c r="K3698" i="1"/>
  <c r="K3686" i="1"/>
  <c r="K3674" i="1"/>
  <c r="K3662" i="1"/>
  <c r="K3650" i="1"/>
  <c r="K3638" i="1"/>
  <c r="K3626" i="1"/>
  <c r="K3614" i="1"/>
  <c r="K3602" i="1"/>
  <c r="K3590" i="1"/>
  <c r="K3578" i="1"/>
  <c r="K3566" i="1"/>
  <c r="K3554" i="1"/>
  <c r="K3542" i="1"/>
  <c r="K3530" i="1"/>
  <c r="K3518" i="1"/>
  <c r="K3506" i="1"/>
  <c r="K3494" i="1"/>
  <c r="K3482" i="1"/>
  <c r="K3470" i="1"/>
  <c r="K3458" i="1"/>
  <c r="K3446" i="1"/>
  <c r="K3434" i="1"/>
  <c r="K3422" i="1"/>
  <c r="K3410" i="1"/>
  <c r="K3398" i="1"/>
  <c r="K3386" i="1"/>
  <c r="K3374" i="1"/>
  <c r="K3362" i="1"/>
  <c r="K3350" i="1"/>
  <c r="K3338" i="1"/>
  <c r="K3326" i="1"/>
  <c r="K3314" i="1"/>
  <c r="K3302" i="1"/>
  <c r="K3290" i="1"/>
  <c r="K3278" i="1"/>
  <c r="K3266" i="1"/>
  <c r="K3254" i="1"/>
  <c r="K3242" i="1"/>
  <c r="K3230" i="1"/>
  <c r="K3218" i="1"/>
  <c r="K3206" i="1"/>
  <c r="K3194" i="1"/>
  <c r="K3182" i="1"/>
  <c r="K3170" i="1"/>
  <c r="K3158" i="1"/>
  <c r="K3146" i="1"/>
  <c r="K3134" i="1"/>
  <c r="K3122" i="1"/>
  <c r="K3110" i="1"/>
  <c r="K3098" i="1"/>
  <c r="K3086" i="1"/>
  <c r="K3074" i="1"/>
  <c r="K3062" i="1"/>
  <c r="K3050" i="1"/>
  <c r="K3038" i="1"/>
  <c r="K3026" i="1"/>
  <c r="K3014" i="1"/>
  <c r="K3002" i="1"/>
  <c r="K2990" i="1"/>
  <c r="K2978" i="1"/>
  <c r="K2966" i="1"/>
  <c r="K2954" i="1"/>
  <c r="K2942" i="1"/>
  <c r="K2930" i="1"/>
  <c r="K2918" i="1"/>
  <c r="K2906" i="1"/>
  <c r="K2894" i="1"/>
  <c r="K2882" i="1"/>
  <c r="K2870" i="1"/>
  <c r="K2858" i="1"/>
  <c r="K2846" i="1"/>
  <c r="K2834" i="1"/>
  <c r="K2822" i="1"/>
  <c r="K2810" i="1"/>
  <c r="K2798" i="1"/>
  <c r="K2786" i="1"/>
  <c r="K2774" i="1"/>
  <c r="K2762" i="1"/>
  <c r="K2750" i="1"/>
  <c r="K2738" i="1"/>
  <c r="K2726" i="1"/>
  <c r="K2714" i="1"/>
  <c r="K2702" i="1"/>
  <c r="K2690" i="1"/>
  <c r="K2678" i="1"/>
  <c r="K2666" i="1"/>
  <c r="K2654" i="1"/>
  <c r="K2642" i="1"/>
  <c r="K2630" i="1"/>
  <c r="K2618" i="1"/>
  <c r="K2606" i="1"/>
  <c r="K2594" i="1"/>
  <c r="K2582" i="1"/>
  <c r="K2570" i="1"/>
  <c r="K2558" i="1"/>
  <c r="K2546" i="1"/>
  <c r="K2534" i="1"/>
  <c r="K2522" i="1"/>
  <c r="K2510" i="1"/>
  <c r="K2498" i="1"/>
  <c r="K2486" i="1"/>
  <c r="K2474" i="1"/>
  <c r="K2462" i="1"/>
  <c r="K2450" i="1"/>
  <c r="K2438" i="1"/>
  <c r="K2426" i="1"/>
  <c r="K2414" i="1"/>
  <c r="K2402" i="1"/>
  <c r="K2390" i="1"/>
  <c r="K2378" i="1"/>
  <c r="K2366" i="1"/>
  <c r="K2354" i="1"/>
  <c r="K2342" i="1"/>
  <c r="K2330" i="1"/>
  <c r="K2318" i="1"/>
  <c r="K2306" i="1"/>
  <c r="K2294" i="1"/>
  <c r="K2282" i="1"/>
  <c r="K2270" i="1"/>
  <c r="K2258" i="1"/>
  <c r="K2246" i="1"/>
  <c r="K2234" i="1"/>
  <c r="K2222" i="1"/>
  <c r="K2210" i="1"/>
  <c r="K2198" i="1"/>
  <c r="K2186" i="1"/>
  <c r="K2174" i="1"/>
  <c r="K2162" i="1"/>
  <c r="K2150" i="1"/>
  <c r="K2138" i="1"/>
  <c r="K2126" i="1"/>
  <c r="K2114" i="1"/>
  <c r="K2102" i="1"/>
  <c r="K2090" i="1"/>
  <c r="K2078" i="1"/>
  <c r="K2066" i="1"/>
  <c r="K2054" i="1"/>
  <c r="K2042" i="1"/>
  <c r="K2030" i="1"/>
  <c r="K2018" i="1"/>
  <c r="K2006" i="1"/>
  <c r="K1994" i="1"/>
  <c r="K1982" i="1"/>
  <c r="K1970" i="1"/>
  <c r="K1958" i="1"/>
  <c r="K1946" i="1"/>
  <c r="K1934" i="1"/>
  <c r="K1922" i="1"/>
  <c r="K1910" i="1"/>
  <c r="K1898" i="1"/>
  <c r="K1886" i="1"/>
  <c r="K1874" i="1"/>
  <c r="K1862" i="1"/>
  <c r="K1850" i="1"/>
  <c r="K1838" i="1"/>
  <c r="K1826" i="1"/>
  <c r="K1814" i="1"/>
  <c r="K1802" i="1"/>
  <c r="K1790" i="1"/>
  <c r="K1778" i="1"/>
  <c r="K1766" i="1"/>
  <c r="K1754" i="1"/>
  <c r="K1742" i="1"/>
  <c r="K1730" i="1"/>
  <c r="K1718" i="1"/>
  <c r="K1706" i="1"/>
  <c r="K1694" i="1"/>
  <c r="K1682" i="1"/>
  <c r="K1670" i="1"/>
  <c r="K1658" i="1"/>
  <c r="K1646" i="1"/>
  <c r="K1634" i="1"/>
  <c r="K1622" i="1"/>
  <c r="K1610" i="1"/>
  <c r="K1598" i="1"/>
  <c r="K1586" i="1"/>
  <c r="K1574" i="1"/>
  <c r="K1562" i="1"/>
  <c r="K1550" i="1"/>
  <c r="K1538" i="1"/>
  <c r="K1526" i="1"/>
  <c r="K1514" i="1"/>
  <c r="K1502" i="1"/>
  <c r="K1490" i="1"/>
  <c r="K1478" i="1"/>
  <c r="K1466" i="1"/>
  <c r="K1454" i="1"/>
  <c r="K1442" i="1"/>
  <c r="K1430" i="1"/>
  <c r="K1418" i="1"/>
  <c r="K1406" i="1"/>
  <c r="K1394" i="1"/>
  <c r="K1382" i="1"/>
  <c r="K1370" i="1"/>
  <c r="K1358" i="1"/>
  <c r="K1346" i="1"/>
  <c r="K1334" i="1"/>
  <c r="K1322" i="1"/>
  <c r="K1310" i="1"/>
  <c r="K1298" i="1"/>
  <c r="K1286" i="1"/>
  <c r="K1274" i="1"/>
  <c r="K1262" i="1"/>
  <c r="K1250" i="1"/>
  <c r="K1238" i="1"/>
  <c r="K1226" i="1"/>
  <c r="K1214" i="1"/>
  <c r="K1202" i="1"/>
  <c r="K1190" i="1"/>
  <c r="K1178" i="1"/>
  <c r="K1166" i="1"/>
  <c r="K1154" i="1"/>
  <c r="K1142" i="1"/>
  <c r="K1130" i="1"/>
  <c r="K1118" i="1"/>
  <c r="K1106" i="1"/>
  <c r="K1094" i="1"/>
  <c r="K1082" i="1"/>
  <c r="K1070" i="1"/>
  <c r="K1058" i="1"/>
  <c r="K1046" i="1"/>
  <c r="K1034" i="1"/>
  <c r="K1022" i="1"/>
  <c r="K1010" i="1"/>
  <c r="K998" i="1"/>
  <c r="K986" i="1"/>
  <c r="K974" i="1"/>
  <c r="K962" i="1"/>
  <c r="K950" i="1"/>
  <c r="K938" i="1"/>
  <c r="K926" i="1"/>
  <c r="K914" i="1"/>
  <c r="K902" i="1"/>
  <c r="K890" i="1"/>
  <c r="K878" i="1"/>
  <c r="K866" i="1"/>
  <c r="K854" i="1"/>
  <c r="K842" i="1"/>
  <c r="K830" i="1"/>
  <c r="K818" i="1"/>
  <c r="K806" i="1"/>
  <c r="K794" i="1"/>
  <c r="K782" i="1"/>
  <c r="K770" i="1"/>
  <c r="K758" i="1"/>
  <c r="K746" i="1"/>
  <c r="K734" i="1"/>
  <c r="K722" i="1"/>
  <c r="K710" i="1"/>
  <c r="K698" i="1"/>
  <c r="K686" i="1"/>
  <c r="K674" i="1"/>
  <c r="K662" i="1"/>
  <c r="K650" i="1"/>
  <c r="K638" i="1"/>
  <c r="K626" i="1"/>
  <c r="K614" i="1"/>
  <c r="K602" i="1"/>
  <c r="K590" i="1"/>
  <c r="K578" i="1"/>
  <c r="K566" i="1"/>
  <c r="K554" i="1"/>
  <c r="K542" i="1"/>
  <c r="K530" i="1"/>
  <c r="K518" i="1"/>
  <c r="K506" i="1"/>
  <c r="K494" i="1"/>
  <c r="K482" i="1"/>
  <c r="K470" i="1"/>
  <c r="K458" i="1"/>
  <c r="K446" i="1"/>
  <c r="K434" i="1"/>
  <c r="K422" i="1"/>
  <c r="K410" i="1"/>
  <c r="K398" i="1"/>
  <c r="K386" i="1"/>
  <c r="K374" i="1"/>
  <c r="K362" i="1"/>
  <c r="K350" i="1"/>
  <c r="K338" i="1"/>
  <c r="K326" i="1"/>
  <c r="K314" i="1"/>
  <c r="K302" i="1"/>
  <c r="K290" i="1"/>
  <c r="K278" i="1"/>
  <c r="K266" i="1"/>
  <c r="K254" i="1"/>
  <c r="K242" i="1"/>
  <c r="K230" i="1"/>
  <c r="K218" i="1"/>
  <c r="K206" i="1"/>
  <c r="K194" i="1"/>
  <c r="K182" i="1"/>
  <c r="K170" i="1"/>
  <c r="K158" i="1"/>
  <c r="K146" i="1"/>
  <c r="K134" i="1"/>
  <c r="K122" i="1"/>
  <c r="K110" i="1"/>
  <c r="K98" i="1"/>
  <c r="K86" i="1"/>
  <c r="K74" i="1"/>
  <c r="K62" i="1"/>
  <c r="K50" i="1"/>
  <c r="K38" i="1"/>
  <c r="K26" i="1"/>
  <c r="K14" i="1"/>
  <c r="K2" i="1"/>
  <c r="L6155" i="1"/>
  <c r="L6143" i="1"/>
  <c r="L6131" i="1"/>
  <c r="L6119" i="1"/>
  <c r="L6107" i="1"/>
  <c r="L6095" i="1"/>
  <c r="L6083" i="1"/>
  <c r="L6071" i="1"/>
  <c r="L6059" i="1"/>
  <c r="L6047" i="1"/>
  <c r="L6035" i="1"/>
  <c r="L6023" i="1"/>
  <c r="L6011" i="1"/>
  <c r="L5999" i="1"/>
  <c r="L5987" i="1"/>
  <c r="L5975" i="1"/>
  <c r="L5963" i="1"/>
  <c r="L5951" i="1"/>
  <c r="L5939" i="1"/>
  <c r="L5927" i="1"/>
  <c r="L5915" i="1"/>
  <c r="L5903" i="1"/>
  <c r="L5891" i="1"/>
  <c r="L5879" i="1"/>
  <c r="L5867" i="1"/>
  <c r="L5855" i="1"/>
  <c r="L5843" i="1"/>
  <c r="L5831" i="1"/>
  <c r="L5819" i="1"/>
  <c r="L5807" i="1"/>
  <c r="L5795" i="1"/>
  <c r="L5783" i="1"/>
  <c r="L5771" i="1"/>
  <c r="L5759" i="1"/>
  <c r="L5747" i="1"/>
  <c r="L5735" i="1"/>
  <c r="L5723" i="1"/>
  <c r="L5711" i="1"/>
  <c r="L5699" i="1"/>
  <c r="L5687" i="1"/>
  <c r="L5675" i="1"/>
  <c r="L5663" i="1"/>
  <c r="L5651" i="1"/>
  <c r="L5639" i="1"/>
  <c r="L5627" i="1"/>
  <c r="L5615" i="1"/>
  <c r="L5603" i="1"/>
  <c r="L5591" i="1"/>
  <c r="L5579" i="1"/>
  <c r="L5567" i="1"/>
  <c r="L5555" i="1"/>
  <c r="L5543" i="1"/>
  <c r="L5531" i="1"/>
  <c r="L5519" i="1"/>
  <c r="L5507" i="1"/>
  <c r="L5495" i="1"/>
  <c r="L5483" i="1"/>
  <c r="L5471" i="1"/>
  <c r="L5459" i="1"/>
  <c r="L5447" i="1"/>
  <c r="L5435" i="1"/>
  <c r="L5423" i="1"/>
  <c r="L5411" i="1"/>
  <c r="L5399" i="1"/>
  <c r="L5387" i="1"/>
  <c r="L5375" i="1"/>
  <c r="L5363" i="1"/>
  <c r="L5351" i="1"/>
  <c r="L5339" i="1"/>
  <c r="L5327" i="1"/>
  <c r="L5315" i="1"/>
  <c r="L5303" i="1"/>
  <c r="L5291" i="1"/>
  <c r="L5279" i="1"/>
  <c r="L5267" i="1"/>
  <c r="L5255" i="1"/>
  <c r="L5243" i="1"/>
  <c r="L5231" i="1"/>
  <c r="L5219" i="1"/>
  <c r="L5207" i="1"/>
  <c r="L5195" i="1"/>
  <c r="L5183" i="1"/>
  <c r="L5171" i="1"/>
  <c r="L5159" i="1"/>
  <c r="L5147" i="1"/>
  <c r="L5135" i="1"/>
  <c r="L5123" i="1"/>
  <c r="L5111" i="1"/>
  <c r="L5099" i="1"/>
  <c r="L5087" i="1"/>
  <c r="L5075" i="1"/>
  <c r="L5063" i="1"/>
  <c r="L5051" i="1"/>
  <c r="L5039" i="1"/>
  <c r="L5027" i="1"/>
  <c r="L5015" i="1"/>
  <c r="L5003" i="1"/>
  <c r="L4991" i="1"/>
  <c r="L4979" i="1"/>
  <c r="L4967" i="1"/>
  <c r="L4955" i="1"/>
  <c r="L4943" i="1"/>
  <c r="L4931" i="1"/>
  <c r="L4919" i="1"/>
  <c r="L4907" i="1"/>
  <c r="L4895" i="1"/>
  <c r="L4883" i="1"/>
  <c r="L4871" i="1"/>
  <c r="L4859" i="1"/>
  <c r="L4847" i="1"/>
  <c r="L4835" i="1"/>
  <c r="L4823" i="1"/>
  <c r="L4811" i="1"/>
  <c r="L4799" i="1"/>
  <c r="L4787" i="1"/>
  <c r="L4775" i="1"/>
  <c r="L4763" i="1"/>
  <c r="L4751" i="1"/>
  <c r="L4739" i="1"/>
  <c r="L4727" i="1"/>
  <c r="L4715" i="1"/>
  <c r="L4703" i="1"/>
  <c r="L4691" i="1"/>
  <c r="L4679" i="1"/>
  <c r="L4667" i="1"/>
  <c r="L4655" i="1"/>
  <c r="L4643" i="1"/>
  <c r="L4631" i="1"/>
  <c r="L4619" i="1"/>
  <c r="L4607" i="1"/>
  <c r="L4595" i="1"/>
  <c r="L4583" i="1"/>
  <c r="L4571" i="1"/>
  <c r="L4559" i="1"/>
  <c r="L4547" i="1"/>
  <c r="L4535" i="1"/>
  <c r="L4523" i="1"/>
  <c r="L4511" i="1"/>
  <c r="L4499" i="1"/>
  <c r="L4487" i="1"/>
  <c r="L4475" i="1"/>
  <c r="L4463" i="1"/>
  <c r="L4451" i="1"/>
  <c r="L4439" i="1"/>
  <c r="L4427" i="1"/>
  <c r="L4415" i="1"/>
  <c r="L4403" i="1"/>
  <c r="L4391" i="1"/>
  <c r="L4379" i="1"/>
  <c r="L4367" i="1"/>
  <c r="L4355" i="1"/>
  <c r="L4343" i="1"/>
  <c r="L4331" i="1"/>
  <c r="L4319" i="1"/>
  <c r="L4307" i="1"/>
  <c r="L4295" i="1"/>
  <c r="L4283" i="1"/>
  <c r="L4271" i="1"/>
  <c r="L4259" i="1"/>
  <c r="L4247" i="1"/>
  <c r="L4235" i="1"/>
  <c r="L4223" i="1"/>
  <c r="L4211" i="1"/>
  <c r="L4199" i="1"/>
  <c r="L4187" i="1"/>
  <c r="L4175" i="1"/>
  <c r="L4163" i="1"/>
  <c r="L4151" i="1"/>
  <c r="L4139" i="1"/>
  <c r="L4127" i="1"/>
  <c r="L4115" i="1"/>
  <c r="L4103" i="1"/>
  <c r="L4091" i="1"/>
  <c r="L4079" i="1"/>
  <c r="L4067" i="1"/>
  <c r="L4055" i="1"/>
  <c r="L4043" i="1"/>
  <c r="L4031" i="1"/>
  <c r="L4019" i="1"/>
  <c r="L4007" i="1"/>
  <c r="L3995" i="1"/>
  <c r="L3983" i="1"/>
  <c r="L3971" i="1"/>
  <c r="L3959" i="1"/>
  <c r="L3947" i="1"/>
  <c r="L3935" i="1"/>
  <c r="L3923" i="1"/>
  <c r="L3911" i="1"/>
  <c r="L3899" i="1"/>
  <c r="L3887" i="1"/>
  <c r="L3875" i="1"/>
  <c r="L3863" i="1"/>
  <c r="L3851" i="1"/>
  <c r="L3839" i="1"/>
  <c r="L3827" i="1"/>
  <c r="L3815" i="1"/>
  <c r="L3803" i="1"/>
  <c r="L3791" i="1"/>
  <c r="L3779" i="1"/>
  <c r="L3767" i="1"/>
  <c r="L3755" i="1"/>
  <c r="L3743" i="1"/>
  <c r="L3731" i="1"/>
  <c r="L3719" i="1"/>
  <c r="L3707" i="1"/>
  <c r="L3695" i="1"/>
  <c r="L3683" i="1"/>
  <c r="L3671" i="1"/>
  <c r="L3659" i="1"/>
  <c r="L3647" i="1"/>
  <c r="L3635" i="1"/>
  <c r="L3623" i="1"/>
  <c r="L3611" i="1"/>
  <c r="L3599" i="1"/>
  <c r="L3587" i="1"/>
  <c r="L3575" i="1"/>
  <c r="L3563" i="1"/>
  <c r="L3551" i="1"/>
  <c r="L3539" i="1"/>
  <c r="L3527" i="1"/>
  <c r="L3515" i="1"/>
  <c r="L3503" i="1"/>
  <c r="L3491" i="1"/>
  <c r="L3479" i="1"/>
  <c r="L3467" i="1"/>
  <c r="L3455" i="1"/>
  <c r="L3443" i="1"/>
  <c r="L3431" i="1"/>
  <c r="L3419" i="1"/>
  <c r="L3407" i="1"/>
  <c r="L3395" i="1"/>
  <c r="L3383" i="1"/>
  <c r="L3371" i="1"/>
  <c r="L3359" i="1"/>
  <c r="L3347" i="1"/>
  <c r="L3335" i="1"/>
  <c r="L3323" i="1"/>
  <c r="L3311" i="1"/>
  <c r="L3299" i="1"/>
  <c r="L3287" i="1"/>
  <c r="L3275" i="1"/>
  <c r="L3263" i="1"/>
  <c r="L3251" i="1"/>
  <c r="L3239" i="1"/>
  <c r="L3227" i="1"/>
  <c r="L3215" i="1"/>
  <c r="L3203" i="1"/>
  <c r="L3191" i="1"/>
  <c r="L3179" i="1"/>
  <c r="L3167" i="1"/>
  <c r="L3155" i="1"/>
  <c r="L3143" i="1"/>
  <c r="L3131" i="1"/>
  <c r="L3119" i="1"/>
  <c r="L3107" i="1"/>
  <c r="L3095" i="1"/>
  <c r="L3083" i="1"/>
  <c r="L3071" i="1"/>
  <c r="L3059" i="1"/>
  <c r="L3047" i="1"/>
  <c r="L3035" i="1"/>
  <c r="L3023" i="1"/>
  <c r="L3011" i="1"/>
  <c r="L2999" i="1"/>
  <c r="L2987" i="1"/>
  <c r="L2975" i="1"/>
  <c r="L2963" i="1"/>
  <c r="L2951" i="1"/>
  <c r="L2939" i="1"/>
  <c r="L2927" i="1"/>
  <c r="L2915" i="1"/>
  <c r="L2903" i="1"/>
  <c r="L2891" i="1"/>
  <c r="L2879" i="1"/>
  <c r="L2867" i="1"/>
  <c r="L2855" i="1"/>
  <c r="L2843" i="1"/>
  <c r="L2831" i="1"/>
  <c r="L2819" i="1"/>
  <c r="L2807" i="1"/>
  <c r="L2795" i="1"/>
  <c r="L2783" i="1"/>
  <c r="L2771" i="1"/>
  <c r="L2759" i="1"/>
  <c r="L2747" i="1"/>
  <c r="L2735" i="1"/>
  <c r="L2723" i="1"/>
  <c r="L2711" i="1"/>
  <c r="L2699" i="1"/>
  <c r="L2687" i="1"/>
  <c r="L2675" i="1"/>
  <c r="L2663" i="1"/>
  <c r="L2651" i="1"/>
  <c r="L2639" i="1"/>
  <c r="L2627" i="1"/>
  <c r="L2615" i="1"/>
  <c r="L2603" i="1"/>
  <c r="L2591" i="1"/>
  <c r="L2579" i="1"/>
  <c r="L2567" i="1"/>
  <c r="L2555" i="1"/>
  <c r="L2543" i="1"/>
  <c r="L2531" i="1"/>
  <c r="L2519" i="1"/>
  <c r="L2507" i="1"/>
  <c r="L2495" i="1"/>
  <c r="L2483" i="1"/>
  <c r="L2471" i="1"/>
  <c r="L2459" i="1"/>
  <c r="L2447" i="1"/>
  <c r="L2435" i="1"/>
  <c r="L2423" i="1"/>
  <c r="L2411" i="1"/>
  <c r="L2399" i="1"/>
  <c r="L2387" i="1"/>
  <c r="L2375" i="1"/>
  <c r="L2363" i="1"/>
  <c r="L2351" i="1"/>
  <c r="L2339" i="1"/>
  <c r="L2327" i="1"/>
  <c r="L2315" i="1"/>
  <c r="L2303" i="1"/>
  <c r="L2291" i="1"/>
  <c r="L2279" i="1"/>
  <c r="L2267" i="1"/>
  <c r="L2255" i="1"/>
  <c r="L2243" i="1"/>
  <c r="L2231" i="1"/>
  <c r="L2219" i="1"/>
  <c r="L2207" i="1"/>
  <c r="L2195" i="1"/>
  <c r="L2183" i="1"/>
  <c r="L2171" i="1"/>
  <c r="L2159" i="1"/>
  <c r="L2147" i="1"/>
  <c r="L2135" i="1"/>
  <c r="L2123" i="1"/>
  <c r="L2111" i="1"/>
  <c r="L2099" i="1"/>
  <c r="L2087" i="1"/>
  <c r="L2075" i="1"/>
  <c r="L2063" i="1"/>
  <c r="L2051" i="1"/>
  <c r="L2039" i="1"/>
  <c r="L2027" i="1"/>
  <c r="L2015" i="1"/>
  <c r="L2003" i="1"/>
  <c r="L1991" i="1"/>
  <c r="L1979" i="1"/>
  <c r="L1967" i="1"/>
  <c r="L1955" i="1"/>
  <c r="L1943" i="1"/>
  <c r="L1931" i="1"/>
  <c r="L1919" i="1"/>
  <c r="L1907" i="1"/>
  <c r="L1895" i="1"/>
  <c r="L1883" i="1"/>
  <c r="L1871" i="1"/>
  <c r="L1859" i="1"/>
  <c r="L1847" i="1"/>
  <c r="L1835" i="1"/>
  <c r="L1823" i="1"/>
  <c r="L1811" i="1"/>
  <c r="L1799" i="1"/>
  <c r="L1787" i="1"/>
  <c r="L1775" i="1"/>
  <c r="L1763" i="1"/>
  <c r="L1751" i="1"/>
  <c r="L1739" i="1"/>
  <c r="L1727" i="1"/>
  <c r="L1715" i="1"/>
  <c r="L1703" i="1"/>
  <c r="L1691" i="1"/>
  <c r="L1679" i="1"/>
  <c r="L1667" i="1"/>
  <c r="L1655" i="1"/>
  <c r="L1643" i="1"/>
  <c r="L1631" i="1"/>
  <c r="L1619" i="1"/>
  <c r="L1607" i="1"/>
  <c r="L1595" i="1"/>
  <c r="L1583" i="1"/>
  <c r="L1571" i="1"/>
  <c r="L1559" i="1"/>
  <c r="L1547" i="1"/>
  <c r="L1535" i="1"/>
  <c r="L1523" i="1"/>
  <c r="L1511" i="1"/>
  <c r="L1499" i="1"/>
  <c r="L1487" i="1"/>
  <c r="L1475" i="1"/>
  <c r="L1463" i="1"/>
  <c r="L1451" i="1"/>
  <c r="L1439" i="1"/>
  <c r="L1427" i="1"/>
  <c r="L1415" i="1"/>
  <c r="L1403" i="1"/>
  <c r="L1391" i="1"/>
  <c r="L1379" i="1"/>
  <c r="L1367" i="1"/>
  <c r="L1355" i="1"/>
  <c r="L1343" i="1"/>
  <c r="L1331" i="1"/>
  <c r="L1319" i="1"/>
  <c r="L1307" i="1"/>
  <c r="L1295" i="1"/>
  <c r="L1283" i="1"/>
  <c r="L1271" i="1"/>
  <c r="L1259" i="1"/>
  <c r="L1247" i="1"/>
  <c r="L1235" i="1"/>
  <c r="L1223" i="1"/>
  <c r="L1211" i="1"/>
  <c r="L1199" i="1"/>
  <c r="L1187" i="1"/>
  <c r="L1175" i="1"/>
  <c r="L1163" i="1"/>
  <c r="L1151" i="1"/>
  <c r="L1139" i="1"/>
  <c r="L1127" i="1"/>
  <c r="L1115" i="1"/>
  <c r="L1103" i="1"/>
  <c r="L1091" i="1"/>
  <c r="L1079" i="1"/>
  <c r="L1067" i="1"/>
  <c r="L1055" i="1"/>
  <c r="L1043" i="1"/>
  <c r="L1031" i="1"/>
  <c r="L1019" i="1"/>
  <c r="L1007" i="1"/>
  <c r="L995" i="1"/>
  <c r="L983" i="1"/>
  <c r="L971" i="1"/>
  <c r="L959" i="1"/>
  <c r="L947" i="1"/>
  <c r="L935" i="1"/>
  <c r="L923" i="1"/>
  <c r="L911" i="1"/>
  <c r="L899" i="1"/>
  <c r="L887" i="1"/>
  <c r="L875" i="1"/>
  <c r="L863" i="1"/>
  <c r="L851" i="1"/>
  <c r="L839" i="1"/>
  <c r="L827" i="1"/>
  <c r="L815" i="1"/>
  <c r="L803" i="1"/>
  <c r="L791" i="1"/>
  <c r="L779" i="1"/>
  <c r="L767" i="1"/>
  <c r="L755" i="1"/>
  <c r="L743" i="1"/>
  <c r="L731" i="1"/>
  <c r="L719" i="1"/>
  <c r="L707" i="1"/>
  <c r="L695" i="1"/>
  <c r="L683" i="1"/>
  <c r="L671" i="1"/>
  <c r="L659" i="1"/>
  <c r="L647" i="1"/>
  <c r="L635" i="1"/>
  <c r="L623" i="1"/>
  <c r="L611" i="1"/>
  <c r="L599" i="1"/>
  <c r="L587" i="1"/>
  <c r="L575" i="1"/>
  <c r="L563" i="1"/>
  <c r="L551" i="1"/>
  <c r="L539" i="1"/>
  <c r="L527" i="1"/>
  <c r="L515" i="1"/>
  <c r="L503" i="1"/>
  <c r="L491" i="1"/>
  <c r="L479" i="1"/>
  <c r="L467" i="1"/>
  <c r="L455" i="1"/>
  <c r="L443" i="1"/>
  <c r="L431" i="1"/>
  <c r="L419" i="1"/>
  <c r="L407" i="1"/>
  <c r="L395" i="1"/>
  <c r="L383" i="1"/>
  <c r="L371" i="1"/>
  <c r="L359" i="1"/>
  <c r="L347" i="1"/>
  <c r="L335" i="1"/>
  <c r="L323" i="1"/>
  <c r="L311" i="1"/>
  <c r="L299" i="1"/>
  <c r="L287" i="1"/>
  <c r="L275" i="1"/>
  <c r="L263" i="1"/>
  <c r="L251" i="1"/>
  <c r="L239" i="1"/>
  <c r="L227" i="1"/>
  <c r="L215" i="1"/>
  <c r="L203" i="1"/>
  <c r="L191" i="1"/>
  <c r="L179" i="1"/>
  <c r="L167" i="1"/>
  <c r="L155" i="1"/>
  <c r="L143" i="1"/>
  <c r="L131" i="1"/>
  <c r="L119" i="1"/>
  <c r="L107" i="1"/>
  <c r="L95" i="1"/>
  <c r="L83" i="1"/>
  <c r="L71" i="1"/>
  <c r="L59" i="1"/>
  <c r="L47" i="1"/>
  <c r="L35" i="1"/>
  <c r="L23" i="1"/>
  <c r="L11" i="1"/>
  <c r="L6163" i="1"/>
  <c r="L6151" i="1"/>
  <c r="L6139" i="1"/>
  <c r="L6127" i="1"/>
  <c r="L6115" i="1"/>
  <c r="L6103" i="1"/>
  <c r="L6091" i="1"/>
  <c r="L6079" i="1"/>
  <c r="L6067" i="1"/>
  <c r="L6055" i="1"/>
  <c r="L6043" i="1"/>
  <c r="L6031" i="1"/>
  <c r="L6019" i="1"/>
  <c r="L6007" i="1"/>
  <c r="L5995" i="1"/>
  <c r="L5983" i="1"/>
  <c r="L5971" i="1"/>
  <c r="L5959" i="1"/>
  <c r="L5947" i="1"/>
  <c r="L5935" i="1"/>
  <c r="L5923" i="1"/>
  <c r="L5911" i="1"/>
  <c r="L5899" i="1"/>
  <c r="L5887" i="1"/>
  <c r="L5875" i="1"/>
  <c r="L5863" i="1"/>
  <c r="L5851" i="1"/>
  <c r="L5839" i="1"/>
  <c r="L5827" i="1"/>
  <c r="L5815" i="1"/>
  <c r="L5803" i="1"/>
  <c r="L5791" i="1"/>
  <c r="L5779" i="1"/>
  <c r="L5767" i="1"/>
  <c r="L5755" i="1"/>
  <c r="L5743" i="1"/>
  <c r="L5731" i="1"/>
  <c r="L5719" i="1"/>
  <c r="L5707" i="1"/>
  <c r="L5695" i="1"/>
  <c r="L5683" i="1"/>
  <c r="L5671" i="1"/>
  <c r="L5659" i="1"/>
  <c r="L5647" i="1"/>
  <c r="L5635" i="1"/>
  <c r="L5623" i="1"/>
  <c r="L5611" i="1"/>
  <c r="L5599" i="1"/>
  <c r="L5587" i="1"/>
  <c r="L5575" i="1"/>
  <c r="L5563" i="1"/>
  <c r="L5551" i="1"/>
  <c r="L5539" i="1"/>
  <c r="L5527" i="1"/>
  <c r="L5515" i="1"/>
  <c r="L5503" i="1"/>
  <c r="L5491" i="1"/>
  <c r="L5479" i="1"/>
  <c r="L5467" i="1"/>
  <c r="L5455" i="1"/>
  <c r="L5443" i="1"/>
  <c r="L5431" i="1"/>
  <c r="L5419" i="1"/>
  <c r="L5407" i="1"/>
  <c r="L5395" i="1"/>
  <c r="L5383" i="1"/>
  <c r="L5371" i="1"/>
  <c r="L5359" i="1"/>
  <c r="L5347" i="1"/>
  <c r="L5335" i="1"/>
  <c r="L5323" i="1"/>
  <c r="L5311" i="1"/>
  <c r="L5299" i="1"/>
  <c r="L5287" i="1"/>
  <c r="L5275" i="1"/>
  <c r="L5263" i="1"/>
  <c r="L5251" i="1"/>
  <c r="L5239" i="1"/>
  <c r="L5227" i="1"/>
  <c r="L5215" i="1"/>
  <c r="L5203" i="1"/>
  <c r="L5191" i="1"/>
  <c r="L5179" i="1"/>
  <c r="L5167" i="1"/>
  <c r="L5155" i="1"/>
  <c r="L5143" i="1"/>
  <c r="L5131" i="1"/>
  <c r="L5119" i="1"/>
  <c r="L5107" i="1"/>
  <c r="L5095" i="1"/>
  <c r="L5083" i="1"/>
  <c r="L5071" i="1"/>
  <c r="L5059" i="1"/>
  <c r="L5047" i="1"/>
  <c r="L5035" i="1"/>
  <c r="L5023" i="1"/>
  <c r="L5011" i="1"/>
  <c r="L4999" i="1"/>
  <c r="L4987" i="1"/>
  <c r="L4975" i="1"/>
  <c r="L4963" i="1"/>
  <c r="L4951" i="1"/>
  <c r="L4939" i="1"/>
  <c r="L4927" i="1"/>
  <c r="L4915" i="1"/>
  <c r="L4903" i="1"/>
  <c r="L4891" i="1"/>
  <c r="L4879" i="1"/>
  <c r="L4867" i="1"/>
  <c r="L4855" i="1"/>
  <c r="L4843" i="1"/>
  <c r="L4831" i="1"/>
  <c r="L4819" i="1"/>
  <c r="L4807" i="1"/>
  <c r="L4795" i="1"/>
  <c r="L4783" i="1"/>
  <c r="L4771" i="1"/>
  <c r="L4759" i="1"/>
  <c r="L4747" i="1"/>
  <c r="L4735" i="1"/>
  <c r="L4723" i="1"/>
  <c r="L4711" i="1"/>
  <c r="L4699" i="1"/>
  <c r="L4687" i="1"/>
  <c r="L4675" i="1"/>
  <c r="L4663" i="1"/>
  <c r="L4651" i="1"/>
  <c r="L4639" i="1"/>
  <c r="L4627" i="1"/>
  <c r="L4615" i="1"/>
  <c r="L4603" i="1"/>
  <c r="L4591" i="1"/>
  <c r="L4579" i="1"/>
  <c r="L4567" i="1"/>
  <c r="L4555" i="1"/>
  <c r="L4543" i="1"/>
  <c r="L4531" i="1"/>
  <c r="L4519" i="1"/>
  <c r="L4507" i="1"/>
  <c r="L4495" i="1"/>
  <c r="L4483" i="1"/>
  <c r="L4471" i="1"/>
  <c r="L4459" i="1"/>
  <c r="L4447" i="1"/>
  <c r="L4435" i="1"/>
  <c r="L4423" i="1"/>
  <c r="L4411" i="1"/>
  <c r="L4399" i="1"/>
  <c r="L4387" i="1"/>
  <c r="L4375" i="1"/>
  <c r="L4363" i="1"/>
  <c r="L4351" i="1"/>
  <c r="L4339" i="1"/>
  <c r="L4327" i="1"/>
  <c r="L4315" i="1"/>
  <c r="L4303" i="1"/>
  <c r="L4291" i="1"/>
  <c r="L4279" i="1"/>
  <c r="L4267" i="1"/>
  <c r="L4255" i="1"/>
  <c r="L4243" i="1"/>
  <c r="L4231" i="1"/>
  <c r="L4219" i="1"/>
  <c r="L4207" i="1"/>
  <c r="L4195" i="1"/>
  <c r="L4183" i="1"/>
  <c r="L4171" i="1"/>
  <c r="L4159" i="1"/>
  <c r="L4147" i="1"/>
  <c r="L4135" i="1"/>
  <c r="L4123" i="1"/>
  <c r="L4111" i="1"/>
  <c r="L4099" i="1"/>
  <c r="L4087" i="1"/>
  <c r="L4075" i="1"/>
  <c r="L4063" i="1"/>
  <c r="L4051" i="1"/>
  <c r="L4039" i="1"/>
  <c r="L4027" i="1"/>
  <c r="L4015" i="1"/>
  <c r="L4003" i="1"/>
  <c r="L3991" i="1"/>
  <c r="L3979" i="1"/>
  <c r="L3967" i="1"/>
  <c r="L3955" i="1"/>
  <c r="L3943" i="1"/>
  <c r="L3931" i="1"/>
  <c r="L3919" i="1"/>
  <c r="L3907" i="1"/>
  <c r="L3895" i="1"/>
  <c r="L3883" i="1"/>
  <c r="L3871" i="1"/>
  <c r="L3859" i="1"/>
  <c r="L3847" i="1"/>
  <c r="L3835" i="1"/>
  <c r="L3823" i="1"/>
  <c r="L3811" i="1"/>
  <c r="L3799" i="1"/>
  <c r="L3787" i="1"/>
  <c r="L3775" i="1"/>
  <c r="L3763" i="1"/>
  <c r="L3751" i="1"/>
  <c r="L3739" i="1"/>
  <c r="L3727" i="1"/>
  <c r="L3715" i="1"/>
  <c r="L3703" i="1"/>
  <c r="L3691" i="1"/>
  <c r="L3679" i="1"/>
  <c r="L3667" i="1"/>
  <c r="L3655" i="1"/>
  <c r="L3643" i="1"/>
  <c r="L3631" i="1"/>
  <c r="L3619" i="1"/>
  <c r="L3607" i="1"/>
  <c r="L3595" i="1"/>
  <c r="L3583" i="1"/>
  <c r="L3571" i="1"/>
  <c r="L3559" i="1"/>
  <c r="L3547" i="1"/>
  <c r="L3535" i="1"/>
  <c r="L3523" i="1"/>
  <c r="L3511" i="1"/>
  <c r="L3499" i="1"/>
  <c r="L3487" i="1"/>
  <c r="L3475" i="1"/>
  <c r="L3463" i="1"/>
  <c r="L3451" i="1"/>
  <c r="L3439" i="1"/>
  <c r="L3427" i="1"/>
  <c r="L3415" i="1"/>
  <c r="L3403" i="1"/>
  <c r="L3391" i="1"/>
  <c r="L3379" i="1"/>
  <c r="L3367" i="1"/>
  <c r="L3355" i="1"/>
  <c r="L3343" i="1"/>
  <c r="L3331" i="1"/>
  <c r="L3319" i="1"/>
  <c r="L3307" i="1"/>
  <c r="L3295" i="1"/>
  <c r="L3283" i="1"/>
  <c r="L3271" i="1"/>
  <c r="L3259" i="1"/>
  <c r="L3247" i="1"/>
  <c r="L3235" i="1"/>
  <c r="L3223" i="1"/>
  <c r="L3211" i="1"/>
  <c r="L3199" i="1"/>
  <c r="L3187" i="1"/>
  <c r="L3175" i="1"/>
  <c r="L3163" i="1"/>
  <c r="L3151" i="1"/>
  <c r="L3139" i="1"/>
  <c r="L3127" i="1"/>
  <c r="L3115" i="1"/>
  <c r="L3103" i="1"/>
  <c r="L3091" i="1"/>
  <c r="L3079" i="1"/>
  <c r="L3067" i="1"/>
  <c r="L3055" i="1"/>
  <c r="L3043" i="1"/>
  <c r="L3031" i="1"/>
  <c r="L3019" i="1"/>
  <c r="L3007" i="1"/>
  <c r="L2995" i="1"/>
  <c r="L2983" i="1"/>
  <c r="L2971" i="1"/>
  <c r="L2959" i="1"/>
  <c r="L2947" i="1"/>
  <c r="L2935" i="1"/>
  <c r="L2923" i="1"/>
  <c r="L2911" i="1"/>
  <c r="L2899" i="1"/>
  <c r="L2887" i="1"/>
  <c r="L2875" i="1"/>
  <c r="L2863" i="1"/>
  <c r="L2851" i="1"/>
  <c r="L2839" i="1"/>
  <c r="L2827" i="1"/>
  <c r="L2815" i="1"/>
  <c r="L2803" i="1"/>
  <c r="L2791" i="1"/>
  <c r="L2779" i="1"/>
  <c r="L2767" i="1"/>
  <c r="L2755" i="1"/>
  <c r="L2743" i="1"/>
  <c r="L2731" i="1"/>
  <c r="L2719" i="1"/>
  <c r="L2707" i="1"/>
  <c r="L2695" i="1"/>
  <c r="L2683" i="1"/>
  <c r="L2671" i="1"/>
  <c r="L2659" i="1"/>
  <c r="L2647" i="1"/>
  <c r="L2635" i="1"/>
  <c r="L2623" i="1"/>
  <c r="L2611" i="1"/>
  <c r="L2599" i="1"/>
  <c r="L2587" i="1"/>
  <c r="L2575" i="1"/>
  <c r="L2563" i="1"/>
  <c r="L2551" i="1"/>
  <c r="L2539" i="1"/>
  <c r="L2527" i="1"/>
  <c r="L2515" i="1"/>
  <c r="L2503" i="1"/>
  <c r="L2491" i="1"/>
  <c r="L2479" i="1"/>
  <c r="L2467" i="1"/>
  <c r="L2455" i="1"/>
  <c r="L2443" i="1"/>
  <c r="L2431" i="1"/>
  <c r="L2419" i="1"/>
  <c r="L2407" i="1"/>
  <c r="L2395" i="1"/>
  <c r="L2383" i="1"/>
  <c r="L2371" i="1"/>
  <c r="L2359" i="1"/>
  <c r="L2347" i="1"/>
  <c r="L2335" i="1"/>
  <c r="L2323" i="1"/>
  <c r="L2311" i="1"/>
  <c r="L2299" i="1"/>
  <c r="L2287" i="1"/>
  <c r="L2275" i="1"/>
  <c r="L2263" i="1"/>
  <c r="L2251" i="1"/>
  <c r="L2239" i="1"/>
  <c r="L2227" i="1"/>
  <c r="L2215" i="1"/>
  <c r="L2203" i="1"/>
  <c r="L2191" i="1"/>
  <c r="L2179" i="1"/>
  <c r="L2167" i="1"/>
  <c r="L2155" i="1"/>
  <c r="L2143" i="1"/>
  <c r="L2131" i="1"/>
  <c r="L2119" i="1"/>
  <c r="L2107" i="1"/>
  <c r="L2095" i="1"/>
  <c r="L2083" i="1"/>
  <c r="L2071" i="1"/>
  <c r="L2059" i="1"/>
  <c r="L2047" i="1"/>
  <c r="L2035" i="1"/>
  <c r="L2023" i="1"/>
  <c r="L2011" i="1"/>
  <c r="L1999" i="1"/>
  <c r="L1987" i="1"/>
  <c r="L1975" i="1"/>
  <c r="L1963" i="1"/>
  <c r="L1951" i="1"/>
  <c r="L1939" i="1"/>
  <c r="L1927" i="1"/>
  <c r="L1915" i="1"/>
  <c r="L1903" i="1"/>
  <c r="L1891" i="1"/>
  <c r="L1879" i="1"/>
  <c r="L1867" i="1"/>
  <c r="L1855" i="1"/>
  <c r="L1843" i="1"/>
  <c r="L1831" i="1"/>
  <c r="L1819" i="1"/>
  <c r="L1807" i="1"/>
  <c r="L1795" i="1"/>
  <c r="L1783" i="1"/>
  <c r="L1771" i="1"/>
  <c r="L1759" i="1"/>
  <c r="L1747" i="1"/>
  <c r="L1735" i="1"/>
  <c r="L1723" i="1"/>
  <c r="L1711" i="1"/>
  <c r="L1699" i="1"/>
  <c r="L1687" i="1"/>
  <c r="L1675" i="1"/>
  <c r="L1663" i="1"/>
  <c r="L1651" i="1"/>
  <c r="L1639" i="1"/>
  <c r="L1627" i="1"/>
  <c r="L1615" i="1"/>
  <c r="L1603" i="1"/>
  <c r="L1591" i="1"/>
  <c r="L1579" i="1"/>
  <c r="L1567" i="1"/>
  <c r="L1555" i="1"/>
  <c r="L1543" i="1"/>
  <c r="L1531" i="1"/>
  <c r="L1519" i="1"/>
  <c r="L1507" i="1"/>
  <c r="L1495" i="1"/>
  <c r="L1483" i="1"/>
  <c r="L1471" i="1"/>
  <c r="L1459" i="1"/>
  <c r="L1447" i="1"/>
  <c r="L1435" i="1"/>
  <c r="L1423" i="1"/>
  <c r="L1411" i="1"/>
  <c r="L1399" i="1"/>
  <c r="L1387" i="1"/>
  <c r="L1375" i="1"/>
  <c r="L1363" i="1"/>
  <c r="L1351" i="1"/>
  <c r="L1339" i="1"/>
  <c r="L1327" i="1"/>
  <c r="L1315" i="1"/>
  <c r="L1303" i="1"/>
  <c r="L1291" i="1"/>
  <c r="L1279" i="1"/>
  <c r="L1267" i="1"/>
  <c r="L1255" i="1"/>
  <c r="L1243" i="1"/>
  <c r="L1231" i="1"/>
  <c r="L1219" i="1"/>
  <c r="L1207" i="1"/>
  <c r="L1195" i="1"/>
  <c r="L1183" i="1"/>
  <c r="L1171" i="1"/>
  <c r="L1159" i="1"/>
  <c r="L1147" i="1"/>
  <c r="L1135" i="1"/>
  <c r="L1123" i="1"/>
  <c r="L1111" i="1"/>
  <c r="L1099" i="1"/>
  <c r="L1087" i="1"/>
  <c r="L1075" i="1"/>
  <c r="L1063" i="1"/>
  <c r="L1051" i="1"/>
  <c r="L1039" i="1"/>
  <c r="L1027" i="1"/>
  <c r="L1015" i="1"/>
  <c r="L1003" i="1"/>
  <c r="L991" i="1"/>
  <c r="L979" i="1"/>
  <c r="L967" i="1"/>
  <c r="L955" i="1"/>
  <c r="L943" i="1"/>
  <c r="L931" i="1"/>
  <c r="L919" i="1"/>
  <c r="L907" i="1"/>
  <c r="L895" i="1"/>
  <c r="L883" i="1"/>
  <c r="L871" i="1"/>
  <c r="L859" i="1"/>
  <c r="L847" i="1"/>
  <c r="L835" i="1"/>
  <c r="L823" i="1"/>
  <c r="L811" i="1"/>
  <c r="L799" i="1"/>
  <c r="L787" i="1"/>
  <c r="L775" i="1"/>
  <c r="L763" i="1"/>
  <c r="L751" i="1"/>
  <c r="L739" i="1"/>
  <c r="L727" i="1"/>
  <c r="L715" i="1"/>
  <c r="L703" i="1"/>
  <c r="L691" i="1"/>
  <c r="L679" i="1"/>
  <c r="L667" i="1"/>
  <c r="L655" i="1"/>
  <c r="L643" i="1"/>
  <c r="L631" i="1"/>
  <c r="L619" i="1"/>
  <c r="L607" i="1"/>
  <c r="L595" i="1"/>
  <c r="L583" i="1"/>
  <c r="L571" i="1"/>
  <c r="L559" i="1"/>
  <c r="L547" i="1"/>
  <c r="L535" i="1"/>
  <c r="L523" i="1"/>
  <c r="L511" i="1"/>
  <c r="L499" i="1"/>
  <c r="L487" i="1"/>
  <c r="L475" i="1"/>
  <c r="L463" i="1"/>
  <c r="L451" i="1"/>
  <c r="L439" i="1"/>
  <c r="L427" i="1"/>
  <c r="L415" i="1"/>
  <c r="L403" i="1"/>
  <c r="L391" i="1"/>
  <c r="L379" i="1"/>
  <c r="L367" i="1"/>
  <c r="L355" i="1"/>
  <c r="L343" i="1"/>
  <c r="L331" i="1"/>
  <c r="L319" i="1"/>
  <c r="L307" i="1"/>
  <c r="L295" i="1"/>
  <c r="L283" i="1"/>
  <c r="L271" i="1"/>
  <c r="L259" i="1"/>
  <c r="L247" i="1"/>
  <c r="L235" i="1"/>
  <c r="L223" i="1"/>
  <c r="L211" i="1"/>
  <c r="L199" i="1"/>
  <c r="L187" i="1"/>
  <c r="L175" i="1"/>
  <c r="L163" i="1"/>
  <c r="L151" i="1"/>
  <c r="L139" i="1"/>
  <c r="L127" i="1"/>
  <c r="L115" i="1"/>
  <c r="L103" i="1"/>
  <c r="L91" i="1"/>
  <c r="L79" i="1"/>
  <c r="L67" i="1"/>
  <c r="L55" i="1"/>
  <c r="L43" i="1"/>
  <c r="L31" i="1"/>
  <c r="L19" i="1"/>
  <c r="L7" i="1"/>
  <c r="O2" i="1"/>
  <c r="O14" i="1"/>
  <c r="O26" i="1"/>
  <c r="O38" i="1"/>
  <c r="O50" i="1"/>
  <c r="O62" i="1"/>
  <c r="O74" i="1"/>
  <c r="O86" i="1"/>
  <c r="O98" i="1"/>
  <c r="O110" i="1"/>
  <c r="O122" i="1"/>
  <c r="O134" i="1"/>
  <c r="O146" i="1"/>
  <c r="O158" i="1"/>
  <c r="O170" i="1"/>
  <c r="O182" i="1"/>
  <c r="O194" i="1"/>
  <c r="O206" i="1"/>
  <c r="O218" i="1"/>
  <c r="O230" i="1"/>
  <c r="O242" i="1"/>
  <c r="O254" i="1"/>
  <c r="O266" i="1"/>
  <c r="O278" i="1"/>
  <c r="O290" i="1"/>
  <c r="O302" i="1"/>
  <c r="O314" i="1"/>
  <c r="O326" i="1"/>
  <c r="O338" i="1"/>
  <c r="O350" i="1"/>
  <c r="O362" i="1"/>
  <c r="O374" i="1"/>
  <c r="O386" i="1"/>
  <c r="O398" i="1"/>
  <c r="O410" i="1"/>
  <c r="O422" i="1"/>
  <c r="O434" i="1"/>
  <c r="O446" i="1"/>
  <c r="O458" i="1"/>
  <c r="O470" i="1"/>
  <c r="O482" i="1"/>
  <c r="O494" i="1"/>
  <c r="O506" i="1"/>
  <c r="O518" i="1"/>
  <c r="O530" i="1"/>
  <c r="O542" i="1"/>
  <c r="O554" i="1"/>
  <c r="O566" i="1"/>
  <c r="O578" i="1"/>
  <c r="O590" i="1"/>
  <c r="O602" i="1"/>
  <c r="O614" i="1"/>
  <c r="O626" i="1"/>
  <c r="O638" i="1"/>
  <c r="O650" i="1"/>
  <c r="O662" i="1"/>
  <c r="O674" i="1"/>
  <c r="O686" i="1"/>
  <c r="O698" i="1"/>
  <c r="O710" i="1"/>
  <c r="O6" i="1"/>
  <c r="O18" i="1"/>
  <c r="O30" i="1"/>
  <c r="O42" i="1"/>
  <c r="O54" i="1"/>
  <c r="O66" i="1"/>
  <c r="O78" i="1"/>
  <c r="O90" i="1"/>
  <c r="O102" i="1"/>
  <c r="O114" i="1"/>
  <c r="O126" i="1"/>
  <c r="O138" i="1"/>
  <c r="O150" i="1"/>
  <c r="O162" i="1"/>
  <c r="O174" i="1"/>
  <c r="O186" i="1"/>
  <c r="O198" i="1"/>
  <c r="O210" i="1"/>
  <c r="O222" i="1"/>
  <c r="O234" i="1"/>
  <c r="O246" i="1"/>
  <c r="O258" i="1"/>
  <c r="O270" i="1"/>
  <c r="O282" i="1"/>
  <c r="O294" i="1"/>
  <c r="O306" i="1"/>
  <c r="O318" i="1"/>
  <c r="O330" i="1"/>
  <c r="O342" i="1"/>
  <c r="O354" i="1"/>
  <c r="O366" i="1"/>
  <c r="O378" i="1"/>
  <c r="O390" i="1"/>
  <c r="O402" i="1"/>
  <c r="O414" i="1"/>
  <c r="O426" i="1"/>
  <c r="O438" i="1"/>
  <c r="O450" i="1"/>
  <c r="O462" i="1"/>
  <c r="O474" i="1"/>
  <c r="O486" i="1"/>
  <c r="O498" i="1"/>
  <c r="O510" i="1"/>
  <c r="O522" i="1"/>
  <c r="O534" i="1"/>
  <c r="O546" i="1"/>
  <c r="O558" i="1"/>
  <c r="O570" i="1"/>
  <c r="O582" i="1"/>
  <c r="O594" i="1"/>
  <c r="O606" i="1"/>
  <c r="O618" i="1"/>
  <c r="O630" i="1"/>
  <c r="O642" i="1"/>
  <c r="O654" i="1"/>
  <c r="O666" i="1"/>
  <c r="O678" i="1"/>
  <c r="O690" i="1"/>
  <c r="O702" i="1"/>
  <c r="O714" i="1"/>
  <c r="O726" i="1"/>
  <c r="O738" i="1"/>
  <c r="O750" i="1"/>
  <c r="O762" i="1"/>
  <c r="O774" i="1"/>
  <c r="O786" i="1"/>
  <c r="O798" i="1"/>
  <c r="O810" i="1"/>
  <c r="O822" i="1"/>
  <c r="O834" i="1"/>
  <c r="O846" i="1"/>
  <c r="O858" i="1"/>
  <c r="O870" i="1"/>
  <c r="O882" i="1"/>
  <c r="O894" i="1"/>
  <c r="O906" i="1"/>
  <c r="O918" i="1"/>
  <c r="O930" i="1"/>
  <c r="O942" i="1"/>
  <c r="O954" i="1"/>
  <c r="O966" i="1"/>
  <c r="O978" i="1"/>
  <c r="O990" i="1"/>
  <c r="O1002" i="1"/>
  <c r="O1014" i="1"/>
  <c r="O7" i="1"/>
  <c r="O19" i="1"/>
  <c r="O31" i="1"/>
  <c r="O43" i="1"/>
  <c r="O55" i="1"/>
  <c r="O67" i="1"/>
  <c r="O79" i="1"/>
  <c r="O91" i="1"/>
  <c r="O103" i="1"/>
  <c r="O115" i="1"/>
  <c r="O127" i="1"/>
  <c r="O139" i="1"/>
  <c r="O151" i="1"/>
  <c r="O163" i="1"/>
  <c r="O175" i="1"/>
  <c r="O187" i="1"/>
  <c r="O199" i="1"/>
  <c r="O211" i="1"/>
  <c r="O223" i="1"/>
  <c r="O235" i="1"/>
  <c r="O247" i="1"/>
  <c r="O259" i="1"/>
  <c r="O271" i="1"/>
  <c r="O283" i="1"/>
  <c r="O295" i="1"/>
  <c r="O307" i="1"/>
  <c r="O319" i="1"/>
  <c r="O331" i="1"/>
  <c r="O343" i="1"/>
  <c r="O355" i="1"/>
  <c r="O367" i="1"/>
  <c r="O379" i="1"/>
  <c r="O391" i="1"/>
  <c r="O403" i="1"/>
  <c r="O415" i="1"/>
  <c r="O427" i="1"/>
  <c r="O439" i="1"/>
  <c r="O451" i="1"/>
  <c r="O463" i="1"/>
  <c r="O475" i="1"/>
  <c r="O487" i="1"/>
  <c r="O499" i="1"/>
  <c r="O511" i="1"/>
  <c r="O523" i="1"/>
  <c r="O535" i="1"/>
  <c r="O547" i="1"/>
  <c r="O559" i="1"/>
  <c r="O571" i="1"/>
  <c r="O583" i="1"/>
  <c r="O595" i="1"/>
  <c r="O607" i="1"/>
  <c r="O619" i="1"/>
  <c r="O631" i="1"/>
  <c r="O643" i="1"/>
  <c r="O655" i="1"/>
  <c r="O667" i="1"/>
  <c r="O679" i="1"/>
  <c r="O691" i="1"/>
  <c r="O703" i="1"/>
  <c r="O715" i="1"/>
  <c r="O727" i="1"/>
  <c r="O739" i="1"/>
  <c r="O751" i="1"/>
  <c r="O763" i="1"/>
  <c r="O775" i="1"/>
  <c r="O787" i="1"/>
  <c r="O799" i="1"/>
  <c r="O811" i="1"/>
  <c r="O823" i="1"/>
  <c r="O835" i="1"/>
  <c r="O847" i="1"/>
  <c r="O859" i="1"/>
  <c r="O871" i="1"/>
  <c r="O883" i="1"/>
  <c r="O895" i="1"/>
  <c r="O907" i="1"/>
  <c r="O919" i="1"/>
  <c r="O931" i="1"/>
  <c r="O943" i="1"/>
  <c r="O955" i="1"/>
  <c r="O967" i="1"/>
  <c r="O979" i="1"/>
  <c r="O991" i="1"/>
  <c r="O1003" i="1"/>
  <c r="O1015" i="1"/>
  <c r="O8" i="1"/>
  <c r="O20" i="1"/>
  <c r="O32" i="1"/>
  <c r="O44" i="1"/>
  <c r="O56" i="1"/>
  <c r="O68" i="1"/>
  <c r="O80" i="1"/>
  <c r="O92" i="1"/>
  <c r="O104" i="1"/>
  <c r="O116" i="1"/>
  <c r="O128" i="1"/>
  <c r="O140" i="1"/>
  <c r="O152" i="1"/>
  <c r="O164" i="1"/>
  <c r="O176" i="1"/>
  <c r="O188" i="1"/>
  <c r="O200" i="1"/>
  <c r="O212" i="1"/>
  <c r="O224" i="1"/>
  <c r="O236" i="1"/>
  <c r="O248" i="1"/>
  <c r="O260" i="1"/>
  <c r="O272" i="1"/>
  <c r="O284" i="1"/>
  <c r="O296" i="1"/>
  <c r="O308" i="1"/>
  <c r="O320" i="1"/>
  <c r="O332" i="1"/>
  <c r="O344" i="1"/>
  <c r="O356" i="1"/>
  <c r="O368" i="1"/>
  <c r="O380" i="1"/>
  <c r="O392" i="1"/>
  <c r="O404" i="1"/>
  <c r="O416" i="1"/>
  <c r="O428" i="1"/>
  <c r="O440" i="1"/>
  <c r="O452" i="1"/>
  <c r="O464" i="1"/>
  <c r="O476" i="1"/>
  <c r="O488" i="1"/>
  <c r="O500" i="1"/>
  <c r="O512" i="1"/>
  <c r="O524" i="1"/>
  <c r="O536" i="1"/>
  <c r="O548" i="1"/>
  <c r="O560" i="1"/>
  <c r="O572" i="1"/>
  <c r="O584" i="1"/>
  <c r="O596" i="1"/>
  <c r="O608" i="1"/>
  <c r="O620" i="1"/>
  <c r="O632" i="1"/>
  <c r="O644" i="1"/>
  <c r="O656" i="1"/>
  <c r="O668" i="1"/>
  <c r="O680" i="1"/>
  <c r="O692" i="1"/>
  <c r="O704" i="1"/>
  <c r="O716" i="1"/>
  <c r="O728" i="1"/>
  <c r="O740" i="1"/>
  <c r="O752" i="1"/>
  <c r="O12" i="1"/>
  <c r="O24" i="1"/>
  <c r="O36" i="1"/>
  <c r="O48" i="1"/>
  <c r="O60" i="1"/>
  <c r="O72" i="1"/>
  <c r="O84" i="1"/>
  <c r="O96" i="1"/>
  <c r="O108" i="1"/>
  <c r="O120" i="1"/>
  <c r="O132" i="1"/>
  <c r="O144" i="1"/>
  <c r="O156" i="1"/>
  <c r="O168" i="1"/>
  <c r="O180" i="1"/>
  <c r="O192" i="1"/>
  <c r="O204" i="1"/>
  <c r="O216" i="1"/>
  <c r="O228" i="1"/>
  <c r="O240" i="1"/>
  <c r="O252" i="1"/>
  <c r="O264" i="1"/>
  <c r="O276" i="1"/>
  <c r="O288" i="1"/>
  <c r="O300" i="1"/>
  <c r="O312" i="1"/>
  <c r="O324" i="1"/>
  <c r="O336" i="1"/>
  <c r="O348" i="1"/>
  <c r="O360" i="1"/>
  <c r="O372" i="1"/>
  <c r="O384" i="1"/>
  <c r="O396" i="1"/>
  <c r="O408" i="1"/>
  <c r="O420" i="1"/>
  <c r="O432" i="1"/>
  <c r="O444" i="1"/>
  <c r="O456" i="1"/>
  <c r="O468" i="1"/>
  <c r="O480" i="1"/>
  <c r="O492" i="1"/>
  <c r="O504" i="1"/>
  <c r="O516" i="1"/>
  <c r="O528" i="1"/>
  <c r="O540" i="1"/>
  <c r="O552" i="1"/>
  <c r="O564" i="1"/>
  <c r="O576" i="1"/>
  <c r="O588" i="1"/>
  <c r="O600" i="1"/>
  <c r="O612" i="1"/>
  <c r="O624" i="1"/>
  <c r="O636" i="1"/>
  <c r="O648" i="1"/>
  <c r="O660" i="1"/>
  <c r="O672" i="1"/>
  <c r="O684" i="1"/>
  <c r="O696" i="1"/>
  <c r="O708" i="1"/>
  <c r="O720" i="1"/>
  <c r="O732" i="1"/>
  <c r="O744" i="1"/>
  <c r="O756" i="1"/>
  <c r="O768" i="1"/>
  <c r="O780" i="1"/>
  <c r="O792" i="1"/>
  <c r="O804" i="1"/>
  <c r="O816" i="1"/>
  <c r="O828" i="1"/>
  <c r="O840" i="1"/>
  <c r="O852" i="1"/>
  <c r="O864" i="1"/>
  <c r="O876" i="1"/>
  <c r="O888" i="1"/>
  <c r="O900" i="1"/>
  <c r="O912" i="1"/>
  <c r="O924" i="1"/>
  <c r="O936" i="1"/>
  <c r="O948" i="1"/>
  <c r="O960" i="1"/>
  <c r="O972" i="1"/>
  <c r="O984" i="1"/>
  <c r="O996" i="1"/>
  <c r="O1008" i="1"/>
  <c r="O1020" i="1"/>
  <c r="O3" i="1"/>
  <c r="O23" i="1"/>
  <c r="O45" i="1"/>
  <c r="O64" i="1"/>
  <c r="O85" i="1"/>
  <c r="O106" i="1"/>
  <c r="O125" i="1"/>
  <c r="O147" i="1"/>
  <c r="O167" i="1"/>
  <c r="O189" i="1"/>
  <c r="O208" i="1"/>
  <c r="O229" i="1"/>
  <c r="O250" i="1"/>
  <c r="O269" i="1"/>
  <c r="O291" i="1"/>
  <c r="O311" i="1"/>
  <c r="O333" i="1"/>
  <c r="O352" i="1"/>
  <c r="O373" i="1"/>
  <c r="O394" i="1"/>
  <c r="O413" i="1"/>
  <c r="O435" i="1"/>
  <c r="O455" i="1"/>
  <c r="O477" i="1"/>
  <c r="O496" i="1"/>
  <c r="O517" i="1"/>
  <c r="O538" i="1"/>
  <c r="O557" i="1"/>
  <c r="O579" i="1"/>
  <c r="O599" i="1"/>
  <c r="O621" i="1"/>
  <c r="O640" i="1"/>
  <c r="O661" i="1"/>
  <c r="O682" i="1"/>
  <c r="O701" i="1"/>
  <c r="O722" i="1"/>
  <c r="O741" i="1"/>
  <c r="O758" i="1"/>
  <c r="O773" i="1"/>
  <c r="O790" i="1"/>
  <c r="O806" i="1"/>
  <c r="O821" i="1"/>
  <c r="O838" i="1"/>
  <c r="O854" i="1"/>
  <c r="O869" i="1"/>
  <c r="O886" i="1"/>
  <c r="O902" i="1"/>
  <c r="O917" i="1"/>
  <c r="O934" i="1"/>
  <c r="O950" i="1"/>
  <c r="O965" i="1"/>
  <c r="O982" i="1"/>
  <c r="O998" i="1"/>
  <c r="O1013" i="1"/>
  <c r="O1028" i="1"/>
  <c r="O1040" i="1"/>
  <c r="O1052" i="1"/>
  <c r="O1064" i="1"/>
  <c r="O1076" i="1"/>
  <c r="O1088" i="1"/>
  <c r="O1100" i="1"/>
  <c r="O1112" i="1"/>
  <c r="O1124" i="1"/>
  <c r="O1136" i="1"/>
  <c r="O1148" i="1"/>
  <c r="O1160" i="1"/>
  <c r="O1172" i="1"/>
  <c r="O1184" i="1"/>
  <c r="O1196" i="1"/>
  <c r="O1208" i="1"/>
  <c r="O1220" i="1"/>
  <c r="O1232" i="1"/>
  <c r="O1244" i="1"/>
  <c r="O1256" i="1"/>
  <c r="O4" i="1"/>
  <c r="O25" i="1"/>
  <c r="O46" i="1"/>
  <c r="O65" i="1"/>
  <c r="O87" i="1"/>
  <c r="O107" i="1"/>
  <c r="O129" i="1"/>
  <c r="O148" i="1"/>
  <c r="O169" i="1"/>
  <c r="O190" i="1"/>
  <c r="O209" i="1"/>
  <c r="O231" i="1"/>
  <c r="O251" i="1"/>
  <c r="O273" i="1"/>
  <c r="O292" i="1"/>
  <c r="O313" i="1"/>
  <c r="O334" i="1"/>
  <c r="O353" i="1"/>
  <c r="O375" i="1"/>
  <c r="O395" i="1"/>
  <c r="O417" i="1"/>
  <c r="O436" i="1"/>
  <c r="O457" i="1"/>
  <c r="O478" i="1"/>
  <c r="O497" i="1"/>
  <c r="O519" i="1"/>
  <c r="O539" i="1"/>
  <c r="O561" i="1"/>
  <c r="O580" i="1"/>
  <c r="O601" i="1"/>
  <c r="O622" i="1"/>
  <c r="O641" i="1"/>
  <c r="O663" i="1"/>
  <c r="O683" i="1"/>
  <c r="O705" i="1"/>
  <c r="O723" i="1"/>
  <c r="O742" i="1"/>
  <c r="O759" i="1"/>
  <c r="O776" i="1"/>
  <c r="O791" i="1"/>
  <c r="O807" i="1"/>
  <c r="O824" i="1"/>
  <c r="O839" i="1"/>
  <c r="O855" i="1"/>
  <c r="O872" i="1"/>
  <c r="O887" i="1"/>
  <c r="O903" i="1"/>
  <c r="O920" i="1"/>
  <c r="O935" i="1"/>
  <c r="O951" i="1"/>
  <c r="O968" i="1"/>
  <c r="O983" i="1"/>
  <c r="O999" i="1"/>
  <c r="O1016" i="1"/>
  <c r="O1029" i="1"/>
  <c r="O1041" i="1"/>
  <c r="O1053" i="1"/>
  <c r="O1065" i="1"/>
  <c r="O1077" i="1"/>
  <c r="O1089" i="1"/>
  <c r="O1101" i="1"/>
  <c r="O1113" i="1"/>
  <c r="O1125" i="1"/>
  <c r="O1137" i="1"/>
  <c r="O1149" i="1"/>
  <c r="O1161" i="1"/>
  <c r="O1173" i="1"/>
  <c r="O1185" i="1"/>
  <c r="O1197" i="1"/>
  <c r="O1209" i="1"/>
  <c r="O1221" i="1"/>
  <c r="O1233" i="1"/>
  <c r="O1245" i="1"/>
  <c r="O1257" i="1"/>
  <c r="O1269" i="1"/>
  <c r="O1281" i="1"/>
  <c r="O1293" i="1"/>
  <c r="O5" i="1"/>
  <c r="O27" i="1"/>
  <c r="O47" i="1"/>
  <c r="O69" i="1"/>
  <c r="O88" i="1"/>
  <c r="O109" i="1"/>
  <c r="O130" i="1"/>
  <c r="O149" i="1"/>
  <c r="O171" i="1"/>
  <c r="O191" i="1"/>
  <c r="O213" i="1"/>
  <c r="O232" i="1"/>
  <c r="O253" i="1"/>
  <c r="O274" i="1"/>
  <c r="O293" i="1"/>
  <c r="O315" i="1"/>
  <c r="O335" i="1"/>
  <c r="O357" i="1"/>
  <c r="O376" i="1"/>
  <c r="O397" i="1"/>
  <c r="O418" i="1"/>
  <c r="O437" i="1"/>
  <c r="O459" i="1"/>
  <c r="O479" i="1"/>
  <c r="O501" i="1"/>
  <c r="O520" i="1"/>
  <c r="O541" i="1"/>
  <c r="O562" i="1"/>
  <c r="O581" i="1"/>
  <c r="O603" i="1"/>
  <c r="O623" i="1"/>
  <c r="O645" i="1"/>
  <c r="O664" i="1"/>
  <c r="O685" i="1"/>
  <c r="O706" i="1"/>
  <c r="O724" i="1"/>
  <c r="O743" i="1"/>
  <c r="O9" i="1"/>
  <c r="O28" i="1"/>
  <c r="O49" i="1"/>
  <c r="O70" i="1"/>
  <c r="O89" i="1"/>
  <c r="O111" i="1"/>
  <c r="O131" i="1"/>
  <c r="O153" i="1"/>
  <c r="O172" i="1"/>
  <c r="O193" i="1"/>
  <c r="O214" i="1"/>
  <c r="O233" i="1"/>
  <c r="O255" i="1"/>
  <c r="O275" i="1"/>
  <c r="O297" i="1"/>
  <c r="O316" i="1"/>
  <c r="O337" i="1"/>
  <c r="O358" i="1"/>
  <c r="O377" i="1"/>
  <c r="O399" i="1"/>
  <c r="O419" i="1"/>
  <c r="O441" i="1"/>
  <c r="O460" i="1"/>
  <c r="O481" i="1"/>
  <c r="O502" i="1"/>
  <c r="O521" i="1"/>
  <c r="O543" i="1"/>
  <c r="O563" i="1"/>
  <c r="O585" i="1"/>
  <c r="O604" i="1"/>
  <c r="O625" i="1"/>
  <c r="O646" i="1"/>
  <c r="O665" i="1"/>
  <c r="O687" i="1"/>
  <c r="O707" i="1"/>
  <c r="O725" i="1"/>
  <c r="O10" i="1"/>
  <c r="O29" i="1"/>
  <c r="O51" i="1"/>
  <c r="O71" i="1"/>
  <c r="O93" i="1"/>
  <c r="O112" i="1"/>
  <c r="O133" i="1"/>
  <c r="O154" i="1"/>
  <c r="O173" i="1"/>
  <c r="O195" i="1"/>
  <c r="O215" i="1"/>
  <c r="O237" i="1"/>
  <c r="O256" i="1"/>
  <c r="O277" i="1"/>
  <c r="O298" i="1"/>
  <c r="O317" i="1"/>
  <c r="O339" i="1"/>
  <c r="O359" i="1"/>
  <c r="O381" i="1"/>
  <c r="O400" i="1"/>
  <c r="O421" i="1"/>
  <c r="O442" i="1"/>
  <c r="O461" i="1"/>
  <c r="O483" i="1"/>
  <c r="O503" i="1"/>
  <c r="O525" i="1"/>
  <c r="O544" i="1"/>
  <c r="O565" i="1"/>
  <c r="O586" i="1"/>
  <c r="O605" i="1"/>
  <c r="O627" i="1"/>
  <c r="O647" i="1"/>
  <c r="O669" i="1"/>
  <c r="O688" i="1"/>
  <c r="O709" i="1"/>
  <c r="O729" i="1"/>
  <c r="O746" i="1"/>
  <c r="O764" i="1"/>
  <c r="O779" i="1"/>
  <c r="O795" i="1"/>
  <c r="O812" i="1"/>
  <c r="O827" i="1"/>
  <c r="O843" i="1"/>
  <c r="O860" i="1"/>
  <c r="O875" i="1"/>
  <c r="O891" i="1"/>
  <c r="O908" i="1"/>
  <c r="O923" i="1"/>
  <c r="O939" i="1"/>
  <c r="O956" i="1"/>
  <c r="O971" i="1"/>
  <c r="O987" i="1"/>
  <c r="O1004" i="1"/>
  <c r="O1019" i="1"/>
  <c r="O1032" i="1"/>
  <c r="O1044" i="1"/>
  <c r="O1056" i="1"/>
  <c r="O1068" i="1"/>
  <c r="O1080" i="1"/>
  <c r="O1092" i="1"/>
  <c r="O1104" i="1"/>
  <c r="O1116" i="1"/>
  <c r="O1128" i="1"/>
  <c r="O1140" i="1"/>
  <c r="O1152" i="1"/>
  <c r="O1164" i="1"/>
  <c r="O1176" i="1"/>
  <c r="O1188" i="1"/>
  <c r="O1200" i="1"/>
  <c r="O1212" i="1"/>
  <c r="O1224" i="1"/>
  <c r="O1236" i="1"/>
  <c r="O1248" i="1"/>
  <c r="O1260" i="1"/>
  <c r="O1272" i="1"/>
  <c r="O1284" i="1"/>
  <c r="O1296" i="1"/>
  <c r="O1308" i="1"/>
  <c r="O1320" i="1"/>
  <c r="O1332" i="1"/>
  <c r="O1344" i="1"/>
  <c r="O1356" i="1"/>
  <c r="O1368" i="1"/>
  <c r="O1380" i="1"/>
  <c r="O1392" i="1"/>
  <c r="O1404" i="1"/>
  <c r="O1416" i="1"/>
  <c r="O1428" i="1"/>
  <c r="O1440" i="1"/>
  <c r="O1452" i="1"/>
  <c r="O1464" i="1"/>
  <c r="O1476" i="1"/>
  <c r="O1488" i="1"/>
  <c r="O1500" i="1"/>
  <c r="O1512" i="1"/>
  <c r="O1524" i="1"/>
  <c r="O1536" i="1"/>
  <c r="O1548" i="1"/>
  <c r="O1560" i="1"/>
  <c r="O1572" i="1"/>
  <c r="O1584" i="1"/>
  <c r="O1596" i="1"/>
  <c r="O1608" i="1"/>
  <c r="O1620" i="1"/>
  <c r="O1632" i="1"/>
  <c r="O1644" i="1"/>
  <c r="O1656" i="1"/>
  <c r="O1668" i="1"/>
  <c r="O1680" i="1"/>
  <c r="O1692" i="1"/>
  <c r="O1704" i="1"/>
  <c r="O1716" i="1"/>
  <c r="O1728" i="1"/>
  <c r="O1740" i="1"/>
  <c r="O1752" i="1"/>
  <c r="O1764" i="1"/>
  <c r="O1776" i="1"/>
  <c r="O1788" i="1"/>
  <c r="O1800" i="1"/>
  <c r="O1812" i="1"/>
  <c r="O1824" i="1"/>
  <c r="O1836" i="1"/>
  <c r="O1848" i="1"/>
  <c r="O1860" i="1"/>
  <c r="O1872" i="1"/>
  <c r="O1884" i="1"/>
  <c r="O1896" i="1"/>
  <c r="O1908" i="1"/>
  <c r="O1920" i="1"/>
  <c r="O1932" i="1"/>
  <c r="O1944" i="1"/>
  <c r="O1956" i="1"/>
  <c r="O1968" i="1"/>
  <c r="O1980" i="1"/>
  <c r="O1992" i="1"/>
  <c r="O2004" i="1"/>
  <c r="O2016" i="1"/>
  <c r="O2028" i="1"/>
  <c r="O2040" i="1"/>
  <c r="O2052" i="1"/>
  <c r="O2064" i="1"/>
  <c r="O11" i="1"/>
  <c r="O33" i="1"/>
  <c r="O52" i="1"/>
  <c r="O73" i="1"/>
  <c r="O94" i="1"/>
  <c r="O113" i="1"/>
  <c r="O135" i="1"/>
  <c r="O155" i="1"/>
  <c r="O177" i="1"/>
  <c r="O196" i="1"/>
  <c r="O217" i="1"/>
  <c r="O238" i="1"/>
  <c r="O257" i="1"/>
  <c r="O279" i="1"/>
  <c r="O299" i="1"/>
  <c r="O321" i="1"/>
  <c r="O340" i="1"/>
  <c r="O361" i="1"/>
  <c r="O382" i="1"/>
  <c r="O401" i="1"/>
  <c r="O423" i="1"/>
  <c r="O443" i="1"/>
  <c r="O465" i="1"/>
  <c r="O484" i="1"/>
  <c r="O505" i="1"/>
  <c r="O526" i="1"/>
  <c r="O545" i="1"/>
  <c r="O567" i="1"/>
  <c r="O587" i="1"/>
  <c r="O609" i="1"/>
  <c r="O628" i="1"/>
  <c r="O649" i="1"/>
  <c r="O670" i="1"/>
  <c r="O689" i="1"/>
  <c r="O711" i="1"/>
  <c r="O730" i="1"/>
  <c r="O747" i="1"/>
  <c r="O765" i="1"/>
  <c r="O781" i="1"/>
  <c r="O796" i="1"/>
  <c r="O813" i="1"/>
  <c r="O829" i="1"/>
  <c r="O844" i="1"/>
  <c r="O861" i="1"/>
  <c r="O877" i="1"/>
  <c r="O892" i="1"/>
  <c r="O909" i="1"/>
  <c r="O925" i="1"/>
  <c r="O940" i="1"/>
  <c r="O957" i="1"/>
  <c r="O973" i="1"/>
  <c r="O988" i="1"/>
  <c r="O1005" i="1"/>
  <c r="O1021" i="1"/>
  <c r="O1033" i="1"/>
  <c r="O1045" i="1"/>
  <c r="O1057" i="1"/>
  <c r="O1069" i="1"/>
  <c r="O1081" i="1"/>
  <c r="O1093" i="1"/>
  <c r="O1105" i="1"/>
  <c r="O1117" i="1"/>
  <c r="O1129" i="1"/>
  <c r="O1141" i="1"/>
  <c r="O1153" i="1"/>
  <c r="O1165" i="1"/>
  <c r="O1177" i="1"/>
  <c r="O1189" i="1"/>
  <c r="O1201" i="1"/>
  <c r="O1213" i="1"/>
  <c r="O1225" i="1"/>
  <c r="O1237" i="1"/>
  <c r="O1249" i="1"/>
  <c r="O1261" i="1"/>
  <c r="O1273" i="1"/>
  <c r="O1285" i="1"/>
  <c r="O1297" i="1"/>
  <c r="O1309" i="1"/>
  <c r="O1321" i="1"/>
  <c r="O1333" i="1"/>
  <c r="O1345" i="1"/>
  <c r="O1357" i="1"/>
  <c r="O1369" i="1"/>
  <c r="O1381" i="1"/>
  <c r="O1393" i="1"/>
  <c r="O1405" i="1"/>
  <c r="O1417" i="1"/>
  <c r="O1429" i="1"/>
  <c r="O1441" i="1"/>
  <c r="O1453" i="1"/>
  <c r="O1465" i="1"/>
  <c r="O1477" i="1"/>
  <c r="O1489" i="1"/>
  <c r="O1501" i="1"/>
  <c r="O1513" i="1"/>
  <c r="O1525" i="1"/>
  <c r="O1537" i="1"/>
  <c r="O1549" i="1"/>
  <c r="O1561" i="1"/>
  <c r="O1573" i="1"/>
  <c r="O1585" i="1"/>
  <c r="O1597" i="1"/>
  <c r="O1609" i="1"/>
  <c r="O1621" i="1"/>
  <c r="O1633" i="1"/>
  <c r="O1645" i="1"/>
  <c r="O1657" i="1"/>
  <c r="O1669" i="1"/>
  <c r="O1681" i="1"/>
  <c r="O1693" i="1"/>
  <c r="O1705" i="1"/>
  <c r="O1717" i="1"/>
  <c r="O1729" i="1"/>
  <c r="O1741" i="1"/>
  <c r="O1753" i="1"/>
  <c r="O1765" i="1"/>
  <c r="O1777" i="1"/>
  <c r="O1789" i="1"/>
  <c r="O1801" i="1"/>
  <c r="O1813" i="1"/>
  <c r="O1825" i="1"/>
  <c r="O1837" i="1"/>
  <c r="O1849" i="1"/>
  <c r="O1861" i="1"/>
  <c r="O1873" i="1"/>
  <c r="O1885" i="1"/>
  <c r="O1897" i="1"/>
  <c r="O1909" i="1"/>
  <c r="O1921" i="1"/>
  <c r="O1933" i="1"/>
  <c r="O1945" i="1"/>
  <c r="O1957" i="1"/>
  <c r="O1969" i="1"/>
  <c r="O1981" i="1"/>
  <c r="O1993" i="1"/>
  <c r="O2005" i="1"/>
  <c r="O2017" i="1"/>
  <c r="O2029" i="1"/>
  <c r="O2041" i="1"/>
  <c r="O2053" i="1"/>
  <c r="O2065" i="1"/>
  <c r="O13" i="1"/>
  <c r="O34" i="1"/>
  <c r="O53" i="1"/>
  <c r="O75" i="1"/>
  <c r="O95" i="1"/>
  <c r="O117" i="1"/>
  <c r="O136" i="1"/>
  <c r="O157" i="1"/>
  <c r="O178" i="1"/>
  <c r="O197" i="1"/>
  <c r="O219" i="1"/>
  <c r="O239" i="1"/>
  <c r="O261" i="1"/>
  <c r="O280" i="1"/>
  <c r="O301" i="1"/>
  <c r="O322" i="1"/>
  <c r="O341" i="1"/>
  <c r="O363" i="1"/>
  <c r="O383" i="1"/>
  <c r="O405" i="1"/>
  <c r="O424" i="1"/>
  <c r="O445" i="1"/>
  <c r="O466" i="1"/>
  <c r="O485" i="1"/>
  <c r="O507" i="1"/>
  <c r="O527" i="1"/>
  <c r="O549" i="1"/>
  <c r="O568" i="1"/>
  <c r="O589" i="1"/>
  <c r="O610" i="1"/>
  <c r="O629" i="1"/>
  <c r="O651" i="1"/>
  <c r="O671" i="1"/>
  <c r="O693" i="1"/>
  <c r="O712" i="1"/>
  <c r="O731" i="1"/>
  <c r="O748" i="1"/>
  <c r="O766" i="1"/>
  <c r="O782" i="1"/>
  <c r="O797" i="1"/>
  <c r="O814" i="1"/>
  <c r="O830" i="1"/>
  <c r="O845" i="1"/>
  <c r="O862" i="1"/>
  <c r="O878" i="1"/>
  <c r="O893" i="1"/>
  <c r="O910" i="1"/>
  <c r="O926" i="1"/>
  <c r="O941" i="1"/>
  <c r="O958" i="1"/>
  <c r="O974" i="1"/>
  <c r="O989" i="1"/>
  <c r="O1006" i="1"/>
  <c r="O1022" i="1"/>
  <c r="O1034" i="1"/>
  <c r="O1046" i="1"/>
  <c r="O1058" i="1"/>
  <c r="O1070" i="1"/>
  <c r="O1082" i="1"/>
  <c r="O1094" i="1"/>
  <c r="O1106" i="1"/>
  <c r="O1118" i="1"/>
  <c r="O1130" i="1"/>
  <c r="O1142" i="1"/>
  <c r="O1154" i="1"/>
  <c r="O1166" i="1"/>
  <c r="O1178" i="1"/>
  <c r="O1190" i="1"/>
  <c r="O1202" i="1"/>
  <c r="O1214" i="1"/>
  <c r="O1226" i="1"/>
  <c r="O1238" i="1"/>
  <c r="O1250" i="1"/>
  <c r="O1262" i="1"/>
  <c r="O1274" i="1"/>
  <c r="O1286" i="1"/>
  <c r="O1298" i="1"/>
  <c r="O1310" i="1"/>
  <c r="O1322" i="1"/>
  <c r="O1334" i="1"/>
  <c r="O1346" i="1"/>
  <c r="O1358" i="1"/>
  <c r="O1370" i="1"/>
  <c r="O1382" i="1"/>
  <c r="O1394" i="1"/>
  <c r="O15" i="1"/>
  <c r="O35" i="1"/>
  <c r="O57" i="1"/>
  <c r="O76" i="1"/>
  <c r="O97" i="1"/>
  <c r="O118" i="1"/>
  <c r="O137" i="1"/>
  <c r="O159" i="1"/>
  <c r="O179" i="1"/>
  <c r="O201" i="1"/>
  <c r="O220" i="1"/>
  <c r="O241" i="1"/>
  <c r="O262" i="1"/>
  <c r="O281" i="1"/>
  <c r="O303" i="1"/>
  <c r="O323" i="1"/>
  <c r="O345" i="1"/>
  <c r="O364" i="1"/>
  <c r="O385" i="1"/>
  <c r="O406" i="1"/>
  <c r="O425" i="1"/>
  <c r="O447" i="1"/>
  <c r="O467" i="1"/>
  <c r="O489" i="1"/>
  <c r="O508" i="1"/>
  <c r="O529" i="1"/>
  <c r="O550" i="1"/>
  <c r="O569" i="1"/>
  <c r="O591" i="1"/>
  <c r="O611" i="1"/>
  <c r="O633" i="1"/>
  <c r="O652" i="1"/>
  <c r="O673" i="1"/>
  <c r="O694" i="1"/>
  <c r="O713" i="1"/>
  <c r="O733" i="1"/>
  <c r="O16" i="1"/>
  <c r="O37" i="1"/>
  <c r="O58" i="1"/>
  <c r="O77" i="1"/>
  <c r="O99" i="1"/>
  <c r="O119" i="1"/>
  <c r="O141" i="1"/>
  <c r="O160" i="1"/>
  <c r="O181" i="1"/>
  <c r="O202" i="1"/>
  <c r="O221" i="1"/>
  <c r="O243" i="1"/>
  <c r="O263" i="1"/>
  <c r="O285" i="1"/>
  <c r="O304" i="1"/>
  <c r="O325" i="1"/>
  <c r="O346" i="1"/>
  <c r="O365" i="1"/>
  <c r="O387" i="1"/>
  <c r="O407" i="1"/>
  <c r="O429" i="1"/>
  <c r="O448" i="1"/>
  <c r="O469" i="1"/>
  <c r="O490" i="1"/>
  <c r="O509" i="1"/>
  <c r="O531" i="1"/>
  <c r="O551" i="1"/>
  <c r="O573" i="1"/>
  <c r="O592" i="1"/>
  <c r="O613" i="1"/>
  <c r="O634" i="1"/>
  <c r="O653" i="1"/>
  <c r="O675" i="1"/>
  <c r="O695" i="1"/>
  <c r="O717" i="1"/>
  <c r="O734" i="1"/>
  <c r="O753" i="1"/>
  <c r="O769" i="1"/>
  <c r="O784" i="1"/>
  <c r="O801" i="1"/>
  <c r="O817" i="1"/>
  <c r="O832" i="1"/>
  <c r="O849" i="1"/>
  <c r="O865" i="1"/>
  <c r="O880" i="1"/>
  <c r="O897" i="1"/>
  <c r="O913" i="1"/>
  <c r="O928" i="1"/>
  <c r="O945" i="1"/>
  <c r="O961" i="1"/>
  <c r="O976" i="1"/>
  <c r="O993" i="1"/>
  <c r="O1009" i="1"/>
  <c r="O1024" i="1"/>
  <c r="O1036" i="1"/>
  <c r="O1048" i="1"/>
  <c r="O1060" i="1"/>
  <c r="O1072" i="1"/>
  <c r="O1084" i="1"/>
  <c r="O1096" i="1"/>
  <c r="O1108" i="1"/>
  <c r="O1120" i="1"/>
  <c r="O1132" i="1"/>
  <c r="O1144" i="1"/>
  <c r="O1156" i="1"/>
  <c r="O1168" i="1"/>
  <c r="O1180" i="1"/>
  <c r="O1192" i="1"/>
  <c r="O1204" i="1"/>
  <c r="O1216" i="1"/>
  <c r="O1228" i="1"/>
  <c r="O1240" i="1"/>
  <c r="O1252" i="1"/>
  <c r="O1264" i="1"/>
  <c r="O1276" i="1"/>
  <c r="O1288" i="1"/>
  <c r="O1300" i="1"/>
  <c r="O1312" i="1"/>
  <c r="O1324" i="1"/>
  <c r="O1336" i="1"/>
  <c r="O1348" i="1"/>
  <c r="O1360" i="1"/>
  <c r="O1372" i="1"/>
  <c r="O1384" i="1"/>
  <c r="O17" i="1"/>
  <c r="O39" i="1"/>
  <c r="O59" i="1"/>
  <c r="O81" i="1"/>
  <c r="O100" i="1"/>
  <c r="O121" i="1"/>
  <c r="O142" i="1"/>
  <c r="O161" i="1"/>
  <c r="O183" i="1"/>
  <c r="O203" i="1"/>
  <c r="O225" i="1"/>
  <c r="O244" i="1"/>
  <c r="O265" i="1"/>
  <c r="O286" i="1"/>
  <c r="O305" i="1"/>
  <c r="O327" i="1"/>
  <c r="O347" i="1"/>
  <c r="O369" i="1"/>
  <c r="O388" i="1"/>
  <c r="O409" i="1"/>
  <c r="O430" i="1"/>
  <c r="O449" i="1"/>
  <c r="O471" i="1"/>
  <c r="O491" i="1"/>
  <c r="O513" i="1"/>
  <c r="O532" i="1"/>
  <c r="O553" i="1"/>
  <c r="O574" i="1"/>
  <c r="O593" i="1"/>
  <c r="O615" i="1"/>
  <c r="O635" i="1"/>
  <c r="O657" i="1"/>
  <c r="O676" i="1"/>
  <c r="O697" i="1"/>
  <c r="O718" i="1"/>
  <c r="O735" i="1"/>
  <c r="O21" i="1"/>
  <c r="O40" i="1"/>
  <c r="O61" i="1"/>
  <c r="O82" i="1"/>
  <c r="O101" i="1"/>
  <c r="O123" i="1"/>
  <c r="O143" i="1"/>
  <c r="O165" i="1"/>
  <c r="O184" i="1"/>
  <c r="O205" i="1"/>
  <c r="O226" i="1"/>
  <c r="O245" i="1"/>
  <c r="O267" i="1"/>
  <c r="O287" i="1"/>
  <c r="O309" i="1"/>
  <c r="O328" i="1"/>
  <c r="O349" i="1"/>
  <c r="O370" i="1"/>
  <c r="O389" i="1"/>
  <c r="O411" i="1"/>
  <c r="O431" i="1"/>
  <c r="O453" i="1"/>
  <c r="O472" i="1"/>
  <c r="O493" i="1"/>
  <c r="O514" i="1"/>
  <c r="O533" i="1"/>
  <c r="O555" i="1"/>
  <c r="O575" i="1"/>
  <c r="O597" i="1"/>
  <c r="O616" i="1"/>
  <c r="O637" i="1"/>
  <c r="O658" i="1"/>
  <c r="O677" i="1"/>
  <c r="O699" i="1"/>
  <c r="O719" i="1"/>
  <c r="O736" i="1"/>
  <c r="O755" i="1"/>
  <c r="O771" i="1"/>
  <c r="O788" i="1"/>
  <c r="O803" i="1"/>
  <c r="O819" i="1"/>
  <c r="O836" i="1"/>
  <c r="O851" i="1"/>
  <c r="O867" i="1"/>
  <c r="O884" i="1"/>
  <c r="O899" i="1"/>
  <c r="O915" i="1"/>
  <c r="O932" i="1"/>
  <c r="O947" i="1"/>
  <c r="O963" i="1"/>
  <c r="O980" i="1"/>
  <c r="O995" i="1"/>
  <c r="O1011" i="1"/>
  <c r="O1026" i="1"/>
  <c r="O1038" i="1"/>
  <c r="O1050" i="1"/>
  <c r="O1062" i="1"/>
  <c r="O1074" i="1"/>
  <c r="O1086" i="1"/>
  <c r="O1098" i="1"/>
  <c r="O1110" i="1"/>
  <c r="O1122" i="1"/>
  <c r="O1134" i="1"/>
  <c r="O1146" i="1"/>
  <c r="O1158" i="1"/>
  <c r="O1170" i="1"/>
  <c r="O1182" i="1"/>
  <c r="O1194" i="1"/>
  <c r="O1206" i="1"/>
  <c r="O1218" i="1"/>
  <c r="O1230" i="1"/>
  <c r="O1242" i="1"/>
  <c r="O1254" i="1"/>
  <c r="O1266" i="1"/>
  <c r="O1278" i="1"/>
  <c r="O1290" i="1"/>
  <c r="O1302" i="1"/>
  <c r="O1314" i="1"/>
  <c r="O1326" i="1"/>
  <c r="O1338" i="1"/>
  <c r="O1350" i="1"/>
  <c r="O1362" i="1"/>
  <c r="O1374" i="1"/>
  <c r="O1386" i="1"/>
  <c r="O1398" i="1"/>
  <c r="O1410" i="1"/>
  <c r="O1422" i="1"/>
  <c r="O1434" i="1"/>
  <c r="O1446" i="1"/>
  <c r="O1458" i="1"/>
  <c r="O1470" i="1"/>
  <c r="O1482" i="1"/>
  <c r="O1494" i="1"/>
  <c r="O1506" i="1"/>
  <c r="O1518" i="1"/>
  <c r="O1530" i="1"/>
  <c r="O1542" i="1"/>
  <c r="O1554" i="1"/>
  <c r="O1566" i="1"/>
  <c r="O1578" i="1"/>
  <c r="O1590" i="1"/>
  <c r="O1602" i="1"/>
  <c r="O1614" i="1"/>
  <c r="O1626" i="1"/>
  <c r="O1638" i="1"/>
  <c r="O1650" i="1"/>
  <c r="O1662" i="1"/>
  <c r="O1674" i="1"/>
  <c r="O1686" i="1"/>
  <c r="O1698" i="1"/>
  <c r="O1710" i="1"/>
  <c r="O1722" i="1"/>
  <c r="O1734" i="1"/>
  <c r="O1746" i="1"/>
  <c r="O1758" i="1"/>
  <c r="O1770" i="1"/>
  <c r="O1782" i="1"/>
  <c r="O1794" i="1"/>
  <c r="O1806" i="1"/>
  <c r="O1818" i="1"/>
  <c r="O1830" i="1"/>
  <c r="O1842" i="1"/>
  <c r="O1854" i="1"/>
  <c r="O1866" i="1"/>
  <c r="O1878" i="1"/>
  <c r="O1890" i="1"/>
  <c r="O1902" i="1"/>
  <c r="O1914" i="1"/>
  <c r="O1926" i="1"/>
  <c r="O1938" i="1"/>
  <c r="O1950" i="1"/>
  <c r="O1962" i="1"/>
  <c r="O1974" i="1"/>
  <c r="O1986" i="1"/>
  <c r="O1998" i="1"/>
  <c r="O2010" i="1"/>
  <c r="O2022" i="1"/>
  <c r="O2034" i="1"/>
  <c r="O2046" i="1"/>
  <c r="O2058" i="1"/>
  <c r="O2070" i="1"/>
  <c r="O22" i="1"/>
  <c r="O268" i="1"/>
  <c r="O515" i="1"/>
  <c r="O745" i="1"/>
  <c r="O785" i="1"/>
  <c r="O825" i="1"/>
  <c r="O863" i="1"/>
  <c r="O901" i="1"/>
  <c r="O938" i="1"/>
  <c r="O977" i="1"/>
  <c r="O1017" i="1"/>
  <c r="O1047" i="1"/>
  <c r="O1075" i="1"/>
  <c r="O1103" i="1"/>
  <c r="O1133" i="1"/>
  <c r="O1162" i="1"/>
  <c r="O1191" i="1"/>
  <c r="O1219" i="1"/>
  <c r="O1247" i="1"/>
  <c r="O1275" i="1"/>
  <c r="O1299" i="1"/>
  <c r="O1318" i="1"/>
  <c r="O1340" i="1"/>
  <c r="O1361" i="1"/>
  <c r="O1379" i="1"/>
  <c r="O1400" i="1"/>
  <c r="O1415" i="1"/>
  <c r="O1432" i="1"/>
  <c r="O1448" i="1"/>
  <c r="O1463" i="1"/>
  <c r="O1480" i="1"/>
  <c r="O1496" i="1"/>
  <c r="O1511" i="1"/>
  <c r="O1528" i="1"/>
  <c r="O1544" i="1"/>
  <c r="O1559" i="1"/>
  <c r="O1576" i="1"/>
  <c r="O1592" i="1"/>
  <c r="O1607" i="1"/>
  <c r="O1624" i="1"/>
  <c r="O1640" i="1"/>
  <c r="O1655" i="1"/>
  <c r="O1672" i="1"/>
  <c r="O1688" i="1"/>
  <c r="O1703" i="1"/>
  <c r="O1720" i="1"/>
  <c r="O1736" i="1"/>
  <c r="O1751" i="1"/>
  <c r="O1768" i="1"/>
  <c r="O1784" i="1"/>
  <c r="O1799" i="1"/>
  <c r="O1816" i="1"/>
  <c r="O1832" i="1"/>
  <c r="O1847" i="1"/>
  <c r="O1864" i="1"/>
  <c r="O1880" i="1"/>
  <c r="O1895" i="1"/>
  <c r="O1912" i="1"/>
  <c r="O1928" i="1"/>
  <c r="O1943" i="1"/>
  <c r="O1960" i="1"/>
  <c r="O1976" i="1"/>
  <c r="O1991" i="1"/>
  <c r="O2008" i="1"/>
  <c r="O2024" i="1"/>
  <c r="O2039" i="1"/>
  <c r="O2056" i="1"/>
  <c r="O2072" i="1"/>
  <c r="O2084" i="1"/>
  <c r="O2096" i="1"/>
  <c r="O2108" i="1"/>
  <c r="O2120" i="1"/>
  <c r="O2132" i="1"/>
  <c r="O2144" i="1"/>
  <c r="O2156" i="1"/>
  <c r="O2168" i="1"/>
  <c r="O2180" i="1"/>
  <c r="O2192" i="1"/>
  <c r="O2204" i="1"/>
  <c r="O2216" i="1"/>
  <c r="O2228" i="1"/>
  <c r="O2240" i="1"/>
  <c r="O2252" i="1"/>
  <c r="O2264" i="1"/>
  <c r="O2276" i="1"/>
  <c r="O41" i="1"/>
  <c r="O289" i="1"/>
  <c r="O537" i="1"/>
  <c r="O749" i="1"/>
  <c r="O789" i="1"/>
  <c r="O826" i="1"/>
  <c r="O866" i="1"/>
  <c r="O904" i="1"/>
  <c r="O944" i="1"/>
  <c r="O981" i="1"/>
  <c r="O1018" i="1"/>
  <c r="O1049" i="1"/>
  <c r="O1078" i="1"/>
  <c r="O1107" i="1"/>
  <c r="O1135" i="1"/>
  <c r="O1163" i="1"/>
  <c r="O1193" i="1"/>
  <c r="O1222" i="1"/>
  <c r="O1251" i="1"/>
  <c r="O105" i="1"/>
  <c r="O351" i="1"/>
  <c r="O598" i="1"/>
  <c r="O760" i="1"/>
  <c r="O800" i="1"/>
  <c r="O837" i="1"/>
  <c r="O874" i="1"/>
  <c r="O914" i="1"/>
  <c r="O952" i="1"/>
  <c r="O992" i="1"/>
  <c r="O1027" i="1"/>
  <c r="O1055" i="1"/>
  <c r="O1085" i="1"/>
  <c r="O1114" i="1"/>
  <c r="O1143" i="1"/>
  <c r="O1171" i="1"/>
  <c r="O1199" i="1"/>
  <c r="O1229" i="1"/>
  <c r="O1258" i="1"/>
  <c r="O1282" i="1"/>
  <c r="O1305" i="1"/>
  <c r="O1327" i="1"/>
  <c r="O1347" i="1"/>
  <c r="O1366" i="1"/>
  <c r="O1388" i="1"/>
  <c r="O1406" i="1"/>
  <c r="O1421" i="1"/>
  <c r="O1437" i="1"/>
  <c r="O1454" i="1"/>
  <c r="O1469" i="1"/>
  <c r="O1485" i="1"/>
  <c r="O1502" i="1"/>
  <c r="O1517" i="1"/>
  <c r="O1533" i="1"/>
  <c r="O1550" i="1"/>
  <c r="O1565" i="1"/>
  <c r="O1581" i="1"/>
  <c r="O1598" i="1"/>
  <c r="O1613" i="1"/>
  <c r="O1629" i="1"/>
  <c r="O1646" i="1"/>
  <c r="O1661" i="1"/>
  <c r="O1677" i="1"/>
  <c r="O1694" i="1"/>
  <c r="O1709" i="1"/>
  <c r="O1725" i="1"/>
  <c r="O1742" i="1"/>
  <c r="O1757" i="1"/>
  <c r="O1773" i="1"/>
  <c r="O1790" i="1"/>
  <c r="O1805" i="1"/>
  <c r="O1821" i="1"/>
  <c r="O1838" i="1"/>
  <c r="O1853" i="1"/>
  <c r="O1869" i="1"/>
  <c r="O1886" i="1"/>
  <c r="O1901" i="1"/>
  <c r="O1917" i="1"/>
  <c r="O1934" i="1"/>
  <c r="O1949" i="1"/>
  <c r="O1965" i="1"/>
  <c r="O1982" i="1"/>
  <c r="O1997" i="1"/>
  <c r="O2013" i="1"/>
  <c r="O2030" i="1"/>
  <c r="O2045" i="1"/>
  <c r="O2061" i="1"/>
  <c r="O2076" i="1"/>
  <c r="O2088" i="1"/>
  <c r="O2100" i="1"/>
  <c r="O2112" i="1"/>
  <c r="O2124" i="1"/>
  <c r="O2136" i="1"/>
  <c r="O2148" i="1"/>
  <c r="O2160" i="1"/>
  <c r="O2172" i="1"/>
  <c r="O2184" i="1"/>
  <c r="O2196" i="1"/>
  <c r="O2208" i="1"/>
  <c r="O2220" i="1"/>
  <c r="O145" i="1"/>
  <c r="O393" i="1"/>
  <c r="O639" i="1"/>
  <c r="O767" i="1"/>
  <c r="O805" i="1"/>
  <c r="O842" i="1"/>
  <c r="O881" i="1"/>
  <c r="O921" i="1"/>
  <c r="O959" i="1"/>
  <c r="O997" i="1"/>
  <c r="O1031" i="1"/>
  <c r="O1061" i="1"/>
  <c r="O1090" i="1"/>
  <c r="O1119" i="1"/>
  <c r="O1147" i="1"/>
  <c r="O1175" i="1"/>
  <c r="O1205" i="1"/>
  <c r="O1234" i="1"/>
  <c r="O1263" i="1"/>
  <c r="O1287" i="1"/>
  <c r="O1307" i="1"/>
  <c r="O1329" i="1"/>
  <c r="O1351" i="1"/>
  <c r="O1371" i="1"/>
  <c r="O1390" i="1"/>
  <c r="O1408" i="1"/>
  <c r="O1424" i="1"/>
  <c r="O1439" i="1"/>
  <c r="O1456" i="1"/>
  <c r="O1472" i="1"/>
  <c r="O1487" i="1"/>
  <c r="O1504" i="1"/>
  <c r="O1520" i="1"/>
  <c r="O1535" i="1"/>
  <c r="O1552" i="1"/>
  <c r="O1568" i="1"/>
  <c r="O1583" i="1"/>
  <c r="O1600" i="1"/>
  <c r="O1616" i="1"/>
  <c r="O1631" i="1"/>
  <c r="O1648" i="1"/>
  <c r="O1664" i="1"/>
  <c r="O1679" i="1"/>
  <c r="O1696" i="1"/>
  <c r="O1712" i="1"/>
  <c r="O1727" i="1"/>
  <c r="O1744" i="1"/>
  <c r="O1760" i="1"/>
  <c r="O1775" i="1"/>
  <c r="O1792" i="1"/>
  <c r="O1808" i="1"/>
  <c r="O1823" i="1"/>
  <c r="O1840" i="1"/>
  <c r="O1856" i="1"/>
  <c r="O1871" i="1"/>
  <c r="O1888" i="1"/>
  <c r="O1904" i="1"/>
  <c r="O1919" i="1"/>
  <c r="O1936" i="1"/>
  <c r="O1952" i="1"/>
  <c r="O1967" i="1"/>
  <c r="O1984" i="1"/>
  <c r="O2000" i="1"/>
  <c r="O2015" i="1"/>
  <c r="O2032" i="1"/>
  <c r="O2048" i="1"/>
  <c r="O2063" i="1"/>
  <c r="O2078" i="1"/>
  <c r="O2090" i="1"/>
  <c r="O2102" i="1"/>
  <c r="O2114" i="1"/>
  <c r="O2126" i="1"/>
  <c r="O2138" i="1"/>
  <c r="O2150" i="1"/>
  <c r="O2162" i="1"/>
  <c r="O2174" i="1"/>
  <c r="O2186" i="1"/>
  <c r="O2198" i="1"/>
  <c r="O2210" i="1"/>
  <c r="O2222" i="1"/>
  <c r="O2234" i="1"/>
  <c r="O2246" i="1"/>
  <c r="O2258" i="1"/>
  <c r="O2270" i="1"/>
  <c r="O2282" i="1"/>
  <c r="O2294" i="1"/>
  <c r="O185" i="1"/>
  <c r="O433" i="1"/>
  <c r="O681" i="1"/>
  <c r="O772" i="1"/>
  <c r="O809" i="1"/>
  <c r="O850" i="1"/>
  <c r="O889" i="1"/>
  <c r="O927" i="1"/>
  <c r="O964" i="1"/>
  <c r="O1001" i="1"/>
  <c r="O1037" i="1"/>
  <c r="O1066" i="1"/>
  <c r="O1095" i="1"/>
  <c r="O1123" i="1"/>
  <c r="O1151" i="1"/>
  <c r="O1181" i="1"/>
  <c r="O1210" i="1"/>
  <c r="O1239" i="1"/>
  <c r="O1267" i="1"/>
  <c r="O1291" i="1"/>
  <c r="O1313" i="1"/>
  <c r="O1331" i="1"/>
  <c r="O207" i="1"/>
  <c r="O454" i="1"/>
  <c r="O700" i="1"/>
  <c r="O777" i="1"/>
  <c r="O815" i="1"/>
  <c r="O853" i="1"/>
  <c r="O890" i="1"/>
  <c r="O929" i="1"/>
  <c r="O969" i="1"/>
  <c r="O1007" i="1"/>
  <c r="O1039" i="1"/>
  <c r="O1067" i="1"/>
  <c r="O1097" i="1"/>
  <c r="O1126" i="1"/>
  <c r="O1155" i="1"/>
  <c r="O1183" i="1"/>
  <c r="O1211" i="1"/>
  <c r="O1241" i="1"/>
  <c r="O1268" i="1"/>
  <c r="O1292" i="1"/>
  <c r="O1315" i="1"/>
  <c r="O1335" i="1"/>
  <c r="O1354" i="1"/>
  <c r="O1376" i="1"/>
  <c r="O1396" i="1"/>
  <c r="O1412" i="1"/>
  <c r="O1427" i="1"/>
  <c r="O1444" i="1"/>
  <c r="O1460" i="1"/>
  <c r="O1475" i="1"/>
  <c r="O1492" i="1"/>
  <c r="O1508" i="1"/>
  <c r="O1523" i="1"/>
  <c r="O1540" i="1"/>
  <c r="O1556" i="1"/>
  <c r="O1571" i="1"/>
  <c r="O1588" i="1"/>
  <c r="O1604" i="1"/>
  <c r="O1619" i="1"/>
  <c r="O1636" i="1"/>
  <c r="O1652" i="1"/>
  <c r="O1667" i="1"/>
  <c r="O1684" i="1"/>
  <c r="O1700" i="1"/>
  <c r="O1715" i="1"/>
  <c r="O1732" i="1"/>
  <c r="O1748" i="1"/>
  <c r="O1763" i="1"/>
  <c r="O1780" i="1"/>
  <c r="O1796" i="1"/>
  <c r="O1811" i="1"/>
  <c r="O1828" i="1"/>
  <c r="O1844" i="1"/>
  <c r="O1859" i="1"/>
  <c r="O1876" i="1"/>
  <c r="O1892" i="1"/>
  <c r="O1907" i="1"/>
  <c r="O1924" i="1"/>
  <c r="O1940" i="1"/>
  <c r="O1955" i="1"/>
  <c r="O1972" i="1"/>
  <c r="O1988" i="1"/>
  <c r="O2003" i="1"/>
  <c r="O2020" i="1"/>
  <c r="O2036" i="1"/>
  <c r="O2051" i="1"/>
  <c r="O2068" i="1"/>
  <c r="O2081" i="1"/>
  <c r="O2093" i="1"/>
  <c r="O2105" i="1"/>
  <c r="O2117" i="1"/>
  <c r="O2129" i="1"/>
  <c r="O2141" i="1"/>
  <c r="O2153" i="1"/>
  <c r="O2165" i="1"/>
  <c r="O227" i="1"/>
  <c r="O473" i="1"/>
  <c r="O721" i="1"/>
  <c r="O778" i="1"/>
  <c r="O818" i="1"/>
  <c r="O856" i="1"/>
  <c r="O896" i="1"/>
  <c r="O933" i="1"/>
  <c r="O970" i="1"/>
  <c r="O1010" i="1"/>
  <c r="O1042" i="1"/>
  <c r="O1071" i="1"/>
  <c r="O1099" i="1"/>
  <c r="O1127" i="1"/>
  <c r="O1157" i="1"/>
  <c r="O1186" i="1"/>
  <c r="O1215" i="1"/>
  <c r="O1243" i="1"/>
  <c r="O1270" i="1"/>
  <c r="O1294" i="1"/>
  <c r="O1316" i="1"/>
  <c r="O1337" i="1"/>
  <c r="O1355" i="1"/>
  <c r="O1377" i="1"/>
  <c r="O1397" i="1"/>
  <c r="O1413" i="1"/>
  <c r="O1430" i="1"/>
  <c r="O1445" i="1"/>
  <c r="O1461" i="1"/>
  <c r="O1478" i="1"/>
  <c r="O1493" i="1"/>
  <c r="O1509" i="1"/>
  <c r="O1526" i="1"/>
  <c r="O1541" i="1"/>
  <c r="O1557" i="1"/>
  <c r="O1574" i="1"/>
  <c r="O1589" i="1"/>
  <c r="O1605" i="1"/>
  <c r="O1622" i="1"/>
  <c r="O1637" i="1"/>
  <c r="O1653" i="1"/>
  <c r="O1670" i="1"/>
  <c r="O1685" i="1"/>
  <c r="O1701" i="1"/>
  <c r="O1718" i="1"/>
  <c r="O1733" i="1"/>
  <c r="O1749" i="1"/>
  <c r="O1766" i="1"/>
  <c r="O1781" i="1"/>
  <c r="O1797" i="1"/>
  <c r="O1814" i="1"/>
  <c r="O1829" i="1"/>
  <c r="O1845" i="1"/>
  <c r="O1862" i="1"/>
  <c r="O1877" i="1"/>
  <c r="O1893" i="1"/>
  <c r="O1910" i="1"/>
  <c r="O1925" i="1"/>
  <c r="O1941" i="1"/>
  <c r="O1958" i="1"/>
  <c r="O1973" i="1"/>
  <c r="O1989" i="1"/>
  <c r="O2006" i="1"/>
  <c r="O2021" i="1"/>
  <c r="O2037" i="1"/>
  <c r="O2054" i="1"/>
  <c r="O2069" i="1"/>
  <c r="O2082" i="1"/>
  <c r="O2094" i="1"/>
  <c r="O2106" i="1"/>
  <c r="O2118" i="1"/>
  <c r="O2130" i="1"/>
  <c r="O2142" i="1"/>
  <c r="O2154" i="1"/>
  <c r="O2166" i="1"/>
  <c r="O2178" i="1"/>
  <c r="O63" i="1"/>
  <c r="O617" i="1"/>
  <c r="O820" i="1"/>
  <c r="O911" i="1"/>
  <c r="O1000" i="1"/>
  <c r="O1079" i="1"/>
  <c r="O1145" i="1"/>
  <c r="O1217" i="1"/>
  <c r="O1279" i="1"/>
  <c r="O1323" i="1"/>
  <c r="O1363" i="1"/>
  <c r="O1395" i="1"/>
  <c r="O1423" i="1"/>
  <c r="O1450" i="1"/>
  <c r="O1479" i="1"/>
  <c r="O1505" i="1"/>
  <c r="O83" i="1"/>
  <c r="O659" i="1"/>
  <c r="O831" i="1"/>
  <c r="O916" i="1"/>
  <c r="O1012" i="1"/>
  <c r="O1083" i="1"/>
  <c r="O1150" i="1"/>
  <c r="O1223" i="1"/>
  <c r="O1280" i="1"/>
  <c r="O1325" i="1"/>
  <c r="O1364" i="1"/>
  <c r="O1399" i="1"/>
  <c r="O1425" i="1"/>
  <c r="O1451" i="1"/>
  <c r="O1481" i="1"/>
  <c r="O1507" i="1"/>
  <c r="O166" i="1"/>
  <c r="O754" i="1"/>
  <c r="O841" i="1"/>
  <c r="O937" i="1"/>
  <c r="O1025" i="1"/>
  <c r="O1091" i="1"/>
  <c r="O1167" i="1"/>
  <c r="O1231" i="1"/>
  <c r="O1289" i="1"/>
  <c r="O1330" i="1"/>
  <c r="O1367" i="1"/>
  <c r="O1402" i="1"/>
  <c r="O1431" i="1"/>
  <c r="O1457" i="1"/>
  <c r="O1484" i="1"/>
  <c r="O1514" i="1"/>
  <c r="O1539" i="1"/>
  <c r="O1567" i="1"/>
  <c r="O1594" i="1"/>
  <c r="O1623" i="1"/>
  <c r="O1649" i="1"/>
  <c r="O1676" i="1"/>
  <c r="O1706" i="1"/>
  <c r="O1731" i="1"/>
  <c r="O1759" i="1"/>
  <c r="O1786" i="1"/>
  <c r="O1815" i="1"/>
  <c r="O1841" i="1"/>
  <c r="O1868" i="1"/>
  <c r="O1898" i="1"/>
  <c r="O1923" i="1"/>
  <c r="O1951" i="1"/>
  <c r="O1978" i="1"/>
  <c r="O2007" i="1"/>
  <c r="O2033" i="1"/>
  <c r="O2060" i="1"/>
  <c r="O2085" i="1"/>
  <c r="O2104" i="1"/>
  <c r="O2125" i="1"/>
  <c r="O2146" i="1"/>
  <c r="O2167" i="1"/>
  <c r="O2185" i="1"/>
  <c r="O2201" i="1"/>
  <c r="O2217" i="1"/>
  <c r="O2232" i="1"/>
  <c r="O2247" i="1"/>
  <c r="O2261" i="1"/>
  <c r="O2275" i="1"/>
  <c r="O2289" i="1"/>
  <c r="O2302" i="1"/>
  <c r="O2314" i="1"/>
  <c r="O2326" i="1"/>
  <c r="O2338" i="1"/>
  <c r="O2350" i="1"/>
  <c r="O2362" i="1"/>
  <c r="O2374" i="1"/>
  <c r="O2386" i="1"/>
  <c r="O2398" i="1"/>
  <c r="O2410" i="1"/>
  <c r="O2422" i="1"/>
  <c r="O2434" i="1"/>
  <c r="O2446" i="1"/>
  <c r="O2458" i="1"/>
  <c r="O2470" i="1"/>
  <c r="O2482" i="1"/>
  <c r="O2494" i="1"/>
  <c r="O2506" i="1"/>
  <c r="O2518" i="1"/>
  <c r="O2530" i="1"/>
  <c r="O2542" i="1"/>
  <c r="O2554" i="1"/>
  <c r="O2566" i="1"/>
  <c r="O2578" i="1"/>
  <c r="O2590" i="1"/>
  <c r="O2602" i="1"/>
  <c r="O2614" i="1"/>
  <c r="O2626" i="1"/>
  <c r="O2638" i="1"/>
  <c r="O2650" i="1"/>
  <c r="O2662" i="1"/>
  <c r="O2674" i="1"/>
  <c r="O2686" i="1"/>
  <c r="O2698" i="1"/>
  <c r="O2710" i="1"/>
  <c r="O2722" i="1"/>
  <c r="O249" i="1"/>
  <c r="O757" i="1"/>
  <c r="O848" i="1"/>
  <c r="O946" i="1"/>
  <c r="O1030" i="1"/>
  <c r="O1102" i="1"/>
  <c r="O1169" i="1"/>
  <c r="O1235" i="1"/>
  <c r="O1295" i="1"/>
  <c r="O1339" i="1"/>
  <c r="O1373" i="1"/>
  <c r="O1403" i="1"/>
  <c r="O1433" i="1"/>
  <c r="O1459" i="1"/>
  <c r="O1486" i="1"/>
  <c r="O1515" i="1"/>
  <c r="O1543" i="1"/>
  <c r="O1569" i="1"/>
  <c r="O1595" i="1"/>
  <c r="O1625" i="1"/>
  <c r="O1651" i="1"/>
  <c r="O1678" i="1"/>
  <c r="O1707" i="1"/>
  <c r="O1735" i="1"/>
  <c r="O1761" i="1"/>
  <c r="O1787" i="1"/>
  <c r="O1817" i="1"/>
  <c r="O1843" i="1"/>
  <c r="O1870" i="1"/>
  <c r="O1899" i="1"/>
  <c r="O1927" i="1"/>
  <c r="O1953" i="1"/>
  <c r="O1979" i="1"/>
  <c r="O2009" i="1"/>
  <c r="O2035" i="1"/>
  <c r="O2062" i="1"/>
  <c r="O2086" i="1"/>
  <c r="O2107" i="1"/>
  <c r="O2127" i="1"/>
  <c r="O2147" i="1"/>
  <c r="O2169" i="1"/>
  <c r="O2187" i="1"/>
  <c r="O2202" i="1"/>
  <c r="O2218" i="1"/>
  <c r="O2233" i="1"/>
  <c r="O2248" i="1"/>
  <c r="O2262" i="1"/>
  <c r="O2277" i="1"/>
  <c r="O2290" i="1"/>
  <c r="O2303" i="1"/>
  <c r="O2315" i="1"/>
  <c r="O2327" i="1"/>
  <c r="O2339" i="1"/>
  <c r="O2351" i="1"/>
  <c r="O2363" i="1"/>
  <c r="O2375" i="1"/>
  <c r="O2387" i="1"/>
  <c r="O2399" i="1"/>
  <c r="O2411" i="1"/>
  <c r="O2423" i="1"/>
  <c r="O2435" i="1"/>
  <c r="O2447" i="1"/>
  <c r="O2459" i="1"/>
  <c r="O2471" i="1"/>
  <c r="O2483" i="1"/>
  <c r="O2495" i="1"/>
  <c r="O2507" i="1"/>
  <c r="O2519" i="1"/>
  <c r="O2531" i="1"/>
  <c r="O2543" i="1"/>
  <c r="O2555" i="1"/>
  <c r="O2567" i="1"/>
  <c r="O2579" i="1"/>
  <c r="O2591" i="1"/>
  <c r="O2603" i="1"/>
  <c r="O2615" i="1"/>
  <c r="O2627" i="1"/>
  <c r="O2639" i="1"/>
  <c r="O2651" i="1"/>
  <c r="O2663" i="1"/>
  <c r="O2675" i="1"/>
  <c r="O2687" i="1"/>
  <c r="O2699" i="1"/>
  <c r="O2711" i="1"/>
  <c r="O2723" i="1"/>
  <c r="O329" i="1"/>
  <c r="O770" i="1"/>
  <c r="O868" i="1"/>
  <c r="O953" i="1"/>
  <c r="O1043" i="1"/>
  <c r="O1111" i="1"/>
  <c r="O1179" i="1"/>
  <c r="O1253" i="1"/>
  <c r="O1303" i="1"/>
  <c r="O1342" i="1"/>
  <c r="O1378" i="1"/>
  <c r="O1409" i="1"/>
  <c r="O1436" i="1"/>
  <c r="O1466" i="1"/>
  <c r="O1491" i="1"/>
  <c r="O1519" i="1"/>
  <c r="O1546" i="1"/>
  <c r="O1575" i="1"/>
  <c r="O1601" i="1"/>
  <c r="O1628" i="1"/>
  <c r="O1658" i="1"/>
  <c r="O1683" i="1"/>
  <c r="O1711" i="1"/>
  <c r="O1738" i="1"/>
  <c r="O1767" i="1"/>
  <c r="O1793" i="1"/>
  <c r="O1820" i="1"/>
  <c r="O1850" i="1"/>
  <c r="O1875" i="1"/>
  <c r="O1903" i="1"/>
  <c r="O1930" i="1"/>
  <c r="O1959" i="1"/>
  <c r="O1985" i="1"/>
  <c r="O2012" i="1"/>
  <c r="O2042" i="1"/>
  <c r="O2067" i="1"/>
  <c r="O2089" i="1"/>
  <c r="O2110" i="1"/>
  <c r="O2131" i="1"/>
  <c r="O2151" i="1"/>
  <c r="O2171" i="1"/>
  <c r="O2189" i="1"/>
  <c r="O2205" i="1"/>
  <c r="O2221" i="1"/>
  <c r="O2236" i="1"/>
  <c r="O2250" i="1"/>
  <c r="O2265" i="1"/>
  <c r="O2279" i="1"/>
  <c r="O2292" i="1"/>
  <c r="O2305" i="1"/>
  <c r="O2317" i="1"/>
  <c r="O2329" i="1"/>
  <c r="O2341" i="1"/>
  <c r="O2353" i="1"/>
  <c r="O2365" i="1"/>
  <c r="O2377" i="1"/>
  <c r="O2389" i="1"/>
  <c r="O2401" i="1"/>
  <c r="O2413" i="1"/>
  <c r="O2425" i="1"/>
  <c r="O2437" i="1"/>
  <c r="O2449" i="1"/>
  <c r="O2461" i="1"/>
  <c r="O2473" i="1"/>
  <c r="O2485" i="1"/>
  <c r="O2497" i="1"/>
  <c r="O2509" i="1"/>
  <c r="O2521" i="1"/>
  <c r="O2533" i="1"/>
  <c r="O2545" i="1"/>
  <c r="O2557" i="1"/>
  <c r="O2569" i="1"/>
  <c r="O2581" i="1"/>
  <c r="O2593" i="1"/>
  <c r="O2605" i="1"/>
  <c r="O2617" i="1"/>
  <c r="O2629" i="1"/>
  <c r="O2641" i="1"/>
  <c r="O2653" i="1"/>
  <c r="O2665" i="1"/>
  <c r="O2677" i="1"/>
  <c r="O2689" i="1"/>
  <c r="O2701" i="1"/>
  <c r="O2713" i="1"/>
  <c r="O371" i="1"/>
  <c r="O783" i="1"/>
  <c r="O873" i="1"/>
  <c r="O962" i="1"/>
  <c r="O1051" i="1"/>
  <c r="O1115" i="1"/>
  <c r="O1187" i="1"/>
  <c r="O1255" i="1"/>
  <c r="O1304" i="1"/>
  <c r="O1343" i="1"/>
  <c r="O1383" i="1"/>
  <c r="O1411" i="1"/>
  <c r="O1438" i="1"/>
  <c r="O1467" i="1"/>
  <c r="O1495" i="1"/>
  <c r="O1521" i="1"/>
  <c r="O1547" i="1"/>
  <c r="O1577" i="1"/>
  <c r="O1603" i="1"/>
  <c r="O1630" i="1"/>
  <c r="O1659" i="1"/>
  <c r="O1687" i="1"/>
  <c r="O1713" i="1"/>
  <c r="O1739" i="1"/>
  <c r="O1769" i="1"/>
  <c r="O1795" i="1"/>
  <c r="O1822" i="1"/>
  <c r="O1851" i="1"/>
  <c r="O1879" i="1"/>
  <c r="O1905" i="1"/>
  <c r="O1931" i="1"/>
  <c r="O1961" i="1"/>
  <c r="O1987" i="1"/>
  <c r="O2014" i="1"/>
  <c r="O2043" i="1"/>
  <c r="O2071" i="1"/>
  <c r="O2091" i="1"/>
  <c r="O2111" i="1"/>
  <c r="O2133" i="1"/>
  <c r="O2152" i="1"/>
  <c r="O2173" i="1"/>
  <c r="O2190" i="1"/>
  <c r="O2206" i="1"/>
  <c r="O2223" i="1"/>
  <c r="O2237" i="1"/>
  <c r="O2251" i="1"/>
  <c r="O2266" i="1"/>
  <c r="O2280" i="1"/>
  <c r="O2293" i="1"/>
  <c r="O2306" i="1"/>
  <c r="O2318" i="1"/>
  <c r="O2330" i="1"/>
  <c r="O2342" i="1"/>
  <c r="O2354" i="1"/>
  <c r="O2366" i="1"/>
  <c r="O2378" i="1"/>
  <c r="O2390" i="1"/>
  <c r="O2402" i="1"/>
  <c r="O2414" i="1"/>
  <c r="O2426" i="1"/>
  <c r="O2438" i="1"/>
  <c r="O2450" i="1"/>
  <c r="O2462" i="1"/>
  <c r="O2474" i="1"/>
  <c r="O2486" i="1"/>
  <c r="O2498" i="1"/>
  <c r="O2510" i="1"/>
  <c r="O2522" i="1"/>
  <c r="O2534" i="1"/>
  <c r="O2546" i="1"/>
  <c r="O2558" i="1"/>
  <c r="O2570" i="1"/>
  <c r="O2582" i="1"/>
  <c r="O2594" i="1"/>
  <c r="O2606" i="1"/>
  <c r="O2618" i="1"/>
  <c r="O2630" i="1"/>
  <c r="O2642" i="1"/>
  <c r="O2654" i="1"/>
  <c r="O2666" i="1"/>
  <c r="O2678" i="1"/>
  <c r="O2690" i="1"/>
  <c r="O2702" i="1"/>
  <c r="O2714" i="1"/>
  <c r="O2726" i="1"/>
  <c r="O412" i="1"/>
  <c r="O793" i="1"/>
  <c r="O879" i="1"/>
  <c r="O975" i="1"/>
  <c r="O1054" i="1"/>
  <c r="O1121" i="1"/>
  <c r="O1195" i="1"/>
  <c r="O1259" i="1"/>
  <c r="O1306" i="1"/>
  <c r="O1349" i="1"/>
  <c r="O1385" i="1"/>
  <c r="O1414" i="1"/>
  <c r="O1442" i="1"/>
  <c r="O1468" i="1"/>
  <c r="O1497" i="1"/>
  <c r="O1522" i="1"/>
  <c r="O1551" i="1"/>
  <c r="O1579" i="1"/>
  <c r="O1606" i="1"/>
  <c r="O495" i="1"/>
  <c r="O794" i="1"/>
  <c r="O885" i="1"/>
  <c r="O985" i="1"/>
  <c r="O1059" i="1"/>
  <c r="O1131" i="1"/>
  <c r="O1198" i="1"/>
  <c r="O1265" i="1"/>
  <c r="O1311" i="1"/>
  <c r="O1352" i="1"/>
  <c r="O1387" i="1"/>
  <c r="O1418" i="1"/>
  <c r="O1443" i="1"/>
  <c r="O1471" i="1"/>
  <c r="O1498" i="1"/>
  <c r="O1527" i="1"/>
  <c r="O1553" i="1"/>
  <c r="O1580" i="1"/>
  <c r="O1610" i="1"/>
  <c r="O556" i="1"/>
  <c r="O802" i="1"/>
  <c r="O898" i="1"/>
  <c r="O986" i="1"/>
  <c r="O1063" i="1"/>
  <c r="O1138" i="1"/>
  <c r="O1203" i="1"/>
  <c r="O1271" i="1"/>
  <c r="O1317" i="1"/>
  <c r="O1353" i="1"/>
  <c r="O1389" i="1"/>
  <c r="O1419" i="1"/>
  <c r="O1447" i="1"/>
  <c r="O1473" i="1"/>
  <c r="O1499" i="1"/>
  <c r="O1529" i="1"/>
  <c r="O1555" i="1"/>
  <c r="O1582" i="1"/>
  <c r="O1611" i="1"/>
  <c r="O1639" i="1"/>
  <c r="O1665" i="1"/>
  <c r="O1691" i="1"/>
  <c r="O1721" i="1"/>
  <c r="O1747" i="1"/>
  <c r="O1774" i="1"/>
  <c r="O1803" i="1"/>
  <c r="O1831" i="1"/>
  <c r="O1857" i="1"/>
  <c r="O1883" i="1"/>
  <c r="O1913" i="1"/>
  <c r="O1939" i="1"/>
  <c r="O1966" i="1"/>
  <c r="O1995" i="1"/>
  <c r="O2023" i="1"/>
  <c r="O2049" i="1"/>
  <c r="O2075" i="1"/>
  <c r="O2097" i="1"/>
  <c r="O2116" i="1"/>
  <c r="O2137" i="1"/>
  <c r="O2158" i="1"/>
  <c r="O2177" i="1"/>
  <c r="O2194" i="1"/>
  <c r="O2211" i="1"/>
  <c r="O2226" i="1"/>
  <c r="O2241" i="1"/>
  <c r="O2255" i="1"/>
  <c r="O2269" i="1"/>
  <c r="O2284" i="1"/>
  <c r="O2297" i="1"/>
  <c r="O2309" i="1"/>
  <c r="O2321" i="1"/>
  <c r="O2333" i="1"/>
  <c r="O2345" i="1"/>
  <c r="O2357" i="1"/>
  <c r="O2369" i="1"/>
  <c r="O2381" i="1"/>
  <c r="O2393" i="1"/>
  <c r="O2405" i="1"/>
  <c r="O2417" i="1"/>
  <c r="O2429" i="1"/>
  <c r="O2441" i="1"/>
  <c r="O2453" i="1"/>
  <c r="O2465" i="1"/>
  <c r="O2477" i="1"/>
  <c r="O2489" i="1"/>
  <c r="O2501" i="1"/>
  <c r="O2513" i="1"/>
  <c r="O2525" i="1"/>
  <c r="O2537" i="1"/>
  <c r="O2549" i="1"/>
  <c r="O2561" i="1"/>
  <c r="O2573" i="1"/>
  <c r="O2585" i="1"/>
  <c r="O2597" i="1"/>
  <c r="O2609" i="1"/>
  <c r="O2621" i="1"/>
  <c r="O2633" i="1"/>
  <c r="O2645" i="1"/>
  <c r="O2657" i="1"/>
  <c r="O2669" i="1"/>
  <c r="O2681" i="1"/>
  <c r="O2693" i="1"/>
  <c r="O2705" i="1"/>
  <c r="O2717" i="1"/>
  <c r="O2729" i="1"/>
  <c r="O124" i="1"/>
  <c r="O1023" i="1"/>
  <c r="O1283" i="1"/>
  <c r="O1426" i="1"/>
  <c r="O1532" i="1"/>
  <c r="O1593" i="1"/>
  <c r="O1647" i="1"/>
  <c r="O1697" i="1"/>
  <c r="O1745" i="1"/>
  <c r="O1791" i="1"/>
  <c r="O1835" i="1"/>
  <c r="O1887" i="1"/>
  <c r="O1935" i="1"/>
  <c r="O1977" i="1"/>
  <c r="O2026" i="1"/>
  <c r="O2074" i="1"/>
  <c r="O2109" i="1"/>
  <c r="O2143" i="1"/>
  <c r="O2179" i="1"/>
  <c r="O2207" i="1"/>
  <c r="O2231" i="1"/>
  <c r="O2257" i="1"/>
  <c r="O2283" i="1"/>
  <c r="O2304" i="1"/>
  <c r="O2324" i="1"/>
  <c r="O2346" i="1"/>
  <c r="O2367" i="1"/>
  <c r="O2385" i="1"/>
  <c r="O2407" i="1"/>
  <c r="O2428" i="1"/>
  <c r="O2448" i="1"/>
  <c r="O2468" i="1"/>
  <c r="O2490" i="1"/>
  <c r="O2511" i="1"/>
  <c r="O2529" i="1"/>
  <c r="O2551" i="1"/>
  <c r="O2572" i="1"/>
  <c r="O2592" i="1"/>
  <c r="O2612" i="1"/>
  <c r="O2634" i="1"/>
  <c r="O2655" i="1"/>
  <c r="O2673" i="1"/>
  <c r="O2695" i="1"/>
  <c r="O2716" i="1"/>
  <c r="O2733" i="1"/>
  <c r="O2745" i="1"/>
  <c r="O2757" i="1"/>
  <c r="O2769" i="1"/>
  <c r="O2781" i="1"/>
  <c r="O2793" i="1"/>
  <c r="O2805" i="1"/>
  <c r="O2817" i="1"/>
  <c r="O2829" i="1"/>
  <c r="O2841" i="1"/>
  <c r="O2853" i="1"/>
  <c r="O2865" i="1"/>
  <c r="O2877" i="1"/>
  <c r="O2889" i="1"/>
  <c r="O2901" i="1"/>
  <c r="O2913" i="1"/>
  <c r="O2925" i="1"/>
  <c r="O2937" i="1"/>
  <c r="O2949" i="1"/>
  <c r="O2961" i="1"/>
  <c r="O2973" i="1"/>
  <c r="O2985" i="1"/>
  <c r="O2997" i="1"/>
  <c r="O3009" i="1"/>
  <c r="O3021" i="1"/>
  <c r="O3033" i="1"/>
  <c r="O3045" i="1"/>
  <c r="O3057" i="1"/>
  <c r="O3069" i="1"/>
  <c r="O3081" i="1"/>
  <c r="O3093" i="1"/>
  <c r="O3105" i="1"/>
  <c r="O3117" i="1"/>
  <c r="O3129" i="1"/>
  <c r="O3141" i="1"/>
  <c r="O3153" i="1"/>
  <c r="O3165" i="1"/>
  <c r="O3177" i="1"/>
  <c r="O3189" i="1"/>
  <c r="O3201" i="1"/>
  <c r="O3213" i="1"/>
  <c r="O3225" i="1"/>
  <c r="O310" i="1"/>
  <c r="O1035" i="1"/>
  <c r="O1301" i="1"/>
  <c r="O1435" i="1"/>
  <c r="O1534" i="1"/>
  <c r="O1599" i="1"/>
  <c r="O1654" i="1"/>
  <c r="O1699" i="1"/>
  <c r="O1750" i="1"/>
  <c r="O577" i="1"/>
  <c r="O1073" i="1"/>
  <c r="O1319" i="1"/>
  <c r="O1449" i="1"/>
  <c r="O1538" i="1"/>
  <c r="O1612" i="1"/>
  <c r="O1660" i="1"/>
  <c r="O1702" i="1"/>
  <c r="O1754" i="1"/>
  <c r="O1802" i="1"/>
  <c r="O737" i="1"/>
  <c r="O1087" i="1"/>
  <c r="O1328" i="1"/>
  <c r="O1455" i="1"/>
  <c r="O1545" i="1"/>
  <c r="O1615" i="1"/>
  <c r="O1663" i="1"/>
  <c r="O1708" i="1"/>
  <c r="O1755" i="1"/>
  <c r="O1804" i="1"/>
  <c r="O1852" i="1"/>
  <c r="O1894" i="1"/>
  <c r="O1946" i="1"/>
  <c r="O1994" i="1"/>
  <c r="O2038" i="1"/>
  <c r="O2080" i="1"/>
  <c r="O2119" i="1"/>
  <c r="O2155" i="1"/>
  <c r="O2183" i="1"/>
  <c r="O2213" i="1"/>
  <c r="O2239" i="1"/>
  <c r="O2263" i="1"/>
  <c r="O2287" i="1"/>
  <c r="O2310" i="1"/>
  <c r="O2331" i="1"/>
  <c r="O2349" i="1"/>
  <c r="O2371" i="1"/>
  <c r="O2392" i="1"/>
  <c r="O2412" i="1"/>
  <c r="O2432" i="1"/>
  <c r="O2454" i="1"/>
  <c r="O2475" i="1"/>
  <c r="O2493" i="1"/>
  <c r="O2515" i="1"/>
  <c r="O2536" i="1"/>
  <c r="O2556" i="1"/>
  <c r="O2576" i="1"/>
  <c r="O2598" i="1"/>
  <c r="O2619" i="1"/>
  <c r="O2637" i="1"/>
  <c r="O2659" i="1"/>
  <c r="O2680" i="1"/>
  <c r="O2700" i="1"/>
  <c r="O2720" i="1"/>
  <c r="O2736" i="1"/>
  <c r="O2748" i="1"/>
  <c r="O2760" i="1"/>
  <c r="O2772" i="1"/>
  <c r="O2784" i="1"/>
  <c r="O2796" i="1"/>
  <c r="O2808" i="1"/>
  <c r="O2820" i="1"/>
  <c r="O2832" i="1"/>
  <c r="O2844" i="1"/>
  <c r="O2856" i="1"/>
  <c r="O2868" i="1"/>
  <c r="O2880" i="1"/>
  <c r="O2892" i="1"/>
  <c r="O2904" i="1"/>
  <c r="O2916" i="1"/>
  <c r="O2928" i="1"/>
  <c r="O2940" i="1"/>
  <c r="O2952" i="1"/>
  <c r="O2964" i="1"/>
  <c r="O2976" i="1"/>
  <c r="O2988" i="1"/>
  <c r="O3000" i="1"/>
  <c r="O3012" i="1"/>
  <c r="O3024" i="1"/>
  <c r="O3036" i="1"/>
  <c r="O3048" i="1"/>
  <c r="O3060" i="1"/>
  <c r="O3072" i="1"/>
  <c r="O3084" i="1"/>
  <c r="O3096" i="1"/>
  <c r="O3108" i="1"/>
  <c r="O3120" i="1"/>
  <c r="O3132" i="1"/>
  <c r="O3144" i="1"/>
  <c r="O3156" i="1"/>
  <c r="O3168" i="1"/>
  <c r="O3180" i="1"/>
  <c r="O3192" i="1"/>
  <c r="O3204" i="1"/>
  <c r="O3216" i="1"/>
  <c r="O3228" i="1"/>
  <c r="O761" i="1"/>
  <c r="O1109" i="1"/>
  <c r="O1341" i="1"/>
  <c r="O1462" i="1"/>
  <c r="O1558" i="1"/>
  <c r="O1617" i="1"/>
  <c r="O1666" i="1"/>
  <c r="O1714" i="1"/>
  <c r="O1756" i="1"/>
  <c r="O1807" i="1"/>
  <c r="O1855" i="1"/>
  <c r="O1900" i="1"/>
  <c r="O1947" i="1"/>
  <c r="O1996" i="1"/>
  <c r="O2044" i="1"/>
  <c r="O2083" i="1"/>
  <c r="O2121" i="1"/>
  <c r="O2157" i="1"/>
  <c r="O2188" i="1"/>
  <c r="O2214" i="1"/>
  <c r="O2242" i="1"/>
  <c r="O2267" i="1"/>
  <c r="O2288" i="1"/>
  <c r="O2311" i="1"/>
  <c r="O2332" i="1"/>
  <c r="O2352" i="1"/>
  <c r="O2372" i="1"/>
  <c r="O2394" i="1"/>
  <c r="O2415" i="1"/>
  <c r="O2433" i="1"/>
  <c r="O2455" i="1"/>
  <c r="O2476" i="1"/>
  <c r="O2496" i="1"/>
  <c r="O2516" i="1"/>
  <c r="O2538" i="1"/>
  <c r="O2559" i="1"/>
  <c r="O2577" i="1"/>
  <c r="O2599" i="1"/>
  <c r="O2620" i="1"/>
  <c r="O2640" i="1"/>
  <c r="O2660" i="1"/>
  <c r="O2682" i="1"/>
  <c r="O2703" i="1"/>
  <c r="O2721" i="1"/>
  <c r="O2737" i="1"/>
  <c r="O2749" i="1"/>
  <c r="O2761" i="1"/>
  <c r="O2773" i="1"/>
  <c r="O2785" i="1"/>
  <c r="O2797" i="1"/>
  <c r="O2809" i="1"/>
  <c r="O2821" i="1"/>
  <c r="O2833" i="1"/>
  <c r="O2845" i="1"/>
  <c r="O2857" i="1"/>
  <c r="O2869" i="1"/>
  <c r="O2881" i="1"/>
  <c r="O2893" i="1"/>
  <c r="O2905" i="1"/>
  <c r="O2917" i="1"/>
  <c r="O2929" i="1"/>
  <c r="O2941" i="1"/>
  <c r="O2953" i="1"/>
  <c r="O2965" i="1"/>
  <c r="O2977" i="1"/>
  <c r="O2989" i="1"/>
  <c r="O3001" i="1"/>
  <c r="O3013" i="1"/>
  <c r="O3025" i="1"/>
  <c r="O3037" i="1"/>
  <c r="O3049" i="1"/>
  <c r="O3061" i="1"/>
  <c r="O3073" i="1"/>
  <c r="O3085" i="1"/>
  <c r="O3097" i="1"/>
  <c r="O3109" i="1"/>
  <c r="O3121" i="1"/>
  <c r="O3133" i="1"/>
  <c r="O3145" i="1"/>
  <c r="O3157" i="1"/>
  <c r="O3169" i="1"/>
  <c r="O3181" i="1"/>
  <c r="O3193" i="1"/>
  <c r="O3205" i="1"/>
  <c r="O3217" i="1"/>
  <c r="O3229" i="1"/>
  <c r="O808" i="1"/>
  <c r="O1139" i="1"/>
  <c r="O1359" i="1"/>
  <c r="O1474" i="1"/>
  <c r="O1562" i="1"/>
  <c r="O1618" i="1"/>
  <c r="O1671" i="1"/>
  <c r="O1719" i="1"/>
  <c r="O1762" i="1"/>
  <c r="O833" i="1"/>
  <c r="O1159" i="1"/>
  <c r="O1365" i="1"/>
  <c r="O1483" i="1"/>
  <c r="O1563" i="1"/>
  <c r="O1627" i="1"/>
  <c r="O1673" i="1"/>
  <c r="O1723" i="1"/>
  <c r="O1771" i="1"/>
  <c r="O1810" i="1"/>
  <c r="O1863" i="1"/>
  <c r="O1911" i="1"/>
  <c r="O1954" i="1"/>
  <c r="O2001" i="1"/>
  <c r="O2050" i="1"/>
  <c r="O2092" i="1"/>
  <c r="O2123" i="1"/>
  <c r="O2161" i="1"/>
  <c r="O2193" i="1"/>
  <c r="O2219" i="1"/>
  <c r="O2244" i="1"/>
  <c r="O2271" i="1"/>
  <c r="O2295" i="1"/>
  <c r="O2313" i="1"/>
  <c r="O2335" i="1"/>
  <c r="O2356" i="1"/>
  <c r="O2376" i="1"/>
  <c r="O2396" i="1"/>
  <c r="O2418" i="1"/>
  <c r="O2439" i="1"/>
  <c r="O2457" i="1"/>
  <c r="O2479" i="1"/>
  <c r="O2500" i="1"/>
  <c r="O2520" i="1"/>
  <c r="O2540" i="1"/>
  <c r="O2562" i="1"/>
  <c r="O2583" i="1"/>
  <c r="O2601" i="1"/>
  <c r="O2623" i="1"/>
  <c r="O2644" i="1"/>
  <c r="O2664" i="1"/>
  <c r="O2684" i="1"/>
  <c r="O2706" i="1"/>
  <c r="O2725" i="1"/>
  <c r="O2739" i="1"/>
  <c r="O2751" i="1"/>
  <c r="O2763" i="1"/>
  <c r="O2775" i="1"/>
  <c r="O2787" i="1"/>
  <c r="O2799" i="1"/>
  <c r="O2811" i="1"/>
  <c r="O2823" i="1"/>
  <c r="O2835" i="1"/>
  <c r="O2847" i="1"/>
  <c r="O2859" i="1"/>
  <c r="O2871" i="1"/>
  <c r="O2883" i="1"/>
  <c r="O2895" i="1"/>
  <c r="O2907" i="1"/>
  <c r="O2919" i="1"/>
  <c r="O2931" i="1"/>
  <c r="O2943" i="1"/>
  <c r="O2955" i="1"/>
  <c r="O2967" i="1"/>
  <c r="O2979" i="1"/>
  <c r="O2991" i="1"/>
  <c r="O3003" i="1"/>
  <c r="O3015" i="1"/>
  <c r="O3027" i="1"/>
  <c r="O3039" i="1"/>
  <c r="O3051" i="1"/>
  <c r="O3063" i="1"/>
  <c r="O3075" i="1"/>
  <c r="O3087" i="1"/>
  <c r="O3099" i="1"/>
  <c r="O3111" i="1"/>
  <c r="O3123" i="1"/>
  <c r="O3135" i="1"/>
  <c r="O3147" i="1"/>
  <c r="O3159" i="1"/>
  <c r="O3171" i="1"/>
  <c r="O3183" i="1"/>
  <c r="O3195" i="1"/>
  <c r="O3207" i="1"/>
  <c r="O3219" i="1"/>
  <c r="O857" i="1"/>
  <c r="O1174" i="1"/>
  <c r="O1375" i="1"/>
  <c r="O1490" i="1"/>
  <c r="O1564" i="1"/>
  <c r="O1634" i="1"/>
  <c r="O1675" i="1"/>
  <c r="O1724" i="1"/>
  <c r="O1772" i="1"/>
  <c r="O1819" i="1"/>
  <c r="O1865" i="1"/>
  <c r="O1915" i="1"/>
  <c r="O1963" i="1"/>
  <c r="O2002" i="1"/>
  <c r="O2055" i="1"/>
  <c r="O2095" i="1"/>
  <c r="O2128" i="1"/>
  <c r="O2163" i="1"/>
  <c r="O2195" i="1"/>
  <c r="O2224" i="1"/>
  <c r="O2245" i="1"/>
  <c r="O2272" i="1"/>
  <c r="O2296" i="1"/>
  <c r="O2316" i="1"/>
  <c r="O2336" i="1"/>
  <c r="O2358" i="1"/>
  <c r="O2379" i="1"/>
  <c r="O2397" i="1"/>
  <c r="O2419" i="1"/>
  <c r="O2440" i="1"/>
  <c r="O2460" i="1"/>
  <c r="O2480" i="1"/>
  <c r="O2502" i="1"/>
  <c r="O2523" i="1"/>
  <c r="O2541" i="1"/>
  <c r="O2563" i="1"/>
  <c r="O2584" i="1"/>
  <c r="O2604" i="1"/>
  <c r="O2624" i="1"/>
  <c r="O2646" i="1"/>
  <c r="O2667" i="1"/>
  <c r="O2685" i="1"/>
  <c r="O2707" i="1"/>
  <c r="O2727" i="1"/>
  <c r="O2740" i="1"/>
  <c r="O2752" i="1"/>
  <c r="O2764" i="1"/>
  <c r="O2776" i="1"/>
  <c r="O2788" i="1"/>
  <c r="O2800" i="1"/>
  <c r="O2812" i="1"/>
  <c r="O2824" i="1"/>
  <c r="O2836" i="1"/>
  <c r="O2848" i="1"/>
  <c r="O2860" i="1"/>
  <c r="O2872" i="1"/>
  <c r="O2884" i="1"/>
  <c r="O2896" i="1"/>
  <c r="O2908" i="1"/>
  <c r="O2920" i="1"/>
  <c r="O2932" i="1"/>
  <c r="O2944" i="1"/>
  <c r="O2956" i="1"/>
  <c r="O2968" i="1"/>
  <c r="O2980" i="1"/>
  <c r="O2992" i="1"/>
  <c r="O3004" i="1"/>
  <c r="O3016" i="1"/>
  <c r="O3028" i="1"/>
  <c r="O3040" i="1"/>
  <c r="O3052" i="1"/>
  <c r="O3064" i="1"/>
  <c r="O3076" i="1"/>
  <c r="O3088" i="1"/>
  <c r="O3100" i="1"/>
  <c r="O3112" i="1"/>
  <c r="O3124" i="1"/>
  <c r="O3136" i="1"/>
  <c r="O3148" i="1"/>
  <c r="O3160" i="1"/>
  <c r="O3172" i="1"/>
  <c r="O3184" i="1"/>
  <c r="O3196" i="1"/>
  <c r="O3208" i="1"/>
  <c r="O3220" i="1"/>
  <c r="O905" i="1"/>
  <c r="O1207" i="1"/>
  <c r="O1391" i="1"/>
  <c r="O1503" i="1"/>
  <c r="O1570" i="1"/>
  <c r="O1635" i="1"/>
  <c r="O1682" i="1"/>
  <c r="O1726" i="1"/>
  <c r="O1778" i="1"/>
  <c r="O1826" i="1"/>
  <c r="O922" i="1"/>
  <c r="O1227" i="1"/>
  <c r="O1401" i="1"/>
  <c r="O1510" i="1"/>
  <c r="O1586" i="1"/>
  <c r="O1641" i="1"/>
  <c r="O1689" i="1"/>
  <c r="O1730" i="1"/>
  <c r="O1779" i="1"/>
  <c r="O1827" i="1"/>
  <c r="O1874" i="1"/>
  <c r="O1918" i="1"/>
  <c r="O1970" i="1"/>
  <c r="O2018" i="1"/>
  <c r="O2059" i="1"/>
  <c r="O2099" i="1"/>
  <c r="O2135" i="1"/>
  <c r="O2170" i="1"/>
  <c r="O2199" i="1"/>
  <c r="O2227" i="1"/>
  <c r="O2253" i="1"/>
  <c r="O2274" i="1"/>
  <c r="O2299" i="1"/>
  <c r="O2320" i="1"/>
  <c r="O2340" i="1"/>
  <c r="O2360" i="1"/>
  <c r="O2382" i="1"/>
  <c r="O2403" i="1"/>
  <c r="O2421" i="1"/>
  <c r="O2443" i="1"/>
  <c r="O2464" i="1"/>
  <c r="O2484" i="1"/>
  <c r="O2504" i="1"/>
  <c r="O2526" i="1"/>
  <c r="O2547" i="1"/>
  <c r="O2565" i="1"/>
  <c r="O2587" i="1"/>
  <c r="O2608" i="1"/>
  <c r="O2628" i="1"/>
  <c r="O2648" i="1"/>
  <c r="O2670" i="1"/>
  <c r="O2691" i="1"/>
  <c r="O2709" i="1"/>
  <c r="O2730" i="1"/>
  <c r="O2742" i="1"/>
  <c r="O2754" i="1"/>
  <c r="O2766" i="1"/>
  <c r="O2778" i="1"/>
  <c r="O2790" i="1"/>
  <c r="O2802" i="1"/>
  <c r="O2814" i="1"/>
  <c r="O2826" i="1"/>
  <c r="O2838" i="1"/>
  <c r="O2850" i="1"/>
  <c r="O2862" i="1"/>
  <c r="O2874" i="1"/>
  <c r="O2886" i="1"/>
  <c r="O2898" i="1"/>
  <c r="O2910" i="1"/>
  <c r="O2922" i="1"/>
  <c r="O2934" i="1"/>
  <c r="O2946" i="1"/>
  <c r="O2958" i="1"/>
  <c r="O2970" i="1"/>
  <c r="O2982" i="1"/>
  <c r="O2994" i="1"/>
  <c r="O3006" i="1"/>
  <c r="O3018" i="1"/>
  <c r="O3030" i="1"/>
  <c r="O3042" i="1"/>
  <c r="O3054" i="1"/>
  <c r="O3066" i="1"/>
  <c r="O3078" i="1"/>
  <c r="O3090" i="1"/>
  <c r="O3102" i="1"/>
  <c r="O3114" i="1"/>
  <c r="O3126" i="1"/>
  <c r="O3138" i="1"/>
  <c r="O3150" i="1"/>
  <c r="O3162" i="1"/>
  <c r="O949" i="1"/>
  <c r="O1246" i="1"/>
  <c r="O1407" i="1"/>
  <c r="O1516" i="1"/>
  <c r="O1587" i="1"/>
  <c r="O1642" i="1"/>
  <c r="O1690" i="1"/>
  <c r="O1737" i="1"/>
  <c r="O1783" i="1"/>
  <c r="O1833" i="1"/>
  <c r="O1881" i="1"/>
  <c r="O1922" i="1"/>
  <c r="O1971" i="1"/>
  <c r="O2019" i="1"/>
  <c r="O2066" i="1"/>
  <c r="O2101" i="1"/>
  <c r="O2139" i="1"/>
  <c r="O2175" i="1"/>
  <c r="O2200" i="1"/>
  <c r="O2229" i="1"/>
  <c r="O2254" i="1"/>
  <c r="O2278" i="1"/>
  <c r="O2300" i="1"/>
  <c r="O2322" i="1"/>
  <c r="O2343" i="1"/>
  <c r="O2361" i="1"/>
  <c r="O2383" i="1"/>
  <c r="O2404" i="1"/>
  <c r="O2424" i="1"/>
  <c r="O2444" i="1"/>
  <c r="O2466" i="1"/>
  <c r="O2487" i="1"/>
  <c r="O2505" i="1"/>
  <c r="O2527" i="1"/>
  <c r="O2548" i="1"/>
  <c r="O2568" i="1"/>
  <c r="O2588" i="1"/>
  <c r="O2610" i="1"/>
  <c r="O2631" i="1"/>
  <c r="O2649" i="1"/>
  <c r="O2671" i="1"/>
  <c r="O2692" i="1"/>
  <c r="O2712" i="1"/>
  <c r="O2731" i="1"/>
  <c r="O2743" i="1"/>
  <c r="O2755" i="1"/>
  <c r="O2767" i="1"/>
  <c r="O2779" i="1"/>
  <c r="O2791" i="1"/>
  <c r="O2803" i="1"/>
  <c r="O2815" i="1"/>
  <c r="O2827" i="1"/>
  <c r="O2839" i="1"/>
  <c r="O2851" i="1"/>
  <c r="O2863" i="1"/>
  <c r="O2875" i="1"/>
  <c r="O2887" i="1"/>
  <c r="O2899" i="1"/>
  <c r="O2911" i="1"/>
  <c r="O2923" i="1"/>
  <c r="O2935" i="1"/>
  <c r="O2947" i="1"/>
  <c r="O2959" i="1"/>
  <c r="O2971" i="1"/>
  <c r="O2983" i="1"/>
  <c r="O2995" i="1"/>
  <c r="O3007" i="1"/>
  <c r="O3019" i="1"/>
  <c r="O3031" i="1"/>
  <c r="O3043" i="1"/>
  <c r="O3055" i="1"/>
  <c r="O3067" i="1"/>
  <c r="O3079" i="1"/>
  <c r="O3091" i="1"/>
  <c r="O3103" i="1"/>
  <c r="O3115" i="1"/>
  <c r="O3127" i="1"/>
  <c r="O3139" i="1"/>
  <c r="O3151" i="1"/>
  <c r="O994" i="1"/>
  <c r="O1839" i="1"/>
  <c r="O1948" i="1"/>
  <c r="O2073" i="1"/>
  <c r="O2149" i="1"/>
  <c r="O2225" i="1"/>
  <c r="O2285" i="1"/>
  <c r="O2334" i="1"/>
  <c r="O2384" i="1"/>
  <c r="O2431" i="1"/>
  <c r="O2481" i="1"/>
  <c r="O2532" i="1"/>
  <c r="O2580" i="1"/>
  <c r="O2632" i="1"/>
  <c r="O2679" i="1"/>
  <c r="O2728" i="1"/>
  <c r="O2758" i="1"/>
  <c r="O2786" i="1"/>
  <c r="O2816" i="1"/>
  <c r="O2843" i="1"/>
  <c r="O2873" i="1"/>
  <c r="O2902" i="1"/>
  <c r="O2930" i="1"/>
  <c r="O2960" i="1"/>
  <c r="O2987" i="1"/>
  <c r="O3017" i="1"/>
  <c r="O3046" i="1"/>
  <c r="O3074" i="1"/>
  <c r="O3104" i="1"/>
  <c r="O3131" i="1"/>
  <c r="O3161" i="1"/>
  <c r="O3182" i="1"/>
  <c r="O3202" i="1"/>
  <c r="O3223" i="1"/>
  <c r="O3238" i="1"/>
  <c r="O3250" i="1"/>
  <c r="O3262" i="1"/>
  <c r="O3274" i="1"/>
  <c r="O3286" i="1"/>
  <c r="O3298" i="1"/>
  <c r="O3310" i="1"/>
  <c r="O1420" i="1"/>
  <c r="O1858" i="1"/>
  <c r="O1975" i="1"/>
  <c r="O2079" i="1"/>
  <c r="O2164" i="1"/>
  <c r="O2235" i="1"/>
  <c r="O2291" i="1"/>
  <c r="O2344" i="1"/>
  <c r="O2391" i="1"/>
  <c r="O2442" i="1"/>
  <c r="O2491" i="1"/>
  <c r="O2539" i="1"/>
  <c r="O2589" i="1"/>
  <c r="O2636" i="1"/>
  <c r="O2688" i="1"/>
  <c r="O2734" i="1"/>
  <c r="O2762" i="1"/>
  <c r="O2792" i="1"/>
  <c r="O2819" i="1"/>
  <c r="O2849" i="1"/>
  <c r="O2878" i="1"/>
  <c r="O2906" i="1"/>
  <c r="O2936" i="1"/>
  <c r="O2963" i="1"/>
  <c r="O2993" i="1"/>
  <c r="O3022" i="1"/>
  <c r="O3050" i="1"/>
  <c r="O3080" i="1"/>
  <c r="O3107" i="1"/>
  <c r="O3137" i="1"/>
  <c r="O3164" i="1"/>
  <c r="O3186" i="1"/>
  <c r="O3206" i="1"/>
  <c r="O3226" i="1"/>
  <c r="O3240" i="1"/>
  <c r="O3252" i="1"/>
  <c r="O3264" i="1"/>
  <c r="O3276" i="1"/>
  <c r="O3288" i="1"/>
  <c r="O3300" i="1"/>
  <c r="O3312" i="1"/>
  <c r="O1531" i="1"/>
  <c r="O1867" i="1"/>
  <c r="O1983" i="1"/>
  <c r="O2087" i="1"/>
  <c r="O2176" i="1"/>
  <c r="O2238" i="1"/>
  <c r="O2298" i="1"/>
  <c r="O2347" i="1"/>
  <c r="O2395" i="1"/>
  <c r="O2445" i="1"/>
  <c r="O2492" i="1"/>
  <c r="O2544" i="1"/>
  <c r="O2595" i="1"/>
  <c r="O2643" i="1"/>
  <c r="O2694" i="1"/>
  <c r="O2735" i="1"/>
  <c r="O2765" i="1"/>
  <c r="O2794" i="1"/>
  <c r="O2822" i="1"/>
  <c r="O2852" i="1"/>
  <c r="O2879" i="1"/>
  <c r="O2909" i="1"/>
  <c r="O2938" i="1"/>
  <c r="O2966" i="1"/>
  <c r="O2996" i="1"/>
  <c r="O3023" i="1"/>
  <c r="O3053" i="1"/>
  <c r="O3082" i="1"/>
  <c r="O3110" i="1"/>
  <c r="O3140" i="1"/>
  <c r="O3166" i="1"/>
  <c r="O3187" i="1"/>
  <c r="O3209" i="1"/>
  <c r="O3227" i="1"/>
  <c r="O3241" i="1"/>
  <c r="O3253" i="1"/>
  <c r="O3265" i="1"/>
  <c r="O3277" i="1"/>
  <c r="O3289" i="1"/>
  <c r="O3301" i="1"/>
  <c r="O3313" i="1"/>
  <c r="O3325" i="1"/>
  <c r="O3337" i="1"/>
  <c r="O3349" i="1"/>
  <c r="O3361" i="1"/>
  <c r="O3373" i="1"/>
  <c r="O3385" i="1"/>
  <c r="O3397" i="1"/>
  <c r="O3409" i="1"/>
  <c r="O3421" i="1"/>
  <c r="O3433" i="1"/>
  <c r="O3445" i="1"/>
  <c r="O3457" i="1"/>
  <c r="O3469" i="1"/>
  <c r="O3481" i="1"/>
  <c r="O3493" i="1"/>
  <c r="O3505" i="1"/>
  <c r="O3517" i="1"/>
  <c r="O3529" i="1"/>
  <c r="O3541" i="1"/>
  <c r="O3553" i="1"/>
  <c r="O3565" i="1"/>
  <c r="O3577" i="1"/>
  <c r="O3589" i="1"/>
  <c r="O3601" i="1"/>
  <c r="O3613" i="1"/>
  <c r="O3625" i="1"/>
  <c r="O3637" i="1"/>
  <c r="O3649" i="1"/>
  <c r="O3661" i="1"/>
  <c r="O3673" i="1"/>
  <c r="O3685" i="1"/>
  <c r="O3697" i="1"/>
  <c r="O3709" i="1"/>
  <c r="O3721" i="1"/>
  <c r="O3733" i="1"/>
  <c r="O3745" i="1"/>
  <c r="O3757" i="1"/>
  <c r="O3769" i="1"/>
  <c r="O3781" i="1"/>
  <c r="O3793" i="1"/>
  <c r="O3805" i="1"/>
  <c r="O3817" i="1"/>
  <c r="O3829" i="1"/>
  <c r="O3841" i="1"/>
  <c r="O3853" i="1"/>
  <c r="O3865" i="1"/>
  <c r="O3877" i="1"/>
  <c r="O3889" i="1"/>
  <c r="O3901" i="1"/>
  <c r="O3913" i="1"/>
  <c r="O3925" i="1"/>
  <c r="O3937" i="1"/>
  <c r="O3949" i="1"/>
  <c r="O3961" i="1"/>
  <c r="O3973" i="1"/>
  <c r="O3985" i="1"/>
  <c r="O3997" i="1"/>
  <c r="O4009" i="1"/>
  <c r="O4021" i="1"/>
  <c r="O4033" i="1"/>
  <c r="O4045" i="1"/>
  <c r="O4057" i="1"/>
  <c r="O4069" i="1"/>
  <c r="O4081" i="1"/>
  <c r="O1591" i="1"/>
  <c r="O1882" i="1"/>
  <c r="O1990" i="1"/>
  <c r="O2098" i="1"/>
  <c r="O2181" i="1"/>
  <c r="O2243" i="1"/>
  <c r="O2301" i="1"/>
  <c r="O2348" i="1"/>
  <c r="O2400" i="1"/>
  <c r="O2451" i="1"/>
  <c r="O2499" i="1"/>
  <c r="O2550" i="1"/>
  <c r="O2596" i="1"/>
  <c r="O2647" i="1"/>
  <c r="O2696" i="1"/>
  <c r="O2738" i="1"/>
  <c r="O2768" i="1"/>
  <c r="O2795" i="1"/>
  <c r="O2825" i="1"/>
  <c r="O2854" i="1"/>
  <c r="O2882" i="1"/>
  <c r="O2912" i="1"/>
  <c r="O2939" i="1"/>
  <c r="O2969" i="1"/>
  <c r="O2998" i="1"/>
  <c r="O3026" i="1"/>
  <c r="O3056" i="1"/>
  <c r="O3083" i="1"/>
  <c r="O3113" i="1"/>
  <c r="O3142" i="1"/>
  <c r="O3167" i="1"/>
  <c r="O3188" i="1"/>
  <c r="O3210" i="1"/>
  <c r="O3230" i="1"/>
  <c r="O3242" i="1"/>
  <c r="O3254" i="1"/>
  <c r="O3266" i="1"/>
  <c r="O3278" i="1"/>
  <c r="O3290" i="1"/>
  <c r="O3302" i="1"/>
  <c r="O3314" i="1"/>
  <c r="O3326" i="1"/>
  <c r="O3338" i="1"/>
  <c r="O3350" i="1"/>
  <c r="O3362" i="1"/>
  <c r="O3374" i="1"/>
  <c r="O3386" i="1"/>
  <c r="O3398" i="1"/>
  <c r="O3410" i="1"/>
  <c r="O3422" i="1"/>
  <c r="O3434" i="1"/>
  <c r="O3446" i="1"/>
  <c r="O3458" i="1"/>
  <c r="O3470" i="1"/>
  <c r="O3482" i="1"/>
  <c r="O3494" i="1"/>
  <c r="O3506" i="1"/>
  <c r="O3518" i="1"/>
  <c r="O3530" i="1"/>
  <c r="O3542" i="1"/>
  <c r="O3554" i="1"/>
  <c r="O3566" i="1"/>
  <c r="O3578" i="1"/>
  <c r="O3590" i="1"/>
  <c r="O3602" i="1"/>
  <c r="O3614" i="1"/>
  <c r="O3626" i="1"/>
  <c r="O3638" i="1"/>
  <c r="O3650" i="1"/>
  <c r="O3662" i="1"/>
  <c r="O3674" i="1"/>
  <c r="O3686" i="1"/>
  <c r="O3698" i="1"/>
  <c r="O3710" i="1"/>
  <c r="O3722" i="1"/>
  <c r="O3734" i="1"/>
  <c r="O3746" i="1"/>
  <c r="O3758" i="1"/>
  <c r="O3770" i="1"/>
  <c r="O3782" i="1"/>
  <c r="O3794" i="1"/>
  <c r="O3806" i="1"/>
  <c r="O3818" i="1"/>
  <c r="O3830" i="1"/>
  <c r="O3842" i="1"/>
  <c r="O3854" i="1"/>
  <c r="O3866" i="1"/>
  <c r="O3878" i="1"/>
  <c r="O3890" i="1"/>
  <c r="O3902" i="1"/>
  <c r="O3914" i="1"/>
  <c r="O3926" i="1"/>
  <c r="O3938" i="1"/>
  <c r="O3950" i="1"/>
  <c r="O3962" i="1"/>
  <c r="O3974" i="1"/>
  <c r="O3986" i="1"/>
  <c r="O3998" i="1"/>
  <c r="O4010" i="1"/>
  <c r="O4022" i="1"/>
  <c r="O4034" i="1"/>
  <c r="O4046" i="1"/>
  <c r="O4058" i="1"/>
  <c r="O4070" i="1"/>
  <c r="O1643" i="1"/>
  <c r="O1889" i="1"/>
  <c r="O1999" i="1"/>
  <c r="O2103" i="1"/>
  <c r="O2182" i="1"/>
  <c r="O2249" i="1"/>
  <c r="O2307" i="1"/>
  <c r="O2355" i="1"/>
  <c r="O2406" i="1"/>
  <c r="O2452" i="1"/>
  <c r="O2503" i="1"/>
  <c r="O2552" i="1"/>
  <c r="O2600" i="1"/>
  <c r="O2652" i="1"/>
  <c r="O2697" i="1"/>
  <c r="O2741" i="1"/>
  <c r="O2770" i="1"/>
  <c r="O2798" i="1"/>
  <c r="O2828" i="1"/>
  <c r="O2855" i="1"/>
  <c r="O2885" i="1"/>
  <c r="O2914" i="1"/>
  <c r="O2942" i="1"/>
  <c r="O2972" i="1"/>
  <c r="O2999" i="1"/>
  <c r="O3029" i="1"/>
  <c r="O3058" i="1"/>
  <c r="O3086" i="1"/>
  <c r="O3116" i="1"/>
  <c r="O3143" i="1"/>
  <c r="O3170" i="1"/>
  <c r="O3190" i="1"/>
  <c r="O3211" i="1"/>
  <c r="O3231" i="1"/>
  <c r="O3243" i="1"/>
  <c r="O3255" i="1"/>
  <c r="O3267" i="1"/>
  <c r="O3279" i="1"/>
  <c r="O3291" i="1"/>
  <c r="O3303" i="1"/>
  <c r="O3315" i="1"/>
  <c r="O1695" i="1"/>
  <c r="O1891" i="1"/>
  <c r="O2011" i="1"/>
  <c r="O2113" i="1"/>
  <c r="O2191" i="1"/>
  <c r="O2256" i="1"/>
  <c r="O2308" i="1"/>
  <c r="O2359" i="1"/>
  <c r="O2408" i="1"/>
  <c r="O2456" i="1"/>
  <c r="O2508" i="1"/>
  <c r="O2553" i="1"/>
  <c r="O2607" i="1"/>
  <c r="O2656" i="1"/>
  <c r="O2704" i="1"/>
  <c r="O2744" i="1"/>
  <c r="O2771" i="1"/>
  <c r="O2801" i="1"/>
  <c r="O2830" i="1"/>
  <c r="O2858" i="1"/>
  <c r="O2888" i="1"/>
  <c r="O2915" i="1"/>
  <c r="O2945" i="1"/>
  <c r="O2974" i="1"/>
  <c r="O3002" i="1"/>
  <c r="O3032" i="1"/>
  <c r="O3059" i="1"/>
  <c r="O3089" i="1"/>
  <c r="O3118" i="1"/>
  <c r="O3146" i="1"/>
  <c r="O3173" i="1"/>
  <c r="O3191" i="1"/>
  <c r="O3212" i="1"/>
  <c r="O3232" i="1"/>
  <c r="O3244" i="1"/>
  <c r="O3256" i="1"/>
  <c r="O3268" i="1"/>
  <c r="O3280" i="1"/>
  <c r="O3292" i="1"/>
  <c r="O3304" i="1"/>
  <c r="O3316" i="1"/>
  <c r="O1743" i="1"/>
  <c r="O1906" i="1"/>
  <c r="O2025" i="1"/>
  <c r="O2115" i="1"/>
  <c r="O2197" i="1"/>
  <c r="O2259" i="1"/>
  <c r="O2312" i="1"/>
  <c r="O2364" i="1"/>
  <c r="O2409" i="1"/>
  <c r="O2463" i="1"/>
  <c r="O2512" i="1"/>
  <c r="O2560" i="1"/>
  <c r="O2611" i="1"/>
  <c r="O2658" i="1"/>
  <c r="O2708" i="1"/>
  <c r="O2746" i="1"/>
  <c r="O2774" i="1"/>
  <c r="O2804" i="1"/>
  <c r="O2831" i="1"/>
  <c r="O2861" i="1"/>
  <c r="O2890" i="1"/>
  <c r="O2918" i="1"/>
  <c r="O2948" i="1"/>
  <c r="O2975" i="1"/>
  <c r="O3005" i="1"/>
  <c r="O3034" i="1"/>
  <c r="O3062" i="1"/>
  <c r="O3092" i="1"/>
  <c r="O3119" i="1"/>
  <c r="O3149" i="1"/>
  <c r="O3174" i="1"/>
  <c r="O3194" i="1"/>
  <c r="O3214" i="1"/>
  <c r="O3233" i="1"/>
  <c r="O3245" i="1"/>
  <c r="O3257" i="1"/>
  <c r="O3269" i="1"/>
  <c r="O3281" i="1"/>
  <c r="O3293" i="1"/>
  <c r="O3305" i="1"/>
  <c r="O3317" i="1"/>
  <c r="O3329" i="1"/>
  <c r="O3341" i="1"/>
  <c r="O3353" i="1"/>
  <c r="O3365" i="1"/>
  <c r="O3377" i="1"/>
  <c r="O3389" i="1"/>
  <c r="O3401" i="1"/>
  <c r="O3413" i="1"/>
  <c r="O3425" i="1"/>
  <c r="O3437" i="1"/>
  <c r="O3449" i="1"/>
  <c r="O3461" i="1"/>
  <c r="O3473" i="1"/>
  <c r="O3485" i="1"/>
  <c r="O3497" i="1"/>
  <c r="O3509" i="1"/>
  <c r="O3521" i="1"/>
  <c r="O3533" i="1"/>
  <c r="O3545" i="1"/>
  <c r="O3557" i="1"/>
  <c r="O3569" i="1"/>
  <c r="O3581" i="1"/>
  <c r="O3593" i="1"/>
  <c r="O3605" i="1"/>
  <c r="O3617" i="1"/>
  <c r="O3629" i="1"/>
  <c r="O3641" i="1"/>
  <c r="O3653" i="1"/>
  <c r="O3665" i="1"/>
  <c r="O3677" i="1"/>
  <c r="O3689" i="1"/>
  <c r="O3701" i="1"/>
  <c r="O3713" i="1"/>
  <c r="O3725" i="1"/>
  <c r="O3737" i="1"/>
  <c r="O3749" i="1"/>
  <c r="O3761" i="1"/>
  <c r="O3773" i="1"/>
  <c r="O3785" i="1"/>
  <c r="O3797" i="1"/>
  <c r="O3809" i="1"/>
  <c r="O3821" i="1"/>
  <c r="O3833" i="1"/>
  <c r="O3845" i="1"/>
  <c r="O3857" i="1"/>
  <c r="O3869" i="1"/>
  <c r="O3881" i="1"/>
  <c r="O3893" i="1"/>
  <c r="O3905" i="1"/>
  <c r="O3917" i="1"/>
  <c r="O3929" i="1"/>
  <c r="O3941" i="1"/>
  <c r="O3953" i="1"/>
  <c r="O3965" i="1"/>
  <c r="O3977" i="1"/>
  <c r="O3989" i="1"/>
  <c r="O4001" i="1"/>
  <c r="O4013" i="1"/>
  <c r="O4025" i="1"/>
  <c r="O4037" i="1"/>
  <c r="O4049" i="1"/>
  <c r="O4061" i="1"/>
  <c r="O4073" i="1"/>
  <c r="O4085" i="1"/>
  <c r="O4097" i="1"/>
  <c r="O1785" i="1"/>
  <c r="O1916" i="1"/>
  <c r="O2027" i="1"/>
  <c r="O2122" i="1"/>
  <c r="O2203" i="1"/>
  <c r="O2260" i="1"/>
  <c r="O2319" i="1"/>
  <c r="O2368" i="1"/>
  <c r="O2416" i="1"/>
  <c r="O2467" i="1"/>
  <c r="O2514" i="1"/>
  <c r="O2564" i="1"/>
  <c r="O2613" i="1"/>
  <c r="O2661" i="1"/>
  <c r="O2715" i="1"/>
  <c r="O2747" i="1"/>
  <c r="O2777" i="1"/>
  <c r="O2806" i="1"/>
  <c r="O2834" i="1"/>
  <c r="O2864" i="1"/>
  <c r="O2891" i="1"/>
  <c r="O2921" i="1"/>
  <c r="O2950" i="1"/>
  <c r="O2978" i="1"/>
  <c r="O3008" i="1"/>
  <c r="O3035" i="1"/>
  <c r="O3065" i="1"/>
  <c r="O3094" i="1"/>
  <c r="O3122" i="1"/>
  <c r="O3152" i="1"/>
  <c r="O3175" i="1"/>
  <c r="O3197" i="1"/>
  <c r="O3215" i="1"/>
  <c r="O3234" i="1"/>
  <c r="O3246" i="1"/>
  <c r="O3258" i="1"/>
  <c r="O3270" i="1"/>
  <c r="O3282" i="1"/>
  <c r="O3294" i="1"/>
  <c r="O3306" i="1"/>
  <c r="O1798" i="1"/>
  <c r="O1929" i="1"/>
  <c r="O2031" i="1"/>
  <c r="O2134" i="1"/>
  <c r="O2209" i="1"/>
  <c r="O2268" i="1"/>
  <c r="O2323" i="1"/>
  <c r="O2370" i="1"/>
  <c r="O2420" i="1"/>
  <c r="O2469" i="1"/>
  <c r="O2517" i="1"/>
  <c r="O2571" i="1"/>
  <c r="O2616" i="1"/>
  <c r="O2668" i="1"/>
  <c r="O2718" i="1"/>
  <c r="O2750" i="1"/>
  <c r="O2780" i="1"/>
  <c r="O2807" i="1"/>
  <c r="O2837" i="1"/>
  <c r="O2866" i="1"/>
  <c r="O2894" i="1"/>
  <c r="O2924" i="1"/>
  <c r="O2951" i="1"/>
  <c r="O2981" i="1"/>
  <c r="O3010" i="1"/>
  <c r="O3038" i="1"/>
  <c r="O3068" i="1"/>
  <c r="O3095" i="1"/>
  <c r="O3125" i="1"/>
  <c r="O3154" i="1"/>
  <c r="O3176" i="1"/>
  <c r="O3198" i="1"/>
  <c r="O3218" i="1"/>
  <c r="O3235" i="1"/>
  <c r="O3247" i="1"/>
  <c r="O3259" i="1"/>
  <c r="O3271" i="1"/>
  <c r="O3283" i="1"/>
  <c r="O3295" i="1"/>
  <c r="O3307" i="1"/>
  <c r="O3319" i="1"/>
  <c r="O3331" i="1"/>
  <c r="O3343" i="1"/>
  <c r="O3355" i="1"/>
  <c r="O3367" i="1"/>
  <c r="O3379" i="1"/>
  <c r="O3391" i="1"/>
  <c r="O3403" i="1"/>
  <c r="O3415" i="1"/>
  <c r="O3427" i="1"/>
  <c r="O3439" i="1"/>
  <c r="O3451" i="1"/>
  <c r="O3463" i="1"/>
  <c r="O3475" i="1"/>
  <c r="O3487" i="1"/>
  <c r="O3499" i="1"/>
  <c r="O3511" i="1"/>
  <c r="O3523" i="1"/>
  <c r="O3535" i="1"/>
  <c r="O3547" i="1"/>
  <c r="O3559" i="1"/>
  <c r="O3571" i="1"/>
  <c r="O3583" i="1"/>
  <c r="O3595" i="1"/>
  <c r="O3607" i="1"/>
  <c r="O3619" i="1"/>
  <c r="O3631" i="1"/>
  <c r="O3643" i="1"/>
  <c r="O3655" i="1"/>
  <c r="O3667" i="1"/>
  <c r="O3679" i="1"/>
  <c r="O3691" i="1"/>
  <c r="O3703" i="1"/>
  <c r="O3715" i="1"/>
  <c r="O3727" i="1"/>
  <c r="O3739" i="1"/>
  <c r="O3751" i="1"/>
  <c r="O3763" i="1"/>
  <c r="O3775" i="1"/>
  <c r="O3787" i="1"/>
  <c r="O3799" i="1"/>
  <c r="O3811" i="1"/>
  <c r="O3823" i="1"/>
  <c r="O3835" i="1"/>
  <c r="O3847" i="1"/>
  <c r="O1809" i="1"/>
  <c r="O1937" i="1"/>
  <c r="O2047" i="1"/>
  <c r="O2140" i="1"/>
  <c r="O2212" i="1"/>
  <c r="O2273" i="1"/>
  <c r="O2325" i="1"/>
  <c r="O2373" i="1"/>
  <c r="O2427" i="1"/>
  <c r="O2472" i="1"/>
  <c r="O2524" i="1"/>
  <c r="O2574" i="1"/>
  <c r="O2622" i="1"/>
  <c r="O2672" i="1"/>
  <c r="O2719" i="1"/>
  <c r="O2753" i="1"/>
  <c r="O2782" i="1"/>
  <c r="O2810" i="1"/>
  <c r="O2840" i="1"/>
  <c r="O2867" i="1"/>
  <c r="O2897" i="1"/>
  <c r="O2926" i="1"/>
  <c r="O2954" i="1"/>
  <c r="O2984" i="1"/>
  <c r="O3011" i="1"/>
  <c r="O3041" i="1"/>
  <c r="O3070" i="1"/>
  <c r="O3098" i="1"/>
  <c r="O3128" i="1"/>
  <c r="O3155" i="1"/>
  <c r="O3178" i="1"/>
  <c r="O3199" i="1"/>
  <c r="O3221" i="1"/>
  <c r="O3236" i="1"/>
  <c r="O3248" i="1"/>
  <c r="O3260" i="1"/>
  <c r="O3272" i="1"/>
  <c r="O3284" i="1"/>
  <c r="O3296" i="1"/>
  <c r="O3308" i="1"/>
  <c r="O3320" i="1"/>
  <c r="O3332" i="1"/>
  <c r="O3344" i="1"/>
  <c r="O3356" i="1"/>
  <c r="O3368" i="1"/>
  <c r="O3380" i="1"/>
  <c r="O3392" i="1"/>
  <c r="O3404" i="1"/>
  <c r="O3416" i="1"/>
  <c r="O3428" i="1"/>
  <c r="O3440" i="1"/>
  <c r="O3452" i="1"/>
  <c r="O3464" i="1"/>
  <c r="O3476" i="1"/>
  <c r="O3488" i="1"/>
  <c r="O3500" i="1"/>
  <c r="O3512" i="1"/>
  <c r="O3524" i="1"/>
  <c r="O3536" i="1"/>
  <c r="O1277" i="1"/>
  <c r="O2286" i="1"/>
  <c r="O2586" i="1"/>
  <c r="O2818" i="1"/>
  <c r="O2990" i="1"/>
  <c r="O3163" i="1"/>
  <c r="O3263" i="1"/>
  <c r="O3323" i="1"/>
  <c r="O3345" i="1"/>
  <c r="O3364" i="1"/>
  <c r="O3384" i="1"/>
  <c r="O3406" i="1"/>
  <c r="O3426" i="1"/>
  <c r="O3447" i="1"/>
  <c r="O3467" i="1"/>
  <c r="O3489" i="1"/>
  <c r="O3508" i="1"/>
  <c r="O3528" i="1"/>
  <c r="O3549" i="1"/>
  <c r="O3567" i="1"/>
  <c r="O3585" i="1"/>
  <c r="O3603" i="1"/>
  <c r="O3621" i="1"/>
  <c r="O3639" i="1"/>
  <c r="O3657" i="1"/>
  <c r="O3675" i="1"/>
  <c r="O3693" i="1"/>
  <c r="O3711" i="1"/>
  <c r="O3729" i="1"/>
  <c r="O3747" i="1"/>
  <c r="O3765" i="1"/>
  <c r="O3783" i="1"/>
  <c r="O3801" i="1"/>
  <c r="O3819" i="1"/>
  <c r="O3837" i="1"/>
  <c r="O3855" i="1"/>
  <c r="O3871" i="1"/>
  <c r="O3886" i="1"/>
  <c r="O3903" i="1"/>
  <c r="O3919" i="1"/>
  <c r="O3934" i="1"/>
  <c r="O3951" i="1"/>
  <c r="O3967" i="1"/>
  <c r="O3982" i="1"/>
  <c r="O3999" i="1"/>
  <c r="O4015" i="1"/>
  <c r="O4030" i="1"/>
  <c r="O4047" i="1"/>
  <c r="O4063" i="1"/>
  <c r="O4078" i="1"/>
  <c r="O4092" i="1"/>
  <c r="O4105" i="1"/>
  <c r="O4117" i="1"/>
  <c r="O4129" i="1"/>
  <c r="O4141" i="1"/>
  <c r="O4153" i="1"/>
  <c r="O4165" i="1"/>
  <c r="O4177" i="1"/>
  <c r="O4189" i="1"/>
  <c r="O4201" i="1"/>
  <c r="O4213" i="1"/>
  <c r="O4225" i="1"/>
  <c r="O4237" i="1"/>
  <c r="O4249" i="1"/>
  <c r="O4261" i="1"/>
  <c r="O4273" i="1"/>
  <c r="O4285" i="1"/>
  <c r="O4297" i="1"/>
  <c r="O4309" i="1"/>
  <c r="O4321" i="1"/>
  <c r="O4333" i="1"/>
  <c r="O4345" i="1"/>
  <c r="O4357" i="1"/>
  <c r="O4369" i="1"/>
  <c r="O4381" i="1"/>
  <c r="O4393" i="1"/>
  <c r="O4405" i="1"/>
  <c r="O4417" i="1"/>
  <c r="O4429" i="1"/>
  <c r="O4441" i="1"/>
  <c r="O4453" i="1"/>
  <c r="O4465" i="1"/>
  <c r="O4477" i="1"/>
  <c r="O4489" i="1"/>
  <c r="O4501" i="1"/>
  <c r="O4513" i="1"/>
  <c r="O4525" i="1"/>
  <c r="O4537" i="1"/>
  <c r="O4549" i="1"/>
  <c r="O1834" i="1"/>
  <c r="O2328" i="1"/>
  <c r="O2625" i="1"/>
  <c r="O2842" i="1"/>
  <c r="O3014" i="1"/>
  <c r="O3179" i="1"/>
  <c r="O3273" i="1"/>
  <c r="O3324" i="1"/>
  <c r="O3346" i="1"/>
  <c r="O3366" i="1"/>
  <c r="O3387" i="1"/>
  <c r="O3407" i="1"/>
  <c r="O1846" i="1"/>
  <c r="O2337" i="1"/>
  <c r="O2635" i="1"/>
  <c r="O2846" i="1"/>
  <c r="O3020" i="1"/>
  <c r="O3185" i="1"/>
  <c r="O3275" i="1"/>
  <c r="O3327" i="1"/>
  <c r="O3347" i="1"/>
  <c r="O3369" i="1"/>
  <c r="O3388" i="1"/>
  <c r="O3408" i="1"/>
  <c r="O3430" i="1"/>
  <c r="O1942" i="1"/>
  <c r="O2380" i="1"/>
  <c r="O2676" i="1"/>
  <c r="O2870" i="1"/>
  <c r="O3044" i="1"/>
  <c r="O3200" i="1"/>
  <c r="O3285" i="1"/>
  <c r="O3328" i="1"/>
  <c r="O3348" i="1"/>
  <c r="O3370" i="1"/>
  <c r="O3390" i="1"/>
  <c r="O3411" i="1"/>
  <c r="O3431" i="1"/>
  <c r="O3453" i="1"/>
  <c r="O3472" i="1"/>
  <c r="O3492" i="1"/>
  <c r="O3514" i="1"/>
  <c r="O3534" i="1"/>
  <c r="O3552" i="1"/>
  <c r="O3572" i="1"/>
  <c r="O3588" i="1"/>
  <c r="O3608" i="1"/>
  <c r="O3624" i="1"/>
  <c r="O3644" i="1"/>
  <c r="O3660" i="1"/>
  <c r="O3680" i="1"/>
  <c r="O3696" i="1"/>
  <c r="O3716" i="1"/>
  <c r="O3732" i="1"/>
  <c r="O3752" i="1"/>
  <c r="O3768" i="1"/>
  <c r="O3788" i="1"/>
  <c r="O3804" i="1"/>
  <c r="O3824" i="1"/>
  <c r="O3840" i="1"/>
  <c r="O3859" i="1"/>
  <c r="O3874" i="1"/>
  <c r="O3891" i="1"/>
  <c r="O3907" i="1"/>
  <c r="O3922" i="1"/>
  <c r="O3939" i="1"/>
  <c r="O3955" i="1"/>
  <c r="O3970" i="1"/>
  <c r="O3987" i="1"/>
  <c r="O4003" i="1"/>
  <c r="O4018" i="1"/>
  <c r="O4035" i="1"/>
  <c r="O4051" i="1"/>
  <c r="O4066" i="1"/>
  <c r="O4082" i="1"/>
  <c r="O4095" i="1"/>
  <c r="O4108" i="1"/>
  <c r="O4120" i="1"/>
  <c r="O4132" i="1"/>
  <c r="O4144" i="1"/>
  <c r="O4156" i="1"/>
  <c r="O4168" i="1"/>
  <c r="O4180" i="1"/>
  <c r="O4192" i="1"/>
  <c r="O4204" i="1"/>
  <c r="O4216" i="1"/>
  <c r="O4228" i="1"/>
  <c r="O4240" i="1"/>
  <c r="O4252" i="1"/>
  <c r="O4264" i="1"/>
  <c r="O4276" i="1"/>
  <c r="O4288" i="1"/>
  <c r="O4300" i="1"/>
  <c r="O4312" i="1"/>
  <c r="O4324" i="1"/>
  <c r="O4336" i="1"/>
  <c r="O4348" i="1"/>
  <c r="O4360" i="1"/>
  <c r="O4372" i="1"/>
  <c r="O4384" i="1"/>
  <c r="O4396" i="1"/>
  <c r="O4408" i="1"/>
  <c r="O4420" i="1"/>
  <c r="O4432" i="1"/>
  <c r="O4444" i="1"/>
  <c r="O4456" i="1"/>
  <c r="O4468" i="1"/>
  <c r="O4480" i="1"/>
  <c r="O4492" i="1"/>
  <c r="O4504" i="1"/>
  <c r="O4516" i="1"/>
  <c r="O4528" i="1"/>
  <c r="O1964" i="1"/>
  <c r="O2388" i="1"/>
  <c r="O2683" i="1"/>
  <c r="O2876" i="1"/>
  <c r="O3047" i="1"/>
  <c r="O3203" i="1"/>
  <c r="O3287" i="1"/>
  <c r="O3330" i="1"/>
  <c r="O3351" i="1"/>
  <c r="O3371" i="1"/>
  <c r="O3393" i="1"/>
  <c r="O3412" i="1"/>
  <c r="O3432" i="1"/>
  <c r="O3454" i="1"/>
  <c r="O3474" i="1"/>
  <c r="O3495" i="1"/>
  <c r="O3515" i="1"/>
  <c r="O3537" i="1"/>
  <c r="O3555" i="1"/>
  <c r="O3573" i="1"/>
  <c r="O3591" i="1"/>
  <c r="O3609" i="1"/>
  <c r="O3627" i="1"/>
  <c r="O3645" i="1"/>
  <c r="O3663" i="1"/>
  <c r="O3681" i="1"/>
  <c r="O3699" i="1"/>
  <c r="O3717" i="1"/>
  <c r="O3735" i="1"/>
  <c r="O3753" i="1"/>
  <c r="O3771" i="1"/>
  <c r="O3789" i="1"/>
  <c r="O3807" i="1"/>
  <c r="O3825" i="1"/>
  <c r="O3843" i="1"/>
  <c r="O3860" i="1"/>
  <c r="O3875" i="1"/>
  <c r="O3892" i="1"/>
  <c r="O3908" i="1"/>
  <c r="O3923" i="1"/>
  <c r="O3940" i="1"/>
  <c r="O3956" i="1"/>
  <c r="O3971" i="1"/>
  <c r="O3988" i="1"/>
  <c r="O4004" i="1"/>
  <c r="O4019" i="1"/>
  <c r="O4036" i="1"/>
  <c r="O4052" i="1"/>
  <c r="O4067" i="1"/>
  <c r="O4083" i="1"/>
  <c r="O4096" i="1"/>
  <c r="O4109" i="1"/>
  <c r="O4121" i="1"/>
  <c r="O4133" i="1"/>
  <c r="O4145" i="1"/>
  <c r="O4157" i="1"/>
  <c r="O4169" i="1"/>
  <c r="O4181" i="1"/>
  <c r="O4193" i="1"/>
  <c r="O4205" i="1"/>
  <c r="O4217" i="1"/>
  <c r="O4229" i="1"/>
  <c r="O4241" i="1"/>
  <c r="O4253" i="1"/>
  <c r="O4265" i="1"/>
  <c r="O4277" i="1"/>
  <c r="O4289" i="1"/>
  <c r="O4301" i="1"/>
  <c r="O4313" i="1"/>
  <c r="O4325" i="1"/>
  <c r="O4337" i="1"/>
  <c r="O4349" i="1"/>
  <c r="O4361" i="1"/>
  <c r="O4373" i="1"/>
  <c r="O4385" i="1"/>
  <c r="O4397" i="1"/>
  <c r="O4409" i="1"/>
  <c r="O4421" i="1"/>
  <c r="O4433" i="1"/>
  <c r="O4445" i="1"/>
  <c r="O4457" i="1"/>
  <c r="O4469" i="1"/>
  <c r="O4481" i="1"/>
  <c r="O4493" i="1"/>
  <c r="O4505" i="1"/>
  <c r="O4517" i="1"/>
  <c r="O4529" i="1"/>
  <c r="O2057" i="1"/>
  <c r="O2430" i="1"/>
  <c r="O2724" i="1"/>
  <c r="O2900" i="1"/>
  <c r="O3071" i="1"/>
  <c r="O3222" i="1"/>
  <c r="O3297" i="1"/>
  <c r="O3333" i="1"/>
  <c r="O3352" i="1"/>
  <c r="O3372" i="1"/>
  <c r="O3394" i="1"/>
  <c r="O3414" i="1"/>
  <c r="O3435" i="1"/>
  <c r="O2077" i="1"/>
  <c r="O2436" i="1"/>
  <c r="O2732" i="1"/>
  <c r="O2903" i="1"/>
  <c r="O3077" i="1"/>
  <c r="O3224" i="1"/>
  <c r="O3299" i="1"/>
  <c r="O3334" i="1"/>
  <c r="O3354" i="1"/>
  <c r="O3375" i="1"/>
  <c r="O3395" i="1"/>
  <c r="O3417" i="1"/>
  <c r="O3436" i="1"/>
  <c r="O3456" i="1"/>
  <c r="O3478" i="1"/>
  <c r="O3498" i="1"/>
  <c r="O3519" i="1"/>
  <c r="O3539" i="1"/>
  <c r="O3558" i="1"/>
  <c r="O3575" i="1"/>
  <c r="O3594" i="1"/>
  <c r="O3611" i="1"/>
  <c r="O3630" i="1"/>
  <c r="O3647" i="1"/>
  <c r="O3666" i="1"/>
  <c r="O3683" i="1"/>
  <c r="O3702" i="1"/>
  <c r="O3719" i="1"/>
  <c r="O3738" i="1"/>
  <c r="O3755" i="1"/>
  <c r="O3774" i="1"/>
  <c r="O3791" i="1"/>
  <c r="O3810" i="1"/>
  <c r="O3827" i="1"/>
  <c r="O3846" i="1"/>
  <c r="O3862" i="1"/>
  <c r="O3879" i="1"/>
  <c r="O3895" i="1"/>
  <c r="O3910" i="1"/>
  <c r="O3927" i="1"/>
  <c r="O3943" i="1"/>
  <c r="O3958" i="1"/>
  <c r="O3975" i="1"/>
  <c r="O3991" i="1"/>
  <c r="O4006" i="1"/>
  <c r="O4023" i="1"/>
  <c r="O4039" i="1"/>
  <c r="O4054" i="1"/>
  <c r="O4071" i="1"/>
  <c r="O4086" i="1"/>
  <c r="O4099" i="1"/>
  <c r="O4111" i="1"/>
  <c r="O4123" i="1"/>
  <c r="O4135" i="1"/>
  <c r="O4147" i="1"/>
  <c r="O4159" i="1"/>
  <c r="O4171" i="1"/>
  <c r="O4183" i="1"/>
  <c r="O4195" i="1"/>
  <c r="O4207" i="1"/>
  <c r="O4219" i="1"/>
  <c r="O4231" i="1"/>
  <c r="O4243" i="1"/>
  <c r="O4255" i="1"/>
  <c r="O4267" i="1"/>
  <c r="O4279" i="1"/>
  <c r="O4291" i="1"/>
  <c r="O4303" i="1"/>
  <c r="O4315" i="1"/>
  <c r="O4327" i="1"/>
  <c r="O4339" i="1"/>
  <c r="O4351" i="1"/>
  <c r="O4363" i="1"/>
  <c r="O4375" i="1"/>
  <c r="O4387" i="1"/>
  <c r="O4399" i="1"/>
  <c r="O4411" i="1"/>
  <c r="O4423" i="1"/>
  <c r="O4435" i="1"/>
  <c r="O4447" i="1"/>
  <c r="O4459" i="1"/>
  <c r="O4471" i="1"/>
  <c r="O4483" i="1"/>
  <c r="O4495" i="1"/>
  <c r="O4507" i="1"/>
  <c r="O4519" i="1"/>
  <c r="O4531" i="1"/>
  <c r="O4543" i="1"/>
  <c r="O4555" i="1"/>
  <c r="O2145" i="1"/>
  <c r="O2478" i="1"/>
  <c r="O2756" i="1"/>
  <c r="O2927" i="1"/>
  <c r="O3101" i="1"/>
  <c r="O3237" i="1"/>
  <c r="O3309" i="1"/>
  <c r="O3335" i="1"/>
  <c r="O3357" i="1"/>
  <c r="O3376" i="1"/>
  <c r="O3396" i="1"/>
  <c r="O3418" i="1"/>
  <c r="O3438" i="1"/>
  <c r="O2159" i="1"/>
  <c r="O2488" i="1"/>
  <c r="O2759" i="1"/>
  <c r="O2933" i="1"/>
  <c r="O3106" i="1"/>
  <c r="O3239" i="1"/>
  <c r="O3311" i="1"/>
  <c r="O3336" i="1"/>
  <c r="O3358" i="1"/>
  <c r="O3378" i="1"/>
  <c r="O3399" i="1"/>
  <c r="O3419" i="1"/>
  <c r="O3441" i="1"/>
  <c r="O3460" i="1"/>
  <c r="O3480" i="1"/>
  <c r="O3502" i="1"/>
  <c r="O3522" i="1"/>
  <c r="O3543" i="1"/>
  <c r="O3561" i="1"/>
  <c r="O3579" i="1"/>
  <c r="O3597" i="1"/>
  <c r="O3615" i="1"/>
  <c r="O3633" i="1"/>
  <c r="O3651" i="1"/>
  <c r="O3669" i="1"/>
  <c r="O3687" i="1"/>
  <c r="O3705" i="1"/>
  <c r="O3723" i="1"/>
  <c r="O3741" i="1"/>
  <c r="O3759" i="1"/>
  <c r="O3777" i="1"/>
  <c r="O3795" i="1"/>
  <c r="O3813" i="1"/>
  <c r="O3831" i="1"/>
  <c r="O3849" i="1"/>
  <c r="O3864" i="1"/>
  <c r="O3882" i="1"/>
  <c r="O3897" i="1"/>
  <c r="O3912" i="1"/>
  <c r="O3930" i="1"/>
  <c r="O3945" i="1"/>
  <c r="O3960" i="1"/>
  <c r="O3978" i="1"/>
  <c r="O3993" i="1"/>
  <c r="O4008" i="1"/>
  <c r="O4026" i="1"/>
  <c r="O4041" i="1"/>
  <c r="O4056" i="1"/>
  <c r="O4074" i="1"/>
  <c r="O4088" i="1"/>
  <c r="O4101" i="1"/>
  <c r="O4113" i="1"/>
  <c r="O4125" i="1"/>
  <c r="O4137" i="1"/>
  <c r="O4149" i="1"/>
  <c r="O4161" i="1"/>
  <c r="O4173" i="1"/>
  <c r="O4185" i="1"/>
  <c r="O4197" i="1"/>
  <c r="O4209" i="1"/>
  <c r="O4221" i="1"/>
  <c r="O4233" i="1"/>
  <c r="O4245" i="1"/>
  <c r="O4257" i="1"/>
  <c r="O4269" i="1"/>
  <c r="O4281" i="1"/>
  <c r="O4293" i="1"/>
  <c r="O4305" i="1"/>
  <c r="O4317" i="1"/>
  <c r="O4329" i="1"/>
  <c r="O4341" i="1"/>
  <c r="O4353" i="1"/>
  <c r="O4365" i="1"/>
  <c r="O4377" i="1"/>
  <c r="O4389" i="1"/>
  <c r="O4401" i="1"/>
  <c r="O4413" i="1"/>
  <c r="O4425" i="1"/>
  <c r="O4437" i="1"/>
  <c r="O4449" i="1"/>
  <c r="O4461" i="1"/>
  <c r="O4473" i="1"/>
  <c r="O4485" i="1"/>
  <c r="O4497" i="1"/>
  <c r="O4509" i="1"/>
  <c r="O2215" i="1"/>
  <c r="O2528" i="1"/>
  <c r="O2783" i="1"/>
  <c r="O2957" i="1"/>
  <c r="O3130" i="1"/>
  <c r="O3249" i="1"/>
  <c r="O3318" i="1"/>
  <c r="O3339" i="1"/>
  <c r="O3359" i="1"/>
  <c r="O3381" i="1"/>
  <c r="O3400" i="1"/>
  <c r="O3420" i="1"/>
  <c r="O3442" i="1"/>
  <c r="O3462" i="1"/>
  <c r="O3483" i="1"/>
  <c r="O3503" i="1"/>
  <c r="O3525" i="1"/>
  <c r="O3544" i="1"/>
  <c r="O3562" i="1"/>
  <c r="O3580" i="1"/>
  <c r="O3598" i="1"/>
  <c r="O3616" i="1"/>
  <c r="O3634" i="1"/>
  <c r="O3652" i="1"/>
  <c r="O3670" i="1"/>
  <c r="O3688" i="1"/>
  <c r="O3706" i="1"/>
  <c r="O3724" i="1"/>
  <c r="O3742" i="1"/>
  <c r="O3760" i="1"/>
  <c r="O3778" i="1"/>
  <c r="O3796" i="1"/>
  <c r="O3814" i="1"/>
  <c r="O3832" i="1"/>
  <c r="O3850" i="1"/>
  <c r="O3867" i="1"/>
  <c r="O3883" i="1"/>
  <c r="O3898" i="1"/>
  <c r="O3915" i="1"/>
  <c r="O3931" i="1"/>
  <c r="O3946" i="1"/>
  <c r="O3963" i="1"/>
  <c r="O3979" i="1"/>
  <c r="O3994" i="1"/>
  <c r="O4011" i="1"/>
  <c r="O4027" i="1"/>
  <c r="O4042" i="1"/>
  <c r="O4059" i="1"/>
  <c r="O4075" i="1"/>
  <c r="O4089" i="1"/>
  <c r="O4102" i="1"/>
  <c r="O4114" i="1"/>
  <c r="O4126" i="1"/>
  <c r="O4138" i="1"/>
  <c r="O4150" i="1"/>
  <c r="O4162" i="1"/>
  <c r="O4174" i="1"/>
  <c r="O4186" i="1"/>
  <c r="O4198" i="1"/>
  <c r="O4210" i="1"/>
  <c r="O4222" i="1"/>
  <c r="O4234" i="1"/>
  <c r="O4246" i="1"/>
  <c r="O4258" i="1"/>
  <c r="O4270" i="1"/>
  <c r="O4282" i="1"/>
  <c r="O4294" i="1"/>
  <c r="O4306" i="1"/>
  <c r="O4318" i="1"/>
  <c r="O4330" i="1"/>
  <c r="O4342" i="1"/>
  <c r="O4354" i="1"/>
  <c r="O4366" i="1"/>
  <c r="O4378" i="1"/>
  <c r="O4390" i="1"/>
  <c r="O4402" i="1"/>
  <c r="O4414" i="1"/>
  <c r="O4426" i="1"/>
  <c r="O4438" i="1"/>
  <c r="O4450" i="1"/>
  <c r="O4462" i="1"/>
  <c r="O4474" i="1"/>
  <c r="O4486" i="1"/>
  <c r="O4498" i="1"/>
  <c r="O2230" i="1"/>
  <c r="O3321" i="1"/>
  <c r="O3429" i="1"/>
  <c r="O3479" i="1"/>
  <c r="O3520" i="1"/>
  <c r="O3560" i="1"/>
  <c r="O3596" i="1"/>
  <c r="O3632" i="1"/>
  <c r="O3668" i="1"/>
  <c r="O3704" i="1"/>
  <c r="O3740" i="1"/>
  <c r="O3776" i="1"/>
  <c r="O3812" i="1"/>
  <c r="O3848" i="1"/>
  <c r="O3880" i="1"/>
  <c r="O3911" i="1"/>
  <c r="O3944" i="1"/>
  <c r="O3976" i="1"/>
  <c r="O4007" i="1"/>
  <c r="O4040" i="1"/>
  <c r="O4072" i="1"/>
  <c r="O4100" i="1"/>
  <c r="O4124" i="1"/>
  <c r="O4148" i="1"/>
  <c r="O4172" i="1"/>
  <c r="O4196" i="1"/>
  <c r="O4220" i="1"/>
  <c r="O4244" i="1"/>
  <c r="O4268" i="1"/>
  <c r="O4292" i="1"/>
  <c r="O4316" i="1"/>
  <c r="O4340" i="1"/>
  <c r="O4364" i="1"/>
  <c r="O4388" i="1"/>
  <c r="O4412" i="1"/>
  <c r="O4436" i="1"/>
  <c r="O4460" i="1"/>
  <c r="O4484" i="1"/>
  <c r="O4508" i="1"/>
  <c r="O4526" i="1"/>
  <c r="O4542" i="1"/>
  <c r="O4557" i="1"/>
  <c r="O4569" i="1"/>
  <c r="O4581" i="1"/>
  <c r="O4593" i="1"/>
  <c r="O4605" i="1"/>
  <c r="O4617" i="1"/>
  <c r="O4629" i="1"/>
  <c r="O4641" i="1"/>
  <c r="O4653" i="1"/>
  <c r="O4665" i="1"/>
  <c r="O4677" i="1"/>
  <c r="O4689" i="1"/>
  <c r="O4701" i="1"/>
  <c r="O4713" i="1"/>
  <c r="O4725" i="1"/>
  <c r="O4737" i="1"/>
  <c r="O4749" i="1"/>
  <c r="O4761" i="1"/>
  <c r="O4773" i="1"/>
  <c r="O4785" i="1"/>
  <c r="O4797" i="1"/>
  <c r="O4809" i="1"/>
  <c r="O4821" i="1"/>
  <c r="O4833" i="1"/>
  <c r="O4845" i="1"/>
  <c r="O4857" i="1"/>
  <c r="O4869" i="1"/>
  <c r="O4881" i="1"/>
  <c r="O4893" i="1"/>
  <c r="O4905" i="1"/>
  <c r="O4917" i="1"/>
  <c r="O4929" i="1"/>
  <c r="O4941" i="1"/>
  <c r="O4953" i="1"/>
  <c r="O4965" i="1"/>
  <c r="O2281" i="1"/>
  <c r="O3322" i="1"/>
  <c r="O3443" i="1"/>
  <c r="O3484" i="1"/>
  <c r="O3526" i="1"/>
  <c r="O3563" i="1"/>
  <c r="O3599" i="1"/>
  <c r="O3635" i="1"/>
  <c r="O3671" i="1"/>
  <c r="O3707" i="1"/>
  <c r="O3743" i="1"/>
  <c r="O3779" i="1"/>
  <c r="O3815" i="1"/>
  <c r="O3851" i="1"/>
  <c r="O3884" i="1"/>
  <c r="O3916" i="1"/>
  <c r="O3947" i="1"/>
  <c r="O3980" i="1"/>
  <c r="O4012" i="1"/>
  <c r="O4043" i="1"/>
  <c r="O4076" i="1"/>
  <c r="O4103" i="1"/>
  <c r="O4127" i="1"/>
  <c r="O4151" i="1"/>
  <c r="O4175" i="1"/>
  <c r="O4199" i="1"/>
  <c r="O4223" i="1"/>
  <c r="O4247" i="1"/>
  <c r="O4271" i="1"/>
  <c r="O4295" i="1"/>
  <c r="O4319" i="1"/>
  <c r="O4343" i="1"/>
  <c r="O4367" i="1"/>
  <c r="O4391" i="1"/>
  <c r="O4415" i="1"/>
  <c r="O4439" i="1"/>
  <c r="O4463" i="1"/>
  <c r="O4487" i="1"/>
  <c r="O4510" i="1"/>
  <c r="O4527" i="1"/>
  <c r="O4544" i="1"/>
  <c r="O4558" i="1"/>
  <c r="O4570" i="1"/>
  <c r="O4582" i="1"/>
  <c r="O4594" i="1"/>
  <c r="O4606" i="1"/>
  <c r="O4618" i="1"/>
  <c r="O4630" i="1"/>
  <c r="O4642" i="1"/>
  <c r="O4654" i="1"/>
  <c r="O4666" i="1"/>
  <c r="O4678" i="1"/>
  <c r="O4690" i="1"/>
  <c r="O4702" i="1"/>
  <c r="O4714" i="1"/>
  <c r="O4726" i="1"/>
  <c r="O4738" i="1"/>
  <c r="O4750" i="1"/>
  <c r="O4762" i="1"/>
  <c r="O4774" i="1"/>
  <c r="O4786" i="1"/>
  <c r="O4798" i="1"/>
  <c r="O4810" i="1"/>
  <c r="O4822" i="1"/>
  <c r="O4834" i="1"/>
  <c r="O4846" i="1"/>
  <c r="O4858" i="1"/>
  <c r="O4870" i="1"/>
  <c r="O4882" i="1"/>
  <c r="O4894" i="1"/>
  <c r="O4906" i="1"/>
  <c r="O4918" i="1"/>
  <c r="O4930" i="1"/>
  <c r="O4942" i="1"/>
  <c r="O4954" i="1"/>
  <c r="O4966" i="1"/>
  <c r="O2535" i="1"/>
  <c r="O3340" i="1"/>
  <c r="O3444" i="1"/>
  <c r="O3486" i="1"/>
  <c r="O3527" i="1"/>
  <c r="O3564" i="1"/>
  <c r="O3600" i="1"/>
  <c r="O3636" i="1"/>
  <c r="O3672" i="1"/>
  <c r="O3708" i="1"/>
  <c r="O3744" i="1"/>
  <c r="O3780" i="1"/>
  <c r="O3816" i="1"/>
  <c r="O3852" i="1"/>
  <c r="O3885" i="1"/>
  <c r="O3918" i="1"/>
  <c r="O3948" i="1"/>
  <c r="O3981" i="1"/>
  <c r="O4014" i="1"/>
  <c r="O4044" i="1"/>
  <c r="O4077" i="1"/>
  <c r="O4104" i="1"/>
  <c r="O4128" i="1"/>
  <c r="O4152" i="1"/>
  <c r="O4176" i="1"/>
  <c r="O4200" i="1"/>
  <c r="O4224" i="1"/>
  <c r="O4248" i="1"/>
  <c r="O4272" i="1"/>
  <c r="O4296" i="1"/>
  <c r="O4320" i="1"/>
  <c r="O4344" i="1"/>
  <c r="O4368" i="1"/>
  <c r="O4392" i="1"/>
  <c r="O4416" i="1"/>
  <c r="O4440" i="1"/>
  <c r="O4464" i="1"/>
  <c r="O4488" i="1"/>
  <c r="O4511" i="1"/>
  <c r="O4530" i="1"/>
  <c r="O4545" i="1"/>
  <c r="O4559" i="1"/>
  <c r="O4571" i="1"/>
  <c r="O4583" i="1"/>
  <c r="O4595" i="1"/>
  <c r="O4607" i="1"/>
  <c r="O4619" i="1"/>
  <c r="O4631" i="1"/>
  <c r="O4643" i="1"/>
  <c r="O4655" i="1"/>
  <c r="O4667" i="1"/>
  <c r="O4679" i="1"/>
  <c r="O4691" i="1"/>
  <c r="O4703" i="1"/>
  <c r="O4715" i="1"/>
  <c r="O4727" i="1"/>
  <c r="O4739" i="1"/>
  <c r="O4751" i="1"/>
  <c r="O4763" i="1"/>
  <c r="O4775" i="1"/>
  <c r="O4787" i="1"/>
  <c r="O4799" i="1"/>
  <c r="O4811" i="1"/>
  <c r="O4823" i="1"/>
  <c r="O4835" i="1"/>
  <c r="O4847" i="1"/>
  <c r="O4859" i="1"/>
  <c r="O4871" i="1"/>
  <c r="O4883" i="1"/>
  <c r="O4895" i="1"/>
  <c r="O4907" i="1"/>
  <c r="O4919" i="1"/>
  <c r="O4931" i="1"/>
  <c r="O4943" i="1"/>
  <c r="O4955" i="1"/>
  <c r="O4967" i="1"/>
  <c r="O4979" i="1"/>
  <c r="O4991" i="1"/>
  <c r="O5003" i="1"/>
  <c r="O5015" i="1"/>
  <c r="O5027" i="1"/>
  <c r="O5039" i="1"/>
  <c r="O5051" i="1"/>
  <c r="O5063" i="1"/>
  <c r="O5075" i="1"/>
  <c r="O2575" i="1"/>
  <c r="O3342" i="1"/>
  <c r="O3448" i="1"/>
  <c r="O3490" i="1"/>
  <c r="O3531" i="1"/>
  <c r="O3568" i="1"/>
  <c r="O3604" i="1"/>
  <c r="O3640" i="1"/>
  <c r="O3676" i="1"/>
  <c r="O3712" i="1"/>
  <c r="O3748" i="1"/>
  <c r="O3784" i="1"/>
  <c r="O3820" i="1"/>
  <c r="O3856" i="1"/>
  <c r="O3887" i="1"/>
  <c r="O3920" i="1"/>
  <c r="O3952" i="1"/>
  <c r="O3983" i="1"/>
  <c r="O4016" i="1"/>
  <c r="O4048" i="1"/>
  <c r="O4079" i="1"/>
  <c r="O4106" i="1"/>
  <c r="O4130" i="1"/>
  <c r="O4154" i="1"/>
  <c r="O4178" i="1"/>
  <c r="O4202" i="1"/>
  <c r="O4226" i="1"/>
  <c r="O4250" i="1"/>
  <c r="O4274" i="1"/>
  <c r="O4298" i="1"/>
  <c r="O4322" i="1"/>
  <c r="O4346" i="1"/>
  <c r="O4370" i="1"/>
  <c r="O4394" i="1"/>
  <c r="O4418" i="1"/>
  <c r="O4442" i="1"/>
  <c r="O4466" i="1"/>
  <c r="O4490" i="1"/>
  <c r="O4512" i="1"/>
  <c r="O4532" i="1"/>
  <c r="O4546" i="1"/>
  <c r="O4560" i="1"/>
  <c r="O4572" i="1"/>
  <c r="O4584" i="1"/>
  <c r="O4596" i="1"/>
  <c r="O4608" i="1"/>
  <c r="O4620" i="1"/>
  <c r="O4632" i="1"/>
  <c r="O4644" i="1"/>
  <c r="O4656" i="1"/>
  <c r="O4668" i="1"/>
  <c r="O4680" i="1"/>
  <c r="O4692" i="1"/>
  <c r="O4704" i="1"/>
  <c r="O4716" i="1"/>
  <c r="O4728" i="1"/>
  <c r="O4740" i="1"/>
  <c r="O4752" i="1"/>
  <c r="O4764" i="1"/>
  <c r="O4776" i="1"/>
  <c r="O4788" i="1"/>
  <c r="O4800" i="1"/>
  <c r="O4812" i="1"/>
  <c r="O4824" i="1"/>
  <c r="O4836" i="1"/>
  <c r="O4848" i="1"/>
  <c r="O4860" i="1"/>
  <c r="O4872" i="1"/>
  <c r="O4884" i="1"/>
  <c r="O4896" i="1"/>
  <c r="O4908" i="1"/>
  <c r="O4920" i="1"/>
  <c r="O4932" i="1"/>
  <c r="O4944" i="1"/>
  <c r="O4956" i="1"/>
  <c r="O4968" i="1"/>
  <c r="O4980" i="1"/>
  <c r="O4992" i="1"/>
  <c r="O5004" i="1"/>
  <c r="O5016" i="1"/>
  <c r="O5028" i="1"/>
  <c r="O5040" i="1"/>
  <c r="O5052" i="1"/>
  <c r="O5064" i="1"/>
  <c r="O5076" i="1"/>
  <c r="O5088" i="1"/>
  <c r="O5100" i="1"/>
  <c r="O5112" i="1"/>
  <c r="O5124" i="1"/>
  <c r="O5136" i="1"/>
  <c r="O5148" i="1"/>
  <c r="O5160" i="1"/>
  <c r="O5172" i="1"/>
  <c r="O5184" i="1"/>
  <c r="O5196" i="1"/>
  <c r="O5208" i="1"/>
  <c r="O5220" i="1"/>
  <c r="O5232" i="1"/>
  <c r="O5244" i="1"/>
  <c r="O5256" i="1"/>
  <c r="O5268" i="1"/>
  <c r="O5280" i="1"/>
  <c r="O5292" i="1"/>
  <c r="O5304" i="1"/>
  <c r="O5316" i="1"/>
  <c r="O5328" i="1"/>
  <c r="O5340" i="1"/>
  <c r="O5352" i="1"/>
  <c r="O5364" i="1"/>
  <c r="O5376" i="1"/>
  <c r="O5388" i="1"/>
  <c r="O5400" i="1"/>
  <c r="O5412" i="1"/>
  <c r="O5424" i="1"/>
  <c r="O5436" i="1"/>
  <c r="O5448" i="1"/>
  <c r="O5460" i="1"/>
  <c r="O5472" i="1"/>
  <c r="O5484" i="1"/>
  <c r="O5496" i="1"/>
  <c r="O5508" i="1"/>
  <c r="O5520" i="1"/>
  <c r="O5532" i="1"/>
  <c r="O5544" i="1"/>
  <c r="O5556" i="1"/>
  <c r="O5568" i="1"/>
  <c r="O5580" i="1"/>
  <c r="O5592" i="1"/>
  <c r="O5604" i="1"/>
  <c r="O5616" i="1"/>
  <c r="O5628" i="1"/>
  <c r="O5640" i="1"/>
  <c r="O5652" i="1"/>
  <c r="O5664" i="1"/>
  <c r="O5676" i="1"/>
  <c r="O5688" i="1"/>
  <c r="O5700" i="1"/>
  <c r="O5712" i="1"/>
  <c r="O5724" i="1"/>
  <c r="O5736" i="1"/>
  <c r="O5748" i="1"/>
  <c r="O5760" i="1"/>
  <c r="O5772" i="1"/>
  <c r="O5784" i="1"/>
  <c r="O5796" i="1"/>
  <c r="O5808" i="1"/>
  <c r="O5820" i="1"/>
  <c r="O5832" i="1"/>
  <c r="O5844" i="1"/>
  <c r="O5856" i="1"/>
  <c r="O5868" i="1"/>
  <c r="O5880" i="1"/>
  <c r="O5892" i="1"/>
  <c r="O5904" i="1"/>
  <c r="O5916" i="1"/>
  <c r="O5928" i="1"/>
  <c r="O2789" i="1"/>
  <c r="O3360" i="1"/>
  <c r="O3450" i="1"/>
  <c r="O3491" i="1"/>
  <c r="O3532" i="1"/>
  <c r="O3570" i="1"/>
  <c r="O3606" i="1"/>
  <c r="O3642" i="1"/>
  <c r="O3678" i="1"/>
  <c r="O3714" i="1"/>
  <c r="O3750" i="1"/>
  <c r="O3786" i="1"/>
  <c r="O3822" i="1"/>
  <c r="O3858" i="1"/>
  <c r="O3888" i="1"/>
  <c r="O3921" i="1"/>
  <c r="O3954" i="1"/>
  <c r="O3984" i="1"/>
  <c r="O4017" i="1"/>
  <c r="O4050" i="1"/>
  <c r="O4080" i="1"/>
  <c r="O4107" i="1"/>
  <c r="O4131" i="1"/>
  <c r="O4155" i="1"/>
  <c r="O4179" i="1"/>
  <c r="O4203" i="1"/>
  <c r="O4227" i="1"/>
  <c r="O4251" i="1"/>
  <c r="O4275" i="1"/>
  <c r="O4299" i="1"/>
  <c r="O4323" i="1"/>
  <c r="O4347" i="1"/>
  <c r="O4371" i="1"/>
  <c r="O4395" i="1"/>
  <c r="O4419" i="1"/>
  <c r="O4443" i="1"/>
  <c r="O4467" i="1"/>
  <c r="O4491" i="1"/>
  <c r="O4514" i="1"/>
  <c r="O4533" i="1"/>
  <c r="O4547" i="1"/>
  <c r="O4561" i="1"/>
  <c r="O4573" i="1"/>
  <c r="O4585" i="1"/>
  <c r="O4597" i="1"/>
  <c r="O4609" i="1"/>
  <c r="O4621" i="1"/>
  <c r="O4633" i="1"/>
  <c r="O4645" i="1"/>
  <c r="O4657" i="1"/>
  <c r="O4669" i="1"/>
  <c r="O4681" i="1"/>
  <c r="O4693" i="1"/>
  <c r="O4705" i="1"/>
  <c r="O4717" i="1"/>
  <c r="O4729" i="1"/>
  <c r="O4741" i="1"/>
  <c r="O4753" i="1"/>
  <c r="O4765" i="1"/>
  <c r="O4777" i="1"/>
  <c r="O4789" i="1"/>
  <c r="O4801" i="1"/>
  <c r="O4813" i="1"/>
  <c r="O4825" i="1"/>
  <c r="O4837" i="1"/>
  <c r="O4849" i="1"/>
  <c r="O4861" i="1"/>
  <c r="O4873" i="1"/>
  <c r="O4885" i="1"/>
  <c r="O4897" i="1"/>
  <c r="O4909" i="1"/>
  <c r="O4921" i="1"/>
  <c r="O4933" i="1"/>
  <c r="O4945" i="1"/>
  <c r="O4957" i="1"/>
  <c r="O4969" i="1"/>
  <c r="O4981" i="1"/>
  <c r="O4993" i="1"/>
  <c r="O5005" i="1"/>
  <c r="O5017" i="1"/>
  <c r="O5029" i="1"/>
  <c r="O5041" i="1"/>
  <c r="O5053" i="1"/>
  <c r="O5065" i="1"/>
  <c r="O5077" i="1"/>
  <c r="O5089" i="1"/>
  <c r="O5101" i="1"/>
  <c r="O5113" i="1"/>
  <c r="O5125" i="1"/>
  <c r="O5137" i="1"/>
  <c r="O5149" i="1"/>
  <c r="O5161" i="1"/>
  <c r="O5173" i="1"/>
  <c r="O5185" i="1"/>
  <c r="O5197" i="1"/>
  <c r="O5209" i="1"/>
  <c r="O5221" i="1"/>
  <c r="O5233" i="1"/>
  <c r="O5245" i="1"/>
  <c r="O5257" i="1"/>
  <c r="O5269" i="1"/>
  <c r="O5281" i="1"/>
  <c r="O5293" i="1"/>
  <c r="O5305" i="1"/>
  <c r="O5317" i="1"/>
  <c r="O5329" i="1"/>
  <c r="O5341" i="1"/>
  <c r="O5353" i="1"/>
  <c r="O5365" i="1"/>
  <c r="O5377" i="1"/>
  <c r="O5389" i="1"/>
  <c r="O5401" i="1"/>
  <c r="O5413" i="1"/>
  <c r="O5425" i="1"/>
  <c r="O5437" i="1"/>
  <c r="O5449" i="1"/>
  <c r="O5461" i="1"/>
  <c r="O5473" i="1"/>
  <c r="O5485" i="1"/>
  <c r="O5497" i="1"/>
  <c r="O5509" i="1"/>
  <c r="O5521" i="1"/>
  <c r="O5533" i="1"/>
  <c r="O5545" i="1"/>
  <c r="O5557" i="1"/>
  <c r="O5569" i="1"/>
  <c r="O5581" i="1"/>
  <c r="O5593" i="1"/>
  <c r="O5605" i="1"/>
  <c r="O5617" i="1"/>
  <c r="O5629" i="1"/>
  <c r="O5641" i="1"/>
  <c r="O5653" i="1"/>
  <c r="O5665" i="1"/>
  <c r="O5677" i="1"/>
  <c r="O5689" i="1"/>
  <c r="O5701" i="1"/>
  <c r="O5713" i="1"/>
  <c r="O5725" i="1"/>
  <c r="O5737" i="1"/>
  <c r="O5749" i="1"/>
  <c r="O5761" i="1"/>
  <c r="O5773" i="1"/>
  <c r="O5785" i="1"/>
  <c r="O5797" i="1"/>
  <c r="O5809" i="1"/>
  <c r="O5821" i="1"/>
  <c r="O5833" i="1"/>
  <c r="O5845" i="1"/>
  <c r="O5857" i="1"/>
  <c r="O5869" i="1"/>
  <c r="O5881" i="1"/>
  <c r="O5893" i="1"/>
  <c r="O5905" i="1"/>
  <c r="O5917" i="1"/>
  <c r="O5929" i="1"/>
  <c r="O2813" i="1"/>
  <c r="O3363" i="1"/>
  <c r="O3455" i="1"/>
  <c r="O3496" i="1"/>
  <c r="O3538" i="1"/>
  <c r="O3574" i="1"/>
  <c r="O3610" i="1"/>
  <c r="O3646" i="1"/>
  <c r="O3682" i="1"/>
  <c r="O3718" i="1"/>
  <c r="O3754" i="1"/>
  <c r="O3790" i="1"/>
  <c r="O3826" i="1"/>
  <c r="O3861" i="1"/>
  <c r="O3894" i="1"/>
  <c r="O3924" i="1"/>
  <c r="O3957" i="1"/>
  <c r="O3990" i="1"/>
  <c r="O4020" i="1"/>
  <c r="O4053" i="1"/>
  <c r="O4084" i="1"/>
  <c r="O4110" i="1"/>
  <c r="O4134" i="1"/>
  <c r="O4158" i="1"/>
  <c r="O4182" i="1"/>
  <c r="O4206" i="1"/>
  <c r="O4230" i="1"/>
  <c r="O4254" i="1"/>
  <c r="O4278" i="1"/>
  <c r="O4302" i="1"/>
  <c r="O4326" i="1"/>
  <c r="O4350" i="1"/>
  <c r="O4374" i="1"/>
  <c r="O4398" i="1"/>
  <c r="O4422" i="1"/>
  <c r="O4446" i="1"/>
  <c r="O4470" i="1"/>
  <c r="O4494" i="1"/>
  <c r="O4515" i="1"/>
  <c r="O4534" i="1"/>
  <c r="O4548" i="1"/>
  <c r="O4562" i="1"/>
  <c r="O4574" i="1"/>
  <c r="O4586" i="1"/>
  <c r="O4598" i="1"/>
  <c r="O4610" i="1"/>
  <c r="O4622" i="1"/>
  <c r="O4634" i="1"/>
  <c r="O4646" i="1"/>
  <c r="O4658" i="1"/>
  <c r="O4670" i="1"/>
  <c r="O4682" i="1"/>
  <c r="O4694" i="1"/>
  <c r="O4706" i="1"/>
  <c r="O4718" i="1"/>
  <c r="O4730" i="1"/>
  <c r="O4742" i="1"/>
  <c r="O4754" i="1"/>
  <c r="O4766" i="1"/>
  <c r="O4778" i="1"/>
  <c r="O4790" i="1"/>
  <c r="O4802" i="1"/>
  <c r="O4814" i="1"/>
  <c r="O4826" i="1"/>
  <c r="O4838" i="1"/>
  <c r="O4850" i="1"/>
  <c r="O4862" i="1"/>
  <c r="O4874" i="1"/>
  <c r="O4886" i="1"/>
  <c r="O4898" i="1"/>
  <c r="O4910" i="1"/>
  <c r="O4922" i="1"/>
  <c r="O4934" i="1"/>
  <c r="O4946" i="1"/>
  <c r="O4958" i="1"/>
  <c r="O4970" i="1"/>
  <c r="O4982" i="1"/>
  <c r="O4994" i="1"/>
  <c r="O5006" i="1"/>
  <c r="O5018" i="1"/>
  <c r="O5030" i="1"/>
  <c r="O5042" i="1"/>
  <c r="O5054" i="1"/>
  <c r="O5066" i="1"/>
  <c r="O5078" i="1"/>
  <c r="O5090" i="1"/>
  <c r="O5102" i="1"/>
  <c r="O5114" i="1"/>
  <c r="O5126" i="1"/>
  <c r="O2962" i="1"/>
  <c r="O3382" i="1"/>
  <c r="O3459" i="1"/>
  <c r="O3501" i="1"/>
  <c r="O3540" i="1"/>
  <c r="O3576" i="1"/>
  <c r="O3612" i="1"/>
  <c r="O3648" i="1"/>
  <c r="O3684" i="1"/>
  <c r="O3720" i="1"/>
  <c r="O3756" i="1"/>
  <c r="O3792" i="1"/>
  <c r="O3828" i="1"/>
  <c r="O3863" i="1"/>
  <c r="O3896" i="1"/>
  <c r="O3928" i="1"/>
  <c r="O3959" i="1"/>
  <c r="O3992" i="1"/>
  <c r="O4024" i="1"/>
  <c r="O4055" i="1"/>
  <c r="O4087" i="1"/>
  <c r="O4112" i="1"/>
  <c r="O4136" i="1"/>
  <c r="O4160" i="1"/>
  <c r="O4184" i="1"/>
  <c r="O4208" i="1"/>
  <c r="O4232" i="1"/>
  <c r="O4256" i="1"/>
  <c r="O4280" i="1"/>
  <c r="O4304" i="1"/>
  <c r="O4328" i="1"/>
  <c r="O4352" i="1"/>
  <c r="O4376" i="1"/>
  <c r="O4400" i="1"/>
  <c r="O4424" i="1"/>
  <c r="O4448" i="1"/>
  <c r="O4472" i="1"/>
  <c r="O4496" i="1"/>
  <c r="O4518" i="1"/>
  <c r="O4535" i="1"/>
  <c r="O4550" i="1"/>
  <c r="O4563" i="1"/>
  <c r="O4575" i="1"/>
  <c r="O4587" i="1"/>
  <c r="O4599" i="1"/>
  <c r="O4611" i="1"/>
  <c r="O4623" i="1"/>
  <c r="O4635" i="1"/>
  <c r="O4647" i="1"/>
  <c r="O4659" i="1"/>
  <c r="O4671" i="1"/>
  <c r="O4683" i="1"/>
  <c r="O4695" i="1"/>
  <c r="O4707" i="1"/>
  <c r="O4719" i="1"/>
  <c r="O4731" i="1"/>
  <c r="O4743" i="1"/>
  <c r="O4755" i="1"/>
  <c r="O4767" i="1"/>
  <c r="O4779" i="1"/>
  <c r="O4791" i="1"/>
  <c r="O4803" i="1"/>
  <c r="O4815" i="1"/>
  <c r="O4827" i="1"/>
  <c r="O4839" i="1"/>
  <c r="O4851" i="1"/>
  <c r="O4863" i="1"/>
  <c r="O4875" i="1"/>
  <c r="O4887" i="1"/>
  <c r="O4899" i="1"/>
  <c r="O4911" i="1"/>
  <c r="O4923" i="1"/>
  <c r="O4935" i="1"/>
  <c r="O4947" i="1"/>
  <c r="O4959" i="1"/>
  <c r="O4971" i="1"/>
  <c r="O4983" i="1"/>
  <c r="O4995" i="1"/>
  <c r="O5007" i="1"/>
  <c r="O5019" i="1"/>
  <c r="O5031" i="1"/>
  <c r="O5043" i="1"/>
  <c r="O5055" i="1"/>
  <c r="O5067" i="1"/>
  <c r="O5079" i="1"/>
  <c r="O5091" i="1"/>
  <c r="O5103" i="1"/>
  <c r="O5115" i="1"/>
  <c r="O5127" i="1"/>
  <c r="O5139" i="1"/>
  <c r="O5151" i="1"/>
  <c r="O5163" i="1"/>
  <c r="O5175" i="1"/>
  <c r="O5187" i="1"/>
  <c r="O5199" i="1"/>
  <c r="O5211" i="1"/>
  <c r="O5223" i="1"/>
  <c r="O5235" i="1"/>
  <c r="O5247" i="1"/>
  <c r="O5259" i="1"/>
  <c r="O5271" i="1"/>
  <c r="O5283" i="1"/>
  <c r="O5295" i="1"/>
  <c r="O5307" i="1"/>
  <c r="O5319" i="1"/>
  <c r="O5331" i="1"/>
  <c r="O5343" i="1"/>
  <c r="O5355" i="1"/>
  <c r="O5367" i="1"/>
  <c r="O5379" i="1"/>
  <c r="O5391" i="1"/>
  <c r="O5403" i="1"/>
  <c r="O5415" i="1"/>
  <c r="O5427" i="1"/>
  <c r="O5439" i="1"/>
  <c r="O5451" i="1"/>
  <c r="O5463" i="1"/>
  <c r="O5475" i="1"/>
  <c r="O5487" i="1"/>
  <c r="O5499" i="1"/>
  <c r="O5511" i="1"/>
  <c r="O5523" i="1"/>
  <c r="O5535" i="1"/>
  <c r="O5547" i="1"/>
  <c r="O2986" i="1"/>
  <c r="O3383" i="1"/>
  <c r="O3465" i="1"/>
  <c r="O3504" i="1"/>
  <c r="O3546" i="1"/>
  <c r="O3582" i="1"/>
  <c r="O3618" i="1"/>
  <c r="O3654" i="1"/>
  <c r="O3690" i="1"/>
  <c r="O3726" i="1"/>
  <c r="O3762" i="1"/>
  <c r="O3798" i="1"/>
  <c r="O3834" i="1"/>
  <c r="O3868" i="1"/>
  <c r="O3899" i="1"/>
  <c r="O3932" i="1"/>
  <c r="O3964" i="1"/>
  <c r="O3995" i="1"/>
  <c r="O4028" i="1"/>
  <c r="O4060" i="1"/>
  <c r="O4090" i="1"/>
  <c r="O4115" i="1"/>
  <c r="O4139" i="1"/>
  <c r="O4163" i="1"/>
  <c r="O4187" i="1"/>
  <c r="O4211" i="1"/>
  <c r="O4235" i="1"/>
  <c r="O4259" i="1"/>
  <c r="O4283" i="1"/>
  <c r="O4307" i="1"/>
  <c r="O4331" i="1"/>
  <c r="O4355" i="1"/>
  <c r="O4379" i="1"/>
  <c r="O4403" i="1"/>
  <c r="O4427" i="1"/>
  <c r="O4451" i="1"/>
  <c r="O4475" i="1"/>
  <c r="O4499" i="1"/>
  <c r="O4520" i="1"/>
  <c r="O4536" i="1"/>
  <c r="O4551" i="1"/>
  <c r="O4564" i="1"/>
  <c r="O4576" i="1"/>
  <c r="O4588" i="1"/>
  <c r="O4600" i="1"/>
  <c r="O4612" i="1"/>
  <c r="O4624" i="1"/>
  <c r="O4636" i="1"/>
  <c r="O4648" i="1"/>
  <c r="O4660" i="1"/>
  <c r="O4672" i="1"/>
  <c r="O4684" i="1"/>
  <c r="O4696" i="1"/>
  <c r="O4708" i="1"/>
  <c r="O4720" i="1"/>
  <c r="O4732" i="1"/>
  <c r="O4744" i="1"/>
  <c r="O4756" i="1"/>
  <c r="O4768" i="1"/>
  <c r="O4780" i="1"/>
  <c r="O4792" i="1"/>
  <c r="O4804" i="1"/>
  <c r="O4816" i="1"/>
  <c r="O4828" i="1"/>
  <c r="O4840" i="1"/>
  <c r="O4852" i="1"/>
  <c r="O4864" i="1"/>
  <c r="O4876" i="1"/>
  <c r="O4888" i="1"/>
  <c r="O4900" i="1"/>
  <c r="O4912" i="1"/>
  <c r="O4924" i="1"/>
  <c r="O4936" i="1"/>
  <c r="O4948" i="1"/>
  <c r="O4960" i="1"/>
  <c r="O4972" i="1"/>
  <c r="O4984" i="1"/>
  <c r="O4996" i="1"/>
  <c r="O5008" i="1"/>
  <c r="O5020" i="1"/>
  <c r="O5032" i="1"/>
  <c r="O5044" i="1"/>
  <c r="O5056" i="1"/>
  <c r="O5068" i="1"/>
  <c r="O5080" i="1"/>
  <c r="O5092" i="1"/>
  <c r="O5104" i="1"/>
  <c r="O5116" i="1"/>
  <c r="O5128" i="1"/>
  <c r="O5140" i="1"/>
  <c r="O5152" i="1"/>
  <c r="O5164" i="1"/>
  <c r="O5176" i="1"/>
  <c r="O5188" i="1"/>
  <c r="O5200" i="1"/>
  <c r="O3134" i="1"/>
  <c r="O3402" i="1"/>
  <c r="O3466" i="1"/>
  <c r="O3507" i="1"/>
  <c r="O3548" i="1"/>
  <c r="O3584" i="1"/>
  <c r="O3620" i="1"/>
  <c r="O3656" i="1"/>
  <c r="O3692" i="1"/>
  <c r="O3728" i="1"/>
  <c r="O3764" i="1"/>
  <c r="O3800" i="1"/>
  <c r="O3836" i="1"/>
  <c r="O3870" i="1"/>
  <c r="O3900" i="1"/>
  <c r="O3933" i="1"/>
  <c r="O3966" i="1"/>
  <c r="O3996" i="1"/>
  <c r="O4029" i="1"/>
  <c r="O4062" i="1"/>
  <c r="O4091" i="1"/>
  <c r="O4116" i="1"/>
  <c r="O4140" i="1"/>
  <c r="O4164" i="1"/>
  <c r="O4188" i="1"/>
  <c r="O4212" i="1"/>
  <c r="O4236" i="1"/>
  <c r="O4260" i="1"/>
  <c r="O4284" i="1"/>
  <c r="O4308" i="1"/>
  <c r="O4332" i="1"/>
  <c r="O4356" i="1"/>
  <c r="O4380" i="1"/>
  <c r="O4404" i="1"/>
  <c r="O4428" i="1"/>
  <c r="O4452" i="1"/>
  <c r="O4476" i="1"/>
  <c r="O4500" i="1"/>
  <c r="O4521" i="1"/>
  <c r="O4538" i="1"/>
  <c r="O4552" i="1"/>
  <c r="O4565" i="1"/>
  <c r="O4577" i="1"/>
  <c r="O4589" i="1"/>
  <c r="O4601" i="1"/>
  <c r="O4613" i="1"/>
  <c r="O4625" i="1"/>
  <c r="O4637" i="1"/>
  <c r="O4649" i="1"/>
  <c r="O4661" i="1"/>
  <c r="O4673" i="1"/>
  <c r="O4685" i="1"/>
  <c r="O4697" i="1"/>
  <c r="O4709" i="1"/>
  <c r="O4721" i="1"/>
  <c r="O4733" i="1"/>
  <c r="O4745" i="1"/>
  <c r="O4757" i="1"/>
  <c r="O4769" i="1"/>
  <c r="O4781" i="1"/>
  <c r="O4793" i="1"/>
  <c r="O4805" i="1"/>
  <c r="O4817" i="1"/>
  <c r="O4829" i="1"/>
  <c r="O4841" i="1"/>
  <c r="O4853" i="1"/>
  <c r="O4865" i="1"/>
  <c r="O4877" i="1"/>
  <c r="O4889" i="1"/>
  <c r="O4901" i="1"/>
  <c r="O4913" i="1"/>
  <c r="O4925" i="1"/>
  <c r="O4937" i="1"/>
  <c r="O4949" i="1"/>
  <c r="O4961" i="1"/>
  <c r="O4973" i="1"/>
  <c r="O4985" i="1"/>
  <c r="O4997" i="1"/>
  <c r="O5009" i="1"/>
  <c r="O5021" i="1"/>
  <c r="O5033" i="1"/>
  <c r="O5045" i="1"/>
  <c r="O5057" i="1"/>
  <c r="O5069" i="1"/>
  <c r="O5081" i="1"/>
  <c r="O5093" i="1"/>
  <c r="O5105" i="1"/>
  <c r="O5117" i="1"/>
  <c r="O5129" i="1"/>
  <c r="O5141" i="1"/>
  <c r="O5153" i="1"/>
  <c r="O5165" i="1"/>
  <c r="O3158" i="1"/>
  <c r="O3405" i="1"/>
  <c r="O3468" i="1"/>
  <c r="O3510" i="1"/>
  <c r="O3550" i="1"/>
  <c r="O3586" i="1"/>
  <c r="O3622" i="1"/>
  <c r="O3658" i="1"/>
  <c r="O3694" i="1"/>
  <c r="O3730" i="1"/>
  <c r="O3766" i="1"/>
  <c r="O3802" i="1"/>
  <c r="O3838" i="1"/>
  <c r="O3872" i="1"/>
  <c r="O3904" i="1"/>
  <c r="O3935" i="1"/>
  <c r="O3968" i="1"/>
  <c r="O4000" i="1"/>
  <c r="O4031" i="1"/>
  <c r="O4064" i="1"/>
  <c r="O4093" i="1"/>
  <c r="O4118" i="1"/>
  <c r="O4142" i="1"/>
  <c r="O4166" i="1"/>
  <c r="O4190" i="1"/>
  <c r="O4214" i="1"/>
  <c r="O4238" i="1"/>
  <c r="O4262" i="1"/>
  <c r="O4286" i="1"/>
  <c r="O4310" i="1"/>
  <c r="O4334" i="1"/>
  <c r="O4358" i="1"/>
  <c r="O4382" i="1"/>
  <c r="O4406" i="1"/>
  <c r="O4430" i="1"/>
  <c r="O4454" i="1"/>
  <c r="O4478" i="1"/>
  <c r="O4502" i="1"/>
  <c r="O4522" i="1"/>
  <c r="O4539" i="1"/>
  <c r="O4553" i="1"/>
  <c r="O4566" i="1"/>
  <c r="O4578" i="1"/>
  <c r="O4590" i="1"/>
  <c r="O4602" i="1"/>
  <c r="O4614" i="1"/>
  <c r="O4626" i="1"/>
  <c r="O4638" i="1"/>
  <c r="O4650" i="1"/>
  <c r="O4662" i="1"/>
  <c r="O4674" i="1"/>
  <c r="O4686" i="1"/>
  <c r="O4698" i="1"/>
  <c r="O4710" i="1"/>
  <c r="O4722" i="1"/>
  <c r="O4734" i="1"/>
  <c r="O4746" i="1"/>
  <c r="O4758" i="1"/>
  <c r="O4770" i="1"/>
  <c r="O4782" i="1"/>
  <c r="O4794" i="1"/>
  <c r="O4806" i="1"/>
  <c r="O4818" i="1"/>
  <c r="O4830" i="1"/>
  <c r="O4842" i="1"/>
  <c r="O4854" i="1"/>
  <c r="O4866" i="1"/>
  <c r="O4878" i="1"/>
  <c r="O4890" i="1"/>
  <c r="O4902" i="1"/>
  <c r="O4914" i="1"/>
  <c r="O4926" i="1"/>
  <c r="O4938" i="1"/>
  <c r="O4950" i="1"/>
  <c r="O4962" i="1"/>
  <c r="O4974" i="1"/>
  <c r="O4986" i="1"/>
  <c r="O4998" i="1"/>
  <c r="O5010" i="1"/>
  <c r="O5022" i="1"/>
  <c r="O5034" i="1"/>
  <c r="O5046" i="1"/>
  <c r="O5058" i="1"/>
  <c r="O5070" i="1"/>
  <c r="O5082" i="1"/>
  <c r="O5094" i="1"/>
  <c r="O5106" i="1"/>
  <c r="O5118" i="1"/>
  <c r="O5130" i="1"/>
  <c r="O5142" i="1"/>
  <c r="O5154" i="1"/>
  <c r="O5166" i="1"/>
  <c r="O5178" i="1"/>
  <c r="O5190" i="1"/>
  <c r="O5202" i="1"/>
  <c r="O5214" i="1"/>
  <c r="O5226" i="1"/>
  <c r="O5238" i="1"/>
  <c r="O5250" i="1"/>
  <c r="O5262" i="1"/>
  <c r="O5274" i="1"/>
  <c r="O5286" i="1"/>
  <c r="O5298" i="1"/>
  <c r="O5310" i="1"/>
  <c r="O5322" i="1"/>
  <c r="O5334" i="1"/>
  <c r="O5346" i="1"/>
  <c r="O5358" i="1"/>
  <c r="O5370" i="1"/>
  <c r="O5382" i="1"/>
  <c r="O5394" i="1"/>
  <c r="O5406" i="1"/>
  <c r="O5418" i="1"/>
  <c r="O5430" i="1"/>
  <c r="O5442" i="1"/>
  <c r="O5454" i="1"/>
  <c r="O5466" i="1"/>
  <c r="O5478" i="1"/>
  <c r="O5490" i="1"/>
  <c r="O5502" i="1"/>
  <c r="O5514" i="1"/>
  <c r="O5526" i="1"/>
  <c r="O5538" i="1"/>
  <c r="O5550" i="1"/>
  <c r="O5562" i="1"/>
  <c r="O5574" i="1"/>
  <c r="O5586" i="1"/>
  <c r="O5598" i="1"/>
  <c r="O5610" i="1"/>
  <c r="O5622" i="1"/>
  <c r="O5634" i="1"/>
  <c r="O5646" i="1"/>
  <c r="O5658" i="1"/>
  <c r="O5670" i="1"/>
  <c r="O5682" i="1"/>
  <c r="O5694" i="1"/>
  <c r="O5706" i="1"/>
  <c r="O5718" i="1"/>
  <c r="O5730" i="1"/>
  <c r="O5742" i="1"/>
  <c r="O5754" i="1"/>
  <c r="O5766" i="1"/>
  <c r="O5778" i="1"/>
  <c r="O5790" i="1"/>
  <c r="O5802" i="1"/>
  <c r="O5814" i="1"/>
  <c r="O5826" i="1"/>
  <c r="O5838" i="1"/>
  <c r="O5850" i="1"/>
  <c r="O5862" i="1"/>
  <c r="O5874" i="1"/>
  <c r="O5886" i="1"/>
  <c r="O5898" i="1"/>
  <c r="O5910" i="1"/>
  <c r="O5922" i="1"/>
  <c r="O3251" i="1"/>
  <c r="O3623" i="1"/>
  <c r="O3839" i="1"/>
  <c r="O4032" i="1"/>
  <c r="O4191" i="1"/>
  <c r="O4335" i="1"/>
  <c r="O4479" i="1"/>
  <c r="O4579" i="1"/>
  <c r="O4651" i="1"/>
  <c r="O4723" i="1"/>
  <c r="O4795" i="1"/>
  <c r="O4867" i="1"/>
  <c r="O4939" i="1"/>
  <c r="O4989" i="1"/>
  <c r="O5025" i="1"/>
  <c r="O5061" i="1"/>
  <c r="O5096" i="1"/>
  <c r="O5122" i="1"/>
  <c r="O5147" i="1"/>
  <c r="O5171" i="1"/>
  <c r="O5193" i="1"/>
  <c r="O5213" i="1"/>
  <c r="O5230" i="1"/>
  <c r="O5249" i="1"/>
  <c r="O5266" i="1"/>
  <c r="O5285" i="1"/>
  <c r="O5302" i="1"/>
  <c r="O5321" i="1"/>
  <c r="O5338" i="1"/>
  <c r="O5357" i="1"/>
  <c r="O5374" i="1"/>
  <c r="O5393" i="1"/>
  <c r="O5410" i="1"/>
  <c r="O5429" i="1"/>
  <c r="O5446" i="1"/>
  <c r="O5465" i="1"/>
  <c r="O5482" i="1"/>
  <c r="O5501" i="1"/>
  <c r="O5518" i="1"/>
  <c r="O5537" i="1"/>
  <c r="O5554" i="1"/>
  <c r="O5571" i="1"/>
  <c r="O5587" i="1"/>
  <c r="O5602" i="1"/>
  <c r="O5619" i="1"/>
  <c r="O5635" i="1"/>
  <c r="O5650" i="1"/>
  <c r="O5667" i="1"/>
  <c r="O5683" i="1"/>
  <c r="O5698" i="1"/>
  <c r="O5715" i="1"/>
  <c r="O5731" i="1"/>
  <c r="O5746" i="1"/>
  <c r="O5763" i="1"/>
  <c r="O5779" i="1"/>
  <c r="O5794" i="1"/>
  <c r="O5811" i="1"/>
  <c r="O5827" i="1"/>
  <c r="O5842" i="1"/>
  <c r="O5859" i="1"/>
  <c r="O5875" i="1"/>
  <c r="O5890" i="1"/>
  <c r="O5907" i="1"/>
  <c r="O5923" i="1"/>
  <c r="O5937" i="1"/>
  <c r="O5949" i="1"/>
  <c r="O5961" i="1"/>
  <c r="O5973" i="1"/>
  <c r="O5985" i="1"/>
  <c r="O5997" i="1"/>
  <c r="O6009" i="1"/>
  <c r="O6021" i="1"/>
  <c r="O6033" i="1"/>
  <c r="O6045" i="1"/>
  <c r="O6057" i="1"/>
  <c r="O6069" i="1"/>
  <c r="O6081" i="1"/>
  <c r="O6093" i="1"/>
  <c r="O6105" i="1"/>
  <c r="O6117" i="1"/>
  <c r="O6129" i="1"/>
  <c r="O6141" i="1"/>
  <c r="O6153" i="1"/>
  <c r="O6165" i="1"/>
  <c r="O6177" i="1"/>
  <c r="O6189" i="1"/>
  <c r="O6201" i="1"/>
  <c r="O6213" i="1"/>
  <c r="O6225" i="1"/>
  <c r="O6237" i="1"/>
  <c r="O6249" i="1"/>
  <c r="O6261" i="1"/>
  <c r="O6273" i="1"/>
  <c r="O6285" i="1"/>
  <c r="O6297" i="1"/>
  <c r="O6309" i="1"/>
  <c r="O6321" i="1"/>
  <c r="O6333" i="1"/>
  <c r="O6345" i="1"/>
  <c r="O6357" i="1"/>
  <c r="O6369" i="1"/>
  <c r="O6381" i="1"/>
  <c r="O6393" i="1"/>
  <c r="O6405" i="1"/>
  <c r="O6417" i="1"/>
  <c r="O6429" i="1"/>
  <c r="O6441" i="1"/>
  <c r="O6453" i="1"/>
  <c r="O6465" i="1"/>
  <c r="O6477" i="1"/>
  <c r="O6489" i="1"/>
  <c r="O6501" i="1"/>
  <c r="O6513" i="1"/>
  <c r="O6525" i="1"/>
  <c r="O6537" i="1"/>
  <c r="O6549" i="1"/>
  <c r="O6561" i="1"/>
  <c r="O6573" i="1"/>
  <c r="O6585" i="1"/>
  <c r="O6597" i="1"/>
  <c r="O3261" i="1"/>
  <c r="O3628" i="1"/>
  <c r="O3844" i="1"/>
  <c r="O4038" i="1"/>
  <c r="O4194" i="1"/>
  <c r="O4338" i="1"/>
  <c r="O4482" i="1"/>
  <c r="O4580" i="1"/>
  <c r="O4652" i="1"/>
  <c r="O4724" i="1"/>
  <c r="O4796" i="1"/>
  <c r="O4868" i="1"/>
  <c r="O4940" i="1"/>
  <c r="O4990" i="1"/>
  <c r="O5026" i="1"/>
  <c r="O5062" i="1"/>
  <c r="O5097" i="1"/>
  <c r="O5123" i="1"/>
  <c r="O5150" i="1"/>
  <c r="O5174" i="1"/>
  <c r="O5194" i="1"/>
  <c r="O5215" i="1"/>
  <c r="O5231" i="1"/>
  <c r="O5251" i="1"/>
  <c r="O5267" i="1"/>
  <c r="O5287" i="1"/>
  <c r="O5303" i="1"/>
  <c r="O5323" i="1"/>
  <c r="O5339" i="1"/>
  <c r="O5359" i="1"/>
  <c r="O5375" i="1"/>
  <c r="O5395" i="1"/>
  <c r="O5411" i="1"/>
  <c r="O5431" i="1"/>
  <c r="O5447" i="1"/>
  <c r="O5467" i="1"/>
  <c r="O5483" i="1"/>
  <c r="O5503" i="1"/>
  <c r="O5519" i="1"/>
  <c r="O5539" i="1"/>
  <c r="O5555" i="1"/>
  <c r="O5572" i="1"/>
  <c r="O5588" i="1"/>
  <c r="O5603" i="1"/>
  <c r="O5620" i="1"/>
  <c r="O5636" i="1"/>
  <c r="O5651" i="1"/>
  <c r="O5668" i="1"/>
  <c r="O5684" i="1"/>
  <c r="O5699" i="1"/>
  <c r="O5716" i="1"/>
  <c r="O5732" i="1"/>
  <c r="O5747" i="1"/>
  <c r="O5764" i="1"/>
  <c r="O5780" i="1"/>
  <c r="O5795" i="1"/>
  <c r="O5812" i="1"/>
  <c r="O5828" i="1"/>
  <c r="O5843" i="1"/>
  <c r="O5860" i="1"/>
  <c r="O5876" i="1"/>
  <c r="O5891" i="1"/>
  <c r="O5908" i="1"/>
  <c r="O5924" i="1"/>
  <c r="O5938" i="1"/>
  <c r="O5950" i="1"/>
  <c r="O5962" i="1"/>
  <c r="O5974" i="1"/>
  <c r="O5986" i="1"/>
  <c r="O3423" i="1"/>
  <c r="O3659" i="1"/>
  <c r="O3873" i="1"/>
  <c r="O4065" i="1"/>
  <c r="O4215" i="1"/>
  <c r="O4359" i="1"/>
  <c r="O4503" i="1"/>
  <c r="O4591" i="1"/>
  <c r="O4663" i="1"/>
  <c r="O4735" i="1"/>
  <c r="O4807" i="1"/>
  <c r="O4879" i="1"/>
  <c r="O4951" i="1"/>
  <c r="O4999" i="1"/>
  <c r="O5035" i="1"/>
  <c r="O5071" i="1"/>
  <c r="O5098" i="1"/>
  <c r="O5131" i="1"/>
  <c r="O5155" i="1"/>
  <c r="O5177" i="1"/>
  <c r="O5195" i="1"/>
  <c r="O5216" i="1"/>
  <c r="O5234" i="1"/>
  <c r="O5252" i="1"/>
  <c r="O5270" i="1"/>
  <c r="O5288" i="1"/>
  <c r="O5306" i="1"/>
  <c r="O5324" i="1"/>
  <c r="O5342" i="1"/>
  <c r="O5360" i="1"/>
  <c r="O5378" i="1"/>
  <c r="O5396" i="1"/>
  <c r="O5414" i="1"/>
  <c r="O5432" i="1"/>
  <c r="O5450" i="1"/>
  <c r="O5468" i="1"/>
  <c r="O5486" i="1"/>
  <c r="O5504" i="1"/>
  <c r="O5522" i="1"/>
  <c r="O5540" i="1"/>
  <c r="O5558" i="1"/>
  <c r="O5573" i="1"/>
  <c r="O5589" i="1"/>
  <c r="O5606" i="1"/>
  <c r="O5621" i="1"/>
  <c r="O5637" i="1"/>
  <c r="O5654" i="1"/>
  <c r="O5669" i="1"/>
  <c r="O5685" i="1"/>
  <c r="O5702" i="1"/>
  <c r="O5717" i="1"/>
  <c r="O5733" i="1"/>
  <c r="O5750" i="1"/>
  <c r="O5765" i="1"/>
  <c r="O5781" i="1"/>
  <c r="O5798" i="1"/>
  <c r="O5813" i="1"/>
  <c r="O5829" i="1"/>
  <c r="O5846" i="1"/>
  <c r="O5861" i="1"/>
  <c r="O5877" i="1"/>
  <c r="O5894" i="1"/>
  <c r="O5909" i="1"/>
  <c r="O5925" i="1"/>
  <c r="O5939" i="1"/>
  <c r="O5951" i="1"/>
  <c r="O5963" i="1"/>
  <c r="O5975" i="1"/>
  <c r="O5987" i="1"/>
  <c r="O5999" i="1"/>
  <c r="O6011" i="1"/>
  <c r="O6023" i="1"/>
  <c r="O6035" i="1"/>
  <c r="O6047" i="1"/>
  <c r="O6059" i="1"/>
  <c r="O3424" i="1"/>
  <c r="O3664" i="1"/>
  <c r="O3876" i="1"/>
  <c r="O4068" i="1"/>
  <c r="O4218" i="1"/>
  <c r="O4362" i="1"/>
  <c r="O4506" i="1"/>
  <c r="O4592" i="1"/>
  <c r="O4664" i="1"/>
  <c r="O4736" i="1"/>
  <c r="O4808" i="1"/>
  <c r="O4880" i="1"/>
  <c r="O4952" i="1"/>
  <c r="O5000" i="1"/>
  <c r="O5036" i="1"/>
  <c r="O5072" i="1"/>
  <c r="O5099" i="1"/>
  <c r="O5132" i="1"/>
  <c r="O5156" i="1"/>
  <c r="O5179" i="1"/>
  <c r="O5198" i="1"/>
  <c r="O5217" i="1"/>
  <c r="O5236" i="1"/>
  <c r="O5253" i="1"/>
  <c r="O5272" i="1"/>
  <c r="O5289" i="1"/>
  <c r="O5308" i="1"/>
  <c r="O5325" i="1"/>
  <c r="O5344" i="1"/>
  <c r="O5361" i="1"/>
  <c r="O5380" i="1"/>
  <c r="O5397" i="1"/>
  <c r="O5416" i="1"/>
  <c r="O5433" i="1"/>
  <c r="O5452" i="1"/>
  <c r="O5469" i="1"/>
  <c r="O5488" i="1"/>
  <c r="O5505" i="1"/>
  <c r="O5524" i="1"/>
  <c r="O5541" i="1"/>
  <c r="O5559" i="1"/>
  <c r="O5575" i="1"/>
  <c r="O5590" i="1"/>
  <c r="O5607" i="1"/>
  <c r="O5623" i="1"/>
  <c r="O5638" i="1"/>
  <c r="O5655" i="1"/>
  <c r="O5671" i="1"/>
  <c r="O5686" i="1"/>
  <c r="O5703" i="1"/>
  <c r="O5719" i="1"/>
  <c r="O5734" i="1"/>
  <c r="O5751" i="1"/>
  <c r="O5767" i="1"/>
  <c r="O5782" i="1"/>
  <c r="O5799" i="1"/>
  <c r="O5815" i="1"/>
  <c r="O5830" i="1"/>
  <c r="O5847" i="1"/>
  <c r="O5863" i="1"/>
  <c r="O5878" i="1"/>
  <c r="O5895" i="1"/>
  <c r="O5911" i="1"/>
  <c r="O5926" i="1"/>
  <c r="O5940" i="1"/>
  <c r="O5952" i="1"/>
  <c r="O5964" i="1"/>
  <c r="O5976" i="1"/>
  <c r="O5988" i="1"/>
  <c r="O6000" i="1"/>
  <c r="O6012" i="1"/>
  <c r="O6024" i="1"/>
  <c r="O6036" i="1"/>
  <c r="O6048" i="1"/>
  <c r="O6060" i="1"/>
  <c r="O6072" i="1"/>
  <c r="O6084" i="1"/>
  <c r="O6096" i="1"/>
  <c r="O6108" i="1"/>
  <c r="O6120" i="1"/>
  <c r="O6132" i="1"/>
  <c r="O6144" i="1"/>
  <c r="O6156" i="1"/>
  <c r="O6168" i="1"/>
  <c r="O6180" i="1"/>
  <c r="O6192" i="1"/>
  <c r="O6204" i="1"/>
  <c r="O6216" i="1"/>
  <c r="O6228" i="1"/>
  <c r="O6240" i="1"/>
  <c r="O6252" i="1"/>
  <c r="O6264" i="1"/>
  <c r="O6276" i="1"/>
  <c r="O6288" i="1"/>
  <c r="O6300" i="1"/>
  <c r="O6312" i="1"/>
  <c r="O6324" i="1"/>
  <c r="O6336" i="1"/>
  <c r="O6348" i="1"/>
  <c r="O6360" i="1"/>
  <c r="O6372" i="1"/>
  <c r="O6384" i="1"/>
  <c r="O6396" i="1"/>
  <c r="O6408" i="1"/>
  <c r="O6420" i="1"/>
  <c r="O6432" i="1"/>
  <c r="O6444" i="1"/>
  <c r="O6456" i="1"/>
  <c r="O6468" i="1"/>
  <c r="O6480" i="1"/>
  <c r="O6492" i="1"/>
  <c r="O6504" i="1"/>
  <c r="O6516" i="1"/>
  <c r="O6528" i="1"/>
  <c r="O6540" i="1"/>
  <c r="O6552" i="1"/>
  <c r="O6564" i="1"/>
  <c r="O6576" i="1"/>
  <c r="O6588" i="1"/>
  <c r="O6600" i="1"/>
  <c r="O6612" i="1"/>
  <c r="O6624" i="1"/>
  <c r="O6636" i="1"/>
  <c r="O6648" i="1"/>
  <c r="O6660" i="1"/>
  <c r="O6672" i="1"/>
  <c r="O6684" i="1"/>
  <c r="O6696" i="1"/>
  <c r="O6708" i="1"/>
  <c r="O6720" i="1"/>
  <c r="O6732" i="1"/>
  <c r="O6744" i="1"/>
  <c r="O6756" i="1"/>
  <c r="O6768" i="1"/>
  <c r="O6780" i="1"/>
  <c r="O6792" i="1"/>
  <c r="O6804" i="1"/>
  <c r="O6816" i="1"/>
  <c r="O6828" i="1"/>
  <c r="O6840" i="1"/>
  <c r="O6852" i="1"/>
  <c r="O6864" i="1"/>
  <c r="O6876" i="1"/>
  <c r="O6888" i="1"/>
  <c r="O6900" i="1"/>
  <c r="O6912" i="1"/>
  <c r="O6924" i="1"/>
  <c r="O6936" i="1"/>
  <c r="O6948" i="1"/>
  <c r="O6960" i="1"/>
  <c r="O6972" i="1"/>
  <c r="O6984" i="1"/>
  <c r="O6996" i="1"/>
  <c r="O7008" i="1"/>
  <c r="O7020" i="1"/>
  <c r="O7032" i="1"/>
  <c r="O7044" i="1"/>
  <c r="O7056" i="1"/>
  <c r="O7068" i="1"/>
  <c r="O7080" i="1"/>
  <c r="O7092" i="1"/>
  <c r="O7104" i="1"/>
  <c r="O7116" i="1"/>
  <c r="O7128" i="1"/>
  <c r="O7140" i="1"/>
  <c r="O7152" i="1"/>
  <c r="O7164" i="1"/>
  <c r="O7176" i="1"/>
  <c r="O7188" i="1"/>
  <c r="O7200" i="1"/>
  <c r="O3471" i="1"/>
  <c r="O3695" i="1"/>
  <c r="O3906" i="1"/>
  <c r="O4094" i="1"/>
  <c r="O4239" i="1"/>
  <c r="O4383" i="1"/>
  <c r="O4523" i="1"/>
  <c r="O4603" i="1"/>
  <c r="O4675" i="1"/>
  <c r="O4747" i="1"/>
  <c r="O4819" i="1"/>
  <c r="O4891" i="1"/>
  <c r="O4963" i="1"/>
  <c r="O5001" i="1"/>
  <c r="O5037" i="1"/>
  <c r="O5073" i="1"/>
  <c r="O5107" i="1"/>
  <c r="O5133" i="1"/>
  <c r="O5157" i="1"/>
  <c r="O5180" i="1"/>
  <c r="O5201" i="1"/>
  <c r="O5218" i="1"/>
  <c r="O5237" i="1"/>
  <c r="O5254" i="1"/>
  <c r="O5273" i="1"/>
  <c r="O5290" i="1"/>
  <c r="O5309" i="1"/>
  <c r="O5326" i="1"/>
  <c r="O5345" i="1"/>
  <c r="O5362" i="1"/>
  <c r="O5381" i="1"/>
  <c r="O5398" i="1"/>
  <c r="O5417" i="1"/>
  <c r="O5434" i="1"/>
  <c r="O5453" i="1"/>
  <c r="O5470" i="1"/>
  <c r="O5489" i="1"/>
  <c r="O5506" i="1"/>
  <c r="O5525" i="1"/>
  <c r="O5542" i="1"/>
  <c r="O5560" i="1"/>
  <c r="O5576" i="1"/>
  <c r="O5591" i="1"/>
  <c r="O5608" i="1"/>
  <c r="O5624" i="1"/>
  <c r="O5639" i="1"/>
  <c r="O5656" i="1"/>
  <c r="O5672" i="1"/>
  <c r="O5687" i="1"/>
  <c r="O5704" i="1"/>
  <c r="O5720" i="1"/>
  <c r="O5735" i="1"/>
  <c r="O5752" i="1"/>
  <c r="O5768" i="1"/>
  <c r="O5783" i="1"/>
  <c r="O5800" i="1"/>
  <c r="O5816" i="1"/>
  <c r="O5831" i="1"/>
  <c r="O5848" i="1"/>
  <c r="O5864" i="1"/>
  <c r="O5879" i="1"/>
  <c r="O5896" i="1"/>
  <c r="O5912" i="1"/>
  <c r="O5927" i="1"/>
  <c r="O5941" i="1"/>
  <c r="O5953" i="1"/>
  <c r="O5965" i="1"/>
  <c r="O5977" i="1"/>
  <c r="O5989" i="1"/>
  <c r="O6001" i="1"/>
  <c r="O6013" i="1"/>
  <c r="O6025" i="1"/>
  <c r="O6037" i="1"/>
  <c r="O6049" i="1"/>
  <c r="O6061" i="1"/>
  <c r="O6073" i="1"/>
  <c r="O6085" i="1"/>
  <c r="O6097" i="1"/>
  <c r="O6109" i="1"/>
  <c r="O6121" i="1"/>
  <c r="O6133" i="1"/>
  <c r="O6145" i="1"/>
  <c r="O6157" i="1"/>
  <c r="O6169" i="1"/>
  <c r="O6181" i="1"/>
  <c r="O6193" i="1"/>
  <c r="O6205" i="1"/>
  <c r="O6217" i="1"/>
  <c r="O6229" i="1"/>
  <c r="O6241" i="1"/>
  <c r="O6253" i="1"/>
  <c r="O6265" i="1"/>
  <c r="O6277" i="1"/>
  <c r="O6289" i="1"/>
  <c r="O6301" i="1"/>
  <c r="O6313" i="1"/>
  <c r="O6325" i="1"/>
  <c r="O6337" i="1"/>
  <c r="O6349" i="1"/>
  <c r="O6361" i="1"/>
  <c r="O6373" i="1"/>
  <c r="O6385" i="1"/>
  <c r="O6397" i="1"/>
  <c r="O6409" i="1"/>
  <c r="O6421" i="1"/>
  <c r="O6433" i="1"/>
  <c r="O6445" i="1"/>
  <c r="O6457" i="1"/>
  <c r="O6469" i="1"/>
  <c r="O6481" i="1"/>
  <c r="O6493" i="1"/>
  <c r="O6505" i="1"/>
  <c r="O6517" i="1"/>
  <c r="O6529" i="1"/>
  <c r="O6541" i="1"/>
  <c r="O6553" i="1"/>
  <c r="O6565" i="1"/>
  <c r="O6577" i="1"/>
  <c r="O6589" i="1"/>
  <c r="O6601" i="1"/>
  <c r="O6613" i="1"/>
  <c r="O6625" i="1"/>
  <c r="O6637" i="1"/>
  <c r="O6649" i="1"/>
  <c r="O6661" i="1"/>
  <c r="O6673" i="1"/>
  <c r="O6685" i="1"/>
  <c r="O6697" i="1"/>
  <c r="O6709" i="1"/>
  <c r="O6721" i="1"/>
  <c r="O6733" i="1"/>
  <c r="O6745" i="1"/>
  <c r="O6757" i="1"/>
  <c r="O6769" i="1"/>
  <c r="O6781" i="1"/>
  <c r="O6793" i="1"/>
  <c r="O6805" i="1"/>
  <c r="O6817" i="1"/>
  <c r="O6829" i="1"/>
  <c r="O6841" i="1"/>
  <c r="O6853" i="1"/>
  <c r="O6865" i="1"/>
  <c r="O6877" i="1"/>
  <c r="O6889" i="1"/>
  <c r="O6901" i="1"/>
  <c r="O6913" i="1"/>
  <c r="O6925" i="1"/>
  <c r="O6937" i="1"/>
  <c r="O6949" i="1"/>
  <c r="O6961" i="1"/>
  <c r="O6973" i="1"/>
  <c r="O6985" i="1"/>
  <c r="O6997" i="1"/>
  <c r="O7009" i="1"/>
  <c r="O7021" i="1"/>
  <c r="O7033" i="1"/>
  <c r="O7045" i="1"/>
  <c r="O7057" i="1"/>
  <c r="O7069" i="1"/>
  <c r="O7081" i="1"/>
  <c r="O7093" i="1"/>
  <c r="O7105" i="1"/>
  <c r="O7117" i="1"/>
  <c r="O7129" i="1"/>
  <c r="O7141" i="1"/>
  <c r="O7153" i="1"/>
  <c r="O7165" i="1"/>
  <c r="O7177" i="1"/>
  <c r="O7189" i="1"/>
  <c r="O7201" i="1"/>
  <c r="O3477" i="1"/>
  <c r="O3700" i="1"/>
  <c r="O3909" i="1"/>
  <c r="O4098" i="1"/>
  <c r="O4242" i="1"/>
  <c r="O4386" i="1"/>
  <c r="O4524" i="1"/>
  <c r="O4604" i="1"/>
  <c r="O4676" i="1"/>
  <c r="O4748" i="1"/>
  <c r="O4820" i="1"/>
  <c r="O4892" i="1"/>
  <c r="O4964" i="1"/>
  <c r="O5002" i="1"/>
  <c r="O5038" i="1"/>
  <c r="O5074" i="1"/>
  <c r="O5108" i="1"/>
  <c r="O5134" i="1"/>
  <c r="O5158" i="1"/>
  <c r="O5181" i="1"/>
  <c r="O5203" i="1"/>
  <c r="O5219" i="1"/>
  <c r="O5239" i="1"/>
  <c r="O5255" i="1"/>
  <c r="O5275" i="1"/>
  <c r="O5291" i="1"/>
  <c r="O5311" i="1"/>
  <c r="O5327" i="1"/>
  <c r="O5347" i="1"/>
  <c r="O5363" i="1"/>
  <c r="O5383" i="1"/>
  <c r="O5399" i="1"/>
  <c r="O5419" i="1"/>
  <c r="O5435" i="1"/>
  <c r="O5455" i="1"/>
  <c r="O5471" i="1"/>
  <c r="O5491" i="1"/>
  <c r="O5507" i="1"/>
  <c r="O5527" i="1"/>
  <c r="O5543" i="1"/>
  <c r="O5561" i="1"/>
  <c r="O5577" i="1"/>
  <c r="O5594" i="1"/>
  <c r="O5609" i="1"/>
  <c r="O5625" i="1"/>
  <c r="O5642" i="1"/>
  <c r="O5657" i="1"/>
  <c r="O5673" i="1"/>
  <c r="O5690" i="1"/>
  <c r="O5705" i="1"/>
  <c r="O5721" i="1"/>
  <c r="O5738" i="1"/>
  <c r="O5753" i="1"/>
  <c r="O5769" i="1"/>
  <c r="O5786" i="1"/>
  <c r="O5801" i="1"/>
  <c r="O5817" i="1"/>
  <c r="O5834" i="1"/>
  <c r="O5849" i="1"/>
  <c r="O5865" i="1"/>
  <c r="O5882" i="1"/>
  <c r="O5897" i="1"/>
  <c r="O5913" i="1"/>
  <c r="O5930" i="1"/>
  <c r="O5942" i="1"/>
  <c r="O5954" i="1"/>
  <c r="O5966" i="1"/>
  <c r="O5978" i="1"/>
  <c r="O5990" i="1"/>
  <c r="O6002" i="1"/>
  <c r="O6014" i="1"/>
  <c r="O6026" i="1"/>
  <c r="O6038" i="1"/>
  <c r="O6050" i="1"/>
  <c r="O6062" i="1"/>
  <c r="O6074" i="1"/>
  <c r="O6086" i="1"/>
  <c r="O6098" i="1"/>
  <c r="O6110" i="1"/>
  <c r="O3513" i="1"/>
  <c r="O3731" i="1"/>
  <c r="O3936" i="1"/>
  <c r="O4119" i="1"/>
  <c r="O4263" i="1"/>
  <c r="O4407" i="1"/>
  <c r="O4540" i="1"/>
  <c r="O4615" i="1"/>
  <c r="O4687" i="1"/>
  <c r="O4759" i="1"/>
  <c r="O4831" i="1"/>
  <c r="O4903" i="1"/>
  <c r="O4975" i="1"/>
  <c r="O5011" i="1"/>
  <c r="O5047" i="1"/>
  <c r="O5083" i="1"/>
  <c r="O5109" i="1"/>
  <c r="O5135" i="1"/>
  <c r="O5159" i="1"/>
  <c r="O5182" i="1"/>
  <c r="O5204" i="1"/>
  <c r="O5222" i="1"/>
  <c r="O5240" i="1"/>
  <c r="O5258" i="1"/>
  <c r="O5276" i="1"/>
  <c r="O5294" i="1"/>
  <c r="O5312" i="1"/>
  <c r="O5330" i="1"/>
  <c r="O5348" i="1"/>
  <c r="O5366" i="1"/>
  <c r="O5384" i="1"/>
  <c r="O5402" i="1"/>
  <c r="O5420" i="1"/>
  <c r="O5438" i="1"/>
  <c r="O5456" i="1"/>
  <c r="O5474" i="1"/>
  <c r="O5492" i="1"/>
  <c r="O5510" i="1"/>
  <c r="O5528" i="1"/>
  <c r="O5546" i="1"/>
  <c r="O5563" i="1"/>
  <c r="O5578" i="1"/>
  <c r="O5595" i="1"/>
  <c r="O5611" i="1"/>
  <c r="O5626" i="1"/>
  <c r="O5643" i="1"/>
  <c r="O5659" i="1"/>
  <c r="O5674" i="1"/>
  <c r="O5691" i="1"/>
  <c r="O5707" i="1"/>
  <c r="O5722" i="1"/>
  <c r="O5739" i="1"/>
  <c r="O5755" i="1"/>
  <c r="O5770" i="1"/>
  <c r="O5787" i="1"/>
  <c r="O5803" i="1"/>
  <c r="O5818" i="1"/>
  <c r="O5835" i="1"/>
  <c r="O5851" i="1"/>
  <c r="O5866" i="1"/>
  <c r="O5883" i="1"/>
  <c r="O5899" i="1"/>
  <c r="O5914" i="1"/>
  <c r="O5931" i="1"/>
  <c r="O5943" i="1"/>
  <c r="O5955" i="1"/>
  <c r="O5967" i="1"/>
  <c r="O5979" i="1"/>
  <c r="O5991" i="1"/>
  <c r="O6003" i="1"/>
  <c r="O6015" i="1"/>
  <c r="O6027" i="1"/>
  <c r="O6039" i="1"/>
  <c r="O6051" i="1"/>
  <c r="O6063" i="1"/>
  <c r="O6075" i="1"/>
  <c r="O6087" i="1"/>
  <c r="O6099" i="1"/>
  <c r="O6111" i="1"/>
  <c r="O6123" i="1"/>
  <c r="O6135" i="1"/>
  <c r="O6147" i="1"/>
  <c r="O6159" i="1"/>
  <c r="O6171" i="1"/>
  <c r="O6183" i="1"/>
  <c r="O6195" i="1"/>
  <c r="O6207" i="1"/>
  <c r="O6219" i="1"/>
  <c r="O6231" i="1"/>
  <c r="O6243" i="1"/>
  <c r="O6255" i="1"/>
  <c r="O6267" i="1"/>
  <c r="O6279" i="1"/>
  <c r="O6291" i="1"/>
  <c r="O6303" i="1"/>
  <c r="O6315" i="1"/>
  <c r="O6327" i="1"/>
  <c r="O6339" i="1"/>
  <c r="O6351" i="1"/>
  <c r="O6363" i="1"/>
  <c r="O6375" i="1"/>
  <c r="O6387" i="1"/>
  <c r="O6399" i="1"/>
  <c r="O6411" i="1"/>
  <c r="O6423" i="1"/>
  <c r="O6435" i="1"/>
  <c r="O6447" i="1"/>
  <c r="O6459" i="1"/>
  <c r="O6471" i="1"/>
  <c r="O6483" i="1"/>
  <c r="O6495" i="1"/>
  <c r="O6507" i="1"/>
  <c r="O6519" i="1"/>
  <c r="O6531" i="1"/>
  <c r="O6543" i="1"/>
  <c r="O6555" i="1"/>
  <c r="O6567" i="1"/>
  <c r="O6579" i="1"/>
  <c r="O6591" i="1"/>
  <c r="O6603" i="1"/>
  <c r="O6615" i="1"/>
  <c r="O6627" i="1"/>
  <c r="O6639" i="1"/>
  <c r="O6651" i="1"/>
  <c r="O6663" i="1"/>
  <c r="O6675" i="1"/>
  <c r="O6687" i="1"/>
  <c r="O6699" i="1"/>
  <c r="O6711" i="1"/>
  <c r="O6723" i="1"/>
  <c r="O6735" i="1"/>
  <c r="O6747" i="1"/>
  <c r="O6759" i="1"/>
  <c r="O6771" i="1"/>
  <c r="O6783" i="1"/>
  <c r="O6795" i="1"/>
  <c r="O6807" i="1"/>
  <c r="O3516" i="1"/>
  <c r="O3736" i="1"/>
  <c r="O3942" i="1"/>
  <c r="O4122" i="1"/>
  <c r="O4266" i="1"/>
  <c r="O4410" i="1"/>
  <c r="O4541" i="1"/>
  <c r="O4616" i="1"/>
  <c r="O4688" i="1"/>
  <c r="O4760" i="1"/>
  <c r="O4832" i="1"/>
  <c r="O4904" i="1"/>
  <c r="O4976" i="1"/>
  <c r="O5012" i="1"/>
  <c r="O5048" i="1"/>
  <c r="O5084" i="1"/>
  <c r="O5110" i="1"/>
  <c r="O5138" i="1"/>
  <c r="O5162" i="1"/>
  <c r="O5183" i="1"/>
  <c r="O5205" i="1"/>
  <c r="O5224" i="1"/>
  <c r="O5241" i="1"/>
  <c r="O5260" i="1"/>
  <c r="O5277" i="1"/>
  <c r="O5296" i="1"/>
  <c r="O5313" i="1"/>
  <c r="O5332" i="1"/>
  <c r="O5349" i="1"/>
  <c r="O5368" i="1"/>
  <c r="O5385" i="1"/>
  <c r="O5404" i="1"/>
  <c r="O5421" i="1"/>
  <c r="O5440" i="1"/>
  <c r="O5457" i="1"/>
  <c r="O5476" i="1"/>
  <c r="O5493" i="1"/>
  <c r="O5512" i="1"/>
  <c r="O5529" i="1"/>
  <c r="O5548" i="1"/>
  <c r="O5564" i="1"/>
  <c r="O5579" i="1"/>
  <c r="O5596" i="1"/>
  <c r="O5612" i="1"/>
  <c r="O5627" i="1"/>
  <c r="O5644" i="1"/>
  <c r="O5660" i="1"/>
  <c r="O5675" i="1"/>
  <c r="O5692" i="1"/>
  <c r="O5708" i="1"/>
  <c r="O5723" i="1"/>
  <c r="O5740" i="1"/>
  <c r="O5756" i="1"/>
  <c r="O5771" i="1"/>
  <c r="O5788" i="1"/>
  <c r="O5804" i="1"/>
  <c r="O5819" i="1"/>
  <c r="O5836" i="1"/>
  <c r="O5852" i="1"/>
  <c r="O5867" i="1"/>
  <c r="O5884" i="1"/>
  <c r="O5900" i="1"/>
  <c r="O5915" i="1"/>
  <c r="O5932" i="1"/>
  <c r="O5944" i="1"/>
  <c r="O5956" i="1"/>
  <c r="O5968" i="1"/>
  <c r="O5980" i="1"/>
  <c r="O5992" i="1"/>
  <c r="O6004" i="1"/>
  <c r="O6016" i="1"/>
  <c r="O6028" i="1"/>
  <c r="O6040" i="1"/>
  <c r="O6052" i="1"/>
  <c r="O6064" i="1"/>
  <c r="O6076" i="1"/>
  <c r="O6088" i="1"/>
  <c r="O6100" i="1"/>
  <c r="O6112" i="1"/>
  <c r="O3551" i="1"/>
  <c r="O3767" i="1"/>
  <c r="O3969" i="1"/>
  <c r="O4143" i="1"/>
  <c r="O4287" i="1"/>
  <c r="O4431" i="1"/>
  <c r="O4554" i="1"/>
  <c r="O4627" i="1"/>
  <c r="O4699" i="1"/>
  <c r="O4771" i="1"/>
  <c r="O4843" i="1"/>
  <c r="O4915" i="1"/>
  <c r="O4977" i="1"/>
  <c r="O5013" i="1"/>
  <c r="O5049" i="1"/>
  <c r="O5085" i="1"/>
  <c r="O5111" i="1"/>
  <c r="O5143" i="1"/>
  <c r="O5167" i="1"/>
  <c r="O5186" i="1"/>
  <c r="O5206" i="1"/>
  <c r="O5225" i="1"/>
  <c r="O5242" i="1"/>
  <c r="O5261" i="1"/>
  <c r="O5278" i="1"/>
  <c r="O5297" i="1"/>
  <c r="O5314" i="1"/>
  <c r="O5333" i="1"/>
  <c r="O5350" i="1"/>
  <c r="O5369" i="1"/>
  <c r="O5386" i="1"/>
  <c r="O5405" i="1"/>
  <c r="O5422" i="1"/>
  <c r="O5441" i="1"/>
  <c r="O5458" i="1"/>
  <c r="O5477" i="1"/>
  <c r="O5494" i="1"/>
  <c r="O5513" i="1"/>
  <c r="O5530" i="1"/>
  <c r="O5549" i="1"/>
  <c r="O5565" i="1"/>
  <c r="O5582" i="1"/>
  <c r="O5597" i="1"/>
  <c r="O5613" i="1"/>
  <c r="O5630" i="1"/>
  <c r="O5645" i="1"/>
  <c r="O5661" i="1"/>
  <c r="O5678" i="1"/>
  <c r="O5693" i="1"/>
  <c r="O5709" i="1"/>
  <c r="O5726" i="1"/>
  <c r="O5741" i="1"/>
  <c r="O5757" i="1"/>
  <c r="O5774" i="1"/>
  <c r="O5789" i="1"/>
  <c r="O5805" i="1"/>
  <c r="O5822" i="1"/>
  <c r="O5837" i="1"/>
  <c r="O5853" i="1"/>
  <c r="O5870" i="1"/>
  <c r="O5885" i="1"/>
  <c r="O5901" i="1"/>
  <c r="O5918" i="1"/>
  <c r="O5933" i="1"/>
  <c r="O5945" i="1"/>
  <c r="O5957" i="1"/>
  <c r="O5969" i="1"/>
  <c r="O5981" i="1"/>
  <c r="O5993" i="1"/>
  <c r="O6005" i="1"/>
  <c r="O6017" i="1"/>
  <c r="O6029" i="1"/>
  <c r="O6041" i="1"/>
  <c r="O6053" i="1"/>
  <c r="O6065" i="1"/>
  <c r="O6077" i="1"/>
  <c r="O6089" i="1"/>
  <c r="O6101" i="1"/>
  <c r="O6113" i="1"/>
  <c r="O6125" i="1"/>
  <c r="O6137" i="1"/>
  <c r="O6149" i="1"/>
  <c r="O6161" i="1"/>
  <c r="O6173" i="1"/>
  <c r="O6185" i="1"/>
  <c r="O6197" i="1"/>
  <c r="O6209" i="1"/>
  <c r="O6221" i="1"/>
  <c r="O6233" i="1"/>
  <c r="O6245" i="1"/>
  <c r="O6257" i="1"/>
  <c r="O6269" i="1"/>
  <c r="O6281" i="1"/>
  <c r="O6293" i="1"/>
  <c r="O6305" i="1"/>
  <c r="O6317" i="1"/>
  <c r="O6329" i="1"/>
  <c r="O6341" i="1"/>
  <c r="O6353" i="1"/>
  <c r="O6365" i="1"/>
  <c r="O6377" i="1"/>
  <c r="O6389" i="1"/>
  <c r="O6401" i="1"/>
  <c r="O6413" i="1"/>
  <c r="O6425" i="1"/>
  <c r="O6437" i="1"/>
  <c r="O6449" i="1"/>
  <c r="O6461" i="1"/>
  <c r="O6473" i="1"/>
  <c r="O6485" i="1"/>
  <c r="O6497" i="1"/>
  <c r="O6509" i="1"/>
  <c r="O6521" i="1"/>
  <c r="O6533" i="1"/>
  <c r="O6545" i="1"/>
  <c r="O6557" i="1"/>
  <c r="O6569" i="1"/>
  <c r="O6581" i="1"/>
  <c r="O6593" i="1"/>
  <c r="O6605" i="1"/>
  <c r="O6617" i="1"/>
  <c r="O6629" i="1"/>
  <c r="O6641" i="1"/>
  <c r="O6653" i="1"/>
  <c r="O6665" i="1"/>
  <c r="O6677" i="1"/>
  <c r="O6689" i="1"/>
  <c r="O6701" i="1"/>
  <c r="O6713" i="1"/>
  <c r="O6725" i="1"/>
  <c r="O6737" i="1"/>
  <c r="O6749" i="1"/>
  <c r="O6761" i="1"/>
  <c r="O6773" i="1"/>
  <c r="O6785" i="1"/>
  <c r="O6797" i="1"/>
  <c r="O6809" i="1"/>
  <c r="O3556" i="1"/>
  <c r="O3772" i="1"/>
  <c r="O3972" i="1"/>
  <c r="O4146" i="1"/>
  <c r="O4290" i="1"/>
  <c r="O4434" i="1"/>
  <c r="O4556" i="1"/>
  <c r="O4628" i="1"/>
  <c r="O4700" i="1"/>
  <c r="O4772" i="1"/>
  <c r="O4844" i="1"/>
  <c r="O4916" i="1"/>
  <c r="O4978" i="1"/>
  <c r="O5014" i="1"/>
  <c r="O5050" i="1"/>
  <c r="O5086" i="1"/>
  <c r="O5119" i="1"/>
  <c r="O5144" i="1"/>
  <c r="O5168" i="1"/>
  <c r="O5189" i="1"/>
  <c r="O5207" i="1"/>
  <c r="O5227" i="1"/>
  <c r="O5243" i="1"/>
  <c r="O5263" i="1"/>
  <c r="O5279" i="1"/>
  <c r="O5299" i="1"/>
  <c r="O5315" i="1"/>
  <c r="O5335" i="1"/>
  <c r="O5351" i="1"/>
  <c r="O5371" i="1"/>
  <c r="O5387" i="1"/>
  <c r="O5407" i="1"/>
  <c r="O5423" i="1"/>
  <c r="O5443" i="1"/>
  <c r="O5459" i="1"/>
  <c r="O5479" i="1"/>
  <c r="O5495" i="1"/>
  <c r="O5515" i="1"/>
  <c r="O5531" i="1"/>
  <c r="O5551" i="1"/>
  <c r="O5566" i="1"/>
  <c r="O5583" i="1"/>
  <c r="O5599" i="1"/>
  <c r="O5614" i="1"/>
  <c r="O5631" i="1"/>
  <c r="O5647" i="1"/>
  <c r="O5662" i="1"/>
  <c r="O5679" i="1"/>
  <c r="O5695" i="1"/>
  <c r="O5710" i="1"/>
  <c r="O5727" i="1"/>
  <c r="O5743" i="1"/>
  <c r="O5758" i="1"/>
  <c r="O5775" i="1"/>
  <c r="O5791" i="1"/>
  <c r="O5806" i="1"/>
  <c r="O5823" i="1"/>
  <c r="O5839" i="1"/>
  <c r="O5854" i="1"/>
  <c r="O5871" i="1"/>
  <c r="O5887" i="1"/>
  <c r="O5902" i="1"/>
  <c r="O5919" i="1"/>
  <c r="O5934" i="1"/>
  <c r="O5946" i="1"/>
  <c r="O5958" i="1"/>
  <c r="O5970" i="1"/>
  <c r="O5982" i="1"/>
  <c r="O5994" i="1"/>
  <c r="O6006" i="1"/>
  <c r="O6018" i="1"/>
  <c r="O6030" i="1"/>
  <c r="O6042" i="1"/>
  <c r="O6054" i="1"/>
  <c r="O6066" i="1"/>
  <c r="O6078" i="1"/>
  <c r="O6090" i="1"/>
  <c r="O6102" i="1"/>
  <c r="O6114" i="1"/>
  <c r="O6126" i="1"/>
  <c r="O6138" i="1"/>
  <c r="O6150" i="1"/>
  <c r="O6162" i="1"/>
  <c r="O6174" i="1"/>
  <c r="O6186" i="1"/>
  <c r="O6198" i="1"/>
  <c r="O6210" i="1"/>
  <c r="O6222" i="1"/>
  <c r="O6234" i="1"/>
  <c r="O6246" i="1"/>
  <c r="O6258" i="1"/>
  <c r="O6270" i="1"/>
  <c r="O6282" i="1"/>
  <c r="O6294" i="1"/>
  <c r="O6306" i="1"/>
  <c r="O6318" i="1"/>
  <c r="O6330" i="1"/>
  <c r="O6342" i="1"/>
  <c r="O6354" i="1"/>
  <c r="O6366" i="1"/>
  <c r="O6378" i="1"/>
  <c r="O6390" i="1"/>
  <c r="O6402" i="1"/>
  <c r="O6414" i="1"/>
  <c r="O6426" i="1"/>
  <c r="O6438" i="1"/>
  <c r="O6450" i="1"/>
  <c r="O6462" i="1"/>
  <c r="O6474" i="1"/>
  <c r="O6486" i="1"/>
  <c r="O6498" i="1"/>
  <c r="O6510" i="1"/>
  <c r="O6522" i="1"/>
  <c r="O6534" i="1"/>
  <c r="O6546" i="1"/>
  <c r="O6558" i="1"/>
  <c r="O6570" i="1"/>
  <c r="O6582" i="1"/>
  <c r="O6594" i="1"/>
  <c r="O6606" i="1"/>
  <c r="O6618" i="1"/>
  <c r="O6630" i="1"/>
  <c r="O6642" i="1"/>
  <c r="O6654" i="1"/>
  <c r="O6666" i="1"/>
  <c r="O6678" i="1"/>
  <c r="O6690" i="1"/>
  <c r="O6702" i="1"/>
  <c r="O6714" i="1"/>
  <c r="O6726" i="1"/>
  <c r="O6738" i="1"/>
  <c r="O6750" i="1"/>
  <c r="O6762" i="1"/>
  <c r="O6774" i="1"/>
  <c r="O6786" i="1"/>
  <c r="O6798" i="1"/>
  <c r="O6810" i="1"/>
  <c r="O6822" i="1"/>
  <c r="O6834" i="1"/>
  <c r="O6846" i="1"/>
  <c r="O6858" i="1"/>
  <c r="O6870" i="1"/>
  <c r="O6882" i="1"/>
  <c r="O6894" i="1"/>
  <c r="O6906" i="1"/>
  <c r="O6918" i="1"/>
  <c r="O6930" i="1"/>
  <c r="O6942" i="1"/>
  <c r="O6954" i="1"/>
  <c r="O6966" i="1"/>
  <c r="O6978" i="1"/>
  <c r="O6990" i="1"/>
  <c r="O7002" i="1"/>
  <c r="O7014" i="1"/>
  <c r="O7026" i="1"/>
  <c r="O7038" i="1"/>
  <c r="O7050" i="1"/>
  <c r="O7062" i="1"/>
  <c r="O7074" i="1"/>
  <c r="O7086" i="1"/>
  <c r="O7098" i="1"/>
  <c r="O7110" i="1"/>
  <c r="O7122" i="1"/>
  <c r="O7134" i="1"/>
  <c r="O7146" i="1"/>
  <c r="O7158" i="1"/>
  <c r="O7170" i="1"/>
  <c r="O7182" i="1"/>
  <c r="O7194" i="1"/>
  <c r="O7206" i="1"/>
  <c r="O3587" i="1"/>
  <c r="O4567" i="1"/>
  <c r="O4987" i="1"/>
  <c r="O5169" i="1"/>
  <c r="O5282" i="1"/>
  <c r="O5390" i="1"/>
  <c r="O5498" i="1"/>
  <c r="O5600" i="1"/>
  <c r="O5696" i="1"/>
  <c r="O5792" i="1"/>
  <c r="O5888" i="1"/>
  <c r="O5971" i="1"/>
  <c r="O6022" i="1"/>
  <c r="O6070" i="1"/>
  <c r="O6106" i="1"/>
  <c r="O6134" i="1"/>
  <c r="O6158" i="1"/>
  <c r="O6182" i="1"/>
  <c r="O6206" i="1"/>
  <c r="O6230" i="1"/>
  <c r="O6254" i="1"/>
  <c r="O6278" i="1"/>
  <c r="O6302" i="1"/>
  <c r="O6326" i="1"/>
  <c r="O6350" i="1"/>
  <c r="O6374" i="1"/>
  <c r="O6398" i="1"/>
  <c r="O6422" i="1"/>
  <c r="O6446" i="1"/>
  <c r="O6470" i="1"/>
  <c r="O6494" i="1"/>
  <c r="O6518" i="1"/>
  <c r="O6542" i="1"/>
  <c r="O6566" i="1"/>
  <c r="O6590" i="1"/>
  <c r="O6611" i="1"/>
  <c r="O6633" i="1"/>
  <c r="O6655" i="1"/>
  <c r="O6674" i="1"/>
  <c r="O6694" i="1"/>
  <c r="O6716" i="1"/>
  <c r="O6736" i="1"/>
  <c r="O6755" i="1"/>
  <c r="O6777" i="1"/>
  <c r="O6799" i="1"/>
  <c r="O6818" i="1"/>
  <c r="O6833" i="1"/>
  <c r="O6849" i="1"/>
  <c r="O6866" i="1"/>
  <c r="O6881" i="1"/>
  <c r="O6897" i="1"/>
  <c r="O6914" i="1"/>
  <c r="O6929" i="1"/>
  <c r="O6945" i="1"/>
  <c r="O6962" i="1"/>
  <c r="O6977" i="1"/>
  <c r="O6993" i="1"/>
  <c r="O7010" i="1"/>
  <c r="O7025" i="1"/>
  <c r="O7041" i="1"/>
  <c r="O7058" i="1"/>
  <c r="O7073" i="1"/>
  <c r="O7089" i="1"/>
  <c r="O7106" i="1"/>
  <c r="O7121" i="1"/>
  <c r="O7137" i="1"/>
  <c r="O7154" i="1"/>
  <c r="O7169" i="1"/>
  <c r="O7185" i="1"/>
  <c r="O7202" i="1"/>
  <c r="O7215" i="1"/>
  <c r="O7227" i="1"/>
  <c r="O7239" i="1"/>
  <c r="O7251" i="1"/>
  <c r="O7263" i="1"/>
  <c r="O7275" i="1"/>
  <c r="O7287" i="1"/>
  <c r="O7299" i="1"/>
  <c r="O7311" i="1"/>
  <c r="O7323" i="1"/>
  <c r="O7335" i="1"/>
  <c r="O7347" i="1"/>
  <c r="O7359" i="1"/>
  <c r="O7371" i="1"/>
  <c r="O7383" i="1"/>
  <c r="O7395" i="1"/>
  <c r="O7407" i="1"/>
  <c r="O7419" i="1"/>
  <c r="O7431" i="1"/>
  <c r="O7443" i="1"/>
  <c r="O7455" i="1"/>
  <c r="O7467" i="1"/>
  <c r="O7479" i="1"/>
  <c r="O7491" i="1"/>
  <c r="O3592" i="1"/>
  <c r="O4568" i="1"/>
  <c r="O4988" i="1"/>
  <c r="O5170" i="1"/>
  <c r="O5284" i="1"/>
  <c r="O5392" i="1"/>
  <c r="O5500" i="1"/>
  <c r="O5601" i="1"/>
  <c r="O5697" i="1"/>
  <c r="O5793" i="1"/>
  <c r="O5889" i="1"/>
  <c r="O5972" i="1"/>
  <c r="O6031" i="1"/>
  <c r="O6071" i="1"/>
  <c r="O6107" i="1"/>
  <c r="O6136" i="1"/>
  <c r="O6160" i="1"/>
  <c r="O6184" i="1"/>
  <c r="O6208" i="1"/>
  <c r="O6232" i="1"/>
  <c r="O6256" i="1"/>
  <c r="O6280" i="1"/>
  <c r="O6304" i="1"/>
  <c r="O6328" i="1"/>
  <c r="O6352" i="1"/>
  <c r="O6376" i="1"/>
  <c r="O6400" i="1"/>
  <c r="O6424" i="1"/>
  <c r="O6448" i="1"/>
  <c r="O6472" i="1"/>
  <c r="O6496" i="1"/>
  <c r="O6520" i="1"/>
  <c r="O6544" i="1"/>
  <c r="O6568" i="1"/>
  <c r="O6592" i="1"/>
  <c r="O6614" i="1"/>
  <c r="O6634" i="1"/>
  <c r="O6656" i="1"/>
  <c r="O6676" i="1"/>
  <c r="O6695" i="1"/>
  <c r="O6717" i="1"/>
  <c r="O6739" i="1"/>
  <c r="O6758" i="1"/>
  <c r="O6778" i="1"/>
  <c r="O6800" i="1"/>
  <c r="O6819" i="1"/>
  <c r="O6835" i="1"/>
  <c r="O6850" i="1"/>
  <c r="O6867" i="1"/>
  <c r="O6883" i="1"/>
  <c r="O6898" i="1"/>
  <c r="O6915" i="1"/>
  <c r="O6931" i="1"/>
  <c r="O6946" i="1"/>
  <c r="O6963" i="1"/>
  <c r="O6979" i="1"/>
  <c r="O6994" i="1"/>
  <c r="O7011" i="1"/>
  <c r="O7027" i="1"/>
  <c r="O7042" i="1"/>
  <c r="O7059" i="1"/>
  <c r="O3803" i="1"/>
  <c r="O4639" i="1"/>
  <c r="O5023" i="1"/>
  <c r="O5191" i="1"/>
  <c r="O5300" i="1"/>
  <c r="O5408" i="1"/>
  <c r="O5516" i="1"/>
  <c r="O5615" i="1"/>
  <c r="O5711" i="1"/>
  <c r="O5807" i="1"/>
  <c r="O5903" i="1"/>
  <c r="O5983" i="1"/>
  <c r="O6032" i="1"/>
  <c r="O6079" i="1"/>
  <c r="O6115" i="1"/>
  <c r="O6139" i="1"/>
  <c r="O6163" i="1"/>
  <c r="O6187" i="1"/>
  <c r="O6211" i="1"/>
  <c r="O6235" i="1"/>
  <c r="O6259" i="1"/>
  <c r="O6283" i="1"/>
  <c r="O6307" i="1"/>
  <c r="O6331" i="1"/>
  <c r="O6355" i="1"/>
  <c r="O6379" i="1"/>
  <c r="O6403" i="1"/>
  <c r="O6427" i="1"/>
  <c r="O6451" i="1"/>
  <c r="O6475" i="1"/>
  <c r="O6499" i="1"/>
  <c r="O6523" i="1"/>
  <c r="O6547" i="1"/>
  <c r="O6571" i="1"/>
  <c r="O6595" i="1"/>
  <c r="O6616" i="1"/>
  <c r="O6635" i="1"/>
  <c r="O6657" i="1"/>
  <c r="O6679" i="1"/>
  <c r="O6698" i="1"/>
  <c r="O6718" i="1"/>
  <c r="O6740" i="1"/>
  <c r="O6760" i="1"/>
  <c r="O6779" i="1"/>
  <c r="O6801" i="1"/>
  <c r="O6820" i="1"/>
  <c r="O6836" i="1"/>
  <c r="O6851" i="1"/>
  <c r="O6868" i="1"/>
  <c r="O6884" i="1"/>
  <c r="O6899" i="1"/>
  <c r="O6916" i="1"/>
  <c r="O6932" i="1"/>
  <c r="O6947" i="1"/>
  <c r="O6964" i="1"/>
  <c r="O6980" i="1"/>
  <c r="O6995" i="1"/>
  <c r="O7012" i="1"/>
  <c r="O7028" i="1"/>
  <c r="O7043" i="1"/>
  <c r="O7060" i="1"/>
  <c r="O7076" i="1"/>
  <c r="O7091" i="1"/>
  <c r="O7108" i="1"/>
  <c r="O7124" i="1"/>
  <c r="O7139" i="1"/>
  <c r="O7156" i="1"/>
  <c r="O7172" i="1"/>
  <c r="O7187" i="1"/>
  <c r="O7204" i="1"/>
  <c r="O7217" i="1"/>
  <c r="O7229" i="1"/>
  <c r="O7241" i="1"/>
  <c r="O7253" i="1"/>
  <c r="O3808" i="1"/>
  <c r="O4640" i="1"/>
  <c r="O5024" i="1"/>
  <c r="O5192" i="1"/>
  <c r="O5301" i="1"/>
  <c r="O5409" i="1"/>
  <c r="O5517" i="1"/>
  <c r="O5618" i="1"/>
  <c r="O5714" i="1"/>
  <c r="O5810" i="1"/>
  <c r="O5906" i="1"/>
  <c r="O5984" i="1"/>
  <c r="O6034" i="1"/>
  <c r="O6080" i="1"/>
  <c r="O6116" i="1"/>
  <c r="O6140" i="1"/>
  <c r="O6164" i="1"/>
  <c r="O6188" i="1"/>
  <c r="O6212" i="1"/>
  <c r="O6236" i="1"/>
  <c r="O6260" i="1"/>
  <c r="O6284" i="1"/>
  <c r="O6308" i="1"/>
  <c r="O6332" i="1"/>
  <c r="O6356" i="1"/>
  <c r="O6380" i="1"/>
  <c r="O6404" i="1"/>
  <c r="O6428" i="1"/>
  <c r="O6452" i="1"/>
  <c r="O6476" i="1"/>
  <c r="O6500" i="1"/>
  <c r="O6524" i="1"/>
  <c r="O6548" i="1"/>
  <c r="O6572" i="1"/>
  <c r="O6596" i="1"/>
  <c r="O6619" i="1"/>
  <c r="O6638" i="1"/>
  <c r="O6658" i="1"/>
  <c r="O6680" i="1"/>
  <c r="O6700" i="1"/>
  <c r="O6719" i="1"/>
  <c r="O6741" i="1"/>
  <c r="O6763" i="1"/>
  <c r="O6782" i="1"/>
  <c r="O6802" i="1"/>
  <c r="O6821" i="1"/>
  <c r="O6837" i="1"/>
  <c r="O6854" i="1"/>
  <c r="O6869" i="1"/>
  <c r="O6885" i="1"/>
  <c r="O6902" i="1"/>
  <c r="O6917" i="1"/>
  <c r="O6933" i="1"/>
  <c r="O6950" i="1"/>
  <c r="O6965" i="1"/>
  <c r="O6981" i="1"/>
  <c r="O6998" i="1"/>
  <c r="O7013" i="1"/>
  <c r="O7029" i="1"/>
  <c r="O7046" i="1"/>
  <c r="O7061" i="1"/>
  <c r="O7077" i="1"/>
  <c r="O7094" i="1"/>
  <c r="O7109" i="1"/>
  <c r="O7125" i="1"/>
  <c r="O7142" i="1"/>
  <c r="O7157" i="1"/>
  <c r="O7173" i="1"/>
  <c r="O7190" i="1"/>
  <c r="O7205" i="1"/>
  <c r="O7218" i="1"/>
  <c r="O7230" i="1"/>
  <c r="O7242" i="1"/>
  <c r="O7254" i="1"/>
  <c r="O7266" i="1"/>
  <c r="O7278" i="1"/>
  <c r="O7290" i="1"/>
  <c r="O7302" i="1"/>
  <c r="O7314" i="1"/>
  <c r="O7326" i="1"/>
  <c r="O7338" i="1"/>
  <c r="O7350" i="1"/>
  <c r="O7362" i="1"/>
  <c r="O7374" i="1"/>
  <c r="O7386" i="1"/>
  <c r="O7398" i="1"/>
  <c r="O7410" i="1"/>
  <c r="O7422" i="1"/>
  <c r="O7434" i="1"/>
  <c r="O7446" i="1"/>
  <c r="O7458" i="1"/>
  <c r="O7470" i="1"/>
  <c r="O7482" i="1"/>
  <c r="O7494" i="1"/>
  <c r="O4002" i="1"/>
  <c r="O4711" i="1"/>
  <c r="O5059" i="1"/>
  <c r="O5210" i="1"/>
  <c r="O5318" i="1"/>
  <c r="O5426" i="1"/>
  <c r="O5534" i="1"/>
  <c r="O5632" i="1"/>
  <c r="O5728" i="1"/>
  <c r="O5824" i="1"/>
  <c r="O5920" i="1"/>
  <c r="O5995" i="1"/>
  <c r="O6043" i="1"/>
  <c r="O6082" i="1"/>
  <c r="O6118" i="1"/>
  <c r="O6142" i="1"/>
  <c r="O6166" i="1"/>
  <c r="O6190" i="1"/>
  <c r="O6214" i="1"/>
  <c r="O6238" i="1"/>
  <c r="O6262" i="1"/>
  <c r="O6286" i="1"/>
  <c r="O6310" i="1"/>
  <c r="O6334" i="1"/>
  <c r="O6358" i="1"/>
  <c r="O6382" i="1"/>
  <c r="O6406" i="1"/>
  <c r="O6430" i="1"/>
  <c r="O6454" i="1"/>
  <c r="O6478" i="1"/>
  <c r="O6502" i="1"/>
  <c r="O6526" i="1"/>
  <c r="O6550" i="1"/>
  <c r="O6574" i="1"/>
  <c r="O6598" i="1"/>
  <c r="O6620" i="1"/>
  <c r="O6640" i="1"/>
  <c r="O6659" i="1"/>
  <c r="O6681" i="1"/>
  <c r="O6703" i="1"/>
  <c r="O6722" i="1"/>
  <c r="O6742" i="1"/>
  <c r="O6764" i="1"/>
  <c r="O6784" i="1"/>
  <c r="O6803" i="1"/>
  <c r="O6823" i="1"/>
  <c r="O6838" i="1"/>
  <c r="O6855" i="1"/>
  <c r="O6871" i="1"/>
  <c r="O6886" i="1"/>
  <c r="O6903" i="1"/>
  <c r="O6919" i="1"/>
  <c r="O6934" i="1"/>
  <c r="O6951" i="1"/>
  <c r="O6967" i="1"/>
  <c r="O6982" i="1"/>
  <c r="O6999" i="1"/>
  <c r="O7015" i="1"/>
  <c r="O7030" i="1"/>
  <c r="O7047" i="1"/>
  <c r="O7063" i="1"/>
  <c r="O7078" i="1"/>
  <c r="O7095" i="1"/>
  <c r="O7111" i="1"/>
  <c r="O7126" i="1"/>
  <c r="O7143" i="1"/>
  <c r="O7159" i="1"/>
  <c r="O7174" i="1"/>
  <c r="O7191" i="1"/>
  <c r="O7207" i="1"/>
  <c r="O7219" i="1"/>
  <c r="O7231" i="1"/>
  <c r="O7243" i="1"/>
  <c r="O7255" i="1"/>
  <c r="O7267" i="1"/>
  <c r="O7279" i="1"/>
  <c r="O7291" i="1"/>
  <c r="O7303" i="1"/>
  <c r="O7315" i="1"/>
  <c r="O7327" i="1"/>
  <c r="O7339" i="1"/>
  <c r="O7351" i="1"/>
  <c r="O7363" i="1"/>
  <c r="O7375" i="1"/>
  <c r="O7387" i="1"/>
  <c r="O7399" i="1"/>
  <c r="O7411" i="1"/>
  <c r="O7423" i="1"/>
  <c r="O7435" i="1"/>
  <c r="O7447" i="1"/>
  <c r="O7459" i="1"/>
  <c r="O7471" i="1"/>
  <c r="O7483" i="1"/>
  <c r="O7495" i="1"/>
  <c r="O4005" i="1"/>
  <c r="O4712" i="1"/>
  <c r="O5060" i="1"/>
  <c r="O5212" i="1"/>
  <c r="O5320" i="1"/>
  <c r="O5428" i="1"/>
  <c r="O5536" i="1"/>
  <c r="O5633" i="1"/>
  <c r="O5729" i="1"/>
  <c r="O5825" i="1"/>
  <c r="O5921" i="1"/>
  <c r="O5996" i="1"/>
  <c r="O6044" i="1"/>
  <c r="O6083" i="1"/>
  <c r="O6119" i="1"/>
  <c r="O6143" i="1"/>
  <c r="O6167" i="1"/>
  <c r="O6191" i="1"/>
  <c r="O6215" i="1"/>
  <c r="O6239" i="1"/>
  <c r="O6263" i="1"/>
  <c r="O6287" i="1"/>
  <c r="O6311" i="1"/>
  <c r="O6335" i="1"/>
  <c r="O6359" i="1"/>
  <c r="O6383" i="1"/>
  <c r="O6407" i="1"/>
  <c r="O6431" i="1"/>
  <c r="O6455" i="1"/>
  <c r="O6479" i="1"/>
  <c r="O6503" i="1"/>
  <c r="O6527" i="1"/>
  <c r="O6551" i="1"/>
  <c r="O6575" i="1"/>
  <c r="O6599" i="1"/>
  <c r="O6621" i="1"/>
  <c r="O6643" i="1"/>
  <c r="O6662" i="1"/>
  <c r="O6682" i="1"/>
  <c r="O6704" i="1"/>
  <c r="O6724" i="1"/>
  <c r="O6743" i="1"/>
  <c r="O6765" i="1"/>
  <c r="O6787" i="1"/>
  <c r="O6806" i="1"/>
  <c r="O6824" i="1"/>
  <c r="O6839" i="1"/>
  <c r="O6856" i="1"/>
  <c r="O6872" i="1"/>
  <c r="O6887" i="1"/>
  <c r="O6904" i="1"/>
  <c r="O6920" i="1"/>
  <c r="O6935" i="1"/>
  <c r="O6952" i="1"/>
  <c r="O6968" i="1"/>
  <c r="O6983" i="1"/>
  <c r="O7000" i="1"/>
  <c r="O7016" i="1"/>
  <c r="O7031" i="1"/>
  <c r="O7048" i="1"/>
  <c r="O7064" i="1"/>
  <c r="O7079" i="1"/>
  <c r="O7096" i="1"/>
  <c r="O7112" i="1"/>
  <c r="O7127" i="1"/>
  <c r="O7144" i="1"/>
  <c r="O7160" i="1"/>
  <c r="O7175" i="1"/>
  <c r="O7192" i="1"/>
  <c r="O7208" i="1"/>
  <c r="O7220" i="1"/>
  <c r="O7232" i="1"/>
  <c r="O7244" i="1"/>
  <c r="O7256" i="1"/>
  <c r="O7268" i="1"/>
  <c r="O4167" i="1"/>
  <c r="O4783" i="1"/>
  <c r="O5087" i="1"/>
  <c r="O5228" i="1"/>
  <c r="O5336" i="1"/>
  <c r="O5444" i="1"/>
  <c r="O5552" i="1"/>
  <c r="O5648" i="1"/>
  <c r="O5744" i="1"/>
  <c r="O5840" i="1"/>
  <c r="O5935" i="1"/>
  <c r="O5998" i="1"/>
  <c r="O6046" i="1"/>
  <c r="O6091" i="1"/>
  <c r="O6122" i="1"/>
  <c r="O6146" i="1"/>
  <c r="O6170" i="1"/>
  <c r="O6194" i="1"/>
  <c r="O6218" i="1"/>
  <c r="O6242" i="1"/>
  <c r="O6266" i="1"/>
  <c r="O6290" i="1"/>
  <c r="O6314" i="1"/>
  <c r="O6338" i="1"/>
  <c r="O6362" i="1"/>
  <c r="O6386" i="1"/>
  <c r="O6410" i="1"/>
  <c r="O6434" i="1"/>
  <c r="O6458" i="1"/>
  <c r="O6482" i="1"/>
  <c r="O6506" i="1"/>
  <c r="O6530" i="1"/>
  <c r="O6554" i="1"/>
  <c r="O6578" i="1"/>
  <c r="O6602" i="1"/>
  <c r="O6622" i="1"/>
  <c r="O6644" i="1"/>
  <c r="O6664" i="1"/>
  <c r="O6683" i="1"/>
  <c r="O6705" i="1"/>
  <c r="O6727" i="1"/>
  <c r="O6746" i="1"/>
  <c r="O6766" i="1"/>
  <c r="O6788" i="1"/>
  <c r="O6808" i="1"/>
  <c r="O6825" i="1"/>
  <c r="O6842" i="1"/>
  <c r="O6857" i="1"/>
  <c r="O6873" i="1"/>
  <c r="O6890" i="1"/>
  <c r="O6905" i="1"/>
  <c r="O6921" i="1"/>
  <c r="O6938" i="1"/>
  <c r="O6953" i="1"/>
  <c r="O6969" i="1"/>
  <c r="O6986" i="1"/>
  <c r="O7001" i="1"/>
  <c r="O7017" i="1"/>
  <c r="O7034" i="1"/>
  <c r="O7049" i="1"/>
  <c r="O7065" i="1"/>
  <c r="O7082" i="1"/>
  <c r="O7097" i="1"/>
  <c r="O7113" i="1"/>
  <c r="O7130" i="1"/>
  <c r="O7145" i="1"/>
  <c r="O7161" i="1"/>
  <c r="O7178" i="1"/>
  <c r="O7193" i="1"/>
  <c r="O7209" i="1"/>
  <c r="O7221" i="1"/>
  <c r="O7233" i="1"/>
  <c r="O7245" i="1"/>
  <c r="O7257" i="1"/>
  <c r="O7269" i="1"/>
  <c r="O7281" i="1"/>
  <c r="O7293" i="1"/>
  <c r="O7305" i="1"/>
  <c r="O7317" i="1"/>
  <c r="O7329" i="1"/>
  <c r="O7341" i="1"/>
  <c r="O7353" i="1"/>
  <c r="O7365" i="1"/>
  <c r="O7377" i="1"/>
  <c r="O7389" i="1"/>
  <c r="O7401" i="1"/>
  <c r="O7413" i="1"/>
  <c r="O7425" i="1"/>
  <c r="O7437" i="1"/>
  <c r="O7449" i="1"/>
  <c r="O7461" i="1"/>
  <c r="O7473" i="1"/>
  <c r="O7485" i="1"/>
  <c r="O7497" i="1"/>
  <c r="O4170" i="1"/>
  <c r="O4784" i="1"/>
  <c r="O5095" i="1"/>
  <c r="O5229" i="1"/>
  <c r="O5337" i="1"/>
  <c r="O5445" i="1"/>
  <c r="O5553" i="1"/>
  <c r="O5649" i="1"/>
  <c r="O5745" i="1"/>
  <c r="O5841" i="1"/>
  <c r="O5936" i="1"/>
  <c r="O6007" i="1"/>
  <c r="O6055" i="1"/>
  <c r="O6092" i="1"/>
  <c r="O6124" i="1"/>
  <c r="O6148" i="1"/>
  <c r="O6172" i="1"/>
  <c r="O6196" i="1"/>
  <c r="O6220" i="1"/>
  <c r="O6244" i="1"/>
  <c r="O6268" i="1"/>
  <c r="O6292" i="1"/>
  <c r="O6316" i="1"/>
  <c r="O6340" i="1"/>
  <c r="O6364" i="1"/>
  <c r="O6388" i="1"/>
  <c r="O6412" i="1"/>
  <c r="O6436" i="1"/>
  <c r="O6460" i="1"/>
  <c r="O6484" i="1"/>
  <c r="O6508" i="1"/>
  <c r="O6532" i="1"/>
  <c r="O6556" i="1"/>
  <c r="O6580" i="1"/>
  <c r="O6604" i="1"/>
  <c r="O6623" i="1"/>
  <c r="O6645" i="1"/>
  <c r="O6667" i="1"/>
  <c r="O6686" i="1"/>
  <c r="O6706" i="1"/>
  <c r="O6728" i="1"/>
  <c r="O6748" i="1"/>
  <c r="O6767" i="1"/>
  <c r="O6789" i="1"/>
  <c r="O6811" i="1"/>
  <c r="O6826" i="1"/>
  <c r="O6843" i="1"/>
  <c r="O6859" i="1"/>
  <c r="O6874" i="1"/>
  <c r="O6891" i="1"/>
  <c r="O6907" i="1"/>
  <c r="O6922" i="1"/>
  <c r="O6939" i="1"/>
  <c r="O6955" i="1"/>
  <c r="O6970" i="1"/>
  <c r="O6987" i="1"/>
  <c r="O7003" i="1"/>
  <c r="O7018" i="1"/>
  <c r="O7035" i="1"/>
  <c r="O7051" i="1"/>
  <c r="O7066" i="1"/>
  <c r="O7083" i="1"/>
  <c r="O7099" i="1"/>
  <c r="O7114" i="1"/>
  <c r="O7131" i="1"/>
  <c r="O7147" i="1"/>
  <c r="O7162" i="1"/>
  <c r="O7179" i="1"/>
  <c r="O7195" i="1"/>
  <c r="O4311" i="1"/>
  <c r="O4855" i="1"/>
  <c r="O5120" i="1"/>
  <c r="O5246" i="1"/>
  <c r="O5354" i="1"/>
  <c r="O5462" i="1"/>
  <c r="O5567" i="1"/>
  <c r="O5663" i="1"/>
  <c r="O5759" i="1"/>
  <c r="O5855" i="1"/>
  <c r="O5947" i="1"/>
  <c r="O6008" i="1"/>
  <c r="O6056" i="1"/>
  <c r="O6094" i="1"/>
  <c r="O6127" i="1"/>
  <c r="O6151" i="1"/>
  <c r="O6175" i="1"/>
  <c r="O6199" i="1"/>
  <c r="O6223" i="1"/>
  <c r="O6247" i="1"/>
  <c r="O6271" i="1"/>
  <c r="O6295" i="1"/>
  <c r="O6319" i="1"/>
  <c r="O6343" i="1"/>
  <c r="O6367" i="1"/>
  <c r="O6391" i="1"/>
  <c r="O6415" i="1"/>
  <c r="O6439" i="1"/>
  <c r="O6463" i="1"/>
  <c r="O6487" i="1"/>
  <c r="O6511" i="1"/>
  <c r="O6535" i="1"/>
  <c r="O6559" i="1"/>
  <c r="O6583" i="1"/>
  <c r="O6607" i="1"/>
  <c r="O6626" i="1"/>
  <c r="O6646" i="1"/>
  <c r="O6668" i="1"/>
  <c r="O6688" i="1"/>
  <c r="O6707" i="1"/>
  <c r="O6729" i="1"/>
  <c r="O6751" i="1"/>
  <c r="O6770" i="1"/>
  <c r="O6790" i="1"/>
  <c r="O6812" i="1"/>
  <c r="O6827" i="1"/>
  <c r="O6844" i="1"/>
  <c r="O6860" i="1"/>
  <c r="O6875" i="1"/>
  <c r="O6892" i="1"/>
  <c r="O6908" i="1"/>
  <c r="O6923" i="1"/>
  <c r="O6940" i="1"/>
  <c r="O6956" i="1"/>
  <c r="O6971" i="1"/>
  <c r="O6988" i="1"/>
  <c r="O7004" i="1"/>
  <c r="O7019" i="1"/>
  <c r="O7036" i="1"/>
  <c r="O7052" i="1"/>
  <c r="O7067" i="1"/>
  <c r="O7084" i="1"/>
  <c r="O7100" i="1"/>
  <c r="O7115" i="1"/>
  <c r="O7132" i="1"/>
  <c r="O7148" i="1"/>
  <c r="O7163" i="1"/>
  <c r="O7180" i="1"/>
  <c r="O7196" i="1"/>
  <c r="O7211" i="1"/>
  <c r="O7223" i="1"/>
  <c r="O7235" i="1"/>
  <c r="O7247" i="1"/>
  <c r="O7259" i="1"/>
  <c r="O7271" i="1"/>
  <c r="O7283" i="1"/>
  <c r="O7295" i="1"/>
  <c r="O7307" i="1"/>
  <c r="O7319" i="1"/>
  <c r="O7331" i="1"/>
  <c r="O7343" i="1"/>
  <c r="O7355" i="1"/>
  <c r="O7367" i="1"/>
  <c r="O7379" i="1"/>
  <c r="O7391" i="1"/>
  <c r="O7403" i="1"/>
  <c r="O7415" i="1"/>
  <c r="O7427" i="1"/>
  <c r="O7439" i="1"/>
  <c r="O7451" i="1"/>
  <c r="O7463" i="1"/>
  <c r="O7475" i="1"/>
  <c r="O7487" i="1"/>
  <c r="O7499" i="1"/>
  <c r="O4314" i="1"/>
  <c r="O4856" i="1"/>
  <c r="O5121" i="1"/>
  <c r="O5248" i="1"/>
  <c r="O5356" i="1"/>
  <c r="O5464" i="1"/>
  <c r="O5570" i="1"/>
  <c r="O5666" i="1"/>
  <c r="O5762" i="1"/>
  <c r="O5858" i="1"/>
  <c r="O5948" i="1"/>
  <c r="O6010" i="1"/>
  <c r="O6058" i="1"/>
  <c r="O6095" i="1"/>
  <c r="O6128" i="1"/>
  <c r="O6152" i="1"/>
  <c r="O6176" i="1"/>
  <c r="O6200" i="1"/>
  <c r="O6224" i="1"/>
  <c r="O6248" i="1"/>
  <c r="O6272" i="1"/>
  <c r="O6296" i="1"/>
  <c r="O6320" i="1"/>
  <c r="O6344" i="1"/>
  <c r="O6368" i="1"/>
  <c r="O6392" i="1"/>
  <c r="O6416" i="1"/>
  <c r="O6440" i="1"/>
  <c r="O6464" i="1"/>
  <c r="O6488" i="1"/>
  <c r="O6512" i="1"/>
  <c r="O6536" i="1"/>
  <c r="O6560" i="1"/>
  <c r="O6584" i="1"/>
  <c r="O6608" i="1"/>
  <c r="O6628" i="1"/>
  <c r="O6647" i="1"/>
  <c r="O6669" i="1"/>
  <c r="O6691" i="1"/>
  <c r="O6710" i="1"/>
  <c r="O6730" i="1"/>
  <c r="O6752" i="1"/>
  <c r="O6772" i="1"/>
  <c r="O6791" i="1"/>
  <c r="O6813" i="1"/>
  <c r="O6830" i="1"/>
  <c r="O6845" i="1"/>
  <c r="O6861" i="1"/>
  <c r="O6878" i="1"/>
  <c r="O6893" i="1"/>
  <c r="O6909" i="1"/>
  <c r="O6926" i="1"/>
  <c r="O6941" i="1"/>
  <c r="O6957" i="1"/>
  <c r="O6974" i="1"/>
  <c r="O6989" i="1"/>
  <c r="O7005" i="1"/>
  <c r="O7022" i="1"/>
  <c r="O7037" i="1"/>
  <c r="O7053" i="1"/>
  <c r="O7070" i="1"/>
  <c r="O7085" i="1"/>
  <c r="O7101" i="1"/>
  <c r="O7118" i="1"/>
  <c r="O7133" i="1"/>
  <c r="O7149" i="1"/>
  <c r="O7166" i="1"/>
  <c r="O7181" i="1"/>
  <c r="O7197" i="1"/>
  <c r="O7212" i="1"/>
  <c r="O7224" i="1"/>
  <c r="O7236" i="1"/>
  <c r="O7248" i="1"/>
  <c r="O7260" i="1"/>
  <c r="O7272" i="1"/>
  <c r="O7284" i="1"/>
  <c r="O7296" i="1"/>
  <c r="O7308" i="1"/>
  <c r="O7320" i="1"/>
  <c r="O7332" i="1"/>
  <c r="O7344" i="1"/>
  <c r="O7356" i="1"/>
  <c r="O7368" i="1"/>
  <c r="O7380" i="1"/>
  <c r="O7392" i="1"/>
  <c r="O7404" i="1"/>
  <c r="O7416" i="1"/>
  <c r="O7428" i="1"/>
  <c r="O7440" i="1"/>
  <c r="O7452" i="1"/>
  <c r="O7464" i="1"/>
  <c r="O7476" i="1"/>
  <c r="O7488" i="1"/>
  <c r="O7500" i="1"/>
  <c r="O4455" i="1"/>
  <c r="O5584" i="1"/>
  <c r="O6067" i="1"/>
  <c r="O6226" i="1"/>
  <c r="O6370" i="1"/>
  <c r="O6514" i="1"/>
  <c r="O6650" i="1"/>
  <c r="O6775" i="1"/>
  <c r="O6879" i="1"/>
  <c r="O6975" i="1"/>
  <c r="O7071" i="1"/>
  <c r="O7135" i="1"/>
  <c r="O7198" i="1"/>
  <c r="O7237" i="1"/>
  <c r="O7270" i="1"/>
  <c r="O7294" i="1"/>
  <c r="O7318" i="1"/>
  <c r="O7342" i="1"/>
  <c r="O7366" i="1"/>
  <c r="O7390" i="1"/>
  <c r="O7414" i="1"/>
  <c r="O7438" i="1"/>
  <c r="O7462" i="1"/>
  <c r="O7486" i="1"/>
  <c r="O4458" i="1"/>
  <c r="O5585" i="1"/>
  <c r="O6068" i="1"/>
  <c r="O6227" i="1"/>
  <c r="O6371" i="1"/>
  <c r="O6515" i="1"/>
  <c r="O6652" i="1"/>
  <c r="O6776" i="1"/>
  <c r="O6880" i="1"/>
  <c r="O6976" i="1"/>
  <c r="O7072" i="1"/>
  <c r="O7136" i="1"/>
  <c r="O7199" i="1"/>
  <c r="O7238" i="1"/>
  <c r="O7273" i="1"/>
  <c r="O7297" i="1"/>
  <c r="O7321" i="1"/>
  <c r="O7345" i="1"/>
  <c r="O7369" i="1"/>
  <c r="O7393" i="1"/>
  <c r="O7417" i="1"/>
  <c r="O7441" i="1"/>
  <c r="O7465" i="1"/>
  <c r="O7489" i="1"/>
  <c r="O4927" i="1"/>
  <c r="O5680" i="1"/>
  <c r="O6103" i="1"/>
  <c r="O6250" i="1"/>
  <c r="O6394" i="1"/>
  <c r="O6538" i="1"/>
  <c r="O6670" i="1"/>
  <c r="O6794" i="1"/>
  <c r="O6895" i="1"/>
  <c r="O6991" i="1"/>
  <c r="O7075" i="1"/>
  <c r="O7138" i="1"/>
  <c r="O7203" i="1"/>
  <c r="O7240" i="1"/>
  <c r="O7274" i="1"/>
  <c r="O7298" i="1"/>
  <c r="O7322" i="1"/>
  <c r="O7346" i="1"/>
  <c r="O7370" i="1"/>
  <c r="O7394" i="1"/>
  <c r="O7418" i="1"/>
  <c r="O7442" i="1"/>
  <c r="O7466" i="1"/>
  <c r="O7490" i="1"/>
  <c r="O4928" i="1"/>
  <c r="O5681" i="1"/>
  <c r="O6104" i="1"/>
  <c r="O6251" i="1"/>
  <c r="O6395" i="1"/>
  <c r="O6539" i="1"/>
  <c r="O6671" i="1"/>
  <c r="O6796" i="1"/>
  <c r="O6896" i="1"/>
  <c r="O6992" i="1"/>
  <c r="O7087" i="1"/>
  <c r="O7150" i="1"/>
  <c r="O7210" i="1"/>
  <c r="O7246" i="1"/>
  <c r="O7276" i="1"/>
  <c r="O7300" i="1"/>
  <c r="O7324" i="1"/>
  <c r="O7348" i="1"/>
  <c r="O7372" i="1"/>
  <c r="O7396" i="1"/>
  <c r="O7420" i="1"/>
  <c r="O7444" i="1"/>
  <c r="O7468" i="1"/>
  <c r="O7492" i="1"/>
  <c r="O5145" i="1"/>
  <c r="O5776" i="1"/>
  <c r="O6130" i="1"/>
  <c r="O6274" i="1"/>
  <c r="O6418" i="1"/>
  <c r="O6562" i="1"/>
  <c r="O6692" i="1"/>
  <c r="O6814" i="1"/>
  <c r="O6910" i="1"/>
  <c r="O7006" i="1"/>
  <c r="O7088" i="1"/>
  <c r="O7151" i="1"/>
  <c r="O7213" i="1"/>
  <c r="O7249" i="1"/>
  <c r="O7277" i="1"/>
  <c r="O7301" i="1"/>
  <c r="O7325" i="1"/>
  <c r="O7349" i="1"/>
  <c r="O7373" i="1"/>
  <c r="O7397" i="1"/>
  <c r="O7421" i="1"/>
  <c r="O7445" i="1"/>
  <c r="O7469" i="1"/>
  <c r="O7493" i="1"/>
  <c r="O5146" i="1"/>
  <c r="O5777" i="1"/>
  <c r="O6131" i="1"/>
  <c r="O6275" i="1"/>
  <c r="O6419" i="1"/>
  <c r="O6563" i="1"/>
  <c r="O6693" i="1"/>
  <c r="O6815" i="1"/>
  <c r="O6911" i="1"/>
  <c r="O7007" i="1"/>
  <c r="O7090" i="1"/>
  <c r="O7155" i="1"/>
  <c r="O7214" i="1"/>
  <c r="O7250" i="1"/>
  <c r="O7280" i="1"/>
  <c r="O7304" i="1"/>
  <c r="O7328" i="1"/>
  <c r="O7352" i="1"/>
  <c r="O7376" i="1"/>
  <c r="O7400" i="1"/>
  <c r="O7424" i="1"/>
  <c r="O7448" i="1"/>
  <c r="O7472" i="1"/>
  <c r="O7496" i="1"/>
  <c r="O5264" i="1"/>
  <c r="O5872" i="1"/>
  <c r="O6154" i="1"/>
  <c r="O6298" i="1"/>
  <c r="O6442" i="1"/>
  <c r="O6586" i="1"/>
  <c r="O6712" i="1"/>
  <c r="O6831" i="1"/>
  <c r="O6927" i="1"/>
  <c r="O7023" i="1"/>
  <c r="O7102" i="1"/>
  <c r="O7167" i="1"/>
  <c r="O7216" i="1"/>
  <c r="O7252" i="1"/>
  <c r="O7282" i="1"/>
  <c r="O7306" i="1"/>
  <c r="O7330" i="1"/>
  <c r="O7354" i="1"/>
  <c r="O7378" i="1"/>
  <c r="O7402" i="1"/>
  <c r="O7426" i="1"/>
  <c r="O7450" i="1"/>
  <c r="O7474" i="1"/>
  <c r="O7498" i="1"/>
  <c r="O5265" i="1"/>
  <c r="O5873" i="1"/>
  <c r="O6155" i="1"/>
  <c r="O6299" i="1"/>
  <c r="O6443" i="1"/>
  <c r="O6587" i="1"/>
  <c r="O6715" i="1"/>
  <c r="O6832" i="1"/>
  <c r="O6928" i="1"/>
  <c r="O7024" i="1"/>
  <c r="O7103" i="1"/>
  <c r="O7168" i="1"/>
  <c r="O7222" i="1"/>
  <c r="O7258" i="1"/>
  <c r="O7285" i="1"/>
  <c r="O7309" i="1"/>
  <c r="O7333" i="1"/>
  <c r="O7357" i="1"/>
  <c r="O7381" i="1"/>
  <c r="O7405" i="1"/>
  <c r="O7429" i="1"/>
  <c r="O7453" i="1"/>
  <c r="O7477" i="1"/>
  <c r="O7501" i="1"/>
  <c r="O5372" i="1"/>
  <c r="O5959" i="1"/>
  <c r="O6178" i="1"/>
  <c r="O6322" i="1"/>
  <c r="O6466" i="1"/>
  <c r="O6609" i="1"/>
  <c r="O6731" i="1"/>
  <c r="O6847" i="1"/>
  <c r="O6943" i="1"/>
  <c r="O7039" i="1"/>
  <c r="O7107" i="1"/>
  <c r="O7171" i="1"/>
  <c r="O7225" i="1"/>
  <c r="O7261" i="1"/>
  <c r="O7286" i="1"/>
  <c r="O7310" i="1"/>
  <c r="O7334" i="1"/>
  <c r="O7358" i="1"/>
  <c r="O7382" i="1"/>
  <c r="O7406" i="1"/>
  <c r="O7430" i="1"/>
  <c r="O7454" i="1"/>
  <c r="O7478" i="1"/>
  <c r="O5373" i="1"/>
  <c r="O5960" i="1"/>
  <c r="O6179" i="1"/>
  <c r="O6323" i="1"/>
  <c r="O6467" i="1"/>
  <c r="O6610" i="1"/>
  <c r="O6734" i="1"/>
  <c r="O6848" i="1"/>
  <c r="O6944" i="1"/>
  <c r="O7040" i="1"/>
  <c r="O7119" i="1"/>
  <c r="O7183" i="1"/>
  <c r="O7226" i="1"/>
  <c r="O7262" i="1"/>
  <c r="O7288" i="1"/>
  <c r="O7312" i="1"/>
  <c r="O7336" i="1"/>
  <c r="O7360" i="1"/>
  <c r="O7384" i="1"/>
  <c r="O7408" i="1"/>
  <c r="O7432" i="1"/>
  <c r="O7456" i="1"/>
  <c r="O7480" i="1"/>
  <c r="O5480" i="1"/>
  <c r="O6753" i="1"/>
  <c r="O7228" i="1"/>
  <c r="O7385" i="1"/>
  <c r="O5481" i="1"/>
  <c r="O6754" i="1"/>
  <c r="O7234" i="1"/>
  <c r="O7388" i="1"/>
  <c r="O6019" i="1"/>
  <c r="O6862" i="1"/>
  <c r="O7264" i="1"/>
  <c r="O7409" i="1"/>
  <c r="O6020" i="1"/>
  <c r="O6863" i="1"/>
  <c r="O7265" i="1"/>
  <c r="O7412" i="1"/>
  <c r="O6202" i="1"/>
  <c r="O6958" i="1"/>
  <c r="O7289" i="1"/>
  <c r="O7433" i="1"/>
  <c r="O6203" i="1"/>
  <c r="O6959" i="1"/>
  <c r="O7292" i="1"/>
  <c r="O7436" i="1"/>
  <c r="O6346" i="1"/>
  <c r="O7054" i="1"/>
  <c r="O7313" i="1"/>
  <c r="O7457" i="1"/>
  <c r="O6347" i="1"/>
  <c r="O7055" i="1"/>
  <c r="O7316" i="1"/>
  <c r="O7460" i="1"/>
  <c r="O6490" i="1"/>
  <c r="O7120" i="1"/>
  <c r="O7337" i="1"/>
  <c r="O7481" i="1"/>
  <c r="O6491" i="1"/>
  <c r="O7123" i="1"/>
  <c r="O7340" i="1"/>
  <c r="O7484" i="1"/>
  <c r="O6631" i="1"/>
  <c r="O6632" i="1"/>
  <c r="O7184" i="1"/>
  <c r="O7186" i="1"/>
  <c r="O7361" i="1"/>
  <c r="O7364" i="1"/>
  <c r="K7493" i="1"/>
  <c r="K7481" i="1"/>
  <c r="K7469" i="1"/>
  <c r="K7457" i="1"/>
  <c r="K7445" i="1"/>
  <c r="K7433" i="1"/>
  <c r="K7421" i="1"/>
  <c r="K7409" i="1"/>
  <c r="K7397" i="1"/>
  <c r="K7385" i="1"/>
  <c r="K7373" i="1"/>
  <c r="K7361" i="1"/>
  <c r="K7349" i="1"/>
  <c r="K7337" i="1"/>
  <c r="K7325" i="1"/>
  <c r="K7313" i="1"/>
  <c r="K7301" i="1"/>
  <c r="K7289" i="1"/>
  <c r="K7277" i="1"/>
  <c r="K7265" i="1"/>
  <c r="K7253" i="1"/>
  <c r="K7241" i="1"/>
  <c r="K7229" i="1"/>
  <c r="K7217" i="1"/>
  <c r="K7205" i="1"/>
  <c r="K7193" i="1"/>
  <c r="K7181" i="1"/>
  <c r="K7169" i="1"/>
  <c r="K7157" i="1"/>
  <c r="K7145" i="1"/>
  <c r="K7133" i="1"/>
  <c r="K7121" i="1"/>
  <c r="K7109" i="1"/>
  <c r="K7097" i="1"/>
  <c r="K7085" i="1"/>
  <c r="K7073" i="1"/>
  <c r="K7061" i="1"/>
  <c r="K7049" i="1"/>
  <c r="K7037" i="1"/>
  <c r="K7025" i="1"/>
  <c r="K7013" i="1"/>
  <c r="K7001" i="1"/>
  <c r="K6989" i="1"/>
  <c r="K6977" i="1"/>
  <c r="K6965" i="1"/>
  <c r="K6953" i="1"/>
  <c r="K6941" i="1"/>
  <c r="K6929" i="1"/>
  <c r="K6917" i="1"/>
  <c r="K6905" i="1"/>
  <c r="K6893" i="1"/>
  <c r="K6881" i="1"/>
  <c r="K6869" i="1"/>
  <c r="K6857" i="1"/>
  <c r="K6845" i="1"/>
  <c r="K6833" i="1"/>
  <c r="K6821" i="1"/>
  <c r="K6809" i="1"/>
  <c r="K6797" i="1"/>
  <c r="K6785" i="1"/>
  <c r="K6773" i="1"/>
  <c r="K6761" i="1"/>
  <c r="K6749" i="1"/>
  <c r="K6737" i="1"/>
  <c r="K6725" i="1"/>
  <c r="K6713" i="1"/>
  <c r="K6701" i="1"/>
  <c r="K6689" i="1"/>
  <c r="K6677" i="1"/>
  <c r="K6665" i="1"/>
  <c r="K6653" i="1"/>
  <c r="K6641" i="1"/>
  <c r="K6629" i="1"/>
  <c r="K6617" i="1"/>
  <c r="K6605" i="1"/>
  <c r="K6593" i="1"/>
  <c r="K6581" i="1"/>
  <c r="K6569" i="1"/>
  <c r="K6557" i="1"/>
  <c r="K6545" i="1"/>
  <c r="K6533" i="1"/>
  <c r="K6521" i="1"/>
  <c r="K6509" i="1"/>
  <c r="K6497" i="1"/>
  <c r="K6485" i="1"/>
  <c r="K6473" i="1"/>
  <c r="K6461" i="1"/>
  <c r="K6449" i="1"/>
  <c r="K6437" i="1"/>
  <c r="K6425" i="1"/>
  <c r="K6413" i="1"/>
  <c r="K6401" i="1"/>
  <c r="K6389" i="1"/>
  <c r="K6377" i="1"/>
  <c r="K6365" i="1"/>
  <c r="K6353" i="1"/>
  <c r="K6341" i="1"/>
  <c r="K6329" i="1"/>
  <c r="K6317" i="1"/>
  <c r="K6305" i="1"/>
  <c r="K6293" i="1"/>
  <c r="K6281" i="1"/>
  <c r="K6269" i="1"/>
  <c r="K6257" i="1"/>
  <c r="K6245" i="1"/>
  <c r="K6233" i="1"/>
  <c r="K6221" i="1"/>
  <c r="K6209" i="1"/>
  <c r="K6197" i="1"/>
  <c r="K6185" i="1"/>
  <c r="K6173" i="1"/>
  <c r="K6161" i="1"/>
  <c r="K6149" i="1"/>
  <c r="K6137" i="1"/>
  <c r="K6125" i="1"/>
  <c r="K6113" i="1"/>
  <c r="K6101" i="1"/>
  <c r="K6089" i="1"/>
  <c r="K6077" i="1"/>
  <c r="K6065" i="1"/>
  <c r="K6053" i="1"/>
  <c r="K6041" i="1"/>
  <c r="K6029" i="1"/>
  <c r="K6017" i="1"/>
  <c r="K6005" i="1"/>
  <c r="K5993" i="1"/>
  <c r="K5981" i="1"/>
  <c r="K5969" i="1"/>
  <c r="K5957" i="1"/>
  <c r="K5945" i="1"/>
  <c r="K5933" i="1"/>
  <c r="K5921" i="1"/>
  <c r="K5909" i="1"/>
  <c r="K5897" i="1"/>
  <c r="K5885" i="1"/>
  <c r="K5873" i="1"/>
  <c r="K5861" i="1"/>
  <c r="K5849" i="1"/>
  <c r="K5837" i="1"/>
  <c r="K5825" i="1"/>
  <c r="K5813" i="1"/>
  <c r="K5801" i="1"/>
  <c r="K5789" i="1"/>
  <c r="K5777" i="1"/>
  <c r="K5765" i="1"/>
  <c r="K5753" i="1"/>
  <c r="K5741" i="1"/>
  <c r="K5729" i="1"/>
  <c r="K5717" i="1"/>
  <c r="K5705" i="1"/>
  <c r="K5693" i="1"/>
  <c r="K5681" i="1"/>
  <c r="K5669" i="1"/>
  <c r="K5657" i="1"/>
  <c r="K5645" i="1"/>
  <c r="K5633" i="1"/>
  <c r="K5621" i="1"/>
  <c r="K5609" i="1"/>
  <c r="K5597" i="1"/>
  <c r="K5585" i="1"/>
  <c r="K5573" i="1"/>
  <c r="K5561" i="1"/>
  <c r="K5549" i="1"/>
  <c r="K5537" i="1"/>
  <c r="K5525" i="1"/>
  <c r="K5513" i="1"/>
  <c r="K5501" i="1"/>
  <c r="K5489" i="1"/>
  <c r="K5477" i="1"/>
  <c r="K5465" i="1"/>
  <c r="K5453" i="1"/>
  <c r="K5441" i="1"/>
  <c r="K5429" i="1"/>
  <c r="K5417" i="1"/>
  <c r="K5405" i="1"/>
  <c r="K5393" i="1"/>
  <c r="K5381" i="1"/>
  <c r="K5369" i="1"/>
  <c r="K5357" i="1"/>
  <c r="K5345" i="1"/>
  <c r="K5333" i="1"/>
  <c r="K5321" i="1"/>
  <c r="K5309" i="1"/>
  <c r="K5297" i="1"/>
  <c r="K5285" i="1"/>
  <c r="K5273" i="1"/>
  <c r="K5261" i="1"/>
  <c r="K5249" i="1"/>
  <c r="K5237" i="1"/>
  <c r="K5225" i="1"/>
  <c r="K5213" i="1"/>
  <c r="K5201" i="1"/>
  <c r="K5189" i="1"/>
  <c r="K5177" i="1"/>
  <c r="K5165" i="1"/>
  <c r="K5153" i="1"/>
  <c r="K5141" i="1"/>
  <c r="K5129" i="1"/>
  <c r="K5117" i="1"/>
  <c r="K5105" i="1"/>
  <c r="K5093" i="1"/>
  <c r="K5081" i="1"/>
  <c r="K5069" i="1"/>
  <c r="K5057" i="1"/>
  <c r="K5045" i="1"/>
  <c r="K5033" i="1"/>
  <c r="K5021" i="1"/>
  <c r="K5009" i="1"/>
  <c r="K4997" i="1"/>
  <c r="K4985" i="1"/>
  <c r="K4973" i="1"/>
  <c r="K4961" i="1"/>
  <c r="K4949" i="1"/>
  <c r="K4937" i="1"/>
  <c r="K4925" i="1"/>
  <c r="K4913" i="1"/>
  <c r="K4901" i="1"/>
  <c r="K4889" i="1"/>
  <c r="K4877" i="1"/>
  <c r="K4865" i="1"/>
  <c r="K4853" i="1"/>
  <c r="K4841" i="1"/>
  <c r="K4829" i="1"/>
  <c r="K4817" i="1"/>
  <c r="K4805" i="1"/>
  <c r="K4793" i="1"/>
  <c r="K4781" i="1"/>
  <c r="K4769" i="1"/>
  <c r="K4757" i="1"/>
  <c r="K4745" i="1"/>
  <c r="K4733" i="1"/>
  <c r="K4721" i="1"/>
  <c r="K4709" i="1"/>
  <c r="K4697" i="1"/>
  <c r="K4685" i="1"/>
  <c r="K4673" i="1"/>
  <c r="K4661" i="1"/>
  <c r="K4649" i="1"/>
  <c r="K4637" i="1"/>
  <c r="K4625" i="1"/>
  <c r="K4613" i="1"/>
  <c r="K4601" i="1"/>
  <c r="K4589" i="1"/>
  <c r="K4577" i="1"/>
  <c r="K4565" i="1"/>
  <c r="K4553" i="1"/>
  <c r="K4541" i="1"/>
  <c r="K4529" i="1"/>
  <c r="K4517" i="1"/>
  <c r="K4505" i="1"/>
  <c r="K4493" i="1"/>
  <c r="K4481" i="1"/>
  <c r="K4469" i="1"/>
  <c r="K4457" i="1"/>
  <c r="K4445" i="1"/>
  <c r="K4433" i="1"/>
  <c r="K4421" i="1"/>
  <c r="K4409" i="1"/>
  <c r="K4397" i="1"/>
  <c r="K4385" i="1"/>
  <c r="K4373" i="1"/>
  <c r="K4361" i="1"/>
  <c r="K4349" i="1"/>
  <c r="K4337" i="1"/>
  <c r="K4325" i="1"/>
  <c r="K4313" i="1"/>
  <c r="K4301" i="1"/>
  <c r="K4289" i="1"/>
  <c r="K4277" i="1"/>
  <c r="K4265" i="1"/>
  <c r="K4253" i="1"/>
  <c r="K4241" i="1"/>
  <c r="K4229" i="1"/>
  <c r="K4217" i="1"/>
  <c r="K4205" i="1"/>
  <c r="K4193" i="1"/>
  <c r="K4181" i="1"/>
  <c r="K4169" i="1"/>
  <c r="K4157" i="1"/>
  <c r="K4145" i="1"/>
  <c r="K4133" i="1"/>
  <c r="K4121" i="1"/>
  <c r="K4109" i="1"/>
  <c r="K4097" i="1"/>
  <c r="K4085" i="1"/>
  <c r="K4073" i="1"/>
  <c r="K4061" i="1"/>
  <c r="K4049" i="1"/>
  <c r="K4037" i="1"/>
  <c r="K4025" i="1"/>
  <c r="K4013" i="1"/>
  <c r="K4001" i="1"/>
  <c r="K3989" i="1"/>
  <c r="K3977" i="1"/>
  <c r="K3965" i="1"/>
  <c r="K3953" i="1"/>
  <c r="K3941" i="1"/>
  <c r="K3929" i="1"/>
  <c r="K3917" i="1"/>
  <c r="K3905" i="1"/>
  <c r="K3893" i="1"/>
  <c r="K3881" i="1"/>
  <c r="K3869" i="1"/>
  <c r="K3857" i="1"/>
  <c r="K3845" i="1"/>
  <c r="K3833" i="1"/>
  <c r="K3821" i="1"/>
  <c r="K3809" i="1"/>
  <c r="K3797" i="1"/>
  <c r="K3785" i="1"/>
  <c r="K3773" i="1"/>
  <c r="K3761" i="1"/>
  <c r="K3749" i="1"/>
  <c r="K3737" i="1"/>
  <c r="K3725" i="1"/>
  <c r="K3713" i="1"/>
  <c r="K3701" i="1"/>
  <c r="K3689" i="1"/>
  <c r="K3677" i="1"/>
  <c r="K3665" i="1"/>
  <c r="K3653" i="1"/>
  <c r="K3641" i="1"/>
  <c r="K3629" i="1"/>
  <c r="K3617" i="1"/>
  <c r="K3605" i="1"/>
  <c r="K3593" i="1"/>
  <c r="K3581" i="1"/>
  <c r="K3569" i="1"/>
  <c r="K3557" i="1"/>
  <c r="K3545" i="1"/>
  <c r="K3533" i="1"/>
  <c r="K3521" i="1"/>
  <c r="K3509" i="1"/>
  <c r="K3497" i="1"/>
  <c r="K3485" i="1"/>
  <c r="K3473" i="1"/>
  <c r="K3461" i="1"/>
  <c r="K3449" i="1"/>
  <c r="K3437" i="1"/>
  <c r="K3425" i="1"/>
  <c r="K3413" i="1"/>
  <c r="K3401" i="1"/>
  <c r="K3389" i="1"/>
  <c r="K3377" i="1"/>
  <c r="K3365" i="1"/>
  <c r="K3353" i="1"/>
  <c r="K3341" i="1"/>
  <c r="K3329" i="1"/>
  <c r="K3317" i="1"/>
  <c r="K3305" i="1"/>
  <c r="K3293" i="1"/>
  <c r="K3281" i="1"/>
  <c r="K3269" i="1"/>
  <c r="K3257" i="1"/>
  <c r="K3245" i="1"/>
  <c r="K3233" i="1"/>
  <c r="K3221" i="1"/>
  <c r="K3209" i="1"/>
  <c r="K3197" i="1"/>
  <c r="K3185" i="1"/>
  <c r="K3173" i="1"/>
  <c r="K3161" i="1"/>
  <c r="K3149" i="1"/>
  <c r="K3137" i="1"/>
  <c r="K3125" i="1"/>
  <c r="K3113" i="1"/>
  <c r="K3101" i="1"/>
  <c r="K3089" i="1"/>
  <c r="K3077" i="1"/>
  <c r="K3065" i="1"/>
  <c r="K3053" i="1"/>
  <c r="K3041" i="1"/>
  <c r="K3029" i="1"/>
  <c r="K3017" i="1"/>
  <c r="K3005" i="1"/>
  <c r="K2993" i="1"/>
  <c r="K2981" i="1"/>
  <c r="K2969" i="1"/>
  <c r="K2957" i="1"/>
  <c r="K2945" i="1"/>
  <c r="K2933" i="1"/>
  <c r="K2921" i="1"/>
  <c r="K2909" i="1"/>
  <c r="K2897" i="1"/>
  <c r="K2885" i="1"/>
  <c r="K2873" i="1"/>
  <c r="K2861" i="1"/>
  <c r="K2849" i="1"/>
  <c r="K2837" i="1"/>
  <c r="K2825" i="1"/>
  <c r="K2813" i="1"/>
  <c r="K2801" i="1"/>
  <c r="K2789" i="1"/>
  <c r="K2777" i="1"/>
  <c r="K2765" i="1"/>
  <c r="K2753" i="1"/>
  <c r="K2741" i="1"/>
  <c r="K2729" i="1"/>
  <c r="K2717" i="1"/>
  <c r="K2705" i="1"/>
  <c r="K2693" i="1"/>
  <c r="K2681" i="1"/>
  <c r="K2669" i="1"/>
  <c r="K2657" i="1"/>
  <c r="K2645" i="1"/>
  <c r="K2633" i="1"/>
  <c r="K2621" i="1"/>
  <c r="K2609" i="1"/>
  <c r="K2597" i="1"/>
  <c r="K2585" i="1"/>
  <c r="K2573" i="1"/>
  <c r="K2561" i="1"/>
  <c r="K2549" i="1"/>
  <c r="K2537" i="1"/>
  <c r="K2525" i="1"/>
  <c r="K2513" i="1"/>
  <c r="K2501" i="1"/>
  <c r="K2489" i="1"/>
  <c r="K2477" i="1"/>
  <c r="K2465" i="1"/>
  <c r="K2453" i="1"/>
  <c r="K2441" i="1"/>
  <c r="K2429" i="1"/>
  <c r="K2417" i="1"/>
  <c r="K2405" i="1"/>
  <c r="K2393" i="1"/>
  <c r="K2381" i="1"/>
  <c r="K2369" i="1"/>
  <c r="K2357" i="1"/>
  <c r="K2345" i="1"/>
  <c r="K2333" i="1"/>
  <c r="K2321" i="1"/>
  <c r="K2309" i="1"/>
  <c r="K2297" i="1"/>
  <c r="K2285" i="1"/>
  <c r="K2273" i="1"/>
  <c r="K2261" i="1"/>
  <c r="K2249" i="1"/>
  <c r="K2237" i="1"/>
  <c r="K2225" i="1"/>
  <c r="K2213" i="1"/>
  <c r="K2201" i="1"/>
  <c r="K2189" i="1"/>
  <c r="K2177" i="1"/>
  <c r="K2165" i="1"/>
  <c r="K2153" i="1"/>
  <c r="K2141" i="1"/>
  <c r="K2129" i="1"/>
  <c r="K2117" i="1"/>
  <c r="K2105" i="1"/>
  <c r="K2093" i="1"/>
  <c r="K2081" i="1"/>
  <c r="K2069" i="1"/>
  <c r="K2057" i="1"/>
  <c r="K2045" i="1"/>
  <c r="K2033" i="1"/>
  <c r="K2021" i="1"/>
  <c r="K2009" i="1"/>
  <c r="K1997" i="1"/>
  <c r="K1985" i="1"/>
  <c r="K1973" i="1"/>
  <c r="K1961" i="1"/>
  <c r="K1949" i="1"/>
  <c r="K1937" i="1"/>
  <c r="K1925" i="1"/>
  <c r="K1913" i="1"/>
  <c r="K1901" i="1"/>
  <c r="K1889" i="1"/>
  <c r="K1877" i="1"/>
  <c r="K1865" i="1"/>
  <c r="K1853" i="1"/>
  <c r="K1841" i="1"/>
  <c r="K1829" i="1"/>
  <c r="K1817" i="1"/>
  <c r="K1805" i="1"/>
  <c r="K1793" i="1"/>
  <c r="K1781" i="1"/>
  <c r="K1769" i="1"/>
  <c r="K1757" i="1"/>
  <c r="K1745" i="1"/>
  <c r="K1733" i="1"/>
  <c r="K1721" i="1"/>
  <c r="K1709" i="1"/>
  <c r="K1697" i="1"/>
  <c r="K1685" i="1"/>
  <c r="K1673" i="1"/>
  <c r="K1661" i="1"/>
  <c r="K1649" i="1"/>
  <c r="K1637" i="1"/>
  <c r="K1625" i="1"/>
  <c r="K1613" i="1"/>
  <c r="K1601" i="1"/>
  <c r="K1589" i="1"/>
  <c r="K1577" i="1"/>
  <c r="K1565" i="1"/>
  <c r="K1553" i="1"/>
  <c r="K1541" i="1"/>
  <c r="K1529" i="1"/>
  <c r="K1517" i="1"/>
  <c r="K1505" i="1"/>
  <c r="K1493" i="1"/>
  <c r="K1481" i="1"/>
  <c r="K1469" i="1"/>
  <c r="K1457" i="1"/>
  <c r="K1445" i="1"/>
  <c r="K1433" i="1"/>
  <c r="K1421" i="1"/>
  <c r="K1409" i="1"/>
  <c r="K1397" i="1"/>
  <c r="K1385" i="1"/>
  <c r="K1373" i="1"/>
  <c r="K1361" i="1"/>
  <c r="K1349" i="1"/>
  <c r="K1337" i="1"/>
  <c r="K1325" i="1"/>
  <c r="K1313" i="1"/>
  <c r="K1301" i="1"/>
  <c r="K1289" i="1"/>
  <c r="K1277" i="1"/>
  <c r="K1265" i="1"/>
  <c r="K1253" i="1"/>
  <c r="K1241" i="1"/>
  <c r="K1229" i="1"/>
  <c r="K1217" i="1"/>
  <c r="K1205" i="1"/>
  <c r="K1193" i="1"/>
  <c r="K1181" i="1"/>
  <c r="K1169" i="1"/>
  <c r="K1157" i="1"/>
  <c r="K1145" i="1"/>
  <c r="K1133" i="1"/>
  <c r="K1121" i="1"/>
  <c r="K1109" i="1"/>
  <c r="K1097" i="1"/>
  <c r="K1085" i="1"/>
  <c r="K1073" i="1"/>
  <c r="K1061" i="1"/>
  <c r="K1049" i="1"/>
  <c r="K1037" i="1"/>
  <c r="K1025" i="1"/>
  <c r="K1013" i="1"/>
  <c r="K1001" i="1"/>
  <c r="K989" i="1"/>
  <c r="K977" i="1"/>
  <c r="K965" i="1"/>
  <c r="K953" i="1"/>
  <c r="K941" i="1"/>
  <c r="K929" i="1"/>
  <c r="K917" i="1"/>
  <c r="K905" i="1"/>
  <c r="K893" i="1"/>
  <c r="K881" i="1"/>
  <c r="K869" i="1"/>
  <c r="K857" i="1"/>
  <c r="K845" i="1"/>
  <c r="K833" i="1"/>
  <c r="K821" i="1"/>
  <c r="K809" i="1"/>
  <c r="K797" i="1"/>
  <c r="K785" i="1"/>
  <c r="K773" i="1"/>
  <c r="K761" i="1"/>
  <c r="K749" i="1"/>
  <c r="K737" i="1"/>
  <c r="K725" i="1"/>
  <c r="K713" i="1"/>
  <c r="K701" i="1"/>
  <c r="K689" i="1"/>
  <c r="K677" i="1"/>
  <c r="K665" i="1"/>
  <c r="K653" i="1"/>
  <c r="K641" i="1"/>
  <c r="K629" i="1"/>
  <c r="K617" i="1"/>
  <c r="K605" i="1"/>
  <c r="K593" i="1"/>
  <c r="K581" i="1"/>
  <c r="K569" i="1"/>
  <c r="K557" i="1"/>
  <c r="K545" i="1"/>
  <c r="K533" i="1"/>
  <c r="K521" i="1"/>
  <c r="K509" i="1"/>
  <c r="K497" i="1"/>
  <c r="K485" i="1"/>
  <c r="K473" i="1"/>
  <c r="K461" i="1"/>
  <c r="K449" i="1"/>
  <c r="K437" i="1"/>
  <c r="K425" i="1"/>
  <c r="K413" i="1"/>
  <c r="K401" i="1"/>
  <c r="K389" i="1"/>
  <c r="K377" i="1"/>
  <c r="K365" i="1"/>
  <c r="K353" i="1"/>
  <c r="K341" i="1"/>
  <c r="K329" i="1"/>
  <c r="K317" i="1"/>
  <c r="K305" i="1"/>
  <c r="K293" i="1"/>
  <c r="K281" i="1"/>
  <c r="K269" i="1"/>
  <c r="K257" i="1"/>
  <c r="K245" i="1"/>
  <c r="K233" i="1"/>
  <c r="K221" i="1"/>
  <c r="K209" i="1"/>
  <c r="K197" i="1"/>
  <c r="K185" i="1"/>
  <c r="K173" i="1"/>
  <c r="K161" i="1"/>
  <c r="K149" i="1"/>
  <c r="K137" i="1"/>
  <c r="K125" i="1"/>
  <c r="K113" i="1"/>
  <c r="K101" i="1"/>
  <c r="K89" i="1"/>
  <c r="K77" i="1"/>
  <c r="K65" i="1"/>
  <c r="K53" i="1"/>
  <c r="K41" i="1"/>
  <c r="K29" i="1"/>
  <c r="K17" i="1"/>
  <c r="K5" i="1"/>
  <c r="K7491" i="1"/>
  <c r="K7479" i="1"/>
  <c r="K7467" i="1"/>
  <c r="K7455" i="1"/>
  <c r="K7443" i="1"/>
  <c r="K7431" i="1"/>
  <c r="K7419" i="1"/>
  <c r="K7407" i="1"/>
  <c r="K7395" i="1"/>
  <c r="K7383" i="1"/>
  <c r="K7371" i="1"/>
  <c r="K7359" i="1"/>
  <c r="K7347" i="1"/>
  <c r="K7335" i="1"/>
  <c r="K7323" i="1"/>
  <c r="K7311" i="1"/>
  <c r="K7299" i="1"/>
  <c r="K7287" i="1"/>
  <c r="K7275" i="1"/>
  <c r="K7263" i="1"/>
  <c r="K7251" i="1"/>
  <c r="K7239" i="1"/>
  <c r="K7227" i="1"/>
  <c r="K7215" i="1"/>
  <c r="K7203" i="1"/>
  <c r="K7191" i="1"/>
  <c r="K7179" i="1"/>
  <c r="K7167" i="1"/>
  <c r="K7155" i="1"/>
  <c r="K7143" i="1"/>
  <c r="K7131" i="1"/>
  <c r="K7119" i="1"/>
  <c r="K7107" i="1"/>
  <c r="K7095" i="1"/>
  <c r="K7083" i="1"/>
  <c r="K7071" i="1"/>
  <c r="K7059" i="1"/>
  <c r="K7047" i="1"/>
  <c r="K7035" i="1"/>
  <c r="K7023" i="1"/>
  <c r="K7011" i="1"/>
  <c r="K6999" i="1"/>
  <c r="K6987" i="1"/>
  <c r="K6975" i="1"/>
  <c r="K6963" i="1"/>
  <c r="K6951" i="1"/>
  <c r="K6939" i="1"/>
  <c r="K6927" i="1"/>
  <c r="K6915" i="1"/>
  <c r="K6903" i="1"/>
  <c r="K6891" i="1"/>
  <c r="K6879" i="1"/>
  <c r="K6867" i="1"/>
  <c r="K6855" i="1"/>
  <c r="K6843" i="1"/>
  <c r="K6831" i="1"/>
  <c r="K6819" i="1"/>
  <c r="K6807" i="1"/>
  <c r="K6795" i="1"/>
  <c r="K6783" i="1"/>
  <c r="K6771" i="1"/>
  <c r="K6759" i="1"/>
  <c r="K6747" i="1"/>
  <c r="K6735" i="1"/>
  <c r="K6723" i="1"/>
  <c r="K6711" i="1"/>
  <c r="K6699" i="1"/>
  <c r="K6687" i="1"/>
  <c r="K6675" i="1"/>
  <c r="K6663" i="1"/>
  <c r="K6651" i="1"/>
  <c r="K6639" i="1"/>
  <c r="K6627" i="1"/>
  <c r="K6615" i="1"/>
  <c r="K6603" i="1"/>
  <c r="K6591" i="1"/>
  <c r="K6579" i="1"/>
  <c r="K6567" i="1"/>
  <c r="K6555" i="1"/>
  <c r="K6543" i="1"/>
  <c r="K6531" i="1"/>
  <c r="K6519" i="1"/>
  <c r="K6507" i="1"/>
  <c r="K6495" i="1"/>
  <c r="K6483" i="1"/>
  <c r="K6471" i="1"/>
  <c r="K6459" i="1"/>
  <c r="K6447" i="1"/>
  <c r="K6435" i="1"/>
  <c r="K6423" i="1"/>
  <c r="K6411" i="1"/>
  <c r="K6399" i="1"/>
  <c r="K6387" i="1"/>
  <c r="K6375" i="1"/>
  <c r="K6363" i="1"/>
  <c r="K6351" i="1"/>
  <c r="K6339" i="1"/>
  <c r="K6327" i="1"/>
  <c r="K6315" i="1"/>
  <c r="K6303" i="1"/>
  <c r="K6291" i="1"/>
  <c r="K6279" i="1"/>
  <c r="K6267" i="1"/>
  <c r="K6255" i="1"/>
  <c r="K6243" i="1"/>
  <c r="K6231" i="1"/>
  <c r="K6219" i="1"/>
  <c r="K6207" i="1"/>
  <c r="K6195" i="1"/>
  <c r="K6183" i="1"/>
  <c r="K6171" i="1"/>
  <c r="K6159" i="1"/>
  <c r="K6147" i="1"/>
  <c r="K6135" i="1"/>
  <c r="K6123" i="1"/>
  <c r="K6111" i="1"/>
  <c r="K6099" i="1"/>
  <c r="K6087" i="1"/>
  <c r="K6075" i="1"/>
  <c r="K6063" i="1"/>
  <c r="K6051" i="1"/>
  <c r="K6039" i="1"/>
  <c r="K6027" i="1"/>
  <c r="K6015" i="1"/>
  <c r="K6003" i="1"/>
  <c r="K5991" i="1"/>
  <c r="K5979" i="1"/>
  <c r="K5967" i="1"/>
  <c r="K5955" i="1"/>
  <c r="K5943" i="1"/>
  <c r="K5931" i="1"/>
  <c r="K5919" i="1"/>
  <c r="K5907" i="1"/>
  <c r="K5895" i="1"/>
  <c r="K5883" i="1"/>
  <c r="K5871" i="1"/>
  <c r="K5859" i="1"/>
  <c r="K5847" i="1"/>
  <c r="K5835" i="1"/>
  <c r="K5823" i="1"/>
  <c r="K5811" i="1"/>
  <c r="K5799" i="1"/>
  <c r="K5787" i="1"/>
  <c r="K5775" i="1"/>
  <c r="K5763" i="1"/>
  <c r="K5751" i="1"/>
  <c r="K5739" i="1"/>
  <c r="K5727" i="1"/>
  <c r="K5715" i="1"/>
  <c r="K5703" i="1"/>
  <c r="K5691" i="1"/>
  <c r="K5679" i="1"/>
  <c r="K5667" i="1"/>
  <c r="K5655" i="1"/>
  <c r="K5643" i="1"/>
  <c r="K5631" i="1"/>
  <c r="K5619" i="1"/>
  <c r="K5607" i="1"/>
  <c r="K5595" i="1"/>
  <c r="K5583" i="1"/>
  <c r="K5571" i="1"/>
  <c r="K5559" i="1"/>
  <c r="K5547" i="1"/>
  <c r="K5535" i="1"/>
  <c r="K5523" i="1"/>
  <c r="K5511" i="1"/>
  <c r="K5499" i="1"/>
  <c r="K5487" i="1"/>
  <c r="K5475" i="1"/>
  <c r="K5463" i="1"/>
  <c r="K5451" i="1"/>
  <c r="K5439" i="1"/>
  <c r="K5427" i="1"/>
  <c r="K5415" i="1"/>
  <c r="K5403" i="1"/>
  <c r="K5391" i="1"/>
  <c r="K5379" i="1"/>
  <c r="K5367" i="1"/>
  <c r="K5355" i="1"/>
  <c r="K5343" i="1"/>
  <c r="K5331" i="1"/>
  <c r="K5319" i="1"/>
  <c r="K5307" i="1"/>
  <c r="K5295" i="1"/>
  <c r="K5283" i="1"/>
  <c r="K5271" i="1"/>
  <c r="K5259" i="1"/>
  <c r="K5247" i="1"/>
  <c r="K5235" i="1"/>
  <c r="K5223" i="1"/>
  <c r="K5211" i="1"/>
  <c r="K5199" i="1"/>
  <c r="K5187" i="1"/>
  <c r="K5175" i="1"/>
  <c r="K5163" i="1"/>
  <c r="K5151" i="1"/>
  <c r="K5139" i="1"/>
  <c r="K5127" i="1"/>
  <c r="K5115" i="1"/>
  <c r="K5103" i="1"/>
  <c r="K5091" i="1"/>
  <c r="K5079" i="1"/>
  <c r="K5067" i="1"/>
  <c r="K5055" i="1"/>
  <c r="K5043" i="1"/>
  <c r="K5031" i="1"/>
  <c r="K5019" i="1"/>
  <c r="K5007" i="1"/>
  <c r="K4995" i="1"/>
  <c r="K4983" i="1"/>
  <c r="K4971" i="1"/>
  <c r="K4959" i="1"/>
  <c r="K4947" i="1"/>
  <c r="K4935" i="1"/>
  <c r="K4923" i="1"/>
  <c r="K4911" i="1"/>
  <c r="K4899" i="1"/>
  <c r="K4887" i="1"/>
  <c r="K4875" i="1"/>
  <c r="K4863" i="1"/>
  <c r="K4851" i="1"/>
  <c r="K4839" i="1"/>
  <c r="K4827" i="1"/>
  <c r="K4815" i="1"/>
  <c r="K4803" i="1"/>
  <c r="K4791" i="1"/>
  <c r="K4779" i="1"/>
  <c r="K4767" i="1"/>
  <c r="K4755" i="1"/>
  <c r="K4743" i="1"/>
  <c r="K4731" i="1"/>
  <c r="K4719" i="1"/>
  <c r="K4707" i="1"/>
  <c r="K4695" i="1"/>
  <c r="K4683" i="1"/>
  <c r="K4671" i="1"/>
  <c r="K4659" i="1"/>
  <c r="K4647" i="1"/>
  <c r="K4635" i="1"/>
  <c r="K4623" i="1"/>
  <c r="K4611" i="1"/>
  <c r="K4599" i="1"/>
  <c r="K4587" i="1"/>
  <c r="K4575" i="1"/>
  <c r="K4563" i="1"/>
  <c r="K4551" i="1"/>
  <c r="K4539" i="1"/>
  <c r="K4527" i="1"/>
  <c r="K4515" i="1"/>
  <c r="K4503" i="1"/>
  <c r="K4491" i="1"/>
  <c r="K4479" i="1"/>
  <c r="K4467" i="1"/>
  <c r="K4455" i="1"/>
  <c r="K4443" i="1"/>
  <c r="K4431" i="1"/>
  <c r="K4419" i="1"/>
  <c r="K4407" i="1"/>
  <c r="K4395" i="1"/>
  <c r="K4383" i="1"/>
  <c r="K4371" i="1"/>
  <c r="K4359" i="1"/>
  <c r="K4347" i="1"/>
  <c r="K4335" i="1"/>
  <c r="K4323" i="1"/>
  <c r="K4311" i="1"/>
  <c r="K4299" i="1"/>
  <c r="K4287" i="1"/>
  <c r="K4275" i="1"/>
  <c r="K4263" i="1"/>
  <c r="K4251" i="1"/>
  <c r="K4239" i="1"/>
  <c r="K4227" i="1"/>
  <c r="K4215" i="1"/>
  <c r="K4203" i="1"/>
  <c r="K4191" i="1"/>
  <c r="K4179" i="1"/>
  <c r="K4167" i="1"/>
  <c r="K4155" i="1"/>
  <c r="K4143" i="1"/>
  <c r="K4131" i="1"/>
  <c r="K4119" i="1"/>
  <c r="K4107" i="1"/>
  <c r="K4095" i="1"/>
  <c r="K4083" i="1"/>
  <c r="K4071" i="1"/>
  <c r="K4059" i="1"/>
  <c r="K4047" i="1"/>
  <c r="K4035" i="1"/>
  <c r="K4023" i="1"/>
  <c r="K4011" i="1"/>
  <c r="K3999" i="1"/>
  <c r="K3987" i="1"/>
  <c r="K3975" i="1"/>
  <c r="K3963" i="1"/>
  <c r="K3951" i="1"/>
  <c r="K3939" i="1"/>
  <c r="K3927" i="1"/>
  <c r="K3915" i="1"/>
  <c r="K3903" i="1"/>
  <c r="K3891" i="1"/>
  <c r="K3879" i="1"/>
  <c r="K3867" i="1"/>
  <c r="K3855" i="1"/>
  <c r="K3843" i="1"/>
  <c r="K3831" i="1"/>
  <c r="K3819" i="1"/>
  <c r="K3807" i="1"/>
  <c r="K3795" i="1"/>
  <c r="K3783" i="1"/>
  <c r="K3771" i="1"/>
  <c r="K3759" i="1"/>
  <c r="K3747" i="1"/>
  <c r="K3735" i="1"/>
  <c r="K3723" i="1"/>
  <c r="K3711" i="1"/>
  <c r="K3699" i="1"/>
  <c r="K3687" i="1"/>
  <c r="K3675" i="1"/>
  <c r="K3663" i="1"/>
  <c r="K3651" i="1"/>
  <c r="K3639" i="1"/>
  <c r="K3627" i="1"/>
  <c r="K3615" i="1"/>
  <c r="K3603" i="1"/>
  <c r="K3591" i="1"/>
  <c r="K3579" i="1"/>
  <c r="K3567" i="1"/>
  <c r="K3555" i="1"/>
  <c r="K3543" i="1"/>
  <c r="K3531" i="1"/>
  <c r="K3519" i="1"/>
  <c r="K3507" i="1"/>
  <c r="K3495" i="1"/>
  <c r="K3483" i="1"/>
  <c r="K3471" i="1"/>
  <c r="K3459" i="1"/>
  <c r="K3447" i="1"/>
  <c r="K3435" i="1"/>
  <c r="K3423" i="1"/>
  <c r="K3411" i="1"/>
  <c r="K3399" i="1"/>
  <c r="K3387" i="1"/>
  <c r="K3375" i="1"/>
  <c r="K3363" i="1"/>
  <c r="K3351" i="1"/>
  <c r="K3339" i="1"/>
  <c r="K3327" i="1"/>
  <c r="K3315" i="1"/>
  <c r="K3303" i="1"/>
  <c r="K3291" i="1"/>
  <c r="K3279" i="1"/>
  <c r="K3267" i="1"/>
  <c r="K3255" i="1"/>
  <c r="K3243" i="1"/>
  <c r="K3231" i="1"/>
  <c r="K3219" i="1"/>
  <c r="K3207" i="1"/>
  <c r="K3195" i="1"/>
  <c r="K3183" i="1"/>
  <c r="K3171" i="1"/>
  <c r="K3159" i="1"/>
  <c r="K3147" i="1"/>
  <c r="K3135" i="1"/>
  <c r="K3123" i="1"/>
  <c r="K3111" i="1"/>
  <c r="K3099" i="1"/>
  <c r="K3087" i="1"/>
  <c r="K3075" i="1"/>
  <c r="K3063" i="1"/>
  <c r="K3051" i="1"/>
  <c r="K3039" i="1"/>
  <c r="K3027" i="1"/>
  <c r="K3015" i="1"/>
  <c r="K3003" i="1"/>
  <c r="K2991" i="1"/>
  <c r="K2979" i="1"/>
  <c r="K2967" i="1"/>
  <c r="K2955" i="1"/>
  <c r="K2943" i="1"/>
  <c r="K2931" i="1"/>
  <c r="K2919" i="1"/>
  <c r="K2907" i="1"/>
  <c r="K2895" i="1"/>
  <c r="K2883" i="1"/>
  <c r="K2871" i="1"/>
  <c r="K2859" i="1"/>
  <c r="K2847" i="1"/>
  <c r="K2835" i="1"/>
  <c r="K2823" i="1"/>
  <c r="K2811" i="1"/>
  <c r="K2799" i="1"/>
  <c r="K2787" i="1"/>
  <c r="K2775" i="1"/>
  <c r="K2763" i="1"/>
  <c r="K2751" i="1"/>
  <c r="K2739" i="1"/>
  <c r="K2727" i="1"/>
  <c r="K2715" i="1"/>
  <c r="K2703" i="1"/>
  <c r="K2691" i="1"/>
  <c r="K2679" i="1"/>
  <c r="K2667" i="1"/>
  <c r="K2655" i="1"/>
  <c r="K2643" i="1"/>
  <c r="K2631" i="1"/>
  <c r="K2619" i="1"/>
  <c r="K2607" i="1"/>
  <c r="K2595" i="1"/>
  <c r="K2583" i="1"/>
  <c r="K2571" i="1"/>
  <c r="K2559" i="1"/>
  <c r="K2547" i="1"/>
  <c r="K2535" i="1"/>
  <c r="K2523" i="1"/>
  <c r="K2511" i="1"/>
  <c r="K2499" i="1"/>
  <c r="K2487" i="1"/>
  <c r="K2475" i="1"/>
  <c r="K2463" i="1"/>
  <c r="K2451" i="1"/>
  <c r="K2439" i="1"/>
  <c r="K2427" i="1"/>
  <c r="K2415" i="1"/>
  <c r="K2403" i="1"/>
  <c r="K2391" i="1"/>
  <c r="K2379" i="1"/>
  <c r="K2367" i="1"/>
  <c r="K2355" i="1"/>
  <c r="K2343" i="1"/>
  <c r="K2331" i="1"/>
  <c r="K2319" i="1"/>
  <c r="K2307" i="1"/>
  <c r="K2295" i="1"/>
  <c r="K2283" i="1"/>
  <c r="K2271" i="1"/>
  <c r="K2259" i="1"/>
  <c r="K2247" i="1"/>
  <c r="K2235" i="1"/>
  <c r="K2223" i="1"/>
  <c r="K2211" i="1"/>
  <c r="K2199" i="1"/>
  <c r="K2187" i="1"/>
  <c r="K2175" i="1"/>
  <c r="K2163" i="1"/>
  <c r="K2151" i="1"/>
  <c r="K2139" i="1"/>
  <c r="K2127" i="1"/>
  <c r="K2115" i="1"/>
  <c r="K2103" i="1"/>
  <c r="K2091" i="1"/>
  <c r="K2079" i="1"/>
  <c r="K2067" i="1"/>
  <c r="K2055" i="1"/>
  <c r="K2043" i="1"/>
  <c r="K2031" i="1"/>
  <c r="K2019" i="1"/>
  <c r="K2007" i="1"/>
  <c r="K1995" i="1"/>
  <c r="K1983" i="1"/>
  <c r="K1971" i="1"/>
  <c r="K1959" i="1"/>
  <c r="K1947" i="1"/>
  <c r="K1935" i="1"/>
  <c r="K1923" i="1"/>
  <c r="K1911" i="1"/>
  <c r="K1899" i="1"/>
  <c r="K1887" i="1"/>
  <c r="K1875" i="1"/>
  <c r="K1863" i="1"/>
  <c r="K1851" i="1"/>
  <c r="K1839" i="1"/>
  <c r="K1827" i="1"/>
  <c r="K1815" i="1"/>
  <c r="K1803" i="1"/>
  <c r="K1791" i="1"/>
  <c r="K1779" i="1"/>
  <c r="K1767" i="1"/>
  <c r="K1755" i="1"/>
  <c r="K1743" i="1"/>
  <c r="K1731" i="1"/>
  <c r="K1719" i="1"/>
  <c r="K1707" i="1"/>
  <c r="K1695" i="1"/>
  <c r="K1683" i="1"/>
  <c r="K1671" i="1"/>
  <c r="K1659" i="1"/>
  <c r="K1647" i="1"/>
  <c r="K1635" i="1"/>
  <c r="K1623" i="1"/>
  <c r="K1611" i="1"/>
  <c r="K1599" i="1"/>
  <c r="K1587" i="1"/>
  <c r="K1575" i="1"/>
  <c r="K1563" i="1"/>
  <c r="K1551" i="1"/>
  <c r="K1539" i="1"/>
  <c r="K1527" i="1"/>
  <c r="K1515" i="1"/>
  <c r="K1503" i="1"/>
  <c r="K1491" i="1"/>
  <c r="K1479" i="1"/>
  <c r="K1467" i="1"/>
  <c r="K1455" i="1"/>
  <c r="K1443" i="1"/>
  <c r="K1431" i="1"/>
  <c r="K1419" i="1"/>
  <c r="K1407" i="1"/>
  <c r="K1395" i="1"/>
  <c r="K1383" i="1"/>
  <c r="K1371" i="1"/>
  <c r="K1359" i="1"/>
  <c r="K1347" i="1"/>
  <c r="K1335" i="1"/>
  <c r="K1323" i="1"/>
  <c r="K1311" i="1"/>
  <c r="K1299" i="1"/>
  <c r="K1287" i="1"/>
  <c r="K1275" i="1"/>
  <c r="K1263" i="1"/>
  <c r="K1251" i="1"/>
  <c r="K1239" i="1"/>
  <c r="K1227" i="1"/>
  <c r="K1215" i="1"/>
  <c r="K1203" i="1"/>
  <c r="K1191" i="1"/>
  <c r="K1179" i="1"/>
  <c r="K1167" i="1"/>
  <c r="K1155" i="1"/>
  <c r="K1143" i="1"/>
  <c r="K1131" i="1"/>
  <c r="K1119" i="1"/>
  <c r="K1107" i="1"/>
  <c r="K1095" i="1"/>
  <c r="K1083" i="1"/>
  <c r="K1071" i="1"/>
  <c r="K1059" i="1"/>
  <c r="K1047" i="1"/>
  <c r="K1035" i="1"/>
  <c r="K1023" i="1"/>
  <c r="K1011" i="1"/>
  <c r="K999" i="1"/>
  <c r="K987" i="1"/>
  <c r="K975" i="1"/>
  <c r="K963" i="1"/>
  <c r="K951" i="1"/>
  <c r="K939" i="1"/>
  <c r="K927" i="1"/>
  <c r="K915" i="1"/>
  <c r="K903" i="1"/>
  <c r="K891" i="1"/>
  <c r="K879" i="1"/>
  <c r="K867" i="1"/>
  <c r="K855" i="1"/>
  <c r="K843" i="1"/>
  <c r="K831" i="1"/>
  <c r="K819" i="1"/>
  <c r="K807" i="1"/>
  <c r="K795" i="1"/>
  <c r="K783" i="1"/>
  <c r="K771" i="1"/>
  <c r="K759" i="1"/>
  <c r="K747" i="1"/>
  <c r="K735" i="1"/>
  <c r="K723" i="1"/>
  <c r="K711" i="1"/>
  <c r="K699" i="1"/>
  <c r="K687" i="1"/>
  <c r="K675" i="1"/>
  <c r="K663" i="1"/>
  <c r="K651" i="1"/>
  <c r="K639" i="1"/>
  <c r="K627" i="1"/>
  <c r="K615" i="1"/>
  <c r="K603" i="1"/>
  <c r="K591" i="1"/>
  <c r="K579" i="1"/>
  <c r="K567" i="1"/>
  <c r="K555" i="1"/>
  <c r="K543" i="1"/>
  <c r="K531" i="1"/>
  <c r="K519" i="1"/>
  <c r="K507" i="1"/>
  <c r="K495" i="1"/>
  <c r="K483" i="1"/>
  <c r="K471" i="1"/>
  <c r="K459" i="1"/>
  <c r="K447" i="1"/>
  <c r="K435" i="1"/>
  <c r="K423" i="1"/>
  <c r="K411" i="1"/>
  <c r="K399" i="1"/>
  <c r="K387" i="1"/>
  <c r="K375" i="1"/>
  <c r="K363" i="1"/>
  <c r="K351" i="1"/>
  <c r="K339" i="1"/>
  <c r="K327" i="1"/>
  <c r="K315" i="1"/>
  <c r="K303" i="1"/>
  <c r="K291" i="1"/>
  <c r="K279" i="1"/>
  <c r="K267" i="1"/>
  <c r="K255" i="1"/>
  <c r="K243" i="1"/>
  <c r="K231" i="1"/>
  <c r="K219" i="1"/>
  <c r="K207" i="1"/>
  <c r="K195" i="1"/>
  <c r="K183" i="1"/>
  <c r="K171" i="1"/>
  <c r="K159" i="1"/>
  <c r="K147" i="1"/>
  <c r="K135" i="1"/>
  <c r="K123" i="1"/>
  <c r="K111" i="1"/>
  <c r="K99" i="1"/>
  <c r="K87" i="1"/>
  <c r="K75" i="1"/>
  <c r="K63" i="1"/>
  <c r="K51" i="1"/>
  <c r="K39" i="1"/>
  <c r="K27" i="1"/>
  <c r="K15" i="1"/>
  <c r="K3" i="1"/>
  <c r="K7498" i="1"/>
  <c r="K7486" i="1"/>
  <c r="K7474" i="1"/>
  <c r="K7462" i="1"/>
  <c r="K7450" i="1"/>
  <c r="K7438" i="1"/>
  <c r="K7426" i="1"/>
  <c r="K7414" i="1"/>
  <c r="K7402" i="1"/>
  <c r="K7390" i="1"/>
  <c r="K7378" i="1"/>
  <c r="K7366" i="1"/>
  <c r="K7354" i="1"/>
  <c r="K7342" i="1"/>
  <c r="K7330" i="1"/>
  <c r="K7318" i="1"/>
  <c r="K7306" i="1"/>
  <c r="K7294" i="1"/>
  <c r="K7282" i="1"/>
  <c r="K7270" i="1"/>
  <c r="K7258" i="1"/>
  <c r="K7246" i="1"/>
  <c r="K7234" i="1"/>
  <c r="K7222" i="1"/>
  <c r="K7210" i="1"/>
  <c r="K7198" i="1"/>
  <c r="K7186" i="1"/>
  <c r="K7174" i="1"/>
  <c r="K7162" i="1"/>
  <c r="K7150" i="1"/>
  <c r="K7138" i="1"/>
  <c r="K7126" i="1"/>
  <c r="K7114" i="1"/>
  <c r="K7102" i="1"/>
  <c r="K7090" i="1"/>
  <c r="K7078" i="1"/>
  <c r="K7066" i="1"/>
  <c r="K7054" i="1"/>
  <c r="K7042" i="1"/>
  <c r="K7030" i="1"/>
  <c r="K7018" i="1"/>
  <c r="K7006" i="1"/>
  <c r="K6994" i="1"/>
  <c r="K6982" i="1"/>
  <c r="K6970" i="1"/>
  <c r="K6958" i="1"/>
  <c r="K6946" i="1"/>
  <c r="K6934" i="1"/>
  <c r="K6922" i="1"/>
  <c r="K6910" i="1"/>
  <c r="K6898" i="1"/>
  <c r="K6886" i="1"/>
  <c r="K6874" i="1"/>
  <c r="K6862" i="1"/>
  <c r="K6850" i="1"/>
  <c r="K6838" i="1"/>
  <c r="K6826" i="1"/>
  <c r="K6814" i="1"/>
  <c r="K6802" i="1"/>
  <c r="K6790" i="1"/>
  <c r="K6778" i="1"/>
  <c r="K6766" i="1"/>
  <c r="K6754" i="1"/>
  <c r="K6742" i="1"/>
  <c r="K6730" i="1"/>
  <c r="K6718" i="1"/>
  <c r="K6706" i="1"/>
  <c r="K6694" i="1"/>
  <c r="K6682" i="1"/>
  <c r="K6670" i="1"/>
  <c r="K6658" i="1"/>
  <c r="K6646" i="1"/>
  <c r="K6634" i="1"/>
  <c r="K6622" i="1"/>
  <c r="K6610" i="1"/>
  <c r="K6598" i="1"/>
  <c r="K6586" i="1"/>
  <c r="K6574" i="1"/>
  <c r="K6562" i="1"/>
  <c r="K6550" i="1"/>
  <c r="K6538" i="1"/>
  <c r="K6526" i="1"/>
  <c r="K6514" i="1"/>
  <c r="K6502" i="1"/>
  <c r="K6490" i="1"/>
  <c r="K6478" i="1"/>
  <c r="K6466" i="1"/>
  <c r="K6454" i="1"/>
  <c r="K6442" i="1"/>
  <c r="K6430" i="1"/>
  <c r="K6418" i="1"/>
  <c r="K6406" i="1"/>
  <c r="K6394" i="1"/>
  <c r="K6382" i="1"/>
  <c r="K6370" i="1"/>
  <c r="K6358" i="1"/>
  <c r="K6346" i="1"/>
  <c r="K6334" i="1"/>
  <c r="K6322" i="1"/>
  <c r="K6310" i="1"/>
  <c r="K6298" i="1"/>
  <c r="K6286" i="1"/>
  <c r="K6274" i="1"/>
  <c r="K6262" i="1"/>
  <c r="K6250" i="1"/>
  <c r="K6238" i="1"/>
  <c r="K6226" i="1"/>
  <c r="K6214" i="1"/>
  <c r="K6202" i="1"/>
  <c r="K6190" i="1"/>
  <c r="K6178" i="1"/>
  <c r="K6166" i="1"/>
  <c r="K6154" i="1"/>
  <c r="K6142" i="1"/>
  <c r="K6130" i="1"/>
  <c r="K6118" i="1"/>
  <c r="K6106" i="1"/>
  <c r="K6094" i="1"/>
  <c r="K6082" i="1"/>
  <c r="K6070" i="1"/>
  <c r="K6058" i="1"/>
  <c r="K6046" i="1"/>
  <c r="K6034" i="1"/>
  <c r="K6022" i="1"/>
  <c r="K6010" i="1"/>
  <c r="K5998" i="1"/>
  <c r="K5986" i="1"/>
  <c r="K5974" i="1"/>
  <c r="K5962" i="1"/>
  <c r="K5950" i="1"/>
  <c r="K5938" i="1"/>
  <c r="K5926" i="1"/>
  <c r="K5914" i="1"/>
  <c r="K5902" i="1"/>
  <c r="K5890" i="1"/>
  <c r="K5878" i="1"/>
  <c r="K5866" i="1"/>
  <c r="K5854" i="1"/>
  <c r="K5842" i="1"/>
  <c r="K5830" i="1"/>
  <c r="K5818" i="1"/>
  <c r="K5806" i="1"/>
  <c r="K5794" i="1"/>
  <c r="K5782" i="1"/>
  <c r="K5770" i="1"/>
  <c r="K5758" i="1"/>
  <c r="K5746" i="1"/>
  <c r="K5734" i="1"/>
  <c r="K5722" i="1"/>
  <c r="K5710" i="1"/>
  <c r="K5698" i="1"/>
  <c r="K5686" i="1"/>
  <c r="K5674" i="1"/>
  <c r="K5662" i="1"/>
  <c r="K5650" i="1"/>
  <c r="K5638" i="1"/>
  <c r="K5626" i="1"/>
  <c r="K5614" i="1"/>
  <c r="K5602" i="1"/>
  <c r="K5590" i="1"/>
  <c r="K5578" i="1"/>
  <c r="K5566" i="1"/>
  <c r="K5554" i="1"/>
  <c r="K5542" i="1"/>
  <c r="K5530" i="1"/>
  <c r="K5518" i="1"/>
  <c r="K5506" i="1"/>
  <c r="K5494" i="1"/>
  <c r="K5482" i="1"/>
  <c r="K5470" i="1"/>
  <c r="K5458" i="1"/>
  <c r="K5446" i="1"/>
  <c r="K5434" i="1"/>
  <c r="K5422" i="1"/>
  <c r="K5410" i="1"/>
  <c r="K5398" i="1"/>
  <c r="K5386" i="1"/>
  <c r="K5374" i="1"/>
  <c r="K5362" i="1"/>
  <c r="K5350" i="1"/>
  <c r="K5338" i="1"/>
  <c r="K5326" i="1"/>
  <c r="K5314" i="1"/>
  <c r="K5302" i="1"/>
  <c r="K5290" i="1"/>
  <c r="K5278" i="1"/>
  <c r="K5266" i="1"/>
  <c r="K5254" i="1"/>
  <c r="K5242" i="1"/>
  <c r="K5230" i="1"/>
  <c r="K5218" i="1"/>
  <c r="K5206" i="1"/>
  <c r="K5194" i="1"/>
  <c r="K5182" i="1"/>
  <c r="K5170" i="1"/>
  <c r="K5158" i="1"/>
  <c r="K5146" i="1"/>
  <c r="K5134" i="1"/>
  <c r="K5122" i="1"/>
  <c r="K5110" i="1"/>
  <c r="K5098" i="1"/>
  <c r="K5086" i="1"/>
  <c r="K5074" i="1"/>
  <c r="K5062" i="1"/>
  <c r="K5050" i="1"/>
  <c r="K5038" i="1"/>
  <c r="K5026" i="1"/>
  <c r="K5014" i="1"/>
  <c r="K5002" i="1"/>
  <c r="K4990" i="1"/>
  <c r="K4978" i="1"/>
  <c r="K4966" i="1"/>
  <c r="K4954" i="1"/>
  <c r="K4942" i="1"/>
  <c r="K4930" i="1"/>
  <c r="K4918" i="1"/>
  <c r="K4906" i="1"/>
  <c r="K4894" i="1"/>
  <c r="K4882" i="1"/>
  <c r="K4870" i="1"/>
  <c r="K4858" i="1"/>
  <c r="K4846" i="1"/>
  <c r="K4834" i="1"/>
  <c r="K4822" i="1"/>
  <c r="K4810" i="1"/>
  <c r="K4798" i="1"/>
  <c r="K4786" i="1"/>
  <c r="K4774" i="1"/>
  <c r="K4762" i="1"/>
  <c r="K4750" i="1"/>
  <c r="K4738" i="1"/>
  <c r="K4726" i="1"/>
  <c r="K4714" i="1"/>
  <c r="K4702" i="1"/>
  <c r="K4690" i="1"/>
  <c r="K4678" i="1"/>
  <c r="K4666" i="1"/>
  <c r="K4654" i="1"/>
  <c r="K4642" i="1"/>
  <c r="K4630" i="1"/>
  <c r="K4618" i="1"/>
  <c r="K4606" i="1"/>
  <c r="K4594" i="1"/>
  <c r="K4582" i="1"/>
  <c r="K4570" i="1"/>
  <c r="K4558" i="1"/>
  <c r="K4546" i="1"/>
  <c r="K4534" i="1"/>
  <c r="K4522" i="1"/>
  <c r="K4510" i="1"/>
  <c r="K4498" i="1"/>
  <c r="K4486" i="1"/>
  <c r="K4474" i="1"/>
  <c r="K4462" i="1"/>
  <c r="K4450" i="1"/>
  <c r="K4438" i="1"/>
  <c r="K4426" i="1"/>
  <c r="K4414" i="1"/>
  <c r="K4402" i="1"/>
  <c r="K4390" i="1"/>
  <c r="K4378" i="1"/>
  <c r="K4366" i="1"/>
  <c r="K4354" i="1"/>
  <c r="K4342" i="1"/>
  <c r="K4330" i="1"/>
  <c r="K4318" i="1"/>
  <c r="K4306" i="1"/>
  <c r="K4294" i="1"/>
  <c r="K4282" i="1"/>
  <c r="K4270" i="1"/>
  <c r="K4258" i="1"/>
  <c r="K4246" i="1"/>
  <c r="K4234" i="1"/>
  <c r="K4222" i="1"/>
  <c r="K4210" i="1"/>
  <c r="K4198" i="1"/>
  <c r="K4186" i="1"/>
  <c r="K4174" i="1"/>
  <c r="K4162" i="1"/>
  <c r="K4150" i="1"/>
  <c r="K4138" i="1"/>
  <c r="K4126" i="1"/>
  <c r="K4114" i="1"/>
  <c r="K4102" i="1"/>
  <c r="K4090" i="1"/>
  <c r="K4078" i="1"/>
  <c r="K4066" i="1"/>
  <c r="K4054" i="1"/>
  <c r="K4042" i="1"/>
  <c r="K4030" i="1"/>
  <c r="K4018" i="1"/>
  <c r="K4006" i="1"/>
  <c r="K3994" i="1"/>
  <c r="K3982" i="1"/>
  <c r="K3970" i="1"/>
  <c r="K3958" i="1"/>
  <c r="K3946" i="1"/>
  <c r="K3934" i="1"/>
  <c r="K3922" i="1"/>
  <c r="K3910" i="1"/>
  <c r="K3898" i="1"/>
  <c r="K3886" i="1"/>
  <c r="K3874" i="1"/>
  <c r="K3862" i="1"/>
  <c r="K3850" i="1"/>
  <c r="K3838" i="1"/>
  <c r="K3826" i="1"/>
  <c r="K3814" i="1"/>
  <c r="K3802" i="1"/>
  <c r="K3790" i="1"/>
  <c r="K3778" i="1"/>
  <c r="K3766" i="1"/>
  <c r="K3754" i="1"/>
  <c r="K3742" i="1"/>
  <c r="K3730" i="1"/>
  <c r="K3718" i="1"/>
  <c r="K3706" i="1"/>
  <c r="K3694" i="1"/>
  <c r="K3682" i="1"/>
  <c r="K3670" i="1"/>
  <c r="K3658" i="1"/>
  <c r="K3646" i="1"/>
  <c r="K3634" i="1"/>
  <c r="K3622" i="1"/>
  <c r="K3610" i="1"/>
  <c r="K3598" i="1"/>
  <c r="K3586" i="1"/>
  <c r="K3574" i="1"/>
  <c r="K3562" i="1"/>
  <c r="K3550" i="1"/>
  <c r="K3538" i="1"/>
  <c r="K3526" i="1"/>
  <c r="K3514" i="1"/>
  <c r="K3502" i="1"/>
  <c r="K3490" i="1"/>
  <c r="K3478" i="1"/>
  <c r="K3466" i="1"/>
  <c r="K3454" i="1"/>
  <c r="K3442" i="1"/>
  <c r="K3430" i="1"/>
  <c r="K3418" i="1"/>
  <c r="K3406" i="1"/>
  <c r="K3394" i="1"/>
  <c r="K3382" i="1"/>
  <c r="K3370" i="1"/>
  <c r="K3358" i="1"/>
  <c r="K3346" i="1"/>
  <c r="K3334" i="1"/>
  <c r="K3322" i="1"/>
  <c r="K3310" i="1"/>
  <c r="K3298" i="1"/>
  <c r="K3286" i="1"/>
  <c r="K3274" i="1"/>
  <c r="K3262" i="1"/>
  <c r="K3250" i="1"/>
  <c r="K3238" i="1"/>
  <c r="K3226" i="1"/>
  <c r="K3214" i="1"/>
  <c r="K3202" i="1"/>
  <c r="K3190" i="1"/>
  <c r="K3178" i="1"/>
  <c r="K3166" i="1"/>
  <c r="K3154" i="1"/>
  <c r="K3142" i="1"/>
  <c r="K3130" i="1"/>
  <c r="K3118" i="1"/>
  <c r="K3106" i="1"/>
  <c r="K3094" i="1"/>
  <c r="K3082" i="1"/>
  <c r="K3070" i="1"/>
  <c r="K3058" i="1"/>
  <c r="K3046" i="1"/>
  <c r="K3034" i="1"/>
  <c r="K3022" i="1"/>
  <c r="K3010" i="1"/>
  <c r="K2998" i="1"/>
  <c r="K2986" i="1"/>
  <c r="K2974" i="1"/>
  <c r="K2962" i="1"/>
  <c r="K2950" i="1"/>
  <c r="K2938" i="1"/>
  <c r="K2926" i="1"/>
  <c r="K2914" i="1"/>
  <c r="K2902" i="1"/>
  <c r="K2890" i="1"/>
  <c r="K2878" i="1"/>
  <c r="K2866" i="1"/>
  <c r="K2854" i="1"/>
  <c r="K2842" i="1"/>
  <c r="K2830" i="1"/>
  <c r="K2818" i="1"/>
  <c r="K2806" i="1"/>
  <c r="K2794" i="1"/>
  <c r="K2782" i="1"/>
  <c r="K2770" i="1"/>
  <c r="K2758" i="1"/>
  <c r="K2746" i="1"/>
  <c r="K2734" i="1"/>
  <c r="K2722" i="1"/>
  <c r="K2710" i="1"/>
  <c r="K2698" i="1"/>
  <c r="K2686" i="1"/>
  <c r="K2674" i="1"/>
  <c r="K2662" i="1"/>
  <c r="K2650" i="1"/>
  <c r="K2638" i="1"/>
  <c r="K2626" i="1"/>
  <c r="K2614" i="1"/>
  <c r="K2602" i="1"/>
  <c r="K2590" i="1"/>
  <c r="K2578" i="1"/>
  <c r="K2566" i="1"/>
  <c r="K2554" i="1"/>
  <c r="K2542" i="1"/>
  <c r="K2530" i="1"/>
  <c r="K2518" i="1"/>
  <c r="K2506" i="1"/>
  <c r="K2494" i="1"/>
  <c r="K2482" i="1"/>
  <c r="K2470" i="1"/>
  <c r="K2458" i="1"/>
  <c r="K2446" i="1"/>
  <c r="K2434" i="1"/>
  <c r="K2422" i="1"/>
  <c r="K2410" i="1"/>
  <c r="K2398" i="1"/>
  <c r="K2386" i="1"/>
  <c r="K2374" i="1"/>
  <c r="K2362" i="1"/>
  <c r="K2350" i="1"/>
  <c r="K2338" i="1"/>
  <c r="K2326" i="1"/>
  <c r="K2314" i="1"/>
  <c r="K2302" i="1"/>
  <c r="K2290" i="1"/>
  <c r="K2278" i="1"/>
  <c r="K2266" i="1"/>
  <c r="K2254" i="1"/>
  <c r="K2242" i="1"/>
  <c r="K2230" i="1"/>
  <c r="K2218" i="1"/>
  <c r="K2206" i="1"/>
  <c r="K2194" i="1"/>
  <c r="K2182" i="1"/>
  <c r="K2170" i="1"/>
  <c r="K2158" i="1"/>
  <c r="K2146" i="1"/>
  <c r="K2134" i="1"/>
  <c r="K2122" i="1"/>
  <c r="K2110" i="1"/>
  <c r="K2098" i="1"/>
  <c r="K2086" i="1"/>
  <c r="K2074" i="1"/>
  <c r="K2062" i="1"/>
  <c r="K2050" i="1"/>
  <c r="K2038" i="1"/>
  <c r="K2026" i="1"/>
  <c r="K2014" i="1"/>
  <c r="K2002" i="1"/>
  <c r="K1990" i="1"/>
  <c r="K1978" i="1"/>
  <c r="K1966" i="1"/>
  <c r="K1954" i="1"/>
  <c r="K1942" i="1"/>
  <c r="K1930" i="1"/>
  <c r="K1918" i="1"/>
  <c r="K1906" i="1"/>
  <c r="K1894" i="1"/>
  <c r="K1882" i="1"/>
  <c r="K1870" i="1"/>
  <c r="K1858" i="1"/>
  <c r="K1846" i="1"/>
  <c r="K1834" i="1"/>
  <c r="K1822" i="1"/>
  <c r="K1810" i="1"/>
  <c r="K1798" i="1"/>
  <c r="K1786" i="1"/>
  <c r="K1774" i="1"/>
  <c r="K1762" i="1"/>
  <c r="K1750" i="1"/>
  <c r="K1738" i="1"/>
  <c r="K1726" i="1"/>
  <c r="K1714" i="1"/>
  <c r="K1702" i="1"/>
  <c r="K1690" i="1"/>
  <c r="K1678" i="1"/>
  <c r="K1666" i="1"/>
  <c r="K1654" i="1"/>
  <c r="K1642" i="1"/>
  <c r="K1630" i="1"/>
  <c r="K1618" i="1"/>
  <c r="K1606" i="1"/>
  <c r="K1594" i="1"/>
  <c r="K1582" i="1"/>
  <c r="K1570" i="1"/>
  <c r="K1558" i="1"/>
  <c r="K1546" i="1"/>
  <c r="K1534" i="1"/>
  <c r="K1522" i="1"/>
  <c r="K1510" i="1"/>
  <c r="K1498" i="1"/>
  <c r="K1486" i="1"/>
  <c r="K1474" i="1"/>
  <c r="K1462" i="1"/>
  <c r="K1450" i="1"/>
  <c r="K1438" i="1"/>
  <c r="K1426" i="1"/>
  <c r="K1414" i="1"/>
  <c r="K1402" i="1"/>
  <c r="K1390" i="1"/>
  <c r="K1378" i="1"/>
  <c r="K1366" i="1"/>
  <c r="K1354" i="1"/>
  <c r="K1342" i="1"/>
  <c r="K1330" i="1"/>
  <c r="K1318" i="1"/>
  <c r="K1306" i="1"/>
  <c r="K1294" i="1"/>
  <c r="K1282" i="1"/>
  <c r="K1270" i="1"/>
  <c r="K1258" i="1"/>
  <c r="K1246" i="1"/>
  <c r="K1234" i="1"/>
  <c r="K1222" i="1"/>
  <c r="K1210" i="1"/>
  <c r="K1198" i="1"/>
  <c r="K1186" i="1"/>
  <c r="K1174" i="1"/>
  <c r="K1162" i="1"/>
  <c r="K1150" i="1"/>
  <c r="K1138" i="1"/>
  <c r="K1126" i="1"/>
  <c r="K1114" i="1"/>
  <c r="K1102" i="1"/>
  <c r="K1090" i="1"/>
  <c r="K1078" i="1"/>
  <c r="K1066" i="1"/>
  <c r="K1054" i="1"/>
  <c r="K1042" i="1"/>
  <c r="K1030" i="1"/>
  <c r="K1018" i="1"/>
  <c r="K1006" i="1"/>
  <c r="K994" i="1"/>
  <c r="K982" i="1"/>
  <c r="K970" i="1"/>
  <c r="K958" i="1"/>
  <c r="K946" i="1"/>
  <c r="K934" i="1"/>
  <c r="K922" i="1"/>
  <c r="K910" i="1"/>
  <c r="K898" i="1"/>
  <c r="K886" i="1"/>
  <c r="K874" i="1"/>
  <c r="K862" i="1"/>
  <c r="K850" i="1"/>
  <c r="K838" i="1"/>
  <c r="K826" i="1"/>
  <c r="K814" i="1"/>
  <c r="K802" i="1"/>
  <c r="K790" i="1"/>
  <c r="K778" i="1"/>
  <c r="K766" i="1"/>
  <c r="K754" i="1"/>
  <c r="K742" i="1"/>
  <c r="K730" i="1"/>
  <c r="K718" i="1"/>
  <c r="K706" i="1"/>
  <c r="K694" i="1"/>
  <c r="K682" i="1"/>
  <c r="K670" i="1"/>
  <c r="K658" i="1"/>
  <c r="K646" i="1"/>
  <c r="K634" i="1"/>
  <c r="K622" i="1"/>
  <c r="K610" i="1"/>
  <c r="K598" i="1"/>
  <c r="K586" i="1"/>
  <c r="K574" i="1"/>
  <c r="K562" i="1"/>
  <c r="K550" i="1"/>
  <c r="K538" i="1"/>
  <c r="K526" i="1"/>
  <c r="K514" i="1"/>
  <c r="K502" i="1"/>
  <c r="K490" i="1"/>
  <c r="K478" i="1"/>
  <c r="K466" i="1"/>
  <c r="K454" i="1"/>
  <c r="K442" i="1"/>
  <c r="K430" i="1"/>
  <c r="K418" i="1"/>
  <c r="K406" i="1"/>
  <c r="K394" i="1"/>
  <c r="K382" i="1"/>
  <c r="K370" i="1"/>
  <c r="K358" i="1"/>
  <c r="K346" i="1"/>
  <c r="K334" i="1"/>
  <c r="K322" i="1"/>
  <c r="K310" i="1"/>
  <c r="K298" i="1"/>
  <c r="K286" i="1"/>
  <c r="K274" i="1"/>
  <c r="K262" i="1"/>
  <c r="K250" i="1"/>
  <c r="K238" i="1"/>
  <c r="K226" i="1"/>
  <c r="K214" i="1"/>
  <c r="K202" i="1"/>
  <c r="K190" i="1"/>
  <c r="K178" i="1"/>
  <c r="K166" i="1"/>
  <c r="K154" i="1"/>
  <c r="K142" i="1"/>
  <c r="K130" i="1"/>
  <c r="K118" i="1"/>
  <c r="K106" i="1"/>
  <c r="K94" i="1"/>
  <c r="K82" i="1"/>
  <c r="K70" i="1"/>
  <c r="K58" i="1"/>
  <c r="K46" i="1"/>
  <c r="K34" i="1"/>
  <c r="K22" i="1"/>
  <c r="K10" i="1"/>
  <c r="K7501" i="1"/>
  <c r="K7489" i="1"/>
  <c r="K7477" i="1"/>
  <c r="K7465" i="1"/>
  <c r="K7453" i="1"/>
  <c r="K7441" i="1"/>
  <c r="K7429" i="1"/>
  <c r="K7417" i="1"/>
  <c r="K7405" i="1"/>
  <c r="K7393" i="1"/>
  <c r="K7381" i="1"/>
  <c r="K7369" i="1"/>
  <c r="K7357" i="1"/>
  <c r="K7345" i="1"/>
  <c r="K7333" i="1"/>
  <c r="K7321" i="1"/>
  <c r="K7309" i="1"/>
  <c r="K7297" i="1"/>
  <c r="K7285" i="1"/>
  <c r="K7273" i="1"/>
  <c r="K7261" i="1"/>
  <c r="K7249" i="1"/>
  <c r="K7237" i="1"/>
  <c r="K7225" i="1"/>
  <c r="K7213" i="1"/>
  <c r="K7201" i="1"/>
  <c r="K7189" i="1"/>
  <c r="K7177" i="1"/>
  <c r="K7165" i="1"/>
  <c r="K7153" i="1"/>
  <c r="K7141" i="1"/>
  <c r="K7129" i="1"/>
  <c r="K7117" i="1"/>
  <c r="K7105" i="1"/>
  <c r="K7093" i="1"/>
  <c r="K7081" i="1"/>
  <c r="K7069" i="1"/>
  <c r="K7057" i="1"/>
  <c r="K7045" i="1"/>
  <c r="K7033" i="1"/>
  <c r="K7021" i="1"/>
  <c r="K7009" i="1"/>
  <c r="K6997" i="1"/>
  <c r="K6985" i="1"/>
  <c r="K6973" i="1"/>
  <c r="K6961" i="1"/>
  <c r="K6949" i="1"/>
  <c r="K6937" i="1"/>
  <c r="K6925" i="1"/>
  <c r="K6913" i="1"/>
  <c r="K6901" i="1"/>
  <c r="K6889" i="1"/>
  <c r="K6877" i="1"/>
  <c r="K6865" i="1"/>
  <c r="K6853" i="1"/>
  <c r="K6841" i="1"/>
  <c r="K6829" i="1"/>
  <c r="K6817" i="1"/>
  <c r="K6805" i="1"/>
  <c r="K6793" i="1"/>
  <c r="K6781" i="1"/>
  <c r="K6769" i="1"/>
  <c r="K6757" i="1"/>
  <c r="K6745" i="1"/>
  <c r="K6733" i="1"/>
  <c r="K6721" i="1"/>
  <c r="K6709" i="1"/>
  <c r="K6697" i="1"/>
  <c r="K6685" i="1"/>
  <c r="K6673" i="1"/>
  <c r="K6661" i="1"/>
  <c r="K6649" i="1"/>
  <c r="K6637" i="1"/>
  <c r="K6625" i="1"/>
  <c r="K6613" i="1"/>
  <c r="K6601" i="1"/>
  <c r="K6589" i="1"/>
  <c r="K6577" i="1"/>
  <c r="K6565" i="1"/>
  <c r="K6553" i="1"/>
  <c r="K6541" i="1"/>
  <c r="K6529" i="1"/>
  <c r="K6517" i="1"/>
  <c r="K6505" i="1"/>
  <c r="K6493" i="1"/>
  <c r="K6481" i="1"/>
  <c r="K6469" i="1"/>
  <c r="K6457" i="1"/>
  <c r="K6445" i="1"/>
  <c r="K6433" i="1"/>
  <c r="K6421" i="1"/>
  <c r="K6409" i="1"/>
  <c r="K6397" i="1"/>
  <c r="K6385" i="1"/>
  <c r="K6373" i="1"/>
  <c r="K6361" i="1"/>
  <c r="K6349" i="1"/>
  <c r="K6337" i="1"/>
  <c r="K6325" i="1"/>
  <c r="K6313" i="1"/>
  <c r="K6301" i="1"/>
  <c r="K6289" i="1"/>
  <c r="K6277" i="1"/>
  <c r="K6265" i="1"/>
  <c r="K6253" i="1"/>
  <c r="K6241" i="1"/>
  <c r="K6229" i="1"/>
  <c r="K6217" i="1"/>
  <c r="K6205" i="1"/>
  <c r="K6193" i="1"/>
  <c r="K6181" i="1"/>
  <c r="K6169" i="1"/>
  <c r="K6157" i="1"/>
  <c r="K6145" i="1"/>
  <c r="K6133" i="1"/>
  <c r="K6121" i="1"/>
  <c r="K6109" i="1"/>
  <c r="K6097" i="1"/>
  <c r="K6085" i="1"/>
  <c r="K6073" i="1"/>
  <c r="K6061" i="1"/>
  <c r="K6049" i="1"/>
  <c r="K6037" i="1"/>
  <c r="K6025" i="1"/>
  <c r="K6013" i="1"/>
  <c r="K6001" i="1"/>
  <c r="K5989" i="1"/>
  <c r="K5977" i="1"/>
  <c r="K5965" i="1"/>
  <c r="K5953" i="1"/>
  <c r="K5941" i="1"/>
  <c r="K5929" i="1"/>
  <c r="K5917" i="1"/>
  <c r="K5905" i="1"/>
  <c r="K5893" i="1"/>
  <c r="K5881" i="1"/>
  <c r="K5869" i="1"/>
  <c r="K5857" i="1"/>
  <c r="K5845" i="1"/>
  <c r="K5833" i="1"/>
  <c r="K5821" i="1"/>
  <c r="K5809" i="1"/>
  <c r="K5797" i="1"/>
  <c r="K5785" i="1"/>
  <c r="K5773" i="1"/>
  <c r="K5761" i="1"/>
  <c r="K5749" i="1"/>
  <c r="K5737" i="1"/>
  <c r="K5725" i="1"/>
  <c r="K5713" i="1"/>
  <c r="K5701" i="1"/>
  <c r="K5689" i="1"/>
  <c r="K5677" i="1"/>
  <c r="K5665" i="1"/>
  <c r="K5653" i="1"/>
  <c r="K5641" i="1"/>
  <c r="K5629" i="1"/>
  <c r="K5617" i="1"/>
  <c r="K5605" i="1"/>
  <c r="K5593" i="1"/>
  <c r="K5581" i="1"/>
  <c r="K5569" i="1"/>
  <c r="K5557" i="1"/>
  <c r="K5545" i="1"/>
  <c r="K5533" i="1"/>
  <c r="K5521" i="1"/>
  <c r="K5509" i="1"/>
  <c r="K5497" i="1"/>
  <c r="K5485" i="1"/>
  <c r="K5473" i="1"/>
  <c r="K5461" i="1"/>
  <c r="K5449" i="1"/>
  <c r="K5437" i="1"/>
  <c r="K5425" i="1"/>
  <c r="K5413" i="1"/>
  <c r="K5401" i="1"/>
  <c r="K5389" i="1"/>
  <c r="K5377" i="1"/>
  <c r="K5365" i="1"/>
  <c r="K5353" i="1"/>
  <c r="K5341" i="1"/>
  <c r="K5329" i="1"/>
  <c r="K5317" i="1"/>
  <c r="K5305" i="1"/>
  <c r="K5293" i="1"/>
  <c r="K5281" i="1"/>
  <c r="K5269" i="1"/>
  <c r="K5257" i="1"/>
  <c r="K5245" i="1"/>
  <c r="K5233" i="1"/>
  <c r="K5221" i="1"/>
  <c r="K5209" i="1"/>
  <c r="K5197" i="1"/>
  <c r="K5185" i="1"/>
  <c r="K5173" i="1"/>
  <c r="K5161" i="1"/>
  <c r="K5149" i="1"/>
  <c r="K5137" i="1"/>
  <c r="K5125" i="1"/>
  <c r="K5113" i="1"/>
  <c r="K5101" i="1"/>
  <c r="K5089" i="1"/>
  <c r="K5077" i="1"/>
  <c r="K5065" i="1"/>
  <c r="K5053" i="1"/>
  <c r="K5041" i="1"/>
  <c r="K5029" i="1"/>
  <c r="K5017" i="1"/>
  <c r="K5005" i="1"/>
  <c r="K4993" i="1"/>
  <c r="K4981" i="1"/>
  <c r="K4969" i="1"/>
  <c r="K4957" i="1"/>
  <c r="K4945" i="1"/>
  <c r="K4933" i="1"/>
  <c r="K4921" i="1"/>
  <c r="K4909" i="1"/>
  <c r="K4897" i="1"/>
  <c r="K4885" i="1"/>
  <c r="K4873" i="1"/>
  <c r="K4861" i="1"/>
  <c r="K4849" i="1"/>
  <c r="K4837" i="1"/>
  <c r="K4825" i="1"/>
  <c r="K4813" i="1"/>
  <c r="K4801" i="1"/>
  <c r="K4789" i="1"/>
  <c r="K4777" i="1"/>
  <c r="K4765" i="1"/>
  <c r="K4753" i="1"/>
  <c r="K4741" i="1"/>
  <c r="K4729" i="1"/>
  <c r="K4717" i="1"/>
  <c r="K4705" i="1"/>
  <c r="K4693" i="1"/>
  <c r="K4681" i="1"/>
  <c r="K4669" i="1"/>
  <c r="K4657" i="1"/>
  <c r="K4645" i="1"/>
  <c r="K4633" i="1"/>
  <c r="K4621" i="1"/>
  <c r="K4609" i="1"/>
  <c r="K4597" i="1"/>
  <c r="K4585" i="1"/>
  <c r="K4573" i="1"/>
  <c r="K4561" i="1"/>
  <c r="K4549" i="1"/>
  <c r="K4537" i="1"/>
  <c r="K4525" i="1"/>
  <c r="K4513" i="1"/>
  <c r="K4501" i="1"/>
  <c r="K4489" i="1"/>
  <c r="K4477" i="1"/>
  <c r="K4465" i="1"/>
  <c r="K4453" i="1"/>
  <c r="K4441" i="1"/>
  <c r="K4429" i="1"/>
  <c r="K4417" i="1"/>
  <c r="K4405" i="1"/>
  <c r="K4393" i="1"/>
  <c r="K4381" i="1"/>
  <c r="K4369" i="1"/>
  <c r="K4357" i="1"/>
  <c r="K4345" i="1"/>
  <c r="K4333" i="1"/>
  <c r="K4321" i="1"/>
  <c r="K4309" i="1"/>
  <c r="K4297" i="1"/>
  <c r="K4285" i="1"/>
  <c r="K4273" i="1"/>
  <c r="K4261" i="1"/>
  <c r="K4249" i="1"/>
  <c r="K4237" i="1"/>
  <c r="K4225" i="1"/>
  <c r="K4213" i="1"/>
  <c r="K4201" i="1"/>
  <c r="K4189" i="1"/>
  <c r="K4177" i="1"/>
  <c r="K4165" i="1"/>
  <c r="K4153" i="1"/>
  <c r="K4141" i="1"/>
  <c r="K4129" i="1"/>
  <c r="K4117" i="1"/>
  <c r="K4105" i="1"/>
  <c r="K4093" i="1"/>
  <c r="K4081" i="1"/>
  <c r="K4069" i="1"/>
  <c r="K4057" i="1"/>
  <c r="K4045" i="1"/>
  <c r="K4033" i="1"/>
  <c r="K4021" i="1"/>
  <c r="K4009" i="1"/>
  <c r="K3997" i="1"/>
  <c r="K3985" i="1"/>
  <c r="K3973" i="1"/>
  <c r="K3961" i="1"/>
  <c r="K3949" i="1"/>
  <c r="K3937" i="1"/>
  <c r="K3925" i="1"/>
  <c r="K3913" i="1"/>
  <c r="K3901" i="1"/>
  <c r="K3889" i="1"/>
  <c r="K3877" i="1"/>
  <c r="K3865" i="1"/>
  <c r="K3853" i="1"/>
  <c r="K3841" i="1"/>
  <c r="K3829" i="1"/>
  <c r="K3817" i="1"/>
  <c r="K3805" i="1"/>
  <c r="K3793" i="1"/>
  <c r="K3781" i="1"/>
  <c r="K3769" i="1"/>
  <c r="K3757" i="1"/>
  <c r="K3745" i="1"/>
  <c r="K3733" i="1"/>
  <c r="K3721" i="1"/>
  <c r="K3709" i="1"/>
  <c r="K3697" i="1"/>
  <c r="K3685" i="1"/>
  <c r="K3673" i="1"/>
  <c r="K3661" i="1"/>
  <c r="K3649" i="1"/>
  <c r="K3637" i="1"/>
  <c r="K3625" i="1"/>
  <c r="K3613" i="1"/>
  <c r="K3601" i="1"/>
  <c r="K3589" i="1"/>
  <c r="K3577" i="1"/>
  <c r="K3565" i="1"/>
  <c r="K3553" i="1"/>
  <c r="K3541" i="1"/>
  <c r="K3529" i="1"/>
  <c r="K3517" i="1"/>
  <c r="K3505" i="1"/>
  <c r="K3493" i="1"/>
  <c r="K3481" i="1"/>
  <c r="K3469" i="1"/>
  <c r="K3457" i="1"/>
  <c r="K3445" i="1"/>
  <c r="K3433" i="1"/>
  <c r="K3421" i="1"/>
  <c r="K3409" i="1"/>
  <c r="K3397" i="1"/>
  <c r="K3385" i="1"/>
  <c r="K3373" i="1"/>
  <c r="K3361" i="1"/>
  <c r="K3349" i="1"/>
  <c r="K3337" i="1"/>
  <c r="K3325" i="1"/>
  <c r="K3313" i="1"/>
  <c r="K3301" i="1"/>
  <c r="K3289" i="1"/>
  <c r="K3277" i="1"/>
  <c r="K3265" i="1"/>
  <c r="K3253" i="1"/>
  <c r="K3241" i="1"/>
  <c r="K3229" i="1"/>
  <c r="K3217" i="1"/>
  <c r="K3205" i="1"/>
  <c r="K3193" i="1"/>
  <c r="K3181" i="1"/>
  <c r="K3169" i="1"/>
  <c r="K3157" i="1"/>
  <c r="K3145" i="1"/>
  <c r="K3133" i="1"/>
  <c r="K3121" i="1"/>
  <c r="K3109" i="1"/>
  <c r="K3097" i="1"/>
  <c r="K3085" i="1"/>
  <c r="K3073" i="1"/>
  <c r="K3061" i="1"/>
  <c r="K3049" i="1"/>
  <c r="K3037" i="1"/>
  <c r="K3025" i="1"/>
  <c r="K3013" i="1"/>
  <c r="K3001" i="1"/>
  <c r="K2989" i="1"/>
  <c r="K2977" i="1"/>
  <c r="K2965" i="1"/>
  <c r="K2953" i="1"/>
  <c r="K2941" i="1"/>
  <c r="K2929" i="1"/>
  <c r="K2917" i="1"/>
  <c r="K2905" i="1"/>
  <c r="K2893" i="1"/>
  <c r="K2881" i="1"/>
  <c r="K2869" i="1"/>
  <c r="K2857" i="1"/>
  <c r="K2845" i="1"/>
  <c r="K2833" i="1"/>
  <c r="K2821" i="1"/>
  <c r="K2809" i="1"/>
  <c r="K2797" i="1"/>
  <c r="K2785" i="1"/>
  <c r="K2773" i="1"/>
  <c r="K2761" i="1"/>
  <c r="K2749" i="1"/>
  <c r="K2737" i="1"/>
  <c r="K2725" i="1"/>
  <c r="K2713" i="1"/>
  <c r="K2701" i="1"/>
  <c r="K2689" i="1"/>
  <c r="K2677" i="1"/>
  <c r="K2665" i="1"/>
  <c r="K2653" i="1"/>
  <c r="K2641" i="1"/>
  <c r="K2629" i="1"/>
  <c r="K2617" i="1"/>
  <c r="K2605" i="1"/>
  <c r="K2593" i="1"/>
  <c r="K2581" i="1"/>
  <c r="K2569" i="1"/>
  <c r="K2557" i="1"/>
  <c r="K2545" i="1"/>
  <c r="K2533" i="1"/>
  <c r="K2521" i="1"/>
  <c r="K2509" i="1"/>
  <c r="K2497" i="1"/>
  <c r="K2485" i="1"/>
  <c r="K2473" i="1"/>
  <c r="K2461" i="1"/>
  <c r="K2449" i="1"/>
  <c r="K2437" i="1"/>
  <c r="K2425" i="1"/>
  <c r="K2413" i="1"/>
  <c r="K2401" i="1"/>
  <c r="K2389" i="1"/>
  <c r="K2377" i="1"/>
  <c r="K2365" i="1"/>
  <c r="K2353" i="1"/>
  <c r="K2341" i="1"/>
  <c r="K2329" i="1"/>
  <c r="K2317" i="1"/>
  <c r="K2305" i="1"/>
  <c r="K2293" i="1"/>
  <c r="K2281" i="1"/>
  <c r="K2269" i="1"/>
  <c r="K2257" i="1"/>
  <c r="K2245" i="1"/>
  <c r="K2233" i="1"/>
  <c r="K2221" i="1"/>
  <c r="K2209" i="1"/>
  <c r="K2197" i="1"/>
  <c r="K2185" i="1"/>
  <c r="K2173" i="1"/>
  <c r="K2161" i="1"/>
  <c r="K2149" i="1"/>
  <c r="K2137" i="1"/>
  <c r="K2125" i="1"/>
  <c r="K2113" i="1"/>
  <c r="K2101" i="1"/>
  <c r="K2089" i="1"/>
  <c r="K2077" i="1"/>
  <c r="K2065" i="1"/>
  <c r="K2053" i="1"/>
  <c r="K2041" i="1"/>
  <c r="K2029" i="1"/>
  <c r="K2017" i="1"/>
  <c r="K2005" i="1"/>
  <c r="K1993" i="1"/>
  <c r="K1981" i="1"/>
  <c r="K1969" i="1"/>
  <c r="K1957" i="1"/>
  <c r="K1945" i="1"/>
  <c r="K1933" i="1"/>
  <c r="K1921" i="1"/>
  <c r="K1909" i="1"/>
  <c r="K1897" i="1"/>
  <c r="K1885" i="1"/>
  <c r="K1873" i="1"/>
  <c r="K1861" i="1"/>
  <c r="K1849" i="1"/>
  <c r="K1837" i="1"/>
  <c r="K1825" i="1"/>
  <c r="K1813" i="1"/>
  <c r="K1801" i="1"/>
  <c r="K1789" i="1"/>
  <c r="K1777" i="1"/>
  <c r="K1765" i="1"/>
  <c r="K1753" i="1"/>
  <c r="K1741" i="1"/>
  <c r="K1729" i="1"/>
  <c r="K1717" i="1"/>
  <c r="K1705" i="1"/>
  <c r="K1693" i="1"/>
  <c r="K1681" i="1"/>
  <c r="K1669" i="1"/>
  <c r="K1657" i="1"/>
  <c r="K1645" i="1"/>
  <c r="K1633" i="1"/>
  <c r="K1621" i="1"/>
  <c r="K1609" i="1"/>
  <c r="K1597" i="1"/>
  <c r="K1585" i="1"/>
  <c r="K1573" i="1"/>
  <c r="K1561" i="1"/>
  <c r="K1549" i="1"/>
  <c r="K1537" i="1"/>
  <c r="K1525" i="1"/>
  <c r="K1513" i="1"/>
  <c r="K1501" i="1"/>
  <c r="K1489" i="1"/>
  <c r="K1477" i="1"/>
  <c r="K1465" i="1"/>
  <c r="K1453" i="1"/>
  <c r="K1441" i="1"/>
  <c r="K1429" i="1"/>
  <c r="K1417" i="1"/>
  <c r="K1405" i="1"/>
  <c r="K1393" i="1"/>
  <c r="K1381" i="1"/>
  <c r="K1369" i="1"/>
  <c r="K1357" i="1"/>
  <c r="K1345" i="1"/>
  <c r="K1333" i="1"/>
  <c r="K1321" i="1"/>
  <c r="K1309" i="1"/>
  <c r="K1297" i="1"/>
  <c r="K1285" i="1"/>
  <c r="K1273" i="1"/>
  <c r="K1261" i="1"/>
  <c r="K1249" i="1"/>
  <c r="K1237" i="1"/>
  <c r="K1225" i="1"/>
  <c r="K1213" i="1"/>
  <c r="K1201" i="1"/>
  <c r="K1189" i="1"/>
  <c r="K1177" i="1"/>
  <c r="K1165" i="1"/>
  <c r="K1153" i="1"/>
  <c r="K1141" i="1"/>
  <c r="K1129" i="1"/>
  <c r="K1117" i="1"/>
  <c r="K1105" i="1"/>
  <c r="K1093" i="1"/>
  <c r="K1081" i="1"/>
  <c r="K1069" i="1"/>
  <c r="K1057" i="1"/>
  <c r="K1045" i="1"/>
  <c r="K1033" i="1"/>
  <c r="K1021" i="1"/>
  <c r="K1009" i="1"/>
  <c r="K997" i="1"/>
  <c r="K985" i="1"/>
  <c r="K973" i="1"/>
  <c r="K961" i="1"/>
  <c r="K949" i="1"/>
  <c r="K937" i="1"/>
  <c r="K925" i="1"/>
  <c r="K913" i="1"/>
  <c r="K901" i="1"/>
  <c r="K889" i="1"/>
  <c r="K877" i="1"/>
  <c r="K865" i="1"/>
  <c r="K853" i="1"/>
  <c r="K841" i="1"/>
  <c r="K829" i="1"/>
  <c r="K817" i="1"/>
  <c r="K805" i="1"/>
  <c r="K793" i="1"/>
  <c r="K781" i="1"/>
  <c r="K769" i="1"/>
  <c r="K757" i="1"/>
  <c r="K745" i="1"/>
  <c r="K733" i="1"/>
  <c r="K721" i="1"/>
  <c r="K709" i="1"/>
  <c r="K697" i="1"/>
  <c r="K685" i="1"/>
  <c r="K673" i="1"/>
  <c r="K661" i="1"/>
  <c r="K649" i="1"/>
  <c r="K637" i="1"/>
  <c r="K625" i="1"/>
  <c r="K613" i="1"/>
  <c r="K601" i="1"/>
  <c r="K589" i="1"/>
  <c r="K577" i="1"/>
  <c r="K565" i="1"/>
  <c r="K553" i="1"/>
  <c r="K541" i="1"/>
  <c r="K529" i="1"/>
  <c r="K517" i="1"/>
  <c r="K505" i="1"/>
  <c r="K493" i="1"/>
  <c r="K481" i="1"/>
  <c r="K469" i="1"/>
  <c r="K457" i="1"/>
  <c r="K445" i="1"/>
  <c r="K433" i="1"/>
  <c r="K421" i="1"/>
  <c r="K409" i="1"/>
  <c r="K397" i="1"/>
  <c r="K385" i="1"/>
  <c r="K373" i="1"/>
  <c r="K361" i="1"/>
  <c r="K349" i="1"/>
  <c r="K337" i="1"/>
  <c r="K325" i="1"/>
  <c r="K313" i="1"/>
  <c r="K301" i="1"/>
  <c r="K289" i="1"/>
  <c r="K277" i="1"/>
  <c r="K265" i="1"/>
  <c r="K253" i="1"/>
  <c r="K241" i="1"/>
  <c r="K229" i="1"/>
  <c r="K217" i="1"/>
  <c r="K205" i="1"/>
  <c r="K193" i="1"/>
  <c r="K181" i="1"/>
  <c r="K169" i="1"/>
  <c r="K157" i="1"/>
  <c r="K145" i="1"/>
  <c r="K133" i="1"/>
  <c r="K121" i="1"/>
  <c r="K109" i="1"/>
  <c r="K97" i="1"/>
  <c r="K85" i="1"/>
  <c r="K73" i="1"/>
  <c r="K61" i="1"/>
  <c r="K49" i="1"/>
  <c r="K37" i="1"/>
  <c r="K25" i="1"/>
  <c r="K13" i="1"/>
  <c r="K7500" i="1"/>
  <c r="K7488" i="1"/>
  <c r="K7476" i="1"/>
  <c r="K7464" i="1"/>
  <c r="K7452" i="1"/>
  <c r="K7440" i="1"/>
  <c r="K7428" i="1"/>
  <c r="K7416" i="1"/>
  <c r="K7404" i="1"/>
  <c r="K7392" i="1"/>
  <c r="K7380" i="1"/>
  <c r="K7368" i="1"/>
  <c r="K7356" i="1"/>
  <c r="K7344" i="1"/>
  <c r="K7332" i="1"/>
  <c r="K7320" i="1"/>
  <c r="K7308" i="1"/>
  <c r="K7296" i="1"/>
  <c r="K7284" i="1"/>
  <c r="K7272" i="1"/>
  <c r="K7260" i="1"/>
  <c r="K7248" i="1"/>
  <c r="K7236" i="1"/>
  <c r="K7224" i="1"/>
  <c r="K7212" i="1"/>
  <c r="K7200" i="1"/>
  <c r="K7188" i="1"/>
  <c r="K7176" i="1"/>
  <c r="K7164" i="1"/>
  <c r="K7152" i="1"/>
  <c r="K7140" i="1"/>
  <c r="K7128" i="1"/>
  <c r="K7116" i="1"/>
  <c r="K7104" i="1"/>
  <c r="K7092" i="1"/>
  <c r="K7080" i="1"/>
  <c r="K7068" i="1"/>
  <c r="K7056" i="1"/>
  <c r="K7044" i="1"/>
  <c r="K7032" i="1"/>
  <c r="K7020" i="1"/>
  <c r="K7008" i="1"/>
  <c r="K6996" i="1"/>
  <c r="K6984" i="1"/>
  <c r="K6972" i="1"/>
  <c r="K6960" i="1"/>
  <c r="K6948" i="1"/>
  <c r="K6936" i="1"/>
  <c r="K6924" i="1"/>
  <c r="K6912" i="1"/>
  <c r="K6900" i="1"/>
  <c r="K6888" i="1"/>
  <c r="K6876" i="1"/>
  <c r="K6864" i="1"/>
  <c r="K6852" i="1"/>
  <c r="K6840" i="1"/>
  <c r="K6828" i="1"/>
  <c r="K6816" i="1"/>
  <c r="K6804" i="1"/>
  <c r="K6792" i="1"/>
  <c r="K6780" i="1"/>
  <c r="K6768" i="1"/>
  <c r="K6756" i="1"/>
  <c r="K6744" i="1"/>
  <c r="K6732" i="1"/>
  <c r="K6720" i="1"/>
  <c r="K6708" i="1"/>
  <c r="K6696" i="1"/>
  <c r="K6684" i="1"/>
  <c r="K6672" i="1"/>
  <c r="K6660" i="1"/>
  <c r="K6648" i="1"/>
  <c r="K6636" i="1"/>
  <c r="K6624" i="1"/>
  <c r="K6612" i="1"/>
  <c r="K6600" i="1"/>
  <c r="K6588" i="1"/>
  <c r="K6576" i="1"/>
  <c r="K6564" i="1"/>
  <c r="K6552" i="1"/>
  <c r="K6540" i="1"/>
  <c r="K6528" i="1"/>
  <c r="K6516" i="1"/>
  <c r="K6504" i="1"/>
  <c r="K6492" i="1"/>
  <c r="K6480" i="1"/>
  <c r="K6468" i="1"/>
  <c r="K6456" i="1"/>
  <c r="K6444" i="1"/>
  <c r="K6432" i="1"/>
  <c r="K6420" i="1"/>
  <c r="K6408" i="1"/>
  <c r="K6396" i="1"/>
  <c r="K6384" i="1"/>
  <c r="K6372" i="1"/>
  <c r="K6360" i="1"/>
  <c r="K6348" i="1"/>
  <c r="K6336" i="1"/>
  <c r="K6324" i="1"/>
  <c r="K6312" i="1"/>
  <c r="K6300" i="1"/>
  <c r="K6288" i="1"/>
  <c r="K6276" i="1"/>
  <c r="K6264" i="1"/>
  <c r="K6252" i="1"/>
  <c r="K6240" i="1"/>
  <c r="K6228" i="1"/>
  <c r="K6216" i="1"/>
  <c r="K6204" i="1"/>
  <c r="K6192" i="1"/>
  <c r="K6180" i="1"/>
  <c r="K6168" i="1"/>
  <c r="K6156" i="1"/>
  <c r="K6144" i="1"/>
  <c r="K6132" i="1"/>
  <c r="K6120" i="1"/>
  <c r="K6108" i="1"/>
  <c r="K6096" i="1"/>
  <c r="K6084" i="1"/>
  <c r="K6072" i="1"/>
  <c r="K6060" i="1"/>
  <c r="K6048" i="1"/>
  <c r="K6036" i="1"/>
  <c r="K6024" i="1"/>
  <c r="K6012" i="1"/>
  <c r="K6000" i="1"/>
  <c r="K5988" i="1"/>
  <c r="K5976" i="1"/>
  <c r="K5964" i="1"/>
  <c r="K5952" i="1"/>
  <c r="K5940" i="1"/>
  <c r="K5928" i="1"/>
  <c r="K5916" i="1"/>
  <c r="K5904" i="1"/>
  <c r="K5892" i="1"/>
  <c r="K5880" i="1"/>
  <c r="K5868" i="1"/>
  <c r="K5856" i="1"/>
  <c r="K5844" i="1"/>
  <c r="K5832" i="1"/>
  <c r="K5820" i="1"/>
  <c r="K5808" i="1"/>
  <c r="K5796" i="1"/>
  <c r="K5784" i="1"/>
  <c r="K5772" i="1"/>
  <c r="K5760" i="1"/>
  <c r="K5748" i="1"/>
  <c r="K5736" i="1"/>
  <c r="K5724" i="1"/>
  <c r="K5712" i="1"/>
  <c r="K5700" i="1"/>
  <c r="K5688" i="1"/>
  <c r="K5676" i="1"/>
  <c r="K5664" i="1"/>
  <c r="K5652" i="1"/>
  <c r="K5640" i="1"/>
  <c r="K5628" i="1"/>
  <c r="K5616" i="1"/>
  <c r="K5604" i="1"/>
  <c r="K5592" i="1"/>
  <c r="K5580" i="1"/>
  <c r="K5568" i="1"/>
  <c r="K5556" i="1"/>
  <c r="K5544" i="1"/>
  <c r="K5532" i="1"/>
  <c r="K5520" i="1"/>
  <c r="K5508" i="1"/>
  <c r="K5496" i="1"/>
  <c r="K5484" i="1"/>
  <c r="K5472" i="1"/>
  <c r="K5460" i="1"/>
  <c r="K5448" i="1"/>
  <c r="K5436" i="1"/>
  <c r="K5424" i="1"/>
  <c r="K5412" i="1"/>
  <c r="K5400" i="1"/>
  <c r="K5388" i="1"/>
  <c r="K5376" i="1"/>
  <c r="K5364" i="1"/>
  <c r="K5352" i="1"/>
  <c r="K5340" i="1"/>
  <c r="K5328" i="1"/>
  <c r="K5316" i="1"/>
  <c r="K5304" i="1"/>
  <c r="K5292" i="1"/>
  <c r="K5280" i="1"/>
  <c r="K5268" i="1"/>
  <c r="K5256" i="1"/>
  <c r="K5244" i="1"/>
  <c r="K5232" i="1"/>
  <c r="K5220" i="1"/>
  <c r="K5208" i="1"/>
  <c r="K5196" i="1"/>
  <c r="K5184" i="1"/>
  <c r="K5172" i="1"/>
  <c r="K5160" i="1"/>
  <c r="K5148" i="1"/>
  <c r="K5136" i="1"/>
  <c r="K5124" i="1"/>
  <c r="K5112" i="1"/>
  <c r="K5100" i="1"/>
  <c r="K5088" i="1"/>
  <c r="K5076" i="1"/>
  <c r="K5064" i="1"/>
  <c r="K5052" i="1"/>
  <c r="K5040" i="1"/>
  <c r="K5028" i="1"/>
  <c r="K5016" i="1"/>
  <c r="K5004" i="1"/>
  <c r="K4992" i="1"/>
  <c r="K4980" i="1"/>
  <c r="K4968" i="1"/>
  <c r="K4956" i="1"/>
  <c r="K4944" i="1"/>
  <c r="K4932" i="1"/>
  <c r="K4920" i="1"/>
  <c r="K4908" i="1"/>
  <c r="K4896" i="1"/>
  <c r="K4884" i="1"/>
  <c r="K4872" i="1"/>
  <c r="K4860" i="1"/>
  <c r="K4848" i="1"/>
  <c r="K4836" i="1"/>
  <c r="K4824" i="1"/>
  <c r="K4812" i="1"/>
  <c r="K4800" i="1"/>
  <c r="K4788" i="1"/>
  <c r="K4776" i="1"/>
  <c r="K4764" i="1"/>
  <c r="K4752" i="1"/>
  <c r="K4740" i="1"/>
  <c r="K4728" i="1"/>
  <c r="K4716" i="1"/>
  <c r="K4704" i="1"/>
  <c r="K4692" i="1"/>
  <c r="K4680" i="1"/>
  <c r="K4668" i="1"/>
  <c r="K4656" i="1"/>
  <c r="K4644" i="1"/>
  <c r="K4632" i="1"/>
  <c r="K4620" i="1"/>
  <c r="K4608" i="1"/>
  <c r="K4596" i="1"/>
  <c r="K4584" i="1"/>
  <c r="K4572" i="1"/>
  <c r="K4560" i="1"/>
  <c r="K4548" i="1"/>
  <c r="K4536" i="1"/>
  <c r="K4524" i="1"/>
  <c r="K4512" i="1"/>
  <c r="K4500" i="1"/>
  <c r="K4488" i="1"/>
  <c r="K4476" i="1"/>
  <c r="K4464" i="1"/>
  <c r="K4452" i="1"/>
  <c r="K4440" i="1"/>
  <c r="K4428" i="1"/>
  <c r="K4416" i="1"/>
  <c r="K4404" i="1"/>
  <c r="K4392" i="1"/>
  <c r="K4380" i="1"/>
  <c r="K4368" i="1"/>
  <c r="K4356" i="1"/>
  <c r="K4344" i="1"/>
  <c r="K4332" i="1"/>
  <c r="K4320" i="1"/>
  <c r="K4308" i="1"/>
  <c r="K4296" i="1"/>
  <c r="K4284" i="1"/>
  <c r="K4272" i="1"/>
  <c r="K4260" i="1"/>
  <c r="K4248" i="1"/>
  <c r="K4236" i="1"/>
  <c r="K4224" i="1"/>
  <c r="K4212" i="1"/>
  <c r="K4200" i="1"/>
  <c r="K4188" i="1"/>
  <c r="K4176" i="1"/>
  <c r="K4164" i="1"/>
  <c r="K4152" i="1"/>
  <c r="K4140" i="1"/>
  <c r="K4128" i="1"/>
  <c r="K4116" i="1"/>
  <c r="K4104" i="1"/>
  <c r="K4092" i="1"/>
  <c r="K4080" i="1"/>
  <c r="K4068" i="1"/>
  <c r="K4056" i="1"/>
  <c r="K4044" i="1"/>
  <c r="K4032" i="1"/>
  <c r="K4020" i="1"/>
  <c r="K4008" i="1"/>
  <c r="K3996" i="1"/>
  <c r="K3984" i="1"/>
  <c r="K3972" i="1"/>
  <c r="K3960" i="1"/>
  <c r="K3948" i="1"/>
  <c r="K3936" i="1"/>
  <c r="K3924" i="1"/>
  <c r="K3912" i="1"/>
  <c r="K3900" i="1"/>
  <c r="K3888" i="1"/>
  <c r="K3876" i="1"/>
  <c r="K3864" i="1"/>
  <c r="K3852" i="1"/>
  <c r="K3840" i="1"/>
  <c r="K3828" i="1"/>
  <c r="K3816" i="1"/>
  <c r="K3804" i="1"/>
  <c r="K3792" i="1"/>
  <c r="K3780" i="1"/>
  <c r="K3768" i="1"/>
  <c r="K3756" i="1"/>
  <c r="K3744" i="1"/>
  <c r="K3732" i="1"/>
  <c r="K3720" i="1"/>
  <c r="K3708" i="1"/>
  <c r="K3696" i="1"/>
  <c r="K3684" i="1"/>
  <c r="K3672" i="1"/>
  <c r="K3660" i="1"/>
  <c r="K3648" i="1"/>
  <c r="K3636" i="1"/>
  <c r="K3624" i="1"/>
  <c r="K3612" i="1"/>
  <c r="K3600" i="1"/>
  <c r="K3588" i="1"/>
  <c r="K3576" i="1"/>
  <c r="K3564" i="1"/>
  <c r="K3552" i="1"/>
  <c r="K3540" i="1"/>
  <c r="K3528" i="1"/>
  <c r="K3516" i="1"/>
  <c r="K3504" i="1"/>
  <c r="K3492" i="1"/>
  <c r="K3480" i="1"/>
  <c r="K3468" i="1"/>
  <c r="K3456" i="1"/>
  <c r="K3444" i="1"/>
  <c r="K3432" i="1"/>
  <c r="K3420" i="1"/>
  <c r="K3408" i="1"/>
  <c r="K3396" i="1"/>
  <c r="K3384" i="1"/>
  <c r="K3372" i="1"/>
  <c r="K3360" i="1"/>
  <c r="K3348" i="1"/>
  <c r="K3336" i="1"/>
  <c r="K3324" i="1"/>
  <c r="K3312" i="1"/>
  <c r="K3300" i="1"/>
  <c r="K3288" i="1"/>
  <c r="K3276" i="1"/>
  <c r="K3264" i="1"/>
  <c r="K3252" i="1"/>
  <c r="K3240" i="1"/>
  <c r="K3228" i="1"/>
  <c r="K3216" i="1"/>
  <c r="K3204" i="1"/>
  <c r="K3192" i="1"/>
  <c r="K3180" i="1"/>
  <c r="K3168" i="1"/>
  <c r="K3156" i="1"/>
  <c r="K3144" i="1"/>
  <c r="K3132" i="1"/>
  <c r="K3120" i="1"/>
  <c r="K3108" i="1"/>
  <c r="K3096" i="1"/>
  <c r="K3084" i="1"/>
  <c r="K3072" i="1"/>
  <c r="K3060" i="1"/>
  <c r="K3048" i="1"/>
  <c r="K3036" i="1"/>
  <c r="K3024" i="1"/>
  <c r="K3012" i="1"/>
  <c r="K3000" i="1"/>
  <c r="K2988" i="1"/>
  <c r="K2976" i="1"/>
  <c r="K2964" i="1"/>
  <c r="K2952" i="1"/>
  <c r="K2940" i="1"/>
  <c r="K2928" i="1"/>
  <c r="K2916" i="1"/>
  <c r="K2904" i="1"/>
  <c r="K2892" i="1"/>
  <c r="K2880" i="1"/>
  <c r="K2868" i="1"/>
  <c r="K2856" i="1"/>
  <c r="K2844" i="1"/>
  <c r="K2832" i="1"/>
  <c r="K2820" i="1"/>
  <c r="K2808" i="1"/>
  <c r="K2796" i="1"/>
  <c r="K2784" i="1"/>
  <c r="K2772" i="1"/>
  <c r="K2760" i="1"/>
  <c r="K2748" i="1"/>
  <c r="K2736" i="1"/>
  <c r="K2724" i="1"/>
  <c r="K2712" i="1"/>
  <c r="K2700" i="1"/>
  <c r="K2688" i="1"/>
  <c r="K2676" i="1"/>
  <c r="K2664" i="1"/>
  <c r="K2652" i="1"/>
  <c r="K2640" i="1"/>
  <c r="K2628" i="1"/>
  <c r="K2616" i="1"/>
  <c r="K2604" i="1"/>
  <c r="K2592" i="1"/>
  <c r="K2580" i="1"/>
  <c r="K2568" i="1"/>
  <c r="K2556" i="1"/>
  <c r="K2544" i="1"/>
  <c r="K2532" i="1"/>
  <c r="K2520" i="1"/>
  <c r="K2508" i="1"/>
  <c r="K2496" i="1"/>
  <c r="K2484" i="1"/>
  <c r="K2472" i="1"/>
  <c r="K2460" i="1"/>
  <c r="K2448" i="1"/>
  <c r="K2436" i="1"/>
  <c r="K2424" i="1"/>
  <c r="K2412" i="1"/>
  <c r="K2400" i="1"/>
  <c r="K2388" i="1"/>
  <c r="K2376" i="1"/>
  <c r="K2364" i="1"/>
  <c r="K2352" i="1"/>
  <c r="K2340" i="1"/>
  <c r="K2328" i="1"/>
  <c r="K2316" i="1"/>
  <c r="K2304" i="1"/>
  <c r="K2292" i="1"/>
  <c r="K2280" i="1"/>
  <c r="K2268" i="1"/>
  <c r="K2256" i="1"/>
  <c r="K2244" i="1"/>
  <c r="K2232" i="1"/>
  <c r="K2220" i="1"/>
  <c r="K2208" i="1"/>
  <c r="K2196" i="1"/>
  <c r="K2184" i="1"/>
  <c r="K2172" i="1"/>
  <c r="K2160" i="1"/>
  <c r="K2148" i="1"/>
  <c r="K2136" i="1"/>
  <c r="K2124" i="1"/>
  <c r="K2112" i="1"/>
  <c r="K2100" i="1"/>
  <c r="K2088" i="1"/>
  <c r="K2076" i="1"/>
  <c r="K2064" i="1"/>
  <c r="K2052" i="1"/>
  <c r="K2040" i="1"/>
  <c r="K2028" i="1"/>
  <c r="K2016" i="1"/>
  <c r="K2004" i="1"/>
  <c r="K1992" i="1"/>
  <c r="K1980" i="1"/>
  <c r="K1968" i="1"/>
  <c r="K1956" i="1"/>
  <c r="K1944" i="1"/>
  <c r="K1932" i="1"/>
  <c r="K1920" i="1"/>
  <c r="K1908" i="1"/>
  <c r="K1896" i="1"/>
  <c r="K1884" i="1"/>
  <c r="K1872" i="1"/>
  <c r="K1860" i="1"/>
  <c r="K1848" i="1"/>
  <c r="K1836" i="1"/>
  <c r="K1824" i="1"/>
  <c r="K1812" i="1"/>
  <c r="K1800" i="1"/>
  <c r="K1788" i="1"/>
  <c r="K1776" i="1"/>
  <c r="K1764" i="1"/>
  <c r="K1752" i="1"/>
  <c r="K1740" i="1"/>
  <c r="K1728" i="1"/>
  <c r="K1716" i="1"/>
  <c r="K1704" i="1"/>
  <c r="K1692" i="1"/>
  <c r="K1680" i="1"/>
  <c r="K1668" i="1"/>
  <c r="K1656" i="1"/>
  <c r="K1644" i="1"/>
  <c r="K1632" i="1"/>
  <c r="K1620" i="1"/>
  <c r="K1608" i="1"/>
  <c r="K1596" i="1"/>
  <c r="K1584" i="1"/>
  <c r="K1572" i="1"/>
  <c r="K1560" i="1"/>
  <c r="K1548" i="1"/>
  <c r="K1536" i="1"/>
  <c r="K1524" i="1"/>
  <c r="K1512" i="1"/>
  <c r="K1500" i="1"/>
  <c r="K1488" i="1"/>
  <c r="K1476" i="1"/>
  <c r="K1464" i="1"/>
  <c r="K1452" i="1"/>
  <c r="K1440" i="1"/>
  <c r="K1428" i="1"/>
  <c r="K1416" i="1"/>
  <c r="K1404" i="1"/>
  <c r="K1392" i="1"/>
  <c r="K1380" i="1"/>
  <c r="K1368" i="1"/>
  <c r="K1356" i="1"/>
  <c r="K1344" i="1"/>
  <c r="K1332" i="1"/>
  <c r="K1320" i="1"/>
  <c r="K1308" i="1"/>
  <c r="K1296" i="1"/>
  <c r="K1284" i="1"/>
  <c r="K1272" i="1"/>
  <c r="K1260" i="1"/>
  <c r="K1248" i="1"/>
  <c r="K1236" i="1"/>
  <c r="K1224" i="1"/>
  <c r="K1212" i="1"/>
  <c r="K1200" i="1"/>
  <c r="K1188" i="1"/>
  <c r="K1176" i="1"/>
  <c r="K1164" i="1"/>
  <c r="K1152" i="1"/>
  <c r="K1140" i="1"/>
  <c r="K1128" i="1"/>
  <c r="K1116" i="1"/>
  <c r="K1104" i="1"/>
  <c r="K1092" i="1"/>
  <c r="K1080" i="1"/>
  <c r="K1068" i="1"/>
  <c r="K1056" i="1"/>
  <c r="K1044" i="1"/>
  <c r="K1032" i="1"/>
  <c r="K1020" i="1"/>
  <c r="K1008" i="1"/>
  <c r="K996" i="1"/>
  <c r="K984" i="1"/>
  <c r="K972" i="1"/>
  <c r="K960" i="1"/>
  <c r="K948" i="1"/>
  <c r="K936" i="1"/>
  <c r="K924" i="1"/>
  <c r="K912" i="1"/>
  <c r="K900" i="1"/>
  <c r="K888" i="1"/>
  <c r="K876" i="1"/>
  <c r="K864" i="1"/>
  <c r="K852" i="1"/>
  <c r="K840" i="1"/>
  <c r="K828" i="1"/>
  <c r="K816" i="1"/>
  <c r="K804" i="1"/>
  <c r="K792" i="1"/>
  <c r="K780" i="1"/>
  <c r="K768" i="1"/>
  <c r="K756" i="1"/>
  <c r="K744" i="1"/>
  <c r="K732" i="1"/>
  <c r="K720" i="1"/>
  <c r="K708" i="1"/>
  <c r="K696" i="1"/>
  <c r="K684" i="1"/>
  <c r="K672" i="1"/>
  <c r="K660" i="1"/>
  <c r="K648" i="1"/>
  <c r="K636" i="1"/>
  <c r="K624" i="1"/>
  <c r="K612" i="1"/>
  <c r="K600" i="1"/>
  <c r="K588" i="1"/>
  <c r="K576" i="1"/>
  <c r="K564" i="1"/>
  <c r="K552" i="1"/>
  <c r="K540" i="1"/>
  <c r="K528" i="1"/>
  <c r="K516" i="1"/>
  <c r="K504" i="1"/>
  <c r="K492" i="1"/>
  <c r="K480" i="1"/>
  <c r="K468" i="1"/>
  <c r="K456" i="1"/>
  <c r="K444" i="1"/>
  <c r="K432" i="1"/>
  <c r="K420" i="1"/>
  <c r="K408" i="1"/>
  <c r="K396" i="1"/>
  <c r="K384" i="1"/>
  <c r="K372" i="1"/>
  <c r="K360" i="1"/>
  <c r="K348" i="1"/>
  <c r="K336" i="1"/>
  <c r="K324" i="1"/>
  <c r="K312" i="1"/>
  <c r="K300" i="1"/>
  <c r="K288" i="1"/>
  <c r="K276" i="1"/>
  <c r="K264" i="1"/>
  <c r="K252" i="1"/>
  <c r="K240" i="1"/>
  <c r="K228" i="1"/>
  <c r="K216" i="1"/>
  <c r="K204" i="1"/>
  <c r="K192" i="1"/>
  <c r="K180" i="1"/>
  <c r="K168" i="1"/>
  <c r="K156" i="1"/>
  <c r="K144" i="1"/>
  <c r="K132" i="1"/>
  <c r="K120" i="1"/>
  <c r="K108" i="1"/>
  <c r="K96" i="1"/>
  <c r="K84" i="1"/>
  <c r="K72" i="1"/>
  <c r="K60" i="1"/>
  <c r="K48" i="1"/>
  <c r="K36" i="1"/>
  <c r="K24" i="1"/>
  <c r="K12" i="1"/>
  <c r="B3" i="4"/>
  <c r="P7507" i="1" l="1"/>
  <c r="P7503" i="1"/>
  <c r="P7502" i="1"/>
  <c r="P7512" i="1"/>
  <c r="P7520" i="1"/>
  <c r="P7528" i="1"/>
  <c r="P7536" i="1"/>
  <c r="P7544" i="1"/>
  <c r="P7552" i="1"/>
  <c r="P7560" i="1"/>
  <c r="P7568" i="1"/>
  <c r="P7576" i="1"/>
  <c r="P7584" i="1"/>
  <c r="P7592" i="1"/>
  <c r="P7600" i="1"/>
  <c r="P7608" i="1"/>
  <c r="P7616" i="1"/>
  <c r="P7624" i="1"/>
  <c r="P7632" i="1"/>
  <c r="P7640" i="1"/>
  <c r="P7648" i="1"/>
  <c r="P7656" i="1"/>
  <c r="P7664" i="1"/>
  <c r="P7672" i="1"/>
  <c r="P7680" i="1"/>
  <c r="P7688" i="1"/>
  <c r="P7696" i="1"/>
  <c r="P7704" i="1"/>
  <c r="P7712" i="1"/>
  <c r="P7720" i="1"/>
  <c r="P7728" i="1"/>
  <c r="P7736" i="1"/>
  <c r="P7744" i="1"/>
  <c r="P7752" i="1"/>
  <c r="P7760" i="1"/>
  <c r="P7768" i="1"/>
  <c r="P7776" i="1"/>
  <c r="P7784" i="1"/>
  <c r="P7792" i="1"/>
  <c r="P7800" i="1"/>
  <c r="P7808" i="1"/>
  <c r="P7816" i="1"/>
  <c r="P7824" i="1"/>
  <c r="P7832" i="1"/>
  <c r="P7840" i="1"/>
  <c r="P7848" i="1"/>
  <c r="P7856" i="1"/>
  <c r="P7864" i="1"/>
  <c r="P7872" i="1"/>
  <c r="P7880" i="1"/>
  <c r="P7888" i="1"/>
  <c r="P7896" i="1"/>
  <c r="P7904" i="1"/>
  <c r="P7912" i="1"/>
  <c r="P7920" i="1"/>
  <c r="P7928" i="1"/>
  <c r="P7936" i="1"/>
  <c r="P7944" i="1"/>
  <c r="P7504" i="1"/>
  <c r="P7513" i="1"/>
  <c r="P7521" i="1"/>
  <c r="P7529" i="1"/>
  <c r="P7537" i="1"/>
  <c r="P7545" i="1"/>
  <c r="P7553" i="1"/>
  <c r="P7561" i="1"/>
  <c r="P7569" i="1"/>
  <c r="P7577" i="1"/>
  <c r="P7585" i="1"/>
  <c r="P7593" i="1"/>
  <c r="P7601" i="1"/>
  <c r="P7609" i="1"/>
  <c r="P7617" i="1"/>
  <c r="P7625" i="1"/>
  <c r="P7633" i="1"/>
  <c r="P7641" i="1"/>
  <c r="P7649" i="1"/>
  <c r="P7657" i="1"/>
  <c r="P7665" i="1"/>
  <c r="P7673" i="1"/>
  <c r="P7681" i="1"/>
  <c r="P7689" i="1"/>
  <c r="P7697" i="1"/>
  <c r="P7705" i="1"/>
  <c r="P7713" i="1"/>
  <c r="P7721" i="1"/>
  <c r="P7729" i="1"/>
  <c r="P7737" i="1"/>
  <c r="P7745" i="1"/>
  <c r="P7753" i="1"/>
  <c r="P7761" i="1"/>
  <c r="P7769" i="1"/>
  <c r="P7777" i="1"/>
  <c r="P7785" i="1"/>
  <c r="P7793" i="1"/>
  <c r="P7801" i="1"/>
  <c r="P7809" i="1"/>
  <c r="P7817" i="1"/>
  <c r="P7825" i="1"/>
  <c r="P7833" i="1"/>
  <c r="P7841" i="1"/>
  <c r="P7849" i="1"/>
  <c r="P7857" i="1"/>
  <c r="P7865" i="1"/>
  <c r="P7873" i="1"/>
  <c r="P7881" i="1"/>
  <c r="P7889" i="1"/>
  <c r="P7897" i="1"/>
  <c r="P7905" i="1"/>
  <c r="P7913" i="1"/>
  <c r="P7921" i="1"/>
  <c r="P7929" i="1"/>
  <c r="P7937" i="1"/>
  <c r="P7945" i="1"/>
  <c r="P7953" i="1"/>
  <c r="P7505" i="1"/>
  <c r="P7514" i="1"/>
  <c r="P7522" i="1"/>
  <c r="P7530" i="1"/>
  <c r="P7538" i="1"/>
  <c r="P7546" i="1"/>
  <c r="P7554" i="1"/>
  <c r="P7562" i="1"/>
  <c r="P7570" i="1"/>
  <c r="P7578" i="1"/>
  <c r="P7586" i="1"/>
  <c r="P7594" i="1"/>
  <c r="P7602" i="1"/>
  <c r="P7610" i="1"/>
  <c r="P7618" i="1"/>
  <c r="P7626" i="1"/>
  <c r="P7634" i="1"/>
  <c r="P7642" i="1"/>
  <c r="P7650" i="1"/>
  <c r="P7658" i="1"/>
  <c r="P7666" i="1"/>
  <c r="P7674" i="1"/>
  <c r="P7682" i="1"/>
  <c r="P7690" i="1"/>
  <c r="P7698" i="1"/>
  <c r="P7706" i="1"/>
  <c r="P7714" i="1"/>
  <c r="P7722" i="1"/>
  <c r="P7730" i="1"/>
  <c r="P7738" i="1"/>
  <c r="P7746" i="1"/>
  <c r="P7754" i="1"/>
  <c r="P7762" i="1"/>
  <c r="P7770" i="1"/>
  <c r="P7778" i="1"/>
  <c r="P7786" i="1"/>
  <c r="P7794" i="1"/>
  <c r="P7802" i="1"/>
  <c r="P7810" i="1"/>
  <c r="P7818" i="1"/>
  <c r="P7826" i="1"/>
  <c r="P7834" i="1"/>
  <c r="P7842" i="1"/>
  <c r="P7850" i="1"/>
  <c r="P7858" i="1"/>
  <c r="P7866" i="1"/>
  <c r="P7874" i="1"/>
  <c r="P7882" i="1"/>
  <c r="P7890" i="1"/>
  <c r="P7898" i="1"/>
  <c r="P7906" i="1"/>
  <c r="P7914" i="1"/>
  <c r="P7922" i="1"/>
  <c r="P7930" i="1"/>
  <c r="P7938" i="1"/>
  <c r="P7946" i="1"/>
  <c r="P7954" i="1"/>
  <c r="P7962" i="1"/>
  <c r="P7970" i="1"/>
  <c r="P7978" i="1"/>
  <c r="P7986" i="1"/>
  <c r="P7994" i="1"/>
  <c r="P8002" i="1"/>
  <c r="P8010" i="1"/>
  <c r="P8018" i="1"/>
  <c r="P7506" i="1"/>
  <c r="P7515" i="1"/>
  <c r="P7523" i="1"/>
  <c r="P7531" i="1"/>
  <c r="P7539" i="1"/>
  <c r="P7547" i="1"/>
  <c r="P7555" i="1"/>
  <c r="P7563" i="1"/>
  <c r="P7571" i="1"/>
  <c r="P7579" i="1"/>
  <c r="P7587" i="1"/>
  <c r="P7595" i="1"/>
  <c r="P7603" i="1"/>
  <c r="P7611" i="1"/>
  <c r="P7619" i="1"/>
  <c r="P7627" i="1"/>
  <c r="P7635" i="1"/>
  <c r="P7643" i="1"/>
  <c r="P7651" i="1"/>
  <c r="P7659" i="1"/>
  <c r="P7667" i="1"/>
  <c r="P7675" i="1"/>
  <c r="P7683" i="1"/>
  <c r="P7691" i="1"/>
  <c r="P7699" i="1"/>
  <c r="P7707" i="1"/>
  <c r="P7715" i="1"/>
  <c r="P7723" i="1"/>
  <c r="P7731" i="1"/>
  <c r="P7739" i="1"/>
  <c r="P7747" i="1"/>
  <c r="P7755" i="1"/>
  <c r="P7763" i="1"/>
  <c r="P7771" i="1"/>
  <c r="P7779" i="1"/>
  <c r="P7787" i="1"/>
  <c r="P7795" i="1"/>
  <c r="P7803" i="1"/>
  <c r="P7811" i="1"/>
  <c r="P7819" i="1"/>
  <c r="P7827" i="1"/>
  <c r="P7835" i="1"/>
  <c r="P7843" i="1"/>
  <c r="P7851" i="1"/>
  <c r="P7859" i="1"/>
  <c r="P7867" i="1"/>
  <c r="P7875" i="1"/>
  <c r="P7883" i="1"/>
  <c r="P7891" i="1"/>
  <c r="P7899" i="1"/>
  <c r="P7907" i="1"/>
  <c r="P7915" i="1"/>
  <c r="P7923" i="1"/>
  <c r="P7931" i="1"/>
  <c r="P7939" i="1"/>
  <c r="P7947" i="1"/>
  <c r="P7955" i="1"/>
  <c r="P7963" i="1"/>
  <c r="P7971" i="1"/>
  <c r="P7979" i="1"/>
  <c r="P7987" i="1"/>
  <c r="P7995" i="1"/>
  <c r="P8003" i="1"/>
  <c r="P7508" i="1"/>
  <c r="P7516" i="1"/>
  <c r="P7524" i="1"/>
  <c r="P7532" i="1"/>
  <c r="P7540" i="1"/>
  <c r="P7548" i="1"/>
  <c r="P7556" i="1"/>
  <c r="P7564" i="1"/>
  <c r="P7572" i="1"/>
  <c r="P7580" i="1"/>
  <c r="P7588" i="1"/>
  <c r="P7596" i="1"/>
  <c r="P7604" i="1"/>
  <c r="P7612" i="1"/>
  <c r="P7620" i="1"/>
  <c r="P7628" i="1"/>
  <c r="P7636" i="1"/>
  <c r="P7644" i="1"/>
  <c r="P7652" i="1"/>
  <c r="P7660" i="1"/>
  <c r="P7668" i="1"/>
  <c r="P7676" i="1"/>
  <c r="P7684" i="1"/>
  <c r="P7692" i="1"/>
  <c r="P7700" i="1"/>
  <c r="P7708" i="1"/>
  <c r="P7716" i="1"/>
  <c r="P7724" i="1"/>
  <c r="P7732" i="1"/>
  <c r="P7740" i="1"/>
  <c r="P7748" i="1"/>
  <c r="P7756" i="1"/>
  <c r="P7764" i="1"/>
  <c r="P7772" i="1"/>
  <c r="P7780" i="1"/>
  <c r="P7788" i="1"/>
  <c r="P7796" i="1"/>
  <c r="P7804" i="1"/>
  <c r="P7812" i="1"/>
  <c r="P7820" i="1"/>
  <c r="P7828" i="1"/>
  <c r="P7836" i="1"/>
  <c r="P7844" i="1"/>
  <c r="P7852" i="1"/>
  <c r="P7860" i="1"/>
  <c r="P7868" i="1"/>
  <c r="P7876" i="1"/>
  <c r="P7884" i="1"/>
  <c r="P7892" i="1"/>
  <c r="P7900" i="1"/>
  <c r="P7908" i="1"/>
  <c r="P7916" i="1"/>
  <c r="P7924" i="1"/>
  <c r="P7932" i="1"/>
  <c r="P7940" i="1"/>
  <c r="P7948" i="1"/>
  <c r="P7509" i="1"/>
  <c r="P7517" i="1"/>
  <c r="P7525" i="1"/>
  <c r="P7533" i="1"/>
  <c r="P7541" i="1"/>
  <c r="P7549" i="1"/>
  <c r="P7557" i="1"/>
  <c r="P7565" i="1"/>
  <c r="P7573" i="1"/>
  <c r="P7581" i="1"/>
  <c r="P7589" i="1"/>
  <c r="P7597" i="1"/>
  <c r="P7605" i="1"/>
  <c r="P7613" i="1"/>
  <c r="P7621" i="1"/>
  <c r="P7629" i="1"/>
  <c r="P7637" i="1"/>
  <c r="P7645" i="1"/>
  <c r="P7653" i="1"/>
  <c r="P7661" i="1"/>
  <c r="P7669" i="1"/>
  <c r="P7677" i="1"/>
  <c r="P7685" i="1"/>
  <c r="P7693" i="1"/>
  <c r="P7701" i="1"/>
  <c r="P7709" i="1"/>
  <c r="P7717" i="1"/>
  <c r="P7725" i="1"/>
  <c r="P7733" i="1"/>
  <c r="P7741" i="1"/>
  <c r="P7749" i="1"/>
  <c r="P7757" i="1"/>
  <c r="P7765" i="1"/>
  <c r="P7773" i="1"/>
  <c r="P7781" i="1"/>
  <c r="P7789" i="1"/>
  <c r="P7797" i="1"/>
  <c r="P7805" i="1"/>
  <c r="P7813" i="1"/>
  <c r="P7821" i="1"/>
  <c r="P7829" i="1"/>
  <c r="P7837" i="1"/>
  <c r="P7845" i="1"/>
  <c r="P7853" i="1"/>
  <c r="P7861" i="1"/>
  <c r="P7869" i="1"/>
  <c r="P7877" i="1"/>
  <c r="P7885" i="1"/>
  <c r="P7893" i="1"/>
  <c r="P7901" i="1"/>
  <c r="P7909" i="1"/>
  <c r="P7917" i="1"/>
  <c r="P7925" i="1"/>
  <c r="P7933" i="1"/>
  <c r="P7941" i="1"/>
  <c r="P7949" i="1"/>
  <c r="P7957" i="1"/>
  <c r="P7510" i="1"/>
  <c r="P7518" i="1"/>
  <c r="P7526" i="1"/>
  <c r="P7534" i="1"/>
  <c r="P7542" i="1"/>
  <c r="P7550" i="1"/>
  <c r="P7558" i="1"/>
  <c r="P7566" i="1"/>
  <c r="P7574" i="1"/>
  <c r="P7582" i="1"/>
  <c r="P7590" i="1"/>
  <c r="P7598" i="1"/>
  <c r="P7606" i="1"/>
  <c r="P7614" i="1"/>
  <c r="P7622" i="1"/>
  <c r="P7630" i="1"/>
  <c r="P7638" i="1"/>
  <c r="P7646" i="1"/>
  <c r="P7654" i="1"/>
  <c r="P7662" i="1"/>
  <c r="P7670" i="1"/>
  <c r="P7678" i="1"/>
  <c r="P7686" i="1"/>
  <c r="P7694" i="1"/>
  <c r="P7702" i="1"/>
  <c r="P7710" i="1"/>
  <c r="P7718" i="1"/>
  <c r="P7726" i="1"/>
  <c r="P7734" i="1"/>
  <c r="P7742" i="1"/>
  <c r="P7750" i="1"/>
  <c r="P7758" i="1"/>
  <c r="P7766" i="1"/>
  <c r="P7774" i="1"/>
  <c r="P7782" i="1"/>
  <c r="P7790" i="1"/>
  <c r="P7798" i="1"/>
  <c r="P7806" i="1"/>
  <c r="P7814" i="1"/>
  <c r="P7822" i="1"/>
  <c r="P7830" i="1"/>
  <c r="P7838" i="1"/>
  <c r="P7846" i="1"/>
  <c r="P7854" i="1"/>
  <c r="P7862" i="1"/>
  <c r="P7870" i="1"/>
  <c r="P7878" i="1"/>
  <c r="P7886" i="1"/>
  <c r="P7894" i="1"/>
  <c r="P7902" i="1"/>
  <c r="P7910" i="1"/>
  <c r="P7918" i="1"/>
  <c r="P7926" i="1"/>
  <c r="P7934" i="1"/>
  <c r="P7942" i="1"/>
  <c r="P7950" i="1"/>
  <c r="P7958" i="1"/>
  <c r="P7966" i="1"/>
  <c r="P7974" i="1"/>
  <c r="P7982" i="1"/>
  <c r="P7990" i="1"/>
  <c r="P7998" i="1"/>
  <c r="P8006" i="1"/>
  <c r="P8014" i="1"/>
  <c r="P8022" i="1"/>
  <c r="P7511" i="1"/>
  <c r="P7519" i="1"/>
  <c r="P7527" i="1"/>
  <c r="P7535" i="1"/>
  <c r="P7543" i="1"/>
  <c r="P7551" i="1"/>
  <c r="P7559" i="1"/>
  <c r="P7567" i="1"/>
  <c r="P7575" i="1"/>
  <c r="P7583" i="1"/>
  <c r="P7591" i="1"/>
  <c r="P7599" i="1"/>
  <c r="P7607" i="1"/>
  <c r="P7615" i="1"/>
  <c r="P7623" i="1"/>
  <c r="P7631" i="1"/>
  <c r="P7639" i="1"/>
  <c r="P7647" i="1"/>
  <c r="P7655" i="1"/>
  <c r="P7663" i="1"/>
  <c r="P7671" i="1"/>
  <c r="P7679" i="1"/>
  <c r="P7687" i="1"/>
  <c r="P7695" i="1"/>
  <c r="P7703" i="1"/>
  <c r="P7711" i="1"/>
  <c r="P7719" i="1"/>
  <c r="P7727" i="1"/>
  <c r="P7735" i="1"/>
  <c r="P7743" i="1"/>
  <c r="P7751" i="1"/>
  <c r="P7759" i="1"/>
  <c r="P7767" i="1"/>
  <c r="P7775" i="1"/>
  <c r="P7783" i="1"/>
  <c r="P7791" i="1"/>
  <c r="P7799" i="1"/>
  <c r="P7807" i="1"/>
  <c r="P7815" i="1"/>
  <c r="P7823" i="1"/>
  <c r="P7831" i="1"/>
  <c r="P7839" i="1"/>
  <c r="P7847" i="1"/>
  <c r="P7855" i="1"/>
  <c r="P7863" i="1"/>
  <c r="P7871" i="1"/>
  <c r="P7879" i="1"/>
  <c r="P7887" i="1"/>
  <c r="P7895" i="1"/>
  <c r="P7903" i="1"/>
  <c r="P7911" i="1"/>
  <c r="P7919" i="1"/>
  <c r="P7927" i="1"/>
  <c r="P7935" i="1"/>
  <c r="P7943" i="1"/>
  <c r="P7951" i="1"/>
  <c r="P7959" i="1"/>
  <c r="P7967" i="1"/>
  <c r="P7975" i="1"/>
  <c r="P7983" i="1"/>
  <c r="P7991" i="1"/>
  <c r="P7999" i="1"/>
  <c r="P8007" i="1"/>
  <c r="P7952" i="1"/>
  <c r="P7972" i="1"/>
  <c r="P7988" i="1"/>
  <c r="P8004" i="1"/>
  <c r="P8016" i="1"/>
  <c r="P8026" i="1"/>
  <c r="P8034" i="1"/>
  <c r="P8042" i="1"/>
  <c r="P8050" i="1"/>
  <c r="P8058" i="1"/>
  <c r="P8066" i="1"/>
  <c r="P8074" i="1"/>
  <c r="P8082" i="1"/>
  <c r="P8090" i="1"/>
  <c r="P8098" i="1"/>
  <c r="P8106" i="1"/>
  <c r="P8114" i="1"/>
  <c r="P8122" i="1"/>
  <c r="P8130" i="1"/>
  <c r="P8138" i="1"/>
  <c r="P8146" i="1"/>
  <c r="P8154" i="1"/>
  <c r="P8162" i="1"/>
  <c r="P8170" i="1"/>
  <c r="P8178" i="1"/>
  <c r="P8186" i="1"/>
  <c r="P8194" i="1"/>
  <c r="P8202" i="1"/>
  <c r="P8210" i="1"/>
  <c r="P8218" i="1"/>
  <c r="P8226" i="1"/>
  <c r="P8234" i="1"/>
  <c r="P8242" i="1"/>
  <c r="P8250" i="1"/>
  <c r="P8258" i="1"/>
  <c r="P8266" i="1"/>
  <c r="P8274" i="1"/>
  <c r="P8282" i="1"/>
  <c r="P8290" i="1"/>
  <c r="P8298" i="1"/>
  <c r="P8306" i="1"/>
  <c r="P8314" i="1"/>
  <c r="P8322" i="1"/>
  <c r="P8330" i="1"/>
  <c r="P8338" i="1"/>
  <c r="P8346" i="1"/>
  <c r="P8354" i="1"/>
  <c r="P8362" i="1"/>
  <c r="P8370" i="1"/>
  <c r="P8378" i="1"/>
  <c r="P8386" i="1"/>
  <c r="P8394" i="1"/>
  <c r="P8402" i="1"/>
  <c r="P8410" i="1"/>
  <c r="P8418" i="1"/>
  <c r="P8426" i="1"/>
  <c r="P8434" i="1"/>
  <c r="P8442" i="1"/>
  <c r="P8458" i="1"/>
  <c r="P8474" i="1"/>
  <c r="P8490" i="1"/>
  <c r="P8483" i="1"/>
  <c r="P8500" i="1"/>
  <c r="P7956" i="1"/>
  <c r="P7973" i="1"/>
  <c r="P7989" i="1"/>
  <c r="P8005" i="1"/>
  <c r="P8017" i="1"/>
  <c r="P8027" i="1"/>
  <c r="P8035" i="1"/>
  <c r="P8043" i="1"/>
  <c r="P8051" i="1"/>
  <c r="P8059" i="1"/>
  <c r="P8067" i="1"/>
  <c r="P8075" i="1"/>
  <c r="P8083" i="1"/>
  <c r="P8091" i="1"/>
  <c r="P8099" i="1"/>
  <c r="P8107" i="1"/>
  <c r="P8115" i="1"/>
  <c r="P8123" i="1"/>
  <c r="P8131" i="1"/>
  <c r="P8139" i="1"/>
  <c r="P8147" i="1"/>
  <c r="P8155" i="1"/>
  <c r="P8163" i="1"/>
  <c r="P8171" i="1"/>
  <c r="P8179" i="1"/>
  <c r="P8187" i="1"/>
  <c r="P8195" i="1"/>
  <c r="P8203" i="1"/>
  <c r="P8211" i="1"/>
  <c r="P8219" i="1"/>
  <c r="P8227" i="1"/>
  <c r="P8235" i="1"/>
  <c r="P8243" i="1"/>
  <c r="P8251" i="1"/>
  <c r="P8259" i="1"/>
  <c r="P8267" i="1"/>
  <c r="P8275" i="1"/>
  <c r="P8283" i="1"/>
  <c r="P8291" i="1"/>
  <c r="P8299" i="1"/>
  <c r="P8307" i="1"/>
  <c r="P8315" i="1"/>
  <c r="P8323" i="1"/>
  <c r="P8331" i="1"/>
  <c r="P8339" i="1"/>
  <c r="P8347" i="1"/>
  <c r="P8355" i="1"/>
  <c r="P8363" i="1"/>
  <c r="P8371" i="1"/>
  <c r="P8379" i="1"/>
  <c r="P8387" i="1"/>
  <c r="P8395" i="1"/>
  <c r="P8403" i="1"/>
  <c r="P8411" i="1"/>
  <c r="P8419" i="1"/>
  <c r="P8427" i="1"/>
  <c r="P8435" i="1"/>
  <c r="P8443" i="1"/>
  <c r="P8451" i="1"/>
  <c r="P8459" i="1"/>
  <c r="P8467" i="1"/>
  <c r="P8475" i="1"/>
  <c r="P8499" i="1"/>
  <c r="P7960" i="1"/>
  <c r="P7976" i="1"/>
  <c r="P7992" i="1"/>
  <c r="P8008" i="1"/>
  <c r="P8019" i="1"/>
  <c r="P8028" i="1"/>
  <c r="P8036" i="1"/>
  <c r="P8044" i="1"/>
  <c r="P8052" i="1"/>
  <c r="P8060" i="1"/>
  <c r="P8068" i="1"/>
  <c r="P8076" i="1"/>
  <c r="P8084" i="1"/>
  <c r="P8092" i="1"/>
  <c r="P8100" i="1"/>
  <c r="P8108" i="1"/>
  <c r="P8116" i="1"/>
  <c r="P8124" i="1"/>
  <c r="P8132" i="1"/>
  <c r="P8140" i="1"/>
  <c r="P8148" i="1"/>
  <c r="P8156" i="1"/>
  <c r="P8164" i="1"/>
  <c r="P8172" i="1"/>
  <c r="P8180" i="1"/>
  <c r="P8188" i="1"/>
  <c r="P8196" i="1"/>
  <c r="P8204" i="1"/>
  <c r="P8212" i="1"/>
  <c r="P8220" i="1"/>
  <c r="P8228" i="1"/>
  <c r="P8236" i="1"/>
  <c r="P8244" i="1"/>
  <c r="P8252" i="1"/>
  <c r="P8260" i="1"/>
  <c r="P8268" i="1"/>
  <c r="P8276" i="1"/>
  <c r="P8284" i="1"/>
  <c r="P8292" i="1"/>
  <c r="P8300" i="1"/>
  <c r="P8308" i="1"/>
  <c r="P8316" i="1"/>
  <c r="P8324" i="1"/>
  <c r="P8332" i="1"/>
  <c r="P8340" i="1"/>
  <c r="P8348" i="1"/>
  <c r="P8356" i="1"/>
  <c r="P8364" i="1"/>
  <c r="P8372" i="1"/>
  <c r="P8380" i="1"/>
  <c r="P8388" i="1"/>
  <c r="P8396" i="1"/>
  <c r="P8404" i="1"/>
  <c r="P8412" i="1"/>
  <c r="P8420" i="1"/>
  <c r="P8428" i="1"/>
  <c r="P8436" i="1"/>
  <c r="P8444" i="1"/>
  <c r="P8452" i="1"/>
  <c r="P8460" i="1"/>
  <c r="P8468" i="1"/>
  <c r="P8476" i="1"/>
  <c r="P8484" i="1"/>
  <c r="P7961" i="1"/>
  <c r="P7977" i="1"/>
  <c r="P7993" i="1"/>
  <c r="P8009" i="1"/>
  <c r="P8020" i="1"/>
  <c r="P8029" i="1"/>
  <c r="P8037" i="1"/>
  <c r="P8045" i="1"/>
  <c r="P8053" i="1"/>
  <c r="P8061" i="1"/>
  <c r="P8069" i="1"/>
  <c r="P8077" i="1"/>
  <c r="P8085" i="1"/>
  <c r="P8093" i="1"/>
  <c r="P8101" i="1"/>
  <c r="P8109" i="1"/>
  <c r="P8117" i="1"/>
  <c r="P8125" i="1"/>
  <c r="P8133" i="1"/>
  <c r="P8141" i="1"/>
  <c r="P8149" i="1"/>
  <c r="P8157" i="1"/>
  <c r="P8165" i="1"/>
  <c r="P8173" i="1"/>
  <c r="P8181" i="1"/>
  <c r="P8189" i="1"/>
  <c r="P8197" i="1"/>
  <c r="P8205" i="1"/>
  <c r="P8213" i="1"/>
  <c r="P8221" i="1"/>
  <c r="P8229" i="1"/>
  <c r="P8237" i="1"/>
  <c r="P8245" i="1"/>
  <c r="P8253" i="1"/>
  <c r="P8261" i="1"/>
  <c r="P8269" i="1"/>
  <c r="P8277" i="1"/>
  <c r="P8285" i="1"/>
  <c r="P8293" i="1"/>
  <c r="P8301" i="1"/>
  <c r="P8309" i="1"/>
  <c r="P8317" i="1"/>
  <c r="P8325" i="1"/>
  <c r="P8333" i="1"/>
  <c r="P8341" i="1"/>
  <c r="P8349" i="1"/>
  <c r="P8357" i="1"/>
  <c r="P8365" i="1"/>
  <c r="P8373" i="1"/>
  <c r="P8381" i="1"/>
  <c r="P8389" i="1"/>
  <c r="P8397" i="1"/>
  <c r="P8405" i="1"/>
  <c r="P8413" i="1"/>
  <c r="P8421" i="1"/>
  <c r="P8429" i="1"/>
  <c r="P8437" i="1"/>
  <c r="P8445" i="1"/>
  <c r="P8453" i="1"/>
  <c r="P8461" i="1"/>
  <c r="P8469" i="1"/>
  <c r="P8477" i="1"/>
  <c r="P8485" i="1"/>
  <c r="P8493" i="1"/>
  <c r="P8454" i="1"/>
  <c r="P8470" i="1"/>
  <c r="P8486" i="1"/>
  <c r="P8479" i="1"/>
  <c r="P8488" i="1"/>
  <c r="P7964" i="1"/>
  <c r="P7980" i="1"/>
  <c r="P7996" i="1"/>
  <c r="P8011" i="1"/>
  <c r="P8021" i="1"/>
  <c r="P8030" i="1"/>
  <c r="P8038" i="1"/>
  <c r="P8046" i="1"/>
  <c r="P8054" i="1"/>
  <c r="P8062" i="1"/>
  <c r="P8070" i="1"/>
  <c r="P8078" i="1"/>
  <c r="P8086" i="1"/>
  <c r="P8094" i="1"/>
  <c r="P8102" i="1"/>
  <c r="P8110" i="1"/>
  <c r="P8118" i="1"/>
  <c r="P8126" i="1"/>
  <c r="P8134" i="1"/>
  <c r="P8142" i="1"/>
  <c r="P8150" i="1"/>
  <c r="P8158" i="1"/>
  <c r="P8166" i="1"/>
  <c r="P8174" i="1"/>
  <c r="P8182" i="1"/>
  <c r="P8190" i="1"/>
  <c r="P8198" i="1"/>
  <c r="P8206" i="1"/>
  <c r="P8214" i="1"/>
  <c r="P8222" i="1"/>
  <c r="P8230" i="1"/>
  <c r="P8238" i="1"/>
  <c r="P8246" i="1"/>
  <c r="P8254" i="1"/>
  <c r="P8262" i="1"/>
  <c r="P8270" i="1"/>
  <c r="P8278" i="1"/>
  <c r="P8286" i="1"/>
  <c r="P8294" i="1"/>
  <c r="P8302" i="1"/>
  <c r="P8310" i="1"/>
  <c r="P8318" i="1"/>
  <c r="P8326" i="1"/>
  <c r="P8334" i="1"/>
  <c r="P8342" i="1"/>
  <c r="P8350" i="1"/>
  <c r="P8358" i="1"/>
  <c r="P8366" i="1"/>
  <c r="P8374" i="1"/>
  <c r="P8382" i="1"/>
  <c r="P8390" i="1"/>
  <c r="P8398" i="1"/>
  <c r="P8406" i="1"/>
  <c r="P8414" i="1"/>
  <c r="P8422" i="1"/>
  <c r="P8430" i="1"/>
  <c r="P8438" i="1"/>
  <c r="P8446" i="1"/>
  <c r="P8462" i="1"/>
  <c r="P8478" i="1"/>
  <c r="P8494" i="1"/>
  <c r="P8495" i="1"/>
  <c r="P7965" i="1"/>
  <c r="P7981" i="1"/>
  <c r="P7997" i="1"/>
  <c r="P8012" i="1"/>
  <c r="P8023" i="1"/>
  <c r="P8031" i="1"/>
  <c r="P8039" i="1"/>
  <c r="P8047" i="1"/>
  <c r="P8055" i="1"/>
  <c r="P8063" i="1"/>
  <c r="P8071" i="1"/>
  <c r="P8079" i="1"/>
  <c r="P8087" i="1"/>
  <c r="P8095" i="1"/>
  <c r="P8103" i="1"/>
  <c r="P8111" i="1"/>
  <c r="P8119" i="1"/>
  <c r="P8127" i="1"/>
  <c r="P8135" i="1"/>
  <c r="P8143" i="1"/>
  <c r="P8151" i="1"/>
  <c r="P8159" i="1"/>
  <c r="P8167" i="1"/>
  <c r="P8175" i="1"/>
  <c r="P8183" i="1"/>
  <c r="P8191" i="1"/>
  <c r="P8199" i="1"/>
  <c r="P8207" i="1"/>
  <c r="P8215" i="1"/>
  <c r="P8223" i="1"/>
  <c r="P8231" i="1"/>
  <c r="P8239" i="1"/>
  <c r="P8247" i="1"/>
  <c r="P8255" i="1"/>
  <c r="P8263" i="1"/>
  <c r="P8271" i="1"/>
  <c r="P8279" i="1"/>
  <c r="P8287" i="1"/>
  <c r="P8295" i="1"/>
  <c r="P8303" i="1"/>
  <c r="P8311" i="1"/>
  <c r="P8319" i="1"/>
  <c r="P8327" i="1"/>
  <c r="P8335" i="1"/>
  <c r="P8343" i="1"/>
  <c r="P8351" i="1"/>
  <c r="P8359" i="1"/>
  <c r="P8367" i="1"/>
  <c r="P8375" i="1"/>
  <c r="P8383" i="1"/>
  <c r="P8391" i="1"/>
  <c r="P8399" i="1"/>
  <c r="P8407" i="1"/>
  <c r="P8415" i="1"/>
  <c r="P8423" i="1"/>
  <c r="P8431" i="1"/>
  <c r="P8439" i="1"/>
  <c r="P8447" i="1"/>
  <c r="P8455" i="1"/>
  <c r="P8463" i="1"/>
  <c r="P8471" i="1"/>
  <c r="P8487" i="1"/>
  <c r="P8496" i="1"/>
  <c r="P7968" i="1"/>
  <c r="P7984" i="1"/>
  <c r="P8000" i="1"/>
  <c r="P8013" i="1"/>
  <c r="P8024" i="1"/>
  <c r="P8032" i="1"/>
  <c r="P8040" i="1"/>
  <c r="P8048" i="1"/>
  <c r="P8056" i="1"/>
  <c r="P8064" i="1"/>
  <c r="P8072" i="1"/>
  <c r="P8080" i="1"/>
  <c r="P8088" i="1"/>
  <c r="P8096" i="1"/>
  <c r="P8104" i="1"/>
  <c r="P8112" i="1"/>
  <c r="P8120" i="1"/>
  <c r="P8128" i="1"/>
  <c r="P8136" i="1"/>
  <c r="P8144" i="1"/>
  <c r="P8152" i="1"/>
  <c r="P8160" i="1"/>
  <c r="P8168" i="1"/>
  <c r="P8176" i="1"/>
  <c r="P8184" i="1"/>
  <c r="P8192" i="1"/>
  <c r="P8200" i="1"/>
  <c r="P8208" i="1"/>
  <c r="P8216" i="1"/>
  <c r="P8224" i="1"/>
  <c r="P8232" i="1"/>
  <c r="P8240" i="1"/>
  <c r="P8248" i="1"/>
  <c r="P8256" i="1"/>
  <c r="P8264" i="1"/>
  <c r="P8272" i="1"/>
  <c r="P8280" i="1"/>
  <c r="P8288" i="1"/>
  <c r="P8296" i="1"/>
  <c r="P8304" i="1"/>
  <c r="P8312" i="1"/>
  <c r="P8320" i="1"/>
  <c r="P8328" i="1"/>
  <c r="P8336" i="1"/>
  <c r="P8344" i="1"/>
  <c r="P8352" i="1"/>
  <c r="P8360" i="1"/>
  <c r="P8368" i="1"/>
  <c r="P8376" i="1"/>
  <c r="P8384" i="1"/>
  <c r="P8392" i="1"/>
  <c r="P8400" i="1"/>
  <c r="P8408" i="1"/>
  <c r="P8416" i="1"/>
  <c r="P8424" i="1"/>
  <c r="P8432" i="1"/>
  <c r="P8440" i="1"/>
  <c r="P8448" i="1"/>
  <c r="P8456" i="1"/>
  <c r="P8464" i="1"/>
  <c r="P8472" i="1"/>
  <c r="P8480" i="1"/>
  <c r="P8492" i="1"/>
  <c r="P7969" i="1"/>
  <c r="P7985" i="1"/>
  <c r="P8001" i="1"/>
  <c r="P8015" i="1"/>
  <c r="P8025" i="1"/>
  <c r="P8033" i="1"/>
  <c r="P8041" i="1"/>
  <c r="P8049" i="1"/>
  <c r="P8057" i="1"/>
  <c r="P8065" i="1"/>
  <c r="P8073" i="1"/>
  <c r="P8081" i="1"/>
  <c r="P8089" i="1"/>
  <c r="P8097" i="1"/>
  <c r="P8105" i="1"/>
  <c r="P8113" i="1"/>
  <c r="P8121" i="1"/>
  <c r="P8129" i="1"/>
  <c r="P8137" i="1"/>
  <c r="P8145" i="1"/>
  <c r="P8153" i="1"/>
  <c r="P8161" i="1"/>
  <c r="P8169" i="1"/>
  <c r="P8177" i="1"/>
  <c r="P8185" i="1"/>
  <c r="P8193" i="1"/>
  <c r="P8201" i="1"/>
  <c r="P8209" i="1"/>
  <c r="P8217" i="1"/>
  <c r="P8225" i="1"/>
  <c r="P8233" i="1"/>
  <c r="P8241" i="1"/>
  <c r="P8249" i="1"/>
  <c r="P8257" i="1"/>
  <c r="P8265" i="1"/>
  <c r="P8273" i="1"/>
  <c r="P8281" i="1"/>
  <c r="P8289" i="1"/>
  <c r="P8297" i="1"/>
  <c r="P8305" i="1"/>
  <c r="P8313" i="1"/>
  <c r="P8321" i="1"/>
  <c r="P8329" i="1"/>
  <c r="P8337" i="1"/>
  <c r="P8345" i="1"/>
  <c r="P8353" i="1"/>
  <c r="P8361" i="1"/>
  <c r="P8369" i="1"/>
  <c r="P8377" i="1"/>
  <c r="P8385" i="1"/>
  <c r="P8393" i="1"/>
  <c r="P8401" i="1"/>
  <c r="P8409" i="1"/>
  <c r="P8417" i="1"/>
  <c r="P8425" i="1"/>
  <c r="P8433" i="1"/>
  <c r="P8441" i="1"/>
  <c r="P8449" i="1"/>
  <c r="P8457" i="1"/>
  <c r="P8465" i="1"/>
  <c r="P8473" i="1"/>
  <c r="P8481" i="1"/>
  <c r="P8489" i="1"/>
  <c r="P8497" i="1"/>
  <c r="P8450" i="1"/>
  <c r="P8466" i="1"/>
  <c r="P8482" i="1"/>
  <c r="P8498" i="1"/>
  <c r="P8491" i="1"/>
  <c r="N2" i="1"/>
  <c r="N7508" i="1"/>
  <c r="N7516" i="1"/>
  <c r="N7524" i="1"/>
  <c r="N7532" i="1"/>
  <c r="N7540" i="1"/>
  <c r="N7548" i="1"/>
  <c r="N7556" i="1"/>
  <c r="N7564" i="1"/>
  <c r="N7572" i="1"/>
  <c r="N7580" i="1"/>
  <c r="N7588" i="1"/>
  <c r="N7596" i="1"/>
  <c r="N7604" i="1"/>
  <c r="N7612" i="1"/>
  <c r="N7620" i="1"/>
  <c r="N7628" i="1"/>
  <c r="N7636" i="1"/>
  <c r="N7644" i="1"/>
  <c r="N7652" i="1"/>
  <c r="N7660" i="1"/>
  <c r="N7668" i="1"/>
  <c r="N7676" i="1"/>
  <c r="N7684" i="1"/>
  <c r="N7692" i="1"/>
  <c r="N7700" i="1"/>
  <c r="N7708" i="1"/>
  <c r="N7716" i="1"/>
  <c r="N7724" i="1"/>
  <c r="N7732" i="1"/>
  <c r="N7740" i="1"/>
  <c r="N7748" i="1"/>
  <c r="N7756" i="1"/>
  <c r="N7764" i="1"/>
  <c r="N7772" i="1"/>
  <c r="N7780" i="1"/>
  <c r="N7788" i="1"/>
  <c r="N7796" i="1"/>
  <c r="N7804" i="1"/>
  <c r="N7812" i="1"/>
  <c r="N7820" i="1"/>
  <c r="N7828" i="1"/>
  <c r="N7836" i="1"/>
  <c r="N7844" i="1"/>
  <c r="N7852" i="1"/>
  <c r="N7860" i="1"/>
  <c r="N7868" i="1"/>
  <c r="N7876" i="1"/>
  <c r="N7884" i="1"/>
  <c r="N7892" i="1"/>
  <c r="N7900" i="1"/>
  <c r="N7908" i="1"/>
  <c r="N7916" i="1"/>
  <c r="N7924" i="1"/>
  <c r="N7932" i="1"/>
  <c r="N7940" i="1"/>
  <c r="N7948" i="1"/>
  <c r="N7956" i="1"/>
  <c r="N7964" i="1"/>
  <c r="N7972" i="1"/>
  <c r="N7980" i="1"/>
  <c r="N7988" i="1"/>
  <c r="N7996" i="1"/>
  <c r="N8004" i="1"/>
  <c r="N8012" i="1"/>
  <c r="N8020" i="1"/>
  <c r="N8028" i="1"/>
  <c r="N7504" i="1"/>
  <c r="N7512" i="1"/>
  <c r="N7520" i="1"/>
  <c r="N7528" i="1"/>
  <c r="N7536" i="1"/>
  <c r="N7544" i="1"/>
  <c r="N7552" i="1"/>
  <c r="N7560" i="1"/>
  <c r="N7568" i="1"/>
  <c r="N7576" i="1"/>
  <c r="N7584" i="1"/>
  <c r="N7592" i="1"/>
  <c r="N7600" i="1"/>
  <c r="N7608" i="1"/>
  <c r="N7616" i="1"/>
  <c r="N7624" i="1"/>
  <c r="N7632" i="1"/>
  <c r="N7640" i="1"/>
  <c r="N7648" i="1"/>
  <c r="N7656" i="1"/>
  <c r="N7664" i="1"/>
  <c r="N7672" i="1"/>
  <c r="N7680" i="1"/>
  <c r="N7688" i="1"/>
  <c r="N7696" i="1"/>
  <c r="N7704" i="1"/>
  <c r="N7712" i="1"/>
  <c r="N7720" i="1"/>
  <c r="N7728" i="1"/>
  <c r="N7736" i="1"/>
  <c r="N7744" i="1"/>
  <c r="N7752" i="1"/>
  <c r="N7760" i="1"/>
  <c r="N7768" i="1"/>
  <c r="N7776" i="1"/>
  <c r="N7784" i="1"/>
  <c r="N7792" i="1"/>
  <c r="N7800" i="1"/>
  <c r="N7808" i="1"/>
  <c r="N7816" i="1"/>
  <c r="N7824" i="1"/>
  <c r="N7832" i="1"/>
  <c r="N7840" i="1"/>
  <c r="N7848" i="1"/>
  <c r="N7856" i="1"/>
  <c r="N7864" i="1"/>
  <c r="N7872" i="1"/>
  <c r="N7880" i="1"/>
  <c r="N7888" i="1"/>
  <c r="N7896" i="1"/>
  <c r="N7904" i="1"/>
  <c r="N7912" i="1"/>
  <c r="N7920" i="1"/>
  <c r="N7928" i="1"/>
  <c r="N7936" i="1"/>
  <c r="N7944" i="1"/>
  <c r="N7952" i="1"/>
  <c r="N7960" i="1"/>
  <c r="N7968" i="1"/>
  <c r="N7976" i="1"/>
  <c r="N7984" i="1"/>
  <c r="N7992" i="1"/>
  <c r="N8000" i="1"/>
  <c r="N8008" i="1"/>
  <c r="N8016" i="1"/>
  <c r="N8024" i="1"/>
  <c r="N8032" i="1"/>
  <c r="N7509" i="1"/>
  <c r="N7519" i="1"/>
  <c r="N7530" i="1"/>
  <c r="N7541" i="1"/>
  <c r="N7551" i="1"/>
  <c r="N7562" i="1"/>
  <c r="N7573" i="1"/>
  <c r="N7583" i="1"/>
  <c r="N7594" i="1"/>
  <c r="N7605" i="1"/>
  <c r="N7615" i="1"/>
  <c r="N7626" i="1"/>
  <c r="N7637" i="1"/>
  <c r="N7647" i="1"/>
  <c r="N7658" i="1"/>
  <c r="N7669" i="1"/>
  <c r="N7679" i="1"/>
  <c r="N7690" i="1"/>
  <c r="N7701" i="1"/>
  <c r="N7711" i="1"/>
  <c r="N7722" i="1"/>
  <c r="N7733" i="1"/>
  <c r="N7743" i="1"/>
  <c r="N7754" i="1"/>
  <c r="N7765" i="1"/>
  <c r="N7775" i="1"/>
  <c r="N7786" i="1"/>
  <c r="N7797" i="1"/>
  <c r="N7807" i="1"/>
  <c r="N7818" i="1"/>
  <c r="N7829" i="1"/>
  <c r="N7839" i="1"/>
  <c r="N7850" i="1"/>
  <c r="N7861" i="1"/>
  <c r="N7871" i="1"/>
  <c r="N7882" i="1"/>
  <c r="N7893" i="1"/>
  <c r="N7903" i="1"/>
  <c r="N7914" i="1"/>
  <c r="N7925" i="1"/>
  <c r="N7935" i="1"/>
  <c r="N7946" i="1"/>
  <c r="N7957" i="1"/>
  <c r="N7967" i="1"/>
  <c r="N7978" i="1"/>
  <c r="N7989" i="1"/>
  <c r="N7999" i="1"/>
  <c r="N8010" i="1"/>
  <c r="N8021" i="1"/>
  <c r="N8031" i="1"/>
  <c r="N8040" i="1"/>
  <c r="N8048" i="1"/>
  <c r="N8056" i="1"/>
  <c r="N8064" i="1"/>
  <c r="N8072" i="1"/>
  <c r="N8080" i="1"/>
  <c r="N8088" i="1"/>
  <c r="N8096" i="1"/>
  <c r="N8104" i="1"/>
  <c r="N8112" i="1"/>
  <c r="N8120" i="1"/>
  <c r="N8128" i="1"/>
  <c r="N8136" i="1"/>
  <c r="N8144" i="1"/>
  <c r="N8152" i="1"/>
  <c r="N8160" i="1"/>
  <c r="N8168" i="1"/>
  <c r="N8176" i="1"/>
  <c r="N8184" i="1"/>
  <c r="N8192" i="1"/>
  <c r="N8200" i="1"/>
  <c r="N8208" i="1"/>
  <c r="N8216" i="1"/>
  <c r="N8224" i="1"/>
  <c r="N8232" i="1"/>
  <c r="N8240" i="1"/>
  <c r="N8248" i="1"/>
  <c r="N8256" i="1"/>
  <c r="N8264" i="1"/>
  <c r="N8272" i="1"/>
  <c r="N8280" i="1"/>
  <c r="N8288" i="1"/>
  <c r="N8296" i="1"/>
  <c r="N8304" i="1"/>
  <c r="N8312" i="1"/>
  <c r="N8320" i="1"/>
  <c r="N8328" i="1"/>
  <c r="N8336" i="1"/>
  <c r="N8344" i="1"/>
  <c r="N8352" i="1"/>
  <c r="N8360" i="1"/>
  <c r="N8368" i="1"/>
  <c r="N7503" i="1"/>
  <c r="N7514" i="1"/>
  <c r="N7525" i="1"/>
  <c r="N7535" i="1"/>
  <c r="N7546" i="1"/>
  <c r="N7557" i="1"/>
  <c r="N7567" i="1"/>
  <c r="N7578" i="1"/>
  <c r="N7589" i="1"/>
  <c r="N7599" i="1"/>
  <c r="N7610" i="1"/>
  <c r="N7621" i="1"/>
  <c r="N7631" i="1"/>
  <c r="N7642" i="1"/>
  <c r="N7653" i="1"/>
  <c r="N7663" i="1"/>
  <c r="N7674" i="1"/>
  <c r="N7685" i="1"/>
  <c r="N7695" i="1"/>
  <c r="N7706" i="1"/>
  <c r="N7717" i="1"/>
  <c r="N7727" i="1"/>
  <c r="N7738" i="1"/>
  <c r="N7749" i="1"/>
  <c r="N7759" i="1"/>
  <c r="N7770" i="1"/>
  <c r="N7781" i="1"/>
  <c r="N7791" i="1"/>
  <c r="N7802" i="1"/>
  <c r="N7813" i="1"/>
  <c r="N7823" i="1"/>
  <c r="N7834" i="1"/>
  <c r="N7845" i="1"/>
  <c r="N7855" i="1"/>
  <c r="N7866" i="1"/>
  <c r="N7877" i="1"/>
  <c r="N7887" i="1"/>
  <c r="N7898" i="1"/>
  <c r="N7909" i="1"/>
  <c r="N7919" i="1"/>
  <c r="N7930" i="1"/>
  <c r="N7941" i="1"/>
  <c r="N7951" i="1"/>
  <c r="N7962" i="1"/>
  <c r="N7973" i="1"/>
  <c r="N7983" i="1"/>
  <c r="N7994" i="1"/>
  <c r="N8005" i="1"/>
  <c r="N8015" i="1"/>
  <c r="N8026" i="1"/>
  <c r="N8036" i="1"/>
  <c r="N8044" i="1"/>
  <c r="N8052" i="1"/>
  <c r="N8060" i="1"/>
  <c r="N8068" i="1"/>
  <c r="N8076" i="1"/>
  <c r="N8084" i="1"/>
  <c r="N8092" i="1"/>
  <c r="N8100" i="1"/>
  <c r="N8108" i="1"/>
  <c r="N8116" i="1"/>
  <c r="N8124" i="1"/>
  <c r="N8132" i="1"/>
  <c r="N8140" i="1"/>
  <c r="N8148" i="1"/>
  <c r="N8156" i="1"/>
  <c r="N8164" i="1"/>
  <c r="N8172" i="1"/>
  <c r="N8180" i="1"/>
  <c r="N8188" i="1"/>
  <c r="N8196" i="1"/>
  <c r="N8204" i="1"/>
  <c r="N8212" i="1"/>
  <c r="N8220" i="1"/>
  <c r="N8228" i="1"/>
  <c r="N8236" i="1"/>
  <c r="N8244" i="1"/>
  <c r="N8252" i="1"/>
  <c r="N8260" i="1"/>
  <c r="N8268" i="1"/>
  <c r="N8276" i="1"/>
  <c r="N8284" i="1"/>
  <c r="N8292" i="1"/>
  <c r="N8300" i="1"/>
  <c r="N8308" i="1"/>
  <c r="N8316" i="1"/>
  <c r="N8324" i="1"/>
  <c r="N8332" i="1"/>
  <c r="N8340" i="1"/>
  <c r="N8348" i="1"/>
  <c r="N8356" i="1"/>
  <c r="N8364" i="1"/>
  <c r="N8372" i="1"/>
  <c r="N7511" i="1"/>
  <c r="N7526" i="1"/>
  <c r="N7539" i="1"/>
  <c r="N7554" i="1"/>
  <c r="N7569" i="1"/>
  <c r="N7582" i="1"/>
  <c r="N7597" i="1"/>
  <c r="N7611" i="1"/>
  <c r="N7625" i="1"/>
  <c r="N7639" i="1"/>
  <c r="N7654" i="1"/>
  <c r="N7667" i="1"/>
  <c r="N7682" i="1"/>
  <c r="N7697" i="1"/>
  <c r="N7710" i="1"/>
  <c r="N7725" i="1"/>
  <c r="N7739" i="1"/>
  <c r="N7753" i="1"/>
  <c r="N7767" i="1"/>
  <c r="N7782" i="1"/>
  <c r="N7795" i="1"/>
  <c r="N7810" i="1"/>
  <c r="N7825" i="1"/>
  <c r="N7838" i="1"/>
  <c r="N7853" i="1"/>
  <c r="N7867" i="1"/>
  <c r="N7502" i="1"/>
  <c r="N7517" i="1"/>
  <c r="N7531" i="1"/>
  <c r="N7545" i="1"/>
  <c r="N7559" i="1"/>
  <c r="N7574" i="1"/>
  <c r="N7587" i="1"/>
  <c r="N7602" i="1"/>
  <c r="N7617" i="1"/>
  <c r="N7630" i="1"/>
  <c r="N7645" i="1"/>
  <c r="N7659" i="1"/>
  <c r="N7673" i="1"/>
  <c r="N7687" i="1"/>
  <c r="N7702" i="1"/>
  <c r="N7715" i="1"/>
  <c r="N7730" i="1"/>
  <c r="N7745" i="1"/>
  <c r="N7758" i="1"/>
  <c r="N7773" i="1"/>
  <c r="N7787" i="1"/>
  <c r="N7801" i="1"/>
  <c r="N7815" i="1"/>
  <c r="N7830" i="1"/>
  <c r="N7843" i="1"/>
  <c r="N7858" i="1"/>
  <c r="N7873" i="1"/>
  <c r="N7886" i="1"/>
  <c r="N7901" i="1"/>
  <c r="N7915" i="1"/>
  <c r="N7929" i="1"/>
  <c r="N7943" i="1"/>
  <c r="N7958" i="1"/>
  <c r="N7971" i="1"/>
  <c r="N7986" i="1"/>
  <c r="N8001" i="1"/>
  <c r="N8014" i="1"/>
  <c r="N8029" i="1"/>
  <c r="N8041" i="1"/>
  <c r="N8051" i="1"/>
  <c r="N8062" i="1"/>
  <c r="N8073" i="1"/>
  <c r="N8083" i="1"/>
  <c r="N8094" i="1"/>
  <c r="N8105" i="1"/>
  <c r="N8115" i="1"/>
  <c r="N8126" i="1"/>
  <c r="N8137" i="1"/>
  <c r="N8147" i="1"/>
  <c r="N8158" i="1"/>
  <c r="N8169" i="1"/>
  <c r="N8179" i="1"/>
  <c r="N8190" i="1"/>
  <c r="N8201" i="1"/>
  <c r="N8211" i="1"/>
  <c r="N8222" i="1"/>
  <c r="N8233" i="1"/>
  <c r="N8243" i="1"/>
  <c r="N8254" i="1"/>
  <c r="N8265" i="1"/>
  <c r="N8275" i="1"/>
  <c r="N8286" i="1"/>
  <c r="N8297" i="1"/>
  <c r="N8307" i="1"/>
  <c r="N8318" i="1"/>
  <c r="N8329" i="1"/>
  <c r="N8339" i="1"/>
  <c r="N8350" i="1"/>
  <c r="N8361" i="1"/>
  <c r="N8371" i="1"/>
  <c r="N8380" i="1"/>
  <c r="N8388" i="1"/>
  <c r="N8396" i="1"/>
  <c r="N8404" i="1"/>
  <c r="N8412" i="1"/>
  <c r="N8420" i="1"/>
  <c r="N8428" i="1"/>
  <c r="N8436" i="1"/>
  <c r="N8444" i="1"/>
  <c r="N8452" i="1"/>
  <c r="N8460" i="1"/>
  <c r="N8468" i="1"/>
  <c r="N8476" i="1"/>
  <c r="N8484" i="1"/>
  <c r="N8492" i="1"/>
  <c r="N8500" i="1"/>
  <c r="N7510" i="1"/>
  <c r="N7523" i="1"/>
  <c r="N7538" i="1"/>
  <c r="N7553" i="1"/>
  <c r="N7566" i="1"/>
  <c r="N7581" i="1"/>
  <c r="N7595" i="1"/>
  <c r="N7609" i="1"/>
  <c r="N7623" i="1"/>
  <c r="N7638" i="1"/>
  <c r="N7651" i="1"/>
  <c r="N7666" i="1"/>
  <c r="N7681" i="1"/>
  <c r="N7694" i="1"/>
  <c r="N7709" i="1"/>
  <c r="N7723" i="1"/>
  <c r="N7737" i="1"/>
  <c r="N7751" i="1"/>
  <c r="N7766" i="1"/>
  <c r="N7779" i="1"/>
  <c r="N7794" i="1"/>
  <c r="N7809" i="1"/>
  <c r="N7822" i="1"/>
  <c r="N7837" i="1"/>
  <c r="N7851" i="1"/>
  <c r="N7865" i="1"/>
  <c r="N7879" i="1"/>
  <c r="N7894" i="1"/>
  <c r="N7907" i="1"/>
  <c r="N7922" i="1"/>
  <c r="N7937" i="1"/>
  <c r="N7950" i="1"/>
  <c r="N7965" i="1"/>
  <c r="N7979" i="1"/>
  <c r="N7993" i="1"/>
  <c r="N8007" i="1"/>
  <c r="N8022" i="1"/>
  <c r="N8035" i="1"/>
  <c r="N8046" i="1"/>
  <c r="N8057" i="1"/>
  <c r="N8067" i="1"/>
  <c r="N8078" i="1"/>
  <c r="N8089" i="1"/>
  <c r="N8099" i="1"/>
  <c r="N8110" i="1"/>
  <c r="N8121" i="1"/>
  <c r="N8131" i="1"/>
  <c r="N8142" i="1"/>
  <c r="N8153" i="1"/>
  <c r="N8163" i="1"/>
  <c r="N8174" i="1"/>
  <c r="N8185" i="1"/>
  <c r="N8195" i="1"/>
  <c r="N8206" i="1"/>
  <c r="N8217" i="1"/>
  <c r="N8227" i="1"/>
  <c r="N8238" i="1"/>
  <c r="N8249" i="1"/>
  <c r="N8259" i="1"/>
  <c r="N8270" i="1"/>
  <c r="N8281" i="1"/>
  <c r="N8291" i="1"/>
  <c r="N8302" i="1"/>
  <c r="N8313" i="1"/>
  <c r="N8323" i="1"/>
  <c r="N8334" i="1"/>
  <c r="N8345" i="1"/>
  <c r="N8355" i="1"/>
  <c r="N8366" i="1"/>
  <c r="N8376" i="1"/>
  <c r="N8384" i="1"/>
  <c r="N8392" i="1"/>
  <c r="N8400" i="1"/>
  <c r="N8408" i="1"/>
  <c r="N8416" i="1"/>
  <c r="N8424" i="1"/>
  <c r="N8432" i="1"/>
  <c r="N8440" i="1"/>
  <c r="N8448" i="1"/>
  <c r="N8456" i="1"/>
  <c r="N8464" i="1"/>
  <c r="N8472" i="1"/>
  <c r="N8480" i="1"/>
  <c r="N8488" i="1"/>
  <c r="N8496" i="1"/>
  <c r="N7521" i="1"/>
  <c r="N7543" i="1"/>
  <c r="N7565" i="1"/>
  <c r="N7590" i="1"/>
  <c r="N7613" i="1"/>
  <c r="N7634" i="1"/>
  <c r="N7657" i="1"/>
  <c r="N7678" i="1"/>
  <c r="N7703" i="1"/>
  <c r="N7726" i="1"/>
  <c r="N7747" i="1"/>
  <c r="N7771" i="1"/>
  <c r="N7793" i="1"/>
  <c r="N7817" i="1"/>
  <c r="N7841" i="1"/>
  <c r="N7862" i="1"/>
  <c r="N7883" i="1"/>
  <c r="N7902" i="1"/>
  <c r="N7921" i="1"/>
  <c r="N7939" i="1"/>
  <c r="N7959" i="1"/>
  <c r="N7977" i="1"/>
  <c r="N7997" i="1"/>
  <c r="N8017" i="1"/>
  <c r="N8034" i="1"/>
  <c r="N8049" i="1"/>
  <c r="N8063" i="1"/>
  <c r="N8077" i="1"/>
  <c r="N8091" i="1"/>
  <c r="N8106" i="1"/>
  <c r="N8119" i="1"/>
  <c r="N8134" i="1"/>
  <c r="N8149" i="1"/>
  <c r="N8162" i="1"/>
  <c r="N8177" i="1"/>
  <c r="N8191" i="1"/>
  <c r="N8205" i="1"/>
  <c r="N8219" i="1"/>
  <c r="N8234" i="1"/>
  <c r="N8247" i="1"/>
  <c r="N8262" i="1"/>
  <c r="N8277" i="1"/>
  <c r="N8290" i="1"/>
  <c r="N8305" i="1"/>
  <c r="N8319" i="1"/>
  <c r="N8333" i="1"/>
  <c r="N8347" i="1"/>
  <c r="N8362" i="1"/>
  <c r="N8375" i="1"/>
  <c r="N8386" i="1"/>
  <c r="N8397" i="1"/>
  <c r="N8407" i="1"/>
  <c r="N8418" i="1"/>
  <c r="N8429" i="1"/>
  <c r="N8439" i="1"/>
  <c r="N8450" i="1"/>
  <c r="N8461" i="1"/>
  <c r="N8471" i="1"/>
  <c r="N7522" i="1"/>
  <c r="N7547" i="1"/>
  <c r="N7570" i="1"/>
  <c r="N7591" i="1"/>
  <c r="N7614" i="1"/>
  <c r="N7635" i="1"/>
  <c r="N7661" i="1"/>
  <c r="N7683" i="1"/>
  <c r="N7705" i="1"/>
  <c r="N7729" i="1"/>
  <c r="N7505" i="1"/>
  <c r="N7527" i="1"/>
  <c r="N7549" i="1"/>
  <c r="N7571" i="1"/>
  <c r="N7593" i="1"/>
  <c r="N7618" i="1"/>
  <c r="N7641" i="1"/>
  <c r="N7662" i="1"/>
  <c r="N7686" i="1"/>
  <c r="N7707" i="1"/>
  <c r="N7731" i="1"/>
  <c r="N7755" i="1"/>
  <c r="N7777" i="1"/>
  <c r="N7799" i="1"/>
  <c r="N7821" i="1"/>
  <c r="N7846" i="1"/>
  <c r="N7869" i="1"/>
  <c r="N7889" i="1"/>
  <c r="N7906" i="1"/>
  <c r="N7926" i="1"/>
  <c r="N7945" i="1"/>
  <c r="N7963" i="1"/>
  <c r="N7982" i="1"/>
  <c r="N8002" i="1"/>
  <c r="N8019" i="1"/>
  <c r="N8038" i="1"/>
  <c r="N8053" i="1"/>
  <c r="N8066" i="1"/>
  <c r="N8081" i="1"/>
  <c r="N8095" i="1"/>
  <c r="N8109" i="1"/>
  <c r="N8123" i="1"/>
  <c r="N8138" i="1"/>
  <c r="N7506" i="1"/>
  <c r="N7529" i="1"/>
  <c r="N7550" i="1"/>
  <c r="N7575" i="1"/>
  <c r="N7598" i="1"/>
  <c r="N7619" i="1"/>
  <c r="N7643" i="1"/>
  <c r="N7665" i="1"/>
  <c r="N7689" i="1"/>
  <c r="N7713" i="1"/>
  <c r="N7734" i="1"/>
  <c r="N7757" i="1"/>
  <c r="N7778" i="1"/>
  <c r="N7803" i="1"/>
  <c r="N7826" i="1"/>
  <c r="N7847" i="1"/>
  <c r="N7870" i="1"/>
  <c r="N7890" i="1"/>
  <c r="N7910" i="1"/>
  <c r="N7927" i="1"/>
  <c r="N7947" i="1"/>
  <c r="N7966" i="1"/>
  <c r="N7985" i="1"/>
  <c r="N8003" i="1"/>
  <c r="N8023" i="1"/>
  <c r="N8039" i="1"/>
  <c r="N8054" i="1"/>
  <c r="N8069" i="1"/>
  <c r="N8082" i="1"/>
  <c r="N8097" i="1"/>
  <c r="N8111" i="1"/>
  <c r="N8125" i="1"/>
  <c r="N8139" i="1"/>
  <c r="N8154" i="1"/>
  <c r="N8167" i="1"/>
  <c r="N8182" i="1"/>
  <c r="N8197" i="1"/>
  <c r="N8210" i="1"/>
  <c r="N8225" i="1"/>
  <c r="N8239" i="1"/>
  <c r="N8253" i="1"/>
  <c r="N8267" i="1"/>
  <c r="N8282" i="1"/>
  <c r="N8295" i="1"/>
  <c r="N8310" i="1"/>
  <c r="N8325" i="1"/>
  <c r="N8338" i="1"/>
  <c r="N8353" i="1"/>
  <c r="N8367" i="1"/>
  <c r="N8379" i="1"/>
  <c r="N8390" i="1"/>
  <c r="N8401" i="1"/>
  <c r="N8411" i="1"/>
  <c r="N8422" i="1"/>
  <c r="N8433" i="1"/>
  <c r="N8443" i="1"/>
  <c r="N8454" i="1"/>
  <c r="N8465" i="1"/>
  <c r="N8475" i="1"/>
  <c r="N8486" i="1"/>
  <c r="N8497" i="1"/>
  <c r="N7507" i="1"/>
  <c r="N7533" i="1"/>
  <c r="N7555" i="1"/>
  <c r="N7577" i="1"/>
  <c r="N7601" i="1"/>
  <c r="N7622" i="1"/>
  <c r="N7646" i="1"/>
  <c r="N7670" i="1"/>
  <c r="N7691" i="1"/>
  <c r="N7714" i="1"/>
  <c r="N7735" i="1"/>
  <c r="N7761" i="1"/>
  <c r="N7783" i="1"/>
  <c r="N7805" i="1"/>
  <c r="N7827" i="1"/>
  <c r="N7849" i="1"/>
  <c r="N7874" i="1"/>
  <c r="N7891" i="1"/>
  <c r="N7911" i="1"/>
  <c r="N7931" i="1"/>
  <c r="N7949" i="1"/>
  <c r="N7969" i="1"/>
  <c r="N7987" i="1"/>
  <c r="N8006" i="1"/>
  <c r="N8025" i="1"/>
  <c r="N8042" i="1"/>
  <c r="N8055" i="1"/>
  <c r="N8070" i="1"/>
  <c r="N8085" i="1"/>
  <c r="N8098" i="1"/>
  <c r="N8113" i="1"/>
  <c r="N8127" i="1"/>
  <c r="N8141" i="1"/>
  <c r="N8155" i="1"/>
  <c r="N8170" i="1"/>
  <c r="N8183" i="1"/>
  <c r="N8198" i="1"/>
  <c r="N8213" i="1"/>
  <c r="N8226" i="1"/>
  <c r="N8241" i="1"/>
  <c r="N8255" i="1"/>
  <c r="N8269" i="1"/>
  <c r="N8283" i="1"/>
  <c r="N8298" i="1"/>
  <c r="N8311" i="1"/>
  <c r="N8326" i="1"/>
  <c r="N8341" i="1"/>
  <c r="N8354" i="1"/>
  <c r="N8369" i="1"/>
  <c r="N8381" i="1"/>
  <c r="N8391" i="1"/>
  <c r="N8402" i="1"/>
  <c r="N8413" i="1"/>
  <c r="N8423" i="1"/>
  <c r="N8434" i="1"/>
  <c r="N8445" i="1"/>
  <c r="N8455" i="1"/>
  <c r="N7513" i="1"/>
  <c r="N7534" i="1"/>
  <c r="N7558" i="1"/>
  <c r="N7579" i="1"/>
  <c r="N7603" i="1"/>
  <c r="N7627" i="1"/>
  <c r="N7649" i="1"/>
  <c r="N7671" i="1"/>
  <c r="N7693" i="1"/>
  <c r="N7718" i="1"/>
  <c r="N7741" i="1"/>
  <c r="N7515" i="1"/>
  <c r="N7537" i="1"/>
  <c r="N7561" i="1"/>
  <c r="N7585" i="1"/>
  <c r="N7606" i="1"/>
  <c r="N7629" i="1"/>
  <c r="N7650" i="1"/>
  <c r="N7675" i="1"/>
  <c r="N7698" i="1"/>
  <c r="N7719" i="1"/>
  <c r="N7742" i="1"/>
  <c r="N7763" i="1"/>
  <c r="N7789" i="1"/>
  <c r="N7811" i="1"/>
  <c r="N7833" i="1"/>
  <c r="N7857" i="1"/>
  <c r="N7878" i="1"/>
  <c r="N7897" i="1"/>
  <c r="N7917" i="1"/>
  <c r="N7934" i="1"/>
  <c r="N7954" i="1"/>
  <c r="N7974" i="1"/>
  <c r="N7991" i="1"/>
  <c r="N8011" i="1"/>
  <c r="N8030" i="1"/>
  <c r="N8045" i="1"/>
  <c r="N8059" i="1"/>
  <c r="N8074" i="1"/>
  <c r="N8087" i="1"/>
  <c r="N8102" i="1"/>
  <c r="N8117" i="1"/>
  <c r="N8130" i="1"/>
  <c r="N8145" i="1"/>
  <c r="N8159" i="1"/>
  <c r="N8173" i="1"/>
  <c r="N8187" i="1"/>
  <c r="N8202" i="1"/>
  <c r="N8215" i="1"/>
  <c r="N8230" i="1"/>
  <c r="N8245" i="1"/>
  <c r="N8258" i="1"/>
  <c r="N8273" i="1"/>
  <c r="N8287" i="1"/>
  <c r="N8301" i="1"/>
  <c r="N8315" i="1"/>
  <c r="N8330" i="1"/>
  <c r="N8343" i="1"/>
  <c r="N8358" i="1"/>
  <c r="N8373" i="1"/>
  <c r="N8383" i="1"/>
  <c r="N8394" i="1"/>
  <c r="N8405" i="1"/>
  <c r="N8415" i="1"/>
  <c r="N8426" i="1"/>
  <c r="N8437" i="1"/>
  <c r="N8447" i="1"/>
  <c r="N7518" i="1"/>
  <c r="N7542" i="1"/>
  <c r="N7563" i="1"/>
  <c r="N7586" i="1"/>
  <c r="N7607" i="1"/>
  <c r="N7633" i="1"/>
  <c r="N7655" i="1"/>
  <c r="N7677" i="1"/>
  <c r="N7699" i="1"/>
  <c r="N7721" i="1"/>
  <c r="N7746" i="1"/>
  <c r="N7769" i="1"/>
  <c r="N7790" i="1"/>
  <c r="N7814" i="1"/>
  <c r="N7835" i="1"/>
  <c r="N7859" i="1"/>
  <c r="N7881" i="1"/>
  <c r="N7899" i="1"/>
  <c r="N7918" i="1"/>
  <c r="N7938" i="1"/>
  <c r="N7955" i="1"/>
  <c r="N7975" i="1"/>
  <c r="N7995" i="1"/>
  <c r="N8013" i="1"/>
  <c r="N8033" i="1"/>
  <c r="N8047" i="1"/>
  <c r="N8061" i="1"/>
  <c r="N8075" i="1"/>
  <c r="N8090" i="1"/>
  <c r="N8103" i="1"/>
  <c r="N8118" i="1"/>
  <c r="N8133" i="1"/>
  <c r="N8146" i="1"/>
  <c r="N8161" i="1"/>
  <c r="N8175" i="1"/>
  <c r="N8189" i="1"/>
  <c r="N8203" i="1"/>
  <c r="N8218" i="1"/>
  <c r="N8231" i="1"/>
  <c r="N8246" i="1"/>
  <c r="N8261" i="1"/>
  <c r="N8274" i="1"/>
  <c r="N8289" i="1"/>
  <c r="N8303" i="1"/>
  <c r="N8317" i="1"/>
  <c r="N8331" i="1"/>
  <c r="N8346" i="1"/>
  <c r="N8359" i="1"/>
  <c r="N8374" i="1"/>
  <c r="N8385" i="1"/>
  <c r="N8395" i="1"/>
  <c r="N8406" i="1"/>
  <c r="N8417" i="1"/>
  <c r="N8427" i="1"/>
  <c r="N8438" i="1"/>
  <c r="N8449" i="1"/>
  <c r="N8459" i="1"/>
  <c r="N8470" i="1"/>
  <c r="N8481" i="1"/>
  <c r="N8491" i="1"/>
  <c r="N7750" i="1"/>
  <c r="N7842" i="1"/>
  <c r="N7923" i="1"/>
  <c r="N7998" i="1"/>
  <c r="N8065" i="1"/>
  <c r="N8122" i="1"/>
  <c r="N8166" i="1"/>
  <c r="N8207" i="1"/>
  <c r="N8242" i="1"/>
  <c r="N8279" i="1"/>
  <c r="N8321" i="1"/>
  <c r="N8357" i="1"/>
  <c r="N8389" i="1"/>
  <c r="N8419" i="1"/>
  <c r="N8446" i="1"/>
  <c r="N8467" i="1"/>
  <c r="N8483" i="1"/>
  <c r="N8498" i="1"/>
  <c r="N7762" i="1"/>
  <c r="N7854" i="1"/>
  <c r="N7933" i="1"/>
  <c r="N8009" i="1"/>
  <c r="N8071" i="1"/>
  <c r="N8129" i="1"/>
  <c r="N8171" i="1"/>
  <c r="N8209" i="1"/>
  <c r="N8250" i="1"/>
  <c r="N8285" i="1"/>
  <c r="N8322" i="1"/>
  <c r="N8363" i="1"/>
  <c r="N8393" i="1"/>
  <c r="N8421" i="1"/>
  <c r="N8451" i="1"/>
  <c r="N8469" i="1"/>
  <c r="N8485" i="1"/>
  <c r="N8499" i="1"/>
  <c r="N7774" i="1"/>
  <c r="N7863" i="1"/>
  <c r="N7942" i="1"/>
  <c r="N8018" i="1"/>
  <c r="N8079" i="1"/>
  <c r="N8135" i="1"/>
  <c r="N8178" i="1"/>
  <c r="N8214" i="1"/>
  <c r="N8251" i="1"/>
  <c r="N8293" i="1"/>
  <c r="N8327" i="1"/>
  <c r="N8365" i="1"/>
  <c r="N8398" i="1"/>
  <c r="N8425" i="1"/>
  <c r="N8453" i="1"/>
  <c r="N8473" i="1"/>
  <c r="N8487" i="1"/>
  <c r="N7785" i="1"/>
  <c r="N7875" i="1"/>
  <c r="N7953" i="1"/>
  <c r="N8027" i="1"/>
  <c r="N8086" i="1"/>
  <c r="N8143" i="1"/>
  <c r="N8181" i="1"/>
  <c r="N8221" i="1"/>
  <c r="N8257" i="1"/>
  <c r="N8294" i="1"/>
  <c r="N8335" i="1"/>
  <c r="N8370" i="1"/>
  <c r="N8399" i="1"/>
  <c r="N8430" i="1"/>
  <c r="N8457" i="1"/>
  <c r="N8474" i="1"/>
  <c r="N8489" i="1"/>
  <c r="N7798" i="1"/>
  <c r="N7885" i="1"/>
  <c r="N7961" i="1"/>
  <c r="N8037" i="1"/>
  <c r="N8093" i="1"/>
  <c r="N8150" i="1"/>
  <c r="N8186" i="1"/>
  <c r="N8223" i="1"/>
  <c r="N8263" i="1"/>
  <c r="N8299" i="1"/>
  <c r="N8337" i="1"/>
  <c r="N8377" i="1"/>
  <c r="N8403" i="1"/>
  <c r="N8431" i="1"/>
  <c r="N8458" i="1"/>
  <c r="N8477" i="1"/>
  <c r="N8490" i="1"/>
  <c r="N7806" i="1"/>
  <c r="N7895" i="1"/>
  <c r="N7970" i="1"/>
  <c r="N8043" i="1"/>
  <c r="N8101" i="1"/>
  <c r="N8151" i="1"/>
  <c r="N8193" i="1"/>
  <c r="N8229" i="1"/>
  <c r="N8266" i="1"/>
  <c r="N8306" i="1"/>
  <c r="N8342" i="1"/>
  <c r="N8378" i="1"/>
  <c r="N8409" i="1"/>
  <c r="N8435" i="1"/>
  <c r="N8462" i="1"/>
  <c r="N8478" i="1"/>
  <c r="N8493" i="1"/>
  <c r="N7819" i="1"/>
  <c r="N7905" i="1"/>
  <c r="N7981" i="1"/>
  <c r="N8050" i="1"/>
  <c r="N8107" i="1"/>
  <c r="N8157" i="1"/>
  <c r="N8194" i="1"/>
  <c r="N8235" i="1"/>
  <c r="N8271" i="1"/>
  <c r="N8309" i="1"/>
  <c r="N8349" i="1"/>
  <c r="N8382" i="1"/>
  <c r="N8410" i="1"/>
  <c r="N8441" i="1"/>
  <c r="N8463" i="1"/>
  <c r="N8479" i="1"/>
  <c r="N8494" i="1"/>
  <c r="N7831" i="1"/>
  <c r="N7913" i="1"/>
  <c r="N7990" i="1"/>
  <c r="N8058" i="1"/>
  <c r="N8114" i="1"/>
  <c r="N8165" i="1"/>
  <c r="N8199" i="1"/>
  <c r="N8237" i="1"/>
  <c r="N8278" i="1"/>
  <c r="N8314" i="1"/>
  <c r="N8351" i="1"/>
  <c r="N8387" i="1"/>
  <c r="N8414" i="1"/>
  <c r="N8442" i="1"/>
  <c r="N8466" i="1"/>
  <c r="N8482" i="1"/>
  <c r="N8495" i="1"/>
  <c r="P7172" i="1"/>
  <c r="P6580" i="1"/>
  <c r="P7115" i="1"/>
  <c r="P6571" i="1"/>
  <c r="P6035" i="1"/>
  <c r="P5515" i="1"/>
  <c r="P7458" i="1"/>
  <c r="P7017" i="1"/>
  <c r="P7156" i="1"/>
  <c r="P6556" i="1"/>
  <c r="P7187" i="1"/>
  <c r="P6643" i="1"/>
  <c r="P6067" i="1"/>
  <c r="P5507" i="1"/>
  <c r="P6873" i="1"/>
  <c r="P6988" i="1"/>
  <c r="P7451" i="1"/>
  <c r="P6827" i="1"/>
  <c r="P6235" i="1"/>
  <c r="P5723" i="1"/>
  <c r="P7314" i="1"/>
  <c r="P6825" i="1"/>
  <c r="P7461" i="1"/>
  <c r="P7269" i="1"/>
  <c r="P7077" i="1"/>
  <c r="P6885" i="1"/>
  <c r="P6693" i="1"/>
  <c r="P6501" i="1"/>
  <c r="P6309" i="1"/>
  <c r="P6117" i="1"/>
  <c r="P7036" i="1"/>
  <c r="P6476" i="1"/>
  <c r="P6316" i="1"/>
  <c r="P6220" i="1"/>
  <c r="P6124" i="1"/>
  <c r="P6028" i="1"/>
  <c r="P5932" i="1"/>
  <c r="P5836" i="1"/>
  <c r="P5740" i="1"/>
  <c r="P5644" i="1"/>
  <c r="P5548" i="1"/>
  <c r="P5452" i="1"/>
  <c r="P5356" i="1"/>
  <c r="P5260" i="1"/>
  <c r="P5164" i="1"/>
  <c r="P5068" i="1"/>
  <c r="P4972" i="1"/>
  <c r="P4876" i="1"/>
  <c r="P4780" i="1"/>
  <c r="P4684" i="1"/>
  <c r="P4588" i="1"/>
  <c r="P4492" i="1"/>
  <c r="P4396" i="1"/>
  <c r="P4300" i="1"/>
  <c r="P4204" i="1"/>
  <c r="P7388" i="1"/>
  <c r="P6796" i="1"/>
  <c r="P7475" i="1"/>
  <c r="P6971" i="1"/>
  <c r="P6379" i="1"/>
  <c r="P5891" i="1"/>
  <c r="P5539" i="1"/>
  <c r="P5411" i="1"/>
  <c r="P5315" i="1"/>
  <c r="P5219" i="1"/>
  <c r="P5123" i="1"/>
  <c r="P5027" i="1"/>
  <c r="P4931" i="1"/>
  <c r="P4835" i="1"/>
  <c r="P4739" i="1"/>
  <c r="P4643" i="1"/>
  <c r="P4547" i="1"/>
  <c r="P4451" i="1"/>
  <c r="P4355" i="1"/>
  <c r="P4259" i="1"/>
  <c r="P4163" i="1"/>
  <c r="P7412" i="1"/>
  <c r="P6716" i="1"/>
  <c r="P7363" i="1"/>
  <c r="P6659" i="1"/>
  <c r="P6131" i="1"/>
  <c r="P7362" i="1"/>
  <c r="P7074" i="1"/>
  <c r="P6882" i="1"/>
  <c r="P6690" i="1"/>
  <c r="P6498" i="1"/>
  <c r="P6306" i="1"/>
  <c r="P6114" i="1"/>
  <c r="P7100" i="1"/>
  <c r="P6500" i="1"/>
  <c r="P7019" i="1"/>
  <c r="P6499" i="1"/>
  <c r="P5987" i="1"/>
  <c r="P7194" i="1"/>
  <c r="P6897" i="1"/>
  <c r="P7084" i="1"/>
  <c r="P6484" i="1"/>
  <c r="P7123" i="1"/>
  <c r="P6563" i="1"/>
  <c r="P5995" i="1"/>
  <c r="P7449" i="1"/>
  <c r="P6777" i="1"/>
  <c r="P6916" i="1"/>
  <c r="P7379" i="1"/>
  <c r="P6763" i="1"/>
  <c r="P6163" i="1"/>
  <c r="P5659" i="1"/>
  <c r="P6753" i="1"/>
  <c r="P7437" i="1"/>
  <c r="P7245" i="1"/>
  <c r="P7053" i="1"/>
  <c r="P6861" i="1"/>
  <c r="P6669" i="1"/>
  <c r="P6477" i="1"/>
  <c r="P6285" i="1"/>
  <c r="P6093" i="1"/>
  <c r="P6964" i="1"/>
  <c r="P6436" i="1"/>
  <c r="P6308" i="1"/>
  <c r="P6212" i="1"/>
  <c r="P6116" i="1"/>
  <c r="P6020" i="1"/>
  <c r="P5924" i="1"/>
  <c r="P5828" i="1"/>
  <c r="P5732" i="1"/>
  <c r="P5636" i="1"/>
  <c r="P5540" i="1"/>
  <c r="P5444" i="1"/>
  <c r="P5348" i="1"/>
  <c r="P5252" i="1"/>
  <c r="P5156" i="1"/>
  <c r="P5060" i="1"/>
  <c r="P4964" i="1"/>
  <c r="P4868" i="1"/>
  <c r="P4772" i="1"/>
  <c r="P4676" i="1"/>
  <c r="P4580" i="1"/>
  <c r="P4484" i="1"/>
  <c r="P4388" i="1"/>
  <c r="P4292" i="1"/>
  <c r="P4196" i="1"/>
  <c r="P7316" i="1"/>
  <c r="P6604" i="1"/>
  <c r="P7403" i="1"/>
  <c r="P6923" i="1"/>
  <c r="P6323" i="1"/>
  <c r="P5803" i="1"/>
  <c r="P5531" i="1"/>
  <c r="P5395" i="1"/>
  <c r="P5299" i="1"/>
  <c r="P5203" i="1"/>
  <c r="P5107" i="1"/>
  <c r="P5011" i="1"/>
  <c r="P4915" i="1"/>
  <c r="P4819" i="1"/>
  <c r="P4723" i="1"/>
  <c r="P4627" i="1"/>
  <c r="P4531" i="1"/>
  <c r="P4435" i="1"/>
  <c r="P4339" i="1"/>
  <c r="P4243" i="1"/>
  <c r="P4147" i="1"/>
  <c r="P7340" i="1"/>
  <c r="P6644" i="1"/>
  <c r="P7259" i="1"/>
  <c r="P6587" i="1"/>
  <c r="P5483" i="1"/>
  <c r="P7266" i="1"/>
  <c r="P7050" i="1"/>
  <c r="P6858" i="1"/>
  <c r="P6666" i="1"/>
  <c r="P6474" i="1"/>
  <c r="P6282" i="1"/>
  <c r="P6090" i="1"/>
  <c r="P7028" i="1"/>
  <c r="P6380" i="1"/>
  <c r="P6955" i="1"/>
  <c r="P6451" i="1"/>
  <c r="P5899" i="1"/>
  <c r="P6801" i="1"/>
  <c r="P7004" i="1"/>
  <c r="P7051" i="1"/>
  <c r="P6491" i="1"/>
  <c r="P5947" i="1"/>
  <c r="P7353" i="1"/>
  <c r="P6681" i="1"/>
  <c r="P7484" i="1"/>
  <c r="P6764" i="1"/>
  <c r="P7315" i="1"/>
  <c r="P6667" i="1"/>
  <c r="P6083" i="1"/>
  <c r="P5587" i="1"/>
  <c r="P7377" i="1"/>
  <c r="P6657" i="1"/>
  <c r="P7413" i="1"/>
  <c r="P7221" i="1"/>
  <c r="P7029" i="1"/>
  <c r="P6837" i="1"/>
  <c r="P6645" i="1"/>
  <c r="P6453" i="1"/>
  <c r="P6261" i="1"/>
  <c r="P6069" i="1"/>
  <c r="P6884" i="1"/>
  <c r="P6428" i="1"/>
  <c r="P6292" i="1"/>
  <c r="P6196" i="1"/>
  <c r="P6100" i="1"/>
  <c r="P6004" i="1"/>
  <c r="P5908" i="1"/>
  <c r="P5812" i="1"/>
  <c r="P5716" i="1"/>
  <c r="P5620" i="1"/>
  <c r="P5524" i="1"/>
  <c r="P5428" i="1"/>
  <c r="P5332" i="1"/>
  <c r="P5236" i="1"/>
  <c r="P5140" i="1"/>
  <c r="P5044" i="1"/>
  <c r="P4948" i="1"/>
  <c r="P4852" i="1"/>
  <c r="P4756" i="1"/>
  <c r="P4660" i="1"/>
  <c r="P4564" i="1"/>
  <c r="P4468" i="1"/>
  <c r="P4372" i="1"/>
  <c r="P4276" i="1"/>
  <c r="P4180" i="1"/>
  <c r="P7244" i="1"/>
  <c r="P6524" i="1"/>
  <c r="P7339" i="1"/>
  <c r="P6859" i="1"/>
  <c r="P6259" i="1"/>
  <c r="P5755" i="1"/>
  <c r="P5491" i="1"/>
  <c r="P5387" i="1"/>
  <c r="P5291" i="1"/>
  <c r="P5195" i="1"/>
  <c r="P5099" i="1"/>
  <c r="P5003" i="1"/>
  <c r="P4907" i="1"/>
  <c r="P4811" i="1"/>
  <c r="P4715" i="1"/>
  <c r="P4619" i="1"/>
  <c r="P4523" i="1"/>
  <c r="P4427" i="1"/>
  <c r="P4331" i="1"/>
  <c r="P4235" i="1"/>
  <c r="P4139" i="1"/>
  <c r="P7276" i="1"/>
  <c r="P6508" i="1"/>
  <c r="P7195" i="1"/>
  <c r="P6539" i="1"/>
  <c r="P7242" i="1"/>
  <c r="P7026" i="1"/>
  <c r="P6834" i="1"/>
  <c r="P6642" i="1"/>
  <c r="P6450" i="1"/>
  <c r="P6258" i="1"/>
  <c r="P6066" i="1"/>
  <c r="P6956" i="1"/>
  <c r="P7435" i="1"/>
  <c r="P6899" i="1"/>
  <c r="P6395" i="1"/>
  <c r="P5843" i="1"/>
  <c r="P6705" i="1"/>
  <c r="P6932" i="1"/>
  <c r="P6995" i="1"/>
  <c r="P6419" i="1"/>
  <c r="P5875" i="1"/>
  <c r="P7257" i="1"/>
  <c r="P6633" i="1"/>
  <c r="P7420" i="1"/>
  <c r="P6692" i="1"/>
  <c r="P7211" i="1"/>
  <c r="P6595" i="1"/>
  <c r="P6019" i="1"/>
  <c r="P7305" i="1"/>
  <c r="P6585" i="1"/>
  <c r="P7389" i="1"/>
  <c r="P7197" i="1"/>
  <c r="P7005" i="1"/>
  <c r="P6813" i="1"/>
  <c r="P6621" i="1"/>
  <c r="P6429" i="1"/>
  <c r="P6237" i="1"/>
  <c r="P6045" i="1"/>
  <c r="P6820" i="1"/>
  <c r="P6412" i="1"/>
  <c r="P6284" i="1"/>
  <c r="P6188" i="1"/>
  <c r="P6092" i="1"/>
  <c r="P5996" i="1"/>
  <c r="P5900" i="1"/>
  <c r="P5804" i="1"/>
  <c r="P5708" i="1"/>
  <c r="P5612" i="1"/>
  <c r="P5516" i="1"/>
  <c r="P5420" i="1"/>
  <c r="P5324" i="1"/>
  <c r="P5228" i="1"/>
  <c r="P5132" i="1"/>
  <c r="P5036" i="1"/>
  <c r="P4940" i="1"/>
  <c r="P4844" i="1"/>
  <c r="P4748" i="1"/>
  <c r="P4652" i="1"/>
  <c r="P4556" i="1"/>
  <c r="P4460" i="1"/>
  <c r="P4364" i="1"/>
  <c r="P4268" i="1"/>
  <c r="P4172" i="1"/>
  <c r="P7148" i="1"/>
  <c r="P6364" i="1"/>
  <c r="P7283" i="1"/>
  <c r="P6755" i="1"/>
  <c r="P6179" i="1"/>
  <c r="P5699" i="1"/>
  <c r="P5467" i="1"/>
  <c r="P5371" i="1"/>
  <c r="P5275" i="1"/>
  <c r="P5179" i="1"/>
  <c r="P5083" i="1"/>
  <c r="P4987" i="1"/>
  <c r="P4891" i="1"/>
  <c r="P4795" i="1"/>
  <c r="P4699" i="1"/>
  <c r="P4603" i="1"/>
  <c r="P4507" i="1"/>
  <c r="P4411" i="1"/>
  <c r="P4315" i="1"/>
  <c r="P4219" i="1"/>
  <c r="P4123" i="1"/>
  <c r="P7204" i="1"/>
  <c r="P6388" i="1"/>
  <c r="P7067" i="1"/>
  <c r="P6443" i="1"/>
  <c r="P7218" i="1"/>
  <c r="P7002" i="1"/>
  <c r="P6810" i="1"/>
  <c r="P6618" i="1"/>
  <c r="P6426" i="1"/>
  <c r="P6234" i="1"/>
  <c r="P6042" i="1"/>
  <c r="P6724" i="1"/>
  <c r="P7075" i="1"/>
  <c r="P6523" i="1"/>
  <c r="P5915" i="1"/>
  <c r="P7473" i="1"/>
  <c r="P6892" i="1"/>
  <c r="P7355" i="1"/>
  <c r="P6835" i="1"/>
  <c r="P6275" i="1"/>
  <c r="P5795" i="1"/>
  <c r="P7497" i="1"/>
  <c r="P6561" i="1"/>
  <c r="P7468" i="1"/>
  <c r="P6844" i="1"/>
  <c r="P7499" i="1"/>
  <c r="P6907" i="1"/>
  <c r="P6355" i="1"/>
  <c r="P5827" i="1"/>
  <c r="P7185" i="1"/>
  <c r="P6537" i="1"/>
  <c r="P7348" i="1"/>
  <c r="P6620" i="1"/>
  <c r="P7147" i="1"/>
  <c r="P6515" i="1"/>
  <c r="P5963" i="1"/>
  <c r="P7209" i="1"/>
  <c r="P6513" i="1"/>
  <c r="P7365" i="1"/>
  <c r="P7173" i="1"/>
  <c r="P6981" i="1"/>
  <c r="P6789" i="1"/>
  <c r="P6597" i="1"/>
  <c r="P6405" i="1"/>
  <c r="P6213" i="1"/>
  <c r="P6021" i="1"/>
  <c r="P7444" i="1"/>
  <c r="P6748" i="1"/>
  <c r="P6404" i="1"/>
  <c r="P6268" i="1"/>
  <c r="P6172" i="1"/>
  <c r="P6076" i="1"/>
  <c r="P5980" i="1"/>
  <c r="P5884" i="1"/>
  <c r="P5788" i="1"/>
  <c r="P5692" i="1"/>
  <c r="P5596" i="1"/>
  <c r="P5500" i="1"/>
  <c r="P5404" i="1"/>
  <c r="P5308" i="1"/>
  <c r="P5212" i="1"/>
  <c r="P5116" i="1"/>
  <c r="P5020" i="1"/>
  <c r="P4924" i="1"/>
  <c r="P4828" i="1"/>
  <c r="P4732" i="1"/>
  <c r="P4636" i="1"/>
  <c r="P4540" i="1"/>
  <c r="P4444" i="1"/>
  <c r="P4348" i="1"/>
  <c r="P4252" i="1"/>
  <c r="P4156" i="1"/>
  <c r="P7076" i="1"/>
  <c r="P7219" i="1"/>
  <c r="P6691" i="1"/>
  <c r="P6115" i="1"/>
  <c r="P5651" i="1"/>
  <c r="P5459" i="1"/>
  <c r="P5363" i="1"/>
  <c r="P5267" i="1"/>
  <c r="P5171" i="1"/>
  <c r="P5075" i="1"/>
  <c r="P4979" i="1"/>
  <c r="P4883" i="1"/>
  <c r="P4787" i="1"/>
  <c r="P4691" i="1"/>
  <c r="P4595" i="1"/>
  <c r="P4499" i="1"/>
  <c r="P4403" i="1"/>
  <c r="P4307" i="1"/>
  <c r="P4211" i="1"/>
  <c r="P4115" i="1"/>
  <c r="P7124" i="1"/>
  <c r="P6979" i="1"/>
  <c r="P6371" i="1"/>
  <c r="P7170" i="1"/>
  <c r="P6978" i="1"/>
  <c r="P6786" i="1"/>
  <c r="P6594" i="1"/>
  <c r="P6402" i="1"/>
  <c r="P6210" i="1"/>
  <c r="P6018" i="1"/>
  <c r="P7436" i="1"/>
  <c r="P6812" i="1"/>
  <c r="P7291" i="1"/>
  <c r="P6779" i="1"/>
  <c r="P6211" i="1"/>
  <c r="P5731" i="1"/>
  <c r="P7401" i="1"/>
  <c r="P6465" i="1"/>
  <c r="P7396" i="1"/>
  <c r="P6772" i="1"/>
  <c r="P7387" i="1"/>
  <c r="P6851" i="1"/>
  <c r="P6299" i="1"/>
  <c r="P5747" i="1"/>
  <c r="P7386" i="1"/>
  <c r="P7137" i="1"/>
  <c r="P6417" i="1"/>
  <c r="P7268" i="1"/>
  <c r="P6548" i="1"/>
  <c r="P7091" i="1"/>
  <c r="P6427" i="1"/>
  <c r="P5923" i="1"/>
  <c r="P7089" i="1"/>
  <c r="P6441" i="1"/>
  <c r="P7341" i="1"/>
  <c r="P7149" i="1"/>
  <c r="P6957" i="1"/>
  <c r="P6765" i="1"/>
  <c r="P6573" i="1"/>
  <c r="P6381" i="1"/>
  <c r="P6189" i="1"/>
  <c r="P5997" i="1"/>
  <c r="P7292" i="1"/>
  <c r="P6676" i="1"/>
  <c r="P6356" i="1"/>
  <c r="P6260" i="1"/>
  <c r="P6164" i="1"/>
  <c r="P6068" i="1"/>
  <c r="P5972" i="1"/>
  <c r="P5876" i="1"/>
  <c r="P5780" i="1"/>
  <c r="P5684" i="1"/>
  <c r="P5588" i="1"/>
  <c r="P5492" i="1"/>
  <c r="P5396" i="1"/>
  <c r="P5300" i="1"/>
  <c r="P5204" i="1"/>
  <c r="P5108" i="1"/>
  <c r="P5012" i="1"/>
  <c r="P4916" i="1"/>
  <c r="P4820" i="1"/>
  <c r="P4724" i="1"/>
  <c r="P4628" i="1"/>
  <c r="P4532" i="1"/>
  <c r="P4436" i="1"/>
  <c r="P4340" i="1"/>
  <c r="P4244" i="1"/>
  <c r="P7012" i="1"/>
  <c r="P7163" i="1"/>
  <c r="P6611" i="1"/>
  <c r="P6059" i="1"/>
  <c r="P5603" i="1"/>
  <c r="P5443" i="1"/>
  <c r="P5347" i="1"/>
  <c r="P5251" i="1"/>
  <c r="P5155" i="1"/>
  <c r="P5059" i="1"/>
  <c r="P4963" i="1"/>
  <c r="P4867" i="1"/>
  <c r="P4771" i="1"/>
  <c r="P4675" i="1"/>
  <c r="P4579" i="1"/>
  <c r="P4483" i="1"/>
  <c r="P4387" i="1"/>
  <c r="P4291" i="1"/>
  <c r="P4195" i="1"/>
  <c r="P7052" i="1"/>
  <c r="P6875" i="1"/>
  <c r="P6307" i="1"/>
  <c r="P7146" i="1"/>
  <c r="P6954" i="1"/>
  <c r="P6762" i="1"/>
  <c r="P6570" i="1"/>
  <c r="P6378" i="1"/>
  <c r="P6186" i="1"/>
  <c r="P5994" i="1"/>
  <c r="P7364" i="1"/>
  <c r="P6740" i="1"/>
  <c r="P7235" i="1"/>
  <c r="P6715" i="1"/>
  <c r="P6155" i="1"/>
  <c r="P5683" i="1"/>
  <c r="P7281" i="1"/>
  <c r="P6369" i="1"/>
  <c r="P7324" i="1"/>
  <c r="P6700" i="1"/>
  <c r="P7331" i="1"/>
  <c r="P6787" i="1"/>
  <c r="P6203" i="1"/>
  <c r="P5707" i="1"/>
  <c r="P7290" i="1"/>
  <c r="P7041" i="1"/>
  <c r="P7196" i="1"/>
  <c r="P6452" i="1"/>
  <c r="P7043" i="1"/>
  <c r="P6347" i="1"/>
  <c r="P5851" i="1"/>
  <c r="P6993" i="1"/>
  <c r="P7317" i="1"/>
  <c r="P7125" i="1"/>
  <c r="P6933" i="1"/>
  <c r="P6741" i="1"/>
  <c r="P6549" i="1"/>
  <c r="P6357" i="1"/>
  <c r="P6165" i="1"/>
  <c r="P7180" i="1"/>
  <c r="P6596" i="1"/>
  <c r="P6340" i="1"/>
  <c r="P6244" i="1"/>
  <c r="P6148" i="1"/>
  <c r="P6052" i="1"/>
  <c r="P5956" i="1"/>
  <c r="P5860" i="1"/>
  <c r="P5764" i="1"/>
  <c r="P5668" i="1"/>
  <c r="P5572" i="1"/>
  <c r="P5476" i="1"/>
  <c r="P5380" i="1"/>
  <c r="P5284" i="1"/>
  <c r="P5188" i="1"/>
  <c r="P5092" i="1"/>
  <c r="P4996" i="1"/>
  <c r="P4900" i="1"/>
  <c r="P4804" i="1"/>
  <c r="P4708" i="1"/>
  <c r="P4612" i="1"/>
  <c r="P4516" i="1"/>
  <c r="P4420" i="1"/>
  <c r="P4324" i="1"/>
  <c r="P4228" i="1"/>
  <c r="P6940" i="1"/>
  <c r="P7099" i="1"/>
  <c r="P6547" i="1"/>
  <c r="P6011" i="1"/>
  <c r="P5563" i="1"/>
  <c r="P5435" i="1"/>
  <c r="P5339" i="1"/>
  <c r="P5243" i="1"/>
  <c r="P5147" i="1"/>
  <c r="P5051" i="1"/>
  <c r="P4955" i="1"/>
  <c r="P4859" i="1"/>
  <c r="P4763" i="1"/>
  <c r="P4667" i="1"/>
  <c r="P4571" i="1"/>
  <c r="P4475" i="1"/>
  <c r="P4379" i="1"/>
  <c r="P4283" i="1"/>
  <c r="P4187" i="1"/>
  <c r="P6860" i="1"/>
  <c r="P7483" i="1"/>
  <c r="P6811" i="1"/>
  <c r="P6251" i="1"/>
  <c r="P7122" i="1"/>
  <c r="P6930" i="1"/>
  <c r="P6738" i="1"/>
  <c r="P6546" i="1"/>
  <c r="P6354" i="1"/>
  <c r="P6162" i="1"/>
  <c r="P5970" i="1"/>
  <c r="P7220" i="1"/>
  <c r="P7252" i="1"/>
  <c r="P6668" i="1"/>
  <c r="P7171" i="1"/>
  <c r="P6635" i="1"/>
  <c r="P6091" i="1"/>
  <c r="P5611" i="1"/>
  <c r="P7113" i="1"/>
  <c r="P7228" i="1"/>
  <c r="P6628" i="1"/>
  <c r="P7267" i="1"/>
  <c r="P6707" i="1"/>
  <c r="P6107" i="1"/>
  <c r="P5635" i="1"/>
  <c r="P6945" i="1"/>
  <c r="P7132" i="1"/>
  <c r="P6931" i="1"/>
  <c r="P6283" i="1"/>
  <c r="P5779" i="1"/>
  <c r="P7482" i="1"/>
  <c r="P6921" i="1"/>
  <c r="P7485" i="1"/>
  <c r="P7293" i="1"/>
  <c r="P7101" i="1"/>
  <c r="P6909" i="1"/>
  <c r="P6717" i="1"/>
  <c r="P6525" i="1"/>
  <c r="P6333" i="1"/>
  <c r="P6141" i="1"/>
  <c r="P7108" i="1"/>
  <c r="P6532" i="1"/>
  <c r="P6332" i="1"/>
  <c r="P6236" i="1"/>
  <c r="P6140" i="1"/>
  <c r="P6044" i="1"/>
  <c r="P5948" i="1"/>
  <c r="P5852" i="1"/>
  <c r="P5756" i="1"/>
  <c r="P5660" i="1"/>
  <c r="P5564" i="1"/>
  <c r="P5468" i="1"/>
  <c r="P5372" i="1"/>
  <c r="P5276" i="1"/>
  <c r="P5180" i="1"/>
  <c r="P5084" i="1"/>
  <c r="P4988" i="1"/>
  <c r="P4892" i="1"/>
  <c r="P4796" i="1"/>
  <c r="P4700" i="1"/>
  <c r="P4604" i="1"/>
  <c r="P4508" i="1"/>
  <c r="P4412" i="1"/>
  <c r="P4316" i="1"/>
  <c r="P4220" i="1"/>
  <c r="P7460" i="1"/>
  <c r="P6868" i="1"/>
  <c r="P7027" i="1"/>
  <c r="P6475" i="1"/>
  <c r="P5939" i="1"/>
  <c r="P5555" i="1"/>
  <c r="P5419" i="1"/>
  <c r="P5323" i="1"/>
  <c r="P5227" i="1"/>
  <c r="P5131" i="1"/>
  <c r="P5035" i="1"/>
  <c r="P4939" i="1"/>
  <c r="P4843" i="1"/>
  <c r="P4747" i="1"/>
  <c r="P4651" i="1"/>
  <c r="P4555" i="1"/>
  <c r="P4459" i="1"/>
  <c r="P4363" i="1"/>
  <c r="P4267" i="1"/>
  <c r="P4171" i="1"/>
  <c r="P7492" i="1"/>
  <c r="P6788" i="1"/>
  <c r="P7427" i="1"/>
  <c r="P6731" i="1"/>
  <c r="P6187" i="1"/>
  <c r="P7434" i="1"/>
  <c r="P7098" i="1"/>
  <c r="P6906" i="1"/>
  <c r="P6714" i="1"/>
  <c r="P6522" i="1"/>
  <c r="P6330" i="1"/>
  <c r="P6138" i="1"/>
  <c r="P5946" i="1"/>
  <c r="P7060" i="1"/>
  <c r="P7411" i="1"/>
  <c r="P6803" i="1"/>
  <c r="P6227" i="1"/>
  <c r="P5675" i="1"/>
  <c r="P7338" i="1"/>
  <c r="P7161" i="1"/>
  <c r="P5922" i="1"/>
  <c r="P7372" i="1"/>
  <c r="P7307" i="1"/>
  <c r="P6619" i="1"/>
  <c r="P5819" i="1"/>
  <c r="P6609" i="1"/>
  <c r="P6225" i="1"/>
  <c r="P6033" i="1"/>
  <c r="P7352" i="1"/>
  <c r="P7072" i="1"/>
  <c r="P6760" i="1"/>
  <c r="P6488" i="1"/>
  <c r="P6184" i="1"/>
  <c r="P5896" i="1"/>
  <c r="P5608" i="1"/>
  <c r="P5312" i="1"/>
  <c r="P5008" i="1"/>
  <c r="P4744" i="1"/>
  <c r="P4472" i="1"/>
  <c r="P4184" i="1"/>
  <c r="P3896" i="1"/>
  <c r="P3632" i="1"/>
  <c r="P7448" i="1"/>
  <c r="P7168" i="1"/>
  <c r="P6896" i="1"/>
  <c r="P6608" i="1"/>
  <c r="P6344" i="1"/>
  <c r="P6064" i="1"/>
  <c r="P5776" i="1"/>
  <c r="P5512" i="1"/>
  <c r="P5224" i="1"/>
  <c r="P4960" i="1"/>
  <c r="P4664" i="1"/>
  <c r="P4376" i="1"/>
  <c r="P4088" i="1"/>
  <c r="P3808" i="1"/>
  <c r="P7384" i="1"/>
  <c r="P7096" i="1"/>
  <c r="P6800" i="1"/>
  <c r="P6496" i="1"/>
  <c r="P6200" i="1"/>
  <c r="P5912" i="1"/>
  <c r="P5624" i="1"/>
  <c r="P5320" i="1"/>
  <c r="P5032" i="1"/>
  <c r="P4712" i="1"/>
  <c r="P4424" i="1"/>
  <c r="P4144" i="1"/>
  <c r="P3832" i="1"/>
  <c r="P5949" i="1"/>
  <c r="P5757" i="1"/>
  <c r="P5565" i="1"/>
  <c r="P5373" i="1"/>
  <c r="P5181" i="1"/>
  <c r="P4989" i="1"/>
  <c r="P4797" i="1"/>
  <c r="P4605" i="1"/>
  <c r="P4413" i="1"/>
  <c r="P4221" i="1"/>
  <c r="P4029" i="1"/>
  <c r="P3837" i="1"/>
  <c r="P3645" i="1"/>
  <c r="P3453" i="1"/>
  <c r="P3261" i="1"/>
  <c r="P3069" i="1"/>
  <c r="P4108" i="1"/>
  <c r="P4012" i="1"/>
  <c r="P3916" i="1"/>
  <c r="P3820" i="1"/>
  <c r="P3724" i="1"/>
  <c r="P3628" i="1"/>
  <c r="P3532" i="1"/>
  <c r="P3436" i="1"/>
  <c r="P3340" i="1"/>
  <c r="P3244" i="1"/>
  <c r="P3148" i="1"/>
  <c r="P3052" i="1"/>
  <c r="P2956" i="1"/>
  <c r="P2860" i="1"/>
  <c r="P2764" i="1"/>
  <c r="P2668" i="1"/>
  <c r="P2572" i="1"/>
  <c r="P2476" i="1"/>
  <c r="P2380" i="1"/>
  <c r="P2284" i="1"/>
  <c r="P2188" i="1"/>
  <c r="P2092" i="1"/>
  <c r="P4051" i="1"/>
  <c r="P3955" i="1"/>
  <c r="P3859" i="1"/>
  <c r="P3763" i="1"/>
  <c r="P3667" i="1"/>
  <c r="P3571" i="1"/>
  <c r="P3475" i="1"/>
  <c r="P3379" i="1"/>
  <c r="P3283" i="1"/>
  <c r="P3187" i="1"/>
  <c r="P3091" i="1"/>
  <c r="P2995" i="1"/>
  <c r="P2899" i="1"/>
  <c r="P2803" i="1"/>
  <c r="P2707" i="1"/>
  <c r="P2611" i="1"/>
  <c r="P2515" i="1"/>
  <c r="P2419" i="1"/>
  <c r="P2323" i="1"/>
  <c r="P2227" i="1"/>
  <c r="P2131" i="1"/>
  <c r="P5874" i="1"/>
  <c r="P5682" i="1"/>
  <c r="P5490" i="1"/>
  <c r="P5298" i="1"/>
  <c r="P5106" i="1"/>
  <c r="P4914" i="1"/>
  <c r="P4722" i="1"/>
  <c r="P4530" i="1"/>
  <c r="P4338" i="1"/>
  <c r="P4146" i="1"/>
  <c r="P3954" i="1"/>
  <c r="P3762" i="1"/>
  <c r="P3570" i="1"/>
  <c r="P3378" i="1"/>
  <c r="P3186" i="1"/>
  <c r="P2994" i="1"/>
  <c r="P5889" i="1"/>
  <c r="P5697" i="1"/>
  <c r="P5505" i="1"/>
  <c r="P5313" i="1"/>
  <c r="P5121" i="1"/>
  <c r="P4929" i="1"/>
  <c r="P4737" i="1"/>
  <c r="P4545" i="1"/>
  <c r="P4353" i="1"/>
  <c r="P4161" i="1"/>
  <c r="P3969" i="1"/>
  <c r="P3777" i="1"/>
  <c r="P3585" i="1"/>
  <c r="P3393" i="1"/>
  <c r="P3201" i="1"/>
  <c r="P3009" i="1"/>
  <c r="P3368" i="1"/>
  <c r="P3088" i="1"/>
  <c r="P7300" i="1"/>
  <c r="P7243" i="1"/>
  <c r="P6467" i="1"/>
  <c r="P5771" i="1"/>
  <c r="P7425" i="1"/>
  <c r="P6489" i="1"/>
  <c r="P6201" i="1"/>
  <c r="P6009" i="1"/>
  <c r="P7328" i="1"/>
  <c r="P7024" i="1"/>
  <c r="P6728" i="1"/>
  <c r="P6448" i="1"/>
  <c r="P6152" i="1"/>
  <c r="P5864" i="1"/>
  <c r="P5560" i="1"/>
  <c r="P5272" i="1"/>
  <c r="P4976" i="1"/>
  <c r="P4720" i="1"/>
  <c r="P4432" i="1"/>
  <c r="P4136" i="1"/>
  <c r="P3856" i="1"/>
  <c r="P3616" i="1"/>
  <c r="P7424" i="1"/>
  <c r="P7120" i="1"/>
  <c r="P6856" i="1"/>
  <c r="P6584" i="1"/>
  <c r="P6304" i="1"/>
  <c r="P6040" i="1"/>
  <c r="P5752" i="1"/>
  <c r="P5480" i="1"/>
  <c r="P5192" i="1"/>
  <c r="P4912" i="1"/>
  <c r="P4624" i="1"/>
  <c r="P4336" i="1"/>
  <c r="P4048" i="1"/>
  <c r="P3776" i="1"/>
  <c r="P7360" i="1"/>
  <c r="P7048" i="1"/>
  <c r="P6776" i="1"/>
  <c r="P6464" i="1"/>
  <c r="P6160" i="1"/>
  <c r="P5872" i="1"/>
  <c r="P5584" i="1"/>
  <c r="P5288" i="1"/>
  <c r="P5000" i="1"/>
  <c r="P4688" i="1"/>
  <c r="P4400" i="1"/>
  <c r="P4096" i="1"/>
  <c r="P3800" i="1"/>
  <c r="P5925" i="1"/>
  <c r="P5733" i="1"/>
  <c r="P5541" i="1"/>
  <c r="P5349" i="1"/>
  <c r="P5157" i="1"/>
  <c r="P4965" i="1"/>
  <c r="P4773" i="1"/>
  <c r="P4581" i="1"/>
  <c r="P4389" i="1"/>
  <c r="P4197" i="1"/>
  <c r="P4005" i="1"/>
  <c r="P3813" i="1"/>
  <c r="P3621" i="1"/>
  <c r="P3429" i="1"/>
  <c r="P3237" i="1"/>
  <c r="P3045" i="1"/>
  <c r="P4100" i="1"/>
  <c r="P4004" i="1"/>
  <c r="P3908" i="1"/>
  <c r="P3812" i="1"/>
  <c r="P3716" i="1"/>
  <c r="P3620" i="1"/>
  <c r="P3524" i="1"/>
  <c r="P3428" i="1"/>
  <c r="P3332" i="1"/>
  <c r="P3236" i="1"/>
  <c r="P3140" i="1"/>
  <c r="P3044" i="1"/>
  <c r="P2948" i="1"/>
  <c r="P2852" i="1"/>
  <c r="P2756" i="1"/>
  <c r="P2660" i="1"/>
  <c r="P2564" i="1"/>
  <c r="P2468" i="1"/>
  <c r="P2372" i="1"/>
  <c r="P2276" i="1"/>
  <c r="P2180" i="1"/>
  <c r="P2084" i="1"/>
  <c r="P4043" i="1"/>
  <c r="P3947" i="1"/>
  <c r="P3851" i="1"/>
  <c r="P3755" i="1"/>
  <c r="P3659" i="1"/>
  <c r="P3563" i="1"/>
  <c r="P3467" i="1"/>
  <c r="P3371" i="1"/>
  <c r="P3275" i="1"/>
  <c r="P3179" i="1"/>
  <c r="P3083" i="1"/>
  <c r="P2987" i="1"/>
  <c r="P2891" i="1"/>
  <c r="P2795" i="1"/>
  <c r="P2699" i="1"/>
  <c r="P2603" i="1"/>
  <c r="P2507" i="1"/>
  <c r="P2411" i="1"/>
  <c r="P2315" i="1"/>
  <c r="P2219" i="1"/>
  <c r="P2123" i="1"/>
  <c r="P5850" i="1"/>
  <c r="P5658" i="1"/>
  <c r="P5466" i="1"/>
  <c r="P5274" i="1"/>
  <c r="P5082" i="1"/>
  <c r="P4890" i="1"/>
  <c r="P4698" i="1"/>
  <c r="P4506" i="1"/>
  <c r="P4314" i="1"/>
  <c r="P4122" i="1"/>
  <c r="P3930" i="1"/>
  <c r="P3738" i="1"/>
  <c r="P3546" i="1"/>
  <c r="P3354" i="1"/>
  <c r="P3162" i="1"/>
  <c r="P2970" i="1"/>
  <c r="P5865" i="1"/>
  <c r="P5673" i="1"/>
  <c r="P5481" i="1"/>
  <c r="P5289" i="1"/>
  <c r="P5097" i="1"/>
  <c r="P4905" i="1"/>
  <c r="P4713" i="1"/>
  <c r="P4521" i="1"/>
  <c r="P4329" i="1"/>
  <c r="P4137" i="1"/>
  <c r="P3945" i="1"/>
  <c r="P3753" i="1"/>
  <c r="P3561" i="1"/>
  <c r="P3369" i="1"/>
  <c r="P3177" i="1"/>
  <c r="P2985" i="1"/>
  <c r="P3328" i="1"/>
  <c r="P3040" i="1"/>
  <c r="P2768" i="1"/>
  <c r="P6980" i="1"/>
  <c r="P7139" i="1"/>
  <c r="P6403" i="1"/>
  <c r="P5627" i="1"/>
  <c r="P7329" i="1"/>
  <c r="P6393" i="1"/>
  <c r="P6177" i="1"/>
  <c r="P7288" i="1"/>
  <c r="P6992" i="1"/>
  <c r="P6704" i="1"/>
  <c r="P6416" i="1"/>
  <c r="P6112" i="1"/>
  <c r="P5824" i="1"/>
  <c r="P5528" i="1"/>
  <c r="P5240" i="1"/>
  <c r="P4952" i="1"/>
  <c r="P4672" i="1"/>
  <c r="P4384" i="1"/>
  <c r="P4112" i="1"/>
  <c r="P3824" i="1"/>
  <c r="P3608" i="1"/>
  <c r="P7400" i="1"/>
  <c r="P7088" i="1"/>
  <c r="P6824" i="1"/>
  <c r="P6544" i="1"/>
  <c r="P6280" i="1"/>
  <c r="P6008" i="1"/>
  <c r="P5704" i="1"/>
  <c r="P5440" i="1"/>
  <c r="P5152" i="1"/>
  <c r="P4864" i="1"/>
  <c r="P4592" i="1"/>
  <c r="P4304" i="1"/>
  <c r="P4024" i="1"/>
  <c r="P3736" i="1"/>
  <c r="P7312" i="1"/>
  <c r="P7016" i="1"/>
  <c r="P6736" i="1"/>
  <c r="P6424" i="1"/>
  <c r="P6128" i="1"/>
  <c r="P5840" i="1"/>
  <c r="P5552" i="1"/>
  <c r="P5248" i="1"/>
  <c r="P4936" i="1"/>
  <c r="P4648" i="1"/>
  <c r="P4360" i="1"/>
  <c r="P4072" i="1"/>
  <c r="P3760" i="1"/>
  <c r="P5901" i="1"/>
  <c r="P5709" i="1"/>
  <c r="P5517" i="1"/>
  <c r="P5325" i="1"/>
  <c r="P5133" i="1"/>
  <c r="P4941" i="1"/>
  <c r="P4749" i="1"/>
  <c r="P4557" i="1"/>
  <c r="P4365" i="1"/>
  <c r="P4173" i="1"/>
  <c r="P3981" i="1"/>
  <c r="P3789" i="1"/>
  <c r="P3597" i="1"/>
  <c r="P3405" i="1"/>
  <c r="P3213" i="1"/>
  <c r="P3021" i="1"/>
  <c r="P4084" i="1"/>
  <c r="P3988" i="1"/>
  <c r="P3892" i="1"/>
  <c r="P3796" i="1"/>
  <c r="P3700" i="1"/>
  <c r="P3604" i="1"/>
  <c r="P3508" i="1"/>
  <c r="P3412" i="1"/>
  <c r="P3316" i="1"/>
  <c r="P3220" i="1"/>
  <c r="P3124" i="1"/>
  <c r="P3028" i="1"/>
  <c r="P2932" i="1"/>
  <c r="P2836" i="1"/>
  <c r="P2740" i="1"/>
  <c r="P2644" i="1"/>
  <c r="P2548" i="1"/>
  <c r="P2452" i="1"/>
  <c r="P2356" i="1"/>
  <c r="P2260" i="1"/>
  <c r="P2164" i="1"/>
  <c r="P2068" i="1"/>
  <c r="P4027" i="1"/>
  <c r="P3931" i="1"/>
  <c r="P3835" i="1"/>
  <c r="P3739" i="1"/>
  <c r="P3643" i="1"/>
  <c r="P3547" i="1"/>
  <c r="P3451" i="1"/>
  <c r="P3355" i="1"/>
  <c r="P3259" i="1"/>
  <c r="P3163" i="1"/>
  <c r="P3067" i="1"/>
  <c r="P2971" i="1"/>
  <c r="P2875" i="1"/>
  <c r="P2779" i="1"/>
  <c r="P2683" i="1"/>
  <c r="P2587" i="1"/>
  <c r="P2491" i="1"/>
  <c r="P2395" i="1"/>
  <c r="P2299" i="1"/>
  <c r="P2203" i="1"/>
  <c r="P2107" i="1"/>
  <c r="P5826" i="1"/>
  <c r="P5634" i="1"/>
  <c r="P5442" i="1"/>
  <c r="P5250" i="1"/>
  <c r="P5058" i="1"/>
  <c r="P4866" i="1"/>
  <c r="P4674" i="1"/>
  <c r="P4482" i="1"/>
  <c r="P4290" i="1"/>
  <c r="P4098" i="1"/>
  <c r="P3906" i="1"/>
  <c r="P3714" i="1"/>
  <c r="P3522" i="1"/>
  <c r="P3330" i="1"/>
  <c r="P3138" i="1"/>
  <c r="P2946" i="1"/>
  <c r="P5841" i="1"/>
  <c r="P5649" i="1"/>
  <c r="P5457" i="1"/>
  <c r="P5265" i="1"/>
  <c r="P5073" i="1"/>
  <c r="P4881" i="1"/>
  <c r="P4689" i="1"/>
  <c r="P4497" i="1"/>
  <c r="P4305" i="1"/>
  <c r="P4113" i="1"/>
  <c r="P3921" i="1"/>
  <c r="P3729" i="1"/>
  <c r="P3537" i="1"/>
  <c r="P3345" i="1"/>
  <c r="P3153" i="1"/>
  <c r="P2961" i="1"/>
  <c r="P3280" i="1"/>
  <c r="P3016" i="1"/>
  <c r="P2720" i="1"/>
  <c r="P6908" i="1"/>
  <c r="P7003" i="1"/>
  <c r="P6331" i="1"/>
  <c r="P5579" i="1"/>
  <c r="P7410" i="1"/>
  <c r="P7233" i="1"/>
  <c r="P6345" i="1"/>
  <c r="P6153" i="1"/>
  <c r="P7256" i="1"/>
  <c r="P6952" i="1"/>
  <c r="P6664" i="1"/>
  <c r="P6376" i="1"/>
  <c r="P6080" i="1"/>
  <c r="P5792" i="1"/>
  <c r="P5488" i="1"/>
  <c r="P5200" i="1"/>
  <c r="P4928" i="1"/>
  <c r="P4640" i="1"/>
  <c r="P4352" i="1"/>
  <c r="P4064" i="1"/>
  <c r="P3784" i="1"/>
  <c r="P3592" i="1"/>
  <c r="P7336" i="1"/>
  <c r="P7064" i="1"/>
  <c r="P6784" i="1"/>
  <c r="P6512" i="1"/>
  <c r="P6248" i="1"/>
  <c r="P5968" i="1"/>
  <c r="P5672" i="1"/>
  <c r="P5408" i="1"/>
  <c r="P5120" i="1"/>
  <c r="P4832" i="1"/>
  <c r="P4552" i="1"/>
  <c r="P4264" i="1"/>
  <c r="P3992" i="1"/>
  <c r="P3680" i="1"/>
  <c r="P7280" i="1"/>
  <c r="P6976" i="1"/>
  <c r="P6680" i="1"/>
  <c r="P6392" i="1"/>
  <c r="P6088" i="1"/>
  <c r="P5800" i="1"/>
  <c r="P5504" i="1"/>
  <c r="P5216" i="1"/>
  <c r="P4904" i="1"/>
  <c r="P4600" i="1"/>
  <c r="P4312" i="1"/>
  <c r="P4016" i="1"/>
  <c r="P3728" i="1"/>
  <c r="P5877" i="1"/>
  <c r="P5685" i="1"/>
  <c r="P5493" i="1"/>
  <c r="P5301" i="1"/>
  <c r="P5109" i="1"/>
  <c r="P4917" i="1"/>
  <c r="P4725" i="1"/>
  <c r="P4533" i="1"/>
  <c r="P4341" i="1"/>
  <c r="P4149" i="1"/>
  <c r="P3957" i="1"/>
  <c r="P3765" i="1"/>
  <c r="P3573" i="1"/>
  <c r="P3381" i="1"/>
  <c r="P3189" i="1"/>
  <c r="P2997" i="1"/>
  <c r="P4076" i="1"/>
  <c r="P3980" i="1"/>
  <c r="P3884" i="1"/>
  <c r="P3788" i="1"/>
  <c r="P3692" i="1"/>
  <c r="P3596" i="1"/>
  <c r="P3500" i="1"/>
  <c r="P3404" i="1"/>
  <c r="P3308" i="1"/>
  <c r="P3212" i="1"/>
  <c r="P3116" i="1"/>
  <c r="P3020" i="1"/>
  <c r="P2924" i="1"/>
  <c r="P2828" i="1"/>
  <c r="P2732" i="1"/>
  <c r="P2636" i="1"/>
  <c r="P2540" i="1"/>
  <c r="P2444" i="1"/>
  <c r="P2348" i="1"/>
  <c r="P2252" i="1"/>
  <c r="P2156" i="1"/>
  <c r="P2060" i="1"/>
  <c r="P4019" i="1"/>
  <c r="P3923" i="1"/>
  <c r="P3827" i="1"/>
  <c r="P3731" i="1"/>
  <c r="P3635" i="1"/>
  <c r="P3539" i="1"/>
  <c r="P3443" i="1"/>
  <c r="P3347" i="1"/>
  <c r="P3251" i="1"/>
  <c r="P3155" i="1"/>
  <c r="P3059" i="1"/>
  <c r="P2963" i="1"/>
  <c r="P2867" i="1"/>
  <c r="P2771" i="1"/>
  <c r="P2675" i="1"/>
  <c r="P2579" i="1"/>
  <c r="P2483" i="1"/>
  <c r="P2387" i="1"/>
  <c r="P2291" i="1"/>
  <c r="P2195" i="1"/>
  <c r="P2099" i="1"/>
  <c r="P5802" i="1"/>
  <c r="P5610" i="1"/>
  <c r="P5418" i="1"/>
  <c r="P5226" i="1"/>
  <c r="P5034" i="1"/>
  <c r="P4842" i="1"/>
  <c r="P4650" i="1"/>
  <c r="P4458" i="1"/>
  <c r="P4266" i="1"/>
  <c r="P4074" i="1"/>
  <c r="P3882" i="1"/>
  <c r="P3690" i="1"/>
  <c r="P3498" i="1"/>
  <c r="P3306" i="1"/>
  <c r="P3114" i="1"/>
  <c r="P2922" i="1"/>
  <c r="P5817" i="1"/>
  <c r="P5625" i="1"/>
  <c r="P5433" i="1"/>
  <c r="P5241" i="1"/>
  <c r="P5049" i="1"/>
  <c r="P4857" i="1"/>
  <c r="P4665" i="1"/>
  <c r="P4473" i="1"/>
  <c r="P4281" i="1"/>
  <c r="P4089" i="1"/>
  <c r="P3897" i="1"/>
  <c r="P3705" i="1"/>
  <c r="P3513" i="1"/>
  <c r="P3321" i="1"/>
  <c r="P3129" i="1"/>
  <c r="P3544" i="1"/>
  <c r="P3248" i="1"/>
  <c r="P2968" i="1"/>
  <c r="P2696" i="1"/>
  <c r="P6836" i="1"/>
  <c r="P6947" i="1"/>
  <c r="P6139" i="1"/>
  <c r="P7065" i="1"/>
  <c r="P6321" i="1"/>
  <c r="P6129" i="1"/>
  <c r="P7496" i="1"/>
  <c r="P7216" i="1"/>
  <c r="P6920" i="1"/>
  <c r="P6632" i="1"/>
  <c r="P6328" i="1"/>
  <c r="P6032" i="1"/>
  <c r="P5744" i="1"/>
  <c r="P5456" i="1"/>
  <c r="P5176" i="1"/>
  <c r="P4888" i="1"/>
  <c r="P4616" i="1"/>
  <c r="P4328" i="1"/>
  <c r="P4040" i="1"/>
  <c r="P3752" i="1"/>
  <c r="P7304" i="1"/>
  <c r="P7040" i="1"/>
  <c r="P6752" i="1"/>
  <c r="P6472" i="1"/>
  <c r="P6208" i="1"/>
  <c r="P5920" i="1"/>
  <c r="P5648" i="1"/>
  <c r="P5368" i="1"/>
  <c r="P5080" i="1"/>
  <c r="P4808" i="1"/>
  <c r="P4520" i="1"/>
  <c r="P4232" i="1"/>
  <c r="P3968" i="1"/>
  <c r="P3640" i="1"/>
  <c r="P7232" i="1"/>
  <c r="P6944" i="1"/>
  <c r="P6656" i="1"/>
  <c r="P6352" i="1"/>
  <c r="P6056" i="1"/>
  <c r="P5768" i="1"/>
  <c r="P5464" i="1"/>
  <c r="P5168" i="1"/>
  <c r="P4880" i="1"/>
  <c r="P4576" i="1"/>
  <c r="P4280" i="1"/>
  <c r="P4000" i="1"/>
  <c r="P3688" i="1"/>
  <c r="P5853" i="1"/>
  <c r="P5661" i="1"/>
  <c r="P5469" i="1"/>
  <c r="P5277" i="1"/>
  <c r="P5085" i="1"/>
  <c r="P4893" i="1"/>
  <c r="P4701" i="1"/>
  <c r="P4509" i="1"/>
  <c r="P4317" i="1"/>
  <c r="P4125" i="1"/>
  <c r="P3933" i="1"/>
  <c r="P3741" i="1"/>
  <c r="P3549" i="1"/>
  <c r="P3357" i="1"/>
  <c r="P3165" i="1"/>
  <c r="P2973" i="1"/>
  <c r="P4060" i="1"/>
  <c r="P3964" i="1"/>
  <c r="P3868" i="1"/>
  <c r="P3772" i="1"/>
  <c r="P3676" i="1"/>
  <c r="P3580" i="1"/>
  <c r="P3484" i="1"/>
  <c r="P3388" i="1"/>
  <c r="P3292" i="1"/>
  <c r="P3196" i="1"/>
  <c r="P3100" i="1"/>
  <c r="P3004" i="1"/>
  <c r="P2908" i="1"/>
  <c r="P2812" i="1"/>
  <c r="P2716" i="1"/>
  <c r="P2620" i="1"/>
  <c r="P2524" i="1"/>
  <c r="P2428" i="1"/>
  <c r="P2332" i="1"/>
  <c r="P2236" i="1"/>
  <c r="P2140" i="1"/>
  <c r="P4099" i="1"/>
  <c r="P4003" i="1"/>
  <c r="P3907" i="1"/>
  <c r="P3811" i="1"/>
  <c r="P3715" i="1"/>
  <c r="P3619" i="1"/>
  <c r="P3523" i="1"/>
  <c r="P3427" i="1"/>
  <c r="P3331" i="1"/>
  <c r="P3235" i="1"/>
  <c r="P3139" i="1"/>
  <c r="P3043" i="1"/>
  <c r="P2947" i="1"/>
  <c r="P2851" i="1"/>
  <c r="P2755" i="1"/>
  <c r="P2659" i="1"/>
  <c r="P2563" i="1"/>
  <c r="P2467" i="1"/>
  <c r="P2371" i="1"/>
  <c r="P2275" i="1"/>
  <c r="P2179" i="1"/>
  <c r="P2083" i="1"/>
  <c r="P5778" i="1"/>
  <c r="P5586" i="1"/>
  <c r="P5394" i="1"/>
  <c r="P5202" i="1"/>
  <c r="P5010" i="1"/>
  <c r="P4818" i="1"/>
  <c r="P4626" i="1"/>
  <c r="P4434" i="1"/>
  <c r="P4242" i="1"/>
  <c r="P4050" i="1"/>
  <c r="P3858" i="1"/>
  <c r="P3666" i="1"/>
  <c r="P3474" i="1"/>
  <c r="P3282" i="1"/>
  <c r="P3090" i="1"/>
  <c r="P5985" i="1"/>
  <c r="P5793" i="1"/>
  <c r="P5601" i="1"/>
  <c r="P5409" i="1"/>
  <c r="P5217" i="1"/>
  <c r="P5025" i="1"/>
  <c r="P4833" i="1"/>
  <c r="P4641" i="1"/>
  <c r="P4449" i="1"/>
  <c r="P4257" i="1"/>
  <c r="P4065" i="1"/>
  <c r="P3873" i="1"/>
  <c r="P3681" i="1"/>
  <c r="P3489" i="1"/>
  <c r="P3297" i="1"/>
  <c r="P3105" i="1"/>
  <c r="P3520" i="1"/>
  <c r="P3224" i="1"/>
  <c r="P2936" i="1"/>
  <c r="P2648" i="1"/>
  <c r="P2360" i="1"/>
  <c r="P2072" i="1"/>
  <c r="P1784" i="1"/>
  <c r="P1496" i="1"/>
  <c r="P1208" i="1"/>
  <c r="P1024" i="1"/>
  <c r="P928" i="1"/>
  <c r="P824" i="1"/>
  <c r="P728" i="1"/>
  <c r="P632" i="1"/>
  <c r="P536" i="1"/>
  <c r="P440" i="1"/>
  <c r="P344" i="1"/>
  <c r="P6652" i="1"/>
  <c r="P6883" i="1"/>
  <c r="P6043" i="1"/>
  <c r="P6969" i="1"/>
  <c r="P6297" i="1"/>
  <c r="P6105" i="1"/>
  <c r="P7472" i="1"/>
  <c r="P7184" i="1"/>
  <c r="P6880" i="1"/>
  <c r="P6592" i="1"/>
  <c r="P6296" i="1"/>
  <c r="P5992" i="1"/>
  <c r="P5720" i="1"/>
  <c r="P5416" i="1"/>
  <c r="P5128" i="1"/>
  <c r="P4856" i="1"/>
  <c r="P4568" i="1"/>
  <c r="P4288" i="1"/>
  <c r="P3976" i="1"/>
  <c r="P3712" i="1"/>
  <c r="P7264" i="1"/>
  <c r="P7000" i="1"/>
  <c r="P6712" i="1"/>
  <c r="P6440" i="1"/>
  <c r="P6176" i="1"/>
  <c r="P5888" i="1"/>
  <c r="P5600" i="1"/>
  <c r="P5336" i="1"/>
  <c r="P5048" i="1"/>
  <c r="P4768" i="1"/>
  <c r="P4480" i="1"/>
  <c r="P4192" i="1"/>
  <c r="P3904" i="1"/>
  <c r="P3568" i="1"/>
  <c r="P7208" i="1"/>
  <c r="P6904" i="1"/>
  <c r="P6616" i="1"/>
  <c r="P6320" i="1"/>
  <c r="P6016" i="1"/>
  <c r="P5728" i="1"/>
  <c r="P5432" i="1"/>
  <c r="P5144" i="1"/>
  <c r="P4840" i="1"/>
  <c r="P4528" i="1"/>
  <c r="P4256" i="1"/>
  <c r="P3944" i="1"/>
  <c r="P3664" i="1"/>
  <c r="P5829" i="1"/>
  <c r="P5637" i="1"/>
  <c r="P5445" i="1"/>
  <c r="P5253" i="1"/>
  <c r="P5061" i="1"/>
  <c r="P4869" i="1"/>
  <c r="P4677" i="1"/>
  <c r="P4485" i="1"/>
  <c r="P4293" i="1"/>
  <c r="P4101" i="1"/>
  <c r="P3909" i="1"/>
  <c r="P3717" i="1"/>
  <c r="P3525" i="1"/>
  <c r="P3333" i="1"/>
  <c r="P3141" i="1"/>
  <c r="P4148" i="1"/>
  <c r="P4052" i="1"/>
  <c r="P3956" i="1"/>
  <c r="P3860" i="1"/>
  <c r="P3764" i="1"/>
  <c r="P3668" i="1"/>
  <c r="P3572" i="1"/>
  <c r="P3476" i="1"/>
  <c r="P3380" i="1"/>
  <c r="P3284" i="1"/>
  <c r="P3188" i="1"/>
  <c r="P3092" i="1"/>
  <c r="P2996" i="1"/>
  <c r="P2900" i="1"/>
  <c r="P2804" i="1"/>
  <c r="P2708" i="1"/>
  <c r="P2612" i="1"/>
  <c r="P2516" i="1"/>
  <c r="P2420" i="1"/>
  <c r="P2324" i="1"/>
  <c r="P2228" i="1"/>
  <c r="P2132" i="1"/>
  <c r="P4091" i="1"/>
  <c r="P3995" i="1"/>
  <c r="P3899" i="1"/>
  <c r="P3803" i="1"/>
  <c r="P3707" i="1"/>
  <c r="P3611" i="1"/>
  <c r="P3515" i="1"/>
  <c r="P3419" i="1"/>
  <c r="P3323" i="1"/>
  <c r="P3227" i="1"/>
  <c r="P3131" i="1"/>
  <c r="P3035" i="1"/>
  <c r="P2939" i="1"/>
  <c r="P2843" i="1"/>
  <c r="P2747" i="1"/>
  <c r="P2651" i="1"/>
  <c r="P2555" i="1"/>
  <c r="P2459" i="1"/>
  <c r="P2363" i="1"/>
  <c r="P2267" i="1"/>
  <c r="P2171" i="1"/>
  <c r="P2075" i="1"/>
  <c r="P5754" i="1"/>
  <c r="P5562" i="1"/>
  <c r="P5370" i="1"/>
  <c r="P5178" i="1"/>
  <c r="P4986" i="1"/>
  <c r="P4794" i="1"/>
  <c r="P4602" i="1"/>
  <c r="P4410" i="1"/>
  <c r="P4218" i="1"/>
  <c r="P4026" i="1"/>
  <c r="P3834" i="1"/>
  <c r="P3642" i="1"/>
  <c r="P3450" i="1"/>
  <c r="P3258" i="1"/>
  <c r="P3066" i="1"/>
  <c r="P5961" i="1"/>
  <c r="P5769" i="1"/>
  <c r="P5577" i="1"/>
  <c r="P5385" i="1"/>
  <c r="P5193" i="1"/>
  <c r="P5001" i="1"/>
  <c r="P4809" i="1"/>
  <c r="P4617" i="1"/>
  <c r="P4425" i="1"/>
  <c r="P4233" i="1"/>
  <c r="P4041" i="1"/>
  <c r="P3849" i="1"/>
  <c r="P3657" i="1"/>
  <c r="P3465" i="1"/>
  <c r="P3273" i="1"/>
  <c r="P3081" i="1"/>
  <c r="P3464" i="1"/>
  <c r="P3184" i="1"/>
  <c r="P6572" i="1"/>
  <c r="P6739" i="1"/>
  <c r="P5971" i="1"/>
  <c r="P6849" i="1"/>
  <c r="P6273" i="1"/>
  <c r="P6081" i="1"/>
  <c r="P7408" i="1"/>
  <c r="P7144" i="1"/>
  <c r="P6848" i="1"/>
  <c r="P6560" i="1"/>
  <c r="P6256" i="1"/>
  <c r="P5960" i="1"/>
  <c r="P5680" i="1"/>
  <c r="P5384" i="1"/>
  <c r="P5096" i="1"/>
  <c r="P4816" i="1"/>
  <c r="P4544" i="1"/>
  <c r="P4240" i="1"/>
  <c r="P3952" i="1"/>
  <c r="P3704" i="1"/>
  <c r="P7240" i="1"/>
  <c r="P6968" i="1"/>
  <c r="P6688" i="1"/>
  <c r="P6400" i="1"/>
  <c r="P6136" i="1"/>
  <c r="P5848" i="1"/>
  <c r="P5576" i="1"/>
  <c r="P5296" i="1"/>
  <c r="P5024" i="1"/>
  <c r="P4736" i="1"/>
  <c r="P4448" i="1"/>
  <c r="P4160" i="1"/>
  <c r="P3872" i="1"/>
  <c r="P7456" i="1"/>
  <c r="P7160" i="1"/>
  <c r="P6872" i="1"/>
  <c r="P6568" i="1"/>
  <c r="P6272" i="1"/>
  <c r="P5984" i="1"/>
  <c r="P5696" i="1"/>
  <c r="P5392" i="1"/>
  <c r="P5104" i="1"/>
  <c r="P4792" i="1"/>
  <c r="P4504" i="1"/>
  <c r="P4208" i="1"/>
  <c r="P3920" i="1"/>
  <c r="P3584" i="1"/>
  <c r="P5805" i="1"/>
  <c r="P5613" i="1"/>
  <c r="P5421" i="1"/>
  <c r="P5229" i="1"/>
  <c r="P5037" i="1"/>
  <c r="P4845" i="1"/>
  <c r="P4653" i="1"/>
  <c r="P4461" i="1"/>
  <c r="P4269" i="1"/>
  <c r="P4077" i="1"/>
  <c r="P3885" i="1"/>
  <c r="P3693" i="1"/>
  <c r="P3501" i="1"/>
  <c r="P3309" i="1"/>
  <c r="P3117" i="1"/>
  <c r="P4132" i="1"/>
  <c r="P4036" i="1"/>
  <c r="P3940" i="1"/>
  <c r="P3844" i="1"/>
  <c r="P3748" i="1"/>
  <c r="P3652" i="1"/>
  <c r="P3556" i="1"/>
  <c r="P3460" i="1"/>
  <c r="P3364" i="1"/>
  <c r="P3268" i="1"/>
  <c r="P3172" i="1"/>
  <c r="P3076" i="1"/>
  <c r="P2980" i="1"/>
  <c r="P2884" i="1"/>
  <c r="P2788" i="1"/>
  <c r="P2692" i="1"/>
  <c r="P2596" i="1"/>
  <c r="P2500" i="1"/>
  <c r="P2404" i="1"/>
  <c r="P2308" i="1"/>
  <c r="P2212" i="1"/>
  <c r="P2116" i="1"/>
  <c r="P4075" i="1"/>
  <c r="P3979" i="1"/>
  <c r="P3883" i="1"/>
  <c r="P3787" i="1"/>
  <c r="P3691" i="1"/>
  <c r="P3595" i="1"/>
  <c r="P3499" i="1"/>
  <c r="P3403" i="1"/>
  <c r="P3307" i="1"/>
  <c r="P3211" i="1"/>
  <c r="P3115" i="1"/>
  <c r="P3019" i="1"/>
  <c r="P2923" i="1"/>
  <c r="P2827" i="1"/>
  <c r="P2731" i="1"/>
  <c r="P2635" i="1"/>
  <c r="P2539" i="1"/>
  <c r="P2443" i="1"/>
  <c r="P2347" i="1"/>
  <c r="P2251" i="1"/>
  <c r="P2155" i="1"/>
  <c r="P2059" i="1"/>
  <c r="P5730" i="1"/>
  <c r="P5538" i="1"/>
  <c r="P5346" i="1"/>
  <c r="P5154" i="1"/>
  <c r="P4962" i="1"/>
  <c r="P4770" i="1"/>
  <c r="P4578" i="1"/>
  <c r="P4386" i="1"/>
  <c r="P4194" i="1"/>
  <c r="P4002" i="1"/>
  <c r="P3810" i="1"/>
  <c r="P3618" i="1"/>
  <c r="P3426" i="1"/>
  <c r="P3234" i="1"/>
  <c r="P3042" i="1"/>
  <c r="P5937" i="1"/>
  <c r="P5745" i="1"/>
  <c r="P5553" i="1"/>
  <c r="P5361" i="1"/>
  <c r="P5169" i="1"/>
  <c r="P4977" i="1"/>
  <c r="P4785" i="1"/>
  <c r="P4593" i="1"/>
  <c r="P4401" i="1"/>
  <c r="P4209" i="1"/>
  <c r="P4017" i="1"/>
  <c r="P3825" i="1"/>
  <c r="P3633" i="1"/>
  <c r="P3441" i="1"/>
  <c r="P3249" i="1"/>
  <c r="P3057" i="1"/>
  <c r="P3424" i="1"/>
  <c r="P3136" i="1"/>
  <c r="P2872" i="1"/>
  <c r="P2576" i="1"/>
  <c r="P6460" i="1"/>
  <c r="P7459" i="1"/>
  <c r="P6683" i="1"/>
  <c r="P5867" i="1"/>
  <c r="P6729" i="1"/>
  <c r="P6249" i="1"/>
  <c r="P6057" i="1"/>
  <c r="P7376" i="1"/>
  <c r="P7112" i="1"/>
  <c r="P6808" i="1"/>
  <c r="P6520" i="1"/>
  <c r="P6224" i="1"/>
  <c r="P5936" i="1"/>
  <c r="P5632" i="1"/>
  <c r="P5344" i="1"/>
  <c r="P5056" i="1"/>
  <c r="P4784" i="1"/>
  <c r="P4496" i="1"/>
  <c r="P4216" i="1"/>
  <c r="P3928" i="1"/>
  <c r="P3656" i="1"/>
  <c r="P7480" i="1"/>
  <c r="P7192" i="1"/>
  <c r="P6928" i="1"/>
  <c r="P6640" i="1"/>
  <c r="P6368" i="1"/>
  <c r="P6104" i="1"/>
  <c r="P5816" i="1"/>
  <c r="P5536" i="1"/>
  <c r="P5264" i="1"/>
  <c r="P4984" i="1"/>
  <c r="P4696" i="1"/>
  <c r="P4408" i="1"/>
  <c r="P4120" i="1"/>
  <c r="P3848" i="1"/>
  <c r="P7432" i="1"/>
  <c r="P7136" i="1"/>
  <c r="P6832" i="1"/>
  <c r="P6536" i="1"/>
  <c r="P6232" i="1"/>
  <c r="P5944" i="1"/>
  <c r="P5656" i="1"/>
  <c r="P5360" i="1"/>
  <c r="P5072" i="1"/>
  <c r="P4760" i="1"/>
  <c r="P4456" i="1"/>
  <c r="P4168" i="1"/>
  <c r="P3880" i="1"/>
  <c r="P5973" i="1"/>
  <c r="P5781" i="1"/>
  <c r="P5589" i="1"/>
  <c r="P5397" i="1"/>
  <c r="P5205" i="1"/>
  <c r="P5013" i="1"/>
  <c r="P4821" i="1"/>
  <c r="P4629" i="1"/>
  <c r="P4437" i="1"/>
  <c r="P4245" i="1"/>
  <c r="P4053" i="1"/>
  <c r="P3861" i="1"/>
  <c r="P3669" i="1"/>
  <c r="P3477" i="1"/>
  <c r="P3285" i="1"/>
  <c r="P3093" i="1"/>
  <c r="P4124" i="1"/>
  <c r="P4028" i="1"/>
  <c r="P3932" i="1"/>
  <c r="P3836" i="1"/>
  <c r="P3740" i="1"/>
  <c r="P3644" i="1"/>
  <c r="P3548" i="1"/>
  <c r="P3452" i="1"/>
  <c r="P3356" i="1"/>
  <c r="P3260" i="1"/>
  <c r="P3164" i="1"/>
  <c r="P3068" i="1"/>
  <c r="P2972" i="1"/>
  <c r="P2876" i="1"/>
  <c r="P2780" i="1"/>
  <c r="P2684" i="1"/>
  <c r="P2588" i="1"/>
  <c r="P2492" i="1"/>
  <c r="P2396" i="1"/>
  <c r="P2300" i="1"/>
  <c r="P2204" i="1"/>
  <c r="P2108" i="1"/>
  <c r="P4067" i="1"/>
  <c r="P3971" i="1"/>
  <c r="P3875" i="1"/>
  <c r="P3779" i="1"/>
  <c r="P3683" i="1"/>
  <c r="P3587" i="1"/>
  <c r="P3491" i="1"/>
  <c r="P3395" i="1"/>
  <c r="P3299" i="1"/>
  <c r="P3203" i="1"/>
  <c r="P3107" i="1"/>
  <c r="P3011" i="1"/>
  <c r="P2915" i="1"/>
  <c r="P2819" i="1"/>
  <c r="P2723" i="1"/>
  <c r="P2627" i="1"/>
  <c r="P2531" i="1"/>
  <c r="P2435" i="1"/>
  <c r="P2339" i="1"/>
  <c r="P2243" i="1"/>
  <c r="P2147" i="1"/>
  <c r="P5898" i="1"/>
  <c r="P5706" i="1"/>
  <c r="P5514" i="1"/>
  <c r="P5322" i="1"/>
  <c r="P5130" i="1"/>
  <c r="P4938" i="1"/>
  <c r="P4746" i="1"/>
  <c r="P4554" i="1"/>
  <c r="P4362" i="1"/>
  <c r="P4170" i="1"/>
  <c r="P3978" i="1"/>
  <c r="P3786" i="1"/>
  <c r="P3594" i="1"/>
  <c r="P3402" i="1"/>
  <c r="P3210" i="1"/>
  <c r="P3018" i="1"/>
  <c r="P5913" i="1"/>
  <c r="P5721" i="1"/>
  <c r="P5529" i="1"/>
  <c r="P5337" i="1"/>
  <c r="P5145" i="1"/>
  <c r="P4953" i="1"/>
  <c r="P4761" i="1"/>
  <c r="P4569" i="1"/>
  <c r="P4377" i="1"/>
  <c r="P4185" i="1"/>
  <c r="P3993" i="1"/>
  <c r="P3801" i="1"/>
  <c r="P3609" i="1"/>
  <c r="P3417" i="1"/>
  <c r="P3225" i="1"/>
  <c r="P3033" i="1"/>
  <c r="P3392" i="1"/>
  <c r="P3112" i="1"/>
  <c r="P2824" i="1"/>
  <c r="P2528" i="1"/>
  <c r="P2248" i="1"/>
  <c r="P1976" i="1"/>
  <c r="P1688" i="1"/>
  <c r="P1384" i="1"/>
  <c r="P1120" i="1"/>
  <c r="P992" i="1"/>
  <c r="P880" i="1"/>
  <c r="P784" i="1"/>
  <c r="P688" i="1"/>
  <c r="P592" i="1"/>
  <c r="P496" i="1"/>
  <c r="P400" i="1"/>
  <c r="P304" i="1"/>
  <c r="P2912" i="1"/>
  <c r="P2296" i="1"/>
  <c r="P1904" i="1"/>
  <c r="P1528" i="1"/>
  <c r="P1136" i="1"/>
  <c r="P968" i="1"/>
  <c r="P832" i="1"/>
  <c r="P704" i="1"/>
  <c r="P568" i="1"/>
  <c r="P448" i="1"/>
  <c r="P320" i="1"/>
  <c r="P208" i="1"/>
  <c r="P112" i="1"/>
  <c r="P16" i="1"/>
  <c r="P3344" i="1"/>
  <c r="P3032" i="1"/>
  <c r="P2744" i="1"/>
  <c r="P2456" i="1"/>
  <c r="P2168" i="1"/>
  <c r="P1864" i="1"/>
  <c r="P1592" i="1"/>
  <c r="P1304" i="1"/>
  <c r="P3496" i="1"/>
  <c r="P3208" i="1"/>
  <c r="P2944" i="1"/>
  <c r="P2656" i="1"/>
  <c r="P2368" i="1"/>
  <c r="P2080" i="1"/>
  <c r="P1792" i="1"/>
  <c r="P1504" i="1"/>
  <c r="P1216" i="1"/>
  <c r="P2877" i="1"/>
  <c r="P2685" i="1"/>
  <c r="P2493" i="1"/>
  <c r="P2301" i="1"/>
  <c r="P2109" i="1"/>
  <c r="P1917" i="1"/>
  <c r="P1725" i="1"/>
  <c r="P1533" i="1"/>
  <c r="P1341" i="1"/>
  <c r="P1149" i="1"/>
  <c r="P957" i="1"/>
  <c r="P765" i="1"/>
  <c r="P573" i="1"/>
  <c r="P381" i="1"/>
  <c r="P189" i="1"/>
  <c r="P2044" i="1"/>
  <c r="P1948" i="1"/>
  <c r="P1852" i="1"/>
  <c r="P1756" i="1"/>
  <c r="P1660" i="1"/>
  <c r="P1564" i="1"/>
  <c r="P1468" i="1"/>
  <c r="P1372" i="1"/>
  <c r="P1276" i="1"/>
  <c r="P1180" i="1"/>
  <c r="P1084" i="1"/>
  <c r="P988" i="1"/>
  <c r="P892" i="1"/>
  <c r="P796" i="1"/>
  <c r="P700" i="1"/>
  <c r="P604" i="1"/>
  <c r="P508" i="1"/>
  <c r="P412" i="1"/>
  <c r="P316" i="1"/>
  <c r="P220" i="1"/>
  <c r="P124" i="1"/>
  <c r="P28" i="1"/>
  <c r="P1987" i="1"/>
  <c r="P1891" i="1"/>
  <c r="P1795" i="1"/>
  <c r="P1699" i="1"/>
  <c r="P1603" i="1"/>
  <c r="P1507" i="1"/>
  <c r="P1411" i="1"/>
  <c r="P1315" i="1"/>
  <c r="P1219" i="1"/>
  <c r="P1123" i="1"/>
  <c r="P1027" i="1"/>
  <c r="P931" i="1"/>
  <c r="P835" i="1"/>
  <c r="P739" i="1"/>
  <c r="P643" i="1"/>
  <c r="P547" i="1"/>
  <c r="P451" i="1"/>
  <c r="P355" i="1"/>
  <c r="P259" i="1"/>
  <c r="P163" i="1"/>
  <c r="P67" i="1"/>
  <c r="P2826" i="1"/>
  <c r="P2634" i="1"/>
  <c r="P2442" i="1"/>
  <c r="P2250" i="1"/>
  <c r="P2058" i="1"/>
  <c r="P1866" i="1"/>
  <c r="P1674" i="1"/>
  <c r="P1482" i="1"/>
  <c r="P1290" i="1"/>
  <c r="P1098" i="1"/>
  <c r="P906" i="1"/>
  <c r="P714" i="1"/>
  <c r="P522" i="1"/>
  <c r="P330" i="1"/>
  <c r="P138" i="1"/>
  <c r="P2889" i="1"/>
  <c r="P2697" i="1"/>
  <c r="P2505" i="1"/>
  <c r="P2313" i="1"/>
  <c r="P2121" i="1"/>
  <c r="P1929" i="1"/>
  <c r="P1737" i="1"/>
  <c r="P1545" i="1"/>
  <c r="P1353" i="1"/>
  <c r="P1161" i="1"/>
  <c r="P969" i="1"/>
  <c r="P777" i="1"/>
  <c r="P585" i="1"/>
  <c r="P393" i="1"/>
  <c r="P201" i="1"/>
  <c r="P9" i="1"/>
  <c r="P2792" i="1"/>
  <c r="P2216" i="1"/>
  <c r="P1880" i="1"/>
  <c r="P1472" i="1"/>
  <c r="P1088" i="1"/>
  <c r="P952" i="1"/>
  <c r="P808" i="1"/>
  <c r="P680" i="1"/>
  <c r="P560" i="1"/>
  <c r="P424" i="1"/>
  <c r="P296" i="1"/>
  <c r="P200" i="1"/>
  <c r="P104" i="1"/>
  <c r="P8" i="1"/>
  <c r="P3304" i="1"/>
  <c r="P2992" i="1"/>
  <c r="P2704" i="1"/>
  <c r="P2416" i="1"/>
  <c r="P2128" i="1"/>
  <c r="P1832" i="1"/>
  <c r="P1552" i="1"/>
  <c r="P1264" i="1"/>
  <c r="P3472" i="1"/>
  <c r="P3176" i="1"/>
  <c r="P2896" i="1"/>
  <c r="P2608" i="1"/>
  <c r="P2320" i="1"/>
  <c r="P2032" i="1"/>
  <c r="P1744" i="1"/>
  <c r="P1456" i="1"/>
  <c r="P1168" i="1"/>
  <c r="P2853" i="1"/>
  <c r="P2661" i="1"/>
  <c r="P2469" i="1"/>
  <c r="P2277" i="1"/>
  <c r="P2085" i="1"/>
  <c r="P1893" i="1"/>
  <c r="P1701" i="1"/>
  <c r="P1509" i="1"/>
  <c r="P1317" i="1"/>
  <c r="P1125" i="1"/>
  <c r="P933" i="1"/>
  <c r="P741" i="1"/>
  <c r="P549" i="1"/>
  <c r="P357" i="1"/>
  <c r="P165" i="1"/>
  <c r="P2036" i="1"/>
  <c r="P1940" i="1"/>
  <c r="P1844" i="1"/>
  <c r="P1748" i="1"/>
  <c r="P1652" i="1"/>
  <c r="P1556" i="1"/>
  <c r="P1460" i="1"/>
  <c r="P1364" i="1"/>
  <c r="P1268" i="1"/>
  <c r="P1172" i="1"/>
  <c r="P1076" i="1"/>
  <c r="P980" i="1"/>
  <c r="P884" i="1"/>
  <c r="P788" i="1"/>
  <c r="P692" i="1"/>
  <c r="P596" i="1"/>
  <c r="P500" i="1"/>
  <c r="P404" i="1"/>
  <c r="P308" i="1"/>
  <c r="P212" i="1"/>
  <c r="P116" i="1"/>
  <c r="P20" i="1"/>
  <c r="P1979" i="1"/>
  <c r="P1883" i="1"/>
  <c r="P1787" i="1"/>
  <c r="P1691" i="1"/>
  <c r="P1595" i="1"/>
  <c r="P1499" i="1"/>
  <c r="P1403" i="1"/>
  <c r="P1307" i="1"/>
  <c r="P1211" i="1"/>
  <c r="P1115" i="1"/>
  <c r="P1019" i="1"/>
  <c r="P923" i="1"/>
  <c r="P827" i="1"/>
  <c r="P731" i="1"/>
  <c r="P635" i="1"/>
  <c r="P539" i="1"/>
  <c r="P443" i="1"/>
  <c r="P347" i="1"/>
  <c r="P251" i="1"/>
  <c r="P155" i="1"/>
  <c r="P59" i="1"/>
  <c r="P2802" i="1"/>
  <c r="P2610" i="1"/>
  <c r="P2418" i="1"/>
  <c r="P2226" i="1"/>
  <c r="P2034" i="1"/>
  <c r="P1842" i="1"/>
  <c r="P1650" i="1"/>
  <c r="P1458" i="1"/>
  <c r="P1266" i="1"/>
  <c r="P1074" i="1"/>
  <c r="P882" i="1"/>
  <c r="P690" i="1"/>
  <c r="P498" i="1"/>
  <c r="P306" i="1"/>
  <c r="P114" i="1"/>
  <c r="P2865" i="1"/>
  <c r="P2673" i="1"/>
  <c r="P2481" i="1"/>
  <c r="P2289" i="1"/>
  <c r="P2097" i="1"/>
  <c r="P1905" i="1"/>
  <c r="P1713" i="1"/>
  <c r="P1521" i="1"/>
  <c r="P1329" i="1"/>
  <c r="P1137" i="1"/>
  <c r="P945" i="1"/>
  <c r="P753" i="1"/>
  <c r="P561" i="1"/>
  <c r="P369" i="1"/>
  <c r="P177" i="1"/>
  <c r="P2624" i="1"/>
  <c r="P2192" i="1"/>
  <c r="P1840" i="1"/>
  <c r="P1432" i="1"/>
  <c r="P1064" i="1"/>
  <c r="P944" i="1"/>
  <c r="P800" i="1"/>
  <c r="P664" i="1"/>
  <c r="P544" i="1"/>
  <c r="P416" i="1"/>
  <c r="P280" i="1"/>
  <c r="P184" i="1"/>
  <c r="P88" i="1"/>
  <c r="P3536" i="1"/>
  <c r="P3272" i="1"/>
  <c r="P2960" i="1"/>
  <c r="P2672" i="1"/>
  <c r="P2384" i="1"/>
  <c r="P2096" i="1"/>
  <c r="P1808" i="1"/>
  <c r="P1520" i="1"/>
  <c r="P1232" i="1"/>
  <c r="P3440" i="1"/>
  <c r="P3152" i="1"/>
  <c r="P2864" i="1"/>
  <c r="P2584" i="1"/>
  <c r="P2288" i="1"/>
  <c r="P2000" i="1"/>
  <c r="P1720" i="1"/>
  <c r="P1424" i="1"/>
  <c r="P1144" i="1"/>
  <c r="P2829" i="1"/>
  <c r="P2637" i="1"/>
  <c r="P2445" i="1"/>
  <c r="P2253" i="1"/>
  <c r="P2061" i="1"/>
  <c r="P1869" i="1"/>
  <c r="P1677" i="1"/>
  <c r="P1485" i="1"/>
  <c r="P1293" i="1"/>
  <c r="P1101" i="1"/>
  <c r="P909" i="1"/>
  <c r="P717" i="1"/>
  <c r="P525" i="1"/>
  <c r="P333" i="1"/>
  <c r="P141" i="1"/>
  <c r="P2020" i="1"/>
  <c r="P1924" i="1"/>
  <c r="P1828" i="1"/>
  <c r="P1732" i="1"/>
  <c r="P1636" i="1"/>
  <c r="P1540" i="1"/>
  <c r="P1444" i="1"/>
  <c r="P1348" i="1"/>
  <c r="P1252" i="1"/>
  <c r="P1156" i="1"/>
  <c r="P1060" i="1"/>
  <c r="P964" i="1"/>
  <c r="P868" i="1"/>
  <c r="P772" i="1"/>
  <c r="P676" i="1"/>
  <c r="P580" i="1"/>
  <c r="P484" i="1"/>
  <c r="P388" i="1"/>
  <c r="P292" i="1"/>
  <c r="P196" i="1"/>
  <c r="P100" i="1"/>
  <c r="P4" i="1"/>
  <c r="P1963" i="1"/>
  <c r="P1867" i="1"/>
  <c r="P1771" i="1"/>
  <c r="P1675" i="1"/>
  <c r="P1579" i="1"/>
  <c r="P1483" i="1"/>
  <c r="P1387" i="1"/>
  <c r="P1291" i="1"/>
  <c r="P1195" i="1"/>
  <c r="P1099" i="1"/>
  <c r="P1003" i="1"/>
  <c r="P907" i="1"/>
  <c r="P811" i="1"/>
  <c r="P715" i="1"/>
  <c r="P619" i="1"/>
  <c r="P523" i="1"/>
  <c r="P427" i="1"/>
  <c r="P331" i="1"/>
  <c r="P235" i="1"/>
  <c r="P139" i="1"/>
  <c r="P43" i="1"/>
  <c r="P2778" i="1"/>
  <c r="P2586" i="1"/>
  <c r="P2394" i="1"/>
  <c r="P2202" i="1"/>
  <c r="P2010" i="1"/>
  <c r="P1818" i="1"/>
  <c r="P1626" i="1"/>
  <c r="P1434" i="1"/>
  <c r="P1242" i="1"/>
  <c r="P1050" i="1"/>
  <c r="P858" i="1"/>
  <c r="P666" i="1"/>
  <c r="P474" i="1"/>
  <c r="P282" i="1"/>
  <c r="P90" i="1"/>
  <c r="P2841" i="1"/>
  <c r="P2649" i="1"/>
  <c r="P2457" i="1"/>
  <c r="P2265" i="1"/>
  <c r="P2073" i="1"/>
  <c r="P1881" i="1"/>
  <c r="P1689" i="1"/>
  <c r="P1497" i="1"/>
  <c r="P1305" i="1"/>
  <c r="P1113" i="1"/>
  <c r="P921" i="1"/>
  <c r="P729" i="1"/>
  <c r="P537" i="1"/>
  <c r="P345" i="1"/>
  <c r="P153" i="1"/>
  <c r="P2504" i="1"/>
  <c r="P2144" i="1"/>
  <c r="P1760" i="1"/>
  <c r="P1352" i="1"/>
  <c r="P1048" i="1"/>
  <c r="P920" i="1"/>
  <c r="P776" i="1"/>
  <c r="P656" i="1"/>
  <c r="P520" i="1"/>
  <c r="P392" i="1"/>
  <c r="P272" i="1"/>
  <c r="P176" i="1"/>
  <c r="P80" i="1"/>
  <c r="P3512" i="1"/>
  <c r="P3232" i="1"/>
  <c r="P2920" i="1"/>
  <c r="P2632" i="1"/>
  <c r="P2344" i="1"/>
  <c r="P2056" i="1"/>
  <c r="P1768" i="1"/>
  <c r="P1480" i="1"/>
  <c r="P1192" i="1"/>
  <c r="P3416" i="1"/>
  <c r="P3104" i="1"/>
  <c r="P2840" i="1"/>
  <c r="P2552" i="1"/>
  <c r="P2264" i="1"/>
  <c r="P1960" i="1"/>
  <c r="P1672" i="1"/>
  <c r="P1400" i="1"/>
  <c r="P1112" i="1"/>
  <c r="P2805" i="1"/>
  <c r="P2613" i="1"/>
  <c r="P2421" i="1"/>
  <c r="P2229" i="1"/>
  <c r="P2037" i="1"/>
  <c r="P1845" i="1"/>
  <c r="P1653" i="1"/>
  <c r="P1461" i="1"/>
  <c r="P1269" i="1"/>
  <c r="P1077" i="1"/>
  <c r="P885" i="1"/>
  <c r="P693" i="1"/>
  <c r="P501" i="1"/>
  <c r="P309" i="1"/>
  <c r="P117" i="1"/>
  <c r="P2012" i="1"/>
  <c r="P1916" i="1"/>
  <c r="P1820" i="1"/>
  <c r="P1724" i="1"/>
  <c r="P1628" i="1"/>
  <c r="P1532" i="1"/>
  <c r="P1436" i="1"/>
  <c r="P1340" i="1"/>
  <c r="P1244" i="1"/>
  <c r="P1148" i="1"/>
  <c r="P1052" i="1"/>
  <c r="P956" i="1"/>
  <c r="P860" i="1"/>
  <c r="P764" i="1"/>
  <c r="P668" i="1"/>
  <c r="P572" i="1"/>
  <c r="P476" i="1"/>
  <c r="P380" i="1"/>
  <c r="P284" i="1"/>
  <c r="P188" i="1"/>
  <c r="P92" i="1"/>
  <c r="P2051" i="1"/>
  <c r="P1955" i="1"/>
  <c r="P1859" i="1"/>
  <c r="P1763" i="1"/>
  <c r="P1667" i="1"/>
  <c r="P1571" i="1"/>
  <c r="P1475" i="1"/>
  <c r="P1379" i="1"/>
  <c r="P1283" i="1"/>
  <c r="P1187" i="1"/>
  <c r="P1091" i="1"/>
  <c r="P995" i="1"/>
  <c r="P899" i="1"/>
  <c r="P803" i="1"/>
  <c r="P707" i="1"/>
  <c r="P611" i="1"/>
  <c r="P515" i="1"/>
  <c r="P419" i="1"/>
  <c r="P323" i="1"/>
  <c r="P227" i="1"/>
  <c r="P131" i="1"/>
  <c r="P35" i="1"/>
  <c r="P2754" i="1"/>
  <c r="P2562" i="1"/>
  <c r="P2370" i="1"/>
  <c r="P2178" i="1"/>
  <c r="P1986" i="1"/>
  <c r="P1794" i="1"/>
  <c r="P1602" i="1"/>
  <c r="P1410" i="1"/>
  <c r="P1218" i="1"/>
  <c r="P1026" i="1"/>
  <c r="P834" i="1"/>
  <c r="P642" i="1"/>
  <c r="P450" i="1"/>
  <c r="P258" i="1"/>
  <c r="P66" i="1"/>
  <c r="P2817" i="1"/>
  <c r="P2625" i="1"/>
  <c r="P2433" i="1"/>
  <c r="P2241" i="1"/>
  <c r="P2049" i="1"/>
  <c r="P1857" i="1"/>
  <c r="P1665" i="1"/>
  <c r="P1473" i="1"/>
  <c r="P1281" i="1"/>
  <c r="P1089" i="1"/>
  <c r="P897" i="1"/>
  <c r="P705" i="1"/>
  <c r="P513" i="1"/>
  <c r="P321" i="1"/>
  <c r="P129" i="1"/>
  <c r="P2480" i="1"/>
  <c r="P2120" i="1"/>
  <c r="P1712" i="1"/>
  <c r="P1328" i="1"/>
  <c r="P1040" i="1"/>
  <c r="P904" i="1"/>
  <c r="P760" i="1"/>
  <c r="P640" i="1"/>
  <c r="P512" i="1"/>
  <c r="P376" i="1"/>
  <c r="P256" i="1"/>
  <c r="P160" i="1"/>
  <c r="P64" i="1"/>
  <c r="P3488" i="1"/>
  <c r="P3200" i="1"/>
  <c r="P2888" i="1"/>
  <c r="P2600" i="1"/>
  <c r="P2312" i="1"/>
  <c r="P2024" i="1"/>
  <c r="P1736" i="1"/>
  <c r="P1448" i="1"/>
  <c r="P1160" i="1"/>
  <c r="P3352" i="1"/>
  <c r="P3080" i="1"/>
  <c r="P2800" i="1"/>
  <c r="P2512" i="1"/>
  <c r="P2224" i="1"/>
  <c r="P1928" i="1"/>
  <c r="P1648" i="1"/>
  <c r="P1360" i="1"/>
  <c r="P1072" i="1"/>
  <c r="P2781" i="1"/>
  <c r="P2589" i="1"/>
  <c r="P2397" i="1"/>
  <c r="P2205" i="1"/>
  <c r="P2013" i="1"/>
  <c r="P1821" i="1"/>
  <c r="P1629" i="1"/>
  <c r="P1437" i="1"/>
  <c r="P1245" i="1"/>
  <c r="P1053" i="1"/>
  <c r="P861" i="1"/>
  <c r="P669" i="1"/>
  <c r="P477" i="1"/>
  <c r="P285" i="1"/>
  <c r="P93" i="1"/>
  <c r="P1996" i="1"/>
  <c r="P1900" i="1"/>
  <c r="P1804" i="1"/>
  <c r="P1708" i="1"/>
  <c r="P1612" i="1"/>
  <c r="P1516" i="1"/>
  <c r="P1420" i="1"/>
  <c r="P1324" i="1"/>
  <c r="P1228" i="1"/>
  <c r="P1132" i="1"/>
  <c r="P1036" i="1"/>
  <c r="P940" i="1"/>
  <c r="P844" i="1"/>
  <c r="P748" i="1"/>
  <c r="P652" i="1"/>
  <c r="P556" i="1"/>
  <c r="P460" i="1"/>
  <c r="P364" i="1"/>
  <c r="P268" i="1"/>
  <c r="P172" i="1"/>
  <c r="P76" i="1"/>
  <c r="P2035" i="1"/>
  <c r="P1939" i="1"/>
  <c r="P1843" i="1"/>
  <c r="P1747" i="1"/>
  <c r="P1651" i="1"/>
  <c r="P1555" i="1"/>
  <c r="P1459" i="1"/>
  <c r="P1363" i="1"/>
  <c r="P1267" i="1"/>
  <c r="P1171" i="1"/>
  <c r="P1075" i="1"/>
  <c r="P979" i="1"/>
  <c r="P883" i="1"/>
  <c r="P787" i="1"/>
  <c r="P691" i="1"/>
  <c r="P595" i="1"/>
  <c r="P499" i="1"/>
  <c r="P403" i="1"/>
  <c r="P307" i="1"/>
  <c r="P211" i="1"/>
  <c r="P115" i="1"/>
  <c r="P19" i="1"/>
  <c r="P2730" i="1"/>
  <c r="P2538" i="1"/>
  <c r="P2346" i="1"/>
  <c r="P2154" i="1"/>
  <c r="P1962" i="1"/>
  <c r="P1770" i="1"/>
  <c r="P1578" i="1"/>
  <c r="P1386" i="1"/>
  <c r="P1194" i="1"/>
  <c r="P1002" i="1"/>
  <c r="P810" i="1"/>
  <c r="P618" i="1"/>
  <c r="P426" i="1"/>
  <c r="P234" i="1"/>
  <c r="P42" i="1"/>
  <c r="P2793" i="1"/>
  <c r="P2601" i="1"/>
  <c r="P2409" i="1"/>
  <c r="P2217" i="1"/>
  <c r="P2025" i="1"/>
  <c r="P1833" i="1"/>
  <c r="P1641" i="1"/>
  <c r="P1449" i="1"/>
  <c r="P1257" i="1"/>
  <c r="P1065" i="1"/>
  <c r="P873" i="1"/>
  <c r="P681" i="1"/>
  <c r="P489" i="1"/>
  <c r="P297" i="1"/>
  <c r="P105" i="1"/>
  <c r="P2440" i="1"/>
  <c r="P2048" i="1"/>
  <c r="P1640" i="1"/>
  <c r="P1280" i="1"/>
  <c r="P1016" i="1"/>
  <c r="P872" i="1"/>
  <c r="P752" i="1"/>
  <c r="P616" i="1"/>
  <c r="P488" i="1"/>
  <c r="P368" i="1"/>
  <c r="P248" i="1"/>
  <c r="P152" i="1"/>
  <c r="P56" i="1"/>
  <c r="P3448" i="1"/>
  <c r="P3160" i="1"/>
  <c r="P2848" i="1"/>
  <c r="P2560" i="1"/>
  <c r="P2272" i="1"/>
  <c r="P1984" i="1"/>
  <c r="P1696" i="1"/>
  <c r="P1408" i="1"/>
  <c r="P1096" i="1"/>
  <c r="P3320" i="1"/>
  <c r="P3056" i="1"/>
  <c r="P2752" i="1"/>
  <c r="P2464" i="1"/>
  <c r="P2176" i="1"/>
  <c r="P1888" i="1"/>
  <c r="P1600" i="1"/>
  <c r="P1312" i="1"/>
  <c r="P2949" i="1"/>
  <c r="P2757" i="1"/>
  <c r="P2565" i="1"/>
  <c r="P2373" i="1"/>
  <c r="P2181" i="1"/>
  <c r="P1989" i="1"/>
  <c r="P1797" i="1"/>
  <c r="P1605" i="1"/>
  <c r="P1413" i="1"/>
  <c r="P1221" i="1"/>
  <c r="P1029" i="1"/>
  <c r="P837" i="1"/>
  <c r="P645" i="1"/>
  <c r="P453" i="1"/>
  <c r="P261" i="1"/>
  <c r="P69" i="1"/>
  <c r="P1988" i="1"/>
  <c r="P1892" i="1"/>
  <c r="P1796" i="1"/>
  <c r="P1700" i="1"/>
  <c r="P1604" i="1"/>
  <c r="P1508" i="1"/>
  <c r="P1412" i="1"/>
  <c r="P1316" i="1"/>
  <c r="P1220" i="1"/>
  <c r="P1124" i="1"/>
  <c r="P1028" i="1"/>
  <c r="P932" i="1"/>
  <c r="P836" i="1"/>
  <c r="P740" i="1"/>
  <c r="P644" i="1"/>
  <c r="P548" i="1"/>
  <c r="P452" i="1"/>
  <c r="P356" i="1"/>
  <c r="P260" i="1"/>
  <c r="P164" i="1"/>
  <c r="P68" i="1"/>
  <c r="P2027" i="1"/>
  <c r="P1931" i="1"/>
  <c r="P1835" i="1"/>
  <c r="P1739" i="1"/>
  <c r="P1643" i="1"/>
  <c r="P1547" i="1"/>
  <c r="P1451" i="1"/>
  <c r="P1355" i="1"/>
  <c r="P1259" i="1"/>
  <c r="P1163" i="1"/>
  <c r="P1067" i="1"/>
  <c r="P971" i="1"/>
  <c r="P875" i="1"/>
  <c r="P779" i="1"/>
  <c r="P683" i="1"/>
  <c r="P587" i="1"/>
  <c r="P491" i="1"/>
  <c r="P395" i="1"/>
  <c r="P299" i="1"/>
  <c r="P203" i="1"/>
  <c r="P107" i="1"/>
  <c r="P2898" i="1"/>
  <c r="P2706" i="1"/>
  <c r="P2514" i="1"/>
  <c r="P2322" i="1"/>
  <c r="P2130" i="1"/>
  <c r="P1938" i="1"/>
  <c r="P1746" i="1"/>
  <c r="P1554" i="1"/>
  <c r="P1362" i="1"/>
  <c r="P1170" i="1"/>
  <c r="P978" i="1"/>
  <c r="P786" i="1"/>
  <c r="P594" i="1"/>
  <c r="P402" i="1"/>
  <c r="P210" i="1"/>
  <c r="P18" i="1"/>
  <c r="P2769" i="1"/>
  <c r="P2577" i="1"/>
  <c r="P2385" i="1"/>
  <c r="P2193" i="1"/>
  <c r="P2001" i="1"/>
  <c r="P1809" i="1"/>
  <c r="P1617" i="1"/>
  <c r="P1425" i="1"/>
  <c r="P1233" i="1"/>
  <c r="P1041" i="1"/>
  <c r="P849" i="1"/>
  <c r="P657" i="1"/>
  <c r="P465" i="1"/>
  <c r="P273" i="1"/>
  <c r="P81" i="1"/>
  <c r="P2392" i="1"/>
  <c r="P2008" i="1"/>
  <c r="P1616" i="1"/>
  <c r="P1256" i="1"/>
  <c r="P1000" i="1"/>
  <c r="P856" i="1"/>
  <c r="P736" i="1"/>
  <c r="P608" i="1"/>
  <c r="P472" i="1"/>
  <c r="P352" i="1"/>
  <c r="P232" i="1"/>
  <c r="P136" i="1"/>
  <c r="P40" i="1"/>
  <c r="P3400" i="1"/>
  <c r="P3128" i="1"/>
  <c r="P2816" i="1"/>
  <c r="P2536" i="1"/>
  <c r="P2240" i="1"/>
  <c r="P1952" i="1"/>
  <c r="P1664" i="1"/>
  <c r="P1376" i="1"/>
  <c r="P896" i="1"/>
  <c r="P3296" i="1"/>
  <c r="P3008" i="1"/>
  <c r="P2728" i="1"/>
  <c r="P2432" i="1"/>
  <c r="P2152" i="1"/>
  <c r="P1856" i="1"/>
  <c r="P1568" i="1"/>
  <c r="P1288" i="1"/>
  <c r="P2925" i="1"/>
  <c r="P2733" i="1"/>
  <c r="P2541" i="1"/>
  <c r="P2349" i="1"/>
  <c r="P2157" i="1"/>
  <c r="P1965" i="1"/>
  <c r="P1773" i="1"/>
  <c r="P1581" i="1"/>
  <c r="P1389" i="1"/>
  <c r="P1197" i="1"/>
  <c r="P1005" i="1"/>
  <c r="P813" i="1"/>
  <c r="P621" i="1"/>
  <c r="P429" i="1"/>
  <c r="P237" i="1"/>
  <c r="P45" i="1"/>
  <c r="P1972" i="1"/>
  <c r="P1876" i="1"/>
  <c r="P1780" i="1"/>
  <c r="P1684" i="1"/>
  <c r="P1588" i="1"/>
  <c r="P1492" i="1"/>
  <c r="P1396" i="1"/>
  <c r="P1300" i="1"/>
  <c r="P1204" i="1"/>
  <c r="P1108" i="1"/>
  <c r="P1012" i="1"/>
  <c r="P916" i="1"/>
  <c r="P820" i="1"/>
  <c r="P724" i="1"/>
  <c r="P628" i="1"/>
  <c r="P532" i="1"/>
  <c r="P436" i="1"/>
  <c r="P340" i="1"/>
  <c r="P244" i="1"/>
  <c r="P148" i="1"/>
  <c r="P52" i="1"/>
  <c r="P2011" i="1"/>
  <c r="P1915" i="1"/>
  <c r="P1819" i="1"/>
  <c r="P1723" i="1"/>
  <c r="P1627" i="1"/>
  <c r="P1531" i="1"/>
  <c r="P1435" i="1"/>
  <c r="P1339" i="1"/>
  <c r="P1243" i="1"/>
  <c r="P1147" i="1"/>
  <c r="P1051" i="1"/>
  <c r="P955" i="1"/>
  <c r="P859" i="1"/>
  <c r="P763" i="1"/>
  <c r="P667" i="1"/>
  <c r="P571" i="1"/>
  <c r="P475" i="1"/>
  <c r="P379" i="1"/>
  <c r="P283" i="1"/>
  <c r="P187" i="1"/>
  <c r="P91" i="1"/>
  <c r="P2874" i="1"/>
  <c r="P2682" i="1"/>
  <c r="P2490" i="1"/>
  <c r="P2298" i="1"/>
  <c r="P2106" i="1"/>
  <c r="P1914" i="1"/>
  <c r="P1722" i="1"/>
  <c r="P1530" i="1"/>
  <c r="P1338" i="1"/>
  <c r="P1146" i="1"/>
  <c r="P954" i="1"/>
  <c r="P762" i="1"/>
  <c r="P570" i="1"/>
  <c r="P378" i="1"/>
  <c r="P186" i="1"/>
  <c r="P2937" i="1"/>
  <c r="P2745" i="1"/>
  <c r="P2553" i="1"/>
  <c r="P2361" i="1"/>
  <c r="P2169" i="1"/>
  <c r="P1977" i="1"/>
  <c r="P1785" i="1"/>
  <c r="P1593" i="1"/>
  <c r="P1401" i="1"/>
  <c r="P1209" i="1"/>
  <c r="P1017" i="1"/>
  <c r="P825" i="1"/>
  <c r="P633" i="1"/>
  <c r="P441" i="1"/>
  <c r="P249" i="1"/>
  <c r="P57" i="1"/>
  <c r="P2336" i="1"/>
  <c r="P1936" i="1"/>
  <c r="P1576" i="1"/>
  <c r="P1184" i="1"/>
  <c r="P976" i="1"/>
  <c r="P848" i="1"/>
  <c r="P712" i="1"/>
  <c r="P584" i="1"/>
  <c r="P464" i="1"/>
  <c r="P328" i="1"/>
  <c r="P224" i="1"/>
  <c r="P128" i="1"/>
  <c r="P32" i="1"/>
  <c r="P3376" i="1"/>
  <c r="P3064" i="1"/>
  <c r="P2776" i="1"/>
  <c r="P2488" i="1"/>
  <c r="P2200" i="1"/>
  <c r="P1912" i="1"/>
  <c r="P1624" i="1"/>
  <c r="P1336" i="1"/>
  <c r="P3560" i="1"/>
  <c r="P3256" i="1"/>
  <c r="P2984" i="1"/>
  <c r="P2680" i="1"/>
  <c r="P2408" i="1"/>
  <c r="P2104" i="1"/>
  <c r="P1816" i="1"/>
  <c r="P1544" i="1"/>
  <c r="P1240" i="1"/>
  <c r="P2901" i="1"/>
  <c r="P2709" i="1"/>
  <c r="P2517" i="1"/>
  <c r="P2325" i="1"/>
  <c r="P2133" i="1"/>
  <c r="P1941" i="1"/>
  <c r="P1749" i="1"/>
  <c r="P1557" i="1"/>
  <c r="P1365" i="1"/>
  <c r="P1173" i="1"/>
  <c r="P981" i="1"/>
  <c r="P789" i="1"/>
  <c r="P597" i="1"/>
  <c r="P405" i="1"/>
  <c r="P213" i="1"/>
  <c r="P21" i="1"/>
  <c r="P1964" i="1"/>
  <c r="P1868" i="1"/>
  <c r="P1772" i="1"/>
  <c r="P1676" i="1"/>
  <c r="P1580" i="1"/>
  <c r="P1484" i="1"/>
  <c r="P1388" i="1"/>
  <c r="P1292" i="1"/>
  <c r="P1196" i="1"/>
  <c r="P1100" i="1"/>
  <c r="P1004" i="1"/>
  <c r="P908" i="1"/>
  <c r="P812" i="1"/>
  <c r="P716" i="1"/>
  <c r="P620" i="1"/>
  <c r="P524" i="1"/>
  <c r="P428" i="1"/>
  <c r="P332" i="1"/>
  <c r="P236" i="1"/>
  <c r="P140" i="1"/>
  <c r="P44" i="1"/>
  <c r="P2003" i="1"/>
  <c r="P1907" i="1"/>
  <c r="P1811" i="1"/>
  <c r="P1715" i="1"/>
  <c r="P1619" i="1"/>
  <c r="P1523" i="1"/>
  <c r="P1427" i="1"/>
  <c r="P1331" i="1"/>
  <c r="P1235" i="1"/>
  <c r="P1139" i="1"/>
  <c r="P1043" i="1"/>
  <c r="P947" i="1"/>
  <c r="P851" i="1"/>
  <c r="P755" i="1"/>
  <c r="P659" i="1"/>
  <c r="P563" i="1"/>
  <c r="P467" i="1"/>
  <c r="P371" i="1"/>
  <c r="P275" i="1"/>
  <c r="P179" i="1"/>
  <c r="P83" i="1"/>
  <c r="P2850" i="1"/>
  <c r="P2658" i="1"/>
  <c r="P2466" i="1"/>
  <c r="P2274" i="1"/>
  <c r="P2082" i="1"/>
  <c r="P1890" i="1"/>
  <c r="P1698" i="1"/>
  <c r="P1506" i="1"/>
  <c r="P1314" i="1"/>
  <c r="P1122" i="1"/>
  <c r="P930" i="1"/>
  <c r="P738" i="1"/>
  <c r="P546" i="1"/>
  <c r="P354" i="1"/>
  <c r="P162" i="1"/>
  <c r="P2913" i="1"/>
  <c r="P2721" i="1"/>
  <c r="P2529" i="1"/>
  <c r="P2337" i="1"/>
  <c r="P2145" i="1"/>
  <c r="P1953" i="1"/>
  <c r="P1761" i="1"/>
  <c r="P1569" i="1"/>
  <c r="P1377" i="1"/>
  <c r="P1185" i="1"/>
  <c r="P993" i="1"/>
  <c r="P801" i="1"/>
  <c r="P609" i="1"/>
  <c r="P417" i="1"/>
  <c r="P225" i="1"/>
  <c r="P33" i="1"/>
  <c r="P78" i="1"/>
  <c r="P270" i="1"/>
  <c r="P462" i="1"/>
  <c r="P654" i="1"/>
  <c r="P846" i="1"/>
  <c r="P7" i="1"/>
  <c r="P103" i="1"/>
  <c r="P199" i="1"/>
  <c r="P295" i="1"/>
  <c r="P391" i="1"/>
  <c r="P487" i="1"/>
  <c r="P583" i="1"/>
  <c r="P679" i="1"/>
  <c r="P775" i="1"/>
  <c r="P871" i="1"/>
  <c r="P967" i="1"/>
  <c r="P1110" i="1"/>
  <c r="P1302" i="1"/>
  <c r="P1494" i="1"/>
  <c r="P1686" i="1"/>
  <c r="P1878" i="1"/>
  <c r="P2070" i="1"/>
  <c r="P2262" i="1"/>
  <c r="P2454" i="1"/>
  <c r="P2646" i="1"/>
  <c r="P2838" i="1"/>
  <c r="P3030" i="1"/>
  <c r="P1103" i="1"/>
  <c r="P1199" i="1"/>
  <c r="P1295" i="1"/>
  <c r="P1391" i="1"/>
  <c r="P1487" i="1"/>
  <c r="P1583" i="1"/>
  <c r="P1679" i="1"/>
  <c r="P1775" i="1"/>
  <c r="P1871" i="1"/>
  <c r="P1967" i="1"/>
  <c r="P2063" i="1"/>
  <c r="P2159" i="1"/>
  <c r="P2255" i="1"/>
  <c r="P2351" i="1"/>
  <c r="P2447" i="1"/>
  <c r="P2543" i="1"/>
  <c r="P2639" i="1"/>
  <c r="P2735" i="1"/>
  <c r="P2831" i="1"/>
  <c r="P2927" i="1"/>
  <c r="P3023" i="1"/>
  <c r="P3174" i="1"/>
  <c r="P3366" i="1"/>
  <c r="P3558" i="1"/>
  <c r="P3750" i="1"/>
  <c r="P3942" i="1"/>
  <c r="P4134" i="1"/>
  <c r="P4326" i="1"/>
  <c r="P4518" i="1"/>
  <c r="P4710" i="1"/>
  <c r="P4902" i="1"/>
  <c r="P5094" i="1"/>
  <c r="P3151" i="1"/>
  <c r="P3247" i="1"/>
  <c r="P3343" i="1"/>
  <c r="P3439" i="1"/>
  <c r="P3535" i="1"/>
  <c r="P3631" i="1"/>
  <c r="P3727" i="1"/>
  <c r="P3823" i="1"/>
  <c r="P3919" i="1"/>
  <c r="P4015" i="1"/>
  <c r="P4111" i="1"/>
  <c r="P4207" i="1"/>
  <c r="P4303" i="1"/>
  <c r="P4399" i="1"/>
  <c r="P4495" i="1"/>
  <c r="P4591" i="1"/>
  <c r="P4687" i="1"/>
  <c r="P4783" i="1"/>
  <c r="P4879" i="1"/>
  <c r="P4975" i="1"/>
  <c r="P5071" i="1"/>
  <c r="P5238" i="1"/>
  <c r="P5430" i="1"/>
  <c r="P5622" i="1"/>
  <c r="P5814" i="1"/>
  <c r="P6006" i="1"/>
  <c r="P6198" i="1"/>
  <c r="P6390" i="1"/>
  <c r="P6582" i="1"/>
  <c r="P6774" i="1"/>
  <c r="P6966" i="1"/>
  <c r="P7158" i="1"/>
  <c r="P7350" i="1"/>
  <c r="P5143" i="1"/>
  <c r="P5239" i="1"/>
  <c r="P5335" i="1"/>
  <c r="P5431" i="1"/>
  <c r="P5527" i="1"/>
  <c r="P5623" i="1"/>
  <c r="P5719" i="1"/>
  <c r="P5815" i="1"/>
  <c r="P5911" i="1"/>
  <c r="P6007" i="1"/>
  <c r="P6103" i="1"/>
  <c r="P6199" i="1"/>
  <c r="P6295" i="1"/>
  <c r="P6391" i="1"/>
  <c r="P6487" i="1"/>
  <c r="P6583" i="1"/>
  <c r="P6679" i="1"/>
  <c r="P6775" i="1"/>
  <c r="P6871" i="1"/>
  <c r="P6967" i="1"/>
  <c r="P7063" i="1"/>
  <c r="P7159" i="1"/>
  <c r="P7255" i="1"/>
  <c r="P7351" i="1"/>
  <c r="P7447" i="1"/>
  <c r="P102" i="1"/>
  <c r="P294" i="1"/>
  <c r="P486" i="1"/>
  <c r="P678" i="1"/>
  <c r="P870" i="1"/>
  <c r="P23" i="1"/>
  <c r="P119" i="1"/>
  <c r="P215" i="1"/>
  <c r="P311" i="1"/>
  <c r="P407" i="1"/>
  <c r="P503" i="1"/>
  <c r="P599" i="1"/>
  <c r="P695" i="1"/>
  <c r="P791" i="1"/>
  <c r="P887" i="1"/>
  <c r="P983" i="1"/>
  <c r="P1134" i="1"/>
  <c r="P1326" i="1"/>
  <c r="P1518" i="1"/>
  <c r="P1710" i="1"/>
  <c r="P1902" i="1"/>
  <c r="P2094" i="1"/>
  <c r="P2286" i="1"/>
  <c r="P2478" i="1"/>
  <c r="P2670" i="1"/>
  <c r="P2862" i="1"/>
  <c r="P3054" i="1"/>
  <c r="P1111" i="1"/>
  <c r="P1207" i="1"/>
  <c r="P1303" i="1"/>
  <c r="P1399" i="1"/>
  <c r="P1495" i="1"/>
  <c r="P1591" i="1"/>
  <c r="P1687" i="1"/>
  <c r="P1783" i="1"/>
  <c r="P1879" i="1"/>
  <c r="P1975" i="1"/>
  <c r="P2071" i="1"/>
  <c r="P2167" i="1"/>
  <c r="P2263" i="1"/>
  <c r="P2359" i="1"/>
  <c r="P2455" i="1"/>
  <c r="P2551" i="1"/>
  <c r="P2647" i="1"/>
  <c r="P2743" i="1"/>
  <c r="P2839" i="1"/>
  <c r="P2935" i="1"/>
  <c r="P3031" i="1"/>
  <c r="P3198" i="1"/>
  <c r="P3390" i="1"/>
  <c r="P3582" i="1"/>
  <c r="P3774" i="1"/>
  <c r="P3966" i="1"/>
  <c r="P4158" i="1"/>
  <c r="P4350" i="1"/>
  <c r="P4542" i="1"/>
  <c r="P4734" i="1"/>
  <c r="P4926" i="1"/>
  <c r="P3071" i="1"/>
  <c r="P3167" i="1"/>
  <c r="P3263" i="1"/>
  <c r="P3359" i="1"/>
  <c r="P3455" i="1"/>
  <c r="P3551" i="1"/>
  <c r="P3647" i="1"/>
  <c r="P3743" i="1"/>
  <c r="P3839" i="1"/>
  <c r="P3935" i="1"/>
  <c r="P4031" i="1"/>
  <c r="P4127" i="1"/>
  <c r="P4223" i="1"/>
  <c r="P4319" i="1"/>
  <c r="P4415" i="1"/>
  <c r="P4511" i="1"/>
  <c r="P4607" i="1"/>
  <c r="P4703" i="1"/>
  <c r="P4799" i="1"/>
  <c r="P4895" i="1"/>
  <c r="P4991" i="1"/>
  <c r="P5087" i="1"/>
  <c r="P5262" i="1"/>
  <c r="P5454" i="1"/>
  <c r="P5646" i="1"/>
  <c r="P5838" i="1"/>
  <c r="P6030" i="1"/>
  <c r="P6222" i="1"/>
  <c r="P6414" i="1"/>
  <c r="P6606" i="1"/>
  <c r="P6798" i="1"/>
  <c r="P6990" i="1"/>
  <c r="P7182" i="1"/>
  <c r="P7374" i="1"/>
  <c r="P5159" i="1"/>
  <c r="P5255" i="1"/>
  <c r="P5351" i="1"/>
  <c r="P5447" i="1"/>
  <c r="P5543" i="1"/>
  <c r="P5639" i="1"/>
  <c r="P5735" i="1"/>
  <c r="P5831" i="1"/>
  <c r="P5927" i="1"/>
  <c r="P6023" i="1"/>
  <c r="P6119" i="1"/>
  <c r="P6215" i="1"/>
  <c r="P6311" i="1"/>
  <c r="P6407" i="1"/>
  <c r="P6503" i="1"/>
  <c r="P6599" i="1"/>
  <c r="P6695" i="1"/>
  <c r="P6791" i="1"/>
  <c r="P6887" i="1"/>
  <c r="P6983" i="1"/>
  <c r="P7079" i="1"/>
  <c r="P7175" i="1"/>
  <c r="P7271" i="1"/>
  <c r="P7367" i="1"/>
  <c r="P7463" i="1"/>
  <c r="P126" i="1"/>
  <c r="P318" i="1"/>
  <c r="P510" i="1"/>
  <c r="P702" i="1"/>
  <c r="P894" i="1"/>
  <c r="P31" i="1"/>
  <c r="P127" i="1"/>
  <c r="P223" i="1"/>
  <c r="P319" i="1"/>
  <c r="P415" i="1"/>
  <c r="P511" i="1"/>
  <c r="P607" i="1"/>
  <c r="P703" i="1"/>
  <c r="P799" i="1"/>
  <c r="P895" i="1"/>
  <c r="P991" i="1"/>
  <c r="P1158" i="1"/>
  <c r="P1350" i="1"/>
  <c r="P1542" i="1"/>
  <c r="P1734" i="1"/>
  <c r="P1926" i="1"/>
  <c r="P2118" i="1"/>
  <c r="P2310" i="1"/>
  <c r="P2502" i="1"/>
  <c r="P2694" i="1"/>
  <c r="P2886" i="1"/>
  <c r="P1031" i="1"/>
  <c r="P1127" i="1"/>
  <c r="P1223" i="1"/>
  <c r="P1319" i="1"/>
  <c r="P1415" i="1"/>
  <c r="P1511" i="1"/>
  <c r="P1607" i="1"/>
  <c r="P1703" i="1"/>
  <c r="P1799" i="1"/>
  <c r="P1895" i="1"/>
  <c r="P1991" i="1"/>
  <c r="P2087" i="1"/>
  <c r="P2183" i="1"/>
  <c r="P2279" i="1"/>
  <c r="P2375" i="1"/>
  <c r="P2471" i="1"/>
  <c r="P2567" i="1"/>
  <c r="P2663" i="1"/>
  <c r="P2759" i="1"/>
  <c r="P2855" i="1"/>
  <c r="P2951" i="1"/>
  <c r="P3047" i="1"/>
  <c r="P3222" i="1"/>
  <c r="P3414" i="1"/>
  <c r="P3606" i="1"/>
  <c r="P3798" i="1"/>
  <c r="P3990" i="1"/>
  <c r="P4182" i="1"/>
  <c r="P4374" i="1"/>
  <c r="P4566" i="1"/>
  <c r="P4758" i="1"/>
  <c r="P4950" i="1"/>
  <c r="P3079" i="1"/>
  <c r="P3175" i="1"/>
  <c r="P3271" i="1"/>
  <c r="P3367" i="1"/>
  <c r="P3463" i="1"/>
  <c r="P3559" i="1"/>
  <c r="P3655" i="1"/>
  <c r="P3751" i="1"/>
  <c r="P3847" i="1"/>
  <c r="P3943" i="1"/>
  <c r="P4039" i="1"/>
  <c r="P4135" i="1"/>
  <c r="P4231" i="1"/>
  <c r="P4327" i="1"/>
  <c r="P4423" i="1"/>
  <c r="P4519" i="1"/>
  <c r="P4615" i="1"/>
  <c r="P4711" i="1"/>
  <c r="P4807" i="1"/>
  <c r="P4903" i="1"/>
  <c r="P4999" i="1"/>
  <c r="P5095" i="1"/>
  <c r="P5286" i="1"/>
  <c r="P5478" i="1"/>
  <c r="P5670" i="1"/>
  <c r="P5862" i="1"/>
  <c r="P6054" i="1"/>
  <c r="P6246" i="1"/>
  <c r="P6438" i="1"/>
  <c r="P6630" i="1"/>
  <c r="P6822" i="1"/>
  <c r="P7014" i="1"/>
  <c r="P7206" i="1"/>
  <c r="P7398" i="1"/>
  <c r="P5167" i="1"/>
  <c r="P5263" i="1"/>
  <c r="P5359" i="1"/>
  <c r="P5455" i="1"/>
  <c r="P5551" i="1"/>
  <c r="P5647" i="1"/>
  <c r="P5743" i="1"/>
  <c r="P5839" i="1"/>
  <c r="P5935" i="1"/>
  <c r="P6031" i="1"/>
  <c r="P6127" i="1"/>
  <c r="P6223" i="1"/>
  <c r="P6319" i="1"/>
  <c r="P6415" i="1"/>
  <c r="P6511" i="1"/>
  <c r="P6607" i="1"/>
  <c r="P6703" i="1"/>
  <c r="P6799" i="1"/>
  <c r="P6895" i="1"/>
  <c r="P6991" i="1"/>
  <c r="P7087" i="1"/>
  <c r="P7183" i="1"/>
  <c r="P7279" i="1"/>
  <c r="P7375" i="1"/>
  <c r="P7471" i="1"/>
  <c r="P150" i="1"/>
  <c r="P342" i="1"/>
  <c r="P534" i="1"/>
  <c r="P726" i="1"/>
  <c r="P918" i="1"/>
  <c r="P47" i="1"/>
  <c r="P143" i="1"/>
  <c r="P239" i="1"/>
  <c r="P335" i="1"/>
  <c r="P431" i="1"/>
  <c r="P527" i="1"/>
  <c r="P623" i="1"/>
  <c r="P719" i="1"/>
  <c r="P815" i="1"/>
  <c r="P911" i="1"/>
  <c r="P1007" i="1"/>
  <c r="P1182" i="1"/>
  <c r="P1374" i="1"/>
  <c r="P1566" i="1"/>
  <c r="P1758" i="1"/>
  <c r="P1950" i="1"/>
  <c r="P2142" i="1"/>
  <c r="P2334" i="1"/>
  <c r="P2526" i="1"/>
  <c r="P2718" i="1"/>
  <c r="P2910" i="1"/>
  <c r="P1039" i="1"/>
  <c r="P1135" i="1"/>
  <c r="P1231" i="1"/>
  <c r="P1327" i="1"/>
  <c r="P1423" i="1"/>
  <c r="P1519" i="1"/>
  <c r="P1615" i="1"/>
  <c r="P1711" i="1"/>
  <c r="P1807" i="1"/>
  <c r="P1903" i="1"/>
  <c r="P1999" i="1"/>
  <c r="P2095" i="1"/>
  <c r="P2191" i="1"/>
  <c r="P2287" i="1"/>
  <c r="P2383" i="1"/>
  <c r="P2479" i="1"/>
  <c r="P2575" i="1"/>
  <c r="P2671" i="1"/>
  <c r="P2767" i="1"/>
  <c r="P2863" i="1"/>
  <c r="P2959" i="1"/>
  <c r="P3055" i="1"/>
  <c r="P3246" i="1"/>
  <c r="P3438" i="1"/>
  <c r="P3630" i="1"/>
  <c r="P3822" i="1"/>
  <c r="P4014" i="1"/>
  <c r="P4206" i="1"/>
  <c r="P4398" i="1"/>
  <c r="P4590" i="1"/>
  <c r="P4782" i="1"/>
  <c r="P4974" i="1"/>
  <c r="P3095" i="1"/>
  <c r="P3191" i="1"/>
  <c r="P3287" i="1"/>
  <c r="P3383" i="1"/>
  <c r="P3479" i="1"/>
  <c r="P3575" i="1"/>
  <c r="P3671" i="1"/>
  <c r="P3767" i="1"/>
  <c r="P3863" i="1"/>
  <c r="P3959" i="1"/>
  <c r="P4055" i="1"/>
  <c r="P4151" i="1"/>
  <c r="P4247" i="1"/>
  <c r="P4343" i="1"/>
  <c r="P4439" i="1"/>
  <c r="P4535" i="1"/>
  <c r="P4631" i="1"/>
  <c r="P4727" i="1"/>
  <c r="P4823" i="1"/>
  <c r="P4919" i="1"/>
  <c r="P5015" i="1"/>
  <c r="P5118" i="1"/>
  <c r="P5310" i="1"/>
  <c r="P5502" i="1"/>
  <c r="P5694" i="1"/>
  <c r="P5886" i="1"/>
  <c r="P6078" i="1"/>
  <c r="P6270" i="1"/>
  <c r="P6462" i="1"/>
  <c r="P6654" i="1"/>
  <c r="P6846" i="1"/>
  <c r="P7038" i="1"/>
  <c r="P7230" i="1"/>
  <c r="P7422" i="1"/>
  <c r="P5183" i="1"/>
  <c r="P5279" i="1"/>
  <c r="P5375" i="1"/>
  <c r="P5471" i="1"/>
  <c r="P5567" i="1"/>
  <c r="P5663" i="1"/>
  <c r="P5759" i="1"/>
  <c r="P5855" i="1"/>
  <c r="P5951" i="1"/>
  <c r="P6047" i="1"/>
  <c r="P6143" i="1"/>
  <c r="P6239" i="1"/>
  <c r="P6335" i="1"/>
  <c r="P6431" i="1"/>
  <c r="P6527" i="1"/>
  <c r="P6623" i="1"/>
  <c r="P6719" i="1"/>
  <c r="P6815" i="1"/>
  <c r="P6911" i="1"/>
  <c r="P7007" i="1"/>
  <c r="P7103" i="1"/>
  <c r="P7199" i="1"/>
  <c r="P7295" i="1"/>
  <c r="P7391" i="1"/>
  <c r="P7487" i="1"/>
  <c r="P11" i="1"/>
  <c r="P174" i="1"/>
  <c r="P366" i="1"/>
  <c r="P558" i="1"/>
  <c r="P750" i="1"/>
  <c r="P942" i="1"/>
  <c r="P55" i="1"/>
  <c r="P151" i="1"/>
  <c r="P247" i="1"/>
  <c r="P343" i="1"/>
  <c r="P439" i="1"/>
  <c r="P535" i="1"/>
  <c r="P631" i="1"/>
  <c r="P727" i="1"/>
  <c r="P823" i="1"/>
  <c r="P919" i="1"/>
  <c r="P1015" i="1"/>
  <c r="P1206" i="1"/>
  <c r="P1398" i="1"/>
  <c r="P1590" i="1"/>
  <c r="P1782" i="1"/>
  <c r="P1974" i="1"/>
  <c r="P2166" i="1"/>
  <c r="P2358" i="1"/>
  <c r="P2550" i="1"/>
  <c r="P2742" i="1"/>
  <c r="P2934" i="1"/>
  <c r="P1055" i="1"/>
  <c r="P1151" i="1"/>
  <c r="P1247" i="1"/>
  <c r="P1343" i="1"/>
  <c r="P1439" i="1"/>
  <c r="P1535" i="1"/>
  <c r="P1631" i="1"/>
  <c r="P1727" i="1"/>
  <c r="P1823" i="1"/>
  <c r="P1919" i="1"/>
  <c r="P2015" i="1"/>
  <c r="P2111" i="1"/>
  <c r="P2207" i="1"/>
  <c r="P2303" i="1"/>
  <c r="P2399" i="1"/>
  <c r="P2495" i="1"/>
  <c r="P2591" i="1"/>
  <c r="P2687" i="1"/>
  <c r="P2783" i="1"/>
  <c r="P2879" i="1"/>
  <c r="P2975" i="1"/>
  <c r="P3078" i="1"/>
  <c r="P3270" i="1"/>
  <c r="P3462" i="1"/>
  <c r="P3654" i="1"/>
  <c r="P3846" i="1"/>
  <c r="P4038" i="1"/>
  <c r="P4230" i="1"/>
  <c r="P4422" i="1"/>
  <c r="P4614" i="1"/>
  <c r="P4806" i="1"/>
  <c r="P4998" i="1"/>
  <c r="P3103" i="1"/>
  <c r="P3199" i="1"/>
  <c r="P3295" i="1"/>
  <c r="P3391" i="1"/>
  <c r="P3487" i="1"/>
  <c r="P3583" i="1"/>
  <c r="P3679" i="1"/>
  <c r="P3775" i="1"/>
  <c r="P3871" i="1"/>
  <c r="P3967" i="1"/>
  <c r="P4063" i="1"/>
  <c r="P4159" i="1"/>
  <c r="P4255" i="1"/>
  <c r="P4351" i="1"/>
  <c r="P4447" i="1"/>
  <c r="P4543" i="1"/>
  <c r="P4639" i="1"/>
  <c r="P4735" i="1"/>
  <c r="P4831" i="1"/>
  <c r="P4927" i="1"/>
  <c r="P5023" i="1"/>
  <c r="P5142" i="1"/>
  <c r="P5334" i="1"/>
  <c r="P5526" i="1"/>
  <c r="P5718" i="1"/>
  <c r="P5910" i="1"/>
  <c r="P6102" i="1"/>
  <c r="P6294" i="1"/>
  <c r="P6486" i="1"/>
  <c r="P6678" i="1"/>
  <c r="P6870" i="1"/>
  <c r="P7062" i="1"/>
  <c r="P7254" i="1"/>
  <c r="P7446" i="1"/>
  <c r="P5191" i="1"/>
  <c r="P5287" i="1"/>
  <c r="P5383" i="1"/>
  <c r="P5479" i="1"/>
  <c r="P5575" i="1"/>
  <c r="P5671" i="1"/>
  <c r="P5767" i="1"/>
  <c r="P5863" i="1"/>
  <c r="P5959" i="1"/>
  <c r="P6055" i="1"/>
  <c r="P6151" i="1"/>
  <c r="P6247" i="1"/>
  <c r="P6343" i="1"/>
  <c r="P6439" i="1"/>
  <c r="P6535" i="1"/>
  <c r="P6631" i="1"/>
  <c r="P6727" i="1"/>
  <c r="P6823" i="1"/>
  <c r="P6919" i="1"/>
  <c r="P7015" i="1"/>
  <c r="P7111" i="1"/>
  <c r="P7207" i="1"/>
  <c r="P7303" i="1"/>
  <c r="P7399" i="1"/>
  <c r="P7495" i="1"/>
  <c r="P6" i="1"/>
  <c r="P198" i="1"/>
  <c r="P390" i="1"/>
  <c r="P582" i="1"/>
  <c r="P774" i="1"/>
  <c r="P966" i="1"/>
  <c r="P71" i="1"/>
  <c r="P167" i="1"/>
  <c r="P263" i="1"/>
  <c r="P359" i="1"/>
  <c r="P455" i="1"/>
  <c r="P551" i="1"/>
  <c r="P647" i="1"/>
  <c r="P743" i="1"/>
  <c r="P839" i="1"/>
  <c r="P935" i="1"/>
  <c r="P1038" i="1"/>
  <c r="P1230" i="1"/>
  <c r="P1422" i="1"/>
  <c r="P1614" i="1"/>
  <c r="P1806" i="1"/>
  <c r="P1998" i="1"/>
  <c r="P2190" i="1"/>
  <c r="P2382" i="1"/>
  <c r="P2574" i="1"/>
  <c r="P2766" i="1"/>
  <c r="P2958" i="1"/>
  <c r="P1063" i="1"/>
  <c r="P1159" i="1"/>
  <c r="P1255" i="1"/>
  <c r="P1351" i="1"/>
  <c r="P1447" i="1"/>
  <c r="P1543" i="1"/>
  <c r="P1639" i="1"/>
  <c r="P1735" i="1"/>
  <c r="P1831" i="1"/>
  <c r="P1927" i="1"/>
  <c r="P2023" i="1"/>
  <c r="P2119" i="1"/>
  <c r="P2215" i="1"/>
  <c r="P2311" i="1"/>
  <c r="P2407" i="1"/>
  <c r="P2503" i="1"/>
  <c r="P2599" i="1"/>
  <c r="P2695" i="1"/>
  <c r="P2791" i="1"/>
  <c r="P2887" i="1"/>
  <c r="P2983" i="1"/>
  <c r="P3102" i="1"/>
  <c r="P3294" i="1"/>
  <c r="P3486" i="1"/>
  <c r="P3678" i="1"/>
  <c r="P3870" i="1"/>
  <c r="P4062" i="1"/>
  <c r="P4254" i="1"/>
  <c r="P4446" i="1"/>
  <c r="P4638" i="1"/>
  <c r="P4830" i="1"/>
  <c r="P5022" i="1"/>
  <c r="P3119" i="1"/>
  <c r="P3215" i="1"/>
  <c r="P3311" i="1"/>
  <c r="P3407" i="1"/>
  <c r="P3503" i="1"/>
  <c r="P3599" i="1"/>
  <c r="P3695" i="1"/>
  <c r="P3791" i="1"/>
  <c r="P3887" i="1"/>
  <c r="P3983" i="1"/>
  <c r="P4079" i="1"/>
  <c r="P4175" i="1"/>
  <c r="P4271" i="1"/>
  <c r="P4367" i="1"/>
  <c r="P4463" i="1"/>
  <c r="P4559" i="1"/>
  <c r="P4655" i="1"/>
  <c r="P4751" i="1"/>
  <c r="P4847" i="1"/>
  <c r="P4943" i="1"/>
  <c r="P5039" i="1"/>
  <c r="P5166" i="1"/>
  <c r="P5358" i="1"/>
  <c r="P5550" i="1"/>
  <c r="P5742" i="1"/>
  <c r="P5934" i="1"/>
  <c r="P6126" i="1"/>
  <c r="P6318" i="1"/>
  <c r="P6510" i="1"/>
  <c r="P6702" i="1"/>
  <c r="P6894" i="1"/>
  <c r="P7086" i="1"/>
  <c r="P7278" i="1"/>
  <c r="P7470" i="1"/>
  <c r="P5111" i="1"/>
  <c r="P5207" i="1"/>
  <c r="P5303" i="1"/>
  <c r="P5399" i="1"/>
  <c r="P5495" i="1"/>
  <c r="P5591" i="1"/>
  <c r="P5687" i="1"/>
  <c r="P5783" i="1"/>
  <c r="P5879" i="1"/>
  <c r="P5975" i="1"/>
  <c r="P6071" i="1"/>
  <c r="P6167" i="1"/>
  <c r="P6263" i="1"/>
  <c r="P6359" i="1"/>
  <c r="P6455" i="1"/>
  <c r="P6551" i="1"/>
  <c r="P6647" i="1"/>
  <c r="P6743" i="1"/>
  <c r="P6839" i="1"/>
  <c r="P6935" i="1"/>
  <c r="P7031" i="1"/>
  <c r="P7127" i="1"/>
  <c r="P7223" i="1"/>
  <c r="P7319" i="1"/>
  <c r="P7415" i="1"/>
  <c r="P30" i="1"/>
  <c r="P222" i="1"/>
  <c r="P414" i="1"/>
  <c r="P606" i="1"/>
  <c r="P798" i="1"/>
  <c r="P990" i="1"/>
  <c r="P79" i="1"/>
  <c r="P175" i="1"/>
  <c r="P271" i="1"/>
  <c r="P367" i="1"/>
  <c r="P463" i="1"/>
  <c r="P559" i="1"/>
  <c r="P655" i="1"/>
  <c r="P751" i="1"/>
  <c r="P847" i="1"/>
  <c r="P943" i="1"/>
  <c r="P1062" i="1"/>
  <c r="P1254" i="1"/>
  <c r="P1446" i="1"/>
  <c r="P1638" i="1"/>
  <c r="P1830" i="1"/>
  <c r="P2022" i="1"/>
  <c r="P2214" i="1"/>
  <c r="P2406" i="1"/>
  <c r="P2598" i="1"/>
  <c r="P2790" i="1"/>
  <c r="P2982" i="1"/>
  <c r="P1079" i="1"/>
  <c r="P1175" i="1"/>
  <c r="P1271" i="1"/>
  <c r="P1367" i="1"/>
  <c r="P1463" i="1"/>
  <c r="P1559" i="1"/>
  <c r="P1655" i="1"/>
  <c r="P1751" i="1"/>
  <c r="P1847" i="1"/>
  <c r="P1943" i="1"/>
  <c r="P2039" i="1"/>
  <c r="P2135" i="1"/>
  <c r="P2231" i="1"/>
  <c r="P2327" i="1"/>
  <c r="P2423" i="1"/>
  <c r="P2519" i="1"/>
  <c r="P2615" i="1"/>
  <c r="P2711" i="1"/>
  <c r="P2807" i="1"/>
  <c r="P2903" i="1"/>
  <c r="P2999" i="1"/>
  <c r="P3126" i="1"/>
  <c r="P3318" i="1"/>
  <c r="P3510" i="1"/>
  <c r="P3702" i="1"/>
  <c r="P3894" i="1"/>
  <c r="P4086" i="1"/>
  <c r="P4278" i="1"/>
  <c r="P4470" i="1"/>
  <c r="P4662" i="1"/>
  <c r="P4854" i="1"/>
  <c r="P5046" i="1"/>
  <c r="P3127" i="1"/>
  <c r="P3223" i="1"/>
  <c r="P3319" i="1"/>
  <c r="P3415" i="1"/>
  <c r="P3511" i="1"/>
  <c r="P3607" i="1"/>
  <c r="P3703" i="1"/>
  <c r="P3799" i="1"/>
  <c r="P3895" i="1"/>
  <c r="P3991" i="1"/>
  <c r="P4087" i="1"/>
  <c r="P4183" i="1"/>
  <c r="P4279" i="1"/>
  <c r="P4375" i="1"/>
  <c r="P4471" i="1"/>
  <c r="P4567" i="1"/>
  <c r="P4663" i="1"/>
  <c r="P4759" i="1"/>
  <c r="P4855" i="1"/>
  <c r="P4951" i="1"/>
  <c r="P5047" i="1"/>
  <c r="P5190" i="1"/>
  <c r="P5382" i="1"/>
  <c r="P5574" i="1"/>
  <c r="P5766" i="1"/>
  <c r="P5958" i="1"/>
  <c r="P6150" i="1"/>
  <c r="P6342" i="1"/>
  <c r="P6534" i="1"/>
  <c r="P6726" i="1"/>
  <c r="P6918" i="1"/>
  <c r="P7110" i="1"/>
  <c r="P7302" i="1"/>
  <c r="P7494" i="1"/>
  <c r="P5119" i="1"/>
  <c r="P5215" i="1"/>
  <c r="P5311" i="1"/>
  <c r="P5407" i="1"/>
  <c r="P5503" i="1"/>
  <c r="P5599" i="1"/>
  <c r="P5695" i="1"/>
  <c r="P5791" i="1"/>
  <c r="P5887" i="1"/>
  <c r="P5983" i="1"/>
  <c r="P6079" i="1"/>
  <c r="P6175" i="1"/>
  <c r="P6271" i="1"/>
  <c r="P6367" i="1"/>
  <c r="P6463" i="1"/>
  <c r="P6559" i="1"/>
  <c r="P6655" i="1"/>
  <c r="P6751" i="1"/>
  <c r="P6847" i="1"/>
  <c r="P6943" i="1"/>
  <c r="P7039" i="1"/>
  <c r="P7135" i="1"/>
  <c r="P7231" i="1"/>
  <c r="P7327" i="1"/>
  <c r="P7423" i="1"/>
  <c r="P54" i="1"/>
  <c r="P246" i="1"/>
  <c r="P438" i="1"/>
  <c r="P630" i="1"/>
  <c r="P822" i="1"/>
  <c r="P1014" i="1"/>
  <c r="P95" i="1"/>
  <c r="P191" i="1"/>
  <c r="P287" i="1"/>
  <c r="P383" i="1"/>
  <c r="P479" i="1"/>
  <c r="P575" i="1"/>
  <c r="P671" i="1"/>
  <c r="P767" i="1"/>
  <c r="P863" i="1"/>
  <c r="P959" i="1"/>
  <c r="P1086" i="1"/>
  <c r="P1278" i="1"/>
  <c r="P1470" i="1"/>
  <c r="P1662" i="1"/>
  <c r="P1854" i="1"/>
  <c r="P2046" i="1"/>
  <c r="P2238" i="1"/>
  <c r="P2430" i="1"/>
  <c r="P2622" i="1"/>
  <c r="P2814" i="1"/>
  <c r="P3006" i="1"/>
  <c r="P1087" i="1"/>
  <c r="P1183" i="1"/>
  <c r="P1279" i="1"/>
  <c r="P1375" i="1"/>
  <c r="P1471" i="1"/>
  <c r="P1567" i="1"/>
  <c r="P1663" i="1"/>
  <c r="P1759" i="1"/>
  <c r="P1855" i="1"/>
  <c r="P1951" i="1"/>
  <c r="P2047" i="1"/>
  <c r="P2143" i="1"/>
  <c r="P2239" i="1"/>
  <c r="P2335" i="1"/>
  <c r="P2431" i="1"/>
  <c r="P2527" i="1"/>
  <c r="P2623" i="1"/>
  <c r="P2719" i="1"/>
  <c r="P2815" i="1"/>
  <c r="P2911" i="1"/>
  <c r="P3007" i="1"/>
  <c r="P3150" i="1"/>
  <c r="P3342" i="1"/>
  <c r="P3534" i="1"/>
  <c r="P3726" i="1"/>
  <c r="P3918" i="1"/>
  <c r="P4110" i="1"/>
  <c r="P4302" i="1"/>
  <c r="P4494" i="1"/>
  <c r="P4686" i="1"/>
  <c r="P4878" i="1"/>
  <c r="P5070" i="1"/>
  <c r="P3143" i="1"/>
  <c r="P3239" i="1"/>
  <c r="P3335" i="1"/>
  <c r="P3431" i="1"/>
  <c r="P3527" i="1"/>
  <c r="P3623" i="1"/>
  <c r="P3719" i="1"/>
  <c r="P3815" i="1"/>
  <c r="P3911" i="1"/>
  <c r="P4007" i="1"/>
  <c r="P4103" i="1"/>
  <c r="P4199" i="1"/>
  <c r="P4295" i="1"/>
  <c r="P4391" i="1"/>
  <c r="P4487" i="1"/>
  <c r="P4583" i="1"/>
  <c r="P4679" i="1"/>
  <c r="P4775" i="1"/>
  <c r="P4871" i="1"/>
  <c r="P4967" i="1"/>
  <c r="P5063" i="1"/>
  <c r="P5214" i="1"/>
  <c r="P5406" i="1"/>
  <c r="P5598" i="1"/>
  <c r="P5790" i="1"/>
  <c r="P5982" i="1"/>
  <c r="P6174" i="1"/>
  <c r="P6366" i="1"/>
  <c r="P6558" i="1"/>
  <c r="P6750" i="1"/>
  <c r="P6942" i="1"/>
  <c r="P7134" i="1"/>
  <c r="P7326" i="1"/>
  <c r="P5135" i="1"/>
  <c r="P5231" i="1"/>
  <c r="P5327" i="1"/>
  <c r="P5423" i="1"/>
  <c r="P5519" i="1"/>
  <c r="P5615" i="1"/>
  <c r="P5711" i="1"/>
  <c r="P5807" i="1"/>
  <c r="P5903" i="1"/>
  <c r="P5999" i="1"/>
  <c r="P6095" i="1"/>
  <c r="P6191" i="1"/>
  <c r="P6287" i="1"/>
  <c r="P6383" i="1"/>
  <c r="P6479" i="1"/>
  <c r="P6575" i="1"/>
  <c r="P6671" i="1"/>
  <c r="P6767" i="1"/>
  <c r="P6863" i="1"/>
  <c r="P6959" i="1"/>
  <c r="P7055" i="1"/>
  <c r="P7151" i="1"/>
  <c r="P7247" i="1"/>
  <c r="P7343" i="1"/>
  <c r="P7439" i="1"/>
  <c r="L72" i="1"/>
  <c r="P72" i="1" s="1"/>
  <c r="L792" i="1"/>
  <c r="P792" i="1" s="1"/>
  <c r="L1800" i="1"/>
  <c r="P1800" i="1" s="1"/>
  <c r="L2664" i="1"/>
  <c r="P2664" i="1" s="1"/>
  <c r="L3528" i="1"/>
  <c r="P3528" i="1" s="1"/>
  <c r="L4536" i="1"/>
  <c r="P4536" i="1" s="1"/>
  <c r="L5544" i="1"/>
  <c r="P5544" i="1" s="1"/>
  <c r="L6552" i="1"/>
  <c r="P6552" i="1" s="1"/>
  <c r="L7128" i="1"/>
  <c r="P7128" i="1" s="1"/>
  <c r="L817" i="1"/>
  <c r="P817" i="1" s="1"/>
  <c r="L1681" i="1"/>
  <c r="P1681" i="1" s="1"/>
  <c r="L2833" i="1"/>
  <c r="P2833" i="1" s="1"/>
  <c r="L3553" i="1"/>
  <c r="P3553" i="1" s="1"/>
  <c r="L4393" i="1"/>
  <c r="P4393" i="1" s="1"/>
  <c r="L4825" i="1"/>
  <c r="P4825" i="1" s="1"/>
  <c r="L5401" i="1"/>
  <c r="P5401" i="1" s="1"/>
  <c r="L5977" i="1"/>
  <c r="P5977" i="1" s="1"/>
  <c r="L6265" i="1"/>
  <c r="P6265" i="1" s="1"/>
  <c r="L6697" i="1"/>
  <c r="P6697" i="1" s="1"/>
  <c r="L7273" i="1"/>
  <c r="P7273" i="1" s="1"/>
  <c r="L660" i="1"/>
  <c r="P660" i="1" s="1"/>
  <c r="L1092" i="1"/>
  <c r="P1092" i="1" s="1"/>
  <c r="L1524" i="1"/>
  <c r="P1524" i="1" s="1"/>
  <c r="L1956" i="1"/>
  <c r="P1956" i="1" s="1"/>
  <c r="L2388" i="1"/>
  <c r="P2388" i="1" s="1"/>
  <c r="L2820" i="1"/>
  <c r="P2820" i="1" s="1"/>
  <c r="L3396" i="1"/>
  <c r="P3396" i="1" s="1"/>
  <c r="L3972" i="1"/>
  <c r="P3972" i="1" s="1"/>
  <c r="L4404" i="1"/>
  <c r="P4404" i="1" s="1"/>
  <c r="L4836" i="1"/>
  <c r="P4836" i="1" s="1"/>
  <c r="L5268" i="1"/>
  <c r="P5268" i="1" s="1"/>
  <c r="L5412" i="1"/>
  <c r="P5412" i="1" s="1"/>
  <c r="L5556" i="1"/>
  <c r="P5556" i="1" s="1"/>
  <c r="L5700" i="1"/>
  <c r="P5700" i="1" s="1"/>
  <c r="L6132" i="1"/>
  <c r="P6132" i="1" s="1"/>
  <c r="L6276" i="1"/>
  <c r="P6276" i="1" s="1"/>
  <c r="L6420" i="1"/>
  <c r="P6420" i="1" s="1"/>
  <c r="L6564" i="1"/>
  <c r="P6564" i="1" s="1"/>
  <c r="L6708" i="1"/>
  <c r="P6708" i="1" s="1"/>
  <c r="L6852" i="1"/>
  <c r="P6852" i="1" s="1"/>
  <c r="L6996" i="1"/>
  <c r="P6996" i="1" s="1"/>
  <c r="L7140" i="1"/>
  <c r="P7140" i="1" s="1"/>
  <c r="L7284" i="1"/>
  <c r="P7284" i="1" s="1"/>
  <c r="L7428" i="1"/>
  <c r="P7428" i="1" s="1"/>
  <c r="L109" i="1"/>
  <c r="P109" i="1" s="1"/>
  <c r="L253" i="1"/>
  <c r="P253" i="1" s="1"/>
  <c r="L397" i="1"/>
  <c r="P397" i="1" s="1"/>
  <c r="L541" i="1"/>
  <c r="P541" i="1" s="1"/>
  <c r="L685" i="1"/>
  <c r="P685" i="1" s="1"/>
  <c r="L829" i="1"/>
  <c r="P829" i="1" s="1"/>
  <c r="L973" i="1"/>
  <c r="P973" i="1" s="1"/>
  <c r="L1117" i="1"/>
  <c r="P1117" i="1" s="1"/>
  <c r="L1261" i="1"/>
  <c r="P1261" i="1" s="1"/>
  <c r="L1405" i="1"/>
  <c r="P1405" i="1" s="1"/>
  <c r="L1549" i="1"/>
  <c r="P1549" i="1" s="1"/>
  <c r="L1693" i="1"/>
  <c r="P1693" i="1" s="1"/>
  <c r="L1837" i="1"/>
  <c r="P1837" i="1" s="1"/>
  <c r="L1981" i="1"/>
  <c r="P1981" i="1" s="1"/>
  <c r="L2125" i="1"/>
  <c r="P2125" i="1" s="1"/>
  <c r="L2269" i="1"/>
  <c r="P2269" i="1" s="1"/>
  <c r="L2413" i="1"/>
  <c r="P2413" i="1" s="1"/>
  <c r="L2557" i="1"/>
  <c r="P2557" i="1" s="1"/>
  <c r="L2701" i="1"/>
  <c r="P2701" i="1" s="1"/>
  <c r="L2845" i="1"/>
  <c r="P2845" i="1" s="1"/>
  <c r="L2989" i="1"/>
  <c r="P2989" i="1" s="1"/>
  <c r="L3133" i="1"/>
  <c r="P3133" i="1" s="1"/>
  <c r="L3277" i="1"/>
  <c r="P3277" i="1" s="1"/>
  <c r="L3421" i="1"/>
  <c r="P3421" i="1" s="1"/>
  <c r="L3565" i="1"/>
  <c r="P3565" i="1" s="1"/>
  <c r="L3709" i="1"/>
  <c r="P3709" i="1" s="1"/>
  <c r="L3853" i="1"/>
  <c r="P3853" i="1" s="1"/>
  <c r="L3997" i="1"/>
  <c r="P3997" i="1" s="1"/>
  <c r="L4117" i="1"/>
  <c r="P4117" i="1" s="1"/>
  <c r="L4261" i="1"/>
  <c r="P4261" i="1" s="1"/>
  <c r="L4405" i="1"/>
  <c r="P4405" i="1" s="1"/>
  <c r="L4549" i="1"/>
  <c r="P4549" i="1" s="1"/>
  <c r="L4693" i="1"/>
  <c r="P4693" i="1" s="1"/>
  <c r="L4837" i="1"/>
  <c r="P4837" i="1" s="1"/>
  <c r="L4981" i="1"/>
  <c r="P4981" i="1" s="1"/>
  <c r="L5125" i="1"/>
  <c r="P5125" i="1" s="1"/>
  <c r="L5269" i="1"/>
  <c r="P5269" i="1" s="1"/>
  <c r="L5413" i="1"/>
  <c r="P5413" i="1" s="1"/>
  <c r="L5557" i="1"/>
  <c r="P5557" i="1" s="1"/>
  <c r="L5701" i="1"/>
  <c r="P5701" i="1" s="1"/>
  <c r="L5845" i="1"/>
  <c r="P5845" i="1" s="1"/>
  <c r="L5989" i="1"/>
  <c r="P5989" i="1" s="1"/>
  <c r="L6133" i="1"/>
  <c r="P6133" i="1" s="1"/>
  <c r="L6277" i="1"/>
  <c r="P6277" i="1" s="1"/>
  <c r="L6421" i="1"/>
  <c r="P6421" i="1" s="1"/>
  <c r="L6565" i="1"/>
  <c r="P6565" i="1" s="1"/>
  <c r="L6709" i="1"/>
  <c r="P6709" i="1" s="1"/>
  <c r="L6853" i="1"/>
  <c r="P6853" i="1" s="1"/>
  <c r="L6997" i="1"/>
  <c r="P6997" i="1" s="1"/>
  <c r="L7141" i="1"/>
  <c r="P7141" i="1" s="1"/>
  <c r="L7285" i="1"/>
  <c r="P7285" i="1" s="1"/>
  <c r="L7429" i="1"/>
  <c r="P7429" i="1" s="1"/>
  <c r="L106" i="1"/>
  <c r="P106" i="1" s="1"/>
  <c r="L250" i="1"/>
  <c r="P250" i="1" s="1"/>
  <c r="L394" i="1"/>
  <c r="P394" i="1" s="1"/>
  <c r="L538" i="1"/>
  <c r="P538" i="1" s="1"/>
  <c r="L682" i="1"/>
  <c r="P682" i="1" s="1"/>
  <c r="L826" i="1"/>
  <c r="P826" i="1" s="1"/>
  <c r="L970" i="1"/>
  <c r="P970" i="1" s="1"/>
  <c r="L1114" i="1"/>
  <c r="P1114" i="1" s="1"/>
  <c r="L1258" i="1"/>
  <c r="P1258" i="1" s="1"/>
  <c r="L1402" i="1"/>
  <c r="P1402" i="1" s="1"/>
  <c r="L1546" i="1"/>
  <c r="P1546" i="1" s="1"/>
  <c r="L1690" i="1"/>
  <c r="P1690" i="1" s="1"/>
  <c r="L1834" i="1"/>
  <c r="P1834" i="1" s="1"/>
  <c r="L1978" i="1"/>
  <c r="P1978" i="1" s="1"/>
  <c r="L2122" i="1"/>
  <c r="P2122" i="1" s="1"/>
  <c r="L2266" i="1"/>
  <c r="P2266" i="1" s="1"/>
  <c r="L2410" i="1"/>
  <c r="P2410" i="1" s="1"/>
  <c r="L2554" i="1"/>
  <c r="P2554" i="1" s="1"/>
  <c r="L2698" i="1"/>
  <c r="P2698" i="1" s="1"/>
  <c r="L2842" i="1"/>
  <c r="P2842" i="1" s="1"/>
  <c r="L2986" i="1"/>
  <c r="P2986" i="1" s="1"/>
  <c r="L3130" i="1"/>
  <c r="P3130" i="1" s="1"/>
  <c r="L3274" i="1"/>
  <c r="P3274" i="1" s="1"/>
  <c r="L3418" i="1"/>
  <c r="P3418" i="1" s="1"/>
  <c r="L3562" i="1"/>
  <c r="P3562" i="1" s="1"/>
  <c r="L3706" i="1"/>
  <c r="P3706" i="1" s="1"/>
  <c r="L3850" i="1"/>
  <c r="P3850" i="1" s="1"/>
  <c r="L3994" i="1"/>
  <c r="P3994" i="1" s="1"/>
  <c r="L4138" i="1"/>
  <c r="P4138" i="1" s="1"/>
  <c r="L4282" i="1"/>
  <c r="P4282" i="1" s="1"/>
  <c r="L4426" i="1"/>
  <c r="P4426" i="1" s="1"/>
  <c r="L4570" i="1"/>
  <c r="P4570" i="1" s="1"/>
  <c r="L4714" i="1"/>
  <c r="P4714" i="1" s="1"/>
  <c r="L4858" i="1"/>
  <c r="P4858" i="1" s="1"/>
  <c r="L5002" i="1"/>
  <c r="P5002" i="1" s="1"/>
  <c r="L5146" i="1"/>
  <c r="P5146" i="1" s="1"/>
  <c r="L5290" i="1"/>
  <c r="P5290" i="1" s="1"/>
  <c r="L5434" i="1"/>
  <c r="P5434" i="1" s="1"/>
  <c r="L5578" i="1"/>
  <c r="P5578" i="1" s="1"/>
  <c r="L5722" i="1"/>
  <c r="P5722" i="1" s="1"/>
  <c r="L5866" i="1"/>
  <c r="P5866" i="1" s="1"/>
  <c r="L6010" i="1"/>
  <c r="P6010" i="1" s="1"/>
  <c r="L6154" i="1"/>
  <c r="P6154" i="1" s="1"/>
  <c r="L6298" i="1"/>
  <c r="P6298" i="1" s="1"/>
  <c r="L6442" i="1"/>
  <c r="P6442" i="1" s="1"/>
  <c r="L6586" i="1"/>
  <c r="P6586" i="1" s="1"/>
  <c r="L6730" i="1"/>
  <c r="P6730" i="1" s="1"/>
  <c r="L6874" i="1"/>
  <c r="P6874" i="1" s="1"/>
  <c r="L2389" i="1"/>
  <c r="P2389" i="1" s="1"/>
  <c r="L3973" i="1"/>
  <c r="P3973" i="1" s="1"/>
  <c r="L5533" i="1"/>
  <c r="P5533" i="1" s="1"/>
  <c r="L7117" i="1"/>
  <c r="P7117" i="1" s="1"/>
  <c r="L802" i="1"/>
  <c r="P802" i="1" s="1"/>
  <c r="L1954" i="1"/>
  <c r="P1954" i="1" s="1"/>
  <c r="L3394" i="1"/>
  <c r="P3394" i="1" s="1"/>
  <c r="L4402" i="1"/>
  <c r="P4402" i="1" s="1"/>
  <c r="L5410" i="1"/>
  <c r="P5410" i="1" s="1"/>
  <c r="L648" i="1"/>
  <c r="P648" i="1" s="1"/>
  <c r="L1512" i="1"/>
  <c r="P1512" i="1" s="1"/>
  <c r="L2520" i="1"/>
  <c r="P2520" i="1" s="1"/>
  <c r="L3384" i="1"/>
  <c r="P3384" i="1" s="1"/>
  <c r="L4104" i="1"/>
  <c r="P4104" i="1" s="1"/>
  <c r="L4824" i="1"/>
  <c r="P4824" i="1" s="1"/>
  <c r="L5832" i="1"/>
  <c r="P5832" i="1" s="1"/>
  <c r="L6984" i="1"/>
  <c r="P6984" i="1" s="1"/>
  <c r="L385" i="1"/>
  <c r="P385" i="1" s="1"/>
  <c r="L1249" i="1"/>
  <c r="P1249" i="1" s="1"/>
  <c r="L2113" i="1"/>
  <c r="P2113" i="1" s="1"/>
  <c r="L3121" i="1"/>
  <c r="P3121" i="1" s="1"/>
  <c r="L3841" i="1"/>
  <c r="P3841" i="1" s="1"/>
  <c r="L4105" i="1"/>
  <c r="P4105" i="1" s="1"/>
  <c r="L4681" i="1"/>
  <c r="P4681" i="1" s="1"/>
  <c r="L5257" i="1"/>
  <c r="P5257" i="1" s="1"/>
  <c r="L5689" i="1"/>
  <c r="P5689" i="1" s="1"/>
  <c r="L6121" i="1"/>
  <c r="P6121" i="1" s="1"/>
  <c r="L6841" i="1"/>
  <c r="P6841" i="1" s="1"/>
  <c r="L84" i="1"/>
  <c r="P84" i="1" s="1"/>
  <c r="L372" i="1"/>
  <c r="P372" i="1" s="1"/>
  <c r="L804" i="1"/>
  <c r="P804" i="1" s="1"/>
  <c r="L1236" i="1"/>
  <c r="P1236" i="1" s="1"/>
  <c r="L1668" i="1"/>
  <c r="P1668" i="1" s="1"/>
  <c r="L2100" i="1"/>
  <c r="P2100" i="1" s="1"/>
  <c r="L2532" i="1"/>
  <c r="P2532" i="1" s="1"/>
  <c r="L2964" i="1"/>
  <c r="P2964" i="1" s="1"/>
  <c r="L3252" i="1"/>
  <c r="P3252" i="1" s="1"/>
  <c r="L3684" i="1"/>
  <c r="P3684" i="1" s="1"/>
  <c r="L4116" i="1"/>
  <c r="P4116" i="1" s="1"/>
  <c r="L4548" i="1"/>
  <c r="P4548" i="1" s="1"/>
  <c r="L4980" i="1"/>
  <c r="P4980" i="1" s="1"/>
  <c r="L5988" i="1"/>
  <c r="P5988" i="1" s="1"/>
  <c r="L96" i="1"/>
  <c r="P96" i="1" s="1"/>
  <c r="L240" i="1"/>
  <c r="P240" i="1" s="1"/>
  <c r="L384" i="1"/>
  <c r="P384" i="1" s="1"/>
  <c r="L528" i="1"/>
  <c r="P528" i="1" s="1"/>
  <c r="L672" i="1"/>
  <c r="P672" i="1" s="1"/>
  <c r="L816" i="1"/>
  <c r="P816" i="1" s="1"/>
  <c r="L960" i="1"/>
  <c r="P960" i="1" s="1"/>
  <c r="L1104" i="1"/>
  <c r="P1104" i="1" s="1"/>
  <c r="L1248" i="1"/>
  <c r="P1248" i="1" s="1"/>
  <c r="L1392" i="1"/>
  <c r="P1392" i="1" s="1"/>
  <c r="L1536" i="1"/>
  <c r="P1536" i="1" s="1"/>
  <c r="L1680" i="1"/>
  <c r="P1680" i="1" s="1"/>
  <c r="L1824" i="1"/>
  <c r="P1824" i="1" s="1"/>
  <c r="L1968" i="1"/>
  <c r="P1968" i="1" s="1"/>
  <c r="L2112" i="1"/>
  <c r="P2112" i="1" s="1"/>
  <c r="L2256" i="1"/>
  <c r="P2256" i="1" s="1"/>
  <c r="L2400" i="1"/>
  <c r="P2400" i="1" s="1"/>
  <c r="L2544" i="1"/>
  <c r="P2544" i="1" s="1"/>
  <c r="L2688" i="1"/>
  <c r="P2688" i="1" s="1"/>
  <c r="L2832" i="1"/>
  <c r="P2832" i="1" s="1"/>
  <c r="L2976" i="1"/>
  <c r="P2976" i="1" s="1"/>
  <c r="L3120" i="1"/>
  <c r="P3120" i="1" s="1"/>
  <c r="L3264" i="1"/>
  <c r="P3264" i="1" s="1"/>
  <c r="L3408" i="1"/>
  <c r="P3408" i="1" s="1"/>
  <c r="L3552" i="1"/>
  <c r="P3552" i="1" s="1"/>
  <c r="L3696" i="1"/>
  <c r="P3696" i="1" s="1"/>
  <c r="L3840" i="1"/>
  <c r="P3840" i="1" s="1"/>
  <c r="L3984" i="1"/>
  <c r="P3984" i="1" s="1"/>
  <c r="L4128" i="1"/>
  <c r="P4128" i="1" s="1"/>
  <c r="L4272" i="1"/>
  <c r="P4272" i="1" s="1"/>
  <c r="L4416" i="1"/>
  <c r="P4416" i="1" s="1"/>
  <c r="L4560" i="1"/>
  <c r="P4560" i="1" s="1"/>
  <c r="L4704" i="1"/>
  <c r="P4704" i="1" s="1"/>
  <c r="L4848" i="1"/>
  <c r="P4848" i="1" s="1"/>
  <c r="L4992" i="1"/>
  <c r="P4992" i="1" s="1"/>
  <c r="L5136" i="1"/>
  <c r="P5136" i="1" s="1"/>
  <c r="L5280" i="1"/>
  <c r="P5280" i="1" s="1"/>
  <c r="L5424" i="1"/>
  <c r="P5424" i="1" s="1"/>
  <c r="L5568" i="1"/>
  <c r="P5568" i="1" s="1"/>
  <c r="L5712" i="1"/>
  <c r="P5712" i="1" s="1"/>
  <c r="L5856" i="1"/>
  <c r="P5856" i="1" s="1"/>
  <c r="L6000" i="1"/>
  <c r="P6000" i="1" s="1"/>
  <c r="L6144" i="1"/>
  <c r="P6144" i="1" s="1"/>
  <c r="L6288" i="1"/>
  <c r="P6288" i="1" s="1"/>
  <c r="L6432" i="1"/>
  <c r="P6432" i="1" s="1"/>
  <c r="L6576" i="1"/>
  <c r="P6576" i="1" s="1"/>
  <c r="L6720" i="1"/>
  <c r="P6720" i="1" s="1"/>
  <c r="L6864" i="1"/>
  <c r="P6864" i="1" s="1"/>
  <c r="L7008" i="1"/>
  <c r="P7008" i="1" s="1"/>
  <c r="L7152" i="1"/>
  <c r="P7152" i="1" s="1"/>
  <c r="L7296" i="1"/>
  <c r="P7296" i="1" s="1"/>
  <c r="L7440" i="1"/>
  <c r="P7440" i="1" s="1"/>
  <c r="L121" i="1"/>
  <c r="P121" i="1" s="1"/>
  <c r="L265" i="1"/>
  <c r="P265" i="1" s="1"/>
  <c r="L409" i="1"/>
  <c r="P409" i="1" s="1"/>
  <c r="L553" i="1"/>
  <c r="P553" i="1" s="1"/>
  <c r="L697" i="1"/>
  <c r="P697" i="1" s="1"/>
  <c r="L841" i="1"/>
  <c r="P841" i="1" s="1"/>
  <c r="L985" i="1"/>
  <c r="P985" i="1" s="1"/>
  <c r="L1129" i="1"/>
  <c r="P1129" i="1" s="1"/>
  <c r="L1273" i="1"/>
  <c r="P1273" i="1" s="1"/>
  <c r="L1417" i="1"/>
  <c r="P1417" i="1" s="1"/>
  <c r="L1561" i="1"/>
  <c r="P1561" i="1" s="1"/>
  <c r="L1705" i="1"/>
  <c r="P1705" i="1" s="1"/>
  <c r="L1849" i="1"/>
  <c r="P1849" i="1" s="1"/>
  <c r="L1993" i="1"/>
  <c r="P1993" i="1" s="1"/>
  <c r="L2137" i="1"/>
  <c r="P2137" i="1" s="1"/>
  <c r="L2281" i="1"/>
  <c r="P2281" i="1" s="1"/>
  <c r="L2425" i="1"/>
  <c r="P2425" i="1" s="1"/>
  <c r="L2569" i="1"/>
  <c r="P2569" i="1" s="1"/>
  <c r="L2713" i="1"/>
  <c r="P2713" i="1" s="1"/>
  <c r="L2857" i="1"/>
  <c r="P2857" i="1" s="1"/>
  <c r="L3001" i="1"/>
  <c r="P3001" i="1" s="1"/>
  <c r="L3145" i="1"/>
  <c r="P3145" i="1" s="1"/>
  <c r="L3289" i="1"/>
  <c r="P3289" i="1" s="1"/>
  <c r="L3433" i="1"/>
  <c r="P3433" i="1" s="1"/>
  <c r="L3577" i="1"/>
  <c r="P3577" i="1" s="1"/>
  <c r="L3721" i="1"/>
  <c r="P3721" i="1" s="1"/>
  <c r="L3865" i="1"/>
  <c r="P3865" i="1" s="1"/>
  <c r="L4009" i="1"/>
  <c r="P4009" i="1" s="1"/>
  <c r="L4129" i="1"/>
  <c r="P4129" i="1" s="1"/>
  <c r="L4273" i="1"/>
  <c r="P4273" i="1" s="1"/>
  <c r="L4417" i="1"/>
  <c r="P4417" i="1" s="1"/>
  <c r="L4561" i="1"/>
  <c r="P4561" i="1" s="1"/>
  <c r="L4705" i="1"/>
  <c r="P4705" i="1" s="1"/>
  <c r="L4849" i="1"/>
  <c r="P4849" i="1" s="1"/>
  <c r="L4993" i="1"/>
  <c r="P4993" i="1" s="1"/>
  <c r="L5137" i="1"/>
  <c r="P5137" i="1" s="1"/>
  <c r="L5281" i="1"/>
  <c r="P5281" i="1" s="1"/>
  <c r="L5425" i="1"/>
  <c r="P5425" i="1" s="1"/>
  <c r="L5569" i="1"/>
  <c r="P5569" i="1" s="1"/>
  <c r="L5713" i="1"/>
  <c r="P5713" i="1" s="1"/>
  <c r="L5857" i="1"/>
  <c r="P5857" i="1" s="1"/>
  <c r="L6001" i="1"/>
  <c r="P6001" i="1" s="1"/>
  <c r="L6145" i="1"/>
  <c r="P6145" i="1" s="1"/>
  <c r="L6289" i="1"/>
  <c r="P6289" i="1" s="1"/>
  <c r="L6433" i="1"/>
  <c r="P6433" i="1" s="1"/>
  <c r="L6577" i="1"/>
  <c r="P6577" i="1" s="1"/>
  <c r="L6721" i="1"/>
  <c r="P6721" i="1" s="1"/>
  <c r="L6865" i="1"/>
  <c r="P6865" i="1" s="1"/>
  <c r="L7009" i="1"/>
  <c r="P7009" i="1" s="1"/>
  <c r="L7153" i="1"/>
  <c r="P7153" i="1" s="1"/>
  <c r="L7297" i="1"/>
  <c r="P7297" i="1" s="1"/>
  <c r="L7441" i="1"/>
  <c r="P7441" i="1" s="1"/>
  <c r="L1068" i="1"/>
  <c r="P1068" i="1" s="1"/>
  <c r="L2508" i="1"/>
  <c r="P2508" i="1" s="1"/>
  <c r="L3948" i="1"/>
  <c r="P3948" i="1" s="1"/>
  <c r="L5388" i="1"/>
  <c r="P5388" i="1" s="1"/>
  <c r="L6828" i="1"/>
  <c r="P6828" i="1" s="1"/>
  <c r="L85" i="1"/>
  <c r="P85" i="1" s="1"/>
  <c r="L1525" i="1"/>
  <c r="P1525" i="1" s="1"/>
  <c r="L3109" i="1"/>
  <c r="P3109" i="1" s="1"/>
  <c r="L4813" i="1"/>
  <c r="P4813" i="1" s="1"/>
  <c r="L6397" i="1"/>
  <c r="P6397" i="1" s="1"/>
  <c r="L1810" i="1"/>
  <c r="P1810" i="1" s="1"/>
  <c r="L360" i="1"/>
  <c r="P360" i="1" s="1"/>
  <c r="L1224" i="1"/>
  <c r="P1224" i="1" s="1"/>
  <c r="L1944" i="1"/>
  <c r="P1944" i="1" s="1"/>
  <c r="L2808" i="1"/>
  <c r="P2808" i="1" s="1"/>
  <c r="L3816" i="1"/>
  <c r="P3816" i="1" s="1"/>
  <c r="L4968" i="1"/>
  <c r="P4968" i="1" s="1"/>
  <c r="L6120" i="1"/>
  <c r="P6120" i="1" s="1"/>
  <c r="L673" i="1"/>
  <c r="P673" i="1" s="1"/>
  <c r="L2401" i="1"/>
  <c r="P2401" i="1" s="1"/>
  <c r="L4537" i="1"/>
  <c r="P4537" i="1" s="1"/>
  <c r="L5113" i="1"/>
  <c r="P5113" i="1" s="1"/>
  <c r="L5833" i="1"/>
  <c r="P5833" i="1" s="1"/>
  <c r="L6553" i="1"/>
  <c r="P6553" i="1" s="1"/>
  <c r="L6985" i="1"/>
  <c r="P6985" i="1" s="1"/>
  <c r="L7417" i="1"/>
  <c r="P7417" i="1" s="1"/>
  <c r="L228" i="1"/>
  <c r="P228" i="1" s="1"/>
  <c r="L516" i="1"/>
  <c r="P516" i="1" s="1"/>
  <c r="L948" i="1"/>
  <c r="P948" i="1" s="1"/>
  <c r="L1380" i="1"/>
  <c r="P1380" i="1" s="1"/>
  <c r="L1812" i="1"/>
  <c r="P1812" i="1" s="1"/>
  <c r="L2244" i="1"/>
  <c r="P2244" i="1" s="1"/>
  <c r="L2676" i="1"/>
  <c r="P2676" i="1" s="1"/>
  <c r="L3108" i="1"/>
  <c r="P3108" i="1" s="1"/>
  <c r="L3540" i="1"/>
  <c r="P3540" i="1" s="1"/>
  <c r="L3828" i="1"/>
  <c r="P3828" i="1" s="1"/>
  <c r="L4260" i="1"/>
  <c r="P4260" i="1" s="1"/>
  <c r="L4692" i="1"/>
  <c r="P4692" i="1" s="1"/>
  <c r="L5124" i="1"/>
  <c r="P5124" i="1" s="1"/>
  <c r="L5844" i="1"/>
  <c r="P5844" i="1" s="1"/>
  <c r="L108" i="1"/>
  <c r="P108" i="1" s="1"/>
  <c r="L252" i="1"/>
  <c r="P252" i="1" s="1"/>
  <c r="L396" i="1"/>
  <c r="P396" i="1" s="1"/>
  <c r="L540" i="1"/>
  <c r="P540" i="1" s="1"/>
  <c r="L684" i="1"/>
  <c r="P684" i="1" s="1"/>
  <c r="L828" i="1"/>
  <c r="P828" i="1" s="1"/>
  <c r="L972" i="1"/>
  <c r="P972" i="1" s="1"/>
  <c r="L1116" i="1"/>
  <c r="P1116" i="1" s="1"/>
  <c r="L1260" i="1"/>
  <c r="P1260" i="1" s="1"/>
  <c r="L1404" i="1"/>
  <c r="P1404" i="1" s="1"/>
  <c r="L1548" i="1"/>
  <c r="P1548" i="1" s="1"/>
  <c r="L1692" i="1"/>
  <c r="P1692" i="1" s="1"/>
  <c r="L1836" i="1"/>
  <c r="P1836" i="1" s="1"/>
  <c r="L1980" i="1"/>
  <c r="P1980" i="1" s="1"/>
  <c r="L2124" i="1"/>
  <c r="P2124" i="1" s="1"/>
  <c r="L2268" i="1"/>
  <c r="P2268" i="1" s="1"/>
  <c r="L2412" i="1"/>
  <c r="P2412" i="1" s="1"/>
  <c r="L2556" i="1"/>
  <c r="P2556" i="1" s="1"/>
  <c r="L2700" i="1"/>
  <c r="P2700" i="1" s="1"/>
  <c r="L2844" i="1"/>
  <c r="P2844" i="1" s="1"/>
  <c r="L2988" i="1"/>
  <c r="P2988" i="1" s="1"/>
  <c r="L3132" i="1"/>
  <c r="P3132" i="1" s="1"/>
  <c r="L3276" i="1"/>
  <c r="P3276" i="1" s="1"/>
  <c r="L3420" i="1"/>
  <c r="P3420" i="1" s="1"/>
  <c r="L3564" i="1"/>
  <c r="P3564" i="1" s="1"/>
  <c r="L3708" i="1"/>
  <c r="P3708" i="1" s="1"/>
  <c r="L3852" i="1"/>
  <c r="P3852" i="1" s="1"/>
  <c r="L3996" i="1"/>
  <c r="P3996" i="1" s="1"/>
  <c r="L4140" i="1"/>
  <c r="P4140" i="1" s="1"/>
  <c r="L4284" i="1"/>
  <c r="P4284" i="1" s="1"/>
  <c r="L4428" i="1"/>
  <c r="P4428" i="1" s="1"/>
  <c r="L4572" i="1"/>
  <c r="P4572" i="1" s="1"/>
  <c r="L4716" i="1"/>
  <c r="P4716" i="1" s="1"/>
  <c r="L4860" i="1"/>
  <c r="P4860" i="1" s="1"/>
  <c r="L5004" i="1"/>
  <c r="P5004" i="1" s="1"/>
  <c r="L5148" i="1"/>
  <c r="P5148" i="1" s="1"/>
  <c r="L5292" i="1"/>
  <c r="P5292" i="1" s="1"/>
  <c r="L5436" i="1"/>
  <c r="P5436" i="1" s="1"/>
  <c r="L5580" i="1"/>
  <c r="P5580" i="1" s="1"/>
  <c r="L5724" i="1"/>
  <c r="P5724" i="1" s="1"/>
  <c r="L5868" i="1"/>
  <c r="P5868" i="1" s="1"/>
  <c r="L6012" i="1"/>
  <c r="P6012" i="1" s="1"/>
  <c r="L6156" i="1"/>
  <c r="P6156" i="1" s="1"/>
  <c r="L6300" i="1"/>
  <c r="P6300" i="1" s="1"/>
  <c r="L6444" i="1"/>
  <c r="P6444" i="1" s="1"/>
  <c r="L6588" i="1"/>
  <c r="P6588" i="1" s="1"/>
  <c r="L6732" i="1"/>
  <c r="P6732" i="1" s="1"/>
  <c r="L6876" i="1"/>
  <c r="P6876" i="1" s="1"/>
  <c r="L7020" i="1"/>
  <c r="P7020" i="1" s="1"/>
  <c r="L7164" i="1"/>
  <c r="P7164" i="1" s="1"/>
  <c r="L7308" i="1"/>
  <c r="P7308" i="1" s="1"/>
  <c r="L7452" i="1"/>
  <c r="P7452" i="1" s="1"/>
  <c r="L133" i="1"/>
  <c r="P133" i="1" s="1"/>
  <c r="L277" i="1"/>
  <c r="P277" i="1" s="1"/>
  <c r="L421" i="1"/>
  <c r="P421" i="1" s="1"/>
  <c r="L565" i="1"/>
  <c r="P565" i="1" s="1"/>
  <c r="L709" i="1"/>
  <c r="P709" i="1" s="1"/>
  <c r="L853" i="1"/>
  <c r="P853" i="1" s="1"/>
  <c r="L997" i="1"/>
  <c r="P997" i="1" s="1"/>
  <c r="L1141" i="1"/>
  <c r="P1141" i="1" s="1"/>
  <c r="L1285" i="1"/>
  <c r="P1285" i="1" s="1"/>
  <c r="L1429" i="1"/>
  <c r="P1429" i="1" s="1"/>
  <c r="L1573" i="1"/>
  <c r="P1573" i="1" s="1"/>
  <c r="L1717" i="1"/>
  <c r="P1717" i="1" s="1"/>
  <c r="L1861" i="1"/>
  <c r="P1861" i="1" s="1"/>
  <c r="L2005" i="1"/>
  <c r="P2005" i="1" s="1"/>
  <c r="L2149" i="1"/>
  <c r="P2149" i="1" s="1"/>
  <c r="L2293" i="1"/>
  <c r="P2293" i="1" s="1"/>
  <c r="L2437" i="1"/>
  <c r="P2437" i="1" s="1"/>
  <c r="L2581" i="1"/>
  <c r="P2581" i="1" s="1"/>
  <c r="L2725" i="1"/>
  <c r="P2725" i="1" s="1"/>
  <c r="L2869" i="1"/>
  <c r="P2869" i="1" s="1"/>
  <c r="L3013" i="1"/>
  <c r="P3013" i="1" s="1"/>
  <c r="L3157" i="1"/>
  <c r="P3157" i="1" s="1"/>
  <c r="L3301" i="1"/>
  <c r="P3301" i="1" s="1"/>
  <c r="L3445" i="1"/>
  <c r="P3445" i="1" s="1"/>
  <c r="L3589" i="1"/>
  <c r="P3589" i="1" s="1"/>
  <c r="L3733" i="1"/>
  <c r="P3733" i="1" s="1"/>
  <c r="L3877" i="1"/>
  <c r="P3877" i="1" s="1"/>
  <c r="L4021" i="1"/>
  <c r="P4021" i="1" s="1"/>
  <c r="L4141" i="1"/>
  <c r="P4141" i="1" s="1"/>
  <c r="L4285" i="1"/>
  <c r="P4285" i="1" s="1"/>
  <c r="L4429" i="1"/>
  <c r="P4429" i="1" s="1"/>
  <c r="L4573" i="1"/>
  <c r="P4573" i="1" s="1"/>
  <c r="L4717" i="1"/>
  <c r="P4717" i="1" s="1"/>
  <c r="L4861" i="1"/>
  <c r="P4861" i="1" s="1"/>
  <c r="L5005" i="1"/>
  <c r="P5005" i="1" s="1"/>
  <c r="L5149" i="1"/>
  <c r="P5149" i="1" s="1"/>
  <c r="L5293" i="1"/>
  <c r="P5293" i="1" s="1"/>
  <c r="L5437" i="1"/>
  <c r="P5437" i="1" s="1"/>
  <c r="L5581" i="1"/>
  <c r="P5581" i="1" s="1"/>
  <c r="L5725" i="1"/>
  <c r="P5725" i="1" s="1"/>
  <c r="L5869" i="1"/>
  <c r="P5869" i="1" s="1"/>
  <c r="L6013" i="1"/>
  <c r="P6013" i="1" s="1"/>
  <c r="L6157" i="1"/>
  <c r="P6157" i="1" s="1"/>
  <c r="L6301" i="1"/>
  <c r="P6301" i="1" s="1"/>
  <c r="L6445" i="1"/>
  <c r="P6445" i="1" s="1"/>
  <c r="L6589" i="1"/>
  <c r="P6589" i="1" s="1"/>
  <c r="L6733" i="1"/>
  <c r="P6733" i="1" s="1"/>
  <c r="L6877" i="1"/>
  <c r="P6877" i="1" s="1"/>
  <c r="L7021" i="1"/>
  <c r="P7021" i="1" s="1"/>
  <c r="L7165" i="1"/>
  <c r="P7165" i="1" s="1"/>
  <c r="L7309" i="1"/>
  <c r="P7309" i="1" s="1"/>
  <c r="L7453" i="1"/>
  <c r="P7453" i="1" s="1"/>
  <c r="L1212" i="1"/>
  <c r="P1212" i="1" s="1"/>
  <c r="L2652" i="1"/>
  <c r="P2652" i="1" s="1"/>
  <c r="L4092" i="1"/>
  <c r="P4092" i="1" s="1"/>
  <c r="L5532" i="1"/>
  <c r="P5532" i="1" s="1"/>
  <c r="L7116" i="1"/>
  <c r="P7116" i="1" s="1"/>
  <c r="L373" i="1"/>
  <c r="P373" i="1" s="1"/>
  <c r="L1813" i="1"/>
  <c r="P1813" i="1" s="1"/>
  <c r="L3397" i="1"/>
  <c r="P3397" i="1" s="1"/>
  <c r="L5389" i="1"/>
  <c r="P5389" i="1" s="1"/>
  <c r="L6973" i="1"/>
  <c r="P6973" i="1" s="1"/>
  <c r="L226" i="1"/>
  <c r="P226" i="1" s="1"/>
  <c r="L1378" i="1"/>
  <c r="P1378" i="1" s="1"/>
  <c r="L3106" i="1"/>
  <c r="P3106" i="1" s="1"/>
  <c r="L4114" i="1"/>
  <c r="P4114" i="1" s="1"/>
  <c r="L5266" i="1"/>
  <c r="P5266" i="1" s="1"/>
  <c r="L7426" i="1"/>
  <c r="P7426" i="1" s="1"/>
  <c r="L504" i="1"/>
  <c r="P504" i="1" s="1"/>
  <c r="L1656" i="1"/>
  <c r="P1656" i="1" s="1"/>
  <c r="L2376" i="1"/>
  <c r="P2376" i="1" s="1"/>
  <c r="L3240" i="1"/>
  <c r="P3240" i="1" s="1"/>
  <c r="L3960" i="1"/>
  <c r="P3960" i="1" s="1"/>
  <c r="L4680" i="1"/>
  <c r="P4680" i="1" s="1"/>
  <c r="L5400" i="1"/>
  <c r="P5400" i="1" s="1"/>
  <c r="L5976" i="1"/>
  <c r="P5976" i="1" s="1"/>
  <c r="L6696" i="1"/>
  <c r="P6696" i="1" s="1"/>
  <c r="L7416" i="1"/>
  <c r="P7416" i="1" s="1"/>
  <c r="L529" i="1"/>
  <c r="P529" i="1" s="1"/>
  <c r="L1393" i="1"/>
  <c r="P1393" i="1" s="1"/>
  <c r="L1825" i="1"/>
  <c r="P1825" i="1" s="1"/>
  <c r="L2545" i="1"/>
  <c r="P2545" i="1" s="1"/>
  <c r="L3265" i="1"/>
  <c r="P3265" i="1" s="1"/>
  <c r="L120" i="1"/>
  <c r="P120" i="1" s="1"/>
  <c r="L552" i="1"/>
  <c r="P552" i="1" s="1"/>
  <c r="L984" i="1"/>
  <c r="P984" i="1" s="1"/>
  <c r="L1272" i="1"/>
  <c r="P1272" i="1" s="1"/>
  <c r="L1560" i="1"/>
  <c r="P1560" i="1" s="1"/>
  <c r="L1848" i="1"/>
  <c r="P1848" i="1" s="1"/>
  <c r="L2136" i="1"/>
  <c r="P2136" i="1" s="1"/>
  <c r="L2424" i="1"/>
  <c r="P2424" i="1" s="1"/>
  <c r="L2712" i="1"/>
  <c r="P2712" i="1" s="1"/>
  <c r="L3000" i="1"/>
  <c r="P3000" i="1" s="1"/>
  <c r="L3288" i="1"/>
  <c r="P3288" i="1" s="1"/>
  <c r="L3576" i="1"/>
  <c r="P3576" i="1" s="1"/>
  <c r="L3864" i="1"/>
  <c r="P3864" i="1" s="1"/>
  <c r="L4152" i="1"/>
  <c r="P4152" i="1" s="1"/>
  <c r="L4440" i="1"/>
  <c r="P4440" i="1" s="1"/>
  <c r="L4728" i="1"/>
  <c r="P4728" i="1" s="1"/>
  <c r="L5016" i="1"/>
  <c r="P5016" i="1" s="1"/>
  <c r="L5448" i="1"/>
  <c r="P5448" i="1" s="1"/>
  <c r="L5736" i="1"/>
  <c r="P5736" i="1" s="1"/>
  <c r="L6168" i="1"/>
  <c r="P6168" i="1" s="1"/>
  <c r="L6456" i="1"/>
  <c r="P6456" i="1" s="1"/>
  <c r="L6744" i="1"/>
  <c r="P6744" i="1" s="1"/>
  <c r="L7176" i="1"/>
  <c r="P7176" i="1" s="1"/>
  <c r="L7464" i="1"/>
  <c r="P7464" i="1" s="1"/>
  <c r="L289" i="1"/>
  <c r="P289" i="1" s="1"/>
  <c r="L577" i="1"/>
  <c r="P577" i="1" s="1"/>
  <c r="L865" i="1"/>
  <c r="P865" i="1" s="1"/>
  <c r="L1297" i="1"/>
  <c r="P1297" i="1" s="1"/>
  <c r="L1585" i="1"/>
  <c r="P1585" i="1" s="1"/>
  <c r="L1873" i="1"/>
  <c r="P1873" i="1" s="1"/>
  <c r="L2161" i="1"/>
  <c r="P2161" i="1" s="1"/>
  <c r="L2593" i="1"/>
  <c r="P2593" i="1" s="1"/>
  <c r="L2881" i="1"/>
  <c r="P2881" i="1" s="1"/>
  <c r="L3169" i="1"/>
  <c r="P3169" i="1" s="1"/>
  <c r="L3457" i="1"/>
  <c r="P3457" i="1" s="1"/>
  <c r="L3889" i="1"/>
  <c r="P3889" i="1" s="1"/>
  <c r="L4153" i="1"/>
  <c r="P4153" i="1" s="1"/>
  <c r="L4297" i="1"/>
  <c r="P4297" i="1" s="1"/>
  <c r="L4441" i="1"/>
  <c r="P4441" i="1" s="1"/>
  <c r="L4585" i="1"/>
  <c r="P4585" i="1" s="1"/>
  <c r="L4729" i="1"/>
  <c r="P4729" i="1" s="1"/>
  <c r="L4873" i="1"/>
  <c r="P4873" i="1" s="1"/>
  <c r="L5017" i="1"/>
  <c r="P5017" i="1" s="1"/>
  <c r="L5161" i="1"/>
  <c r="P5161" i="1" s="1"/>
  <c r="L5305" i="1"/>
  <c r="P5305" i="1" s="1"/>
  <c r="L5449" i="1"/>
  <c r="P5449" i="1" s="1"/>
  <c r="L5593" i="1"/>
  <c r="P5593" i="1" s="1"/>
  <c r="L5737" i="1"/>
  <c r="P5737" i="1" s="1"/>
  <c r="L5881" i="1"/>
  <c r="P5881" i="1" s="1"/>
  <c r="L6025" i="1"/>
  <c r="P6025" i="1" s="1"/>
  <c r="L6169" i="1"/>
  <c r="P6169" i="1" s="1"/>
  <c r="L6313" i="1"/>
  <c r="P6313" i="1" s="1"/>
  <c r="L6457" i="1"/>
  <c r="P6457" i="1" s="1"/>
  <c r="L6601" i="1"/>
  <c r="P6601" i="1" s="1"/>
  <c r="L6745" i="1"/>
  <c r="P6745" i="1" s="1"/>
  <c r="L6889" i="1"/>
  <c r="P6889" i="1" s="1"/>
  <c r="L7033" i="1"/>
  <c r="P7033" i="1" s="1"/>
  <c r="L7177" i="1"/>
  <c r="P7177" i="1" s="1"/>
  <c r="L7321" i="1"/>
  <c r="P7321" i="1" s="1"/>
  <c r="L7465" i="1"/>
  <c r="P7465" i="1" s="1"/>
  <c r="L204" i="1"/>
  <c r="P204" i="1" s="1"/>
  <c r="L1644" i="1"/>
  <c r="P1644" i="1" s="1"/>
  <c r="L3084" i="1"/>
  <c r="P3084" i="1" s="1"/>
  <c r="L4524" i="1"/>
  <c r="P4524" i="1" s="1"/>
  <c r="L5964" i="1"/>
  <c r="P5964" i="1" s="1"/>
  <c r="L7404" i="1"/>
  <c r="P7404" i="1" s="1"/>
  <c r="L517" i="1"/>
  <c r="P517" i="1" s="1"/>
  <c r="L1957" i="1"/>
  <c r="P1957" i="1" s="1"/>
  <c r="L3541" i="1"/>
  <c r="P3541" i="1" s="1"/>
  <c r="L5101" i="1"/>
  <c r="P5101" i="1" s="1"/>
  <c r="L6685" i="1"/>
  <c r="P6685" i="1" s="1"/>
  <c r="L514" i="1"/>
  <c r="P514" i="1" s="1"/>
  <c r="L1522" i="1"/>
  <c r="P1522" i="1" s="1"/>
  <c r="L2962" i="1"/>
  <c r="P2962" i="1" s="1"/>
  <c r="L3970" i="1"/>
  <c r="P3970" i="1" s="1"/>
  <c r="L4978" i="1"/>
  <c r="P4978" i="1" s="1"/>
  <c r="L6994" i="1"/>
  <c r="P6994" i="1" s="1"/>
  <c r="L216" i="1"/>
  <c r="P216" i="1" s="1"/>
  <c r="L936" i="1"/>
  <c r="P936" i="1" s="1"/>
  <c r="L1368" i="1"/>
  <c r="P1368" i="1" s="1"/>
  <c r="L2232" i="1"/>
  <c r="P2232" i="1" s="1"/>
  <c r="L2952" i="1"/>
  <c r="P2952" i="1" s="1"/>
  <c r="L3672" i="1"/>
  <c r="P3672" i="1" s="1"/>
  <c r="L4392" i="1"/>
  <c r="P4392" i="1" s="1"/>
  <c r="L5112" i="1"/>
  <c r="P5112" i="1" s="1"/>
  <c r="L5688" i="1"/>
  <c r="P5688" i="1" s="1"/>
  <c r="L6408" i="1"/>
  <c r="P6408" i="1" s="1"/>
  <c r="L6840" i="1"/>
  <c r="P6840" i="1" s="1"/>
  <c r="L241" i="1"/>
  <c r="P241" i="1" s="1"/>
  <c r="L961" i="1"/>
  <c r="P961" i="1" s="1"/>
  <c r="L1537" i="1"/>
  <c r="P1537" i="1" s="1"/>
  <c r="L1969" i="1"/>
  <c r="P1969" i="1" s="1"/>
  <c r="L2689" i="1"/>
  <c r="P2689" i="1" s="1"/>
  <c r="L3409" i="1"/>
  <c r="P3409" i="1" s="1"/>
  <c r="L3985" i="1"/>
  <c r="P3985" i="1" s="1"/>
  <c r="L264" i="1"/>
  <c r="P264" i="1" s="1"/>
  <c r="L408" i="1"/>
  <c r="P408" i="1" s="1"/>
  <c r="L696" i="1"/>
  <c r="P696" i="1" s="1"/>
  <c r="L840" i="1"/>
  <c r="P840" i="1" s="1"/>
  <c r="L1128" i="1"/>
  <c r="P1128" i="1" s="1"/>
  <c r="L1416" i="1"/>
  <c r="P1416" i="1" s="1"/>
  <c r="L1704" i="1"/>
  <c r="P1704" i="1" s="1"/>
  <c r="L1992" i="1"/>
  <c r="P1992" i="1" s="1"/>
  <c r="L2280" i="1"/>
  <c r="P2280" i="1" s="1"/>
  <c r="L2568" i="1"/>
  <c r="P2568" i="1" s="1"/>
  <c r="L2856" i="1"/>
  <c r="P2856" i="1" s="1"/>
  <c r="L3144" i="1"/>
  <c r="P3144" i="1" s="1"/>
  <c r="L3432" i="1"/>
  <c r="P3432" i="1" s="1"/>
  <c r="L3720" i="1"/>
  <c r="P3720" i="1" s="1"/>
  <c r="L4008" i="1"/>
  <c r="P4008" i="1" s="1"/>
  <c r="L4296" i="1"/>
  <c r="P4296" i="1" s="1"/>
  <c r="L4584" i="1"/>
  <c r="P4584" i="1" s="1"/>
  <c r="L4872" i="1"/>
  <c r="P4872" i="1" s="1"/>
  <c r="L5160" i="1"/>
  <c r="P5160" i="1" s="1"/>
  <c r="L5304" i="1"/>
  <c r="P5304" i="1" s="1"/>
  <c r="L5592" i="1"/>
  <c r="P5592" i="1" s="1"/>
  <c r="L5880" i="1"/>
  <c r="P5880" i="1" s="1"/>
  <c r="L6024" i="1"/>
  <c r="P6024" i="1" s="1"/>
  <c r="L6312" i="1"/>
  <c r="P6312" i="1" s="1"/>
  <c r="L6600" i="1"/>
  <c r="P6600" i="1" s="1"/>
  <c r="L6888" i="1"/>
  <c r="P6888" i="1" s="1"/>
  <c r="L7032" i="1"/>
  <c r="P7032" i="1" s="1"/>
  <c r="L7320" i="1"/>
  <c r="P7320" i="1" s="1"/>
  <c r="L145" i="1"/>
  <c r="P145" i="1" s="1"/>
  <c r="L433" i="1"/>
  <c r="P433" i="1" s="1"/>
  <c r="L721" i="1"/>
  <c r="P721" i="1" s="1"/>
  <c r="L1009" i="1"/>
  <c r="P1009" i="1" s="1"/>
  <c r="L1153" i="1"/>
  <c r="P1153" i="1" s="1"/>
  <c r="L1441" i="1"/>
  <c r="P1441" i="1" s="1"/>
  <c r="L1729" i="1"/>
  <c r="P1729" i="1" s="1"/>
  <c r="L2017" i="1"/>
  <c r="P2017" i="1" s="1"/>
  <c r="L2305" i="1"/>
  <c r="P2305" i="1" s="1"/>
  <c r="L2449" i="1"/>
  <c r="P2449" i="1" s="1"/>
  <c r="L2737" i="1"/>
  <c r="P2737" i="1" s="1"/>
  <c r="L3025" i="1"/>
  <c r="P3025" i="1" s="1"/>
  <c r="L3313" i="1"/>
  <c r="P3313" i="1" s="1"/>
  <c r="L3601" i="1"/>
  <c r="P3601" i="1" s="1"/>
  <c r="L3745" i="1"/>
  <c r="P3745" i="1" s="1"/>
  <c r="L4033" i="1"/>
  <c r="P4033" i="1" s="1"/>
  <c r="L132" i="1"/>
  <c r="P132" i="1" s="1"/>
  <c r="L276" i="1"/>
  <c r="P276" i="1" s="1"/>
  <c r="L420" i="1"/>
  <c r="P420" i="1" s="1"/>
  <c r="L564" i="1"/>
  <c r="P564" i="1" s="1"/>
  <c r="L708" i="1"/>
  <c r="P708" i="1" s="1"/>
  <c r="L852" i="1"/>
  <c r="P852" i="1" s="1"/>
  <c r="L996" i="1"/>
  <c r="P996" i="1" s="1"/>
  <c r="L1140" i="1"/>
  <c r="P1140" i="1" s="1"/>
  <c r="L1284" i="1"/>
  <c r="P1284" i="1" s="1"/>
  <c r="L1428" i="1"/>
  <c r="P1428" i="1" s="1"/>
  <c r="L1572" i="1"/>
  <c r="P1572" i="1" s="1"/>
  <c r="L1716" i="1"/>
  <c r="P1716" i="1" s="1"/>
  <c r="L1860" i="1"/>
  <c r="P1860" i="1" s="1"/>
  <c r="L2004" i="1"/>
  <c r="P2004" i="1" s="1"/>
  <c r="L2148" i="1"/>
  <c r="P2148" i="1" s="1"/>
  <c r="L2292" i="1"/>
  <c r="P2292" i="1" s="1"/>
  <c r="L2436" i="1"/>
  <c r="P2436" i="1" s="1"/>
  <c r="L2580" i="1"/>
  <c r="P2580" i="1" s="1"/>
  <c r="L2724" i="1"/>
  <c r="P2724" i="1" s="1"/>
  <c r="L2868" i="1"/>
  <c r="P2868" i="1" s="1"/>
  <c r="L3012" i="1"/>
  <c r="P3012" i="1" s="1"/>
  <c r="L3156" i="1"/>
  <c r="P3156" i="1" s="1"/>
  <c r="L3300" i="1"/>
  <c r="P3300" i="1" s="1"/>
  <c r="L3444" i="1"/>
  <c r="P3444" i="1" s="1"/>
  <c r="L3588" i="1"/>
  <c r="P3588" i="1" s="1"/>
  <c r="L3732" i="1"/>
  <c r="P3732" i="1" s="1"/>
  <c r="L3876" i="1"/>
  <c r="P3876" i="1" s="1"/>
  <c r="L4020" i="1"/>
  <c r="P4020" i="1" s="1"/>
  <c r="L4164" i="1"/>
  <c r="P4164" i="1" s="1"/>
  <c r="L4308" i="1"/>
  <c r="P4308" i="1" s="1"/>
  <c r="L4452" i="1"/>
  <c r="P4452" i="1" s="1"/>
  <c r="L4596" i="1"/>
  <c r="P4596" i="1" s="1"/>
  <c r="L4740" i="1"/>
  <c r="P4740" i="1" s="1"/>
  <c r="L4884" i="1"/>
  <c r="P4884" i="1" s="1"/>
  <c r="L5028" i="1"/>
  <c r="P5028" i="1" s="1"/>
  <c r="L5172" i="1"/>
  <c r="P5172" i="1" s="1"/>
  <c r="L5316" i="1"/>
  <c r="P5316" i="1" s="1"/>
  <c r="L5460" i="1"/>
  <c r="P5460" i="1" s="1"/>
  <c r="L5604" i="1"/>
  <c r="P5604" i="1" s="1"/>
  <c r="L5748" i="1"/>
  <c r="P5748" i="1" s="1"/>
  <c r="L5892" i="1"/>
  <c r="P5892" i="1" s="1"/>
  <c r="L6036" i="1"/>
  <c r="P6036" i="1" s="1"/>
  <c r="L6180" i="1"/>
  <c r="P6180" i="1" s="1"/>
  <c r="L6324" i="1"/>
  <c r="P6324" i="1" s="1"/>
  <c r="L6468" i="1"/>
  <c r="P6468" i="1" s="1"/>
  <c r="L6612" i="1"/>
  <c r="P6612" i="1" s="1"/>
  <c r="L6756" i="1"/>
  <c r="P6756" i="1" s="1"/>
  <c r="L6900" i="1"/>
  <c r="P6900" i="1" s="1"/>
  <c r="L7044" i="1"/>
  <c r="P7044" i="1" s="1"/>
  <c r="L7188" i="1"/>
  <c r="P7188" i="1" s="1"/>
  <c r="L7332" i="1"/>
  <c r="P7332" i="1" s="1"/>
  <c r="L7476" i="1"/>
  <c r="P7476" i="1" s="1"/>
  <c r="L13" i="1"/>
  <c r="P13" i="1" s="1"/>
  <c r="L157" i="1"/>
  <c r="P157" i="1" s="1"/>
  <c r="L301" i="1"/>
  <c r="P301" i="1" s="1"/>
  <c r="L445" i="1"/>
  <c r="P445" i="1" s="1"/>
  <c r="L589" i="1"/>
  <c r="P589" i="1" s="1"/>
  <c r="L733" i="1"/>
  <c r="P733" i="1" s="1"/>
  <c r="L877" i="1"/>
  <c r="P877" i="1" s="1"/>
  <c r="L1021" i="1"/>
  <c r="P1021" i="1" s="1"/>
  <c r="L1165" i="1"/>
  <c r="P1165" i="1" s="1"/>
  <c r="L1309" i="1"/>
  <c r="P1309" i="1" s="1"/>
  <c r="L1453" i="1"/>
  <c r="P1453" i="1" s="1"/>
  <c r="L1597" i="1"/>
  <c r="P1597" i="1" s="1"/>
  <c r="L1741" i="1"/>
  <c r="P1741" i="1" s="1"/>
  <c r="L1885" i="1"/>
  <c r="P1885" i="1" s="1"/>
  <c r="L2029" i="1"/>
  <c r="P2029" i="1" s="1"/>
  <c r="L2173" i="1"/>
  <c r="P2173" i="1" s="1"/>
  <c r="L2317" i="1"/>
  <c r="P2317" i="1" s="1"/>
  <c r="L2461" i="1"/>
  <c r="P2461" i="1" s="1"/>
  <c r="L2605" i="1"/>
  <c r="P2605" i="1" s="1"/>
  <c r="L2749" i="1"/>
  <c r="P2749" i="1" s="1"/>
  <c r="L2893" i="1"/>
  <c r="P2893" i="1" s="1"/>
  <c r="L3037" i="1"/>
  <c r="P3037" i="1" s="1"/>
  <c r="L3181" i="1"/>
  <c r="P3181" i="1" s="1"/>
  <c r="L3325" i="1"/>
  <c r="P3325" i="1" s="1"/>
  <c r="L3469" i="1"/>
  <c r="P3469" i="1" s="1"/>
  <c r="L3613" i="1"/>
  <c r="P3613" i="1" s="1"/>
  <c r="L3757" i="1"/>
  <c r="P3757" i="1" s="1"/>
  <c r="L3901" i="1"/>
  <c r="P3901" i="1" s="1"/>
  <c r="L4045" i="1"/>
  <c r="P4045" i="1" s="1"/>
  <c r="L4165" i="1"/>
  <c r="P4165" i="1" s="1"/>
  <c r="L4309" i="1"/>
  <c r="P4309" i="1" s="1"/>
  <c r="L4453" i="1"/>
  <c r="P4453" i="1" s="1"/>
  <c r="L4597" i="1"/>
  <c r="P4597" i="1" s="1"/>
  <c r="L4741" i="1"/>
  <c r="P4741" i="1" s="1"/>
  <c r="L4885" i="1"/>
  <c r="P4885" i="1" s="1"/>
  <c r="L5029" i="1"/>
  <c r="P5029" i="1" s="1"/>
  <c r="L5173" i="1"/>
  <c r="P5173" i="1" s="1"/>
  <c r="L5317" i="1"/>
  <c r="P5317" i="1" s="1"/>
  <c r="L5461" i="1"/>
  <c r="P5461" i="1" s="1"/>
  <c r="L5605" i="1"/>
  <c r="P5605" i="1" s="1"/>
  <c r="L5749" i="1"/>
  <c r="P5749" i="1" s="1"/>
  <c r="L5893" i="1"/>
  <c r="P5893" i="1" s="1"/>
  <c r="L6037" i="1"/>
  <c r="P6037" i="1" s="1"/>
  <c r="L6181" i="1"/>
  <c r="P6181" i="1" s="1"/>
  <c r="L6325" i="1"/>
  <c r="P6325" i="1" s="1"/>
  <c r="L6469" i="1"/>
  <c r="P6469" i="1" s="1"/>
  <c r="L6613" i="1"/>
  <c r="P6613" i="1" s="1"/>
  <c r="L6757" i="1"/>
  <c r="P6757" i="1" s="1"/>
  <c r="L6901" i="1"/>
  <c r="P6901" i="1" s="1"/>
  <c r="L7045" i="1"/>
  <c r="P7045" i="1" s="1"/>
  <c r="L7189" i="1"/>
  <c r="P7189" i="1" s="1"/>
  <c r="L7333" i="1"/>
  <c r="P7333" i="1" s="1"/>
  <c r="L7477" i="1"/>
  <c r="P7477" i="1" s="1"/>
  <c r="L780" i="1"/>
  <c r="P780" i="1" s="1"/>
  <c r="L2220" i="1"/>
  <c r="P2220" i="1" s="1"/>
  <c r="L3660" i="1"/>
  <c r="P3660" i="1" s="1"/>
  <c r="L5100" i="1"/>
  <c r="P5100" i="1" s="1"/>
  <c r="L6540" i="1"/>
  <c r="P6540" i="1" s="1"/>
  <c r="L1237" i="1"/>
  <c r="P1237" i="1" s="1"/>
  <c r="L2821" i="1"/>
  <c r="P2821" i="1" s="1"/>
  <c r="L4381" i="1"/>
  <c r="P4381" i="1" s="1"/>
  <c r="L5965" i="1"/>
  <c r="P5965" i="1" s="1"/>
  <c r="L82" i="1"/>
  <c r="P82" i="1" s="1"/>
  <c r="L1234" i="1"/>
  <c r="P1234" i="1" s="1"/>
  <c r="L2818" i="1"/>
  <c r="P2818" i="1" s="1"/>
  <c r="L3826" i="1"/>
  <c r="P3826" i="1" s="1"/>
  <c r="L4834" i="1"/>
  <c r="P4834" i="1" s="1"/>
  <c r="L5842" i="1"/>
  <c r="P5842" i="1" s="1"/>
  <c r="L144" i="1"/>
  <c r="P144" i="1" s="1"/>
  <c r="L576" i="1"/>
  <c r="P576" i="1" s="1"/>
  <c r="L1008" i="1"/>
  <c r="P1008" i="1" s="1"/>
  <c r="L1296" i="1"/>
  <c r="P1296" i="1" s="1"/>
  <c r="L1728" i="1"/>
  <c r="P1728" i="1" s="1"/>
  <c r="L2160" i="1"/>
  <c r="P2160" i="1" s="1"/>
  <c r="L2736" i="1"/>
  <c r="P2736" i="1" s="1"/>
  <c r="L3312" i="1"/>
  <c r="P3312" i="1" s="1"/>
  <c r="L4032" i="1"/>
  <c r="P4032" i="1" s="1"/>
  <c r="L5616" i="1"/>
  <c r="P5616" i="1" s="1"/>
  <c r="L348" i="1"/>
  <c r="P348" i="1" s="1"/>
  <c r="L1788" i="1"/>
  <c r="P1788" i="1" s="1"/>
  <c r="L3228" i="1"/>
  <c r="P3228" i="1" s="1"/>
  <c r="L4668" i="1"/>
  <c r="P4668" i="1" s="1"/>
  <c r="L6252" i="1"/>
  <c r="P6252" i="1" s="1"/>
  <c r="L949" i="1"/>
  <c r="P949" i="1" s="1"/>
  <c r="L2245" i="1"/>
  <c r="P2245" i="1" s="1"/>
  <c r="L3829" i="1"/>
  <c r="P3829" i="1" s="1"/>
  <c r="L5245" i="1"/>
  <c r="P5245" i="1" s="1"/>
  <c r="L6829" i="1"/>
  <c r="P6829" i="1" s="1"/>
  <c r="L2386" i="1"/>
  <c r="P2386" i="1" s="1"/>
  <c r="L432" i="1"/>
  <c r="P432" i="1" s="1"/>
  <c r="L864" i="1"/>
  <c r="P864" i="1" s="1"/>
  <c r="L1440" i="1"/>
  <c r="P1440" i="1" s="1"/>
  <c r="L1872" i="1"/>
  <c r="P1872" i="1" s="1"/>
  <c r="L2448" i="1"/>
  <c r="P2448" i="1" s="1"/>
  <c r="L3024" i="1"/>
  <c r="P3024" i="1" s="1"/>
  <c r="L3456" i="1"/>
  <c r="P3456" i="1" s="1"/>
  <c r="L3744" i="1"/>
  <c r="P3744" i="1" s="1"/>
  <c r="L4176" i="1"/>
  <c r="P4176" i="1" s="1"/>
  <c r="L4608" i="1"/>
  <c r="P4608" i="1" s="1"/>
  <c r="L4896" i="1"/>
  <c r="P4896" i="1" s="1"/>
  <c r="L5184" i="1"/>
  <c r="P5184" i="1" s="1"/>
  <c r="L5472" i="1"/>
  <c r="P5472" i="1" s="1"/>
  <c r="L5760" i="1"/>
  <c r="P5760" i="1" s="1"/>
  <c r="L6048" i="1"/>
  <c r="P6048" i="1" s="1"/>
  <c r="L6336" i="1"/>
  <c r="P6336" i="1" s="1"/>
  <c r="L6624" i="1"/>
  <c r="P6624" i="1" s="1"/>
  <c r="L6912" i="1"/>
  <c r="P6912" i="1" s="1"/>
  <c r="L7344" i="1"/>
  <c r="P7344" i="1" s="1"/>
  <c r="L25" i="1"/>
  <c r="P25" i="1" s="1"/>
  <c r="L169" i="1"/>
  <c r="P169" i="1" s="1"/>
  <c r="L457" i="1"/>
  <c r="P457" i="1" s="1"/>
  <c r="L745" i="1"/>
  <c r="P745" i="1" s="1"/>
  <c r="L1033" i="1"/>
  <c r="P1033" i="1" s="1"/>
  <c r="L1321" i="1"/>
  <c r="P1321" i="1" s="1"/>
  <c r="L1609" i="1"/>
  <c r="P1609" i="1" s="1"/>
  <c r="L1897" i="1"/>
  <c r="P1897" i="1" s="1"/>
  <c r="L2329" i="1"/>
  <c r="P2329" i="1" s="1"/>
  <c r="L2617" i="1"/>
  <c r="P2617" i="1" s="1"/>
  <c r="L2905" i="1"/>
  <c r="P2905" i="1" s="1"/>
  <c r="L3193" i="1"/>
  <c r="P3193" i="1" s="1"/>
  <c r="L3481" i="1"/>
  <c r="P3481" i="1" s="1"/>
  <c r="L3769" i="1"/>
  <c r="P3769" i="1" s="1"/>
  <c r="L4057" i="1"/>
  <c r="P4057" i="1" s="1"/>
  <c r="L4177" i="1"/>
  <c r="P4177" i="1" s="1"/>
  <c r="L4897" i="1"/>
  <c r="P4897" i="1" s="1"/>
  <c r="L5329" i="1"/>
  <c r="P5329" i="1" s="1"/>
  <c r="L5761" i="1"/>
  <c r="P5761" i="1" s="1"/>
  <c r="L6193" i="1"/>
  <c r="P6193" i="1" s="1"/>
  <c r="L6625" i="1"/>
  <c r="P6625" i="1" s="1"/>
  <c r="L7057" i="1"/>
  <c r="P7057" i="1" s="1"/>
  <c r="L7345" i="1"/>
  <c r="P7345" i="1" s="1"/>
  <c r="L12" i="1"/>
  <c r="P12" i="1" s="1"/>
  <c r="L156" i="1"/>
  <c r="P156" i="1" s="1"/>
  <c r="L300" i="1"/>
  <c r="P300" i="1" s="1"/>
  <c r="L444" i="1"/>
  <c r="P444" i="1" s="1"/>
  <c r="L588" i="1"/>
  <c r="P588" i="1" s="1"/>
  <c r="L732" i="1"/>
  <c r="P732" i="1" s="1"/>
  <c r="L876" i="1"/>
  <c r="P876" i="1" s="1"/>
  <c r="L1020" i="1"/>
  <c r="P1020" i="1" s="1"/>
  <c r="L1164" i="1"/>
  <c r="P1164" i="1" s="1"/>
  <c r="L1308" i="1"/>
  <c r="P1308" i="1" s="1"/>
  <c r="L1452" i="1"/>
  <c r="P1452" i="1" s="1"/>
  <c r="L1596" i="1"/>
  <c r="P1596" i="1" s="1"/>
  <c r="L1740" i="1"/>
  <c r="P1740" i="1" s="1"/>
  <c r="L1884" i="1"/>
  <c r="P1884" i="1" s="1"/>
  <c r="L2028" i="1"/>
  <c r="P2028" i="1" s="1"/>
  <c r="L2172" i="1"/>
  <c r="P2172" i="1" s="1"/>
  <c r="L2316" i="1"/>
  <c r="P2316" i="1" s="1"/>
  <c r="L2460" i="1"/>
  <c r="P2460" i="1" s="1"/>
  <c r="L2604" i="1"/>
  <c r="P2604" i="1" s="1"/>
  <c r="L2748" i="1"/>
  <c r="P2748" i="1" s="1"/>
  <c r="L2892" i="1"/>
  <c r="P2892" i="1" s="1"/>
  <c r="L3036" i="1"/>
  <c r="P3036" i="1" s="1"/>
  <c r="L3180" i="1"/>
  <c r="P3180" i="1" s="1"/>
  <c r="L3324" i="1"/>
  <c r="P3324" i="1" s="1"/>
  <c r="L3468" i="1"/>
  <c r="P3468" i="1" s="1"/>
  <c r="L3612" i="1"/>
  <c r="P3612" i="1" s="1"/>
  <c r="L3756" i="1"/>
  <c r="P3756" i="1" s="1"/>
  <c r="L3900" i="1"/>
  <c r="P3900" i="1" s="1"/>
  <c r="L4044" i="1"/>
  <c r="P4044" i="1" s="1"/>
  <c r="L4188" i="1"/>
  <c r="P4188" i="1" s="1"/>
  <c r="L4332" i="1"/>
  <c r="P4332" i="1" s="1"/>
  <c r="L4476" i="1"/>
  <c r="P4476" i="1" s="1"/>
  <c r="L4620" i="1"/>
  <c r="P4620" i="1" s="1"/>
  <c r="L4764" i="1"/>
  <c r="P4764" i="1" s="1"/>
  <c r="L4908" i="1"/>
  <c r="P4908" i="1" s="1"/>
  <c r="L5052" i="1"/>
  <c r="P5052" i="1" s="1"/>
  <c r="L5196" i="1"/>
  <c r="P5196" i="1" s="1"/>
  <c r="L5340" i="1"/>
  <c r="P5340" i="1" s="1"/>
  <c r="L5484" i="1"/>
  <c r="P5484" i="1" s="1"/>
  <c r="L5628" i="1"/>
  <c r="P5628" i="1" s="1"/>
  <c r="L5772" i="1"/>
  <c r="P5772" i="1" s="1"/>
  <c r="L5916" i="1"/>
  <c r="P5916" i="1" s="1"/>
  <c r="L6060" i="1"/>
  <c r="P6060" i="1" s="1"/>
  <c r="L6204" i="1"/>
  <c r="P6204" i="1" s="1"/>
  <c r="L6348" i="1"/>
  <c r="P6348" i="1" s="1"/>
  <c r="L6492" i="1"/>
  <c r="P6492" i="1" s="1"/>
  <c r="L6636" i="1"/>
  <c r="P6636" i="1" s="1"/>
  <c r="L6780" i="1"/>
  <c r="P6780" i="1" s="1"/>
  <c r="L6924" i="1"/>
  <c r="P6924" i="1" s="1"/>
  <c r="L7068" i="1"/>
  <c r="P7068" i="1" s="1"/>
  <c r="L7212" i="1"/>
  <c r="P7212" i="1" s="1"/>
  <c r="L7356" i="1"/>
  <c r="P7356" i="1" s="1"/>
  <c r="L7500" i="1"/>
  <c r="P7500" i="1" s="1"/>
  <c r="L37" i="1"/>
  <c r="P37" i="1" s="1"/>
  <c r="L181" i="1"/>
  <c r="P181" i="1" s="1"/>
  <c r="L325" i="1"/>
  <c r="P325" i="1" s="1"/>
  <c r="L469" i="1"/>
  <c r="P469" i="1" s="1"/>
  <c r="L613" i="1"/>
  <c r="P613" i="1" s="1"/>
  <c r="L757" i="1"/>
  <c r="P757" i="1" s="1"/>
  <c r="L901" i="1"/>
  <c r="P901" i="1" s="1"/>
  <c r="L1045" i="1"/>
  <c r="P1045" i="1" s="1"/>
  <c r="L1189" i="1"/>
  <c r="P1189" i="1" s="1"/>
  <c r="L1333" i="1"/>
  <c r="P1333" i="1" s="1"/>
  <c r="L1477" i="1"/>
  <c r="P1477" i="1" s="1"/>
  <c r="L1621" i="1"/>
  <c r="P1621" i="1" s="1"/>
  <c r="L1765" i="1"/>
  <c r="P1765" i="1" s="1"/>
  <c r="L1909" i="1"/>
  <c r="P1909" i="1" s="1"/>
  <c r="L2053" i="1"/>
  <c r="P2053" i="1" s="1"/>
  <c r="L2197" i="1"/>
  <c r="P2197" i="1" s="1"/>
  <c r="L2341" i="1"/>
  <c r="P2341" i="1" s="1"/>
  <c r="L2485" i="1"/>
  <c r="P2485" i="1" s="1"/>
  <c r="L2629" i="1"/>
  <c r="P2629" i="1" s="1"/>
  <c r="L2773" i="1"/>
  <c r="P2773" i="1" s="1"/>
  <c r="L2917" i="1"/>
  <c r="P2917" i="1" s="1"/>
  <c r="L3061" i="1"/>
  <c r="P3061" i="1" s="1"/>
  <c r="L3205" i="1"/>
  <c r="P3205" i="1" s="1"/>
  <c r="L3349" i="1"/>
  <c r="P3349" i="1" s="1"/>
  <c r="L3493" i="1"/>
  <c r="P3493" i="1" s="1"/>
  <c r="L3637" i="1"/>
  <c r="P3637" i="1" s="1"/>
  <c r="L3781" i="1"/>
  <c r="P3781" i="1" s="1"/>
  <c r="L3925" i="1"/>
  <c r="P3925" i="1" s="1"/>
  <c r="L4069" i="1"/>
  <c r="P4069" i="1" s="1"/>
  <c r="L4189" i="1"/>
  <c r="P4189" i="1" s="1"/>
  <c r="L4333" i="1"/>
  <c r="P4333" i="1" s="1"/>
  <c r="L4477" i="1"/>
  <c r="P4477" i="1" s="1"/>
  <c r="L4621" i="1"/>
  <c r="P4621" i="1" s="1"/>
  <c r="L4765" i="1"/>
  <c r="P4765" i="1" s="1"/>
  <c r="L4909" i="1"/>
  <c r="P4909" i="1" s="1"/>
  <c r="L5053" i="1"/>
  <c r="P5053" i="1" s="1"/>
  <c r="L5197" i="1"/>
  <c r="P5197" i="1" s="1"/>
  <c r="L5341" i="1"/>
  <c r="P5341" i="1" s="1"/>
  <c r="L5485" i="1"/>
  <c r="P5485" i="1" s="1"/>
  <c r="L5629" i="1"/>
  <c r="P5629" i="1" s="1"/>
  <c r="L5773" i="1"/>
  <c r="P5773" i="1" s="1"/>
  <c r="L5917" i="1"/>
  <c r="P5917" i="1" s="1"/>
  <c r="L6061" i="1"/>
  <c r="P6061" i="1" s="1"/>
  <c r="L6205" i="1"/>
  <c r="P6205" i="1" s="1"/>
  <c r="L6349" i="1"/>
  <c r="P6349" i="1" s="1"/>
  <c r="L6493" i="1"/>
  <c r="P6493" i="1" s="1"/>
  <c r="L6637" i="1"/>
  <c r="P6637" i="1" s="1"/>
  <c r="L6781" i="1"/>
  <c r="P6781" i="1" s="1"/>
  <c r="L6925" i="1"/>
  <c r="P6925" i="1" s="1"/>
  <c r="L7069" i="1"/>
  <c r="P7069" i="1" s="1"/>
  <c r="L7213" i="1"/>
  <c r="P7213" i="1" s="1"/>
  <c r="L7357" i="1"/>
  <c r="P7357" i="1" s="1"/>
  <c r="L7501" i="1"/>
  <c r="P7501" i="1" s="1"/>
  <c r="L1356" i="1"/>
  <c r="P1356" i="1" s="1"/>
  <c r="L2940" i="1"/>
  <c r="P2940" i="1" s="1"/>
  <c r="L4380" i="1"/>
  <c r="P4380" i="1" s="1"/>
  <c r="L5820" i="1"/>
  <c r="P5820" i="1" s="1"/>
  <c r="L7260" i="1"/>
  <c r="P7260" i="1" s="1"/>
  <c r="L661" i="1"/>
  <c r="P661" i="1" s="1"/>
  <c r="L2677" i="1"/>
  <c r="P2677" i="1" s="1"/>
  <c r="L4093" i="1"/>
  <c r="P4093" i="1" s="1"/>
  <c r="L5677" i="1"/>
  <c r="P5677" i="1" s="1"/>
  <c r="L7261" i="1"/>
  <c r="P7261" i="1" s="1"/>
  <c r="L946" i="1"/>
  <c r="P946" i="1" s="1"/>
  <c r="L2098" i="1"/>
  <c r="P2098" i="1" s="1"/>
  <c r="L3538" i="1"/>
  <c r="P3538" i="1" s="1"/>
  <c r="L4546" i="1"/>
  <c r="P4546" i="1" s="1"/>
  <c r="L5698" i="1"/>
  <c r="P5698" i="1" s="1"/>
  <c r="L288" i="1"/>
  <c r="P288" i="1" s="1"/>
  <c r="L720" i="1"/>
  <c r="P720" i="1" s="1"/>
  <c r="L1152" i="1"/>
  <c r="P1152" i="1" s="1"/>
  <c r="L1584" i="1"/>
  <c r="P1584" i="1" s="1"/>
  <c r="L2016" i="1"/>
  <c r="P2016" i="1" s="1"/>
  <c r="L2304" i="1"/>
  <c r="P2304" i="1" s="1"/>
  <c r="L2880" i="1"/>
  <c r="P2880" i="1" s="1"/>
  <c r="L3168" i="1"/>
  <c r="P3168" i="1" s="1"/>
  <c r="L3600" i="1"/>
  <c r="P3600" i="1" s="1"/>
  <c r="L3888" i="1"/>
  <c r="P3888" i="1" s="1"/>
  <c r="L4320" i="1"/>
  <c r="P4320" i="1" s="1"/>
  <c r="L4464" i="1"/>
  <c r="P4464" i="1" s="1"/>
  <c r="L4752" i="1"/>
  <c r="P4752" i="1" s="1"/>
  <c r="L5040" i="1"/>
  <c r="P5040" i="1" s="1"/>
  <c r="L5328" i="1"/>
  <c r="P5328" i="1" s="1"/>
  <c r="L5904" i="1"/>
  <c r="P5904" i="1" s="1"/>
  <c r="L6192" i="1"/>
  <c r="P6192" i="1" s="1"/>
  <c r="L6480" i="1"/>
  <c r="P6480" i="1" s="1"/>
  <c r="L6768" i="1"/>
  <c r="P6768" i="1" s="1"/>
  <c r="L7056" i="1"/>
  <c r="P7056" i="1" s="1"/>
  <c r="L7200" i="1"/>
  <c r="P7200" i="1" s="1"/>
  <c r="L7488" i="1"/>
  <c r="P7488" i="1" s="1"/>
  <c r="L313" i="1"/>
  <c r="P313" i="1" s="1"/>
  <c r="L601" i="1"/>
  <c r="P601" i="1" s="1"/>
  <c r="L889" i="1"/>
  <c r="P889" i="1" s="1"/>
  <c r="L1177" i="1"/>
  <c r="P1177" i="1" s="1"/>
  <c r="L1465" i="1"/>
  <c r="P1465" i="1" s="1"/>
  <c r="L1753" i="1"/>
  <c r="P1753" i="1" s="1"/>
  <c r="L2041" i="1"/>
  <c r="P2041" i="1" s="1"/>
  <c r="L2185" i="1"/>
  <c r="P2185" i="1" s="1"/>
  <c r="L2473" i="1"/>
  <c r="P2473" i="1" s="1"/>
  <c r="L2761" i="1"/>
  <c r="P2761" i="1" s="1"/>
  <c r="L3049" i="1"/>
  <c r="P3049" i="1" s="1"/>
  <c r="L3337" i="1"/>
  <c r="P3337" i="1" s="1"/>
  <c r="L3625" i="1"/>
  <c r="P3625" i="1" s="1"/>
  <c r="L3913" i="1"/>
  <c r="P3913" i="1" s="1"/>
  <c r="L4465" i="1"/>
  <c r="P4465" i="1" s="1"/>
  <c r="L4753" i="1"/>
  <c r="P4753" i="1" s="1"/>
  <c r="L5041" i="1"/>
  <c r="P5041" i="1" s="1"/>
  <c r="L5473" i="1"/>
  <c r="P5473" i="1" s="1"/>
  <c r="L5905" i="1"/>
  <c r="P5905" i="1" s="1"/>
  <c r="L6481" i="1"/>
  <c r="P6481" i="1" s="1"/>
  <c r="L6769" i="1"/>
  <c r="P6769" i="1" s="1"/>
  <c r="L7201" i="1"/>
  <c r="P7201" i="1" s="1"/>
  <c r="L24" i="1"/>
  <c r="P24" i="1" s="1"/>
  <c r="L168" i="1"/>
  <c r="P168" i="1" s="1"/>
  <c r="L312" i="1"/>
  <c r="P312" i="1" s="1"/>
  <c r="L456" i="1"/>
  <c r="P456" i="1" s="1"/>
  <c r="L600" i="1"/>
  <c r="P600" i="1" s="1"/>
  <c r="L744" i="1"/>
  <c r="P744" i="1" s="1"/>
  <c r="L888" i="1"/>
  <c r="P888" i="1" s="1"/>
  <c r="L1032" i="1"/>
  <c r="P1032" i="1" s="1"/>
  <c r="L1176" i="1"/>
  <c r="P1176" i="1" s="1"/>
  <c r="L1320" i="1"/>
  <c r="P1320" i="1" s="1"/>
  <c r="L1464" i="1"/>
  <c r="P1464" i="1" s="1"/>
  <c r="L1608" i="1"/>
  <c r="P1608" i="1" s="1"/>
  <c r="L1752" i="1"/>
  <c r="P1752" i="1" s="1"/>
  <c r="L1896" i="1"/>
  <c r="P1896" i="1" s="1"/>
  <c r="L2040" i="1"/>
  <c r="P2040" i="1" s="1"/>
  <c r="L2184" i="1"/>
  <c r="P2184" i="1" s="1"/>
  <c r="L2328" i="1"/>
  <c r="P2328" i="1" s="1"/>
  <c r="L2472" i="1"/>
  <c r="P2472" i="1" s="1"/>
  <c r="L2616" i="1"/>
  <c r="P2616" i="1" s="1"/>
  <c r="L2760" i="1"/>
  <c r="P2760" i="1" s="1"/>
  <c r="L2904" i="1"/>
  <c r="P2904" i="1" s="1"/>
  <c r="L3048" i="1"/>
  <c r="P3048" i="1" s="1"/>
  <c r="L3192" i="1"/>
  <c r="P3192" i="1" s="1"/>
  <c r="L3336" i="1"/>
  <c r="P3336" i="1" s="1"/>
  <c r="L3480" i="1"/>
  <c r="P3480" i="1" s="1"/>
  <c r="L3624" i="1"/>
  <c r="P3624" i="1" s="1"/>
  <c r="L3768" i="1"/>
  <c r="P3768" i="1" s="1"/>
  <c r="L3912" i="1"/>
  <c r="P3912" i="1" s="1"/>
  <c r="L4056" i="1"/>
  <c r="P4056" i="1" s="1"/>
  <c r="L4200" i="1"/>
  <c r="P4200" i="1" s="1"/>
  <c r="L4344" i="1"/>
  <c r="P4344" i="1" s="1"/>
  <c r="L4488" i="1"/>
  <c r="P4488" i="1" s="1"/>
  <c r="L4632" i="1"/>
  <c r="P4632" i="1" s="1"/>
  <c r="L4776" i="1"/>
  <c r="P4776" i="1" s="1"/>
  <c r="L4920" i="1"/>
  <c r="P4920" i="1" s="1"/>
  <c r="L5064" i="1"/>
  <c r="P5064" i="1" s="1"/>
  <c r="L5208" i="1"/>
  <c r="P5208" i="1" s="1"/>
  <c r="L5352" i="1"/>
  <c r="P5352" i="1" s="1"/>
  <c r="L5496" i="1"/>
  <c r="P5496" i="1" s="1"/>
  <c r="L5640" i="1"/>
  <c r="P5640" i="1" s="1"/>
  <c r="L5784" i="1"/>
  <c r="P5784" i="1" s="1"/>
  <c r="L5928" i="1"/>
  <c r="P5928" i="1" s="1"/>
  <c r="L6072" i="1"/>
  <c r="P6072" i="1" s="1"/>
  <c r="L6216" i="1"/>
  <c r="P6216" i="1" s="1"/>
  <c r="L6360" i="1"/>
  <c r="P6360" i="1" s="1"/>
  <c r="L6504" i="1"/>
  <c r="P6504" i="1" s="1"/>
  <c r="L6648" i="1"/>
  <c r="P6648" i="1" s="1"/>
  <c r="L6792" i="1"/>
  <c r="P6792" i="1" s="1"/>
  <c r="L6936" i="1"/>
  <c r="P6936" i="1" s="1"/>
  <c r="L7080" i="1"/>
  <c r="P7080" i="1" s="1"/>
  <c r="L7224" i="1"/>
  <c r="P7224" i="1" s="1"/>
  <c r="L7368" i="1"/>
  <c r="P7368" i="1" s="1"/>
  <c r="L49" i="1"/>
  <c r="P49" i="1" s="1"/>
  <c r="L193" i="1"/>
  <c r="P193" i="1" s="1"/>
  <c r="L337" i="1"/>
  <c r="P337" i="1" s="1"/>
  <c r="L481" i="1"/>
  <c r="P481" i="1" s="1"/>
  <c r="L625" i="1"/>
  <c r="P625" i="1" s="1"/>
  <c r="L769" i="1"/>
  <c r="P769" i="1" s="1"/>
  <c r="L913" i="1"/>
  <c r="P913" i="1" s="1"/>
  <c r="L1057" i="1"/>
  <c r="P1057" i="1" s="1"/>
  <c r="L1201" i="1"/>
  <c r="P1201" i="1" s="1"/>
  <c r="L1345" i="1"/>
  <c r="P1345" i="1" s="1"/>
  <c r="L1489" i="1"/>
  <c r="P1489" i="1" s="1"/>
  <c r="L1633" i="1"/>
  <c r="P1633" i="1" s="1"/>
  <c r="L1777" i="1"/>
  <c r="P1777" i="1" s="1"/>
  <c r="L1921" i="1"/>
  <c r="P1921" i="1" s="1"/>
  <c r="L2065" i="1"/>
  <c r="P2065" i="1" s="1"/>
  <c r="L2209" i="1"/>
  <c r="P2209" i="1" s="1"/>
  <c r="L2353" i="1"/>
  <c r="P2353" i="1" s="1"/>
  <c r="L2497" i="1"/>
  <c r="P2497" i="1" s="1"/>
  <c r="L2641" i="1"/>
  <c r="P2641" i="1" s="1"/>
  <c r="L2785" i="1"/>
  <c r="P2785" i="1" s="1"/>
  <c r="L2929" i="1"/>
  <c r="P2929" i="1" s="1"/>
  <c r="L3073" i="1"/>
  <c r="P3073" i="1" s="1"/>
  <c r="L3217" i="1"/>
  <c r="P3217" i="1" s="1"/>
  <c r="L3361" i="1"/>
  <c r="P3361" i="1" s="1"/>
  <c r="L3505" i="1"/>
  <c r="P3505" i="1" s="1"/>
  <c r="L3649" i="1"/>
  <c r="P3649" i="1" s="1"/>
  <c r="L3793" i="1"/>
  <c r="P3793" i="1" s="1"/>
  <c r="L3937" i="1"/>
  <c r="P3937" i="1" s="1"/>
  <c r="L4081" i="1"/>
  <c r="P4081" i="1" s="1"/>
  <c r="L4201" i="1"/>
  <c r="P4201" i="1" s="1"/>
  <c r="L4345" i="1"/>
  <c r="P4345" i="1" s="1"/>
  <c r="L4489" i="1"/>
  <c r="P4489" i="1" s="1"/>
  <c r="L4633" i="1"/>
  <c r="P4633" i="1" s="1"/>
  <c r="L4777" i="1"/>
  <c r="P4777" i="1" s="1"/>
  <c r="L4921" i="1"/>
  <c r="P4921" i="1" s="1"/>
  <c r="L5065" i="1"/>
  <c r="P5065" i="1" s="1"/>
  <c r="L5209" i="1"/>
  <c r="P5209" i="1" s="1"/>
  <c r="L5353" i="1"/>
  <c r="P5353" i="1" s="1"/>
  <c r="L5497" i="1"/>
  <c r="P5497" i="1" s="1"/>
  <c r="L5641" i="1"/>
  <c r="P5641" i="1" s="1"/>
  <c r="L5785" i="1"/>
  <c r="P5785" i="1" s="1"/>
  <c r="L5929" i="1"/>
  <c r="P5929" i="1" s="1"/>
  <c r="L6073" i="1"/>
  <c r="P6073" i="1" s="1"/>
  <c r="L6217" i="1"/>
  <c r="P6217" i="1" s="1"/>
  <c r="L6361" i="1"/>
  <c r="P6361" i="1" s="1"/>
  <c r="L6505" i="1"/>
  <c r="P6505" i="1" s="1"/>
  <c r="L6649" i="1"/>
  <c r="P6649" i="1" s="1"/>
  <c r="L6793" i="1"/>
  <c r="P6793" i="1" s="1"/>
  <c r="L6937" i="1"/>
  <c r="P6937" i="1" s="1"/>
  <c r="L7081" i="1"/>
  <c r="P7081" i="1" s="1"/>
  <c r="L7225" i="1"/>
  <c r="P7225" i="1" s="1"/>
  <c r="L7369" i="1"/>
  <c r="P7369" i="1" s="1"/>
  <c r="L636" i="1"/>
  <c r="P636" i="1" s="1"/>
  <c r="L2076" i="1"/>
  <c r="P2076" i="1" s="1"/>
  <c r="L3516" i="1"/>
  <c r="P3516" i="1" s="1"/>
  <c r="L4956" i="1"/>
  <c r="P4956" i="1" s="1"/>
  <c r="L6396" i="1"/>
  <c r="P6396" i="1" s="1"/>
  <c r="L1093" i="1"/>
  <c r="P1093" i="1" s="1"/>
  <c r="L2533" i="1"/>
  <c r="P2533" i="1" s="1"/>
  <c r="L4237" i="1"/>
  <c r="P4237" i="1" s="1"/>
  <c r="L5821" i="1"/>
  <c r="P5821" i="1" s="1"/>
  <c r="L7405" i="1"/>
  <c r="P7405" i="1" s="1"/>
  <c r="L2530" i="1"/>
  <c r="P2530" i="1" s="1"/>
  <c r="L2592" i="1"/>
  <c r="P2592" i="1" s="1"/>
  <c r="L4321" i="1"/>
  <c r="P4321" i="1" s="1"/>
  <c r="L4609" i="1"/>
  <c r="P4609" i="1" s="1"/>
  <c r="L5185" i="1"/>
  <c r="P5185" i="1" s="1"/>
  <c r="L5617" i="1"/>
  <c r="P5617" i="1" s="1"/>
  <c r="L6049" i="1"/>
  <c r="P6049" i="1" s="1"/>
  <c r="L6337" i="1"/>
  <c r="P6337" i="1" s="1"/>
  <c r="L6913" i="1"/>
  <c r="P6913" i="1" s="1"/>
  <c r="L7489" i="1"/>
  <c r="P7489" i="1" s="1"/>
  <c r="L36" i="1"/>
  <c r="P36" i="1" s="1"/>
  <c r="L180" i="1"/>
  <c r="P180" i="1" s="1"/>
  <c r="L324" i="1"/>
  <c r="P324" i="1" s="1"/>
  <c r="L468" i="1"/>
  <c r="P468" i="1" s="1"/>
  <c r="L612" i="1"/>
  <c r="P612" i="1" s="1"/>
  <c r="L756" i="1"/>
  <c r="P756" i="1" s="1"/>
  <c r="L900" i="1"/>
  <c r="P900" i="1" s="1"/>
  <c r="L1044" i="1"/>
  <c r="P1044" i="1" s="1"/>
  <c r="L1188" i="1"/>
  <c r="P1188" i="1" s="1"/>
  <c r="L1332" i="1"/>
  <c r="P1332" i="1" s="1"/>
  <c r="L1476" i="1"/>
  <c r="P1476" i="1" s="1"/>
  <c r="L1620" i="1"/>
  <c r="P1620" i="1" s="1"/>
  <c r="L1764" i="1"/>
  <c r="P1764" i="1" s="1"/>
  <c r="L1908" i="1"/>
  <c r="P1908" i="1" s="1"/>
  <c r="L2052" i="1"/>
  <c r="P2052" i="1" s="1"/>
  <c r="L2196" i="1"/>
  <c r="P2196" i="1" s="1"/>
  <c r="L2340" i="1"/>
  <c r="P2340" i="1" s="1"/>
  <c r="L2484" i="1"/>
  <c r="P2484" i="1" s="1"/>
  <c r="L2628" i="1"/>
  <c r="P2628" i="1" s="1"/>
  <c r="L2772" i="1"/>
  <c r="P2772" i="1" s="1"/>
  <c r="L2916" i="1"/>
  <c r="P2916" i="1" s="1"/>
  <c r="L3060" i="1"/>
  <c r="P3060" i="1" s="1"/>
  <c r="L3204" i="1"/>
  <c r="P3204" i="1" s="1"/>
  <c r="L3348" i="1"/>
  <c r="P3348" i="1" s="1"/>
  <c r="L3492" i="1"/>
  <c r="P3492" i="1" s="1"/>
  <c r="L3636" i="1"/>
  <c r="P3636" i="1" s="1"/>
  <c r="L3780" i="1"/>
  <c r="P3780" i="1" s="1"/>
  <c r="L3924" i="1"/>
  <c r="P3924" i="1" s="1"/>
  <c r="L4068" i="1"/>
  <c r="P4068" i="1" s="1"/>
  <c r="L4212" i="1"/>
  <c r="P4212" i="1" s="1"/>
  <c r="L4356" i="1"/>
  <c r="P4356" i="1" s="1"/>
  <c r="L4500" i="1"/>
  <c r="P4500" i="1" s="1"/>
  <c r="L4644" i="1"/>
  <c r="P4644" i="1" s="1"/>
  <c r="L4788" i="1"/>
  <c r="P4788" i="1" s="1"/>
  <c r="L4932" i="1"/>
  <c r="P4932" i="1" s="1"/>
  <c r="L5076" i="1"/>
  <c r="P5076" i="1" s="1"/>
  <c r="L5220" i="1"/>
  <c r="P5220" i="1" s="1"/>
  <c r="L5364" i="1"/>
  <c r="P5364" i="1" s="1"/>
  <c r="L5508" i="1"/>
  <c r="P5508" i="1" s="1"/>
  <c r="L5652" i="1"/>
  <c r="P5652" i="1" s="1"/>
  <c r="L5796" i="1"/>
  <c r="P5796" i="1" s="1"/>
  <c r="L5940" i="1"/>
  <c r="P5940" i="1" s="1"/>
  <c r="L6084" i="1"/>
  <c r="P6084" i="1" s="1"/>
  <c r="L6228" i="1"/>
  <c r="P6228" i="1" s="1"/>
  <c r="L6372" i="1"/>
  <c r="P6372" i="1" s="1"/>
  <c r="L6516" i="1"/>
  <c r="P6516" i="1" s="1"/>
  <c r="L6660" i="1"/>
  <c r="P6660" i="1" s="1"/>
  <c r="L6804" i="1"/>
  <c r="P6804" i="1" s="1"/>
  <c r="L6948" i="1"/>
  <c r="P6948" i="1" s="1"/>
  <c r="L7092" i="1"/>
  <c r="P7092" i="1" s="1"/>
  <c r="L7236" i="1"/>
  <c r="P7236" i="1" s="1"/>
  <c r="L7380" i="1"/>
  <c r="P7380" i="1" s="1"/>
  <c r="L61" i="1"/>
  <c r="P61" i="1" s="1"/>
  <c r="L205" i="1"/>
  <c r="P205" i="1" s="1"/>
  <c r="L349" i="1"/>
  <c r="P349" i="1" s="1"/>
  <c r="L493" i="1"/>
  <c r="P493" i="1" s="1"/>
  <c r="L637" i="1"/>
  <c r="P637" i="1" s="1"/>
  <c r="L781" i="1"/>
  <c r="P781" i="1" s="1"/>
  <c r="L925" i="1"/>
  <c r="P925" i="1" s="1"/>
  <c r="L1069" i="1"/>
  <c r="P1069" i="1" s="1"/>
  <c r="L1213" i="1"/>
  <c r="P1213" i="1" s="1"/>
  <c r="L1357" i="1"/>
  <c r="P1357" i="1" s="1"/>
  <c r="L1501" i="1"/>
  <c r="P1501" i="1" s="1"/>
  <c r="L1645" i="1"/>
  <c r="P1645" i="1" s="1"/>
  <c r="L1789" i="1"/>
  <c r="P1789" i="1" s="1"/>
  <c r="L1933" i="1"/>
  <c r="P1933" i="1" s="1"/>
  <c r="L2077" i="1"/>
  <c r="P2077" i="1" s="1"/>
  <c r="L2221" i="1"/>
  <c r="P2221" i="1" s="1"/>
  <c r="L2365" i="1"/>
  <c r="P2365" i="1" s="1"/>
  <c r="L2509" i="1"/>
  <c r="P2509" i="1" s="1"/>
  <c r="L2653" i="1"/>
  <c r="P2653" i="1" s="1"/>
  <c r="L2797" i="1"/>
  <c r="P2797" i="1" s="1"/>
  <c r="L2941" i="1"/>
  <c r="P2941" i="1" s="1"/>
  <c r="L3085" i="1"/>
  <c r="P3085" i="1" s="1"/>
  <c r="L3229" i="1"/>
  <c r="P3229" i="1" s="1"/>
  <c r="L3373" i="1"/>
  <c r="P3373" i="1" s="1"/>
  <c r="L3517" i="1"/>
  <c r="P3517" i="1" s="1"/>
  <c r="L3661" i="1"/>
  <c r="P3661" i="1" s="1"/>
  <c r="L3805" i="1"/>
  <c r="P3805" i="1" s="1"/>
  <c r="L3949" i="1"/>
  <c r="P3949" i="1" s="1"/>
  <c r="L4213" i="1"/>
  <c r="P4213" i="1" s="1"/>
  <c r="L4357" i="1"/>
  <c r="P4357" i="1" s="1"/>
  <c r="L4501" i="1"/>
  <c r="P4501" i="1" s="1"/>
  <c r="L4645" i="1"/>
  <c r="P4645" i="1" s="1"/>
  <c r="L4789" i="1"/>
  <c r="P4789" i="1" s="1"/>
  <c r="L4933" i="1"/>
  <c r="P4933" i="1" s="1"/>
  <c r="L5077" i="1"/>
  <c r="P5077" i="1" s="1"/>
  <c r="L5221" i="1"/>
  <c r="P5221" i="1" s="1"/>
  <c r="L5365" i="1"/>
  <c r="P5365" i="1" s="1"/>
  <c r="L5509" i="1"/>
  <c r="P5509" i="1" s="1"/>
  <c r="L5653" i="1"/>
  <c r="P5653" i="1" s="1"/>
  <c r="L5797" i="1"/>
  <c r="P5797" i="1" s="1"/>
  <c r="L5941" i="1"/>
  <c r="P5941" i="1" s="1"/>
  <c r="L6085" i="1"/>
  <c r="P6085" i="1" s="1"/>
  <c r="L6229" i="1"/>
  <c r="P6229" i="1" s="1"/>
  <c r="L6373" i="1"/>
  <c r="P6373" i="1" s="1"/>
  <c r="L6517" i="1"/>
  <c r="P6517" i="1" s="1"/>
  <c r="L6661" i="1"/>
  <c r="P6661" i="1" s="1"/>
  <c r="L6805" i="1"/>
  <c r="P6805" i="1" s="1"/>
  <c r="L6949" i="1"/>
  <c r="P6949" i="1" s="1"/>
  <c r="L7093" i="1"/>
  <c r="P7093" i="1" s="1"/>
  <c r="L7237" i="1"/>
  <c r="P7237" i="1" s="1"/>
  <c r="L7381" i="1"/>
  <c r="P7381" i="1" s="1"/>
  <c r="L60" i="1"/>
  <c r="P60" i="1" s="1"/>
  <c r="L1500" i="1"/>
  <c r="P1500" i="1" s="1"/>
  <c r="L2796" i="1"/>
  <c r="P2796" i="1" s="1"/>
  <c r="L4236" i="1"/>
  <c r="P4236" i="1" s="1"/>
  <c r="L5676" i="1"/>
  <c r="P5676" i="1" s="1"/>
  <c r="L6972" i="1"/>
  <c r="P6972" i="1" s="1"/>
  <c r="L229" i="1"/>
  <c r="P229" i="1" s="1"/>
  <c r="L1669" i="1"/>
  <c r="P1669" i="1" s="1"/>
  <c r="L3253" i="1"/>
  <c r="P3253" i="1" s="1"/>
  <c r="L4669" i="1"/>
  <c r="P4669" i="1" s="1"/>
  <c r="L6253" i="1"/>
  <c r="P6253" i="1" s="1"/>
  <c r="L370" i="1"/>
  <c r="P370" i="1" s="1"/>
  <c r="L2674" i="1"/>
  <c r="P2674" i="1" s="1"/>
  <c r="L6130" i="1"/>
  <c r="P6130" i="1" s="1"/>
  <c r="L48" i="1"/>
  <c r="P48" i="1" s="1"/>
  <c r="L192" i="1"/>
  <c r="P192" i="1" s="1"/>
  <c r="L336" i="1"/>
  <c r="P336" i="1" s="1"/>
  <c r="L480" i="1"/>
  <c r="P480" i="1" s="1"/>
  <c r="L624" i="1"/>
  <c r="P624" i="1" s="1"/>
  <c r="L768" i="1"/>
  <c r="P768" i="1" s="1"/>
  <c r="L912" i="1"/>
  <c r="P912" i="1" s="1"/>
  <c r="L1056" i="1"/>
  <c r="P1056" i="1" s="1"/>
  <c r="L1200" i="1"/>
  <c r="P1200" i="1" s="1"/>
  <c r="L1344" i="1"/>
  <c r="P1344" i="1" s="1"/>
  <c r="L1488" i="1"/>
  <c r="P1488" i="1" s="1"/>
  <c r="L1632" i="1"/>
  <c r="P1632" i="1" s="1"/>
  <c r="L1776" i="1"/>
  <c r="P1776" i="1" s="1"/>
  <c r="L1920" i="1"/>
  <c r="P1920" i="1" s="1"/>
  <c r="L2064" i="1"/>
  <c r="P2064" i="1" s="1"/>
  <c r="L2208" i="1"/>
  <c r="P2208" i="1" s="1"/>
  <c r="L2352" i="1"/>
  <c r="P2352" i="1" s="1"/>
  <c r="L2496" i="1"/>
  <c r="P2496" i="1" s="1"/>
  <c r="L2640" i="1"/>
  <c r="P2640" i="1" s="1"/>
  <c r="L2784" i="1"/>
  <c r="P2784" i="1" s="1"/>
  <c r="L2928" i="1"/>
  <c r="P2928" i="1" s="1"/>
  <c r="L3072" i="1"/>
  <c r="P3072" i="1" s="1"/>
  <c r="L3216" i="1"/>
  <c r="P3216" i="1" s="1"/>
  <c r="L3360" i="1"/>
  <c r="P3360" i="1" s="1"/>
  <c r="L3504" i="1"/>
  <c r="P3504" i="1" s="1"/>
  <c r="L3648" i="1"/>
  <c r="P3648" i="1" s="1"/>
  <c r="L3792" i="1"/>
  <c r="P3792" i="1" s="1"/>
  <c r="L3936" i="1"/>
  <c r="P3936" i="1" s="1"/>
  <c r="L4080" i="1"/>
  <c r="P4080" i="1" s="1"/>
  <c r="L4224" i="1"/>
  <c r="P4224" i="1" s="1"/>
  <c r="L4368" i="1"/>
  <c r="P4368" i="1" s="1"/>
  <c r="L4512" i="1"/>
  <c r="P4512" i="1" s="1"/>
  <c r="L4656" i="1"/>
  <c r="P4656" i="1" s="1"/>
  <c r="L4800" i="1"/>
  <c r="P4800" i="1" s="1"/>
  <c r="L4944" i="1"/>
  <c r="P4944" i="1" s="1"/>
  <c r="L5088" i="1"/>
  <c r="P5088" i="1" s="1"/>
  <c r="L5232" i="1"/>
  <c r="P5232" i="1" s="1"/>
  <c r="L5376" i="1"/>
  <c r="P5376" i="1" s="1"/>
  <c r="L5520" i="1"/>
  <c r="P5520" i="1" s="1"/>
  <c r="L5664" i="1"/>
  <c r="P5664" i="1" s="1"/>
  <c r="L5808" i="1"/>
  <c r="P5808" i="1" s="1"/>
  <c r="L5952" i="1"/>
  <c r="P5952" i="1" s="1"/>
  <c r="L6096" i="1"/>
  <c r="P6096" i="1" s="1"/>
  <c r="L6240" i="1"/>
  <c r="P6240" i="1" s="1"/>
  <c r="L6384" i="1"/>
  <c r="P6384" i="1" s="1"/>
  <c r="L6528" i="1"/>
  <c r="P6528" i="1" s="1"/>
  <c r="L6672" i="1"/>
  <c r="P6672" i="1" s="1"/>
  <c r="L6816" i="1"/>
  <c r="P6816" i="1" s="1"/>
  <c r="L6960" i="1"/>
  <c r="P6960" i="1" s="1"/>
  <c r="L7104" i="1"/>
  <c r="P7104" i="1" s="1"/>
  <c r="L7248" i="1"/>
  <c r="P7248" i="1" s="1"/>
  <c r="L7392" i="1"/>
  <c r="P7392" i="1" s="1"/>
  <c r="L73" i="1"/>
  <c r="P73" i="1" s="1"/>
  <c r="L217" i="1"/>
  <c r="P217" i="1" s="1"/>
  <c r="L361" i="1"/>
  <c r="P361" i="1" s="1"/>
  <c r="L505" i="1"/>
  <c r="P505" i="1" s="1"/>
  <c r="L649" i="1"/>
  <c r="P649" i="1" s="1"/>
  <c r="L793" i="1"/>
  <c r="P793" i="1" s="1"/>
  <c r="L937" i="1"/>
  <c r="P937" i="1" s="1"/>
  <c r="L1081" i="1"/>
  <c r="P1081" i="1" s="1"/>
  <c r="L1225" i="1"/>
  <c r="P1225" i="1" s="1"/>
  <c r="L1369" i="1"/>
  <c r="P1369" i="1" s="1"/>
  <c r="L1513" i="1"/>
  <c r="P1513" i="1" s="1"/>
  <c r="L1657" i="1"/>
  <c r="P1657" i="1" s="1"/>
  <c r="L1801" i="1"/>
  <c r="P1801" i="1" s="1"/>
  <c r="L1945" i="1"/>
  <c r="P1945" i="1" s="1"/>
  <c r="L2089" i="1"/>
  <c r="P2089" i="1" s="1"/>
  <c r="L2233" i="1"/>
  <c r="P2233" i="1" s="1"/>
  <c r="L2377" i="1"/>
  <c r="P2377" i="1" s="1"/>
  <c r="L2521" i="1"/>
  <c r="P2521" i="1" s="1"/>
  <c r="L2665" i="1"/>
  <c r="P2665" i="1" s="1"/>
  <c r="L2809" i="1"/>
  <c r="P2809" i="1" s="1"/>
  <c r="L2953" i="1"/>
  <c r="P2953" i="1" s="1"/>
  <c r="L3097" i="1"/>
  <c r="P3097" i="1" s="1"/>
  <c r="L3241" i="1"/>
  <c r="P3241" i="1" s="1"/>
  <c r="L3385" i="1"/>
  <c r="P3385" i="1" s="1"/>
  <c r="L3529" i="1"/>
  <c r="P3529" i="1" s="1"/>
  <c r="L3673" i="1"/>
  <c r="P3673" i="1" s="1"/>
  <c r="L3817" i="1"/>
  <c r="P3817" i="1" s="1"/>
  <c r="L3961" i="1"/>
  <c r="P3961" i="1" s="1"/>
  <c r="L4225" i="1"/>
  <c r="P4225" i="1" s="1"/>
  <c r="L4369" i="1"/>
  <c r="P4369" i="1" s="1"/>
  <c r="L4513" i="1"/>
  <c r="P4513" i="1" s="1"/>
  <c r="L4657" i="1"/>
  <c r="P4657" i="1" s="1"/>
  <c r="L4801" i="1"/>
  <c r="P4801" i="1" s="1"/>
  <c r="L4945" i="1"/>
  <c r="P4945" i="1" s="1"/>
  <c r="L5089" i="1"/>
  <c r="P5089" i="1" s="1"/>
  <c r="L5233" i="1"/>
  <c r="P5233" i="1" s="1"/>
  <c r="L5377" i="1"/>
  <c r="P5377" i="1" s="1"/>
  <c r="L5521" i="1"/>
  <c r="P5521" i="1" s="1"/>
  <c r="L5665" i="1"/>
  <c r="P5665" i="1" s="1"/>
  <c r="L5809" i="1"/>
  <c r="P5809" i="1" s="1"/>
  <c r="L5953" i="1"/>
  <c r="P5953" i="1" s="1"/>
  <c r="L6097" i="1"/>
  <c r="P6097" i="1" s="1"/>
  <c r="L6241" i="1"/>
  <c r="P6241" i="1" s="1"/>
  <c r="L6385" i="1"/>
  <c r="P6385" i="1" s="1"/>
  <c r="L6529" i="1"/>
  <c r="P6529" i="1" s="1"/>
  <c r="L6673" i="1"/>
  <c r="P6673" i="1" s="1"/>
  <c r="L6817" i="1"/>
  <c r="P6817" i="1" s="1"/>
  <c r="L6961" i="1"/>
  <c r="P6961" i="1" s="1"/>
  <c r="L7105" i="1"/>
  <c r="P7105" i="1" s="1"/>
  <c r="L7249" i="1"/>
  <c r="P7249" i="1" s="1"/>
  <c r="L7393" i="1"/>
  <c r="P7393" i="1" s="1"/>
  <c r="L492" i="1"/>
  <c r="P492" i="1" s="1"/>
  <c r="L1932" i="1"/>
  <c r="P1932" i="1" s="1"/>
  <c r="L3372" i="1"/>
  <c r="P3372" i="1" s="1"/>
  <c r="L4812" i="1"/>
  <c r="P4812" i="1" s="1"/>
  <c r="L6108" i="1"/>
  <c r="P6108" i="1" s="1"/>
  <c r="L805" i="1"/>
  <c r="P805" i="1" s="1"/>
  <c r="L2101" i="1"/>
  <c r="P2101" i="1" s="1"/>
  <c r="L3685" i="1"/>
  <c r="P3685" i="1" s="1"/>
  <c r="L4957" i="1"/>
  <c r="P4957" i="1" s="1"/>
  <c r="L6541" i="1"/>
  <c r="P6541" i="1" s="1"/>
  <c r="L658" i="1"/>
  <c r="P658" i="1" s="1"/>
  <c r="L1666" i="1"/>
  <c r="P1666" i="1" s="1"/>
  <c r="L3250" i="1"/>
  <c r="P3250" i="1" s="1"/>
  <c r="L4258" i="1"/>
  <c r="P4258" i="1" s="1"/>
  <c r="L5122" i="1"/>
  <c r="P5122" i="1" s="1"/>
  <c r="L5554" i="1"/>
  <c r="P5554" i="1" s="1"/>
  <c r="L6274" i="1"/>
  <c r="P6274" i="1" s="1"/>
  <c r="L6418" i="1"/>
  <c r="P6418" i="1" s="1"/>
  <c r="L6562" i="1"/>
  <c r="P6562" i="1" s="1"/>
  <c r="L6706" i="1"/>
  <c r="P6706" i="1" s="1"/>
  <c r="L6850" i="1"/>
  <c r="P6850" i="1" s="1"/>
  <c r="L7138" i="1"/>
  <c r="P7138" i="1" s="1"/>
  <c r="L7282" i="1"/>
  <c r="P7282" i="1" s="1"/>
  <c r="L75" i="1"/>
  <c r="P75" i="1" s="1"/>
  <c r="L219" i="1"/>
  <c r="P219" i="1" s="1"/>
  <c r="L363" i="1"/>
  <c r="P363" i="1" s="1"/>
  <c r="L507" i="1"/>
  <c r="P507" i="1" s="1"/>
  <c r="L651" i="1"/>
  <c r="P651" i="1" s="1"/>
  <c r="L795" i="1"/>
  <c r="P795" i="1" s="1"/>
  <c r="L939" i="1"/>
  <c r="P939" i="1" s="1"/>
  <c r="L1083" i="1"/>
  <c r="P1083" i="1" s="1"/>
  <c r="L1227" i="1"/>
  <c r="P1227" i="1" s="1"/>
  <c r="L1371" i="1"/>
  <c r="P1371" i="1" s="1"/>
  <c r="L1515" i="1"/>
  <c r="P1515" i="1" s="1"/>
  <c r="L1659" i="1"/>
  <c r="P1659" i="1" s="1"/>
  <c r="L1803" i="1"/>
  <c r="P1803" i="1" s="1"/>
  <c r="L1947" i="1"/>
  <c r="P1947" i="1" s="1"/>
  <c r="L2091" i="1"/>
  <c r="P2091" i="1" s="1"/>
  <c r="L2235" i="1"/>
  <c r="P2235" i="1" s="1"/>
  <c r="L2379" i="1"/>
  <c r="P2379" i="1" s="1"/>
  <c r="L2523" i="1"/>
  <c r="P2523" i="1" s="1"/>
  <c r="L2667" i="1"/>
  <c r="P2667" i="1" s="1"/>
  <c r="L2811" i="1"/>
  <c r="P2811" i="1" s="1"/>
  <c r="L2955" i="1"/>
  <c r="P2955" i="1" s="1"/>
  <c r="L3099" i="1"/>
  <c r="P3099" i="1" s="1"/>
  <c r="L3243" i="1"/>
  <c r="P3243" i="1" s="1"/>
  <c r="L3387" i="1"/>
  <c r="P3387" i="1" s="1"/>
  <c r="L3531" i="1"/>
  <c r="P3531" i="1" s="1"/>
  <c r="L3675" i="1"/>
  <c r="P3675" i="1" s="1"/>
  <c r="L3819" i="1"/>
  <c r="P3819" i="1" s="1"/>
  <c r="L3963" i="1"/>
  <c r="P3963" i="1" s="1"/>
  <c r="L4107" i="1"/>
  <c r="P4107" i="1" s="1"/>
  <c r="L4251" i="1"/>
  <c r="P4251" i="1" s="1"/>
  <c r="L4395" i="1"/>
  <c r="P4395" i="1" s="1"/>
  <c r="L4539" i="1"/>
  <c r="P4539" i="1" s="1"/>
  <c r="L4683" i="1"/>
  <c r="P4683" i="1" s="1"/>
  <c r="L4827" i="1"/>
  <c r="P4827" i="1" s="1"/>
  <c r="L4971" i="1"/>
  <c r="P4971" i="1" s="1"/>
  <c r="L5115" i="1"/>
  <c r="P5115" i="1" s="1"/>
  <c r="L5259" i="1"/>
  <c r="P5259" i="1" s="1"/>
  <c r="L5403" i="1"/>
  <c r="P5403" i="1" s="1"/>
  <c r="L5547" i="1"/>
  <c r="P5547" i="1" s="1"/>
  <c r="L5691" i="1"/>
  <c r="P5691" i="1" s="1"/>
  <c r="L5835" i="1"/>
  <c r="P5835" i="1" s="1"/>
  <c r="L5979" i="1"/>
  <c r="P5979" i="1" s="1"/>
  <c r="L6123" i="1"/>
  <c r="P6123" i="1" s="1"/>
  <c r="L6267" i="1"/>
  <c r="P6267" i="1" s="1"/>
  <c r="L6411" i="1"/>
  <c r="P6411" i="1" s="1"/>
  <c r="L6555" i="1"/>
  <c r="P6555" i="1" s="1"/>
  <c r="L6699" i="1"/>
  <c r="P6699" i="1" s="1"/>
  <c r="L6843" i="1"/>
  <c r="P6843" i="1" s="1"/>
  <c r="L6987" i="1"/>
  <c r="P6987" i="1" s="1"/>
  <c r="L7131" i="1"/>
  <c r="P7131" i="1" s="1"/>
  <c r="L7275" i="1"/>
  <c r="P7275" i="1" s="1"/>
  <c r="L7419" i="1"/>
  <c r="P7419" i="1" s="1"/>
  <c r="L924" i="1"/>
  <c r="P924" i="1" s="1"/>
  <c r="L2364" i="1"/>
  <c r="P2364" i="1" s="1"/>
  <c r="L3804" i="1"/>
  <c r="P3804" i="1" s="1"/>
  <c r="L5244" i="1"/>
  <c r="P5244" i="1" s="1"/>
  <c r="L6684" i="1"/>
  <c r="P6684" i="1" s="1"/>
  <c r="L1381" i="1"/>
  <c r="P1381" i="1" s="1"/>
  <c r="L2965" i="1"/>
  <c r="P2965" i="1" s="1"/>
  <c r="L4525" i="1"/>
  <c r="P4525" i="1" s="1"/>
  <c r="L6109" i="1"/>
  <c r="P6109" i="1" s="1"/>
  <c r="L1090" i="1"/>
  <c r="P1090" i="1" s="1"/>
  <c r="L2242" i="1"/>
  <c r="P2242" i="1" s="1"/>
  <c r="L3682" i="1"/>
  <c r="P3682" i="1" s="1"/>
  <c r="L4690" i="1"/>
  <c r="P4690" i="1" s="1"/>
  <c r="L5986" i="1"/>
  <c r="P5986" i="1" s="1"/>
  <c r="L1080" i="1"/>
  <c r="P1080" i="1" s="1"/>
  <c r="L2088" i="1"/>
  <c r="P2088" i="1" s="1"/>
  <c r="L3096" i="1"/>
  <c r="P3096" i="1" s="1"/>
  <c r="L4248" i="1"/>
  <c r="P4248" i="1" s="1"/>
  <c r="L5256" i="1"/>
  <c r="P5256" i="1" s="1"/>
  <c r="L6264" i="1"/>
  <c r="P6264" i="1" s="1"/>
  <c r="L7272" i="1"/>
  <c r="P7272" i="1" s="1"/>
  <c r="L97" i="1"/>
  <c r="P97" i="1" s="1"/>
  <c r="L1105" i="1"/>
  <c r="P1105" i="1" s="1"/>
  <c r="L2257" i="1"/>
  <c r="P2257" i="1" s="1"/>
  <c r="L2977" i="1"/>
  <c r="P2977" i="1" s="1"/>
  <c r="L3697" i="1"/>
  <c r="P3697" i="1" s="1"/>
  <c r="L4249" i="1"/>
  <c r="P4249" i="1" s="1"/>
  <c r="L4969" i="1"/>
  <c r="P4969" i="1" s="1"/>
  <c r="L5545" i="1"/>
  <c r="P5545" i="1" s="1"/>
  <c r="L6409" i="1"/>
  <c r="P6409" i="1" s="1"/>
  <c r="L7129" i="1"/>
  <c r="P7129" i="1" s="1"/>
  <c r="L7018" i="1"/>
  <c r="P7018" i="1" s="1"/>
  <c r="L7162" i="1"/>
  <c r="P7162" i="1" s="1"/>
  <c r="L7306" i="1"/>
  <c r="P7306" i="1" s="1"/>
  <c r="L7450" i="1"/>
  <c r="P7450" i="1" s="1"/>
  <c r="L99" i="1"/>
  <c r="P99" i="1" s="1"/>
  <c r="L243" i="1"/>
  <c r="P243" i="1" s="1"/>
  <c r="L387" i="1"/>
  <c r="P387" i="1" s="1"/>
  <c r="L531" i="1"/>
  <c r="P531" i="1" s="1"/>
  <c r="L675" i="1"/>
  <c r="P675" i="1" s="1"/>
  <c r="L819" i="1"/>
  <c r="P819" i="1" s="1"/>
  <c r="L963" i="1"/>
  <c r="P963" i="1" s="1"/>
  <c r="L1107" i="1"/>
  <c r="P1107" i="1" s="1"/>
  <c r="L1251" i="1"/>
  <c r="P1251" i="1" s="1"/>
  <c r="L1395" i="1"/>
  <c r="P1395" i="1" s="1"/>
  <c r="L1539" i="1"/>
  <c r="P1539" i="1" s="1"/>
  <c r="L1683" i="1"/>
  <c r="P1683" i="1" s="1"/>
  <c r="L1827" i="1"/>
  <c r="P1827" i="1" s="1"/>
  <c r="L1971" i="1"/>
  <c r="P1971" i="1" s="1"/>
  <c r="L2115" i="1"/>
  <c r="P2115" i="1" s="1"/>
  <c r="L2259" i="1"/>
  <c r="P2259" i="1" s="1"/>
  <c r="L2403" i="1"/>
  <c r="P2403" i="1" s="1"/>
  <c r="L2547" i="1"/>
  <c r="P2547" i="1" s="1"/>
  <c r="L2691" i="1"/>
  <c r="P2691" i="1" s="1"/>
  <c r="L2835" i="1"/>
  <c r="P2835" i="1" s="1"/>
  <c r="L2979" i="1"/>
  <c r="P2979" i="1" s="1"/>
  <c r="L3123" i="1"/>
  <c r="P3123" i="1" s="1"/>
  <c r="L3267" i="1"/>
  <c r="P3267" i="1" s="1"/>
  <c r="L3411" i="1"/>
  <c r="P3411" i="1" s="1"/>
  <c r="L3555" i="1"/>
  <c r="P3555" i="1" s="1"/>
  <c r="L3699" i="1"/>
  <c r="P3699" i="1" s="1"/>
  <c r="L3843" i="1"/>
  <c r="P3843" i="1" s="1"/>
  <c r="L3987" i="1"/>
  <c r="P3987" i="1" s="1"/>
  <c r="L4131" i="1"/>
  <c r="P4131" i="1" s="1"/>
  <c r="L4275" i="1"/>
  <c r="P4275" i="1" s="1"/>
  <c r="L4419" i="1"/>
  <c r="P4419" i="1" s="1"/>
  <c r="L4563" i="1"/>
  <c r="P4563" i="1" s="1"/>
  <c r="L4707" i="1"/>
  <c r="P4707" i="1" s="1"/>
  <c r="L4851" i="1"/>
  <c r="P4851" i="1" s="1"/>
  <c r="L4995" i="1"/>
  <c r="P4995" i="1" s="1"/>
  <c r="L5139" i="1"/>
  <c r="P5139" i="1" s="1"/>
  <c r="L5283" i="1"/>
  <c r="P5283" i="1" s="1"/>
  <c r="L5427" i="1"/>
  <c r="P5427" i="1" s="1"/>
  <c r="L5571" i="1"/>
  <c r="P5571" i="1" s="1"/>
  <c r="L5715" i="1"/>
  <c r="P5715" i="1" s="1"/>
  <c r="L5859" i="1"/>
  <c r="P5859" i="1" s="1"/>
  <c r="L6003" i="1"/>
  <c r="P6003" i="1" s="1"/>
  <c r="L6147" i="1"/>
  <c r="P6147" i="1" s="1"/>
  <c r="L6291" i="1"/>
  <c r="P6291" i="1" s="1"/>
  <c r="L6435" i="1"/>
  <c r="P6435" i="1" s="1"/>
  <c r="L6579" i="1"/>
  <c r="P6579" i="1" s="1"/>
  <c r="L6723" i="1"/>
  <c r="P6723" i="1" s="1"/>
  <c r="L6867" i="1"/>
  <c r="P6867" i="1" s="1"/>
  <c r="L7011" i="1"/>
  <c r="P7011" i="1" s="1"/>
  <c r="L7155" i="1"/>
  <c r="P7155" i="1" s="1"/>
  <c r="L7299" i="1"/>
  <c r="P7299" i="1" s="1"/>
  <c r="L7443" i="1"/>
  <c r="P7443" i="1" s="1"/>
  <c r="L53" i="1"/>
  <c r="P53" i="1" s="1"/>
  <c r="L197" i="1"/>
  <c r="P197" i="1" s="1"/>
  <c r="L341" i="1"/>
  <c r="P341" i="1" s="1"/>
  <c r="L485" i="1"/>
  <c r="P485" i="1" s="1"/>
  <c r="L629" i="1"/>
  <c r="P629" i="1" s="1"/>
  <c r="L773" i="1"/>
  <c r="P773" i="1" s="1"/>
  <c r="L917" i="1"/>
  <c r="P917" i="1" s="1"/>
  <c r="L1061" i="1"/>
  <c r="P1061" i="1" s="1"/>
  <c r="L1205" i="1"/>
  <c r="P1205" i="1" s="1"/>
  <c r="L1349" i="1"/>
  <c r="P1349" i="1" s="1"/>
  <c r="L1493" i="1"/>
  <c r="P1493" i="1" s="1"/>
  <c r="L1637" i="1"/>
  <c r="P1637" i="1" s="1"/>
  <c r="L1781" i="1"/>
  <c r="P1781" i="1" s="1"/>
  <c r="L1925" i="1"/>
  <c r="P1925" i="1" s="1"/>
  <c r="L2069" i="1"/>
  <c r="P2069" i="1" s="1"/>
  <c r="L2213" i="1"/>
  <c r="P2213" i="1" s="1"/>
  <c r="L2357" i="1"/>
  <c r="P2357" i="1" s="1"/>
  <c r="L2501" i="1"/>
  <c r="P2501" i="1" s="1"/>
  <c r="L2645" i="1"/>
  <c r="P2645" i="1" s="1"/>
  <c r="L2789" i="1"/>
  <c r="P2789" i="1" s="1"/>
  <c r="L2933" i="1"/>
  <c r="P2933" i="1" s="1"/>
  <c r="L3077" i="1"/>
  <c r="P3077" i="1" s="1"/>
  <c r="L3221" i="1"/>
  <c r="P3221" i="1" s="1"/>
  <c r="L3365" i="1"/>
  <c r="P3365" i="1" s="1"/>
  <c r="L3509" i="1"/>
  <c r="P3509" i="1" s="1"/>
  <c r="L3653" i="1"/>
  <c r="P3653" i="1" s="1"/>
  <c r="L3797" i="1"/>
  <c r="P3797" i="1" s="1"/>
  <c r="L3941" i="1"/>
  <c r="P3941" i="1" s="1"/>
  <c r="L4085" i="1"/>
  <c r="P4085" i="1" s="1"/>
  <c r="L4229" i="1"/>
  <c r="P4229" i="1" s="1"/>
  <c r="L4373" i="1"/>
  <c r="P4373" i="1" s="1"/>
  <c r="L4517" i="1"/>
  <c r="P4517" i="1" s="1"/>
  <c r="L4661" i="1"/>
  <c r="P4661" i="1" s="1"/>
  <c r="L4805" i="1"/>
  <c r="P4805" i="1" s="1"/>
  <c r="L4949" i="1"/>
  <c r="P4949" i="1" s="1"/>
  <c r="L5093" i="1"/>
  <c r="P5093" i="1" s="1"/>
  <c r="L5237" i="1"/>
  <c r="P5237" i="1" s="1"/>
  <c r="L5381" i="1"/>
  <c r="P5381" i="1" s="1"/>
  <c r="L5525" i="1"/>
  <c r="P5525" i="1" s="1"/>
  <c r="L5669" i="1"/>
  <c r="P5669" i="1" s="1"/>
  <c r="L5813" i="1"/>
  <c r="P5813" i="1" s="1"/>
  <c r="L5957" i="1"/>
  <c r="P5957" i="1" s="1"/>
  <c r="L6101" i="1"/>
  <c r="P6101" i="1" s="1"/>
  <c r="L6245" i="1"/>
  <c r="P6245" i="1" s="1"/>
  <c r="L6389" i="1"/>
  <c r="P6389" i="1" s="1"/>
  <c r="L6533" i="1"/>
  <c r="P6533" i="1" s="1"/>
  <c r="L6677" i="1"/>
  <c r="P6677" i="1" s="1"/>
  <c r="L6821" i="1"/>
  <c r="P6821" i="1" s="1"/>
  <c r="L6965" i="1"/>
  <c r="P6965" i="1" s="1"/>
  <c r="L7109" i="1"/>
  <c r="P7109" i="1" s="1"/>
  <c r="L7253" i="1"/>
  <c r="P7253" i="1" s="1"/>
  <c r="L7397" i="1"/>
  <c r="P7397" i="1" s="1"/>
  <c r="L118" i="1"/>
  <c r="P118" i="1" s="1"/>
  <c r="L262" i="1"/>
  <c r="P262" i="1" s="1"/>
  <c r="L406" i="1"/>
  <c r="P406" i="1" s="1"/>
  <c r="L550" i="1"/>
  <c r="P550" i="1" s="1"/>
  <c r="L694" i="1"/>
  <c r="P694" i="1" s="1"/>
  <c r="L838" i="1"/>
  <c r="P838" i="1" s="1"/>
  <c r="L982" i="1"/>
  <c r="P982" i="1" s="1"/>
  <c r="L1126" i="1"/>
  <c r="P1126" i="1" s="1"/>
  <c r="L1270" i="1"/>
  <c r="P1270" i="1" s="1"/>
  <c r="L1414" i="1"/>
  <c r="P1414" i="1" s="1"/>
  <c r="L1558" i="1"/>
  <c r="P1558" i="1" s="1"/>
  <c r="L1702" i="1"/>
  <c r="P1702" i="1" s="1"/>
  <c r="L1846" i="1"/>
  <c r="P1846" i="1" s="1"/>
  <c r="L1990" i="1"/>
  <c r="P1990" i="1" s="1"/>
  <c r="L2134" i="1"/>
  <c r="P2134" i="1" s="1"/>
  <c r="L2278" i="1"/>
  <c r="P2278" i="1" s="1"/>
  <c r="L2422" i="1"/>
  <c r="P2422" i="1" s="1"/>
  <c r="L2566" i="1"/>
  <c r="P2566" i="1" s="1"/>
  <c r="L2710" i="1"/>
  <c r="P2710" i="1" s="1"/>
  <c r="L2854" i="1"/>
  <c r="P2854" i="1" s="1"/>
  <c r="L2998" i="1"/>
  <c r="P2998" i="1" s="1"/>
  <c r="L3142" i="1"/>
  <c r="P3142" i="1" s="1"/>
  <c r="L3286" i="1"/>
  <c r="P3286" i="1" s="1"/>
  <c r="L3430" i="1"/>
  <c r="P3430" i="1" s="1"/>
  <c r="L3574" i="1"/>
  <c r="P3574" i="1" s="1"/>
  <c r="L3718" i="1"/>
  <c r="P3718" i="1" s="1"/>
  <c r="L3862" i="1"/>
  <c r="P3862" i="1" s="1"/>
  <c r="L4006" i="1"/>
  <c r="P4006" i="1" s="1"/>
  <c r="L4150" i="1"/>
  <c r="P4150" i="1" s="1"/>
  <c r="L4294" i="1"/>
  <c r="P4294" i="1" s="1"/>
  <c r="L4438" i="1"/>
  <c r="P4438" i="1" s="1"/>
  <c r="L4582" i="1"/>
  <c r="P4582" i="1" s="1"/>
  <c r="L4726" i="1"/>
  <c r="P4726" i="1" s="1"/>
  <c r="L4870" i="1"/>
  <c r="P4870" i="1" s="1"/>
  <c r="L5014" i="1"/>
  <c r="P5014" i="1" s="1"/>
  <c r="L5158" i="1"/>
  <c r="P5158" i="1" s="1"/>
  <c r="L5302" i="1"/>
  <c r="P5302" i="1" s="1"/>
  <c r="L5446" i="1"/>
  <c r="P5446" i="1" s="1"/>
  <c r="L5590" i="1"/>
  <c r="P5590" i="1" s="1"/>
  <c r="L5734" i="1"/>
  <c r="P5734" i="1" s="1"/>
  <c r="L5878" i="1"/>
  <c r="P5878" i="1" s="1"/>
  <c r="L6022" i="1"/>
  <c r="P6022" i="1" s="1"/>
  <c r="L6166" i="1"/>
  <c r="P6166" i="1" s="1"/>
  <c r="L6310" i="1"/>
  <c r="P6310" i="1" s="1"/>
  <c r="L6454" i="1"/>
  <c r="P6454" i="1" s="1"/>
  <c r="L6598" i="1"/>
  <c r="P6598" i="1" s="1"/>
  <c r="L6742" i="1"/>
  <c r="P6742" i="1" s="1"/>
  <c r="L6886" i="1"/>
  <c r="P6886" i="1" s="1"/>
  <c r="L7030" i="1"/>
  <c r="P7030" i="1" s="1"/>
  <c r="L7174" i="1"/>
  <c r="P7174" i="1" s="1"/>
  <c r="L7318" i="1"/>
  <c r="P7318" i="1" s="1"/>
  <c r="L7462" i="1"/>
  <c r="P7462" i="1" s="1"/>
  <c r="L111" i="1"/>
  <c r="P111" i="1" s="1"/>
  <c r="L255" i="1"/>
  <c r="P255" i="1" s="1"/>
  <c r="L399" i="1"/>
  <c r="P399" i="1" s="1"/>
  <c r="L543" i="1"/>
  <c r="P543" i="1" s="1"/>
  <c r="L687" i="1"/>
  <c r="P687" i="1" s="1"/>
  <c r="L831" i="1"/>
  <c r="P831" i="1" s="1"/>
  <c r="L975" i="1"/>
  <c r="P975" i="1" s="1"/>
  <c r="L1119" i="1"/>
  <c r="P1119" i="1" s="1"/>
  <c r="L1263" i="1"/>
  <c r="P1263" i="1" s="1"/>
  <c r="L1407" i="1"/>
  <c r="P1407" i="1" s="1"/>
  <c r="L1551" i="1"/>
  <c r="P1551" i="1" s="1"/>
  <c r="L1695" i="1"/>
  <c r="P1695" i="1" s="1"/>
  <c r="L1839" i="1"/>
  <c r="P1839" i="1" s="1"/>
  <c r="L1983" i="1"/>
  <c r="P1983" i="1" s="1"/>
  <c r="L2127" i="1"/>
  <c r="P2127" i="1" s="1"/>
  <c r="L2271" i="1"/>
  <c r="P2271" i="1" s="1"/>
  <c r="L2415" i="1"/>
  <c r="P2415" i="1" s="1"/>
  <c r="L2559" i="1"/>
  <c r="P2559" i="1" s="1"/>
  <c r="L2703" i="1"/>
  <c r="P2703" i="1" s="1"/>
  <c r="L2847" i="1"/>
  <c r="P2847" i="1" s="1"/>
  <c r="L2991" i="1"/>
  <c r="P2991" i="1" s="1"/>
  <c r="L3135" i="1"/>
  <c r="P3135" i="1" s="1"/>
  <c r="L3279" i="1"/>
  <c r="P3279" i="1" s="1"/>
  <c r="L3423" i="1"/>
  <c r="P3423" i="1" s="1"/>
  <c r="L3567" i="1"/>
  <c r="P3567" i="1" s="1"/>
  <c r="L3711" i="1"/>
  <c r="P3711" i="1" s="1"/>
  <c r="L3855" i="1"/>
  <c r="P3855" i="1" s="1"/>
  <c r="L3999" i="1"/>
  <c r="P3999" i="1" s="1"/>
  <c r="L4143" i="1"/>
  <c r="P4143" i="1" s="1"/>
  <c r="L4287" i="1"/>
  <c r="P4287" i="1" s="1"/>
  <c r="L4431" i="1"/>
  <c r="P4431" i="1" s="1"/>
  <c r="L4575" i="1"/>
  <c r="P4575" i="1" s="1"/>
  <c r="L4719" i="1"/>
  <c r="P4719" i="1" s="1"/>
  <c r="L4863" i="1"/>
  <c r="P4863" i="1" s="1"/>
  <c r="L5007" i="1"/>
  <c r="P5007" i="1" s="1"/>
  <c r="L5151" i="1"/>
  <c r="P5151" i="1" s="1"/>
  <c r="L5295" i="1"/>
  <c r="P5295" i="1" s="1"/>
  <c r="L5439" i="1"/>
  <c r="P5439" i="1" s="1"/>
  <c r="L5583" i="1"/>
  <c r="P5583" i="1" s="1"/>
  <c r="L5727" i="1"/>
  <c r="P5727" i="1" s="1"/>
  <c r="L5871" i="1"/>
  <c r="P5871" i="1" s="1"/>
  <c r="L6015" i="1"/>
  <c r="P6015" i="1" s="1"/>
  <c r="L6159" i="1"/>
  <c r="P6159" i="1" s="1"/>
  <c r="L6303" i="1"/>
  <c r="P6303" i="1" s="1"/>
  <c r="L6447" i="1"/>
  <c r="P6447" i="1" s="1"/>
  <c r="L6591" i="1"/>
  <c r="P6591" i="1" s="1"/>
  <c r="L6735" i="1"/>
  <c r="P6735" i="1" s="1"/>
  <c r="L6879" i="1"/>
  <c r="P6879" i="1" s="1"/>
  <c r="L7023" i="1"/>
  <c r="P7023" i="1" s="1"/>
  <c r="L7167" i="1"/>
  <c r="P7167" i="1" s="1"/>
  <c r="L7311" i="1"/>
  <c r="P7311" i="1" s="1"/>
  <c r="L7455" i="1"/>
  <c r="P7455" i="1" s="1"/>
  <c r="L130" i="1"/>
  <c r="P130" i="1" s="1"/>
  <c r="L274" i="1"/>
  <c r="P274" i="1" s="1"/>
  <c r="L418" i="1"/>
  <c r="P418" i="1" s="1"/>
  <c r="L562" i="1"/>
  <c r="P562" i="1" s="1"/>
  <c r="L706" i="1"/>
  <c r="P706" i="1" s="1"/>
  <c r="L850" i="1"/>
  <c r="P850" i="1" s="1"/>
  <c r="L994" i="1"/>
  <c r="P994" i="1" s="1"/>
  <c r="L1138" i="1"/>
  <c r="P1138" i="1" s="1"/>
  <c r="L1282" i="1"/>
  <c r="P1282" i="1" s="1"/>
  <c r="L1426" i="1"/>
  <c r="P1426" i="1" s="1"/>
  <c r="L1570" i="1"/>
  <c r="P1570" i="1" s="1"/>
  <c r="L1714" i="1"/>
  <c r="P1714" i="1" s="1"/>
  <c r="L1858" i="1"/>
  <c r="P1858" i="1" s="1"/>
  <c r="L2002" i="1"/>
  <c r="P2002" i="1" s="1"/>
  <c r="L2146" i="1"/>
  <c r="P2146" i="1" s="1"/>
  <c r="L2290" i="1"/>
  <c r="P2290" i="1" s="1"/>
  <c r="L2434" i="1"/>
  <c r="P2434" i="1" s="1"/>
  <c r="L2578" i="1"/>
  <c r="P2578" i="1" s="1"/>
  <c r="L2722" i="1"/>
  <c r="P2722" i="1" s="1"/>
  <c r="L2866" i="1"/>
  <c r="P2866" i="1" s="1"/>
  <c r="L3010" i="1"/>
  <c r="P3010" i="1" s="1"/>
  <c r="L3154" i="1"/>
  <c r="P3154" i="1" s="1"/>
  <c r="L3298" i="1"/>
  <c r="P3298" i="1" s="1"/>
  <c r="L3442" i="1"/>
  <c r="P3442" i="1" s="1"/>
  <c r="L3586" i="1"/>
  <c r="P3586" i="1" s="1"/>
  <c r="L3730" i="1"/>
  <c r="P3730" i="1" s="1"/>
  <c r="L3874" i="1"/>
  <c r="P3874" i="1" s="1"/>
  <c r="L4018" i="1"/>
  <c r="P4018" i="1" s="1"/>
  <c r="L4162" i="1"/>
  <c r="P4162" i="1" s="1"/>
  <c r="L4306" i="1"/>
  <c r="P4306" i="1" s="1"/>
  <c r="L4450" i="1"/>
  <c r="P4450" i="1" s="1"/>
  <c r="L4594" i="1"/>
  <c r="P4594" i="1" s="1"/>
  <c r="L4738" i="1"/>
  <c r="P4738" i="1" s="1"/>
  <c r="L4882" i="1"/>
  <c r="P4882" i="1" s="1"/>
  <c r="L5026" i="1"/>
  <c r="P5026" i="1" s="1"/>
  <c r="L5170" i="1"/>
  <c r="P5170" i="1" s="1"/>
  <c r="L5314" i="1"/>
  <c r="P5314" i="1" s="1"/>
  <c r="L5458" i="1"/>
  <c r="P5458" i="1" s="1"/>
  <c r="L5602" i="1"/>
  <c r="P5602" i="1" s="1"/>
  <c r="L5746" i="1"/>
  <c r="P5746" i="1" s="1"/>
  <c r="L5890" i="1"/>
  <c r="P5890" i="1" s="1"/>
  <c r="L6034" i="1"/>
  <c r="P6034" i="1" s="1"/>
  <c r="L6178" i="1"/>
  <c r="P6178" i="1" s="1"/>
  <c r="L6322" i="1"/>
  <c r="P6322" i="1" s="1"/>
  <c r="L6466" i="1"/>
  <c r="P6466" i="1" s="1"/>
  <c r="L6610" i="1"/>
  <c r="P6610" i="1" s="1"/>
  <c r="L6754" i="1"/>
  <c r="P6754" i="1" s="1"/>
  <c r="L6898" i="1"/>
  <c r="P6898" i="1" s="1"/>
  <c r="L7042" i="1"/>
  <c r="P7042" i="1" s="1"/>
  <c r="L7186" i="1"/>
  <c r="P7186" i="1" s="1"/>
  <c r="L7330" i="1"/>
  <c r="P7330" i="1" s="1"/>
  <c r="L7474" i="1"/>
  <c r="P7474" i="1" s="1"/>
  <c r="L123" i="1"/>
  <c r="P123" i="1" s="1"/>
  <c r="L267" i="1"/>
  <c r="P267" i="1" s="1"/>
  <c r="L411" i="1"/>
  <c r="P411" i="1" s="1"/>
  <c r="L555" i="1"/>
  <c r="P555" i="1" s="1"/>
  <c r="L699" i="1"/>
  <c r="P699" i="1" s="1"/>
  <c r="L843" i="1"/>
  <c r="P843" i="1" s="1"/>
  <c r="L987" i="1"/>
  <c r="P987" i="1" s="1"/>
  <c r="L1131" i="1"/>
  <c r="P1131" i="1" s="1"/>
  <c r="L1275" i="1"/>
  <c r="P1275" i="1" s="1"/>
  <c r="L1419" i="1"/>
  <c r="P1419" i="1" s="1"/>
  <c r="L1563" i="1"/>
  <c r="P1563" i="1" s="1"/>
  <c r="L1707" i="1"/>
  <c r="P1707" i="1" s="1"/>
  <c r="L1851" i="1"/>
  <c r="P1851" i="1" s="1"/>
  <c r="L1995" i="1"/>
  <c r="P1995" i="1" s="1"/>
  <c r="L2139" i="1"/>
  <c r="P2139" i="1" s="1"/>
  <c r="L2283" i="1"/>
  <c r="P2283" i="1" s="1"/>
  <c r="L2427" i="1"/>
  <c r="P2427" i="1" s="1"/>
  <c r="L2571" i="1"/>
  <c r="P2571" i="1" s="1"/>
  <c r="L2715" i="1"/>
  <c r="P2715" i="1" s="1"/>
  <c r="L2859" i="1"/>
  <c r="P2859" i="1" s="1"/>
  <c r="L3003" i="1"/>
  <c r="P3003" i="1" s="1"/>
  <c r="L3147" i="1"/>
  <c r="P3147" i="1" s="1"/>
  <c r="L3291" i="1"/>
  <c r="P3291" i="1" s="1"/>
  <c r="L3435" i="1"/>
  <c r="P3435" i="1" s="1"/>
  <c r="L3579" i="1"/>
  <c r="P3579" i="1" s="1"/>
  <c r="L3723" i="1"/>
  <c r="P3723" i="1" s="1"/>
  <c r="L3867" i="1"/>
  <c r="P3867" i="1" s="1"/>
  <c r="L4011" i="1"/>
  <c r="P4011" i="1" s="1"/>
  <c r="L4155" i="1"/>
  <c r="P4155" i="1" s="1"/>
  <c r="L4299" i="1"/>
  <c r="P4299" i="1" s="1"/>
  <c r="L4443" i="1"/>
  <c r="P4443" i="1" s="1"/>
  <c r="L4587" i="1"/>
  <c r="P4587" i="1" s="1"/>
  <c r="L4731" i="1"/>
  <c r="P4731" i="1" s="1"/>
  <c r="L4875" i="1"/>
  <c r="P4875" i="1" s="1"/>
  <c r="L5019" i="1"/>
  <c r="P5019" i="1" s="1"/>
  <c r="L5163" i="1"/>
  <c r="P5163" i="1" s="1"/>
  <c r="L5307" i="1"/>
  <c r="P5307" i="1" s="1"/>
  <c r="L5451" i="1"/>
  <c r="P5451" i="1" s="1"/>
  <c r="L5595" i="1"/>
  <c r="P5595" i="1" s="1"/>
  <c r="L5739" i="1"/>
  <c r="P5739" i="1" s="1"/>
  <c r="L5883" i="1"/>
  <c r="P5883" i="1" s="1"/>
  <c r="L6027" i="1"/>
  <c r="P6027" i="1" s="1"/>
  <c r="L6171" i="1"/>
  <c r="P6171" i="1" s="1"/>
  <c r="L6315" i="1"/>
  <c r="P6315" i="1" s="1"/>
  <c r="L6459" i="1"/>
  <c r="P6459" i="1" s="1"/>
  <c r="L6603" i="1"/>
  <c r="P6603" i="1" s="1"/>
  <c r="L6747" i="1"/>
  <c r="P6747" i="1" s="1"/>
  <c r="L6891" i="1"/>
  <c r="P6891" i="1" s="1"/>
  <c r="L7035" i="1"/>
  <c r="P7035" i="1" s="1"/>
  <c r="L7179" i="1"/>
  <c r="P7179" i="1" s="1"/>
  <c r="L7323" i="1"/>
  <c r="P7323" i="1" s="1"/>
  <c r="L7467" i="1"/>
  <c r="P7467" i="1" s="1"/>
  <c r="L142" i="1"/>
  <c r="P142" i="1" s="1"/>
  <c r="L286" i="1"/>
  <c r="P286" i="1" s="1"/>
  <c r="L430" i="1"/>
  <c r="P430" i="1" s="1"/>
  <c r="L574" i="1"/>
  <c r="P574" i="1" s="1"/>
  <c r="L718" i="1"/>
  <c r="P718" i="1" s="1"/>
  <c r="L862" i="1"/>
  <c r="P862" i="1" s="1"/>
  <c r="L1006" i="1"/>
  <c r="P1006" i="1" s="1"/>
  <c r="L1150" i="1"/>
  <c r="P1150" i="1" s="1"/>
  <c r="L1294" i="1"/>
  <c r="P1294" i="1" s="1"/>
  <c r="L1438" i="1"/>
  <c r="P1438" i="1" s="1"/>
  <c r="L1582" i="1"/>
  <c r="P1582" i="1" s="1"/>
  <c r="L1726" i="1"/>
  <c r="P1726" i="1" s="1"/>
  <c r="L1870" i="1"/>
  <c r="P1870" i="1" s="1"/>
  <c r="L2014" i="1"/>
  <c r="P2014" i="1" s="1"/>
  <c r="L2158" i="1"/>
  <c r="P2158" i="1" s="1"/>
  <c r="L2302" i="1"/>
  <c r="P2302" i="1" s="1"/>
  <c r="L2446" i="1"/>
  <c r="P2446" i="1" s="1"/>
  <c r="L2590" i="1"/>
  <c r="P2590" i="1" s="1"/>
  <c r="L2734" i="1"/>
  <c r="P2734" i="1" s="1"/>
  <c r="L2878" i="1"/>
  <c r="P2878" i="1" s="1"/>
  <c r="L3022" i="1"/>
  <c r="P3022" i="1" s="1"/>
  <c r="L3166" i="1"/>
  <c r="P3166" i="1" s="1"/>
  <c r="L3310" i="1"/>
  <c r="P3310" i="1" s="1"/>
  <c r="L3454" i="1"/>
  <c r="P3454" i="1" s="1"/>
  <c r="L3598" i="1"/>
  <c r="P3598" i="1" s="1"/>
  <c r="L3742" i="1"/>
  <c r="P3742" i="1" s="1"/>
  <c r="L3886" i="1"/>
  <c r="P3886" i="1" s="1"/>
  <c r="L4030" i="1"/>
  <c r="P4030" i="1" s="1"/>
  <c r="L4174" i="1"/>
  <c r="P4174" i="1" s="1"/>
  <c r="L4318" i="1"/>
  <c r="P4318" i="1" s="1"/>
  <c r="L4462" i="1"/>
  <c r="P4462" i="1" s="1"/>
  <c r="L4606" i="1"/>
  <c r="P4606" i="1" s="1"/>
  <c r="L4750" i="1"/>
  <c r="P4750" i="1" s="1"/>
  <c r="L4894" i="1"/>
  <c r="P4894" i="1" s="1"/>
  <c r="L5038" i="1"/>
  <c r="P5038" i="1" s="1"/>
  <c r="L5182" i="1"/>
  <c r="P5182" i="1" s="1"/>
  <c r="L5326" i="1"/>
  <c r="P5326" i="1" s="1"/>
  <c r="L5470" i="1"/>
  <c r="P5470" i="1" s="1"/>
  <c r="L5614" i="1"/>
  <c r="P5614" i="1" s="1"/>
  <c r="L5758" i="1"/>
  <c r="P5758" i="1" s="1"/>
  <c r="L5902" i="1"/>
  <c r="P5902" i="1" s="1"/>
  <c r="L6046" i="1"/>
  <c r="P6046" i="1" s="1"/>
  <c r="L6190" i="1"/>
  <c r="P6190" i="1" s="1"/>
  <c r="L6334" i="1"/>
  <c r="P6334" i="1" s="1"/>
  <c r="L6478" i="1"/>
  <c r="P6478" i="1" s="1"/>
  <c r="L6622" i="1"/>
  <c r="P6622" i="1" s="1"/>
  <c r="L6766" i="1"/>
  <c r="P6766" i="1" s="1"/>
  <c r="L6910" i="1"/>
  <c r="P6910" i="1" s="1"/>
  <c r="L7054" i="1"/>
  <c r="P7054" i="1" s="1"/>
  <c r="L7198" i="1"/>
  <c r="P7198" i="1" s="1"/>
  <c r="L7342" i="1"/>
  <c r="P7342" i="1" s="1"/>
  <c r="L7486" i="1"/>
  <c r="P7486" i="1" s="1"/>
  <c r="L135" i="1"/>
  <c r="P135" i="1" s="1"/>
  <c r="L279" i="1"/>
  <c r="P279" i="1" s="1"/>
  <c r="L423" i="1"/>
  <c r="P423" i="1" s="1"/>
  <c r="L567" i="1"/>
  <c r="P567" i="1" s="1"/>
  <c r="L711" i="1"/>
  <c r="P711" i="1" s="1"/>
  <c r="L855" i="1"/>
  <c r="P855" i="1" s="1"/>
  <c r="L999" i="1"/>
  <c r="P999" i="1" s="1"/>
  <c r="L1143" i="1"/>
  <c r="P1143" i="1" s="1"/>
  <c r="L1287" i="1"/>
  <c r="P1287" i="1" s="1"/>
  <c r="L1431" i="1"/>
  <c r="P1431" i="1" s="1"/>
  <c r="L1575" i="1"/>
  <c r="P1575" i="1" s="1"/>
  <c r="L1719" i="1"/>
  <c r="P1719" i="1" s="1"/>
  <c r="L1863" i="1"/>
  <c r="P1863" i="1" s="1"/>
  <c r="L2007" i="1"/>
  <c r="P2007" i="1" s="1"/>
  <c r="L2151" i="1"/>
  <c r="P2151" i="1" s="1"/>
  <c r="L2295" i="1"/>
  <c r="P2295" i="1" s="1"/>
  <c r="L2439" i="1"/>
  <c r="P2439" i="1" s="1"/>
  <c r="L2583" i="1"/>
  <c r="P2583" i="1" s="1"/>
  <c r="L2727" i="1"/>
  <c r="P2727" i="1" s="1"/>
  <c r="L2871" i="1"/>
  <c r="P2871" i="1" s="1"/>
  <c r="L3015" i="1"/>
  <c r="P3015" i="1" s="1"/>
  <c r="L3159" i="1"/>
  <c r="P3159" i="1" s="1"/>
  <c r="L3303" i="1"/>
  <c r="P3303" i="1" s="1"/>
  <c r="L3447" i="1"/>
  <c r="P3447" i="1" s="1"/>
  <c r="L3591" i="1"/>
  <c r="P3591" i="1" s="1"/>
  <c r="L3735" i="1"/>
  <c r="P3735" i="1" s="1"/>
  <c r="L3879" i="1"/>
  <c r="P3879" i="1" s="1"/>
  <c r="L4023" i="1"/>
  <c r="P4023" i="1" s="1"/>
  <c r="L4167" i="1"/>
  <c r="P4167" i="1" s="1"/>
  <c r="L4311" i="1"/>
  <c r="P4311" i="1" s="1"/>
  <c r="L4455" i="1"/>
  <c r="P4455" i="1" s="1"/>
  <c r="L4599" i="1"/>
  <c r="P4599" i="1" s="1"/>
  <c r="L4743" i="1"/>
  <c r="P4743" i="1" s="1"/>
  <c r="L4887" i="1"/>
  <c r="P4887" i="1" s="1"/>
  <c r="L5031" i="1"/>
  <c r="P5031" i="1" s="1"/>
  <c r="L5175" i="1"/>
  <c r="P5175" i="1" s="1"/>
  <c r="L5319" i="1"/>
  <c r="P5319" i="1" s="1"/>
  <c r="L5463" i="1"/>
  <c r="P5463" i="1" s="1"/>
  <c r="L5607" i="1"/>
  <c r="P5607" i="1" s="1"/>
  <c r="L5751" i="1"/>
  <c r="P5751" i="1" s="1"/>
  <c r="L5895" i="1"/>
  <c r="P5895" i="1" s="1"/>
  <c r="L6039" i="1"/>
  <c r="P6039" i="1" s="1"/>
  <c r="L6183" i="1"/>
  <c r="P6183" i="1" s="1"/>
  <c r="L6327" i="1"/>
  <c r="P6327" i="1" s="1"/>
  <c r="L6471" i="1"/>
  <c r="P6471" i="1" s="1"/>
  <c r="L6615" i="1"/>
  <c r="P6615" i="1" s="1"/>
  <c r="L6759" i="1"/>
  <c r="P6759" i="1" s="1"/>
  <c r="L6903" i="1"/>
  <c r="P6903" i="1" s="1"/>
  <c r="L7047" i="1"/>
  <c r="P7047" i="1" s="1"/>
  <c r="L7191" i="1"/>
  <c r="P7191" i="1" s="1"/>
  <c r="L7335" i="1"/>
  <c r="P7335" i="1" s="1"/>
  <c r="L7479" i="1"/>
  <c r="P7479" i="1" s="1"/>
  <c r="L89" i="1"/>
  <c r="P89" i="1" s="1"/>
  <c r="L233" i="1"/>
  <c r="P233" i="1" s="1"/>
  <c r="L377" i="1"/>
  <c r="P377" i="1" s="1"/>
  <c r="L521" i="1"/>
  <c r="P521" i="1" s="1"/>
  <c r="L665" i="1"/>
  <c r="P665" i="1" s="1"/>
  <c r="L809" i="1"/>
  <c r="P809" i="1" s="1"/>
  <c r="L953" i="1"/>
  <c r="P953" i="1" s="1"/>
  <c r="L1097" i="1"/>
  <c r="P1097" i="1" s="1"/>
  <c r="L1241" i="1"/>
  <c r="P1241" i="1" s="1"/>
  <c r="L1385" i="1"/>
  <c r="P1385" i="1" s="1"/>
  <c r="L1529" i="1"/>
  <c r="P1529" i="1" s="1"/>
  <c r="L1673" i="1"/>
  <c r="P1673" i="1" s="1"/>
  <c r="L1817" i="1"/>
  <c r="P1817" i="1" s="1"/>
  <c r="L1961" i="1"/>
  <c r="P1961" i="1" s="1"/>
  <c r="L2105" i="1"/>
  <c r="P2105" i="1" s="1"/>
  <c r="L2249" i="1"/>
  <c r="P2249" i="1" s="1"/>
  <c r="L2393" i="1"/>
  <c r="P2393" i="1" s="1"/>
  <c r="L2537" i="1"/>
  <c r="P2537" i="1" s="1"/>
  <c r="L2681" i="1"/>
  <c r="P2681" i="1" s="1"/>
  <c r="L2825" i="1"/>
  <c r="P2825" i="1" s="1"/>
  <c r="L2969" i="1"/>
  <c r="P2969" i="1" s="1"/>
  <c r="L3113" i="1"/>
  <c r="P3113" i="1" s="1"/>
  <c r="L3257" i="1"/>
  <c r="P3257" i="1" s="1"/>
  <c r="L3401" i="1"/>
  <c r="P3401" i="1" s="1"/>
  <c r="L3545" i="1"/>
  <c r="P3545" i="1" s="1"/>
  <c r="L3689" i="1"/>
  <c r="P3689" i="1" s="1"/>
  <c r="L3833" i="1"/>
  <c r="P3833" i="1" s="1"/>
  <c r="L3977" i="1"/>
  <c r="P3977" i="1" s="1"/>
  <c r="L4121" i="1"/>
  <c r="P4121" i="1" s="1"/>
  <c r="L4265" i="1"/>
  <c r="P4265" i="1" s="1"/>
  <c r="L4409" i="1"/>
  <c r="P4409" i="1" s="1"/>
  <c r="L4553" i="1"/>
  <c r="P4553" i="1" s="1"/>
  <c r="L4697" i="1"/>
  <c r="P4697" i="1" s="1"/>
  <c r="L4841" i="1"/>
  <c r="P4841" i="1" s="1"/>
  <c r="L4985" i="1"/>
  <c r="P4985" i="1" s="1"/>
  <c r="L10" i="1"/>
  <c r="P10" i="1" s="1"/>
  <c r="L154" i="1"/>
  <c r="P154" i="1" s="1"/>
  <c r="L298" i="1"/>
  <c r="P298" i="1" s="1"/>
  <c r="L442" i="1"/>
  <c r="P442" i="1" s="1"/>
  <c r="L586" i="1"/>
  <c r="P586" i="1" s="1"/>
  <c r="L730" i="1"/>
  <c r="P730" i="1" s="1"/>
  <c r="L874" i="1"/>
  <c r="P874" i="1" s="1"/>
  <c r="L1018" i="1"/>
  <c r="P1018" i="1" s="1"/>
  <c r="L1162" i="1"/>
  <c r="P1162" i="1" s="1"/>
  <c r="L1306" i="1"/>
  <c r="P1306" i="1" s="1"/>
  <c r="L1450" i="1"/>
  <c r="P1450" i="1" s="1"/>
  <c r="L1594" i="1"/>
  <c r="P1594" i="1" s="1"/>
  <c r="L1738" i="1"/>
  <c r="P1738" i="1" s="1"/>
  <c r="L1882" i="1"/>
  <c r="P1882" i="1" s="1"/>
  <c r="L2026" i="1"/>
  <c r="P2026" i="1" s="1"/>
  <c r="L2170" i="1"/>
  <c r="P2170" i="1" s="1"/>
  <c r="L2314" i="1"/>
  <c r="P2314" i="1" s="1"/>
  <c r="L2458" i="1"/>
  <c r="P2458" i="1" s="1"/>
  <c r="L2602" i="1"/>
  <c r="P2602" i="1" s="1"/>
  <c r="L2746" i="1"/>
  <c r="P2746" i="1" s="1"/>
  <c r="L2890" i="1"/>
  <c r="P2890" i="1" s="1"/>
  <c r="L3034" i="1"/>
  <c r="P3034" i="1" s="1"/>
  <c r="L3178" i="1"/>
  <c r="P3178" i="1" s="1"/>
  <c r="L3322" i="1"/>
  <c r="P3322" i="1" s="1"/>
  <c r="L3466" i="1"/>
  <c r="P3466" i="1" s="1"/>
  <c r="L3610" i="1"/>
  <c r="P3610" i="1" s="1"/>
  <c r="L3754" i="1"/>
  <c r="P3754" i="1" s="1"/>
  <c r="L3898" i="1"/>
  <c r="P3898" i="1" s="1"/>
  <c r="L4042" i="1"/>
  <c r="P4042" i="1" s="1"/>
  <c r="L4186" i="1"/>
  <c r="P4186" i="1" s="1"/>
  <c r="L4330" i="1"/>
  <c r="P4330" i="1" s="1"/>
  <c r="L4474" i="1"/>
  <c r="P4474" i="1" s="1"/>
  <c r="L4618" i="1"/>
  <c r="P4618" i="1" s="1"/>
  <c r="L4762" i="1"/>
  <c r="P4762" i="1" s="1"/>
  <c r="L4906" i="1"/>
  <c r="P4906" i="1" s="1"/>
  <c r="L5050" i="1"/>
  <c r="P5050" i="1" s="1"/>
  <c r="L5194" i="1"/>
  <c r="P5194" i="1" s="1"/>
  <c r="L5338" i="1"/>
  <c r="P5338" i="1" s="1"/>
  <c r="L5482" i="1"/>
  <c r="P5482" i="1" s="1"/>
  <c r="L5626" i="1"/>
  <c r="P5626" i="1" s="1"/>
  <c r="L5770" i="1"/>
  <c r="P5770" i="1" s="1"/>
  <c r="L5914" i="1"/>
  <c r="P5914" i="1" s="1"/>
  <c r="L6058" i="1"/>
  <c r="P6058" i="1" s="1"/>
  <c r="L6202" i="1"/>
  <c r="P6202" i="1" s="1"/>
  <c r="L6346" i="1"/>
  <c r="P6346" i="1" s="1"/>
  <c r="L6490" i="1"/>
  <c r="P6490" i="1" s="1"/>
  <c r="L6634" i="1"/>
  <c r="P6634" i="1" s="1"/>
  <c r="L6778" i="1"/>
  <c r="P6778" i="1" s="1"/>
  <c r="L6922" i="1"/>
  <c r="P6922" i="1" s="1"/>
  <c r="L7066" i="1"/>
  <c r="P7066" i="1" s="1"/>
  <c r="L7210" i="1"/>
  <c r="P7210" i="1" s="1"/>
  <c r="L7354" i="1"/>
  <c r="P7354" i="1" s="1"/>
  <c r="L7498" i="1"/>
  <c r="P7498" i="1" s="1"/>
  <c r="L3" i="1"/>
  <c r="P3" i="1" s="1"/>
  <c r="L147" i="1"/>
  <c r="P147" i="1" s="1"/>
  <c r="L291" i="1"/>
  <c r="P291" i="1" s="1"/>
  <c r="L435" i="1"/>
  <c r="P435" i="1" s="1"/>
  <c r="L579" i="1"/>
  <c r="P579" i="1" s="1"/>
  <c r="L723" i="1"/>
  <c r="P723" i="1" s="1"/>
  <c r="L867" i="1"/>
  <c r="P867" i="1" s="1"/>
  <c r="L1011" i="1"/>
  <c r="P1011" i="1" s="1"/>
  <c r="L1155" i="1"/>
  <c r="P1155" i="1" s="1"/>
  <c r="L1299" i="1"/>
  <c r="P1299" i="1" s="1"/>
  <c r="L1443" i="1"/>
  <c r="P1443" i="1" s="1"/>
  <c r="L1587" i="1"/>
  <c r="P1587" i="1" s="1"/>
  <c r="L1731" i="1"/>
  <c r="P1731" i="1" s="1"/>
  <c r="L1875" i="1"/>
  <c r="P1875" i="1" s="1"/>
  <c r="L2019" i="1"/>
  <c r="P2019" i="1" s="1"/>
  <c r="L2163" i="1"/>
  <c r="P2163" i="1" s="1"/>
  <c r="L2307" i="1"/>
  <c r="P2307" i="1" s="1"/>
  <c r="L2451" i="1"/>
  <c r="P2451" i="1" s="1"/>
  <c r="L2595" i="1"/>
  <c r="P2595" i="1" s="1"/>
  <c r="L2739" i="1"/>
  <c r="P2739" i="1" s="1"/>
  <c r="L2883" i="1"/>
  <c r="P2883" i="1" s="1"/>
  <c r="L3027" i="1"/>
  <c r="P3027" i="1" s="1"/>
  <c r="L3171" i="1"/>
  <c r="P3171" i="1" s="1"/>
  <c r="L3315" i="1"/>
  <c r="P3315" i="1" s="1"/>
  <c r="L3459" i="1"/>
  <c r="P3459" i="1" s="1"/>
  <c r="L3603" i="1"/>
  <c r="P3603" i="1" s="1"/>
  <c r="L3747" i="1"/>
  <c r="P3747" i="1" s="1"/>
  <c r="L3891" i="1"/>
  <c r="P3891" i="1" s="1"/>
  <c r="L4035" i="1"/>
  <c r="P4035" i="1" s="1"/>
  <c r="L4179" i="1"/>
  <c r="P4179" i="1" s="1"/>
  <c r="L4323" i="1"/>
  <c r="P4323" i="1" s="1"/>
  <c r="L4467" i="1"/>
  <c r="P4467" i="1" s="1"/>
  <c r="L4611" i="1"/>
  <c r="P4611" i="1" s="1"/>
  <c r="L4755" i="1"/>
  <c r="P4755" i="1" s="1"/>
  <c r="L4899" i="1"/>
  <c r="P4899" i="1" s="1"/>
  <c r="L5043" i="1"/>
  <c r="P5043" i="1" s="1"/>
  <c r="L5187" i="1"/>
  <c r="P5187" i="1" s="1"/>
  <c r="L5331" i="1"/>
  <c r="P5331" i="1" s="1"/>
  <c r="L5475" i="1"/>
  <c r="P5475" i="1" s="1"/>
  <c r="L5619" i="1"/>
  <c r="P5619" i="1" s="1"/>
  <c r="L5763" i="1"/>
  <c r="P5763" i="1" s="1"/>
  <c r="L5907" i="1"/>
  <c r="P5907" i="1" s="1"/>
  <c r="L6051" i="1"/>
  <c r="P6051" i="1" s="1"/>
  <c r="L6195" i="1"/>
  <c r="P6195" i="1" s="1"/>
  <c r="L6339" i="1"/>
  <c r="P6339" i="1" s="1"/>
  <c r="L6483" i="1"/>
  <c r="P6483" i="1" s="1"/>
  <c r="L6627" i="1"/>
  <c r="P6627" i="1" s="1"/>
  <c r="L6771" i="1"/>
  <c r="P6771" i="1" s="1"/>
  <c r="L6915" i="1"/>
  <c r="P6915" i="1" s="1"/>
  <c r="L7059" i="1"/>
  <c r="P7059" i="1" s="1"/>
  <c r="L7203" i="1"/>
  <c r="P7203" i="1" s="1"/>
  <c r="L7347" i="1"/>
  <c r="P7347" i="1" s="1"/>
  <c r="L7491" i="1"/>
  <c r="P7491" i="1" s="1"/>
  <c r="L101" i="1"/>
  <c r="P101" i="1" s="1"/>
  <c r="L245" i="1"/>
  <c r="P245" i="1" s="1"/>
  <c r="L389" i="1"/>
  <c r="P389" i="1" s="1"/>
  <c r="L533" i="1"/>
  <c r="P533" i="1" s="1"/>
  <c r="L677" i="1"/>
  <c r="P677" i="1" s="1"/>
  <c r="L821" i="1"/>
  <c r="P821" i="1" s="1"/>
  <c r="L965" i="1"/>
  <c r="P965" i="1" s="1"/>
  <c r="L1109" i="1"/>
  <c r="P1109" i="1" s="1"/>
  <c r="L1253" i="1"/>
  <c r="P1253" i="1" s="1"/>
  <c r="L1397" i="1"/>
  <c r="P1397" i="1" s="1"/>
  <c r="L1541" i="1"/>
  <c r="P1541" i="1" s="1"/>
  <c r="L1685" i="1"/>
  <c r="P1685" i="1" s="1"/>
  <c r="L1829" i="1"/>
  <c r="P1829" i="1" s="1"/>
  <c r="L1973" i="1"/>
  <c r="P1973" i="1" s="1"/>
  <c r="L2117" i="1"/>
  <c r="P2117" i="1" s="1"/>
  <c r="L2261" i="1"/>
  <c r="P2261" i="1" s="1"/>
  <c r="L2405" i="1"/>
  <c r="P2405" i="1" s="1"/>
  <c r="L2549" i="1"/>
  <c r="P2549" i="1" s="1"/>
  <c r="L2693" i="1"/>
  <c r="P2693" i="1" s="1"/>
  <c r="L2837" i="1"/>
  <c r="P2837" i="1" s="1"/>
  <c r="L2981" i="1"/>
  <c r="P2981" i="1" s="1"/>
  <c r="L3125" i="1"/>
  <c r="P3125" i="1" s="1"/>
  <c r="L3269" i="1"/>
  <c r="P3269" i="1" s="1"/>
  <c r="L3413" i="1"/>
  <c r="P3413" i="1" s="1"/>
  <c r="L3557" i="1"/>
  <c r="P3557" i="1" s="1"/>
  <c r="L3701" i="1"/>
  <c r="P3701" i="1" s="1"/>
  <c r="L3845" i="1"/>
  <c r="P3845" i="1" s="1"/>
  <c r="L3989" i="1"/>
  <c r="P3989" i="1" s="1"/>
  <c r="L4133" i="1"/>
  <c r="P4133" i="1" s="1"/>
  <c r="L4277" i="1"/>
  <c r="P4277" i="1" s="1"/>
  <c r="L4421" i="1"/>
  <c r="P4421" i="1" s="1"/>
  <c r="L4565" i="1"/>
  <c r="P4565" i="1" s="1"/>
  <c r="L4709" i="1"/>
  <c r="P4709" i="1" s="1"/>
  <c r="L4853" i="1"/>
  <c r="P4853" i="1" s="1"/>
  <c r="L4997" i="1"/>
  <c r="P4997" i="1" s="1"/>
  <c r="L5141" i="1"/>
  <c r="P5141" i="1" s="1"/>
  <c r="L5285" i="1"/>
  <c r="P5285" i="1" s="1"/>
  <c r="L5429" i="1"/>
  <c r="P5429" i="1" s="1"/>
  <c r="L5573" i="1"/>
  <c r="P5573" i="1" s="1"/>
  <c r="L5717" i="1"/>
  <c r="P5717" i="1" s="1"/>
  <c r="L5861" i="1"/>
  <c r="P5861" i="1" s="1"/>
  <c r="L6005" i="1"/>
  <c r="P6005" i="1" s="1"/>
  <c r="L6149" i="1"/>
  <c r="P6149" i="1" s="1"/>
  <c r="L6293" i="1"/>
  <c r="P6293" i="1" s="1"/>
  <c r="L6437" i="1"/>
  <c r="P6437" i="1" s="1"/>
  <c r="L6581" i="1"/>
  <c r="P6581" i="1" s="1"/>
  <c r="L6725" i="1"/>
  <c r="P6725" i="1" s="1"/>
  <c r="L6869" i="1"/>
  <c r="P6869" i="1" s="1"/>
  <c r="L7013" i="1"/>
  <c r="P7013" i="1" s="1"/>
  <c r="L7157" i="1"/>
  <c r="P7157" i="1" s="1"/>
  <c r="L7301" i="1"/>
  <c r="P7301" i="1" s="1"/>
  <c r="L7445" i="1"/>
  <c r="P7445" i="1" s="1"/>
  <c r="L22" i="1"/>
  <c r="P22" i="1" s="1"/>
  <c r="L166" i="1"/>
  <c r="P166" i="1" s="1"/>
  <c r="L310" i="1"/>
  <c r="P310" i="1" s="1"/>
  <c r="L454" i="1"/>
  <c r="P454" i="1" s="1"/>
  <c r="L598" i="1"/>
  <c r="P598" i="1" s="1"/>
  <c r="L742" i="1"/>
  <c r="P742" i="1" s="1"/>
  <c r="L886" i="1"/>
  <c r="P886" i="1" s="1"/>
  <c r="L1030" i="1"/>
  <c r="P1030" i="1" s="1"/>
  <c r="L1174" i="1"/>
  <c r="P1174" i="1" s="1"/>
  <c r="L1318" i="1"/>
  <c r="P1318" i="1" s="1"/>
  <c r="L1462" i="1"/>
  <c r="P1462" i="1" s="1"/>
  <c r="L1606" i="1"/>
  <c r="P1606" i="1" s="1"/>
  <c r="L1750" i="1"/>
  <c r="P1750" i="1" s="1"/>
  <c r="L1894" i="1"/>
  <c r="P1894" i="1" s="1"/>
  <c r="L2038" i="1"/>
  <c r="P2038" i="1" s="1"/>
  <c r="L2182" i="1"/>
  <c r="P2182" i="1" s="1"/>
  <c r="L2326" i="1"/>
  <c r="P2326" i="1" s="1"/>
  <c r="L2470" i="1"/>
  <c r="P2470" i="1" s="1"/>
  <c r="L2614" i="1"/>
  <c r="P2614" i="1" s="1"/>
  <c r="L2758" i="1"/>
  <c r="P2758" i="1" s="1"/>
  <c r="L2902" i="1"/>
  <c r="P2902" i="1" s="1"/>
  <c r="L3046" i="1"/>
  <c r="P3046" i="1" s="1"/>
  <c r="L3190" i="1"/>
  <c r="P3190" i="1" s="1"/>
  <c r="L3334" i="1"/>
  <c r="P3334" i="1" s="1"/>
  <c r="L3478" i="1"/>
  <c r="P3478" i="1" s="1"/>
  <c r="L3622" i="1"/>
  <c r="P3622" i="1" s="1"/>
  <c r="L3766" i="1"/>
  <c r="P3766" i="1" s="1"/>
  <c r="L3910" i="1"/>
  <c r="P3910" i="1" s="1"/>
  <c r="L4054" i="1"/>
  <c r="P4054" i="1" s="1"/>
  <c r="L4198" i="1"/>
  <c r="P4198" i="1" s="1"/>
  <c r="L4342" i="1"/>
  <c r="P4342" i="1" s="1"/>
  <c r="L4486" i="1"/>
  <c r="P4486" i="1" s="1"/>
  <c r="L4630" i="1"/>
  <c r="P4630" i="1" s="1"/>
  <c r="L4774" i="1"/>
  <c r="P4774" i="1" s="1"/>
  <c r="L4918" i="1"/>
  <c r="P4918" i="1" s="1"/>
  <c r="L5062" i="1"/>
  <c r="P5062" i="1" s="1"/>
  <c r="L5206" i="1"/>
  <c r="P5206" i="1" s="1"/>
  <c r="L5350" i="1"/>
  <c r="P5350" i="1" s="1"/>
  <c r="L5494" i="1"/>
  <c r="P5494" i="1" s="1"/>
  <c r="L5638" i="1"/>
  <c r="P5638" i="1" s="1"/>
  <c r="L5782" i="1"/>
  <c r="P5782" i="1" s="1"/>
  <c r="L5926" i="1"/>
  <c r="P5926" i="1" s="1"/>
  <c r="L6070" i="1"/>
  <c r="P6070" i="1" s="1"/>
  <c r="L6214" i="1"/>
  <c r="P6214" i="1" s="1"/>
  <c r="L6358" i="1"/>
  <c r="P6358" i="1" s="1"/>
  <c r="L6502" i="1"/>
  <c r="P6502" i="1" s="1"/>
  <c r="L6646" i="1"/>
  <c r="P6646" i="1" s="1"/>
  <c r="L6790" i="1"/>
  <c r="P6790" i="1" s="1"/>
  <c r="L6934" i="1"/>
  <c r="P6934" i="1" s="1"/>
  <c r="L7078" i="1"/>
  <c r="P7078" i="1" s="1"/>
  <c r="L7222" i="1"/>
  <c r="P7222" i="1" s="1"/>
  <c r="L7366" i="1"/>
  <c r="P7366" i="1" s="1"/>
  <c r="L15" i="1"/>
  <c r="P15" i="1" s="1"/>
  <c r="L159" i="1"/>
  <c r="P159" i="1" s="1"/>
  <c r="L303" i="1"/>
  <c r="P303" i="1" s="1"/>
  <c r="L447" i="1"/>
  <c r="P447" i="1" s="1"/>
  <c r="L591" i="1"/>
  <c r="P591" i="1" s="1"/>
  <c r="L735" i="1"/>
  <c r="P735" i="1" s="1"/>
  <c r="L879" i="1"/>
  <c r="P879" i="1" s="1"/>
  <c r="L1023" i="1"/>
  <c r="P1023" i="1" s="1"/>
  <c r="L1167" i="1"/>
  <c r="P1167" i="1" s="1"/>
  <c r="L1311" i="1"/>
  <c r="P1311" i="1" s="1"/>
  <c r="L1455" i="1"/>
  <c r="P1455" i="1" s="1"/>
  <c r="L1599" i="1"/>
  <c r="P1599" i="1" s="1"/>
  <c r="L1743" i="1"/>
  <c r="P1743" i="1" s="1"/>
  <c r="L1887" i="1"/>
  <c r="P1887" i="1" s="1"/>
  <c r="L2031" i="1"/>
  <c r="P2031" i="1" s="1"/>
  <c r="L2175" i="1"/>
  <c r="P2175" i="1" s="1"/>
  <c r="L2319" i="1"/>
  <c r="P2319" i="1" s="1"/>
  <c r="L2463" i="1"/>
  <c r="P2463" i="1" s="1"/>
  <c r="L2607" i="1"/>
  <c r="P2607" i="1" s="1"/>
  <c r="L2751" i="1"/>
  <c r="P2751" i="1" s="1"/>
  <c r="L2895" i="1"/>
  <c r="P2895" i="1" s="1"/>
  <c r="L3039" i="1"/>
  <c r="P3039" i="1" s="1"/>
  <c r="L3183" i="1"/>
  <c r="P3183" i="1" s="1"/>
  <c r="L3327" i="1"/>
  <c r="P3327" i="1" s="1"/>
  <c r="L3471" i="1"/>
  <c r="P3471" i="1" s="1"/>
  <c r="L3615" i="1"/>
  <c r="P3615" i="1" s="1"/>
  <c r="L3759" i="1"/>
  <c r="P3759" i="1" s="1"/>
  <c r="L3903" i="1"/>
  <c r="P3903" i="1" s="1"/>
  <c r="L4047" i="1"/>
  <c r="P4047" i="1" s="1"/>
  <c r="L4191" i="1"/>
  <c r="P4191" i="1" s="1"/>
  <c r="L4335" i="1"/>
  <c r="P4335" i="1" s="1"/>
  <c r="L4479" i="1"/>
  <c r="P4479" i="1" s="1"/>
  <c r="L4623" i="1"/>
  <c r="P4623" i="1" s="1"/>
  <c r="L4767" i="1"/>
  <c r="P4767" i="1" s="1"/>
  <c r="L4911" i="1"/>
  <c r="P4911" i="1" s="1"/>
  <c r="L5055" i="1"/>
  <c r="P5055" i="1" s="1"/>
  <c r="L5199" i="1"/>
  <c r="P5199" i="1" s="1"/>
  <c r="L5343" i="1"/>
  <c r="P5343" i="1" s="1"/>
  <c r="L5487" i="1"/>
  <c r="P5487" i="1" s="1"/>
  <c r="L5631" i="1"/>
  <c r="P5631" i="1" s="1"/>
  <c r="L5775" i="1"/>
  <c r="P5775" i="1" s="1"/>
  <c r="L5919" i="1"/>
  <c r="P5919" i="1" s="1"/>
  <c r="L6063" i="1"/>
  <c r="P6063" i="1" s="1"/>
  <c r="L6207" i="1"/>
  <c r="P6207" i="1" s="1"/>
  <c r="L6351" i="1"/>
  <c r="P6351" i="1" s="1"/>
  <c r="L6495" i="1"/>
  <c r="P6495" i="1" s="1"/>
  <c r="L6639" i="1"/>
  <c r="P6639" i="1" s="1"/>
  <c r="L6783" i="1"/>
  <c r="P6783" i="1" s="1"/>
  <c r="L6927" i="1"/>
  <c r="P6927" i="1" s="1"/>
  <c r="L7071" i="1"/>
  <c r="P7071" i="1" s="1"/>
  <c r="L7215" i="1"/>
  <c r="P7215" i="1" s="1"/>
  <c r="L7359" i="1"/>
  <c r="P7359" i="1" s="1"/>
  <c r="L34" i="1"/>
  <c r="P34" i="1" s="1"/>
  <c r="L178" i="1"/>
  <c r="P178" i="1" s="1"/>
  <c r="L322" i="1"/>
  <c r="P322" i="1" s="1"/>
  <c r="L466" i="1"/>
  <c r="P466" i="1" s="1"/>
  <c r="L610" i="1"/>
  <c r="P610" i="1" s="1"/>
  <c r="L754" i="1"/>
  <c r="P754" i="1" s="1"/>
  <c r="L898" i="1"/>
  <c r="P898" i="1" s="1"/>
  <c r="L1042" i="1"/>
  <c r="P1042" i="1" s="1"/>
  <c r="L1186" i="1"/>
  <c r="P1186" i="1" s="1"/>
  <c r="L1330" i="1"/>
  <c r="P1330" i="1" s="1"/>
  <c r="L1474" i="1"/>
  <c r="P1474" i="1" s="1"/>
  <c r="L1618" i="1"/>
  <c r="P1618" i="1" s="1"/>
  <c r="L1762" i="1"/>
  <c r="P1762" i="1" s="1"/>
  <c r="L1906" i="1"/>
  <c r="P1906" i="1" s="1"/>
  <c r="L2050" i="1"/>
  <c r="P2050" i="1" s="1"/>
  <c r="L2194" i="1"/>
  <c r="P2194" i="1" s="1"/>
  <c r="L2338" i="1"/>
  <c r="P2338" i="1" s="1"/>
  <c r="L2482" i="1"/>
  <c r="P2482" i="1" s="1"/>
  <c r="L2626" i="1"/>
  <c r="P2626" i="1" s="1"/>
  <c r="L2770" i="1"/>
  <c r="P2770" i="1" s="1"/>
  <c r="L2914" i="1"/>
  <c r="P2914" i="1" s="1"/>
  <c r="L3058" i="1"/>
  <c r="P3058" i="1" s="1"/>
  <c r="L3202" i="1"/>
  <c r="P3202" i="1" s="1"/>
  <c r="L3346" i="1"/>
  <c r="P3346" i="1" s="1"/>
  <c r="L3490" i="1"/>
  <c r="P3490" i="1" s="1"/>
  <c r="L3634" i="1"/>
  <c r="P3634" i="1" s="1"/>
  <c r="L3778" i="1"/>
  <c r="P3778" i="1" s="1"/>
  <c r="L3922" i="1"/>
  <c r="P3922" i="1" s="1"/>
  <c r="L4066" i="1"/>
  <c r="P4066" i="1" s="1"/>
  <c r="L4210" i="1"/>
  <c r="P4210" i="1" s="1"/>
  <c r="L4354" i="1"/>
  <c r="P4354" i="1" s="1"/>
  <c r="L4498" i="1"/>
  <c r="P4498" i="1" s="1"/>
  <c r="L4642" i="1"/>
  <c r="P4642" i="1" s="1"/>
  <c r="L4786" i="1"/>
  <c r="P4786" i="1" s="1"/>
  <c r="L4930" i="1"/>
  <c r="P4930" i="1" s="1"/>
  <c r="L5074" i="1"/>
  <c r="P5074" i="1" s="1"/>
  <c r="L5218" i="1"/>
  <c r="P5218" i="1" s="1"/>
  <c r="L5362" i="1"/>
  <c r="P5362" i="1" s="1"/>
  <c r="L5506" i="1"/>
  <c r="P5506" i="1" s="1"/>
  <c r="L5650" i="1"/>
  <c r="P5650" i="1" s="1"/>
  <c r="L5794" i="1"/>
  <c r="P5794" i="1" s="1"/>
  <c r="L5938" i="1"/>
  <c r="P5938" i="1" s="1"/>
  <c r="L6082" i="1"/>
  <c r="P6082" i="1" s="1"/>
  <c r="L6226" i="1"/>
  <c r="P6226" i="1" s="1"/>
  <c r="L6370" i="1"/>
  <c r="P6370" i="1" s="1"/>
  <c r="L6514" i="1"/>
  <c r="P6514" i="1" s="1"/>
  <c r="L6658" i="1"/>
  <c r="P6658" i="1" s="1"/>
  <c r="L6802" i="1"/>
  <c r="P6802" i="1" s="1"/>
  <c r="L6946" i="1"/>
  <c r="P6946" i="1" s="1"/>
  <c r="L7090" i="1"/>
  <c r="P7090" i="1" s="1"/>
  <c r="L7234" i="1"/>
  <c r="P7234" i="1" s="1"/>
  <c r="L7378" i="1"/>
  <c r="P7378" i="1" s="1"/>
  <c r="L27" i="1"/>
  <c r="P27" i="1" s="1"/>
  <c r="L171" i="1"/>
  <c r="P171" i="1" s="1"/>
  <c r="L315" i="1"/>
  <c r="P315" i="1" s="1"/>
  <c r="L459" i="1"/>
  <c r="P459" i="1" s="1"/>
  <c r="L603" i="1"/>
  <c r="P603" i="1" s="1"/>
  <c r="L747" i="1"/>
  <c r="P747" i="1" s="1"/>
  <c r="L891" i="1"/>
  <c r="P891" i="1" s="1"/>
  <c r="L1035" i="1"/>
  <c r="P1035" i="1" s="1"/>
  <c r="L1179" i="1"/>
  <c r="P1179" i="1" s="1"/>
  <c r="L1323" i="1"/>
  <c r="P1323" i="1" s="1"/>
  <c r="L1467" i="1"/>
  <c r="P1467" i="1" s="1"/>
  <c r="L1611" i="1"/>
  <c r="P1611" i="1" s="1"/>
  <c r="L1755" i="1"/>
  <c r="P1755" i="1" s="1"/>
  <c r="L1899" i="1"/>
  <c r="P1899" i="1" s="1"/>
  <c r="L2043" i="1"/>
  <c r="P2043" i="1" s="1"/>
  <c r="L2187" i="1"/>
  <c r="P2187" i="1" s="1"/>
  <c r="L2331" i="1"/>
  <c r="P2331" i="1" s="1"/>
  <c r="L2475" i="1"/>
  <c r="P2475" i="1" s="1"/>
  <c r="L2619" i="1"/>
  <c r="P2619" i="1" s="1"/>
  <c r="L2763" i="1"/>
  <c r="P2763" i="1" s="1"/>
  <c r="L2907" i="1"/>
  <c r="P2907" i="1" s="1"/>
  <c r="L3051" i="1"/>
  <c r="P3051" i="1" s="1"/>
  <c r="L3195" i="1"/>
  <c r="P3195" i="1" s="1"/>
  <c r="L3339" i="1"/>
  <c r="P3339" i="1" s="1"/>
  <c r="L3483" i="1"/>
  <c r="P3483" i="1" s="1"/>
  <c r="L3627" i="1"/>
  <c r="P3627" i="1" s="1"/>
  <c r="L3771" i="1"/>
  <c r="P3771" i="1" s="1"/>
  <c r="L3915" i="1"/>
  <c r="P3915" i="1" s="1"/>
  <c r="L4059" i="1"/>
  <c r="P4059" i="1" s="1"/>
  <c r="L4203" i="1"/>
  <c r="P4203" i="1" s="1"/>
  <c r="L4347" i="1"/>
  <c r="P4347" i="1" s="1"/>
  <c r="L4491" i="1"/>
  <c r="P4491" i="1" s="1"/>
  <c r="L4635" i="1"/>
  <c r="P4635" i="1" s="1"/>
  <c r="L4779" i="1"/>
  <c r="P4779" i="1" s="1"/>
  <c r="L4923" i="1"/>
  <c r="P4923" i="1" s="1"/>
  <c r="L5067" i="1"/>
  <c r="P5067" i="1" s="1"/>
  <c r="L5211" i="1"/>
  <c r="P5211" i="1" s="1"/>
  <c r="L5355" i="1"/>
  <c r="P5355" i="1" s="1"/>
  <c r="L5499" i="1"/>
  <c r="P5499" i="1" s="1"/>
  <c r="L5643" i="1"/>
  <c r="P5643" i="1" s="1"/>
  <c r="L5787" i="1"/>
  <c r="P5787" i="1" s="1"/>
  <c r="L5931" i="1"/>
  <c r="P5931" i="1" s="1"/>
  <c r="L6075" i="1"/>
  <c r="P6075" i="1" s="1"/>
  <c r="L6219" i="1"/>
  <c r="P6219" i="1" s="1"/>
  <c r="L6363" i="1"/>
  <c r="P6363" i="1" s="1"/>
  <c r="L6507" i="1"/>
  <c r="P6507" i="1" s="1"/>
  <c r="L6651" i="1"/>
  <c r="P6651" i="1" s="1"/>
  <c r="L6795" i="1"/>
  <c r="P6795" i="1" s="1"/>
  <c r="L6939" i="1"/>
  <c r="P6939" i="1" s="1"/>
  <c r="L7083" i="1"/>
  <c r="P7083" i="1" s="1"/>
  <c r="L7227" i="1"/>
  <c r="P7227" i="1" s="1"/>
  <c r="L7371" i="1"/>
  <c r="P7371" i="1" s="1"/>
  <c r="L46" i="1"/>
  <c r="P46" i="1" s="1"/>
  <c r="L190" i="1"/>
  <c r="P190" i="1" s="1"/>
  <c r="L334" i="1"/>
  <c r="P334" i="1" s="1"/>
  <c r="L478" i="1"/>
  <c r="P478" i="1" s="1"/>
  <c r="L622" i="1"/>
  <c r="P622" i="1" s="1"/>
  <c r="L766" i="1"/>
  <c r="P766" i="1" s="1"/>
  <c r="L910" i="1"/>
  <c r="P910" i="1" s="1"/>
  <c r="L1054" i="1"/>
  <c r="P1054" i="1" s="1"/>
  <c r="L1198" i="1"/>
  <c r="P1198" i="1" s="1"/>
  <c r="L1342" i="1"/>
  <c r="P1342" i="1" s="1"/>
  <c r="L1486" i="1"/>
  <c r="P1486" i="1" s="1"/>
  <c r="L1630" i="1"/>
  <c r="P1630" i="1" s="1"/>
  <c r="L1774" i="1"/>
  <c r="P1774" i="1" s="1"/>
  <c r="L1918" i="1"/>
  <c r="P1918" i="1" s="1"/>
  <c r="L2062" i="1"/>
  <c r="P2062" i="1" s="1"/>
  <c r="L2206" i="1"/>
  <c r="P2206" i="1" s="1"/>
  <c r="L2350" i="1"/>
  <c r="P2350" i="1" s="1"/>
  <c r="L2494" i="1"/>
  <c r="P2494" i="1" s="1"/>
  <c r="L2638" i="1"/>
  <c r="P2638" i="1" s="1"/>
  <c r="L2782" i="1"/>
  <c r="P2782" i="1" s="1"/>
  <c r="L2926" i="1"/>
  <c r="P2926" i="1" s="1"/>
  <c r="L3070" i="1"/>
  <c r="P3070" i="1" s="1"/>
  <c r="L3214" i="1"/>
  <c r="P3214" i="1" s="1"/>
  <c r="L3358" i="1"/>
  <c r="P3358" i="1" s="1"/>
  <c r="L3502" i="1"/>
  <c r="P3502" i="1" s="1"/>
  <c r="L3646" i="1"/>
  <c r="P3646" i="1" s="1"/>
  <c r="L3790" i="1"/>
  <c r="P3790" i="1" s="1"/>
  <c r="L3934" i="1"/>
  <c r="P3934" i="1" s="1"/>
  <c r="L4078" i="1"/>
  <c r="P4078" i="1" s="1"/>
  <c r="L4222" i="1"/>
  <c r="P4222" i="1" s="1"/>
  <c r="L4366" i="1"/>
  <c r="P4366" i="1" s="1"/>
  <c r="L4510" i="1"/>
  <c r="P4510" i="1" s="1"/>
  <c r="L4654" i="1"/>
  <c r="P4654" i="1" s="1"/>
  <c r="L4798" i="1"/>
  <c r="P4798" i="1" s="1"/>
  <c r="L4942" i="1"/>
  <c r="P4942" i="1" s="1"/>
  <c r="L5086" i="1"/>
  <c r="P5086" i="1" s="1"/>
  <c r="L5230" i="1"/>
  <c r="P5230" i="1" s="1"/>
  <c r="L5374" i="1"/>
  <c r="P5374" i="1" s="1"/>
  <c r="L5518" i="1"/>
  <c r="P5518" i="1" s="1"/>
  <c r="L5662" i="1"/>
  <c r="P5662" i="1" s="1"/>
  <c r="L5806" i="1"/>
  <c r="P5806" i="1" s="1"/>
  <c r="L5950" i="1"/>
  <c r="P5950" i="1" s="1"/>
  <c r="L6094" i="1"/>
  <c r="P6094" i="1" s="1"/>
  <c r="L6238" i="1"/>
  <c r="P6238" i="1" s="1"/>
  <c r="L6382" i="1"/>
  <c r="P6382" i="1" s="1"/>
  <c r="L6526" i="1"/>
  <c r="P6526" i="1" s="1"/>
  <c r="L6670" i="1"/>
  <c r="P6670" i="1" s="1"/>
  <c r="L6814" i="1"/>
  <c r="P6814" i="1" s="1"/>
  <c r="L6958" i="1"/>
  <c r="P6958" i="1" s="1"/>
  <c r="L7102" i="1"/>
  <c r="P7102" i="1" s="1"/>
  <c r="L7246" i="1"/>
  <c r="P7246" i="1" s="1"/>
  <c r="L7390" i="1"/>
  <c r="P7390" i="1" s="1"/>
  <c r="L39" i="1"/>
  <c r="P39" i="1" s="1"/>
  <c r="L183" i="1"/>
  <c r="P183" i="1" s="1"/>
  <c r="L327" i="1"/>
  <c r="P327" i="1" s="1"/>
  <c r="L471" i="1"/>
  <c r="P471" i="1" s="1"/>
  <c r="L615" i="1"/>
  <c r="P615" i="1" s="1"/>
  <c r="L759" i="1"/>
  <c r="P759" i="1" s="1"/>
  <c r="L903" i="1"/>
  <c r="P903" i="1" s="1"/>
  <c r="L1047" i="1"/>
  <c r="P1047" i="1" s="1"/>
  <c r="L1191" i="1"/>
  <c r="P1191" i="1" s="1"/>
  <c r="L1335" i="1"/>
  <c r="P1335" i="1" s="1"/>
  <c r="L1479" i="1"/>
  <c r="P1479" i="1" s="1"/>
  <c r="L1623" i="1"/>
  <c r="P1623" i="1" s="1"/>
  <c r="L1767" i="1"/>
  <c r="P1767" i="1" s="1"/>
  <c r="L1911" i="1"/>
  <c r="P1911" i="1" s="1"/>
  <c r="L2055" i="1"/>
  <c r="P2055" i="1" s="1"/>
  <c r="L2199" i="1"/>
  <c r="P2199" i="1" s="1"/>
  <c r="L2343" i="1"/>
  <c r="P2343" i="1" s="1"/>
  <c r="L2487" i="1"/>
  <c r="P2487" i="1" s="1"/>
  <c r="L2631" i="1"/>
  <c r="P2631" i="1" s="1"/>
  <c r="L2775" i="1"/>
  <c r="P2775" i="1" s="1"/>
  <c r="L2919" i="1"/>
  <c r="P2919" i="1" s="1"/>
  <c r="L3063" i="1"/>
  <c r="P3063" i="1" s="1"/>
  <c r="L3207" i="1"/>
  <c r="P3207" i="1" s="1"/>
  <c r="L3351" i="1"/>
  <c r="P3351" i="1" s="1"/>
  <c r="L3495" i="1"/>
  <c r="P3495" i="1" s="1"/>
  <c r="L3639" i="1"/>
  <c r="P3639" i="1" s="1"/>
  <c r="L3783" i="1"/>
  <c r="P3783" i="1" s="1"/>
  <c r="L3927" i="1"/>
  <c r="P3927" i="1" s="1"/>
  <c r="L4071" i="1"/>
  <c r="P4071" i="1" s="1"/>
  <c r="L4215" i="1"/>
  <c r="P4215" i="1" s="1"/>
  <c r="L4359" i="1"/>
  <c r="P4359" i="1" s="1"/>
  <c r="L4503" i="1"/>
  <c r="P4503" i="1" s="1"/>
  <c r="L4647" i="1"/>
  <c r="P4647" i="1" s="1"/>
  <c r="L4791" i="1"/>
  <c r="P4791" i="1" s="1"/>
  <c r="L4935" i="1"/>
  <c r="P4935" i="1" s="1"/>
  <c r="L5079" i="1"/>
  <c r="P5079" i="1" s="1"/>
  <c r="L5223" i="1"/>
  <c r="P5223" i="1" s="1"/>
  <c r="L5367" i="1"/>
  <c r="P5367" i="1" s="1"/>
  <c r="L5511" i="1"/>
  <c r="P5511" i="1" s="1"/>
  <c r="L5655" i="1"/>
  <c r="P5655" i="1" s="1"/>
  <c r="L5799" i="1"/>
  <c r="P5799" i="1" s="1"/>
  <c r="L5943" i="1"/>
  <c r="P5943" i="1" s="1"/>
  <c r="L6087" i="1"/>
  <c r="P6087" i="1" s="1"/>
  <c r="L6231" i="1"/>
  <c r="P6231" i="1" s="1"/>
  <c r="L6375" i="1"/>
  <c r="P6375" i="1" s="1"/>
  <c r="L6519" i="1"/>
  <c r="P6519" i="1" s="1"/>
  <c r="L6663" i="1"/>
  <c r="P6663" i="1" s="1"/>
  <c r="L6807" i="1"/>
  <c r="P6807" i="1" s="1"/>
  <c r="L6951" i="1"/>
  <c r="P6951" i="1" s="1"/>
  <c r="L7095" i="1"/>
  <c r="P7095" i="1" s="1"/>
  <c r="L7239" i="1"/>
  <c r="P7239" i="1" s="1"/>
  <c r="L7383" i="1"/>
  <c r="P7383" i="1" s="1"/>
  <c r="L58" i="1"/>
  <c r="P58" i="1" s="1"/>
  <c r="L202" i="1"/>
  <c r="P202" i="1" s="1"/>
  <c r="L346" i="1"/>
  <c r="P346" i="1" s="1"/>
  <c r="L490" i="1"/>
  <c r="P490" i="1" s="1"/>
  <c r="L634" i="1"/>
  <c r="P634" i="1" s="1"/>
  <c r="L778" i="1"/>
  <c r="P778" i="1" s="1"/>
  <c r="L922" i="1"/>
  <c r="P922" i="1" s="1"/>
  <c r="L1066" i="1"/>
  <c r="P1066" i="1" s="1"/>
  <c r="L1210" i="1"/>
  <c r="P1210" i="1" s="1"/>
  <c r="L1354" i="1"/>
  <c r="P1354" i="1" s="1"/>
  <c r="L1498" i="1"/>
  <c r="P1498" i="1" s="1"/>
  <c r="L1642" i="1"/>
  <c r="P1642" i="1" s="1"/>
  <c r="L1786" i="1"/>
  <c r="P1786" i="1" s="1"/>
  <c r="L1930" i="1"/>
  <c r="P1930" i="1" s="1"/>
  <c r="L2074" i="1"/>
  <c r="P2074" i="1" s="1"/>
  <c r="L2218" i="1"/>
  <c r="P2218" i="1" s="1"/>
  <c r="L2362" i="1"/>
  <c r="P2362" i="1" s="1"/>
  <c r="L2506" i="1"/>
  <c r="P2506" i="1" s="1"/>
  <c r="L2650" i="1"/>
  <c r="P2650" i="1" s="1"/>
  <c r="L2794" i="1"/>
  <c r="P2794" i="1" s="1"/>
  <c r="L2938" i="1"/>
  <c r="P2938" i="1" s="1"/>
  <c r="L3082" i="1"/>
  <c r="P3082" i="1" s="1"/>
  <c r="L3226" i="1"/>
  <c r="P3226" i="1" s="1"/>
  <c r="L3370" i="1"/>
  <c r="P3370" i="1" s="1"/>
  <c r="L3514" i="1"/>
  <c r="P3514" i="1" s="1"/>
  <c r="L3658" i="1"/>
  <c r="P3658" i="1" s="1"/>
  <c r="L3802" i="1"/>
  <c r="P3802" i="1" s="1"/>
  <c r="L3946" i="1"/>
  <c r="P3946" i="1" s="1"/>
  <c r="L4090" i="1"/>
  <c r="P4090" i="1" s="1"/>
  <c r="L4234" i="1"/>
  <c r="P4234" i="1" s="1"/>
  <c r="L4378" i="1"/>
  <c r="P4378" i="1" s="1"/>
  <c r="L4522" i="1"/>
  <c r="P4522" i="1" s="1"/>
  <c r="L4666" i="1"/>
  <c r="P4666" i="1" s="1"/>
  <c r="L4810" i="1"/>
  <c r="P4810" i="1" s="1"/>
  <c r="L4954" i="1"/>
  <c r="P4954" i="1" s="1"/>
  <c r="L5098" i="1"/>
  <c r="P5098" i="1" s="1"/>
  <c r="L5242" i="1"/>
  <c r="P5242" i="1" s="1"/>
  <c r="L5386" i="1"/>
  <c r="P5386" i="1" s="1"/>
  <c r="L5530" i="1"/>
  <c r="P5530" i="1" s="1"/>
  <c r="L5674" i="1"/>
  <c r="P5674" i="1" s="1"/>
  <c r="L5818" i="1"/>
  <c r="P5818" i="1" s="1"/>
  <c r="L5962" i="1"/>
  <c r="P5962" i="1" s="1"/>
  <c r="L6106" i="1"/>
  <c r="P6106" i="1" s="1"/>
  <c r="L6250" i="1"/>
  <c r="P6250" i="1" s="1"/>
  <c r="L6394" i="1"/>
  <c r="P6394" i="1" s="1"/>
  <c r="L6538" i="1"/>
  <c r="P6538" i="1" s="1"/>
  <c r="L6682" i="1"/>
  <c r="P6682" i="1" s="1"/>
  <c r="L6826" i="1"/>
  <c r="P6826" i="1" s="1"/>
  <c r="L6970" i="1"/>
  <c r="P6970" i="1" s="1"/>
  <c r="L7114" i="1"/>
  <c r="P7114" i="1" s="1"/>
  <c r="L7258" i="1"/>
  <c r="P7258" i="1" s="1"/>
  <c r="L7402" i="1"/>
  <c r="P7402" i="1" s="1"/>
  <c r="L51" i="1"/>
  <c r="P51" i="1" s="1"/>
  <c r="L195" i="1"/>
  <c r="P195" i="1" s="1"/>
  <c r="L339" i="1"/>
  <c r="P339" i="1" s="1"/>
  <c r="L483" i="1"/>
  <c r="P483" i="1" s="1"/>
  <c r="L627" i="1"/>
  <c r="P627" i="1" s="1"/>
  <c r="L771" i="1"/>
  <c r="P771" i="1" s="1"/>
  <c r="L915" i="1"/>
  <c r="P915" i="1" s="1"/>
  <c r="L1059" i="1"/>
  <c r="P1059" i="1" s="1"/>
  <c r="L1203" i="1"/>
  <c r="P1203" i="1" s="1"/>
  <c r="L1347" i="1"/>
  <c r="P1347" i="1" s="1"/>
  <c r="L1491" i="1"/>
  <c r="P1491" i="1" s="1"/>
  <c r="L1635" i="1"/>
  <c r="P1635" i="1" s="1"/>
  <c r="L1779" i="1"/>
  <c r="P1779" i="1" s="1"/>
  <c r="L1923" i="1"/>
  <c r="P1923" i="1" s="1"/>
  <c r="L2067" i="1"/>
  <c r="P2067" i="1" s="1"/>
  <c r="L2211" i="1"/>
  <c r="P2211" i="1" s="1"/>
  <c r="L2355" i="1"/>
  <c r="P2355" i="1" s="1"/>
  <c r="L2499" i="1"/>
  <c r="P2499" i="1" s="1"/>
  <c r="L2643" i="1"/>
  <c r="P2643" i="1" s="1"/>
  <c r="L2787" i="1"/>
  <c r="P2787" i="1" s="1"/>
  <c r="L2931" i="1"/>
  <c r="P2931" i="1" s="1"/>
  <c r="L3075" i="1"/>
  <c r="P3075" i="1" s="1"/>
  <c r="L3219" i="1"/>
  <c r="P3219" i="1" s="1"/>
  <c r="L3363" i="1"/>
  <c r="P3363" i="1" s="1"/>
  <c r="L3507" i="1"/>
  <c r="P3507" i="1" s="1"/>
  <c r="L3651" i="1"/>
  <c r="P3651" i="1" s="1"/>
  <c r="L3795" i="1"/>
  <c r="P3795" i="1" s="1"/>
  <c r="L3939" i="1"/>
  <c r="P3939" i="1" s="1"/>
  <c r="L4083" i="1"/>
  <c r="P4083" i="1" s="1"/>
  <c r="L4227" i="1"/>
  <c r="P4227" i="1" s="1"/>
  <c r="L4371" i="1"/>
  <c r="P4371" i="1" s="1"/>
  <c r="L4515" i="1"/>
  <c r="P4515" i="1" s="1"/>
  <c r="L4659" i="1"/>
  <c r="P4659" i="1" s="1"/>
  <c r="L4803" i="1"/>
  <c r="P4803" i="1" s="1"/>
  <c r="L4947" i="1"/>
  <c r="P4947" i="1" s="1"/>
  <c r="L5091" i="1"/>
  <c r="P5091" i="1" s="1"/>
  <c r="L5235" i="1"/>
  <c r="P5235" i="1" s="1"/>
  <c r="L5379" i="1"/>
  <c r="P5379" i="1" s="1"/>
  <c r="L5523" i="1"/>
  <c r="P5523" i="1" s="1"/>
  <c r="L5667" i="1"/>
  <c r="P5667" i="1" s="1"/>
  <c r="L5811" i="1"/>
  <c r="P5811" i="1" s="1"/>
  <c r="L5955" i="1"/>
  <c r="P5955" i="1" s="1"/>
  <c r="L6099" i="1"/>
  <c r="P6099" i="1" s="1"/>
  <c r="L6243" i="1"/>
  <c r="P6243" i="1" s="1"/>
  <c r="L6387" i="1"/>
  <c r="P6387" i="1" s="1"/>
  <c r="L6531" i="1"/>
  <c r="P6531" i="1" s="1"/>
  <c r="L6675" i="1"/>
  <c r="P6675" i="1" s="1"/>
  <c r="L6819" i="1"/>
  <c r="P6819" i="1" s="1"/>
  <c r="L6963" i="1"/>
  <c r="P6963" i="1" s="1"/>
  <c r="L7107" i="1"/>
  <c r="P7107" i="1" s="1"/>
  <c r="L7251" i="1"/>
  <c r="P7251" i="1" s="1"/>
  <c r="L7395" i="1"/>
  <c r="P7395" i="1" s="1"/>
  <c r="L5" i="1"/>
  <c r="P5" i="1" s="1"/>
  <c r="L149" i="1"/>
  <c r="P149" i="1" s="1"/>
  <c r="L293" i="1"/>
  <c r="P293" i="1" s="1"/>
  <c r="L437" i="1"/>
  <c r="P437" i="1" s="1"/>
  <c r="L581" i="1"/>
  <c r="P581" i="1" s="1"/>
  <c r="L725" i="1"/>
  <c r="P725" i="1" s="1"/>
  <c r="L869" i="1"/>
  <c r="P869" i="1" s="1"/>
  <c r="L1013" i="1"/>
  <c r="P1013" i="1" s="1"/>
  <c r="L1157" i="1"/>
  <c r="P1157" i="1" s="1"/>
  <c r="L1301" i="1"/>
  <c r="P1301" i="1" s="1"/>
  <c r="L1445" i="1"/>
  <c r="P1445" i="1" s="1"/>
  <c r="L1589" i="1"/>
  <c r="P1589" i="1" s="1"/>
  <c r="L1733" i="1"/>
  <c r="P1733" i="1" s="1"/>
  <c r="L1877" i="1"/>
  <c r="P1877" i="1" s="1"/>
  <c r="L2021" i="1"/>
  <c r="P2021" i="1" s="1"/>
  <c r="L2165" i="1"/>
  <c r="P2165" i="1" s="1"/>
  <c r="L2309" i="1"/>
  <c r="P2309" i="1" s="1"/>
  <c r="L2453" i="1"/>
  <c r="P2453" i="1" s="1"/>
  <c r="L2597" i="1"/>
  <c r="P2597" i="1" s="1"/>
  <c r="L2741" i="1"/>
  <c r="P2741" i="1" s="1"/>
  <c r="L2885" i="1"/>
  <c r="P2885" i="1" s="1"/>
  <c r="L3029" i="1"/>
  <c r="P3029" i="1" s="1"/>
  <c r="L3173" i="1"/>
  <c r="P3173" i="1" s="1"/>
  <c r="L3317" i="1"/>
  <c r="P3317" i="1" s="1"/>
  <c r="L3461" i="1"/>
  <c r="P3461" i="1" s="1"/>
  <c r="L3605" i="1"/>
  <c r="P3605" i="1" s="1"/>
  <c r="L3749" i="1"/>
  <c r="P3749" i="1" s="1"/>
  <c r="L3893" i="1"/>
  <c r="P3893" i="1" s="1"/>
  <c r="L4037" i="1"/>
  <c r="P4037" i="1" s="1"/>
  <c r="L4181" i="1"/>
  <c r="P4181" i="1" s="1"/>
  <c r="L4325" i="1"/>
  <c r="P4325" i="1" s="1"/>
  <c r="L4469" i="1"/>
  <c r="P4469" i="1" s="1"/>
  <c r="L4613" i="1"/>
  <c r="P4613" i="1" s="1"/>
  <c r="L4757" i="1"/>
  <c r="P4757" i="1" s="1"/>
  <c r="L4901" i="1"/>
  <c r="P4901" i="1" s="1"/>
  <c r="L5045" i="1"/>
  <c r="P5045" i="1" s="1"/>
  <c r="L5189" i="1"/>
  <c r="P5189" i="1" s="1"/>
  <c r="L5333" i="1"/>
  <c r="P5333" i="1" s="1"/>
  <c r="L5477" i="1"/>
  <c r="P5477" i="1" s="1"/>
  <c r="L5621" i="1"/>
  <c r="P5621" i="1" s="1"/>
  <c r="L5765" i="1"/>
  <c r="P5765" i="1" s="1"/>
  <c r="L5909" i="1"/>
  <c r="P5909" i="1" s="1"/>
  <c r="L6053" i="1"/>
  <c r="P6053" i="1" s="1"/>
  <c r="L6197" i="1"/>
  <c r="P6197" i="1" s="1"/>
  <c r="L6341" i="1"/>
  <c r="P6341" i="1" s="1"/>
  <c r="L6485" i="1"/>
  <c r="P6485" i="1" s="1"/>
  <c r="L6629" i="1"/>
  <c r="P6629" i="1" s="1"/>
  <c r="L6773" i="1"/>
  <c r="P6773" i="1" s="1"/>
  <c r="L6917" i="1"/>
  <c r="P6917" i="1" s="1"/>
  <c r="L7061" i="1"/>
  <c r="P7061" i="1" s="1"/>
  <c r="L7205" i="1"/>
  <c r="P7205" i="1" s="1"/>
  <c r="L7349" i="1"/>
  <c r="P7349" i="1" s="1"/>
  <c r="L7493" i="1"/>
  <c r="P7493" i="1" s="1"/>
  <c r="L70" i="1"/>
  <c r="P70" i="1" s="1"/>
  <c r="L214" i="1"/>
  <c r="P214" i="1" s="1"/>
  <c r="L358" i="1"/>
  <c r="P358" i="1" s="1"/>
  <c r="L502" i="1"/>
  <c r="P502" i="1" s="1"/>
  <c r="L646" i="1"/>
  <c r="P646" i="1" s="1"/>
  <c r="L790" i="1"/>
  <c r="P790" i="1" s="1"/>
  <c r="L934" i="1"/>
  <c r="P934" i="1" s="1"/>
  <c r="L1078" i="1"/>
  <c r="P1078" i="1" s="1"/>
  <c r="L1222" i="1"/>
  <c r="P1222" i="1" s="1"/>
  <c r="L1366" i="1"/>
  <c r="P1366" i="1" s="1"/>
  <c r="L1510" i="1"/>
  <c r="P1510" i="1" s="1"/>
  <c r="L1654" i="1"/>
  <c r="P1654" i="1" s="1"/>
  <c r="L1798" i="1"/>
  <c r="P1798" i="1" s="1"/>
  <c r="L1942" i="1"/>
  <c r="P1942" i="1" s="1"/>
  <c r="L2086" i="1"/>
  <c r="P2086" i="1" s="1"/>
  <c r="L2230" i="1"/>
  <c r="P2230" i="1" s="1"/>
  <c r="L2374" i="1"/>
  <c r="P2374" i="1" s="1"/>
  <c r="L2518" i="1"/>
  <c r="P2518" i="1" s="1"/>
  <c r="L2662" i="1"/>
  <c r="P2662" i="1" s="1"/>
  <c r="L2806" i="1"/>
  <c r="P2806" i="1" s="1"/>
  <c r="L2950" i="1"/>
  <c r="P2950" i="1" s="1"/>
  <c r="L3094" i="1"/>
  <c r="P3094" i="1" s="1"/>
  <c r="L3238" i="1"/>
  <c r="P3238" i="1" s="1"/>
  <c r="L3382" i="1"/>
  <c r="P3382" i="1" s="1"/>
  <c r="L3526" i="1"/>
  <c r="P3526" i="1" s="1"/>
  <c r="L3670" i="1"/>
  <c r="P3670" i="1" s="1"/>
  <c r="L3814" i="1"/>
  <c r="P3814" i="1" s="1"/>
  <c r="L3958" i="1"/>
  <c r="P3958" i="1" s="1"/>
  <c r="L4102" i="1"/>
  <c r="P4102" i="1" s="1"/>
  <c r="L4246" i="1"/>
  <c r="P4246" i="1" s="1"/>
  <c r="L4390" i="1"/>
  <c r="P4390" i="1" s="1"/>
  <c r="L4534" i="1"/>
  <c r="P4534" i="1" s="1"/>
  <c r="L4678" i="1"/>
  <c r="P4678" i="1" s="1"/>
  <c r="L4822" i="1"/>
  <c r="P4822" i="1" s="1"/>
  <c r="L4966" i="1"/>
  <c r="P4966" i="1" s="1"/>
  <c r="L5110" i="1"/>
  <c r="P5110" i="1" s="1"/>
  <c r="L5254" i="1"/>
  <c r="P5254" i="1" s="1"/>
  <c r="L5398" i="1"/>
  <c r="P5398" i="1" s="1"/>
  <c r="L5542" i="1"/>
  <c r="P5542" i="1" s="1"/>
  <c r="L5686" i="1"/>
  <c r="P5686" i="1" s="1"/>
  <c r="L5830" i="1"/>
  <c r="P5830" i="1" s="1"/>
  <c r="L5974" i="1"/>
  <c r="P5974" i="1" s="1"/>
  <c r="L6118" i="1"/>
  <c r="P6118" i="1" s="1"/>
  <c r="L6262" i="1"/>
  <c r="P6262" i="1" s="1"/>
  <c r="L6406" i="1"/>
  <c r="P6406" i="1" s="1"/>
  <c r="L6550" i="1"/>
  <c r="P6550" i="1" s="1"/>
  <c r="L6694" i="1"/>
  <c r="P6694" i="1" s="1"/>
  <c r="L6838" i="1"/>
  <c r="P6838" i="1" s="1"/>
  <c r="L6982" i="1"/>
  <c r="P6982" i="1" s="1"/>
  <c r="L7126" i="1"/>
  <c r="P7126" i="1" s="1"/>
  <c r="L7270" i="1"/>
  <c r="P7270" i="1" s="1"/>
  <c r="L7414" i="1"/>
  <c r="P7414" i="1" s="1"/>
  <c r="L63" i="1"/>
  <c r="P63" i="1" s="1"/>
  <c r="L207" i="1"/>
  <c r="P207" i="1" s="1"/>
  <c r="L351" i="1"/>
  <c r="P351" i="1" s="1"/>
  <c r="L495" i="1"/>
  <c r="P495" i="1" s="1"/>
  <c r="L639" i="1"/>
  <c r="P639" i="1" s="1"/>
  <c r="L783" i="1"/>
  <c r="P783" i="1" s="1"/>
  <c r="L927" i="1"/>
  <c r="P927" i="1" s="1"/>
  <c r="L1071" i="1"/>
  <c r="P1071" i="1" s="1"/>
  <c r="L1215" i="1"/>
  <c r="P1215" i="1" s="1"/>
  <c r="L1359" i="1"/>
  <c r="P1359" i="1" s="1"/>
  <c r="L1503" i="1"/>
  <c r="P1503" i="1" s="1"/>
  <c r="L1647" i="1"/>
  <c r="P1647" i="1" s="1"/>
  <c r="L1791" i="1"/>
  <c r="P1791" i="1" s="1"/>
  <c r="L1935" i="1"/>
  <c r="P1935" i="1" s="1"/>
  <c r="L2079" i="1"/>
  <c r="P2079" i="1" s="1"/>
  <c r="L2223" i="1"/>
  <c r="P2223" i="1" s="1"/>
  <c r="L2367" i="1"/>
  <c r="P2367" i="1" s="1"/>
  <c r="L2511" i="1"/>
  <c r="P2511" i="1" s="1"/>
  <c r="L2655" i="1"/>
  <c r="P2655" i="1" s="1"/>
  <c r="L2799" i="1"/>
  <c r="P2799" i="1" s="1"/>
  <c r="L2943" i="1"/>
  <c r="P2943" i="1" s="1"/>
  <c r="L3087" i="1"/>
  <c r="P3087" i="1" s="1"/>
  <c r="L3231" i="1"/>
  <c r="P3231" i="1" s="1"/>
  <c r="L3375" i="1"/>
  <c r="P3375" i="1" s="1"/>
  <c r="L3519" i="1"/>
  <c r="P3519" i="1" s="1"/>
  <c r="L3663" i="1"/>
  <c r="P3663" i="1" s="1"/>
  <c r="L3807" i="1"/>
  <c r="P3807" i="1" s="1"/>
  <c r="L3951" i="1"/>
  <c r="P3951" i="1" s="1"/>
  <c r="L4095" i="1"/>
  <c r="P4095" i="1" s="1"/>
  <c r="L4239" i="1"/>
  <c r="P4239" i="1" s="1"/>
  <c r="L4383" i="1"/>
  <c r="P4383" i="1" s="1"/>
  <c r="L4527" i="1"/>
  <c r="P4527" i="1" s="1"/>
  <c r="L4671" i="1"/>
  <c r="P4671" i="1" s="1"/>
  <c r="L4815" i="1"/>
  <c r="P4815" i="1" s="1"/>
  <c r="L4959" i="1"/>
  <c r="P4959" i="1" s="1"/>
  <c r="L5103" i="1"/>
  <c r="P5103" i="1" s="1"/>
  <c r="L5247" i="1"/>
  <c r="P5247" i="1" s="1"/>
  <c r="L5391" i="1"/>
  <c r="P5391" i="1" s="1"/>
  <c r="L5535" i="1"/>
  <c r="P5535" i="1" s="1"/>
  <c r="L5679" i="1"/>
  <c r="P5679" i="1" s="1"/>
  <c r="L5823" i="1"/>
  <c r="P5823" i="1" s="1"/>
  <c r="L5967" i="1"/>
  <c r="P5967" i="1" s="1"/>
  <c r="L6111" i="1"/>
  <c r="P6111" i="1" s="1"/>
  <c r="L6255" i="1"/>
  <c r="P6255" i="1" s="1"/>
  <c r="L6399" i="1"/>
  <c r="P6399" i="1" s="1"/>
  <c r="L6543" i="1"/>
  <c r="P6543" i="1" s="1"/>
  <c r="L6687" i="1"/>
  <c r="P6687" i="1" s="1"/>
  <c r="L6831" i="1"/>
  <c r="P6831" i="1" s="1"/>
  <c r="L6975" i="1"/>
  <c r="P6975" i="1" s="1"/>
  <c r="L7119" i="1"/>
  <c r="P7119" i="1" s="1"/>
  <c r="L7263" i="1"/>
  <c r="P7263" i="1" s="1"/>
  <c r="L7407" i="1"/>
  <c r="P7407" i="1" s="1"/>
  <c r="L17" i="1"/>
  <c r="P17" i="1" s="1"/>
  <c r="L161" i="1"/>
  <c r="P161" i="1" s="1"/>
  <c r="L305" i="1"/>
  <c r="P305" i="1" s="1"/>
  <c r="L449" i="1"/>
  <c r="P449" i="1" s="1"/>
  <c r="L593" i="1"/>
  <c r="P593" i="1" s="1"/>
  <c r="L737" i="1"/>
  <c r="P737" i="1" s="1"/>
  <c r="L881" i="1"/>
  <c r="P881" i="1" s="1"/>
  <c r="L1025" i="1"/>
  <c r="P1025" i="1" s="1"/>
  <c r="L1169" i="1"/>
  <c r="P1169" i="1" s="1"/>
  <c r="L1313" i="1"/>
  <c r="P1313" i="1" s="1"/>
  <c r="L1457" i="1"/>
  <c r="P1457" i="1" s="1"/>
  <c r="L1601" i="1"/>
  <c r="P1601" i="1" s="1"/>
  <c r="L1745" i="1"/>
  <c r="P1745" i="1" s="1"/>
  <c r="L1889" i="1"/>
  <c r="P1889" i="1" s="1"/>
  <c r="L2033" i="1"/>
  <c r="P2033" i="1" s="1"/>
  <c r="L2177" i="1"/>
  <c r="P2177" i="1" s="1"/>
  <c r="L2321" i="1"/>
  <c r="P2321" i="1" s="1"/>
  <c r="L2465" i="1"/>
  <c r="P2465" i="1" s="1"/>
  <c r="L2609" i="1"/>
  <c r="P2609" i="1" s="1"/>
  <c r="L2753" i="1"/>
  <c r="P2753" i="1" s="1"/>
  <c r="L2897" i="1"/>
  <c r="P2897" i="1" s="1"/>
  <c r="L3041" i="1"/>
  <c r="P3041" i="1" s="1"/>
  <c r="L3185" i="1"/>
  <c r="P3185" i="1" s="1"/>
  <c r="L3329" i="1"/>
  <c r="P3329" i="1" s="1"/>
  <c r="L3473" i="1"/>
  <c r="P3473" i="1" s="1"/>
  <c r="L3617" i="1"/>
  <c r="P3617" i="1" s="1"/>
  <c r="L3761" i="1"/>
  <c r="P3761" i="1" s="1"/>
  <c r="L3905" i="1"/>
  <c r="P3905" i="1" s="1"/>
  <c r="L4049" i="1"/>
  <c r="P4049" i="1" s="1"/>
  <c r="L4193" i="1"/>
  <c r="P4193" i="1" s="1"/>
  <c r="L4337" i="1"/>
  <c r="P4337" i="1" s="1"/>
  <c r="L4481" i="1"/>
  <c r="P4481" i="1" s="1"/>
  <c r="L4625" i="1"/>
  <c r="P4625" i="1" s="1"/>
  <c r="L4769" i="1"/>
  <c r="P4769" i="1" s="1"/>
  <c r="L4913" i="1"/>
  <c r="P4913" i="1" s="1"/>
  <c r="L5057" i="1"/>
  <c r="P5057" i="1" s="1"/>
  <c r="L5201" i="1"/>
  <c r="P5201" i="1" s="1"/>
  <c r="L5345" i="1"/>
  <c r="P5345" i="1" s="1"/>
  <c r="L5489" i="1"/>
  <c r="P5489" i="1" s="1"/>
  <c r="L5633" i="1"/>
  <c r="P5633" i="1" s="1"/>
  <c r="L5777" i="1"/>
  <c r="P5777" i="1" s="1"/>
  <c r="L5921" i="1"/>
  <c r="P5921" i="1" s="1"/>
  <c r="L6065" i="1"/>
  <c r="P6065" i="1" s="1"/>
  <c r="L6209" i="1"/>
  <c r="P6209" i="1" s="1"/>
  <c r="L6353" i="1"/>
  <c r="P6353" i="1" s="1"/>
  <c r="L6497" i="1"/>
  <c r="P6497" i="1" s="1"/>
  <c r="L6641" i="1"/>
  <c r="P6641" i="1" s="1"/>
  <c r="L6785" i="1"/>
  <c r="P6785" i="1" s="1"/>
  <c r="L6929" i="1"/>
  <c r="P6929" i="1" s="1"/>
  <c r="L7073" i="1"/>
  <c r="P7073" i="1" s="1"/>
  <c r="L7217" i="1"/>
  <c r="P7217" i="1" s="1"/>
  <c r="L7361" i="1"/>
  <c r="P7361" i="1" s="1"/>
  <c r="L29" i="1"/>
  <c r="P29" i="1" s="1"/>
  <c r="L173" i="1"/>
  <c r="P173" i="1" s="1"/>
  <c r="L317" i="1"/>
  <c r="P317" i="1" s="1"/>
  <c r="L461" i="1"/>
  <c r="P461" i="1" s="1"/>
  <c r="L605" i="1"/>
  <c r="P605" i="1" s="1"/>
  <c r="L749" i="1"/>
  <c r="P749" i="1" s="1"/>
  <c r="L893" i="1"/>
  <c r="P893" i="1" s="1"/>
  <c r="L1037" i="1"/>
  <c r="P1037" i="1" s="1"/>
  <c r="L1181" i="1"/>
  <c r="P1181" i="1" s="1"/>
  <c r="L1325" i="1"/>
  <c r="P1325" i="1" s="1"/>
  <c r="L1469" i="1"/>
  <c r="P1469" i="1" s="1"/>
  <c r="L1613" i="1"/>
  <c r="P1613" i="1" s="1"/>
  <c r="L1757" i="1"/>
  <c r="P1757" i="1" s="1"/>
  <c r="L1901" i="1"/>
  <c r="P1901" i="1" s="1"/>
  <c r="L2045" i="1"/>
  <c r="P2045" i="1" s="1"/>
  <c r="L2189" i="1"/>
  <c r="P2189" i="1" s="1"/>
  <c r="L2333" i="1"/>
  <c r="P2333" i="1" s="1"/>
  <c r="L2477" i="1"/>
  <c r="P2477" i="1" s="1"/>
  <c r="L2621" i="1"/>
  <c r="P2621" i="1" s="1"/>
  <c r="L2765" i="1"/>
  <c r="P2765" i="1" s="1"/>
  <c r="L2909" i="1"/>
  <c r="P2909" i="1" s="1"/>
  <c r="L3053" i="1"/>
  <c r="P3053" i="1" s="1"/>
  <c r="L3197" i="1"/>
  <c r="P3197" i="1" s="1"/>
  <c r="L3341" i="1"/>
  <c r="P3341" i="1" s="1"/>
  <c r="L3485" i="1"/>
  <c r="P3485" i="1" s="1"/>
  <c r="L3629" i="1"/>
  <c r="P3629" i="1" s="1"/>
  <c r="L3773" i="1"/>
  <c r="P3773" i="1" s="1"/>
  <c r="L3917" i="1"/>
  <c r="P3917" i="1" s="1"/>
  <c r="L4061" i="1"/>
  <c r="P4061" i="1" s="1"/>
  <c r="L4205" i="1"/>
  <c r="P4205" i="1" s="1"/>
  <c r="L4349" i="1"/>
  <c r="P4349" i="1" s="1"/>
  <c r="L4493" i="1"/>
  <c r="P4493" i="1" s="1"/>
  <c r="L4637" i="1"/>
  <c r="P4637" i="1" s="1"/>
  <c r="L4781" i="1"/>
  <c r="P4781" i="1" s="1"/>
  <c r="L4925" i="1"/>
  <c r="P4925" i="1" s="1"/>
  <c r="L5069" i="1"/>
  <c r="P5069" i="1" s="1"/>
  <c r="L5213" i="1"/>
  <c r="P5213" i="1" s="1"/>
  <c r="L5357" i="1"/>
  <c r="P5357" i="1" s="1"/>
  <c r="L5501" i="1"/>
  <c r="P5501" i="1" s="1"/>
  <c r="L5645" i="1"/>
  <c r="P5645" i="1" s="1"/>
  <c r="L5789" i="1"/>
  <c r="P5789" i="1" s="1"/>
  <c r="L5933" i="1"/>
  <c r="P5933" i="1" s="1"/>
  <c r="L6077" i="1"/>
  <c r="P6077" i="1" s="1"/>
  <c r="L6221" i="1"/>
  <c r="P6221" i="1" s="1"/>
  <c r="L6365" i="1"/>
  <c r="P6365" i="1" s="1"/>
  <c r="L6509" i="1"/>
  <c r="P6509" i="1" s="1"/>
  <c r="L6653" i="1"/>
  <c r="P6653" i="1" s="1"/>
  <c r="L6797" i="1"/>
  <c r="P6797" i="1" s="1"/>
  <c r="L6941" i="1"/>
  <c r="P6941" i="1" s="1"/>
  <c r="L7085" i="1"/>
  <c r="P7085" i="1" s="1"/>
  <c r="L7229" i="1"/>
  <c r="P7229" i="1" s="1"/>
  <c r="L7373" i="1"/>
  <c r="P7373" i="1" s="1"/>
  <c r="L94" i="1"/>
  <c r="P94" i="1" s="1"/>
  <c r="L238" i="1"/>
  <c r="P238" i="1" s="1"/>
  <c r="L382" i="1"/>
  <c r="P382" i="1" s="1"/>
  <c r="L526" i="1"/>
  <c r="P526" i="1" s="1"/>
  <c r="L670" i="1"/>
  <c r="P670" i="1" s="1"/>
  <c r="L814" i="1"/>
  <c r="P814" i="1" s="1"/>
  <c r="L958" i="1"/>
  <c r="P958" i="1" s="1"/>
  <c r="L1102" i="1"/>
  <c r="P1102" i="1" s="1"/>
  <c r="L1246" i="1"/>
  <c r="P1246" i="1" s="1"/>
  <c r="L1390" i="1"/>
  <c r="P1390" i="1" s="1"/>
  <c r="L1534" i="1"/>
  <c r="P1534" i="1" s="1"/>
  <c r="L1678" i="1"/>
  <c r="P1678" i="1" s="1"/>
  <c r="L1822" i="1"/>
  <c r="P1822" i="1" s="1"/>
  <c r="L1966" i="1"/>
  <c r="P1966" i="1" s="1"/>
  <c r="L2110" i="1"/>
  <c r="P2110" i="1" s="1"/>
  <c r="L2254" i="1"/>
  <c r="P2254" i="1" s="1"/>
  <c r="L2398" i="1"/>
  <c r="P2398" i="1" s="1"/>
  <c r="L2542" i="1"/>
  <c r="P2542" i="1" s="1"/>
  <c r="L2686" i="1"/>
  <c r="P2686" i="1" s="1"/>
  <c r="L2830" i="1"/>
  <c r="P2830" i="1" s="1"/>
  <c r="L2974" i="1"/>
  <c r="P2974" i="1" s="1"/>
  <c r="L3118" i="1"/>
  <c r="P3118" i="1" s="1"/>
  <c r="L3262" i="1"/>
  <c r="P3262" i="1" s="1"/>
  <c r="L3406" i="1"/>
  <c r="P3406" i="1" s="1"/>
  <c r="L3550" i="1"/>
  <c r="P3550" i="1" s="1"/>
  <c r="L3694" i="1"/>
  <c r="P3694" i="1" s="1"/>
  <c r="L3838" i="1"/>
  <c r="P3838" i="1" s="1"/>
  <c r="L3982" i="1"/>
  <c r="P3982" i="1" s="1"/>
  <c r="L4126" i="1"/>
  <c r="P4126" i="1" s="1"/>
  <c r="L4270" i="1"/>
  <c r="P4270" i="1" s="1"/>
  <c r="L4414" i="1"/>
  <c r="P4414" i="1" s="1"/>
  <c r="L4558" i="1"/>
  <c r="P4558" i="1" s="1"/>
  <c r="L4702" i="1"/>
  <c r="P4702" i="1" s="1"/>
  <c r="L4846" i="1"/>
  <c r="P4846" i="1" s="1"/>
  <c r="L4990" i="1"/>
  <c r="P4990" i="1" s="1"/>
  <c r="L5134" i="1"/>
  <c r="P5134" i="1" s="1"/>
  <c r="L5278" i="1"/>
  <c r="P5278" i="1" s="1"/>
  <c r="L5422" i="1"/>
  <c r="P5422" i="1" s="1"/>
  <c r="L5566" i="1"/>
  <c r="P5566" i="1" s="1"/>
  <c r="L5710" i="1"/>
  <c r="P5710" i="1" s="1"/>
  <c r="L5854" i="1"/>
  <c r="P5854" i="1" s="1"/>
  <c r="L5998" i="1"/>
  <c r="P5998" i="1" s="1"/>
  <c r="L6142" i="1"/>
  <c r="P6142" i="1" s="1"/>
  <c r="L6286" i="1"/>
  <c r="P6286" i="1" s="1"/>
  <c r="L6430" i="1"/>
  <c r="P6430" i="1" s="1"/>
  <c r="L6574" i="1"/>
  <c r="P6574" i="1" s="1"/>
  <c r="L6718" i="1"/>
  <c r="P6718" i="1" s="1"/>
  <c r="L6862" i="1"/>
  <c r="P6862" i="1" s="1"/>
  <c r="L7006" i="1"/>
  <c r="P7006" i="1" s="1"/>
  <c r="L7150" i="1"/>
  <c r="P7150" i="1" s="1"/>
  <c r="L7294" i="1"/>
  <c r="P7294" i="1" s="1"/>
  <c r="L7438" i="1"/>
  <c r="P7438" i="1" s="1"/>
  <c r="L87" i="1"/>
  <c r="P87" i="1" s="1"/>
  <c r="L231" i="1"/>
  <c r="P231" i="1" s="1"/>
  <c r="L375" i="1"/>
  <c r="P375" i="1" s="1"/>
  <c r="L519" i="1"/>
  <c r="P519" i="1" s="1"/>
  <c r="L663" i="1"/>
  <c r="P663" i="1" s="1"/>
  <c r="L807" i="1"/>
  <c r="P807" i="1" s="1"/>
  <c r="L951" i="1"/>
  <c r="P951" i="1" s="1"/>
  <c r="L1095" i="1"/>
  <c r="P1095" i="1" s="1"/>
  <c r="L1239" i="1"/>
  <c r="P1239" i="1" s="1"/>
  <c r="L1383" i="1"/>
  <c r="P1383" i="1" s="1"/>
  <c r="L1527" i="1"/>
  <c r="P1527" i="1" s="1"/>
  <c r="L1671" i="1"/>
  <c r="P1671" i="1" s="1"/>
  <c r="L1815" i="1"/>
  <c r="P1815" i="1" s="1"/>
  <c r="L1959" i="1"/>
  <c r="P1959" i="1" s="1"/>
  <c r="L2103" i="1"/>
  <c r="P2103" i="1" s="1"/>
  <c r="L2247" i="1"/>
  <c r="P2247" i="1" s="1"/>
  <c r="L2391" i="1"/>
  <c r="P2391" i="1" s="1"/>
  <c r="L2535" i="1"/>
  <c r="P2535" i="1" s="1"/>
  <c r="L2679" i="1"/>
  <c r="P2679" i="1" s="1"/>
  <c r="L2823" i="1"/>
  <c r="P2823" i="1" s="1"/>
  <c r="L2967" i="1"/>
  <c r="P2967" i="1" s="1"/>
  <c r="L3111" i="1"/>
  <c r="P3111" i="1" s="1"/>
  <c r="L3255" i="1"/>
  <c r="P3255" i="1" s="1"/>
  <c r="L3399" i="1"/>
  <c r="P3399" i="1" s="1"/>
  <c r="L3543" i="1"/>
  <c r="P3543" i="1" s="1"/>
  <c r="L3687" i="1"/>
  <c r="P3687" i="1" s="1"/>
  <c r="L3831" i="1"/>
  <c r="P3831" i="1" s="1"/>
  <c r="L3975" i="1"/>
  <c r="P3975" i="1" s="1"/>
  <c r="L4119" i="1"/>
  <c r="P4119" i="1" s="1"/>
  <c r="L4263" i="1"/>
  <c r="P4263" i="1" s="1"/>
  <c r="L4407" i="1"/>
  <c r="P4407" i="1" s="1"/>
  <c r="L4551" i="1"/>
  <c r="P4551" i="1" s="1"/>
  <c r="L4695" i="1"/>
  <c r="P4695" i="1" s="1"/>
  <c r="L4839" i="1"/>
  <c r="P4839" i="1" s="1"/>
  <c r="L4983" i="1"/>
  <c r="P4983" i="1" s="1"/>
  <c r="L5127" i="1"/>
  <c r="P5127" i="1" s="1"/>
  <c r="L5271" i="1"/>
  <c r="P5271" i="1" s="1"/>
  <c r="L5415" i="1"/>
  <c r="P5415" i="1" s="1"/>
  <c r="L5559" i="1"/>
  <c r="P5559" i="1" s="1"/>
  <c r="L5703" i="1"/>
  <c r="P5703" i="1" s="1"/>
  <c r="L5847" i="1"/>
  <c r="P5847" i="1" s="1"/>
  <c r="L5991" i="1"/>
  <c r="P5991" i="1" s="1"/>
  <c r="L6135" i="1"/>
  <c r="P6135" i="1" s="1"/>
  <c r="L6279" i="1"/>
  <c r="P6279" i="1" s="1"/>
  <c r="L6423" i="1"/>
  <c r="P6423" i="1" s="1"/>
  <c r="L6567" i="1"/>
  <c r="P6567" i="1" s="1"/>
  <c r="L6711" i="1"/>
  <c r="P6711" i="1" s="1"/>
  <c r="L6855" i="1"/>
  <c r="P6855" i="1" s="1"/>
  <c r="L6999" i="1"/>
  <c r="P6999" i="1" s="1"/>
  <c r="L7143" i="1"/>
  <c r="P7143" i="1" s="1"/>
  <c r="L7287" i="1"/>
  <c r="P7287" i="1" s="1"/>
  <c r="L7431" i="1"/>
  <c r="P7431" i="1" s="1"/>
  <c r="L122" i="1"/>
  <c r="P122" i="1" s="1"/>
  <c r="L266" i="1"/>
  <c r="P266" i="1" s="1"/>
  <c r="L410" i="1"/>
  <c r="P410" i="1" s="1"/>
  <c r="L554" i="1"/>
  <c r="P554" i="1" s="1"/>
  <c r="L698" i="1"/>
  <c r="P698" i="1" s="1"/>
  <c r="L842" i="1"/>
  <c r="P842" i="1" s="1"/>
  <c r="L986" i="1"/>
  <c r="P986" i="1" s="1"/>
  <c r="L1130" i="1"/>
  <c r="P1130" i="1" s="1"/>
  <c r="L1274" i="1"/>
  <c r="P1274" i="1" s="1"/>
  <c r="L1418" i="1"/>
  <c r="P1418" i="1" s="1"/>
  <c r="L1562" i="1"/>
  <c r="P1562" i="1" s="1"/>
  <c r="L1706" i="1"/>
  <c r="P1706" i="1" s="1"/>
  <c r="L1850" i="1"/>
  <c r="P1850" i="1" s="1"/>
  <c r="L1994" i="1"/>
  <c r="P1994" i="1" s="1"/>
  <c r="L2138" i="1"/>
  <c r="P2138" i="1" s="1"/>
  <c r="L2282" i="1"/>
  <c r="P2282" i="1" s="1"/>
  <c r="L2426" i="1"/>
  <c r="P2426" i="1" s="1"/>
  <c r="L2570" i="1"/>
  <c r="P2570" i="1" s="1"/>
  <c r="L2714" i="1"/>
  <c r="P2714" i="1" s="1"/>
  <c r="L2858" i="1"/>
  <c r="P2858" i="1" s="1"/>
  <c r="L3002" i="1"/>
  <c r="P3002" i="1" s="1"/>
  <c r="L3146" i="1"/>
  <c r="P3146" i="1" s="1"/>
  <c r="L3290" i="1"/>
  <c r="P3290" i="1" s="1"/>
  <c r="L3434" i="1"/>
  <c r="P3434" i="1" s="1"/>
  <c r="L3578" i="1"/>
  <c r="P3578" i="1" s="1"/>
  <c r="L3722" i="1"/>
  <c r="P3722" i="1" s="1"/>
  <c r="L3866" i="1"/>
  <c r="P3866" i="1" s="1"/>
  <c r="L4010" i="1"/>
  <c r="P4010" i="1" s="1"/>
  <c r="L4154" i="1"/>
  <c r="P4154" i="1" s="1"/>
  <c r="L4298" i="1"/>
  <c r="P4298" i="1" s="1"/>
  <c r="L4442" i="1"/>
  <c r="P4442" i="1" s="1"/>
  <c r="L4586" i="1"/>
  <c r="P4586" i="1" s="1"/>
  <c r="L4730" i="1"/>
  <c r="P4730" i="1" s="1"/>
  <c r="L4874" i="1"/>
  <c r="P4874" i="1" s="1"/>
  <c r="L5018" i="1"/>
  <c r="P5018" i="1" s="1"/>
  <c r="L5162" i="1"/>
  <c r="P5162" i="1" s="1"/>
  <c r="L5306" i="1"/>
  <c r="P5306" i="1" s="1"/>
  <c r="L5450" i="1"/>
  <c r="P5450" i="1" s="1"/>
  <c r="L5594" i="1"/>
  <c r="P5594" i="1" s="1"/>
  <c r="L5738" i="1"/>
  <c r="P5738" i="1" s="1"/>
  <c r="L5882" i="1"/>
  <c r="P5882" i="1" s="1"/>
  <c r="L6026" i="1"/>
  <c r="P6026" i="1" s="1"/>
  <c r="L6170" i="1"/>
  <c r="P6170" i="1" s="1"/>
  <c r="L6314" i="1"/>
  <c r="P6314" i="1" s="1"/>
  <c r="L6458" i="1"/>
  <c r="P6458" i="1" s="1"/>
  <c r="L6602" i="1"/>
  <c r="P6602" i="1" s="1"/>
  <c r="L6746" i="1"/>
  <c r="P6746" i="1" s="1"/>
  <c r="L6890" i="1"/>
  <c r="P6890" i="1" s="1"/>
  <c r="L7034" i="1"/>
  <c r="P7034" i="1" s="1"/>
  <c r="L7178" i="1"/>
  <c r="P7178" i="1" s="1"/>
  <c r="L7322" i="1"/>
  <c r="P7322" i="1" s="1"/>
  <c r="L7466" i="1"/>
  <c r="P7466" i="1" s="1"/>
  <c r="L65" i="1"/>
  <c r="P65" i="1" s="1"/>
  <c r="L209" i="1"/>
  <c r="P209" i="1" s="1"/>
  <c r="L353" i="1"/>
  <c r="P353" i="1" s="1"/>
  <c r="L497" i="1"/>
  <c r="P497" i="1" s="1"/>
  <c r="L641" i="1"/>
  <c r="P641" i="1" s="1"/>
  <c r="L785" i="1"/>
  <c r="P785" i="1" s="1"/>
  <c r="L929" i="1"/>
  <c r="P929" i="1" s="1"/>
  <c r="L1073" i="1"/>
  <c r="P1073" i="1" s="1"/>
  <c r="L1217" i="1"/>
  <c r="P1217" i="1" s="1"/>
  <c r="L1361" i="1"/>
  <c r="P1361" i="1" s="1"/>
  <c r="L1505" i="1"/>
  <c r="P1505" i="1" s="1"/>
  <c r="L1649" i="1"/>
  <c r="P1649" i="1" s="1"/>
  <c r="L1793" i="1"/>
  <c r="P1793" i="1" s="1"/>
  <c r="L1937" i="1"/>
  <c r="P1937" i="1" s="1"/>
  <c r="L2081" i="1"/>
  <c r="P2081" i="1" s="1"/>
  <c r="L2225" i="1"/>
  <c r="P2225" i="1" s="1"/>
  <c r="L2369" i="1"/>
  <c r="P2369" i="1" s="1"/>
  <c r="L2513" i="1"/>
  <c r="P2513" i="1" s="1"/>
  <c r="L2657" i="1"/>
  <c r="P2657" i="1" s="1"/>
  <c r="L2801" i="1"/>
  <c r="P2801" i="1" s="1"/>
  <c r="L2945" i="1"/>
  <c r="P2945" i="1" s="1"/>
  <c r="L3089" i="1"/>
  <c r="P3089" i="1" s="1"/>
  <c r="L3233" i="1"/>
  <c r="P3233" i="1" s="1"/>
  <c r="L3377" i="1"/>
  <c r="P3377" i="1" s="1"/>
  <c r="L3521" i="1"/>
  <c r="P3521" i="1" s="1"/>
  <c r="L3665" i="1"/>
  <c r="P3665" i="1" s="1"/>
  <c r="L3809" i="1"/>
  <c r="P3809" i="1" s="1"/>
  <c r="L3953" i="1"/>
  <c r="P3953" i="1" s="1"/>
  <c r="L4097" i="1"/>
  <c r="P4097" i="1" s="1"/>
  <c r="L4241" i="1"/>
  <c r="P4241" i="1" s="1"/>
  <c r="L4385" i="1"/>
  <c r="P4385" i="1" s="1"/>
  <c r="L4529" i="1"/>
  <c r="P4529" i="1" s="1"/>
  <c r="L4673" i="1"/>
  <c r="P4673" i="1" s="1"/>
  <c r="L4817" i="1"/>
  <c r="P4817" i="1" s="1"/>
  <c r="L4961" i="1"/>
  <c r="P4961" i="1" s="1"/>
  <c r="L5105" i="1"/>
  <c r="P5105" i="1" s="1"/>
  <c r="L5249" i="1"/>
  <c r="P5249" i="1" s="1"/>
  <c r="L5393" i="1"/>
  <c r="P5393" i="1" s="1"/>
  <c r="L5537" i="1"/>
  <c r="P5537" i="1" s="1"/>
  <c r="L5681" i="1"/>
  <c r="P5681" i="1" s="1"/>
  <c r="L5825" i="1"/>
  <c r="P5825" i="1" s="1"/>
  <c r="L5969" i="1"/>
  <c r="P5969" i="1" s="1"/>
  <c r="L6113" i="1"/>
  <c r="P6113" i="1" s="1"/>
  <c r="L6257" i="1"/>
  <c r="P6257" i="1" s="1"/>
  <c r="L6401" i="1"/>
  <c r="P6401" i="1" s="1"/>
  <c r="L6545" i="1"/>
  <c r="P6545" i="1" s="1"/>
  <c r="L6689" i="1"/>
  <c r="P6689" i="1" s="1"/>
  <c r="L6833" i="1"/>
  <c r="P6833" i="1" s="1"/>
  <c r="L6977" i="1"/>
  <c r="P6977" i="1" s="1"/>
  <c r="L7121" i="1"/>
  <c r="P7121" i="1" s="1"/>
  <c r="L7265" i="1"/>
  <c r="P7265" i="1" s="1"/>
  <c r="L7409" i="1"/>
  <c r="P7409" i="1" s="1"/>
  <c r="L134" i="1"/>
  <c r="P134" i="1" s="1"/>
  <c r="L278" i="1"/>
  <c r="P278" i="1" s="1"/>
  <c r="L422" i="1"/>
  <c r="P422" i="1" s="1"/>
  <c r="L566" i="1"/>
  <c r="P566" i="1" s="1"/>
  <c r="L710" i="1"/>
  <c r="P710" i="1" s="1"/>
  <c r="L854" i="1"/>
  <c r="P854" i="1" s="1"/>
  <c r="L998" i="1"/>
  <c r="P998" i="1" s="1"/>
  <c r="L1142" i="1"/>
  <c r="P1142" i="1" s="1"/>
  <c r="L1286" i="1"/>
  <c r="P1286" i="1" s="1"/>
  <c r="L1430" i="1"/>
  <c r="P1430" i="1" s="1"/>
  <c r="L1574" i="1"/>
  <c r="P1574" i="1" s="1"/>
  <c r="L1718" i="1"/>
  <c r="P1718" i="1" s="1"/>
  <c r="L1862" i="1"/>
  <c r="P1862" i="1" s="1"/>
  <c r="L2006" i="1"/>
  <c r="P2006" i="1" s="1"/>
  <c r="L2150" i="1"/>
  <c r="P2150" i="1" s="1"/>
  <c r="L2294" i="1"/>
  <c r="P2294" i="1" s="1"/>
  <c r="L2438" i="1"/>
  <c r="P2438" i="1" s="1"/>
  <c r="L2582" i="1"/>
  <c r="P2582" i="1" s="1"/>
  <c r="L2726" i="1"/>
  <c r="P2726" i="1" s="1"/>
  <c r="L2870" i="1"/>
  <c r="P2870" i="1" s="1"/>
  <c r="L3014" i="1"/>
  <c r="P3014" i="1" s="1"/>
  <c r="L3158" i="1"/>
  <c r="P3158" i="1" s="1"/>
  <c r="L3302" i="1"/>
  <c r="P3302" i="1" s="1"/>
  <c r="L3446" i="1"/>
  <c r="P3446" i="1" s="1"/>
  <c r="L3590" i="1"/>
  <c r="P3590" i="1" s="1"/>
  <c r="L3734" i="1"/>
  <c r="P3734" i="1" s="1"/>
  <c r="L3878" i="1"/>
  <c r="P3878" i="1" s="1"/>
  <c r="L4022" i="1"/>
  <c r="P4022" i="1" s="1"/>
  <c r="L4166" i="1"/>
  <c r="P4166" i="1" s="1"/>
  <c r="L4310" i="1"/>
  <c r="P4310" i="1" s="1"/>
  <c r="L4454" i="1"/>
  <c r="P4454" i="1" s="1"/>
  <c r="L4598" i="1"/>
  <c r="P4598" i="1" s="1"/>
  <c r="L4742" i="1"/>
  <c r="P4742" i="1" s="1"/>
  <c r="L4886" i="1"/>
  <c r="P4886" i="1" s="1"/>
  <c r="L5030" i="1"/>
  <c r="P5030" i="1" s="1"/>
  <c r="L5174" i="1"/>
  <c r="P5174" i="1" s="1"/>
  <c r="L5318" i="1"/>
  <c r="P5318" i="1" s="1"/>
  <c r="L5462" i="1"/>
  <c r="P5462" i="1" s="1"/>
  <c r="L5606" i="1"/>
  <c r="P5606" i="1" s="1"/>
  <c r="L5750" i="1"/>
  <c r="P5750" i="1" s="1"/>
  <c r="L5894" i="1"/>
  <c r="P5894" i="1" s="1"/>
  <c r="L6038" i="1"/>
  <c r="P6038" i="1" s="1"/>
  <c r="L6182" i="1"/>
  <c r="P6182" i="1" s="1"/>
  <c r="L6326" i="1"/>
  <c r="P6326" i="1" s="1"/>
  <c r="L6470" i="1"/>
  <c r="P6470" i="1" s="1"/>
  <c r="L6614" i="1"/>
  <c r="P6614" i="1" s="1"/>
  <c r="L6758" i="1"/>
  <c r="P6758" i="1" s="1"/>
  <c r="L6902" i="1"/>
  <c r="P6902" i="1" s="1"/>
  <c r="L7046" i="1"/>
  <c r="P7046" i="1" s="1"/>
  <c r="L7190" i="1"/>
  <c r="P7190" i="1" s="1"/>
  <c r="L7334" i="1"/>
  <c r="P7334" i="1" s="1"/>
  <c r="L7478" i="1"/>
  <c r="P7478" i="1" s="1"/>
  <c r="L77" i="1"/>
  <c r="P77" i="1" s="1"/>
  <c r="L221" i="1"/>
  <c r="P221" i="1" s="1"/>
  <c r="L365" i="1"/>
  <c r="P365" i="1" s="1"/>
  <c r="L509" i="1"/>
  <c r="P509" i="1" s="1"/>
  <c r="L653" i="1"/>
  <c r="P653" i="1" s="1"/>
  <c r="L797" i="1"/>
  <c r="P797" i="1" s="1"/>
  <c r="L941" i="1"/>
  <c r="P941" i="1" s="1"/>
  <c r="L1085" i="1"/>
  <c r="P1085" i="1" s="1"/>
  <c r="L1229" i="1"/>
  <c r="P1229" i="1" s="1"/>
  <c r="L1373" i="1"/>
  <c r="P1373" i="1" s="1"/>
  <c r="L1517" i="1"/>
  <c r="P1517" i="1" s="1"/>
  <c r="L1661" i="1"/>
  <c r="P1661" i="1" s="1"/>
  <c r="L1805" i="1"/>
  <c r="P1805" i="1" s="1"/>
  <c r="L1949" i="1"/>
  <c r="P1949" i="1" s="1"/>
  <c r="L2093" i="1"/>
  <c r="P2093" i="1" s="1"/>
  <c r="L2237" i="1"/>
  <c r="P2237" i="1" s="1"/>
  <c r="L2381" i="1"/>
  <c r="P2381" i="1" s="1"/>
  <c r="L2525" i="1"/>
  <c r="P2525" i="1" s="1"/>
  <c r="L2669" i="1"/>
  <c r="P2669" i="1" s="1"/>
  <c r="L2813" i="1"/>
  <c r="P2813" i="1" s="1"/>
  <c r="L2957" i="1"/>
  <c r="P2957" i="1" s="1"/>
  <c r="L3101" i="1"/>
  <c r="P3101" i="1" s="1"/>
  <c r="L3245" i="1"/>
  <c r="P3245" i="1" s="1"/>
  <c r="L3389" i="1"/>
  <c r="P3389" i="1" s="1"/>
  <c r="L3533" i="1"/>
  <c r="P3533" i="1" s="1"/>
  <c r="L3677" i="1"/>
  <c r="P3677" i="1" s="1"/>
  <c r="L3821" i="1"/>
  <c r="P3821" i="1" s="1"/>
  <c r="L3965" i="1"/>
  <c r="P3965" i="1" s="1"/>
  <c r="L4109" i="1"/>
  <c r="P4109" i="1" s="1"/>
  <c r="L4253" i="1"/>
  <c r="P4253" i="1" s="1"/>
  <c r="L4397" i="1"/>
  <c r="P4397" i="1" s="1"/>
  <c r="L4541" i="1"/>
  <c r="P4541" i="1" s="1"/>
  <c r="L4685" i="1"/>
  <c r="P4685" i="1" s="1"/>
  <c r="L4829" i="1"/>
  <c r="P4829" i="1" s="1"/>
  <c r="L4973" i="1"/>
  <c r="P4973" i="1" s="1"/>
  <c r="L5117" i="1"/>
  <c r="P5117" i="1" s="1"/>
  <c r="L5261" i="1"/>
  <c r="P5261" i="1" s="1"/>
  <c r="L5405" i="1"/>
  <c r="P5405" i="1" s="1"/>
  <c r="L5549" i="1"/>
  <c r="P5549" i="1" s="1"/>
  <c r="L5693" i="1"/>
  <c r="P5693" i="1" s="1"/>
  <c r="L5837" i="1"/>
  <c r="P5837" i="1" s="1"/>
  <c r="L5981" i="1"/>
  <c r="P5981" i="1" s="1"/>
  <c r="L6125" i="1"/>
  <c r="P6125" i="1" s="1"/>
  <c r="L6269" i="1"/>
  <c r="P6269" i="1" s="1"/>
  <c r="L6413" i="1"/>
  <c r="P6413" i="1" s="1"/>
  <c r="L6557" i="1"/>
  <c r="P6557" i="1" s="1"/>
  <c r="L6701" i="1"/>
  <c r="P6701" i="1" s="1"/>
  <c r="L6845" i="1"/>
  <c r="P6845" i="1" s="1"/>
  <c r="L6989" i="1"/>
  <c r="P6989" i="1" s="1"/>
  <c r="L7133" i="1"/>
  <c r="P7133" i="1" s="1"/>
  <c r="L7277" i="1"/>
  <c r="P7277" i="1" s="1"/>
  <c r="L7421" i="1"/>
  <c r="P7421" i="1" s="1"/>
  <c r="L2" i="1"/>
  <c r="P2" i="1" s="1"/>
  <c r="L146" i="1"/>
  <c r="P146" i="1" s="1"/>
  <c r="L290" i="1"/>
  <c r="P290" i="1" s="1"/>
  <c r="L434" i="1"/>
  <c r="P434" i="1" s="1"/>
  <c r="L578" i="1"/>
  <c r="P578" i="1" s="1"/>
  <c r="L722" i="1"/>
  <c r="P722" i="1" s="1"/>
  <c r="L866" i="1"/>
  <c r="P866" i="1" s="1"/>
  <c r="L1010" i="1"/>
  <c r="P1010" i="1" s="1"/>
  <c r="L1154" i="1"/>
  <c r="P1154" i="1" s="1"/>
  <c r="L1298" i="1"/>
  <c r="P1298" i="1" s="1"/>
  <c r="L1442" i="1"/>
  <c r="P1442" i="1" s="1"/>
  <c r="L1586" i="1"/>
  <c r="P1586" i="1" s="1"/>
  <c r="L1730" i="1"/>
  <c r="P1730" i="1" s="1"/>
  <c r="L1874" i="1"/>
  <c r="P1874" i="1" s="1"/>
  <c r="L2018" i="1"/>
  <c r="P2018" i="1" s="1"/>
  <c r="L2162" i="1"/>
  <c r="P2162" i="1" s="1"/>
  <c r="L2306" i="1"/>
  <c r="P2306" i="1" s="1"/>
  <c r="L2450" i="1"/>
  <c r="P2450" i="1" s="1"/>
  <c r="L2594" i="1"/>
  <c r="P2594" i="1" s="1"/>
  <c r="L2738" i="1"/>
  <c r="P2738" i="1" s="1"/>
  <c r="L2882" i="1"/>
  <c r="P2882" i="1" s="1"/>
  <c r="L3026" i="1"/>
  <c r="P3026" i="1" s="1"/>
  <c r="L3170" i="1"/>
  <c r="P3170" i="1" s="1"/>
  <c r="L3314" i="1"/>
  <c r="P3314" i="1" s="1"/>
  <c r="L3458" i="1"/>
  <c r="P3458" i="1" s="1"/>
  <c r="L3602" i="1"/>
  <c r="P3602" i="1" s="1"/>
  <c r="L3746" i="1"/>
  <c r="P3746" i="1" s="1"/>
  <c r="L3890" i="1"/>
  <c r="P3890" i="1" s="1"/>
  <c r="L4034" i="1"/>
  <c r="P4034" i="1" s="1"/>
  <c r="L4178" i="1"/>
  <c r="P4178" i="1" s="1"/>
  <c r="L4322" i="1"/>
  <c r="P4322" i="1" s="1"/>
  <c r="L4466" i="1"/>
  <c r="P4466" i="1" s="1"/>
  <c r="L4610" i="1"/>
  <c r="P4610" i="1" s="1"/>
  <c r="L4754" i="1"/>
  <c r="P4754" i="1" s="1"/>
  <c r="L4898" i="1"/>
  <c r="P4898" i="1" s="1"/>
  <c r="L5042" i="1"/>
  <c r="P5042" i="1" s="1"/>
  <c r="L5186" i="1"/>
  <c r="P5186" i="1" s="1"/>
  <c r="L5330" i="1"/>
  <c r="P5330" i="1" s="1"/>
  <c r="L5474" i="1"/>
  <c r="P5474" i="1" s="1"/>
  <c r="L5618" i="1"/>
  <c r="P5618" i="1" s="1"/>
  <c r="L5762" i="1"/>
  <c r="P5762" i="1" s="1"/>
  <c r="L5906" i="1"/>
  <c r="P5906" i="1" s="1"/>
  <c r="L6050" i="1"/>
  <c r="P6050" i="1" s="1"/>
  <c r="L6194" i="1"/>
  <c r="P6194" i="1" s="1"/>
  <c r="L6338" i="1"/>
  <c r="P6338" i="1" s="1"/>
  <c r="L6482" i="1"/>
  <c r="P6482" i="1" s="1"/>
  <c r="L6626" i="1"/>
  <c r="P6626" i="1" s="1"/>
  <c r="L6770" i="1"/>
  <c r="P6770" i="1" s="1"/>
  <c r="L6914" i="1"/>
  <c r="P6914" i="1" s="1"/>
  <c r="L7058" i="1"/>
  <c r="P7058" i="1" s="1"/>
  <c r="L7202" i="1"/>
  <c r="P7202" i="1" s="1"/>
  <c r="L7346" i="1"/>
  <c r="P7346" i="1" s="1"/>
  <c r="L7490" i="1"/>
  <c r="P7490" i="1" s="1"/>
  <c r="L5129" i="1"/>
  <c r="P5129" i="1" s="1"/>
  <c r="L5273" i="1"/>
  <c r="P5273" i="1" s="1"/>
  <c r="L5417" i="1"/>
  <c r="P5417" i="1" s="1"/>
  <c r="L5561" i="1"/>
  <c r="P5561" i="1" s="1"/>
  <c r="L5705" i="1"/>
  <c r="P5705" i="1" s="1"/>
  <c r="L5849" i="1"/>
  <c r="P5849" i="1" s="1"/>
  <c r="L5993" i="1"/>
  <c r="P5993" i="1" s="1"/>
  <c r="L6137" i="1"/>
  <c r="P6137" i="1" s="1"/>
  <c r="L6281" i="1"/>
  <c r="P6281" i="1" s="1"/>
  <c r="L6425" i="1"/>
  <c r="P6425" i="1" s="1"/>
  <c r="L6569" i="1"/>
  <c r="P6569" i="1" s="1"/>
  <c r="L6713" i="1"/>
  <c r="P6713" i="1" s="1"/>
  <c r="L6857" i="1"/>
  <c r="P6857" i="1" s="1"/>
  <c r="L7001" i="1"/>
  <c r="P7001" i="1" s="1"/>
  <c r="L7145" i="1"/>
  <c r="P7145" i="1" s="1"/>
  <c r="L7289" i="1"/>
  <c r="P7289" i="1" s="1"/>
  <c r="L7433" i="1"/>
  <c r="P7433" i="1" s="1"/>
  <c r="L14" i="1"/>
  <c r="P14" i="1" s="1"/>
  <c r="L158" i="1"/>
  <c r="P158" i="1" s="1"/>
  <c r="L302" i="1"/>
  <c r="P302" i="1" s="1"/>
  <c r="L446" i="1"/>
  <c r="P446" i="1" s="1"/>
  <c r="L590" i="1"/>
  <c r="P590" i="1" s="1"/>
  <c r="L734" i="1"/>
  <c r="P734" i="1" s="1"/>
  <c r="L878" i="1"/>
  <c r="P878" i="1" s="1"/>
  <c r="L1022" i="1"/>
  <c r="P1022" i="1" s="1"/>
  <c r="L1166" i="1"/>
  <c r="P1166" i="1" s="1"/>
  <c r="L1310" i="1"/>
  <c r="P1310" i="1" s="1"/>
  <c r="L1454" i="1"/>
  <c r="P1454" i="1" s="1"/>
  <c r="L1598" i="1"/>
  <c r="P1598" i="1" s="1"/>
  <c r="L1742" i="1"/>
  <c r="P1742" i="1" s="1"/>
  <c r="L1886" i="1"/>
  <c r="P1886" i="1" s="1"/>
  <c r="L2030" i="1"/>
  <c r="P2030" i="1" s="1"/>
  <c r="L2174" i="1"/>
  <c r="P2174" i="1" s="1"/>
  <c r="L2318" i="1"/>
  <c r="P2318" i="1" s="1"/>
  <c r="L2462" i="1"/>
  <c r="P2462" i="1" s="1"/>
  <c r="L2606" i="1"/>
  <c r="P2606" i="1" s="1"/>
  <c r="L2750" i="1"/>
  <c r="P2750" i="1" s="1"/>
  <c r="L2894" i="1"/>
  <c r="P2894" i="1" s="1"/>
  <c r="L3038" i="1"/>
  <c r="P3038" i="1" s="1"/>
  <c r="L3182" i="1"/>
  <c r="P3182" i="1" s="1"/>
  <c r="L3326" i="1"/>
  <c r="P3326" i="1" s="1"/>
  <c r="L3470" i="1"/>
  <c r="P3470" i="1" s="1"/>
  <c r="L3614" i="1"/>
  <c r="P3614" i="1" s="1"/>
  <c r="L3758" i="1"/>
  <c r="P3758" i="1" s="1"/>
  <c r="L3902" i="1"/>
  <c r="P3902" i="1" s="1"/>
  <c r="L4046" i="1"/>
  <c r="P4046" i="1" s="1"/>
  <c r="L4190" i="1"/>
  <c r="P4190" i="1" s="1"/>
  <c r="L4334" i="1"/>
  <c r="P4334" i="1" s="1"/>
  <c r="L4478" i="1"/>
  <c r="P4478" i="1" s="1"/>
  <c r="L4622" i="1"/>
  <c r="P4622" i="1" s="1"/>
  <c r="L4766" i="1"/>
  <c r="P4766" i="1" s="1"/>
  <c r="L4910" i="1"/>
  <c r="P4910" i="1" s="1"/>
  <c r="L5054" i="1"/>
  <c r="P5054" i="1" s="1"/>
  <c r="L5198" i="1"/>
  <c r="P5198" i="1" s="1"/>
  <c r="L5342" i="1"/>
  <c r="P5342" i="1" s="1"/>
  <c r="L5486" i="1"/>
  <c r="P5486" i="1" s="1"/>
  <c r="L5630" i="1"/>
  <c r="P5630" i="1" s="1"/>
  <c r="L5774" i="1"/>
  <c r="P5774" i="1" s="1"/>
  <c r="L5918" i="1"/>
  <c r="P5918" i="1" s="1"/>
  <c r="L6062" i="1"/>
  <c r="P6062" i="1" s="1"/>
  <c r="L6206" i="1"/>
  <c r="P6206" i="1" s="1"/>
  <c r="L6350" i="1"/>
  <c r="P6350" i="1" s="1"/>
  <c r="L6494" i="1"/>
  <c r="P6494" i="1" s="1"/>
  <c r="L6638" i="1"/>
  <c r="P6638" i="1" s="1"/>
  <c r="L6782" i="1"/>
  <c r="P6782" i="1" s="1"/>
  <c r="L6926" i="1"/>
  <c r="P6926" i="1" s="1"/>
  <c r="L7070" i="1"/>
  <c r="P7070" i="1" s="1"/>
  <c r="L7214" i="1"/>
  <c r="P7214" i="1" s="1"/>
  <c r="L7358" i="1"/>
  <c r="P7358" i="1" s="1"/>
  <c r="L26" i="1"/>
  <c r="P26" i="1" s="1"/>
  <c r="L170" i="1"/>
  <c r="P170" i="1" s="1"/>
  <c r="L314" i="1"/>
  <c r="P314" i="1" s="1"/>
  <c r="L458" i="1"/>
  <c r="P458" i="1" s="1"/>
  <c r="L602" i="1"/>
  <c r="P602" i="1" s="1"/>
  <c r="L746" i="1"/>
  <c r="P746" i="1" s="1"/>
  <c r="L890" i="1"/>
  <c r="P890" i="1" s="1"/>
  <c r="L1034" i="1"/>
  <c r="P1034" i="1" s="1"/>
  <c r="L1178" i="1"/>
  <c r="P1178" i="1" s="1"/>
  <c r="L1322" i="1"/>
  <c r="P1322" i="1" s="1"/>
  <c r="L1466" i="1"/>
  <c r="P1466" i="1" s="1"/>
  <c r="L1610" i="1"/>
  <c r="P1610" i="1" s="1"/>
  <c r="L1754" i="1"/>
  <c r="P1754" i="1" s="1"/>
  <c r="L1898" i="1"/>
  <c r="P1898" i="1" s="1"/>
  <c r="L2042" i="1"/>
  <c r="P2042" i="1" s="1"/>
  <c r="L2186" i="1"/>
  <c r="P2186" i="1" s="1"/>
  <c r="L2330" i="1"/>
  <c r="P2330" i="1" s="1"/>
  <c r="L2474" i="1"/>
  <c r="P2474" i="1" s="1"/>
  <c r="L2618" i="1"/>
  <c r="P2618" i="1" s="1"/>
  <c r="L2762" i="1"/>
  <c r="P2762" i="1" s="1"/>
  <c r="L2906" i="1"/>
  <c r="P2906" i="1" s="1"/>
  <c r="L3050" i="1"/>
  <c r="P3050" i="1" s="1"/>
  <c r="L3194" i="1"/>
  <c r="P3194" i="1" s="1"/>
  <c r="L3338" i="1"/>
  <c r="P3338" i="1" s="1"/>
  <c r="L3482" i="1"/>
  <c r="P3482" i="1" s="1"/>
  <c r="L3626" i="1"/>
  <c r="P3626" i="1" s="1"/>
  <c r="L3770" i="1"/>
  <c r="P3770" i="1" s="1"/>
  <c r="L3914" i="1"/>
  <c r="P3914" i="1" s="1"/>
  <c r="L4058" i="1"/>
  <c r="P4058" i="1" s="1"/>
  <c r="L4202" i="1"/>
  <c r="P4202" i="1" s="1"/>
  <c r="L4346" i="1"/>
  <c r="P4346" i="1" s="1"/>
  <c r="L4490" i="1"/>
  <c r="P4490" i="1" s="1"/>
  <c r="L4634" i="1"/>
  <c r="P4634" i="1" s="1"/>
  <c r="L4778" i="1"/>
  <c r="P4778" i="1" s="1"/>
  <c r="L4922" i="1"/>
  <c r="P4922" i="1" s="1"/>
  <c r="L5066" i="1"/>
  <c r="P5066" i="1" s="1"/>
  <c r="L5210" i="1"/>
  <c r="P5210" i="1" s="1"/>
  <c r="L5354" i="1"/>
  <c r="P5354" i="1" s="1"/>
  <c r="L5498" i="1"/>
  <c r="P5498" i="1" s="1"/>
  <c r="L5642" i="1"/>
  <c r="P5642" i="1" s="1"/>
  <c r="L5786" i="1"/>
  <c r="P5786" i="1" s="1"/>
  <c r="L5930" i="1"/>
  <c r="P5930" i="1" s="1"/>
  <c r="L6074" i="1"/>
  <c r="P6074" i="1" s="1"/>
  <c r="L6218" i="1"/>
  <c r="P6218" i="1" s="1"/>
  <c r="L6362" i="1"/>
  <c r="P6362" i="1" s="1"/>
  <c r="L6506" i="1"/>
  <c r="P6506" i="1" s="1"/>
  <c r="L6650" i="1"/>
  <c r="P6650" i="1" s="1"/>
  <c r="L6794" i="1"/>
  <c r="P6794" i="1" s="1"/>
  <c r="L6938" i="1"/>
  <c r="P6938" i="1" s="1"/>
  <c r="L7082" i="1"/>
  <c r="P7082" i="1" s="1"/>
  <c r="L7226" i="1"/>
  <c r="P7226" i="1" s="1"/>
  <c r="L7370" i="1"/>
  <c r="P7370" i="1" s="1"/>
  <c r="L113" i="1"/>
  <c r="P113" i="1" s="1"/>
  <c r="L257" i="1"/>
  <c r="P257" i="1" s="1"/>
  <c r="L401" i="1"/>
  <c r="P401" i="1" s="1"/>
  <c r="L545" i="1"/>
  <c r="P545" i="1" s="1"/>
  <c r="L689" i="1"/>
  <c r="P689" i="1" s="1"/>
  <c r="L833" i="1"/>
  <c r="P833" i="1" s="1"/>
  <c r="L977" i="1"/>
  <c r="P977" i="1" s="1"/>
  <c r="L1121" i="1"/>
  <c r="P1121" i="1" s="1"/>
  <c r="L1265" i="1"/>
  <c r="P1265" i="1" s="1"/>
  <c r="L1409" i="1"/>
  <c r="P1409" i="1" s="1"/>
  <c r="L1553" i="1"/>
  <c r="P1553" i="1" s="1"/>
  <c r="L1697" i="1"/>
  <c r="P1697" i="1" s="1"/>
  <c r="L1841" i="1"/>
  <c r="P1841" i="1" s="1"/>
  <c r="L1985" i="1"/>
  <c r="P1985" i="1" s="1"/>
  <c r="L2129" i="1"/>
  <c r="P2129" i="1" s="1"/>
  <c r="L2273" i="1"/>
  <c r="P2273" i="1" s="1"/>
  <c r="L2417" i="1"/>
  <c r="P2417" i="1" s="1"/>
  <c r="L2561" i="1"/>
  <c r="P2561" i="1" s="1"/>
  <c r="L2705" i="1"/>
  <c r="P2705" i="1" s="1"/>
  <c r="L2849" i="1"/>
  <c r="P2849" i="1" s="1"/>
  <c r="L2993" i="1"/>
  <c r="P2993" i="1" s="1"/>
  <c r="L3137" i="1"/>
  <c r="P3137" i="1" s="1"/>
  <c r="L3281" i="1"/>
  <c r="P3281" i="1" s="1"/>
  <c r="L3425" i="1"/>
  <c r="P3425" i="1" s="1"/>
  <c r="L3569" i="1"/>
  <c r="P3569" i="1" s="1"/>
  <c r="L3713" i="1"/>
  <c r="P3713" i="1" s="1"/>
  <c r="L3857" i="1"/>
  <c r="P3857" i="1" s="1"/>
  <c r="L4001" i="1"/>
  <c r="P4001" i="1" s="1"/>
  <c r="L4145" i="1"/>
  <c r="P4145" i="1" s="1"/>
  <c r="L4289" i="1"/>
  <c r="P4289" i="1" s="1"/>
  <c r="L4433" i="1"/>
  <c r="P4433" i="1" s="1"/>
  <c r="L4577" i="1"/>
  <c r="P4577" i="1" s="1"/>
  <c r="L4721" i="1"/>
  <c r="P4721" i="1" s="1"/>
  <c r="L4865" i="1"/>
  <c r="P4865" i="1" s="1"/>
  <c r="L5009" i="1"/>
  <c r="P5009" i="1" s="1"/>
  <c r="L5153" i="1"/>
  <c r="P5153" i="1" s="1"/>
  <c r="L5297" i="1"/>
  <c r="P5297" i="1" s="1"/>
  <c r="L5441" i="1"/>
  <c r="P5441" i="1" s="1"/>
  <c r="L5585" i="1"/>
  <c r="P5585" i="1" s="1"/>
  <c r="L5729" i="1"/>
  <c r="P5729" i="1" s="1"/>
  <c r="L5873" i="1"/>
  <c r="P5873" i="1" s="1"/>
  <c r="L6017" i="1"/>
  <c r="P6017" i="1" s="1"/>
  <c r="L6161" i="1"/>
  <c r="P6161" i="1" s="1"/>
  <c r="L6305" i="1"/>
  <c r="P6305" i="1" s="1"/>
  <c r="L6449" i="1"/>
  <c r="P6449" i="1" s="1"/>
  <c r="L6593" i="1"/>
  <c r="P6593" i="1" s="1"/>
  <c r="L6737" i="1"/>
  <c r="P6737" i="1" s="1"/>
  <c r="L6881" i="1"/>
  <c r="P6881" i="1" s="1"/>
  <c r="L7025" i="1"/>
  <c r="P7025" i="1" s="1"/>
  <c r="L7169" i="1"/>
  <c r="P7169" i="1" s="1"/>
  <c r="L7313" i="1"/>
  <c r="P7313" i="1" s="1"/>
  <c r="L7457" i="1"/>
  <c r="P7457" i="1" s="1"/>
  <c r="L38" i="1"/>
  <c r="P38" i="1" s="1"/>
  <c r="L182" i="1"/>
  <c r="P182" i="1" s="1"/>
  <c r="L326" i="1"/>
  <c r="P326" i="1" s="1"/>
  <c r="L470" i="1"/>
  <c r="P470" i="1" s="1"/>
  <c r="L614" i="1"/>
  <c r="P614" i="1" s="1"/>
  <c r="L758" i="1"/>
  <c r="P758" i="1" s="1"/>
  <c r="L902" i="1"/>
  <c r="P902" i="1" s="1"/>
  <c r="L1046" i="1"/>
  <c r="P1046" i="1" s="1"/>
  <c r="L1190" i="1"/>
  <c r="P1190" i="1" s="1"/>
  <c r="L1334" i="1"/>
  <c r="P1334" i="1" s="1"/>
  <c r="L1478" i="1"/>
  <c r="P1478" i="1" s="1"/>
  <c r="L1622" i="1"/>
  <c r="P1622" i="1" s="1"/>
  <c r="L1766" i="1"/>
  <c r="P1766" i="1" s="1"/>
  <c r="L1910" i="1"/>
  <c r="P1910" i="1" s="1"/>
  <c r="L2054" i="1"/>
  <c r="P2054" i="1" s="1"/>
  <c r="L2198" i="1"/>
  <c r="P2198" i="1" s="1"/>
  <c r="L2342" i="1"/>
  <c r="P2342" i="1" s="1"/>
  <c r="L2486" i="1"/>
  <c r="P2486" i="1" s="1"/>
  <c r="L2630" i="1"/>
  <c r="P2630" i="1" s="1"/>
  <c r="L2774" i="1"/>
  <c r="P2774" i="1" s="1"/>
  <c r="L2918" i="1"/>
  <c r="P2918" i="1" s="1"/>
  <c r="L3062" i="1"/>
  <c r="P3062" i="1" s="1"/>
  <c r="L3206" i="1"/>
  <c r="P3206" i="1" s="1"/>
  <c r="L3350" i="1"/>
  <c r="P3350" i="1" s="1"/>
  <c r="L3494" i="1"/>
  <c r="P3494" i="1" s="1"/>
  <c r="L3638" i="1"/>
  <c r="P3638" i="1" s="1"/>
  <c r="L3782" i="1"/>
  <c r="P3782" i="1" s="1"/>
  <c r="L3926" i="1"/>
  <c r="P3926" i="1" s="1"/>
  <c r="L4070" i="1"/>
  <c r="P4070" i="1" s="1"/>
  <c r="L4214" i="1"/>
  <c r="P4214" i="1" s="1"/>
  <c r="L4358" i="1"/>
  <c r="P4358" i="1" s="1"/>
  <c r="L4502" i="1"/>
  <c r="P4502" i="1" s="1"/>
  <c r="L4646" i="1"/>
  <c r="P4646" i="1" s="1"/>
  <c r="L4790" i="1"/>
  <c r="P4790" i="1" s="1"/>
  <c r="L4934" i="1"/>
  <c r="P4934" i="1" s="1"/>
  <c r="L5078" i="1"/>
  <c r="P5078" i="1" s="1"/>
  <c r="L5222" i="1"/>
  <c r="P5222" i="1" s="1"/>
  <c r="L5366" i="1"/>
  <c r="P5366" i="1" s="1"/>
  <c r="L5510" i="1"/>
  <c r="P5510" i="1" s="1"/>
  <c r="L5654" i="1"/>
  <c r="P5654" i="1" s="1"/>
  <c r="L5798" i="1"/>
  <c r="P5798" i="1" s="1"/>
  <c r="L5942" i="1"/>
  <c r="P5942" i="1" s="1"/>
  <c r="L6086" i="1"/>
  <c r="P6086" i="1" s="1"/>
  <c r="L6230" i="1"/>
  <c r="P6230" i="1" s="1"/>
  <c r="L6374" i="1"/>
  <c r="P6374" i="1" s="1"/>
  <c r="L6518" i="1"/>
  <c r="P6518" i="1" s="1"/>
  <c r="L6662" i="1"/>
  <c r="P6662" i="1" s="1"/>
  <c r="L6806" i="1"/>
  <c r="P6806" i="1" s="1"/>
  <c r="L6950" i="1"/>
  <c r="P6950" i="1" s="1"/>
  <c r="L7094" i="1"/>
  <c r="P7094" i="1" s="1"/>
  <c r="L7238" i="1"/>
  <c r="P7238" i="1" s="1"/>
  <c r="L7382" i="1"/>
  <c r="P7382" i="1" s="1"/>
  <c r="L125" i="1"/>
  <c r="P125" i="1" s="1"/>
  <c r="L269" i="1"/>
  <c r="P269" i="1" s="1"/>
  <c r="L413" i="1"/>
  <c r="P413" i="1" s="1"/>
  <c r="L557" i="1"/>
  <c r="P557" i="1" s="1"/>
  <c r="L701" i="1"/>
  <c r="P701" i="1" s="1"/>
  <c r="L845" i="1"/>
  <c r="P845" i="1" s="1"/>
  <c r="L989" i="1"/>
  <c r="P989" i="1" s="1"/>
  <c r="L1133" i="1"/>
  <c r="P1133" i="1" s="1"/>
  <c r="L1277" i="1"/>
  <c r="P1277" i="1" s="1"/>
  <c r="L1421" i="1"/>
  <c r="P1421" i="1" s="1"/>
  <c r="L1565" i="1"/>
  <c r="P1565" i="1" s="1"/>
  <c r="L1709" i="1"/>
  <c r="P1709" i="1" s="1"/>
  <c r="L1853" i="1"/>
  <c r="P1853" i="1" s="1"/>
  <c r="L1997" i="1"/>
  <c r="P1997" i="1" s="1"/>
  <c r="L2141" i="1"/>
  <c r="P2141" i="1" s="1"/>
  <c r="L2285" i="1"/>
  <c r="P2285" i="1" s="1"/>
  <c r="L2429" i="1"/>
  <c r="P2429" i="1" s="1"/>
  <c r="L2573" i="1"/>
  <c r="P2573" i="1" s="1"/>
  <c r="L2717" i="1"/>
  <c r="P2717" i="1" s="1"/>
  <c r="L2861" i="1"/>
  <c r="P2861" i="1" s="1"/>
  <c r="L3005" i="1"/>
  <c r="P3005" i="1" s="1"/>
  <c r="L3149" i="1"/>
  <c r="P3149" i="1" s="1"/>
  <c r="L3293" i="1"/>
  <c r="P3293" i="1" s="1"/>
  <c r="L3437" i="1"/>
  <c r="P3437" i="1" s="1"/>
  <c r="L3581" i="1"/>
  <c r="P3581" i="1" s="1"/>
  <c r="L3725" i="1"/>
  <c r="P3725" i="1" s="1"/>
  <c r="L3869" i="1"/>
  <c r="P3869" i="1" s="1"/>
  <c r="L4013" i="1"/>
  <c r="P4013" i="1" s="1"/>
  <c r="L4157" i="1"/>
  <c r="P4157" i="1" s="1"/>
  <c r="L4301" i="1"/>
  <c r="P4301" i="1" s="1"/>
  <c r="L4445" i="1"/>
  <c r="P4445" i="1" s="1"/>
  <c r="L4589" i="1"/>
  <c r="P4589" i="1" s="1"/>
  <c r="L4733" i="1"/>
  <c r="P4733" i="1" s="1"/>
  <c r="L4877" i="1"/>
  <c r="P4877" i="1" s="1"/>
  <c r="L5021" i="1"/>
  <c r="P5021" i="1" s="1"/>
  <c r="L5165" i="1"/>
  <c r="P5165" i="1" s="1"/>
  <c r="L5309" i="1"/>
  <c r="P5309" i="1" s="1"/>
  <c r="L5453" i="1"/>
  <c r="P5453" i="1" s="1"/>
  <c r="L5597" i="1"/>
  <c r="P5597" i="1" s="1"/>
  <c r="L5741" i="1"/>
  <c r="P5741" i="1" s="1"/>
  <c r="L5885" i="1"/>
  <c r="P5885" i="1" s="1"/>
  <c r="L6029" i="1"/>
  <c r="P6029" i="1" s="1"/>
  <c r="L6173" i="1"/>
  <c r="P6173" i="1" s="1"/>
  <c r="L6317" i="1"/>
  <c r="P6317" i="1" s="1"/>
  <c r="L6461" i="1"/>
  <c r="P6461" i="1" s="1"/>
  <c r="L6605" i="1"/>
  <c r="P6605" i="1" s="1"/>
  <c r="L6749" i="1"/>
  <c r="P6749" i="1" s="1"/>
  <c r="L6893" i="1"/>
  <c r="P6893" i="1" s="1"/>
  <c r="L7037" i="1"/>
  <c r="P7037" i="1" s="1"/>
  <c r="L7181" i="1"/>
  <c r="P7181" i="1" s="1"/>
  <c r="L7325" i="1"/>
  <c r="P7325" i="1" s="1"/>
  <c r="L7469" i="1"/>
  <c r="P7469" i="1" s="1"/>
  <c r="L50" i="1"/>
  <c r="P50" i="1" s="1"/>
  <c r="L194" i="1"/>
  <c r="P194" i="1" s="1"/>
  <c r="L338" i="1"/>
  <c r="P338" i="1" s="1"/>
  <c r="L482" i="1"/>
  <c r="P482" i="1" s="1"/>
  <c r="L626" i="1"/>
  <c r="P626" i="1" s="1"/>
  <c r="L770" i="1"/>
  <c r="P770" i="1" s="1"/>
  <c r="L914" i="1"/>
  <c r="P914" i="1" s="1"/>
  <c r="L1058" i="1"/>
  <c r="P1058" i="1" s="1"/>
  <c r="L1202" i="1"/>
  <c r="P1202" i="1" s="1"/>
  <c r="L1346" i="1"/>
  <c r="P1346" i="1" s="1"/>
  <c r="L1490" i="1"/>
  <c r="P1490" i="1" s="1"/>
  <c r="L1634" i="1"/>
  <c r="P1634" i="1" s="1"/>
  <c r="L1778" i="1"/>
  <c r="P1778" i="1" s="1"/>
  <c r="L1922" i="1"/>
  <c r="P1922" i="1" s="1"/>
  <c r="L2066" i="1"/>
  <c r="P2066" i="1" s="1"/>
  <c r="L2210" i="1"/>
  <c r="P2210" i="1" s="1"/>
  <c r="L2354" i="1"/>
  <c r="P2354" i="1" s="1"/>
  <c r="L2498" i="1"/>
  <c r="P2498" i="1" s="1"/>
  <c r="L2642" i="1"/>
  <c r="P2642" i="1" s="1"/>
  <c r="L2786" i="1"/>
  <c r="P2786" i="1" s="1"/>
  <c r="L2930" i="1"/>
  <c r="P2930" i="1" s="1"/>
  <c r="L3074" i="1"/>
  <c r="P3074" i="1" s="1"/>
  <c r="L3218" i="1"/>
  <c r="P3218" i="1" s="1"/>
  <c r="L3362" i="1"/>
  <c r="P3362" i="1" s="1"/>
  <c r="L3506" i="1"/>
  <c r="P3506" i="1" s="1"/>
  <c r="L3650" i="1"/>
  <c r="P3650" i="1" s="1"/>
  <c r="L3794" i="1"/>
  <c r="P3794" i="1" s="1"/>
  <c r="L3938" i="1"/>
  <c r="P3938" i="1" s="1"/>
  <c r="L4082" i="1"/>
  <c r="P4082" i="1" s="1"/>
  <c r="L4226" i="1"/>
  <c r="P4226" i="1" s="1"/>
  <c r="L4370" i="1"/>
  <c r="P4370" i="1" s="1"/>
  <c r="L4514" i="1"/>
  <c r="P4514" i="1" s="1"/>
  <c r="L4658" i="1"/>
  <c r="P4658" i="1" s="1"/>
  <c r="L4802" i="1"/>
  <c r="P4802" i="1" s="1"/>
  <c r="L4946" i="1"/>
  <c r="P4946" i="1" s="1"/>
  <c r="L5090" i="1"/>
  <c r="P5090" i="1" s="1"/>
  <c r="L5234" i="1"/>
  <c r="P5234" i="1" s="1"/>
  <c r="L5378" i="1"/>
  <c r="P5378" i="1" s="1"/>
  <c r="L5522" i="1"/>
  <c r="P5522" i="1" s="1"/>
  <c r="L5666" i="1"/>
  <c r="P5666" i="1" s="1"/>
  <c r="L5810" i="1"/>
  <c r="P5810" i="1" s="1"/>
  <c r="L5954" i="1"/>
  <c r="P5954" i="1" s="1"/>
  <c r="L6098" i="1"/>
  <c r="P6098" i="1" s="1"/>
  <c r="L6242" i="1"/>
  <c r="P6242" i="1" s="1"/>
  <c r="L6386" i="1"/>
  <c r="P6386" i="1" s="1"/>
  <c r="L6530" i="1"/>
  <c r="P6530" i="1" s="1"/>
  <c r="L6674" i="1"/>
  <c r="P6674" i="1" s="1"/>
  <c r="L6818" i="1"/>
  <c r="P6818" i="1" s="1"/>
  <c r="L6962" i="1"/>
  <c r="P6962" i="1" s="1"/>
  <c r="L7106" i="1"/>
  <c r="P7106" i="1" s="1"/>
  <c r="L7250" i="1"/>
  <c r="P7250" i="1" s="1"/>
  <c r="L7394" i="1"/>
  <c r="P7394" i="1" s="1"/>
  <c r="L137" i="1"/>
  <c r="P137" i="1" s="1"/>
  <c r="L281" i="1"/>
  <c r="P281" i="1" s="1"/>
  <c r="L425" i="1"/>
  <c r="P425" i="1" s="1"/>
  <c r="L569" i="1"/>
  <c r="P569" i="1" s="1"/>
  <c r="L713" i="1"/>
  <c r="P713" i="1" s="1"/>
  <c r="L857" i="1"/>
  <c r="P857" i="1" s="1"/>
  <c r="L1001" i="1"/>
  <c r="P1001" i="1" s="1"/>
  <c r="L1145" i="1"/>
  <c r="P1145" i="1" s="1"/>
  <c r="L1289" i="1"/>
  <c r="P1289" i="1" s="1"/>
  <c r="L1433" i="1"/>
  <c r="P1433" i="1" s="1"/>
  <c r="L1577" i="1"/>
  <c r="P1577" i="1" s="1"/>
  <c r="L1721" i="1"/>
  <c r="P1721" i="1" s="1"/>
  <c r="L1865" i="1"/>
  <c r="P1865" i="1" s="1"/>
  <c r="L2009" i="1"/>
  <c r="P2009" i="1" s="1"/>
  <c r="L2153" i="1"/>
  <c r="P2153" i="1" s="1"/>
  <c r="L2297" i="1"/>
  <c r="P2297" i="1" s="1"/>
  <c r="L2441" i="1"/>
  <c r="P2441" i="1" s="1"/>
  <c r="L2585" i="1"/>
  <c r="P2585" i="1" s="1"/>
  <c r="L2729" i="1"/>
  <c r="P2729" i="1" s="1"/>
  <c r="L2873" i="1"/>
  <c r="P2873" i="1" s="1"/>
  <c r="L3017" i="1"/>
  <c r="P3017" i="1" s="1"/>
  <c r="L3161" i="1"/>
  <c r="P3161" i="1" s="1"/>
  <c r="L3305" i="1"/>
  <c r="P3305" i="1" s="1"/>
  <c r="L3449" i="1"/>
  <c r="P3449" i="1" s="1"/>
  <c r="L3593" i="1"/>
  <c r="P3593" i="1" s="1"/>
  <c r="L3737" i="1"/>
  <c r="P3737" i="1" s="1"/>
  <c r="L3881" i="1"/>
  <c r="P3881" i="1" s="1"/>
  <c r="L4025" i="1"/>
  <c r="P4025" i="1" s="1"/>
  <c r="L4169" i="1"/>
  <c r="P4169" i="1" s="1"/>
  <c r="L4313" i="1"/>
  <c r="P4313" i="1" s="1"/>
  <c r="L4457" i="1"/>
  <c r="P4457" i="1" s="1"/>
  <c r="L4601" i="1"/>
  <c r="P4601" i="1" s="1"/>
  <c r="L4745" i="1"/>
  <c r="P4745" i="1" s="1"/>
  <c r="L4889" i="1"/>
  <c r="P4889" i="1" s="1"/>
  <c r="L5033" i="1"/>
  <c r="P5033" i="1" s="1"/>
  <c r="L5177" i="1"/>
  <c r="P5177" i="1" s="1"/>
  <c r="L5321" i="1"/>
  <c r="P5321" i="1" s="1"/>
  <c r="L5465" i="1"/>
  <c r="P5465" i="1" s="1"/>
  <c r="L5609" i="1"/>
  <c r="P5609" i="1" s="1"/>
  <c r="L5753" i="1"/>
  <c r="P5753" i="1" s="1"/>
  <c r="L5897" i="1"/>
  <c r="P5897" i="1" s="1"/>
  <c r="L6041" i="1"/>
  <c r="P6041" i="1" s="1"/>
  <c r="L6185" i="1"/>
  <c r="P6185" i="1" s="1"/>
  <c r="L6329" i="1"/>
  <c r="P6329" i="1" s="1"/>
  <c r="L6473" i="1"/>
  <c r="P6473" i="1" s="1"/>
  <c r="L6617" i="1"/>
  <c r="P6617" i="1" s="1"/>
  <c r="L6761" i="1"/>
  <c r="P6761" i="1" s="1"/>
  <c r="L6905" i="1"/>
  <c r="P6905" i="1" s="1"/>
  <c r="L7049" i="1"/>
  <c r="P7049" i="1" s="1"/>
  <c r="L7193" i="1"/>
  <c r="P7193" i="1" s="1"/>
  <c r="L7337" i="1"/>
  <c r="P7337" i="1" s="1"/>
  <c r="L7481" i="1"/>
  <c r="P7481" i="1" s="1"/>
  <c r="L62" i="1"/>
  <c r="P62" i="1" s="1"/>
  <c r="L206" i="1"/>
  <c r="P206" i="1" s="1"/>
  <c r="L350" i="1"/>
  <c r="P350" i="1" s="1"/>
  <c r="L494" i="1"/>
  <c r="P494" i="1" s="1"/>
  <c r="L638" i="1"/>
  <c r="P638" i="1" s="1"/>
  <c r="L782" i="1"/>
  <c r="P782" i="1" s="1"/>
  <c r="L926" i="1"/>
  <c r="P926" i="1" s="1"/>
  <c r="L1070" i="1"/>
  <c r="P1070" i="1" s="1"/>
  <c r="L1214" i="1"/>
  <c r="P1214" i="1" s="1"/>
  <c r="L1358" i="1"/>
  <c r="P1358" i="1" s="1"/>
  <c r="L1502" i="1"/>
  <c r="P1502" i="1" s="1"/>
  <c r="L1646" i="1"/>
  <c r="P1646" i="1" s="1"/>
  <c r="L1790" i="1"/>
  <c r="P1790" i="1" s="1"/>
  <c r="L1934" i="1"/>
  <c r="P1934" i="1" s="1"/>
  <c r="L2078" i="1"/>
  <c r="P2078" i="1" s="1"/>
  <c r="L2222" i="1"/>
  <c r="P2222" i="1" s="1"/>
  <c r="L2366" i="1"/>
  <c r="P2366" i="1" s="1"/>
  <c r="L2510" i="1"/>
  <c r="P2510" i="1" s="1"/>
  <c r="L2654" i="1"/>
  <c r="P2654" i="1" s="1"/>
  <c r="L2798" i="1"/>
  <c r="P2798" i="1" s="1"/>
  <c r="L2942" i="1"/>
  <c r="P2942" i="1" s="1"/>
  <c r="L3086" i="1"/>
  <c r="P3086" i="1" s="1"/>
  <c r="L3230" i="1"/>
  <c r="P3230" i="1" s="1"/>
  <c r="L3374" i="1"/>
  <c r="P3374" i="1" s="1"/>
  <c r="L3518" i="1"/>
  <c r="P3518" i="1" s="1"/>
  <c r="L3662" i="1"/>
  <c r="P3662" i="1" s="1"/>
  <c r="L3806" i="1"/>
  <c r="P3806" i="1" s="1"/>
  <c r="L3950" i="1"/>
  <c r="P3950" i="1" s="1"/>
  <c r="L4094" i="1"/>
  <c r="P4094" i="1" s="1"/>
  <c r="L4238" i="1"/>
  <c r="P4238" i="1" s="1"/>
  <c r="L4382" i="1"/>
  <c r="P4382" i="1" s="1"/>
  <c r="L4526" i="1"/>
  <c r="P4526" i="1" s="1"/>
  <c r="L4670" i="1"/>
  <c r="P4670" i="1" s="1"/>
  <c r="L4814" i="1"/>
  <c r="P4814" i="1" s="1"/>
  <c r="L4958" i="1"/>
  <c r="P4958" i="1" s="1"/>
  <c r="L5102" i="1"/>
  <c r="P5102" i="1" s="1"/>
  <c r="L5246" i="1"/>
  <c r="P5246" i="1" s="1"/>
  <c r="L5390" i="1"/>
  <c r="P5390" i="1" s="1"/>
  <c r="L5534" i="1"/>
  <c r="P5534" i="1" s="1"/>
  <c r="L5678" i="1"/>
  <c r="P5678" i="1" s="1"/>
  <c r="L5822" i="1"/>
  <c r="P5822" i="1" s="1"/>
  <c r="L5966" i="1"/>
  <c r="P5966" i="1" s="1"/>
  <c r="L6110" i="1"/>
  <c r="P6110" i="1" s="1"/>
  <c r="L6254" i="1"/>
  <c r="P6254" i="1" s="1"/>
  <c r="L6398" i="1"/>
  <c r="P6398" i="1" s="1"/>
  <c r="L6542" i="1"/>
  <c r="P6542" i="1" s="1"/>
  <c r="L6686" i="1"/>
  <c r="P6686" i="1" s="1"/>
  <c r="L6830" i="1"/>
  <c r="P6830" i="1" s="1"/>
  <c r="L6974" i="1"/>
  <c r="P6974" i="1" s="1"/>
  <c r="L7118" i="1"/>
  <c r="P7118" i="1" s="1"/>
  <c r="L7262" i="1"/>
  <c r="P7262" i="1" s="1"/>
  <c r="L7406" i="1"/>
  <c r="P7406" i="1" s="1"/>
  <c r="L74" i="1"/>
  <c r="P74" i="1" s="1"/>
  <c r="L218" i="1"/>
  <c r="P218" i="1" s="1"/>
  <c r="L362" i="1"/>
  <c r="P362" i="1" s="1"/>
  <c r="L506" i="1"/>
  <c r="P506" i="1" s="1"/>
  <c r="L650" i="1"/>
  <c r="P650" i="1" s="1"/>
  <c r="L794" i="1"/>
  <c r="P794" i="1" s="1"/>
  <c r="L938" i="1"/>
  <c r="P938" i="1" s="1"/>
  <c r="L1082" i="1"/>
  <c r="P1082" i="1" s="1"/>
  <c r="L1226" i="1"/>
  <c r="P1226" i="1" s="1"/>
  <c r="L1370" i="1"/>
  <c r="P1370" i="1" s="1"/>
  <c r="L1514" i="1"/>
  <c r="P1514" i="1" s="1"/>
  <c r="L1658" i="1"/>
  <c r="P1658" i="1" s="1"/>
  <c r="L1802" i="1"/>
  <c r="P1802" i="1" s="1"/>
  <c r="L1946" i="1"/>
  <c r="P1946" i="1" s="1"/>
  <c r="L2090" i="1"/>
  <c r="P2090" i="1" s="1"/>
  <c r="L2234" i="1"/>
  <c r="P2234" i="1" s="1"/>
  <c r="L2378" i="1"/>
  <c r="P2378" i="1" s="1"/>
  <c r="L2522" i="1"/>
  <c r="P2522" i="1" s="1"/>
  <c r="L2666" i="1"/>
  <c r="P2666" i="1" s="1"/>
  <c r="L2810" i="1"/>
  <c r="P2810" i="1" s="1"/>
  <c r="L2954" i="1"/>
  <c r="P2954" i="1" s="1"/>
  <c r="L3098" i="1"/>
  <c r="P3098" i="1" s="1"/>
  <c r="L3242" i="1"/>
  <c r="P3242" i="1" s="1"/>
  <c r="L3386" i="1"/>
  <c r="P3386" i="1" s="1"/>
  <c r="L3530" i="1"/>
  <c r="P3530" i="1" s="1"/>
  <c r="L3674" i="1"/>
  <c r="P3674" i="1" s="1"/>
  <c r="L3818" i="1"/>
  <c r="P3818" i="1" s="1"/>
  <c r="L3962" i="1"/>
  <c r="P3962" i="1" s="1"/>
  <c r="L4106" i="1"/>
  <c r="P4106" i="1" s="1"/>
  <c r="L4250" i="1"/>
  <c r="P4250" i="1" s="1"/>
  <c r="L4394" i="1"/>
  <c r="P4394" i="1" s="1"/>
  <c r="L4538" i="1"/>
  <c r="P4538" i="1" s="1"/>
  <c r="L4682" i="1"/>
  <c r="P4682" i="1" s="1"/>
  <c r="L4826" i="1"/>
  <c r="P4826" i="1" s="1"/>
  <c r="L4970" i="1"/>
  <c r="P4970" i="1" s="1"/>
  <c r="L5114" i="1"/>
  <c r="P5114" i="1" s="1"/>
  <c r="L5258" i="1"/>
  <c r="P5258" i="1" s="1"/>
  <c r="L5402" i="1"/>
  <c r="P5402" i="1" s="1"/>
  <c r="L5546" i="1"/>
  <c r="P5546" i="1" s="1"/>
  <c r="L5690" i="1"/>
  <c r="P5690" i="1" s="1"/>
  <c r="L5834" i="1"/>
  <c r="P5834" i="1" s="1"/>
  <c r="L5978" i="1"/>
  <c r="P5978" i="1" s="1"/>
  <c r="L6122" i="1"/>
  <c r="P6122" i="1" s="1"/>
  <c r="L6266" i="1"/>
  <c r="P6266" i="1" s="1"/>
  <c r="L6410" i="1"/>
  <c r="P6410" i="1" s="1"/>
  <c r="L6554" i="1"/>
  <c r="P6554" i="1" s="1"/>
  <c r="L6698" i="1"/>
  <c r="P6698" i="1" s="1"/>
  <c r="L6842" i="1"/>
  <c r="P6842" i="1" s="1"/>
  <c r="L6986" i="1"/>
  <c r="P6986" i="1" s="1"/>
  <c r="L7130" i="1"/>
  <c r="P7130" i="1" s="1"/>
  <c r="L7274" i="1"/>
  <c r="P7274" i="1" s="1"/>
  <c r="L7418" i="1"/>
  <c r="P7418" i="1" s="1"/>
  <c r="L86" i="1"/>
  <c r="P86" i="1" s="1"/>
  <c r="L230" i="1"/>
  <c r="P230" i="1" s="1"/>
  <c r="L374" i="1"/>
  <c r="P374" i="1" s="1"/>
  <c r="L518" i="1"/>
  <c r="P518" i="1" s="1"/>
  <c r="L662" i="1"/>
  <c r="P662" i="1" s="1"/>
  <c r="L806" i="1"/>
  <c r="P806" i="1" s="1"/>
  <c r="L950" i="1"/>
  <c r="P950" i="1" s="1"/>
  <c r="L1094" i="1"/>
  <c r="P1094" i="1" s="1"/>
  <c r="L1238" i="1"/>
  <c r="P1238" i="1" s="1"/>
  <c r="L1382" i="1"/>
  <c r="P1382" i="1" s="1"/>
  <c r="L1526" i="1"/>
  <c r="P1526" i="1" s="1"/>
  <c r="L1670" i="1"/>
  <c r="P1670" i="1" s="1"/>
  <c r="L1814" i="1"/>
  <c r="P1814" i="1" s="1"/>
  <c r="L1958" i="1"/>
  <c r="P1958" i="1" s="1"/>
  <c r="L2102" i="1"/>
  <c r="P2102" i="1" s="1"/>
  <c r="L2246" i="1"/>
  <c r="P2246" i="1" s="1"/>
  <c r="L2390" i="1"/>
  <c r="P2390" i="1" s="1"/>
  <c r="L2534" i="1"/>
  <c r="P2534" i="1" s="1"/>
  <c r="L2678" i="1"/>
  <c r="P2678" i="1" s="1"/>
  <c r="L2822" i="1"/>
  <c r="P2822" i="1" s="1"/>
  <c r="L2966" i="1"/>
  <c r="P2966" i="1" s="1"/>
  <c r="L3110" i="1"/>
  <c r="P3110" i="1" s="1"/>
  <c r="L3254" i="1"/>
  <c r="P3254" i="1" s="1"/>
  <c r="L3398" i="1"/>
  <c r="P3398" i="1" s="1"/>
  <c r="L3542" i="1"/>
  <c r="P3542" i="1" s="1"/>
  <c r="L3686" i="1"/>
  <c r="P3686" i="1" s="1"/>
  <c r="L3830" i="1"/>
  <c r="P3830" i="1" s="1"/>
  <c r="L3974" i="1"/>
  <c r="P3974" i="1" s="1"/>
  <c r="L4118" i="1"/>
  <c r="P4118" i="1" s="1"/>
  <c r="L4262" i="1"/>
  <c r="P4262" i="1" s="1"/>
  <c r="L4406" i="1"/>
  <c r="P4406" i="1" s="1"/>
  <c r="L4550" i="1"/>
  <c r="P4550" i="1" s="1"/>
  <c r="L4694" i="1"/>
  <c r="P4694" i="1" s="1"/>
  <c r="L4838" i="1"/>
  <c r="P4838" i="1" s="1"/>
  <c r="L4982" i="1"/>
  <c r="P4982" i="1" s="1"/>
  <c r="L5126" i="1"/>
  <c r="P5126" i="1" s="1"/>
  <c r="L5270" i="1"/>
  <c r="P5270" i="1" s="1"/>
  <c r="L5414" i="1"/>
  <c r="P5414" i="1" s="1"/>
  <c r="L5558" i="1"/>
  <c r="P5558" i="1" s="1"/>
  <c r="L5702" i="1"/>
  <c r="P5702" i="1" s="1"/>
  <c r="L5846" i="1"/>
  <c r="P5846" i="1" s="1"/>
  <c r="L5990" i="1"/>
  <c r="P5990" i="1" s="1"/>
  <c r="L6134" i="1"/>
  <c r="P6134" i="1" s="1"/>
  <c r="L6278" i="1"/>
  <c r="P6278" i="1" s="1"/>
  <c r="L6422" i="1"/>
  <c r="P6422" i="1" s="1"/>
  <c r="L6566" i="1"/>
  <c r="P6566" i="1" s="1"/>
  <c r="L6710" i="1"/>
  <c r="P6710" i="1" s="1"/>
  <c r="L6854" i="1"/>
  <c r="P6854" i="1" s="1"/>
  <c r="L6998" i="1"/>
  <c r="P6998" i="1" s="1"/>
  <c r="L7142" i="1"/>
  <c r="P7142" i="1" s="1"/>
  <c r="L7286" i="1"/>
  <c r="P7286" i="1" s="1"/>
  <c r="L7430" i="1"/>
  <c r="P7430" i="1" s="1"/>
  <c r="L98" i="1"/>
  <c r="P98" i="1" s="1"/>
  <c r="L242" i="1"/>
  <c r="P242" i="1" s="1"/>
  <c r="L386" i="1"/>
  <c r="P386" i="1" s="1"/>
  <c r="L530" i="1"/>
  <c r="P530" i="1" s="1"/>
  <c r="L674" i="1"/>
  <c r="P674" i="1" s="1"/>
  <c r="L818" i="1"/>
  <c r="P818" i="1" s="1"/>
  <c r="L962" i="1"/>
  <c r="P962" i="1" s="1"/>
  <c r="L1106" i="1"/>
  <c r="P1106" i="1" s="1"/>
  <c r="L1250" i="1"/>
  <c r="P1250" i="1" s="1"/>
  <c r="L1394" i="1"/>
  <c r="P1394" i="1" s="1"/>
  <c r="L1538" i="1"/>
  <c r="P1538" i="1" s="1"/>
  <c r="L1682" i="1"/>
  <c r="P1682" i="1" s="1"/>
  <c r="L1826" i="1"/>
  <c r="P1826" i="1" s="1"/>
  <c r="L1970" i="1"/>
  <c r="P1970" i="1" s="1"/>
  <c r="L2114" i="1"/>
  <c r="P2114" i="1" s="1"/>
  <c r="L2258" i="1"/>
  <c r="P2258" i="1" s="1"/>
  <c r="L2402" i="1"/>
  <c r="P2402" i="1" s="1"/>
  <c r="L2546" i="1"/>
  <c r="P2546" i="1" s="1"/>
  <c r="L2690" i="1"/>
  <c r="P2690" i="1" s="1"/>
  <c r="L2834" i="1"/>
  <c r="P2834" i="1" s="1"/>
  <c r="L2978" i="1"/>
  <c r="P2978" i="1" s="1"/>
  <c r="L3122" i="1"/>
  <c r="P3122" i="1" s="1"/>
  <c r="L3266" i="1"/>
  <c r="P3266" i="1" s="1"/>
  <c r="L3410" i="1"/>
  <c r="P3410" i="1" s="1"/>
  <c r="L3554" i="1"/>
  <c r="P3554" i="1" s="1"/>
  <c r="L3698" i="1"/>
  <c r="P3698" i="1" s="1"/>
  <c r="L3842" i="1"/>
  <c r="P3842" i="1" s="1"/>
  <c r="L3986" i="1"/>
  <c r="P3986" i="1" s="1"/>
  <c r="L4130" i="1"/>
  <c r="P4130" i="1" s="1"/>
  <c r="L4274" i="1"/>
  <c r="P4274" i="1" s="1"/>
  <c r="L4418" i="1"/>
  <c r="P4418" i="1" s="1"/>
  <c r="L4562" i="1"/>
  <c r="P4562" i="1" s="1"/>
  <c r="L4706" i="1"/>
  <c r="P4706" i="1" s="1"/>
  <c r="L4850" i="1"/>
  <c r="P4850" i="1" s="1"/>
  <c r="L4994" i="1"/>
  <c r="P4994" i="1" s="1"/>
  <c r="L5138" i="1"/>
  <c r="P5138" i="1" s="1"/>
  <c r="L5282" i="1"/>
  <c r="P5282" i="1" s="1"/>
  <c r="L5426" i="1"/>
  <c r="P5426" i="1" s="1"/>
  <c r="L5570" i="1"/>
  <c r="P5570" i="1" s="1"/>
  <c r="L5714" i="1"/>
  <c r="P5714" i="1" s="1"/>
  <c r="L5858" i="1"/>
  <c r="P5858" i="1" s="1"/>
  <c r="L6002" i="1"/>
  <c r="P6002" i="1" s="1"/>
  <c r="L6146" i="1"/>
  <c r="P6146" i="1" s="1"/>
  <c r="L6290" i="1"/>
  <c r="P6290" i="1" s="1"/>
  <c r="L6434" i="1"/>
  <c r="P6434" i="1" s="1"/>
  <c r="L6578" i="1"/>
  <c r="P6578" i="1" s="1"/>
  <c r="L6722" i="1"/>
  <c r="P6722" i="1" s="1"/>
  <c r="L6866" i="1"/>
  <c r="P6866" i="1" s="1"/>
  <c r="L7010" i="1"/>
  <c r="P7010" i="1" s="1"/>
  <c r="L7154" i="1"/>
  <c r="P7154" i="1" s="1"/>
  <c r="L7298" i="1"/>
  <c r="P7298" i="1" s="1"/>
  <c r="L7442" i="1"/>
  <c r="P7442" i="1" s="1"/>
  <c r="L41" i="1"/>
  <c r="P41" i="1" s="1"/>
  <c r="L185" i="1"/>
  <c r="P185" i="1" s="1"/>
  <c r="L329" i="1"/>
  <c r="P329" i="1" s="1"/>
  <c r="L473" i="1"/>
  <c r="P473" i="1" s="1"/>
  <c r="L617" i="1"/>
  <c r="P617" i="1" s="1"/>
  <c r="L761" i="1"/>
  <c r="P761" i="1" s="1"/>
  <c r="L905" i="1"/>
  <c r="P905" i="1" s="1"/>
  <c r="L1049" i="1"/>
  <c r="P1049" i="1" s="1"/>
  <c r="L1193" i="1"/>
  <c r="P1193" i="1" s="1"/>
  <c r="L1337" i="1"/>
  <c r="P1337" i="1" s="1"/>
  <c r="L1481" i="1"/>
  <c r="P1481" i="1" s="1"/>
  <c r="L1625" i="1"/>
  <c r="P1625" i="1" s="1"/>
  <c r="L1769" i="1"/>
  <c r="P1769" i="1" s="1"/>
  <c r="L1913" i="1"/>
  <c r="P1913" i="1" s="1"/>
  <c r="L2057" i="1"/>
  <c r="P2057" i="1" s="1"/>
  <c r="L2201" i="1"/>
  <c r="P2201" i="1" s="1"/>
  <c r="L2345" i="1"/>
  <c r="P2345" i="1" s="1"/>
  <c r="L2489" i="1"/>
  <c r="P2489" i="1" s="1"/>
  <c r="L2633" i="1"/>
  <c r="P2633" i="1" s="1"/>
  <c r="L2777" i="1"/>
  <c r="P2777" i="1" s="1"/>
  <c r="L2921" i="1"/>
  <c r="P2921" i="1" s="1"/>
  <c r="L3065" i="1"/>
  <c r="P3065" i="1" s="1"/>
  <c r="L3209" i="1"/>
  <c r="P3209" i="1" s="1"/>
  <c r="L3353" i="1"/>
  <c r="P3353" i="1" s="1"/>
  <c r="L3497" i="1"/>
  <c r="P3497" i="1" s="1"/>
  <c r="L3641" i="1"/>
  <c r="P3641" i="1" s="1"/>
  <c r="L3785" i="1"/>
  <c r="P3785" i="1" s="1"/>
  <c r="L3929" i="1"/>
  <c r="P3929" i="1" s="1"/>
  <c r="L4073" i="1"/>
  <c r="P4073" i="1" s="1"/>
  <c r="L4217" i="1"/>
  <c r="P4217" i="1" s="1"/>
  <c r="L4361" i="1"/>
  <c r="P4361" i="1" s="1"/>
  <c r="L4505" i="1"/>
  <c r="P4505" i="1" s="1"/>
  <c r="L4649" i="1"/>
  <c r="P4649" i="1" s="1"/>
  <c r="L4793" i="1"/>
  <c r="P4793" i="1" s="1"/>
  <c r="L4937" i="1"/>
  <c r="P4937" i="1" s="1"/>
  <c r="L5081" i="1"/>
  <c r="P5081" i="1" s="1"/>
  <c r="L5225" i="1"/>
  <c r="P5225" i="1" s="1"/>
  <c r="L5369" i="1"/>
  <c r="P5369" i="1" s="1"/>
  <c r="L5513" i="1"/>
  <c r="P5513" i="1" s="1"/>
  <c r="L5657" i="1"/>
  <c r="P5657" i="1" s="1"/>
  <c r="L5801" i="1"/>
  <c r="P5801" i="1" s="1"/>
  <c r="L5945" i="1"/>
  <c r="P5945" i="1" s="1"/>
  <c r="L6089" i="1"/>
  <c r="P6089" i="1" s="1"/>
  <c r="L6233" i="1"/>
  <c r="P6233" i="1" s="1"/>
  <c r="L6377" i="1"/>
  <c r="P6377" i="1" s="1"/>
  <c r="L6521" i="1"/>
  <c r="P6521" i="1" s="1"/>
  <c r="L6665" i="1"/>
  <c r="P6665" i="1" s="1"/>
  <c r="L6809" i="1"/>
  <c r="P6809" i="1" s="1"/>
  <c r="L6953" i="1"/>
  <c r="P6953" i="1" s="1"/>
  <c r="L7097" i="1"/>
  <c r="P7097" i="1" s="1"/>
  <c r="L7241" i="1"/>
  <c r="P7241" i="1" s="1"/>
  <c r="L7385" i="1"/>
  <c r="P7385" i="1" s="1"/>
  <c r="L110" i="1"/>
  <c r="P110" i="1" s="1"/>
  <c r="L254" i="1"/>
  <c r="P254" i="1" s="1"/>
  <c r="L398" i="1"/>
  <c r="P398" i="1" s="1"/>
  <c r="L542" i="1"/>
  <c r="P542" i="1" s="1"/>
  <c r="L686" i="1"/>
  <c r="P686" i="1" s="1"/>
  <c r="L830" i="1"/>
  <c r="P830" i="1" s="1"/>
  <c r="L974" i="1"/>
  <c r="P974" i="1" s="1"/>
  <c r="L1118" i="1"/>
  <c r="P1118" i="1" s="1"/>
  <c r="L1262" i="1"/>
  <c r="P1262" i="1" s="1"/>
  <c r="L1406" i="1"/>
  <c r="P1406" i="1" s="1"/>
  <c r="L1550" i="1"/>
  <c r="P1550" i="1" s="1"/>
  <c r="L1694" i="1"/>
  <c r="P1694" i="1" s="1"/>
  <c r="L1838" i="1"/>
  <c r="P1838" i="1" s="1"/>
  <c r="L1982" i="1"/>
  <c r="P1982" i="1" s="1"/>
  <c r="L2126" i="1"/>
  <c r="P2126" i="1" s="1"/>
  <c r="L2270" i="1"/>
  <c r="P2270" i="1" s="1"/>
  <c r="L2414" i="1"/>
  <c r="P2414" i="1" s="1"/>
  <c r="L2558" i="1"/>
  <c r="P2558" i="1" s="1"/>
  <c r="L2702" i="1"/>
  <c r="P2702" i="1" s="1"/>
  <c r="L2846" i="1"/>
  <c r="P2846" i="1" s="1"/>
  <c r="L2990" i="1"/>
  <c r="P2990" i="1" s="1"/>
  <c r="L3134" i="1"/>
  <c r="P3134" i="1" s="1"/>
  <c r="L3278" i="1"/>
  <c r="P3278" i="1" s="1"/>
  <c r="L3422" i="1"/>
  <c r="P3422" i="1" s="1"/>
  <c r="L3566" i="1"/>
  <c r="P3566" i="1" s="1"/>
  <c r="L3710" i="1"/>
  <c r="P3710" i="1" s="1"/>
  <c r="L3854" i="1"/>
  <c r="P3854" i="1" s="1"/>
  <c r="L3998" i="1"/>
  <c r="P3998" i="1" s="1"/>
  <c r="L4142" i="1"/>
  <c r="P4142" i="1" s="1"/>
  <c r="L4286" i="1"/>
  <c r="P4286" i="1" s="1"/>
  <c r="L4430" i="1"/>
  <c r="P4430" i="1" s="1"/>
  <c r="L4574" i="1"/>
  <c r="P4574" i="1" s="1"/>
  <c r="L4718" i="1"/>
  <c r="P4718" i="1" s="1"/>
  <c r="L4862" i="1"/>
  <c r="P4862" i="1" s="1"/>
  <c r="L5006" i="1"/>
  <c r="P5006" i="1" s="1"/>
  <c r="L5150" i="1"/>
  <c r="P5150" i="1" s="1"/>
  <c r="L5294" i="1"/>
  <c r="P5294" i="1" s="1"/>
  <c r="L5438" i="1"/>
  <c r="P5438" i="1" s="1"/>
  <c r="L5582" i="1"/>
  <c r="P5582" i="1" s="1"/>
  <c r="L5726" i="1"/>
  <c r="P5726" i="1" s="1"/>
  <c r="L5870" i="1"/>
  <c r="P5870" i="1" s="1"/>
  <c r="L6014" i="1"/>
  <c r="P6014" i="1" s="1"/>
  <c r="L6158" i="1"/>
  <c r="P6158" i="1" s="1"/>
  <c r="L6302" i="1"/>
  <c r="P6302" i="1" s="1"/>
  <c r="L6446" i="1"/>
  <c r="P6446" i="1" s="1"/>
  <c r="L6590" i="1"/>
  <c r="P6590" i="1" s="1"/>
  <c r="L6734" i="1"/>
  <c r="P6734" i="1" s="1"/>
  <c r="L6878" i="1"/>
  <c r="P6878" i="1" s="1"/>
  <c r="L7022" i="1"/>
  <c r="P7022" i="1" s="1"/>
  <c r="L7166" i="1"/>
  <c r="P7166" i="1" s="1"/>
  <c r="L7310" i="1"/>
  <c r="P7310" i="1" s="1"/>
  <c r="L7454" i="1"/>
  <c r="P7454" i="1" s="1"/>
  <c r="N14" i="1"/>
  <c r="N26" i="1"/>
  <c r="N38" i="1"/>
  <c r="N50" i="1"/>
  <c r="N62" i="1"/>
  <c r="N74" i="1"/>
  <c r="N86" i="1"/>
  <c r="N98" i="1"/>
  <c r="N110" i="1"/>
  <c r="N122" i="1"/>
  <c r="N134" i="1"/>
  <c r="N146" i="1"/>
  <c r="N158" i="1"/>
  <c r="N170" i="1"/>
  <c r="N182" i="1"/>
  <c r="N194" i="1"/>
  <c r="N206" i="1"/>
  <c r="N218" i="1"/>
  <c r="N230" i="1"/>
  <c r="N242" i="1"/>
  <c r="N254" i="1"/>
  <c r="N266" i="1"/>
  <c r="N278" i="1"/>
  <c r="N290" i="1"/>
  <c r="N302" i="1"/>
  <c r="N3" i="1"/>
  <c r="N15" i="1"/>
  <c r="N27" i="1"/>
  <c r="N39" i="1"/>
  <c r="N51" i="1"/>
  <c r="N63" i="1"/>
  <c r="N75" i="1"/>
  <c r="N87" i="1"/>
  <c r="N99" i="1"/>
  <c r="N111" i="1"/>
  <c r="N123" i="1"/>
  <c r="N135" i="1"/>
  <c r="N147" i="1"/>
  <c r="N159" i="1"/>
  <c r="N171" i="1"/>
  <c r="N183" i="1"/>
  <c r="N195" i="1"/>
  <c r="N207" i="1"/>
  <c r="N219" i="1"/>
  <c r="N231" i="1"/>
  <c r="N243" i="1"/>
  <c r="N255" i="1"/>
  <c r="N267" i="1"/>
  <c r="N279" i="1"/>
  <c r="N291" i="1"/>
  <c r="N303" i="1"/>
  <c r="N315" i="1"/>
  <c r="N327" i="1"/>
  <c r="N339" i="1"/>
  <c r="N351" i="1"/>
  <c r="N363" i="1"/>
  <c r="N375" i="1"/>
  <c r="N387" i="1"/>
  <c r="N399" i="1"/>
  <c r="N411" i="1"/>
  <c r="N423" i="1"/>
  <c r="N435" i="1"/>
  <c r="N447" i="1"/>
  <c r="N459" i="1"/>
  <c r="N471" i="1"/>
  <c r="N483" i="1"/>
  <c r="N495" i="1"/>
  <c r="N507" i="1"/>
  <c r="N519" i="1"/>
  <c r="N531" i="1"/>
  <c r="N543" i="1"/>
  <c r="N555" i="1"/>
  <c r="N567" i="1"/>
  <c r="N579" i="1"/>
  <c r="N591" i="1"/>
  <c r="N603" i="1"/>
  <c r="N615" i="1"/>
  <c r="N627" i="1"/>
  <c r="N639" i="1"/>
  <c r="N651" i="1"/>
  <c r="N663" i="1"/>
  <c r="N675" i="1"/>
  <c r="N687" i="1"/>
  <c r="N699" i="1"/>
  <c r="N711" i="1"/>
  <c r="N723" i="1"/>
  <c r="N735" i="1"/>
  <c r="N747" i="1"/>
  <c r="N759" i="1"/>
  <c r="N771" i="1"/>
  <c r="N783" i="1"/>
  <c r="N795" i="1"/>
  <c r="N4" i="1"/>
  <c r="N16" i="1"/>
  <c r="N28" i="1"/>
  <c r="N40" i="1"/>
  <c r="N52" i="1"/>
  <c r="N64" i="1"/>
  <c r="N76" i="1"/>
  <c r="N88" i="1"/>
  <c r="N100" i="1"/>
  <c r="N112" i="1"/>
  <c r="N124" i="1"/>
  <c r="N136" i="1"/>
  <c r="N148" i="1"/>
  <c r="N160" i="1"/>
  <c r="N172" i="1"/>
  <c r="N184" i="1"/>
  <c r="N196" i="1"/>
  <c r="N208" i="1"/>
  <c r="N220" i="1"/>
  <c r="N232" i="1"/>
  <c r="N244" i="1"/>
  <c r="N256" i="1"/>
  <c r="N268" i="1"/>
  <c r="N280" i="1"/>
  <c r="N292" i="1"/>
  <c r="N304" i="1"/>
  <c r="N316" i="1"/>
  <c r="N328" i="1"/>
  <c r="N340" i="1"/>
  <c r="N352" i="1"/>
  <c r="N364" i="1"/>
  <c r="N376" i="1"/>
  <c r="N388" i="1"/>
  <c r="N400" i="1"/>
  <c r="N412" i="1"/>
  <c r="N424" i="1"/>
  <c r="N436" i="1"/>
  <c r="N448" i="1"/>
  <c r="N460" i="1"/>
  <c r="N472" i="1"/>
  <c r="N484" i="1"/>
  <c r="N496" i="1"/>
  <c r="N508" i="1"/>
  <c r="N520" i="1"/>
  <c r="N532" i="1"/>
  <c r="N544" i="1"/>
  <c r="N556" i="1"/>
  <c r="N568" i="1"/>
  <c r="N580" i="1"/>
  <c r="N592" i="1"/>
  <c r="N604" i="1"/>
  <c r="N616" i="1"/>
  <c r="N628" i="1"/>
  <c r="N640" i="1"/>
  <c r="N652" i="1"/>
  <c r="N664" i="1"/>
  <c r="N676" i="1"/>
  <c r="N688" i="1"/>
  <c r="N700" i="1"/>
  <c r="N712" i="1"/>
  <c r="N724" i="1"/>
  <c r="N736" i="1"/>
  <c r="N748" i="1"/>
  <c r="N760" i="1"/>
  <c r="N772" i="1"/>
  <c r="N784" i="1"/>
  <c r="N796" i="1"/>
  <c r="N808" i="1"/>
  <c r="N820" i="1"/>
  <c r="N832" i="1"/>
  <c r="N844" i="1"/>
  <c r="N5" i="1"/>
  <c r="N17" i="1"/>
  <c r="N29" i="1"/>
  <c r="N41" i="1"/>
  <c r="N53" i="1"/>
  <c r="N65" i="1"/>
  <c r="N77" i="1"/>
  <c r="N89" i="1"/>
  <c r="N101" i="1"/>
  <c r="N113" i="1"/>
  <c r="N125" i="1"/>
  <c r="N137" i="1"/>
  <c r="N149" i="1"/>
  <c r="N161" i="1"/>
  <c r="N173" i="1"/>
  <c r="N185" i="1"/>
  <c r="N197" i="1"/>
  <c r="N209" i="1"/>
  <c r="N221" i="1"/>
  <c r="N233" i="1"/>
  <c r="N245" i="1"/>
  <c r="N257" i="1"/>
  <c r="N269" i="1"/>
  <c r="N281" i="1"/>
  <c r="N293" i="1"/>
  <c r="N305" i="1"/>
  <c r="N317" i="1"/>
  <c r="N329" i="1"/>
  <c r="N341" i="1"/>
  <c r="N353" i="1"/>
  <c r="N365" i="1"/>
  <c r="N377" i="1"/>
  <c r="N389" i="1"/>
  <c r="N401" i="1"/>
  <c r="N413" i="1"/>
  <c r="N425" i="1"/>
  <c r="N437" i="1"/>
  <c r="N449" i="1"/>
  <c r="N461" i="1"/>
  <c r="N473" i="1"/>
  <c r="N485" i="1"/>
  <c r="N497" i="1"/>
  <c r="N509" i="1"/>
  <c r="N521" i="1"/>
  <c r="N533" i="1"/>
  <c r="N545" i="1"/>
  <c r="N557" i="1"/>
  <c r="N569" i="1"/>
  <c r="N581" i="1"/>
  <c r="N593" i="1"/>
  <c r="N605" i="1"/>
  <c r="N617" i="1"/>
  <c r="N629" i="1"/>
  <c r="N641" i="1"/>
  <c r="N653" i="1"/>
  <c r="N665" i="1"/>
  <c r="N677" i="1"/>
  <c r="N689" i="1"/>
  <c r="N701" i="1"/>
  <c r="N713" i="1"/>
  <c r="N725" i="1"/>
  <c r="N737" i="1"/>
  <c r="N749" i="1"/>
  <c r="N761" i="1"/>
  <c r="N773" i="1"/>
  <c r="N785" i="1"/>
  <c r="N797" i="1"/>
  <c r="N809" i="1"/>
  <c r="N821" i="1"/>
  <c r="N833" i="1"/>
  <c r="N845" i="1"/>
  <c r="N857" i="1"/>
  <c r="N869" i="1"/>
  <c r="N881" i="1"/>
  <c r="N893" i="1"/>
  <c r="N905" i="1"/>
  <c r="N917" i="1"/>
  <c r="N929" i="1"/>
  <c r="N941" i="1"/>
  <c r="N953" i="1"/>
  <c r="N6" i="1"/>
  <c r="N18" i="1"/>
  <c r="N30" i="1"/>
  <c r="N42" i="1"/>
  <c r="N54" i="1"/>
  <c r="N66" i="1"/>
  <c r="N78" i="1"/>
  <c r="N90" i="1"/>
  <c r="N102" i="1"/>
  <c r="N114" i="1"/>
  <c r="N126" i="1"/>
  <c r="N138" i="1"/>
  <c r="N150" i="1"/>
  <c r="N162" i="1"/>
  <c r="N174" i="1"/>
  <c r="N186" i="1"/>
  <c r="N198" i="1"/>
  <c r="N210" i="1"/>
  <c r="N222" i="1"/>
  <c r="N234" i="1"/>
  <c r="N246" i="1"/>
  <c r="N258" i="1"/>
  <c r="N270" i="1"/>
  <c r="N282" i="1"/>
  <c r="N294" i="1"/>
  <c r="N306" i="1"/>
  <c r="N318" i="1"/>
  <c r="N330" i="1"/>
  <c r="N342" i="1"/>
  <c r="N354" i="1"/>
  <c r="N366" i="1"/>
  <c r="N378" i="1"/>
  <c r="N390" i="1"/>
  <c r="N402" i="1"/>
  <c r="N414" i="1"/>
  <c r="N426" i="1"/>
  <c r="N438" i="1"/>
  <c r="N450" i="1"/>
  <c r="N462" i="1"/>
  <c r="N474" i="1"/>
  <c r="N486" i="1"/>
  <c r="N498" i="1"/>
  <c r="N510" i="1"/>
  <c r="N522" i="1"/>
  <c r="N534" i="1"/>
  <c r="N546" i="1"/>
  <c r="N558" i="1"/>
  <c r="N570" i="1"/>
  <c r="N582" i="1"/>
  <c r="N594" i="1"/>
  <c r="N606" i="1"/>
  <c r="N618" i="1"/>
  <c r="N630" i="1"/>
  <c r="N642" i="1"/>
  <c r="N654" i="1"/>
  <c r="N666" i="1"/>
  <c r="N678" i="1"/>
  <c r="N690" i="1"/>
  <c r="N702" i="1"/>
  <c r="N714" i="1"/>
  <c r="N726" i="1"/>
  <c r="N738" i="1"/>
  <c r="N750" i="1"/>
  <c r="N762" i="1"/>
  <c r="N774" i="1"/>
  <c r="N786" i="1"/>
  <c r="N798" i="1"/>
  <c r="N810" i="1"/>
  <c r="N822" i="1"/>
  <c r="N834" i="1"/>
  <c r="N846" i="1"/>
  <c r="N858" i="1"/>
  <c r="N870" i="1"/>
  <c r="N882" i="1"/>
  <c r="N894" i="1"/>
  <c r="N906" i="1"/>
  <c r="N918" i="1"/>
  <c r="N930" i="1"/>
  <c r="N942" i="1"/>
  <c r="N954" i="1"/>
  <c r="N966" i="1"/>
  <c r="N978" i="1"/>
  <c r="N990" i="1"/>
  <c r="N1002" i="1"/>
  <c r="N7" i="1"/>
  <c r="N19" i="1"/>
  <c r="N31" i="1"/>
  <c r="N43" i="1"/>
  <c r="N55" i="1"/>
  <c r="N67" i="1"/>
  <c r="N79" i="1"/>
  <c r="N91" i="1"/>
  <c r="N103" i="1"/>
  <c r="N115" i="1"/>
  <c r="N127" i="1"/>
  <c r="N139" i="1"/>
  <c r="N151" i="1"/>
  <c r="N163" i="1"/>
  <c r="N175" i="1"/>
  <c r="N187" i="1"/>
  <c r="N199" i="1"/>
  <c r="N211" i="1"/>
  <c r="N223" i="1"/>
  <c r="N235" i="1"/>
  <c r="N247" i="1"/>
  <c r="N259" i="1"/>
  <c r="N271" i="1"/>
  <c r="N283" i="1"/>
  <c r="N295" i="1"/>
  <c r="N307" i="1"/>
  <c r="N319" i="1"/>
  <c r="N331" i="1"/>
  <c r="N343" i="1"/>
  <c r="N355" i="1"/>
  <c r="N367" i="1"/>
  <c r="N379" i="1"/>
  <c r="N391" i="1"/>
  <c r="N403" i="1"/>
  <c r="N415" i="1"/>
  <c r="N427" i="1"/>
  <c r="N439" i="1"/>
  <c r="N451" i="1"/>
  <c r="N463" i="1"/>
  <c r="N475" i="1"/>
  <c r="N487" i="1"/>
  <c r="N499" i="1"/>
  <c r="N511" i="1"/>
  <c r="N523" i="1"/>
  <c r="N535" i="1"/>
  <c r="N547" i="1"/>
  <c r="N559" i="1"/>
  <c r="N571" i="1"/>
  <c r="N583" i="1"/>
  <c r="N595" i="1"/>
  <c r="N607" i="1"/>
  <c r="N619" i="1"/>
  <c r="N631" i="1"/>
  <c r="N643" i="1"/>
  <c r="N655" i="1"/>
  <c r="N667" i="1"/>
  <c r="N679" i="1"/>
  <c r="N691" i="1"/>
  <c r="N703" i="1"/>
  <c r="N715" i="1"/>
  <c r="N727" i="1"/>
  <c r="N739" i="1"/>
  <c r="N751" i="1"/>
  <c r="N763" i="1"/>
  <c r="N775" i="1"/>
  <c r="N787" i="1"/>
  <c r="N799" i="1"/>
  <c r="N811" i="1"/>
  <c r="N823" i="1"/>
  <c r="N835" i="1"/>
  <c r="N847" i="1"/>
  <c r="N859" i="1"/>
  <c r="N871" i="1"/>
  <c r="N883" i="1"/>
  <c r="N895" i="1"/>
  <c r="N907" i="1"/>
  <c r="N919" i="1"/>
  <c r="N931" i="1"/>
  <c r="N943" i="1"/>
  <c r="N955" i="1"/>
  <c r="N967" i="1"/>
  <c r="N979" i="1"/>
  <c r="N991" i="1"/>
  <c r="N1003" i="1"/>
  <c r="N1015" i="1"/>
  <c r="N8" i="1"/>
  <c r="N20" i="1"/>
  <c r="N32" i="1"/>
  <c r="N44" i="1"/>
  <c r="N56" i="1"/>
  <c r="N68" i="1"/>
  <c r="N80" i="1"/>
  <c r="N92" i="1"/>
  <c r="N104" i="1"/>
  <c r="N116" i="1"/>
  <c r="N128" i="1"/>
  <c r="N140" i="1"/>
  <c r="N152" i="1"/>
  <c r="N164" i="1"/>
  <c r="N176" i="1"/>
  <c r="N188" i="1"/>
  <c r="N200" i="1"/>
  <c r="N212" i="1"/>
  <c r="N224" i="1"/>
  <c r="N236" i="1"/>
  <c r="N248" i="1"/>
  <c r="N260" i="1"/>
  <c r="N272" i="1"/>
  <c r="N284" i="1"/>
  <c r="N296" i="1"/>
  <c r="N308" i="1"/>
  <c r="N320" i="1"/>
  <c r="N332" i="1"/>
  <c r="N344" i="1"/>
  <c r="N356" i="1"/>
  <c r="N368" i="1"/>
  <c r="N380" i="1"/>
  <c r="N392" i="1"/>
  <c r="N404" i="1"/>
  <c r="N416" i="1"/>
  <c r="N428" i="1"/>
  <c r="N440" i="1"/>
  <c r="N452" i="1"/>
  <c r="N464" i="1"/>
  <c r="N476" i="1"/>
  <c r="N488" i="1"/>
  <c r="N500" i="1"/>
  <c r="N512" i="1"/>
  <c r="N524" i="1"/>
  <c r="N536" i="1"/>
  <c r="N548" i="1"/>
  <c r="N560" i="1"/>
  <c r="N572" i="1"/>
  <c r="N584" i="1"/>
  <c r="N596" i="1"/>
  <c r="N608" i="1"/>
  <c r="N620" i="1"/>
  <c r="N632" i="1"/>
  <c r="N644" i="1"/>
  <c r="N656" i="1"/>
  <c r="N668" i="1"/>
  <c r="N680" i="1"/>
  <c r="N692" i="1"/>
  <c r="N704" i="1"/>
  <c r="N716" i="1"/>
  <c r="N728" i="1"/>
  <c r="N740" i="1"/>
  <c r="N752" i="1"/>
  <c r="N764" i="1"/>
  <c r="N776" i="1"/>
  <c r="N788" i="1"/>
  <c r="N800" i="1"/>
  <c r="N812" i="1"/>
  <c r="N824" i="1"/>
  <c r="N836" i="1"/>
  <c r="N848" i="1"/>
  <c r="N860" i="1"/>
  <c r="N872" i="1"/>
  <c r="N884" i="1"/>
  <c r="N896" i="1"/>
  <c r="N908" i="1"/>
  <c r="N920" i="1"/>
  <c r="N932" i="1"/>
  <c r="N944" i="1"/>
  <c r="N956" i="1"/>
  <c r="N968" i="1"/>
  <c r="N980" i="1"/>
  <c r="N992" i="1"/>
  <c r="N1004" i="1"/>
  <c r="N1016" i="1"/>
  <c r="N9" i="1"/>
  <c r="N21" i="1"/>
  <c r="N33" i="1"/>
  <c r="N45" i="1"/>
  <c r="N57" i="1"/>
  <c r="N69" i="1"/>
  <c r="N81" i="1"/>
  <c r="N93" i="1"/>
  <c r="N105" i="1"/>
  <c r="N117" i="1"/>
  <c r="N129" i="1"/>
  <c r="N141" i="1"/>
  <c r="N153" i="1"/>
  <c r="N165" i="1"/>
  <c r="N177" i="1"/>
  <c r="N189" i="1"/>
  <c r="N201" i="1"/>
  <c r="N213" i="1"/>
  <c r="N225" i="1"/>
  <c r="N237" i="1"/>
  <c r="N249" i="1"/>
  <c r="N261" i="1"/>
  <c r="N273" i="1"/>
  <c r="N285" i="1"/>
  <c r="N297" i="1"/>
  <c r="N309" i="1"/>
  <c r="N321" i="1"/>
  <c r="N333" i="1"/>
  <c r="N345" i="1"/>
  <c r="N357" i="1"/>
  <c r="N369" i="1"/>
  <c r="N381" i="1"/>
  <c r="N393" i="1"/>
  <c r="N405" i="1"/>
  <c r="N417" i="1"/>
  <c r="N429" i="1"/>
  <c r="N441" i="1"/>
  <c r="N10" i="1"/>
  <c r="N22" i="1"/>
  <c r="N34" i="1"/>
  <c r="N46" i="1"/>
  <c r="N58" i="1"/>
  <c r="N70" i="1"/>
  <c r="N82" i="1"/>
  <c r="N94" i="1"/>
  <c r="N106" i="1"/>
  <c r="N118" i="1"/>
  <c r="N130" i="1"/>
  <c r="N142" i="1"/>
  <c r="N154" i="1"/>
  <c r="N166" i="1"/>
  <c r="N178" i="1"/>
  <c r="N190" i="1"/>
  <c r="N202" i="1"/>
  <c r="N214" i="1"/>
  <c r="N226" i="1"/>
  <c r="N238" i="1"/>
  <c r="N250" i="1"/>
  <c r="N262" i="1"/>
  <c r="N274" i="1"/>
  <c r="N286" i="1"/>
  <c r="N298" i="1"/>
  <c r="N310" i="1"/>
  <c r="N322" i="1"/>
  <c r="N334" i="1"/>
  <c r="N346" i="1"/>
  <c r="N358" i="1"/>
  <c r="N370" i="1"/>
  <c r="N382" i="1"/>
  <c r="N394" i="1"/>
  <c r="N406" i="1"/>
  <c r="N418" i="1"/>
  <c r="N430" i="1"/>
  <c r="N442" i="1"/>
  <c r="N454" i="1"/>
  <c r="N466" i="1"/>
  <c r="N478" i="1"/>
  <c r="N490" i="1"/>
  <c r="N502" i="1"/>
  <c r="N514" i="1"/>
  <c r="N526" i="1"/>
  <c r="N538" i="1"/>
  <c r="N550" i="1"/>
  <c r="N562" i="1"/>
  <c r="N574" i="1"/>
  <c r="N586" i="1"/>
  <c r="N598" i="1"/>
  <c r="N610" i="1"/>
  <c r="N622" i="1"/>
  <c r="N634" i="1"/>
  <c r="N646" i="1"/>
  <c r="N658" i="1"/>
  <c r="N670" i="1"/>
  <c r="N682" i="1"/>
  <c r="N694" i="1"/>
  <c r="N706" i="1"/>
  <c r="N718" i="1"/>
  <c r="N730" i="1"/>
  <c r="N742" i="1"/>
  <c r="N754" i="1"/>
  <c r="N766" i="1"/>
  <c r="N778" i="1"/>
  <c r="N790" i="1"/>
  <c r="N802" i="1"/>
  <c r="N814" i="1"/>
  <c r="N826" i="1"/>
  <c r="N838" i="1"/>
  <c r="N850" i="1"/>
  <c r="N862" i="1"/>
  <c r="N874" i="1"/>
  <c r="N886" i="1"/>
  <c r="N898" i="1"/>
  <c r="N910" i="1"/>
  <c r="N922" i="1"/>
  <c r="N934" i="1"/>
  <c r="N946" i="1"/>
  <c r="N958" i="1"/>
  <c r="N970" i="1"/>
  <c r="N982" i="1"/>
  <c r="N994" i="1"/>
  <c r="N1006" i="1"/>
  <c r="N1018" i="1"/>
  <c r="N11" i="1"/>
  <c r="N23" i="1"/>
  <c r="N35" i="1"/>
  <c r="N47" i="1"/>
  <c r="N59" i="1"/>
  <c r="N71" i="1"/>
  <c r="N83" i="1"/>
  <c r="N95" i="1"/>
  <c r="N107" i="1"/>
  <c r="N119" i="1"/>
  <c r="N131" i="1"/>
  <c r="N143" i="1"/>
  <c r="N155" i="1"/>
  <c r="N167" i="1"/>
  <c r="N179" i="1"/>
  <c r="N191" i="1"/>
  <c r="N203" i="1"/>
  <c r="N215" i="1"/>
  <c r="N227" i="1"/>
  <c r="N239" i="1"/>
  <c r="N251" i="1"/>
  <c r="N263" i="1"/>
  <c r="N275" i="1"/>
  <c r="N287" i="1"/>
  <c r="N299" i="1"/>
  <c r="N311" i="1"/>
  <c r="N323" i="1"/>
  <c r="N335" i="1"/>
  <c r="N347" i="1"/>
  <c r="N359" i="1"/>
  <c r="N371" i="1"/>
  <c r="N383" i="1"/>
  <c r="N395" i="1"/>
  <c r="N407" i="1"/>
  <c r="N419" i="1"/>
  <c r="N431" i="1"/>
  <c r="N443" i="1"/>
  <c r="N455" i="1"/>
  <c r="N467" i="1"/>
  <c r="N479" i="1"/>
  <c r="N491" i="1"/>
  <c r="N503" i="1"/>
  <c r="N515" i="1"/>
  <c r="N527" i="1"/>
  <c r="N539" i="1"/>
  <c r="N551" i="1"/>
  <c r="N563" i="1"/>
  <c r="N575" i="1"/>
  <c r="N587" i="1"/>
  <c r="N599" i="1"/>
  <c r="N611" i="1"/>
  <c r="N623" i="1"/>
  <c r="N635" i="1"/>
  <c r="N647" i="1"/>
  <c r="N659" i="1"/>
  <c r="N671" i="1"/>
  <c r="N683" i="1"/>
  <c r="N695" i="1"/>
  <c r="N707" i="1"/>
  <c r="N719" i="1"/>
  <c r="N731" i="1"/>
  <c r="N743" i="1"/>
  <c r="N755" i="1"/>
  <c r="N767" i="1"/>
  <c r="N779" i="1"/>
  <c r="N791" i="1"/>
  <c r="N803" i="1"/>
  <c r="N815" i="1"/>
  <c r="N827" i="1"/>
  <c r="N839" i="1"/>
  <c r="N851" i="1"/>
  <c r="N863" i="1"/>
  <c r="N875" i="1"/>
  <c r="N887" i="1"/>
  <c r="N899" i="1"/>
  <c r="N911" i="1"/>
  <c r="N923" i="1"/>
  <c r="N935" i="1"/>
  <c r="N947" i="1"/>
  <c r="N959" i="1"/>
  <c r="N971" i="1"/>
  <c r="N983" i="1"/>
  <c r="N995" i="1"/>
  <c r="N1007" i="1"/>
  <c r="N1019" i="1"/>
  <c r="N12" i="1"/>
  <c r="N84" i="1"/>
  <c r="N156" i="1"/>
  <c r="N228" i="1"/>
  <c r="N300" i="1"/>
  <c r="N349" i="1"/>
  <c r="N397" i="1"/>
  <c r="N445" i="1"/>
  <c r="N481" i="1"/>
  <c r="N517" i="1"/>
  <c r="N553" i="1"/>
  <c r="N589" i="1"/>
  <c r="N625" i="1"/>
  <c r="N661" i="1"/>
  <c r="N697" i="1"/>
  <c r="N733" i="1"/>
  <c r="N769" i="1"/>
  <c r="N805" i="1"/>
  <c r="N831" i="1"/>
  <c r="N861" i="1"/>
  <c r="N885" i="1"/>
  <c r="N909" i="1"/>
  <c r="N933" i="1"/>
  <c r="N957" i="1"/>
  <c r="N976" i="1"/>
  <c r="N998" i="1"/>
  <c r="N1017" i="1"/>
  <c r="N1031" i="1"/>
  <c r="N13" i="1"/>
  <c r="N85" i="1"/>
  <c r="N157" i="1"/>
  <c r="N229" i="1"/>
  <c r="N301" i="1"/>
  <c r="N350" i="1"/>
  <c r="N398" i="1"/>
  <c r="N446" i="1"/>
  <c r="N482" i="1"/>
  <c r="N518" i="1"/>
  <c r="N554" i="1"/>
  <c r="N590" i="1"/>
  <c r="N626" i="1"/>
  <c r="N662" i="1"/>
  <c r="N698" i="1"/>
  <c r="N734" i="1"/>
  <c r="N770" i="1"/>
  <c r="N806" i="1"/>
  <c r="N837" i="1"/>
  <c r="N864" i="1"/>
  <c r="N888" i="1"/>
  <c r="N912" i="1"/>
  <c r="N936" i="1"/>
  <c r="N960" i="1"/>
  <c r="N977" i="1"/>
  <c r="N999" i="1"/>
  <c r="N1020" i="1"/>
  <c r="N1032" i="1"/>
  <c r="N1044" i="1"/>
  <c r="N1056" i="1"/>
  <c r="N1068" i="1"/>
  <c r="N1080" i="1"/>
  <c r="N1092" i="1"/>
  <c r="N1104" i="1"/>
  <c r="N1116" i="1"/>
  <c r="N1128" i="1"/>
  <c r="N1140" i="1"/>
  <c r="N1152" i="1"/>
  <c r="N1164" i="1"/>
  <c r="N1176" i="1"/>
  <c r="N1188" i="1"/>
  <c r="N1200" i="1"/>
  <c r="N1212" i="1"/>
  <c r="N1224" i="1"/>
  <c r="N1236" i="1"/>
  <c r="N1248" i="1"/>
  <c r="N1260" i="1"/>
  <c r="N1272" i="1"/>
  <c r="N1284" i="1"/>
  <c r="N1296" i="1"/>
  <c r="N1308" i="1"/>
  <c r="N1320" i="1"/>
  <c r="N1332" i="1"/>
  <c r="N1344" i="1"/>
  <c r="N1356" i="1"/>
  <c r="N1368" i="1"/>
  <c r="N1380" i="1"/>
  <c r="N1392" i="1"/>
  <c r="N1404" i="1"/>
  <c r="N1416" i="1"/>
  <c r="N1428" i="1"/>
  <c r="N1440" i="1"/>
  <c r="N1452" i="1"/>
  <c r="N1464" i="1"/>
  <c r="N1476" i="1"/>
  <c r="N1488" i="1"/>
  <c r="N1500" i="1"/>
  <c r="N1512" i="1"/>
  <c r="N1524" i="1"/>
  <c r="N1536" i="1"/>
  <c r="N1548" i="1"/>
  <c r="N1560" i="1"/>
  <c r="N1572" i="1"/>
  <c r="N1584" i="1"/>
  <c r="N1596" i="1"/>
  <c r="N1608" i="1"/>
  <c r="N1620" i="1"/>
  <c r="N1632" i="1"/>
  <c r="N1644" i="1"/>
  <c r="N1656" i="1"/>
  <c r="N1668" i="1"/>
  <c r="N1680" i="1"/>
  <c r="N1692" i="1"/>
  <c r="N24" i="1"/>
  <c r="N96" i="1"/>
  <c r="N168" i="1"/>
  <c r="N240" i="1"/>
  <c r="N312" i="1"/>
  <c r="N360" i="1"/>
  <c r="N408" i="1"/>
  <c r="N453" i="1"/>
  <c r="N489" i="1"/>
  <c r="N525" i="1"/>
  <c r="N561" i="1"/>
  <c r="N597" i="1"/>
  <c r="N633" i="1"/>
  <c r="N669" i="1"/>
  <c r="N705" i="1"/>
  <c r="N741" i="1"/>
  <c r="N777" i="1"/>
  <c r="N807" i="1"/>
  <c r="N840" i="1"/>
  <c r="N865" i="1"/>
  <c r="N889" i="1"/>
  <c r="N913" i="1"/>
  <c r="N937" i="1"/>
  <c r="N961" i="1"/>
  <c r="N981" i="1"/>
  <c r="N1000" i="1"/>
  <c r="N1021" i="1"/>
  <c r="N1033" i="1"/>
  <c r="N1045" i="1"/>
  <c r="N1057" i="1"/>
  <c r="N1069" i="1"/>
  <c r="N1081" i="1"/>
  <c r="N1093" i="1"/>
  <c r="N1105" i="1"/>
  <c r="N1117" i="1"/>
  <c r="N1129" i="1"/>
  <c r="N1141" i="1"/>
  <c r="N1153" i="1"/>
  <c r="N1165" i="1"/>
  <c r="N1177" i="1"/>
  <c r="N1189" i="1"/>
  <c r="N1201" i="1"/>
  <c r="N1213" i="1"/>
  <c r="N1225" i="1"/>
  <c r="N1237" i="1"/>
  <c r="N1249" i="1"/>
  <c r="N1261" i="1"/>
  <c r="N1273" i="1"/>
  <c r="N1285" i="1"/>
  <c r="N1297" i="1"/>
  <c r="N1309" i="1"/>
  <c r="N1321" i="1"/>
  <c r="N1333" i="1"/>
  <c r="N1345" i="1"/>
  <c r="N1357" i="1"/>
  <c r="N1369" i="1"/>
  <c r="N1381" i="1"/>
  <c r="N1393" i="1"/>
  <c r="N1405" i="1"/>
  <c r="N1417" i="1"/>
  <c r="N1429" i="1"/>
  <c r="N1441" i="1"/>
  <c r="N1453" i="1"/>
  <c r="N1465" i="1"/>
  <c r="N1477" i="1"/>
  <c r="N1489" i="1"/>
  <c r="N1501" i="1"/>
  <c r="N1513" i="1"/>
  <c r="N1525" i="1"/>
  <c r="N1537" i="1"/>
  <c r="N1549" i="1"/>
  <c r="N1561" i="1"/>
  <c r="N1573" i="1"/>
  <c r="N1585" i="1"/>
  <c r="N1597" i="1"/>
  <c r="N1609" i="1"/>
  <c r="N1621" i="1"/>
  <c r="N1633" i="1"/>
  <c r="N1645" i="1"/>
  <c r="N1657" i="1"/>
  <c r="N1669" i="1"/>
  <c r="N1681" i="1"/>
  <c r="N1693" i="1"/>
  <c r="N1705" i="1"/>
  <c r="N1717" i="1"/>
  <c r="N25" i="1"/>
  <c r="N97" i="1"/>
  <c r="N169" i="1"/>
  <c r="N241" i="1"/>
  <c r="N313" i="1"/>
  <c r="N361" i="1"/>
  <c r="N409" i="1"/>
  <c r="N456" i="1"/>
  <c r="N492" i="1"/>
  <c r="N528" i="1"/>
  <c r="N564" i="1"/>
  <c r="N600" i="1"/>
  <c r="N636" i="1"/>
  <c r="N672" i="1"/>
  <c r="N708" i="1"/>
  <c r="N744" i="1"/>
  <c r="N780" i="1"/>
  <c r="N813" i="1"/>
  <c r="N841" i="1"/>
  <c r="N866" i="1"/>
  <c r="N890" i="1"/>
  <c r="N914" i="1"/>
  <c r="N938" i="1"/>
  <c r="N962" i="1"/>
  <c r="N984" i="1"/>
  <c r="N1001" i="1"/>
  <c r="N1022" i="1"/>
  <c r="N1034" i="1"/>
  <c r="N1046" i="1"/>
  <c r="N1058" i="1"/>
  <c r="N1070" i="1"/>
  <c r="N1082" i="1"/>
  <c r="N1094" i="1"/>
  <c r="N1106" i="1"/>
  <c r="N1118" i="1"/>
  <c r="N1130" i="1"/>
  <c r="N1142" i="1"/>
  <c r="N1154" i="1"/>
  <c r="N1166" i="1"/>
  <c r="N1178" i="1"/>
  <c r="N1190" i="1"/>
  <c r="N1202" i="1"/>
  <c r="N1214" i="1"/>
  <c r="N1226" i="1"/>
  <c r="N1238" i="1"/>
  <c r="N1250" i="1"/>
  <c r="N1262" i="1"/>
  <c r="N1274" i="1"/>
  <c r="N1286" i="1"/>
  <c r="N1298" i="1"/>
  <c r="N1310" i="1"/>
  <c r="N1322" i="1"/>
  <c r="N1334" i="1"/>
  <c r="N1346" i="1"/>
  <c r="N1358" i="1"/>
  <c r="N1370" i="1"/>
  <c r="N1382" i="1"/>
  <c r="N1394" i="1"/>
  <c r="N1406" i="1"/>
  <c r="N1418" i="1"/>
  <c r="N1430" i="1"/>
  <c r="N1442" i="1"/>
  <c r="N1454" i="1"/>
  <c r="N1466" i="1"/>
  <c r="N1478" i="1"/>
  <c r="N1490" i="1"/>
  <c r="N1502" i="1"/>
  <c r="N1514" i="1"/>
  <c r="N1526" i="1"/>
  <c r="N1538" i="1"/>
  <c r="N1550" i="1"/>
  <c r="N1562" i="1"/>
  <c r="N1574" i="1"/>
  <c r="N1586" i="1"/>
  <c r="N1598" i="1"/>
  <c r="N1610" i="1"/>
  <c r="N1622" i="1"/>
  <c r="N1634" i="1"/>
  <c r="N1646" i="1"/>
  <c r="N1658" i="1"/>
  <c r="N1670" i="1"/>
  <c r="N1682" i="1"/>
  <c r="N1694" i="1"/>
  <c r="N1706" i="1"/>
  <c r="N1718" i="1"/>
  <c r="N36" i="1"/>
  <c r="N108" i="1"/>
  <c r="N180" i="1"/>
  <c r="N252" i="1"/>
  <c r="N314" i="1"/>
  <c r="N362" i="1"/>
  <c r="N410" i="1"/>
  <c r="N457" i="1"/>
  <c r="N493" i="1"/>
  <c r="N529" i="1"/>
  <c r="N565" i="1"/>
  <c r="N601" i="1"/>
  <c r="N637" i="1"/>
  <c r="N673" i="1"/>
  <c r="N709" i="1"/>
  <c r="N745" i="1"/>
  <c r="N781" i="1"/>
  <c r="N816" i="1"/>
  <c r="N842" i="1"/>
  <c r="N867" i="1"/>
  <c r="N891" i="1"/>
  <c r="N915" i="1"/>
  <c r="N939" i="1"/>
  <c r="N963" i="1"/>
  <c r="N985" i="1"/>
  <c r="N1005" i="1"/>
  <c r="N1023" i="1"/>
  <c r="N1035" i="1"/>
  <c r="N1047" i="1"/>
  <c r="N1059" i="1"/>
  <c r="N1071" i="1"/>
  <c r="N1083" i="1"/>
  <c r="N1095" i="1"/>
  <c r="N1107" i="1"/>
  <c r="N1119" i="1"/>
  <c r="N1131" i="1"/>
  <c r="N1143" i="1"/>
  <c r="N1155" i="1"/>
  <c r="N1167" i="1"/>
  <c r="N1179" i="1"/>
  <c r="N1191" i="1"/>
  <c r="N1203" i="1"/>
  <c r="N1215" i="1"/>
  <c r="N1227" i="1"/>
  <c r="N1239" i="1"/>
  <c r="N1251" i="1"/>
  <c r="N1263" i="1"/>
  <c r="N1275" i="1"/>
  <c r="N1287" i="1"/>
  <c r="N1299" i="1"/>
  <c r="N1311" i="1"/>
  <c r="N1323" i="1"/>
  <c r="N1335" i="1"/>
  <c r="N1347" i="1"/>
  <c r="N1359" i="1"/>
  <c r="N1371" i="1"/>
  <c r="N1383" i="1"/>
  <c r="N1395" i="1"/>
  <c r="N1407" i="1"/>
  <c r="N1419" i="1"/>
  <c r="N1431" i="1"/>
  <c r="N1443" i="1"/>
  <c r="N1455" i="1"/>
  <c r="N1467" i="1"/>
  <c r="N1479" i="1"/>
  <c r="N1491" i="1"/>
  <c r="N1503" i="1"/>
  <c r="N1515" i="1"/>
  <c r="N1527" i="1"/>
  <c r="N1539" i="1"/>
  <c r="N1551" i="1"/>
  <c r="N1563" i="1"/>
  <c r="N1575" i="1"/>
  <c r="N1587" i="1"/>
  <c r="N1599" i="1"/>
  <c r="N1611" i="1"/>
  <c r="N1623" i="1"/>
  <c r="N1635" i="1"/>
  <c r="N1647" i="1"/>
  <c r="N1659" i="1"/>
  <c r="N1671" i="1"/>
  <c r="N1683" i="1"/>
  <c r="N1695" i="1"/>
  <c r="N1707" i="1"/>
  <c r="N1719" i="1"/>
  <c r="N37" i="1"/>
  <c r="N109" i="1"/>
  <c r="N181" i="1"/>
  <c r="N253" i="1"/>
  <c r="N324" i="1"/>
  <c r="N372" i="1"/>
  <c r="N420" i="1"/>
  <c r="N458" i="1"/>
  <c r="N494" i="1"/>
  <c r="N530" i="1"/>
  <c r="N566" i="1"/>
  <c r="N602" i="1"/>
  <c r="N638" i="1"/>
  <c r="N674" i="1"/>
  <c r="N710" i="1"/>
  <c r="N746" i="1"/>
  <c r="N782" i="1"/>
  <c r="N817" i="1"/>
  <c r="N843" i="1"/>
  <c r="N868" i="1"/>
  <c r="N892" i="1"/>
  <c r="N916" i="1"/>
  <c r="N940" i="1"/>
  <c r="N964" i="1"/>
  <c r="N986" i="1"/>
  <c r="N1008" i="1"/>
  <c r="N1024" i="1"/>
  <c r="N1036" i="1"/>
  <c r="N1048" i="1"/>
  <c r="N1060" i="1"/>
  <c r="N1072" i="1"/>
  <c r="N1084" i="1"/>
  <c r="N1096" i="1"/>
  <c r="N1108" i="1"/>
  <c r="N1120" i="1"/>
  <c r="N48" i="1"/>
  <c r="N120" i="1"/>
  <c r="N192" i="1"/>
  <c r="N264" i="1"/>
  <c r="N325" i="1"/>
  <c r="N373" i="1"/>
  <c r="N421" i="1"/>
  <c r="N465" i="1"/>
  <c r="N501" i="1"/>
  <c r="N537" i="1"/>
  <c r="N573" i="1"/>
  <c r="N609" i="1"/>
  <c r="N645" i="1"/>
  <c r="N681" i="1"/>
  <c r="N717" i="1"/>
  <c r="N753" i="1"/>
  <c r="N789" i="1"/>
  <c r="N818" i="1"/>
  <c r="N849" i="1"/>
  <c r="N873" i="1"/>
  <c r="N897" i="1"/>
  <c r="N921" i="1"/>
  <c r="N945" i="1"/>
  <c r="N965" i="1"/>
  <c r="N987" i="1"/>
  <c r="N1009" i="1"/>
  <c r="N1025" i="1"/>
  <c r="N1037" i="1"/>
  <c r="N1049" i="1"/>
  <c r="N1061" i="1"/>
  <c r="N1073" i="1"/>
  <c r="N1085" i="1"/>
  <c r="N1097" i="1"/>
  <c r="N1109" i="1"/>
  <c r="N1121" i="1"/>
  <c r="N1133" i="1"/>
  <c r="N1145" i="1"/>
  <c r="N1157" i="1"/>
  <c r="N1169" i="1"/>
  <c r="N1181" i="1"/>
  <c r="N1193" i="1"/>
  <c r="N1205" i="1"/>
  <c r="N1217" i="1"/>
  <c r="N1229" i="1"/>
  <c r="N1241" i="1"/>
  <c r="N1253" i="1"/>
  <c r="N1265" i="1"/>
  <c r="N1277" i="1"/>
  <c r="N1289" i="1"/>
  <c r="N1301" i="1"/>
  <c r="N1313" i="1"/>
  <c r="N1325" i="1"/>
  <c r="N1337" i="1"/>
  <c r="N1349" i="1"/>
  <c r="N1361" i="1"/>
  <c r="N1373" i="1"/>
  <c r="N1385" i="1"/>
  <c r="N1397" i="1"/>
  <c r="N1409" i="1"/>
  <c r="N1421" i="1"/>
  <c r="N1433" i="1"/>
  <c r="N1445" i="1"/>
  <c r="N1457" i="1"/>
  <c r="N1469" i="1"/>
  <c r="N1481" i="1"/>
  <c r="N1493" i="1"/>
  <c r="N1505" i="1"/>
  <c r="N1517" i="1"/>
  <c r="N1529" i="1"/>
  <c r="N1541" i="1"/>
  <c r="N1553" i="1"/>
  <c r="N1565" i="1"/>
  <c r="N1577" i="1"/>
  <c r="N1589" i="1"/>
  <c r="N1601" i="1"/>
  <c r="N1613" i="1"/>
  <c r="N1625" i="1"/>
  <c r="N1637" i="1"/>
  <c r="N1649" i="1"/>
  <c r="N1661" i="1"/>
  <c r="N1673" i="1"/>
  <c r="N1685" i="1"/>
  <c r="N1697" i="1"/>
  <c r="N1709" i="1"/>
  <c r="N1721" i="1"/>
  <c r="N49" i="1"/>
  <c r="N121" i="1"/>
  <c r="N193" i="1"/>
  <c r="N265" i="1"/>
  <c r="N326" i="1"/>
  <c r="N374" i="1"/>
  <c r="N422" i="1"/>
  <c r="N468" i="1"/>
  <c r="N504" i="1"/>
  <c r="N540" i="1"/>
  <c r="N576" i="1"/>
  <c r="N612" i="1"/>
  <c r="N648" i="1"/>
  <c r="N684" i="1"/>
  <c r="N720" i="1"/>
  <c r="N756" i="1"/>
  <c r="N792" i="1"/>
  <c r="N819" i="1"/>
  <c r="N852" i="1"/>
  <c r="N876" i="1"/>
  <c r="N900" i="1"/>
  <c r="N924" i="1"/>
  <c r="N948" i="1"/>
  <c r="N969" i="1"/>
  <c r="N988" i="1"/>
  <c r="N1010" i="1"/>
  <c r="N1026" i="1"/>
  <c r="N1038" i="1"/>
  <c r="N1050" i="1"/>
  <c r="N1062" i="1"/>
  <c r="N1074" i="1"/>
  <c r="N1086" i="1"/>
  <c r="N1098" i="1"/>
  <c r="N1110" i="1"/>
  <c r="N1122" i="1"/>
  <c r="N1134" i="1"/>
  <c r="N1146" i="1"/>
  <c r="N1158" i="1"/>
  <c r="N1170" i="1"/>
  <c r="N1182" i="1"/>
  <c r="N1194" i="1"/>
  <c r="N1206" i="1"/>
  <c r="N1218" i="1"/>
  <c r="N1230" i="1"/>
  <c r="N1242" i="1"/>
  <c r="N1254" i="1"/>
  <c r="N1266" i="1"/>
  <c r="N1278" i="1"/>
  <c r="N1290" i="1"/>
  <c r="N1302" i="1"/>
  <c r="N1314" i="1"/>
  <c r="N1326" i="1"/>
  <c r="N1338" i="1"/>
  <c r="N1350" i="1"/>
  <c r="N1362" i="1"/>
  <c r="N1374" i="1"/>
  <c r="N1386" i="1"/>
  <c r="N1398" i="1"/>
  <c r="N1410" i="1"/>
  <c r="N1422" i="1"/>
  <c r="N1434" i="1"/>
  <c r="N1446" i="1"/>
  <c r="N1458" i="1"/>
  <c r="N1470" i="1"/>
  <c r="N1482" i="1"/>
  <c r="N1494" i="1"/>
  <c r="N1506" i="1"/>
  <c r="N1518" i="1"/>
  <c r="N1530" i="1"/>
  <c r="N1542" i="1"/>
  <c r="N1554" i="1"/>
  <c r="N1566" i="1"/>
  <c r="N1578" i="1"/>
  <c r="N1590" i="1"/>
  <c r="N1602" i="1"/>
  <c r="N1614" i="1"/>
  <c r="N1626" i="1"/>
  <c r="N1638" i="1"/>
  <c r="N1650" i="1"/>
  <c r="N1662" i="1"/>
  <c r="N1674" i="1"/>
  <c r="N1686" i="1"/>
  <c r="N1698" i="1"/>
  <c r="N1710" i="1"/>
  <c r="N1722" i="1"/>
  <c r="N60" i="1"/>
  <c r="N132" i="1"/>
  <c r="N204" i="1"/>
  <c r="N276" i="1"/>
  <c r="N336" i="1"/>
  <c r="N384" i="1"/>
  <c r="N432" i="1"/>
  <c r="N469" i="1"/>
  <c r="N505" i="1"/>
  <c r="N541" i="1"/>
  <c r="N577" i="1"/>
  <c r="N613" i="1"/>
  <c r="N649" i="1"/>
  <c r="N685" i="1"/>
  <c r="N721" i="1"/>
  <c r="N757" i="1"/>
  <c r="N793" i="1"/>
  <c r="N825" i="1"/>
  <c r="N853" i="1"/>
  <c r="N877" i="1"/>
  <c r="N901" i="1"/>
  <c r="N925" i="1"/>
  <c r="N949" i="1"/>
  <c r="N972" i="1"/>
  <c r="N989" i="1"/>
  <c r="N1011" i="1"/>
  <c r="N1027" i="1"/>
  <c r="N1039" i="1"/>
  <c r="N1051" i="1"/>
  <c r="N1063" i="1"/>
  <c r="N1075" i="1"/>
  <c r="N1087" i="1"/>
  <c r="N1099" i="1"/>
  <c r="N1111" i="1"/>
  <c r="N1123" i="1"/>
  <c r="N1135" i="1"/>
  <c r="N1147" i="1"/>
  <c r="N1159" i="1"/>
  <c r="N1171" i="1"/>
  <c r="N1183" i="1"/>
  <c r="N1195" i="1"/>
  <c r="N1207" i="1"/>
  <c r="N1219" i="1"/>
  <c r="N1231" i="1"/>
  <c r="N1243" i="1"/>
  <c r="N1255" i="1"/>
  <c r="N1267" i="1"/>
  <c r="N1279" i="1"/>
  <c r="N1291" i="1"/>
  <c r="N1303" i="1"/>
  <c r="N1315" i="1"/>
  <c r="N1327" i="1"/>
  <c r="N1339" i="1"/>
  <c r="N1351" i="1"/>
  <c r="N1363" i="1"/>
  <c r="N1375" i="1"/>
  <c r="N1387" i="1"/>
  <c r="N1399" i="1"/>
  <c r="N1411" i="1"/>
  <c r="N1423" i="1"/>
  <c r="N1435" i="1"/>
  <c r="N1447" i="1"/>
  <c r="N1459" i="1"/>
  <c r="N1471" i="1"/>
  <c r="N1483" i="1"/>
  <c r="N1495" i="1"/>
  <c r="N1507" i="1"/>
  <c r="N1519" i="1"/>
  <c r="N1531" i="1"/>
  <c r="N1543" i="1"/>
  <c r="N1555" i="1"/>
  <c r="N1567" i="1"/>
  <c r="N1579" i="1"/>
  <c r="N1591" i="1"/>
  <c r="N1603" i="1"/>
  <c r="N1615" i="1"/>
  <c r="N1627" i="1"/>
  <c r="N1639" i="1"/>
  <c r="N1651" i="1"/>
  <c r="N1663" i="1"/>
  <c r="N1675" i="1"/>
  <c r="N61" i="1"/>
  <c r="N133" i="1"/>
  <c r="N205" i="1"/>
  <c r="N277" i="1"/>
  <c r="N337" i="1"/>
  <c r="N385" i="1"/>
  <c r="N433" i="1"/>
  <c r="N470" i="1"/>
  <c r="N506" i="1"/>
  <c r="N542" i="1"/>
  <c r="N578" i="1"/>
  <c r="N614" i="1"/>
  <c r="N650" i="1"/>
  <c r="N686" i="1"/>
  <c r="N722" i="1"/>
  <c r="N758" i="1"/>
  <c r="N794" i="1"/>
  <c r="N828" i="1"/>
  <c r="N854" i="1"/>
  <c r="N878" i="1"/>
  <c r="N902" i="1"/>
  <c r="N926" i="1"/>
  <c r="N950" i="1"/>
  <c r="N973" i="1"/>
  <c r="N993" i="1"/>
  <c r="N1012" i="1"/>
  <c r="N1028" i="1"/>
  <c r="N1040" i="1"/>
  <c r="N1052" i="1"/>
  <c r="N1064" i="1"/>
  <c r="N1076" i="1"/>
  <c r="N1088" i="1"/>
  <c r="N1100" i="1"/>
  <c r="N1112" i="1"/>
  <c r="N1124" i="1"/>
  <c r="N1136" i="1"/>
  <c r="N1148" i="1"/>
  <c r="N1160" i="1"/>
  <c r="N1172" i="1"/>
  <c r="N1184" i="1"/>
  <c r="N1196" i="1"/>
  <c r="N1208" i="1"/>
  <c r="N1220" i="1"/>
  <c r="N1232" i="1"/>
  <c r="N1244" i="1"/>
  <c r="N1256" i="1"/>
  <c r="N1268" i="1"/>
  <c r="N1280" i="1"/>
  <c r="N1292" i="1"/>
  <c r="N1304" i="1"/>
  <c r="N1316" i="1"/>
  <c r="N1328" i="1"/>
  <c r="N1340" i="1"/>
  <c r="N1352" i="1"/>
  <c r="N1364" i="1"/>
  <c r="N1376" i="1"/>
  <c r="N1388" i="1"/>
  <c r="N1400" i="1"/>
  <c r="N1412" i="1"/>
  <c r="N1424" i="1"/>
  <c r="N1436" i="1"/>
  <c r="N1448" i="1"/>
  <c r="N1460" i="1"/>
  <c r="N1472" i="1"/>
  <c r="N1484" i="1"/>
  <c r="N1496" i="1"/>
  <c r="N1508" i="1"/>
  <c r="N1520" i="1"/>
  <c r="N1532" i="1"/>
  <c r="N1544" i="1"/>
  <c r="N1556" i="1"/>
  <c r="N1568" i="1"/>
  <c r="N1580" i="1"/>
  <c r="N1592" i="1"/>
  <c r="N1604" i="1"/>
  <c r="N1616" i="1"/>
  <c r="N1628" i="1"/>
  <c r="N1640" i="1"/>
  <c r="N1652" i="1"/>
  <c r="N1664" i="1"/>
  <c r="N1676" i="1"/>
  <c r="N1688" i="1"/>
  <c r="N1700" i="1"/>
  <c r="N1712" i="1"/>
  <c r="N72" i="1"/>
  <c r="N434" i="1"/>
  <c r="N657" i="1"/>
  <c r="N855" i="1"/>
  <c r="N996" i="1"/>
  <c r="N1065" i="1"/>
  <c r="N1113" i="1"/>
  <c r="N1150" i="1"/>
  <c r="N1186" i="1"/>
  <c r="N1222" i="1"/>
  <c r="N1258" i="1"/>
  <c r="N1294" i="1"/>
  <c r="N1330" i="1"/>
  <c r="N1366" i="1"/>
  <c r="N1402" i="1"/>
  <c r="N73" i="1"/>
  <c r="N444" i="1"/>
  <c r="N660" i="1"/>
  <c r="N856" i="1"/>
  <c r="N997" i="1"/>
  <c r="N1066" i="1"/>
  <c r="N1114" i="1"/>
  <c r="N1151" i="1"/>
  <c r="N1187" i="1"/>
  <c r="N1223" i="1"/>
  <c r="N1259" i="1"/>
  <c r="N1295" i="1"/>
  <c r="N1331" i="1"/>
  <c r="N1367" i="1"/>
  <c r="N1403" i="1"/>
  <c r="N1439" i="1"/>
  <c r="N1475" i="1"/>
  <c r="N1511" i="1"/>
  <c r="N1547" i="1"/>
  <c r="N1583" i="1"/>
  <c r="N1619" i="1"/>
  <c r="N1655" i="1"/>
  <c r="N1690" i="1"/>
  <c r="N1715" i="1"/>
  <c r="N1732" i="1"/>
  <c r="N1744" i="1"/>
  <c r="N1756" i="1"/>
  <c r="N1768" i="1"/>
  <c r="N1780" i="1"/>
  <c r="N1792" i="1"/>
  <c r="N1804" i="1"/>
  <c r="N1816" i="1"/>
  <c r="N1828" i="1"/>
  <c r="N1840" i="1"/>
  <c r="N1852" i="1"/>
  <c r="N1864" i="1"/>
  <c r="N1876" i="1"/>
  <c r="N1888" i="1"/>
  <c r="N1900" i="1"/>
  <c r="N1912" i="1"/>
  <c r="N1924" i="1"/>
  <c r="N1936" i="1"/>
  <c r="N1948" i="1"/>
  <c r="N1960" i="1"/>
  <c r="N1972" i="1"/>
  <c r="N1984" i="1"/>
  <c r="N1996" i="1"/>
  <c r="N2008" i="1"/>
  <c r="N2020" i="1"/>
  <c r="N2032" i="1"/>
  <c r="N2044" i="1"/>
  <c r="N2056" i="1"/>
  <c r="N2068" i="1"/>
  <c r="N2080" i="1"/>
  <c r="N2092" i="1"/>
  <c r="N2104" i="1"/>
  <c r="N2116" i="1"/>
  <c r="N2128" i="1"/>
  <c r="N2140" i="1"/>
  <c r="N2152" i="1"/>
  <c r="N2164" i="1"/>
  <c r="N2176" i="1"/>
  <c r="N2188" i="1"/>
  <c r="N2200" i="1"/>
  <c r="N2212" i="1"/>
  <c r="N2224" i="1"/>
  <c r="N2236" i="1"/>
  <c r="N2248" i="1"/>
  <c r="N2260" i="1"/>
  <c r="N2272" i="1"/>
  <c r="N2284" i="1"/>
  <c r="N2296" i="1"/>
  <c r="N2308" i="1"/>
  <c r="N2320" i="1"/>
  <c r="N2332" i="1"/>
  <c r="N2344" i="1"/>
  <c r="N2356" i="1"/>
  <c r="N2368" i="1"/>
  <c r="N2380" i="1"/>
  <c r="N2392" i="1"/>
  <c r="N2404" i="1"/>
  <c r="N2416" i="1"/>
  <c r="N2428" i="1"/>
  <c r="N2440" i="1"/>
  <c r="N2452" i="1"/>
  <c r="N144" i="1"/>
  <c r="N477" i="1"/>
  <c r="N693" i="1"/>
  <c r="N879" i="1"/>
  <c r="N1013" i="1"/>
  <c r="N1067" i="1"/>
  <c r="N1115" i="1"/>
  <c r="N1156" i="1"/>
  <c r="N1192" i="1"/>
  <c r="N1228" i="1"/>
  <c r="N1264" i="1"/>
  <c r="N1300" i="1"/>
  <c r="N1336" i="1"/>
  <c r="N1372" i="1"/>
  <c r="N1408" i="1"/>
  <c r="N1444" i="1"/>
  <c r="N1480" i="1"/>
  <c r="N1516" i="1"/>
  <c r="N145" i="1"/>
  <c r="N480" i="1"/>
  <c r="N696" i="1"/>
  <c r="N880" i="1"/>
  <c r="N1014" i="1"/>
  <c r="N1077" i="1"/>
  <c r="N1125" i="1"/>
  <c r="N1161" i="1"/>
  <c r="N1197" i="1"/>
  <c r="N1233" i="1"/>
  <c r="N1269" i="1"/>
  <c r="N1305" i="1"/>
  <c r="N1341" i="1"/>
  <c r="N1377" i="1"/>
  <c r="N1413" i="1"/>
  <c r="N1449" i="1"/>
  <c r="N1485" i="1"/>
  <c r="N1521" i="1"/>
  <c r="N1557" i="1"/>
  <c r="N1593" i="1"/>
  <c r="N1629" i="1"/>
  <c r="N1665" i="1"/>
  <c r="N1696" i="1"/>
  <c r="N1720" i="1"/>
  <c r="N1734" i="1"/>
  <c r="N1746" i="1"/>
  <c r="N1758" i="1"/>
  <c r="N1770" i="1"/>
  <c r="N1782" i="1"/>
  <c r="N1794" i="1"/>
  <c r="N1806" i="1"/>
  <c r="N1818" i="1"/>
  <c r="N1830" i="1"/>
  <c r="N1842" i="1"/>
  <c r="N1854" i="1"/>
  <c r="N1866" i="1"/>
  <c r="N1878" i="1"/>
  <c r="N1890" i="1"/>
  <c r="N1902" i="1"/>
  <c r="N1914" i="1"/>
  <c r="N1926" i="1"/>
  <c r="N1938" i="1"/>
  <c r="N1950" i="1"/>
  <c r="N1962" i="1"/>
  <c r="N1974" i="1"/>
  <c r="N1986" i="1"/>
  <c r="N1998" i="1"/>
  <c r="N2010" i="1"/>
  <c r="N2022" i="1"/>
  <c r="N2034" i="1"/>
  <c r="N2046" i="1"/>
  <c r="N2058" i="1"/>
  <c r="N2070" i="1"/>
  <c r="N2082" i="1"/>
  <c r="N2094" i="1"/>
  <c r="N2106" i="1"/>
  <c r="N2118" i="1"/>
  <c r="N2130" i="1"/>
  <c r="N2142" i="1"/>
  <c r="N2154" i="1"/>
  <c r="N2166" i="1"/>
  <c r="N2178" i="1"/>
  <c r="N2190" i="1"/>
  <c r="N2202" i="1"/>
  <c r="N2214" i="1"/>
  <c r="N2226" i="1"/>
  <c r="N2238" i="1"/>
  <c r="N2250" i="1"/>
  <c r="N2262" i="1"/>
  <c r="N2274" i="1"/>
  <c r="N2286" i="1"/>
  <c r="N2298" i="1"/>
  <c r="N2310" i="1"/>
  <c r="N2322" i="1"/>
  <c r="N2334" i="1"/>
  <c r="N2346" i="1"/>
  <c r="N2358" i="1"/>
  <c r="N2370" i="1"/>
  <c r="N2382" i="1"/>
  <c r="N2394" i="1"/>
  <c r="N2406" i="1"/>
  <c r="N2418" i="1"/>
  <c r="N2430" i="1"/>
  <c r="N2442" i="1"/>
  <c r="N2454" i="1"/>
  <c r="N216" i="1"/>
  <c r="N513" i="1"/>
  <c r="N729" i="1"/>
  <c r="N903" i="1"/>
  <c r="N1029" i="1"/>
  <c r="N1078" i="1"/>
  <c r="N1126" i="1"/>
  <c r="N1162" i="1"/>
  <c r="N1198" i="1"/>
  <c r="N1234" i="1"/>
  <c r="N1270" i="1"/>
  <c r="N1306" i="1"/>
  <c r="N1342" i="1"/>
  <c r="N1378" i="1"/>
  <c r="N1414" i="1"/>
  <c r="N1450" i="1"/>
  <c r="N1486" i="1"/>
  <c r="N1522" i="1"/>
  <c r="N1558" i="1"/>
  <c r="N1594" i="1"/>
  <c r="N1630" i="1"/>
  <c r="N1666" i="1"/>
  <c r="N1699" i="1"/>
  <c r="N1723" i="1"/>
  <c r="N1735" i="1"/>
  <c r="N1747" i="1"/>
  <c r="N1759" i="1"/>
  <c r="N1771" i="1"/>
  <c r="N1783" i="1"/>
  <c r="N1795" i="1"/>
  <c r="N1807" i="1"/>
  <c r="N1819" i="1"/>
  <c r="N1831" i="1"/>
  <c r="N1843" i="1"/>
  <c r="N1855" i="1"/>
  <c r="N1867" i="1"/>
  <c r="N1879" i="1"/>
  <c r="N1891" i="1"/>
  <c r="N1903" i="1"/>
  <c r="N1915" i="1"/>
  <c r="N1927" i="1"/>
  <c r="N1939" i="1"/>
  <c r="N1951" i="1"/>
  <c r="N1963" i="1"/>
  <c r="N1975" i="1"/>
  <c r="N1987" i="1"/>
  <c r="N1999" i="1"/>
  <c r="N2011" i="1"/>
  <c r="N2023" i="1"/>
  <c r="N2035" i="1"/>
  <c r="N2047" i="1"/>
  <c r="N2059" i="1"/>
  <c r="N2071" i="1"/>
  <c r="N2083" i="1"/>
  <c r="N2095" i="1"/>
  <c r="N2107" i="1"/>
  <c r="N2119" i="1"/>
  <c r="N2131" i="1"/>
  <c r="N2143" i="1"/>
  <c r="N2155" i="1"/>
  <c r="N2167" i="1"/>
  <c r="N2179" i="1"/>
  <c r="N2191" i="1"/>
  <c r="N2203" i="1"/>
  <c r="N2215" i="1"/>
  <c r="N2227" i="1"/>
  <c r="N2239" i="1"/>
  <c r="N2251" i="1"/>
  <c r="N2263" i="1"/>
  <c r="N2275" i="1"/>
  <c r="N2287" i="1"/>
  <c r="N2299" i="1"/>
  <c r="N2311" i="1"/>
  <c r="N2323" i="1"/>
  <c r="N2335" i="1"/>
  <c r="N2347" i="1"/>
  <c r="N2359" i="1"/>
  <c r="N2371" i="1"/>
  <c r="N2383" i="1"/>
  <c r="N2395" i="1"/>
  <c r="N2407" i="1"/>
  <c r="N2419" i="1"/>
  <c r="N2431" i="1"/>
  <c r="N2443" i="1"/>
  <c r="N2455" i="1"/>
  <c r="N217" i="1"/>
  <c r="N516" i="1"/>
  <c r="N732" i="1"/>
  <c r="N904" i="1"/>
  <c r="N1030" i="1"/>
  <c r="N1079" i="1"/>
  <c r="N1127" i="1"/>
  <c r="N1163" i="1"/>
  <c r="N1199" i="1"/>
  <c r="N1235" i="1"/>
  <c r="N1271" i="1"/>
  <c r="N1307" i="1"/>
  <c r="N1343" i="1"/>
  <c r="N1379" i="1"/>
  <c r="N1415" i="1"/>
  <c r="N1451" i="1"/>
  <c r="N1487" i="1"/>
  <c r="N1523" i="1"/>
  <c r="N288" i="1"/>
  <c r="N549" i="1"/>
  <c r="N765" i="1"/>
  <c r="N927" i="1"/>
  <c r="N1041" i="1"/>
  <c r="N1089" i="1"/>
  <c r="N1132" i="1"/>
  <c r="N1168" i="1"/>
  <c r="N1204" i="1"/>
  <c r="N1240" i="1"/>
  <c r="N1276" i="1"/>
  <c r="N1312" i="1"/>
  <c r="N1348" i="1"/>
  <c r="N1384" i="1"/>
  <c r="N1420" i="1"/>
  <c r="N1456" i="1"/>
  <c r="N1492" i="1"/>
  <c r="N289" i="1"/>
  <c r="N552" i="1"/>
  <c r="N768" i="1"/>
  <c r="N928" i="1"/>
  <c r="N1042" i="1"/>
  <c r="N1090" i="1"/>
  <c r="N1137" i="1"/>
  <c r="N1173" i="1"/>
  <c r="N1209" i="1"/>
  <c r="N1245" i="1"/>
  <c r="N1281" i="1"/>
  <c r="N1317" i="1"/>
  <c r="N1353" i="1"/>
  <c r="N1389" i="1"/>
  <c r="N1425" i="1"/>
  <c r="N1461" i="1"/>
  <c r="N1497" i="1"/>
  <c r="N1533" i="1"/>
  <c r="N1569" i="1"/>
  <c r="N1605" i="1"/>
  <c r="N1641" i="1"/>
  <c r="N1677" i="1"/>
  <c r="N1703" i="1"/>
  <c r="N1726" i="1"/>
  <c r="N1738" i="1"/>
  <c r="N1750" i="1"/>
  <c r="N1762" i="1"/>
  <c r="N1774" i="1"/>
  <c r="N1786" i="1"/>
  <c r="N1798" i="1"/>
  <c r="N1810" i="1"/>
  <c r="N1822" i="1"/>
  <c r="N1834" i="1"/>
  <c r="N1846" i="1"/>
  <c r="N1858" i="1"/>
  <c r="N1870" i="1"/>
  <c r="N1882" i="1"/>
  <c r="N1894" i="1"/>
  <c r="N1906" i="1"/>
  <c r="N1918" i="1"/>
  <c r="N1930" i="1"/>
  <c r="N1942" i="1"/>
  <c r="N1954" i="1"/>
  <c r="N1966" i="1"/>
  <c r="N1978" i="1"/>
  <c r="N1990" i="1"/>
  <c r="N2002" i="1"/>
  <c r="N2014" i="1"/>
  <c r="N2026" i="1"/>
  <c r="N2038" i="1"/>
  <c r="N2050" i="1"/>
  <c r="N2062" i="1"/>
  <c r="N2074" i="1"/>
  <c r="N2086" i="1"/>
  <c r="N2098" i="1"/>
  <c r="N2110" i="1"/>
  <c r="N2122" i="1"/>
  <c r="N2134" i="1"/>
  <c r="N2146" i="1"/>
  <c r="N2158" i="1"/>
  <c r="N2170" i="1"/>
  <c r="N2182" i="1"/>
  <c r="N2194" i="1"/>
  <c r="N2206" i="1"/>
  <c r="N2218" i="1"/>
  <c r="N2230" i="1"/>
  <c r="N2242" i="1"/>
  <c r="N2254" i="1"/>
  <c r="N2266" i="1"/>
  <c r="N2278" i="1"/>
  <c r="N2290" i="1"/>
  <c r="N2302" i="1"/>
  <c r="N2314" i="1"/>
  <c r="N2326" i="1"/>
  <c r="N2338" i="1"/>
  <c r="N2350" i="1"/>
  <c r="N2362" i="1"/>
  <c r="N2374" i="1"/>
  <c r="N2386" i="1"/>
  <c r="N2398" i="1"/>
  <c r="N2410" i="1"/>
  <c r="N2422" i="1"/>
  <c r="N2434" i="1"/>
  <c r="N2446" i="1"/>
  <c r="N2458" i="1"/>
  <c r="N338" i="1"/>
  <c r="N585" i="1"/>
  <c r="N801" i="1"/>
  <c r="N951" i="1"/>
  <c r="N1043" i="1"/>
  <c r="N1091" i="1"/>
  <c r="N1138" i="1"/>
  <c r="N1174" i="1"/>
  <c r="N1210" i="1"/>
  <c r="N1246" i="1"/>
  <c r="N1282" i="1"/>
  <c r="N1318" i="1"/>
  <c r="N1354" i="1"/>
  <c r="N1390" i="1"/>
  <c r="N1426" i="1"/>
  <c r="N1462" i="1"/>
  <c r="N1498" i="1"/>
  <c r="N1534" i="1"/>
  <c r="N1570" i="1"/>
  <c r="N1606" i="1"/>
  <c r="N1642" i="1"/>
  <c r="N1678" i="1"/>
  <c r="N1704" i="1"/>
  <c r="N1727" i="1"/>
  <c r="N1739" i="1"/>
  <c r="N1751" i="1"/>
  <c r="N1763" i="1"/>
  <c r="N1775" i="1"/>
  <c r="N1787" i="1"/>
  <c r="N1799" i="1"/>
  <c r="N1811" i="1"/>
  <c r="N1823" i="1"/>
  <c r="N1835" i="1"/>
  <c r="N1847" i="1"/>
  <c r="N1859" i="1"/>
  <c r="N1871" i="1"/>
  <c r="N1883" i="1"/>
  <c r="N1895" i="1"/>
  <c r="N1907" i="1"/>
  <c r="N1919" i="1"/>
  <c r="N1931" i="1"/>
  <c r="N1943" i="1"/>
  <c r="N1955" i="1"/>
  <c r="N1967" i="1"/>
  <c r="N1979" i="1"/>
  <c r="N1991" i="1"/>
  <c r="N2003" i="1"/>
  <c r="N2015" i="1"/>
  <c r="N2027" i="1"/>
  <c r="N2039" i="1"/>
  <c r="N2051" i="1"/>
  <c r="N2063" i="1"/>
  <c r="N2075" i="1"/>
  <c r="N2087" i="1"/>
  <c r="N2099" i="1"/>
  <c r="N2111" i="1"/>
  <c r="N2123" i="1"/>
  <c r="N2135" i="1"/>
  <c r="N2147" i="1"/>
  <c r="N2159" i="1"/>
  <c r="N2171" i="1"/>
  <c r="N2183" i="1"/>
  <c r="N2195" i="1"/>
  <c r="N2207" i="1"/>
  <c r="N2219" i="1"/>
  <c r="N2231" i="1"/>
  <c r="N2243" i="1"/>
  <c r="N2255" i="1"/>
  <c r="N2267" i="1"/>
  <c r="N2279" i="1"/>
  <c r="N2291" i="1"/>
  <c r="N2303" i="1"/>
  <c r="N2315" i="1"/>
  <c r="N2327" i="1"/>
  <c r="N2339" i="1"/>
  <c r="N2351" i="1"/>
  <c r="N2363" i="1"/>
  <c r="N2375" i="1"/>
  <c r="N2387" i="1"/>
  <c r="N348" i="1"/>
  <c r="N588" i="1"/>
  <c r="N804" i="1"/>
  <c r="N952" i="1"/>
  <c r="N1053" i="1"/>
  <c r="N1101" i="1"/>
  <c r="N1139" i="1"/>
  <c r="N1175" i="1"/>
  <c r="N1211" i="1"/>
  <c r="N1247" i="1"/>
  <c r="N1283" i="1"/>
  <c r="N1319" i="1"/>
  <c r="N1355" i="1"/>
  <c r="N1391" i="1"/>
  <c r="N1427" i="1"/>
  <c r="N1463" i="1"/>
  <c r="N1499" i="1"/>
  <c r="N1535" i="1"/>
  <c r="N1571" i="1"/>
  <c r="N1607" i="1"/>
  <c r="N1643" i="1"/>
  <c r="N1679" i="1"/>
  <c r="N1708" i="1"/>
  <c r="N1728" i="1"/>
  <c r="N1740" i="1"/>
  <c r="N1752" i="1"/>
  <c r="N1764" i="1"/>
  <c r="N1776" i="1"/>
  <c r="N1788" i="1"/>
  <c r="N1800" i="1"/>
  <c r="N1812" i="1"/>
  <c r="N1824" i="1"/>
  <c r="N1836" i="1"/>
  <c r="N1848" i="1"/>
  <c r="N1860" i="1"/>
  <c r="N1872" i="1"/>
  <c r="N1884" i="1"/>
  <c r="N1896" i="1"/>
  <c r="N1908" i="1"/>
  <c r="N1920" i="1"/>
  <c r="N1932" i="1"/>
  <c r="N1944" i="1"/>
  <c r="N1956" i="1"/>
  <c r="N1968" i="1"/>
  <c r="N1980" i="1"/>
  <c r="N1992" i="1"/>
  <c r="N2004" i="1"/>
  <c r="N2016" i="1"/>
  <c r="N2028" i="1"/>
  <c r="N2040" i="1"/>
  <c r="N2052" i="1"/>
  <c r="N2064" i="1"/>
  <c r="N2076" i="1"/>
  <c r="N2088" i="1"/>
  <c r="N2100" i="1"/>
  <c r="N2112" i="1"/>
  <c r="N2124" i="1"/>
  <c r="N2136" i="1"/>
  <c r="N2148" i="1"/>
  <c r="N2160" i="1"/>
  <c r="N2172" i="1"/>
  <c r="N2184" i="1"/>
  <c r="N2196" i="1"/>
  <c r="N2208" i="1"/>
  <c r="N2220" i="1"/>
  <c r="N2232" i="1"/>
  <c r="N2244" i="1"/>
  <c r="N2256" i="1"/>
  <c r="N2268" i="1"/>
  <c r="N2280" i="1"/>
  <c r="N2292" i="1"/>
  <c r="N2304" i="1"/>
  <c r="N2316" i="1"/>
  <c r="N2328" i="1"/>
  <c r="N2340" i="1"/>
  <c r="N2352" i="1"/>
  <c r="N2364" i="1"/>
  <c r="N2376" i="1"/>
  <c r="N2388" i="1"/>
  <c r="N2400" i="1"/>
  <c r="N2412" i="1"/>
  <c r="N2424" i="1"/>
  <c r="N2436" i="1"/>
  <c r="N2448" i="1"/>
  <c r="N2460" i="1"/>
  <c r="N386" i="1"/>
  <c r="N1144" i="1"/>
  <c r="N1360" i="1"/>
  <c r="N1510" i="1"/>
  <c r="N1595" i="1"/>
  <c r="N1667" i="1"/>
  <c r="N1724" i="1"/>
  <c r="N1748" i="1"/>
  <c r="N1772" i="1"/>
  <c r="N1796" i="1"/>
  <c r="N1820" i="1"/>
  <c r="N1844" i="1"/>
  <c r="N1868" i="1"/>
  <c r="N1892" i="1"/>
  <c r="N1916" i="1"/>
  <c r="N1940" i="1"/>
  <c r="N1964" i="1"/>
  <c r="N1988" i="1"/>
  <c r="N2012" i="1"/>
  <c r="N2036" i="1"/>
  <c r="N2060" i="1"/>
  <c r="N2084" i="1"/>
  <c r="N2108" i="1"/>
  <c r="N2132" i="1"/>
  <c r="N2156" i="1"/>
  <c r="N2180" i="1"/>
  <c r="N2204" i="1"/>
  <c r="N2228" i="1"/>
  <c r="N2252" i="1"/>
  <c r="N2276" i="1"/>
  <c r="N2300" i="1"/>
  <c r="N2324" i="1"/>
  <c r="N2348" i="1"/>
  <c r="N2372" i="1"/>
  <c r="N2396" i="1"/>
  <c r="N2415" i="1"/>
  <c r="N2437" i="1"/>
  <c r="N2457" i="1"/>
  <c r="N2471" i="1"/>
  <c r="N2483" i="1"/>
  <c r="N2495" i="1"/>
  <c r="N2507" i="1"/>
  <c r="N2519" i="1"/>
  <c r="N2531" i="1"/>
  <c r="N2543" i="1"/>
  <c r="N2555" i="1"/>
  <c r="N2567" i="1"/>
  <c r="N2579" i="1"/>
  <c r="N2591" i="1"/>
  <c r="N2603" i="1"/>
  <c r="N2615" i="1"/>
  <c r="N2627" i="1"/>
  <c r="N2639" i="1"/>
  <c r="N2651" i="1"/>
  <c r="N2663" i="1"/>
  <c r="N2675" i="1"/>
  <c r="N2687" i="1"/>
  <c r="N2699" i="1"/>
  <c r="N2711" i="1"/>
  <c r="N2723" i="1"/>
  <c r="N2735" i="1"/>
  <c r="N2747" i="1"/>
  <c r="N2759" i="1"/>
  <c r="N2771" i="1"/>
  <c r="N2783" i="1"/>
  <c r="N2795" i="1"/>
  <c r="N2807" i="1"/>
  <c r="N2819" i="1"/>
  <c r="N2831" i="1"/>
  <c r="N2843" i="1"/>
  <c r="N2855" i="1"/>
  <c r="N2867" i="1"/>
  <c r="N2879" i="1"/>
  <c r="N2891" i="1"/>
  <c r="N2903" i="1"/>
  <c r="N2915" i="1"/>
  <c r="N2927" i="1"/>
  <c r="N2939" i="1"/>
  <c r="N2951" i="1"/>
  <c r="N2963" i="1"/>
  <c r="N2975" i="1"/>
  <c r="N2987" i="1"/>
  <c r="N2999" i="1"/>
  <c r="N3011" i="1"/>
  <c r="N3023" i="1"/>
  <c r="N396" i="1"/>
  <c r="N1149" i="1"/>
  <c r="N1365" i="1"/>
  <c r="N1528" i="1"/>
  <c r="N1600" i="1"/>
  <c r="N1672" i="1"/>
  <c r="N1725" i="1"/>
  <c r="N1749" i="1"/>
  <c r="N1773" i="1"/>
  <c r="N1797" i="1"/>
  <c r="N1821" i="1"/>
  <c r="N1845" i="1"/>
  <c r="N1869" i="1"/>
  <c r="N1893" i="1"/>
  <c r="N1917" i="1"/>
  <c r="N1941" i="1"/>
  <c r="N1965" i="1"/>
  <c r="N1989" i="1"/>
  <c r="N2013" i="1"/>
  <c r="N2037" i="1"/>
  <c r="N2061" i="1"/>
  <c r="N2085" i="1"/>
  <c r="N2109" i="1"/>
  <c r="N2133" i="1"/>
  <c r="N2157" i="1"/>
  <c r="N2181" i="1"/>
  <c r="N2205" i="1"/>
  <c r="N2229" i="1"/>
  <c r="N2253" i="1"/>
  <c r="N2277" i="1"/>
  <c r="N2301" i="1"/>
  <c r="N2325" i="1"/>
  <c r="N2349" i="1"/>
  <c r="N2373" i="1"/>
  <c r="N2397" i="1"/>
  <c r="N2417" i="1"/>
  <c r="N2438" i="1"/>
  <c r="N2459" i="1"/>
  <c r="N2472" i="1"/>
  <c r="N2484" i="1"/>
  <c r="N2496" i="1"/>
  <c r="N2508" i="1"/>
  <c r="N2520" i="1"/>
  <c r="N2532" i="1"/>
  <c r="N2544" i="1"/>
  <c r="N2556" i="1"/>
  <c r="N2568" i="1"/>
  <c r="N2580" i="1"/>
  <c r="N2592" i="1"/>
  <c r="N2604" i="1"/>
  <c r="N2616" i="1"/>
  <c r="N2628" i="1"/>
  <c r="N2640" i="1"/>
  <c r="N2652" i="1"/>
  <c r="N2664" i="1"/>
  <c r="N2676" i="1"/>
  <c r="N2688" i="1"/>
  <c r="N2700" i="1"/>
  <c r="N2712" i="1"/>
  <c r="N2724" i="1"/>
  <c r="N2736" i="1"/>
  <c r="N2748" i="1"/>
  <c r="N2760" i="1"/>
  <c r="N2772" i="1"/>
  <c r="N2784" i="1"/>
  <c r="N2796" i="1"/>
  <c r="N2808" i="1"/>
  <c r="N2820" i="1"/>
  <c r="N2832" i="1"/>
  <c r="N2844" i="1"/>
  <c r="N2856" i="1"/>
  <c r="N2868" i="1"/>
  <c r="N2880" i="1"/>
  <c r="N2892" i="1"/>
  <c r="N2904" i="1"/>
  <c r="N2916" i="1"/>
  <c r="N2928" i="1"/>
  <c r="N2940" i="1"/>
  <c r="N2952" i="1"/>
  <c r="N2964" i="1"/>
  <c r="N2976" i="1"/>
  <c r="N2988" i="1"/>
  <c r="N3000" i="1"/>
  <c r="N3012" i="1"/>
  <c r="N3024" i="1"/>
  <c r="N621" i="1"/>
  <c r="N1180" i="1"/>
  <c r="N1396" i="1"/>
  <c r="N1540" i="1"/>
  <c r="N1612" i="1"/>
  <c r="N1684" i="1"/>
  <c r="N1729" i="1"/>
  <c r="N1753" i="1"/>
  <c r="N1777" i="1"/>
  <c r="N1801" i="1"/>
  <c r="N1825" i="1"/>
  <c r="N1849" i="1"/>
  <c r="N1873" i="1"/>
  <c r="N1897" i="1"/>
  <c r="N1921" i="1"/>
  <c r="N1945" i="1"/>
  <c r="N1969" i="1"/>
  <c r="N1993" i="1"/>
  <c r="N2017" i="1"/>
  <c r="N2041" i="1"/>
  <c r="N2065" i="1"/>
  <c r="N2089" i="1"/>
  <c r="N2113" i="1"/>
  <c r="N2137" i="1"/>
  <c r="N2161" i="1"/>
  <c r="N2185" i="1"/>
  <c r="N2209" i="1"/>
  <c r="N2233" i="1"/>
  <c r="N624" i="1"/>
  <c r="N1185" i="1"/>
  <c r="N1401" i="1"/>
  <c r="N1545" i="1"/>
  <c r="N1617" i="1"/>
  <c r="N1687" i="1"/>
  <c r="N1730" i="1"/>
  <c r="N1754" i="1"/>
  <c r="N1778" i="1"/>
  <c r="N1802" i="1"/>
  <c r="N1826" i="1"/>
  <c r="N1850" i="1"/>
  <c r="N1874" i="1"/>
  <c r="N1898" i="1"/>
  <c r="N1922" i="1"/>
  <c r="N1946" i="1"/>
  <c r="N1970" i="1"/>
  <c r="N1994" i="1"/>
  <c r="N2018" i="1"/>
  <c r="N2042" i="1"/>
  <c r="N2066" i="1"/>
  <c r="N2090" i="1"/>
  <c r="N2114" i="1"/>
  <c r="N2138" i="1"/>
  <c r="N2162" i="1"/>
  <c r="N2186" i="1"/>
  <c r="N2210" i="1"/>
  <c r="N2234" i="1"/>
  <c r="N2258" i="1"/>
  <c r="N2282" i="1"/>
  <c r="N2306" i="1"/>
  <c r="N2330" i="1"/>
  <c r="N2354" i="1"/>
  <c r="N2378" i="1"/>
  <c r="N2401" i="1"/>
  <c r="N2421" i="1"/>
  <c r="N2441" i="1"/>
  <c r="N2462" i="1"/>
  <c r="N2474" i="1"/>
  <c r="N2486" i="1"/>
  <c r="N2498" i="1"/>
  <c r="N2510" i="1"/>
  <c r="N2522" i="1"/>
  <c r="N2534" i="1"/>
  <c r="N2546" i="1"/>
  <c r="N2558" i="1"/>
  <c r="N2570" i="1"/>
  <c r="N2582" i="1"/>
  <c r="N2594" i="1"/>
  <c r="N2606" i="1"/>
  <c r="N2618" i="1"/>
  <c r="N2630" i="1"/>
  <c r="N2642" i="1"/>
  <c r="N2654" i="1"/>
  <c r="N2666" i="1"/>
  <c r="N2678" i="1"/>
  <c r="N2690" i="1"/>
  <c r="N2702" i="1"/>
  <c r="N2714" i="1"/>
  <c r="N2726" i="1"/>
  <c r="N2738" i="1"/>
  <c r="N2750" i="1"/>
  <c r="N2762" i="1"/>
  <c r="N2774" i="1"/>
  <c r="N2786" i="1"/>
  <c r="N2798" i="1"/>
  <c r="N2810" i="1"/>
  <c r="N2822" i="1"/>
  <c r="N2834" i="1"/>
  <c r="N2846" i="1"/>
  <c r="N2858" i="1"/>
  <c r="N2870" i="1"/>
  <c r="N2882" i="1"/>
  <c r="N2894" i="1"/>
  <c r="N2906" i="1"/>
  <c r="N2918" i="1"/>
  <c r="N2930" i="1"/>
  <c r="N2942" i="1"/>
  <c r="N2954" i="1"/>
  <c r="N2966" i="1"/>
  <c r="N2978" i="1"/>
  <c r="N2990" i="1"/>
  <c r="N3002" i="1"/>
  <c r="N3014" i="1"/>
  <c r="N3026" i="1"/>
  <c r="N3038" i="1"/>
  <c r="N3050" i="1"/>
  <c r="N829" i="1"/>
  <c r="N1216" i="1"/>
  <c r="N1432" i="1"/>
  <c r="N1546" i="1"/>
  <c r="N1618" i="1"/>
  <c r="N1689" i="1"/>
  <c r="N1731" i="1"/>
  <c r="N1755" i="1"/>
  <c r="N1779" i="1"/>
  <c r="N1803" i="1"/>
  <c r="N1827" i="1"/>
  <c r="N1851" i="1"/>
  <c r="N1875" i="1"/>
  <c r="N1899" i="1"/>
  <c r="N1923" i="1"/>
  <c r="N1947" i="1"/>
  <c r="N1971" i="1"/>
  <c r="N1995" i="1"/>
  <c r="N2019" i="1"/>
  <c r="N2043" i="1"/>
  <c r="N2067" i="1"/>
  <c r="N2091" i="1"/>
  <c r="N2115" i="1"/>
  <c r="N2139" i="1"/>
  <c r="N2163" i="1"/>
  <c r="N2187" i="1"/>
  <c r="N2211" i="1"/>
  <c r="N2235" i="1"/>
  <c r="N2259" i="1"/>
  <c r="N2283" i="1"/>
  <c r="N2307" i="1"/>
  <c r="N2331" i="1"/>
  <c r="N2355" i="1"/>
  <c r="N2379" i="1"/>
  <c r="N2402" i="1"/>
  <c r="N2423" i="1"/>
  <c r="N2444" i="1"/>
  <c r="N2463" i="1"/>
  <c r="N2475" i="1"/>
  <c r="N2487" i="1"/>
  <c r="N2499" i="1"/>
  <c r="N2511" i="1"/>
  <c r="N2523" i="1"/>
  <c r="N2535" i="1"/>
  <c r="N2547" i="1"/>
  <c r="N2559" i="1"/>
  <c r="N2571" i="1"/>
  <c r="N2583" i="1"/>
  <c r="N2595" i="1"/>
  <c r="N2607" i="1"/>
  <c r="N2619" i="1"/>
  <c r="N2631" i="1"/>
  <c r="N2643" i="1"/>
  <c r="N2655" i="1"/>
  <c r="N2667" i="1"/>
  <c r="N2679" i="1"/>
  <c r="N2691" i="1"/>
  <c r="N2703" i="1"/>
  <c r="N2715" i="1"/>
  <c r="N2727" i="1"/>
  <c r="N2739" i="1"/>
  <c r="N2751" i="1"/>
  <c r="N2763" i="1"/>
  <c r="N2775" i="1"/>
  <c r="N2787" i="1"/>
  <c r="N2799" i="1"/>
  <c r="N2811" i="1"/>
  <c r="N2823" i="1"/>
  <c r="N2835" i="1"/>
  <c r="N2847" i="1"/>
  <c r="N2859" i="1"/>
  <c r="N2871" i="1"/>
  <c r="N2883" i="1"/>
  <c r="N2895" i="1"/>
  <c r="N2907" i="1"/>
  <c r="N2919" i="1"/>
  <c r="N2931" i="1"/>
  <c r="N2943" i="1"/>
  <c r="N2955" i="1"/>
  <c r="N2967" i="1"/>
  <c r="N2979" i="1"/>
  <c r="N2991" i="1"/>
  <c r="N3003" i="1"/>
  <c r="N3015" i="1"/>
  <c r="N3027" i="1"/>
  <c r="N3039" i="1"/>
  <c r="N3051" i="1"/>
  <c r="N830" i="1"/>
  <c r="N1221" i="1"/>
  <c r="N1437" i="1"/>
  <c r="N1552" i="1"/>
  <c r="N1624" i="1"/>
  <c r="N1691" i="1"/>
  <c r="N1733" i="1"/>
  <c r="N1757" i="1"/>
  <c r="N1781" i="1"/>
  <c r="N1805" i="1"/>
  <c r="N1829" i="1"/>
  <c r="N1853" i="1"/>
  <c r="N1877" i="1"/>
  <c r="N1901" i="1"/>
  <c r="N1925" i="1"/>
  <c r="N1949" i="1"/>
  <c r="N1973" i="1"/>
  <c r="N1997" i="1"/>
  <c r="N2021" i="1"/>
  <c r="N2045" i="1"/>
  <c r="N2069" i="1"/>
  <c r="N2093" i="1"/>
  <c r="N2117" i="1"/>
  <c r="N2141" i="1"/>
  <c r="N2165" i="1"/>
  <c r="N2189" i="1"/>
  <c r="N2213" i="1"/>
  <c r="N2237" i="1"/>
  <c r="N974" i="1"/>
  <c r="N1252" i="1"/>
  <c r="N1438" i="1"/>
  <c r="N1559" i="1"/>
  <c r="N1631" i="1"/>
  <c r="N1701" i="1"/>
  <c r="N1736" i="1"/>
  <c r="N1760" i="1"/>
  <c r="N1784" i="1"/>
  <c r="N1808" i="1"/>
  <c r="N1832" i="1"/>
  <c r="N1856" i="1"/>
  <c r="N1880" i="1"/>
  <c r="N1904" i="1"/>
  <c r="N1928" i="1"/>
  <c r="N1952" i="1"/>
  <c r="N1976" i="1"/>
  <c r="N2000" i="1"/>
  <c r="N2024" i="1"/>
  <c r="N2048" i="1"/>
  <c r="N2072" i="1"/>
  <c r="N2096" i="1"/>
  <c r="N2120" i="1"/>
  <c r="N2144" i="1"/>
  <c r="N2168" i="1"/>
  <c r="N2192" i="1"/>
  <c r="N2216" i="1"/>
  <c r="N2240" i="1"/>
  <c r="N2264" i="1"/>
  <c r="N2288" i="1"/>
  <c r="N2312" i="1"/>
  <c r="N2336" i="1"/>
  <c r="N2360" i="1"/>
  <c r="N2384" i="1"/>
  <c r="N2405" i="1"/>
  <c r="N2426" i="1"/>
  <c r="N2447" i="1"/>
  <c r="N2465" i="1"/>
  <c r="N2477" i="1"/>
  <c r="N2489" i="1"/>
  <c r="N2501" i="1"/>
  <c r="N2513" i="1"/>
  <c r="N2525" i="1"/>
  <c r="N2537" i="1"/>
  <c r="N2549" i="1"/>
  <c r="N2561" i="1"/>
  <c r="N2573" i="1"/>
  <c r="N2585" i="1"/>
  <c r="N2597" i="1"/>
  <c r="N2609" i="1"/>
  <c r="N2621" i="1"/>
  <c r="N2633" i="1"/>
  <c r="N2645" i="1"/>
  <c r="N2657" i="1"/>
  <c r="N2669" i="1"/>
  <c r="N2681" i="1"/>
  <c r="N2693" i="1"/>
  <c r="N2705" i="1"/>
  <c r="N2717" i="1"/>
  <c r="N2729" i="1"/>
  <c r="N2741" i="1"/>
  <c r="N2753" i="1"/>
  <c r="N2765" i="1"/>
  <c r="N2777" i="1"/>
  <c r="N2789" i="1"/>
  <c r="N2801" i="1"/>
  <c r="N2813" i="1"/>
  <c r="N2825" i="1"/>
  <c r="N2837" i="1"/>
  <c r="N2849" i="1"/>
  <c r="N2861" i="1"/>
  <c r="N2873" i="1"/>
  <c r="N2885" i="1"/>
  <c r="N2897" i="1"/>
  <c r="N2909" i="1"/>
  <c r="N2921" i="1"/>
  <c r="N2933" i="1"/>
  <c r="N2945" i="1"/>
  <c r="N2957" i="1"/>
  <c r="N2969" i="1"/>
  <c r="N2981" i="1"/>
  <c r="N2993" i="1"/>
  <c r="N3005" i="1"/>
  <c r="N3017" i="1"/>
  <c r="N3029" i="1"/>
  <c r="N3041" i="1"/>
  <c r="N3053" i="1"/>
  <c r="N975" i="1"/>
  <c r="N1257" i="1"/>
  <c r="N1468" i="1"/>
  <c r="N1564" i="1"/>
  <c r="N1636" i="1"/>
  <c r="N1702" i="1"/>
  <c r="N1737" i="1"/>
  <c r="N1761" i="1"/>
  <c r="N1785" i="1"/>
  <c r="N1809" i="1"/>
  <c r="N1833" i="1"/>
  <c r="N1857" i="1"/>
  <c r="N1881" i="1"/>
  <c r="N1905" i="1"/>
  <c r="N1929" i="1"/>
  <c r="N1953" i="1"/>
  <c r="N1977" i="1"/>
  <c r="N2001" i="1"/>
  <c r="N2025" i="1"/>
  <c r="N2049" i="1"/>
  <c r="N2073" i="1"/>
  <c r="N2097" i="1"/>
  <c r="N2121" i="1"/>
  <c r="N2145" i="1"/>
  <c r="N2169" i="1"/>
  <c r="N2193" i="1"/>
  <c r="N2217" i="1"/>
  <c r="N2241" i="1"/>
  <c r="N2265" i="1"/>
  <c r="N2289" i="1"/>
  <c r="N2313" i="1"/>
  <c r="N2337" i="1"/>
  <c r="N2361" i="1"/>
  <c r="N2385" i="1"/>
  <c r="N2408" i="1"/>
  <c r="N2427" i="1"/>
  <c r="N2449" i="1"/>
  <c r="N2466" i="1"/>
  <c r="N2478" i="1"/>
  <c r="N2490" i="1"/>
  <c r="N2502" i="1"/>
  <c r="N2514" i="1"/>
  <c r="N2526" i="1"/>
  <c r="N2538" i="1"/>
  <c r="N2550" i="1"/>
  <c r="N2562" i="1"/>
  <c r="N2574" i="1"/>
  <c r="N2586" i="1"/>
  <c r="N2598" i="1"/>
  <c r="N2610" i="1"/>
  <c r="N2622" i="1"/>
  <c r="N2634" i="1"/>
  <c r="N2646" i="1"/>
  <c r="N2658" i="1"/>
  <c r="N2670" i="1"/>
  <c r="N2682" i="1"/>
  <c r="N2694" i="1"/>
  <c r="N2706" i="1"/>
  <c r="N2718" i="1"/>
  <c r="N2730" i="1"/>
  <c r="N2742" i="1"/>
  <c r="N2754" i="1"/>
  <c r="N2766" i="1"/>
  <c r="N2778" i="1"/>
  <c r="N2790" i="1"/>
  <c r="N2802" i="1"/>
  <c r="N2814" i="1"/>
  <c r="N2826" i="1"/>
  <c r="N2838" i="1"/>
  <c r="N2850" i="1"/>
  <c r="N2862" i="1"/>
  <c r="N2874" i="1"/>
  <c r="N2886" i="1"/>
  <c r="N2898" i="1"/>
  <c r="N2910" i="1"/>
  <c r="N2922" i="1"/>
  <c r="N2934" i="1"/>
  <c r="N2946" i="1"/>
  <c r="N2958" i="1"/>
  <c r="N2970" i="1"/>
  <c r="N2982" i="1"/>
  <c r="N2994" i="1"/>
  <c r="N3006" i="1"/>
  <c r="N3018" i="1"/>
  <c r="N3030" i="1"/>
  <c r="N3042" i="1"/>
  <c r="N3054" i="1"/>
  <c r="N1054" i="1"/>
  <c r="N1288" i="1"/>
  <c r="N1473" i="1"/>
  <c r="N1576" i="1"/>
  <c r="N1648" i="1"/>
  <c r="N1711" i="1"/>
  <c r="N1741" i="1"/>
  <c r="N1765" i="1"/>
  <c r="N1789" i="1"/>
  <c r="N1813" i="1"/>
  <c r="N1837" i="1"/>
  <c r="N1861" i="1"/>
  <c r="N1885" i="1"/>
  <c r="N1909" i="1"/>
  <c r="N1933" i="1"/>
  <c r="N1957" i="1"/>
  <c r="N1981" i="1"/>
  <c r="N2005" i="1"/>
  <c r="N2029" i="1"/>
  <c r="N2053" i="1"/>
  <c r="N2077" i="1"/>
  <c r="N2101" i="1"/>
  <c r="N2125" i="1"/>
  <c r="N2149" i="1"/>
  <c r="N2173" i="1"/>
  <c r="N2197" i="1"/>
  <c r="N2221" i="1"/>
  <c r="N2245" i="1"/>
  <c r="N2269" i="1"/>
  <c r="N2293" i="1"/>
  <c r="N2317" i="1"/>
  <c r="N2341" i="1"/>
  <c r="N2365" i="1"/>
  <c r="N2389" i="1"/>
  <c r="N2409" i="1"/>
  <c r="N2429" i="1"/>
  <c r="N2450" i="1"/>
  <c r="N2467" i="1"/>
  <c r="N2479" i="1"/>
  <c r="N2491" i="1"/>
  <c r="N2503" i="1"/>
  <c r="N2515" i="1"/>
  <c r="N2527" i="1"/>
  <c r="N2539" i="1"/>
  <c r="N2551" i="1"/>
  <c r="N2563" i="1"/>
  <c r="N2575" i="1"/>
  <c r="N2587" i="1"/>
  <c r="N2599" i="1"/>
  <c r="N2611" i="1"/>
  <c r="N2623" i="1"/>
  <c r="N2635" i="1"/>
  <c r="N2647" i="1"/>
  <c r="N2659" i="1"/>
  <c r="N2671" i="1"/>
  <c r="N2683" i="1"/>
  <c r="N2695" i="1"/>
  <c r="N2707" i="1"/>
  <c r="N2719" i="1"/>
  <c r="N2731" i="1"/>
  <c r="N2743" i="1"/>
  <c r="N2755" i="1"/>
  <c r="N2767" i="1"/>
  <c r="N2779" i="1"/>
  <c r="N2791" i="1"/>
  <c r="N2803" i="1"/>
  <c r="N2815" i="1"/>
  <c r="N2827" i="1"/>
  <c r="N2839" i="1"/>
  <c r="N1055" i="1"/>
  <c r="N1293" i="1"/>
  <c r="N1474" i="1"/>
  <c r="N1581" i="1"/>
  <c r="N1653" i="1"/>
  <c r="N1713" i="1"/>
  <c r="N1742" i="1"/>
  <c r="N1766" i="1"/>
  <c r="N1790" i="1"/>
  <c r="N1814" i="1"/>
  <c r="N1838" i="1"/>
  <c r="N1862" i="1"/>
  <c r="N1886" i="1"/>
  <c r="N1910" i="1"/>
  <c r="N1934" i="1"/>
  <c r="N1958" i="1"/>
  <c r="N1982" i="1"/>
  <c r="N2006" i="1"/>
  <c r="N2030" i="1"/>
  <c r="N2054" i="1"/>
  <c r="N2078" i="1"/>
  <c r="N2102" i="1"/>
  <c r="N2126" i="1"/>
  <c r="N2150" i="1"/>
  <c r="N2174" i="1"/>
  <c r="N2198" i="1"/>
  <c r="N2222" i="1"/>
  <c r="N2246" i="1"/>
  <c r="N2270" i="1"/>
  <c r="N2294" i="1"/>
  <c r="N2318" i="1"/>
  <c r="N2342" i="1"/>
  <c r="N2366" i="1"/>
  <c r="N2390" i="1"/>
  <c r="N2411" i="1"/>
  <c r="N2432" i="1"/>
  <c r="N2451" i="1"/>
  <c r="N2468" i="1"/>
  <c r="N2480" i="1"/>
  <c r="N2492" i="1"/>
  <c r="N2504" i="1"/>
  <c r="N2516" i="1"/>
  <c r="N2528" i="1"/>
  <c r="N2540" i="1"/>
  <c r="N2552" i="1"/>
  <c r="N2564" i="1"/>
  <c r="N2576" i="1"/>
  <c r="N2588" i="1"/>
  <c r="N2600" i="1"/>
  <c r="N2612" i="1"/>
  <c r="N2624" i="1"/>
  <c r="N2636" i="1"/>
  <c r="N2648" i="1"/>
  <c r="N2660" i="1"/>
  <c r="N2672" i="1"/>
  <c r="N2684" i="1"/>
  <c r="N2696" i="1"/>
  <c r="N2708" i="1"/>
  <c r="N2720" i="1"/>
  <c r="N2732" i="1"/>
  <c r="N2744" i="1"/>
  <c r="N2756" i="1"/>
  <c r="N2768" i="1"/>
  <c r="N2780" i="1"/>
  <c r="N2792" i="1"/>
  <c r="N2804" i="1"/>
  <c r="N2816" i="1"/>
  <c r="N2828" i="1"/>
  <c r="N2840" i="1"/>
  <c r="N2852" i="1"/>
  <c r="N2864" i="1"/>
  <c r="N2876" i="1"/>
  <c r="N2888" i="1"/>
  <c r="N2900" i="1"/>
  <c r="N2912" i="1"/>
  <c r="N2924" i="1"/>
  <c r="N2936" i="1"/>
  <c r="N2948" i="1"/>
  <c r="N2960" i="1"/>
  <c r="N2972" i="1"/>
  <c r="N2984" i="1"/>
  <c r="N2996" i="1"/>
  <c r="N3008" i="1"/>
  <c r="N3020" i="1"/>
  <c r="N3032" i="1"/>
  <c r="N3044" i="1"/>
  <c r="N1102" i="1"/>
  <c r="N1743" i="1"/>
  <c r="N1887" i="1"/>
  <c r="N2031" i="1"/>
  <c r="N2175" i="1"/>
  <c r="N2281" i="1"/>
  <c r="N2353" i="1"/>
  <c r="N2420" i="1"/>
  <c r="N2473" i="1"/>
  <c r="N2509" i="1"/>
  <c r="N2545" i="1"/>
  <c r="N2581" i="1"/>
  <c r="N2617" i="1"/>
  <c r="N2653" i="1"/>
  <c r="N2689" i="1"/>
  <c r="N2725" i="1"/>
  <c r="N2761" i="1"/>
  <c r="N2797" i="1"/>
  <c r="N2833" i="1"/>
  <c r="N2865" i="1"/>
  <c r="N2893" i="1"/>
  <c r="N2923" i="1"/>
  <c r="N2950" i="1"/>
  <c r="N2980" i="1"/>
  <c r="N3009" i="1"/>
  <c r="N3035" i="1"/>
  <c r="N3056" i="1"/>
  <c r="N3068" i="1"/>
  <c r="N3080" i="1"/>
  <c r="N3092" i="1"/>
  <c r="N3104" i="1"/>
  <c r="N3116" i="1"/>
  <c r="N3128" i="1"/>
  <c r="N1103" i="1"/>
  <c r="N1745" i="1"/>
  <c r="N1889" i="1"/>
  <c r="N2033" i="1"/>
  <c r="N2177" i="1"/>
  <c r="N2285" i="1"/>
  <c r="N2357" i="1"/>
  <c r="N2425" i="1"/>
  <c r="N2476" i="1"/>
  <c r="N2512" i="1"/>
  <c r="N2548" i="1"/>
  <c r="N2584" i="1"/>
  <c r="N2620" i="1"/>
  <c r="N2656" i="1"/>
  <c r="N2692" i="1"/>
  <c r="N2728" i="1"/>
  <c r="N2764" i="1"/>
  <c r="N2800" i="1"/>
  <c r="N2836" i="1"/>
  <c r="N2866" i="1"/>
  <c r="N2896" i="1"/>
  <c r="N2925" i="1"/>
  <c r="N2953" i="1"/>
  <c r="N2983" i="1"/>
  <c r="N3010" i="1"/>
  <c r="N3036" i="1"/>
  <c r="N3057" i="1"/>
  <c r="N3069" i="1"/>
  <c r="N3081" i="1"/>
  <c r="N3093" i="1"/>
  <c r="N3105" i="1"/>
  <c r="N3117" i="1"/>
  <c r="N3129" i="1"/>
  <c r="N3141" i="1"/>
  <c r="N3153" i="1"/>
  <c r="N3165" i="1"/>
  <c r="N3177" i="1"/>
  <c r="N3189" i="1"/>
  <c r="N3201" i="1"/>
  <c r="N3213" i="1"/>
  <c r="N3225" i="1"/>
  <c r="N3237" i="1"/>
  <c r="N3249" i="1"/>
  <c r="N3261" i="1"/>
  <c r="N3273" i="1"/>
  <c r="N3285" i="1"/>
  <c r="N3297" i="1"/>
  <c r="N3309" i="1"/>
  <c r="N3321" i="1"/>
  <c r="N3333" i="1"/>
  <c r="N3345" i="1"/>
  <c r="N3357" i="1"/>
  <c r="N3369" i="1"/>
  <c r="N3381" i="1"/>
  <c r="N3393" i="1"/>
  <c r="N3405" i="1"/>
  <c r="N3417" i="1"/>
  <c r="N3429" i="1"/>
  <c r="N3441" i="1"/>
  <c r="N3453" i="1"/>
  <c r="N3465" i="1"/>
  <c r="N3477" i="1"/>
  <c r="N3489" i="1"/>
  <c r="N3501" i="1"/>
  <c r="N3513" i="1"/>
  <c r="N3525" i="1"/>
  <c r="N3537" i="1"/>
  <c r="N3549" i="1"/>
  <c r="N3561" i="1"/>
  <c r="N3573" i="1"/>
  <c r="N3585" i="1"/>
  <c r="N3597" i="1"/>
  <c r="N3609" i="1"/>
  <c r="N3621" i="1"/>
  <c r="N3633" i="1"/>
  <c r="N3645" i="1"/>
  <c r="N3657" i="1"/>
  <c r="N3669" i="1"/>
  <c r="N3681" i="1"/>
  <c r="N3693" i="1"/>
  <c r="N3705" i="1"/>
  <c r="N3717" i="1"/>
  <c r="N3729" i="1"/>
  <c r="N3741" i="1"/>
  <c r="N3753" i="1"/>
  <c r="N3765" i="1"/>
  <c r="N3777" i="1"/>
  <c r="N3789" i="1"/>
  <c r="N3801" i="1"/>
  <c r="N3813" i="1"/>
  <c r="N3825" i="1"/>
  <c r="N3837" i="1"/>
  <c r="N3849" i="1"/>
  <c r="N3861" i="1"/>
  <c r="N3873" i="1"/>
  <c r="N3885" i="1"/>
  <c r="N3897" i="1"/>
  <c r="N3909" i="1"/>
  <c r="N3921" i="1"/>
  <c r="N3933" i="1"/>
  <c r="N3945" i="1"/>
  <c r="N3957" i="1"/>
  <c r="N3969" i="1"/>
  <c r="N3981" i="1"/>
  <c r="N1324" i="1"/>
  <c r="N1767" i="1"/>
  <c r="N1911" i="1"/>
  <c r="N2055" i="1"/>
  <c r="N2199" i="1"/>
  <c r="N2295" i="1"/>
  <c r="N2367" i="1"/>
  <c r="N2433" i="1"/>
  <c r="N2481" i="1"/>
  <c r="N2517" i="1"/>
  <c r="N2553" i="1"/>
  <c r="N2589" i="1"/>
  <c r="N2625" i="1"/>
  <c r="N2661" i="1"/>
  <c r="N2697" i="1"/>
  <c r="N2733" i="1"/>
  <c r="N2769" i="1"/>
  <c r="N2805" i="1"/>
  <c r="N2841" i="1"/>
  <c r="N2869" i="1"/>
  <c r="N2899" i="1"/>
  <c r="N2926" i="1"/>
  <c r="N2956" i="1"/>
  <c r="N2985" i="1"/>
  <c r="N3013" i="1"/>
  <c r="N3037" i="1"/>
  <c r="N3058" i="1"/>
  <c r="N3070" i="1"/>
  <c r="N3082" i="1"/>
  <c r="N3094" i="1"/>
  <c r="N3106" i="1"/>
  <c r="N3118" i="1"/>
  <c r="N3130" i="1"/>
  <c r="N3142" i="1"/>
  <c r="N3154" i="1"/>
  <c r="N3166" i="1"/>
  <c r="N3178" i="1"/>
  <c r="N3190" i="1"/>
  <c r="N3202" i="1"/>
  <c r="N3214" i="1"/>
  <c r="N1329" i="1"/>
  <c r="N1769" i="1"/>
  <c r="N1913" i="1"/>
  <c r="N2057" i="1"/>
  <c r="N2201" i="1"/>
  <c r="N2297" i="1"/>
  <c r="N2369" i="1"/>
  <c r="N2435" i="1"/>
  <c r="N2482" i="1"/>
  <c r="N2518" i="1"/>
  <c r="N2554" i="1"/>
  <c r="N2590" i="1"/>
  <c r="N2626" i="1"/>
  <c r="N2662" i="1"/>
  <c r="N2698" i="1"/>
  <c r="N2734" i="1"/>
  <c r="N2770" i="1"/>
  <c r="N2806" i="1"/>
  <c r="N2842" i="1"/>
  <c r="N2872" i="1"/>
  <c r="N2901" i="1"/>
  <c r="N2929" i="1"/>
  <c r="N2959" i="1"/>
  <c r="N2986" i="1"/>
  <c r="N3016" i="1"/>
  <c r="N3040" i="1"/>
  <c r="N3059" i="1"/>
  <c r="N3071" i="1"/>
  <c r="N3083" i="1"/>
  <c r="N3095" i="1"/>
  <c r="N3107" i="1"/>
  <c r="N3119" i="1"/>
  <c r="N3131" i="1"/>
  <c r="N3143" i="1"/>
  <c r="N3155" i="1"/>
  <c r="N3167" i="1"/>
  <c r="N3179" i="1"/>
  <c r="N3191" i="1"/>
  <c r="N3203" i="1"/>
  <c r="N3215" i="1"/>
  <c r="N3227" i="1"/>
  <c r="N3239" i="1"/>
  <c r="N3251" i="1"/>
  <c r="N3263" i="1"/>
  <c r="N3275" i="1"/>
  <c r="N3287" i="1"/>
  <c r="N3299" i="1"/>
  <c r="N3311" i="1"/>
  <c r="N3323" i="1"/>
  <c r="N3335" i="1"/>
  <c r="N3347" i="1"/>
  <c r="N3359" i="1"/>
  <c r="N3371" i="1"/>
  <c r="N3383" i="1"/>
  <c r="N3395" i="1"/>
  <c r="N3407" i="1"/>
  <c r="N3419" i="1"/>
  <c r="N3431" i="1"/>
  <c r="N3443" i="1"/>
  <c r="N3455" i="1"/>
  <c r="N3467" i="1"/>
  <c r="N3479" i="1"/>
  <c r="N3491" i="1"/>
  <c r="N3503" i="1"/>
  <c r="N3515" i="1"/>
  <c r="N3527" i="1"/>
  <c r="N3539" i="1"/>
  <c r="N3551" i="1"/>
  <c r="N3563" i="1"/>
  <c r="N3575" i="1"/>
  <c r="N3587" i="1"/>
  <c r="N3599" i="1"/>
  <c r="N3611" i="1"/>
  <c r="N3623" i="1"/>
  <c r="N3635" i="1"/>
  <c r="N3647" i="1"/>
  <c r="N3659" i="1"/>
  <c r="N3671" i="1"/>
  <c r="N3683" i="1"/>
  <c r="N3695" i="1"/>
  <c r="N3707" i="1"/>
  <c r="N3719" i="1"/>
  <c r="N3731" i="1"/>
  <c r="N3743" i="1"/>
  <c r="N3755" i="1"/>
  <c r="N3767" i="1"/>
  <c r="N3779" i="1"/>
  <c r="N3791" i="1"/>
  <c r="N3803" i="1"/>
  <c r="N3815" i="1"/>
  <c r="N3827" i="1"/>
  <c r="N3839" i="1"/>
  <c r="N3851" i="1"/>
  <c r="N3863" i="1"/>
  <c r="N3875" i="1"/>
  <c r="N3887" i="1"/>
  <c r="N3899" i="1"/>
  <c r="N3911" i="1"/>
  <c r="N3923" i="1"/>
  <c r="N3935" i="1"/>
  <c r="N3947" i="1"/>
  <c r="N3959" i="1"/>
  <c r="N3971" i="1"/>
  <c r="N3983" i="1"/>
  <c r="N3995" i="1"/>
  <c r="N4007" i="1"/>
  <c r="N1504" i="1"/>
  <c r="N1791" i="1"/>
  <c r="N1935" i="1"/>
  <c r="N2079" i="1"/>
  <c r="N2223" i="1"/>
  <c r="N2305" i="1"/>
  <c r="N2377" i="1"/>
  <c r="N2439" i="1"/>
  <c r="N2485" i="1"/>
  <c r="N2521" i="1"/>
  <c r="N2557" i="1"/>
  <c r="N2593" i="1"/>
  <c r="N2629" i="1"/>
  <c r="N2665" i="1"/>
  <c r="N2701" i="1"/>
  <c r="N2737" i="1"/>
  <c r="N2773" i="1"/>
  <c r="N2809" i="1"/>
  <c r="N2845" i="1"/>
  <c r="N2875" i="1"/>
  <c r="N2902" i="1"/>
  <c r="N2932" i="1"/>
  <c r="N2961" i="1"/>
  <c r="N2989" i="1"/>
  <c r="N3019" i="1"/>
  <c r="N3043" i="1"/>
  <c r="N3060" i="1"/>
  <c r="N3072" i="1"/>
  <c r="N3084" i="1"/>
  <c r="N3096" i="1"/>
  <c r="N3108" i="1"/>
  <c r="N3120" i="1"/>
  <c r="N3132" i="1"/>
  <c r="N3144" i="1"/>
  <c r="N3156" i="1"/>
  <c r="N3168" i="1"/>
  <c r="N3180" i="1"/>
  <c r="N3192" i="1"/>
  <c r="N3204" i="1"/>
  <c r="N3216" i="1"/>
  <c r="N3228" i="1"/>
  <c r="N3240" i="1"/>
  <c r="N3252" i="1"/>
  <c r="N3264" i="1"/>
  <c r="N3276" i="1"/>
  <c r="N3288" i="1"/>
  <c r="N3300" i="1"/>
  <c r="N3312" i="1"/>
  <c r="N3324" i="1"/>
  <c r="N3336" i="1"/>
  <c r="N3348" i="1"/>
  <c r="N3360" i="1"/>
  <c r="N3372" i="1"/>
  <c r="N3384" i="1"/>
  <c r="N3396" i="1"/>
  <c r="N3408" i="1"/>
  <c r="N3420" i="1"/>
  <c r="N3432" i="1"/>
  <c r="N3444" i="1"/>
  <c r="N3456" i="1"/>
  <c r="N3468" i="1"/>
  <c r="N3480" i="1"/>
  <c r="N3492" i="1"/>
  <c r="N3504" i="1"/>
  <c r="N3516" i="1"/>
  <c r="N3528" i="1"/>
  <c r="N3540" i="1"/>
  <c r="N3552" i="1"/>
  <c r="N3564" i="1"/>
  <c r="N3576" i="1"/>
  <c r="N3588" i="1"/>
  <c r="N3600" i="1"/>
  <c r="N3612" i="1"/>
  <c r="N3624" i="1"/>
  <c r="N3636" i="1"/>
  <c r="N3648" i="1"/>
  <c r="N3660" i="1"/>
  <c r="N3672" i="1"/>
  <c r="N3684" i="1"/>
  <c r="N3696" i="1"/>
  <c r="N3708" i="1"/>
  <c r="N3720" i="1"/>
  <c r="N3732" i="1"/>
  <c r="N3744" i="1"/>
  <c r="N3756" i="1"/>
  <c r="N3768" i="1"/>
  <c r="N3780" i="1"/>
  <c r="N3792" i="1"/>
  <c r="N3804" i="1"/>
  <c r="N3816" i="1"/>
  <c r="N3828" i="1"/>
  <c r="N3840" i="1"/>
  <c r="N3852" i="1"/>
  <c r="N3864" i="1"/>
  <c r="N3876" i="1"/>
  <c r="N3888" i="1"/>
  <c r="N3900" i="1"/>
  <c r="N3912" i="1"/>
  <c r="N3924" i="1"/>
  <c r="N3936" i="1"/>
  <c r="N3948" i="1"/>
  <c r="N3960" i="1"/>
  <c r="N3972" i="1"/>
  <c r="N3984" i="1"/>
  <c r="N3996" i="1"/>
  <c r="N4008" i="1"/>
  <c r="N1509" i="1"/>
  <c r="N1793" i="1"/>
  <c r="N1937" i="1"/>
  <c r="N2081" i="1"/>
  <c r="N2225" i="1"/>
  <c r="N2309" i="1"/>
  <c r="N2381" i="1"/>
  <c r="N2445" i="1"/>
  <c r="N2488" i="1"/>
  <c r="N2524" i="1"/>
  <c r="N2560" i="1"/>
  <c r="N2596" i="1"/>
  <c r="N2632" i="1"/>
  <c r="N2668" i="1"/>
  <c r="N2704" i="1"/>
  <c r="N2740" i="1"/>
  <c r="N2776" i="1"/>
  <c r="N2812" i="1"/>
  <c r="N2848" i="1"/>
  <c r="N2877" i="1"/>
  <c r="N2905" i="1"/>
  <c r="N2935" i="1"/>
  <c r="N2962" i="1"/>
  <c r="N2992" i="1"/>
  <c r="N3021" i="1"/>
  <c r="N3045" i="1"/>
  <c r="N3061" i="1"/>
  <c r="N3073" i="1"/>
  <c r="N3085" i="1"/>
  <c r="N3097" i="1"/>
  <c r="N3109" i="1"/>
  <c r="N3121" i="1"/>
  <c r="N3133" i="1"/>
  <c r="N3145" i="1"/>
  <c r="N3157" i="1"/>
  <c r="N3169" i="1"/>
  <c r="N3181" i="1"/>
  <c r="N3193" i="1"/>
  <c r="N3205" i="1"/>
  <c r="N3217" i="1"/>
  <c r="N1582" i="1"/>
  <c r="N1815" i="1"/>
  <c r="N1959" i="1"/>
  <c r="N2103" i="1"/>
  <c r="N2247" i="1"/>
  <c r="N2319" i="1"/>
  <c r="N2391" i="1"/>
  <c r="N2453" i="1"/>
  <c r="N2493" i="1"/>
  <c r="N2529" i="1"/>
  <c r="N2565" i="1"/>
  <c r="N2601" i="1"/>
  <c r="N2637" i="1"/>
  <c r="N2673" i="1"/>
  <c r="N2709" i="1"/>
  <c r="N2745" i="1"/>
  <c r="N2781" i="1"/>
  <c r="N2817" i="1"/>
  <c r="N2851" i="1"/>
  <c r="N2878" i="1"/>
  <c r="N2908" i="1"/>
  <c r="N2937" i="1"/>
  <c r="N2965" i="1"/>
  <c r="N2995" i="1"/>
  <c r="N3022" i="1"/>
  <c r="N3046" i="1"/>
  <c r="N3062" i="1"/>
  <c r="N3074" i="1"/>
  <c r="N3086" i="1"/>
  <c r="N3098" i="1"/>
  <c r="N3110" i="1"/>
  <c r="N3122" i="1"/>
  <c r="N3134" i="1"/>
  <c r="N3146" i="1"/>
  <c r="N3158" i="1"/>
  <c r="N3170" i="1"/>
  <c r="N3182" i="1"/>
  <c r="N3194" i="1"/>
  <c r="N3206" i="1"/>
  <c r="N3218" i="1"/>
  <c r="N1588" i="1"/>
  <c r="N1817" i="1"/>
  <c r="N1961" i="1"/>
  <c r="N2105" i="1"/>
  <c r="N2249" i="1"/>
  <c r="N2321" i="1"/>
  <c r="N2393" i="1"/>
  <c r="N2456" i="1"/>
  <c r="N2494" i="1"/>
  <c r="N2530" i="1"/>
  <c r="N2566" i="1"/>
  <c r="N2602" i="1"/>
  <c r="N2638" i="1"/>
  <c r="N2674" i="1"/>
  <c r="N2710" i="1"/>
  <c r="N2746" i="1"/>
  <c r="N2782" i="1"/>
  <c r="N2818" i="1"/>
  <c r="N2853" i="1"/>
  <c r="N2881" i="1"/>
  <c r="N2911" i="1"/>
  <c r="N2938" i="1"/>
  <c r="N2968" i="1"/>
  <c r="N2997" i="1"/>
  <c r="N3025" i="1"/>
  <c r="N3047" i="1"/>
  <c r="N3063" i="1"/>
  <c r="N3075" i="1"/>
  <c r="N3087" i="1"/>
  <c r="N3099" i="1"/>
  <c r="N3111" i="1"/>
  <c r="N3123" i="1"/>
  <c r="N3135" i="1"/>
  <c r="N3147" i="1"/>
  <c r="N3159" i="1"/>
  <c r="N3171" i="1"/>
  <c r="N3183" i="1"/>
  <c r="N3195" i="1"/>
  <c r="N3207" i="1"/>
  <c r="N3219" i="1"/>
  <c r="N3231" i="1"/>
  <c r="N3243" i="1"/>
  <c r="N3255" i="1"/>
  <c r="N3267" i="1"/>
  <c r="N3279" i="1"/>
  <c r="N3291" i="1"/>
  <c r="N3303" i="1"/>
  <c r="N3315" i="1"/>
  <c r="N3327" i="1"/>
  <c r="N3339" i="1"/>
  <c r="N3351" i="1"/>
  <c r="N3363" i="1"/>
  <c r="N3375" i="1"/>
  <c r="N3387" i="1"/>
  <c r="N3399" i="1"/>
  <c r="N3411" i="1"/>
  <c r="N3423" i="1"/>
  <c r="N3435" i="1"/>
  <c r="N3447" i="1"/>
  <c r="N3459" i="1"/>
  <c r="N3471" i="1"/>
  <c r="N3483" i="1"/>
  <c r="N3495" i="1"/>
  <c r="N3507" i="1"/>
  <c r="N3519" i="1"/>
  <c r="N3531" i="1"/>
  <c r="N3543" i="1"/>
  <c r="N3555" i="1"/>
  <c r="N3567" i="1"/>
  <c r="N3579" i="1"/>
  <c r="N3591" i="1"/>
  <c r="N3603" i="1"/>
  <c r="N3615" i="1"/>
  <c r="N3627" i="1"/>
  <c r="N3639" i="1"/>
  <c r="N3651" i="1"/>
  <c r="N3663" i="1"/>
  <c r="N3675" i="1"/>
  <c r="N3687" i="1"/>
  <c r="N3699" i="1"/>
  <c r="N3711" i="1"/>
  <c r="N3723" i="1"/>
  <c r="N3735" i="1"/>
  <c r="N3747" i="1"/>
  <c r="N3759" i="1"/>
  <c r="N3771" i="1"/>
  <c r="N3783" i="1"/>
  <c r="N3795" i="1"/>
  <c r="N3807" i="1"/>
  <c r="N3819" i="1"/>
  <c r="N3831" i="1"/>
  <c r="N3843" i="1"/>
  <c r="N3855" i="1"/>
  <c r="N3867" i="1"/>
  <c r="N3879" i="1"/>
  <c r="N3891" i="1"/>
  <c r="N3903" i="1"/>
  <c r="N3915" i="1"/>
  <c r="N3927" i="1"/>
  <c r="N3939" i="1"/>
  <c r="N3951" i="1"/>
  <c r="N3963" i="1"/>
  <c r="N3975" i="1"/>
  <c r="N3987" i="1"/>
  <c r="N3999" i="1"/>
  <c r="N4011" i="1"/>
  <c r="N1654" i="1"/>
  <c r="N1839" i="1"/>
  <c r="N1983" i="1"/>
  <c r="N2127" i="1"/>
  <c r="N2257" i="1"/>
  <c r="N2329" i="1"/>
  <c r="N2399" i="1"/>
  <c r="N2461" i="1"/>
  <c r="N2497" i="1"/>
  <c r="N2533" i="1"/>
  <c r="N2569" i="1"/>
  <c r="N2605" i="1"/>
  <c r="N2641" i="1"/>
  <c r="N2677" i="1"/>
  <c r="N2713" i="1"/>
  <c r="N2749" i="1"/>
  <c r="N2785" i="1"/>
  <c r="N2821" i="1"/>
  <c r="N2854" i="1"/>
  <c r="N2884" i="1"/>
  <c r="N2913" i="1"/>
  <c r="N2941" i="1"/>
  <c r="N2971" i="1"/>
  <c r="N2998" i="1"/>
  <c r="N3028" i="1"/>
  <c r="N3048" i="1"/>
  <c r="N3064" i="1"/>
  <c r="N3076" i="1"/>
  <c r="N3088" i="1"/>
  <c r="N3100" i="1"/>
  <c r="N3112" i="1"/>
  <c r="N3124" i="1"/>
  <c r="N3136" i="1"/>
  <c r="N3148" i="1"/>
  <c r="N3160" i="1"/>
  <c r="N3172" i="1"/>
  <c r="N3184" i="1"/>
  <c r="N3196" i="1"/>
  <c r="N3208" i="1"/>
  <c r="N3220" i="1"/>
  <c r="N3232" i="1"/>
  <c r="N3244" i="1"/>
  <c r="N3256" i="1"/>
  <c r="N3268" i="1"/>
  <c r="N3280" i="1"/>
  <c r="N3292" i="1"/>
  <c r="N3304" i="1"/>
  <c r="N3316" i="1"/>
  <c r="N3328" i="1"/>
  <c r="N3340" i="1"/>
  <c r="N3352" i="1"/>
  <c r="N3364" i="1"/>
  <c r="N3376" i="1"/>
  <c r="N3388" i="1"/>
  <c r="N3400" i="1"/>
  <c r="N3412" i="1"/>
  <c r="N3424" i="1"/>
  <c r="N3436" i="1"/>
  <c r="N3448" i="1"/>
  <c r="N3460" i="1"/>
  <c r="N3472" i="1"/>
  <c r="N3484" i="1"/>
  <c r="N3496" i="1"/>
  <c r="N3508" i="1"/>
  <c r="N3520" i="1"/>
  <c r="N3532" i="1"/>
  <c r="N3544" i="1"/>
  <c r="N3556" i="1"/>
  <c r="N3568" i="1"/>
  <c r="N3580" i="1"/>
  <c r="N3592" i="1"/>
  <c r="N3604" i="1"/>
  <c r="N3616" i="1"/>
  <c r="N3628" i="1"/>
  <c r="N3640" i="1"/>
  <c r="N3652" i="1"/>
  <c r="N3664" i="1"/>
  <c r="N3676" i="1"/>
  <c r="N3688" i="1"/>
  <c r="N3700" i="1"/>
  <c r="N3712" i="1"/>
  <c r="N3724" i="1"/>
  <c r="N3736" i="1"/>
  <c r="N3748" i="1"/>
  <c r="N3760" i="1"/>
  <c r="N3772" i="1"/>
  <c r="N3784" i="1"/>
  <c r="N3796" i="1"/>
  <c r="N3808" i="1"/>
  <c r="N3820" i="1"/>
  <c r="N3832" i="1"/>
  <c r="N3844" i="1"/>
  <c r="N3856" i="1"/>
  <c r="N3868" i="1"/>
  <c r="N3880" i="1"/>
  <c r="N3892" i="1"/>
  <c r="N3904" i="1"/>
  <c r="N3916" i="1"/>
  <c r="N3928" i="1"/>
  <c r="N3940" i="1"/>
  <c r="N3952" i="1"/>
  <c r="N3964" i="1"/>
  <c r="N3976" i="1"/>
  <c r="N3988" i="1"/>
  <c r="N4000" i="1"/>
  <c r="N1660" i="1"/>
  <c r="N1841" i="1"/>
  <c r="N1985" i="1"/>
  <c r="N2129" i="1"/>
  <c r="N2261" i="1"/>
  <c r="N2333" i="1"/>
  <c r="N2403" i="1"/>
  <c r="N2464" i="1"/>
  <c r="N2500" i="1"/>
  <c r="N2536" i="1"/>
  <c r="N2572" i="1"/>
  <c r="N2608" i="1"/>
  <c r="N2644" i="1"/>
  <c r="N2680" i="1"/>
  <c r="N2716" i="1"/>
  <c r="N2752" i="1"/>
  <c r="N2788" i="1"/>
  <c r="N2824" i="1"/>
  <c r="N2857" i="1"/>
  <c r="N2887" i="1"/>
  <c r="N2914" i="1"/>
  <c r="N2944" i="1"/>
  <c r="N2973" i="1"/>
  <c r="N3001" i="1"/>
  <c r="N3031" i="1"/>
  <c r="N3049" i="1"/>
  <c r="N3065" i="1"/>
  <c r="N3077" i="1"/>
  <c r="N3089" i="1"/>
  <c r="N3101" i="1"/>
  <c r="N3113" i="1"/>
  <c r="N3125" i="1"/>
  <c r="N3137" i="1"/>
  <c r="N3149" i="1"/>
  <c r="N3161" i="1"/>
  <c r="N3173" i="1"/>
  <c r="N3185" i="1"/>
  <c r="N3197" i="1"/>
  <c r="N3209" i="1"/>
  <c r="N3221" i="1"/>
  <c r="N3233" i="1"/>
  <c r="N3245" i="1"/>
  <c r="N3257" i="1"/>
  <c r="N3269" i="1"/>
  <c r="N3281" i="1"/>
  <c r="N3293" i="1"/>
  <c r="N3305" i="1"/>
  <c r="N3317" i="1"/>
  <c r="N3329" i="1"/>
  <c r="N3341" i="1"/>
  <c r="N3353" i="1"/>
  <c r="N3365" i="1"/>
  <c r="N3377" i="1"/>
  <c r="N3389" i="1"/>
  <c r="N3401" i="1"/>
  <c r="N3413" i="1"/>
  <c r="N3425" i="1"/>
  <c r="N3437" i="1"/>
  <c r="N3449" i="1"/>
  <c r="N3461" i="1"/>
  <c r="N3473" i="1"/>
  <c r="N3485" i="1"/>
  <c r="N3497" i="1"/>
  <c r="N3509" i="1"/>
  <c r="N3521" i="1"/>
  <c r="N3533" i="1"/>
  <c r="N3545" i="1"/>
  <c r="N3557" i="1"/>
  <c r="N3569" i="1"/>
  <c r="N3581" i="1"/>
  <c r="N3593" i="1"/>
  <c r="N3605" i="1"/>
  <c r="N3617" i="1"/>
  <c r="N3629" i="1"/>
  <c r="N3641" i="1"/>
  <c r="N3653" i="1"/>
  <c r="N3665" i="1"/>
  <c r="N3677" i="1"/>
  <c r="N3689" i="1"/>
  <c r="N3701" i="1"/>
  <c r="N3713" i="1"/>
  <c r="N3725" i="1"/>
  <c r="N3737" i="1"/>
  <c r="N3749" i="1"/>
  <c r="N3761" i="1"/>
  <c r="N3773" i="1"/>
  <c r="N3785" i="1"/>
  <c r="N3797" i="1"/>
  <c r="N3809" i="1"/>
  <c r="N3821" i="1"/>
  <c r="N3833" i="1"/>
  <c r="N3845" i="1"/>
  <c r="N3857" i="1"/>
  <c r="N3869" i="1"/>
  <c r="N3881" i="1"/>
  <c r="N3893" i="1"/>
  <c r="N3905" i="1"/>
  <c r="N3917" i="1"/>
  <c r="N3929" i="1"/>
  <c r="N3941" i="1"/>
  <c r="N3953" i="1"/>
  <c r="N3965" i="1"/>
  <c r="N3977" i="1"/>
  <c r="N3989" i="1"/>
  <c r="N4001" i="1"/>
  <c r="N4013" i="1"/>
  <c r="N1714" i="1"/>
  <c r="N1863" i="1"/>
  <c r="N2007" i="1"/>
  <c r="N2151" i="1"/>
  <c r="N2271" i="1"/>
  <c r="N2343" i="1"/>
  <c r="N2413" i="1"/>
  <c r="N2469" i="1"/>
  <c r="N2505" i="1"/>
  <c r="N2541" i="1"/>
  <c r="N2577" i="1"/>
  <c r="N2613" i="1"/>
  <c r="N2649" i="1"/>
  <c r="N2685" i="1"/>
  <c r="N2721" i="1"/>
  <c r="N2757" i="1"/>
  <c r="N2793" i="1"/>
  <c r="N2829" i="1"/>
  <c r="N2860" i="1"/>
  <c r="N2889" i="1"/>
  <c r="N2917" i="1"/>
  <c r="N2947" i="1"/>
  <c r="N2974" i="1"/>
  <c r="N3004" i="1"/>
  <c r="N3033" i="1"/>
  <c r="N3052" i="1"/>
  <c r="N3066" i="1"/>
  <c r="N3078" i="1"/>
  <c r="N3090" i="1"/>
  <c r="N3102" i="1"/>
  <c r="N3114" i="1"/>
  <c r="N3126" i="1"/>
  <c r="N3138" i="1"/>
  <c r="N3150" i="1"/>
  <c r="N3162" i="1"/>
  <c r="N3174" i="1"/>
  <c r="N3186" i="1"/>
  <c r="N3198" i="1"/>
  <c r="N3210" i="1"/>
  <c r="N3222" i="1"/>
  <c r="N3234" i="1"/>
  <c r="N3246" i="1"/>
  <c r="N3258" i="1"/>
  <c r="N3270" i="1"/>
  <c r="N3282" i="1"/>
  <c r="N3294" i="1"/>
  <c r="N3306" i="1"/>
  <c r="N3318" i="1"/>
  <c r="N3330" i="1"/>
  <c r="N3342" i="1"/>
  <c r="N3354" i="1"/>
  <c r="N3366" i="1"/>
  <c r="N3378" i="1"/>
  <c r="N3390" i="1"/>
  <c r="N3402" i="1"/>
  <c r="N3414" i="1"/>
  <c r="N3426" i="1"/>
  <c r="N3438" i="1"/>
  <c r="N3450" i="1"/>
  <c r="N3462" i="1"/>
  <c r="N3474" i="1"/>
  <c r="N3486" i="1"/>
  <c r="N3498" i="1"/>
  <c r="N3510" i="1"/>
  <c r="N3522" i="1"/>
  <c r="N3534" i="1"/>
  <c r="N3546" i="1"/>
  <c r="N3558" i="1"/>
  <c r="N3570" i="1"/>
  <c r="N3582" i="1"/>
  <c r="N3594" i="1"/>
  <c r="N3606" i="1"/>
  <c r="N3618" i="1"/>
  <c r="N3630" i="1"/>
  <c r="N3642" i="1"/>
  <c r="N3654" i="1"/>
  <c r="N3666" i="1"/>
  <c r="N3678" i="1"/>
  <c r="N3690" i="1"/>
  <c r="N3702" i="1"/>
  <c r="N3714" i="1"/>
  <c r="N3726" i="1"/>
  <c r="N3738" i="1"/>
  <c r="N3750" i="1"/>
  <c r="N3762" i="1"/>
  <c r="N1716" i="1"/>
  <c r="N2650" i="1"/>
  <c r="N3034" i="1"/>
  <c r="N3163" i="1"/>
  <c r="N3226" i="1"/>
  <c r="N3254" i="1"/>
  <c r="N3284" i="1"/>
  <c r="N3313" i="1"/>
  <c r="N3343" i="1"/>
  <c r="N3370" i="1"/>
  <c r="N3398" i="1"/>
  <c r="N3428" i="1"/>
  <c r="N3457" i="1"/>
  <c r="N3487" i="1"/>
  <c r="N3514" i="1"/>
  <c r="N3542" i="1"/>
  <c r="N3572" i="1"/>
  <c r="N3601" i="1"/>
  <c r="N3631" i="1"/>
  <c r="N3658" i="1"/>
  <c r="N3686" i="1"/>
  <c r="N3716" i="1"/>
  <c r="N3745" i="1"/>
  <c r="N3774" i="1"/>
  <c r="N3798" i="1"/>
  <c r="N3822" i="1"/>
  <c r="N3846" i="1"/>
  <c r="N3870" i="1"/>
  <c r="N3894" i="1"/>
  <c r="N3918" i="1"/>
  <c r="N3942" i="1"/>
  <c r="N3966" i="1"/>
  <c r="N3990" i="1"/>
  <c r="N4009" i="1"/>
  <c r="N4023" i="1"/>
  <c r="N4035" i="1"/>
  <c r="N4047" i="1"/>
  <c r="N4059" i="1"/>
  <c r="N4071" i="1"/>
  <c r="N4083" i="1"/>
  <c r="N4095" i="1"/>
  <c r="N4107" i="1"/>
  <c r="N4119" i="1"/>
  <c r="N4131" i="1"/>
  <c r="N4143" i="1"/>
  <c r="N4155" i="1"/>
  <c r="N4167" i="1"/>
  <c r="N4179" i="1"/>
  <c r="N4191" i="1"/>
  <c r="N4203" i="1"/>
  <c r="N4215" i="1"/>
  <c r="N4227" i="1"/>
  <c r="N4239" i="1"/>
  <c r="N4251" i="1"/>
  <c r="N4263" i="1"/>
  <c r="N4275" i="1"/>
  <c r="N4287" i="1"/>
  <c r="N4299" i="1"/>
  <c r="N4311" i="1"/>
  <c r="N4323" i="1"/>
  <c r="N4335" i="1"/>
  <c r="N4347" i="1"/>
  <c r="N4359" i="1"/>
  <c r="N4371" i="1"/>
  <c r="N4383" i="1"/>
  <c r="N4395" i="1"/>
  <c r="N4407" i="1"/>
  <c r="N4419" i="1"/>
  <c r="N4431" i="1"/>
  <c r="N4443" i="1"/>
  <c r="N4455" i="1"/>
  <c r="N4467" i="1"/>
  <c r="N4479" i="1"/>
  <c r="N4491" i="1"/>
  <c r="N4503" i="1"/>
  <c r="N4515" i="1"/>
  <c r="N4527" i="1"/>
  <c r="N4539" i="1"/>
  <c r="N4551" i="1"/>
  <c r="N4563" i="1"/>
  <c r="N4575" i="1"/>
  <c r="N4587" i="1"/>
  <c r="N4599" i="1"/>
  <c r="N4611" i="1"/>
  <c r="N4623" i="1"/>
  <c r="N1865" i="1"/>
  <c r="N2686" i="1"/>
  <c r="N3055" i="1"/>
  <c r="N3164" i="1"/>
  <c r="N3229" i="1"/>
  <c r="N3259" i="1"/>
  <c r="N3286" i="1"/>
  <c r="N3314" i="1"/>
  <c r="N3344" i="1"/>
  <c r="N3373" i="1"/>
  <c r="N3403" i="1"/>
  <c r="N3430" i="1"/>
  <c r="N3458" i="1"/>
  <c r="N3488" i="1"/>
  <c r="N3517" i="1"/>
  <c r="N3547" i="1"/>
  <c r="N3574" i="1"/>
  <c r="N3602" i="1"/>
  <c r="N3632" i="1"/>
  <c r="N3661" i="1"/>
  <c r="N3691" i="1"/>
  <c r="N3718" i="1"/>
  <c r="N3746" i="1"/>
  <c r="N3775" i="1"/>
  <c r="N3799" i="1"/>
  <c r="N3823" i="1"/>
  <c r="N3847" i="1"/>
  <c r="N3871" i="1"/>
  <c r="N3895" i="1"/>
  <c r="N3919" i="1"/>
  <c r="N3943" i="1"/>
  <c r="N3967" i="1"/>
  <c r="N3991" i="1"/>
  <c r="N4010" i="1"/>
  <c r="N4024" i="1"/>
  <c r="N4036" i="1"/>
  <c r="N4048" i="1"/>
  <c r="N4060" i="1"/>
  <c r="N4072" i="1"/>
  <c r="N4084" i="1"/>
  <c r="N4096" i="1"/>
  <c r="N4108" i="1"/>
  <c r="N4120" i="1"/>
  <c r="N4132" i="1"/>
  <c r="N4144" i="1"/>
  <c r="N4156" i="1"/>
  <c r="N4168" i="1"/>
  <c r="N4180" i="1"/>
  <c r="N4192" i="1"/>
  <c r="N4204" i="1"/>
  <c r="N4216" i="1"/>
  <c r="N4228" i="1"/>
  <c r="N4240" i="1"/>
  <c r="N4252" i="1"/>
  <c r="N4264" i="1"/>
  <c r="N4276" i="1"/>
  <c r="N4288" i="1"/>
  <c r="N4300" i="1"/>
  <c r="N4312" i="1"/>
  <c r="N4324" i="1"/>
  <c r="N4336" i="1"/>
  <c r="N4348" i="1"/>
  <c r="N4360" i="1"/>
  <c r="N4372" i="1"/>
  <c r="N4384" i="1"/>
  <c r="N4396" i="1"/>
  <c r="N4408" i="1"/>
  <c r="N4420" i="1"/>
  <c r="N4432" i="1"/>
  <c r="N4444" i="1"/>
  <c r="N4456" i="1"/>
  <c r="N4468" i="1"/>
  <c r="N4480" i="1"/>
  <c r="N4492" i="1"/>
  <c r="N4504" i="1"/>
  <c r="N4516" i="1"/>
  <c r="N4528" i="1"/>
  <c r="N4540" i="1"/>
  <c r="N4552" i="1"/>
  <c r="N4564" i="1"/>
  <c r="N4576" i="1"/>
  <c r="N4588" i="1"/>
  <c r="N4600" i="1"/>
  <c r="N4612" i="1"/>
  <c r="N4624" i="1"/>
  <c r="N4636" i="1"/>
  <c r="N2009" i="1"/>
  <c r="N2722" i="1"/>
  <c r="N3067" i="1"/>
  <c r="N3175" i="1"/>
  <c r="N3230" i="1"/>
  <c r="N3260" i="1"/>
  <c r="N3289" i="1"/>
  <c r="N3319" i="1"/>
  <c r="N3346" i="1"/>
  <c r="N3374" i="1"/>
  <c r="N3404" i="1"/>
  <c r="N3433" i="1"/>
  <c r="N3463" i="1"/>
  <c r="N3490" i="1"/>
  <c r="N3518" i="1"/>
  <c r="N3548" i="1"/>
  <c r="N3577" i="1"/>
  <c r="N3607" i="1"/>
  <c r="N3634" i="1"/>
  <c r="N3662" i="1"/>
  <c r="N3692" i="1"/>
  <c r="N3721" i="1"/>
  <c r="N3751" i="1"/>
  <c r="N3776" i="1"/>
  <c r="N3800" i="1"/>
  <c r="N3824" i="1"/>
  <c r="N2153" i="1"/>
  <c r="N2758" i="1"/>
  <c r="N3079" i="1"/>
  <c r="N3176" i="1"/>
  <c r="N3235" i="1"/>
  <c r="N3262" i="1"/>
  <c r="N3290" i="1"/>
  <c r="N3320" i="1"/>
  <c r="N3349" i="1"/>
  <c r="N3379" i="1"/>
  <c r="N3406" i="1"/>
  <c r="N3434" i="1"/>
  <c r="N3464" i="1"/>
  <c r="N3493" i="1"/>
  <c r="N3523" i="1"/>
  <c r="N3550" i="1"/>
  <c r="N3578" i="1"/>
  <c r="N3608" i="1"/>
  <c r="N3637" i="1"/>
  <c r="N3667" i="1"/>
  <c r="N3694" i="1"/>
  <c r="N3722" i="1"/>
  <c r="N3752" i="1"/>
  <c r="N3778" i="1"/>
  <c r="N3802" i="1"/>
  <c r="N3826" i="1"/>
  <c r="N3850" i="1"/>
  <c r="N3874" i="1"/>
  <c r="N3898" i="1"/>
  <c r="N3922" i="1"/>
  <c r="N3946" i="1"/>
  <c r="N3970" i="1"/>
  <c r="N3993" i="1"/>
  <c r="N4014" i="1"/>
  <c r="N4026" i="1"/>
  <c r="N4038" i="1"/>
  <c r="N4050" i="1"/>
  <c r="N4062" i="1"/>
  <c r="N4074" i="1"/>
  <c r="N4086" i="1"/>
  <c r="N4098" i="1"/>
  <c r="N4110" i="1"/>
  <c r="N4122" i="1"/>
  <c r="N4134" i="1"/>
  <c r="N4146" i="1"/>
  <c r="N4158" i="1"/>
  <c r="N4170" i="1"/>
  <c r="N4182" i="1"/>
  <c r="N4194" i="1"/>
  <c r="N4206" i="1"/>
  <c r="N4218" i="1"/>
  <c r="N4230" i="1"/>
  <c r="N4242" i="1"/>
  <c r="N4254" i="1"/>
  <c r="N4266" i="1"/>
  <c r="N4278" i="1"/>
  <c r="N4290" i="1"/>
  <c r="N4302" i="1"/>
  <c r="N4314" i="1"/>
  <c r="N4326" i="1"/>
  <c r="N4338" i="1"/>
  <c r="N4350" i="1"/>
  <c r="N4362" i="1"/>
  <c r="N4374" i="1"/>
  <c r="N4386" i="1"/>
  <c r="N4398" i="1"/>
  <c r="N4410" i="1"/>
  <c r="N4422" i="1"/>
  <c r="N4434" i="1"/>
  <c r="N4446" i="1"/>
  <c r="N4458" i="1"/>
  <c r="N4470" i="1"/>
  <c r="N4482" i="1"/>
  <c r="N4494" i="1"/>
  <c r="N4506" i="1"/>
  <c r="N4518" i="1"/>
  <c r="N4530" i="1"/>
  <c r="N4542" i="1"/>
  <c r="N4554" i="1"/>
  <c r="N4566" i="1"/>
  <c r="N4578" i="1"/>
  <c r="N4590" i="1"/>
  <c r="N4602" i="1"/>
  <c r="N4614" i="1"/>
  <c r="N4626" i="1"/>
  <c r="N4638" i="1"/>
  <c r="N4650" i="1"/>
  <c r="N4662" i="1"/>
  <c r="N4674" i="1"/>
  <c r="N4686" i="1"/>
  <c r="N2273" i="1"/>
  <c r="N2794" i="1"/>
  <c r="N3091" i="1"/>
  <c r="N3187" i="1"/>
  <c r="N3236" i="1"/>
  <c r="N3265" i="1"/>
  <c r="N3295" i="1"/>
  <c r="N3322" i="1"/>
  <c r="N3350" i="1"/>
  <c r="N3380" i="1"/>
  <c r="N3409" i="1"/>
  <c r="N3439" i="1"/>
  <c r="N3466" i="1"/>
  <c r="N3494" i="1"/>
  <c r="N3524" i="1"/>
  <c r="N3553" i="1"/>
  <c r="N3583" i="1"/>
  <c r="N3610" i="1"/>
  <c r="N3638" i="1"/>
  <c r="N3668" i="1"/>
  <c r="N3697" i="1"/>
  <c r="N3727" i="1"/>
  <c r="N3754" i="1"/>
  <c r="N3781" i="1"/>
  <c r="N3805" i="1"/>
  <c r="N3829" i="1"/>
  <c r="N3853" i="1"/>
  <c r="N3877" i="1"/>
  <c r="N3901" i="1"/>
  <c r="N3925" i="1"/>
  <c r="N3949" i="1"/>
  <c r="N3973" i="1"/>
  <c r="N3994" i="1"/>
  <c r="N4015" i="1"/>
  <c r="N4027" i="1"/>
  <c r="N4039" i="1"/>
  <c r="N4051" i="1"/>
  <c r="N4063" i="1"/>
  <c r="N4075" i="1"/>
  <c r="N4087" i="1"/>
  <c r="N4099" i="1"/>
  <c r="N4111" i="1"/>
  <c r="N4123" i="1"/>
  <c r="N4135" i="1"/>
  <c r="N4147" i="1"/>
  <c r="N4159" i="1"/>
  <c r="N4171" i="1"/>
  <c r="N4183" i="1"/>
  <c r="N4195" i="1"/>
  <c r="N4207" i="1"/>
  <c r="N4219" i="1"/>
  <c r="N4231" i="1"/>
  <c r="N4243" i="1"/>
  <c r="N4255" i="1"/>
  <c r="N4267" i="1"/>
  <c r="N4279" i="1"/>
  <c r="N4291" i="1"/>
  <c r="N4303" i="1"/>
  <c r="N4315" i="1"/>
  <c r="N4327" i="1"/>
  <c r="N4339" i="1"/>
  <c r="N4351" i="1"/>
  <c r="N4363" i="1"/>
  <c r="N4375" i="1"/>
  <c r="N4387" i="1"/>
  <c r="N4399" i="1"/>
  <c r="N4411" i="1"/>
  <c r="N4423" i="1"/>
  <c r="N4435" i="1"/>
  <c r="N4447" i="1"/>
  <c r="N4459" i="1"/>
  <c r="N4471" i="1"/>
  <c r="N4483" i="1"/>
  <c r="N4495" i="1"/>
  <c r="N4507" i="1"/>
  <c r="N4519" i="1"/>
  <c r="N4531" i="1"/>
  <c r="N4543" i="1"/>
  <c r="N4555" i="1"/>
  <c r="N4567" i="1"/>
  <c r="N4579" i="1"/>
  <c r="N4591" i="1"/>
  <c r="N4603" i="1"/>
  <c r="N4615" i="1"/>
  <c r="N4627" i="1"/>
  <c r="N4639" i="1"/>
  <c r="N4651" i="1"/>
  <c r="N4663" i="1"/>
  <c r="N4675" i="1"/>
  <c r="N4687" i="1"/>
  <c r="N2345" i="1"/>
  <c r="N2830" i="1"/>
  <c r="N3103" i="1"/>
  <c r="N3188" i="1"/>
  <c r="N3238" i="1"/>
  <c r="N3266" i="1"/>
  <c r="N3296" i="1"/>
  <c r="N3325" i="1"/>
  <c r="N3355" i="1"/>
  <c r="N3382" i="1"/>
  <c r="N3410" i="1"/>
  <c r="N3440" i="1"/>
  <c r="N3469" i="1"/>
  <c r="N3499" i="1"/>
  <c r="N3526" i="1"/>
  <c r="N3554" i="1"/>
  <c r="N3584" i="1"/>
  <c r="N3613" i="1"/>
  <c r="N3643" i="1"/>
  <c r="N3670" i="1"/>
  <c r="N3698" i="1"/>
  <c r="N3728" i="1"/>
  <c r="N3757" i="1"/>
  <c r="N3782" i="1"/>
  <c r="N3806" i="1"/>
  <c r="N3830" i="1"/>
  <c r="N2414" i="1"/>
  <c r="N2863" i="1"/>
  <c r="N3115" i="1"/>
  <c r="N3199" i="1"/>
  <c r="N3241" i="1"/>
  <c r="N3271" i="1"/>
  <c r="N3298" i="1"/>
  <c r="N3326" i="1"/>
  <c r="N3356" i="1"/>
  <c r="N3385" i="1"/>
  <c r="N3415" i="1"/>
  <c r="N3442" i="1"/>
  <c r="N3470" i="1"/>
  <c r="N3500" i="1"/>
  <c r="N3529" i="1"/>
  <c r="N3559" i="1"/>
  <c r="N3586" i="1"/>
  <c r="N3614" i="1"/>
  <c r="N3644" i="1"/>
  <c r="N3673" i="1"/>
  <c r="N3703" i="1"/>
  <c r="N3730" i="1"/>
  <c r="N3758" i="1"/>
  <c r="N3786" i="1"/>
  <c r="N3810" i="1"/>
  <c r="N3834" i="1"/>
  <c r="N3858" i="1"/>
  <c r="N3882" i="1"/>
  <c r="N3906" i="1"/>
  <c r="N3930" i="1"/>
  <c r="N3954" i="1"/>
  <c r="N3978" i="1"/>
  <c r="N3998" i="1"/>
  <c r="N4017" i="1"/>
  <c r="N4029" i="1"/>
  <c r="N4041" i="1"/>
  <c r="N4053" i="1"/>
  <c r="N4065" i="1"/>
  <c r="N4077" i="1"/>
  <c r="N4089" i="1"/>
  <c r="N4101" i="1"/>
  <c r="N4113" i="1"/>
  <c r="N4125" i="1"/>
  <c r="N4137" i="1"/>
  <c r="N4149" i="1"/>
  <c r="N4161" i="1"/>
  <c r="N4173" i="1"/>
  <c r="N4185" i="1"/>
  <c r="N4197" i="1"/>
  <c r="N4209" i="1"/>
  <c r="N4221" i="1"/>
  <c r="N4233" i="1"/>
  <c r="N4245" i="1"/>
  <c r="N4257" i="1"/>
  <c r="N4269" i="1"/>
  <c r="N4281" i="1"/>
  <c r="N4293" i="1"/>
  <c r="N4305" i="1"/>
  <c r="N4317" i="1"/>
  <c r="N4329" i="1"/>
  <c r="N4341" i="1"/>
  <c r="N4353" i="1"/>
  <c r="N4365" i="1"/>
  <c r="N4377" i="1"/>
  <c r="N4389" i="1"/>
  <c r="N4401" i="1"/>
  <c r="N4413" i="1"/>
  <c r="N4425" i="1"/>
  <c r="N4437" i="1"/>
  <c r="N4449" i="1"/>
  <c r="N4461" i="1"/>
  <c r="N4473" i="1"/>
  <c r="N4485" i="1"/>
  <c r="N4497" i="1"/>
  <c r="N4509" i="1"/>
  <c r="N4521" i="1"/>
  <c r="N4533" i="1"/>
  <c r="N4545" i="1"/>
  <c r="N4557" i="1"/>
  <c r="N4569" i="1"/>
  <c r="N4581" i="1"/>
  <c r="N4593" i="1"/>
  <c r="N4605" i="1"/>
  <c r="N4617" i="1"/>
  <c r="N4629" i="1"/>
  <c r="N4641" i="1"/>
  <c r="N4653" i="1"/>
  <c r="N4665" i="1"/>
  <c r="N4677" i="1"/>
  <c r="N4689" i="1"/>
  <c r="N2470" i="1"/>
  <c r="N2890" i="1"/>
  <c r="N3127" i="1"/>
  <c r="N3200" i="1"/>
  <c r="N3242" i="1"/>
  <c r="N3272" i="1"/>
  <c r="N3301" i="1"/>
  <c r="N3331" i="1"/>
  <c r="N3358" i="1"/>
  <c r="N3386" i="1"/>
  <c r="N3416" i="1"/>
  <c r="N3445" i="1"/>
  <c r="N3475" i="1"/>
  <c r="N3502" i="1"/>
  <c r="N3530" i="1"/>
  <c r="N3560" i="1"/>
  <c r="N3589" i="1"/>
  <c r="N3619" i="1"/>
  <c r="N3646" i="1"/>
  <c r="N3674" i="1"/>
  <c r="N3704" i="1"/>
  <c r="N3733" i="1"/>
  <c r="N3763" i="1"/>
  <c r="N3787" i="1"/>
  <c r="N3811" i="1"/>
  <c r="N3835" i="1"/>
  <c r="N3859" i="1"/>
  <c r="N3883" i="1"/>
  <c r="N3907" i="1"/>
  <c r="N3931" i="1"/>
  <c r="N3955" i="1"/>
  <c r="N3979" i="1"/>
  <c r="N4002" i="1"/>
  <c r="N4018" i="1"/>
  <c r="N4030" i="1"/>
  <c r="N4042" i="1"/>
  <c r="N4054" i="1"/>
  <c r="N4066" i="1"/>
  <c r="N4078" i="1"/>
  <c r="N4090" i="1"/>
  <c r="N4102" i="1"/>
  <c r="N4114" i="1"/>
  <c r="N4126" i="1"/>
  <c r="N4138" i="1"/>
  <c r="N4150" i="1"/>
  <c r="N4162" i="1"/>
  <c r="N4174" i="1"/>
  <c r="N4186" i="1"/>
  <c r="N4198" i="1"/>
  <c r="N4210" i="1"/>
  <c r="N4222" i="1"/>
  <c r="N4234" i="1"/>
  <c r="N4246" i="1"/>
  <c r="N4258" i="1"/>
  <c r="N4270" i="1"/>
  <c r="N4282" i="1"/>
  <c r="N4294" i="1"/>
  <c r="N4306" i="1"/>
  <c r="N4318" i="1"/>
  <c r="N4330" i="1"/>
  <c r="N4342" i="1"/>
  <c r="N4354" i="1"/>
  <c r="N4366" i="1"/>
  <c r="N4378" i="1"/>
  <c r="N4390" i="1"/>
  <c r="N4402" i="1"/>
  <c r="N4414" i="1"/>
  <c r="N4426" i="1"/>
  <c r="N4438" i="1"/>
  <c r="N4450" i="1"/>
  <c r="N4462" i="1"/>
  <c r="N4474" i="1"/>
  <c r="N4486" i="1"/>
  <c r="N4498" i="1"/>
  <c r="N4510" i="1"/>
  <c r="N4522" i="1"/>
  <c r="N4534" i="1"/>
  <c r="N4546" i="1"/>
  <c r="N4558" i="1"/>
  <c r="N4570" i="1"/>
  <c r="N4582" i="1"/>
  <c r="N4594" i="1"/>
  <c r="N4606" i="1"/>
  <c r="N4618" i="1"/>
  <c r="N4630" i="1"/>
  <c r="N4642" i="1"/>
  <c r="N4654" i="1"/>
  <c r="N4666" i="1"/>
  <c r="N4678" i="1"/>
  <c r="N4690" i="1"/>
  <c r="N2506" i="1"/>
  <c r="N2920" i="1"/>
  <c r="N3139" i="1"/>
  <c r="N3211" i="1"/>
  <c r="N3247" i="1"/>
  <c r="N3274" i="1"/>
  <c r="N3302" i="1"/>
  <c r="N3332" i="1"/>
  <c r="N3361" i="1"/>
  <c r="N3391" i="1"/>
  <c r="N3418" i="1"/>
  <c r="N3446" i="1"/>
  <c r="N3476" i="1"/>
  <c r="N3505" i="1"/>
  <c r="N3535" i="1"/>
  <c r="N3562" i="1"/>
  <c r="N3590" i="1"/>
  <c r="N3620" i="1"/>
  <c r="N3649" i="1"/>
  <c r="N3679" i="1"/>
  <c r="N3706" i="1"/>
  <c r="N3734" i="1"/>
  <c r="N3764" i="1"/>
  <c r="N3788" i="1"/>
  <c r="N3812" i="1"/>
  <c r="N3836" i="1"/>
  <c r="N3860" i="1"/>
  <c r="N3884" i="1"/>
  <c r="N3908" i="1"/>
  <c r="N3932" i="1"/>
  <c r="N3956" i="1"/>
  <c r="N3980" i="1"/>
  <c r="N4003" i="1"/>
  <c r="N4019" i="1"/>
  <c r="N4031" i="1"/>
  <c r="N4043" i="1"/>
  <c r="N4055" i="1"/>
  <c r="N4067" i="1"/>
  <c r="N4079" i="1"/>
  <c r="N4091" i="1"/>
  <c r="N4103" i="1"/>
  <c r="N4115" i="1"/>
  <c r="N4127" i="1"/>
  <c r="N4139" i="1"/>
  <c r="N4151" i="1"/>
  <c r="N4163" i="1"/>
  <c r="N4175" i="1"/>
  <c r="N4187" i="1"/>
  <c r="N4199" i="1"/>
  <c r="N4211" i="1"/>
  <c r="N4223" i="1"/>
  <c r="N4235" i="1"/>
  <c r="N4247" i="1"/>
  <c r="N4259" i="1"/>
  <c r="N4271" i="1"/>
  <c r="N4283" i="1"/>
  <c r="N4295" i="1"/>
  <c r="N4307" i="1"/>
  <c r="N4319" i="1"/>
  <c r="N4331" i="1"/>
  <c r="N4343" i="1"/>
  <c r="N4355" i="1"/>
  <c r="N4367" i="1"/>
  <c r="N4379" i="1"/>
  <c r="N4391" i="1"/>
  <c r="N4403" i="1"/>
  <c r="N4415" i="1"/>
  <c r="N4427" i="1"/>
  <c r="N4439" i="1"/>
  <c r="N4451" i="1"/>
  <c r="N4463" i="1"/>
  <c r="N4475" i="1"/>
  <c r="N4487" i="1"/>
  <c r="N4499" i="1"/>
  <c r="N4511" i="1"/>
  <c r="N4523" i="1"/>
  <c r="N4535" i="1"/>
  <c r="N4547" i="1"/>
  <c r="N4559" i="1"/>
  <c r="N4571" i="1"/>
  <c r="N4583" i="1"/>
  <c r="N4595" i="1"/>
  <c r="N4607" i="1"/>
  <c r="N4619" i="1"/>
  <c r="N4631" i="1"/>
  <c r="N4643" i="1"/>
  <c r="N4655" i="1"/>
  <c r="N4667" i="1"/>
  <c r="N4679" i="1"/>
  <c r="N4691" i="1"/>
  <c r="N2542" i="1"/>
  <c r="N2949" i="1"/>
  <c r="N3140" i="1"/>
  <c r="N3212" i="1"/>
  <c r="N3248" i="1"/>
  <c r="N3277" i="1"/>
  <c r="N3307" i="1"/>
  <c r="N3334" i="1"/>
  <c r="N3362" i="1"/>
  <c r="N3392" i="1"/>
  <c r="N3421" i="1"/>
  <c r="N3451" i="1"/>
  <c r="N3478" i="1"/>
  <c r="N3506" i="1"/>
  <c r="N3536" i="1"/>
  <c r="N3565" i="1"/>
  <c r="N3595" i="1"/>
  <c r="N3622" i="1"/>
  <c r="N3650" i="1"/>
  <c r="N3680" i="1"/>
  <c r="N3709" i="1"/>
  <c r="N3739" i="1"/>
  <c r="N3766" i="1"/>
  <c r="N3790" i="1"/>
  <c r="N3814" i="1"/>
  <c r="N3838" i="1"/>
  <c r="N3862" i="1"/>
  <c r="N3886" i="1"/>
  <c r="N3910" i="1"/>
  <c r="N3934" i="1"/>
  <c r="N3958" i="1"/>
  <c r="N3982" i="1"/>
  <c r="N4004" i="1"/>
  <c r="N4020" i="1"/>
  <c r="N4032" i="1"/>
  <c r="N4044" i="1"/>
  <c r="N4056" i="1"/>
  <c r="N4068" i="1"/>
  <c r="N4080" i="1"/>
  <c r="N4092" i="1"/>
  <c r="N4104" i="1"/>
  <c r="N4116" i="1"/>
  <c r="N4128" i="1"/>
  <c r="N4140" i="1"/>
  <c r="N4152" i="1"/>
  <c r="N4164" i="1"/>
  <c r="N4176" i="1"/>
  <c r="N4188" i="1"/>
  <c r="N4200" i="1"/>
  <c r="N4212" i="1"/>
  <c r="N4224" i="1"/>
  <c r="N4236" i="1"/>
  <c r="N4248" i="1"/>
  <c r="N4260" i="1"/>
  <c r="N4272" i="1"/>
  <c r="N4284" i="1"/>
  <c r="N4296" i="1"/>
  <c r="N4308" i="1"/>
  <c r="N4320" i="1"/>
  <c r="N4332" i="1"/>
  <c r="N4344" i="1"/>
  <c r="N4356" i="1"/>
  <c r="N4368" i="1"/>
  <c r="N4380" i="1"/>
  <c r="N4392" i="1"/>
  <c r="N4404" i="1"/>
  <c r="N4416" i="1"/>
  <c r="N4428" i="1"/>
  <c r="N4440" i="1"/>
  <c r="N4452" i="1"/>
  <c r="N4464" i="1"/>
  <c r="N4476" i="1"/>
  <c r="N4488" i="1"/>
  <c r="N4500" i="1"/>
  <c r="N4512" i="1"/>
  <c r="N4524" i="1"/>
  <c r="N4536" i="1"/>
  <c r="N4548" i="1"/>
  <c r="N4560" i="1"/>
  <c r="N4572" i="1"/>
  <c r="N4584" i="1"/>
  <c r="N4596" i="1"/>
  <c r="N4608" i="1"/>
  <c r="N4620" i="1"/>
  <c r="N4632" i="1"/>
  <c r="N4644" i="1"/>
  <c r="N4656" i="1"/>
  <c r="N4668" i="1"/>
  <c r="N4680" i="1"/>
  <c r="N2578" i="1"/>
  <c r="N2977" i="1"/>
  <c r="N3151" i="1"/>
  <c r="N3223" i="1"/>
  <c r="N3250" i="1"/>
  <c r="N3278" i="1"/>
  <c r="N3308" i="1"/>
  <c r="N3337" i="1"/>
  <c r="N3367" i="1"/>
  <c r="N3394" i="1"/>
  <c r="N3422" i="1"/>
  <c r="N3452" i="1"/>
  <c r="N3481" i="1"/>
  <c r="N3511" i="1"/>
  <c r="N3538" i="1"/>
  <c r="N3566" i="1"/>
  <c r="N3596" i="1"/>
  <c r="N3625" i="1"/>
  <c r="N3655" i="1"/>
  <c r="N3682" i="1"/>
  <c r="N3710" i="1"/>
  <c r="N3740" i="1"/>
  <c r="N3769" i="1"/>
  <c r="N3793" i="1"/>
  <c r="N3817" i="1"/>
  <c r="N3841" i="1"/>
  <c r="N3865" i="1"/>
  <c r="N3889" i="1"/>
  <c r="N3913" i="1"/>
  <c r="N3937" i="1"/>
  <c r="N3961" i="1"/>
  <c r="N3985" i="1"/>
  <c r="N4005" i="1"/>
  <c r="N4021" i="1"/>
  <c r="N4033" i="1"/>
  <c r="N4045" i="1"/>
  <c r="N4057" i="1"/>
  <c r="N4069" i="1"/>
  <c r="N4081" i="1"/>
  <c r="N4093" i="1"/>
  <c r="N4105" i="1"/>
  <c r="N4117" i="1"/>
  <c r="N4129" i="1"/>
  <c r="N4141" i="1"/>
  <c r="N4153" i="1"/>
  <c r="N4165" i="1"/>
  <c r="N4177" i="1"/>
  <c r="N4189" i="1"/>
  <c r="N4201" i="1"/>
  <c r="N4213" i="1"/>
  <c r="N4225" i="1"/>
  <c r="N4237" i="1"/>
  <c r="N4249" i="1"/>
  <c r="N4261" i="1"/>
  <c r="N4273" i="1"/>
  <c r="N4285" i="1"/>
  <c r="N4297" i="1"/>
  <c r="N4309" i="1"/>
  <c r="N4321" i="1"/>
  <c r="N4333" i="1"/>
  <c r="N4345" i="1"/>
  <c r="N4357" i="1"/>
  <c r="N4369" i="1"/>
  <c r="N4381" i="1"/>
  <c r="N4393" i="1"/>
  <c r="N4405" i="1"/>
  <c r="N4417" i="1"/>
  <c r="N4429" i="1"/>
  <c r="N4441" i="1"/>
  <c r="N4453" i="1"/>
  <c r="N4465" i="1"/>
  <c r="N4477" i="1"/>
  <c r="N4489" i="1"/>
  <c r="N4501" i="1"/>
  <c r="N4513" i="1"/>
  <c r="N4525" i="1"/>
  <c r="N4537" i="1"/>
  <c r="N4549" i="1"/>
  <c r="N4561" i="1"/>
  <c r="N4573" i="1"/>
  <c r="N4585" i="1"/>
  <c r="N4597" i="1"/>
  <c r="N4609" i="1"/>
  <c r="N4621" i="1"/>
  <c r="N4633" i="1"/>
  <c r="N4645" i="1"/>
  <c r="N4657" i="1"/>
  <c r="N4669" i="1"/>
  <c r="N4681" i="1"/>
  <c r="N2614" i="1"/>
  <c r="N3482" i="1"/>
  <c r="N3818" i="1"/>
  <c r="N3926" i="1"/>
  <c r="N4016" i="1"/>
  <c r="N4064" i="1"/>
  <c r="N4112" i="1"/>
  <c r="N4160" i="1"/>
  <c r="N4208" i="1"/>
  <c r="N4256" i="1"/>
  <c r="N4304" i="1"/>
  <c r="N4352" i="1"/>
  <c r="N4400" i="1"/>
  <c r="N4448" i="1"/>
  <c r="N4496" i="1"/>
  <c r="N4544" i="1"/>
  <c r="N4592" i="1"/>
  <c r="N4637" i="1"/>
  <c r="N4670" i="1"/>
  <c r="N4694" i="1"/>
  <c r="N4706" i="1"/>
  <c r="N4718" i="1"/>
  <c r="N4730" i="1"/>
  <c r="N4742" i="1"/>
  <c r="N4754" i="1"/>
  <c r="N4766" i="1"/>
  <c r="N4778" i="1"/>
  <c r="N4790" i="1"/>
  <c r="N4802" i="1"/>
  <c r="N4814" i="1"/>
  <c r="N4826" i="1"/>
  <c r="N4838" i="1"/>
  <c r="N4850" i="1"/>
  <c r="N4862" i="1"/>
  <c r="N4874" i="1"/>
  <c r="N4886" i="1"/>
  <c r="N4898" i="1"/>
  <c r="N4910" i="1"/>
  <c r="N4922" i="1"/>
  <c r="N4934" i="1"/>
  <c r="N4946" i="1"/>
  <c r="N4958" i="1"/>
  <c r="N4970" i="1"/>
  <c r="N4982" i="1"/>
  <c r="N4994" i="1"/>
  <c r="N5006" i="1"/>
  <c r="N5018" i="1"/>
  <c r="N5030" i="1"/>
  <c r="N5042" i="1"/>
  <c r="N5054" i="1"/>
  <c r="N5066" i="1"/>
  <c r="N5078" i="1"/>
  <c r="N5090" i="1"/>
  <c r="N5102" i="1"/>
  <c r="N5114" i="1"/>
  <c r="N5126" i="1"/>
  <c r="N5138" i="1"/>
  <c r="N5150" i="1"/>
  <c r="N5162" i="1"/>
  <c r="N5174" i="1"/>
  <c r="N5186" i="1"/>
  <c r="N5198" i="1"/>
  <c r="N5210" i="1"/>
  <c r="N5222" i="1"/>
  <c r="N5234" i="1"/>
  <c r="N5246" i="1"/>
  <c r="N5258" i="1"/>
  <c r="N5270" i="1"/>
  <c r="N5282" i="1"/>
  <c r="N5294" i="1"/>
  <c r="N5306" i="1"/>
  <c r="N5318" i="1"/>
  <c r="N5330" i="1"/>
  <c r="N5342" i="1"/>
  <c r="N5354" i="1"/>
  <c r="N5366" i="1"/>
  <c r="N5378" i="1"/>
  <c r="N5390" i="1"/>
  <c r="N5402" i="1"/>
  <c r="N5414" i="1"/>
  <c r="N5426" i="1"/>
  <c r="N5438" i="1"/>
  <c r="N5450" i="1"/>
  <c r="N5462" i="1"/>
  <c r="N5474" i="1"/>
  <c r="N5486" i="1"/>
  <c r="N5498" i="1"/>
  <c r="N5510" i="1"/>
  <c r="N5522" i="1"/>
  <c r="N3007" i="1"/>
  <c r="N3512" i="1"/>
  <c r="N3842" i="1"/>
  <c r="N3938" i="1"/>
  <c r="N4022" i="1"/>
  <c r="N4070" i="1"/>
  <c r="N4118" i="1"/>
  <c r="N4166" i="1"/>
  <c r="N4214" i="1"/>
  <c r="N4262" i="1"/>
  <c r="N4310" i="1"/>
  <c r="N4358" i="1"/>
  <c r="N4406" i="1"/>
  <c r="N4454" i="1"/>
  <c r="N4502" i="1"/>
  <c r="N4550" i="1"/>
  <c r="N4598" i="1"/>
  <c r="N4640" i="1"/>
  <c r="N4671" i="1"/>
  <c r="N4695" i="1"/>
  <c r="N4707" i="1"/>
  <c r="N4719" i="1"/>
  <c r="N4731" i="1"/>
  <c r="N4743" i="1"/>
  <c r="N4755" i="1"/>
  <c r="N4767" i="1"/>
  <c r="N4779" i="1"/>
  <c r="N4791" i="1"/>
  <c r="N4803" i="1"/>
  <c r="N4815" i="1"/>
  <c r="N4827" i="1"/>
  <c r="N4839" i="1"/>
  <c r="N4851" i="1"/>
  <c r="N4863" i="1"/>
  <c r="N4875" i="1"/>
  <c r="N4887" i="1"/>
  <c r="N4899" i="1"/>
  <c r="N4911" i="1"/>
  <c r="N4923" i="1"/>
  <c r="N4935" i="1"/>
  <c r="N4947" i="1"/>
  <c r="N4959" i="1"/>
  <c r="N4971" i="1"/>
  <c r="N4983" i="1"/>
  <c r="N4995" i="1"/>
  <c r="N5007" i="1"/>
  <c r="N5019" i="1"/>
  <c r="N5031" i="1"/>
  <c r="N5043" i="1"/>
  <c r="N5055" i="1"/>
  <c r="N5067" i="1"/>
  <c r="N5079" i="1"/>
  <c r="N5091" i="1"/>
  <c r="N5103" i="1"/>
  <c r="N5115" i="1"/>
  <c r="N5127" i="1"/>
  <c r="N5139" i="1"/>
  <c r="N5151" i="1"/>
  <c r="N5163" i="1"/>
  <c r="N5175" i="1"/>
  <c r="N5187" i="1"/>
  <c r="N5199" i="1"/>
  <c r="N5211" i="1"/>
  <c r="N5223" i="1"/>
  <c r="N5235" i="1"/>
  <c r="N5247" i="1"/>
  <c r="N5259" i="1"/>
  <c r="N5271" i="1"/>
  <c r="N5283" i="1"/>
  <c r="N5295" i="1"/>
  <c r="N5307" i="1"/>
  <c r="N5319" i="1"/>
  <c r="N5331" i="1"/>
  <c r="N5343" i="1"/>
  <c r="N5355" i="1"/>
  <c r="N5367" i="1"/>
  <c r="N5379" i="1"/>
  <c r="N5391" i="1"/>
  <c r="N5403" i="1"/>
  <c r="N5415" i="1"/>
  <c r="N5427" i="1"/>
  <c r="N5439" i="1"/>
  <c r="N5451" i="1"/>
  <c r="N5463" i="1"/>
  <c r="N5475" i="1"/>
  <c r="N5487" i="1"/>
  <c r="N5499" i="1"/>
  <c r="N5511" i="1"/>
  <c r="N5523" i="1"/>
  <c r="N5535" i="1"/>
  <c r="N5547" i="1"/>
  <c r="N5559" i="1"/>
  <c r="N5571" i="1"/>
  <c r="N5583" i="1"/>
  <c r="N5595" i="1"/>
  <c r="N5607" i="1"/>
  <c r="N5619" i="1"/>
  <c r="N5631" i="1"/>
  <c r="N5643" i="1"/>
  <c r="N5655" i="1"/>
  <c r="N5667" i="1"/>
  <c r="N5679" i="1"/>
  <c r="N5691" i="1"/>
  <c r="N5703" i="1"/>
  <c r="N5715" i="1"/>
  <c r="N5727" i="1"/>
  <c r="N5739" i="1"/>
  <c r="N5751" i="1"/>
  <c r="N5763" i="1"/>
  <c r="N5775" i="1"/>
  <c r="N5787" i="1"/>
  <c r="N5799" i="1"/>
  <c r="N5811" i="1"/>
  <c r="N5823" i="1"/>
  <c r="N5835" i="1"/>
  <c r="N5847" i="1"/>
  <c r="N5859" i="1"/>
  <c r="N5871" i="1"/>
  <c r="N5883" i="1"/>
  <c r="N5895" i="1"/>
  <c r="N5907" i="1"/>
  <c r="N5919" i="1"/>
  <c r="N5931" i="1"/>
  <c r="N5943" i="1"/>
  <c r="N5955" i="1"/>
  <c r="N5967" i="1"/>
  <c r="N5979" i="1"/>
  <c r="N5991" i="1"/>
  <c r="N6003" i="1"/>
  <c r="N6015" i="1"/>
  <c r="N6027" i="1"/>
  <c r="N6039" i="1"/>
  <c r="N6051" i="1"/>
  <c r="N6063" i="1"/>
  <c r="N6075" i="1"/>
  <c r="N6087" i="1"/>
  <c r="N6099" i="1"/>
  <c r="N6111" i="1"/>
  <c r="N6123" i="1"/>
  <c r="N6135" i="1"/>
  <c r="N6147" i="1"/>
  <c r="N6159" i="1"/>
  <c r="N6171" i="1"/>
  <c r="N6183" i="1"/>
  <c r="N6195" i="1"/>
  <c r="N6207" i="1"/>
  <c r="N6219" i="1"/>
  <c r="N6231" i="1"/>
  <c r="N3152" i="1"/>
  <c r="N3541" i="1"/>
  <c r="N3848" i="1"/>
  <c r="N3944" i="1"/>
  <c r="N4025" i="1"/>
  <c r="N4073" i="1"/>
  <c r="N4121" i="1"/>
  <c r="N4169" i="1"/>
  <c r="N4217" i="1"/>
  <c r="N4265" i="1"/>
  <c r="N4313" i="1"/>
  <c r="N4361" i="1"/>
  <c r="N4409" i="1"/>
  <c r="N4457" i="1"/>
  <c r="N4505" i="1"/>
  <c r="N4553" i="1"/>
  <c r="N4601" i="1"/>
  <c r="N4646" i="1"/>
  <c r="N4672" i="1"/>
  <c r="N4696" i="1"/>
  <c r="N4708" i="1"/>
  <c r="N4720" i="1"/>
  <c r="N4732" i="1"/>
  <c r="N4744" i="1"/>
  <c r="N4756" i="1"/>
  <c r="N4768" i="1"/>
  <c r="N4780" i="1"/>
  <c r="N4792" i="1"/>
  <c r="N4804" i="1"/>
  <c r="N4816" i="1"/>
  <c r="N4828" i="1"/>
  <c r="N4840" i="1"/>
  <c r="N4852" i="1"/>
  <c r="N4864" i="1"/>
  <c r="N4876" i="1"/>
  <c r="N4888" i="1"/>
  <c r="N4900" i="1"/>
  <c r="N4912" i="1"/>
  <c r="N4924" i="1"/>
  <c r="N4936" i="1"/>
  <c r="N4948" i="1"/>
  <c r="N4960" i="1"/>
  <c r="N4972" i="1"/>
  <c r="N4984" i="1"/>
  <c r="N4996" i="1"/>
  <c r="N5008" i="1"/>
  <c r="N5020" i="1"/>
  <c r="N5032" i="1"/>
  <c r="N5044" i="1"/>
  <c r="N5056" i="1"/>
  <c r="N5068" i="1"/>
  <c r="N5080" i="1"/>
  <c r="N5092" i="1"/>
  <c r="N5104" i="1"/>
  <c r="N5116" i="1"/>
  <c r="N5128" i="1"/>
  <c r="N5140" i="1"/>
  <c r="N5152" i="1"/>
  <c r="N5164" i="1"/>
  <c r="N5176" i="1"/>
  <c r="N5188" i="1"/>
  <c r="N5200" i="1"/>
  <c r="N5212" i="1"/>
  <c r="N5224" i="1"/>
  <c r="N5236" i="1"/>
  <c r="N5248" i="1"/>
  <c r="N5260" i="1"/>
  <c r="N5272" i="1"/>
  <c r="N5284" i="1"/>
  <c r="N5296" i="1"/>
  <c r="N5308" i="1"/>
  <c r="N5320" i="1"/>
  <c r="N5332" i="1"/>
  <c r="N5344" i="1"/>
  <c r="N5356" i="1"/>
  <c r="N5368" i="1"/>
  <c r="N5380" i="1"/>
  <c r="N5392" i="1"/>
  <c r="N5404" i="1"/>
  <c r="N5416" i="1"/>
  <c r="N5428" i="1"/>
  <c r="N5440" i="1"/>
  <c r="N5452" i="1"/>
  <c r="N5464" i="1"/>
  <c r="N5476" i="1"/>
  <c r="N3224" i="1"/>
  <c r="N3571" i="1"/>
  <c r="N3854" i="1"/>
  <c r="N3950" i="1"/>
  <c r="N4028" i="1"/>
  <c r="N4076" i="1"/>
  <c r="N4124" i="1"/>
  <c r="N4172" i="1"/>
  <c r="N4220" i="1"/>
  <c r="N4268" i="1"/>
  <c r="N4316" i="1"/>
  <c r="N4364" i="1"/>
  <c r="N4412" i="1"/>
  <c r="N4460" i="1"/>
  <c r="N4508" i="1"/>
  <c r="N4556" i="1"/>
  <c r="N4604" i="1"/>
  <c r="N4647" i="1"/>
  <c r="N4673" i="1"/>
  <c r="N4697" i="1"/>
  <c r="N4709" i="1"/>
  <c r="N4721" i="1"/>
  <c r="N4733" i="1"/>
  <c r="N4745" i="1"/>
  <c r="N4757" i="1"/>
  <c r="N4769" i="1"/>
  <c r="N4781" i="1"/>
  <c r="N4793" i="1"/>
  <c r="N4805" i="1"/>
  <c r="N4817" i="1"/>
  <c r="N4829" i="1"/>
  <c r="N4841" i="1"/>
  <c r="N4853" i="1"/>
  <c r="N4865" i="1"/>
  <c r="N4877" i="1"/>
  <c r="N4889" i="1"/>
  <c r="N4901" i="1"/>
  <c r="N4913" i="1"/>
  <c r="N4925" i="1"/>
  <c r="N4937" i="1"/>
  <c r="N4949" i="1"/>
  <c r="N4961" i="1"/>
  <c r="N4973" i="1"/>
  <c r="N4985" i="1"/>
  <c r="N4997" i="1"/>
  <c r="N5009" i="1"/>
  <c r="N5021" i="1"/>
  <c r="N5033" i="1"/>
  <c r="N5045" i="1"/>
  <c r="N5057" i="1"/>
  <c r="N5069" i="1"/>
  <c r="N5081" i="1"/>
  <c r="N5093" i="1"/>
  <c r="N5105" i="1"/>
  <c r="N5117" i="1"/>
  <c r="N5129" i="1"/>
  <c r="N5141" i="1"/>
  <c r="N5153" i="1"/>
  <c r="N5165" i="1"/>
  <c r="N5177" i="1"/>
  <c r="N5189" i="1"/>
  <c r="N5201" i="1"/>
  <c r="N5213" i="1"/>
  <c r="N5225" i="1"/>
  <c r="N5237" i="1"/>
  <c r="N5249" i="1"/>
  <c r="N5261" i="1"/>
  <c r="N5273" i="1"/>
  <c r="N5285" i="1"/>
  <c r="N5297" i="1"/>
  <c r="N5309" i="1"/>
  <c r="N5321" i="1"/>
  <c r="N5333" i="1"/>
  <c r="N5345" i="1"/>
  <c r="N5357" i="1"/>
  <c r="N5369" i="1"/>
  <c r="N5381" i="1"/>
  <c r="N5393" i="1"/>
  <c r="N5405" i="1"/>
  <c r="N5417" i="1"/>
  <c r="N5429" i="1"/>
  <c r="N5441" i="1"/>
  <c r="N5453" i="1"/>
  <c r="N5465" i="1"/>
  <c r="N5477" i="1"/>
  <c r="N5489" i="1"/>
  <c r="N5501" i="1"/>
  <c r="N5513" i="1"/>
  <c r="N5525" i="1"/>
  <c r="N5537" i="1"/>
  <c r="N5549" i="1"/>
  <c r="N5561" i="1"/>
  <c r="N5573" i="1"/>
  <c r="N5585" i="1"/>
  <c r="N5597" i="1"/>
  <c r="N5609" i="1"/>
  <c r="N5621" i="1"/>
  <c r="N5633" i="1"/>
  <c r="N5645" i="1"/>
  <c r="N5657" i="1"/>
  <c r="N5669" i="1"/>
  <c r="N5681" i="1"/>
  <c r="N5693" i="1"/>
  <c r="N5705" i="1"/>
  <c r="N5717" i="1"/>
  <c r="N5729" i="1"/>
  <c r="N5741" i="1"/>
  <c r="N5753" i="1"/>
  <c r="N5765" i="1"/>
  <c r="N5777" i="1"/>
  <c r="N5789" i="1"/>
  <c r="N5801" i="1"/>
  <c r="N5813" i="1"/>
  <c r="N5825" i="1"/>
  <c r="N5837" i="1"/>
  <c r="N5849" i="1"/>
  <c r="N5861" i="1"/>
  <c r="N5873" i="1"/>
  <c r="N5885" i="1"/>
  <c r="N5897" i="1"/>
  <c r="N5909" i="1"/>
  <c r="N5921" i="1"/>
  <c r="N5933" i="1"/>
  <c r="N5945" i="1"/>
  <c r="N5957" i="1"/>
  <c r="N5969" i="1"/>
  <c r="N5981" i="1"/>
  <c r="N5993" i="1"/>
  <c r="N6005" i="1"/>
  <c r="N6017" i="1"/>
  <c r="N6029" i="1"/>
  <c r="N6041" i="1"/>
  <c r="N6053" i="1"/>
  <c r="N6065" i="1"/>
  <c r="N6077" i="1"/>
  <c r="N6089" i="1"/>
  <c r="N6101" i="1"/>
  <c r="N6113" i="1"/>
  <c r="N6125" i="1"/>
  <c r="N6137" i="1"/>
  <c r="N6149" i="1"/>
  <c r="N6161" i="1"/>
  <c r="N6173" i="1"/>
  <c r="N6185" i="1"/>
  <c r="N6197" i="1"/>
  <c r="N6209" i="1"/>
  <c r="N6221" i="1"/>
  <c r="N6233" i="1"/>
  <c r="N6245" i="1"/>
  <c r="N6257" i="1"/>
  <c r="N6269" i="1"/>
  <c r="N6281" i="1"/>
  <c r="N6293" i="1"/>
  <c r="N6305" i="1"/>
  <c r="N6317" i="1"/>
  <c r="N6329" i="1"/>
  <c r="N6341" i="1"/>
  <c r="N6353" i="1"/>
  <c r="N6365" i="1"/>
  <c r="N3253" i="1"/>
  <c r="N3598" i="1"/>
  <c r="N3866" i="1"/>
  <c r="N3962" i="1"/>
  <c r="N4034" i="1"/>
  <c r="N4082" i="1"/>
  <c r="N4130" i="1"/>
  <c r="N4178" i="1"/>
  <c r="N4226" i="1"/>
  <c r="N4274" i="1"/>
  <c r="N4322" i="1"/>
  <c r="N4370" i="1"/>
  <c r="N4418" i="1"/>
  <c r="N4466" i="1"/>
  <c r="N4514" i="1"/>
  <c r="N4562" i="1"/>
  <c r="N4610" i="1"/>
  <c r="N4648" i="1"/>
  <c r="N4676" i="1"/>
  <c r="N4698" i="1"/>
  <c r="N4710" i="1"/>
  <c r="N4722" i="1"/>
  <c r="N4734" i="1"/>
  <c r="N4746" i="1"/>
  <c r="N4758" i="1"/>
  <c r="N4770" i="1"/>
  <c r="N4782" i="1"/>
  <c r="N4794" i="1"/>
  <c r="N4806" i="1"/>
  <c r="N4818" i="1"/>
  <c r="N4830" i="1"/>
  <c r="N4842" i="1"/>
  <c r="N4854" i="1"/>
  <c r="N4866" i="1"/>
  <c r="N4878" i="1"/>
  <c r="N4890" i="1"/>
  <c r="N4902" i="1"/>
  <c r="N4914" i="1"/>
  <c r="N4926" i="1"/>
  <c r="N4938" i="1"/>
  <c r="N4950" i="1"/>
  <c r="N4962" i="1"/>
  <c r="N4974" i="1"/>
  <c r="N4986" i="1"/>
  <c r="N4998" i="1"/>
  <c r="N5010" i="1"/>
  <c r="N5022" i="1"/>
  <c r="N5034" i="1"/>
  <c r="N5046" i="1"/>
  <c r="N5058" i="1"/>
  <c r="N5070" i="1"/>
  <c r="N5082" i="1"/>
  <c r="N5094" i="1"/>
  <c r="N5106" i="1"/>
  <c r="N5118" i="1"/>
  <c r="N5130" i="1"/>
  <c r="N5142" i="1"/>
  <c r="N5154" i="1"/>
  <c r="N5166" i="1"/>
  <c r="N5178" i="1"/>
  <c r="N5190" i="1"/>
  <c r="N5202" i="1"/>
  <c r="N5214" i="1"/>
  <c r="N5226" i="1"/>
  <c r="N5238" i="1"/>
  <c r="N5250" i="1"/>
  <c r="N5262" i="1"/>
  <c r="N5274" i="1"/>
  <c r="N5286" i="1"/>
  <c r="N5298" i="1"/>
  <c r="N5310" i="1"/>
  <c r="N5322" i="1"/>
  <c r="N5334" i="1"/>
  <c r="N5346" i="1"/>
  <c r="N5358" i="1"/>
  <c r="N5370" i="1"/>
  <c r="N5382" i="1"/>
  <c r="N5394" i="1"/>
  <c r="N5406" i="1"/>
  <c r="N5418" i="1"/>
  <c r="N5430" i="1"/>
  <c r="N5442" i="1"/>
  <c r="N5454" i="1"/>
  <c r="N5466" i="1"/>
  <c r="N5478" i="1"/>
  <c r="N5490" i="1"/>
  <c r="N5502" i="1"/>
  <c r="N5514" i="1"/>
  <c r="N5526" i="1"/>
  <c r="N5538" i="1"/>
  <c r="N5550" i="1"/>
  <c r="N5562" i="1"/>
  <c r="N5574" i="1"/>
  <c r="N5586" i="1"/>
  <c r="N5598" i="1"/>
  <c r="N5610" i="1"/>
  <c r="N5622" i="1"/>
  <c r="N5634" i="1"/>
  <c r="N5646" i="1"/>
  <c r="N5658" i="1"/>
  <c r="N5670" i="1"/>
  <c r="N5682" i="1"/>
  <c r="N5694" i="1"/>
  <c r="N5706" i="1"/>
  <c r="N5718" i="1"/>
  <c r="N5730" i="1"/>
  <c r="N5742" i="1"/>
  <c r="N5754" i="1"/>
  <c r="N5766" i="1"/>
  <c r="N5778" i="1"/>
  <c r="N5790" i="1"/>
  <c r="N5802" i="1"/>
  <c r="N5814" i="1"/>
  <c r="N5826" i="1"/>
  <c r="N5838" i="1"/>
  <c r="N5850" i="1"/>
  <c r="N5862" i="1"/>
  <c r="N5874" i="1"/>
  <c r="N5886" i="1"/>
  <c r="N5898" i="1"/>
  <c r="N5910" i="1"/>
  <c r="N5922" i="1"/>
  <c r="N5934" i="1"/>
  <c r="N5946" i="1"/>
  <c r="N5958" i="1"/>
  <c r="N5970" i="1"/>
  <c r="N5982" i="1"/>
  <c r="N5994" i="1"/>
  <c r="N6006" i="1"/>
  <c r="N6018" i="1"/>
  <c r="N6030" i="1"/>
  <c r="N6042" i="1"/>
  <c r="N6054" i="1"/>
  <c r="N6066" i="1"/>
  <c r="N6078" i="1"/>
  <c r="N6090" i="1"/>
  <c r="N6102" i="1"/>
  <c r="N6114" i="1"/>
  <c r="N6126" i="1"/>
  <c r="N6138" i="1"/>
  <c r="N6150" i="1"/>
  <c r="N6162" i="1"/>
  <c r="N6174" i="1"/>
  <c r="N6186" i="1"/>
  <c r="N6198" i="1"/>
  <c r="N6210" i="1"/>
  <c r="N6222" i="1"/>
  <c r="N6234" i="1"/>
  <c r="N6246" i="1"/>
  <c r="N6258" i="1"/>
  <c r="N6270" i="1"/>
  <c r="N6282" i="1"/>
  <c r="N6294" i="1"/>
  <c r="N6306" i="1"/>
  <c r="N6318" i="1"/>
  <c r="N6330" i="1"/>
  <c r="N6342" i="1"/>
  <c r="N6354" i="1"/>
  <c r="N6366" i="1"/>
  <c r="N3283" i="1"/>
  <c r="N3626" i="1"/>
  <c r="N3872" i="1"/>
  <c r="N3968" i="1"/>
  <c r="N4037" i="1"/>
  <c r="N4085" i="1"/>
  <c r="N4133" i="1"/>
  <c r="N4181" i="1"/>
  <c r="N4229" i="1"/>
  <c r="N4277" i="1"/>
  <c r="N4325" i="1"/>
  <c r="N4373" i="1"/>
  <c r="N4421" i="1"/>
  <c r="N4469" i="1"/>
  <c r="N4517" i="1"/>
  <c r="N4565" i="1"/>
  <c r="N4613" i="1"/>
  <c r="N4649" i="1"/>
  <c r="N4682" i="1"/>
  <c r="N4699" i="1"/>
  <c r="N4711" i="1"/>
  <c r="N4723" i="1"/>
  <c r="N4735" i="1"/>
  <c r="N4747" i="1"/>
  <c r="N4759" i="1"/>
  <c r="N4771" i="1"/>
  <c r="N4783" i="1"/>
  <c r="N4795" i="1"/>
  <c r="N4807" i="1"/>
  <c r="N4819" i="1"/>
  <c r="N4831" i="1"/>
  <c r="N4843" i="1"/>
  <c r="N4855" i="1"/>
  <c r="N4867" i="1"/>
  <c r="N4879" i="1"/>
  <c r="N4891" i="1"/>
  <c r="N4903" i="1"/>
  <c r="N4915" i="1"/>
  <c r="N4927" i="1"/>
  <c r="N4939" i="1"/>
  <c r="N4951" i="1"/>
  <c r="N4963" i="1"/>
  <c r="N4975" i="1"/>
  <c r="N4987" i="1"/>
  <c r="N4999" i="1"/>
  <c r="N5011" i="1"/>
  <c r="N5023" i="1"/>
  <c r="N5035" i="1"/>
  <c r="N5047" i="1"/>
  <c r="N5059" i="1"/>
  <c r="N5071" i="1"/>
  <c r="N5083" i="1"/>
  <c r="N5095" i="1"/>
  <c r="N5107" i="1"/>
  <c r="N5119" i="1"/>
  <c r="N5131" i="1"/>
  <c r="N5143" i="1"/>
  <c r="N5155" i="1"/>
  <c r="N5167" i="1"/>
  <c r="N5179" i="1"/>
  <c r="N5191" i="1"/>
  <c r="N5203" i="1"/>
  <c r="N5215" i="1"/>
  <c r="N5227" i="1"/>
  <c r="N5239" i="1"/>
  <c r="N5251" i="1"/>
  <c r="N5263" i="1"/>
  <c r="N5275" i="1"/>
  <c r="N5287" i="1"/>
  <c r="N5299" i="1"/>
  <c r="N5311" i="1"/>
  <c r="N5323" i="1"/>
  <c r="N5335" i="1"/>
  <c r="N5347" i="1"/>
  <c r="N5359" i="1"/>
  <c r="N5371" i="1"/>
  <c r="N5383" i="1"/>
  <c r="N5395" i="1"/>
  <c r="N5407" i="1"/>
  <c r="N5419" i="1"/>
  <c r="N5431" i="1"/>
  <c r="N5443" i="1"/>
  <c r="N5455" i="1"/>
  <c r="N5467" i="1"/>
  <c r="N5479" i="1"/>
  <c r="N5491" i="1"/>
  <c r="N3310" i="1"/>
  <c r="N3656" i="1"/>
  <c r="N3878" i="1"/>
  <c r="N3974" i="1"/>
  <c r="N4040" i="1"/>
  <c r="N4088" i="1"/>
  <c r="N4136" i="1"/>
  <c r="N4184" i="1"/>
  <c r="N4232" i="1"/>
  <c r="N4280" i="1"/>
  <c r="N4328" i="1"/>
  <c r="N4376" i="1"/>
  <c r="N4424" i="1"/>
  <c r="N4472" i="1"/>
  <c r="N4520" i="1"/>
  <c r="N4568" i="1"/>
  <c r="N4616" i="1"/>
  <c r="N4652" i="1"/>
  <c r="N4683" i="1"/>
  <c r="N4700" i="1"/>
  <c r="N4712" i="1"/>
  <c r="N4724" i="1"/>
  <c r="N4736" i="1"/>
  <c r="N4748" i="1"/>
  <c r="N4760" i="1"/>
  <c r="N4772" i="1"/>
  <c r="N4784" i="1"/>
  <c r="N4796" i="1"/>
  <c r="N4808" i="1"/>
  <c r="N4820" i="1"/>
  <c r="N4832" i="1"/>
  <c r="N4844" i="1"/>
  <c r="N4856" i="1"/>
  <c r="N4868" i="1"/>
  <c r="N4880" i="1"/>
  <c r="N4892" i="1"/>
  <c r="N4904" i="1"/>
  <c r="N4916" i="1"/>
  <c r="N4928" i="1"/>
  <c r="N4940" i="1"/>
  <c r="N4952" i="1"/>
  <c r="N4964" i="1"/>
  <c r="N4976" i="1"/>
  <c r="N4988" i="1"/>
  <c r="N5000" i="1"/>
  <c r="N5012" i="1"/>
  <c r="N5024" i="1"/>
  <c r="N5036" i="1"/>
  <c r="N5048" i="1"/>
  <c r="N5060" i="1"/>
  <c r="N5072" i="1"/>
  <c r="N5084" i="1"/>
  <c r="N5096" i="1"/>
  <c r="N5108" i="1"/>
  <c r="N5120" i="1"/>
  <c r="N5132" i="1"/>
  <c r="N5144" i="1"/>
  <c r="N5156" i="1"/>
  <c r="N5168" i="1"/>
  <c r="N5180" i="1"/>
  <c r="N5192" i="1"/>
  <c r="N5204" i="1"/>
  <c r="N5216" i="1"/>
  <c r="N5228" i="1"/>
  <c r="N5240" i="1"/>
  <c r="N5252" i="1"/>
  <c r="N5264" i="1"/>
  <c r="N5276" i="1"/>
  <c r="N5288" i="1"/>
  <c r="N5300" i="1"/>
  <c r="N5312" i="1"/>
  <c r="N5324" i="1"/>
  <c r="N5336" i="1"/>
  <c r="N5348" i="1"/>
  <c r="N5360" i="1"/>
  <c r="N5372" i="1"/>
  <c r="N5384" i="1"/>
  <c r="N5396" i="1"/>
  <c r="N5408" i="1"/>
  <c r="N5420" i="1"/>
  <c r="N5432" i="1"/>
  <c r="N5444" i="1"/>
  <c r="N5456" i="1"/>
  <c r="N5468" i="1"/>
  <c r="N5480" i="1"/>
  <c r="N5492" i="1"/>
  <c r="N5504" i="1"/>
  <c r="N5516" i="1"/>
  <c r="N5528" i="1"/>
  <c r="N5540" i="1"/>
  <c r="N5552" i="1"/>
  <c r="N5564" i="1"/>
  <c r="N5576" i="1"/>
  <c r="N5588" i="1"/>
  <c r="N5600" i="1"/>
  <c r="N5612" i="1"/>
  <c r="N5624" i="1"/>
  <c r="N5636" i="1"/>
  <c r="N5648" i="1"/>
  <c r="N5660" i="1"/>
  <c r="N5672" i="1"/>
  <c r="N5684" i="1"/>
  <c r="N5696" i="1"/>
  <c r="N5708" i="1"/>
  <c r="N3338" i="1"/>
  <c r="N3685" i="1"/>
  <c r="N3890" i="1"/>
  <c r="N3986" i="1"/>
  <c r="N4046" i="1"/>
  <c r="N4094" i="1"/>
  <c r="N4142" i="1"/>
  <c r="N4190" i="1"/>
  <c r="N4238" i="1"/>
  <c r="N4286" i="1"/>
  <c r="N4334" i="1"/>
  <c r="N4382" i="1"/>
  <c r="N4430" i="1"/>
  <c r="N4478" i="1"/>
  <c r="N4526" i="1"/>
  <c r="N4574" i="1"/>
  <c r="N4622" i="1"/>
  <c r="N4658" i="1"/>
  <c r="N4684" i="1"/>
  <c r="N4701" i="1"/>
  <c r="N4713" i="1"/>
  <c r="N4725" i="1"/>
  <c r="N4737" i="1"/>
  <c r="N4749" i="1"/>
  <c r="N4761" i="1"/>
  <c r="N4773" i="1"/>
  <c r="N4785" i="1"/>
  <c r="N4797" i="1"/>
  <c r="N4809" i="1"/>
  <c r="N4821" i="1"/>
  <c r="N4833" i="1"/>
  <c r="N4845" i="1"/>
  <c r="N4857" i="1"/>
  <c r="N4869" i="1"/>
  <c r="N4881" i="1"/>
  <c r="N4893" i="1"/>
  <c r="N4905" i="1"/>
  <c r="N4917" i="1"/>
  <c r="N4929" i="1"/>
  <c r="N4941" i="1"/>
  <c r="N4953" i="1"/>
  <c r="N4965" i="1"/>
  <c r="N4977" i="1"/>
  <c r="N4989" i="1"/>
  <c r="N5001" i="1"/>
  <c r="N5013" i="1"/>
  <c r="N5025" i="1"/>
  <c r="N5037" i="1"/>
  <c r="N5049" i="1"/>
  <c r="N5061" i="1"/>
  <c r="N5073" i="1"/>
  <c r="N5085" i="1"/>
  <c r="N5097" i="1"/>
  <c r="N5109" i="1"/>
  <c r="N5121" i="1"/>
  <c r="N5133" i="1"/>
  <c r="N5145" i="1"/>
  <c r="N5157" i="1"/>
  <c r="N5169" i="1"/>
  <c r="N5181" i="1"/>
  <c r="N5193" i="1"/>
  <c r="N5205" i="1"/>
  <c r="N5217" i="1"/>
  <c r="N5229" i="1"/>
  <c r="N5241" i="1"/>
  <c r="N5253" i="1"/>
  <c r="N5265" i="1"/>
  <c r="N5277" i="1"/>
  <c r="N5289" i="1"/>
  <c r="N5301" i="1"/>
  <c r="N5313" i="1"/>
  <c r="N5325" i="1"/>
  <c r="N5337" i="1"/>
  <c r="N5349" i="1"/>
  <c r="N5361" i="1"/>
  <c r="N5373" i="1"/>
  <c r="N5385" i="1"/>
  <c r="N5397" i="1"/>
  <c r="N5409" i="1"/>
  <c r="N5421" i="1"/>
  <c r="N5433" i="1"/>
  <c r="N5445" i="1"/>
  <c r="N5457" i="1"/>
  <c r="N5469" i="1"/>
  <c r="N5481" i="1"/>
  <c r="N5493" i="1"/>
  <c r="N5505" i="1"/>
  <c r="N5517" i="1"/>
  <c r="N5529" i="1"/>
  <c r="N5541" i="1"/>
  <c r="N5553" i="1"/>
  <c r="N5565" i="1"/>
  <c r="N5577" i="1"/>
  <c r="N5589" i="1"/>
  <c r="N5601" i="1"/>
  <c r="N5613" i="1"/>
  <c r="N5625" i="1"/>
  <c r="N5637" i="1"/>
  <c r="N5649" i="1"/>
  <c r="N5661" i="1"/>
  <c r="N5673" i="1"/>
  <c r="N5685" i="1"/>
  <c r="N5697" i="1"/>
  <c r="N5709" i="1"/>
  <c r="N5721" i="1"/>
  <c r="N5733" i="1"/>
  <c r="N5745" i="1"/>
  <c r="N5757" i="1"/>
  <c r="N5769" i="1"/>
  <c r="N5781" i="1"/>
  <c r="N5793" i="1"/>
  <c r="N5805" i="1"/>
  <c r="N5817" i="1"/>
  <c r="N5829" i="1"/>
  <c r="N5841" i="1"/>
  <c r="N5853" i="1"/>
  <c r="N5865" i="1"/>
  <c r="N5877" i="1"/>
  <c r="N5889" i="1"/>
  <c r="N5901" i="1"/>
  <c r="N5913" i="1"/>
  <c r="N5925" i="1"/>
  <c r="N5937" i="1"/>
  <c r="N5949" i="1"/>
  <c r="N5961" i="1"/>
  <c r="N5973" i="1"/>
  <c r="N5985" i="1"/>
  <c r="N5997" i="1"/>
  <c r="N6009" i="1"/>
  <c r="N6021" i="1"/>
  <c r="N6033" i="1"/>
  <c r="N6045" i="1"/>
  <c r="N6057" i="1"/>
  <c r="N6069" i="1"/>
  <c r="N6081" i="1"/>
  <c r="N6093" i="1"/>
  <c r="N6105" i="1"/>
  <c r="N6117" i="1"/>
  <c r="N6129" i="1"/>
  <c r="N6141" i="1"/>
  <c r="N6153" i="1"/>
  <c r="N6165" i="1"/>
  <c r="N6177" i="1"/>
  <c r="N6189" i="1"/>
  <c r="N6201" i="1"/>
  <c r="N6213" i="1"/>
  <c r="N6225" i="1"/>
  <c r="N6237" i="1"/>
  <c r="N6249" i="1"/>
  <c r="N6261" i="1"/>
  <c r="N6273" i="1"/>
  <c r="N6285" i="1"/>
  <c r="N6297" i="1"/>
  <c r="N6309" i="1"/>
  <c r="N6321" i="1"/>
  <c r="N6333" i="1"/>
  <c r="N6345" i="1"/>
  <c r="N6357" i="1"/>
  <c r="N6369" i="1"/>
  <c r="N3368" i="1"/>
  <c r="N3715" i="1"/>
  <c r="N3896" i="1"/>
  <c r="N3992" i="1"/>
  <c r="N4049" i="1"/>
  <c r="N4097" i="1"/>
  <c r="N4145" i="1"/>
  <c r="N4193" i="1"/>
  <c r="N4241" i="1"/>
  <c r="N4289" i="1"/>
  <c r="N4337" i="1"/>
  <c r="N4385" i="1"/>
  <c r="N4433" i="1"/>
  <c r="N4481" i="1"/>
  <c r="N4529" i="1"/>
  <c r="N4577" i="1"/>
  <c r="N4625" i="1"/>
  <c r="N4659" i="1"/>
  <c r="N4685" i="1"/>
  <c r="N4702" i="1"/>
  <c r="N4714" i="1"/>
  <c r="N4726" i="1"/>
  <c r="N4738" i="1"/>
  <c r="N4750" i="1"/>
  <c r="N4762" i="1"/>
  <c r="N4774" i="1"/>
  <c r="N4786" i="1"/>
  <c r="N4798" i="1"/>
  <c r="N4810" i="1"/>
  <c r="N4822" i="1"/>
  <c r="N4834" i="1"/>
  <c r="N4846" i="1"/>
  <c r="N4858" i="1"/>
  <c r="N4870" i="1"/>
  <c r="N4882" i="1"/>
  <c r="N4894" i="1"/>
  <c r="N4906" i="1"/>
  <c r="N4918" i="1"/>
  <c r="N4930" i="1"/>
  <c r="N4942" i="1"/>
  <c r="N4954" i="1"/>
  <c r="N4966" i="1"/>
  <c r="N4978" i="1"/>
  <c r="N4990" i="1"/>
  <c r="N5002" i="1"/>
  <c r="N5014" i="1"/>
  <c r="N5026" i="1"/>
  <c r="N5038" i="1"/>
  <c r="N5050" i="1"/>
  <c r="N5062" i="1"/>
  <c r="N5074" i="1"/>
  <c r="N5086" i="1"/>
  <c r="N5098" i="1"/>
  <c r="N5110" i="1"/>
  <c r="N5122" i="1"/>
  <c r="N5134" i="1"/>
  <c r="N5146" i="1"/>
  <c r="N5158" i="1"/>
  <c r="N5170" i="1"/>
  <c r="N5182" i="1"/>
  <c r="N5194" i="1"/>
  <c r="N5206" i="1"/>
  <c r="N5218" i="1"/>
  <c r="N5230" i="1"/>
  <c r="N5242" i="1"/>
  <c r="N5254" i="1"/>
  <c r="N5266" i="1"/>
  <c r="N5278" i="1"/>
  <c r="N5290" i="1"/>
  <c r="N5302" i="1"/>
  <c r="N5314" i="1"/>
  <c r="N5326" i="1"/>
  <c r="N5338" i="1"/>
  <c r="N5350" i="1"/>
  <c r="N5362" i="1"/>
  <c r="N5374" i="1"/>
  <c r="N5386" i="1"/>
  <c r="N5398" i="1"/>
  <c r="N5410" i="1"/>
  <c r="N5422" i="1"/>
  <c r="N5434" i="1"/>
  <c r="N5446" i="1"/>
  <c r="N5458" i="1"/>
  <c r="N5470" i="1"/>
  <c r="N5482" i="1"/>
  <c r="N5494" i="1"/>
  <c r="N5506" i="1"/>
  <c r="N5518" i="1"/>
  <c r="N5530" i="1"/>
  <c r="N5542" i="1"/>
  <c r="N5554" i="1"/>
  <c r="N5566" i="1"/>
  <c r="N5578" i="1"/>
  <c r="N5590" i="1"/>
  <c r="N5602" i="1"/>
  <c r="N5614" i="1"/>
  <c r="N5626" i="1"/>
  <c r="N5638" i="1"/>
  <c r="N5650" i="1"/>
  <c r="N5662" i="1"/>
  <c r="N5674" i="1"/>
  <c r="N5686" i="1"/>
  <c r="N5698" i="1"/>
  <c r="N5710" i="1"/>
  <c r="N5722" i="1"/>
  <c r="N5734" i="1"/>
  <c r="N5746" i="1"/>
  <c r="N5758" i="1"/>
  <c r="N5770" i="1"/>
  <c r="N5782" i="1"/>
  <c r="N5794" i="1"/>
  <c r="N5806" i="1"/>
  <c r="N5818" i="1"/>
  <c r="N5830" i="1"/>
  <c r="N5842" i="1"/>
  <c r="N5854" i="1"/>
  <c r="N5866" i="1"/>
  <c r="N5878" i="1"/>
  <c r="N5890" i="1"/>
  <c r="N5902" i="1"/>
  <c r="N5914" i="1"/>
  <c r="N5926" i="1"/>
  <c r="N5938" i="1"/>
  <c r="N5950" i="1"/>
  <c r="N5962" i="1"/>
  <c r="N5974" i="1"/>
  <c r="N5986" i="1"/>
  <c r="N5998" i="1"/>
  <c r="N6010" i="1"/>
  <c r="N6022" i="1"/>
  <c r="N6034" i="1"/>
  <c r="N6046" i="1"/>
  <c r="N6058" i="1"/>
  <c r="N6070" i="1"/>
  <c r="N6082" i="1"/>
  <c r="N6094" i="1"/>
  <c r="N6106" i="1"/>
  <c r="N6118" i="1"/>
  <c r="N6130" i="1"/>
  <c r="N6142" i="1"/>
  <c r="N6154" i="1"/>
  <c r="N6166" i="1"/>
  <c r="N6178" i="1"/>
  <c r="N6190" i="1"/>
  <c r="N6202" i="1"/>
  <c r="N6214" i="1"/>
  <c r="N6226" i="1"/>
  <c r="N6238" i="1"/>
  <c r="N6250" i="1"/>
  <c r="N6262" i="1"/>
  <c r="N6274" i="1"/>
  <c r="N6286" i="1"/>
  <c r="N6298" i="1"/>
  <c r="N6310" i="1"/>
  <c r="N6322" i="1"/>
  <c r="N6334" i="1"/>
  <c r="N6346" i="1"/>
  <c r="N6358" i="1"/>
  <c r="N6370" i="1"/>
  <c r="N3397" i="1"/>
  <c r="N3742" i="1"/>
  <c r="N3902" i="1"/>
  <c r="N3997" i="1"/>
  <c r="N4052" i="1"/>
  <c r="N4100" i="1"/>
  <c r="N4148" i="1"/>
  <c r="N4196" i="1"/>
  <c r="N4244" i="1"/>
  <c r="N4292" i="1"/>
  <c r="N4340" i="1"/>
  <c r="N4388" i="1"/>
  <c r="N4436" i="1"/>
  <c r="N4484" i="1"/>
  <c r="N4532" i="1"/>
  <c r="N4580" i="1"/>
  <c r="N4628" i="1"/>
  <c r="N4660" i="1"/>
  <c r="N4688" i="1"/>
  <c r="N4703" i="1"/>
  <c r="N4715" i="1"/>
  <c r="N4727" i="1"/>
  <c r="N4739" i="1"/>
  <c r="N4751" i="1"/>
  <c r="N4763" i="1"/>
  <c r="N4775" i="1"/>
  <c r="N4787" i="1"/>
  <c r="N4799" i="1"/>
  <c r="N4811" i="1"/>
  <c r="N4823" i="1"/>
  <c r="N4835" i="1"/>
  <c r="N4847" i="1"/>
  <c r="N4859" i="1"/>
  <c r="N4871" i="1"/>
  <c r="N4883" i="1"/>
  <c r="N4895" i="1"/>
  <c r="N4907" i="1"/>
  <c r="N4919" i="1"/>
  <c r="N4931" i="1"/>
  <c r="N4943" i="1"/>
  <c r="N4955" i="1"/>
  <c r="N4967" i="1"/>
  <c r="N4979" i="1"/>
  <c r="N4991" i="1"/>
  <c r="N5003" i="1"/>
  <c r="N5015" i="1"/>
  <c r="N5027" i="1"/>
  <c r="N5039" i="1"/>
  <c r="N5051" i="1"/>
  <c r="N5063" i="1"/>
  <c r="N5075" i="1"/>
  <c r="N5087" i="1"/>
  <c r="N5099" i="1"/>
  <c r="N5111" i="1"/>
  <c r="N5123" i="1"/>
  <c r="N5135" i="1"/>
  <c r="N5147" i="1"/>
  <c r="N5159" i="1"/>
  <c r="N5171" i="1"/>
  <c r="N5183" i="1"/>
  <c r="N5195" i="1"/>
  <c r="N5207" i="1"/>
  <c r="N5219" i="1"/>
  <c r="N5231" i="1"/>
  <c r="N5243" i="1"/>
  <c r="N5255" i="1"/>
  <c r="N5267" i="1"/>
  <c r="N5279" i="1"/>
  <c r="N5291" i="1"/>
  <c r="N5303" i="1"/>
  <c r="N5315" i="1"/>
  <c r="N5327" i="1"/>
  <c r="N5339" i="1"/>
  <c r="N5351" i="1"/>
  <c r="N5363" i="1"/>
  <c r="N5375" i="1"/>
  <c r="N5387" i="1"/>
  <c r="N5399" i="1"/>
  <c r="N5411" i="1"/>
  <c r="N5423" i="1"/>
  <c r="N5435" i="1"/>
  <c r="N5447" i="1"/>
  <c r="N5459" i="1"/>
  <c r="N5471" i="1"/>
  <c r="N5483" i="1"/>
  <c r="N5495" i="1"/>
  <c r="N5507" i="1"/>
  <c r="N5519" i="1"/>
  <c r="N5531" i="1"/>
  <c r="N5543" i="1"/>
  <c r="N5555" i="1"/>
  <c r="N5567" i="1"/>
  <c r="N5579" i="1"/>
  <c r="N5591" i="1"/>
  <c r="N5603" i="1"/>
  <c r="N5615" i="1"/>
  <c r="N5627" i="1"/>
  <c r="N5639" i="1"/>
  <c r="N5651" i="1"/>
  <c r="N5663" i="1"/>
  <c r="N5675" i="1"/>
  <c r="N5687" i="1"/>
  <c r="N5699" i="1"/>
  <c r="N5711" i="1"/>
  <c r="N5723" i="1"/>
  <c r="N5735" i="1"/>
  <c r="N5747" i="1"/>
  <c r="N5759" i="1"/>
  <c r="N5771" i="1"/>
  <c r="N5783" i="1"/>
  <c r="N5795" i="1"/>
  <c r="N5807" i="1"/>
  <c r="N5819" i="1"/>
  <c r="N5831" i="1"/>
  <c r="N5843" i="1"/>
  <c r="N5855" i="1"/>
  <c r="N5867" i="1"/>
  <c r="N5879" i="1"/>
  <c r="N5891" i="1"/>
  <c r="N5903" i="1"/>
  <c r="N5915" i="1"/>
  <c r="N5927" i="1"/>
  <c r="N5939" i="1"/>
  <c r="N5951" i="1"/>
  <c r="N5963" i="1"/>
  <c r="N5975" i="1"/>
  <c r="N5987" i="1"/>
  <c r="N5999" i="1"/>
  <c r="N6011" i="1"/>
  <c r="N6023" i="1"/>
  <c r="N6035" i="1"/>
  <c r="N6047" i="1"/>
  <c r="N6059" i="1"/>
  <c r="N6071" i="1"/>
  <c r="N6083" i="1"/>
  <c r="N6095" i="1"/>
  <c r="N6107" i="1"/>
  <c r="N6119" i="1"/>
  <c r="N6131" i="1"/>
  <c r="N6143" i="1"/>
  <c r="N6155" i="1"/>
  <c r="N6167" i="1"/>
  <c r="N6179" i="1"/>
  <c r="N6191" i="1"/>
  <c r="N6203" i="1"/>
  <c r="N6215" i="1"/>
  <c r="N6227" i="1"/>
  <c r="N6239" i="1"/>
  <c r="N6251" i="1"/>
  <c r="N6263" i="1"/>
  <c r="N6275" i="1"/>
  <c r="N6287" i="1"/>
  <c r="N6299" i="1"/>
  <c r="N6311" i="1"/>
  <c r="N6323" i="1"/>
  <c r="N6335" i="1"/>
  <c r="N6347" i="1"/>
  <c r="N6359" i="1"/>
  <c r="N6371" i="1"/>
  <c r="N3427" i="1"/>
  <c r="N3770" i="1"/>
  <c r="N3914" i="1"/>
  <c r="N4006" i="1"/>
  <c r="N4058" i="1"/>
  <c r="N4106" i="1"/>
  <c r="N4154" i="1"/>
  <c r="N4202" i="1"/>
  <c r="N4250" i="1"/>
  <c r="N4298" i="1"/>
  <c r="N4346" i="1"/>
  <c r="N4394" i="1"/>
  <c r="N4442" i="1"/>
  <c r="N4490" i="1"/>
  <c r="N4538" i="1"/>
  <c r="N4586" i="1"/>
  <c r="N4634" i="1"/>
  <c r="N4661" i="1"/>
  <c r="N4692" i="1"/>
  <c r="N4704" i="1"/>
  <c r="N4716" i="1"/>
  <c r="N4728" i="1"/>
  <c r="N4740" i="1"/>
  <c r="N4752" i="1"/>
  <c r="N4764" i="1"/>
  <c r="N4776" i="1"/>
  <c r="N4788" i="1"/>
  <c r="N4800" i="1"/>
  <c r="N4812" i="1"/>
  <c r="N4824" i="1"/>
  <c r="N4836" i="1"/>
  <c r="N4848" i="1"/>
  <c r="N4860" i="1"/>
  <c r="N4872" i="1"/>
  <c r="N4884" i="1"/>
  <c r="N4896" i="1"/>
  <c r="N4908" i="1"/>
  <c r="N4920" i="1"/>
  <c r="N4932" i="1"/>
  <c r="N4944" i="1"/>
  <c r="N4956" i="1"/>
  <c r="N4968" i="1"/>
  <c r="N4980" i="1"/>
  <c r="N4992" i="1"/>
  <c r="N5004" i="1"/>
  <c r="N5016" i="1"/>
  <c r="N5028" i="1"/>
  <c r="N5040" i="1"/>
  <c r="N5052" i="1"/>
  <c r="N5064" i="1"/>
  <c r="N5076" i="1"/>
  <c r="N5088" i="1"/>
  <c r="N5100" i="1"/>
  <c r="N5112" i="1"/>
  <c r="N5124" i="1"/>
  <c r="N5136" i="1"/>
  <c r="N5148" i="1"/>
  <c r="N5160" i="1"/>
  <c r="N5172" i="1"/>
  <c r="N5184" i="1"/>
  <c r="N5196" i="1"/>
  <c r="N5208" i="1"/>
  <c r="N5220" i="1"/>
  <c r="N5232" i="1"/>
  <c r="N5244" i="1"/>
  <c r="N5256" i="1"/>
  <c r="N5268" i="1"/>
  <c r="N5280" i="1"/>
  <c r="N5292" i="1"/>
  <c r="N5304" i="1"/>
  <c r="N5316" i="1"/>
  <c r="N5328" i="1"/>
  <c r="N5340" i="1"/>
  <c r="N5352" i="1"/>
  <c r="N5364" i="1"/>
  <c r="N5376" i="1"/>
  <c r="N5388" i="1"/>
  <c r="N5400" i="1"/>
  <c r="N5412" i="1"/>
  <c r="N5424" i="1"/>
  <c r="N5436" i="1"/>
  <c r="N5448" i="1"/>
  <c r="N5460" i="1"/>
  <c r="N5472" i="1"/>
  <c r="N5484" i="1"/>
  <c r="N5496" i="1"/>
  <c r="N5508" i="1"/>
  <c r="N5520" i="1"/>
  <c r="N5532" i="1"/>
  <c r="N5544" i="1"/>
  <c r="N5556" i="1"/>
  <c r="N5568" i="1"/>
  <c r="N5580" i="1"/>
  <c r="N5592" i="1"/>
  <c r="N5604" i="1"/>
  <c r="N5616" i="1"/>
  <c r="N5628" i="1"/>
  <c r="N5640" i="1"/>
  <c r="N5652" i="1"/>
  <c r="N5664" i="1"/>
  <c r="N5676" i="1"/>
  <c r="N5688" i="1"/>
  <c r="N5700" i="1"/>
  <c r="N5712" i="1"/>
  <c r="N5724" i="1"/>
  <c r="N5736" i="1"/>
  <c r="N5748" i="1"/>
  <c r="N5760" i="1"/>
  <c r="N5772" i="1"/>
  <c r="N5784" i="1"/>
  <c r="N5796" i="1"/>
  <c r="N5808" i="1"/>
  <c r="N5820" i="1"/>
  <c r="N5832" i="1"/>
  <c r="N5844" i="1"/>
  <c r="N5856" i="1"/>
  <c r="N5868" i="1"/>
  <c r="N5880" i="1"/>
  <c r="N5892" i="1"/>
  <c r="N5904" i="1"/>
  <c r="N5916" i="1"/>
  <c r="N5928" i="1"/>
  <c r="N5940" i="1"/>
  <c r="N5952" i="1"/>
  <c r="N5964" i="1"/>
  <c r="N5976" i="1"/>
  <c r="N5988" i="1"/>
  <c r="N6000" i="1"/>
  <c r="N6012" i="1"/>
  <c r="N6024" i="1"/>
  <c r="N6036" i="1"/>
  <c r="N6048" i="1"/>
  <c r="N6060" i="1"/>
  <c r="N6072" i="1"/>
  <c r="N6084" i="1"/>
  <c r="N6096" i="1"/>
  <c r="N6108" i="1"/>
  <c r="N6120" i="1"/>
  <c r="N6132" i="1"/>
  <c r="N6144" i="1"/>
  <c r="N6156" i="1"/>
  <c r="N6168" i="1"/>
  <c r="N6180" i="1"/>
  <c r="N6192" i="1"/>
  <c r="N6204" i="1"/>
  <c r="N6216" i="1"/>
  <c r="N6228" i="1"/>
  <c r="N6240" i="1"/>
  <c r="N6252" i="1"/>
  <c r="N6264" i="1"/>
  <c r="N6276" i="1"/>
  <c r="N6288" i="1"/>
  <c r="N6300" i="1"/>
  <c r="N6312" i="1"/>
  <c r="N6324" i="1"/>
  <c r="N6336" i="1"/>
  <c r="N6348" i="1"/>
  <c r="N6360" i="1"/>
  <c r="N6372" i="1"/>
  <c r="N3454" i="1"/>
  <c r="N4445" i="1"/>
  <c r="N4765" i="1"/>
  <c r="N4909" i="1"/>
  <c r="N5053" i="1"/>
  <c r="N5197" i="1"/>
  <c r="N5341" i="1"/>
  <c r="N5485" i="1"/>
  <c r="N5534" i="1"/>
  <c r="N5570" i="1"/>
  <c r="N5606" i="1"/>
  <c r="N5642" i="1"/>
  <c r="N5678" i="1"/>
  <c r="N5714" i="1"/>
  <c r="N5743" i="1"/>
  <c r="N5773" i="1"/>
  <c r="N5800" i="1"/>
  <c r="N5828" i="1"/>
  <c r="N5858" i="1"/>
  <c r="N5887" i="1"/>
  <c r="N5917" i="1"/>
  <c r="N5944" i="1"/>
  <c r="N5972" i="1"/>
  <c r="N6002" i="1"/>
  <c r="N6031" i="1"/>
  <c r="N6061" i="1"/>
  <c r="N6088" i="1"/>
  <c r="N6116" i="1"/>
  <c r="N6146" i="1"/>
  <c r="N6175" i="1"/>
  <c r="N6205" i="1"/>
  <c r="N6232" i="1"/>
  <c r="N6256" i="1"/>
  <c r="N6280" i="1"/>
  <c r="N6304" i="1"/>
  <c r="N6328" i="1"/>
  <c r="N6352" i="1"/>
  <c r="N6376" i="1"/>
  <c r="N6388" i="1"/>
  <c r="N6400" i="1"/>
  <c r="N6412" i="1"/>
  <c r="N6424" i="1"/>
  <c r="N6436" i="1"/>
  <c r="N6448" i="1"/>
  <c r="N6460" i="1"/>
  <c r="N6472" i="1"/>
  <c r="N6484" i="1"/>
  <c r="N6496" i="1"/>
  <c r="N6508" i="1"/>
  <c r="N6520" i="1"/>
  <c r="N6532" i="1"/>
  <c r="N6544" i="1"/>
  <c r="N6556" i="1"/>
  <c r="N6568" i="1"/>
  <c r="N6580" i="1"/>
  <c r="N6592" i="1"/>
  <c r="N6604" i="1"/>
  <c r="N6616" i="1"/>
  <c r="N6628" i="1"/>
  <c r="N6640" i="1"/>
  <c r="N6652" i="1"/>
  <c r="N6664" i="1"/>
  <c r="N6676" i="1"/>
  <c r="N6688" i="1"/>
  <c r="N6700" i="1"/>
  <c r="N6712" i="1"/>
  <c r="N6724" i="1"/>
  <c r="N6736" i="1"/>
  <c r="N6748" i="1"/>
  <c r="N6760" i="1"/>
  <c r="N6772" i="1"/>
  <c r="N6784" i="1"/>
  <c r="N6796" i="1"/>
  <c r="N6808" i="1"/>
  <c r="N6820" i="1"/>
  <c r="N6832" i="1"/>
  <c r="N6844" i="1"/>
  <c r="N6856" i="1"/>
  <c r="N6868" i="1"/>
  <c r="N6880" i="1"/>
  <c r="N6892" i="1"/>
  <c r="N6904" i="1"/>
  <c r="N6916" i="1"/>
  <c r="N6928" i="1"/>
  <c r="N6940" i="1"/>
  <c r="N6952" i="1"/>
  <c r="N6964" i="1"/>
  <c r="N6976" i="1"/>
  <c r="N6988" i="1"/>
  <c r="N7000" i="1"/>
  <c r="N7012" i="1"/>
  <c r="N7024" i="1"/>
  <c r="N7036" i="1"/>
  <c r="N7048" i="1"/>
  <c r="N7060" i="1"/>
  <c r="N7072" i="1"/>
  <c r="N7084" i="1"/>
  <c r="N7096" i="1"/>
  <c r="N7108" i="1"/>
  <c r="N7120" i="1"/>
  <c r="N7132" i="1"/>
  <c r="N7144" i="1"/>
  <c r="N7156" i="1"/>
  <c r="N7168" i="1"/>
  <c r="N7180" i="1"/>
  <c r="N7192" i="1"/>
  <c r="N7204" i="1"/>
  <c r="N7216" i="1"/>
  <c r="N7228" i="1"/>
  <c r="N7240" i="1"/>
  <c r="N7252" i="1"/>
  <c r="N7264" i="1"/>
  <c r="N7276" i="1"/>
  <c r="N7288" i="1"/>
  <c r="N7300" i="1"/>
  <c r="N7312" i="1"/>
  <c r="N7324" i="1"/>
  <c r="N7336" i="1"/>
  <c r="N7348" i="1"/>
  <c r="N7360" i="1"/>
  <c r="N7372" i="1"/>
  <c r="N7384" i="1"/>
  <c r="N7396" i="1"/>
  <c r="N7408" i="1"/>
  <c r="N7420" i="1"/>
  <c r="N7432" i="1"/>
  <c r="N7444" i="1"/>
  <c r="N7456" i="1"/>
  <c r="N7468" i="1"/>
  <c r="N7480" i="1"/>
  <c r="N7492" i="1"/>
  <c r="N3794" i="1"/>
  <c r="N4493" i="1"/>
  <c r="N4777" i="1"/>
  <c r="N4921" i="1"/>
  <c r="N5065" i="1"/>
  <c r="N5209" i="1"/>
  <c r="N5353" i="1"/>
  <c r="N5488" i="1"/>
  <c r="N5536" i="1"/>
  <c r="N5572" i="1"/>
  <c r="N5608" i="1"/>
  <c r="N5644" i="1"/>
  <c r="N5680" i="1"/>
  <c r="N5716" i="1"/>
  <c r="N5744" i="1"/>
  <c r="N5774" i="1"/>
  <c r="N5803" i="1"/>
  <c r="N5833" i="1"/>
  <c r="N5860" i="1"/>
  <c r="N5888" i="1"/>
  <c r="N5918" i="1"/>
  <c r="N5947" i="1"/>
  <c r="N5977" i="1"/>
  <c r="N6004" i="1"/>
  <c r="N6032" i="1"/>
  <c r="N6062" i="1"/>
  <c r="N6091" i="1"/>
  <c r="N6121" i="1"/>
  <c r="N6148" i="1"/>
  <c r="N6176" i="1"/>
  <c r="N6206" i="1"/>
  <c r="N6235" i="1"/>
  <c r="N6259" i="1"/>
  <c r="N6283" i="1"/>
  <c r="N6307" i="1"/>
  <c r="N6331" i="1"/>
  <c r="N6355" i="1"/>
  <c r="N6377" i="1"/>
  <c r="N6389" i="1"/>
  <c r="N6401" i="1"/>
  <c r="N6413" i="1"/>
  <c r="N6425" i="1"/>
  <c r="N6437" i="1"/>
  <c r="N6449" i="1"/>
  <c r="N6461" i="1"/>
  <c r="N6473" i="1"/>
  <c r="N6485" i="1"/>
  <c r="N6497" i="1"/>
  <c r="N6509" i="1"/>
  <c r="N6521" i="1"/>
  <c r="N6533" i="1"/>
  <c r="N6545" i="1"/>
  <c r="N6557" i="1"/>
  <c r="N6569" i="1"/>
  <c r="N6581" i="1"/>
  <c r="N6593" i="1"/>
  <c r="N6605" i="1"/>
  <c r="N6617" i="1"/>
  <c r="N6629" i="1"/>
  <c r="N6641" i="1"/>
  <c r="N6653" i="1"/>
  <c r="N6665" i="1"/>
  <c r="N6677" i="1"/>
  <c r="N6689" i="1"/>
  <c r="N6701" i="1"/>
  <c r="N6713" i="1"/>
  <c r="N6725" i="1"/>
  <c r="N6737" i="1"/>
  <c r="N6749" i="1"/>
  <c r="N6761" i="1"/>
  <c r="N6773" i="1"/>
  <c r="N6785" i="1"/>
  <c r="N6797" i="1"/>
  <c r="N6809" i="1"/>
  <c r="N6821" i="1"/>
  <c r="N6833" i="1"/>
  <c r="N6845" i="1"/>
  <c r="N6857" i="1"/>
  <c r="N6869" i="1"/>
  <c r="N6881" i="1"/>
  <c r="N6893" i="1"/>
  <c r="N6905" i="1"/>
  <c r="N6917" i="1"/>
  <c r="N6929" i="1"/>
  <c r="N6941" i="1"/>
  <c r="N6953" i="1"/>
  <c r="N6965" i="1"/>
  <c r="N6977" i="1"/>
  <c r="N6989" i="1"/>
  <c r="N7001" i="1"/>
  <c r="N7013" i="1"/>
  <c r="N7025" i="1"/>
  <c r="N7037" i="1"/>
  <c r="N7049" i="1"/>
  <c r="N7061" i="1"/>
  <c r="N7073" i="1"/>
  <c r="N7085" i="1"/>
  <c r="N7097" i="1"/>
  <c r="N7109" i="1"/>
  <c r="N7121" i="1"/>
  <c r="N7133" i="1"/>
  <c r="N7145" i="1"/>
  <c r="N7157" i="1"/>
  <c r="N7169" i="1"/>
  <c r="N7181" i="1"/>
  <c r="N7193" i="1"/>
  <c r="N7205" i="1"/>
  <c r="N7217" i="1"/>
  <c r="N7229" i="1"/>
  <c r="N7241" i="1"/>
  <c r="N7253" i="1"/>
  <c r="N7265" i="1"/>
  <c r="N7277" i="1"/>
  <c r="N7289" i="1"/>
  <c r="N7301" i="1"/>
  <c r="N7313" i="1"/>
  <c r="N7325" i="1"/>
  <c r="N7337" i="1"/>
  <c r="N7349" i="1"/>
  <c r="N7361" i="1"/>
  <c r="N7373" i="1"/>
  <c r="N7385" i="1"/>
  <c r="N7397" i="1"/>
  <c r="N7409" i="1"/>
  <c r="N7421" i="1"/>
  <c r="N7433" i="1"/>
  <c r="N7445" i="1"/>
  <c r="N7457" i="1"/>
  <c r="N7469" i="1"/>
  <c r="N7481" i="1"/>
  <c r="N7493" i="1"/>
  <c r="N3920" i="1"/>
  <c r="N4541" i="1"/>
  <c r="N4789" i="1"/>
  <c r="N4933" i="1"/>
  <c r="N5077" i="1"/>
  <c r="N5221" i="1"/>
  <c r="N5365" i="1"/>
  <c r="N5497" i="1"/>
  <c r="N5539" i="1"/>
  <c r="N5575" i="1"/>
  <c r="N5611" i="1"/>
  <c r="N5647" i="1"/>
  <c r="N5683" i="1"/>
  <c r="N5719" i="1"/>
  <c r="N5749" i="1"/>
  <c r="N5776" i="1"/>
  <c r="N5804" i="1"/>
  <c r="N5834" i="1"/>
  <c r="N5863" i="1"/>
  <c r="N5893" i="1"/>
  <c r="N5920" i="1"/>
  <c r="N5948" i="1"/>
  <c r="N5978" i="1"/>
  <c r="N6007" i="1"/>
  <c r="N6037" i="1"/>
  <c r="N6064" i="1"/>
  <c r="N6092" i="1"/>
  <c r="N6122" i="1"/>
  <c r="N6151" i="1"/>
  <c r="N6181" i="1"/>
  <c r="N6208" i="1"/>
  <c r="N6236" i="1"/>
  <c r="N6260" i="1"/>
  <c r="N6284" i="1"/>
  <c r="N6308" i="1"/>
  <c r="N6332" i="1"/>
  <c r="N6356" i="1"/>
  <c r="N6378" i="1"/>
  <c r="N6390" i="1"/>
  <c r="N6402" i="1"/>
  <c r="N6414" i="1"/>
  <c r="N6426" i="1"/>
  <c r="N6438" i="1"/>
  <c r="N6450" i="1"/>
  <c r="N6462" i="1"/>
  <c r="N6474" i="1"/>
  <c r="N6486" i="1"/>
  <c r="N6498" i="1"/>
  <c r="N6510" i="1"/>
  <c r="N6522" i="1"/>
  <c r="N6534" i="1"/>
  <c r="N6546" i="1"/>
  <c r="N6558" i="1"/>
  <c r="N6570" i="1"/>
  <c r="N6582" i="1"/>
  <c r="N6594" i="1"/>
  <c r="N6606" i="1"/>
  <c r="N6618" i="1"/>
  <c r="N6630" i="1"/>
  <c r="N6642" i="1"/>
  <c r="N6654" i="1"/>
  <c r="N6666" i="1"/>
  <c r="N6678" i="1"/>
  <c r="N6690" i="1"/>
  <c r="N6702" i="1"/>
  <c r="N6714" i="1"/>
  <c r="N6726" i="1"/>
  <c r="N6738" i="1"/>
  <c r="N6750" i="1"/>
  <c r="N6762" i="1"/>
  <c r="N6774" i="1"/>
  <c r="N6786" i="1"/>
  <c r="N6798" i="1"/>
  <c r="N6810" i="1"/>
  <c r="N6822" i="1"/>
  <c r="N6834" i="1"/>
  <c r="N6846" i="1"/>
  <c r="N6858" i="1"/>
  <c r="N6870" i="1"/>
  <c r="N6882" i="1"/>
  <c r="N6894" i="1"/>
  <c r="N6906" i="1"/>
  <c r="N6918" i="1"/>
  <c r="N6930" i="1"/>
  <c r="N6942" i="1"/>
  <c r="N6954" i="1"/>
  <c r="N6966" i="1"/>
  <c r="N6978" i="1"/>
  <c r="N6990" i="1"/>
  <c r="N7002" i="1"/>
  <c r="N7014" i="1"/>
  <c r="N7026" i="1"/>
  <c r="N7038" i="1"/>
  <c r="N7050" i="1"/>
  <c r="N7062" i="1"/>
  <c r="N7074" i="1"/>
  <c r="N7086" i="1"/>
  <c r="N7098" i="1"/>
  <c r="N7110" i="1"/>
  <c r="N7122" i="1"/>
  <c r="N7134" i="1"/>
  <c r="N7146" i="1"/>
  <c r="N7158" i="1"/>
  <c r="N7170" i="1"/>
  <c r="N7182" i="1"/>
  <c r="N7194" i="1"/>
  <c r="N7206" i="1"/>
  <c r="N7218" i="1"/>
  <c r="N7230" i="1"/>
  <c r="N7242" i="1"/>
  <c r="N7254" i="1"/>
  <c r="N7266" i="1"/>
  <c r="N7278" i="1"/>
  <c r="N7290" i="1"/>
  <c r="N7302" i="1"/>
  <c r="N7314" i="1"/>
  <c r="N7326" i="1"/>
  <c r="N7338" i="1"/>
  <c r="N7350" i="1"/>
  <c r="N7362" i="1"/>
  <c r="N7374" i="1"/>
  <c r="N7386" i="1"/>
  <c r="N7398" i="1"/>
  <c r="N7410" i="1"/>
  <c r="N7422" i="1"/>
  <c r="N7434" i="1"/>
  <c r="N7446" i="1"/>
  <c r="N7458" i="1"/>
  <c r="N7470" i="1"/>
  <c r="N7482" i="1"/>
  <c r="N7494" i="1"/>
  <c r="N4012" i="1"/>
  <c r="N4589" i="1"/>
  <c r="N4801" i="1"/>
  <c r="N4945" i="1"/>
  <c r="N5089" i="1"/>
  <c r="N5233" i="1"/>
  <c r="N5377" i="1"/>
  <c r="N5500" i="1"/>
  <c r="N5545" i="1"/>
  <c r="N5581" i="1"/>
  <c r="N5617" i="1"/>
  <c r="N5653" i="1"/>
  <c r="N5689" i="1"/>
  <c r="N5720" i="1"/>
  <c r="N5750" i="1"/>
  <c r="N5779" i="1"/>
  <c r="N5809" i="1"/>
  <c r="N5836" i="1"/>
  <c r="N5864" i="1"/>
  <c r="N5894" i="1"/>
  <c r="N5923" i="1"/>
  <c r="N5953" i="1"/>
  <c r="N5980" i="1"/>
  <c r="N6008" i="1"/>
  <c r="N6038" i="1"/>
  <c r="N6067" i="1"/>
  <c r="N6097" i="1"/>
  <c r="N6124" i="1"/>
  <c r="N6152" i="1"/>
  <c r="N6182" i="1"/>
  <c r="N6211" i="1"/>
  <c r="N6241" i="1"/>
  <c r="N6265" i="1"/>
  <c r="N6289" i="1"/>
  <c r="N6313" i="1"/>
  <c r="N6337" i="1"/>
  <c r="N6361" i="1"/>
  <c r="N6379" i="1"/>
  <c r="N6391" i="1"/>
  <c r="N6403" i="1"/>
  <c r="N6415" i="1"/>
  <c r="N6427" i="1"/>
  <c r="N6439" i="1"/>
  <c r="N6451" i="1"/>
  <c r="N6463" i="1"/>
  <c r="N6475" i="1"/>
  <c r="N6487" i="1"/>
  <c r="N6499" i="1"/>
  <c r="N6511" i="1"/>
  <c r="N6523" i="1"/>
  <c r="N6535" i="1"/>
  <c r="N6547" i="1"/>
  <c r="N6559" i="1"/>
  <c r="N6571" i="1"/>
  <c r="N6583" i="1"/>
  <c r="N6595" i="1"/>
  <c r="N6607" i="1"/>
  <c r="N6619" i="1"/>
  <c r="N6631" i="1"/>
  <c r="N6643" i="1"/>
  <c r="N6655" i="1"/>
  <c r="N6667" i="1"/>
  <c r="N6679" i="1"/>
  <c r="N6691" i="1"/>
  <c r="N6703" i="1"/>
  <c r="N6715" i="1"/>
  <c r="N6727" i="1"/>
  <c r="N6739" i="1"/>
  <c r="N6751" i="1"/>
  <c r="N6763" i="1"/>
  <c r="N6775" i="1"/>
  <c r="N6787" i="1"/>
  <c r="N6799" i="1"/>
  <c r="N6811" i="1"/>
  <c r="N6823" i="1"/>
  <c r="N6835" i="1"/>
  <c r="N6847" i="1"/>
  <c r="N6859" i="1"/>
  <c r="N6871" i="1"/>
  <c r="N6883" i="1"/>
  <c r="N6895" i="1"/>
  <c r="N6907" i="1"/>
  <c r="N6919" i="1"/>
  <c r="N6931" i="1"/>
  <c r="N6943" i="1"/>
  <c r="N6955" i="1"/>
  <c r="N6967" i="1"/>
  <c r="N6979" i="1"/>
  <c r="N6991" i="1"/>
  <c r="N7003" i="1"/>
  <c r="N7015" i="1"/>
  <c r="N7027" i="1"/>
  <c r="N7039" i="1"/>
  <c r="N7051" i="1"/>
  <c r="N7063" i="1"/>
  <c r="N7075" i="1"/>
  <c r="N7087" i="1"/>
  <c r="N7099" i="1"/>
  <c r="N7111" i="1"/>
  <c r="N7123" i="1"/>
  <c r="N7135" i="1"/>
  <c r="N7147" i="1"/>
  <c r="N7159" i="1"/>
  <c r="N7171" i="1"/>
  <c r="N7183" i="1"/>
  <c r="N7195" i="1"/>
  <c r="N7207" i="1"/>
  <c r="N7219" i="1"/>
  <c r="N7231" i="1"/>
  <c r="N7243" i="1"/>
  <c r="N7255" i="1"/>
  <c r="N7267" i="1"/>
  <c r="N7279" i="1"/>
  <c r="N7291" i="1"/>
  <c r="N7303" i="1"/>
  <c r="N7315" i="1"/>
  <c r="N7327" i="1"/>
  <c r="N7339" i="1"/>
  <c r="N7351" i="1"/>
  <c r="N7363" i="1"/>
  <c r="N7375" i="1"/>
  <c r="N7387" i="1"/>
  <c r="N7399" i="1"/>
  <c r="N7411" i="1"/>
  <c r="N7423" i="1"/>
  <c r="N7435" i="1"/>
  <c r="N7447" i="1"/>
  <c r="N7459" i="1"/>
  <c r="N7471" i="1"/>
  <c r="N7483" i="1"/>
  <c r="N7495" i="1"/>
  <c r="N4061" i="1"/>
  <c r="N4635" i="1"/>
  <c r="N4813" i="1"/>
  <c r="N4957" i="1"/>
  <c r="N5101" i="1"/>
  <c r="N5245" i="1"/>
  <c r="N5389" i="1"/>
  <c r="N5503" i="1"/>
  <c r="N5546" i="1"/>
  <c r="N5582" i="1"/>
  <c r="N5618" i="1"/>
  <c r="N5654" i="1"/>
  <c r="N5690" i="1"/>
  <c r="N5725" i="1"/>
  <c r="N5752" i="1"/>
  <c r="N5780" i="1"/>
  <c r="N5810" i="1"/>
  <c r="N5839" i="1"/>
  <c r="N5869" i="1"/>
  <c r="N5896" i="1"/>
  <c r="N5924" i="1"/>
  <c r="N5954" i="1"/>
  <c r="N5983" i="1"/>
  <c r="N6013" i="1"/>
  <c r="N6040" i="1"/>
  <c r="N6068" i="1"/>
  <c r="N6098" i="1"/>
  <c r="N6127" i="1"/>
  <c r="N6157" i="1"/>
  <c r="N6184" i="1"/>
  <c r="N6212" i="1"/>
  <c r="N6242" i="1"/>
  <c r="N6266" i="1"/>
  <c r="N6290" i="1"/>
  <c r="N6314" i="1"/>
  <c r="N6338" i="1"/>
  <c r="N6362" i="1"/>
  <c r="N6380" i="1"/>
  <c r="N6392" i="1"/>
  <c r="N6404" i="1"/>
  <c r="N6416" i="1"/>
  <c r="N6428" i="1"/>
  <c r="N6440" i="1"/>
  <c r="N6452" i="1"/>
  <c r="N6464" i="1"/>
  <c r="N6476" i="1"/>
  <c r="N6488" i="1"/>
  <c r="N6500" i="1"/>
  <c r="N6512" i="1"/>
  <c r="N6524" i="1"/>
  <c r="N6536" i="1"/>
  <c r="N6548" i="1"/>
  <c r="N6560" i="1"/>
  <c r="N6572" i="1"/>
  <c r="N6584" i="1"/>
  <c r="N6596" i="1"/>
  <c r="N6608" i="1"/>
  <c r="N6620" i="1"/>
  <c r="N6632" i="1"/>
  <c r="N6644" i="1"/>
  <c r="N6656" i="1"/>
  <c r="N6668" i="1"/>
  <c r="N6680" i="1"/>
  <c r="N6692" i="1"/>
  <c r="N6704" i="1"/>
  <c r="N6716" i="1"/>
  <c r="N6728" i="1"/>
  <c r="N6740" i="1"/>
  <c r="N6752" i="1"/>
  <c r="N6764" i="1"/>
  <c r="N6776" i="1"/>
  <c r="N6788" i="1"/>
  <c r="N6800" i="1"/>
  <c r="N6812" i="1"/>
  <c r="N6824" i="1"/>
  <c r="N6836" i="1"/>
  <c r="N6848" i="1"/>
  <c r="N6860" i="1"/>
  <c r="N6872" i="1"/>
  <c r="N6884" i="1"/>
  <c r="N6896" i="1"/>
  <c r="N6908" i="1"/>
  <c r="N6920" i="1"/>
  <c r="N6932" i="1"/>
  <c r="N6944" i="1"/>
  <c r="N6956" i="1"/>
  <c r="N6968" i="1"/>
  <c r="N6980" i="1"/>
  <c r="N6992" i="1"/>
  <c r="N7004" i="1"/>
  <c r="N7016" i="1"/>
  <c r="N7028" i="1"/>
  <c r="N7040" i="1"/>
  <c r="N7052" i="1"/>
  <c r="N7064" i="1"/>
  <c r="N7076" i="1"/>
  <c r="N7088" i="1"/>
  <c r="N7100" i="1"/>
  <c r="N7112" i="1"/>
  <c r="N7124" i="1"/>
  <c r="N7136" i="1"/>
  <c r="N7148" i="1"/>
  <c r="N7160" i="1"/>
  <c r="N7172" i="1"/>
  <c r="N7184" i="1"/>
  <c r="N7196" i="1"/>
  <c r="N7208" i="1"/>
  <c r="N7220" i="1"/>
  <c r="N7232" i="1"/>
  <c r="N7244" i="1"/>
  <c r="N7256" i="1"/>
  <c r="N7268" i="1"/>
  <c r="N7280" i="1"/>
  <c r="N7292" i="1"/>
  <c r="N7304" i="1"/>
  <c r="N7316" i="1"/>
  <c r="N7328" i="1"/>
  <c r="N7340" i="1"/>
  <c r="N7352" i="1"/>
  <c r="N7364" i="1"/>
  <c r="N7376" i="1"/>
  <c r="N7388" i="1"/>
  <c r="N7400" i="1"/>
  <c r="N7412" i="1"/>
  <c r="N7424" i="1"/>
  <c r="N7436" i="1"/>
  <c r="N7448" i="1"/>
  <c r="N7460" i="1"/>
  <c r="N7472" i="1"/>
  <c r="N7484" i="1"/>
  <c r="N7496" i="1"/>
  <c r="N4109" i="1"/>
  <c r="N4664" i="1"/>
  <c r="N4825" i="1"/>
  <c r="N4969" i="1"/>
  <c r="N5113" i="1"/>
  <c r="N5257" i="1"/>
  <c r="N5401" i="1"/>
  <c r="N5509" i="1"/>
  <c r="N5548" i="1"/>
  <c r="N5584" i="1"/>
  <c r="N5620" i="1"/>
  <c r="N5656" i="1"/>
  <c r="N5692" i="1"/>
  <c r="N5726" i="1"/>
  <c r="N5755" i="1"/>
  <c r="N5785" i="1"/>
  <c r="N5812" i="1"/>
  <c r="N5840" i="1"/>
  <c r="N5870" i="1"/>
  <c r="N5899" i="1"/>
  <c r="N5929" i="1"/>
  <c r="N5956" i="1"/>
  <c r="N5984" i="1"/>
  <c r="N6014" i="1"/>
  <c r="N6043" i="1"/>
  <c r="N6073" i="1"/>
  <c r="N6100" i="1"/>
  <c r="N6128" i="1"/>
  <c r="N6158" i="1"/>
  <c r="N6187" i="1"/>
  <c r="N6217" i="1"/>
  <c r="N6243" i="1"/>
  <c r="N6267" i="1"/>
  <c r="N6291" i="1"/>
  <c r="N6315" i="1"/>
  <c r="N6339" i="1"/>
  <c r="N6363" i="1"/>
  <c r="N6381" i="1"/>
  <c r="N6393" i="1"/>
  <c r="N6405" i="1"/>
  <c r="N6417" i="1"/>
  <c r="N6429" i="1"/>
  <c r="N6441" i="1"/>
  <c r="N6453" i="1"/>
  <c r="N6465" i="1"/>
  <c r="N6477" i="1"/>
  <c r="N6489" i="1"/>
  <c r="N6501" i="1"/>
  <c r="N6513" i="1"/>
  <c r="N6525" i="1"/>
  <c r="N6537" i="1"/>
  <c r="N6549" i="1"/>
  <c r="N6561" i="1"/>
  <c r="N6573" i="1"/>
  <c r="N6585" i="1"/>
  <c r="N6597" i="1"/>
  <c r="N6609" i="1"/>
  <c r="N6621" i="1"/>
  <c r="N6633" i="1"/>
  <c r="N6645" i="1"/>
  <c r="N6657" i="1"/>
  <c r="N6669" i="1"/>
  <c r="N6681" i="1"/>
  <c r="N6693" i="1"/>
  <c r="N6705" i="1"/>
  <c r="N6717" i="1"/>
  <c r="N6729" i="1"/>
  <c r="N6741" i="1"/>
  <c r="N6753" i="1"/>
  <c r="N6765" i="1"/>
  <c r="N6777" i="1"/>
  <c r="N6789" i="1"/>
  <c r="N6801" i="1"/>
  <c r="N6813" i="1"/>
  <c r="N6825" i="1"/>
  <c r="N6837" i="1"/>
  <c r="N6849" i="1"/>
  <c r="N6861" i="1"/>
  <c r="N6873" i="1"/>
  <c r="N6885" i="1"/>
  <c r="N6897" i="1"/>
  <c r="N6909" i="1"/>
  <c r="N6921" i="1"/>
  <c r="N6933" i="1"/>
  <c r="N6945" i="1"/>
  <c r="N6957" i="1"/>
  <c r="N6969" i="1"/>
  <c r="N6981" i="1"/>
  <c r="N6993" i="1"/>
  <c r="N7005" i="1"/>
  <c r="N7017" i="1"/>
  <c r="N7029" i="1"/>
  <c r="N7041" i="1"/>
  <c r="N7053" i="1"/>
  <c r="N7065" i="1"/>
  <c r="N7077" i="1"/>
  <c r="N7089" i="1"/>
  <c r="N7101" i="1"/>
  <c r="N7113" i="1"/>
  <c r="N7125" i="1"/>
  <c r="N7137" i="1"/>
  <c r="N7149" i="1"/>
  <c r="N7161" i="1"/>
  <c r="N7173" i="1"/>
  <c r="N7185" i="1"/>
  <c r="N7197" i="1"/>
  <c r="N7209" i="1"/>
  <c r="N7221" i="1"/>
  <c r="N7233" i="1"/>
  <c r="N7245" i="1"/>
  <c r="N7257" i="1"/>
  <c r="N7269" i="1"/>
  <c r="N7281" i="1"/>
  <c r="N7293" i="1"/>
  <c r="N7305" i="1"/>
  <c r="N7317" i="1"/>
  <c r="N7329" i="1"/>
  <c r="N7341" i="1"/>
  <c r="N7353" i="1"/>
  <c r="N7365" i="1"/>
  <c r="N7377" i="1"/>
  <c r="N7389" i="1"/>
  <c r="N7401" i="1"/>
  <c r="N7413" i="1"/>
  <c r="N7425" i="1"/>
  <c r="N7437" i="1"/>
  <c r="N7449" i="1"/>
  <c r="N7461" i="1"/>
  <c r="N7473" i="1"/>
  <c r="N7485" i="1"/>
  <c r="N7497" i="1"/>
  <c r="N4157" i="1"/>
  <c r="N4693" i="1"/>
  <c r="N4837" i="1"/>
  <c r="N4981" i="1"/>
  <c r="N5125" i="1"/>
  <c r="N5269" i="1"/>
  <c r="N5413" i="1"/>
  <c r="N5512" i="1"/>
  <c r="N5551" i="1"/>
  <c r="N5587" i="1"/>
  <c r="N5623" i="1"/>
  <c r="N5659" i="1"/>
  <c r="N5695" i="1"/>
  <c r="N5728" i="1"/>
  <c r="N5756" i="1"/>
  <c r="N5786" i="1"/>
  <c r="N5815" i="1"/>
  <c r="N5845" i="1"/>
  <c r="N5872" i="1"/>
  <c r="N5900" i="1"/>
  <c r="N5930" i="1"/>
  <c r="N5959" i="1"/>
  <c r="N5989" i="1"/>
  <c r="N6016" i="1"/>
  <c r="N6044" i="1"/>
  <c r="N6074" i="1"/>
  <c r="N6103" i="1"/>
  <c r="N6133" i="1"/>
  <c r="N6160" i="1"/>
  <c r="N6188" i="1"/>
  <c r="N6218" i="1"/>
  <c r="N6244" i="1"/>
  <c r="N6268" i="1"/>
  <c r="N6292" i="1"/>
  <c r="N6316" i="1"/>
  <c r="N6340" i="1"/>
  <c r="N6364" i="1"/>
  <c r="N6382" i="1"/>
  <c r="N6394" i="1"/>
  <c r="N6406" i="1"/>
  <c r="N6418" i="1"/>
  <c r="N6430" i="1"/>
  <c r="N6442" i="1"/>
  <c r="N6454" i="1"/>
  <c r="N6466" i="1"/>
  <c r="N6478" i="1"/>
  <c r="N6490" i="1"/>
  <c r="N6502" i="1"/>
  <c r="N6514" i="1"/>
  <c r="N6526" i="1"/>
  <c r="N6538" i="1"/>
  <c r="N6550" i="1"/>
  <c r="N6562" i="1"/>
  <c r="N6574" i="1"/>
  <c r="N6586" i="1"/>
  <c r="N6598" i="1"/>
  <c r="N6610" i="1"/>
  <c r="N6622" i="1"/>
  <c r="N6634" i="1"/>
  <c r="N6646" i="1"/>
  <c r="N6658" i="1"/>
  <c r="N6670" i="1"/>
  <c r="N6682" i="1"/>
  <c r="N6694" i="1"/>
  <c r="N6706" i="1"/>
  <c r="N6718" i="1"/>
  <c r="N6730" i="1"/>
  <c r="N6742" i="1"/>
  <c r="N6754" i="1"/>
  <c r="N6766" i="1"/>
  <c r="N6778" i="1"/>
  <c r="N6790" i="1"/>
  <c r="N6802" i="1"/>
  <c r="N6814" i="1"/>
  <c r="N6826" i="1"/>
  <c r="N6838" i="1"/>
  <c r="N6850" i="1"/>
  <c r="N6862" i="1"/>
  <c r="N6874" i="1"/>
  <c r="N6886" i="1"/>
  <c r="N6898" i="1"/>
  <c r="N6910" i="1"/>
  <c r="N6922" i="1"/>
  <c r="N6934" i="1"/>
  <c r="N6946" i="1"/>
  <c r="N6958" i="1"/>
  <c r="N6970" i="1"/>
  <c r="N6982" i="1"/>
  <c r="N6994" i="1"/>
  <c r="N7006" i="1"/>
  <c r="N7018" i="1"/>
  <c r="N7030" i="1"/>
  <c r="N7042" i="1"/>
  <c r="N7054" i="1"/>
  <c r="N7066" i="1"/>
  <c r="N7078" i="1"/>
  <c r="N7090" i="1"/>
  <c r="N7102" i="1"/>
  <c r="N7114" i="1"/>
  <c r="N7126" i="1"/>
  <c r="N7138" i="1"/>
  <c r="N7150" i="1"/>
  <c r="N7162" i="1"/>
  <c r="N7174" i="1"/>
  <c r="N7186" i="1"/>
  <c r="N7198" i="1"/>
  <c r="N7210" i="1"/>
  <c r="N7222" i="1"/>
  <c r="N7234" i="1"/>
  <c r="N7246" i="1"/>
  <c r="N7258" i="1"/>
  <c r="N7270" i="1"/>
  <c r="N7282" i="1"/>
  <c r="N7294" i="1"/>
  <c r="N7306" i="1"/>
  <c r="N7318" i="1"/>
  <c r="N7330" i="1"/>
  <c r="N7342" i="1"/>
  <c r="N7354" i="1"/>
  <c r="N7366" i="1"/>
  <c r="N7378" i="1"/>
  <c r="N7390" i="1"/>
  <c r="N7402" i="1"/>
  <c r="N7414" i="1"/>
  <c r="N7426" i="1"/>
  <c r="N7438" i="1"/>
  <c r="N7450" i="1"/>
  <c r="N7462" i="1"/>
  <c r="N7474" i="1"/>
  <c r="N7486" i="1"/>
  <c r="N7498" i="1"/>
  <c r="N4205" i="1"/>
  <c r="N4705" i="1"/>
  <c r="N4849" i="1"/>
  <c r="N4993" i="1"/>
  <c r="N5137" i="1"/>
  <c r="N5281" i="1"/>
  <c r="N5425" i="1"/>
  <c r="N5515" i="1"/>
  <c r="N5557" i="1"/>
  <c r="N5593" i="1"/>
  <c r="N5629" i="1"/>
  <c r="N5665" i="1"/>
  <c r="N5701" i="1"/>
  <c r="N5731" i="1"/>
  <c r="N5761" i="1"/>
  <c r="N5788" i="1"/>
  <c r="N5816" i="1"/>
  <c r="N5846" i="1"/>
  <c r="N5875" i="1"/>
  <c r="N5905" i="1"/>
  <c r="N5932" i="1"/>
  <c r="N5960" i="1"/>
  <c r="N5990" i="1"/>
  <c r="N6019" i="1"/>
  <c r="N6049" i="1"/>
  <c r="N6076" i="1"/>
  <c r="N6104" i="1"/>
  <c r="N6134" i="1"/>
  <c r="N6163" i="1"/>
  <c r="N6193" i="1"/>
  <c r="N6220" i="1"/>
  <c r="N6247" i="1"/>
  <c r="N6271" i="1"/>
  <c r="N6295" i="1"/>
  <c r="N6319" i="1"/>
  <c r="N6343" i="1"/>
  <c r="N6367" i="1"/>
  <c r="N6383" i="1"/>
  <c r="N6395" i="1"/>
  <c r="N6407" i="1"/>
  <c r="N6419" i="1"/>
  <c r="N6431" i="1"/>
  <c r="N6443" i="1"/>
  <c r="N6455" i="1"/>
  <c r="N6467" i="1"/>
  <c r="N6479" i="1"/>
  <c r="N6491" i="1"/>
  <c r="N6503" i="1"/>
  <c r="N6515" i="1"/>
  <c r="N6527" i="1"/>
  <c r="N6539" i="1"/>
  <c r="N6551" i="1"/>
  <c r="N6563" i="1"/>
  <c r="N6575" i="1"/>
  <c r="N6587" i="1"/>
  <c r="N6599" i="1"/>
  <c r="N6611" i="1"/>
  <c r="N6623" i="1"/>
  <c r="N6635" i="1"/>
  <c r="N6647" i="1"/>
  <c r="N6659" i="1"/>
  <c r="N6671" i="1"/>
  <c r="N6683" i="1"/>
  <c r="N6695" i="1"/>
  <c r="N6707" i="1"/>
  <c r="N6719" i="1"/>
  <c r="N6731" i="1"/>
  <c r="N6743" i="1"/>
  <c r="N6755" i="1"/>
  <c r="N6767" i="1"/>
  <c r="N6779" i="1"/>
  <c r="N6791" i="1"/>
  <c r="N6803" i="1"/>
  <c r="N6815" i="1"/>
  <c r="N6827" i="1"/>
  <c r="N6839" i="1"/>
  <c r="N6851" i="1"/>
  <c r="N6863" i="1"/>
  <c r="N6875" i="1"/>
  <c r="N6887" i="1"/>
  <c r="N6899" i="1"/>
  <c r="N6911" i="1"/>
  <c r="N6923" i="1"/>
  <c r="N6935" i="1"/>
  <c r="N6947" i="1"/>
  <c r="N6959" i="1"/>
  <c r="N6971" i="1"/>
  <c r="N6983" i="1"/>
  <c r="N6995" i="1"/>
  <c r="N7007" i="1"/>
  <c r="N7019" i="1"/>
  <c r="N7031" i="1"/>
  <c r="N7043" i="1"/>
  <c r="N7055" i="1"/>
  <c r="N7067" i="1"/>
  <c r="N7079" i="1"/>
  <c r="N7091" i="1"/>
  <c r="N7103" i="1"/>
  <c r="N7115" i="1"/>
  <c r="N7127" i="1"/>
  <c r="N7139" i="1"/>
  <c r="N7151" i="1"/>
  <c r="N7163" i="1"/>
  <c r="N7175" i="1"/>
  <c r="N7187" i="1"/>
  <c r="N7199" i="1"/>
  <c r="N7211" i="1"/>
  <c r="N7223" i="1"/>
  <c r="N7235" i="1"/>
  <c r="N7247" i="1"/>
  <c r="N7259" i="1"/>
  <c r="N7271" i="1"/>
  <c r="N7283" i="1"/>
  <c r="N7295" i="1"/>
  <c r="N7307" i="1"/>
  <c r="N7319" i="1"/>
  <c r="N7331" i="1"/>
  <c r="N7343" i="1"/>
  <c r="N7355" i="1"/>
  <c r="N7367" i="1"/>
  <c r="N7379" i="1"/>
  <c r="N7391" i="1"/>
  <c r="N7403" i="1"/>
  <c r="N7415" i="1"/>
  <c r="N7427" i="1"/>
  <c r="N7439" i="1"/>
  <c r="N7451" i="1"/>
  <c r="N7463" i="1"/>
  <c r="N7475" i="1"/>
  <c r="N7487" i="1"/>
  <c r="N7499" i="1"/>
  <c r="N4253" i="1"/>
  <c r="N4717" i="1"/>
  <c r="N4861" i="1"/>
  <c r="N5005" i="1"/>
  <c r="N5149" i="1"/>
  <c r="N5293" i="1"/>
  <c r="N5437" i="1"/>
  <c r="N5521" i="1"/>
  <c r="N5558" i="1"/>
  <c r="N5594" i="1"/>
  <c r="N5630" i="1"/>
  <c r="N5666" i="1"/>
  <c r="N5702" i="1"/>
  <c r="N5732" i="1"/>
  <c r="N5762" i="1"/>
  <c r="N5791" i="1"/>
  <c r="N5821" i="1"/>
  <c r="N5848" i="1"/>
  <c r="N5876" i="1"/>
  <c r="N5906" i="1"/>
  <c r="N5935" i="1"/>
  <c r="N5965" i="1"/>
  <c r="N5992" i="1"/>
  <c r="N6020" i="1"/>
  <c r="N6050" i="1"/>
  <c r="N6079" i="1"/>
  <c r="N6109" i="1"/>
  <c r="N6136" i="1"/>
  <c r="N6164" i="1"/>
  <c r="N6194" i="1"/>
  <c r="N6223" i="1"/>
  <c r="N6248" i="1"/>
  <c r="N6272" i="1"/>
  <c r="N6296" i="1"/>
  <c r="N6320" i="1"/>
  <c r="N6344" i="1"/>
  <c r="N6368" i="1"/>
  <c r="N6384" i="1"/>
  <c r="N6396" i="1"/>
  <c r="N6408" i="1"/>
  <c r="N6420" i="1"/>
  <c r="N6432" i="1"/>
  <c r="N6444" i="1"/>
  <c r="N6456" i="1"/>
  <c r="N6468" i="1"/>
  <c r="N6480" i="1"/>
  <c r="N6492" i="1"/>
  <c r="N6504" i="1"/>
  <c r="N6516" i="1"/>
  <c r="N6528" i="1"/>
  <c r="N6540" i="1"/>
  <c r="N6552" i="1"/>
  <c r="N6564" i="1"/>
  <c r="N6576" i="1"/>
  <c r="N6588" i="1"/>
  <c r="N6600" i="1"/>
  <c r="N6612" i="1"/>
  <c r="N6624" i="1"/>
  <c r="N6636" i="1"/>
  <c r="N6648" i="1"/>
  <c r="N6660" i="1"/>
  <c r="N6672" i="1"/>
  <c r="N6684" i="1"/>
  <c r="N6696" i="1"/>
  <c r="N6708" i="1"/>
  <c r="N6720" i="1"/>
  <c r="N6732" i="1"/>
  <c r="N6744" i="1"/>
  <c r="N6756" i="1"/>
  <c r="N6768" i="1"/>
  <c r="N6780" i="1"/>
  <c r="N6792" i="1"/>
  <c r="N6804" i="1"/>
  <c r="N6816" i="1"/>
  <c r="N6828" i="1"/>
  <c r="N6840" i="1"/>
  <c r="N6852" i="1"/>
  <c r="N6864" i="1"/>
  <c r="N6876" i="1"/>
  <c r="N6888" i="1"/>
  <c r="N6900" i="1"/>
  <c r="N6912" i="1"/>
  <c r="N6924" i="1"/>
  <c r="N6936" i="1"/>
  <c r="N6948" i="1"/>
  <c r="N6960" i="1"/>
  <c r="N6972" i="1"/>
  <c r="N6984" i="1"/>
  <c r="N6996" i="1"/>
  <c r="N7008" i="1"/>
  <c r="N7020" i="1"/>
  <c r="N7032" i="1"/>
  <c r="N7044" i="1"/>
  <c r="N7056" i="1"/>
  <c r="N7068" i="1"/>
  <c r="N7080" i="1"/>
  <c r="N7092" i="1"/>
  <c r="N7104" i="1"/>
  <c r="N7116" i="1"/>
  <c r="N7128" i="1"/>
  <c r="N7140" i="1"/>
  <c r="N7152" i="1"/>
  <c r="N7164" i="1"/>
  <c r="N7176" i="1"/>
  <c r="N7188" i="1"/>
  <c r="N7200" i="1"/>
  <c r="N7212" i="1"/>
  <c r="N7224" i="1"/>
  <c r="N7236" i="1"/>
  <c r="N7248" i="1"/>
  <c r="N7260" i="1"/>
  <c r="N7272" i="1"/>
  <c r="N7284" i="1"/>
  <c r="N7296" i="1"/>
  <c r="N7308" i="1"/>
  <c r="N7320" i="1"/>
  <c r="N7332" i="1"/>
  <c r="N7344" i="1"/>
  <c r="N7356" i="1"/>
  <c r="N7368" i="1"/>
  <c r="N7380" i="1"/>
  <c r="N7392" i="1"/>
  <c r="N7404" i="1"/>
  <c r="N7416" i="1"/>
  <c r="N7428" i="1"/>
  <c r="N7440" i="1"/>
  <c r="N7452" i="1"/>
  <c r="N7464" i="1"/>
  <c r="N7476" i="1"/>
  <c r="N7488" i="1"/>
  <c r="N7500" i="1"/>
  <c r="N4301" i="1"/>
  <c r="N4729" i="1"/>
  <c r="N4873" i="1"/>
  <c r="N5017" i="1"/>
  <c r="N5161" i="1"/>
  <c r="N5305" i="1"/>
  <c r="N5449" i="1"/>
  <c r="N5524" i="1"/>
  <c r="N5560" i="1"/>
  <c r="N5596" i="1"/>
  <c r="N5632" i="1"/>
  <c r="N5668" i="1"/>
  <c r="N5704" i="1"/>
  <c r="N5737" i="1"/>
  <c r="N5764" i="1"/>
  <c r="N5792" i="1"/>
  <c r="N5822" i="1"/>
  <c r="N5851" i="1"/>
  <c r="N5881" i="1"/>
  <c r="N5908" i="1"/>
  <c r="N5936" i="1"/>
  <c r="N5966" i="1"/>
  <c r="N5995" i="1"/>
  <c r="N6025" i="1"/>
  <c r="N6052" i="1"/>
  <c r="N6080" i="1"/>
  <c r="N6110" i="1"/>
  <c r="N6139" i="1"/>
  <c r="N6169" i="1"/>
  <c r="N6196" i="1"/>
  <c r="N6224" i="1"/>
  <c r="N6253" i="1"/>
  <c r="N6277" i="1"/>
  <c r="N6301" i="1"/>
  <c r="N6325" i="1"/>
  <c r="N6349" i="1"/>
  <c r="N6373" i="1"/>
  <c r="N6385" i="1"/>
  <c r="N6397" i="1"/>
  <c r="N6409" i="1"/>
  <c r="N6421" i="1"/>
  <c r="N6433" i="1"/>
  <c r="N6445" i="1"/>
  <c r="N6457" i="1"/>
  <c r="N6469" i="1"/>
  <c r="N6481" i="1"/>
  <c r="N6493" i="1"/>
  <c r="N6505" i="1"/>
  <c r="N6517" i="1"/>
  <c r="N6529" i="1"/>
  <c r="N6541" i="1"/>
  <c r="N6553" i="1"/>
  <c r="N6565" i="1"/>
  <c r="N6577" i="1"/>
  <c r="N6589" i="1"/>
  <c r="N6601" i="1"/>
  <c r="N6613" i="1"/>
  <c r="N6625" i="1"/>
  <c r="N6637" i="1"/>
  <c r="N6649" i="1"/>
  <c r="N6661" i="1"/>
  <c r="N6673" i="1"/>
  <c r="N6685" i="1"/>
  <c r="N6697" i="1"/>
  <c r="N6709" i="1"/>
  <c r="N6721" i="1"/>
  <c r="N6733" i="1"/>
  <c r="N6745" i="1"/>
  <c r="N6757" i="1"/>
  <c r="N6769" i="1"/>
  <c r="N6781" i="1"/>
  <c r="N6793" i="1"/>
  <c r="N6805" i="1"/>
  <c r="N6817" i="1"/>
  <c r="N6829" i="1"/>
  <c r="N6841" i="1"/>
  <c r="N6853" i="1"/>
  <c r="N6865" i="1"/>
  <c r="N6877" i="1"/>
  <c r="N6889" i="1"/>
  <c r="N6901" i="1"/>
  <c r="N6913" i="1"/>
  <c r="N6925" i="1"/>
  <c r="N6937" i="1"/>
  <c r="N6949" i="1"/>
  <c r="N6961" i="1"/>
  <c r="N6973" i="1"/>
  <c r="N6985" i="1"/>
  <c r="N6997" i="1"/>
  <c r="N7009" i="1"/>
  <c r="N7021" i="1"/>
  <c r="N7033" i="1"/>
  <c r="N7045" i="1"/>
  <c r="N7057" i="1"/>
  <c r="N7069" i="1"/>
  <c r="N7081" i="1"/>
  <c r="N7093" i="1"/>
  <c r="N7105" i="1"/>
  <c r="N7117" i="1"/>
  <c r="N7129" i="1"/>
  <c r="N7141" i="1"/>
  <c r="N7153" i="1"/>
  <c r="N7165" i="1"/>
  <c r="N7177" i="1"/>
  <c r="N7189" i="1"/>
  <c r="N7201" i="1"/>
  <c r="N7213" i="1"/>
  <c r="N7225" i="1"/>
  <c r="N7237" i="1"/>
  <c r="N7249" i="1"/>
  <c r="N7261" i="1"/>
  <c r="N7273" i="1"/>
  <c r="N7285" i="1"/>
  <c r="N7297" i="1"/>
  <c r="N7309" i="1"/>
  <c r="N7321" i="1"/>
  <c r="N7333" i="1"/>
  <c r="N7345" i="1"/>
  <c r="N7357" i="1"/>
  <c r="N7369" i="1"/>
  <c r="N7381" i="1"/>
  <c r="N7393" i="1"/>
  <c r="N7405" i="1"/>
  <c r="N7417" i="1"/>
  <c r="N7429" i="1"/>
  <c r="N7441" i="1"/>
  <c r="N7453" i="1"/>
  <c r="N7465" i="1"/>
  <c r="N7477" i="1"/>
  <c r="N7489" i="1"/>
  <c r="N7501" i="1"/>
  <c r="N4349" i="1"/>
  <c r="N4741" i="1"/>
  <c r="N4885" i="1"/>
  <c r="N5029" i="1"/>
  <c r="N5173" i="1"/>
  <c r="N5317" i="1"/>
  <c r="N5461" i="1"/>
  <c r="N5527" i="1"/>
  <c r="N5563" i="1"/>
  <c r="N5599" i="1"/>
  <c r="N5635" i="1"/>
  <c r="N5671" i="1"/>
  <c r="N5707" i="1"/>
  <c r="N5738" i="1"/>
  <c r="N5767" i="1"/>
  <c r="N5797" i="1"/>
  <c r="N5824" i="1"/>
  <c r="N5852" i="1"/>
  <c r="N5882" i="1"/>
  <c r="N5911" i="1"/>
  <c r="N5941" i="1"/>
  <c r="N5968" i="1"/>
  <c r="N5996" i="1"/>
  <c r="N6026" i="1"/>
  <c r="N6055" i="1"/>
  <c r="N6085" i="1"/>
  <c r="N6112" i="1"/>
  <c r="N6140" i="1"/>
  <c r="N6170" i="1"/>
  <c r="N6199" i="1"/>
  <c r="N6229" i="1"/>
  <c r="N6254" i="1"/>
  <c r="N6278" i="1"/>
  <c r="N6302" i="1"/>
  <c r="N6326" i="1"/>
  <c r="N6350" i="1"/>
  <c r="N6374" i="1"/>
  <c r="N6386" i="1"/>
  <c r="N6398" i="1"/>
  <c r="N6410" i="1"/>
  <c r="N6422" i="1"/>
  <c r="N6434" i="1"/>
  <c r="N6446" i="1"/>
  <c r="N6458" i="1"/>
  <c r="N6470" i="1"/>
  <c r="N6482" i="1"/>
  <c r="N6494" i="1"/>
  <c r="N6506" i="1"/>
  <c r="N6518" i="1"/>
  <c r="N6530" i="1"/>
  <c r="N6542" i="1"/>
  <c r="N6554" i="1"/>
  <c r="N6566" i="1"/>
  <c r="N6578" i="1"/>
  <c r="N6590" i="1"/>
  <c r="N6602" i="1"/>
  <c r="N6614" i="1"/>
  <c r="N6626" i="1"/>
  <c r="N6638" i="1"/>
  <c r="N6650" i="1"/>
  <c r="N6662" i="1"/>
  <c r="N6674" i="1"/>
  <c r="N6686" i="1"/>
  <c r="N6698" i="1"/>
  <c r="N6710" i="1"/>
  <c r="N6722" i="1"/>
  <c r="N6734" i="1"/>
  <c r="N6746" i="1"/>
  <c r="N6758" i="1"/>
  <c r="N6770" i="1"/>
  <c r="N6782" i="1"/>
  <c r="N6794" i="1"/>
  <c r="N6806" i="1"/>
  <c r="N6818" i="1"/>
  <c r="N6830" i="1"/>
  <c r="N6842" i="1"/>
  <c r="N6854" i="1"/>
  <c r="N6866" i="1"/>
  <c r="N6878" i="1"/>
  <c r="N6890" i="1"/>
  <c r="N6902" i="1"/>
  <c r="N6914" i="1"/>
  <c r="N6926" i="1"/>
  <c r="N6938" i="1"/>
  <c r="N6950" i="1"/>
  <c r="N6962" i="1"/>
  <c r="N6974" i="1"/>
  <c r="N6986" i="1"/>
  <c r="N6998" i="1"/>
  <c r="N7010" i="1"/>
  <c r="N7022" i="1"/>
  <c r="N7034" i="1"/>
  <c r="N7046" i="1"/>
  <c r="N7058" i="1"/>
  <c r="N7070" i="1"/>
  <c r="N7082" i="1"/>
  <c r="N7094" i="1"/>
  <c r="N7106" i="1"/>
  <c r="N7118" i="1"/>
  <c r="N7130" i="1"/>
  <c r="N7142" i="1"/>
  <c r="N7154" i="1"/>
  <c r="N7166" i="1"/>
  <c r="N7178" i="1"/>
  <c r="N7190" i="1"/>
  <c r="N7202" i="1"/>
  <c r="N7214" i="1"/>
  <c r="N7226" i="1"/>
  <c r="N7238" i="1"/>
  <c r="N7250" i="1"/>
  <c r="N7262" i="1"/>
  <c r="N7274" i="1"/>
  <c r="N7286" i="1"/>
  <c r="N7298" i="1"/>
  <c r="N7310" i="1"/>
  <c r="N7322" i="1"/>
  <c r="N7334" i="1"/>
  <c r="N7346" i="1"/>
  <c r="N7358" i="1"/>
  <c r="N7370" i="1"/>
  <c r="N7382" i="1"/>
  <c r="N7394" i="1"/>
  <c r="N7406" i="1"/>
  <c r="N7418" i="1"/>
  <c r="N7430" i="1"/>
  <c r="N7442" i="1"/>
  <c r="N7454" i="1"/>
  <c r="N7466" i="1"/>
  <c r="N7478" i="1"/>
  <c r="N7490" i="1"/>
  <c r="N4397" i="1"/>
  <c r="N5713" i="1"/>
  <c r="N6056" i="1"/>
  <c r="N6375" i="1"/>
  <c r="N6519" i="1"/>
  <c r="N6663" i="1"/>
  <c r="N6807" i="1"/>
  <c r="N6951" i="1"/>
  <c r="N7095" i="1"/>
  <c r="N7239" i="1"/>
  <c r="N7383" i="1"/>
  <c r="N4753" i="1"/>
  <c r="N5740" i="1"/>
  <c r="N6086" i="1"/>
  <c r="N6387" i="1"/>
  <c r="N6531" i="1"/>
  <c r="N6675" i="1"/>
  <c r="N6819" i="1"/>
  <c r="N6963" i="1"/>
  <c r="N7107" i="1"/>
  <c r="N7251" i="1"/>
  <c r="N7395" i="1"/>
  <c r="N4897" i="1"/>
  <c r="N5768" i="1"/>
  <c r="N6115" i="1"/>
  <c r="N6399" i="1"/>
  <c r="N6543" i="1"/>
  <c r="N6687" i="1"/>
  <c r="N6831" i="1"/>
  <c r="N6975" i="1"/>
  <c r="N7119" i="1"/>
  <c r="N7263" i="1"/>
  <c r="N7407" i="1"/>
  <c r="N5041" i="1"/>
  <c r="N5798" i="1"/>
  <c r="N6145" i="1"/>
  <c r="N6411" i="1"/>
  <c r="N6555" i="1"/>
  <c r="N6699" i="1"/>
  <c r="N6843" i="1"/>
  <c r="N6987" i="1"/>
  <c r="N7131" i="1"/>
  <c r="N7275" i="1"/>
  <c r="N7419" i="1"/>
  <c r="N5185" i="1"/>
  <c r="N5827" i="1"/>
  <c r="N6172" i="1"/>
  <c r="N6423" i="1"/>
  <c r="N6567" i="1"/>
  <c r="N6711" i="1"/>
  <c r="N6855" i="1"/>
  <c r="N6999" i="1"/>
  <c r="N7143" i="1"/>
  <c r="N7287" i="1"/>
  <c r="N7431" i="1"/>
  <c r="N5329" i="1"/>
  <c r="N5857" i="1"/>
  <c r="N6200" i="1"/>
  <c r="N6435" i="1"/>
  <c r="N6579" i="1"/>
  <c r="N6723" i="1"/>
  <c r="N6867" i="1"/>
  <c r="N7011" i="1"/>
  <c r="N7155" i="1"/>
  <c r="N7299" i="1"/>
  <c r="N7443" i="1"/>
  <c r="N5473" i="1"/>
  <c r="N5884" i="1"/>
  <c r="N6230" i="1"/>
  <c r="N6447" i="1"/>
  <c r="N6591" i="1"/>
  <c r="N6735" i="1"/>
  <c r="N6879" i="1"/>
  <c r="N7023" i="1"/>
  <c r="N7167" i="1"/>
  <c r="N7311" i="1"/>
  <c r="N7455" i="1"/>
  <c r="N5533" i="1"/>
  <c r="N5912" i="1"/>
  <c r="N6255" i="1"/>
  <c r="N6459" i="1"/>
  <c r="N6603" i="1"/>
  <c r="N6747" i="1"/>
  <c r="N6891" i="1"/>
  <c r="N7035" i="1"/>
  <c r="N7179" i="1"/>
  <c r="N7323" i="1"/>
  <c r="N7467" i="1"/>
  <c r="N5569" i="1"/>
  <c r="N5942" i="1"/>
  <c r="N6279" i="1"/>
  <c r="N6471" i="1"/>
  <c r="N6615" i="1"/>
  <c r="N6759" i="1"/>
  <c r="N6903" i="1"/>
  <c r="N7047" i="1"/>
  <c r="N7191" i="1"/>
  <c r="N7335" i="1"/>
  <c r="N7479" i="1"/>
  <c r="N5605" i="1"/>
  <c r="N5971" i="1"/>
  <c r="N6303" i="1"/>
  <c r="N6483" i="1"/>
  <c r="N6627" i="1"/>
  <c r="N6771" i="1"/>
  <c r="N6915" i="1"/>
  <c r="N7059" i="1"/>
  <c r="N7203" i="1"/>
  <c r="N7347" i="1"/>
  <c r="N7491" i="1"/>
  <c r="N5641" i="1"/>
  <c r="N6001" i="1"/>
  <c r="N6327" i="1"/>
  <c r="N6495" i="1"/>
  <c r="N6639" i="1"/>
  <c r="N6783" i="1"/>
  <c r="N6927" i="1"/>
  <c r="N7071" i="1"/>
  <c r="N7215" i="1"/>
  <c r="N7359" i="1"/>
  <c r="N5677" i="1"/>
  <c r="N6028" i="1"/>
  <c r="N6351" i="1"/>
  <c r="N6507" i="1"/>
  <c r="N6651" i="1"/>
  <c r="N6795" i="1"/>
  <c r="N6939" i="1"/>
  <c r="N7083" i="1"/>
  <c r="N7227" i="1"/>
  <c r="N7371" i="1"/>
</calcChain>
</file>

<file path=xl/sharedStrings.xml><?xml version="1.0" encoding="utf-8"?>
<sst xmlns="http://schemas.openxmlformats.org/spreadsheetml/2006/main" count="176" uniqueCount="107">
  <si>
    <t>date</t>
  </si>
  <si>
    <t>store_no</t>
  </si>
  <si>
    <t>dept_no</t>
  </si>
  <si>
    <t>sales</t>
  </si>
  <si>
    <t>Illinois</t>
  </si>
  <si>
    <t>Hinsdale</t>
  </si>
  <si>
    <t>C</t>
  </si>
  <si>
    <t>Nebraska</t>
  </si>
  <si>
    <t>Lincoln</t>
  </si>
  <si>
    <t>Aurora</t>
  </si>
  <si>
    <t>A</t>
  </si>
  <si>
    <t>Kansas</t>
  </si>
  <si>
    <t>Wichita</t>
  </si>
  <si>
    <t>Ohio</t>
  </si>
  <si>
    <t>Toledo</t>
  </si>
  <si>
    <t>Omaha</t>
  </si>
  <si>
    <t>Western Springs</t>
  </si>
  <si>
    <t>South Dakota</t>
  </si>
  <si>
    <t>Rapid City</t>
  </si>
  <si>
    <t>Dayton</t>
  </si>
  <si>
    <t>Michigan</t>
  </si>
  <si>
    <t>Grand Rapids</t>
  </si>
  <si>
    <t>B</t>
  </si>
  <si>
    <t>Wisconsin</t>
  </si>
  <si>
    <t>Milwaukee</t>
  </si>
  <si>
    <t>Missouri</t>
  </si>
  <si>
    <t>Springfield</t>
  </si>
  <si>
    <t>Indiana</t>
  </si>
  <si>
    <t>Carmel</t>
  </si>
  <si>
    <t>Kansas City</t>
  </si>
  <si>
    <t>Winnetka</t>
  </si>
  <si>
    <t>Iowa</t>
  </si>
  <si>
    <t>Cedar Rapids</t>
  </si>
  <si>
    <t>Sioux Falls</t>
  </si>
  <si>
    <t>Madison</t>
  </si>
  <si>
    <t>South Bend</t>
  </si>
  <si>
    <t>Des Moines</t>
  </si>
  <si>
    <t>Chicago</t>
  </si>
  <si>
    <t>North Dakota</t>
  </si>
  <si>
    <t>Fargo</t>
  </si>
  <si>
    <t>Minnesota</t>
  </si>
  <si>
    <t>Saint Paul</t>
  </si>
  <si>
    <t>Rochester</t>
  </si>
  <si>
    <t>Bismarck</t>
  </si>
  <si>
    <t>Overland Park</t>
  </si>
  <si>
    <t>Indianapolis</t>
  </si>
  <si>
    <t>Cleveland</t>
  </si>
  <si>
    <t>Traverse City</t>
  </si>
  <si>
    <t>Columbus</t>
  </si>
  <si>
    <t>Saint Louis</t>
  </si>
  <si>
    <t>Rockford</t>
  </si>
  <si>
    <t>Green Bay</t>
  </si>
  <si>
    <t>Bloomington</t>
  </si>
  <si>
    <t>Cincinnati</t>
  </si>
  <si>
    <t>Detroit</t>
  </si>
  <si>
    <t>Minneapolis</t>
  </si>
  <si>
    <t>Ann Arbor</t>
  </si>
  <si>
    <t>sqft</t>
  </si>
  <si>
    <t>location_state</t>
  </si>
  <si>
    <t>location_city</t>
  </si>
  <si>
    <t>storetype</t>
  </si>
  <si>
    <t>region</t>
  </si>
  <si>
    <t>Toys</t>
  </si>
  <si>
    <t>Tools</t>
  </si>
  <si>
    <t>Sports</t>
  </si>
  <si>
    <t>Shoes</t>
  </si>
  <si>
    <t>Outdoors</t>
  </si>
  <si>
    <t>Music</t>
  </si>
  <si>
    <t>Movies</t>
  </si>
  <si>
    <t>Kids</t>
  </si>
  <si>
    <t>Jewelery</t>
  </si>
  <si>
    <t>Home</t>
  </si>
  <si>
    <t>Health</t>
  </si>
  <si>
    <t>Garden</t>
  </si>
  <si>
    <t>Games</t>
  </si>
  <si>
    <t>Electronics</t>
  </si>
  <si>
    <t>Computers</t>
  </si>
  <si>
    <t>Clothing</t>
  </si>
  <si>
    <t>Books</t>
  </si>
  <si>
    <t>Beauty</t>
  </si>
  <si>
    <t>Baby</t>
  </si>
  <si>
    <t>Automotive</t>
  </si>
  <si>
    <t>dept_name</t>
  </si>
  <si>
    <t>Criteria</t>
  </si>
  <si>
    <t>Date</t>
  </si>
  <si>
    <t>TY YTD Max</t>
  </si>
  <si>
    <t>LY YTD Max</t>
  </si>
  <si>
    <t>TY YTD Min</t>
  </si>
  <si>
    <t>LY YTD Min</t>
  </si>
  <si>
    <t>YoY Min</t>
  </si>
  <si>
    <t>Region/Type</t>
  </si>
  <si>
    <t>Store Count</t>
  </si>
  <si>
    <t>1A</t>
  </si>
  <si>
    <t>1B</t>
  </si>
  <si>
    <t>1C</t>
  </si>
  <si>
    <t>2A</t>
  </si>
  <si>
    <t>2B</t>
  </si>
  <si>
    <t>2C</t>
  </si>
  <si>
    <t>3A</t>
  </si>
  <si>
    <t>3B</t>
  </si>
  <si>
    <t>3C</t>
  </si>
  <si>
    <t>RegionStoretype</t>
  </si>
  <si>
    <t>Region_TypeCount</t>
  </si>
  <si>
    <t>TY_YTDSales</t>
  </si>
  <si>
    <t>LY_YTDSales</t>
  </si>
  <si>
    <t>YoY_SSF</t>
  </si>
  <si>
    <t>Avg_Group_SSF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</si>
</sst>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applyFill="1" applyAlignment="1">
      <alignment horizontal="left"/>
    </xf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ill="1" applyAlignment="1">
      <alignment horizontal="left" wrapText="1"/>
    </xf>
    <xf numFmtId="3" fontId="0" fillId="0" borderId="0" xfId="0" applyNumberFormat="1"/>
    <xf numFmtId="2" fontId="0" fillId="0" borderId="0" xfId="0" applyNumberFormat="1" applyAlignment="1">
      <alignment wrapText="1"/>
    </xf>
    <xf numFmtId="2" fontId="0" fillId="0" borderId="0" xfId="0" applyNumberFormat="1"/>
  </cellXfs>
  <cellStyles count="1">
    <cellStyle name="Normal" xfId="0" builtinId="0"/>
  </cellStyles>
  <dxfs count="24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alignment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73A36"/>
        <name val="Inherit"/>
        <scheme val="none"/>
      </font>
      <numFmt numFmtId="3" formatCode="#,##0"/>
      <fill>
        <patternFill patternType="solid">
          <fgColor indexed="64"/>
          <bgColor rgb="FFF2F2F2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73A36"/>
        <name val="Inherit"/>
        <scheme val="none"/>
      </font>
      <fill>
        <patternFill patternType="solid">
          <fgColor indexed="64"/>
          <bgColor rgb="FFF2F2F2"/>
        </patternFill>
      </fill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4" name="RegionStoreCount" displayName="RegionStoreCount" ref="D1:E10" totalsRowShown="0">
  <autoFilter ref="D1:E10"/>
  <tableColumns count="2">
    <tableColumn id="1" name="Region/Type" dataDxfId="23"/>
    <tableColumn id="2" name="Store Count" dataDxfId="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Dates" displayName="Dates" ref="A1:B6" totalsRowShown="0">
  <autoFilter ref="A1:B6"/>
  <tableColumns count="2">
    <tableColumn id="1" name="Criteria"/>
    <tableColumn id="2" name="Date" dataDxfId="2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Stores" displayName="Stores" ref="A1:F39" totalsRowShown="0" headerRowDxfId="20" dataDxfId="19">
  <autoFilter ref="A1:F39"/>
  <tableColumns count="6">
    <tableColumn id="1" name="store_no" dataDxfId="18"/>
    <tableColumn id="2" name="region" dataDxfId="17"/>
    <tableColumn id="3" name="storetype" dataDxfId="16"/>
    <tableColumn id="4" name="location_city"/>
    <tableColumn id="5" name="location_state"/>
    <tableColumn id="6" name="sqft" dataDxfId="1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Departments" displayName="Departments" ref="A1:B21" totalsRowShown="0">
  <autoFilter ref="A1:B21"/>
  <tableColumns count="2">
    <tableColumn id="1" name="dept_no"/>
    <tableColumn id="2" name="dept_nam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" name="Sales" displayName="Sales" ref="A1:P8500" totalsRowShown="0" headerRowDxfId="14">
  <tableColumns count="16">
    <tableColumn id="1" name="date" dataDxfId="0"/>
    <tableColumn id="2" name="store_no"/>
    <tableColumn id="3" name="dept_no"/>
    <tableColumn id="4" name="sales" dataDxfId="13"/>
    <tableColumn id="5" name="region" dataDxfId="12">
      <calculatedColumnFormula>INDEX(Stores[region],MATCH(Sales[[#This Row],[store_no]],Stores[store_no],0))</calculatedColumnFormula>
    </tableColumn>
    <tableColumn id="6" name="storetype" dataDxfId="11">
      <calculatedColumnFormula>INDEX(Stores[storetype],MATCH(Sales[[#This Row],[store_no]],Stores[store_no],0))</calculatedColumnFormula>
    </tableColumn>
    <tableColumn id="7" name="location_city" dataDxfId="10">
      <calculatedColumnFormula>INDEX(Stores[location_city],MATCH(Sales[[#This Row],[store_no]],Stores[store_no],0))</calculatedColumnFormula>
    </tableColumn>
    <tableColumn id="8" name="location_state" dataDxfId="9">
      <calculatedColumnFormula>INDEX(Stores[location_state],MATCH(Sales[[#This Row],[store_no]],Stores[store_no],0))</calculatedColumnFormula>
    </tableColumn>
    <tableColumn id="9" name="sqft" dataDxfId="8">
      <calculatedColumnFormula>INDEX(Stores[sqft],MATCH(Sales[[#This Row],[store_no]],Stores[store_no],0))</calculatedColumnFormula>
    </tableColumn>
    <tableColumn id="10" name="dept_name" dataDxfId="7">
      <calculatedColumnFormula>INDEX(Departments[dept_name],MATCH(Sales[[#This Row],[dept_no]],Departments[dept_no],0))</calculatedColumnFormula>
    </tableColumn>
    <tableColumn id="11" name="RegionStoretype" dataDxfId="6">
      <calculatedColumnFormula>CONCATENATE(Sales[[#This Row],[region]],Sales[[#This Row],[storetype]])</calculatedColumnFormula>
    </tableColumn>
    <tableColumn id="15" name="Region_TypeCount" dataDxfId="5">
      <calculatedColumnFormula>INDEX(RegionStoreCount[Store Count],MATCH(Sales[[#This Row],[RegionStoretype]],RegionStoreCount[Region/Type],0))</calculatedColumnFormula>
    </tableColumn>
    <tableColumn id="13" name="TY_YTDSales" dataDxfId="4">
      <calculatedColumnFormula>AND(Sales[[#This Row],[date]]&lt;=TY_YTDMax,Sales[[#This Row],[date]]&gt;=TY_YTDMin)*Sales[[#This Row],[sales]]</calculatedColumnFormula>
    </tableColumn>
    <tableColumn id="12" name="LY_YTDSales" dataDxfId="3">
      <calculatedColumnFormula>AND(Sales[[#This Row],[date]]&lt;=LY_YTDMax,Sales[[#This Row],[date]]&gt;=LY_YTDMin)*Sales[[#This Row],[sales]]</calculatedColumnFormula>
    </tableColumn>
    <tableColumn id="14" name="YoY_SSF" dataDxfId="2">
      <calculatedColumnFormula>AND(Sales[[#This Row],[date]]&gt;=YoY_Min,Sales[[#This Row],[date]]&lt;=TY_YTDMax)*(Sales[[#This Row],[sales]]/Sales[[#This Row],[sqft]])</calculatedColumnFormula>
    </tableColumn>
    <tableColumn id="17" name="Avg_Group_SSF" dataDxfId="1">
      <calculatedColumnFormula>SUMIF(Sales[RegionStoretype],Sales[[#This Row],[RegionStoretype]],Sales[YoY_SSF])/Sales[[#This Row],[Region_TypeCount]]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B7" sqref="B7"/>
    </sheetView>
  </sheetViews>
  <sheetFormatPr defaultRowHeight="15" x14ac:dyDescent="0.25"/>
  <cols>
    <col min="1" max="1" width="10.42578125" bestFit="1" customWidth="1"/>
    <col min="2" max="2" width="9.7109375" bestFit="1" customWidth="1"/>
    <col min="4" max="4" width="11.7109375" customWidth="1"/>
    <col min="5" max="5" width="11.28515625" customWidth="1"/>
  </cols>
  <sheetData>
    <row r="1" spans="1:5" ht="14.45" x14ac:dyDescent="0.3">
      <c r="A1" t="s">
        <v>83</v>
      </c>
      <c r="B1" t="s">
        <v>84</v>
      </c>
      <c r="D1" t="s">
        <v>90</v>
      </c>
      <c r="E1" t="s">
        <v>91</v>
      </c>
    </row>
    <row r="2" spans="1:5" ht="14.45" x14ac:dyDescent="0.3">
      <c r="A2" t="s">
        <v>85</v>
      </c>
      <c r="B2" s="1">
        <f>MAX(Sales[date])</f>
        <v>43343</v>
      </c>
      <c r="D2" t="s">
        <v>92</v>
      </c>
      <c r="E2" s="8">
        <v>5</v>
      </c>
    </row>
    <row r="3" spans="1:5" x14ac:dyDescent="0.25">
      <c r="A3" t="s">
        <v>86</v>
      </c>
      <c r="B3" s="1">
        <f>B2-365</f>
        <v>42978</v>
      </c>
      <c r="D3" t="s">
        <v>93</v>
      </c>
      <c r="E3" s="8">
        <v>5</v>
      </c>
    </row>
    <row r="4" spans="1:5" x14ac:dyDescent="0.25">
      <c r="A4" t="s">
        <v>87</v>
      </c>
      <c r="B4" s="1">
        <v>43101</v>
      </c>
      <c r="D4" t="s">
        <v>94</v>
      </c>
      <c r="E4" s="8">
        <v>1</v>
      </c>
    </row>
    <row r="5" spans="1:5" x14ac:dyDescent="0.25">
      <c r="A5" t="s">
        <v>88</v>
      </c>
      <c r="B5" s="1">
        <v>42736</v>
      </c>
      <c r="D5" t="s">
        <v>95</v>
      </c>
      <c r="E5" s="8">
        <v>5</v>
      </c>
    </row>
    <row r="6" spans="1:5" x14ac:dyDescent="0.25">
      <c r="A6" t="s">
        <v>89</v>
      </c>
      <c r="B6" s="1">
        <f>B2-365</f>
        <v>42978</v>
      </c>
      <c r="D6" t="s">
        <v>96</v>
      </c>
      <c r="E6" s="8">
        <v>6</v>
      </c>
    </row>
    <row r="7" spans="1:5" x14ac:dyDescent="0.25">
      <c r="D7" t="s">
        <v>97</v>
      </c>
      <c r="E7" s="8">
        <v>1</v>
      </c>
    </row>
    <row r="8" spans="1:5" x14ac:dyDescent="0.25">
      <c r="D8" t="s">
        <v>98</v>
      </c>
      <c r="E8" s="8">
        <v>9</v>
      </c>
    </row>
    <row r="9" spans="1:5" x14ac:dyDescent="0.25">
      <c r="D9" t="s">
        <v>99</v>
      </c>
      <c r="E9" s="8">
        <v>4</v>
      </c>
    </row>
    <row r="10" spans="1:5" x14ac:dyDescent="0.25">
      <c r="D10" t="s">
        <v>100</v>
      </c>
      <c r="E10" s="8">
        <v>2</v>
      </c>
    </row>
  </sheetData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"/>
  <sheetViews>
    <sheetView workbookViewId="0"/>
  </sheetViews>
  <sheetFormatPr defaultColWidth="8.85546875" defaultRowHeight="15" x14ac:dyDescent="0.25"/>
  <cols>
    <col min="1" max="1" width="10.140625" customWidth="1"/>
    <col min="3" max="3" width="10.7109375" customWidth="1"/>
    <col min="4" max="4" width="16" bestFit="1" customWidth="1"/>
    <col min="5" max="5" width="14.5703125" customWidth="1"/>
    <col min="9" max="10" width="13.42578125" bestFit="1" customWidth="1"/>
  </cols>
  <sheetData>
    <row r="1" spans="1:10" ht="14.45" x14ac:dyDescent="0.3">
      <c r="A1" s="2" t="s">
        <v>1</v>
      </c>
      <c r="B1" s="2" t="s">
        <v>61</v>
      </c>
      <c r="C1" s="2" t="s">
        <v>60</v>
      </c>
      <c r="D1" s="2" t="s">
        <v>59</v>
      </c>
      <c r="E1" s="2" t="s">
        <v>58</v>
      </c>
      <c r="F1" s="2" t="s">
        <v>57</v>
      </c>
    </row>
    <row r="2" spans="1:10" ht="14.45" x14ac:dyDescent="0.3">
      <c r="A2" s="2">
        <v>1</v>
      </c>
      <c r="B2" s="2">
        <v>1</v>
      </c>
      <c r="C2" s="2" t="s">
        <v>10</v>
      </c>
      <c r="D2" t="s">
        <v>56</v>
      </c>
      <c r="E2" t="s">
        <v>20</v>
      </c>
      <c r="F2" s="2">
        <v>100600</v>
      </c>
    </row>
    <row r="3" spans="1:10" x14ac:dyDescent="0.25">
      <c r="A3" s="2">
        <v>2</v>
      </c>
      <c r="B3" s="2">
        <v>3</v>
      </c>
      <c r="C3" s="2" t="s">
        <v>10</v>
      </c>
      <c r="D3" t="s">
        <v>55</v>
      </c>
      <c r="E3" t="s">
        <v>40</v>
      </c>
      <c r="F3" s="2">
        <v>210400</v>
      </c>
    </row>
    <row r="4" spans="1:10" x14ac:dyDescent="0.25">
      <c r="A4" s="2">
        <v>3</v>
      </c>
      <c r="B4" s="2">
        <v>1</v>
      </c>
      <c r="C4" s="2" t="s">
        <v>22</v>
      </c>
      <c r="D4" t="s">
        <v>54</v>
      </c>
      <c r="E4" t="s">
        <v>20</v>
      </c>
      <c r="F4" s="2">
        <v>114500</v>
      </c>
    </row>
    <row r="5" spans="1:10" x14ac:dyDescent="0.25">
      <c r="A5" s="2">
        <v>4</v>
      </c>
      <c r="B5" s="2">
        <v>1</v>
      </c>
      <c r="C5" s="2" t="s">
        <v>10</v>
      </c>
      <c r="D5" t="s">
        <v>53</v>
      </c>
      <c r="E5" t="s">
        <v>13</v>
      </c>
      <c r="F5" s="2">
        <v>127800</v>
      </c>
      <c r="I5" s="3"/>
      <c r="J5" s="3"/>
    </row>
    <row r="6" spans="1:10" x14ac:dyDescent="0.25">
      <c r="A6" s="2">
        <v>5</v>
      </c>
      <c r="B6" s="2">
        <v>1</v>
      </c>
      <c r="C6" s="2" t="s">
        <v>22</v>
      </c>
      <c r="D6" t="s">
        <v>52</v>
      </c>
      <c r="E6" t="s">
        <v>27</v>
      </c>
      <c r="F6" s="2">
        <v>114500</v>
      </c>
      <c r="I6" s="3"/>
      <c r="J6" s="3"/>
    </row>
    <row r="7" spans="1:10" x14ac:dyDescent="0.25">
      <c r="A7" s="2">
        <v>6</v>
      </c>
      <c r="B7" s="2">
        <v>3</v>
      </c>
      <c r="C7" s="2" t="s">
        <v>10</v>
      </c>
      <c r="D7" t="s">
        <v>51</v>
      </c>
      <c r="E7" t="s">
        <v>23</v>
      </c>
      <c r="F7" s="2">
        <v>138800</v>
      </c>
      <c r="I7" s="3"/>
      <c r="J7" s="3"/>
    </row>
    <row r="8" spans="1:10" x14ac:dyDescent="0.25">
      <c r="A8" s="2">
        <v>7</v>
      </c>
      <c r="B8" s="2">
        <v>2</v>
      </c>
      <c r="C8" s="2" t="s">
        <v>22</v>
      </c>
      <c r="D8" t="s">
        <v>50</v>
      </c>
      <c r="E8" t="s">
        <v>4</v>
      </c>
      <c r="F8" s="2">
        <v>127100</v>
      </c>
    </row>
    <row r="9" spans="1:10" x14ac:dyDescent="0.25">
      <c r="A9" s="2">
        <v>8</v>
      </c>
      <c r="B9" s="2">
        <v>3</v>
      </c>
      <c r="C9" s="2" t="s">
        <v>10</v>
      </c>
      <c r="D9" t="s">
        <v>49</v>
      </c>
      <c r="E9" t="s">
        <v>25</v>
      </c>
      <c r="F9" s="2">
        <v>198900</v>
      </c>
    </row>
    <row r="10" spans="1:10" x14ac:dyDescent="0.25">
      <c r="A10" s="2">
        <v>9</v>
      </c>
      <c r="B10" s="2">
        <v>1</v>
      </c>
      <c r="C10" s="2" t="s">
        <v>22</v>
      </c>
      <c r="D10" t="s">
        <v>48</v>
      </c>
      <c r="E10" t="s">
        <v>13</v>
      </c>
      <c r="F10" s="2">
        <v>221800</v>
      </c>
    </row>
    <row r="11" spans="1:10" x14ac:dyDescent="0.25">
      <c r="A11" s="2">
        <v>10</v>
      </c>
      <c r="B11" s="2">
        <v>1</v>
      </c>
      <c r="C11" s="2" t="s">
        <v>22</v>
      </c>
      <c r="D11" t="s">
        <v>47</v>
      </c>
      <c r="E11" t="s">
        <v>20</v>
      </c>
      <c r="F11" s="2">
        <v>158200</v>
      </c>
    </row>
    <row r="12" spans="1:10" x14ac:dyDescent="0.25">
      <c r="A12" s="2">
        <v>11</v>
      </c>
      <c r="B12" s="2">
        <v>1</v>
      </c>
      <c r="C12" s="2" t="s">
        <v>10</v>
      </c>
      <c r="D12" t="s">
        <v>46</v>
      </c>
      <c r="E12" t="s">
        <v>13</v>
      </c>
      <c r="F12" s="2">
        <v>192400</v>
      </c>
    </row>
    <row r="13" spans="1:10" x14ac:dyDescent="0.25">
      <c r="A13" s="2">
        <v>12</v>
      </c>
      <c r="B13" s="2">
        <v>2</v>
      </c>
      <c r="C13" s="2" t="s">
        <v>22</v>
      </c>
      <c r="D13" t="s">
        <v>45</v>
      </c>
      <c r="E13" t="s">
        <v>27</v>
      </c>
      <c r="F13" s="2">
        <v>120800</v>
      </c>
    </row>
    <row r="14" spans="1:10" x14ac:dyDescent="0.25">
      <c r="A14" s="2">
        <v>13</v>
      </c>
      <c r="B14" s="2">
        <v>3</v>
      </c>
      <c r="C14" s="2" t="s">
        <v>10</v>
      </c>
      <c r="D14" t="s">
        <v>44</v>
      </c>
      <c r="E14" t="s">
        <v>11</v>
      </c>
      <c r="F14" s="2">
        <v>201000</v>
      </c>
    </row>
    <row r="15" spans="1:10" x14ac:dyDescent="0.25">
      <c r="A15" s="2">
        <v>14</v>
      </c>
      <c r="B15" s="2">
        <v>3</v>
      </c>
      <c r="C15" s="2" t="s">
        <v>10</v>
      </c>
      <c r="D15" t="s">
        <v>43</v>
      </c>
      <c r="E15" t="s">
        <v>38</v>
      </c>
      <c r="F15" s="2">
        <v>96400</v>
      </c>
    </row>
    <row r="16" spans="1:10" x14ac:dyDescent="0.25">
      <c r="A16" s="2">
        <v>15</v>
      </c>
      <c r="B16" s="2">
        <v>2</v>
      </c>
      <c r="C16" s="2" t="s">
        <v>22</v>
      </c>
      <c r="D16" t="s">
        <v>42</v>
      </c>
      <c r="E16" t="s">
        <v>40</v>
      </c>
      <c r="F16" s="2">
        <v>128100</v>
      </c>
    </row>
    <row r="17" spans="1:6" x14ac:dyDescent="0.25">
      <c r="A17" s="2">
        <v>16</v>
      </c>
      <c r="B17" s="2">
        <v>2</v>
      </c>
      <c r="C17" s="2" t="s">
        <v>22</v>
      </c>
      <c r="D17" t="s">
        <v>41</v>
      </c>
      <c r="E17" t="s">
        <v>40</v>
      </c>
      <c r="F17" s="2">
        <v>180400</v>
      </c>
    </row>
    <row r="18" spans="1:6" x14ac:dyDescent="0.25">
      <c r="A18" s="2">
        <v>17</v>
      </c>
      <c r="B18" s="2">
        <v>3</v>
      </c>
      <c r="C18" s="2" t="s">
        <v>22</v>
      </c>
      <c r="D18" t="s">
        <v>39</v>
      </c>
      <c r="E18" t="s">
        <v>38</v>
      </c>
      <c r="F18" s="2">
        <v>211600</v>
      </c>
    </row>
    <row r="19" spans="1:6" x14ac:dyDescent="0.25">
      <c r="A19" s="2">
        <v>18</v>
      </c>
      <c r="B19" s="2">
        <v>2</v>
      </c>
      <c r="C19" s="2" t="s">
        <v>22</v>
      </c>
      <c r="D19" t="s">
        <v>37</v>
      </c>
      <c r="E19" t="s">
        <v>4</v>
      </c>
      <c r="F19" s="2">
        <v>120700</v>
      </c>
    </row>
    <row r="20" spans="1:6" x14ac:dyDescent="0.25">
      <c r="A20" s="2">
        <v>19</v>
      </c>
      <c r="B20" s="2">
        <v>3</v>
      </c>
      <c r="C20" s="2" t="s">
        <v>10</v>
      </c>
      <c r="D20" t="s">
        <v>36</v>
      </c>
      <c r="E20" t="s">
        <v>31</v>
      </c>
      <c r="F20" s="2">
        <v>197600</v>
      </c>
    </row>
    <row r="21" spans="1:6" x14ac:dyDescent="0.25">
      <c r="A21" s="2">
        <v>20</v>
      </c>
      <c r="B21" s="2">
        <v>1</v>
      </c>
      <c r="C21" s="2" t="s">
        <v>10</v>
      </c>
      <c r="D21" t="s">
        <v>35</v>
      </c>
      <c r="E21" t="s">
        <v>27</v>
      </c>
      <c r="F21" s="2">
        <v>39700</v>
      </c>
    </row>
    <row r="22" spans="1:6" x14ac:dyDescent="0.25">
      <c r="A22" s="2">
        <v>21</v>
      </c>
      <c r="B22" s="2">
        <v>2</v>
      </c>
      <c r="C22" s="2" t="s">
        <v>22</v>
      </c>
      <c r="D22" t="s">
        <v>34</v>
      </c>
      <c r="E22" t="s">
        <v>23</v>
      </c>
      <c r="F22" s="2">
        <v>206400</v>
      </c>
    </row>
    <row r="23" spans="1:6" x14ac:dyDescent="0.25">
      <c r="A23" s="2">
        <v>22</v>
      </c>
      <c r="B23" s="2">
        <v>3</v>
      </c>
      <c r="C23" s="2" t="s">
        <v>22</v>
      </c>
      <c r="D23" t="s">
        <v>33</v>
      </c>
      <c r="E23" t="s">
        <v>17</v>
      </c>
      <c r="F23" s="2">
        <v>57800</v>
      </c>
    </row>
    <row r="24" spans="1:6" x14ac:dyDescent="0.25">
      <c r="A24" s="2">
        <v>23</v>
      </c>
      <c r="B24" s="2">
        <v>3</v>
      </c>
      <c r="C24" s="2" t="s">
        <v>22</v>
      </c>
      <c r="D24" t="s">
        <v>32</v>
      </c>
      <c r="E24" t="s">
        <v>31</v>
      </c>
      <c r="F24" s="2">
        <v>123700</v>
      </c>
    </row>
    <row r="25" spans="1:6" x14ac:dyDescent="0.25">
      <c r="A25" s="2">
        <v>24</v>
      </c>
      <c r="B25" s="2">
        <v>2</v>
      </c>
      <c r="C25" s="2" t="s">
        <v>10</v>
      </c>
      <c r="D25" t="s">
        <v>30</v>
      </c>
      <c r="E25" t="s">
        <v>4</v>
      </c>
      <c r="F25" s="2">
        <v>207800</v>
      </c>
    </row>
    <row r="26" spans="1:6" x14ac:dyDescent="0.25">
      <c r="A26" s="2">
        <v>25</v>
      </c>
      <c r="B26" s="2">
        <v>3</v>
      </c>
      <c r="C26" s="2" t="s">
        <v>22</v>
      </c>
      <c r="D26" t="s">
        <v>29</v>
      </c>
      <c r="E26" t="s">
        <v>25</v>
      </c>
      <c r="F26" s="2">
        <v>92300</v>
      </c>
    </row>
    <row r="27" spans="1:6" x14ac:dyDescent="0.25">
      <c r="A27" s="2">
        <v>26</v>
      </c>
      <c r="B27" s="2">
        <v>2</v>
      </c>
      <c r="C27" s="2" t="s">
        <v>10</v>
      </c>
      <c r="D27" t="s">
        <v>28</v>
      </c>
      <c r="E27" t="s">
        <v>27</v>
      </c>
      <c r="F27" s="2">
        <v>198500</v>
      </c>
    </row>
    <row r="28" spans="1:6" x14ac:dyDescent="0.25">
      <c r="A28" s="2">
        <v>27</v>
      </c>
      <c r="B28" s="2">
        <v>3</v>
      </c>
      <c r="C28" s="2" t="s">
        <v>10</v>
      </c>
      <c r="D28" t="s">
        <v>26</v>
      </c>
      <c r="E28" t="s">
        <v>25</v>
      </c>
      <c r="F28" s="2">
        <v>158200</v>
      </c>
    </row>
    <row r="29" spans="1:6" x14ac:dyDescent="0.25">
      <c r="A29" s="2">
        <v>28</v>
      </c>
      <c r="B29" s="2">
        <v>2</v>
      </c>
      <c r="C29" s="2" t="s">
        <v>10</v>
      </c>
      <c r="D29" t="s">
        <v>24</v>
      </c>
      <c r="E29" t="s">
        <v>23</v>
      </c>
      <c r="F29" s="2">
        <v>203800</v>
      </c>
    </row>
    <row r="30" spans="1:6" x14ac:dyDescent="0.25">
      <c r="A30" s="2">
        <v>29</v>
      </c>
      <c r="B30" s="2">
        <v>1</v>
      </c>
      <c r="C30" s="2" t="s">
        <v>22</v>
      </c>
      <c r="D30" t="s">
        <v>21</v>
      </c>
      <c r="E30" t="s">
        <v>20</v>
      </c>
      <c r="F30" s="2">
        <v>148300</v>
      </c>
    </row>
    <row r="31" spans="1:6" x14ac:dyDescent="0.25">
      <c r="A31" s="2">
        <v>30</v>
      </c>
      <c r="B31" s="2">
        <v>1</v>
      </c>
      <c r="C31" s="2" t="s">
        <v>6</v>
      </c>
      <c r="D31" t="s">
        <v>19</v>
      </c>
      <c r="E31" t="s">
        <v>13</v>
      </c>
      <c r="F31" s="2">
        <v>90000</v>
      </c>
    </row>
    <row r="32" spans="1:6" x14ac:dyDescent="0.25">
      <c r="A32" s="2">
        <v>31</v>
      </c>
      <c r="B32" s="2">
        <v>3</v>
      </c>
      <c r="C32" s="2" t="s">
        <v>10</v>
      </c>
      <c r="D32" t="s">
        <v>18</v>
      </c>
      <c r="E32" t="s">
        <v>17</v>
      </c>
      <c r="F32" s="2">
        <v>200100</v>
      </c>
    </row>
    <row r="33" spans="1:6" x14ac:dyDescent="0.25">
      <c r="A33" s="2">
        <v>32</v>
      </c>
      <c r="B33" s="2">
        <v>2</v>
      </c>
      <c r="C33" s="2" t="s">
        <v>10</v>
      </c>
      <c r="D33" t="s">
        <v>16</v>
      </c>
      <c r="E33" t="s">
        <v>4</v>
      </c>
      <c r="F33" s="2">
        <v>118200</v>
      </c>
    </row>
    <row r="34" spans="1:6" x14ac:dyDescent="0.25">
      <c r="A34" s="2">
        <v>33</v>
      </c>
      <c r="B34" s="2">
        <v>3</v>
      </c>
      <c r="C34" s="2" t="s">
        <v>10</v>
      </c>
      <c r="D34" t="s">
        <v>15</v>
      </c>
      <c r="E34" t="s">
        <v>7</v>
      </c>
      <c r="F34" s="2">
        <v>40700</v>
      </c>
    </row>
    <row r="35" spans="1:6" x14ac:dyDescent="0.25">
      <c r="A35" s="2">
        <v>34</v>
      </c>
      <c r="B35" s="2">
        <v>1</v>
      </c>
      <c r="C35" s="2" t="s">
        <v>10</v>
      </c>
      <c r="D35" t="s">
        <v>14</v>
      </c>
      <c r="E35" t="s">
        <v>13</v>
      </c>
      <c r="F35" s="2">
        <v>207900</v>
      </c>
    </row>
    <row r="36" spans="1:6" x14ac:dyDescent="0.25">
      <c r="A36" s="2">
        <v>35</v>
      </c>
      <c r="B36" s="2">
        <v>3</v>
      </c>
      <c r="C36" s="2" t="s">
        <v>6</v>
      </c>
      <c r="D36" t="s">
        <v>12</v>
      </c>
      <c r="E36" t="s">
        <v>11</v>
      </c>
      <c r="F36" s="2">
        <v>72800</v>
      </c>
    </row>
    <row r="37" spans="1:6" x14ac:dyDescent="0.25">
      <c r="A37" s="2">
        <v>36</v>
      </c>
      <c r="B37" s="2">
        <v>2</v>
      </c>
      <c r="C37" s="2" t="s">
        <v>10</v>
      </c>
      <c r="D37" t="s">
        <v>9</v>
      </c>
      <c r="E37" t="s">
        <v>4</v>
      </c>
      <c r="F37" s="2">
        <v>209900</v>
      </c>
    </row>
    <row r="38" spans="1:6" x14ac:dyDescent="0.25">
      <c r="A38" s="2">
        <v>37</v>
      </c>
      <c r="B38" s="2">
        <v>3</v>
      </c>
      <c r="C38" s="2" t="s">
        <v>6</v>
      </c>
      <c r="D38" t="s">
        <v>8</v>
      </c>
      <c r="E38" t="s">
        <v>7</v>
      </c>
      <c r="F38" s="2">
        <v>161300</v>
      </c>
    </row>
    <row r="39" spans="1:6" x14ac:dyDescent="0.25">
      <c r="A39" s="2">
        <v>38</v>
      </c>
      <c r="B39" s="2">
        <v>2</v>
      </c>
      <c r="C39" s="2" t="s">
        <v>6</v>
      </c>
      <c r="D39" t="s">
        <v>5</v>
      </c>
      <c r="E39" t="s">
        <v>4</v>
      </c>
      <c r="F39" s="2">
        <v>155600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5" x14ac:dyDescent="0.25"/>
  <cols>
    <col min="1" max="1" width="9.7109375" customWidth="1"/>
    <col min="2" max="2" width="12.28515625" customWidth="1"/>
  </cols>
  <sheetData>
    <row r="1" spans="1:2" ht="14.45" x14ac:dyDescent="0.3">
      <c r="A1" t="s">
        <v>2</v>
      </c>
      <c r="B1" t="s">
        <v>82</v>
      </c>
    </row>
    <row r="2" spans="1:2" ht="14.45" x14ac:dyDescent="0.3">
      <c r="A2">
        <v>1</v>
      </c>
      <c r="B2" t="s">
        <v>81</v>
      </c>
    </row>
    <row r="3" spans="1:2" x14ac:dyDescent="0.25">
      <c r="A3">
        <v>2</v>
      </c>
      <c r="B3" t="s">
        <v>80</v>
      </c>
    </row>
    <row r="4" spans="1:2" x14ac:dyDescent="0.25">
      <c r="A4">
        <v>3</v>
      </c>
      <c r="B4" t="s">
        <v>79</v>
      </c>
    </row>
    <row r="5" spans="1:2" x14ac:dyDescent="0.25">
      <c r="A5">
        <v>4</v>
      </c>
      <c r="B5" t="s">
        <v>78</v>
      </c>
    </row>
    <row r="6" spans="1:2" x14ac:dyDescent="0.25">
      <c r="A6">
        <v>5</v>
      </c>
      <c r="B6" t="s">
        <v>77</v>
      </c>
    </row>
    <row r="7" spans="1:2" x14ac:dyDescent="0.25">
      <c r="A7">
        <v>6</v>
      </c>
      <c r="B7" t="s">
        <v>76</v>
      </c>
    </row>
    <row r="8" spans="1:2" x14ac:dyDescent="0.25">
      <c r="A8">
        <v>7</v>
      </c>
      <c r="B8" t="s">
        <v>75</v>
      </c>
    </row>
    <row r="9" spans="1:2" x14ac:dyDescent="0.25">
      <c r="A9">
        <v>8</v>
      </c>
      <c r="B9" t="s">
        <v>74</v>
      </c>
    </row>
    <row r="10" spans="1:2" x14ac:dyDescent="0.25">
      <c r="A10">
        <v>9</v>
      </c>
      <c r="B10" t="s">
        <v>73</v>
      </c>
    </row>
    <row r="11" spans="1:2" x14ac:dyDescent="0.25">
      <c r="A11">
        <v>10</v>
      </c>
      <c r="B11" t="s">
        <v>72</v>
      </c>
    </row>
    <row r="12" spans="1:2" x14ac:dyDescent="0.25">
      <c r="A12">
        <v>11</v>
      </c>
      <c r="B12" t="s">
        <v>71</v>
      </c>
    </row>
    <row r="13" spans="1:2" x14ac:dyDescent="0.25">
      <c r="A13">
        <v>12</v>
      </c>
      <c r="B13" t="s">
        <v>70</v>
      </c>
    </row>
    <row r="14" spans="1:2" x14ac:dyDescent="0.25">
      <c r="A14">
        <v>13</v>
      </c>
      <c r="B14" t="s">
        <v>69</v>
      </c>
    </row>
    <row r="15" spans="1:2" x14ac:dyDescent="0.25">
      <c r="A15">
        <v>14</v>
      </c>
      <c r="B15" t="s">
        <v>68</v>
      </c>
    </row>
    <row r="16" spans="1:2" x14ac:dyDescent="0.25">
      <c r="A16">
        <v>15</v>
      </c>
      <c r="B16" t="s">
        <v>67</v>
      </c>
    </row>
    <row r="17" spans="1:2" x14ac:dyDescent="0.25">
      <c r="A17">
        <v>16</v>
      </c>
      <c r="B17" t="s">
        <v>66</v>
      </c>
    </row>
    <row r="18" spans="1:2" x14ac:dyDescent="0.25">
      <c r="A18">
        <v>17</v>
      </c>
      <c r="B18" t="s">
        <v>65</v>
      </c>
    </row>
    <row r="19" spans="1:2" x14ac:dyDescent="0.25">
      <c r="A19">
        <v>18</v>
      </c>
      <c r="B19" t="s">
        <v>64</v>
      </c>
    </row>
    <row r="20" spans="1:2" x14ac:dyDescent="0.25">
      <c r="A20">
        <v>19</v>
      </c>
      <c r="B20" t="s">
        <v>63</v>
      </c>
    </row>
    <row r="21" spans="1:2" x14ac:dyDescent="0.25">
      <c r="A21">
        <v>20</v>
      </c>
      <c r="B21" t="s">
        <v>62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500"/>
  <sheetViews>
    <sheetView tabSelected="1" zoomScaleNormal="100" workbookViewId="0">
      <pane ySplit="1" topLeftCell="A2" activePane="bottomLeft" state="frozen"/>
      <selection pane="bottomLeft" activeCell="C3" sqref="C3"/>
    </sheetView>
  </sheetViews>
  <sheetFormatPr defaultRowHeight="15" x14ac:dyDescent="0.25"/>
  <cols>
    <col min="1" max="1" width="11.28515625" style="1" bestFit="1" customWidth="1"/>
    <col min="2" max="2" width="8.85546875" bestFit="1" customWidth="1"/>
    <col min="3" max="3" width="8.42578125" bestFit="1" customWidth="1"/>
    <col min="4" max="4" width="13.140625" style="10" bestFit="1" customWidth="1"/>
    <col min="5" max="5" width="6.7109375" bestFit="1" customWidth="1"/>
    <col min="6" max="6" width="9.5703125" bestFit="1" customWidth="1"/>
    <col min="7" max="7" width="15.5703125" bestFit="1" customWidth="1"/>
    <col min="8" max="8" width="13.7109375" bestFit="1" customWidth="1"/>
    <col min="9" max="9" width="7.5703125" bestFit="1" customWidth="1"/>
    <col min="10" max="10" width="11.5703125" bestFit="1" customWidth="1"/>
    <col min="11" max="11" width="8.85546875" bestFit="1" customWidth="1"/>
    <col min="12" max="12" width="9.5703125" bestFit="1" customWidth="1"/>
    <col min="13" max="14" width="13.140625" bestFit="1" customWidth="1"/>
    <col min="15" max="15" width="13.5703125" bestFit="1" customWidth="1"/>
    <col min="16" max="16" width="13.140625" bestFit="1" customWidth="1"/>
  </cols>
  <sheetData>
    <row r="1" spans="1:16" ht="43.15" x14ac:dyDescent="0.3">
      <c r="A1" s="6" t="s">
        <v>0</v>
      </c>
      <c r="B1" s="5" t="s">
        <v>1</v>
      </c>
      <c r="C1" s="5" t="s">
        <v>2</v>
      </c>
      <c r="D1" s="9" t="s">
        <v>3</v>
      </c>
      <c r="E1" s="7" t="s">
        <v>61</v>
      </c>
      <c r="F1" s="7" t="s">
        <v>60</v>
      </c>
      <c r="G1" s="7" t="s">
        <v>59</v>
      </c>
      <c r="H1" s="7" t="s">
        <v>58</v>
      </c>
      <c r="I1" s="7" t="s">
        <v>57</v>
      </c>
      <c r="J1" s="5" t="s">
        <v>82</v>
      </c>
      <c r="K1" s="5" t="s">
        <v>101</v>
      </c>
      <c r="L1" s="5" t="s">
        <v>102</v>
      </c>
      <c r="M1" s="5" t="s">
        <v>103</v>
      </c>
      <c r="N1" s="5" t="s">
        <v>104</v>
      </c>
      <c r="O1" s="5" t="s">
        <v>105</v>
      </c>
      <c r="P1" s="5" t="s">
        <v>106</v>
      </c>
    </row>
    <row r="2" spans="1:16" x14ac:dyDescent="0.25">
      <c r="A2" s="1">
        <v>42741</v>
      </c>
      <c r="B2">
        <v>1</v>
      </c>
      <c r="C2">
        <v>1</v>
      </c>
      <c r="D2">
        <v>9.6470000000000002</v>
      </c>
      <c r="E2">
        <f>INDEX(Stores[region],MATCH(Sales[[#This Row],[store_no]],Stores[store_no],0))</f>
        <v>1</v>
      </c>
      <c r="F2" t="str">
        <f>INDEX(Stores[storetype],MATCH(Sales[[#This Row],[store_no]],Stores[store_no],0))</f>
        <v>A</v>
      </c>
      <c r="G2" t="str">
        <f>INDEX(Stores[location_city],MATCH(Sales[[#This Row],[store_no]],Stores[store_no],0))</f>
        <v>Ann Arbor</v>
      </c>
      <c r="H2" t="str">
        <f>INDEX(Stores[location_state],MATCH(Sales[[#This Row],[store_no]],Stores[store_no],0))</f>
        <v>Michigan</v>
      </c>
      <c r="I2">
        <f>INDEX(Stores[sqft],MATCH(Sales[[#This Row],[store_no]],Stores[store_no],0))</f>
        <v>100600</v>
      </c>
      <c r="J2" s="4" t="str">
        <f>INDEX(Departments[dept_name],MATCH(Sales[[#This Row],[dept_no]],Departments[dept_no],0))</f>
        <v>Automotive</v>
      </c>
      <c r="K2" s="4" t="str">
        <f>CONCATENATE(Sales[[#This Row],[region]],Sales[[#This Row],[storetype]])</f>
        <v>1A</v>
      </c>
      <c r="L2" s="4">
        <f>INDEX(RegionStoreCount[Store Count],MATCH(Sales[[#This Row],[RegionStoretype]],RegionStoreCount[Region/Type],0))</f>
        <v>5</v>
      </c>
      <c r="M2" s="4">
        <f>AND(Sales[[#This Row],[date]]&lt;=TY_YTDMax,Sales[[#This Row],[date]]&gt;=TY_YTDMin)*Sales[[#This Row],[sales]]</f>
        <v>0</v>
      </c>
      <c r="N2" s="4">
        <f>AND(Sales[[#This Row],[date]]&lt;=LY_YTDMax,Sales[[#This Row],[date]]&gt;=LY_YTDMin)*Sales[[#This Row],[sales]]</f>
        <v>9.6470000000000002</v>
      </c>
      <c r="O2" s="4">
        <f>AND(Sales[[#This Row],[date]]&gt;=YoY_Min,Sales[[#This Row],[date]]&lt;=TY_YTDMax)*(Sales[[#This Row],[sales]]/Sales[[#This Row],[sqft]])</f>
        <v>0</v>
      </c>
      <c r="P2" s="4">
        <f>SUMIF(Sales[RegionStoretype],Sales[[#This Row],[RegionStoretype]],Sales[YoY_SSF])/Sales[[#This Row],[Region_TypeCount]]</f>
        <v>59.469551530910678</v>
      </c>
    </row>
    <row r="3" spans="1:16" x14ac:dyDescent="0.25">
      <c r="A3" s="1">
        <v>42741</v>
      </c>
      <c r="B3">
        <v>1</v>
      </c>
      <c r="C3">
        <v>2</v>
      </c>
      <c r="D3">
        <v>56869.411999999997</v>
      </c>
      <c r="E3">
        <f>INDEX(Stores[region],MATCH(Sales[[#This Row],[store_no]],Stores[store_no],0))</f>
        <v>1</v>
      </c>
      <c r="F3" t="str">
        <f>INDEX(Stores[storetype],MATCH(Sales[[#This Row],[store_no]],Stores[store_no],0))</f>
        <v>A</v>
      </c>
      <c r="G3" t="str">
        <f>INDEX(Stores[location_city],MATCH(Sales[[#This Row],[store_no]],Stores[store_no],0))</f>
        <v>Ann Arbor</v>
      </c>
      <c r="H3" t="str">
        <f>INDEX(Stores[location_state],MATCH(Sales[[#This Row],[store_no]],Stores[store_no],0))</f>
        <v>Michigan</v>
      </c>
      <c r="I3">
        <f>INDEX(Stores[sqft],MATCH(Sales[[#This Row],[store_no]],Stores[store_no],0))</f>
        <v>100600</v>
      </c>
      <c r="J3" s="4" t="str">
        <f>INDEX(Departments[dept_name],MATCH(Sales[[#This Row],[dept_no]],Departments[dept_no],0))</f>
        <v>Baby</v>
      </c>
      <c r="K3" s="4" t="str">
        <f>CONCATENATE(Sales[[#This Row],[region]],Sales[[#This Row],[storetype]])</f>
        <v>1A</v>
      </c>
      <c r="L3" s="4">
        <f>INDEX(RegionStoreCount[Store Count],MATCH(Sales[[#This Row],[RegionStoretype]],RegionStoreCount[Region/Type],0))</f>
        <v>5</v>
      </c>
      <c r="M3" s="4">
        <f>AND(Sales[[#This Row],[date]]&lt;=TY_YTDMax,Sales[[#This Row],[date]]&gt;=TY_YTDMin)*Sales[[#This Row],[sales]]</f>
        <v>0</v>
      </c>
      <c r="N3" s="4">
        <f>AND(Sales[[#This Row],[date]]&lt;=LY_YTDMax,Sales[[#This Row],[date]]&gt;=LY_YTDMin)*Sales[[#This Row],[sales]]</f>
        <v>56869.411999999997</v>
      </c>
      <c r="O3" s="4">
        <f>AND(Sales[[#This Row],[date]]&gt;=YoY_Min,Sales[[#This Row],[date]]&lt;=TY_YTDMax)*(Sales[[#This Row],[sales]]/Sales[[#This Row],[sqft]])</f>
        <v>0</v>
      </c>
      <c r="P3" s="4">
        <f>SUMIF(Sales[RegionStoretype],Sales[[#This Row],[RegionStoretype]],Sales[YoY_SSF])/Sales[[#This Row],[Region_TypeCount]]</f>
        <v>59.469551530910678</v>
      </c>
    </row>
    <row r="4" spans="1:16" x14ac:dyDescent="0.25">
      <c r="A4" s="1">
        <v>42741</v>
      </c>
      <c r="B4">
        <v>1</v>
      </c>
      <c r="C4">
        <v>4</v>
      </c>
      <c r="D4">
        <v>15903.382900000001</v>
      </c>
      <c r="E4">
        <f>INDEX(Stores[region],MATCH(Sales[[#This Row],[store_no]],Stores[store_no],0))</f>
        <v>1</v>
      </c>
      <c r="F4" t="str">
        <f>INDEX(Stores[storetype],MATCH(Sales[[#This Row],[store_no]],Stores[store_no],0))</f>
        <v>A</v>
      </c>
      <c r="G4" t="str">
        <f>INDEX(Stores[location_city],MATCH(Sales[[#This Row],[store_no]],Stores[store_no],0))</f>
        <v>Ann Arbor</v>
      </c>
      <c r="H4" t="str">
        <f>INDEX(Stores[location_state],MATCH(Sales[[#This Row],[store_no]],Stores[store_no],0))</f>
        <v>Michigan</v>
      </c>
      <c r="I4">
        <f>INDEX(Stores[sqft],MATCH(Sales[[#This Row],[store_no]],Stores[store_no],0))</f>
        <v>100600</v>
      </c>
      <c r="J4" s="4" t="str">
        <f>INDEX(Departments[dept_name],MATCH(Sales[[#This Row],[dept_no]],Departments[dept_no],0))</f>
        <v>Books</v>
      </c>
      <c r="K4" s="4" t="str">
        <f>CONCATENATE(Sales[[#This Row],[region]],Sales[[#This Row],[storetype]])</f>
        <v>1A</v>
      </c>
      <c r="L4" s="4">
        <f>INDEX(RegionStoreCount[Store Count],MATCH(Sales[[#This Row],[RegionStoretype]],RegionStoreCount[Region/Type],0))</f>
        <v>5</v>
      </c>
      <c r="M4" s="4">
        <f>AND(Sales[[#This Row],[date]]&lt;=TY_YTDMax,Sales[[#This Row],[date]]&gt;=TY_YTDMin)*Sales[[#This Row],[sales]]</f>
        <v>0</v>
      </c>
      <c r="N4" s="4">
        <f>AND(Sales[[#This Row],[date]]&lt;=LY_YTDMax,Sales[[#This Row],[date]]&gt;=LY_YTDMin)*Sales[[#This Row],[sales]]</f>
        <v>15903.382900000001</v>
      </c>
      <c r="O4" s="4">
        <f>AND(Sales[[#This Row],[date]]&gt;=YoY_Min,Sales[[#This Row],[date]]&lt;=TY_YTDMax)*(Sales[[#This Row],[sales]]/Sales[[#This Row],[sqft]])</f>
        <v>0</v>
      </c>
      <c r="P4" s="4">
        <f>SUMIF(Sales[RegionStoretype],Sales[[#This Row],[RegionStoretype]],Sales[YoY_SSF])/Sales[[#This Row],[Region_TypeCount]]</f>
        <v>59.469551530910678</v>
      </c>
    </row>
    <row r="5" spans="1:16" x14ac:dyDescent="0.25">
      <c r="A5" s="1">
        <v>42741</v>
      </c>
      <c r="B5">
        <v>1</v>
      </c>
      <c r="C5">
        <v>5</v>
      </c>
      <c r="D5">
        <v>51572.855900000002</v>
      </c>
      <c r="E5">
        <f>INDEX(Stores[region],MATCH(Sales[[#This Row],[store_no]],Stores[store_no],0))</f>
        <v>1</v>
      </c>
      <c r="F5" t="str">
        <f>INDEX(Stores[storetype],MATCH(Sales[[#This Row],[store_no]],Stores[store_no],0))</f>
        <v>A</v>
      </c>
      <c r="G5" t="str">
        <f>INDEX(Stores[location_city],MATCH(Sales[[#This Row],[store_no]],Stores[store_no],0))</f>
        <v>Ann Arbor</v>
      </c>
      <c r="H5" t="str">
        <f>INDEX(Stores[location_state],MATCH(Sales[[#This Row],[store_no]],Stores[store_no],0))</f>
        <v>Michigan</v>
      </c>
      <c r="I5">
        <f>INDEX(Stores[sqft],MATCH(Sales[[#This Row],[store_no]],Stores[store_no],0))</f>
        <v>100600</v>
      </c>
      <c r="J5" s="4" t="str">
        <f>INDEX(Departments[dept_name],MATCH(Sales[[#This Row],[dept_no]],Departments[dept_no],0))</f>
        <v>Clothing</v>
      </c>
      <c r="K5" s="4" t="str">
        <f>CONCATENATE(Sales[[#This Row],[region]],Sales[[#This Row],[storetype]])</f>
        <v>1A</v>
      </c>
      <c r="L5" s="4">
        <f>INDEX(RegionStoreCount[Store Count],MATCH(Sales[[#This Row],[RegionStoretype]],RegionStoreCount[Region/Type],0))</f>
        <v>5</v>
      </c>
      <c r="M5" s="4">
        <f>AND(Sales[[#This Row],[date]]&lt;=TY_YTDMax,Sales[[#This Row],[date]]&gt;=TY_YTDMin)*Sales[[#This Row],[sales]]</f>
        <v>0</v>
      </c>
      <c r="N5" s="4">
        <f>AND(Sales[[#This Row],[date]]&lt;=LY_YTDMax,Sales[[#This Row],[date]]&gt;=LY_YTDMin)*Sales[[#This Row],[sales]]</f>
        <v>51572.855900000002</v>
      </c>
      <c r="O5" s="4">
        <f>AND(Sales[[#This Row],[date]]&gt;=YoY_Min,Sales[[#This Row],[date]]&lt;=TY_YTDMax)*(Sales[[#This Row],[sales]]/Sales[[#This Row],[sqft]])</f>
        <v>0</v>
      </c>
      <c r="P5" s="4">
        <f>SUMIF(Sales[RegionStoretype],Sales[[#This Row],[RegionStoretype]],Sales[YoY_SSF])/Sales[[#This Row],[Region_TypeCount]]</f>
        <v>59.469551530910678</v>
      </c>
    </row>
    <row r="6" spans="1:16" x14ac:dyDescent="0.25">
      <c r="A6" s="1">
        <v>42741</v>
      </c>
      <c r="B6">
        <v>1</v>
      </c>
      <c r="C6">
        <v>6</v>
      </c>
      <c r="D6">
        <v>4606.51</v>
      </c>
      <c r="E6">
        <f>INDEX(Stores[region],MATCH(Sales[[#This Row],[store_no]],Stores[store_no],0))</f>
        <v>1</v>
      </c>
      <c r="F6" t="str">
        <f>INDEX(Stores[storetype],MATCH(Sales[[#This Row],[store_no]],Stores[store_no],0))</f>
        <v>A</v>
      </c>
      <c r="G6" t="str">
        <f>INDEX(Stores[location_city],MATCH(Sales[[#This Row],[store_no]],Stores[store_no],0))</f>
        <v>Ann Arbor</v>
      </c>
      <c r="H6" t="str">
        <f>INDEX(Stores[location_state],MATCH(Sales[[#This Row],[store_no]],Stores[store_no],0))</f>
        <v>Michigan</v>
      </c>
      <c r="I6">
        <f>INDEX(Stores[sqft],MATCH(Sales[[#This Row],[store_no]],Stores[store_no],0))</f>
        <v>100600</v>
      </c>
      <c r="J6" s="4" t="str">
        <f>INDEX(Departments[dept_name],MATCH(Sales[[#This Row],[dept_no]],Departments[dept_no],0))</f>
        <v>Computers</v>
      </c>
      <c r="K6" s="4" t="str">
        <f>CONCATENATE(Sales[[#This Row],[region]],Sales[[#This Row],[storetype]])</f>
        <v>1A</v>
      </c>
      <c r="L6" s="4">
        <f>INDEX(RegionStoreCount[Store Count],MATCH(Sales[[#This Row],[RegionStoretype]],RegionStoreCount[Region/Type],0))</f>
        <v>5</v>
      </c>
      <c r="M6" s="4">
        <f>AND(Sales[[#This Row],[date]]&lt;=TY_YTDMax,Sales[[#This Row],[date]]&gt;=TY_YTDMin)*Sales[[#This Row],[sales]]</f>
        <v>0</v>
      </c>
      <c r="N6" s="4">
        <f>AND(Sales[[#This Row],[date]]&lt;=LY_YTDMax,Sales[[#This Row],[date]]&gt;=LY_YTDMin)*Sales[[#This Row],[sales]]</f>
        <v>4606.51</v>
      </c>
      <c r="O6" s="4">
        <f>AND(Sales[[#This Row],[date]]&gt;=YoY_Min,Sales[[#This Row],[date]]&lt;=TY_YTDMax)*(Sales[[#This Row],[sales]]/Sales[[#This Row],[sqft]])</f>
        <v>0</v>
      </c>
      <c r="P6" s="4">
        <f>SUMIF(Sales[RegionStoretype],Sales[[#This Row],[RegionStoretype]],Sales[YoY_SSF])/Sales[[#This Row],[Region_TypeCount]]</f>
        <v>59.469551530910678</v>
      </c>
    </row>
    <row r="7" spans="1:16" x14ac:dyDescent="0.25">
      <c r="A7" s="1">
        <v>42741</v>
      </c>
      <c r="B7">
        <v>1</v>
      </c>
      <c r="C7">
        <v>7</v>
      </c>
      <c r="D7">
        <v>20698.180799999998</v>
      </c>
      <c r="E7">
        <f>INDEX(Stores[region],MATCH(Sales[[#This Row],[store_no]],Stores[store_no],0))</f>
        <v>1</v>
      </c>
      <c r="F7" t="str">
        <f>INDEX(Stores[storetype],MATCH(Sales[[#This Row],[store_no]],Stores[store_no],0))</f>
        <v>A</v>
      </c>
      <c r="G7" t="str">
        <f>INDEX(Stores[location_city],MATCH(Sales[[#This Row],[store_no]],Stores[store_no],0))</f>
        <v>Ann Arbor</v>
      </c>
      <c r="H7" t="str">
        <f>INDEX(Stores[location_state],MATCH(Sales[[#This Row],[store_no]],Stores[store_no],0))</f>
        <v>Michigan</v>
      </c>
      <c r="I7">
        <f>INDEX(Stores[sqft],MATCH(Sales[[#This Row],[store_no]],Stores[store_no],0))</f>
        <v>100600</v>
      </c>
      <c r="J7" s="4" t="str">
        <f>INDEX(Departments[dept_name],MATCH(Sales[[#This Row],[dept_no]],Departments[dept_no],0))</f>
        <v>Electronics</v>
      </c>
      <c r="K7" s="4" t="str">
        <f>CONCATENATE(Sales[[#This Row],[region]],Sales[[#This Row],[storetype]])</f>
        <v>1A</v>
      </c>
      <c r="L7" s="4">
        <f>INDEX(RegionStoreCount[Store Count],MATCH(Sales[[#This Row],[RegionStoretype]],RegionStoreCount[Region/Type],0))</f>
        <v>5</v>
      </c>
      <c r="M7" s="4">
        <f>AND(Sales[[#This Row],[date]]&lt;=TY_YTDMax,Sales[[#This Row],[date]]&gt;=TY_YTDMin)*Sales[[#This Row],[sales]]</f>
        <v>0</v>
      </c>
      <c r="N7" s="4">
        <f>AND(Sales[[#This Row],[date]]&lt;=LY_YTDMax,Sales[[#This Row],[date]]&gt;=LY_YTDMin)*Sales[[#This Row],[sales]]</f>
        <v>20698.180799999998</v>
      </c>
      <c r="O7" s="4">
        <f>AND(Sales[[#This Row],[date]]&gt;=YoY_Min,Sales[[#This Row],[date]]&lt;=TY_YTDMax)*(Sales[[#This Row],[sales]]/Sales[[#This Row],[sqft]])</f>
        <v>0</v>
      </c>
      <c r="P7" s="4">
        <f>SUMIF(Sales[RegionStoretype],Sales[[#This Row],[RegionStoretype]],Sales[YoY_SSF])/Sales[[#This Row],[Region_TypeCount]]</f>
        <v>59.469551530910678</v>
      </c>
    </row>
    <row r="8" spans="1:16" x14ac:dyDescent="0.25">
      <c r="A8" s="1">
        <v>42741</v>
      </c>
      <c r="B8">
        <v>1</v>
      </c>
      <c r="C8">
        <v>8</v>
      </c>
      <c r="D8">
        <v>33391.4666</v>
      </c>
      <c r="E8">
        <f>INDEX(Stores[region],MATCH(Sales[[#This Row],[store_no]],Stores[store_no],0))</f>
        <v>1</v>
      </c>
      <c r="F8" t="str">
        <f>INDEX(Stores[storetype],MATCH(Sales[[#This Row],[store_no]],Stores[store_no],0))</f>
        <v>A</v>
      </c>
      <c r="G8" t="str">
        <f>INDEX(Stores[location_city],MATCH(Sales[[#This Row],[store_no]],Stores[store_no],0))</f>
        <v>Ann Arbor</v>
      </c>
      <c r="H8" t="str">
        <f>INDEX(Stores[location_state],MATCH(Sales[[#This Row],[store_no]],Stores[store_no],0))</f>
        <v>Michigan</v>
      </c>
      <c r="I8">
        <f>INDEX(Stores[sqft],MATCH(Sales[[#This Row],[store_no]],Stores[store_no],0))</f>
        <v>100600</v>
      </c>
      <c r="J8" s="4" t="str">
        <f>INDEX(Departments[dept_name],MATCH(Sales[[#This Row],[dept_no]],Departments[dept_no],0))</f>
        <v>Games</v>
      </c>
      <c r="K8" s="4" t="str">
        <f>CONCATENATE(Sales[[#This Row],[region]],Sales[[#This Row],[storetype]])</f>
        <v>1A</v>
      </c>
      <c r="L8" s="4">
        <f>INDEX(RegionStoreCount[Store Count],MATCH(Sales[[#This Row],[RegionStoretype]],RegionStoreCount[Region/Type],0))</f>
        <v>5</v>
      </c>
      <c r="M8" s="4">
        <f>AND(Sales[[#This Row],[date]]&lt;=TY_YTDMax,Sales[[#This Row],[date]]&gt;=TY_YTDMin)*Sales[[#This Row],[sales]]</f>
        <v>0</v>
      </c>
      <c r="N8" s="4">
        <f>AND(Sales[[#This Row],[date]]&lt;=LY_YTDMax,Sales[[#This Row],[date]]&gt;=LY_YTDMin)*Sales[[#This Row],[sales]]</f>
        <v>33391.4666</v>
      </c>
      <c r="O8" s="4">
        <f>AND(Sales[[#This Row],[date]]&gt;=YoY_Min,Sales[[#This Row],[date]]&lt;=TY_YTDMax)*(Sales[[#This Row],[sales]]/Sales[[#This Row],[sqft]])</f>
        <v>0</v>
      </c>
      <c r="P8" s="4">
        <f>SUMIF(Sales[RegionStoretype],Sales[[#This Row],[RegionStoretype]],Sales[YoY_SSF])/Sales[[#This Row],[Region_TypeCount]]</f>
        <v>59.469551530910678</v>
      </c>
    </row>
    <row r="9" spans="1:16" x14ac:dyDescent="0.25">
      <c r="A9" s="1">
        <v>42741</v>
      </c>
      <c r="B9">
        <v>1</v>
      </c>
      <c r="C9">
        <v>9</v>
      </c>
      <c r="D9">
        <v>17939.581000000002</v>
      </c>
      <c r="E9">
        <f>INDEX(Stores[region],MATCH(Sales[[#This Row],[store_no]],Stores[store_no],0))</f>
        <v>1</v>
      </c>
      <c r="F9" t="str">
        <f>INDEX(Stores[storetype],MATCH(Sales[[#This Row],[store_no]],Stores[store_no],0))</f>
        <v>A</v>
      </c>
      <c r="G9" t="str">
        <f>INDEX(Stores[location_city],MATCH(Sales[[#This Row],[store_no]],Stores[store_no],0))</f>
        <v>Ann Arbor</v>
      </c>
      <c r="H9" t="str">
        <f>INDEX(Stores[location_state],MATCH(Sales[[#This Row],[store_no]],Stores[store_no],0))</f>
        <v>Michigan</v>
      </c>
      <c r="I9">
        <f>INDEX(Stores[sqft],MATCH(Sales[[#This Row],[store_no]],Stores[store_no],0))</f>
        <v>100600</v>
      </c>
      <c r="J9" s="4" t="str">
        <f>INDEX(Departments[dept_name],MATCH(Sales[[#This Row],[dept_no]],Departments[dept_no],0))</f>
        <v>Garden</v>
      </c>
      <c r="K9" s="4" t="str">
        <f>CONCATENATE(Sales[[#This Row],[region]],Sales[[#This Row],[storetype]])</f>
        <v>1A</v>
      </c>
      <c r="L9" s="4">
        <f>INDEX(RegionStoreCount[Store Count],MATCH(Sales[[#This Row],[RegionStoretype]],RegionStoreCount[Region/Type],0))</f>
        <v>5</v>
      </c>
      <c r="M9" s="4">
        <f>AND(Sales[[#This Row],[date]]&lt;=TY_YTDMax,Sales[[#This Row],[date]]&gt;=TY_YTDMin)*Sales[[#This Row],[sales]]</f>
        <v>0</v>
      </c>
      <c r="N9" s="4">
        <f>AND(Sales[[#This Row],[date]]&lt;=LY_YTDMax,Sales[[#This Row],[date]]&gt;=LY_YTDMin)*Sales[[#This Row],[sales]]</f>
        <v>17939.581000000002</v>
      </c>
      <c r="O9" s="4">
        <f>AND(Sales[[#This Row],[date]]&gt;=YoY_Min,Sales[[#This Row],[date]]&lt;=TY_YTDMax)*(Sales[[#This Row],[sales]]/Sales[[#This Row],[sqft]])</f>
        <v>0</v>
      </c>
      <c r="P9" s="4">
        <f>SUMIF(Sales[RegionStoretype],Sales[[#This Row],[RegionStoretype]],Sales[YoY_SSF])/Sales[[#This Row],[Region_TypeCount]]</f>
        <v>59.469551530910678</v>
      </c>
    </row>
    <row r="10" spans="1:16" x14ac:dyDescent="0.25">
      <c r="A10" s="1">
        <v>42741</v>
      </c>
      <c r="B10">
        <v>1</v>
      </c>
      <c r="C10">
        <v>11</v>
      </c>
      <c r="D10">
        <v>29940.018700000001</v>
      </c>
      <c r="E10">
        <f>INDEX(Stores[region],MATCH(Sales[[#This Row],[store_no]],Stores[store_no],0))</f>
        <v>1</v>
      </c>
      <c r="F10" t="str">
        <f>INDEX(Stores[storetype],MATCH(Sales[[#This Row],[store_no]],Stores[store_no],0))</f>
        <v>A</v>
      </c>
      <c r="G10" t="str">
        <f>INDEX(Stores[location_city],MATCH(Sales[[#This Row],[store_no]],Stores[store_no],0))</f>
        <v>Ann Arbor</v>
      </c>
      <c r="H10" t="str">
        <f>INDEX(Stores[location_state],MATCH(Sales[[#This Row],[store_no]],Stores[store_no],0))</f>
        <v>Michigan</v>
      </c>
      <c r="I10">
        <f>INDEX(Stores[sqft],MATCH(Sales[[#This Row],[store_no]],Stores[store_no],0))</f>
        <v>100600</v>
      </c>
      <c r="J10" s="4" t="str">
        <f>INDEX(Departments[dept_name],MATCH(Sales[[#This Row],[dept_no]],Departments[dept_no],0))</f>
        <v>Home</v>
      </c>
      <c r="K10" s="4" t="str">
        <f>CONCATENATE(Sales[[#This Row],[region]],Sales[[#This Row],[storetype]])</f>
        <v>1A</v>
      </c>
      <c r="L10" s="4">
        <f>INDEX(RegionStoreCount[Store Count],MATCH(Sales[[#This Row],[RegionStoretype]],RegionStoreCount[Region/Type],0))</f>
        <v>5</v>
      </c>
      <c r="M10" s="4">
        <f>AND(Sales[[#This Row],[date]]&lt;=TY_YTDMax,Sales[[#This Row],[date]]&gt;=TY_YTDMin)*Sales[[#This Row],[sales]]</f>
        <v>0</v>
      </c>
      <c r="N10" s="4">
        <f>AND(Sales[[#This Row],[date]]&lt;=LY_YTDMax,Sales[[#This Row],[date]]&gt;=LY_YTDMin)*Sales[[#This Row],[sales]]</f>
        <v>29940.018700000001</v>
      </c>
      <c r="O10" s="4">
        <f>AND(Sales[[#This Row],[date]]&gt;=YoY_Min,Sales[[#This Row],[date]]&lt;=TY_YTDMax)*(Sales[[#This Row],[sales]]/Sales[[#This Row],[sqft]])</f>
        <v>0</v>
      </c>
      <c r="P10" s="4">
        <f>SUMIF(Sales[RegionStoretype],Sales[[#This Row],[RegionStoretype]],Sales[YoY_SSF])/Sales[[#This Row],[Region_TypeCount]]</f>
        <v>59.469551530910678</v>
      </c>
    </row>
    <row r="11" spans="1:16" x14ac:dyDescent="0.25">
      <c r="A11" s="1">
        <v>42741</v>
      </c>
      <c r="B11">
        <v>1</v>
      </c>
      <c r="C11">
        <v>12</v>
      </c>
      <c r="D11">
        <v>161620.38450000001</v>
      </c>
      <c r="E11">
        <f>INDEX(Stores[region],MATCH(Sales[[#This Row],[store_no]],Stores[store_no],0))</f>
        <v>1</v>
      </c>
      <c r="F11" t="str">
        <f>INDEX(Stores[storetype],MATCH(Sales[[#This Row],[store_no]],Stores[store_no],0))</f>
        <v>A</v>
      </c>
      <c r="G11" t="str">
        <f>INDEX(Stores[location_city],MATCH(Sales[[#This Row],[store_no]],Stores[store_no],0))</f>
        <v>Ann Arbor</v>
      </c>
      <c r="H11" t="str">
        <f>INDEX(Stores[location_state],MATCH(Sales[[#This Row],[store_no]],Stores[store_no],0))</f>
        <v>Michigan</v>
      </c>
      <c r="I11">
        <f>INDEX(Stores[sqft],MATCH(Sales[[#This Row],[store_no]],Stores[store_no],0))</f>
        <v>100600</v>
      </c>
      <c r="J11" s="4" t="str">
        <f>INDEX(Departments[dept_name],MATCH(Sales[[#This Row],[dept_no]],Departments[dept_no],0))</f>
        <v>Jewelery</v>
      </c>
      <c r="K11" s="4" t="str">
        <f>CONCATENATE(Sales[[#This Row],[region]],Sales[[#This Row],[storetype]])</f>
        <v>1A</v>
      </c>
      <c r="L11" s="4">
        <f>INDEX(RegionStoreCount[Store Count],MATCH(Sales[[#This Row],[RegionStoretype]],RegionStoreCount[Region/Type],0))</f>
        <v>5</v>
      </c>
      <c r="M11" s="4">
        <f>AND(Sales[[#This Row],[date]]&lt;=TY_YTDMax,Sales[[#This Row],[date]]&gt;=TY_YTDMin)*Sales[[#This Row],[sales]]</f>
        <v>0</v>
      </c>
      <c r="N11" s="4">
        <f>AND(Sales[[#This Row],[date]]&lt;=LY_YTDMax,Sales[[#This Row],[date]]&gt;=LY_YTDMin)*Sales[[#This Row],[sales]]</f>
        <v>161620.38450000001</v>
      </c>
      <c r="O11" s="4">
        <f>AND(Sales[[#This Row],[date]]&gt;=YoY_Min,Sales[[#This Row],[date]]&lt;=TY_YTDMax)*(Sales[[#This Row],[sales]]/Sales[[#This Row],[sqft]])</f>
        <v>0</v>
      </c>
      <c r="P11" s="4">
        <f>SUMIF(Sales[RegionStoretype],Sales[[#This Row],[RegionStoretype]],Sales[YoY_SSF])/Sales[[#This Row],[Region_TypeCount]]</f>
        <v>59.469551530910678</v>
      </c>
    </row>
    <row r="12" spans="1:16" x14ac:dyDescent="0.25">
      <c r="A12" s="1">
        <v>42741</v>
      </c>
      <c r="B12">
        <v>1</v>
      </c>
      <c r="C12">
        <v>13</v>
      </c>
      <c r="D12">
        <v>14803.2237</v>
      </c>
      <c r="E12">
        <f>INDEX(Stores[region],MATCH(Sales[[#This Row],[store_no]],Stores[store_no],0))</f>
        <v>1</v>
      </c>
      <c r="F12" t="str">
        <f>INDEX(Stores[storetype],MATCH(Sales[[#This Row],[store_no]],Stores[store_no],0))</f>
        <v>A</v>
      </c>
      <c r="G12" t="str">
        <f>INDEX(Stores[location_city],MATCH(Sales[[#This Row],[store_no]],Stores[store_no],0))</f>
        <v>Ann Arbor</v>
      </c>
      <c r="H12" t="str">
        <f>INDEX(Stores[location_state],MATCH(Sales[[#This Row],[store_no]],Stores[store_no],0))</f>
        <v>Michigan</v>
      </c>
      <c r="I12">
        <f>INDEX(Stores[sqft],MATCH(Sales[[#This Row],[store_no]],Stores[store_no],0))</f>
        <v>100600</v>
      </c>
      <c r="J12" s="4" t="str">
        <f>INDEX(Departments[dept_name],MATCH(Sales[[#This Row],[dept_no]],Departments[dept_no],0))</f>
        <v>Kids</v>
      </c>
      <c r="K12" s="4" t="str">
        <f>CONCATENATE(Sales[[#This Row],[region]],Sales[[#This Row],[storetype]])</f>
        <v>1A</v>
      </c>
      <c r="L12" s="4">
        <f>INDEX(RegionStoreCount[Store Count],MATCH(Sales[[#This Row],[RegionStoretype]],RegionStoreCount[Region/Type],0))</f>
        <v>5</v>
      </c>
      <c r="M12" s="4">
        <f>AND(Sales[[#This Row],[date]]&lt;=TY_YTDMax,Sales[[#This Row],[date]]&gt;=TY_YTDMin)*Sales[[#This Row],[sales]]</f>
        <v>0</v>
      </c>
      <c r="N12" s="4">
        <f>AND(Sales[[#This Row],[date]]&lt;=LY_YTDMax,Sales[[#This Row],[date]]&gt;=LY_YTDMin)*Sales[[#This Row],[sales]]</f>
        <v>14803.2237</v>
      </c>
      <c r="O12" s="4">
        <f>AND(Sales[[#This Row],[date]]&gt;=YoY_Min,Sales[[#This Row],[date]]&lt;=TY_YTDMax)*(Sales[[#This Row],[sales]]/Sales[[#This Row],[sqft]])</f>
        <v>0</v>
      </c>
      <c r="P12" s="4">
        <f>SUMIF(Sales[RegionStoretype],Sales[[#This Row],[RegionStoretype]],Sales[YoY_SSF])/Sales[[#This Row],[Region_TypeCount]]</f>
        <v>59.469551530910678</v>
      </c>
    </row>
    <row r="13" spans="1:16" x14ac:dyDescent="0.25">
      <c r="A13" s="1">
        <v>42741</v>
      </c>
      <c r="B13">
        <v>1</v>
      </c>
      <c r="C13">
        <v>14</v>
      </c>
      <c r="D13">
        <v>8488.5287000000008</v>
      </c>
      <c r="E13">
        <f>INDEX(Stores[region],MATCH(Sales[[#This Row],[store_no]],Stores[store_no],0))</f>
        <v>1</v>
      </c>
      <c r="F13" t="str">
        <f>INDEX(Stores[storetype],MATCH(Sales[[#This Row],[store_no]],Stores[store_no],0))</f>
        <v>A</v>
      </c>
      <c r="G13" t="str">
        <f>INDEX(Stores[location_city],MATCH(Sales[[#This Row],[store_no]],Stores[store_no],0))</f>
        <v>Ann Arbor</v>
      </c>
      <c r="H13" t="str">
        <f>INDEX(Stores[location_state],MATCH(Sales[[#This Row],[store_no]],Stores[store_no],0))</f>
        <v>Michigan</v>
      </c>
      <c r="I13">
        <f>INDEX(Stores[sqft],MATCH(Sales[[#This Row],[store_no]],Stores[store_no],0))</f>
        <v>100600</v>
      </c>
      <c r="J13" s="4" t="str">
        <f>INDEX(Departments[dept_name],MATCH(Sales[[#This Row],[dept_no]],Departments[dept_no],0))</f>
        <v>Movies</v>
      </c>
      <c r="K13" s="4" t="str">
        <f>CONCATENATE(Sales[[#This Row],[region]],Sales[[#This Row],[storetype]])</f>
        <v>1A</v>
      </c>
      <c r="L13" s="4">
        <f>INDEX(RegionStoreCount[Store Count],MATCH(Sales[[#This Row],[RegionStoretype]],RegionStoreCount[Region/Type],0))</f>
        <v>5</v>
      </c>
      <c r="M13" s="4">
        <f>AND(Sales[[#This Row],[date]]&lt;=TY_YTDMax,Sales[[#This Row],[date]]&gt;=TY_YTDMin)*Sales[[#This Row],[sales]]</f>
        <v>0</v>
      </c>
      <c r="N13" s="4">
        <f>AND(Sales[[#This Row],[date]]&lt;=LY_YTDMax,Sales[[#This Row],[date]]&gt;=LY_YTDMin)*Sales[[#This Row],[sales]]</f>
        <v>8488.5287000000008</v>
      </c>
      <c r="O13" s="4">
        <f>AND(Sales[[#This Row],[date]]&gt;=YoY_Min,Sales[[#This Row],[date]]&lt;=TY_YTDMax)*(Sales[[#This Row],[sales]]/Sales[[#This Row],[sqft]])</f>
        <v>0</v>
      </c>
      <c r="P13" s="4">
        <f>SUMIF(Sales[RegionStoretype],Sales[[#This Row],[RegionStoretype]],Sales[YoY_SSF])/Sales[[#This Row],[Region_TypeCount]]</f>
        <v>59.469551530910678</v>
      </c>
    </row>
    <row r="14" spans="1:16" x14ac:dyDescent="0.25">
      <c r="A14" s="1">
        <v>42741</v>
      </c>
      <c r="B14">
        <v>1</v>
      </c>
      <c r="C14">
        <v>15</v>
      </c>
      <c r="D14">
        <v>95740.308499999999</v>
      </c>
      <c r="E14">
        <f>INDEX(Stores[region],MATCH(Sales[[#This Row],[store_no]],Stores[store_no],0))</f>
        <v>1</v>
      </c>
      <c r="F14" t="str">
        <f>INDEX(Stores[storetype],MATCH(Sales[[#This Row],[store_no]],Stores[store_no],0))</f>
        <v>A</v>
      </c>
      <c r="G14" t="str">
        <f>INDEX(Stores[location_city],MATCH(Sales[[#This Row],[store_no]],Stores[store_no],0))</f>
        <v>Ann Arbor</v>
      </c>
      <c r="H14" t="str">
        <f>INDEX(Stores[location_state],MATCH(Sales[[#This Row],[store_no]],Stores[store_no],0))</f>
        <v>Michigan</v>
      </c>
      <c r="I14">
        <f>INDEX(Stores[sqft],MATCH(Sales[[#This Row],[store_no]],Stores[store_no],0))</f>
        <v>100600</v>
      </c>
      <c r="J14" s="4" t="str">
        <f>INDEX(Departments[dept_name],MATCH(Sales[[#This Row],[dept_no]],Departments[dept_no],0))</f>
        <v>Music</v>
      </c>
      <c r="K14" s="4" t="str">
        <f>CONCATENATE(Sales[[#This Row],[region]],Sales[[#This Row],[storetype]])</f>
        <v>1A</v>
      </c>
      <c r="L14" s="4">
        <f>INDEX(RegionStoreCount[Store Count],MATCH(Sales[[#This Row],[RegionStoretype]],RegionStoreCount[Region/Type],0))</f>
        <v>5</v>
      </c>
      <c r="M14" s="4">
        <f>AND(Sales[[#This Row],[date]]&lt;=TY_YTDMax,Sales[[#This Row],[date]]&gt;=TY_YTDMin)*Sales[[#This Row],[sales]]</f>
        <v>0</v>
      </c>
      <c r="N14" s="4">
        <f>AND(Sales[[#This Row],[date]]&lt;=LY_YTDMax,Sales[[#This Row],[date]]&gt;=LY_YTDMin)*Sales[[#This Row],[sales]]</f>
        <v>95740.308499999999</v>
      </c>
      <c r="O14" s="4">
        <f>AND(Sales[[#This Row],[date]]&gt;=YoY_Min,Sales[[#This Row],[date]]&lt;=TY_YTDMax)*(Sales[[#This Row],[sales]]/Sales[[#This Row],[sqft]])</f>
        <v>0</v>
      </c>
      <c r="P14" s="4">
        <f>SUMIF(Sales[RegionStoretype],Sales[[#This Row],[RegionStoretype]],Sales[YoY_SSF])/Sales[[#This Row],[Region_TypeCount]]</f>
        <v>59.469551530910678</v>
      </c>
    </row>
    <row r="15" spans="1:16" x14ac:dyDescent="0.25">
      <c r="A15" s="1">
        <v>42741</v>
      </c>
      <c r="B15">
        <v>1</v>
      </c>
      <c r="C15">
        <v>16</v>
      </c>
      <c r="D15">
        <v>62560.341699999997</v>
      </c>
      <c r="E15">
        <f>INDEX(Stores[region],MATCH(Sales[[#This Row],[store_no]],Stores[store_no],0))</f>
        <v>1</v>
      </c>
      <c r="F15" t="str">
        <f>INDEX(Stores[storetype],MATCH(Sales[[#This Row],[store_no]],Stores[store_no],0))</f>
        <v>A</v>
      </c>
      <c r="G15" t="str">
        <f>INDEX(Stores[location_city],MATCH(Sales[[#This Row],[store_no]],Stores[store_no],0))</f>
        <v>Ann Arbor</v>
      </c>
      <c r="H15" t="str">
        <f>INDEX(Stores[location_state],MATCH(Sales[[#This Row],[store_no]],Stores[store_no],0))</f>
        <v>Michigan</v>
      </c>
      <c r="I15">
        <f>INDEX(Stores[sqft],MATCH(Sales[[#This Row],[store_no]],Stores[store_no],0))</f>
        <v>100600</v>
      </c>
      <c r="J15" s="4" t="str">
        <f>INDEX(Departments[dept_name],MATCH(Sales[[#This Row],[dept_no]],Departments[dept_no],0))</f>
        <v>Outdoors</v>
      </c>
      <c r="K15" s="4" t="str">
        <f>CONCATENATE(Sales[[#This Row],[region]],Sales[[#This Row],[storetype]])</f>
        <v>1A</v>
      </c>
      <c r="L15" s="4">
        <f>INDEX(RegionStoreCount[Store Count],MATCH(Sales[[#This Row],[RegionStoretype]],RegionStoreCount[Region/Type],0))</f>
        <v>5</v>
      </c>
      <c r="M15" s="4">
        <f>AND(Sales[[#This Row],[date]]&lt;=TY_YTDMax,Sales[[#This Row],[date]]&gt;=TY_YTDMin)*Sales[[#This Row],[sales]]</f>
        <v>0</v>
      </c>
      <c r="N15" s="4">
        <f>AND(Sales[[#This Row],[date]]&lt;=LY_YTDMax,Sales[[#This Row],[date]]&gt;=LY_YTDMin)*Sales[[#This Row],[sales]]</f>
        <v>62560.341699999997</v>
      </c>
      <c r="O15" s="4">
        <f>AND(Sales[[#This Row],[date]]&gt;=YoY_Min,Sales[[#This Row],[date]]&lt;=TY_YTDMax)*(Sales[[#This Row],[sales]]/Sales[[#This Row],[sqft]])</f>
        <v>0</v>
      </c>
      <c r="P15" s="4">
        <f>SUMIF(Sales[RegionStoretype],Sales[[#This Row],[RegionStoretype]],Sales[YoY_SSF])/Sales[[#This Row],[Region_TypeCount]]</f>
        <v>59.469551530910678</v>
      </c>
    </row>
    <row r="16" spans="1:16" x14ac:dyDescent="0.25">
      <c r="A16" s="1">
        <v>42741</v>
      </c>
      <c r="B16">
        <v>1</v>
      </c>
      <c r="C16">
        <v>17</v>
      </c>
      <c r="D16">
        <v>47715.701099999998</v>
      </c>
      <c r="E16">
        <f>INDEX(Stores[region],MATCH(Sales[[#This Row],[store_no]],Stores[store_no],0))</f>
        <v>1</v>
      </c>
      <c r="F16" t="str">
        <f>INDEX(Stores[storetype],MATCH(Sales[[#This Row],[store_no]],Stores[store_no],0))</f>
        <v>A</v>
      </c>
      <c r="G16" t="str">
        <f>INDEX(Stores[location_city],MATCH(Sales[[#This Row],[store_no]],Stores[store_no],0))</f>
        <v>Ann Arbor</v>
      </c>
      <c r="H16" t="str">
        <f>INDEX(Stores[location_state],MATCH(Sales[[#This Row],[store_no]],Stores[store_no],0))</f>
        <v>Michigan</v>
      </c>
      <c r="I16">
        <f>INDEX(Stores[sqft],MATCH(Sales[[#This Row],[store_no]],Stores[store_no],0))</f>
        <v>100600</v>
      </c>
      <c r="J16" s="4" t="str">
        <f>INDEX(Departments[dept_name],MATCH(Sales[[#This Row],[dept_no]],Departments[dept_no],0))</f>
        <v>Shoes</v>
      </c>
      <c r="K16" s="4" t="str">
        <f>CONCATENATE(Sales[[#This Row],[region]],Sales[[#This Row],[storetype]])</f>
        <v>1A</v>
      </c>
      <c r="L16" s="4">
        <f>INDEX(RegionStoreCount[Store Count],MATCH(Sales[[#This Row],[RegionStoretype]],RegionStoreCount[Region/Type],0))</f>
        <v>5</v>
      </c>
      <c r="M16" s="4">
        <f>AND(Sales[[#This Row],[date]]&lt;=TY_YTDMax,Sales[[#This Row],[date]]&gt;=TY_YTDMin)*Sales[[#This Row],[sales]]</f>
        <v>0</v>
      </c>
      <c r="N16" s="4">
        <f>AND(Sales[[#This Row],[date]]&lt;=LY_YTDMax,Sales[[#This Row],[date]]&gt;=LY_YTDMin)*Sales[[#This Row],[sales]]</f>
        <v>47715.701099999998</v>
      </c>
      <c r="O16" s="4">
        <f>AND(Sales[[#This Row],[date]]&gt;=YoY_Min,Sales[[#This Row],[date]]&lt;=TY_YTDMax)*(Sales[[#This Row],[sales]]/Sales[[#This Row],[sqft]])</f>
        <v>0</v>
      </c>
      <c r="P16" s="4">
        <f>SUMIF(Sales[RegionStoretype],Sales[[#This Row],[RegionStoretype]],Sales[YoY_SSF])/Sales[[#This Row],[Region_TypeCount]]</f>
        <v>59.469551530910678</v>
      </c>
    </row>
    <row r="17" spans="1:16" x14ac:dyDescent="0.25">
      <c r="A17" s="1">
        <v>42741</v>
      </c>
      <c r="B17">
        <v>1</v>
      </c>
      <c r="C17">
        <v>18</v>
      </c>
      <c r="D17">
        <v>2827.5639000000001</v>
      </c>
      <c r="E17">
        <f>INDEX(Stores[region],MATCH(Sales[[#This Row],[store_no]],Stores[store_no],0))</f>
        <v>1</v>
      </c>
      <c r="F17" t="str">
        <f>INDEX(Stores[storetype],MATCH(Sales[[#This Row],[store_no]],Stores[store_no],0))</f>
        <v>A</v>
      </c>
      <c r="G17" t="str">
        <f>INDEX(Stores[location_city],MATCH(Sales[[#This Row],[store_no]],Stores[store_no],0))</f>
        <v>Ann Arbor</v>
      </c>
      <c r="H17" t="str">
        <f>INDEX(Stores[location_state],MATCH(Sales[[#This Row],[store_no]],Stores[store_no],0))</f>
        <v>Michigan</v>
      </c>
      <c r="I17">
        <f>INDEX(Stores[sqft],MATCH(Sales[[#This Row],[store_no]],Stores[store_no],0))</f>
        <v>100600</v>
      </c>
      <c r="J17" s="4" t="str">
        <f>INDEX(Departments[dept_name],MATCH(Sales[[#This Row],[dept_no]],Departments[dept_no],0))</f>
        <v>Sports</v>
      </c>
      <c r="K17" s="4" t="str">
        <f>CONCATENATE(Sales[[#This Row],[region]],Sales[[#This Row],[storetype]])</f>
        <v>1A</v>
      </c>
      <c r="L17" s="4">
        <f>INDEX(RegionStoreCount[Store Count],MATCH(Sales[[#This Row],[RegionStoretype]],RegionStoreCount[Region/Type],0))</f>
        <v>5</v>
      </c>
      <c r="M17" s="4">
        <f>AND(Sales[[#This Row],[date]]&lt;=TY_YTDMax,Sales[[#This Row],[date]]&gt;=TY_YTDMin)*Sales[[#This Row],[sales]]</f>
        <v>0</v>
      </c>
      <c r="N17" s="4">
        <f>AND(Sales[[#This Row],[date]]&lt;=LY_YTDMax,Sales[[#This Row],[date]]&gt;=LY_YTDMin)*Sales[[#This Row],[sales]]</f>
        <v>2827.5639000000001</v>
      </c>
      <c r="O17" s="4">
        <f>AND(Sales[[#This Row],[date]]&gt;=YoY_Min,Sales[[#This Row],[date]]&lt;=TY_YTDMax)*(Sales[[#This Row],[sales]]/Sales[[#This Row],[sqft]])</f>
        <v>0</v>
      </c>
      <c r="P17" s="4">
        <f>SUMIF(Sales[RegionStoretype],Sales[[#This Row],[RegionStoretype]],Sales[YoY_SSF])/Sales[[#This Row],[Region_TypeCount]]</f>
        <v>59.469551530910678</v>
      </c>
    </row>
    <row r="18" spans="1:16" x14ac:dyDescent="0.25">
      <c r="A18" s="1">
        <v>42741</v>
      </c>
      <c r="B18">
        <v>1</v>
      </c>
      <c r="C18">
        <v>19</v>
      </c>
      <c r="D18">
        <v>14349.1662</v>
      </c>
      <c r="E18">
        <f>INDEX(Stores[region],MATCH(Sales[[#This Row],[store_no]],Stores[store_no],0))</f>
        <v>1</v>
      </c>
      <c r="F18" t="str">
        <f>INDEX(Stores[storetype],MATCH(Sales[[#This Row],[store_no]],Stores[store_no],0))</f>
        <v>A</v>
      </c>
      <c r="G18" t="str">
        <f>INDEX(Stores[location_city],MATCH(Sales[[#This Row],[store_no]],Stores[store_no],0))</f>
        <v>Ann Arbor</v>
      </c>
      <c r="H18" t="str">
        <f>INDEX(Stores[location_state],MATCH(Sales[[#This Row],[store_no]],Stores[store_no],0))</f>
        <v>Michigan</v>
      </c>
      <c r="I18">
        <f>INDEX(Stores[sqft],MATCH(Sales[[#This Row],[store_no]],Stores[store_no],0))</f>
        <v>100600</v>
      </c>
      <c r="J18" s="4" t="str">
        <f>INDEX(Departments[dept_name],MATCH(Sales[[#This Row],[dept_no]],Departments[dept_no],0))</f>
        <v>Tools</v>
      </c>
      <c r="K18" s="4" t="str">
        <f>CONCATENATE(Sales[[#This Row],[region]],Sales[[#This Row],[storetype]])</f>
        <v>1A</v>
      </c>
      <c r="L18" s="4">
        <f>INDEX(RegionStoreCount[Store Count],MATCH(Sales[[#This Row],[RegionStoretype]],RegionStoreCount[Region/Type],0))</f>
        <v>5</v>
      </c>
      <c r="M18" s="4">
        <f>AND(Sales[[#This Row],[date]]&lt;=TY_YTDMax,Sales[[#This Row],[date]]&gt;=TY_YTDMin)*Sales[[#This Row],[sales]]</f>
        <v>0</v>
      </c>
      <c r="N18" s="4">
        <f>AND(Sales[[#This Row],[date]]&lt;=LY_YTDMax,Sales[[#This Row],[date]]&gt;=LY_YTDMin)*Sales[[#This Row],[sales]]</f>
        <v>14349.1662</v>
      </c>
      <c r="O18" s="4">
        <f>AND(Sales[[#This Row],[date]]&gt;=YoY_Min,Sales[[#This Row],[date]]&lt;=TY_YTDMax)*(Sales[[#This Row],[sales]]/Sales[[#This Row],[sqft]])</f>
        <v>0</v>
      </c>
      <c r="P18" s="4">
        <f>SUMIF(Sales[RegionStoretype],Sales[[#This Row],[RegionStoretype]],Sales[YoY_SSF])/Sales[[#This Row],[Region_TypeCount]]</f>
        <v>59.469551530910678</v>
      </c>
    </row>
    <row r="19" spans="1:16" x14ac:dyDescent="0.25">
      <c r="A19" s="1">
        <v>42741</v>
      </c>
      <c r="B19">
        <v>1</v>
      </c>
      <c r="C19">
        <v>20</v>
      </c>
      <c r="D19">
        <v>150195.4338</v>
      </c>
      <c r="E19">
        <f>INDEX(Stores[region],MATCH(Sales[[#This Row],[store_no]],Stores[store_no],0))</f>
        <v>1</v>
      </c>
      <c r="F19" t="str">
        <f>INDEX(Stores[storetype],MATCH(Sales[[#This Row],[store_no]],Stores[store_no],0))</f>
        <v>A</v>
      </c>
      <c r="G19" t="str">
        <f>INDEX(Stores[location_city],MATCH(Sales[[#This Row],[store_no]],Stores[store_no],0))</f>
        <v>Ann Arbor</v>
      </c>
      <c r="H19" t="str">
        <f>INDEX(Stores[location_state],MATCH(Sales[[#This Row],[store_no]],Stores[store_no],0))</f>
        <v>Michigan</v>
      </c>
      <c r="I19">
        <f>INDEX(Stores[sqft],MATCH(Sales[[#This Row],[store_no]],Stores[store_no],0))</f>
        <v>100600</v>
      </c>
      <c r="J19" s="4" t="str">
        <f>INDEX(Departments[dept_name],MATCH(Sales[[#This Row],[dept_no]],Departments[dept_no],0))</f>
        <v>Toys</v>
      </c>
      <c r="K19" s="4" t="str">
        <f>CONCATENATE(Sales[[#This Row],[region]],Sales[[#This Row],[storetype]])</f>
        <v>1A</v>
      </c>
      <c r="L19" s="4">
        <f>INDEX(RegionStoreCount[Store Count],MATCH(Sales[[#This Row],[RegionStoretype]],RegionStoreCount[Region/Type],0))</f>
        <v>5</v>
      </c>
      <c r="M19" s="4">
        <f>AND(Sales[[#This Row],[date]]&lt;=TY_YTDMax,Sales[[#This Row],[date]]&gt;=TY_YTDMin)*Sales[[#This Row],[sales]]</f>
        <v>0</v>
      </c>
      <c r="N19" s="4">
        <f>AND(Sales[[#This Row],[date]]&lt;=LY_YTDMax,Sales[[#This Row],[date]]&gt;=LY_YTDMin)*Sales[[#This Row],[sales]]</f>
        <v>150195.4338</v>
      </c>
      <c r="O19" s="4">
        <f>AND(Sales[[#This Row],[date]]&gt;=YoY_Min,Sales[[#This Row],[date]]&lt;=TY_YTDMax)*(Sales[[#This Row],[sales]]/Sales[[#This Row],[sqft]])</f>
        <v>0</v>
      </c>
      <c r="P19" s="4">
        <f>SUMIF(Sales[RegionStoretype],Sales[[#This Row],[RegionStoretype]],Sales[YoY_SSF])/Sales[[#This Row],[Region_TypeCount]]</f>
        <v>59.469551530910678</v>
      </c>
    </row>
    <row r="20" spans="1:16" x14ac:dyDescent="0.25">
      <c r="A20" s="1">
        <v>42741</v>
      </c>
      <c r="B20">
        <v>2</v>
      </c>
      <c r="C20">
        <v>1</v>
      </c>
      <c r="D20">
        <v>15190.0098</v>
      </c>
      <c r="E20">
        <f>INDEX(Stores[region],MATCH(Sales[[#This Row],[store_no]],Stores[store_no],0))</f>
        <v>3</v>
      </c>
      <c r="F20" t="str">
        <f>INDEX(Stores[storetype],MATCH(Sales[[#This Row],[store_no]],Stores[store_no],0))</f>
        <v>A</v>
      </c>
      <c r="G20" t="str">
        <f>INDEX(Stores[location_city],MATCH(Sales[[#This Row],[store_no]],Stores[store_no],0))</f>
        <v>Minneapolis</v>
      </c>
      <c r="H20" t="str">
        <f>INDEX(Stores[location_state],MATCH(Sales[[#This Row],[store_no]],Stores[store_no],0))</f>
        <v>Minnesota</v>
      </c>
      <c r="I20">
        <f>INDEX(Stores[sqft],MATCH(Sales[[#This Row],[store_no]],Stores[store_no],0))</f>
        <v>210400</v>
      </c>
      <c r="J20" s="4" t="str">
        <f>INDEX(Departments[dept_name],MATCH(Sales[[#This Row],[dept_no]],Departments[dept_no],0))</f>
        <v>Automotive</v>
      </c>
      <c r="K20" s="4" t="str">
        <f>CONCATENATE(Sales[[#This Row],[region]],Sales[[#This Row],[storetype]])</f>
        <v>3A</v>
      </c>
      <c r="L20" s="4">
        <f>INDEX(RegionStoreCount[Store Count],MATCH(Sales[[#This Row],[RegionStoretype]],RegionStoreCount[Region/Type],0))</f>
        <v>9</v>
      </c>
      <c r="M20" s="4">
        <f>AND(Sales[[#This Row],[date]]&lt;=TY_YTDMax,Sales[[#This Row],[date]]&gt;=TY_YTDMin)*Sales[[#This Row],[sales]]</f>
        <v>0</v>
      </c>
      <c r="N20" s="4">
        <f>AND(Sales[[#This Row],[date]]&lt;=LY_YTDMax,Sales[[#This Row],[date]]&gt;=LY_YTDMin)*Sales[[#This Row],[sales]]</f>
        <v>15190.0098</v>
      </c>
      <c r="O20" s="4">
        <f>AND(Sales[[#This Row],[date]]&gt;=YoY_Min,Sales[[#This Row],[date]]&lt;=TY_YTDMax)*(Sales[[#This Row],[sales]]/Sales[[#This Row],[sqft]])</f>
        <v>0</v>
      </c>
      <c r="P20" s="4">
        <f>SUMIF(Sales[RegionStoretype],Sales[[#This Row],[RegionStoretype]],Sales[YoY_SSF])/Sales[[#This Row],[Region_TypeCount]]</f>
        <v>53.603836561720975</v>
      </c>
    </row>
    <row r="21" spans="1:16" x14ac:dyDescent="0.25">
      <c r="A21" s="1">
        <v>42741</v>
      </c>
      <c r="B21">
        <v>2</v>
      </c>
      <c r="C21">
        <v>2</v>
      </c>
      <c r="D21">
        <v>45358.944300000003</v>
      </c>
      <c r="E21">
        <f>INDEX(Stores[region],MATCH(Sales[[#This Row],[store_no]],Stores[store_no],0))</f>
        <v>3</v>
      </c>
      <c r="F21" t="str">
        <f>INDEX(Stores[storetype],MATCH(Sales[[#This Row],[store_no]],Stores[store_no],0))</f>
        <v>A</v>
      </c>
      <c r="G21" t="str">
        <f>INDEX(Stores[location_city],MATCH(Sales[[#This Row],[store_no]],Stores[store_no],0))</f>
        <v>Minneapolis</v>
      </c>
      <c r="H21" t="str">
        <f>INDEX(Stores[location_state],MATCH(Sales[[#This Row],[store_no]],Stores[store_no],0))</f>
        <v>Minnesota</v>
      </c>
      <c r="I21">
        <f>INDEX(Stores[sqft],MATCH(Sales[[#This Row],[store_no]],Stores[store_no],0))</f>
        <v>210400</v>
      </c>
      <c r="J21" s="4" t="str">
        <f>INDEX(Departments[dept_name],MATCH(Sales[[#This Row],[dept_no]],Departments[dept_no],0))</f>
        <v>Baby</v>
      </c>
      <c r="K21" s="4" t="str">
        <f>CONCATENATE(Sales[[#This Row],[region]],Sales[[#This Row],[storetype]])</f>
        <v>3A</v>
      </c>
      <c r="L21" s="4">
        <f>INDEX(RegionStoreCount[Store Count],MATCH(Sales[[#This Row],[RegionStoretype]],RegionStoreCount[Region/Type],0))</f>
        <v>9</v>
      </c>
      <c r="M21" s="4">
        <f>AND(Sales[[#This Row],[date]]&lt;=TY_YTDMax,Sales[[#This Row],[date]]&gt;=TY_YTDMin)*Sales[[#This Row],[sales]]</f>
        <v>0</v>
      </c>
      <c r="N21" s="4">
        <f>AND(Sales[[#This Row],[date]]&lt;=LY_YTDMax,Sales[[#This Row],[date]]&gt;=LY_YTDMin)*Sales[[#This Row],[sales]]</f>
        <v>45358.944300000003</v>
      </c>
      <c r="O21" s="4">
        <f>AND(Sales[[#This Row],[date]]&gt;=YoY_Min,Sales[[#This Row],[date]]&lt;=TY_YTDMax)*(Sales[[#This Row],[sales]]/Sales[[#This Row],[sqft]])</f>
        <v>0</v>
      </c>
      <c r="P21" s="4">
        <f>SUMIF(Sales[RegionStoretype],Sales[[#This Row],[RegionStoretype]],Sales[YoY_SSF])/Sales[[#This Row],[Region_TypeCount]]</f>
        <v>53.603836561720975</v>
      </c>
    </row>
    <row r="22" spans="1:16" x14ac:dyDescent="0.25">
      <c r="A22" s="1">
        <v>42741</v>
      </c>
      <c r="B22">
        <v>2</v>
      </c>
      <c r="C22">
        <v>3</v>
      </c>
      <c r="D22">
        <v>77009.011200000008</v>
      </c>
      <c r="E22">
        <f>INDEX(Stores[region],MATCH(Sales[[#This Row],[store_no]],Stores[store_no],0))</f>
        <v>3</v>
      </c>
      <c r="F22" t="str">
        <f>INDEX(Stores[storetype],MATCH(Sales[[#This Row],[store_no]],Stores[store_no],0))</f>
        <v>A</v>
      </c>
      <c r="G22" t="str">
        <f>INDEX(Stores[location_city],MATCH(Sales[[#This Row],[store_no]],Stores[store_no],0))</f>
        <v>Minneapolis</v>
      </c>
      <c r="H22" t="str">
        <f>INDEX(Stores[location_state],MATCH(Sales[[#This Row],[store_no]],Stores[store_no],0))</f>
        <v>Minnesota</v>
      </c>
      <c r="I22">
        <f>INDEX(Stores[sqft],MATCH(Sales[[#This Row],[store_no]],Stores[store_no],0))</f>
        <v>210400</v>
      </c>
      <c r="J22" s="4" t="str">
        <f>INDEX(Departments[dept_name],MATCH(Sales[[#This Row],[dept_no]],Departments[dept_no],0))</f>
        <v>Beauty</v>
      </c>
      <c r="K22" s="4" t="str">
        <f>CONCATENATE(Sales[[#This Row],[region]],Sales[[#This Row],[storetype]])</f>
        <v>3A</v>
      </c>
      <c r="L22" s="4">
        <f>INDEX(RegionStoreCount[Store Count],MATCH(Sales[[#This Row],[RegionStoretype]],RegionStoreCount[Region/Type],0))</f>
        <v>9</v>
      </c>
      <c r="M22" s="4">
        <f>AND(Sales[[#This Row],[date]]&lt;=TY_YTDMax,Sales[[#This Row],[date]]&gt;=TY_YTDMin)*Sales[[#This Row],[sales]]</f>
        <v>0</v>
      </c>
      <c r="N22" s="4">
        <f>AND(Sales[[#This Row],[date]]&lt;=LY_YTDMax,Sales[[#This Row],[date]]&gt;=LY_YTDMin)*Sales[[#This Row],[sales]]</f>
        <v>77009.011200000008</v>
      </c>
      <c r="O22" s="4">
        <f>AND(Sales[[#This Row],[date]]&gt;=YoY_Min,Sales[[#This Row],[date]]&lt;=TY_YTDMax)*(Sales[[#This Row],[sales]]/Sales[[#This Row],[sqft]])</f>
        <v>0</v>
      </c>
      <c r="P22" s="4">
        <f>SUMIF(Sales[RegionStoretype],Sales[[#This Row],[RegionStoretype]],Sales[YoY_SSF])/Sales[[#This Row],[Region_TypeCount]]</f>
        <v>53.603836561720975</v>
      </c>
    </row>
    <row r="23" spans="1:16" x14ac:dyDescent="0.25">
      <c r="A23" s="1">
        <v>42741</v>
      </c>
      <c r="B23">
        <v>2</v>
      </c>
      <c r="C23">
        <v>4</v>
      </c>
      <c r="D23">
        <v>12942.371999999999</v>
      </c>
      <c r="E23">
        <f>INDEX(Stores[region],MATCH(Sales[[#This Row],[store_no]],Stores[store_no],0))</f>
        <v>3</v>
      </c>
      <c r="F23" t="str">
        <f>INDEX(Stores[storetype],MATCH(Sales[[#This Row],[store_no]],Stores[store_no],0))</f>
        <v>A</v>
      </c>
      <c r="G23" t="str">
        <f>INDEX(Stores[location_city],MATCH(Sales[[#This Row],[store_no]],Stores[store_no],0))</f>
        <v>Minneapolis</v>
      </c>
      <c r="H23" t="str">
        <f>INDEX(Stores[location_state],MATCH(Sales[[#This Row],[store_no]],Stores[store_no],0))</f>
        <v>Minnesota</v>
      </c>
      <c r="I23">
        <f>INDEX(Stores[sqft],MATCH(Sales[[#This Row],[store_no]],Stores[store_no],0))</f>
        <v>210400</v>
      </c>
      <c r="J23" s="4" t="str">
        <f>INDEX(Departments[dept_name],MATCH(Sales[[#This Row],[dept_no]],Departments[dept_no],0))</f>
        <v>Books</v>
      </c>
      <c r="K23" s="4" t="str">
        <f>CONCATENATE(Sales[[#This Row],[region]],Sales[[#This Row],[storetype]])</f>
        <v>3A</v>
      </c>
      <c r="L23" s="4">
        <f>INDEX(RegionStoreCount[Store Count],MATCH(Sales[[#This Row],[RegionStoretype]],RegionStoreCount[Region/Type],0))</f>
        <v>9</v>
      </c>
      <c r="M23" s="4">
        <f>AND(Sales[[#This Row],[date]]&lt;=TY_YTDMax,Sales[[#This Row],[date]]&gt;=TY_YTDMin)*Sales[[#This Row],[sales]]</f>
        <v>0</v>
      </c>
      <c r="N23" s="4">
        <f>AND(Sales[[#This Row],[date]]&lt;=LY_YTDMax,Sales[[#This Row],[date]]&gt;=LY_YTDMin)*Sales[[#This Row],[sales]]</f>
        <v>12942.371999999999</v>
      </c>
      <c r="O23" s="4">
        <f>AND(Sales[[#This Row],[date]]&gt;=YoY_Min,Sales[[#This Row],[date]]&lt;=TY_YTDMax)*(Sales[[#This Row],[sales]]/Sales[[#This Row],[sqft]])</f>
        <v>0</v>
      </c>
      <c r="P23" s="4">
        <f>SUMIF(Sales[RegionStoretype],Sales[[#This Row],[RegionStoretype]],Sales[YoY_SSF])/Sales[[#This Row],[Region_TypeCount]]</f>
        <v>53.603836561720975</v>
      </c>
    </row>
    <row r="24" spans="1:16" x14ac:dyDescent="0.25">
      <c r="A24" s="1">
        <v>42741</v>
      </c>
      <c r="B24">
        <v>2</v>
      </c>
      <c r="C24">
        <v>5</v>
      </c>
      <c r="D24">
        <v>78671.28360000001</v>
      </c>
      <c r="E24">
        <f>INDEX(Stores[region],MATCH(Sales[[#This Row],[store_no]],Stores[store_no],0))</f>
        <v>3</v>
      </c>
      <c r="F24" t="str">
        <f>INDEX(Stores[storetype],MATCH(Sales[[#This Row],[store_no]],Stores[store_no],0))</f>
        <v>A</v>
      </c>
      <c r="G24" t="str">
        <f>INDEX(Stores[location_city],MATCH(Sales[[#This Row],[store_no]],Stores[store_no],0))</f>
        <v>Minneapolis</v>
      </c>
      <c r="H24" t="str">
        <f>INDEX(Stores[location_state],MATCH(Sales[[#This Row],[store_no]],Stores[store_no],0))</f>
        <v>Minnesota</v>
      </c>
      <c r="I24">
        <f>INDEX(Stores[sqft],MATCH(Sales[[#This Row],[store_no]],Stores[store_no],0))</f>
        <v>210400</v>
      </c>
      <c r="J24" s="4" t="str">
        <f>INDEX(Departments[dept_name],MATCH(Sales[[#This Row],[dept_no]],Departments[dept_no],0))</f>
        <v>Clothing</v>
      </c>
      <c r="K24" s="4" t="str">
        <f>CONCATENATE(Sales[[#This Row],[region]],Sales[[#This Row],[storetype]])</f>
        <v>3A</v>
      </c>
      <c r="L24" s="4">
        <f>INDEX(RegionStoreCount[Store Count],MATCH(Sales[[#This Row],[RegionStoretype]],RegionStoreCount[Region/Type],0))</f>
        <v>9</v>
      </c>
      <c r="M24" s="4">
        <f>AND(Sales[[#This Row],[date]]&lt;=TY_YTDMax,Sales[[#This Row],[date]]&gt;=TY_YTDMin)*Sales[[#This Row],[sales]]</f>
        <v>0</v>
      </c>
      <c r="N24" s="4">
        <f>AND(Sales[[#This Row],[date]]&lt;=LY_YTDMax,Sales[[#This Row],[date]]&gt;=LY_YTDMin)*Sales[[#This Row],[sales]]</f>
        <v>78671.28360000001</v>
      </c>
      <c r="O24" s="4">
        <f>AND(Sales[[#This Row],[date]]&gt;=YoY_Min,Sales[[#This Row],[date]]&lt;=TY_YTDMax)*(Sales[[#This Row],[sales]]/Sales[[#This Row],[sqft]])</f>
        <v>0</v>
      </c>
      <c r="P24" s="4">
        <f>SUMIF(Sales[RegionStoretype],Sales[[#This Row],[RegionStoretype]],Sales[YoY_SSF])/Sales[[#This Row],[Region_TypeCount]]</f>
        <v>53.603836561720975</v>
      </c>
    </row>
    <row r="25" spans="1:16" x14ac:dyDescent="0.25">
      <c r="A25" s="1">
        <v>42741</v>
      </c>
      <c r="B25">
        <v>2</v>
      </c>
      <c r="C25">
        <v>6</v>
      </c>
      <c r="D25">
        <v>23262.436000000002</v>
      </c>
      <c r="E25">
        <f>INDEX(Stores[region],MATCH(Sales[[#This Row],[store_no]],Stores[store_no],0))</f>
        <v>3</v>
      </c>
      <c r="F25" t="str">
        <f>INDEX(Stores[storetype],MATCH(Sales[[#This Row],[store_no]],Stores[store_no],0))</f>
        <v>A</v>
      </c>
      <c r="G25" t="str">
        <f>INDEX(Stores[location_city],MATCH(Sales[[#This Row],[store_no]],Stores[store_no],0))</f>
        <v>Minneapolis</v>
      </c>
      <c r="H25" t="str">
        <f>INDEX(Stores[location_state],MATCH(Sales[[#This Row],[store_no]],Stores[store_no],0))</f>
        <v>Minnesota</v>
      </c>
      <c r="I25">
        <f>INDEX(Stores[sqft],MATCH(Sales[[#This Row],[store_no]],Stores[store_no],0))</f>
        <v>210400</v>
      </c>
      <c r="J25" s="4" t="str">
        <f>INDEX(Departments[dept_name],MATCH(Sales[[#This Row],[dept_no]],Departments[dept_no],0))</f>
        <v>Computers</v>
      </c>
      <c r="K25" s="4" t="str">
        <f>CONCATENATE(Sales[[#This Row],[region]],Sales[[#This Row],[storetype]])</f>
        <v>3A</v>
      </c>
      <c r="L25" s="4">
        <f>INDEX(RegionStoreCount[Store Count],MATCH(Sales[[#This Row],[RegionStoretype]],RegionStoreCount[Region/Type],0))</f>
        <v>9</v>
      </c>
      <c r="M25" s="4">
        <f>AND(Sales[[#This Row],[date]]&lt;=TY_YTDMax,Sales[[#This Row],[date]]&gt;=TY_YTDMin)*Sales[[#This Row],[sales]]</f>
        <v>0</v>
      </c>
      <c r="N25" s="4">
        <f>AND(Sales[[#This Row],[date]]&lt;=LY_YTDMax,Sales[[#This Row],[date]]&gt;=LY_YTDMin)*Sales[[#This Row],[sales]]</f>
        <v>23262.436000000002</v>
      </c>
      <c r="O25" s="4">
        <f>AND(Sales[[#This Row],[date]]&gt;=YoY_Min,Sales[[#This Row],[date]]&lt;=TY_YTDMax)*(Sales[[#This Row],[sales]]/Sales[[#This Row],[sqft]])</f>
        <v>0</v>
      </c>
      <c r="P25" s="4">
        <f>SUMIF(Sales[RegionStoretype],Sales[[#This Row],[RegionStoretype]],Sales[YoY_SSF])/Sales[[#This Row],[Region_TypeCount]]</f>
        <v>53.603836561720975</v>
      </c>
    </row>
    <row r="26" spans="1:16" x14ac:dyDescent="0.25">
      <c r="A26" s="1">
        <v>42741</v>
      </c>
      <c r="B26">
        <v>2</v>
      </c>
      <c r="C26">
        <v>7</v>
      </c>
      <c r="D26">
        <v>62007.491199999997</v>
      </c>
      <c r="E26">
        <f>INDEX(Stores[region],MATCH(Sales[[#This Row],[store_no]],Stores[store_no],0))</f>
        <v>3</v>
      </c>
      <c r="F26" t="str">
        <f>INDEX(Stores[storetype],MATCH(Sales[[#This Row],[store_no]],Stores[store_no],0))</f>
        <v>A</v>
      </c>
      <c r="G26" t="str">
        <f>INDEX(Stores[location_city],MATCH(Sales[[#This Row],[store_no]],Stores[store_no],0))</f>
        <v>Minneapolis</v>
      </c>
      <c r="H26" t="str">
        <f>INDEX(Stores[location_state],MATCH(Sales[[#This Row],[store_no]],Stores[store_no],0))</f>
        <v>Minnesota</v>
      </c>
      <c r="I26">
        <f>INDEX(Stores[sqft],MATCH(Sales[[#This Row],[store_no]],Stores[store_no],0))</f>
        <v>210400</v>
      </c>
      <c r="J26" s="4" t="str">
        <f>INDEX(Departments[dept_name],MATCH(Sales[[#This Row],[dept_no]],Departments[dept_no],0))</f>
        <v>Electronics</v>
      </c>
      <c r="K26" s="4" t="str">
        <f>CONCATENATE(Sales[[#This Row],[region]],Sales[[#This Row],[storetype]])</f>
        <v>3A</v>
      </c>
      <c r="L26" s="4">
        <f>INDEX(RegionStoreCount[Store Count],MATCH(Sales[[#This Row],[RegionStoretype]],RegionStoreCount[Region/Type],0))</f>
        <v>9</v>
      </c>
      <c r="M26" s="4">
        <f>AND(Sales[[#This Row],[date]]&lt;=TY_YTDMax,Sales[[#This Row],[date]]&gt;=TY_YTDMin)*Sales[[#This Row],[sales]]</f>
        <v>0</v>
      </c>
      <c r="N26" s="4">
        <f>AND(Sales[[#This Row],[date]]&lt;=LY_YTDMax,Sales[[#This Row],[date]]&gt;=LY_YTDMin)*Sales[[#This Row],[sales]]</f>
        <v>62007.491199999997</v>
      </c>
      <c r="O26" s="4">
        <f>AND(Sales[[#This Row],[date]]&gt;=YoY_Min,Sales[[#This Row],[date]]&lt;=TY_YTDMax)*(Sales[[#This Row],[sales]]/Sales[[#This Row],[sqft]])</f>
        <v>0</v>
      </c>
      <c r="P26" s="4">
        <f>SUMIF(Sales[RegionStoretype],Sales[[#This Row],[RegionStoretype]],Sales[YoY_SSF])/Sales[[#This Row],[Region_TypeCount]]</f>
        <v>53.603836561720975</v>
      </c>
    </row>
    <row r="27" spans="1:16" x14ac:dyDescent="0.25">
      <c r="A27" s="1">
        <v>42741</v>
      </c>
      <c r="B27">
        <v>2</v>
      </c>
      <c r="C27">
        <v>8</v>
      </c>
      <c r="D27">
        <v>25040.062400000003</v>
      </c>
      <c r="E27">
        <f>INDEX(Stores[region],MATCH(Sales[[#This Row],[store_no]],Stores[store_no],0))</f>
        <v>3</v>
      </c>
      <c r="F27" t="str">
        <f>INDEX(Stores[storetype],MATCH(Sales[[#This Row],[store_no]],Stores[store_no],0))</f>
        <v>A</v>
      </c>
      <c r="G27" t="str">
        <f>INDEX(Stores[location_city],MATCH(Sales[[#This Row],[store_no]],Stores[store_no],0))</f>
        <v>Minneapolis</v>
      </c>
      <c r="H27" t="str">
        <f>INDEX(Stores[location_state],MATCH(Sales[[#This Row],[store_no]],Stores[store_no],0))</f>
        <v>Minnesota</v>
      </c>
      <c r="I27">
        <f>INDEX(Stores[sqft],MATCH(Sales[[#This Row],[store_no]],Stores[store_no],0))</f>
        <v>210400</v>
      </c>
      <c r="J27" s="4" t="str">
        <f>INDEX(Departments[dept_name],MATCH(Sales[[#This Row],[dept_no]],Departments[dept_no],0))</f>
        <v>Games</v>
      </c>
      <c r="K27" s="4" t="str">
        <f>CONCATENATE(Sales[[#This Row],[region]],Sales[[#This Row],[storetype]])</f>
        <v>3A</v>
      </c>
      <c r="L27" s="4">
        <f>INDEX(RegionStoreCount[Store Count],MATCH(Sales[[#This Row],[RegionStoretype]],RegionStoreCount[Region/Type],0))</f>
        <v>9</v>
      </c>
      <c r="M27" s="4">
        <f>AND(Sales[[#This Row],[date]]&lt;=TY_YTDMax,Sales[[#This Row],[date]]&gt;=TY_YTDMin)*Sales[[#This Row],[sales]]</f>
        <v>0</v>
      </c>
      <c r="N27" s="4">
        <f>AND(Sales[[#This Row],[date]]&lt;=LY_YTDMax,Sales[[#This Row],[date]]&gt;=LY_YTDMin)*Sales[[#This Row],[sales]]</f>
        <v>25040.062400000003</v>
      </c>
      <c r="O27" s="4">
        <f>AND(Sales[[#This Row],[date]]&gt;=YoY_Min,Sales[[#This Row],[date]]&lt;=TY_YTDMax)*(Sales[[#This Row],[sales]]/Sales[[#This Row],[sqft]])</f>
        <v>0</v>
      </c>
      <c r="P27" s="4">
        <f>SUMIF(Sales[RegionStoretype],Sales[[#This Row],[RegionStoretype]],Sales[YoY_SSF])/Sales[[#This Row],[Region_TypeCount]]</f>
        <v>53.603836561720975</v>
      </c>
    </row>
    <row r="28" spans="1:16" x14ac:dyDescent="0.25">
      <c r="A28" s="1">
        <v>42741</v>
      </c>
      <c r="B28">
        <v>2</v>
      </c>
      <c r="C28">
        <v>9</v>
      </c>
      <c r="D28">
        <v>4396.976099999999</v>
      </c>
      <c r="E28">
        <f>INDEX(Stores[region],MATCH(Sales[[#This Row],[store_no]],Stores[store_no],0))</f>
        <v>3</v>
      </c>
      <c r="F28" t="str">
        <f>INDEX(Stores[storetype],MATCH(Sales[[#This Row],[store_no]],Stores[store_no],0))</f>
        <v>A</v>
      </c>
      <c r="G28" t="str">
        <f>INDEX(Stores[location_city],MATCH(Sales[[#This Row],[store_no]],Stores[store_no],0))</f>
        <v>Minneapolis</v>
      </c>
      <c r="H28" t="str">
        <f>INDEX(Stores[location_state],MATCH(Sales[[#This Row],[store_no]],Stores[store_no],0))</f>
        <v>Minnesota</v>
      </c>
      <c r="I28">
        <f>INDEX(Stores[sqft],MATCH(Sales[[#This Row],[store_no]],Stores[store_no],0))</f>
        <v>210400</v>
      </c>
      <c r="J28" s="4" t="str">
        <f>INDEX(Departments[dept_name],MATCH(Sales[[#This Row],[dept_no]],Departments[dept_no],0))</f>
        <v>Garden</v>
      </c>
      <c r="K28" s="4" t="str">
        <f>CONCATENATE(Sales[[#This Row],[region]],Sales[[#This Row],[storetype]])</f>
        <v>3A</v>
      </c>
      <c r="L28" s="4">
        <f>INDEX(RegionStoreCount[Store Count],MATCH(Sales[[#This Row],[RegionStoretype]],RegionStoreCount[Region/Type],0))</f>
        <v>9</v>
      </c>
      <c r="M28" s="4">
        <f>AND(Sales[[#This Row],[date]]&lt;=TY_YTDMax,Sales[[#This Row],[date]]&gt;=TY_YTDMin)*Sales[[#This Row],[sales]]</f>
        <v>0</v>
      </c>
      <c r="N28" s="4">
        <f>AND(Sales[[#This Row],[date]]&lt;=LY_YTDMax,Sales[[#This Row],[date]]&gt;=LY_YTDMin)*Sales[[#This Row],[sales]]</f>
        <v>4396.976099999999</v>
      </c>
      <c r="O28" s="4">
        <f>AND(Sales[[#This Row],[date]]&gt;=YoY_Min,Sales[[#This Row],[date]]&lt;=TY_YTDMax)*(Sales[[#This Row],[sales]]/Sales[[#This Row],[sqft]])</f>
        <v>0</v>
      </c>
      <c r="P28" s="4">
        <f>SUMIF(Sales[RegionStoretype],Sales[[#This Row],[RegionStoretype]],Sales[YoY_SSF])/Sales[[#This Row],[Region_TypeCount]]</f>
        <v>53.603836561720975</v>
      </c>
    </row>
    <row r="29" spans="1:16" x14ac:dyDescent="0.25">
      <c r="A29" s="1">
        <v>42741</v>
      </c>
      <c r="B29">
        <v>2</v>
      </c>
      <c r="C29">
        <v>10</v>
      </c>
      <c r="D29">
        <v>8235.8683999999994</v>
      </c>
      <c r="E29">
        <f>INDEX(Stores[region],MATCH(Sales[[#This Row],[store_no]],Stores[store_no],0))</f>
        <v>3</v>
      </c>
      <c r="F29" t="str">
        <f>INDEX(Stores[storetype],MATCH(Sales[[#This Row],[store_no]],Stores[store_no],0))</f>
        <v>A</v>
      </c>
      <c r="G29" t="str">
        <f>INDEX(Stores[location_city],MATCH(Sales[[#This Row],[store_no]],Stores[store_no],0))</f>
        <v>Minneapolis</v>
      </c>
      <c r="H29" t="str">
        <f>INDEX(Stores[location_state],MATCH(Sales[[#This Row],[store_no]],Stores[store_no],0))</f>
        <v>Minnesota</v>
      </c>
      <c r="I29">
        <f>INDEX(Stores[sqft],MATCH(Sales[[#This Row],[store_no]],Stores[store_no],0))</f>
        <v>210400</v>
      </c>
      <c r="J29" s="4" t="str">
        <f>INDEX(Departments[dept_name],MATCH(Sales[[#This Row],[dept_no]],Departments[dept_no],0))</f>
        <v>Health</v>
      </c>
      <c r="K29" s="4" t="str">
        <f>CONCATENATE(Sales[[#This Row],[region]],Sales[[#This Row],[storetype]])</f>
        <v>3A</v>
      </c>
      <c r="L29" s="4">
        <f>INDEX(RegionStoreCount[Store Count],MATCH(Sales[[#This Row],[RegionStoretype]],RegionStoreCount[Region/Type],0))</f>
        <v>9</v>
      </c>
      <c r="M29" s="4">
        <f>AND(Sales[[#This Row],[date]]&lt;=TY_YTDMax,Sales[[#This Row],[date]]&gt;=TY_YTDMin)*Sales[[#This Row],[sales]]</f>
        <v>0</v>
      </c>
      <c r="N29" s="4">
        <f>AND(Sales[[#This Row],[date]]&lt;=LY_YTDMax,Sales[[#This Row],[date]]&gt;=LY_YTDMin)*Sales[[#This Row],[sales]]</f>
        <v>8235.8683999999994</v>
      </c>
      <c r="O29" s="4">
        <f>AND(Sales[[#This Row],[date]]&gt;=YoY_Min,Sales[[#This Row],[date]]&lt;=TY_YTDMax)*(Sales[[#This Row],[sales]]/Sales[[#This Row],[sqft]])</f>
        <v>0</v>
      </c>
      <c r="P29" s="4">
        <f>SUMIF(Sales[RegionStoretype],Sales[[#This Row],[RegionStoretype]],Sales[YoY_SSF])/Sales[[#This Row],[Region_TypeCount]]</f>
        <v>53.603836561720975</v>
      </c>
    </row>
    <row r="30" spans="1:16" x14ac:dyDescent="0.25">
      <c r="A30" s="1">
        <v>42741</v>
      </c>
      <c r="B30">
        <v>2</v>
      </c>
      <c r="C30">
        <v>11</v>
      </c>
      <c r="D30">
        <v>136592.82800000001</v>
      </c>
      <c r="E30">
        <f>INDEX(Stores[region],MATCH(Sales[[#This Row],[store_no]],Stores[store_no],0))</f>
        <v>3</v>
      </c>
      <c r="F30" t="str">
        <f>INDEX(Stores[storetype],MATCH(Sales[[#This Row],[store_no]],Stores[store_no],0))</f>
        <v>A</v>
      </c>
      <c r="G30" t="str">
        <f>INDEX(Stores[location_city],MATCH(Sales[[#This Row],[store_no]],Stores[store_no],0))</f>
        <v>Minneapolis</v>
      </c>
      <c r="H30" t="str">
        <f>INDEX(Stores[location_state],MATCH(Sales[[#This Row],[store_no]],Stores[store_no],0))</f>
        <v>Minnesota</v>
      </c>
      <c r="I30">
        <f>INDEX(Stores[sqft],MATCH(Sales[[#This Row],[store_no]],Stores[store_no],0))</f>
        <v>210400</v>
      </c>
      <c r="J30" s="4" t="str">
        <f>INDEX(Departments[dept_name],MATCH(Sales[[#This Row],[dept_no]],Departments[dept_no],0))</f>
        <v>Home</v>
      </c>
      <c r="K30" s="4" t="str">
        <f>CONCATENATE(Sales[[#This Row],[region]],Sales[[#This Row],[storetype]])</f>
        <v>3A</v>
      </c>
      <c r="L30" s="4">
        <f>INDEX(RegionStoreCount[Store Count],MATCH(Sales[[#This Row],[RegionStoretype]],RegionStoreCount[Region/Type],0))</f>
        <v>9</v>
      </c>
      <c r="M30" s="4">
        <f>AND(Sales[[#This Row],[date]]&lt;=TY_YTDMax,Sales[[#This Row],[date]]&gt;=TY_YTDMin)*Sales[[#This Row],[sales]]</f>
        <v>0</v>
      </c>
      <c r="N30" s="4">
        <f>AND(Sales[[#This Row],[date]]&lt;=LY_YTDMax,Sales[[#This Row],[date]]&gt;=LY_YTDMin)*Sales[[#This Row],[sales]]</f>
        <v>136592.82800000001</v>
      </c>
      <c r="O30" s="4">
        <f>AND(Sales[[#This Row],[date]]&gt;=YoY_Min,Sales[[#This Row],[date]]&lt;=TY_YTDMax)*(Sales[[#This Row],[sales]]/Sales[[#This Row],[sqft]])</f>
        <v>0</v>
      </c>
      <c r="P30" s="4">
        <f>SUMIF(Sales[RegionStoretype],Sales[[#This Row],[RegionStoretype]],Sales[YoY_SSF])/Sales[[#This Row],[Region_TypeCount]]</f>
        <v>53.603836561720975</v>
      </c>
    </row>
    <row r="31" spans="1:16" x14ac:dyDescent="0.25">
      <c r="A31" s="1">
        <v>42741</v>
      </c>
      <c r="B31">
        <v>2</v>
      </c>
      <c r="C31">
        <v>12</v>
      </c>
      <c r="D31">
        <v>98730.39009999999</v>
      </c>
      <c r="E31">
        <f>INDEX(Stores[region],MATCH(Sales[[#This Row],[store_no]],Stores[store_no],0))</f>
        <v>3</v>
      </c>
      <c r="F31" t="str">
        <f>INDEX(Stores[storetype],MATCH(Sales[[#This Row],[store_no]],Stores[store_no],0))</f>
        <v>A</v>
      </c>
      <c r="G31" t="str">
        <f>INDEX(Stores[location_city],MATCH(Sales[[#This Row],[store_no]],Stores[store_no],0))</f>
        <v>Minneapolis</v>
      </c>
      <c r="H31" t="str">
        <f>INDEX(Stores[location_state],MATCH(Sales[[#This Row],[store_no]],Stores[store_no],0))</f>
        <v>Minnesota</v>
      </c>
      <c r="I31">
        <f>INDEX(Stores[sqft],MATCH(Sales[[#This Row],[store_no]],Stores[store_no],0))</f>
        <v>210400</v>
      </c>
      <c r="J31" s="4" t="str">
        <f>INDEX(Departments[dept_name],MATCH(Sales[[#This Row],[dept_no]],Departments[dept_no],0))</f>
        <v>Jewelery</v>
      </c>
      <c r="K31" s="4" t="str">
        <f>CONCATENATE(Sales[[#This Row],[region]],Sales[[#This Row],[storetype]])</f>
        <v>3A</v>
      </c>
      <c r="L31" s="4">
        <f>INDEX(RegionStoreCount[Store Count],MATCH(Sales[[#This Row],[RegionStoretype]],RegionStoreCount[Region/Type],0))</f>
        <v>9</v>
      </c>
      <c r="M31" s="4">
        <f>AND(Sales[[#This Row],[date]]&lt;=TY_YTDMax,Sales[[#This Row],[date]]&gt;=TY_YTDMin)*Sales[[#This Row],[sales]]</f>
        <v>0</v>
      </c>
      <c r="N31" s="4">
        <f>AND(Sales[[#This Row],[date]]&lt;=LY_YTDMax,Sales[[#This Row],[date]]&gt;=LY_YTDMin)*Sales[[#This Row],[sales]]</f>
        <v>98730.39009999999</v>
      </c>
      <c r="O31" s="4">
        <f>AND(Sales[[#This Row],[date]]&gt;=YoY_Min,Sales[[#This Row],[date]]&lt;=TY_YTDMax)*(Sales[[#This Row],[sales]]/Sales[[#This Row],[sqft]])</f>
        <v>0</v>
      </c>
      <c r="P31" s="4">
        <f>SUMIF(Sales[RegionStoretype],Sales[[#This Row],[RegionStoretype]],Sales[YoY_SSF])/Sales[[#This Row],[Region_TypeCount]]</f>
        <v>53.603836561720975</v>
      </c>
    </row>
    <row r="32" spans="1:16" x14ac:dyDescent="0.25">
      <c r="A32" s="1">
        <v>42741</v>
      </c>
      <c r="B32">
        <v>2</v>
      </c>
      <c r="C32">
        <v>13</v>
      </c>
      <c r="D32">
        <v>73052.919800000003</v>
      </c>
      <c r="E32">
        <f>INDEX(Stores[region],MATCH(Sales[[#This Row],[store_no]],Stores[store_no],0))</f>
        <v>3</v>
      </c>
      <c r="F32" t="str">
        <f>INDEX(Stores[storetype],MATCH(Sales[[#This Row],[store_no]],Stores[store_no],0))</f>
        <v>A</v>
      </c>
      <c r="G32" t="str">
        <f>INDEX(Stores[location_city],MATCH(Sales[[#This Row],[store_no]],Stores[store_no],0))</f>
        <v>Minneapolis</v>
      </c>
      <c r="H32" t="str">
        <f>INDEX(Stores[location_state],MATCH(Sales[[#This Row],[store_no]],Stores[store_no],0))</f>
        <v>Minnesota</v>
      </c>
      <c r="I32">
        <f>INDEX(Stores[sqft],MATCH(Sales[[#This Row],[store_no]],Stores[store_no],0))</f>
        <v>210400</v>
      </c>
      <c r="J32" s="4" t="str">
        <f>INDEX(Departments[dept_name],MATCH(Sales[[#This Row],[dept_no]],Departments[dept_no],0))</f>
        <v>Kids</v>
      </c>
      <c r="K32" s="4" t="str">
        <f>CONCATENATE(Sales[[#This Row],[region]],Sales[[#This Row],[storetype]])</f>
        <v>3A</v>
      </c>
      <c r="L32" s="4">
        <f>INDEX(RegionStoreCount[Store Count],MATCH(Sales[[#This Row],[RegionStoretype]],RegionStoreCount[Region/Type],0))</f>
        <v>9</v>
      </c>
      <c r="M32" s="4">
        <f>AND(Sales[[#This Row],[date]]&lt;=TY_YTDMax,Sales[[#This Row],[date]]&gt;=TY_YTDMin)*Sales[[#This Row],[sales]]</f>
        <v>0</v>
      </c>
      <c r="N32" s="4">
        <f>AND(Sales[[#This Row],[date]]&lt;=LY_YTDMax,Sales[[#This Row],[date]]&gt;=LY_YTDMin)*Sales[[#This Row],[sales]]</f>
        <v>73052.919800000003</v>
      </c>
      <c r="O32" s="4">
        <f>AND(Sales[[#This Row],[date]]&gt;=YoY_Min,Sales[[#This Row],[date]]&lt;=TY_YTDMax)*(Sales[[#This Row],[sales]]/Sales[[#This Row],[sqft]])</f>
        <v>0</v>
      </c>
      <c r="P32" s="4">
        <f>SUMIF(Sales[RegionStoretype],Sales[[#This Row],[RegionStoretype]],Sales[YoY_SSF])/Sales[[#This Row],[Region_TypeCount]]</f>
        <v>53.603836561720975</v>
      </c>
    </row>
    <row r="33" spans="1:16" x14ac:dyDescent="0.25">
      <c r="A33" s="1">
        <v>42741</v>
      </c>
      <c r="B33">
        <v>2</v>
      </c>
      <c r="C33">
        <v>14</v>
      </c>
      <c r="D33">
        <v>60372.84</v>
      </c>
      <c r="E33">
        <f>INDEX(Stores[region],MATCH(Sales[[#This Row],[store_no]],Stores[store_no],0))</f>
        <v>3</v>
      </c>
      <c r="F33" t="str">
        <f>INDEX(Stores[storetype],MATCH(Sales[[#This Row],[store_no]],Stores[store_no],0))</f>
        <v>A</v>
      </c>
      <c r="G33" t="str">
        <f>INDEX(Stores[location_city],MATCH(Sales[[#This Row],[store_no]],Stores[store_no],0))</f>
        <v>Minneapolis</v>
      </c>
      <c r="H33" t="str">
        <f>INDEX(Stores[location_state],MATCH(Sales[[#This Row],[store_no]],Stores[store_no],0))</f>
        <v>Minnesota</v>
      </c>
      <c r="I33">
        <f>INDEX(Stores[sqft],MATCH(Sales[[#This Row],[store_no]],Stores[store_no],0))</f>
        <v>210400</v>
      </c>
      <c r="J33" s="4" t="str">
        <f>INDEX(Departments[dept_name],MATCH(Sales[[#This Row],[dept_no]],Departments[dept_no],0))</f>
        <v>Movies</v>
      </c>
      <c r="K33" s="4" t="str">
        <f>CONCATENATE(Sales[[#This Row],[region]],Sales[[#This Row],[storetype]])</f>
        <v>3A</v>
      </c>
      <c r="L33" s="4">
        <f>INDEX(RegionStoreCount[Store Count],MATCH(Sales[[#This Row],[RegionStoretype]],RegionStoreCount[Region/Type],0))</f>
        <v>9</v>
      </c>
      <c r="M33" s="4">
        <f>AND(Sales[[#This Row],[date]]&lt;=TY_YTDMax,Sales[[#This Row],[date]]&gt;=TY_YTDMin)*Sales[[#This Row],[sales]]</f>
        <v>0</v>
      </c>
      <c r="N33" s="4">
        <f>AND(Sales[[#This Row],[date]]&lt;=LY_YTDMax,Sales[[#This Row],[date]]&gt;=LY_YTDMin)*Sales[[#This Row],[sales]]</f>
        <v>60372.84</v>
      </c>
      <c r="O33" s="4">
        <f>AND(Sales[[#This Row],[date]]&gt;=YoY_Min,Sales[[#This Row],[date]]&lt;=TY_YTDMax)*(Sales[[#This Row],[sales]]/Sales[[#This Row],[sqft]])</f>
        <v>0</v>
      </c>
      <c r="P33" s="4">
        <f>SUMIF(Sales[RegionStoretype],Sales[[#This Row],[RegionStoretype]],Sales[YoY_SSF])/Sales[[#This Row],[Region_TypeCount]]</f>
        <v>53.603836561720975</v>
      </c>
    </row>
    <row r="34" spans="1:16" x14ac:dyDescent="0.25">
      <c r="A34" s="1">
        <v>42741</v>
      </c>
      <c r="B34">
        <v>2</v>
      </c>
      <c r="C34">
        <v>15</v>
      </c>
      <c r="D34">
        <v>95906.483300000007</v>
      </c>
      <c r="E34">
        <f>INDEX(Stores[region],MATCH(Sales[[#This Row],[store_no]],Stores[store_no],0))</f>
        <v>3</v>
      </c>
      <c r="F34" t="str">
        <f>INDEX(Stores[storetype],MATCH(Sales[[#This Row],[store_no]],Stores[store_no],0))</f>
        <v>A</v>
      </c>
      <c r="G34" t="str">
        <f>INDEX(Stores[location_city],MATCH(Sales[[#This Row],[store_no]],Stores[store_no],0))</f>
        <v>Minneapolis</v>
      </c>
      <c r="H34" t="str">
        <f>INDEX(Stores[location_state],MATCH(Sales[[#This Row],[store_no]],Stores[store_no],0))</f>
        <v>Minnesota</v>
      </c>
      <c r="I34">
        <f>INDEX(Stores[sqft],MATCH(Sales[[#This Row],[store_no]],Stores[store_no],0))</f>
        <v>210400</v>
      </c>
      <c r="J34" s="4" t="str">
        <f>INDEX(Departments[dept_name],MATCH(Sales[[#This Row],[dept_no]],Departments[dept_no],0))</f>
        <v>Music</v>
      </c>
      <c r="K34" s="4" t="str">
        <f>CONCATENATE(Sales[[#This Row],[region]],Sales[[#This Row],[storetype]])</f>
        <v>3A</v>
      </c>
      <c r="L34" s="4">
        <f>INDEX(RegionStoreCount[Store Count],MATCH(Sales[[#This Row],[RegionStoretype]],RegionStoreCount[Region/Type],0))</f>
        <v>9</v>
      </c>
      <c r="M34" s="4">
        <f>AND(Sales[[#This Row],[date]]&lt;=TY_YTDMax,Sales[[#This Row],[date]]&gt;=TY_YTDMin)*Sales[[#This Row],[sales]]</f>
        <v>0</v>
      </c>
      <c r="N34" s="4">
        <f>AND(Sales[[#This Row],[date]]&lt;=LY_YTDMax,Sales[[#This Row],[date]]&gt;=LY_YTDMin)*Sales[[#This Row],[sales]]</f>
        <v>95906.483300000007</v>
      </c>
      <c r="O34" s="4">
        <f>AND(Sales[[#This Row],[date]]&gt;=YoY_Min,Sales[[#This Row],[date]]&lt;=TY_YTDMax)*(Sales[[#This Row],[sales]]/Sales[[#This Row],[sqft]])</f>
        <v>0</v>
      </c>
      <c r="P34" s="4">
        <f>SUMIF(Sales[RegionStoretype],Sales[[#This Row],[RegionStoretype]],Sales[YoY_SSF])/Sales[[#This Row],[Region_TypeCount]]</f>
        <v>53.603836561720975</v>
      </c>
    </row>
    <row r="35" spans="1:16" x14ac:dyDescent="0.25">
      <c r="A35" s="1">
        <v>42741</v>
      </c>
      <c r="B35">
        <v>2</v>
      </c>
      <c r="C35">
        <v>16</v>
      </c>
      <c r="D35">
        <v>73738.534599999984</v>
      </c>
      <c r="E35">
        <f>INDEX(Stores[region],MATCH(Sales[[#This Row],[store_no]],Stores[store_no],0))</f>
        <v>3</v>
      </c>
      <c r="F35" t="str">
        <f>INDEX(Stores[storetype],MATCH(Sales[[#This Row],[store_no]],Stores[store_no],0))</f>
        <v>A</v>
      </c>
      <c r="G35" t="str">
        <f>INDEX(Stores[location_city],MATCH(Sales[[#This Row],[store_no]],Stores[store_no],0))</f>
        <v>Minneapolis</v>
      </c>
      <c r="H35" t="str">
        <f>INDEX(Stores[location_state],MATCH(Sales[[#This Row],[store_no]],Stores[store_no],0))</f>
        <v>Minnesota</v>
      </c>
      <c r="I35">
        <f>INDEX(Stores[sqft],MATCH(Sales[[#This Row],[store_no]],Stores[store_no],0))</f>
        <v>210400</v>
      </c>
      <c r="J35" s="4" t="str">
        <f>INDEX(Departments[dept_name],MATCH(Sales[[#This Row],[dept_no]],Departments[dept_no],0))</f>
        <v>Outdoors</v>
      </c>
      <c r="K35" s="4" t="str">
        <f>CONCATENATE(Sales[[#This Row],[region]],Sales[[#This Row],[storetype]])</f>
        <v>3A</v>
      </c>
      <c r="L35" s="4">
        <f>INDEX(RegionStoreCount[Store Count],MATCH(Sales[[#This Row],[RegionStoretype]],RegionStoreCount[Region/Type],0))</f>
        <v>9</v>
      </c>
      <c r="M35" s="4">
        <f>AND(Sales[[#This Row],[date]]&lt;=TY_YTDMax,Sales[[#This Row],[date]]&gt;=TY_YTDMin)*Sales[[#This Row],[sales]]</f>
        <v>0</v>
      </c>
      <c r="N35" s="4">
        <f>AND(Sales[[#This Row],[date]]&lt;=LY_YTDMax,Sales[[#This Row],[date]]&gt;=LY_YTDMin)*Sales[[#This Row],[sales]]</f>
        <v>73738.534599999984</v>
      </c>
      <c r="O35" s="4">
        <f>AND(Sales[[#This Row],[date]]&gt;=YoY_Min,Sales[[#This Row],[date]]&lt;=TY_YTDMax)*(Sales[[#This Row],[sales]]/Sales[[#This Row],[sqft]])</f>
        <v>0</v>
      </c>
      <c r="P35" s="4">
        <f>SUMIF(Sales[RegionStoretype],Sales[[#This Row],[RegionStoretype]],Sales[YoY_SSF])/Sales[[#This Row],[Region_TypeCount]]</f>
        <v>53.603836561720975</v>
      </c>
    </row>
    <row r="36" spans="1:16" x14ac:dyDescent="0.25">
      <c r="A36" s="1">
        <v>42741</v>
      </c>
      <c r="B36">
        <v>2</v>
      </c>
      <c r="C36">
        <v>17</v>
      </c>
      <c r="D36">
        <v>61518.653099999996</v>
      </c>
      <c r="E36">
        <f>INDEX(Stores[region],MATCH(Sales[[#This Row],[store_no]],Stores[store_no],0))</f>
        <v>3</v>
      </c>
      <c r="F36" t="str">
        <f>INDEX(Stores[storetype],MATCH(Sales[[#This Row],[store_no]],Stores[store_no],0))</f>
        <v>A</v>
      </c>
      <c r="G36" t="str">
        <f>INDEX(Stores[location_city],MATCH(Sales[[#This Row],[store_no]],Stores[store_no],0))</f>
        <v>Minneapolis</v>
      </c>
      <c r="H36" t="str">
        <f>INDEX(Stores[location_state],MATCH(Sales[[#This Row],[store_no]],Stores[store_no],0))</f>
        <v>Minnesota</v>
      </c>
      <c r="I36">
        <f>INDEX(Stores[sqft],MATCH(Sales[[#This Row],[store_no]],Stores[store_no],0))</f>
        <v>210400</v>
      </c>
      <c r="J36" s="4" t="str">
        <f>INDEX(Departments[dept_name],MATCH(Sales[[#This Row],[dept_no]],Departments[dept_no],0))</f>
        <v>Shoes</v>
      </c>
      <c r="K36" s="4" t="str">
        <f>CONCATENATE(Sales[[#This Row],[region]],Sales[[#This Row],[storetype]])</f>
        <v>3A</v>
      </c>
      <c r="L36" s="4">
        <f>INDEX(RegionStoreCount[Store Count],MATCH(Sales[[#This Row],[RegionStoretype]],RegionStoreCount[Region/Type],0))</f>
        <v>9</v>
      </c>
      <c r="M36" s="4">
        <f>AND(Sales[[#This Row],[date]]&lt;=TY_YTDMax,Sales[[#This Row],[date]]&gt;=TY_YTDMin)*Sales[[#This Row],[sales]]</f>
        <v>0</v>
      </c>
      <c r="N36" s="4">
        <f>AND(Sales[[#This Row],[date]]&lt;=LY_YTDMax,Sales[[#This Row],[date]]&gt;=LY_YTDMin)*Sales[[#This Row],[sales]]</f>
        <v>61518.653099999996</v>
      </c>
      <c r="O36" s="4">
        <f>AND(Sales[[#This Row],[date]]&gt;=YoY_Min,Sales[[#This Row],[date]]&lt;=TY_YTDMax)*(Sales[[#This Row],[sales]]/Sales[[#This Row],[sqft]])</f>
        <v>0</v>
      </c>
      <c r="P36" s="4">
        <f>SUMIF(Sales[RegionStoretype],Sales[[#This Row],[RegionStoretype]],Sales[YoY_SSF])/Sales[[#This Row],[Region_TypeCount]]</f>
        <v>53.603836561720975</v>
      </c>
    </row>
    <row r="37" spans="1:16" x14ac:dyDescent="0.25">
      <c r="A37" s="1">
        <v>42741</v>
      </c>
      <c r="B37">
        <v>2</v>
      </c>
      <c r="C37">
        <v>18</v>
      </c>
      <c r="D37">
        <v>163922.00510000001</v>
      </c>
      <c r="E37">
        <f>INDEX(Stores[region],MATCH(Sales[[#This Row],[store_no]],Stores[store_no],0))</f>
        <v>3</v>
      </c>
      <c r="F37" t="str">
        <f>INDEX(Stores[storetype],MATCH(Sales[[#This Row],[store_no]],Stores[store_no],0))</f>
        <v>A</v>
      </c>
      <c r="G37" t="str">
        <f>INDEX(Stores[location_city],MATCH(Sales[[#This Row],[store_no]],Stores[store_no],0))</f>
        <v>Minneapolis</v>
      </c>
      <c r="H37" t="str">
        <f>INDEX(Stores[location_state],MATCH(Sales[[#This Row],[store_no]],Stores[store_no],0))</f>
        <v>Minnesota</v>
      </c>
      <c r="I37">
        <f>INDEX(Stores[sqft],MATCH(Sales[[#This Row],[store_no]],Stores[store_no],0))</f>
        <v>210400</v>
      </c>
      <c r="J37" s="4" t="str">
        <f>INDEX(Departments[dept_name],MATCH(Sales[[#This Row],[dept_no]],Departments[dept_no],0))</f>
        <v>Sports</v>
      </c>
      <c r="K37" s="4" t="str">
        <f>CONCATENATE(Sales[[#This Row],[region]],Sales[[#This Row],[storetype]])</f>
        <v>3A</v>
      </c>
      <c r="L37" s="4">
        <f>INDEX(RegionStoreCount[Store Count],MATCH(Sales[[#This Row],[RegionStoretype]],RegionStoreCount[Region/Type],0))</f>
        <v>9</v>
      </c>
      <c r="M37" s="4">
        <f>AND(Sales[[#This Row],[date]]&lt;=TY_YTDMax,Sales[[#This Row],[date]]&gt;=TY_YTDMin)*Sales[[#This Row],[sales]]</f>
        <v>0</v>
      </c>
      <c r="N37" s="4">
        <f>AND(Sales[[#This Row],[date]]&lt;=LY_YTDMax,Sales[[#This Row],[date]]&gt;=LY_YTDMin)*Sales[[#This Row],[sales]]</f>
        <v>163922.00510000001</v>
      </c>
      <c r="O37" s="4">
        <f>AND(Sales[[#This Row],[date]]&gt;=YoY_Min,Sales[[#This Row],[date]]&lt;=TY_YTDMax)*(Sales[[#This Row],[sales]]/Sales[[#This Row],[sqft]])</f>
        <v>0</v>
      </c>
      <c r="P37" s="4">
        <f>SUMIF(Sales[RegionStoretype],Sales[[#This Row],[RegionStoretype]],Sales[YoY_SSF])/Sales[[#This Row],[Region_TypeCount]]</f>
        <v>53.603836561720975</v>
      </c>
    </row>
    <row r="38" spans="1:16" x14ac:dyDescent="0.25">
      <c r="A38" s="1">
        <v>42741</v>
      </c>
      <c r="B38">
        <v>2</v>
      </c>
      <c r="C38">
        <v>19</v>
      </c>
      <c r="D38">
        <v>40756.007900000004</v>
      </c>
      <c r="E38">
        <f>INDEX(Stores[region],MATCH(Sales[[#This Row],[store_no]],Stores[store_no],0))</f>
        <v>3</v>
      </c>
      <c r="F38" t="str">
        <f>INDEX(Stores[storetype],MATCH(Sales[[#This Row],[store_no]],Stores[store_no],0))</f>
        <v>A</v>
      </c>
      <c r="G38" t="str">
        <f>INDEX(Stores[location_city],MATCH(Sales[[#This Row],[store_no]],Stores[store_no],0))</f>
        <v>Minneapolis</v>
      </c>
      <c r="H38" t="str">
        <f>INDEX(Stores[location_state],MATCH(Sales[[#This Row],[store_no]],Stores[store_no],0))</f>
        <v>Minnesota</v>
      </c>
      <c r="I38">
        <f>INDEX(Stores[sqft],MATCH(Sales[[#This Row],[store_no]],Stores[store_no],0))</f>
        <v>210400</v>
      </c>
      <c r="J38" s="4" t="str">
        <f>INDEX(Departments[dept_name],MATCH(Sales[[#This Row],[dept_no]],Departments[dept_no],0))</f>
        <v>Tools</v>
      </c>
      <c r="K38" s="4" t="str">
        <f>CONCATENATE(Sales[[#This Row],[region]],Sales[[#This Row],[storetype]])</f>
        <v>3A</v>
      </c>
      <c r="L38" s="4">
        <f>INDEX(RegionStoreCount[Store Count],MATCH(Sales[[#This Row],[RegionStoretype]],RegionStoreCount[Region/Type],0))</f>
        <v>9</v>
      </c>
      <c r="M38" s="4">
        <f>AND(Sales[[#This Row],[date]]&lt;=TY_YTDMax,Sales[[#This Row],[date]]&gt;=TY_YTDMin)*Sales[[#This Row],[sales]]</f>
        <v>0</v>
      </c>
      <c r="N38" s="4">
        <f>AND(Sales[[#This Row],[date]]&lt;=LY_YTDMax,Sales[[#This Row],[date]]&gt;=LY_YTDMin)*Sales[[#This Row],[sales]]</f>
        <v>40756.007900000004</v>
      </c>
      <c r="O38" s="4">
        <f>AND(Sales[[#This Row],[date]]&gt;=YoY_Min,Sales[[#This Row],[date]]&lt;=TY_YTDMax)*(Sales[[#This Row],[sales]]/Sales[[#This Row],[sqft]])</f>
        <v>0</v>
      </c>
      <c r="P38" s="4">
        <f>SUMIF(Sales[RegionStoretype],Sales[[#This Row],[RegionStoretype]],Sales[YoY_SSF])/Sales[[#This Row],[Region_TypeCount]]</f>
        <v>53.603836561720975</v>
      </c>
    </row>
    <row r="39" spans="1:16" x14ac:dyDescent="0.25">
      <c r="A39" s="1">
        <v>42741</v>
      </c>
      <c r="B39">
        <v>2</v>
      </c>
      <c r="C39">
        <v>20</v>
      </c>
      <c r="D39">
        <v>101157.90609999999</v>
      </c>
      <c r="E39">
        <f>INDEX(Stores[region],MATCH(Sales[[#This Row],[store_no]],Stores[store_no],0))</f>
        <v>3</v>
      </c>
      <c r="F39" t="str">
        <f>INDEX(Stores[storetype],MATCH(Sales[[#This Row],[store_no]],Stores[store_no],0))</f>
        <v>A</v>
      </c>
      <c r="G39" t="str">
        <f>INDEX(Stores[location_city],MATCH(Sales[[#This Row],[store_no]],Stores[store_no],0))</f>
        <v>Minneapolis</v>
      </c>
      <c r="H39" t="str">
        <f>INDEX(Stores[location_state],MATCH(Sales[[#This Row],[store_no]],Stores[store_no],0))</f>
        <v>Minnesota</v>
      </c>
      <c r="I39">
        <f>INDEX(Stores[sqft],MATCH(Sales[[#This Row],[store_no]],Stores[store_no],0))</f>
        <v>210400</v>
      </c>
      <c r="J39" s="4" t="str">
        <f>INDEX(Departments[dept_name],MATCH(Sales[[#This Row],[dept_no]],Departments[dept_no],0))</f>
        <v>Toys</v>
      </c>
      <c r="K39" s="4" t="str">
        <f>CONCATENATE(Sales[[#This Row],[region]],Sales[[#This Row],[storetype]])</f>
        <v>3A</v>
      </c>
      <c r="L39" s="4">
        <f>INDEX(RegionStoreCount[Store Count],MATCH(Sales[[#This Row],[RegionStoretype]],RegionStoreCount[Region/Type],0))</f>
        <v>9</v>
      </c>
      <c r="M39" s="4">
        <f>AND(Sales[[#This Row],[date]]&lt;=TY_YTDMax,Sales[[#This Row],[date]]&gt;=TY_YTDMin)*Sales[[#This Row],[sales]]</f>
        <v>0</v>
      </c>
      <c r="N39" s="4">
        <f>AND(Sales[[#This Row],[date]]&lt;=LY_YTDMax,Sales[[#This Row],[date]]&gt;=LY_YTDMin)*Sales[[#This Row],[sales]]</f>
        <v>101157.90609999999</v>
      </c>
      <c r="O39" s="4">
        <f>AND(Sales[[#This Row],[date]]&gt;=YoY_Min,Sales[[#This Row],[date]]&lt;=TY_YTDMax)*(Sales[[#This Row],[sales]]/Sales[[#This Row],[sqft]])</f>
        <v>0</v>
      </c>
      <c r="P39" s="4">
        <f>SUMIF(Sales[RegionStoretype],Sales[[#This Row],[RegionStoretype]],Sales[YoY_SSF])/Sales[[#This Row],[Region_TypeCount]]</f>
        <v>53.603836561720975</v>
      </c>
    </row>
    <row r="40" spans="1:16" x14ac:dyDescent="0.25">
      <c r="A40" s="1">
        <v>42741</v>
      </c>
      <c r="B40">
        <v>3</v>
      </c>
      <c r="C40">
        <v>1</v>
      </c>
      <c r="D40">
        <v>18968.565999999999</v>
      </c>
      <c r="E40">
        <f>INDEX(Stores[region],MATCH(Sales[[#This Row],[store_no]],Stores[store_no],0))</f>
        <v>1</v>
      </c>
      <c r="F40" t="str">
        <f>INDEX(Stores[storetype],MATCH(Sales[[#This Row],[store_no]],Stores[store_no],0))</f>
        <v>B</v>
      </c>
      <c r="G40" t="str">
        <f>INDEX(Stores[location_city],MATCH(Sales[[#This Row],[store_no]],Stores[store_no],0))</f>
        <v>Detroit</v>
      </c>
      <c r="H40" t="str">
        <f>INDEX(Stores[location_state],MATCH(Sales[[#This Row],[store_no]],Stores[store_no],0))</f>
        <v>Michigan</v>
      </c>
      <c r="I40">
        <f>INDEX(Stores[sqft],MATCH(Sales[[#This Row],[store_no]],Stores[store_no],0))</f>
        <v>114500</v>
      </c>
      <c r="J40" s="4" t="str">
        <f>INDEX(Departments[dept_name],MATCH(Sales[[#This Row],[dept_no]],Departments[dept_no],0))</f>
        <v>Automotive</v>
      </c>
      <c r="K40" s="4" t="str">
        <f>CONCATENATE(Sales[[#This Row],[region]],Sales[[#This Row],[storetype]])</f>
        <v>1B</v>
      </c>
      <c r="L40" s="4">
        <f>INDEX(RegionStoreCount[Store Count],MATCH(Sales[[#This Row],[RegionStoretype]],RegionStoreCount[Region/Type],0))</f>
        <v>5</v>
      </c>
      <c r="M40" s="4">
        <f>AND(Sales[[#This Row],[date]]&lt;=TY_YTDMax,Sales[[#This Row],[date]]&gt;=TY_YTDMin)*Sales[[#This Row],[sales]]</f>
        <v>0</v>
      </c>
      <c r="N40" s="4">
        <f>AND(Sales[[#This Row],[date]]&lt;=LY_YTDMax,Sales[[#This Row],[date]]&gt;=LY_YTDMin)*Sales[[#This Row],[sales]]</f>
        <v>18968.565999999999</v>
      </c>
      <c r="O40" s="4">
        <f>AND(Sales[[#This Row],[date]]&gt;=YoY_Min,Sales[[#This Row],[date]]&lt;=TY_YTDMax)*(Sales[[#This Row],[sales]]/Sales[[#This Row],[sqft]])</f>
        <v>0</v>
      </c>
      <c r="P40" s="4">
        <f>SUMIF(Sales[RegionStoretype],Sales[[#This Row],[RegionStoretype]],Sales[YoY_SSF])/Sales[[#This Row],[Region_TypeCount]]</f>
        <v>68.518982968140051</v>
      </c>
    </row>
    <row r="41" spans="1:16" x14ac:dyDescent="0.25">
      <c r="A41" s="1">
        <v>42741</v>
      </c>
      <c r="B41">
        <v>3</v>
      </c>
      <c r="C41">
        <v>2</v>
      </c>
      <c r="D41">
        <v>32859.497800000005</v>
      </c>
      <c r="E41">
        <f>INDEX(Stores[region],MATCH(Sales[[#This Row],[store_no]],Stores[store_no],0))</f>
        <v>1</v>
      </c>
      <c r="F41" t="str">
        <f>INDEX(Stores[storetype],MATCH(Sales[[#This Row],[store_no]],Stores[store_no],0))</f>
        <v>B</v>
      </c>
      <c r="G41" t="str">
        <f>INDEX(Stores[location_city],MATCH(Sales[[#This Row],[store_no]],Stores[store_no],0))</f>
        <v>Detroit</v>
      </c>
      <c r="H41" t="str">
        <f>INDEX(Stores[location_state],MATCH(Sales[[#This Row],[store_no]],Stores[store_no],0))</f>
        <v>Michigan</v>
      </c>
      <c r="I41">
        <f>INDEX(Stores[sqft],MATCH(Sales[[#This Row],[store_no]],Stores[store_no],0))</f>
        <v>114500</v>
      </c>
      <c r="J41" s="4" t="str">
        <f>INDEX(Departments[dept_name],MATCH(Sales[[#This Row],[dept_no]],Departments[dept_no],0))</f>
        <v>Baby</v>
      </c>
      <c r="K41" s="4" t="str">
        <f>CONCATENATE(Sales[[#This Row],[region]],Sales[[#This Row],[storetype]])</f>
        <v>1B</v>
      </c>
      <c r="L41" s="4">
        <f>INDEX(RegionStoreCount[Store Count],MATCH(Sales[[#This Row],[RegionStoretype]],RegionStoreCount[Region/Type],0))</f>
        <v>5</v>
      </c>
      <c r="M41" s="4">
        <f>AND(Sales[[#This Row],[date]]&lt;=TY_YTDMax,Sales[[#This Row],[date]]&gt;=TY_YTDMin)*Sales[[#This Row],[sales]]</f>
        <v>0</v>
      </c>
      <c r="N41" s="4">
        <f>AND(Sales[[#This Row],[date]]&lt;=LY_YTDMax,Sales[[#This Row],[date]]&gt;=LY_YTDMin)*Sales[[#This Row],[sales]]</f>
        <v>32859.497800000005</v>
      </c>
      <c r="O41" s="4">
        <f>AND(Sales[[#This Row],[date]]&gt;=YoY_Min,Sales[[#This Row],[date]]&lt;=TY_YTDMax)*(Sales[[#This Row],[sales]]/Sales[[#This Row],[sqft]])</f>
        <v>0</v>
      </c>
      <c r="P41" s="4">
        <f>SUMIF(Sales[RegionStoretype],Sales[[#This Row],[RegionStoretype]],Sales[YoY_SSF])/Sales[[#This Row],[Region_TypeCount]]</f>
        <v>68.518982968140051</v>
      </c>
    </row>
    <row r="42" spans="1:16" x14ac:dyDescent="0.25">
      <c r="A42" s="1">
        <v>42741</v>
      </c>
      <c r="B42">
        <v>3</v>
      </c>
      <c r="C42">
        <v>3</v>
      </c>
      <c r="D42">
        <v>92745.935599999997</v>
      </c>
      <c r="E42">
        <f>INDEX(Stores[region],MATCH(Sales[[#This Row],[store_no]],Stores[store_no],0))</f>
        <v>1</v>
      </c>
      <c r="F42" t="str">
        <f>INDEX(Stores[storetype],MATCH(Sales[[#This Row],[store_no]],Stores[store_no],0))</f>
        <v>B</v>
      </c>
      <c r="G42" t="str">
        <f>INDEX(Stores[location_city],MATCH(Sales[[#This Row],[store_no]],Stores[store_no],0))</f>
        <v>Detroit</v>
      </c>
      <c r="H42" t="str">
        <f>INDEX(Stores[location_state],MATCH(Sales[[#This Row],[store_no]],Stores[store_no],0))</f>
        <v>Michigan</v>
      </c>
      <c r="I42">
        <f>INDEX(Stores[sqft],MATCH(Sales[[#This Row],[store_no]],Stores[store_no],0))</f>
        <v>114500</v>
      </c>
      <c r="J42" s="4" t="str">
        <f>INDEX(Departments[dept_name],MATCH(Sales[[#This Row],[dept_no]],Departments[dept_no],0))</f>
        <v>Beauty</v>
      </c>
      <c r="K42" s="4" t="str">
        <f>CONCATENATE(Sales[[#This Row],[region]],Sales[[#This Row],[storetype]])</f>
        <v>1B</v>
      </c>
      <c r="L42" s="4">
        <f>INDEX(RegionStoreCount[Store Count],MATCH(Sales[[#This Row],[RegionStoretype]],RegionStoreCount[Region/Type],0))</f>
        <v>5</v>
      </c>
      <c r="M42" s="4">
        <f>AND(Sales[[#This Row],[date]]&lt;=TY_YTDMax,Sales[[#This Row],[date]]&gt;=TY_YTDMin)*Sales[[#This Row],[sales]]</f>
        <v>0</v>
      </c>
      <c r="N42" s="4">
        <f>AND(Sales[[#This Row],[date]]&lt;=LY_YTDMax,Sales[[#This Row],[date]]&gt;=LY_YTDMin)*Sales[[#This Row],[sales]]</f>
        <v>92745.935599999997</v>
      </c>
      <c r="O42" s="4">
        <f>AND(Sales[[#This Row],[date]]&gt;=YoY_Min,Sales[[#This Row],[date]]&lt;=TY_YTDMax)*(Sales[[#This Row],[sales]]/Sales[[#This Row],[sqft]])</f>
        <v>0</v>
      </c>
      <c r="P42" s="4">
        <f>SUMIF(Sales[RegionStoretype],Sales[[#This Row],[RegionStoretype]],Sales[YoY_SSF])/Sales[[#This Row],[Region_TypeCount]]</f>
        <v>68.518982968140051</v>
      </c>
    </row>
    <row r="43" spans="1:16" x14ac:dyDescent="0.25">
      <c r="A43" s="1">
        <v>42741</v>
      </c>
      <c r="B43">
        <v>3</v>
      </c>
      <c r="C43">
        <v>4</v>
      </c>
      <c r="D43">
        <v>29334.758099999999</v>
      </c>
      <c r="E43">
        <f>INDEX(Stores[region],MATCH(Sales[[#This Row],[store_no]],Stores[store_no],0))</f>
        <v>1</v>
      </c>
      <c r="F43" t="str">
        <f>INDEX(Stores[storetype],MATCH(Sales[[#This Row],[store_no]],Stores[store_no],0))</f>
        <v>B</v>
      </c>
      <c r="G43" t="str">
        <f>INDEX(Stores[location_city],MATCH(Sales[[#This Row],[store_no]],Stores[store_no],0))</f>
        <v>Detroit</v>
      </c>
      <c r="H43" t="str">
        <f>INDEX(Stores[location_state],MATCH(Sales[[#This Row],[store_no]],Stores[store_no],0))</f>
        <v>Michigan</v>
      </c>
      <c r="I43">
        <f>INDEX(Stores[sqft],MATCH(Sales[[#This Row],[store_no]],Stores[store_no],0))</f>
        <v>114500</v>
      </c>
      <c r="J43" s="4" t="str">
        <f>INDEX(Departments[dept_name],MATCH(Sales[[#This Row],[dept_no]],Departments[dept_no],0))</f>
        <v>Books</v>
      </c>
      <c r="K43" s="4" t="str">
        <f>CONCATENATE(Sales[[#This Row],[region]],Sales[[#This Row],[storetype]])</f>
        <v>1B</v>
      </c>
      <c r="L43" s="4">
        <f>INDEX(RegionStoreCount[Store Count],MATCH(Sales[[#This Row],[RegionStoretype]],RegionStoreCount[Region/Type],0))</f>
        <v>5</v>
      </c>
      <c r="M43" s="4">
        <f>AND(Sales[[#This Row],[date]]&lt;=TY_YTDMax,Sales[[#This Row],[date]]&gt;=TY_YTDMin)*Sales[[#This Row],[sales]]</f>
        <v>0</v>
      </c>
      <c r="N43" s="4">
        <f>AND(Sales[[#This Row],[date]]&lt;=LY_YTDMax,Sales[[#This Row],[date]]&gt;=LY_YTDMin)*Sales[[#This Row],[sales]]</f>
        <v>29334.758099999999</v>
      </c>
      <c r="O43" s="4">
        <f>AND(Sales[[#This Row],[date]]&gt;=YoY_Min,Sales[[#This Row],[date]]&lt;=TY_YTDMax)*(Sales[[#This Row],[sales]]/Sales[[#This Row],[sqft]])</f>
        <v>0</v>
      </c>
      <c r="P43" s="4">
        <f>SUMIF(Sales[RegionStoretype],Sales[[#This Row],[RegionStoretype]],Sales[YoY_SSF])/Sales[[#This Row],[Region_TypeCount]]</f>
        <v>68.518982968140051</v>
      </c>
    </row>
    <row r="44" spans="1:16" x14ac:dyDescent="0.25">
      <c r="A44" s="1">
        <v>42741</v>
      </c>
      <c r="B44">
        <v>3</v>
      </c>
      <c r="C44">
        <v>5</v>
      </c>
      <c r="D44">
        <v>101147.96799999999</v>
      </c>
      <c r="E44">
        <f>INDEX(Stores[region],MATCH(Sales[[#This Row],[store_no]],Stores[store_no],0))</f>
        <v>1</v>
      </c>
      <c r="F44" t="str">
        <f>INDEX(Stores[storetype],MATCH(Sales[[#This Row],[store_no]],Stores[store_no],0))</f>
        <v>B</v>
      </c>
      <c r="G44" t="str">
        <f>INDEX(Stores[location_city],MATCH(Sales[[#This Row],[store_no]],Stores[store_no],0))</f>
        <v>Detroit</v>
      </c>
      <c r="H44" t="str">
        <f>INDEX(Stores[location_state],MATCH(Sales[[#This Row],[store_no]],Stores[store_no],0))</f>
        <v>Michigan</v>
      </c>
      <c r="I44">
        <f>INDEX(Stores[sqft],MATCH(Sales[[#This Row],[store_no]],Stores[store_no],0))</f>
        <v>114500</v>
      </c>
      <c r="J44" s="4" t="str">
        <f>INDEX(Departments[dept_name],MATCH(Sales[[#This Row],[dept_no]],Departments[dept_no],0))</f>
        <v>Clothing</v>
      </c>
      <c r="K44" s="4" t="str">
        <f>CONCATENATE(Sales[[#This Row],[region]],Sales[[#This Row],[storetype]])</f>
        <v>1B</v>
      </c>
      <c r="L44" s="4">
        <f>INDEX(RegionStoreCount[Store Count],MATCH(Sales[[#This Row],[RegionStoretype]],RegionStoreCount[Region/Type],0))</f>
        <v>5</v>
      </c>
      <c r="M44" s="4">
        <f>AND(Sales[[#This Row],[date]]&lt;=TY_YTDMax,Sales[[#This Row],[date]]&gt;=TY_YTDMin)*Sales[[#This Row],[sales]]</f>
        <v>0</v>
      </c>
      <c r="N44" s="4">
        <f>AND(Sales[[#This Row],[date]]&lt;=LY_YTDMax,Sales[[#This Row],[date]]&gt;=LY_YTDMin)*Sales[[#This Row],[sales]]</f>
        <v>101147.96799999999</v>
      </c>
      <c r="O44" s="4">
        <f>AND(Sales[[#This Row],[date]]&gt;=YoY_Min,Sales[[#This Row],[date]]&lt;=TY_YTDMax)*(Sales[[#This Row],[sales]]/Sales[[#This Row],[sqft]])</f>
        <v>0</v>
      </c>
      <c r="P44" s="4">
        <f>SUMIF(Sales[RegionStoretype],Sales[[#This Row],[RegionStoretype]],Sales[YoY_SSF])/Sales[[#This Row],[Region_TypeCount]]</f>
        <v>68.518982968140051</v>
      </c>
    </row>
    <row r="45" spans="1:16" x14ac:dyDescent="0.25">
      <c r="A45" s="1">
        <v>42741</v>
      </c>
      <c r="B45">
        <v>3</v>
      </c>
      <c r="C45">
        <v>6</v>
      </c>
      <c r="D45">
        <v>53093.711800000005</v>
      </c>
      <c r="E45">
        <f>INDEX(Stores[region],MATCH(Sales[[#This Row],[store_no]],Stores[store_no],0))</f>
        <v>1</v>
      </c>
      <c r="F45" t="str">
        <f>INDEX(Stores[storetype],MATCH(Sales[[#This Row],[store_no]],Stores[store_no],0))</f>
        <v>B</v>
      </c>
      <c r="G45" t="str">
        <f>INDEX(Stores[location_city],MATCH(Sales[[#This Row],[store_no]],Stores[store_no],0))</f>
        <v>Detroit</v>
      </c>
      <c r="H45" t="str">
        <f>INDEX(Stores[location_state],MATCH(Sales[[#This Row],[store_no]],Stores[store_no],0))</f>
        <v>Michigan</v>
      </c>
      <c r="I45">
        <f>INDEX(Stores[sqft],MATCH(Sales[[#This Row],[store_no]],Stores[store_no],0))</f>
        <v>114500</v>
      </c>
      <c r="J45" s="4" t="str">
        <f>INDEX(Departments[dept_name],MATCH(Sales[[#This Row],[dept_no]],Departments[dept_no],0))</f>
        <v>Computers</v>
      </c>
      <c r="K45" s="4" t="str">
        <f>CONCATENATE(Sales[[#This Row],[region]],Sales[[#This Row],[storetype]])</f>
        <v>1B</v>
      </c>
      <c r="L45" s="4">
        <f>INDEX(RegionStoreCount[Store Count],MATCH(Sales[[#This Row],[RegionStoretype]],RegionStoreCount[Region/Type],0))</f>
        <v>5</v>
      </c>
      <c r="M45" s="4">
        <f>AND(Sales[[#This Row],[date]]&lt;=TY_YTDMax,Sales[[#This Row],[date]]&gt;=TY_YTDMin)*Sales[[#This Row],[sales]]</f>
        <v>0</v>
      </c>
      <c r="N45" s="4">
        <f>AND(Sales[[#This Row],[date]]&lt;=LY_YTDMax,Sales[[#This Row],[date]]&gt;=LY_YTDMin)*Sales[[#This Row],[sales]]</f>
        <v>53093.711800000005</v>
      </c>
      <c r="O45" s="4">
        <f>AND(Sales[[#This Row],[date]]&gt;=YoY_Min,Sales[[#This Row],[date]]&lt;=TY_YTDMax)*(Sales[[#This Row],[sales]]/Sales[[#This Row],[sqft]])</f>
        <v>0</v>
      </c>
      <c r="P45" s="4">
        <f>SUMIF(Sales[RegionStoretype],Sales[[#This Row],[RegionStoretype]],Sales[YoY_SSF])/Sales[[#This Row],[Region_TypeCount]]</f>
        <v>68.518982968140051</v>
      </c>
    </row>
    <row r="46" spans="1:16" x14ac:dyDescent="0.25">
      <c r="A46" s="1">
        <v>42741</v>
      </c>
      <c r="B46">
        <v>3</v>
      </c>
      <c r="C46">
        <v>7</v>
      </c>
      <c r="D46">
        <v>41095.803</v>
      </c>
      <c r="E46">
        <f>INDEX(Stores[region],MATCH(Sales[[#This Row],[store_no]],Stores[store_no],0))</f>
        <v>1</v>
      </c>
      <c r="F46" t="str">
        <f>INDEX(Stores[storetype],MATCH(Sales[[#This Row],[store_no]],Stores[store_no],0))</f>
        <v>B</v>
      </c>
      <c r="G46" t="str">
        <f>INDEX(Stores[location_city],MATCH(Sales[[#This Row],[store_no]],Stores[store_no],0))</f>
        <v>Detroit</v>
      </c>
      <c r="H46" t="str">
        <f>INDEX(Stores[location_state],MATCH(Sales[[#This Row],[store_no]],Stores[store_no],0))</f>
        <v>Michigan</v>
      </c>
      <c r="I46">
        <f>INDEX(Stores[sqft],MATCH(Sales[[#This Row],[store_no]],Stores[store_no],0))</f>
        <v>114500</v>
      </c>
      <c r="J46" s="4" t="str">
        <f>INDEX(Departments[dept_name],MATCH(Sales[[#This Row],[dept_no]],Departments[dept_no],0))</f>
        <v>Electronics</v>
      </c>
      <c r="K46" s="4" t="str">
        <f>CONCATENATE(Sales[[#This Row],[region]],Sales[[#This Row],[storetype]])</f>
        <v>1B</v>
      </c>
      <c r="L46" s="4">
        <f>INDEX(RegionStoreCount[Store Count],MATCH(Sales[[#This Row],[RegionStoretype]],RegionStoreCount[Region/Type],0))</f>
        <v>5</v>
      </c>
      <c r="M46" s="4">
        <f>AND(Sales[[#This Row],[date]]&lt;=TY_YTDMax,Sales[[#This Row],[date]]&gt;=TY_YTDMin)*Sales[[#This Row],[sales]]</f>
        <v>0</v>
      </c>
      <c r="N46" s="4">
        <f>AND(Sales[[#This Row],[date]]&lt;=LY_YTDMax,Sales[[#This Row],[date]]&gt;=LY_YTDMin)*Sales[[#This Row],[sales]]</f>
        <v>41095.803</v>
      </c>
      <c r="O46" s="4">
        <f>AND(Sales[[#This Row],[date]]&gt;=YoY_Min,Sales[[#This Row],[date]]&lt;=TY_YTDMax)*(Sales[[#This Row],[sales]]/Sales[[#This Row],[sqft]])</f>
        <v>0</v>
      </c>
      <c r="P46" s="4">
        <f>SUMIF(Sales[RegionStoretype],Sales[[#This Row],[RegionStoretype]],Sales[YoY_SSF])/Sales[[#This Row],[Region_TypeCount]]</f>
        <v>68.518982968140051</v>
      </c>
    </row>
    <row r="47" spans="1:16" x14ac:dyDescent="0.25">
      <c r="A47" s="1">
        <v>42741</v>
      </c>
      <c r="B47">
        <v>3</v>
      </c>
      <c r="C47">
        <v>8</v>
      </c>
      <c r="D47">
        <v>67391.831000000006</v>
      </c>
      <c r="E47">
        <f>INDEX(Stores[region],MATCH(Sales[[#This Row],[store_no]],Stores[store_no],0))</f>
        <v>1</v>
      </c>
      <c r="F47" t="str">
        <f>INDEX(Stores[storetype],MATCH(Sales[[#This Row],[store_no]],Stores[store_no],0))</f>
        <v>B</v>
      </c>
      <c r="G47" t="str">
        <f>INDEX(Stores[location_city],MATCH(Sales[[#This Row],[store_no]],Stores[store_no],0))</f>
        <v>Detroit</v>
      </c>
      <c r="H47" t="str">
        <f>INDEX(Stores[location_state],MATCH(Sales[[#This Row],[store_no]],Stores[store_no],0))</f>
        <v>Michigan</v>
      </c>
      <c r="I47">
        <f>INDEX(Stores[sqft],MATCH(Sales[[#This Row],[store_no]],Stores[store_no],0))</f>
        <v>114500</v>
      </c>
      <c r="J47" s="4" t="str">
        <f>INDEX(Departments[dept_name],MATCH(Sales[[#This Row],[dept_no]],Departments[dept_no],0))</f>
        <v>Games</v>
      </c>
      <c r="K47" s="4" t="str">
        <f>CONCATENATE(Sales[[#This Row],[region]],Sales[[#This Row],[storetype]])</f>
        <v>1B</v>
      </c>
      <c r="L47" s="4">
        <f>INDEX(RegionStoreCount[Store Count],MATCH(Sales[[#This Row],[RegionStoretype]],RegionStoreCount[Region/Type],0))</f>
        <v>5</v>
      </c>
      <c r="M47" s="4">
        <f>AND(Sales[[#This Row],[date]]&lt;=TY_YTDMax,Sales[[#This Row],[date]]&gt;=TY_YTDMin)*Sales[[#This Row],[sales]]</f>
        <v>0</v>
      </c>
      <c r="N47" s="4">
        <f>AND(Sales[[#This Row],[date]]&lt;=LY_YTDMax,Sales[[#This Row],[date]]&gt;=LY_YTDMin)*Sales[[#This Row],[sales]]</f>
        <v>67391.831000000006</v>
      </c>
      <c r="O47" s="4">
        <f>AND(Sales[[#This Row],[date]]&gt;=YoY_Min,Sales[[#This Row],[date]]&lt;=TY_YTDMax)*(Sales[[#This Row],[sales]]/Sales[[#This Row],[sqft]])</f>
        <v>0</v>
      </c>
      <c r="P47" s="4">
        <f>SUMIF(Sales[RegionStoretype],Sales[[#This Row],[RegionStoretype]],Sales[YoY_SSF])/Sales[[#This Row],[Region_TypeCount]]</f>
        <v>68.518982968140051</v>
      </c>
    </row>
    <row r="48" spans="1:16" x14ac:dyDescent="0.25">
      <c r="A48" s="1">
        <v>42741</v>
      </c>
      <c r="B48">
        <v>3</v>
      </c>
      <c r="C48">
        <v>9</v>
      </c>
      <c r="D48">
        <v>24915.587999999996</v>
      </c>
      <c r="E48">
        <f>INDEX(Stores[region],MATCH(Sales[[#This Row],[store_no]],Stores[store_no],0))</f>
        <v>1</v>
      </c>
      <c r="F48" t="str">
        <f>INDEX(Stores[storetype],MATCH(Sales[[#This Row],[store_no]],Stores[store_no],0))</f>
        <v>B</v>
      </c>
      <c r="G48" t="str">
        <f>INDEX(Stores[location_city],MATCH(Sales[[#This Row],[store_no]],Stores[store_no],0))</f>
        <v>Detroit</v>
      </c>
      <c r="H48" t="str">
        <f>INDEX(Stores[location_state],MATCH(Sales[[#This Row],[store_no]],Stores[store_no],0))</f>
        <v>Michigan</v>
      </c>
      <c r="I48">
        <f>INDEX(Stores[sqft],MATCH(Sales[[#This Row],[store_no]],Stores[store_no],0))</f>
        <v>114500</v>
      </c>
      <c r="J48" s="4" t="str">
        <f>INDEX(Departments[dept_name],MATCH(Sales[[#This Row],[dept_no]],Departments[dept_no],0))</f>
        <v>Garden</v>
      </c>
      <c r="K48" s="4" t="str">
        <f>CONCATENATE(Sales[[#This Row],[region]],Sales[[#This Row],[storetype]])</f>
        <v>1B</v>
      </c>
      <c r="L48" s="4">
        <f>INDEX(RegionStoreCount[Store Count],MATCH(Sales[[#This Row],[RegionStoretype]],RegionStoreCount[Region/Type],0))</f>
        <v>5</v>
      </c>
      <c r="M48" s="4">
        <f>AND(Sales[[#This Row],[date]]&lt;=TY_YTDMax,Sales[[#This Row],[date]]&gt;=TY_YTDMin)*Sales[[#This Row],[sales]]</f>
        <v>0</v>
      </c>
      <c r="N48" s="4">
        <f>AND(Sales[[#This Row],[date]]&lt;=LY_YTDMax,Sales[[#This Row],[date]]&gt;=LY_YTDMin)*Sales[[#This Row],[sales]]</f>
        <v>24915.587999999996</v>
      </c>
      <c r="O48" s="4">
        <f>AND(Sales[[#This Row],[date]]&gt;=YoY_Min,Sales[[#This Row],[date]]&lt;=TY_YTDMax)*(Sales[[#This Row],[sales]]/Sales[[#This Row],[sqft]])</f>
        <v>0</v>
      </c>
      <c r="P48" s="4">
        <f>SUMIF(Sales[RegionStoretype],Sales[[#This Row],[RegionStoretype]],Sales[YoY_SSF])/Sales[[#This Row],[Region_TypeCount]]</f>
        <v>68.518982968140051</v>
      </c>
    </row>
    <row r="49" spans="1:16" x14ac:dyDescent="0.25">
      <c r="A49" s="1">
        <v>42741</v>
      </c>
      <c r="B49">
        <v>3</v>
      </c>
      <c r="C49">
        <v>10</v>
      </c>
      <c r="D49">
        <v>22786.735499999999</v>
      </c>
      <c r="E49">
        <f>INDEX(Stores[region],MATCH(Sales[[#This Row],[store_no]],Stores[store_no],0))</f>
        <v>1</v>
      </c>
      <c r="F49" t="str">
        <f>INDEX(Stores[storetype],MATCH(Sales[[#This Row],[store_no]],Stores[store_no],0))</f>
        <v>B</v>
      </c>
      <c r="G49" t="str">
        <f>INDEX(Stores[location_city],MATCH(Sales[[#This Row],[store_no]],Stores[store_no],0))</f>
        <v>Detroit</v>
      </c>
      <c r="H49" t="str">
        <f>INDEX(Stores[location_state],MATCH(Sales[[#This Row],[store_no]],Stores[store_no],0))</f>
        <v>Michigan</v>
      </c>
      <c r="I49">
        <f>INDEX(Stores[sqft],MATCH(Sales[[#This Row],[store_no]],Stores[store_no],0))</f>
        <v>114500</v>
      </c>
      <c r="J49" s="4" t="str">
        <f>INDEX(Departments[dept_name],MATCH(Sales[[#This Row],[dept_no]],Departments[dept_no],0))</f>
        <v>Health</v>
      </c>
      <c r="K49" s="4" t="str">
        <f>CONCATENATE(Sales[[#This Row],[region]],Sales[[#This Row],[storetype]])</f>
        <v>1B</v>
      </c>
      <c r="L49" s="4">
        <f>INDEX(RegionStoreCount[Store Count],MATCH(Sales[[#This Row],[RegionStoretype]],RegionStoreCount[Region/Type],0))</f>
        <v>5</v>
      </c>
      <c r="M49" s="4">
        <f>AND(Sales[[#This Row],[date]]&lt;=TY_YTDMax,Sales[[#This Row],[date]]&gt;=TY_YTDMin)*Sales[[#This Row],[sales]]</f>
        <v>0</v>
      </c>
      <c r="N49" s="4">
        <f>AND(Sales[[#This Row],[date]]&lt;=LY_YTDMax,Sales[[#This Row],[date]]&gt;=LY_YTDMin)*Sales[[#This Row],[sales]]</f>
        <v>22786.735499999999</v>
      </c>
      <c r="O49" s="4">
        <f>AND(Sales[[#This Row],[date]]&gt;=YoY_Min,Sales[[#This Row],[date]]&lt;=TY_YTDMax)*(Sales[[#This Row],[sales]]/Sales[[#This Row],[sqft]])</f>
        <v>0</v>
      </c>
      <c r="P49" s="4">
        <f>SUMIF(Sales[RegionStoretype],Sales[[#This Row],[RegionStoretype]],Sales[YoY_SSF])/Sales[[#This Row],[Region_TypeCount]]</f>
        <v>68.518982968140051</v>
      </c>
    </row>
    <row r="50" spans="1:16" x14ac:dyDescent="0.25">
      <c r="A50" s="1">
        <v>42741</v>
      </c>
      <c r="B50">
        <v>3</v>
      </c>
      <c r="C50">
        <v>11</v>
      </c>
      <c r="D50">
        <v>53159.5573</v>
      </c>
      <c r="E50">
        <f>INDEX(Stores[region],MATCH(Sales[[#This Row],[store_no]],Stores[store_no],0))</f>
        <v>1</v>
      </c>
      <c r="F50" t="str">
        <f>INDEX(Stores[storetype],MATCH(Sales[[#This Row],[store_no]],Stores[store_no],0))</f>
        <v>B</v>
      </c>
      <c r="G50" t="str">
        <f>INDEX(Stores[location_city],MATCH(Sales[[#This Row],[store_no]],Stores[store_no],0))</f>
        <v>Detroit</v>
      </c>
      <c r="H50" t="str">
        <f>INDEX(Stores[location_state],MATCH(Sales[[#This Row],[store_no]],Stores[store_no],0))</f>
        <v>Michigan</v>
      </c>
      <c r="I50">
        <f>INDEX(Stores[sqft],MATCH(Sales[[#This Row],[store_no]],Stores[store_no],0))</f>
        <v>114500</v>
      </c>
      <c r="J50" s="4" t="str">
        <f>INDEX(Departments[dept_name],MATCH(Sales[[#This Row],[dept_no]],Departments[dept_no],0))</f>
        <v>Home</v>
      </c>
      <c r="K50" s="4" t="str">
        <f>CONCATENATE(Sales[[#This Row],[region]],Sales[[#This Row],[storetype]])</f>
        <v>1B</v>
      </c>
      <c r="L50" s="4">
        <f>INDEX(RegionStoreCount[Store Count],MATCH(Sales[[#This Row],[RegionStoretype]],RegionStoreCount[Region/Type],0))</f>
        <v>5</v>
      </c>
      <c r="M50" s="4">
        <f>AND(Sales[[#This Row],[date]]&lt;=TY_YTDMax,Sales[[#This Row],[date]]&gt;=TY_YTDMin)*Sales[[#This Row],[sales]]</f>
        <v>0</v>
      </c>
      <c r="N50" s="4">
        <f>AND(Sales[[#This Row],[date]]&lt;=LY_YTDMax,Sales[[#This Row],[date]]&gt;=LY_YTDMin)*Sales[[#This Row],[sales]]</f>
        <v>53159.5573</v>
      </c>
      <c r="O50" s="4">
        <f>AND(Sales[[#This Row],[date]]&gt;=YoY_Min,Sales[[#This Row],[date]]&lt;=TY_YTDMax)*(Sales[[#This Row],[sales]]/Sales[[#This Row],[sqft]])</f>
        <v>0</v>
      </c>
      <c r="P50" s="4">
        <f>SUMIF(Sales[RegionStoretype],Sales[[#This Row],[RegionStoretype]],Sales[YoY_SSF])/Sales[[#This Row],[Region_TypeCount]]</f>
        <v>68.518982968140051</v>
      </c>
    </row>
    <row r="51" spans="1:16" x14ac:dyDescent="0.25">
      <c r="A51" s="1">
        <v>42741</v>
      </c>
      <c r="B51">
        <v>3</v>
      </c>
      <c r="C51">
        <v>12</v>
      </c>
      <c r="D51">
        <v>59875.698000000004</v>
      </c>
      <c r="E51">
        <f>INDEX(Stores[region],MATCH(Sales[[#This Row],[store_no]],Stores[store_no],0))</f>
        <v>1</v>
      </c>
      <c r="F51" t="str">
        <f>INDEX(Stores[storetype],MATCH(Sales[[#This Row],[store_no]],Stores[store_no],0))</f>
        <v>B</v>
      </c>
      <c r="G51" t="str">
        <f>INDEX(Stores[location_city],MATCH(Sales[[#This Row],[store_no]],Stores[store_no],0))</f>
        <v>Detroit</v>
      </c>
      <c r="H51" t="str">
        <f>INDEX(Stores[location_state],MATCH(Sales[[#This Row],[store_no]],Stores[store_no],0))</f>
        <v>Michigan</v>
      </c>
      <c r="I51">
        <f>INDEX(Stores[sqft],MATCH(Sales[[#This Row],[store_no]],Stores[store_no],0))</f>
        <v>114500</v>
      </c>
      <c r="J51" s="4" t="str">
        <f>INDEX(Departments[dept_name],MATCH(Sales[[#This Row],[dept_no]],Departments[dept_no],0))</f>
        <v>Jewelery</v>
      </c>
      <c r="K51" s="4" t="str">
        <f>CONCATENATE(Sales[[#This Row],[region]],Sales[[#This Row],[storetype]])</f>
        <v>1B</v>
      </c>
      <c r="L51" s="4">
        <f>INDEX(RegionStoreCount[Store Count],MATCH(Sales[[#This Row],[RegionStoretype]],RegionStoreCount[Region/Type],0))</f>
        <v>5</v>
      </c>
      <c r="M51" s="4">
        <f>AND(Sales[[#This Row],[date]]&lt;=TY_YTDMax,Sales[[#This Row],[date]]&gt;=TY_YTDMin)*Sales[[#This Row],[sales]]</f>
        <v>0</v>
      </c>
      <c r="N51" s="4">
        <f>AND(Sales[[#This Row],[date]]&lt;=LY_YTDMax,Sales[[#This Row],[date]]&gt;=LY_YTDMin)*Sales[[#This Row],[sales]]</f>
        <v>59875.698000000004</v>
      </c>
      <c r="O51" s="4">
        <f>AND(Sales[[#This Row],[date]]&gt;=YoY_Min,Sales[[#This Row],[date]]&lt;=TY_YTDMax)*(Sales[[#This Row],[sales]]/Sales[[#This Row],[sqft]])</f>
        <v>0</v>
      </c>
      <c r="P51" s="4">
        <f>SUMIF(Sales[RegionStoretype],Sales[[#This Row],[RegionStoretype]],Sales[YoY_SSF])/Sales[[#This Row],[Region_TypeCount]]</f>
        <v>68.518982968140051</v>
      </c>
    </row>
    <row r="52" spans="1:16" x14ac:dyDescent="0.25">
      <c r="A52" s="1">
        <v>42741</v>
      </c>
      <c r="B52">
        <v>3</v>
      </c>
      <c r="C52">
        <v>13</v>
      </c>
      <c r="D52">
        <v>185530.73939999999</v>
      </c>
      <c r="E52">
        <f>INDEX(Stores[region],MATCH(Sales[[#This Row],[store_no]],Stores[store_no],0))</f>
        <v>1</v>
      </c>
      <c r="F52" t="str">
        <f>INDEX(Stores[storetype],MATCH(Sales[[#This Row],[store_no]],Stores[store_no],0))</f>
        <v>B</v>
      </c>
      <c r="G52" t="str">
        <f>INDEX(Stores[location_city],MATCH(Sales[[#This Row],[store_no]],Stores[store_no],0))</f>
        <v>Detroit</v>
      </c>
      <c r="H52" t="str">
        <f>INDEX(Stores[location_state],MATCH(Sales[[#This Row],[store_no]],Stores[store_no],0))</f>
        <v>Michigan</v>
      </c>
      <c r="I52">
        <f>INDEX(Stores[sqft],MATCH(Sales[[#This Row],[store_no]],Stores[store_no],0))</f>
        <v>114500</v>
      </c>
      <c r="J52" s="4" t="str">
        <f>INDEX(Departments[dept_name],MATCH(Sales[[#This Row],[dept_no]],Departments[dept_no],0))</f>
        <v>Kids</v>
      </c>
      <c r="K52" s="4" t="str">
        <f>CONCATENATE(Sales[[#This Row],[region]],Sales[[#This Row],[storetype]])</f>
        <v>1B</v>
      </c>
      <c r="L52" s="4">
        <f>INDEX(RegionStoreCount[Store Count],MATCH(Sales[[#This Row],[RegionStoretype]],RegionStoreCount[Region/Type],0))</f>
        <v>5</v>
      </c>
      <c r="M52" s="4">
        <f>AND(Sales[[#This Row],[date]]&lt;=TY_YTDMax,Sales[[#This Row],[date]]&gt;=TY_YTDMin)*Sales[[#This Row],[sales]]</f>
        <v>0</v>
      </c>
      <c r="N52" s="4">
        <f>AND(Sales[[#This Row],[date]]&lt;=LY_YTDMax,Sales[[#This Row],[date]]&gt;=LY_YTDMin)*Sales[[#This Row],[sales]]</f>
        <v>185530.73939999999</v>
      </c>
      <c r="O52" s="4">
        <f>AND(Sales[[#This Row],[date]]&gt;=YoY_Min,Sales[[#This Row],[date]]&lt;=TY_YTDMax)*(Sales[[#This Row],[sales]]/Sales[[#This Row],[sqft]])</f>
        <v>0</v>
      </c>
      <c r="P52" s="4">
        <f>SUMIF(Sales[RegionStoretype],Sales[[#This Row],[RegionStoretype]],Sales[YoY_SSF])/Sales[[#This Row],[Region_TypeCount]]</f>
        <v>68.518982968140051</v>
      </c>
    </row>
    <row r="53" spans="1:16" x14ac:dyDescent="0.25">
      <c r="A53" s="1">
        <v>42741</v>
      </c>
      <c r="B53">
        <v>3</v>
      </c>
      <c r="C53">
        <v>14</v>
      </c>
      <c r="D53">
        <v>60578.897400000002</v>
      </c>
      <c r="E53">
        <f>INDEX(Stores[region],MATCH(Sales[[#This Row],[store_no]],Stores[store_no],0))</f>
        <v>1</v>
      </c>
      <c r="F53" t="str">
        <f>INDEX(Stores[storetype],MATCH(Sales[[#This Row],[store_no]],Stores[store_no],0))</f>
        <v>B</v>
      </c>
      <c r="G53" t="str">
        <f>INDEX(Stores[location_city],MATCH(Sales[[#This Row],[store_no]],Stores[store_no],0))</f>
        <v>Detroit</v>
      </c>
      <c r="H53" t="str">
        <f>INDEX(Stores[location_state],MATCH(Sales[[#This Row],[store_no]],Stores[store_no],0))</f>
        <v>Michigan</v>
      </c>
      <c r="I53">
        <f>INDEX(Stores[sqft],MATCH(Sales[[#This Row],[store_no]],Stores[store_no],0))</f>
        <v>114500</v>
      </c>
      <c r="J53" s="4" t="str">
        <f>INDEX(Departments[dept_name],MATCH(Sales[[#This Row],[dept_no]],Departments[dept_no],0))</f>
        <v>Movies</v>
      </c>
      <c r="K53" s="4" t="str">
        <f>CONCATENATE(Sales[[#This Row],[region]],Sales[[#This Row],[storetype]])</f>
        <v>1B</v>
      </c>
      <c r="L53" s="4">
        <f>INDEX(RegionStoreCount[Store Count],MATCH(Sales[[#This Row],[RegionStoretype]],RegionStoreCount[Region/Type],0))</f>
        <v>5</v>
      </c>
      <c r="M53" s="4">
        <f>AND(Sales[[#This Row],[date]]&lt;=TY_YTDMax,Sales[[#This Row],[date]]&gt;=TY_YTDMin)*Sales[[#This Row],[sales]]</f>
        <v>0</v>
      </c>
      <c r="N53" s="4">
        <f>AND(Sales[[#This Row],[date]]&lt;=LY_YTDMax,Sales[[#This Row],[date]]&gt;=LY_YTDMin)*Sales[[#This Row],[sales]]</f>
        <v>60578.897400000002</v>
      </c>
      <c r="O53" s="4">
        <f>AND(Sales[[#This Row],[date]]&gt;=YoY_Min,Sales[[#This Row],[date]]&lt;=TY_YTDMax)*(Sales[[#This Row],[sales]]/Sales[[#This Row],[sqft]])</f>
        <v>0</v>
      </c>
      <c r="P53" s="4">
        <f>SUMIF(Sales[RegionStoretype],Sales[[#This Row],[RegionStoretype]],Sales[YoY_SSF])/Sales[[#This Row],[Region_TypeCount]]</f>
        <v>68.518982968140051</v>
      </c>
    </row>
    <row r="54" spans="1:16" x14ac:dyDescent="0.25">
      <c r="A54" s="1">
        <v>42741</v>
      </c>
      <c r="B54">
        <v>3</v>
      </c>
      <c r="C54">
        <v>15</v>
      </c>
      <c r="D54">
        <v>120957.1211</v>
      </c>
      <c r="E54">
        <f>INDEX(Stores[region],MATCH(Sales[[#This Row],[store_no]],Stores[store_no],0))</f>
        <v>1</v>
      </c>
      <c r="F54" t="str">
        <f>INDEX(Stores[storetype],MATCH(Sales[[#This Row],[store_no]],Stores[store_no],0))</f>
        <v>B</v>
      </c>
      <c r="G54" t="str">
        <f>INDEX(Stores[location_city],MATCH(Sales[[#This Row],[store_no]],Stores[store_no],0))</f>
        <v>Detroit</v>
      </c>
      <c r="H54" t="str">
        <f>INDEX(Stores[location_state],MATCH(Sales[[#This Row],[store_no]],Stores[store_no],0))</f>
        <v>Michigan</v>
      </c>
      <c r="I54">
        <f>INDEX(Stores[sqft],MATCH(Sales[[#This Row],[store_no]],Stores[store_no],0))</f>
        <v>114500</v>
      </c>
      <c r="J54" s="4" t="str">
        <f>INDEX(Departments[dept_name],MATCH(Sales[[#This Row],[dept_no]],Departments[dept_no],0))</f>
        <v>Music</v>
      </c>
      <c r="K54" s="4" t="str">
        <f>CONCATENATE(Sales[[#This Row],[region]],Sales[[#This Row],[storetype]])</f>
        <v>1B</v>
      </c>
      <c r="L54" s="4">
        <f>INDEX(RegionStoreCount[Store Count],MATCH(Sales[[#This Row],[RegionStoretype]],RegionStoreCount[Region/Type],0))</f>
        <v>5</v>
      </c>
      <c r="M54" s="4">
        <f>AND(Sales[[#This Row],[date]]&lt;=TY_YTDMax,Sales[[#This Row],[date]]&gt;=TY_YTDMin)*Sales[[#This Row],[sales]]</f>
        <v>0</v>
      </c>
      <c r="N54" s="4">
        <f>AND(Sales[[#This Row],[date]]&lt;=LY_YTDMax,Sales[[#This Row],[date]]&gt;=LY_YTDMin)*Sales[[#This Row],[sales]]</f>
        <v>120957.1211</v>
      </c>
      <c r="O54" s="4">
        <f>AND(Sales[[#This Row],[date]]&gt;=YoY_Min,Sales[[#This Row],[date]]&lt;=TY_YTDMax)*(Sales[[#This Row],[sales]]/Sales[[#This Row],[sqft]])</f>
        <v>0</v>
      </c>
      <c r="P54" s="4">
        <f>SUMIF(Sales[RegionStoretype],Sales[[#This Row],[RegionStoretype]],Sales[YoY_SSF])/Sales[[#This Row],[Region_TypeCount]]</f>
        <v>68.518982968140051</v>
      </c>
    </row>
    <row r="55" spans="1:16" x14ac:dyDescent="0.25">
      <c r="A55" s="1">
        <v>42741</v>
      </c>
      <c r="B55">
        <v>3</v>
      </c>
      <c r="C55">
        <v>16</v>
      </c>
      <c r="D55">
        <v>53914.737300000001</v>
      </c>
      <c r="E55">
        <f>INDEX(Stores[region],MATCH(Sales[[#This Row],[store_no]],Stores[store_no],0))</f>
        <v>1</v>
      </c>
      <c r="F55" t="str">
        <f>INDEX(Stores[storetype],MATCH(Sales[[#This Row],[store_no]],Stores[store_no],0))</f>
        <v>B</v>
      </c>
      <c r="G55" t="str">
        <f>INDEX(Stores[location_city],MATCH(Sales[[#This Row],[store_no]],Stores[store_no],0))</f>
        <v>Detroit</v>
      </c>
      <c r="H55" t="str">
        <f>INDEX(Stores[location_state],MATCH(Sales[[#This Row],[store_no]],Stores[store_no],0))</f>
        <v>Michigan</v>
      </c>
      <c r="I55">
        <f>INDEX(Stores[sqft],MATCH(Sales[[#This Row],[store_no]],Stores[store_no],0))</f>
        <v>114500</v>
      </c>
      <c r="J55" s="4" t="str">
        <f>INDEX(Departments[dept_name],MATCH(Sales[[#This Row],[dept_no]],Departments[dept_no],0))</f>
        <v>Outdoors</v>
      </c>
      <c r="K55" s="4" t="str">
        <f>CONCATENATE(Sales[[#This Row],[region]],Sales[[#This Row],[storetype]])</f>
        <v>1B</v>
      </c>
      <c r="L55" s="4">
        <f>INDEX(RegionStoreCount[Store Count],MATCH(Sales[[#This Row],[RegionStoretype]],RegionStoreCount[Region/Type],0))</f>
        <v>5</v>
      </c>
      <c r="M55" s="4">
        <f>AND(Sales[[#This Row],[date]]&lt;=TY_YTDMax,Sales[[#This Row],[date]]&gt;=TY_YTDMin)*Sales[[#This Row],[sales]]</f>
        <v>0</v>
      </c>
      <c r="N55" s="4">
        <f>AND(Sales[[#This Row],[date]]&lt;=LY_YTDMax,Sales[[#This Row],[date]]&gt;=LY_YTDMin)*Sales[[#This Row],[sales]]</f>
        <v>53914.737300000001</v>
      </c>
      <c r="O55" s="4">
        <f>AND(Sales[[#This Row],[date]]&gt;=YoY_Min,Sales[[#This Row],[date]]&lt;=TY_YTDMax)*(Sales[[#This Row],[sales]]/Sales[[#This Row],[sqft]])</f>
        <v>0</v>
      </c>
      <c r="P55" s="4">
        <f>SUMIF(Sales[RegionStoretype],Sales[[#This Row],[RegionStoretype]],Sales[YoY_SSF])/Sales[[#This Row],[Region_TypeCount]]</f>
        <v>68.518982968140051</v>
      </c>
    </row>
    <row r="56" spans="1:16" x14ac:dyDescent="0.25">
      <c r="A56" s="1">
        <v>42741</v>
      </c>
      <c r="B56">
        <v>3</v>
      </c>
      <c r="C56">
        <v>17</v>
      </c>
      <c r="D56">
        <v>145363.8444</v>
      </c>
      <c r="E56">
        <f>INDEX(Stores[region],MATCH(Sales[[#This Row],[store_no]],Stores[store_no],0))</f>
        <v>1</v>
      </c>
      <c r="F56" t="str">
        <f>INDEX(Stores[storetype],MATCH(Sales[[#This Row],[store_no]],Stores[store_no],0))</f>
        <v>B</v>
      </c>
      <c r="G56" t="str">
        <f>INDEX(Stores[location_city],MATCH(Sales[[#This Row],[store_no]],Stores[store_no],0))</f>
        <v>Detroit</v>
      </c>
      <c r="H56" t="str">
        <f>INDEX(Stores[location_state],MATCH(Sales[[#This Row],[store_no]],Stores[store_no],0))</f>
        <v>Michigan</v>
      </c>
      <c r="I56">
        <f>INDEX(Stores[sqft],MATCH(Sales[[#This Row],[store_no]],Stores[store_no],0))</f>
        <v>114500</v>
      </c>
      <c r="J56" s="4" t="str">
        <f>INDEX(Departments[dept_name],MATCH(Sales[[#This Row],[dept_no]],Departments[dept_no],0))</f>
        <v>Shoes</v>
      </c>
      <c r="K56" s="4" t="str">
        <f>CONCATENATE(Sales[[#This Row],[region]],Sales[[#This Row],[storetype]])</f>
        <v>1B</v>
      </c>
      <c r="L56" s="4">
        <f>INDEX(RegionStoreCount[Store Count],MATCH(Sales[[#This Row],[RegionStoretype]],RegionStoreCount[Region/Type],0))</f>
        <v>5</v>
      </c>
      <c r="M56" s="4">
        <f>AND(Sales[[#This Row],[date]]&lt;=TY_YTDMax,Sales[[#This Row],[date]]&gt;=TY_YTDMin)*Sales[[#This Row],[sales]]</f>
        <v>0</v>
      </c>
      <c r="N56" s="4">
        <f>AND(Sales[[#This Row],[date]]&lt;=LY_YTDMax,Sales[[#This Row],[date]]&gt;=LY_YTDMin)*Sales[[#This Row],[sales]]</f>
        <v>145363.8444</v>
      </c>
      <c r="O56" s="4">
        <f>AND(Sales[[#This Row],[date]]&gt;=YoY_Min,Sales[[#This Row],[date]]&lt;=TY_YTDMax)*(Sales[[#This Row],[sales]]/Sales[[#This Row],[sqft]])</f>
        <v>0</v>
      </c>
      <c r="P56" s="4">
        <f>SUMIF(Sales[RegionStoretype],Sales[[#This Row],[RegionStoretype]],Sales[YoY_SSF])/Sales[[#This Row],[Region_TypeCount]]</f>
        <v>68.518982968140051</v>
      </c>
    </row>
    <row r="57" spans="1:16" x14ac:dyDescent="0.25">
      <c r="A57" s="1">
        <v>42741</v>
      </c>
      <c r="B57">
        <v>3</v>
      </c>
      <c r="C57">
        <v>18</v>
      </c>
      <c r="D57">
        <v>74781.734599999996</v>
      </c>
      <c r="E57">
        <f>INDEX(Stores[region],MATCH(Sales[[#This Row],[store_no]],Stores[store_no],0))</f>
        <v>1</v>
      </c>
      <c r="F57" t="str">
        <f>INDEX(Stores[storetype],MATCH(Sales[[#This Row],[store_no]],Stores[store_no],0))</f>
        <v>B</v>
      </c>
      <c r="G57" t="str">
        <f>INDEX(Stores[location_city],MATCH(Sales[[#This Row],[store_no]],Stores[store_no],0))</f>
        <v>Detroit</v>
      </c>
      <c r="H57" t="str">
        <f>INDEX(Stores[location_state],MATCH(Sales[[#This Row],[store_no]],Stores[store_no],0))</f>
        <v>Michigan</v>
      </c>
      <c r="I57">
        <f>INDEX(Stores[sqft],MATCH(Sales[[#This Row],[store_no]],Stores[store_no],0))</f>
        <v>114500</v>
      </c>
      <c r="J57" s="4" t="str">
        <f>INDEX(Departments[dept_name],MATCH(Sales[[#This Row],[dept_no]],Departments[dept_no],0))</f>
        <v>Sports</v>
      </c>
      <c r="K57" s="4" t="str">
        <f>CONCATENATE(Sales[[#This Row],[region]],Sales[[#This Row],[storetype]])</f>
        <v>1B</v>
      </c>
      <c r="L57" s="4">
        <f>INDEX(RegionStoreCount[Store Count],MATCH(Sales[[#This Row],[RegionStoretype]],RegionStoreCount[Region/Type],0))</f>
        <v>5</v>
      </c>
      <c r="M57" s="4">
        <f>AND(Sales[[#This Row],[date]]&lt;=TY_YTDMax,Sales[[#This Row],[date]]&gt;=TY_YTDMin)*Sales[[#This Row],[sales]]</f>
        <v>0</v>
      </c>
      <c r="N57" s="4">
        <f>AND(Sales[[#This Row],[date]]&lt;=LY_YTDMax,Sales[[#This Row],[date]]&gt;=LY_YTDMin)*Sales[[#This Row],[sales]]</f>
        <v>74781.734599999996</v>
      </c>
      <c r="O57" s="4">
        <f>AND(Sales[[#This Row],[date]]&gt;=YoY_Min,Sales[[#This Row],[date]]&lt;=TY_YTDMax)*(Sales[[#This Row],[sales]]/Sales[[#This Row],[sqft]])</f>
        <v>0</v>
      </c>
      <c r="P57" s="4">
        <f>SUMIF(Sales[RegionStoretype],Sales[[#This Row],[RegionStoretype]],Sales[YoY_SSF])/Sales[[#This Row],[Region_TypeCount]]</f>
        <v>68.518982968140051</v>
      </c>
    </row>
    <row r="58" spans="1:16" x14ac:dyDescent="0.25">
      <c r="A58" s="1">
        <v>42741</v>
      </c>
      <c r="B58">
        <v>3</v>
      </c>
      <c r="C58">
        <v>19</v>
      </c>
      <c r="D58">
        <v>22366.437600000001</v>
      </c>
      <c r="E58">
        <f>INDEX(Stores[region],MATCH(Sales[[#This Row],[store_no]],Stores[store_no],0))</f>
        <v>1</v>
      </c>
      <c r="F58" t="str">
        <f>INDEX(Stores[storetype],MATCH(Sales[[#This Row],[store_no]],Stores[store_no],0))</f>
        <v>B</v>
      </c>
      <c r="G58" t="str">
        <f>INDEX(Stores[location_city],MATCH(Sales[[#This Row],[store_no]],Stores[store_no],0))</f>
        <v>Detroit</v>
      </c>
      <c r="H58" t="str">
        <f>INDEX(Stores[location_state],MATCH(Sales[[#This Row],[store_no]],Stores[store_no],0))</f>
        <v>Michigan</v>
      </c>
      <c r="I58">
        <f>INDEX(Stores[sqft],MATCH(Sales[[#This Row],[store_no]],Stores[store_no],0))</f>
        <v>114500</v>
      </c>
      <c r="J58" s="4" t="str">
        <f>INDEX(Departments[dept_name],MATCH(Sales[[#This Row],[dept_no]],Departments[dept_no],0))</f>
        <v>Tools</v>
      </c>
      <c r="K58" s="4" t="str">
        <f>CONCATENATE(Sales[[#This Row],[region]],Sales[[#This Row],[storetype]])</f>
        <v>1B</v>
      </c>
      <c r="L58" s="4">
        <f>INDEX(RegionStoreCount[Store Count],MATCH(Sales[[#This Row],[RegionStoretype]],RegionStoreCount[Region/Type],0))</f>
        <v>5</v>
      </c>
      <c r="M58" s="4">
        <f>AND(Sales[[#This Row],[date]]&lt;=TY_YTDMax,Sales[[#This Row],[date]]&gt;=TY_YTDMin)*Sales[[#This Row],[sales]]</f>
        <v>0</v>
      </c>
      <c r="N58" s="4">
        <f>AND(Sales[[#This Row],[date]]&lt;=LY_YTDMax,Sales[[#This Row],[date]]&gt;=LY_YTDMin)*Sales[[#This Row],[sales]]</f>
        <v>22366.437600000001</v>
      </c>
      <c r="O58" s="4">
        <f>AND(Sales[[#This Row],[date]]&gt;=YoY_Min,Sales[[#This Row],[date]]&lt;=TY_YTDMax)*(Sales[[#This Row],[sales]]/Sales[[#This Row],[sqft]])</f>
        <v>0</v>
      </c>
      <c r="P58" s="4">
        <f>SUMIF(Sales[RegionStoretype],Sales[[#This Row],[RegionStoretype]],Sales[YoY_SSF])/Sales[[#This Row],[Region_TypeCount]]</f>
        <v>68.518982968140051</v>
      </c>
    </row>
    <row r="59" spans="1:16" x14ac:dyDescent="0.25">
      <c r="A59" s="1">
        <v>42741</v>
      </c>
      <c r="B59">
        <v>3</v>
      </c>
      <c r="C59">
        <v>20</v>
      </c>
      <c r="D59">
        <v>117646.1827</v>
      </c>
      <c r="E59">
        <f>INDEX(Stores[region],MATCH(Sales[[#This Row],[store_no]],Stores[store_no],0))</f>
        <v>1</v>
      </c>
      <c r="F59" t="str">
        <f>INDEX(Stores[storetype],MATCH(Sales[[#This Row],[store_no]],Stores[store_no],0))</f>
        <v>B</v>
      </c>
      <c r="G59" t="str">
        <f>INDEX(Stores[location_city],MATCH(Sales[[#This Row],[store_no]],Stores[store_no],0))</f>
        <v>Detroit</v>
      </c>
      <c r="H59" t="str">
        <f>INDEX(Stores[location_state],MATCH(Sales[[#This Row],[store_no]],Stores[store_no],0))</f>
        <v>Michigan</v>
      </c>
      <c r="I59">
        <f>INDEX(Stores[sqft],MATCH(Sales[[#This Row],[store_no]],Stores[store_no],0))</f>
        <v>114500</v>
      </c>
      <c r="J59" s="4" t="str">
        <f>INDEX(Departments[dept_name],MATCH(Sales[[#This Row],[dept_no]],Departments[dept_no],0))</f>
        <v>Toys</v>
      </c>
      <c r="K59" s="4" t="str">
        <f>CONCATENATE(Sales[[#This Row],[region]],Sales[[#This Row],[storetype]])</f>
        <v>1B</v>
      </c>
      <c r="L59" s="4">
        <f>INDEX(RegionStoreCount[Store Count],MATCH(Sales[[#This Row],[RegionStoretype]],RegionStoreCount[Region/Type],0))</f>
        <v>5</v>
      </c>
      <c r="M59" s="4">
        <f>AND(Sales[[#This Row],[date]]&lt;=TY_YTDMax,Sales[[#This Row],[date]]&gt;=TY_YTDMin)*Sales[[#This Row],[sales]]</f>
        <v>0</v>
      </c>
      <c r="N59" s="4">
        <f>AND(Sales[[#This Row],[date]]&lt;=LY_YTDMax,Sales[[#This Row],[date]]&gt;=LY_YTDMin)*Sales[[#This Row],[sales]]</f>
        <v>117646.1827</v>
      </c>
      <c r="O59" s="4">
        <f>AND(Sales[[#This Row],[date]]&gt;=YoY_Min,Sales[[#This Row],[date]]&lt;=TY_YTDMax)*(Sales[[#This Row],[sales]]/Sales[[#This Row],[sqft]])</f>
        <v>0</v>
      </c>
      <c r="P59" s="4">
        <f>SUMIF(Sales[RegionStoretype],Sales[[#This Row],[RegionStoretype]],Sales[YoY_SSF])/Sales[[#This Row],[Region_TypeCount]]</f>
        <v>68.518982968140051</v>
      </c>
    </row>
    <row r="60" spans="1:16" x14ac:dyDescent="0.25">
      <c r="A60" s="1">
        <v>42741</v>
      </c>
      <c r="B60">
        <v>4</v>
      </c>
      <c r="C60">
        <v>2</v>
      </c>
      <c r="D60">
        <v>43870.217699999994</v>
      </c>
      <c r="E60">
        <f>INDEX(Stores[region],MATCH(Sales[[#This Row],[store_no]],Stores[store_no],0))</f>
        <v>1</v>
      </c>
      <c r="F60" t="str">
        <f>INDEX(Stores[storetype],MATCH(Sales[[#This Row],[store_no]],Stores[store_no],0))</f>
        <v>A</v>
      </c>
      <c r="G60" t="str">
        <f>INDEX(Stores[location_city],MATCH(Sales[[#This Row],[store_no]],Stores[store_no],0))</f>
        <v>Cincinnati</v>
      </c>
      <c r="H60" t="str">
        <f>INDEX(Stores[location_state],MATCH(Sales[[#This Row],[store_no]],Stores[store_no],0))</f>
        <v>Ohio</v>
      </c>
      <c r="I60">
        <f>INDEX(Stores[sqft],MATCH(Sales[[#This Row],[store_no]],Stores[store_no],0))</f>
        <v>127800</v>
      </c>
      <c r="J60" s="4" t="str">
        <f>INDEX(Departments[dept_name],MATCH(Sales[[#This Row],[dept_no]],Departments[dept_no],0))</f>
        <v>Baby</v>
      </c>
      <c r="K60" s="4" t="str">
        <f>CONCATENATE(Sales[[#This Row],[region]],Sales[[#This Row],[storetype]])</f>
        <v>1A</v>
      </c>
      <c r="L60" s="4">
        <f>INDEX(RegionStoreCount[Store Count],MATCH(Sales[[#This Row],[RegionStoretype]],RegionStoreCount[Region/Type],0))</f>
        <v>5</v>
      </c>
      <c r="M60" s="4">
        <f>AND(Sales[[#This Row],[date]]&lt;=TY_YTDMax,Sales[[#This Row],[date]]&gt;=TY_YTDMin)*Sales[[#This Row],[sales]]</f>
        <v>0</v>
      </c>
      <c r="N60" s="4">
        <f>AND(Sales[[#This Row],[date]]&lt;=LY_YTDMax,Sales[[#This Row],[date]]&gt;=LY_YTDMin)*Sales[[#This Row],[sales]]</f>
        <v>43870.217699999994</v>
      </c>
      <c r="O60" s="4">
        <f>AND(Sales[[#This Row],[date]]&gt;=YoY_Min,Sales[[#This Row],[date]]&lt;=TY_YTDMax)*(Sales[[#This Row],[sales]]/Sales[[#This Row],[sqft]])</f>
        <v>0</v>
      </c>
      <c r="P60" s="4">
        <f>SUMIF(Sales[RegionStoretype],Sales[[#This Row],[RegionStoretype]],Sales[YoY_SSF])/Sales[[#This Row],[Region_TypeCount]]</f>
        <v>59.469551530910678</v>
      </c>
    </row>
    <row r="61" spans="1:16" x14ac:dyDescent="0.25">
      <c r="A61" s="1">
        <v>42741</v>
      </c>
      <c r="B61">
        <v>4</v>
      </c>
      <c r="C61">
        <v>4</v>
      </c>
      <c r="D61">
        <v>41163.395199999999</v>
      </c>
      <c r="E61">
        <f>INDEX(Stores[region],MATCH(Sales[[#This Row],[store_no]],Stores[store_no],0))</f>
        <v>1</v>
      </c>
      <c r="F61" t="str">
        <f>INDEX(Stores[storetype],MATCH(Sales[[#This Row],[store_no]],Stores[store_no],0))</f>
        <v>A</v>
      </c>
      <c r="G61" t="str">
        <f>INDEX(Stores[location_city],MATCH(Sales[[#This Row],[store_no]],Stores[store_no],0))</f>
        <v>Cincinnati</v>
      </c>
      <c r="H61" t="str">
        <f>INDEX(Stores[location_state],MATCH(Sales[[#This Row],[store_no]],Stores[store_no],0))</f>
        <v>Ohio</v>
      </c>
      <c r="I61">
        <f>INDEX(Stores[sqft],MATCH(Sales[[#This Row],[store_no]],Stores[store_no],0))</f>
        <v>127800</v>
      </c>
      <c r="J61" s="4" t="str">
        <f>INDEX(Departments[dept_name],MATCH(Sales[[#This Row],[dept_no]],Departments[dept_no],0))</f>
        <v>Books</v>
      </c>
      <c r="K61" s="4" t="str">
        <f>CONCATENATE(Sales[[#This Row],[region]],Sales[[#This Row],[storetype]])</f>
        <v>1A</v>
      </c>
      <c r="L61" s="4">
        <f>INDEX(RegionStoreCount[Store Count],MATCH(Sales[[#This Row],[RegionStoretype]],RegionStoreCount[Region/Type],0))</f>
        <v>5</v>
      </c>
      <c r="M61" s="4">
        <f>AND(Sales[[#This Row],[date]]&lt;=TY_YTDMax,Sales[[#This Row],[date]]&gt;=TY_YTDMin)*Sales[[#This Row],[sales]]</f>
        <v>0</v>
      </c>
      <c r="N61" s="4">
        <f>AND(Sales[[#This Row],[date]]&lt;=LY_YTDMax,Sales[[#This Row],[date]]&gt;=LY_YTDMin)*Sales[[#This Row],[sales]]</f>
        <v>41163.395199999999</v>
      </c>
      <c r="O61" s="4">
        <f>AND(Sales[[#This Row],[date]]&gt;=YoY_Min,Sales[[#This Row],[date]]&lt;=TY_YTDMax)*(Sales[[#This Row],[sales]]/Sales[[#This Row],[sqft]])</f>
        <v>0</v>
      </c>
      <c r="P61" s="4">
        <f>SUMIF(Sales[RegionStoretype],Sales[[#This Row],[RegionStoretype]],Sales[YoY_SSF])/Sales[[#This Row],[Region_TypeCount]]</f>
        <v>59.469551530910678</v>
      </c>
    </row>
    <row r="62" spans="1:16" x14ac:dyDescent="0.25">
      <c r="A62" s="1">
        <v>42741</v>
      </c>
      <c r="B62">
        <v>4</v>
      </c>
      <c r="C62">
        <v>5</v>
      </c>
      <c r="D62">
        <v>91483.978000000003</v>
      </c>
      <c r="E62">
        <f>INDEX(Stores[region],MATCH(Sales[[#This Row],[store_no]],Stores[store_no],0))</f>
        <v>1</v>
      </c>
      <c r="F62" t="str">
        <f>INDEX(Stores[storetype],MATCH(Sales[[#This Row],[store_no]],Stores[store_no],0))</f>
        <v>A</v>
      </c>
      <c r="G62" t="str">
        <f>INDEX(Stores[location_city],MATCH(Sales[[#This Row],[store_no]],Stores[store_no],0))</f>
        <v>Cincinnati</v>
      </c>
      <c r="H62" t="str">
        <f>INDEX(Stores[location_state],MATCH(Sales[[#This Row],[store_no]],Stores[store_no],0))</f>
        <v>Ohio</v>
      </c>
      <c r="I62">
        <f>INDEX(Stores[sqft],MATCH(Sales[[#This Row],[store_no]],Stores[store_no],0))</f>
        <v>127800</v>
      </c>
      <c r="J62" s="4" t="str">
        <f>INDEX(Departments[dept_name],MATCH(Sales[[#This Row],[dept_no]],Departments[dept_no],0))</f>
        <v>Clothing</v>
      </c>
      <c r="K62" s="4" t="str">
        <f>CONCATENATE(Sales[[#This Row],[region]],Sales[[#This Row],[storetype]])</f>
        <v>1A</v>
      </c>
      <c r="L62" s="4">
        <f>INDEX(RegionStoreCount[Store Count],MATCH(Sales[[#This Row],[RegionStoretype]],RegionStoreCount[Region/Type],0))</f>
        <v>5</v>
      </c>
      <c r="M62" s="4">
        <f>AND(Sales[[#This Row],[date]]&lt;=TY_YTDMax,Sales[[#This Row],[date]]&gt;=TY_YTDMin)*Sales[[#This Row],[sales]]</f>
        <v>0</v>
      </c>
      <c r="N62" s="4">
        <f>AND(Sales[[#This Row],[date]]&lt;=LY_YTDMax,Sales[[#This Row],[date]]&gt;=LY_YTDMin)*Sales[[#This Row],[sales]]</f>
        <v>91483.978000000003</v>
      </c>
      <c r="O62" s="4">
        <f>AND(Sales[[#This Row],[date]]&gt;=YoY_Min,Sales[[#This Row],[date]]&lt;=TY_YTDMax)*(Sales[[#This Row],[sales]]/Sales[[#This Row],[sqft]])</f>
        <v>0</v>
      </c>
      <c r="P62" s="4">
        <f>SUMIF(Sales[RegionStoretype],Sales[[#This Row],[RegionStoretype]],Sales[YoY_SSF])/Sales[[#This Row],[Region_TypeCount]]</f>
        <v>59.469551530910678</v>
      </c>
    </row>
    <row r="63" spans="1:16" x14ac:dyDescent="0.25">
      <c r="A63" s="1">
        <v>42741</v>
      </c>
      <c r="B63">
        <v>4</v>
      </c>
      <c r="C63">
        <v>6</v>
      </c>
      <c r="D63">
        <v>40861.946200000006</v>
      </c>
      <c r="E63">
        <f>INDEX(Stores[region],MATCH(Sales[[#This Row],[store_no]],Stores[store_no],0))</f>
        <v>1</v>
      </c>
      <c r="F63" t="str">
        <f>INDEX(Stores[storetype],MATCH(Sales[[#This Row],[store_no]],Stores[store_no],0))</f>
        <v>A</v>
      </c>
      <c r="G63" t="str">
        <f>INDEX(Stores[location_city],MATCH(Sales[[#This Row],[store_no]],Stores[store_no],0))</f>
        <v>Cincinnati</v>
      </c>
      <c r="H63" t="str">
        <f>INDEX(Stores[location_state],MATCH(Sales[[#This Row],[store_no]],Stores[store_no],0))</f>
        <v>Ohio</v>
      </c>
      <c r="I63">
        <f>INDEX(Stores[sqft],MATCH(Sales[[#This Row],[store_no]],Stores[store_no],0))</f>
        <v>127800</v>
      </c>
      <c r="J63" s="4" t="str">
        <f>INDEX(Departments[dept_name],MATCH(Sales[[#This Row],[dept_no]],Departments[dept_no],0))</f>
        <v>Computers</v>
      </c>
      <c r="K63" s="4" t="str">
        <f>CONCATENATE(Sales[[#This Row],[region]],Sales[[#This Row],[storetype]])</f>
        <v>1A</v>
      </c>
      <c r="L63" s="4">
        <f>INDEX(RegionStoreCount[Store Count],MATCH(Sales[[#This Row],[RegionStoretype]],RegionStoreCount[Region/Type],0))</f>
        <v>5</v>
      </c>
      <c r="M63" s="4">
        <f>AND(Sales[[#This Row],[date]]&lt;=TY_YTDMax,Sales[[#This Row],[date]]&gt;=TY_YTDMin)*Sales[[#This Row],[sales]]</f>
        <v>0</v>
      </c>
      <c r="N63" s="4">
        <f>AND(Sales[[#This Row],[date]]&lt;=LY_YTDMax,Sales[[#This Row],[date]]&gt;=LY_YTDMin)*Sales[[#This Row],[sales]]</f>
        <v>40861.946200000006</v>
      </c>
      <c r="O63" s="4">
        <f>AND(Sales[[#This Row],[date]]&gt;=YoY_Min,Sales[[#This Row],[date]]&lt;=TY_YTDMax)*(Sales[[#This Row],[sales]]/Sales[[#This Row],[sqft]])</f>
        <v>0</v>
      </c>
      <c r="P63" s="4">
        <f>SUMIF(Sales[RegionStoretype],Sales[[#This Row],[RegionStoretype]],Sales[YoY_SSF])/Sales[[#This Row],[Region_TypeCount]]</f>
        <v>59.469551530910678</v>
      </c>
    </row>
    <row r="64" spans="1:16" x14ac:dyDescent="0.25">
      <c r="A64" s="1">
        <v>42741</v>
      </c>
      <c r="B64">
        <v>4</v>
      </c>
      <c r="C64">
        <v>7</v>
      </c>
      <c r="D64">
        <v>23522.807499999999</v>
      </c>
      <c r="E64">
        <f>INDEX(Stores[region],MATCH(Sales[[#This Row],[store_no]],Stores[store_no],0))</f>
        <v>1</v>
      </c>
      <c r="F64" t="str">
        <f>INDEX(Stores[storetype],MATCH(Sales[[#This Row],[store_no]],Stores[store_no],0))</f>
        <v>A</v>
      </c>
      <c r="G64" t="str">
        <f>INDEX(Stores[location_city],MATCH(Sales[[#This Row],[store_no]],Stores[store_no],0))</f>
        <v>Cincinnati</v>
      </c>
      <c r="H64" t="str">
        <f>INDEX(Stores[location_state],MATCH(Sales[[#This Row],[store_no]],Stores[store_no],0))</f>
        <v>Ohio</v>
      </c>
      <c r="I64">
        <f>INDEX(Stores[sqft],MATCH(Sales[[#This Row],[store_no]],Stores[store_no],0))</f>
        <v>127800</v>
      </c>
      <c r="J64" s="4" t="str">
        <f>INDEX(Departments[dept_name],MATCH(Sales[[#This Row],[dept_no]],Departments[dept_no],0))</f>
        <v>Electronics</v>
      </c>
      <c r="K64" s="4" t="str">
        <f>CONCATENATE(Sales[[#This Row],[region]],Sales[[#This Row],[storetype]])</f>
        <v>1A</v>
      </c>
      <c r="L64" s="4">
        <f>INDEX(RegionStoreCount[Store Count],MATCH(Sales[[#This Row],[RegionStoretype]],RegionStoreCount[Region/Type],0))</f>
        <v>5</v>
      </c>
      <c r="M64" s="4">
        <f>AND(Sales[[#This Row],[date]]&lt;=TY_YTDMax,Sales[[#This Row],[date]]&gt;=TY_YTDMin)*Sales[[#This Row],[sales]]</f>
        <v>0</v>
      </c>
      <c r="N64" s="4">
        <f>AND(Sales[[#This Row],[date]]&lt;=LY_YTDMax,Sales[[#This Row],[date]]&gt;=LY_YTDMin)*Sales[[#This Row],[sales]]</f>
        <v>23522.807499999999</v>
      </c>
      <c r="O64" s="4">
        <f>AND(Sales[[#This Row],[date]]&gt;=YoY_Min,Sales[[#This Row],[date]]&lt;=TY_YTDMax)*(Sales[[#This Row],[sales]]/Sales[[#This Row],[sqft]])</f>
        <v>0</v>
      </c>
      <c r="P64" s="4">
        <f>SUMIF(Sales[RegionStoretype],Sales[[#This Row],[RegionStoretype]],Sales[YoY_SSF])/Sales[[#This Row],[Region_TypeCount]]</f>
        <v>59.469551530910678</v>
      </c>
    </row>
    <row r="65" spans="1:16" x14ac:dyDescent="0.25">
      <c r="A65" s="1">
        <v>42741</v>
      </c>
      <c r="B65">
        <v>4</v>
      </c>
      <c r="C65">
        <v>8</v>
      </c>
      <c r="D65">
        <v>56954.518400000001</v>
      </c>
      <c r="E65">
        <f>INDEX(Stores[region],MATCH(Sales[[#This Row],[store_no]],Stores[store_no],0))</f>
        <v>1</v>
      </c>
      <c r="F65" t="str">
        <f>INDEX(Stores[storetype],MATCH(Sales[[#This Row],[store_no]],Stores[store_no],0))</f>
        <v>A</v>
      </c>
      <c r="G65" t="str">
        <f>INDEX(Stores[location_city],MATCH(Sales[[#This Row],[store_no]],Stores[store_no],0))</f>
        <v>Cincinnati</v>
      </c>
      <c r="H65" t="str">
        <f>INDEX(Stores[location_state],MATCH(Sales[[#This Row],[store_no]],Stores[store_no],0))</f>
        <v>Ohio</v>
      </c>
      <c r="I65">
        <f>INDEX(Stores[sqft],MATCH(Sales[[#This Row],[store_no]],Stores[store_no],0))</f>
        <v>127800</v>
      </c>
      <c r="J65" s="4" t="str">
        <f>INDEX(Departments[dept_name],MATCH(Sales[[#This Row],[dept_no]],Departments[dept_no],0))</f>
        <v>Games</v>
      </c>
      <c r="K65" s="4" t="str">
        <f>CONCATENATE(Sales[[#This Row],[region]],Sales[[#This Row],[storetype]])</f>
        <v>1A</v>
      </c>
      <c r="L65" s="4">
        <f>INDEX(RegionStoreCount[Store Count],MATCH(Sales[[#This Row],[RegionStoretype]],RegionStoreCount[Region/Type],0))</f>
        <v>5</v>
      </c>
      <c r="M65" s="4">
        <f>AND(Sales[[#This Row],[date]]&lt;=TY_YTDMax,Sales[[#This Row],[date]]&gt;=TY_YTDMin)*Sales[[#This Row],[sales]]</f>
        <v>0</v>
      </c>
      <c r="N65" s="4">
        <f>AND(Sales[[#This Row],[date]]&lt;=LY_YTDMax,Sales[[#This Row],[date]]&gt;=LY_YTDMin)*Sales[[#This Row],[sales]]</f>
        <v>56954.518400000001</v>
      </c>
      <c r="O65" s="4">
        <f>AND(Sales[[#This Row],[date]]&gt;=YoY_Min,Sales[[#This Row],[date]]&lt;=TY_YTDMax)*(Sales[[#This Row],[sales]]/Sales[[#This Row],[sqft]])</f>
        <v>0</v>
      </c>
      <c r="P65" s="4">
        <f>SUMIF(Sales[RegionStoretype],Sales[[#This Row],[RegionStoretype]],Sales[YoY_SSF])/Sales[[#This Row],[Region_TypeCount]]</f>
        <v>59.469551530910678</v>
      </c>
    </row>
    <row r="66" spans="1:16" x14ac:dyDescent="0.25">
      <c r="A66" s="1">
        <v>42741</v>
      </c>
      <c r="B66">
        <v>4</v>
      </c>
      <c r="C66">
        <v>9</v>
      </c>
      <c r="D66">
        <v>27288.861099999998</v>
      </c>
      <c r="E66">
        <f>INDEX(Stores[region],MATCH(Sales[[#This Row],[store_no]],Stores[store_no],0))</f>
        <v>1</v>
      </c>
      <c r="F66" t="str">
        <f>INDEX(Stores[storetype],MATCH(Sales[[#This Row],[store_no]],Stores[store_no],0))</f>
        <v>A</v>
      </c>
      <c r="G66" t="str">
        <f>INDEX(Stores[location_city],MATCH(Sales[[#This Row],[store_no]],Stores[store_no],0))</f>
        <v>Cincinnati</v>
      </c>
      <c r="H66" t="str">
        <f>INDEX(Stores[location_state],MATCH(Sales[[#This Row],[store_no]],Stores[store_no],0))</f>
        <v>Ohio</v>
      </c>
      <c r="I66">
        <f>INDEX(Stores[sqft],MATCH(Sales[[#This Row],[store_no]],Stores[store_no],0))</f>
        <v>127800</v>
      </c>
      <c r="J66" s="4" t="str">
        <f>INDEX(Departments[dept_name],MATCH(Sales[[#This Row],[dept_no]],Departments[dept_no],0))</f>
        <v>Garden</v>
      </c>
      <c r="K66" s="4" t="str">
        <f>CONCATENATE(Sales[[#This Row],[region]],Sales[[#This Row],[storetype]])</f>
        <v>1A</v>
      </c>
      <c r="L66" s="4">
        <f>INDEX(RegionStoreCount[Store Count],MATCH(Sales[[#This Row],[RegionStoretype]],RegionStoreCount[Region/Type],0))</f>
        <v>5</v>
      </c>
      <c r="M66" s="4">
        <f>AND(Sales[[#This Row],[date]]&lt;=TY_YTDMax,Sales[[#This Row],[date]]&gt;=TY_YTDMin)*Sales[[#This Row],[sales]]</f>
        <v>0</v>
      </c>
      <c r="N66" s="4">
        <f>AND(Sales[[#This Row],[date]]&lt;=LY_YTDMax,Sales[[#This Row],[date]]&gt;=LY_YTDMin)*Sales[[#This Row],[sales]]</f>
        <v>27288.861099999998</v>
      </c>
      <c r="O66" s="4">
        <f>AND(Sales[[#This Row],[date]]&gt;=YoY_Min,Sales[[#This Row],[date]]&lt;=TY_YTDMax)*(Sales[[#This Row],[sales]]/Sales[[#This Row],[sqft]])</f>
        <v>0</v>
      </c>
      <c r="P66" s="4">
        <f>SUMIF(Sales[RegionStoretype],Sales[[#This Row],[RegionStoretype]],Sales[YoY_SSF])/Sales[[#This Row],[Region_TypeCount]]</f>
        <v>59.469551530910678</v>
      </c>
    </row>
    <row r="67" spans="1:16" x14ac:dyDescent="0.25">
      <c r="A67" s="1">
        <v>42741</v>
      </c>
      <c r="B67">
        <v>4</v>
      </c>
      <c r="C67">
        <v>10</v>
      </c>
      <c r="D67">
        <v>81897.66750000001</v>
      </c>
      <c r="E67">
        <f>INDEX(Stores[region],MATCH(Sales[[#This Row],[store_no]],Stores[store_no],0))</f>
        <v>1</v>
      </c>
      <c r="F67" t="str">
        <f>INDEX(Stores[storetype],MATCH(Sales[[#This Row],[store_no]],Stores[store_no],0))</f>
        <v>A</v>
      </c>
      <c r="G67" t="str">
        <f>INDEX(Stores[location_city],MATCH(Sales[[#This Row],[store_no]],Stores[store_no],0))</f>
        <v>Cincinnati</v>
      </c>
      <c r="H67" t="str">
        <f>INDEX(Stores[location_state],MATCH(Sales[[#This Row],[store_no]],Stores[store_no],0))</f>
        <v>Ohio</v>
      </c>
      <c r="I67">
        <f>INDEX(Stores[sqft],MATCH(Sales[[#This Row],[store_no]],Stores[store_no],0))</f>
        <v>127800</v>
      </c>
      <c r="J67" s="4" t="str">
        <f>INDEX(Departments[dept_name],MATCH(Sales[[#This Row],[dept_no]],Departments[dept_no],0))</f>
        <v>Health</v>
      </c>
      <c r="K67" s="4" t="str">
        <f>CONCATENATE(Sales[[#This Row],[region]],Sales[[#This Row],[storetype]])</f>
        <v>1A</v>
      </c>
      <c r="L67" s="4">
        <f>INDEX(RegionStoreCount[Store Count],MATCH(Sales[[#This Row],[RegionStoretype]],RegionStoreCount[Region/Type],0))</f>
        <v>5</v>
      </c>
      <c r="M67" s="4">
        <f>AND(Sales[[#This Row],[date]]&lt;=TY_YTDMax,Sales[[#This Row],[date]]&gt;=TY_YTDMin)*Sales[[#This Row],[sales]]</f>
        <v>0</v>
      </c>
      <c r="N67" s="4">
        <f>AND(Sales[[#This Row],[date]]&lt;=LY_YTDMax,Sales[[#This Row],[date]]&gt;=LY_YTDMin)*Sales[[#This Row],[sales]]</f>
        <v>81897.66750000001</v>
      </c>
      <c r="O67" s="4">
        <f>AND(Sales[[#This Row],[date]]&gt;=YoY_Min,Sales[[#This Row],[date]]&lt;=TY_YTDMax)*(Sales[[#This Row],[sales]]/Sales[[#This Row],[sqft]])</f>
        <v>0</v>
      </c>
      <c r="P67" s="4">
        <f>SUMIF(Sales[RegionStoretype],Sales[[#This Row],[RegionStoretype]],Sales[YoY_SSF])/Sales[[#This Row],[Region_TypeCount]]</f>
        <v>59.469551530910678</v>
      </c>
    </row>
    <row r="68" spans="1:16" x14ac:dyDescent="0.25">
      <c r="A68" s="1">
        <v>42741</v>
      </c>
      <c r="B68">
        <v>4</v>
      </c>
      <c r="C68">
        <v>11</v>
      </c>
      <c r="D68">
        <v>98008.801900000006</v>
      </c>
      <c r="E68">
        <f>INDEX(Stores[region],MATCH(Sales[[#This Row],[store_no]],Stores[store_no],0))</f>
        <v>1</v>
      </c>
      <c r="F68" t="str">
        <f>INDEX(Stores[storetype],MATCH(Sales[[#This Row],[store_no]],Stores[store_no],0))</f>
        <v>A</v>
      </c>
      <c r="G68" t="str">
        <f>INDEX(Stores[location_city],MATCH(Sales[[#This Row],[store_no]],Stores[store_no],0))</f>
        <v>Cincinnati</v>
      </c>
      <c r="H68" t="str">
        <f>INDEX(Stores[location_state],MATCH(Sales[[#This Row],[store_no]],Stores[store_no],0))</f>
        <v>Ohio</v>
      </c>
      <c r="I68">
        <f>INDEX(Stores[sqft],MATCH(Sales[[#This Row],[store_no]],Stores[store_no],0))</f>
        <v>127800</v>
      </c>
      <c r="J68" s="4" t="str">
        <f>INDEX(Departments[dept_name],MATCH(Sales[[#This Row],[dept_no]],Departments[dept_no],0))</f>
        <v>Home</v>
      </c>
      <c r="K68" s="4" t="str">
        <f>CONCATENATE(Sales[[#This Row],[region]],Sales[[#This Row],[storetype]])</f>
        <v>1A</v>
      </c>
      <c r="L68" s="4">
        <f>INDEX(RegionStoreCount[Store Count],MATCH(Sales[[#This Row],[RegionStoretype]],RegionStoreCount[Region/Type],0))</f>
        <v>5</v>
      </c>
      <c r="M68" s="4">
        <f>AND(Sales[[#This Row],[date]]&lt;=TY_YTDMax,Sales[[#This Row],[date]]&gt;=TY_YTDMin)*Sales[[#This Row],[sales]]</f>
        <v>0</v>
      </c>
      <c r="N68" s="4">
        <f>AND(Sales[[#This Row],[date]]&lt;=LY_YTDMax,Sales[[#This Row],[date]]&gt;=LY_YTDMin)*Sales[[#This Row],[sales]]</f>
        <v>98008.801900000006</v>
      </c>
      <c r="O68" s="4">
        <f>AND(Sales[[#This Row],[date]]&gt;=YoY_Min,Sales[[#This Row],[date]]&lt;=TY_YTDMax)*(Sales[[#This Row],[sales]]/Sales[[#This Row],[sqft]])</f>
        <v>0</v>
      </c>
      <c r="P68" s="4">
        <f>SUMIF(Sales[RegionStoretype],Sales[[#This Row],[RegionStoretype]],Sales[YoY_SSF])/Sales[[#This Row],[Region_TypeCount]]</f>
        <v>59.469551530910678</v>
      </c>
    </row>
    <row r="69" spans="1:16" x14ac:dyDescent="0.25">
      <c r="A69" s="1">
        <v>42741</v>
      </c>
      <c r="B69">
        <v>4</v>
      </c>
      <c r="C69">
        <v>12</v>
      </c>
      <c r="D69">
        <v>103978.81080000001</v>
      </c>
      <c r="E69">
        <f>INDEX(Stores[region],MATCH(Sales[[#This Row],[store_no]],Stores[store_no],0))</f>
        <v>1</v>
      </c>
      <c r="F69" t="str">
        <f>INDEX(Stores[storetype],MATCH(Sales[[#This Row],[store_no]],Stores[store_no],0))</f>
        <v>A</v>
      </c>
      <c r="G69" t="str">
        <f>INDEX(Stores[location_city],MATCH(Sales[[#This Row],[store_no]],Stores[store_no],0))</f>
        <v>Cincinnati</v>
      </c>
      <c r="H69" t="str">
        <f>INDEX(Stores[location_state],MATCH(Sales[[#This Row],[store_no]],Stores[store_no],0))</f>
        <v>Ohio</v>
      </c>
      <c r="I69">
        <f>INDEX(Stores[sqft],MATCH(Sales[[#This Row],[store_no]],Stores[store_no],0))</f>
        <v>127800</v>
      </c>
      <c r="J69" s="4" t="str">
        <f>INDEX(Departments[dept_name],MATCH(Sales[[#This Row],[dept_no]],Departments[dept_no],0))</f>
        <v>Jewelery</v>
      </c>
      <c r="K69" s="4" t="str">
        <f>CONCATENATE(Sales[[#This Row],[region]],Sales[[#This Row],[storetype]])</f>
        <v>1A</v>
      </c>
      <c r="L69" s="4">
        <f>INDEX(RegionStoreCount[Store Count],MATCH(Sales[[#This Row],[RegionStoretype]],RegionStoreCount[Region/Type],0))</f>
        <v>5</v>
      </c>
      <c r="M69" s="4">
        <f>AND(Sales[[#This Row],[date]]&lt;=TY_YTDMax,Sales[[#This Row],[date]]&gt;=TY_YTDMin)*Sales[[#This Row],[sales]]</f>
        <v>0</v>
      </c>
      <c r="N69" s="4">
        <f>AND(Sales[[#This Row],[date]]&lt;=LY_YTDMax,Sales[[#This Row],[date]]&gt;=LY_YTDMin)*Sales[[#This Row],[sales]]</f>
        <v>103978.81080000001</v>
      </c>
      <c r="O69" s="4">
        <f>AND(Sales[[#This Row],[date]]&gt;=YoY_Min,Sales[[#This Row],[date]]&lt;=TY_YTDMax)*(Sales[[#This Row],[sales]]/Sales[[#This Row],[sqft]])</f>
        <v>0</v>
      </c>
      <c r="P69" s="4">
        <f>SUMIF(Sales[RegionStoretype],Sales[[#This Row],[RegionStoretype]],Sales[YoY_SSF])/Sales[[#This Row],[Region_TypeCount]]</f>
        <v>59.469551530910678</v>
      </c>
    </row>
    <row r="70" spans="1:16" x14ac:dyDescent="0.25">
      <c r="A70" s="1">
        <v>42741</v>
      </c>
      <c r="B70">
        <v>4</v>
      </c>
      <c r="C70">
        <v>13</v>
      </c>
      <c r="D70">
        <v>357221.58260000002</v>
      </c>
      <c r="E70">
        <f>INDEX(Stores[region],MATCH(Sales[[#This Row],[store_no]],Stores[store_no],0))</f>
        <v>1</v>
      </c>
      <c r="F70" t="str">
        <f>INDEX(Stores[storetype],MATCH(Sales[[#This Row],[store_no]],Stores[store_no],0))</f>
        <v>A</v>
      </c>
      <c r="G70" t="str">
        <f>INDEX(Stores[location_city],MATCH(Sales[[#This Row],[store_no]],Stores[store_no],0))</f>
        <v>Cincinnati</v>
      </c>
      <c r="H70" t="str">
        <f>INDEX(Stores[location_state],MATCH(Sales[[#This Row],[store_no]],Stores[store_no],0))</f>
        <v>Ohio</v>
      </c>
      <c r="I70">
        <f>INDEX(Stores[sqft],MATCH(Sales[[#This Row],[store_no]],Stores[store_no],0))</f>
        <v>127800</v>
      </c>
      <c r="J70" s="4" t="str">
        <f>INDEX(Departments[dept_name],MATCH(Sales[[#This Row],[dept_no]],Departments[dept_no],0))</f>
        <v>Kids</v>
      </c>
      <c r="K70" s="4" t="str">
        <f>CONCATENATE(Sales[[#This Row],[region]],Sales[[#This Row],[storetype]])</f>
        <v>1A</v>
      </c>
      <c r="L70" s="4">
        <f>INDEX(RegionStoreCount[Store Count],MATCH(Sales[[#This Row],[RegionStoretype]],RegionStoreCount[Region/Type],0))</f>
        <v>5</v>
      </c>
      <c r="M70" s="4">
        <f>AND(Sales[[#This Row],[date]]&lt;=TY_YTDMax,Sales[[#This Row],[date]]&gt;=TY_YTDMin)*Sales[[#This Row],[sales]]</f>
        <v>0</v>
      </c>
      <c r="N70" s="4">
        <f>AND(Sales[[#This Row],[date]]&lt;=LY_YTDMax,Sales[[#This Row],[date]]&gt;=LY_YTDMin)*Sales[[#This Row],[sales]]</f>
        <v>357221.58260000002</v>
      </c>
      <c r="O70" s="4">
        <f>AND(Sales[[#This Row],[date]]&gt;=YoY_Min,Sales[[#This Row],[date]]&lt;=TY_YTDMax)*(Sales[[#This Row],[sales]]/Sales[[#This Row],[sqft]])</f>
        <v>0</v>
      </c>
      <c r="P70" s="4">
        <f>SUMIF(Sales[RegionStoretype],Sales[[#This Row],[RegionStoretype]],Sales[YoY_SSF])/Sales[[#This Row],[Region_TypeCount]]</f>
        <v>59.469551530910678</v>
      </c>
    </row>
    <row r="71" spans="1:16" x14ac:dyDescent="0.25">
      <c r="A71" s="1">
        <v>42741</v>
      </c>
      <c r="B71">
        <v>4</v>
      </c>
      <c r="C71">
        <v>14</v>
      </c>
      <c r="D71">
        <v>67328.850000000006</v>
      </c>
      <c r="E71">
        <f>INDEX(Stores[region],MATCH(Sales[[#This Row],[store_no]],Stores[store_no],0))</f>
        <v>1</v>
      </c>
      <c r="F71" t="str">
        <f>INDEX(Stores[storetype],MATCH(Sales[[#This Row],[store_no]],Stores[store_no],0))</f>
        <v>A</v>
      </c>
      <c r="G71" t="str">
        <f>INDEX(Stores[location_city],MATCH(Sales[[#This Row],[store_no]],Stores[store_no],0))</f>
        <v>Cincinnati</v>
      </c>
      <c r="H71" t="str">
        <f>INDEX(Stores[location_state],MATCH(Sales[[#This Row],[store_no]],Stores[store_no],0))</f>
        <v>Ohio</v>
      </c>
      <c r="I71">
        <f>INDEX(Stores[sqft],MATCH(Sales[[#This Row],[store_no]],Stores[store_no],0))</f>
        <v>127800</v>
      </c>
      <c r="J71" s="4" t="str">
        <f>INDEX(Departments[dept_name],MATCH(Sales[[#This Row],[dept_no]],Departments[dept_no],0))</f>
        <v>Movies</v>
      </c>
      <c r="K71" s="4" t="str">
        <f>CONCATENATE(Sales[[#This Row],[region]],Sales[[#This Row],[storetype]])</f>
        <v>1A</v>
      </c>
      <c r="L71" s="4">
        <f>INDEX(RegionStoreCount[Store Count],MATCH(Sales[[#This Row],[RegionStoretype]],RegionStoreCount[Region/Type],0))</f>
        <v>5</v>
      </c>
      <c r="M71" s="4">
        <f>AND(Sales[[#This Row],[date]]&lt;=TY_YTDMax,Sales[[#This Row],[date]]&gt;=TY_YTDMin)*Sales[[#This Row],[sales]]</f>
        <v>0</v>
      </c>
      <c r="N71" s="4">
        <f>AND(Sales[[#This Row],[date]]&lt;=LY_YTDMax,Sales[[#This Row],[date]]&gt;=LY_YTDMin)*Sales[[#This Row],[sales]]</f>
        <v>67328.850000000006</v>
      </c>
      <c r="O71" s="4">
        <f>AND(Sales[[#This Row],[date]]&gt;=YoY_Min,Sales[[#This Row],[date]]&lt;=TY_YTDMax)*(Sales[[#This Row],[sales]]/Sales[[#This Row],[sqft]])</f>
        <v>0</v>
      </c>
      <c r="P71" s="4">
        <f>SUMIF(Sales[RegionStoretype],Sales[[#This Row],[RegionStoretype]],Sales[YoY_SSF])/Sales[[#This Row],[Region_TypeCount]]</f>
        <v>59.469551530910678</v>
      </c>
    </row>
    <row r="72" spans="1:16" x14ac:dyDescent="0.25">
      <c r="A72" s="1">
        <v>42741</v>
      </c>
      <c r="B72">
        <v>4</v>
      </c>
      <c r="C72">
        <v>15</v>
      </c>
      <c r="D72">
        <v>9205.0272000000004</v>
      </c>
      <c r="E72">
        <f>INDEX(Stores[region],MATCH(Sales[[#This Row],[store_no]],Stores[store_no],0))</f>
        <v>1</v>
      </c>
      <c r="F72" t="str">
        <f>INDEX(Stores[storetype],MATCH(Sales[[#This Row],[store_no]],Stores[store_no],0))</f>
        <v>A</v>
      </c>
      <c r="G72" t="str">
        <f>INDEX(Stores[location_city],MATCH(Sales[[#This Row],[store_no]],Stores[store_no],0))</f>
        <v>Cincinnati</v>
      </c>
      <c r="H72" t="str">
        <f>INDEX(Stores[location_state],MATCH(Sales[[#This Row],[store_no]],Stores[store_no],0))</f>
        <v>Ohio</v>
      </c>
      <c r="I72">
        <f>INDEX(Stores[sqft],MATCH(Sales[[#This Row],[store_no]],Stores[store_no],0))</f>
        <v>127800</v>
      </c>
      <c r="J72" s="4" t="str">
        <f>INDEX(Departments[dept_name],MATCH(Sales[[#This Row],[dept_no]],Departments[dept_no],0))</f>
        <v>Music</v>
      </c>
      <c r="K72" s="4" t="str">
        <f>CONCATENATE(Sales[[#This Row],[region]],Sales[[#This Row],[storetype]])</f>
        <v>1A</v>
      </c>
      <c r="L72" s="4">
        <f>INDEX(RegionStoreCount[Store Count],MATCH(Sales[[#This Row],[RegionStoretype]],RegionStoreCount[Region/Type],0))</f>
        <v>5</v>
      </c>
      <c r="M72" s="4">
        <f>AND(Sales[[#This Row],[date]]&lt;=TY_YTDMax,Sales[[#This Row],[date]]&gt;=TY_YTDMin)*Sales[[#This Row],[sales]]</f>
        <v>0</v>
      </c>
      <c r="N72" s="4">
        <f>AND(Sales[[#This Row],[date]]&lt;=LY_YTDMax,Sales[[#This Row],[date]]&gt;=LY_YTDMin)*Sales[[#This Row],[sales]]</f>
        <v>9205.0272000000004</v>
      </c>
      <c r="O72" s="4">
        <f>AND(Sales[[#This Row],[date]]&gt;=YoY_Min,Sales[[#This Row],[date]]&lt;=TY_YTDMax)*(Sales[[#This Row],[sales]]/Sales[[#This Row],[sqft]])</f>
        <v>0</v>
      </c>
      <c r="P72" s="4">
        <f>SUMIF(Sales[RegionStoretype],Sales[[#This Row],[RegionStoretype]],Sales[YoY_SSF])/Sales[[#This Row],[Region_TypeCount]]</f>
        <v>59.469551530910678</v>
      </c>
    </row>
    <row r="73" spans="1:16" x14ac:dyDescent="0.25">
      <c r="A73" s="1">
        <v>42741</v>
      </c>
      <c r="B73">
        <v>4</v>
      </c>
      <c r="C73">
        <v>16</v>
      </c>
      <c r="D73">
        <v>45278.320800000001</v>
      </c>
      <c r="E73">
        <f>INDEX(Stores[region],MATCH(Sales[[#This Row],[store_no]],Stores[store_no],0))</f>
        <v>1</v>
      </c>
      <c r="F73" t="str">
        <f>INDEX(Stores[storetype],MATCH(Sales[[#This Row],[store_no]],Stores[store_no],0))</f>
        <v>A</v>
      </c>
      <c r="G73" t="str">
        <f>INDEX(Stores[location_city],MATCH(Sales[[#This Row],[store_no]],Stores[store_no],0))</f>
        <v>Cincinnati</v>
      </c>
      <c r="H73" t="str">
        <f>INDEX(Stores[location_state],MATCH(Sales[[#This Row],[store_no]],Stores[store_no],0))</f>
        <v>Ohio</v>
      </c>
      <c r="I73">
        <f>INDEX(Stores[sqft],MATCH(Sales[[#This Row],[store_no]],Stores[store_no],0))</f>
        <v>127800</v>
      </c>
      <c r="J73" s="4" t="str">
        <f>INDEX(Departments[dept_name],MATCH(Sales[[#This Row],[dept_no]],Departments[dept_no],0))</f>
        <v>Outdoors</v>
      </c>
      <c r="K73" s="4" t="str">
        <f>CONCATENATE(Sales[[#This Row],[region]],Sales[[#This Row],[storetype]])</f>
        <v>1A</v>
      </c>
      <c r="L73" s="4">
        <f>INDEX(RegionStoreCount[Store Count],MATCH(Sales[[#This Row],[RegionStoretype]],RegionStoreCount[Region/Type],0))</f>
        <v>5</v>
      </c>
      <c r="M73" s="4">
        <f>AND(Sales[[#This Row],[date]]&lt;=TY_YTDMax,Sales[[#This Row],[date]]&gt;=TY_YTDMin)*Sales[[#This Row],[sales]]</f>
        <v>0</v>
      </c>
      <c r="N73" s="4">
        <f>AND(Sales[[#This Row],[date]]&lt;=LY_YTDMax,Sales[[#This Row],[date]]&gt;=LY_YTDMin)*Sales[[#This Row],[sales]]</f>
        <v>45278.320800000001</v>
      </c>
      <c r="O73" s="4">
        <f>AND(Sales[[#This Row],[date]]&gt;=YoY_Min,Sales[[#This Row],[date]]&lt;=TY_YTDMax)*(Sales[[#This Row],[sales]]/Sales[[#This Row],[sqft]])</f>
        <v>0</v>
      </c>
      <c r="P73" s="4">
        <f>SUMIF(Sales[RegionStoretype],Sales[[#This Row],[RegionStoretype]],Sales[YoY_SSF])/Sales[[#This Row],[Region_TypeCount]]</f>
        <v>59.469551530910678</v>
      </c>
    </row>
    <row r="74" spans="1:16" x14ac:dyDescent="0.25">
      <c r="A74" s="1">
        <v>42741</v>
      </c>
      <c r="B74">
        <v>4</v>
      </c>
      <c r="C74">
        <v>17</v>
      </c>
      <c r="D74">
        <v>82214.271700000012</v>
      </c>
      <c r="E74">
        <f>INDEX(Stores[region],MATCH(Sales[[#This Row],[store_no]],Stores[store_no],0))</f>
        <v>1</v>
      </c>
      <c r="F74" t="str">
        <f>INDEX(Stores[storetype],MATCH(Sales[[#This Row],[store_no]],Stores[store_no],0))</f>
        <v>A</v>
      </c>
      <c r="G74" t="str">
        <f>INDEX(Stores[location_city],MATCH(Sales[[#This Row],[store_no]],Stores[store_no],0))</f>
        <v>Cincinnati</v>
      </c>
      <c r="H74" t="str">
        <f>INDEX(Stores[location_state],MATCH(Sales[[#This Row],[store_no]],Stores[store_no],0))</f>
        <v>Ohio</v>
      </c>
      <c r="I74">
        <f>INDEX(Stores[sqft],MATCH(Sales[[#This Row],[store_no]],Stores[store_no],0))</f>
        <v>127800</v>
      </c>
      <c r="J74" s="4" t="str">
        <f>INDEX(Departments[dept_name],MATCH(Sales[[#This Row],[dept_no]],Departments[dept_no],0))</f>
        <v>Shoes</v>
      </c>
      <c r="K74" s="4" t="str">
        <f>CONCATENATE(Sales[[#This Row],[region]],Sales[[#This Row],[storetype]])</f>
        <v>1A</v>
      </c>
      <c r="L74" s="4">
        <f>INDEX(RegionStoreCount[Store Count],MATCH(Sales[[#This Row],[RegionStoretype]],RegionStoreCount[Region/Type],0))</f>
        <v>5</v>
      </c>
      <c r="M74" s="4">
        <f>AND(Sales[[#This Row],[date]]&lt;=TY_YTDMax,Sales[[#This Row],[date]]&gt;=TY_YTDMin)*Sales[[#This Row],[sales]]</f>
        <v>0</v>
      </c>
      <c r="N74" s="4">
        <f>AND(Sales[[#This Row],[date]]&lt;=LY_YTDMax,Sales[[#This Row],[date]]&gt;=LY_YTDMin)*Sales[[#This Row],[sales]]</f>
        <v>82214.271700000012</v>
      </c>
      <c r="O74" s="4">
        <f>AND(Sales[[#This Row],[date]]&gt;=YoY_Min,Sales[[#This Row],[date]]&lt;=TY_YTDMax)*(Sales[[#This Row],[sales]]/Sales[[#This Row],[sqft]])</f>
        <v>0</v>
      </c>
      <c r="P74" s="4">
        <f>SUMIF(Sales[RegionStoretype],Sales[[#This Row],[RegionStoretype]],Sales[YoY_SSF])/Sales[[#This Row],[Region_TypeCount]]</f>
        <v>59.469551530910678</v>
      </c>
    </row>
    <row r="75" spans="1:16" x14ac:dyDescent="0.25">
      <c r="A75" s="1">
        <v>42741</v>
      </c>
      <c r="B75">
        <v>4</v>
      </c>
      <c r="C75">
        <v>18</v>
      </c>
      <c r="D75">
        <v>42795.688399999999</v>
      </c>
      <c r="E75">
        <f>INDEX(Stores[region],MATCH(Sales[[#This Row],[store_no]],Stores[store_no],0))</f>
        <v>1</v>
      </c>
      <c r="F75" t="str">
        <f>INDEX(Stores[storetype],MATCH(Sales[[#This Row],[store_no]],Stores[store_no],0))</f>
        <v>A</v>
      </c>
      <c r="G75" t="str">
        <f>INDEX(Stores[location_city],MATCH(Sales[[#This Row],[store_no]],Stores[store_no],0))</f>
        <v>Cincinnati</v>
      </c>
      <c r="H75" t="str">
        <f>INDEX(Stores[location_state],MATCH(Sales[[#This Row],[store_no]],Stores[store_no],0))</f>
        <v>Ohio</v>
      </c>
      <c r="I75">
        <f>INDEX(Stores[sqft],MATCH(Sales[[#This Row],[store_no]],Stores[store_no],0))</f>
        <v>127800</v>
      </c>
      <c r="J75" s="4" t="str">
        <f>INDEX(Departments[dept_name],MATCH(Sales[[#This Row],[dept_no]],Departments[dept_no],0))</f>
        <v>Sports</v>
      </c>
      <c r="K75" s="4" t="str">
        <f>CONCATENATE(Sales[[#This Row],[region]],Sales[[#This Row],[storetype]])</f>
        <v>1A</v>
      </c>
      <c r="L75" s="4">
        <f>INDEX(RegionStoreCount[Store Count],MATCH(Sales[[#This Row],[RegionStoretype]],RegionStoreCount[Region/Type],0))</f>
        <v>5</v>
      </c>
      <c r="M75" s="4">
        <f>AND(Sales[[#This Row],[date]]&lt;=TY_YTDMax,Sales[[#This Row],[date]]&gt;=TY_YTDMin)*Sales[[#This Row],[sales]]</f>
        <v>0</v>
      </c>
      <c r="N75" s="4">
        <f>AND(Sales[[#This Row],[date]]&lt;=LY_YTDMax,Sales[[#This Row],[date]]&gt;=LY_YTDMin)*Sales[[#This Row],[sales]]</f>
        <v>42795.688399999999</v>
      </c>
      <c r="O75" s="4">
        <f>AND(Sales[[#This Row],[date]]&gt;=YoY_Min,Sales[[#This Row],[date]]&lt;=TY_YTDMax)*(Sales[[#This Row],[sales]]/Sales[[#This Row],[sqft]])</f>
        <v>0</v>
      </c>
      <c r="P75" s="4">
        <f>SUMIF(Sales[RegionStoretype],Sales[[#This Row],[RegionStoretype]],Sales[YoY_SSF])/Sales[[#This Row],[Region_TypeCount]]</f>
        <v>59.469551530910678</v>
      </c>
    </row>
    <row r="76" spans="1:16" x14ac:dyDescent="0.25">
      <c r="A76" s="1">
        <v>42741</v>
      </c>
      <c r="B76">
        <v>4</v>
      </c>
      <c r="C76">
        <v>19</v>
      </c>
      <c r="D76">
        <v>74831.986399999994</v>
      </c>
      <c r="E76">
        <f>INDEX(Stores[region],MATCH(Sales[[#This Row],[store_no]],Stores[store_no],0))</f>
        <v>1</v>
      </c>
      <c r="F76" t="str">
        <f>INDEX(Stores[storetype],MATCH(Sales[[#This Row],[store_no]],Stores[store_no],0))</f>
        <v>A</v>
      </c>
      <c r="G76" t="str">
        <f>INDEX(Stores[location_city],MATCH(Sales[[#This Row],[store_no]],Stores[store_no],0))</f>
        <v>Cincinnati</v>
      </c>
      <c r="H76" t="str">
        <f>INDEX(Stores[location_state],MATCH(Sales[[#This Row],[store_no]],Stores[store_no],0))</f>
        <v>Ohio</v>
      </c>
      <c r="I76">
        <f>INDEX(Stores[sqft],MATCH(Sales[[#This Row],[store_no]],Stores[store_no],0))</f>
        <v>127800</v>
      </c>
      <c r="J76" s="4" t="str">
        <f>INDEX(Departments[dept_name],MATCH(Sales[[#This Row],[dept_no]],Departments[dept_no],0))</f>
        <v>Tools</v>
      </c>
      <c r="K76" s="4" t="str">
        <f>CONCATENATE(Sales[[#This Row],[region]],Sales[[#This Row],[storetype]])</f>
        <v>1A</v>
      </c>
      <c r="L76" s="4">
        <f>INDEX(RegionStoreCount[Store Count],MATCH(Sales[[#This Row],[RegionStoretype]],RegionStoreCount[Region/Type],0))</f>
        <v>5</v>
      </c>
      <c r="M76" s="4">
        <f>AND(Sales[[#This Row],[date]]&lt;=TY_YTDMax,Sales[[#This Row],[date]]&gt;=TY_YTDMin)*Sales[[#This Row],[sales]]</f>
        <v>0</v>
      </c>
      <c r="N76" s="4">
        <f>AND(Sales[[#This Row],[date]]&lt;=LY_YTDMax,Sales[[#This Row],[date]]&gt;=LY_YTDMin)*Sales[[#This Row],[sales]]</f>
        <v>74831.986399999994</v>
      </c>
      <c r="O76" s="4">
        <f>AND(Sales[[#This Row],[date]]&gt;=YoY_Min,Sales[[#This Row],[date]]&lt;=TY_YTDMax)*(Sales[[#This Row],[sales]]/Sales[[#This Row],[sqft]])</f>
        <v>0</v>
      </c>
      <c r="P76" s="4">
        <f>SUMIF(Sales[RegionStoretype],Sales[[#This Row],[RegionStoretype]],Sales[YoY_SSF])/Sales[[#This Row],[Region_TypeCount]]</f>
        <v>59.469551530910678</v>
      </c>
    </row>
    <row r="77" spans="1:16" x14ac:dyDescent="0.25">
      <c r="A77" s="1">
        <v>42741</v>
      </c>
      <c r="B77">
        <v>4</v>
      </c>
      <c r="C77">
        <v>20</v>
      </c>
      <c r="D77">
        <v>443432.71920000005</v>
      </c>
      <c r="E77">
        <f>INDEX(Stores[region],MATCH(Sales[[#This Row],[store_no]],Stores[store_no],0))</f>
        <v>1</v>
      </c>
      <c r="F77" t="str">
        <f>INDEX(Stores[storetype],MATCH(Sales[[#This Row],[store_no]],Stores[store_no],0))</f>
        <v>A</v>
      </c>
      <c r="G77" t="str">
        <f>INDEX(Stores[location_city],MATCH(Sales[[#This Row],[store_no]],Stores[store_no],0))</f>
        <v>Cincinnati</v>
      </c>
      <c r="H77" t="str">
        <f>INDEX(Stores[location_state],MATCH(Sales[[#This Row],[store_no]],Stores[store_no],0))</f>
        <v>Ohio</v>
      </c>
      <c r="I77">
        <f>INDEX(Stores[sqft],MATCH(Sales[[#This Row],[store_no]],Stores[store_no],0))</f>
        <v>127800</v>
      </c>
      <c r="J77" s="4" t="str">
        <f>INDEX(Departments[dept_name],MATCH(Sales[[#This Row],[dept_no]],Departments[dept_no],0))</f>
        <v>Toys</v>
      </c>
      <c r="K77" s="4" t="str">
        <f>CONCATENATE(Sales[[#This Row],[region]],Sales[[#This Row],[storetype]])</f>
        <v>1A</v>
      </c>
      <c r="L77" s="4">
        <f>INDEX(RegionStoreCount[Store Count],MATCH(Sales[[#This Row],[RegionStoretype]],RegionStoreCount[Region/Type],0))</f>
        <v>5</v>
      </c>
      <c r="M77" s="4">
        <f>AND(Sales[[#This Row],[date]]&lt;=TY_YTDMax,Sales[[#This Row],[date]]&gt;=TY_YTDMin)*Sales[[#This Row],[sales]]</f>
        <v>0</v>
      </c>
      <c r="N77" s="4">
        <f>AND(Sales[[#This Row],[date]]&lt;=LY_YTDMax,Sales[[#This Row],[date]]&gt;=LY_YTDMin)*Sales[[#This Row],[sales]]</f>
        <v>443432.71920000005</v>
      </c>
      <c r="O77" s="4">
        <f>AND(Sales[[#This Row],[date]]&gt;=YoY_Min,Sales[[#This Row],[date]]&lt;=TY_YTDMax)*(Sales[[#This Row],[sales]]/Sales[[#This Row],[sqft]])</f>
        <v>0</v>
      </c>
      <c r="P77" s="4">
        <f>SUMIF(Sales[RegionStoretype],Sales[[#This Row],[RegionStoretype]],Sales[YoY_SSF])/Sales[[#This Row],[Region_TypeCount]]</f>
        <v>59.469551530910678</v>
      </c>
    </row>
    <row r="78" spans="1:16" x14ac:dyDescent="0.25">
      <c r="A78" s="1">
        <v>42741</v>
      </c>
      <c r="B78">
        <v>5</v>
      </c>
      <c r="C78">
        <v>1</v>
      </c>
      <c r="D78">
        <v>12855.3722</v>
      </c>
      <c r="E78">
        <f>INDEX(Stores[region],MATCH(Sales[[#This Row],[store_no]],Stores[store_no],0))</f>
        <v>1</v>
      </c>
      <c r="F78" t="str">
        <f>INDEX(Stores[storetype],MATCH(Sales[[#This Row],[store_no]],Stores[store_no],0))</f>
        <v>B</v>
      </c>
      <c r="G78" t="str">
        <f>INDEX(Stores[location_city],MATCH(Sales[[#This Row],[store_no]],Stores[store_no],0))</f>
        <v>Bloomington</v>
      </c>
      <c r="H78" t="str">
        <f>INDEX(Stores[location_state],MATCH(Sales[[#This Row],[store_no]],Stores[store_no],0))</f>
        <v>Indiana</v>
      </c>
      <c r="I78">
        <f>INDEX(Stores[sqft],MATCH(Sales[[#This Row],[store_no]],Stores[store_no],0))</f>
        <v>114500</v>
      </c>
      <c r="J78" s="4" t="str">
        <f>INDEX(Departments[dept_name],MATCH(Sales[[#This Row],[dept_no]],Departments[dept_no],0))</f>
        <v>Automotive</v>
      </c>
      <c r="K78" s="4" t="str">
        <f>CONCATENATE(Sales[[#This Row],[region]],Sales[[#This Row],[storetype]])</f>
        <v>1B</v>
      </c>
      <c r="L78" s="4">
        <f>INDEX(RegionStoreCount[Store Count],MATCH(Sales[[#This Row],[RegionStoretype]],RegionStoreCount[Region/Type],0))</f>
        <v>5</v>
      </c>
      <c r="M78" s="4">
        <f>AND(Sales[[#This Row],[date]]&lt;=TY_YTDMax,Sales[[#This Row],[date]]&gt;=TY_YTDMin)*Sales[[#This Row],[sales]]</f>
        <v>0</v>
      </c>
      <c r="N78" s="4">
        <f>AND(Sales[[#This Row],[date]]&lt;=LY_YTDMax,Sales[[#This Row],[date]]&gt;=LY_YTDMin)*Sales[[#This Row],[sales]]</f>
        <v>12855.3722</v>
      </c>
      <c r="O78" s="4">
        <f>AND(Sales[[#This Row],[date]]&gt;=YoY_Min,Sales[[#This Row],[date]]&lt;=TY_YTDMax)*(Sales[[#This Row],[sales]]/Sales[[#This Row],[sqft]])</f>
        <v>0</v>
      </c>
      <c r="P78" s="4">
        <f>SUMIF(Sales[RegionStoretype],Sales[[#This Row],[RegionStoretype]],Sales[YoY_SSF])/Sales[[#This Row],[Region_TypeCount]]</f>
        <v>68.518982968140051</v>
      </c>
    </row>
    <row r="79" spans="1:16" x14ac:dyDescent="0.25">
      <c r="A79" s="1">
        <v>42741</v>
      </c>
      <c r="B79">
        <v>5</v>
      </c>
      <c r="C79">
        <v>2</v>
      </c>
      <c r="D79">
        <v>31169.429499999998</v>
      </c>
      <c r="E79">
        <f>INDEX(Stores[region],MATCH(Sales[[#This Row],[store_no]],Stores[store_no],0))</f>
        <v>1</v>
      </c>
      <c r="F79" t="str">
        <f>INDEX(Stores[storetype],MATCH(Sales[[#This Row],[store_no]],Stores[store_no],0))</f>
        <v>B</v>
      </c>
      <c r="G79" t="str">
        <f>INDEX(Stores[location_city],MATCH(Sales[[#This Row],[store_no]],Stores[store_no],0))</f>
        <v>Bloomington</v>
      </c>
      <c r="H79" t="str">
        <f>INDEX(Stores[location_state],MATCH(Sales[[#This Row],[store_no]],Stores[store_no],0))</f>
        <v>Indiana</v>
      </c>
      <c r="I79">
        <f>INDEX(Stores[sqft],MATCH(Sales[[#This Row],[store_no]],Stores[store_no],0))</f>
        <v>114500</v>
      </c>
      <c r="J79" s="4" t="str">
        <f>INDEX(Departments[dept_name],MATCH(Sales[[#This Row],[dept_no]],Departments[dept_no],0))</f>
        <v>Baby</v>
      </c>
      <c r="K79" s="4" t="str">
        <f>CONCATENATE(Sales[[#This Row],[region]],Sales[[#This Row],[storetype]])</f>
        <v>1B</v>
      </c>
      <c r="L79" s="4">
        <f>INDEX(RegionStoreCount[Store Count],MATCH(Sales[[#This Row],[RegionStoretype]],RegionStoreCount[Region/Type],0))</f>
        <v>5</v>
      </c>
      <c r="M79" s="4">
        <f>AND(Sales[[#This Row],[date]]&lt;=TY_YTDMax,Sales[[#This Row],[date]]&gt;=TY_YTDMin)*Sales[[#This Row],[sales]]</f>
        <v>0</v>
      </c>
      <c r="N79" s="4">
        <f>AND(Sales[[#This Row],[date]]&lt;=LY_YTDMax,Sales[[#This Row],[date]]&gt;=LY_YTDMin)*Sales[[#This Row],[sales]]</f>
        <v>31169.429499999998</v>
      </c>
      <c r="O79" s="4">
        <f>AND(Sales[[#This Row],[date]]&gt;=YoY_Min,Sales[[#This Row],[date]]&lt;=TY_YTDMax)*(Sales[[#This Row],[sales]]/Sales[[#This Row],[sqft]])</f>
        <v>0</v>
      </c>
      <c r="P79" s="4">
        <f>SUMIF(Sales[RegionStoretype],Sales[[#This Row],[RegionStoretype]],Sales[YoY_SSF])/Sales[[#This Row],[Region_TypeCount]]</f>
        <v>68.518982968140051</v>
      </c>
    </row>
    <row r="80" spans="1:16" x14ac:dyDescent="0.25">
      <c r="A80" s="1">
        <v>42741</v>
      </c>
      <c r="B80">
        <v>5</v>
      </c>
      <c r="C80">
        <v>3</v>
      </c>
      <c r="D80">
        <v>36454.699999999997</v>
      </c>
      <c r="E80">
        <f>INDEX(Stores[region],MATCH(Sales[[#This Row],[store_no]],Stores[store_no],0))</f>
        <v>1</v>
      </c>
      <c r="F80" t="str">
        <f>INDEX(Stores[storetype],MATCH(Sales[[#This Row],[store_no]],Stores[store_no],0))</f>
        <v>B</v>
      </c>
      <c r="G80" t="str">
        <f>INDEX(Stores[location_city],MATCH(Sales[[#This Row],[store_no]],Stores[store_no],0))</f>
        <v>Bloomington</v>
      </c>
      <c r="H80" t="str">
        <f>INDEX(Stores[location_state],MATCH(Sales[[#This Row],[store_no]],Stores[store_no],0))</f>
        <v>Indiana</v>
      </c>
      <c r="I80">
        <f>INDEX(Stores[sqft],MATCH(Sales[[#This Row],[store_no]],Stores[store_no],0))</f>
        <v>114500</v>
      </c>
      <c r="J80" s="4" t="str">
        <f>INDEX(Departments[dept_name],MATCH(Sales[[#This Row],[dept_no]],Departments[dept_no],0))</f>
        <v>Beauty</v>
      </c>
      <c r="K80" s="4" t="str">
        <f>CONCATENATE(Sales[[#This Row],[region]],Sales[[#This Row],[storetype]])</f>
        <v>1B</v>
      </c>
      <c r="L80" s="4">
        <f>INDEX(RegionStoreCount[Store Count],MATCH(Sales[[#This Row],[RegionStoretype]],RegionStoreCount[Region/Type],0))</f>
        <v>5</v>
      </c>
      <c r="M80" s="4">
        <f>AND(Sales[[#This Row],[date]]&lt;=TY_YTDMax,Sales[[#This Row],[date]]&gt;=TY_YTDMin)*Sales[[#This Row],[sales]]</f>
        <v>0</v>
      </c>
      <c r="N80" s="4">
        <f>AND(Sales[[#This Row],[date]]&lt;=LY_YTDMax,Sales[[#This Row],[date]]&gt;=LY_YTDMin)*Sales[[#This Row],[sales]]</f>
        <v>36454.699999999997</v>
      </c>
      <c r="O80" s="4">
        <f>AND(Sales[[#This Row],[date]]&gt;=YoY_Min,Sales[[#This Row],[date]]&lt;=TY_YTDMax)*(Sales[[#This Row],[sales]]/Sales[[#This Row],[sqft]])</f>
        <v>0</v>
      </c>
      <c r="P80" s="4">
        <f>SUMIF(Sales[RegionStoretype],Sales[[#This Row],[RegionStoretype]],Sales[YoY_SSF])/Sales[[#This Row],[Region_TypeCount]]</f>
        <v>68.518982968140051</v>
      </c>
    </row>
    <row r="81" spans="1:16" x14ac:dyDescent="0.25">
      <c r="A81" s="1">
        <v>42741</v>
      </c>
      <c r="B81">
        <v>5</v>
      </c>
      <c r="C81">
        <v>4</v>
      </c>
      <c r="D81">
        <v>19297.7107</v>
      </c>
      <c r="E81">
        <f>INDEX(Stores[region],MATCH(Sales[[#This Row],[store_no]],Stores[store_no],0))</f>
        <v>1</v>
      </c>
      <c r="F81" t="str">
        <f>INDEX(Stores[storetype],MATCH(Sales[[#This Row],[store_no]],Stores[store_no],0))</f>
        <v>B</v>
      </c>
      <c r="G81" t="str">
        <f>INDEX(Stores[location_city],MATCH(Sales[[#This Row],[store_no]],Stores[store_no],0))</f>
        <v>Bloomington</v>
      </c>
      <c r="H81" t="str">
        <f>INDEX(Stores[location_state],MATCH(Sales[[#This Row],[store_no]],Stores[store_no],0))</f>
        <v>Indiana</v>
      </c>
      <c r="I81">
        <f>INDEX(Stores[sqft],MATCH(Sales[[#This Row],[store_no]],Stores[store_no],0))</f>
        <v>114500</v>
      </c>
      <c r="J81" s="4" t="str">
        <f>INDEX(Departments[dept_name],MATCH(Sales[[#This Row],[dept_no]],Departments[dept_no],0))</f>
        <v>Books</v>
      </c>
      <c r="K81" s="4" t="str">
        <f>CONCATENATE(Sales[[#This Row],[region]],Sales[[#This Row],[storetype]])</f>
        <v>1B</v>
      </c>
      <c r="L81" s="4">
        <f>INDEX(RegionStoreCount[Store Count],MATCH(Sales[[#This Row],[RegionStoretype]],RegionStoreCount[Region/Type],0))</f>
        <v>5</v>
      </c>
      <c r="M81" s="4">
        <f>AND(Sales[[#This Row],[date]]&lt;=TY_YTDMax,Sales[[#This Row],[date]]&gt;=TY_YTDMin)*Sales[[#This Row],[sales]]</f>
        <v>0</v>
      </c>
      <c r="N81" s="4">
        <f>AND(Sales[[#This Row],[date]]&lt;=LY_YTDMax,Sales[[#This Row],[date]]&gt;=LY_YTDMin)*Sales[[#This Row],[sales]]</f>
        <v>19297.7107</v>
      </c>
      <c r="O81" s="4">
        <f>AND(Sales[[#This Row],[date]]&gt;=YoY_Min,Sales[[#This Row],[date]]&lt;=TY_YTDMax)*(Sales[[#This Row],[sales]]/Sales[[#This Row],[sqft]])</f>
        <v>0</v>
      </c>
      <c r="P81" s="4">
        <f>SUMIF(Sales[RegionStoretype],Sales[[#This Row],[RegionStoretype]],Sales[YoY_SSF])/Sales[[#This Row],[Region_TypeCount]]</f>
        <v>68.518982968140051</v>
      </c>
    </row>
    <row r="82" spans="1:16" x14ac:dyDescent="0.25">
      <c r="A82" s="1">
        <v>42741</v>
      </c>
      <c r="B82">
        <v>5</v>
      </c>
      <c r="C82">
        <v>5</v>
      </c>
      <c r="D82">
        <v>21802.069799999997</v>
      </c>
      <c r="E82">
        <f>INDEX(Stores[region],MATCH(Sales[[#This Row],[store_no]],Stores[store_no],0))</f>
        <v>1</v>
      </c>
      <c r="F82" t="str">
        <f>INDEX(Stores[storetype],MATCH(Sales[[#This Row],[store_no]],Stores[store_no],0))</f>
        <v>B</v>
      </c>
      <c r="G82" t="str">
        <f>INDEX(Stores[location_city],MATCH(Sales[[#This Row],[store_no]],Stores[store_no],0))</f>
        <v>Bloomington</v>
      </c>
      <c r="H82" t="str">
        <f>INDEX(Stores[location_state],MATCH(Sales[[#This Row],[store_no]],Stores[store_no],0))</f>
        <v>Indiana</v>
      </c>
      <c r="I82">
        <f>INDEX(Stores[sqft],MATCH(Sales[[#This Row],[store_no]],Stores[store_no],0))</f>
        <v>114500</v>
      </c>
      <c r="J82" s="4" t="str">
        <f>INDEX(Departments[dept_name],MATCH(Sales[[#This Row],[dept_no]],Departments[dept_no],0))</f>
        <v>Clothing</v>
      </c>
      <c r="K82" s="4" t="str">
        <f>CONCATENATE(Sales[[#This Row],[region]],Sales[[#This Row],[storetype]])</f>
        <v>1B</v>
      </c>
      <c r="L82" s="4">
        <f>INDEX(RegionStoreCount[Store Count],MATCH(Sales[[#This Row],[RegionStoretype]],RegionStoreCount[Region/Type],0))</f>
        <v>5</v>
      </c>
      <c r="M82" s="4">
        <f>AND(Sales[[#This Row],[date]]&lt;=TY_YTDMax,Sales[[#This Row],[date]]&gt;=TY_YTDMin)*Sales[[#This Row],[sales]]</f>
        <v>0</v>
      </c>
      <c r="N82" s="4">
        <f>AND(Sales[[#This Row],[date]]&lt;=LY_YTDMax,Sales[[#This Row],[date]]&gt;=LY_YTDMin)*Sales[[#This Row],[sales]]</f>
        <v>21802.069799999997</v>
      </c>
      <c r="O82" s="4">
        <f>AND(Sales[[#This Row],[date]]&gt;=YoY_Min,Sales[[#This Row],[date]]&lt;=TY_YTDMax)*(Sales[[#This Row],[sales]]/Sales[[#This Row],[sqft]])</f>
        <v>0</v>
      </c>
      <c r="P82" s="4">
        <f>SUMIF(Sales[RegionStoretype],Sales[[#This Row],[RegionStoretype]],Sales[YoY_SSF])/Sales[[#This Row],[Region_TypeCount]]</f>
        <v>68.518982968140051</v>
      </c>
    </row>
    <row r="83" spans="1:16" x14ac:dyDescent="0.25">
      <c r="A83" s="1">
        <v>42741</v>
      </c>
      <c r="B83">
        <v>5</v>
      </c>
      <c r="C83">
        <v>6</v>
      </c>
      <c r="D83">
        <v>50590.654700000006</v>
      </c>
      <c r="E83">
        <f>INDEX(Stores[region],MATCH(Sales[[#This Row],[store_no]],Stores[store_no],0))</f>
        <v>1</v>
      </c>
      <c r="F83" t="str">
        <f>INDEX(Stores[storetype],MATCH(Sales[[#This Row],[store_no]],Stores[store_no],0))</f>
        <v>B</v>
      </c>
      <c r="G83" t="str">
        <f>INDEX(Stores[location_city],MATCH(Sales[[#This Row],[store_no]],Stores[store_no],0))</f>
        <v>Bloomington</v>
      </c>
      <c r="H83" t="str">
        <f>INDEX(Stores[location_state],MATCH(Sales[[#This Row],[store_no]],Stores[store_no],0))</f>
        <v>Indiana</v>
      </c>
      <c r="I83">
        <f>INDEX(Stores[sqft],MATCH(Sales[[#This Row],[store_no]],Stores[store_no],0))</f>
        <v>114500</v>
      </c>
      <c r="J83" s="4" t="str">
        <f>INDEX(Departments[dept_name],MATCH(Sales[[#This Row],[dept_no]],Departments[dept_no],0))</f>
        <v>Computers</v>
      </c>
      <c r="K83" s="4" t="str">
        <f>CONCATENATE(Sales[[#This Row],[region]],Sales[[#This Row],[storetype]])</f>
        <v>1B</v>
      </c>
      <c r="L83" s="4">
        <f>INDEX(RegionStoreCount[Store Count],MATCH(Sales[[#This Row],[RegionStoretype]],RegionStoreCount[Region/Type],0))</f>
        <v>5</v>
      </c>
      <c r="M83" s="4">
        <f>AND(Sales[[#This Row],[date]]&lt;=TY_YTDMax,Sales[[#This Row],[date]]&gt;=TY_YTDMin)*Sales[[#This Row],[sales]]</f>
        <v>0</v>
      </c>
      <c r="N83" s="4">
        <f>AND(Sales[[#This Row],[date]]&lt;=LY_YTDMax,Sales[[#This Row],[date]]&gt;=LY_YTDMin)*Sales[[#This Row],[sales]]</f>
        <v>50590.654700000006</v>
      </c>
      <c r="O83" s="4">
        <f>AND(Sales[[#This Row],[date]]&gt;=YoY_Min,Sales[[#This Row],[date]]&lt;=TY_YTDMax)*(Sales[[#This Row],[sales]]/Sales[[#This Row],[sqft]])</f>
        <v>0</v>
      </c>
      <c r="P83" s="4">
        <f>SUMIF(Sales[RegionStoretype],Sales[[#This Row],[RegionStoretype]],Sales[YoY_SSF])/Sales[[#This Row],[Region_TypeCount]]</f>
        <v>68.518982968140051</v>
      </c>
    </row>
    <row r="84" spans="1:16" x14ac:dyDescent="0.25">
      <c r="A84" s="1">
        <v>42741</v>
      </c>
      <c r="B84">
        <v>5</v>
      </c>
      <c r="C84">
        <v>7</v>
      </c>
      <c r="D84">
        <v>12754.4005</v>
      </c>
      <c r="E84">
        <f>INDEX(Stores[region],MATCH(Sales[[#This Row],[store_no]],Stores[store_no],0))</f>
        <v>1</v>
      </c>
      <c r="F84" t="str">
        <f>INDEX(Stores[storetype],MATCH(Sales[[#This Row],[store_no]],Stores[store_no],0))</f>
        <v>B</v>
      </c>
      <c r="G84" t="str">
        <f>INDEX(Stores[location_city],MATCH(Sales[[#This Row],[store_no]],Stores[store_no],0))</f>
        <v>Bloomington</v>
      </c>
      <c r="H84" t="str">
        <f>INDEX(Stores[location_state],MATCH(Sales[[#This Row],[store_no]],Stores[store_no],0))</f>
        <v>Indiana</v>
      </c>
      <c r="I84">
        <f>INDEX(Stores[sqft],MATCH(Sales[[#This Row],[store_no]],Stores[store_no],0))</f>
        <v>114500</v>
      </c>
      <c r="J84" s="4" t="str">
        <f>INDEX(Departments[dept_name],MATCH(Sales[[#This Row],[dept_no]],Departments[dept_no],0))</f>
        <v>Electronics</v>
      </c>
      <c r="K84" s="4" t="str">
        <f>CONCATENATE(Sales[[#This Row],[region]],Sales[[#This Row],[storetype]])</f>
        <v>1B</v>
      </c>
      <c r="L84" s="4">
        <f>INDEX(RegionStoreCount[Store Count],MATCH(Sales[[#This Row],[RegionStoretype]],RegionStoreCount[Region/Type],0))</f>
        <v>5</v>
      </c>
      <c r="M84" s="4">
        <f>AND(Sales[[#This Row],[date]]&lt;=TY_YTDMax,Sales[[#This Row],[date]]&gt;=TY_YTDMin)*Sales[[#This Row],[sales]]</f>
        <v>0</v>
      </c>
      <c r="N84" s="4">
        <f>AND(Sales[[#This Row],[date]]&lt;=LY_YTDMax,Sales[[#This Row],[date]]&gt;=LY_YTDMin)*Sales[[#This Row],[sales]]</f>
        <v>12754.4005</v>
      </c>
      <c r="O84" s="4">
        <f>AND(Sales[[#This Row],[date]]&gt;=YoY_Min,Sales[[#This Row],[date]]&lt;=TY_YTDMax)*(Sales[[#This Row],[sales]]/Sales[[#This Row],[sqft]])</f>
        <v>0</v>
      </c>
      <c r="P84" s="4">
        <f>SUMIF(Sales[RegionStoretype],Sales[[#This Row],[RegionStoretype]],Sales[YoY_SSF])/Sales[[#This Row],[Region_TypeCount]]</f>
        <v>68.518982968140051</v>
      </c>
    </row>
    <row r="85" spans="1:16" x14ac:dyDescent="0.25">
      <c r="A85" s="1">
        <v>42741</v>
      </c>
      <c r="B85">
        <v>5</v>
      </c>
      <c r="C85">
        <v>8</v>
      </c>
      <c r="D85">
        <v>23689.858500000002</v>
      </c>
      <c r="E85">
        <f>INDEX(Stores[region],MATCH(Sales[[#This Row],[store_no]],Stores[store_no],0))</f>
        <v>1</v>
      </c>
      <c r="F85" t="str">
        <f>INDEX(Stores[storetype],MATCH(Sales[[#This Row],[store_no]],Stores[store_no],0))</f>
        <v>B</v>
      </c>
      <c r="G85" t="str">
        <f>INDEX(Stores[location_city],MATCH(Sales[[#This Row],[store_no]],Stores[store_no],0))</f>
        <v>Bloomington</v>
      </c>
      <c r="H85" t="str">
        <f>INDEX(Stores[location_state],MATCH(Sales[[#This Row],[store_no]],Stores[store_no],0))</f>
        <v>Indiana</v>
      </c>
      <c r="I85">
        <f>INDEX(Stores[sqft],MATCH(Sales[[#This Row],[store_no]],Stores[store_no],0))</f>
        <v>114500</v>
      </c>
      <c r="J85" s="4" t="str">
        <f>INDEX(Departments[dept_name],MATCH(Sales[[#This Row],[dept_no]],Departments[dept_no],0))</f>
        <v>Games</v>
      </c>
      <c r="K85" s="4" t="str">
        <f>CONCATENATE(Sales[[#This Row],[region]],Sales[[#This Row],[storetype]])</f>
        <v>1B</v>
      </c>
      <c r="L85" s="4">
        <f>INDEX(RegionStoreCount[Store Count],MATCH(Sales[[#This Row],[RegionStoretype]],RegionStoreCount[Region/Type],0))</f>
        <v>5</v>
      </c>
      <c r="M85" s="4">
        <f>AND(Sales[[#This Row],[date]]&lt;=TY_YTDMax,Sales[[#This Row],[date]]&gt;=TY_YTDMin)*Sales[[#This Row],[sales]]</f>
        <v>0</v>
      </c>
      <c r="N85" s="4">
        <f>AND(Sales[[#This Row],[date]]&lt;=LY_YTDMax,Sales[[#This Row],[date]]&gt;=LY_YTDMin)*Sales[[#This Row],[sales]]</f>
        <v>23689.858500000002</v>
      </c>
      <c r="O85" s="4">
        <f>AND(Sales[[#This Row],[date]]&gt;=YoY_Min,Sales[[#This Row],[date]]&lt;=TY_YTDMax)*(Sales[[#This Row],[sales]]/Sales[[#This Row],[sqft]])</f>
        <v>0</v>
      </c>
      <c r="P85" s="4">
        <f>SUMIF(Sales[RegionStoretype],Sales[[#This Row],[RegionStoretype]],Sales[YoY_SSF])/Sales[[#This Row],[Region_TypeCount]]</f>
        <v>68.518982968140051</v>
      </c>
    </row>
    <row r="86" spans="1:16" x14ac:dyDescent="0.25">
      <c r="A86" s="1">
        <v>42741</v>
      </c>
      <c r="B86">
        <v>5</v>
      </c>
      <c r="C86">
        <v>9</v>
      </c>
      <c r="D86">
        <v>16520.373599999999</v>
      </c>
      <c r="E86">
        <f>INDEX(Stores[region],MATCH(Sales[[#This Row],[store_no]],Stores[store_no],0))</f>
        <v>1</v>
      </c>
      <c r="F86" t="str">
        <f>INDEX(Stores[storetype],MATCH(Sales[[#This Row],[store_no]],Stores[store_no],0))</f>
        <v>B</v>
      </c>
      <c r="G86" t="str">
        <f>INDEX(Stores[location_city],MATCH(Sales[[#This Row],[store_no]],Stores[store_no],0))</f>
        <v>Bloomington</v>
      </c>
      <c r="H86" t="str">
        <f>INDEX(Stores[location_state],MATCH(Sales[[#This Row],[store_no]],Stores[store_no],0))</f>
        <v>Indiana</v>
      </c>
      <c r="I86">
        <f>INDEX(Stores[sqft],MATCH(Sales[[#This Row],[store_no]],Stores[store_no],0))</f>
        <v>114500</v>
      </c>
      <c r="J86" s="4" t="str">
        <f>INDEX(Departments[dept_name],MATCH(Sales[[#This Row],[dept_no]],Departments[dept_no],0))</f>
        <v>Garden</v>
      </c>
      <c r="K86" s="4" t="str">
        <f>CONCATENATE(Sales[[#This Row],[region]],Sales[[#This Row],[storetype]])</f>
        <v>1B</v>
      </c>
      <c r="L86" s="4">
        <f>INDEX(RegionStoreCount[Store Count],MATCH(Sales[[#This Row],[RegionStoretype]],RegionStoreCount[Region/Type],0))</f>
        <v>5</v>
      </c>
      <c r="M86" s="4">
        <f>AND(Sales[[#This Row],[date]]&lt;=TY_YTDMax,Sales[[#This Row],[date]]&gt;=TY_YTDMin)*Sales[[#This Row],[sales]]</f>
        <v>0</v>
      </c>
      <c r="N86" s="4">
        <f>AND(Sales[[#This Row],[date]]&lt;=LY_YTDMax,Sales[[#This Row],[date]]&gt;=LY_YTDMin)*Sales[[#This Row],[sales]]</f>
        <v>16520.373599999999</v>
      </c>
      <c r="O86" s="4">
        <f>AND(Sales[[#This Row],[date]]&gt;=YoY_Min,Sales[[#This Row],[date]]&lt;=TY_YTDMax)*(Sales[[#This Row],[sales]]/Sales[[#This Row],[sqft]])</f>
        <v>0</v>
      </c>
      <c r="P86" s="4">
        <f>SUMIF(Sales[RegionStoretype],Sales[[#This Row],[RegionStoretype]],Sales[YoY_SSF])/Sales[[#This Row],[Region_TypeCount]]</f>
        <v>68.518982968140051</v>
      </c>
    </row>
    <row r="87" spans="1:16" x14ac:dyDescent="0.25">
      <c r="A87" s="1">
        <v>42741</v>
      </c>
      <c r="B87">
        <v>5</v>
      </c>
      <c r="C87">
        <v>10</v>
      </c>
      <c r="D87">
        <v>38378.696499999998</v>
      </c>
      <c r="E87">
        <f>INDEX(Stores[region],MATCH(Sales[[#This Row],[store_no]],Stores[store_no],0))</f>
        <v>1</v>
      </c>
      <c r="F87" t="str">
        <f>INDEX(Stores[storetype],MATCH(Sales[[#This Row],[store_no]],Stores[store_no],0))</f>
        <v>B</v>
      </c>
      <c r="G87" t="str">
        <f>INDEX(Stores[location_city],MATCH(Sales[[#This Row],[store_no]],Stores[store_no],0))</f>
        <v>Bloomington</v>
      </c>
      <c r="H87" t="str">
        <f>INDEX(Stores[location_state],MATCH(Sales[[#This Row],[store_no]],Stores[store_no],0))</f>
        <v>Indiana</v>
      </c>
      <c r="I87">
        <f>INDEX(Stores[sqft],MATCH(Sales[[#This Row],[store_no]],Stores[store_no],0))</f>
        <v>114500</v>
      </c>
      <c r="J87" s="4" t="str">
        <f>INDEX(Departments[dept_name],MATCH(Sales[[#This Row],[dept_no]],Departments[dept_no],0))</f>
        <v>Health</v>
      </c>
      <c r="K87" s="4" t="str">
        <f>CONCATENATE(Sales[[#This Row],[region]],Sales[[#This Row],[storetype]])</f>
        <v>1B</v>
      </c>
      <c r="L87" s="4">
        <f>INDEX(RegionStoreCount[Store Count],MATCH(Sales[[#This Row],[RegionStoretype]],RegionStoreCount[Region/Type],0))</f>
        <v>5</v>
      </c>
      <c r="M87" s="4">
        <f>AND(Sales[[#This Row],[date]]&lt;=TY_YTDMax,Sales[[#This Row],[date]]&gt;=TY_YTDMin)*Sales[[#This Row],[sales]]</f>
        <v>0</v>
      </c>
      <c r="N87" s="4">
        <f>AND(Sales[[#This Row],[date]]&lt;=LY_YTDMax,Sales[[#This Row],[date]]&gt;=LY_YTDMin)*Sales[[#This Row],[sales]]</f>
        <v>38378.696499999998</v>
      </c>
      <c r="O87" s="4">
        <f>AND(Sales[[#This Row],[date]]&gt;=YoY_Min,Sales[[#This Row],[date]]&lt;=TY_YTDMax)*(Sales[[#This Row],[sales]]/Sales[[#This Row],[sqft]])</f>
        <v>0</v>
      </c>
      <c r="P87" s="4">
        <f>SUMIF(Sales[RegionStoretype],Sales[[#This Row],[RegionStoretype]],Sales[YoY_SSF])/Sales[[#This Row],[Region_TypeCount]]</f>
        <v>68.518982968140051</v>
      </c>
    </row>
    <row r="88" spans="1:16" x14ac:dyDescent="0.25">
      <c r="A88" s="1">
        <v>42741</v>
      </c>
      <c r="B88">
        <v>5</v>
      </c>
      <c r="C88">
        <v>11</v>
      </c>
      <c r="D88">
        <v>17233.4499</v>
      </c>
      <c r="E88">
        <f>INDEX(Stores[region],MATCH(Sales[[#This Row],[store_no]],Stores[store_no],0))</f>
        <v>1</v>
      </c>
      <c r="F88" t="str">
        <f>INDEX(Stores[storetype],MATCH(Sales[[#This Row],[store_no]],Stores[store_no],0))</f>
        <v>B</v>
      </c>
      <c r="G88" t="str">
        <f>INDEX(Stores[location_city],MATCH(Sales[[#This Row],[store_no]],Stores[store_no],0))</f>
        <v>Bloomington</v>
      </c>
      <c r="H88" t="str">
        <f>INDEX(Stores[location_state],MATCH(Sales[[#This Row],[store_no]],Stores[store_no],0))</f>
        <v>Indiana</v>
      </c>
      <c r="I88">
        <f>INDEX(Stores[sqft],MATCH(Sales[[#This Row],[store_no]],Stores[store_no],0))</f>
        <v>114500</v>
      </c>
      <c r="J88" s="4" t="str">
        <f>INDEX(Departments[dept_name],MATCH(Sales[[#This Row],[dept_no]],Departments[dept_no],0))</f>
        <v>Home</v>
      </c>
      <c r="K88" s="4" t="str">
        <f>CONCATENATE(Sales[[#This Row],[region]],Sales[[#This Row],[storetype]])</f>
        <v>1B</v>
      </c>
      <c r="L88" s="4">
        <f>INDEX(RegionStoreCount[Store Count],MATCH(Sales[[#This Row],[RegionStoretype]],RegionStoreCount[Region/Type],0))</f>
        <v>5</v>
      </c>
      <c r="M88" s="4">
        <f>AND(Sales[[#This Row],[date]]&lt;=TY_YTDMax,Sales[[#This Row],[date]]&gt;=TY_YTDMin)*Sales[[#This Row],[sales]]</f>
        <v>0</v>
      </c>
      <c r="N88" s="4">
        <f>AND(Sales[[#This Row],[date]]&lt;=LY_YTDMax,Sales[[#This Row],[date]]&gt;=LY_YTDMin)*Sales[[#This Row],[sales]]</f>
        <v>17233.4499</v>
      </c>
      <c r="O88" s="4">
        <f>AND(Sales[[#This Row],[date]]&gt;=YoY_Min,Sales[[#This Row],[date]]&lt;=TY_YTDMax)*(Sales[[#This Row],[sales]]/Sales[[#This Row],[sqft]])</f>
        <v>0</v>
      </c>
      <c r="P88" s="4">
        <f>SUMIF(Sales[RegionStoretype],Sales[[#This Row],[RegionStoretype]],Sales[YoY_SSF])/Sales[[#This Row],[Region_TypeCount]]</f>
        <v>68.518982968140051</v>
      </c>
    </row>
    <row r="89" spans="1:16" x14ac:dyDescent="0.25">
      <c r="A89" s="1">
        <v>42741</v>
      </c>
      <c r="B89">
        <v>5</v>
      </c>
      <c r="C89">
        <v>12</v>
      </c>
      <c r="D89">
        <v>69232.046100000007</v>
      </c>
      <c r="E89">
        <f>INDEX(Stores[region],MATCH(Sales[[#This Row],[store_no]],Stores[store_no],0))</f>
        <v>1</v>
      </c>
      <c r="F89" t="str">
        <f>INDEX(Stores[storetype],MATCH(Sales[[#This Row],[store_no]],Stores[store_no],0))</f>
        <v>B</v>
      </c>
      <c r="G89" t="str">
        <f>INDEX(Stores[location_city],MATCH(Sales[[#This Row],[store_no]],Stores[store_no],0))</f>
        <v>Bloomington</v>
      </c>
      <c r="H89" t="str">
        <f>INDEX(Stores[location_state],MATCH(Sales[[#This Row],[store_no]],Stores[store_no],0))</f>
        <v>Indiana</v>
      </c>
      <c r="I89">
        <f>INDEX(Stores[sqft],MATCH(Sales[[#This Row],[store_no]],Stores[store_no],0))</f>
        <v>114500</v>
      </c>
      <c r="J89" s="4" t="str">
        <f>INDEX(Departments[dept_name],MATCH(Sales[[#This Row],[dept_no]],Departments[dept_no],0))</f>
        <v>Jewelery</v>
      </c>
      <c r="K89" s="4" t="str">
        <f>CONCATENATE(Sales[[#This Row],[region]],Sales[[#This Row],[storetype]])</f>
        <v>1B</v>
      </c>
      <c r="L89" s="4">
        <f>INDEX(RegionStoreCount[Store Count],MATCH(Sales[[#This Row],[RegionStoretype]],RegionStoreCount[Region/Type],0))</f>
        <v>5</v>
      </c>
      <c r="M89" s="4">
        <f>AND(Sales[[#This Row],[date]]&lt;=TY_YTDMax,Sales[[#This Row],[date]]&gt;=TY_YTDMin)*Sales[[#This Row],[sales]]</f>
        <v>0</v>
      </c>
      <c r="N89" s="4">
        <f>AND(Sales[[#This Row],[date]]&lt;=LY_YTDMax,Sales[[#This Row],[date]]&gt;=LY_YTDMin)*Sales[[#This Row],[sales]]</f>
        <v>69232.046100000007</v>
      </c>
      <c r="O89" s="4">
        <f>AND(Sales[[#This Row],[date]]&gt;=YoY_Min,Sales[[#This Row],[date]]&lt;=TY_YTDMax)*(Sales[[#This Row],[sales]]/Sales[[#This Row],[sqft]])</f>
        <v>0</v>
      </c>
      <c r="P89" s="4">
        <f>SUMIF(Sales[RegionStoretype],Sales[[#This Row],[RegionStoretype]],Sales[YoY_SSF])/Sales[[#This Row],[Region_TypeCount]]</f>
        <v>68.518982968140051</v>
      </c>
    </row>
    <row r="90" spans="1:16" x14ac:dyDescent="0.25">
      <c r="A90" s="1">
        <v>42741</v>
      </c>
      <c r="B90">
        <v>5</v>
      </c>
      <c r="C90">
        <v>13</v>
      </c>
      <c r="D90">
        <v>16632.8344</v>
      </c>
      <c r="E90">
        <f>INDEX(Stores[region],MATCH(Sales[[#This Row],[store_no]],Stores[store_no],0))</f>
        <v>1</v>
      </c>
      <c r="F90" t="str">
        <f>INDEX(Stores[storetype],MATCH(Sales[[#This Row],[store_no]],Stores[store_no],0))</f>
        <v>B</v>
      </c>
      <c r="G90" t="str">
        <f>INDEX(Stores[location_city],MATCH(Sales[[#This Row],[store_no]],Stores[store_no],0))</f>
        <v>Bloomington</v>
      </c>
      <c r="H90" t="str">
        <f>INDEX(Stores[location_state],MATCH(Sales[[#This Row],[store_no]],Stores[store_no],0))</f>
        <v>Indiana</v>
      </c>
      <c r="I90">
        <f>INDEX(Stores[sqft],MATCH(Sales[[#This Row],[store_no]],Stores[store_no],0))</f>
        <v>114500</v>
      </c>
      <c r="J90" s="4" t="str">
        <f>INDEX(Departments[dept_name],MATCH(Sales[[#This Row],[dept_no]],Departments[dept_no],0))</f>
        <v>Kids</v>
      </c>
      <c r="K90" s="4" t="str">
        <f>CONCATENATE(Sales[[#This Row],[region]],Sales[[#This Row],[storetype]])</f>
        <v>1B</v>
      </c>
      <c r="L90" s="4">
        <f>INDEX(RegionStoreCount[Store Count],MATCH(Sales[[#This Row],[RegionStoretype]],RegionStoreCount[Region/Type],0))</f>
        <v>5</v>
      </c>
      <c r="M90" s="4">
        <f>AND(Sales[[#This Row],[date]]&lt;=TY_YTDMax,Sales[[#This Row],[date]]&gt;=TY_YTDMin)*Sales[[#This Row],[sales]]</f>
        <v>0</v>
      </c>
      <c r="N90" s="4">
        <f>AND(Sales[[#This Row],[date]]&lt;=LY_YTDMax,Sales[[#This Row],[date]]&gt;=LY_YTDMin)*Sales[[#This Row],[sales]]</f>
        <v>16632.8344</v>
      </c>
      <c r="O90" s="4">
        <f>AND(Sales[[#This Row],[date]]&gt;=YoY_Min,Sales[[#This Row],[date]]&lt;=TY_YTDMax)*(Sales[[#This Row],[sales]]/Sales[[#This Row],[sqft]])</f>
        <v>0</v>
      </c>
      <c r="P90" s="4">
        <f>SUMIF(Sales[RegionStoretype],Sales[[#This Row],[RegionStoretype]],Sales[YoY_SSF])/Sales[[#This Row],[Region_TypeCount]]</f>
        <v>68.518982968140051</v>
      </c>
    </row>
    <row r="91" spans="1:16" x14ac:dyDescent="0.25">
      <c r="A91" s="1">
        <v>42741</v>
      </c>
      <c r="B91">
        <v>5</v>
      </c>
      <c r="C91">
        <v>14</v>
      </c>
      <c r="D91">
        <v>61775.501800000005</v>
      </c>
      <c r="E91">
        <f>INDEX(Stores[region],MATCH(Sales[[#This Row],[store_no]],Stores[store_no],0))</f>
        <v>1</v>
      </c>
      <c r="F91" t="str">
        <f>INDEX(Stores[storetype],MATCH(Sales[[#This Row],[store_no]],Stores[store_no],0))</f>
        <v>B</v>
      </c>
      <c r="G91" t="str">
        <f>INDEX(Stores[location_city],MATCH(Sales[[#This Row],[store_no]],Stores[store_no],0))</f>
        <v>Bloomington</v>
      </c>
      <c r="H91" t="str">
        <f>INDEX(Stores[location_state],MATCH(Sales[[#This Row],[store_no]],Stores[store_no],0))</f>
        <v>Indiana</v>
      </c>
      <c r="I91">
        <f>INDEX(Stores[sqft],MATCH(Sales[[#This Row],[store_no]],Stores[store_no],0))</f>
        <v>114500</v>
      </c>
      <c r="J91" s="4" t="str">
        <f>INDEX(Departments[dept_name],MATCH(Sales[[#This Row],[dept_no]],Departments[dept_no],0))</f>
        <v>Movies</v>
      </c>
      <c r="K91" s="4" t="str">
        <f>CONCATENATE(Sales[[#This Row],[region]],Sales[[#This Row],[storetype]])</f>
        <v>1B</v>
      </c>
      <c r="L91" s="4">
        <f>INDEX(RegionStoreCount[Store Count],MATCH(Sales[[#This Row],[RegionStoretype]],RegionStoreCount[Region/Type],0))</f>
        <v>5</v>
      </c>
      <c r="M91" s="4">
        <f>AND(Sales[[#This Row],[date]]&lt;=TY_YTDMax,Sales[[#This Row],[date]]&gt;=TY_YTDMin)*Sales[[#This Row],[sales]]</f>
        <v>0</v>
      </c>
      <c r="N91" s="4">
        <f>AND(Sales[[#This Row],[date]]&lt;=LY_YTDMax,Sales[[#This Row],[date]]&gt;=LY_YTDMin)*Sales[[#This Row],[sales]]</f>
        <v>61775.501800000005</v>
      </c>
      <c r="O91" s="4">
        <f>AND(Sales[[#This Row],[date]]&gt;=YoY_Min,Sales[[#This Row],[date]]&lt;=TY_YTDMax)*(Sales[[#This Row],[sales]]/Sales[[#This Row],[sqft]])</f>
        <v>0</v>
      </c>
      <c r="P91" s="4">
        <f>SUMIF(Sales[RegionStoretype],Sales[[#This Row],[RegionStoretype]],Sales[YoY_SSF])/Sales[[#This Row],[Region_TypeCount]]</f>
        <v>68.518982968140051</v>
      </c>
    </row>
    <row r="92" spans="1:16" x14ac:dyDescent="0.25">
      <c r="A92" s="1">
        <v>42741</v>
      </c>
      <c r="B92">
        <v>5</v>
      </c>
      <c r="C92">
        <v>16</v>
      </c>
      <c r="D92">
        <v>106153.2219</v>
      </c>
      <c r="E92">
        <f>INDEX(Stores[region],MATCH(Sales[[#This Row],[store_no]],Stores[store_no],0))</f>
        <v>1</v>
      </c>
      <c r="F92" t="str">
        <f>INDEX(Stores[storetype],MATCH(Sales[[#This Row],[store_no]],Stores[store_no],0))</f>
        <v>B</v>
      </c>
      <c r="G92" t="str">
        <f>INDEX(Stores[location_city],MATCH(Sales[[#This Row],[store_no]],Stores[store_no],0))</f>
        <v>Bloomington</v>
      </c>
      <c r="H92" t="str">
        <f>INDEX(Stores[location_state],MATCH(Sales[[#This Row],[store_no]],Stores[store_no],0))</f>
        <v>Indiana</v>
      </c>
      <c r="I92">
        <f>INDEX(Stores[sqft],MATCH(Sales[[#This Row],[store_no]],Stores[store_no],0))</f>
        <v>114500</v>
      </c>
      <c r="J92" s="4" t="str">
        <f>INDEX(Departments[dept_name],MATCH(Sales[[#This Row],[dept_no]],Departments[dept_no],0))</f>
        <v>Outdoors</v>
      </c>
      <c r="K92" s="4" t="str">
        <f>CONCATENATE(Sales[[#This Row],[region]],Sales[[#This Row],[storetype]])</f>
        <v>1B</v>
      </c>
      <c r="L92" s="4">
        <f>INDEX(RegionStoreCount[Store Count],MATCH(Sales[[#This Row],[RegionStoretype]],RegionStoreCount[Region/Type],0))</f>
        <v>5</v>
      </c>
      <c r="M92" s="4">
        <f>AND(Sales[[#This Row],[date]]&lt;=TY_YTDMax,Sales[[#This Row],[date]]&gt;=TY_YTDMin)*Sales[[#This Row],[sales]]</f>
        <v>0</v>
      </c>
      <c r="N92" s="4">
        <f>AND(Sales[[#This Row],[date]]&lt;=LY_YTDMax,Sales[[#This Row],[date]]&gt;=LY_YTDMin)*Sales[[#This Row],[sales]]</f>
        <v>106153.2219</v>
      </c>
      <c r="O92" s="4">
        <f>AND(Sales[[#This Row],[date]]&gt;=YoY_Min,Sales[[#This Row],[date]]&lt;=TY_YTDMax)*(Sales[[#This Row],[sales]]/Sales[[#This Row],[sqft]])</f>
        <v>0</v>
      </c>
      <c r="P92" s="4">
        <f>SUMIF(Sales[RegionStoretype],Sales[[#This Row],[RegionStoretype]],Sales[YoY_SSF])/Sales[[#This Row],[Region_TypeCount]]</f>
        <v>68.518982968140051</v>
      </c>
    </row>
    <row r="93" spans="1:16" x14ac:dyDescent="0.25">
      <c r="A93" s="1">
        <v>42741</v>
      </c>
      <c r="B93">
        <v>5</v>
      </c>
      <c r="C93">
        <v>17</v>
      </c>
      <c r="D93">
        <v>89354.425599999988</v>
      </c>
      <c r="E93">
        <f>INDEX(Stores[region],MATCH(Sales[[#This Row],[store_no]],Stores[store_no],0))</f>
        <v>1</v>
      </c>
      <c r="F93" t="str">
        <f>INDEX(Stores[storetype],MATCH(Sales[[#This Row],[store_no]],Stores[store_no],0))</f>
        <v>B</v>
      </c>
      <c r="G93" t="str">
        <f>INDEX(Stores[location_city],MATCH(Sales[[#This Row],[store_no]],Stores[store_no],0))</f>
        <v>Bloomington</v>
      </c>
      <c r="H93" t="str">
        <f>INDEX(Stores[location_state],MATCH(Sales[[#This Row],[store_no]],Stores[store_no],0))</f>
        <v>Indiana</v>
      </c>
      <c r="I93">
        <f>INDEX(Stores[sqft],MATCH(Sales[[#This Row],[store_no]],Stores[store_no],0))</f>
        <v>114500</v>
      </c>
      <c r="J93" s="4" t="str">
        <f>INDEX(Departments[dept_name],MATCH(Sales[[#This Row],[dept_no]],Departments[dept_no],0))</f>
        <v>Shoes</v>
      </c>
      <c r="K93" s="4" t="str">
        <f>CONCATENATE(Sales[[#This Row],[region]],Sales[[#This Row],[storetype]])</f>
        <v>1B</v>
      </c>
      <c r="L93" s="4">
        <f>INDEX(RegionStoreCount[Store Count],MATCH(Sales[[#This Row],[RegionStoretype]],RegionStoreCount[Region/Type],0))</f>
        <v>5</v>
      </c>
      <c r="M93" s="4">
        <f>AND(Sales[[#This Row],[date]]&lt;=TY_YTDMax,Sales[[#This Row],[date]]&gt;=TY_YTDMin)*Sales[[#This Row],[sales]]</f>
        <v>0</v>
      </c>
      <c r="N93" s="4">
        <f>AND(Sales[[#This Row],[date]]&lt;=LY_YTDMax,Sales[[#This Row],[date]]&gt;=LY_YTDMin)*Sales[[#This Row],[sales]]</f>
        <v>89354.425599999988</v>
      </c>
      <c r="O93" s="4">
        <f>AND(Sales[[#This Row],[date]]&gt;=YoY_Min,Sales[[#This Row],[date]]&lt;=TY_YTDMax)*(Sales[[#This Row],[sales]]/Sales[[#This Row],[sqft]])</f>
        <v>0</v>
      </c>
      <c r="P93" s="4">
        <f>SUMIF(Sales[RegionStoretype],Sales[[#This Row],[RegionStoretype]],Sales[YoY_SSF])/Sales[[#This Row],[Region_TypeCount]]</f>
        <v>68.518982968140051</v>
      </c>
    </row>
    <row r="94" spans="1:16" x14ac:dyDescent="0.25">
      <c r="A94" s="1">
        <v>42741</v>
      </c>
      <c r="B94">
        <v>5</v>
      </c>
      <c r="C94">
        <v>18</v>
      </c>
      <c r="D94">
        <v>2982.0365999999995</v>
      </c>
      <c r="E94">
        <f>INDEX(Stores[region],MATCH(Sales[[#This Row],[store_no]],Stores[store_no],0))</f>
        <v>1</v>
      </c>
      <c r="F94" t="str">
        <f>INDEX(Stores[storetype],MATCH(Sales[[#This Row],[store_no]],Stores[store_no],0))</f>
        <v>B</v>
      </c>
      <c r="G94" t="str">
        <f>INDEX(Stores[location_city],MATCH(Sales[[#This Row],[store_no]],Stores[store_no],0))</f>
        <v>Bloomington</v>
      </c>
      <c r="H94" t="str">
        <f>INDEX(Stores[location_state],MATCH(Sales[[#This Row],[store_no]],Stores[store_no],0))</f>
        <v>Indiana</v>
      </c>
      <c r="I94">
        <f>INDEX(Stores[sqft],MATCH(Sales[[#This Row],[store_no]],Stores[store_no],0))</f>
        <v>114500</v>
      </c>
      <c r="J94" s="4" t="str">
        <f>INDEX(Departments[dept_name],MATCH(Sales[[#This Row],[dept_no]],Departments[dept_no],0))</f>
        <v>Sports</v>
      </c>
      <c r="K94" s="4" t="str">
        <f>CONCATENATE(Sales[[#This Row],[region]],Sales[[#This Row],[storetype]])</f>
        <v>1B</v>
      </c>
      <c r="L94" s="4">
        <f>INDEX(RegionStoreCount[Store Count],MATCH(Sales[[#This Row],[RegionStoretype]],RegionStoreCount[Region/Type],0))</f>
        <v>5</v>
      </c>
      <c r="M94" s="4">
        <f>AND(Sales[[#This Row],[date]]&lt;=TY_YTDMax,Sales[[#This Row],[date]]&gt;=TY_YTDMin)*Sales[[#This Row],[sales]]</f>
        <v>0</v>
      </c>
      <c r="N94" s="4">
        <f>AND(Sales[[#This Row],[date]]&lt;=LY_YTDMax,Sales[[#This Row],[date]]&gt;=LY_YTDMin)*Sales[[#This Row],[sales]]</f>
        <v>2982.0365999999995</v>
      </c>
      <c r="O94" s="4">
        <f>AND(Sales[[#This Row],[date]]&gt;=YoY_Min,Sales[[#This Row],[date]]&lt;=TY_YTDMax)*(Sales[[#This Row],[sales]]/Sales[[#This Row],[sqft]])</f>
        <v>0</v>
      </c>
      <c r="P94" s="4">
        <f>SUMIF(Sales[RegionStoretype],Sales[[#This Row],[RegionStoretype]],Sales[YoY_SSF])/Sales[[#This Row],[Region_TypeCount]]</f>
        <v>68.518982968140051</v>
      </c>
    </row>
    <row r="95" spans="1:16" x14ac:dyDescent="0.25">
      <c r="A95" s="1">
        <v>42741</v>
      </c>
      <c r="B95">
        <v>5</v>
      </c>
      <c r="C95">
        <v>20</v>
      </c>
      <c r="D95">
        <v>57522.064199999993</v>
      </c>
      <c r="E95">
        <f>INDEX(Stores[region],MATCH(Sales[[#This Row],[store_no]],Stores[store_no],0))</f>
        <v>1</v>
      </c>
      <c r="F95" t="str">
        <f>INDEX(Stores[storetype],MATCH(Sales[[#This Row],[store_no]],Stores[store_no],0))</f>
        <v>B</v>
      </c>
      <c r="G95" t="str">
        <f>INDEX(Stores[location_city],MATCH(Sales[[#This Row],[store_no]],Stores[store_no],0))</f>
        <v>Bloomington</v>
      </c>
      <c r="H95" t="str">
        <f>INDEX(Stores[location_state],MATCH(Sales[[#This Row],[store_no]],Stores[store_no],0))</f>
        <v>Indiana</v>
      </c>
      <c r="I95">
        <f>INDEX(Stores[sqft],MATCH(Sales[[#This Row],[store_no]],Stores[store_no],0))</f>
        <v>114500</v>
      </c>
      <c r="J95" s="4" t="str">
        <f>INDEX(Departments[dept_name],MATCH(Sales[[#This Row],[dept_no]],Departments[dept_no],0))</f>
        <v>Toys</v>
      </c>
      <c r="K95" s="4" t="str">
        <f>CONCATENATE(Sales[[#This Row],[region]],Sales[[#This Row],[storetype]])</f>
        <v>1B</v>
      </c>
      <c r="L95" s="4">
        <f>INDEX(RegionStoreCount[Store Count],MATCH(Sales[[#This Row],[RegionStoretype]],RegionStoreCount[Region/Type],0))</f>
        <v>5</v>
      </c>
      <c r="M95" s="4">
        <f>AND(Sales[[#This Row],[date]]&lt;=TY_YTDMax,Sales[[#This Row],[date]]&gt;=TY_YTDMin)*Sales[[#This Row],[sales]]</f>
        <v>0</v>
      </c>
      <c r="N95" s="4">
        <f>AND(Sales[[#This Row],[date]]&lt;=LY_YTDMax,Sales[[#This Row],[date]]&gt;=LY_YTDMin)*Sales[[#This Row],[sales]]</f>
        <v>57522.064199999993</v>
      </c>
      <c r="O95" s="4">
        <f>AND(Sales[[#This Row],[date]]&gt;=YoY_Min,Sales[[#This Row],[date]]&lt;=TY_YTDMax)*(Sales[[#This Row],[sales]]/Sales[[#This Row],[sqft]])</f>
        <v>0</v>
      </c>
      <c r="P95" s="4">
        <f>SUMIF(Sales[RegionStoretype],Sales[[#This Row],[RegionStoretype]],Sales[YoY_SSF])/Sales[[#This Row],[Region_TypeCount]]</f>
        <v>68.518982968140051</v>
      </c>
    </row>
    <row r="96" spans="1:16" x14ac:dyDescent="0.25">
      <c r="A96" s="1">
        <v>42741</v>
      </c>
      <c r="B96">
        <v>6</v>
      </c>
      <c r="C96">
        <v>1</v>
      </c>
      <c r="D96">
        <v>35.527500000000003</v>
      </c>
      <c r="E96">
        <f>INDEX(Stores[region],MATCH(Sales[[#This Row],[store_no]],Stores[store_no],0))</f>
        <v>3</v>
      </c>
      <c r="F96" t="str">
        <f>INDEX(Stores[storetype],MATCH(Sales[[#This Row],[store_no]],Stores[store_no],0))</f>
        <v>A</v>
      </c>
      <c r="G96" t="str">
        <f>INDEX(Stores[location_city],MATCH(Sales[[#This Row],[store_no]],Stores[store_no],0))</f>
        <v>Green Bay</v>
      </c>
      <c r="H96" t="str">
        <f>INDEX(Stores[location_state],MATCH(Sales[[#This Row],[store_no]],Stores[store_no],0))</f>
        <v>Wisconsin</v>
      </c>
      <c r="I96">
        <f>INDEX(Stores[sqft],MATCH(Sales[[#This Row],[store_no]],Stores[store_no],0))</f>
        <v>138800</v>
      </c>
      <c r="J96" s="4" t="str">
        <f>INDEX(Departments[dept_name],MATCH(Sales[[#This Row],[dept_no]],Departments[dept_no],0))</f>
        <v>Automotive</v>
      </c>
      <c r="K96" s="4" t="str">
        <f>CONCATENATE(Sales[[#This Row],[region]],Sales[[#This Row],[storetype]])</f>
        <v>3A</v>
      </c>
      <c r="L96" s="4">
        <f>INDEX(RegionStoreCount[Store Count],MATCH(Sales[[#This Row],[RegionStoretype]],RegionStoreCount[Region/Type],0))</f>
        <v>9</v>
      </c>
      <c r="M96" s="4">
        <f>AND(Sales[[#This Row],[date]]&lt;=TY_YTDMax,Sales[[#This Row],[date]]&gt;=TY_YTDMin)*Sales[[#This Row],[sales]]</f>
        <v>0</v>
      </c>
      <c r="N96" s="4">
        <f>AND(Sales[[#This Row],[date]]&lt;=LY_YTDMax,Sales[[#This Row],[date]]&gt;=LY_YTDMin)*Sales[[#This Row],[sales]]</f>
        <v>35.527500000000003</v>
      </c>
      <c r="O96" s="4">
        <f>AND(Sales[[#This Row],[date]]&gt;=YoY_Min,Sales[[#This Row],[date]]&lt;=TY_YTDMax)*(Sales[[#This Row],[sales]]/Sales[[#This Row],[sqft]])</f>
        <v>0</v>
      </c>
      <c r="P96" s="4">
        <f>SUMIF(Sales[RegionStoretype],Sales[[#This Row],[RegionStoretype]],Sales[YoY_SSF])/Sales[[#This Row],[Region_TypeCount]]</f>
        <v>53.603836561720975</v>
      </c>
    </row>
    <row r="97" spans="1:16" x14ac:dyDescent="0.25">
      <c r="A97" s="1">
        <v>42741</v>
      </c>
      <c r="B97">
        <v>6</v>
      </c>
      <c r="C97">
        <v>2</v>
      </c>
      <c r="D97">
        <v>74814.65939999999</v>
      </c>
      <c r="E97">
        <f>INDEX(Stores[region],MATCH(Sales[[#This Row],[store_no]],Stores[store_no],0))</f>
        <v>3</v>
      </c>
      <c r="F97" t="str">
        <f>INDEX(Stores[storetype],MATCH(Sales[[#This Row],[store_no]],Stores[store_no],0))</f>
        <v>A</v>
      </c>
      <c r="G97" t="str">
        <f>INDEX(Stores[location_city],MATCH(Sales[[#This Row],[store_no]],Stores[store_no],0))</f>
        <v>Green Bay</v>
      </c>
      <c r="H97" t="str">
        <f>INDEX(Stores[location_state],MATCH(Sales[[#This Row],[store_no]],Stores[store_no],0))</f>
        <v>Wisconsin</v>
      </c>
      <c r="I97">
        <f>INDEX(Stores[sqft],MATCH(Sales[[#This Row],[store_no]],Stores[store_no],0))</f>
        <v>138800</v>
      </c>
      <c r="J97" s="4" t="str">
        <f>INDEX(Departments[dept_name],MATCH(Sales[[#This Row],[dept_no]],Departments[dept_no],0))</f>
        <v>Baby</v>
      </c>
      <c r="K97" s="4" t="str">
        <f>CONCATENATE(Sales[[#This Row],[region]],Sales[[#This Row],[storetype]])</f>
        <v>3A</v>
      </c>
      <c r="L97" s="4">
        <f>INDEX(RegionStoreCount[Store Count],MATCH(Sales[[#This Row],[RegionStoretype]],RegionStoreCount[Region/Type],0))</f>
        <v>9</v>
      </c>
      <c r="M97" s="4">
        <f>AND(Sales[[#This Row],[date]]&lt;=TY_YTDMax,Sales[[#This Row],[date]]&gt;=TY_YTDMin)*Sales[[#This Row],[sales]]</f>
        <v>0</v>
      </c>
      <c r="N97" s="4">
        <f>AND(Sales[[#This Row],[date]]&lt;=LY_YTDMax,Sales[[#This Row],[date]]&gt;=LY_YTDMin)*Sales[[#This Row],[sales]]</f>
        <v>74814.65939999999</v>
      </c>
      <c r="O97" s="4">
        <f>AND(Sales[[#This Row],[date]]&gt;=YoY_Min,Sales[[#This Row],[date]]&lt;=TY_YTDMax)*(Sales[[#This Row],[sales]]/Sales[[#This Row],[sqft]])</f>
        <v>0</v>
      </c>
      <c r="P97" s="4">
        <f>SUMIF(Sales[RegionStoretype],Sales[[#This Row],[RegionStoretype]],Sales[YoY_SSF])/Sales[[#This Row],[Region_TypeCount]]</f>
        <v>53.603836561720975</v>
      </c>
    </row>
    <row r="98" spans="1:16" x14ac:dyDescent="0.25">
      <c r="A98" s="1">
        <v>42741</v>
      </c>
      <c r="B98">
        <v>6</v>
      </c>
      <c r="C98">
        <v>3</v>
      </c>
      <c r="D98">
        <v>63880.830900000001</v>
      </c>
      <c r="E98">
        <f>INDEX(Stores[region],MATCH(Sales[[#This Row],[store_no]],Stores[store_no],0))</f>
        <v>3</v>
      </c>
      <c r="F98" t="str">
        <f>INDEX(Stores[storetype],MATCH(Sales[[#This Row],[store_no]],Stores[store_no],0))</f>
        <v>A</v>
      </c>
      <c r="G98" t="str">
        <f>INDEX(Stores[location_city],MATCH(Sales[[#This Row],[store_no]],Stores[store_no],0))</f>
        <v>Green Bay</v>
      </c>
      <c r="H98" t="str">
        <f>INDEX(Stores[location_state],MATCH(Sales[[#This Row],[store_no]],Stores[store_no],0))</f>
        <v>Wisconsin</v>
      </c>
      <c r="I98">
        <f>INDEX(Stores[sqft],MATCH(Sales[[#This Row],[store_no]],Stores[store_no],0))</f>
        <v>138800</v>
      </c>
      <c r="J98" s="4" t="str">
        <f>INDEX(Departments[dept_name],MATCH(Sales[[#This Row],[dept_no]],Departments[dept_no],0))</f>
        <v>Beauty</v>
      </c>
      <c r="K98" s="4" t="str">
        <f>CONCATENATE(Sales[[#This Row],[region]],Sales[[#This Row],[storetype]])</f>
        <v>3A</v>
      </c>
      <c r="L98" s="4">
        <f>INDEX(RegionStoreCount[Store Count],MATCH(Sales[[#This Row],[RegionStoretype]],RegionStoreCount[Region/Type],0))</f>
        <v>9</v>
      </c>
      <c r="M98" s="4">
        <f>AND(Sales[[#This Row],[date]]&lt;=TY_YTDMax,Sales[[#This Row],[date]]&gt;=TY_YTDMin)*Sales[[#This Row],[sales]]</f>
        <v>0</v>
      </c>
      <c r="N98" s="4">
        <f>AND(Sales[[#This Row],[date]]&lt;=LY_YTDMax,Sales[[#This Row],[date]]&gt;=LY_YTDMin)*Sales[[#This Row],[sales]]</f>
        <v>63880.830900000001</v>
      </c>
      <c r="O98" s="4">
        <f>AND(Sales[[#This Row],[date]]&gt;=YoY_Min,Sales[[#This Row],[date]]&lt;=TY_YTDMax)*(Sales[[#This Row],[sales]]/Sales[[#This Row],[sqft]])</f>
        <v>0</v>
      </c>
      <c r="P98" s="4">
        <f>SUMIF(Sales[RegionStoretype],Sales[[#This Row],[RegionStoretype]],Sales[YoY_SSF])/Sales[[#This Row],[Region_TypeCount]]</f>
        <v>53.603836561720975</v>
      </c>
    </row>
    <row r="99" spans="1:16" x14ac:dyDescent="0.25">
      <c r="A99" s="1">
        <v>42741</v>
      </c>
      <c r="B99">
        <v>6</v>
      </c>
      <c r="C99">
        <v>4</v>
      </c>
      <c r="D99">
        <v>28540.3554</v>
      </c>
      <c r="E99">
        <f>INDEX(Stores[region],MATCH(Sales[[#This Row],[store_no]],Stores[store_no],0))</f>
        <v>3</v>
      </c>
      <c r="F99" t="str">
        <f>INDEX(Stores[storetype],MATCH(Sales[[#This Row],[store_no]],Stores[store_no],0))</f>
        <v>A</v>
      </c>
      <c r="G99" t="str">
        <f>INDEX(Stores[location_city],MATCH(Sales[[#This Row],[store_no]],Stores[store_no],0))</f>
        <v>Green Bay</v>
      </c>
      <c r="H99" t="str">
        <f>INDEX(Stores[location_state],MATCH(Sales[[#This Row],[store_no]],Stores[store_no],0))</f>
        <v>Wisconsin</v>
      </c>
      <c r="I99">
        <f>INDEX(Stores[sqft],MATCH(Sales[[#This Row],[store_no]],Stores[store_no],0))</f>
        <v>138800</v>
      </c>
      <c r="J99" s="4" t="str">
        <f>INDEX(Departments[dept_name],MATCH(Sales[[#This Row],[dept_no]],Departments[dept_no],0))</f>
        <v>Books</v>
      </c>
      <c r="K99" s="4" t="str">
        <f>CONCATENATE(Sales[[#This Row],[region]],Sales[[#This Row],[storetype]])</f>
        <v>3A</v>
      </c>
      <c r="L99" s="4">
        <f>INDEX(RegionStoreCount[Store Count],MATCH(Sales[[#This Row],[RegionStoretype]],RegionStoreCount[Region/Type],0))</f>
        <v>9</v>
      </c>
      <c r="M99" s="4">
        <f>AND(Sales[[#This Row],[date]]&lt;=TY_YTDMax,Sales[[#This Row],[date]]&gt;=TY_YTDMin)*Sales[[#This Row],[sales]]</f>
        <v>0</v>
      </c>
      <c r="N99" s="4">
        <f>AND(Sales[[#This Row],[date]]&lt;=LY_YTDMax,Sales[[#This Row],[date]]&gt;=LY_YTDMin)*Sales[[#This Row],[sales]]</f>
        <v>28540.3554</v>
      </c>
      <c r="O99" s="4">
        <f>AND(Sales[[#This Row],[date]]&gt;=YoY_Min,Sales[[#This Row],[date]]&lt;=TY_YTDMax)*(Sales[[#This Row],[sales]]/Sales[[#This Row],[sqft]])</f>
        <v>0</v>
      </c>
      <c r="P99" s="4">
        <f>SUMIF(Sales[RegionStoretype],Sales[[#This Row],[RegionStoretype]],Sales[YoY_SSF])/Sales[[#This Row],[Region_TypeCount]]</f>
        <v>53.603836561720975</v>
      </c>
    </row>
    <row r="100" spans="1:16" x14ac:dyDescent="0.25">
      <c r="A100" s="1">
        <v>42741</v>
      </c>
      <c r="B100">
        <v>6</v>
      </c>
      <c r="C100">
        <v>5</v>
      </c>
      <c r="D100">
        <v>70903.64420000001</v>
      </c>
      <c r="E100">
        <f>INDEX(Stores[region],MATCH(Sales[[#This Row],[store_no]],Stores[store_no],0))</f>
        <v>3</v>
      </c>
      <c r="F100" t="str">
        <f>INDEX(Stores[storetype],MATCH(Sales[[#This Row],[store_no]],Stores[store_no],0))</f>
        <v>A</v>
      </c>
      <c r="G100" t="str">
        <f>INDEX(Stores[location_city],MATCH(Sales[[#This Row],[store_no]],Stores[store_no],0))</f>
        <v>Green Bay</v>
      </c>
      <c r="H100" t="str">
        <f>INDEX(Stores[location_state],MATCH(Sales[[#This Row],[store_no]],Stores[store_no],0))</f>
        <v>Wisconsin</v>
      </c>
      <c r="I100">
        <f>INDEX(Stores[sqft],MATCH(Sales[[#This Row],[store_no]],Stores[store_no],0))</f>
        <v>138800</v>
      </c>
      <c r="J100" s="4" t="str">
        <f>INDEX(Departments[dept_name],MATCH(Sales[[#This Row],[dept_no]],Departments[dept_no],0))</f>
        <v>Clothing</v>
      </c>
      <c r="K100" s="4" t="str">
        <f>CONCATENATE(Sales[[#This Row],[region]],Sales[[#This Row],[storetype]])</f>
        <v>3A</v>
      </c>
      <c r="L100" s="4">
        <f>INDEX(RegionStoreCount[Store Count],MATCH(Sales[[#This Row],[RegionStoretype]],RegionStoreCount[Region/Type],0))</f>
        <v>9</v>
      </c>
      <c r="M100" s="4">
        <f>AND(Sales[[#This Row],[date]]&lt;=TY_YTDMax,Sales[[#This Row],[date]]&gt;=TY_YTDMin)*Sales[[#This Row],[sales]]</f>
        <v>0</v>
      </c>
      <c r="N100" s="4">
        <f>AND(Sales[[#This Row],[date]]&lt;=LY_YTDMax,Sales[[#This Row],[date]]&gt;=LY_YTDMin)*Sales[[#This Row],[sales]]</f>
        <v>70903.64420000001</v>
      </c>
      <c r="O100" s="4">
        <f>AND(Sales[[#This Row],[date]]&gt;=YoY_Min,Sales[[#This Row],[date]]&lt;=TY_YTDMax)*(Sales[[#This Row],[sales]]/Sales[[#This Row],[sqft]])</f>
        <v>0</v>
      </c>
      <c r="P100" s="4">
        <f>SUMIF(Sales[RegionStoretype],Sales[[#This Row],[RegionStoretype]],Sales[YoY_SSF])/Sales[[#This Row],[Region_TypeCount]]</f>
        <v>53.603836561720975</v>
      </c>
    </row>
    <row r="101" spans="1:16" x14ac:dyDescent="0.25">
      <c r="A101" s="1">
        <v>42741</v>
      </c>
      <c r="B101">
        <v>6</v>
      </c>
      <c r="C101">
        <v>6</v>
      </c>
      <c r="D101">
        <v>40111.511300000006</v>
      </c>
      <c r="E101">
        <f>INDEX(Stores[region],MATCH(Sales[[#This Row],[store_no]],Stores[store_no],0))</f>
        <v>3</v>
      </c>
      <c r="F101" t="str">
        <f>INDEX(Stores[storetype],MATCH(Sales[[#This Row],[store_no]],Stores[store_no],0))</f>
        <v>A</v>
      </c>
      <c r="G101" t="str">
        <f>INDEX(Stores[location_city],MATCH(Sales[[#This Row],[store_no]],Stores[store_no],0))</f>
        <v>Green Bay</v>
      </c>
      <c r="H101" t="str">
        <f>INDEX(Stores[location_state],MATCH(Sales[[#This Row],[store_no]],Stores[store_no],0))</f>
        <v>Wisconsin</v>
      </c>
      <c r="I101">
        <f>INDEX(Stores[sqft],MATCH(Sales[[#This Row],[store_no]],Stores[store_no],0))</f>
        <v>138800</v>
      </c>
      <c r="J101" s="4" t="str">
        <f>INDEX(Departments[dept_name],MATCH(Sales[[#This Row],[dept_no]],Departments[dept_no],0))</f>
        <v>Computers</v>
      </c>
      <c r="K101" s="4" t="str">
        <f>CONCATENATE(Sales[[#This Row],[region]],Sales[[#This Row],[storetype]])</f>
        <v>3A</v>
      </c>
      <c r="L101" s="4">
        <f>INDEX(RegionStoreCount[Store Count],MATCH(Sales[[#This Row],[RegionStoretype]],RegionStoreCount[Region/Type],0))</f>
        <v>9</v>
      </c>
      <c r="M101" s="4">
        <f>AND(Sales[[#This Row],[date]]&lt;=TY_YTDMax,Sales[[#This Row],[date]]&gt;=TY_YTDMin)*Sales[[#This Row],[sales]]</f>
        <v>0</v>
      </c>
      <c r="N101" s="4">
        <f>AND(Sales[[#This Row],[date]]&lt;=LY_YTDMax,Sales[[#This Row],[date]]&gt;=LY_YTDMin)*Sales[[#This Row],[sales]]</f>
        <v>40111.511300000006</v>
      </c>
      <c r="O101" s="4">
        <f>AND(Sales[[#This Row],[date]]&gt;=YoY_Min,Sales[[#This Row],[date]]&lt;=TY_YTDMax)*(Sales[[#This Row],[sales]]/Sales[[#This Row],[sqft]])</f>
        <v>0</v>
      </c>
      <c r="P101" s="4">
        <f>SUMIF(Sales[RegionStoretype],Sales[[#This Row],[RegionStoretype]],Sales[YoY_SSF])/Sales[[#This Row],[Region_TypeCount]]</f>
        <v>53.603836561720975</v>
      </c>
    </row>
    <row r="102" spans="1:16" x14ac:dyDescent="0.25">
      <c r="A102" s="1">
        <v>42741</v>
      </c>
      <c r="B102">
        <v>6</v>
      </c>
      <c r="C102">
        <v>7</v>
      </c>
      <c r="D102">
        <v>28237.974200000001</v>
      </c>
      <c r="E102">
        <f>INDEX(Stores[region],MATCH(Sales[[#This Row],[store_no]],Stores[store_no],0))</f>
        <v>3</v>
      </c>
      <c r="F102" t="str">
        <f>INDEX(Stores[storetype],MATCH(Sales[[#This Row],[store_no]],Stores[store_no],0))</f>
        <v>A</v>
      </c>
      <c r="G102" t="str">
        <f>INDEX(Stores[location_city],MATCH(Sales[[#This Row],[store_no]],Stores[store_no],0))</f>
        <v>Green Bay</v>
      </c>
      <c r="H102" t="str">
        <f>INDEX(Stores[location_state],MATCH(Sales[[#This Row],[store_no]],Stores[store_no],0))</f>
        <v>Wisconsin</v>
      </c>
      <c r="I102">
        <f>INDEX(Stores[sqft],MATCH(Sales[[#This Row],[store_no]],Stores[store_no],0))</f>
        <v>138800</v>
      </c>
      <c r="J102" s="4" t="str">
        <f>INDEX(Departments[dept_name],MATCH(Sales[[#This Row],[dept_no]],Departments[dept_no],0))</f>
        <v>Electronics</v>
      </c>
      <c r="K102" s="4" t="str">
        <f>CONCATENATE(Sales[[#This Row],[region]],Sales[[#This Row],[storetype]])</f>
        <v>3A</v>
      </c>
      <c r="L102" s="4">
        <f>INDEX(RegionStoreCount[Store Count],MATCH(Sales[[#This Row],[RegionStoretype]],RegionStoreCount[Region/Type],0))</f>
        <v>9</v>
      </c>
      <c r="M102" s="4">
        <f>AND(Sales[[#This Row],[date]]&lt;=TY_YTDMax,Sales[[#This Row],[date]]&gt;=TY_YTDMin)*Sales[[#This Row],[sales]]</f>
        <v>0</v>
      </c>
      <c r="N102" s="4">
        <f>AND(Sales[[#This Row],[date]]&lt;=LY_YTDMax,Sales[[#This Row],[date]]&gt;=LY_YTDMin)*Sales[[#This Row],[sales]]</f>
        <v>28237.974200000001</v>
      </c>
      <c r="O102" s="4">
        <f>AND(Sales[[#This Row],[date]]&gt;=YoY_Min,Sales[[#This Row],[date]]&lt;=TY_YTDMax)*(Sales[[#This Row],[sales]]/Sales[[#This Row],[sqft]])</f>
        <v>0</v>
      </c>
      <c r="P102" s="4">
        <f>SUMIF(Sales[RegionStoretype],Sales[[#This Row],[RegionStoretype]],Sales[YoY_SSF])/Sales[[#This Row],[Region_TypeCount]]</f>
        <v>53.603836561720975</v>
      </c>
    </row>
    <row r="103" spans="1:16" x14ac:dyDescent="0.25">
      <c r="A103" s="1">
        <v>42741</v>
      </c>
      <c r="B103">
        <v>6</v>
      </c>
      <c r="C103">
        <v>8</v>
      </c>
      <c r="D103">
        <v>43274.791500000007</v>
      </c>
      <c r="E103">
        <f>INDEX(Stores[region],MATCH(Sales[[#This Row],[store_no]],Stores[store_no],0))</f>
        <v>3</v>
      </c>
      <c r="F103" t="str">
        <f>INDEX(Stores[storetype],MATCH(Sales[[#This Row],[store_no]],Stores[store_no],0))</f>
        <v>A</v>
      </c>
      <c r="G103" t="str">
        <f>INDEX(Stores[location_city],MATCH(Sales[[#This Row],[store_no]],Stores[store_no],0))</f>
        <v>Green Bay</v>
      </c>
      <c r="H103" t="str">
        <f>INDEX(Stores[location_state],MATCH(Sales[[#This Row],[store_no]],Stores[store_no],0))</f>
        <v>Wisconsin</v>
      </c>
      <c r="I103">
        <f>INDEX(Stores[sqft],MATCH(Sales[[#This Row],[store_no]],Stores[store_no],0))</f>
        <v>138800</v>
      </c>
      <c r="J103" s="4" t="str">
        <f>INDEX(Departments[dept_name],MATCH(Sales[[#This Row],[dept_no]],Departments[dept_no],0))</f>
        <v>Games</v>
      </c>
      <c r="K103" s="4" t="str">
        <f>CONCATENATE(Sales[[#This Row],[region]],Sales[[#This Row],[storetype]])</f>
        <v>3A</v>
      </c>
      <c r="L103" s="4">
        <f>INDEX(RegionStoreCount[Store Count],MATCH(Sales[[#This Row],[RegionStoretype]],RegionStoreCount[Region/Type],0))</f>
        <v>9</v>
      </c>
      <c r="M103" s="4">
        <f>AND(Sales[[#This Row],[date]]&lt;=TY_YTDMax,Sales[[#This Row],[date]]&gt;=TY_YTDMin)*Sales[[#This Row],[sales]]</f>
        <v>0</v>
      </c>
      <c r="N103" s="4">
        <f>AND(Sales[[#This Row],[date]]&lt;=LY_YTDMax,Sales[[#This Row],[date]]&gt;=LY_YTDMin)*Sales[[#This Row],[sales]]</f>
        <v>43274.791500000007</v>
      </c>
      <c r="O103" s="4">
        <f>AND(Sales[[#This Row],[date]]&gt;=YoY_Min,Sales[[#This Row],[date]]&lt;=TY_YTDMax)*(Sales[[#This Row],[sales]]/Sales[[#This Row],[sqft]])</f>
        <v>0</v>
      </c>
      <c r="P103" s="4">
        <f>SUMIF(Sales[RegionStoretype],Sales[[#This Row],[RegionStoretype]],Sales[YoY_SSF])/Sales[[#This Row],[Region_TypeCount]]</f>
        <v>53.603836561720975</v>
      </c>
    </row>
    <row r="104" spans="1:16" x14ac:dyDescent="0.25">
      <c r="A104" s="1">
        <v>42741</v>
      </c>
      <c r="B104">
        <v>6</v>
      </c>
      <c r="C104">
        <v>9</v>
      </c>
      <c r="D104">
        <v>14157.692300000001</v>
      </c>
      <c r="E104">
        <f>INDEX(Stores[region],MATCH(Sales[[#This Row],[store_no]],Stores[store_no],0))</f>
        <v>3</v>
      </c>
      <c r="F104" t="str">
        <f>INDEX(Stores[storetype],MATCH(Sales[[#This Row],[store_no]],Stores[store_no],0))</f>
        <v>A</v>
      </c>
      <c r="G104" t="str">
        <f>INDEX(Stores[location_city],MATCH(Sales[[#This Row],[store_no]],Stores[store_no],0))</f>
        <v>Green Bay</v>
      </c>
      <c r="H104" t="str">
        <f>INDEX(Stores[location_state],MATCH(Sales[[#This Row],[store_no]],Stores[store_no],0))</f>
        <v>Wisconsin</v>
      </c>
      <c r="I104">
        <f>INDEX(Stores[sqft],MATCH(Sales[[#This Row],[store_no]],Stores[store_no],0))</f>
        <v>138800</v>
      </c>
      <c r="J104" s="4" t="str">
        <f>INDEX(Departments[dept_name],MATCH(Sales[[#This Row],[dept_no]],Departments[dept_no],0))</f>
        <v>Garden</v>
      </c>
      <c r="K104" s="4" t="str">
        <f>CONCATENATE(Sales[[#This Row],[region]],Sales[[#This Row],[storetype]])</f>
        <v>3A</v>
      </c>
      <c r="L104" s="4">
        <f>INDEX(RegionStoreCount[Store Count],MATCH(Sales[[#This Row],[RegionStoretype]],RegionStoreCount[Region/Type],0))</f>
        <v>9</v>
      </c>
      <c r="M104" s="4">
        <f>AND(Sales[[#This Row],[date]]&lt;=TY_YTDMax,Sales[[#This Row],[date]]&gt;=TY_YTDMin)*Sales[[#This Row],[sales]]</f>
        <v>0</v>
      </c>
      <c r="N104" s="4">
        <f>AND(Sales[[#This Row],[date]]&lt;=LY_YTDMax,Sales[[#This Row],[date]]&gt;=LY_YTDMin)*Sales[[#This Row],[sales]]</f>
        <v>14157.692300000001</v>
      </c>
      <c r="O104" s="4">
        <f>AND(Sales[[#This Row],[date]]&gt;=YoY_Min,Sales[[#This Row],[date]]&lt;=TY_YTDMax)*(Sales[[#This Row],[sales]]/Sales[[#This Row],[sqft]])</f>
        <v>0</v>
      </c>
      <c r="P104" s="4">
        <f>SUMIF(Sales[RegionStoretype],Sales[[#This Row],[RegionStoretype]],Sales[YoY_SSF])/Sales[[#This Row],[Region_TypeCount]]</f>
        <v>53.603836561720975</v>
      </c>
    </row>
    <row r="105" spans="1:16" x14ac:dyDescent="0.25">
      <c r="A105" s="1">
        <v>42741</v>
      </c>
      <c r="B105">
        <v>6</v>
      </c>
      <c r="C105">
        <v>10</v>
      </c>
      <c r="D105">
        <v>3607.1790000000001</v>
      </c>
      <c r="E105">
        <f>INDEX(Stores[region],MATCH(Sales[[#This Row],[store_no]],Stores[store_no],0))</f>
        <v>3</v>
      </c>
      <c r="F105" t="str">
        <f>INDEX(Stores[storetype],MATCH(Sales[[#This Row],[store_no]],Stores[store_no],0))</f>
        <v>A</v>
      </c>
      <c r="G105" t="str">
        <f>INDEX(Stores[location_city],MATCH(Sales[[#This Row],[store_no]],Stores[store_no],0))</f>
        <v>Green Bay</v>
      </c>
      <c r="H105" t="str">
        <f>INDEX(Stores[location_state],MATCH(Sales[[#This Row],[store_no]],Stores[store_no],0))</f>
        <v>Wisconsin</v>
      </c>
      <c r="I105">
        <f>INDEX(Stores[sqft],MATCH(Sales[[#This Row],[store_no]],Stores[store_no],0))</f>
        <v>138800</v>
      </c>
      <c r="J105" s="4" t="str">
        <f>INDEX(Departments[dept_name],MATCH(Sales[[#This Row],[dept_no]],Departments[dept_no],0))</f>
        <v>Health</v>
      </c>
      <c r="K105" s="4" t="str">
        <f>CONCATENATE(Sales[[#This Row],[region]],Sales[[#This Row],[storetype]])</f>
        <v>3A</v>
      </c>
      <c r="L105" s="4">
        <f>INDEX(RegionStoreCount[Store Count],MATCH(Sales[[#This Row],[RegionStoretype]],RegionStoreCount[Region/Type],0))</f>
        <v>9</v>
      </c>
      <c r="M105" s="4">
        <f>AND(Sales[[#This Row],[date]]&lt;=TY_YTDMax,Sales[[#This Row],[date]]&gt;=TY_YTDMin)*Sales[[#This Row],[sales]]</f>
        <v>0</v>
      </c>
      <c r="N105" s="4">
        <f>AND(Sales[[#This Row],[date]]&lt;=LY_YTDMax,Sales[[#This Row],[date]]&gt;=LY_YTDMin)*Sales[[#This Row],[sales]]</f>
        <v>3607.1790000000001</v>
      </c>
      <c r="O105" s="4">
        <f>AND(Sales[[#This Row],[date]]&gt;=YoY_Min,Sales[[#This Row],[date]]&lt;=TY_YTDMax)*(Sales[[#This Row],[sales]]/Sales[[#This Row],[sqft]])</f>
        <v>0</v>
      </c>
      <c r="P105" s="4">
        <f>SUMIF(Sales[RegionStoretype],Sales[[#This Row],[RegionStoretype]],Sales[YoY_SSF])/Sales[[#This Row],[Region_TypeCount]]</f>
        <v>53.603836561720975</v>
      </c>
    </row>
    <row r="106" spans="1:16" x14ac:dyDescent="0.25">
      <c r="A106" s="1">
        <v>42741</v>
      </c>
      <c r="B106">
        <v>6</v>
      </c>
      <c r="C106">
        <v>11</v>
      </c>
      <c r="D106">
        <v>9256.1707999999999</v>
      </c>
      <c r="E106">
        <f>INDEX(Stores[region],MATCH(Sales[[#This Row],[store_no]],Stores[store_no],0))</f>
        <v>3</v>
      </c>
      <c r="F106" t="str">
        <f>INDEX(Stores[storetype],MATCH(Sales[[#This Row],[store_no]],Stores[store_no],0))</f>
        <v>A</v>
      </c>
      <c r="G106" t="str">
        <f>INDEX(Stores[location_city],MATCH(Sales[[#This Row],[store_no]],Stores[store_no],0))</f>
        <v>Green Bay</v>
      </c>
      <c r="H106" t="str">
        <f>INDEX(Stores[location_state],MATCH(Sales[[#This Row],[store_no]],Stores[store_no],0))</f>
        <v>Wisconsin</v>
      </c>
      <c r="I106">
        <f>INDEX(Stores[sqft],MATCH(Sales[[#This Row],[store_no]],Stores[store_no],0))</f>
        <v>138800</v>
      </c>
      <c r="J106" s="4" t="str">
        <f>INDEX(Departments[dept_name],MATCH(Sales[[#This Row],[dept_no]],Departments[dept_no],0))</f>
        <v>Home</v>
      </c>
      <c r="K106" s="4" t="str">
        <f>CONCATENATE(Sales[[#This Row],[region]],Sales[[#This Row],[storetype]])</f>
        <v>3A</v>
      </c>
      <c r="L106" s="4">
        <f>INDEX(RegionStoreCount[Store Count],MATCH(Sales[[#This Row],[RegionStoretype]],RegionStoreCount[Region/Type],0))</f>
        <v>9</v>
      </c>
      <c r="M106" s="4">
        <f>AND(Sales[[#This Row],[date]]&lt;=TY_YTDMax,Sales[[#This Row],[date]]&gt;=TY_YTDMin)*Sales[[#This Row],[sales]]</f>
        <v>0</v>
      </c>
      <c r="N106" s="4">
        <f>AND(Sales[[#This Row],[date]]&lt;=LY_YTDMax,Sales[[#This Row],[date]]&gt;=LY_YTDMin)*Sales[[#This Row],[sales]]</f>
        <v>9256.1707999999999</v>
      </c>
      <c r="O106" s="4">
        <f>AND(Sales[[#This Row],[date]]&gt;=YoY_Min,Sales[[#This Row],[date]]&lt;=TY_YTDMax)*(Sales[[#This Row],[sales]]/Sales[[#This Row],[sqft]])</f>
        <v>0</v>
      </c>
      <c r="P106" s="4">
        <f>SUMIF(Sales[RegionStoretype],Sales[[#This Row],[RegionStoretype]],Sales[YoY_SSF])/Sales[[#This Row],[Region_TypeCount]]</f>
        <v>53.603836561720975</v>
      </c>
    </row>
    <row r="107" spans="1:16" x14ac:dyDescent="0.25">
      <c r="A107" s="1">
        <v>42741</v>
      </c>
      <c r="B107">
        <v>6</v>
      </c>
      <c r="C107">
        <v>12</v>
      </c>
      <c r="D107">
        <v>93405.239400000006</v>
      </c>
      <c r="E107">
        <f>INDEX(Stores[region],MATCH(Sales[[#This Row],[store_no]],Stores[store_no],0))</f>
        <v>3</v>
      </c>
      <c r="F107" t="str">
        <f>INDEX(Stores[storetype],MATCH(Sales[[#This Row],[store_no]],Stores[store_no],0))</f>
        <v>A</v>
      </c>
      <c r="G107" t="str">
        <f>INDEX(Stores[location_city],MATCH(Sales[[#This Row],[store_no]],Stores[store_no],0))</f>
        <v>Green Bay</v>
      </c>
      <c r="H107" t="str">
        <f>INDEX(Stores[location_state],MATCH(Sales[[#This Row],[store_no]],Stores[store_no],0))</f>
        <v>Wisconsin</v>
      </c>
      <c r="I107">
        <f>INDEX(Stores[sqft],MATCH(Sales[[#This Row],[store_no]],Stores[store_no],0))</f>
        <v>138800</v>
      </c>
      <c r="J107" s="4" t="str">
        <f>INDEX(Departments[dept_name],MATCH(Sales[[#This Row],[dept_no]],Departments[dept_no],0))</f>
        <v>Jewelery</v>
      </c>
      <c r="K107" s="4" t="str">
        <f>CONCATENATE(Sales[[#This Row],[region]],Sales[[#This Row],[storetype]])</f>
        <v>3A</v>
      </c>
      <c r="L107" s="4">
        <f>INDEX(RegionStoreCount[Store Count],MATCH(Sales[[#This Row],[RegionStoretype]],RegionStoreCount[Region/Type],0))</f>
        <v>9</v>
      </c>
      <c r="M107" s="4">
        <f>AND(Sales[[#This Row],[date]]&lt;=TY_YTDMax,Sales[[#This Row],[date]]&gt;=TY_YTDMin)*Sales[[#This Row],[sales]]</f>
        <v>0</v>
      </c>
      <c r="N107" s="4">
        <f>AND(Sales[[#This Row],[date]]&lt;=LY_YTDMax,Sales[[#This Row],[date]]&gt;=LY_YTDMin)*Sales[[#This Row],[sales]]</f>
        <v>93405.239400000006</v>
      </c>
      <c r="O107" s="4">
        <f>AND(Sales[[#This Row],[date]]&gt;=YoY_Min,Sales[[#This Row],[date]]&lt;=TY_YTDMax)*(Sales[[#This Row],[sales]]/Sales[[#This Row],[sqft]])</f>
        <v>0</v>
      </c>
      <c r="P107" s="4">
        <f>SUMIF(Sales[RegionStoretype],Sales[[#This Row],[RegionStoretype]],Sales[YoY_SSF])/Sales[[#This Row],[Region_TypeCount]]</f>
        <v>53.603836561720975</v>
      </c>
    </row>
    <row r="108" spans="1:16" x14ac:dyDescent="0.25">
      <c r="A108" s="1">
        <v>42741</v>
      </c>
      <c r="B108">
        <v>6</v>
      </c>
      <c r="C108">
        <v>13</v>
      </c>
      <c r="D108">
        <v>38446.844200000007</v>
      </c>
      <c r="E108">
        <f>INDEX(Stores[region],MATCH(Sales[[#This Row],[store_no]],Stores[store_no],0))</f>
        <v>3</v>
      </c>
      <c r="F108" t="str">
        <f>INDEX(Stores[storetype],MATCH(Sales[[#This Row],[store_no]],Stores[store_no],0))</f>
        <v>A</v>
      </c>
      <c r="G108" t="str">
        <f>INDEX(Stores[location_city],MATCH(Sales[[#This Row],[store_no]],Stores[store_no],0))</f>
        <v>Green Bay</v>
      </c>
      <c r="H108" t="str">
        <f>INDEX(Stores[location_state],MATCH(Sales[[#This Row],[store_no]],Stores[store_no],0))</f>
        <v>Wisconsin</v>
      </c>
      <c r="I108">
        <f>INDEX(Stores[sqft],MATCH(Sales[[#This Row],[store_no]],Stores[store_no],0))</f>
        <v>138800</v>
      </c>
      <c r="J108" s="4" t="str">
        <f>INDEX(Departments[dept_name],MATCH(Sales[[#This Row],[dept_no]],Departments[dept_no],0))</f>
        <v>Kids</v>
      </c>
      <c r="K108" s="4" t="str">
        <f>CONCATENATE(Sales[[#This Row],[region]],Sales[[#This Row],[storetype]])</f>
        <v>3A</v>
      </c>
      <c r="L108" s="4">
        <f>INDEX(RegionStoreCount[Store Count],MATCH(Sales[[#This Row],[RegionStoretype]],RegionStoreCount[Region/Type],0))</f>
        <v>9</v>
      </c>
      <c r="M108" s="4">
        <f>AND(Sales[[#This Row],[date]]&lt;=TY_YTDMax,Sales[[#This Row],[date]]&gt;=TY_YTDMin)*Sales[[#This Row],[sales]]</f>
        <v>0</v>
      </c>
      <c r="N108" s="4">
        <f>AND(Sales[[#This Row],[date]]&lt;=LY_YTDMax,Sales[[#This Row],[date]]&gt;=LY_YTDMin)*Sales[[#This Row],[sales]]</f>
        <v>38446.844200000007</v>
      </c>
      <c r="O108" s="4">
        <f>AND(Sales[[#This Row],[date]]&gt;=YoY_Min,Sales[[#This Row],[date]]&lt;=TY_YTDMax)*(Sales[[#This Row],[sales]]/Sales[[#This Row],[sqft]])</f>
        <v>0</v>
      </c>
      <c r="P108" s="4">
        <f>SUMIF(Sales[RegionStoretype],Sales[[#This Row],[RegionStoretype]],Sales[YoY_SSF])/Sales[[#This Row],[Region_TypeCount]]</f>
        <v>53.603836561720975</v>
      </c>
    </row>
    <row r="109" spans="1:16" x14ac:dyDescent="0.25">
      <c r="A109" s="1">
        <v>42741</v>
      </c>
      <c r="B109">
        <v>6</v>
      </c>
      <c r="C109">
        <v>14</v>
      </c>
      <c r="D109">
        <v>29724.616699999999</v>
      </c>
      <c r="E109">
        <f>INDEX(Stores[region],MATCH(Sales[[#This Row],[store_no]],Stores[store_no],0))</f>
        <v>3</v>
      </c>
      <c r="F109" t="str">
        <f>INDEX(Stores[storetype],MATCH(Sales[[#This Row],[store_no]],Stores[store_no],0))</f>
        <v>A</v>
      </c>
      <c r="G109" t="str">
        <f>INDEX(Stores[location_city],MATCH(Sales[[#This Row],[store_no]],Stores[store_no],0))</f>
        <v>Green Bay</v>
      </c>
      <c r="H109" t="str">
        <f>INDEX(Stores[location_state],MATCH(Sales[[#This Row],[store_no]],Stores[store_no],0))</f>
        <v>Wisconsin</v>
      </c>
      <c r="I109">
        <f>INDEX(Stores[sqft],MATCH(Sales[[#This Row],[store_no]],Stores[store_no],0))</f>
        <v>138800</v>
      </c>
      <c r="J109" s="4" t="str">
        <f>INDEX(Departments[dept_name],MATCH(Sales[[#This Row],[dept_no]],Departments[dept_no],0))</f>
        <v>Movies</v>
      </c>
      <c r="K109" s="4" t="str">
        <f>CONCATENATE(Sales[[#This Row],[region]],Sales[[#This Row],[storetype]])</f>
        <v>3A</v>
      </c>
      <c r="L109" s="4">
        <f>INDEX(RegionStoreCount[Store Count],MATCH(Sales[[#This Row],[RegionStoretype]],RegionStoreCount[Region/Type],0))</f>
        <v>9</v>
      </c>
      <c r="M109" s="4">
        <f>AND(Sales[[#This Row],[date]]&lt;=TY_YTDMax,Sales[[#This Row],[date]]&gt;=TY_YTDMin)*Sales[[#This Row],[sales]]</f>
        <v>0</v>
      </c>
      <c r="N109" s="4">
        <f>AND(Sales[[#This Row],[date]]&lt;=LY_YTDMax,Sales[[#This Row],[date]]&gt;=LY_YTDMin)*Sales[[#This Row],[sales]]</f>
        <v>29724.616699999999</v>
      </c>
      <c r="O109" s="4">
        <f>AND(Sales[[#This Row],[date]]&gt;=YoY_Min,Sales[[#This Row],[date]]&lt;=TY_YTDMax)*(Sales[[#This Row],[sales]]/Sales[[#This Row],[sqft]])</f>
        <v>0</v>
      </c>
      <c r="P109" s="4">
        <f>SUMIF(Sales[RegionStoretype],Sales[[#This Row],[RegionStoretype]],Sales[YoY_SSF])/Sales[[#This Row],[Region_TypeCount]]</f>
        <v>53.603836561720975</v>
      </c>
    </row>
    <row r="110" spans="1:16" x14ac:dyDescent="0.25">
      <c r="A110" s="1">
        <v>42741</v>
      </c>
      <c r="B110">
        <v>6</v>
      </c>
      <c r="C110">
        <v>15</v>
      </c>
      <c r="D110">
        <v>70473.541400000002</v>
      </c>
      <c r="E110">
        <f>INDEX(Stores[region],MATCH(Sales[[#This Row],[store_no]],Stores[store_no],0))</f>
        <v>3</v>
      </c>
      <c r="F110" t="str">
        <f>INDEX(Stores[storetype],MATCH(Sales[[#This Row],[store_no]],Stores[store_no],0))</f>
        <v>A</v>
      </c>
      <c r="G110" t="str">
        <f>INDEX(Stores[location_city],MATCH(Sales[[#This Row],[store_no]],Stores[store_no],0))</f>
        <v>Green Bay</v>
      </c>
      <c r="H110" t="str">
        <f>INDEX(Stores[location_state],MATCH(Sales[[#This Row],[store_no]],Stores[store_no],0))</f>
        <v>Wisconsin</v>
      </c>
      <c r="I110">
        <f>INDEX(Stores[sqft],MATCH(Sales[[#This Row],[store_no]],Stores[store_no],0))</f>
        <v>138800</v>
      </c>
      <c r="J110" s="4" t="str">
        <f>INDEX(Departments[dept_name],MATCH(Sales[[#This Row],[dept_no]],Departments[dept_no],0))</f>
        <v>Music</v>
      </c>
      <c r="K110" s="4" t="str">
        <f>CONCATENATE(Sales[[#This Row],[region]],Sales[[#This Row],[storetype]])</f>
        <v>3A</v>
      </c>
      <c r="L110" s="4">
        <f>INDEX(RegionStoreCount[Store Count],MATCH(Sales[[#This Row],[RegionStoretype]],RegionStoreCount[Region/Type],0))</f>
        <v>9</v>
      </c>
      <c r="M110" s="4">
        <f>AND(Sales[[#This Row],[date]]&lt;=TY_YTDMax,Sales[[#This Row],[date]]&gt;=TY_YTDMin)*Sales[[#This Row],[sales]]</f>
        <v>0</v>
      </c>
      <c r="N110" s="4">
        <f>AND(Sales[[#This Row],[date]]&lt;=LY_YTDMax,Sales[[#This Row],[date]]&gt;=LY_YTDMin)*Sales[[#This Row],[sales]]</f>
        <v>70473.541400000002</v>
      </c>
      <c r="O110" s="4">
        <f>AND(Sales[[#This Row],[date]]&gt;=YoY_Min,Sales[[#This Row],[date]]&lt;=TY_YTDMax)*(Sales[[#This Row],[sales]]/Sales[[#This Row],[sqft]])</f>
        <v>0</v>
      </c>
      <c r="P110" s="4">
        <f>SUMIF(Sales[RegionStoretype],Sales[[#This Row],[RegionStoretype]],Sales[YoY_SSF])/Sales[[#This Row],[Region_TypeCount]]</f>
        <v>53.603836561720975</v>
      </c>
    </row>
    <row r="111" spans="1:16" x14ac:dyDescent="0.25">
      <c r="A111" s="1">
        <v>42741</v>
      </c>
      <c r="B111">
        <v>6</v>
      </c>
      <c r="C111">
        <v>16</v>
      </c>
      <c r="D111">
        <v>56141.943999999996</v>
      </c>
      <c r="E111">
        <f>INDEX(Stores[region],MATCH(Sales[[#This Row],[store_no]],Stores[store_no],0))</f>
        <v>3</v>
      </c>
      <c r="F111" t="str">
        <f>INDEX(Stores[storetype],MATCH(Sales[[#This Row],[store_no]],Stores[store_no],0))</f>
        <v>A</v>
      </c>
      <c r="G111" t="str">
        <f>INDEX(Stores[location_city],MATCH(Sales[[#This Row],[store_no]],Stores[store_no],0))</f>
        <v>Green Bay</v>
      </c>
      <c r="H111" t="str">
        <f>INDEX(Stores[location_state],MATCH(Sales[[#This Row],[store_no]],Stores[store_no],0))</f>
        <v>Wisconsin</v>
      </c>
      <c r="I111">
        <f>INDEX(Stores[sqft],MATCH(Sales[[#This Row],[store_no]],Stores[store_no],0))</f>
        <v>138800</v>
      </c>
      <c r="J111" s="4" t="str">
        <f>INDEX(Departments[dept_name],MATCH(Sales[[#This Row],[dept_no]],Departments[dept_no],0))</f>
        <v>Outdoors</v>
      </c>
      <c r="K111" s="4" t="str">
        <f>CONCATENATE(Sales[[#This Row],[region]],Sales[[#This Row],[storetype]])</f>
        <v>3A</v>
      </c>
      <c r="L111" s="4">
        <f>INDEX(RegionStoreCount[Store Count],MATCH(Sales[[#This Row],[RegionStoretype]],RegionStoreCount[Region/Type],0))</f>
        <v>9</v>
      </c>
      <c r="M111" s="4">
        <f>AND(Sales[[#This Row],[date]]&lt;=TY_YTDMax,Sales[[#This Row],[date]]&gt;=TY_YTDMin)*Sales[[#This Row],[sales]]</f>
        <v>0</v>
      </c>
      <c r="N111" s="4">
        <f>AND(Sales[[#This Row],[date]]&lt;=LY_YTDMax,Sales[[#This Row],[date]]&gt;=LY_YTDMin)*Sales[[#This Row],[sales]]</f>
        <v>56141.943999999996</v>
      </c>
      <c r="O111" s="4">
        <f>AND(Sales[[#This Row],[date]]&gt;=YoY_Min,Sales[[#This Row],[date]]&lt;=TY_YTDMax)*(Sales[[#This Row],[sales]]/Sales[[#This Row],[sqft]])</f>
        <v>0</v>
      </c>
      <c r="P111" s="4">
        <f>SUMIF(Sales[RegionStoretype],Sales[[#This Row],[RegionStoretype]],Sales[YoY_SSF])/Sales[[#This Row],[Region_TypeCount]]</f>
        <v>53.603836561720975</v>
      </c>
    </row>
    <row r="112" spans="1:16" x14ac:dyDescent="0.25">
      <c r="A112" s="1">
        <v>42741</v>
      </c>
      <c r="B112">
        <v>6</v>
      </c>
      <c r="C112">
        <v>17</v>
      </c>
      <c r="D112">
        <v>46863.9787</v>
      </c>
      <c r="E112">
        <f>INDEX(Stores[region],MATCH(Sales[[#This Row],[store_no]],Stores[store_no],0))</f>
        <v>3</v>
      </c>
      <c r="F112" t="str">
        <f>INDEX(Stores[storetype],MATCH(Sales[[#This Row],[store_no]],Stores[store_no],0))</f>
        <v>A</v>
      </c>
      <c r="G112" t="str">
        <f>INDEX(Stores[location_city],MATCH(Sales[[#This Row],[store_no]],Stores[store_no],0))</f>
        <v>Green Bay</v>
      </c>
      <c r="H112" t="str">
        <f>INDEX(Stores[location_state],MATCH(Sales[[#This Row],[store_no]],Stores[store_no],0))</f>
        <v>Wisconsin</v>
      </c>
      <c r="I112">
        <f>INDEX(Stores[sqft],MATCH(Sales[[#This Row],[store_no]],Stores[store_no],0))</f>
        <v>138800</v>
      </c>
      <c r="J112" s="4" t="str">
        <f>INDEX(Departments[dept_name],MATCH(Sales[[#This Row],[dept_no]],Departments[dept_no],0))</f>
        <v>Shoes</v>
      </c>
      <c r="K112" s="4" t="str">
        <f>CONCATENATE(Sales[[#This Row],[region]],Sales[[#This Row],[storetype]])</f>
        <v>3A</v>
      </c>
      <c r="L112" s="4">
        <f>INDEX(RegionStoreCount[Store Count],MATCH(Sales[[#This Row],[RegionStoretype]],RegionStoreCount[Region/Type],0))</f>
        <v>9</v>
      </c>
      <c r="M112" s="4">
        <f>AND(Sales[[#This Row],[date]]&lt;=TY_YTDMax,Sales[[#This Row],[date]]&gt;=TY_YTDMin)*Sales[[#This Row],[sales]]</f>
        <v>0</v>
      </c>
      <c r="N112" s="4">
        <f>AND(Sales[[#This Row],[date]]&lt;=LY_YTDMax,Sales[[#This Row],[date]]&gt;=LY_YTDMin)*Sales[[#This Row],[sales]]</f>
        <v>46863.9787</v>
      </c>
      <c r="O112" s="4">
        <f>AND(Sales[[#This Row],[date]]&gt;=YoY_Min,Sales[[#This Row],[date]]&lt;=TY_YTDMax)*(Sales[[#This Row],[sales]]/Sales[[#This Row],[sqft]])</f>
        <v>0</v>
      </c>
      <c r="P112" s="4">
        <f>SUMIF(Sales[RegionStoretype],Sales[[#This Row],[RegionStoretype]],Sales[YoY_SSF])/Sales[[#This Row],[Region_TypeCount]]</f>
        <v>53.603836561720975</v>
      </c>
    </row>
    <row r="113" spans="1:16" x14ac:dyDescent="0.25">
      <c r="A113" s="1">
        <v>42741</v>
      </c>
      <c r="B113">
        <v>6</v>
      </c>
      <c r="C113">
        <v>18</v>
      </c>
      <c r="D113">
        <v>18538.992000000002</v>
      </c>
      <c r="E113">
        <f>INDEX(Stores[region],MATCH(Sales[[#This Row],[store_no]],Stores[store_no],0))</f>
        <v>3</v>
      </c>
      <c r="F113" t="str">
        <f>INDEX(Stores[storetype],MATCH(Sales[[#This Row],[store_no]],Stores[store_no],0))</f>
        <v>A</v>
      </c>
      <c r="G113" t="str">
        <f>INDEX(Stores[location_city],MATCH(Sales[[#This Row],[store_no]],Stores[store_no],0))</f>
        <v>Green Bay</v>
      </c>
      <c r="H113" t="str">
        <f>INDEX(Stores[location_state],MATCH(Sales[[#This Row],[store_no]],Stores[store_no],0))</f>
        <v>Wisconsin</v>
      </c>
      <c r="I113">
        <f>INDEX(Stores[sqft],MATCH(Sales[[#This Row],[store_no]],Stores[store_no],0))</f>
        <v>138800</v>
      </c>
      <c r="J113" s="4" t="str">
        <f>INDEX(Departments[dept_name],MATCH(Sales[[#This Row],[dept_no]],Departments[dept_no],0))</f>
        <v>Sports</v>
      </c>
      <c r="K113" s="4" t="str">
        <f>CONCATENATE(Sales[[#This Row],[region]],Sales[[#This Row],[storetype]])</f>
        <v>3A</v>
      </c>
      <c r="L113" s="4">
        <f>INDEX(RegionStoreCount[Store Count],MATCH(Sales[[#This Row],[RegionStoretype]],RegionStoreCount[Region/Type],0))</f>
        <v>9</v>
      </c>
      <c r="M113" s="4">
        <f>AND(Sales[[#This Row],[date]]&lt;=TY_YTDMax,Sales[[#This Row],[date]]&gt;=TY_YTDMin)*Sales[[#This Row],[sales]]</f>
        <v>0</v>
      </c>
      <c r="N113" s="4">
        <f>AND(Sales[[#This Row],[date]]&lt;=LY_YTDMax,Sales[[#This Row],[date]]&gt;=LY_YTDMin)*Sales[[#This Row],[sales]]</f>
        <v>18538.992000000002</v>
      </c>
      <c r="O113" s="4">
        <f>AND(Sales[[#This Row],[date]]&gt;=YoY_Min,Sales[[#This Row],[date]]&lt;=TY_YTDMax)*(Sales[[#This Row],[sales]]/Sales[[#This Row],[sqft]])</f>
        <v>0</v>
      </c>
      <c r="P113" s="4">
        <f>SUMIF(Sales[RegionStoretype],Sales[[#This Row],[RegionStoretype]],Sales[YoY_SSF])/Sales[[#This Row],[Region_TypeCount]]</f>
        <v>53.603836561720975</v>
      </c>
    </row>
    <row r="114" spans="1:16" x14ac:dyDescent="0.25">
      <c r="A114" s="1">
        <v>42741</v>
      </c>
      <c r="B114">
        <v>6</v>
      </c>
      <c r="C114">
        <v>19</v>
      </c>
      <c r="D114">
        <v>42696.444399999993</v>
      </c>
      <c r="E114">
        <f>INDEX(Stores[region],MATCH(Sales[[#This Row],[store_no]],Stores[store_no],0))</f>
        <v>3</v>
      </c>
      <c r="F114" t="str">
        <f>INDEX(Stores[storetype],MATCH(Sales[[#This Row],[store_no]],Stores[store_no],0))</f>
        <v>A</v>
      </c>
      <c r="G114" t="str">
        <f>INDEX(Stores[location_city],MATCH(Sales[[#This Row],[store_no]],Stores[store_no],0))</f>
        <v>Green Bay</v>
      </c>
      <c r="H114" t="str">
        <f>INDEX(Stores[location_state],MATCH(Sales[[#This Row],[store_no]],Stores[store_no],0))</f>
        <v>Wisconsin</v>
      </c>
      <c r="I114">
        <f>INDEX(Stores[sqft],MATCH(Sales[[#This Row],[store_no]],Stores[store_no],0))</f>
        <v>138800</v>
      </c>
      <c r="J114" s="4" t="str">
        <f>INDEX(Departments[dept_name],MATCH(Sales[[#This Row],[dept_no]],Departments[dept_no],0))</f>
        <v>Tools</v>
      </c>
      <c r="K114" s="4" t="str">
        <f>CONCATENATE(Sales[[#This Row],[region]],Sales[[#This Row],[storetype]])</f>
        <v>3A</v>
      </c>
      <c r="L114" s="4">
        <f>INDEX(RegionStoreCount[Store Count],MATCH(Sales[[#This Row],[RegionStoretype]],RegionStoreCount[Region/Type],0))</f>
        <v>9</v>
      </c>
      <c r="M114" s="4">
        <f>AND(Sales[[#This Row],[date]]&lt;=TY_YTDMax,Sales[[#This Row],[date]]&gt;=TY_YTDMin)*Sales[[#This Row],[sales]]</f>
        <v>0</v>
      </c>
      <c r="N114" s="4">
        <f>AND(Sales[[#This Row],[date]]&lt;=LY_YTDMax,Sales[[#This Row],[date]]&gt;=LY_YTDMin)*Sales[[#This Row],[sales]]</f>
        <v>42696.444399999993</v>
      </c>
      <c r="O114" s="4">
        <f>AND(Sales[[#This Row],[date]]&gt;=YoY_Min,Sales[[#This Row],[date]]&lt;=TY_YTDMax)*(Sales[[#This Row],[sales]]/Sales[[#This Row],[sqft]])</f>
        <v>0</v>
      </c>
      <c r="P114" s="4">
        <f>SUMIF(Sales[RegionStoretype],Sales[[#This Row],[RegionStoretype]],Sales[YoY_SSF])/Sales[[#This Row],[Region_TypeCount]]</f>
        <v>53.603836561720975</v>
      </c>
    </row>
    <row r="115" spans="1:16" x14ac:dyDescent="0.25">
      <c r="A115" s="1">
        <v>42741</v>
      </c>
      <c r="B115">
        <v>6</v>
      </c>
      <c r="C115">
        <v>20</v>
      </c>
      <c r="D115">
        <v>40252.832600000009</v>
      </c>
      <c r="E115">
        <f>INDEX(Stores[region],MATCH(Sales[[#This Row],[store_no]],Stores[store_no],0))</f>
        <v>3</v>
      </c>
      <c r="F115" t="str">
        <f>INDEX(Stores[storetype],MATCH(Sales[[#This Row],[store_no]],Stores[store_no],0))</f>
        <v>A</v>
      </c>
      <c r="G115" t="str">
        <f>INDEX(Stores[location_city],MATCH(Sales[[#This Row],[store_no]],Stores[store_no],0))</f>
        <v>Green Bay</v>
      </c>
      <c r="H115" t="str">
        <f>INDEX(Stores[location_state],MATCH(Sales[[#This Row],[store_no]],Stores[store_no],0))</f>
        <v>Wisconsin</v>
      </c>
      <c r="I115">
        <f>INDEX(Stores[sqft],MATCH(Sales[[#This Row],[store_no]],Stores[store_no],0))</f>
        <v>138800</v>
      </c>
      <c r="J115" s="4" t="str">
        <f>INDEX(Departments[dept_name],MATCH(Sales[[#This Row],[dept_no]],Departments[dept_no],0))</f>
        <v>Toys</v>
      </c>
      <c r="K115" s="4" t="str">
        <f>CONCATENATE(Sales[[#This Row],[region]],Sales[[#This Row],[storetype]])</f>
        <v>3A</v>
      </c>
      <c r="L115" s="4">
        <f>INDEX(RegionStoreCount[Store Count],MATCH(Sales[[#This Row],[RegionStoretype]],RegionStoreCount[Region/Type],0))</f>
        <v>9</v>
      </c>
      <c r="M115" s="4">
        <f>AND(Sales[[#This Row],[date]]&lt;=TY_YTDMax,Sales[[#This Row],[date]]&gt;=TY_YTDMin)*Sales[[#This Row],[sales]]</f>
        <v>0</v>
      </c>
      <c r="N115" s="4">
        <f>AND(Sales[[#This Row],[date]]&lt;=LY_YTDMax,Sales[[#This Row],[date]]&gt;=LY_YTDMin)*Sales[[#This Row],[sales]]</f>
        <v>40252.832600000009</v>
      </c>
      <c r="O115" s="4">
        <f>AND(Sales[[#This Row],[date]]&gt;=YoY_Min,Sales[[#This Row],[date]]&lt;=TY_YTDMax)*(Sales[[#This Row],[sales]]/Sales[[#This Row],[sqft]])</f>
        <v>0</v>
      </c>
      <c r="P115" s="4">
        <f>SUMIF(Sales[RegionStoretype],Sales[[#This Row],[RegionStoretype]],Sales[YoY_SSF])/Sales[[#This Row],[Region_TypeCount]]</f>
        <v>53.603836561720975</v>
      </c>
    </row>
    <row r="116" spans="1:16" x14ac:dyDescent="0.25">
      <c r="A116" s="1">
        <v>42741</v>
      </c>
      <c r="B116">
        <v>7</v>
      </c>
      <c r="C116">
        <v>1</v>
      </c>
      <c r="D116">
        <v>21.25</v>
      </c>
      <c r="E116">
        <f>INDEX(Stores[region],MATCH(Sales[[#This Row],[store_no]],Stores[store_no],0))</f>
        <v>2</v>
      </c>
      <c r="F116" t="str">
        <f>INDEX(Stores[storetype],MATCH(Sales[[#This Row],[store_no]],Stores[store_no],0))</f>
        <v>B</v>
      </c>
      <c r="G116" t="str">
        <f>INDEX(Stores[location_city],MATCH(Sales[[#This Row],[store_no]],Stores[store_no],0))</f>
        <v>Rockford</v>
      </c>
      <c r="H116" t="str">
        <f>INDEX(Stores[location_state],MATCH(Sales[[#This Row],[store_no]],Stores[store_no],0))</f>
        <v>Illinois</v>
      </c>
      <c r="I116">
        <f>INDEX(Stores[sqft],MATCH(Sales[[#This Row],[store_no]],Stores[store_no],0))</f>
        <v>127100</v>
      </c>
      <c r="J116" s="4" t="str">
        <f>INDEX(Departments[dept_name],MATCH(Sales[[#This Row],[dept_no]],Departments[dept_no],0))</f>
        <v>Automotive</v>
      </c>
      <c r="K116" s="4" t="str">
        <f>CONCATENATE(Sales[[#This Row],[region]],Sales[[#This Row],[storetype]])</f>
        <v>2B</v>
      </c>
      <c r="L116" s="4">
        <f>INDEX(RegionStoreCount[Store Count],MATCH(Sales[[#This Row],[RegionStoretype]],RegionStoreCount[Region/Type],0))</f>
        <v>6</v>
      </c>
      <c r="M116" s="4">
        <f>AND(Sales[[#This Row],[date]]&lt;=TY_YTDMax,Sales[[#This Row],[date]]&gt;=TY_YTDMin)*Sales[[#This Row],[sales]]</f>
        <v>0</v>
      </c>
      <c r="N116" s="4">
        <f>AND(Sales[[#This Row],[date]]&lt;=LY_YTDMax,Sales[[#This Row],[date]]&gt;=LY_YTDMin)*Sales[[#This Row],[sales]]</f>
        <v>21.25</v>
      </c>
      <c r="O116" s="4">
        <f>AND(Sales[[#This Row],[date]]&gt;=YoY_Min,Sales[[#This Row],[date]]&lt;=TY_YTDMax)*(Sales[[#This Row],[sales]]/Sales[[#This Row],[sqft]])</f>
        <v>0</v>
      </c>
      <c r="P116" s="4">
        <f>SUMIF(Sales[RegionStoretype],Sales[[#This Row],[RegionStoretype]],Sales[YoY_SSF])/Sales[[#This Row],[Region_TypeCount]]</f>
        <v>58.393757732919049</v>
      </c>
    </row>
    <row r="117" spans="1:16" x14ac:dyDescent="0.25">
      <c r="A117" s="1">
        <v>42741</v>
      </c>
      <c r="B117">
        <v>7</v>
      </c>
      <c r="C117">
        <v>2</v>
      </c>
      <c r="D117">
        <v>21161.954900000001</v>
      </c>
      <c r="E117">
        <f>INDEX(Stores[region],MATCH(Sales[[#This Row],[store_no]],Stores[store_no],0))</f>
        <v>2</v>
      </c>
      <c r="F117" t="str">
        <f>INDEX(Stores[storetype],MATCH(Sales[[#This Row],[store_no]],Stores[store_no],0))</f>
        <v>B</v>
      </c>
      <c r="G117" t="str">
        <f>INDEX(Stores[location_city],MATCH(Sales[[#This Row],[store_no]],Stores[store_no],0))</f>
        <v>Rockford</v>
      </c>
      <c r="H117" t="str">
        <f>INDEX(Stores[location_state],MATCH(Sales[[#This Row],[store_no]],Stores[store_no],0))</f>
        <v>Illinois</v>
      </c>
      <c r="I117">
        <f>INDEX(Stores[sqft],MATCH(Sales[[#This Row],[store_no]],Stores[store_no],0))</f>
        <v>127100</v>
      </c>
      <c r="J117" s="4" t="str">
        <f>INDEX(Departments[dept_name],MATCH(Sales[[#This Row],[dept_no]],Departments[dept_no],0))</f>
        <v>Baby</v>
      </c>
      <c r="K117" s="4" t="str">
        <f>CONCATENATE(Sales[[#This Row],[region]],Sales[[#This Row],[storetype]])</f>
        <v>2B</v>
      </c>
      <c r="L117" s="4">
        <f>INDEX(RegionStoreCount[Store Count],MATCH(Sales[[#This Row],[RegionStoretype]],RegionStoreCount[Region/Type],0))</f>
        <v>6</v>
      </c>
      <c r="M117" s="4">
        <f>AND(Sales[[#This Row],[date]]&lt;=TY_YTDMax,Sales[[#This Row],[date]]&gt;=TY_YTDMin)*Sales[[#This Row],[sales]]</f>
        <v>0</v>
      </c>
      <c r="N117" s="4">
        <f>AND(Sales[[#This Row],[date]]&lt;=LY_YTDMax,Sales[[#This Row],[date]]&gt;=LY_YTDMin)*Sales[[#This Row],[sales]]</f>
        <v>21161.954900000001</v>
      </c>
      <c r="O117" s="4">
        <f>AND(Sales[[#This Row],[date]]&gt;=YoY_Min,Sales[[#This Row],[date]]&lt;=TY_YTDMax)*(Sales[[#This Row],[sales]]/Sales[[#This Row],[sqft]])</f>
        <v>0</v>
      </c>
      <c r="P117" s="4">
        <f>SUMIF(Sales[RegionStoretype],Sales[[#This Row],[RegionStoretype]],Sales[YoY_SSF])/Sales[[#This Row],[Region_TypeCount]]</f>
        <v>58.393757732919049</v>
      </c>
    </row>
    <row r="118" spans="1:16" x14ac:dyDescent="0.25">
      <c r="A118" s="1">
        <v>42741</v>
      </c>
      <c r="B118">
        <v>7</v>
      </c>
      <c r="C118">
        <v>3</v>
      </c>
      <c r="D118">
        <v>21357.035800000001</v>
      </c>
      <c r="E118">
        <f>INDEX(Stores[region],MATCH(Sales[[#This Row],[store_no]],Stores[store_no],0))</f>
        <v>2</v>
      </c>
      <c r="F118" t="str">
        <f>INDEX(Stores[storetype],MATCH(Sales[[#This Row],[store_no]],Stores[store_no],0))</f>
        <v>B</v>
      </c>
      <c r="G118" t="str">
        <f>INDEX(Stores[location_city],MATCH(Sales[[#This Row],[store_no]],Stores[store_no],0))</f>
        <v>Rockford</v>
      </c>
      <c r="H118" t="str">
        <f>INDEX(Stores[location_state],MATCH(Sales[[#This Row],[store_no]],Stores[store_no],0))</f>
        <v>Illinois</v>
      </c>
      <c r="I118">
        <f>INDEX(Stores[sqft],MATCH(Sales[[#This Row],[store_no]],Stores[store_no],0))</f>
        <v>127100</v>
      </c>
      <c r="J118" s="4" t="str">
        <f>INDEX(Departments[dept_name],MATCH(Sales[[#This Row],[dept_no]],Departments[dept_no],0))</f>
        <v>Beauty</v>
      </c>
      <c r="K118" s="4" t="str">
        <f>CONCATENATE(Sales[[#This Row],[region]],Sales[[#This Row],[storetype]])</f>
        <v>2B</v>
      </c>
      <c r="L118" s="4">
        <f>INDEX(RegionStoreCount[Store Count],MATCH(Sales[[#This Row],[RegionStoretype]],RegionStoreCount[Region/Type],0))</f>
        <v>6</v>
      </c>
      <c r="M118" s="4">
        <f>AND(Sales[[#This Row],[date]]&lt;=TY_YTDMax,Sales[[#This Row],[date]]&gt;=TY_YTDMin)*Sales[[#This Row],[sales]]</f>
        <v>0</v>
      </c>
      <c r="N118" s="4">
        <f>AND(Sales[[#This Row],[date]]&lt;=LY_YTDMax,Sales[[#This Row],[date]]&gt;=LY_YTDMin)*Sales[[#This Row],[sales]]</f>
        <v>21357.035800000001</v>
      </c>
      <c r="O118" s="4">
        <f>AND(Sales[[#This Row],[date]]&gt;=YoY_Min,Sales[[#This Row],[date]]&lt;=TY_YTDMax)*(Sales[[#This Row],[sales]]/Sales[[#This Row],[sqft]])</f>
        <v>0</v>
      </c>
      <c r="P118" s="4">
        <f>SUMIF(Sales[RegionStoretype],Sales[[#This Row],[RegionStoretype]],Sales[YoY_SSF])/Sales[[#This Row],[Region_TypeCount]]</f>
        <v>58.393757732919049</v>
      </c>
    </row>
    <row r="119" spans="1:16" x14ac:dyDescent="0.25">
      <c r="A119" s="1">
        <v>42741</v>
      </c>
      <c r="B119">
        <v>7</v>
      </c>
      <c r="C119">
        <v>4</v>
      </c>
      <c r="D119">
        <v>30426.074599999996</v>
      </c>
      <c r="E119">
        <f>INDEX(Stores[region],MATCH(Sales[[#This Row],[store_no]],Stores[store_no],0))</f>
        <v>2</v>
      </c>
      <c r="F119" t="str">
        <f>INDEX(Stores[storetype],MATCH(Sales[[#This Row],[store_no]],Stores[store_no],0))</f>
        <v>B</v>
      </c>
      <c r="G119" t="str">
        <f>INDEX(Stores[location_city],MATCH(Sales[[#This Row],[store_no]],Stores[store_no],0))</f>
        <v>Rockford</v>
      </c>
      <c r="H119" t="str">
        <f>INDEX(Stores[location_state],MATCH(Sales[[#This Row],[store_no]],Stores[store_no],0))</f>
        <v>Illinois</v>
      </c>
      <c r="I119">
        <f>INDEX(Stores[sqft],MATCH(Sales[[#This Row],[store_no]],Stores[store_no],0))</f>
        <v>127100</v>
      </c>
      <c r="J119" s="4" t="str">
        <f>INDEX(Departments[dept_name],MATCH(Sales[[#This Row],[dept_no]],Departments[dept_no],0))</f>
        <v>Books</v>
      </c>
      <c r="K119" s="4" t="str">
        <f>CONCATENATE(Sales[[#This Row],[region]],Sales[[#This Row],[storetype]])</f>
        <v>2B</v>
      </c>
      <c r="L119" s="4">
        <f>INDEX(RegionStoreCount[Store Count],MATCH(Sales[[#This Row],[RegionStoretype]],RegionStoreCount[Region/Type],0))</f>
        <v>6</v>
      </c>
      <c r="M119" s="4">
        <f>AND(Sales[[#This Row],[date]]&lt;=TY_YTDMax,Sales[[#This Row],[date]]&gt;=TY_YTDMin)*Sales[[#This Row],[sales]]</f>
        <v>0</v>
      </c>
      <c r="N119" s="4">
        <f>AND(Sales[[#This Row],[date]]&lt;=LY_YTDMax,Sales[[#This Row],[date]]&gt;=LY_YTDMin)*Sales[[#This Row],[sales]]</f>
        <v>30426.074599999996</v>
      </c>
      <c r="O119" s="4">
        <f>AND(Sales[[#This Row],[date]]&gt;=YoY_Min,Sales[[#This Row],[date]]&lt;=TY_YTDMax)*(Sales[[#This Row],[sales]]/Sales[[#This Row],[sqft]])</f>
        <v>0</v>
      </c>
      <c r="P119" s="4">
        <f>SUMIF(Sales[RegionStoretype],Sales[[#This Row],[RegionStoretype]],Sales[YoY_SSF])/Sales[[#This Row],[Region_TypeCount]]</f>
        <v>58.393757732919049</v>
      </c>
    </row>
    <row r="120" spans="1:16" x14ac:dyDescent="0.25">
      <c r="A120" s="1">
        <v>42741</v>
      </c>
      <c r="B120">
        <v>7</v>
      </c>
      <c r="C120">
        <v>5</v>
      </c>
      <c r="D120">
        <v>11298.0574</v>
      </c>
      <c r="E120">
        <f>INDEX(Stores[region],MATCH(Sales[[#This Row],[store_no]],Stores[store_no],0))</f>
        <v>2</v>
      </c>
      <c r="F120" t="str">
        <f>INDEX(Stores[storetype],MATCH(Sales[[#This Row],[store_no]],Stores[store_no],0))</f>
        <v>B</v>
      </c>
      <c r="G120" t="str">
        <f>INDEX(Stores[location_city],MATCH(Sales[[#This Row],[store_no]],Stores[store_no],0))</f>
        <v>Rockford</v>
      </c>
      <c r="H120" t="str">
        <f>INDEX(Stores[location_state],MATCH(Sales[[#This Row],[store_no]],Stores[store_no],0))</f>
        <v>Illinois</v>
      </c>
      <c r="I120">
        <f>INDEX(Stores[sqft],MATCH(Sales[[#This Row],[store_no]],Stores[store_no],0))</f>
        <v>127100</v>
      </c>
      <c r="J120" s="4" t="str">
        <f>INDEX(Departments[dept_name],MATCH(Sales[[#This Row],[dept_no]],Departments[dept_no],0))</f>
        <v>Clothing</v>
      </c>
      <c r="K120" s="4" t="str">
        <f>CONCATENATE(Sales[[#This Row],[region]],Sales[[#This Row],[storetype]])</f>
        <v>2B</v>
      </c>
      <c r="L120" s="4">
        <f>INDEX(RegionStoreCount[Store Count],MATCH(Sales[[#This Row],[RegionStoretype]],RegionStoreCount[Region/Type],0))</f>
        <v>6</v>
      </c>
      <c r="M120" s="4">
        <f>AND(Sales[[#This Row],[date]]&lt;=TY_YTDMax,Sales[[#This Row],[date]]&gt;=TY_YTDMin)*Sales[[#This Row],[sales]]</f>
        <v>0</v>
      </c>
      <c r="N120" s="4">
        <f>AND(Sales[[#This Row],[date]]&lt;=LY_YTDMax,Sales[[#This Row],[date]]&gt;=LY_YTDMin)*Sales[[#This Row],[sales]]</f>
        <v>11298.0574</v>
      </c>
      <c r="O120" s="4">
        <f>AND(Sales[[#This Row],[date]]&gt;=YoY_Min,Sales[[#This Row],[date]]&lt;=TY_YTDMax)*(Sales[[#This Row],[sales]]/Sales[[#This Row],[sqft]])</f>
        <v>0</v>
      </c>
      <c r="P120" s="4">
        <f>SUMIF(Sales[RegionStoretype],Sales[[#This Row],[RegionStoretype]],Sales[YoY_SSF])/Sales[[#This Row],[Region_TypeCount]]</f>
        <v>58.393757732919049</v>
      </c>
    </row>
    <row r="121" spans="1:16" x14ac:dyDescent="0.25">
      <c r="A121" s="1">
        <v>42741</v>
      </c>
      <c r="B121">
        <v>7</v>
      </c>
      <c r="C121">
        <v>6</v>
      </c>
      <c r="D121">
        <v>25702.388999999999</v>
      </c>
      <c r="E121">
        <f>INDEX(Stores[region],MATCH(Sales[[#This Row],[store_no]],Stores[store_no],0))</f>
        <v>2</v>
      </c>
      <c r="F121" t="str">
        <f>INDEX(Stores[storetype],MATCH(Sales[[#This Row],[store_no]],Stores[store_no],0))</f>
        <v>B</v>
      </c>
      <c r="G121" t="str">
        <f>INDEX(Stores[location_city],MATCH(Sales[[#This Row],[store_no]],Stores[store_no],0))</f>
        <v>Rockford</v>
      </c>
      <c r="H121" t="str">
        <f>INDEX(Stores[location_state],MATCH(Sales[[#This Row],[store_no]],Stores[store_no],0))</f>
        <v>Illinois</v>
      </c>
      <c r="I121">
        <f>INDEX(Stores[sqft],MATCH(Sales[[#This Row],[store_no]],Stores[store_no],0))</f>
        <v>127100</v>
      </c>
      <c r="J121" s="4" t="str">
        <f>INDEX(Departments[dept_name],MATCH(Sales[[#This Row],[dept_no]],Departments[dept_no],0))</f>
        <v>Computers</v>
      </c>
      <c r="K121" s="4" t="str">
        <f>CONCATENATE(Sales[[#This Row],[region]],Sales[[#This Row],[storetype]])</f>
        <v>2B</v>
      </c>
      <c r="L121" s="4">
        <f>INDEX(RegionStoreCount[Store Count],MATCH(Sales[[#This Row],[RegionStoretype]],RegionStoreCount[Region/Type],0))</f>
        <v>6</v>
      </c>
      <c r="M121" s="4">
        <f>AND(Sales[[#This Row],[date]]&lt;=TY_YTDMax,Sales[[#This Row],[date]]&gt;=TY_YTDMin)*Sales[[#This Row],[sales]]</f>
        <v>0</v>
      </c>
      <c r="N121" s="4">
        <f>AND(Sales[[#This Row],[date]]&lt;=LY_YTDMax,Sales[[#This Row],[date]]&gt;=LY_YTDMin)*Sales[[#This Row],[sales]]</f>
        <v>25702.388999999999</v>
      </c>
      <c r="O121" s="4">
        <f>AND(Sales[[#This Row],[date]]&gt;=YoY_Min,Sales[[#This Row],[date]]&lt;=TY_YTDMax)*(Sales[[#This Row],[sales]]/Sales[[#This Row],[sqft]])</f>
        <v>0</v>
      </c>
      <c r="P121" s="4">
        <f>SUMIF(Sales[RegionStoretype],Sales[[#This Row],[RegionStoretype]],Sales[YoY_SSF])/Sales[[#This Row],[Region_TypeCount]]</f>
        <v>58.393757732919049</v>
      </c>
    </row>
    <row r="122" spans="1:16" x14ac:dyDescent="0.25">
      <c r="A122" s="1">
        <v>42741</v>
      </c>
      <c r="B122">
        <v>7</v>
      </c>
      <c r="C122">
        <v>7</v>
      </c>
      <c r="D122">
        <v>27878.582399999996</v>
      </c>
      <c r="E122">
        <f>INDEX(Stores[region],MATCH(Sales[[#This Row],[store_no]],Stores[store_no],0))</f>
        <v>2</v>
      </c>
      <c r="F122" t="str">
        <f>INDEX(Stores[storetype],MATCH(Sales[[#This Row],[store_no]],Stores[store_no],0))</f>
        <v>B</v>
      </c>
      <c r="G122" t="str">
        <f>INDEX(Stores[location_city],MATCH(Sales[[#This Row],[store_no]],Stores[store_no],0))</f>
        <v>Rockford</v>
      </c>
      <c r="H122" t="str">
        <f>INDEX(Stores[location_state],MATCH(Sales[[#This Row],[store_no]],Stores[store_no],0))</f>
        <v>Illinois</v>
      </c>
      <c r="I122">
        <f>INDEX(Stores[sqft],MATCH(Sales[[#This Row],[store_no]],Stores[store_no],0))</f>
        <v>127100</v>
      </c>
      <c r="J122" s="4" t="str">
        <f>INDEX(Departments[dept_name],MATCH(Sales[[#This Row],[dept_no]],Departments[dept_no],0))</f>
        <v>Electronics</v>
      </c>
      <c r="K122" s="4" t="str">
        <f>CONCATENATE(Sales[[#This Row],[region]],Sales[[#This Row],[storetype]])</f>
        <v>2B</v>
      </c>
      <c r="L122" s="4">
        <f>INDEX(RegionStoreCount[Store Count],MATCH(Sales[[#This Row],[RegionStoretype]],RegionStoreCount[Region/Type],0))</f>
        <v>6</v>
      </c>
      <c r="M122" s="4">
        <f>AND(Sales[[#This Row],[date]]&lt;=TY_YTDMax,Sales[[#This Row],[date]]&gt;=TY_YTDMin)*Sales[[#This Row],[sales]]</f>
        <v>0</v>
      </c>
      <c r="N122" s="4">
        <f>AND(Sales[[#This Row],[date]]&lt;=LY_YTDMax,Sales[[#This Row],[date]]&gt;=LY_YTDMin)*Sales[[#This Row],[sales]]</f>
        <v>27878.582399999996</v>
      </c>
      <c r="O122" s="4">
        <f>AND(Sales[[#This Row],[date]]&gt;=YoY_Min,Sales[[#This Row],[date]]&lt;=TY_YTDMax)*(Sales[[#This Row],[sales]]/Sales[[#This Row],[sqft]])</f>
        <v>0</v>
      </c>
      <c r="P122" s="4">
        <f>SUMIF(Sales[RegionStoretype],Sales[[#This Row],[RegionStoretype]],Sales[YoY_SSF])/Sales[[#This Row],[Region_TypeCount]]</f>
        <v>58.393757732919049</v>
      </c>
    </row>
    <row r="123" spans="1:16" x14ac:dyDescent="0.25">
      <c r="A123" s="1">
        <v>42741</v>
      </c>
      <c r="B123">
        <v>7</v>
      </c>
      <c r="C123">
        <v>8</v>
      </c>
      <c r="D123">
        <v>9910.3205999999991</v>
      </c>
      <c r="E123">
        <f>INDEX(Stores[region],MATCH(Sales[[#This Row],[store_no]],Stores[store_no],0))</f>
        <v>2</v>
      </c>
      <c r="F123" t="str">
        <f>INDEX(Stores[storetype],MATCH(Sales[[#This Row],[store_no]],Stores[store_no],0))</f>
        <v>B</v>
      </c>
      <c r="G123" t="str">
        <f>INDEX(Stores[location_city],MATCH(Sales[[#This Row],[store_no]],Stores[store_no],0))</f>
        <v>Rockford</v>
      </c>
      <c r="H123" t="str">
        <f>INDEX(Stores[location_state],MATCH(Sales[[#This Row],[store_no]],Stores[store_no],0))</f>
        <v>Illinois</v>
      </c>
      <c r="I123">
        <f>INDEX(Stores[sqft],MATCH(Sales[[#This Row],[store_no]],Stores[store_no],0))</f>
        <v>127100</v>
      </c>
      <c r="J123" s="4" t="str">
        <f>INDEX(Departments[dept_name],MATCH(Sales[[#This Row],[dept_no]],Departments[dept_no],0))</f>
        <v>Games</v>
      </c>
      <c r="K123" s="4" t="str">
        <f>CONCATENATE(Sales[[#This Row],[region]],Sales[[#This Row],[storetype]])</f>
        <v>2B</v>
      </c>
      <c r="L123" s="4">
        <f>INDEX(RegionStoreCount[Store Count],MATCH(Sales[[#This Row],[RegionStoretype]],RegionStoreCount[Region/Type],0))</f>
        <v>6</v>
      </c>
      <c r="M123" s="4">
        <f>AND(Sales[[#This Row],[date]]&lt;=TY_YTDMax,Sales[[#This Row],[date]]&gt;=TY_YTDMin)*Sales[[#This Row],[sales]]</f>
        <v>0</v>
      </c>
      <c r="N123" s="4">
        <f>AND(Sales[[#This Row],[date]]&lt;=LY_YTDMax,Sales[[#This Row],[date]]&gt;=LY_YTDMin)*Sales[[#This Row],[sales]]</f>
        <v>9910.3205999999991</v>
      </c>
      <c r="O123" s="4">
        <f>AND(Sales[[#This Row],[date]]&gt;=YoY_Min,Sales[[#This Row],[date]]&lt;=TY_YTDMax)*(Sales[[#This Row],[sales]]/Sales[[#This Row],[sqft]])</f>
        <v>0</v>
      </c>
      <c r="P123" s="4">
        <f>SUMIF(Sales[RegionStoretype],Sales[[#This Row],[RegionStoretype]],Sales[YoY_SSF])/Sales[[#This Row],[Region_TypeCount]]</f>
        <v>58.393757732919049</v>
      </c>
    </row>
    <row r="124" spans="1:16" x14ac:dyDescent="0.25">
      <c r="A124" s="1">
        <v>42741</v>
      </c>
      <c r="B124">
        <v>7</v>
      </c>
      <c r="C124">
        <v>9</v>
      </c>
      <c r="D124">
        <v>22233.485300000004</v>
      </c>
      <c r="E124">
        <f>INDEX(Stores[region],MATCH(Sales[[#This Row],[store_no]],Stores[store_no],0))</f>
        <v>2</v>
      </c>
      <c r="F124" t="str">
        <f>INDEX(Stores[storetype],MATCH(Sales[[#This Row],[store_no]],Stores[store_no],0))</f>
        <v>B</v>
      </c>
      <c r="G124" t="str">
        <f>INDEX(Stores[location_city],MATCH(Sales[[#This Row],[store_no]],Stores[store_no],0))</f>
        <v>Rockford</v>
      </c>
      <c r="H124" t="str">
        <f>INDEX(Stores[location_state],MATCH(Sales[[#This Row],[store_no]],Stores[store_no],0))</f>
        <v>Illinois</v>
      </c>
      <c r="I124">
        <f>INDEX(Stores[sqft],MATCH(Sales[[#This Row],[store_no]],Stores[store_no],0))</f>
        <v>127100</v>
      </c>
      <c r="J124" s="4" t="str">
        <f>INDEX(Departments[dept_name],MATCH(Sales[[#This Row],[dept_no]],Departments[dept_no],0))</f>
        <v>Garden</v>
      </c>
      <c r="K124" s="4" t="str">
        <f>CONCATENATE(Sales[[#This Row],[region]],Sales[[#This Row],[storetype]])</f>
        <v>2B</v>
      </c>
      <c r="L124" s="4">
        <f>INDEX(RegionStoreCount[Store Count],MATCH(Sales[[#This Row],[RegionStoretype]],RegionStoreCount[Region/Type],0))</f>
        <v>6</v>
      </c>
      <c r="M124" s="4">
        <f>AND(Sales[[#This Row],[date]]&lt;=TY_YTDMax,Sales[[#This Row],[date]]&gt;=TY_YTDMin)*Sales[[#This Row],[sales]]</f>
        <v>0</v>
      </c>
      <c r="N124" s="4">
        <f>AND(Sales[[#This Row],[date]]&lt;=LY_YTDMax,Sales[[#This Row],[date]]&gt;=LY_YTDMin)*Sales[[#This Row],[sales]]</f>
        <v>22233.485300000004</v>
      </c>
      <c r="O124" s="4">
        <f>AND(Sales[[#This Row],[date]]&gt;=YoY_Min,Sales[[#This Row],[date]]&lt;=TY_YTDMax)*(Sales[[#This Row],[sales]]/Sales[[#This Row],[sqft]])</f>
        <v>0</v>
      </c>
      <c r="P124" s="4">
        <f>SUMIF(Sales[RegionStoretype],Sales[[#This Row],[RegionStoretype]],Sales[YoY_SSF])/Sales[[#This Row],[Region_TypeCount]]</f>
        <v>58.393757732919049</v>
      </c>
    </row>
    <row r="125" spans="1:16" x14ac:dyDescent="0.25">
      <c r="A125" s="1">
        <v>42741</v>
      </c>
      <c r="B125">
        <v>7</v>
      </c>
      <c r="C125">
        <v>10</v>
      </c>
      <c r="D125">
        <v>8680.0446000000011</v>
      </c>
      <c r="E125">
        <f>INDEX(Stores[region],MATCH(Sales[[#This Row],[store_no]],Stores[store_no],0))</f>
        <v>2</v>
      </c>
      <c r="F125" t="str">
        <f>INDEX(Stores[storetype],MATCH(Sales[[#This Row],[store_no]],Stores[store_no],0))</f>
        <v>B</v>
      </c>
      <c r="G125" t="str">
        <f>INDEX(Stores[location_city],MATCH(Sales[[#This Row],[store_no]],Stores[store_no],0))</f>
        <v>Rockford</v>
      </c>
      <c r="H125" t="str">
        <f>INDEX(Stores[location_state],MATCH(Sales[[#This Row],[store_no]],Stores[store_no],0))</f>
        <v>Illinois</v>
      </c>
      <c r="I125">
        <f>INDEX(Stores[sqft],MATCH(Sales[[#This Row],[store_no]],Stores[store_no],0))</f>
        <v>127100</v>
      </c>
      <c r="J125" s="4" t="str">
        <f>INDEX(Departments[dept_name],MATCH(Sales[[#This Row],[dept_no]],Departments[dept_no],0))</f>
        <v>Health</v>
      </c>
      <c r="K125" s="4" t="str">
        <f>CONCATENATE(Sales[[#This Row],[region]],Sales[[#This Row],[storetype]])</f>
        <v>2B</v>
      </c>
      <c r="L125" s="4">
        <f>INDEX(RegionStoreCount[Store Count],MATCH(Sales[[#This Row],[RegionStoretype]],RegionStoreCount[Region/Type],0))</f>
        <v>6</v>
      </c>
      <c r="M125" s="4">
        <f>AND(Sales[[#This Row],[date]]&lt;=TY_YTDMax,Sales[[#This Row],[date]]&gt;=TY_YTDMin)*Sales[[#This Row],[sales]]</f>
        <v>0</v>
      </c>
      <c r="N125" s="4">
        <f>AND(Sales[[#This Row],[date]]&lt;=LY_YTDMax,Sales[[#This Row],[date]]&gt;=LY_YTDMin)*Sales[[#This Row],[sales]]</f>
        <v>8680.0446000000011</v>
      </c>
      <c r="O125" s="4">
        <f>AND(Sales[[#This Row],[date]]&gt;=YoY_Min,Sales[[#This Row],[date]]&lt;=TY_YTDMax)*(Sales[[#This Row],[sales]]/Sales[[#This Row],[sqft]])</f>
        <v>0</v>
      </c>
      <c r="P125" s="4">
        <f>SUMIF(Sales[RegionStoretype],Sales[[#This Row],[RegionStoretype]],Sales[YoY_SSF])/Sales[[#This Row],[Region_TypeCount]]</f>
        <v>58.393757732919049</v>
      </c>
    </row>
    <row r="126" spans="1:16" x14ac:dyDescent="0.25">
      <c r="A126" s="1">
        <v>42741</v>
      </c>
      <c r="B126">
        <v>7</v>
      </c>
      <c r="C126">
        <v>11</v>
      </c>
      <c r="D126">
        <v>30564.643600000003</v>
      </c>
      <c r="E126">
        <f>INDEX(Stores[region],MATCH(Sales[[#This Row],[store_no]],Stores[store_no],0))</f>
        <v>2</v>
      </c>
      <c r="F126" t="str">
        <f>INDEX(Stores[storetype],MATCH(Sales[[#This Row],[store_no]],Stores[store_no],0))</f>
        <v>B</v>
      </c>
      <c r="G126" t="str">
        <f>INDEX(Stores[location_city],MATCH(Sales[[#This Row],[store_no]],Stores[store_no],0))</f>
        <v>Rockford</v>
      </c>
      <c r="H126" t="str">
        <f>INDEX(Stores[location_state],MATCH(Sales[[#This Row],[store_no]],Stores[store_no],0))</f>
        <v>Illinois</v>
      </c>
      <c r="I126">
        <f>INDEX(Stores[sqft],MATCH(Sales[[#This Row],[store_no]],Stores[store_no],0))</f>
        <v>127100</v>
      </c>
      <c r="J126" s="4" t="str">
        <f>INDEX(Departments[dept_name],MATCH(Sales[[#This Row],[dept_no]],Departments[dept_no],0))</f>
        <v>Home</v>
      </c>
      <c r="K126" s="4" t="str">
        <f>CONCATENATE(Sales[[#This Row],[region]],Sales[[#This Row],[storetype]])</f>
        <v>2B</v>
      </c>
      <c r="L126" s="4">
        <f>INDEX(RegionStoreCount[Store Count],MATCH(Sales[[#This Row],[RegionStoretype]],RegionStoreCount[Region/Type],0))</f>
        <v>6</v>
      </c>
      <c r="M126" s="4">
        <f>AND(Sales[[#This Row],[date]]&lt;=TY_YTDMax,Sales[[#This Row],[date]]&gt;=TY_YTDMin)*Sales[[#This Row],[sales]]</f>
        <v>0</v>
      </c>
      <c r="N126" s="4">
        <f>AND(Sales[[#This Row],[date]]&lt;=LY_YTDMax,Sales[[#This Row],[date]]&gt;=LY_YTDMin)*Sales[[#This Row],[sales]]</f>
        <v>30564.643600000003</v>
      </c>
      <c r="O126" s="4">
        <f>AND(Sales[[#This Row],[date]]&gt;=YoY_Min,Sales[[#This Row],[date]]&lt;=TY_YTDMax)*(Sales[[#This Row],[sales]]/Sales[[#This Row],[sqft]])</f>
        <v>0</v>
      </c>
      <c r="P126" s="4">
        <f>SUMIF(Sales[RegionStoretype],Sales[[#This Row],[RegionStoretype]],Sales[YoY_SSF])/Sales[[#This Row],[Region_TypeCount]]</f>
        <v>58.393757732919049</v>
      </c>
    </row>
    <row r="127" spans="1:16" x14ac:dyDescent="0.25">
      <c r="A127" s="1">
        <v>42741</v>
      </c>
      <c r="B127">
        <v>7</v>
      </c>
      <c r="C127">
        <v>12</v>
      </c>
      <c r="D127">
        <v>27733.996600000002</v>
      </c>
      <c r="E127">
        <f>INDEX(Stores[region],MATCH(Sales[[#This Row],[store_no]],Stores[store_no],0))</f>
        <v>2</v>
      </c>
      <c r="F127" t="str">
        <f>INDEX(Stores[storetype],MATCH(Sales[[#This Row],[store_no]],Stores[store_no],0))</f>
        <v>B</v>
      </c>
      <c r="G127" t="str">
        <f>INDEX(Stores[location_city],MATCH(Sales[[#This Row],[store_no]],Stores[store_no],0))</f>
        <v>Rockford</v>
      </c>
      <c r="H127" t="str">
        <f>INDEX(Stores[location_state],MATCH(Sales[[#This Row],[store_no]],Stores[store_no],0))</f>
        <v>Illinois</v>
      </c>
      <c r="I127">
        <f>INDEX(Stores[sqft],MATCH(Sales[[#This Row],[store_no]],Stores[store_no],0))</f>
        <v>127100</v>
      </c>
      <c r="J127" s="4" t="str">
        <f>INDEX(Departments[dept_name],MATCH(Sales[[#This Row],[dept_no]],Departments[dept_no],0))</f>
        <v>Jewelery</v>
      </c>
      <c r="K127" s="4" t="str">
        <f>CONCATENATE(Sales[[#This Row],[region]],Sales[[#This Row],[storetype]])</f>
        <v>2B</v>
      </c>
      <c r="L127" s="4">
        <f>INDEX(RegionStoreCount[Store Count],MATCH(Sales[[#This Row],[RegionStoretype]],RegionStoreCount[Region/Type],0))</f>
        <v>6</v>
      </c>
      <c r="M127" s="4">
        <f>AND(Sales[[#This Row],[date]]&lt;=TY_YTDMax,Sales[[#This Row],[date]]&gt;=TY_YTDMin)*Sales[[#This Row],[sales]]</f>
        <v>0</v>
      </c>
      <c r="N127" s="4">
        <f>AND(Sales[[#This Row],[date]]&lt;=LY_YTDMax,Sales[[#This Row],[date]]&gt;=LY_YTDMin)*Sales[[#This Row],[sales]]</f>
        <v>27733.996600000002</v>
      </c>
      <c r="O127" s="4">
        <f>AND(Sales[[#This Row],[date]]&gt;=YoY_Min,Sales[[#This Row],[date]]&lt;=TY_YTDMax)*(Sales[[#This Row],[sales]]/Sales[[#This Row],[sqft]])</f>
        <v>0</v>
      </c>
      <c r="P127" s="4">
        <f>SUMIF(Sales[RegionStoretype],Sales[[#This Row],[RegionStoretype]],Sales[YoY_SSF])/Sales[[#This Row],[Region_TypeCount]]</f>
        <v>58.393757732919049</v>
      </c>
    </row>
    <row r="128" spans="1:16" x14ac:dyDescent="0.25">
      <c r="A128" s="1">
        <v>42741</v>
      </c>
      <c r="B128">
        <v>7</v>
      </c>
      <c r="C128">
        <v>13</v>
      </c>
      <c r="D128">
        <v>56396.927799999983</v>
      </c>
      <c r="E128">
        <f>INDEX(Stores[region],MATCH(Sales[[#This Row],[store_no]],Stores[store_no],0))</f>
        <v>2</v>
      </c>
      <c r="F128" t="str">
        <f>INDEX(Stores[storetype],MATCH(Sales[[#This Row],[store_no]],Stores[store_no],0))</f>
        <v>B</v>
      </c>
      <c r="G128" t="str">
        <f>INDEX(Stores[location_city],MATCH(Sales[[#This Row],[store_no]],Stores[store_no],0))</f>
        <v>Rockford</v>
      </c>
      <c r="H128" t="str">
        <f>INDEX(Stores[location_state],MATCH(Sales[[#This Row],[store_no]],Stores[store_no],0))</f>
        <v>Illinois</v>
      </c>
      <c r="I128">
        <f>INDEX(Stores[sqft],MATCH(Sales[[#This Row],[store_no]],Stores[store_no],0))</f>
        <v>127100</v>
      </c>
      <c r="J128" s="4" t="str">
        <f>INDEX(Departments[dept_name],MATCH(Sales[[#This Row],[dept_no]],Departments[dept_no],0))</f>
        <v>Kids</v>
      </c>
      <c r="K128" s="4" t="str">
        <f>CONCATENATE(Sales[[#This Row],[region]],Sales[[#This Row],[storetype]])</f>
        <v>2B</v>
      </c>
      <c r="L128" s="4">
        <f>INDEX(RegionStoreCount[Store Count],MATCH(Sales[[#This Row],[RegionStoretype]],RegionStoreCount[Region/Type],0))</f>
        <v>6</v>
      </c>
      <c r="M128" s="4">
        <f>AND(Sales[[#This Row],[date]]&lt;=TY_YTDMax,Sales[[#This Row],[date]]&gt;=TY_YTDMin)*Sales[[#This Row],[sales]]</f>
        <v>0</v>
      </c>
      <c r="N128" s="4">
        <f>AND(Sales[[#This Row],[date]]&lt;=LY_YTDMax,Sales[[#This Row],[date]]&gt;=LY_YTDMin)*Sales[[#This Row],[sales]]</f>
        <v>56396.927799999983</v>
      </c>
      <c r="O128" s="4">
        <f>AND(Sales[[#This Row],[date]]&gt;=YoY_Min,Sales[[#This Row],[date]]&lt;=TY_YTDMax)*(Sales[[#This Row],[sales]]/Sales[[#This Row],[sqft]])</f>
        <v>0</v>
      </c>
      <c r="P128" s="4">
        <f>SUMIF(Sales[RegionStoretype],Sales[[#This Row],[RegionStoretype]],Sales[YoY_SSF])/Sales[[#This Row],[Region_TypeCount]]</f>
        <v>58.393757732919049</v>
      </c>
    </row>
    <row r="129" spans="1:16" x14ac:dyDescent="0.25">
      <c r="A129" s="1">
        <v>42741</v>
      </c>
      <c r="B129">
        <v>7</v>
      </c>
      <c r="C129">
        <v>14</v>
      </c>
      <c r="D129">
        <v>30554.699699999997</v>
      </c>
      <c r="E129">
        <f>INDEX(Stores[region],MATCH(Sales[[#This Row],[store_no]],Stores[store_no],0))</f>
        <v>2</v>
      </c>
      <c r="F129" t="str">
        <f>INDEX(Stores[storetype],MATCH(Sales[[#This Row],[store_no]],Stores[store_no],0))</f>
        <v>B</v>
      </c>
      <c r="G129" t="str">
        <f>INDEX(Stores[location_city],MATCH(Sales[[#This Row],[store_no]],Stores[store_no],0))</f>
        <v>Rockford</v>
      </c>
      <c r="H129" t="str">
        <f>INDEX(Stores[location_state],MATCH(Sales[[#This Row],[store_no]],Stores[store_no],0))</f>
        <v>Illinois</v>
      </c>
      <c r="I129">
        <f>INDEX(Stores[sqft],MATCH(Sales[[#This Row],[store_no]],Stores[store_no],0))</f>
        <v>127100</v>
      </c>
      <c r="J129" s="4" t="str">
        <f>INDEX(Departments[dept_name],MATCH(Sales[[#This Row],[dept_no]],Departments[dept_no],0))</f>
        <v>Movies</v>
      </c>
      <c r="K129" s="4" t="str">
        <f>CONCATENATE(Sales[[#This Row],[region]],Sales[[#This Row],[storetype]])</f>
        <v>2B</v>
      </c>
      <c r="L129" s="4">
        <f>INDEX(RegionStoreCount[Store Count],MATCH(Sales[[#This Row],[RegionStoretype]],RegionStoreCount[Region/Type],0))</f>
        <v>6</v>
      </c>
      <c r="M129" s="4">
        <f>AND(Sales[[#This Row],[date]]&lt;=TY_YTDMax,Sales[[#This Row],[date]]&gt;=TY_YTDMin)*Sales[[#This Row],[sales]]</f>
        <v>0</v>
      </c>
      <c r="N129" s="4">
        <f>AND(Sales[[#This Row],[date]]&lt;=LY_YTDMax,Sales[[#This Row],[date]]&gt;=LY_YTDMin)*Sales[[#This Row],[sales]]</f>
        <v>30554.699699999997</v>
      </c>
      <c r="O129" s="4">
        <f>AND(Sales[[#This Row],[date]]&gt;=YoY_Min,Sales[[#This Row],[date]]&lt;=TY_YTDMax)*(Sales[[#This Row],[sales]]/Sales[[#This Row],[sqft]])</f>
        <v>0</v>
      </c>
      <c r="P129" s="4">
        <f>SUMIF(Sales[RegionStoretype],Sales[[#This Row],[RegionStoretype]],Sales[YoY_SSF])/Sales[[#This Row],[Region_TypeCount]]</f>
        <v>58.393757732919049</v>
      </c>
    </row>
    <row r="130" spans="1:16" x14ac:dyDescent="0.25">
      <c r="A130" s="1">
        <v>42741</v>
      </c>
      <c r="B130">
        <v>7</v>
      </c>
      <c r="C130">
        <v>15</v>
      </c>
      <c r="D130">
        <v>41773.050200000005</v>
      </c>
      <c r="E130">
        <f>INDEX(Stores[region],MATCH(Sales[[#This Row],[store_no]],Stores[store_no],0))</f>
        <v>2</v>
      </c>
      <c r="F130" t="str">
        <f>INDEX(Stores[storetype],MATCH(Sales[[#This Row],[store_no]],Stores[store_no],0))</f>
        <v>B</v>
      </c>
      <c r="G130" t="str">
        <f>INDEX(Stores[location_city],MATCH(Sales[[#This Row],[store_no]],Stores[store_no],0))</f>
        <v>Rockford</v>
      </c>
      <c r="H130" t="str">
        <f>INDEX(Stores[location_state],MATCH(Sales[[#This Row],[store_no]],Stores[store_no],0))</f>
        <v>Illinois</v>
      </c>
      <c r="I130">
        <f>INDEX(Stores[sqft],MATCH(Sales[[#This Row],[store_no]],Stores[store_no],0))</f>
        <v>127100</v>
      </c>
      <c r="J130" s="4" t="str">
        <f>INDEX(Departments[dept_name],MATCH(Sales[[#This Row],[dept_no]],Departments[dept_no],0))</f>
        <v>Music</v>
      </c>
      <c r="K130" s="4" t="str">
        <f>CONCATENATE(Sales[[#This Row],[region]],Sales[[#This Row],[storetype]])</f>
        <v>2B</v>
      </c>
      <c r="L130" s="4">
        <f>INDEX(RegionStoreCount[Store Count],MATCH(Sales[[#This Row],[RegionStoretype]],RegionStoreCount[Region/Type],0))</f>
        <v>6</v>
      </c>
      <c r="M130" s="4">
        <f>AND(Sales[[#This Row],[date]]&lt;=TY_YTDMax,Sales[[#This Row],[date]]&gt;=TY_YTDMin)*Sales[[#This Row],[sales]]</f>
        <v>0</v>
      </c>
      <c r="N130" s="4">
        <f>AND(Sales[[#This Row],[date]]&lt;=LY_YTDMax,Sales[[#This Row],[date]]&gt;=LY_YTDMin)*Sales[[#This Row],[sales]]</f>
        <v>41773.050200000005</v>
      </c>
      <c r="O130" s="4">
        <f>AND(Sales[[#This Row],[date]]&gt;=YoY_Min,Sales[[#This Row],[date]]&lt;=TY_YTDMax)*(Sales[[#This Row],[sales]]/Sales[[#This Row],[sqft]])</f>
        <v>0</v>
      </c>
      <c r="P130" s="4">
        <f>SUMIF(Sales[RegionStoretype],Sales[[#This Row],[RegionStoretype]],Sales[YoY_SSF])/Sales[[#This Row],[Region_TypeCount]]</f>
        <v>58.393757732919049</v>
      </c>
    </row>
    <row r="131" spans="1:16" x14ac:dyDescent="0.25">
      <c r="A131" s="1">
        <v>42741</v>
      </c>
      <c r="B131">
        <v>7</v>
      </c>
      <c r="C131">
        <v>16</v>
      </c>
      <c r="D131">
        <v>4442.6839</v>
      </c>
      <c r="E131">
        <f>INDEX(Stores[region],MATCH(Sales[[#This Row],[store_no]],Stores[store_no],0))</f>
        <v>2</v>
      </c>
      <c r="F131" t="str">
        <f>INDEX(Stores[storetype],MATCH(Sales[[#This Row],[store_no]],Stores[store_no],0))</f>
        <v>B</v>
      </c>
      <c r="G131" t="str">
        <f>INDEX(Stores[location_city],MATCH(Sales[[#This Row],[store_no]],Stores[store_no],0))</f>
        <v>Rockford</v>
      </c>
      <c r="H131" t="str">
        <f>INDEX(Stores[location_state],MATCH(Sales[[#This Row],[store_no]],Stores[store_no],0))</f>
        <v>Illinois</v>
      </c>
      <c r="I131">
        <f>INDEX(Stores[sqft],MATCH(Sales[[#This Row],[store_no]],Stores[store_no],0))</f>
        <v>127100</v>
      </c>
      <c r="J131" s="4" t="str">
        <f>INDEX(Departments[dept_name],MATCH(Sales[[#This Row],[dept_no]],Departments[dept_no],0))</f>
        <v>Outdoors</v>
      </c>
      <c r="K131" s="4" t="str">
        <f>CONCATENATE(Sales[[#This Row],[region]],Sales[[#This Row],[storetype]])</f>
        <v>2B</v>
      </c>
      <c r="L131" s="4">
        <f>INDEX(RegionStoreCount[Store Count],MATCH(Sales[[#This Row],[RegionStoretype]],RegionStoreCount[Region/Type],0))</f>
        <v>6</v>
      </c>
      <c r="M131" s="4">
        <f>AND(Sales[[#This Row],[date]]&lt;=TY_YTDMax,Sales[[#This Row],[date]]&gt;=TY_YTDMin)*Sales[[#This Row],[sales]]</f>
        <v>0</v>
      </c>
      <c r="N131" s="4">
        <f>AND(Sales[[#This Row],[date]]&lt;=LY_YTDMax,Sales[[#This Row],[date]]&gt;=LY_YTDMin)*Sales[[#This Row],[sales]]</f>
        <v>4442.6839</v>
      </c>
      <c r="O131" s="4">
        <f>AND(Sales[[#This Row],[date]]&gt;=YoY_Min,Sales[[#This Row],[date]]&lt;=TY_YTDMax)*(Sales[[#This Row],[sales]]/Sales[[#This Row],[sqft]])</f>
        <v>0</v>
      </c>
      <c r="P131" s="4">
        <f>SUMIF(Sales[RegionStoretype],Sales[[#This Row],[RegionStoretype]],Sales[YoY_SSF])/Sales[[#This Row],[Region_TypeCount]]</f>
        <v>58.393757732919049</v>
      </c>
    </row>
    <row r="132" spans="1:16" x14ac:dyDescent="0.25">
      <c r="A132" s="1">
        <v>42741</v>
      </c>
      <c r="B132">
        <v>7</v>
      </c>
      <c r="C132">
        <v>17</v>
      </c>
      <c r="D132">
        <v>86848.914599999989</v>
      </c>
      <c r="E132">
        <f>INDEX(Stores[region],MATCH(Sales[[#This Row],[store_no]],Stores[store_no],0))</f>
        <v>2</v>
      </c>
      <c r="F132" t="str">
        <f>INDEX(Stores[storetype],MATCH(Sales[[#This Row],[store_no]],Stores[store_no],0))</f>
        <v>B</v>
      </c>
      <c r="G132" t="str">
        <f>INDEX(Stores[location_city],MATCH(Sales[[#This Row],[store_no]],Stores[store_no],0))</f>
        <v>Rockford</v>
      </c>
      <c r="H132" t="str">
        <f>INDEX(Stores[location_state],MATCH(Sales[[#This Row],[store_no]],Stores[store_no],0))</f>
        <v>Illinois</v>
      </c>
      <c r="I132">
        <f>INDEX(Stores[sqft],MATCH(Sales[[#This Row],[store_no]],Stores[store_no],0))</f>
        <v>127100</v>
      </c>
      <c r="J132" s="4" t="str">
        <f>INDEX(Departments[dept_name],MATCH(Sales[[#This Row],[dept_no]],Departments[dept_no],0))</f>
        <v>Shoes</v>
      </c>
      <c r="K132" s="4" t="str">
        <f>CONCATENATE(Sales[[#This Row],[region]],Sales[[#This Row],[storetype]])</f>
        <v>2B</v>
      </c>
      <c r="L132" s="4">
        <f>INDEX(RegionStoreCount[Store Count],MATCH(Sales[[#This Row],[RegionStoretype]],RegionStoreCount[Region/Type],0))</f>
        <v>6</v>
      </c>
      <c r="M132" s="4">
        <f>AND(Sales[[#This Row],[date]]&lt;=TY_YTDMax,Sales[[#This Row],[date]]&gt;=TY_YTDMin)*Sales[[#This Row],[sales]]</f>
        <v>0</v>
      </c>
      <c r="N132" s="4">
        <f>AND(Sales[[#This Row],[date]]&lt;=LY_YTDMax,Sales[[#This Row],[date]]&gt;=LY_YTDMin)*Sales[[#This Row],[sales]]</f>
        <v>86848.914599999989</v>
      </c>
      <c r="O132" s="4">
        <f>AND(Sales[[#This Row],[date]]&gt;=YoY_Min,Sales[[#This Row],[date]]&lt;=TY_YTDMax)*(Sales[[#This Row],[sales]]/Sales[[#This Row],[sqft]])</f>
        <v>0</v>
      </c>
      <c r="P132" s="4">
        <f>SUMIF(Sales[RegionStoretype],Sales[[#This Row],[RegionStoretype]],Sales[YoY_SSF])/Sales[[#This Row],[Region_TypeCount]]</f>
        <v>58.393757732919049</v>
      </c>
    </row>
    <row r="133" spans="1:16" x14ac:dyDescent="0.25">
      <c r="A133" s="1">
        <v>42741</v>
      </c>
      <c r="B133">
        <v>7</v>
      </c>
      <c r="C133">
        <v>18</v>
      </c>
      <c r="D133">
        <v>29563.133399999999</v>
      </c>
      <c r="E133">
        <f>INDEX(Stores[region],MATCH(Sales[[#This Row],[store_no]],Stores[store_no],0))</f>
        <v>2</v>
      </c>
      <c r="F133" t="str">
        <f>INDEX(Stores[storetype],MATCH(Sales[[#This Row],[store_no]],Stores[store_no],0))</f>
        <v>B</v>
      </c>
      <c r="G133" t="str">
        <f>INDEX(Stores[location_city],MATCH(Sales[[#This Row],[store_no]],Stores[store_no],0))</f>
        <v>Rockford</v>
      </c>
      <c r="H133" t="str">
        <f>INDEX(Stores[location_state],MATCH(Sales[[#This Row],[store_no]],Stores[store_no],0))</f>
        <v>Illinois</v>
      </c>
      <c r="I133">
        <f>INDEX(Stores[sqft],MATCH(Sales[[#This Row],[store_no]],Stores[store_no],0))</f>
        <v>127100</v>
      </c>
      <c r="J133" s="4" t="str">
        <f>INDEX(Departments[dept_name],MATCH(Sales[[#This Row],[dept_no]],Departments[dept_no],0))</f>
        <v>Sports</v>
      </c>
      <c r="K133" s="4" t="str">
        <f>CONCATENATE(Sales[[#This Row],[region]],Sales[[#This Row],[storetype]])</f>
        <v>2B</v>
      </c>
      <c r="L133" s="4">
        <f>INDEX(RegionStoreCount[Store Count],MATCH(Sales[[#This Row],[RegionStoretype]],RegionStoreCount[Region/Type],0))</f>
        <v>6</v>
      </c>
      <c r="M133" s="4">
        <f>AND(Sales[[#This Row],[date]]&lt;=TY_YTDMax,Sales[[#This Row],[date]]&gt;=TY_YTDMin)*Sales[[#This Row],[sales]]</f>
        <v>0</v>
      </c>
      <c r="N133" s="4">
        <f>AND(Sales[[#This Row],[date]]&lt;=LY_YTDMax,Sales[[#This Row],[date]]&gt;=LY_YTDMin)*Sales[[#This Row],[sales]]</f>
        <v>29563.133399999999</v>
      </c>
      <c r="O133" s="4">
        <f>AND(Sales[[#This Row],[date]]&gt;=YoY_Min,Sales[[#This Row],[date]]&lt;=TY_YTDMax)*(Sales[[#This Row],[sales]]/Sales[[#This Row],[sqft]])</f>
        <v>0</v>
      </c>
      <c r="P133" s="4">
        <f>SUMIF(Sales[RegionStoretype],Sales[[#This Row],[RegionStoretype]],Sales[YoY_SSF])/Sales[[#This Row],[Region_TypeCount]]</f>
        <v>58.393757732919049</v>
      </c>
    </row>
    <row r="134" spans="1:16" x14ac:dyDescent="0.25">
      <c r="A134" s="1">
        <v>42741</v>
      </c>
      <c r="B134">
        <v>7</v>
      </c>
      <c r="C134">
        <v>19</v>
      </c>
      <c r="D134">
        <v>28252.589700000004</v>
      </c>
      <c r="E134">
        <f>INDEX(Stores[region],MATCH(Sales[[#This Row],[store_no]],Stores[store_no],0))</f>
        <v>2</v>
      </c>
      <c r="F134" t="str">
        <f>INDEX(Stores[storetype],MATCH(Sales[[#This Row],[store_no]],Stores[store_no],0))</f>
        <v>B</v>
      </c>
      <c r="G134" t="str">
        <f>INDEX(Stores[location_city],MATCH(Sales[[#This Row],[store_no]],Stores[store_no],0))</f>
        <v>Rockford</v>
      </c>
      <c r="H134" t="str">
        <f>INDEX(Stores[location_state],MATCH(Sales[[#This Row],[store_no]],Stores[store_no],0))</f>
        <v>Illinois</v>
      </c>
      <c r="I134">
        <f>INDEX(Stores[sqft],MATCH(Sales[[#This Row],[store_no]],Stores[store_no],0))</f>
        <v>127100</v>
      </c>
      <c r="J134" s="4" t="str">
        <f>INDEX(Departments[dept_name],MATCH(Sales[[#This Row],[dept_no]],Departments[dept_no],0))</f>
        <v>Tools</v>
      </c>
      <c r="K134" s="4" t="str">
        <f>CONCATENATE(Sales[[#This Row],[region]],Sales[[#This Row],[storetype]])</f>
        <v>2B</v>
      </c>
      <c r="L134" s="4">
        <f>INDEX(RegionStoreCount[Store Count],MATCH(Sales[[#This Row],[RegionStoretype]],RegionStoreCount[Region/Type],0))</f>
        <v>6</v>
      </c>
      <c r="M134" s="4">
        <f>AND(Sales[[#This Row],[date]]&lt;=TY_YTDMax,Sales[[#This Row],[date]]&gt;=TY_YTDMin)*Sales[[#This Row],[sales]]</f>
        <v>0</v>
      </c>
      <c r="N134" s="4">
        <f>AND(Sales[[#This Row],[date]]&lt;=LY_YTDMax,Sales[[#This Row],[date]]&gt;=LY_YTDMin)*Sales[[#This Row],[sales]]</f>
        <v>28252.589700000004</v>
      </c>
      <c r="O134" s="4">
        <f>AND(Sales[[#This Row],[date]]&gt;=YoY_Min,Sales[[#This Row],[date]]&lt;=TY_YTDMax)*(Sales[[#This Row],[sales]]/Sales[[#This Row],[sqft]])</f>
        <v>0</v>
      </c>
      <c r="P134" s="4">
        <f>SUMIF(Sales[RegionStoretype],Sales[[#This Row],[RegionStoretype]],Sales[YoY_SSF])/Sales[[#This Row],[Region_TypeCount]]</f>
        <v>58.393757732919049</v>
      </c>
    </row>
    <row r="135" spans="1:16" x14ac:dyDescent="0.25">
      <c r="A135" s="1">
        <v>42741</v>
      </c>
      <c r="B135">
        <v>7</v>
      </c>
      <c r="C135">
        <v>20</v>
      </c>
      <c r="D135">
        <v>52407.87539999999</v>
      </c>
      <c r="E135">
        <f>INDEX(Stores[region],MATCH(Sales[[#This Row],[store_no]],Stores[store_no],0))</f>
        <v>2</v>
      </c>
      <c r="F135" t="str">
        <f>INDEX(Stores[storetype],MATCH(Sales[[#This Row],[store_no]],Stores[store_no],0))</f>
        <v>B</v>
      </c>
      <c r="G135" t="str">
        <f>INDEX(Stores[location_city],MATCH(Sales[[#This Row],[store_no]],Stores[store_no],0))</f>
        <v>Rockford</v>
      </c>
      <c r="H135" t="str">
        <f>INDEX(Stores[location_state],MATCH(Sales[[#This Row],[store_no]],Stores[store_no],0))</f>
        <v>Illinois</v>
      </c>
      <c r="I135">
        <f>INDEX(Stores[sqft],MATCH(Sales[[#This Row],[store_no]],Stores[store_no],0))</f>
        <v>127100</v>
      </c>
      <c r="J135" s="4" t="str">
        <f>INDEX(Departments[dept_name],MATCH(Sales[[#This Row],[dept_no]],Departments[dept_no],0))</f>
        <v>Toys</v>
      </c>
      <c r="K135" s="4" t="str">
        <f>CONCATENATE(Sales[[#This Row],[region]],Sales[[#This Row],[storetype]])</f>
        <v>2B</v>
      </c>
      <c r="L135" s="4">
        <f>INDEX(RegionStoreCount[Store Count],MATCH(Sales[[#This Row],[RegionStoretype]],RegionStoreCount[Region/Type],0))</f>
        <v>6</v>
      </c>
      <c r="M135" s="4">
        <f>AND(Sales[[#This Row],[date]]&lt;=TY_YTDMax,Sales[[#This Row],[date]]&gt;=TY_YTDMin)*Sales[[#This Row],[sales]]</f>
        <v>0</v>
      </c>
      <c r="N135" s="4">
        <f>AND(Sales[[#This Row],[date]]&lt;=LY_YTDMax,Sales[[#This Row],[date]]&gt;=LY_YTDMin)*Sales[[#This Row],[sales]]</f>
        <v>52407.87539999999</v>
      </c>
      <c r="O135" s="4">
        <f>AND(Sales[[#This Row],[date]]&gt;=YoY_Min,Sales[[#This Row],[date]]&lt;=TY_YTDMax)*(Sales[[#This Row],[sales]]/Sales[[#This Row],[sqft]])</f>
        <v>0</v>
      </c>
      <c r="P135" s="4">
        <f>SUMIF(Sales[RegionStoretype],Sales[[#This Row],[RegionStoretype]],Sales[YoY_SSF])/Sales[[#This Row],[Region_TypeCount]]</f>
        <v>58.393757732919049</v>
      </c>
    </row>
    <row r="136" spans="1:16" x14ac:dyDescent="0.25">
      <c r="A136" s="1">
        <v>42741</v>
      </c>
      <c r="B136">
        <v>8</v>
      </c>
      <c r="C136">
        <v>1</v>
      </c>
      <c r="D136">
        <v>49438.389600000002</v>
      </c>
      <c r="E136">
        <f>INDEX(Stores[region],MATCH(Sales[[#This Row],[store_no]],Stores[store_no],0))</f>
        <v>3</v>
      </c>
      <c r="F136" t="str">
        <f>INDEX(Stores[storetype],MATCH(Sales[[#This Row],[store_no]],Stores[store_no],0))</f>
        <v>A</v>
      </c>
      <c r="G136" t="str">
        <f>INDEX(Stores[location_city],MATCH(Sales[[#This Row],[store_no]],Stores[store_no],0))</f>
        <v>Saint Louis</v>
      </c>
      <c r="H136" t="str">
        <f>INDEX(Stores[location_state],MATCH(Sales[[#This Row],[store_no]],Stores[store_no],0))</f>
        <v>Missouri</v>
      </c>
      <c r="I136">
        <f>INDEX(Stores[sqft],MATCH(Sales[[#This Row],[store_no]],Stores[store_no],0))</f>
        <v>198900</v>
      </c>
      <c r="J136" s="4" t="str">
        <f>INDEX(Departments[dept_name],MATCH(Sales[[#This Row],[dept_no]],Departments[dept_no],0))</f>
        <v>Automotive</v>
      </c>
      <c r="K136" s="4" t="str">
        <f>CONCATENATE(Sales[[#This Row],[region]],Sales[[#This Row],[storetype]])</f>
        <v>3A</v>
      </c>
      <c r="L136" s="4">
        <f>INDEX(RegionStoreCount[Store Count],MATCH(Sales[[#This Row],[RegionStoretype]],RegionStoreCount[Region/Type],0))</f>
        <v>9</v>
      </c>
      <c r="M136" s="4">
        <f>AND(Sales[[#This Row],[date]]&lt;=TY_YTDMax,Sales[[#This Row],[date]]&gt;=TY_YTDMin)*Sales[[#This Row],[sales]]</f>
        <v>0</v>
      </c>
      <c r="N136" s="4">
        <f>AND(Sales[[#This Row],[date]]&lt;=LY_YTDMax,Sales[[#This Row],[date]]&gt;=LY_YTDMin)*Sales[[#This Row],[sales]]</f>
        <v>49438.389600000002</v>
      </c>
      <c r="O136" s="4">
        <f>AND(Sales[[#This Row],[date]]&gt;=YoY_Min,Sales[[#This Row],[date]]&lt;=TY_YTDMax)*(Sales[[#This Row],[sales]]/Sales[[#This Row],[sqft]])</f>
        <v>0</v>
      </c>
      <c r="P136" s="4">
        <f>SUMIF(Sales[RegionStoretype],Sales[[#This Row],[RegionStoretype]],Sales[YoY_SSF])/Sales[[#This Row],[Region_TypeCount]]</f>
        <v>53.603836561720975</v>
      </c>
    </row>
    <row r="137" spans="1:16" x14ac:dyDescent="0.25">
      <c r="A137" s="1">
        <v>42741</v>
      </c>
      <c r="B137">
        <v>8</v>
      </c>
      <c r="C137">
        <v>2</v>
      </c>
      <c r="D137">
        <v>54800.304799999991</v>
      </c>
      <c r="E137">
        <f>INDEX(Stores[region],MATCH(Sales[[#This Row],[store_no]],Stores[store_no],0))</f>
        <v>3</v>
      </c>
      <c r="F137" t="str">
        <f>INDEX(Stores[storetype],MATCH(Sales[[#This Row],[store_no]],Stores[store_no],0))</f>
        <v>A</v>
      </c>
      <c r="G137" t="str">
        <f>INDEX(Stores[location_city],MATCH(Sales[[#This Row],[store_no]],Stores[store_no],0))</f>
        <v>Saint Louis</v>
      </c>
      <c r="H137" t="str">
        <f>INDEX(Stores[location_state],MATCH(Sales[[#This Row],[store_no]],Stores[store_no],0))</f>
        <v>Missouri</v>
      </c>
      <c r="I137">
        <f>INDEX(Stores[sqft],MATCH(Sales[[#This Row],[store_no]],Stores[store_no],0))</f>
        <v>198900</v>
      </c>
      <c r="J137" s="4" t="str">
        <f>INDEX(Departments[dept_name],MATCH(Sales[[#This Row],[dept_no]],Departments[dept_no],0))</f>
        <v>Baby</v>
      </c>
      <c r="K137" s="4" t="str">
        <f>CONCATENATE(Sales[[#This Row],[region]],Sales[[#This Row],[storetype]])</f>
        <v>3A</v>
      </c>
      <c r="L137" s="4">
        <f>INDEX(RegionStoreCount[Store Count],MATCH(Sales[[#This Row],[RegionStoretype]],RegionStoreCount[Region/Type],0))</f>
        <v>9</v>
      </c>
      <c r="M137" s="4">
        <f>AND(Sales[[#This Row],[date]]&lt;=TY_YTDMax,Sales[[#This Row],[date]]&gt;=TY_YTDMin)*Sales[[#This Row],[sales]]</f>
        <v>0</v>
      </c>
      <c r="N137" s="4">
        <f>AND(Sales[[#This Row],[date]]&lt;=LY_YTDMax,Sales[[#This Row],[date]]&gt;=LY_YTDMin)*Sales[[#This Row],[sales]]</f>
        <v>54800.304799999991</v>
      </c>
      <c r="O137" s="4">
        <f>AND(Sales[[#This Row],[date]]&gt;=YoY_Min,Sales[[#This Row],[date]]&lt;=TY_YTDMax)*(Sales[[#This Row],[sales]]/Sales[[#This Row],[sqft]])</f>
        <v>0</v>
      </c>
      <c r="P137" s="4">
        <f>SUMIF(Sales[RegionStoretype],Sales[[#This Row],[RegionStoretype]],Sales[YoY_SSF])/Sales[[#This Row],[Region_TypeCount]]</f>
        <v>53.603836561720975</v>
      </c>
    </row>
    <row r="138" spans="1:16" x14ac:dyDescent="0.25">
      <c r="A138" s="1">
        <v>42741</v>
      </c>
      <c r="B138">
        <v>8</v>
      </c>
      <c r="C138">
        <v>3</v>
      </c>
      <c r="D138">
        <v>266774.16850000003</v>
      </c>
      <c r="E138">
        <f>INDEX(Stores[region],MATCH(Sales[[#This Row],[store_no]],Stores[store_no],0))</f>
        <v>3</v>
      </c>
      <c r="F138" t="str">
        <f>INDEX(Stores[storetype],MATCH(Sales[[#This Row],[store_no]],Stores[store_no],0))</f>
        <v>A</v>
      </c>
      <c r="G138" t="str">
        <f>INDEX(Stores[location_city],MATCH(Sales[[#This Row],[store_no]],Stores[store_no],0))</f>
        <v>Saint Louis</v>
      </c>
      <c r="H138" t="str">
        <f>INDEX(Stores[location_state],MATCH(Sales[[#This Row],[store_no]],Stores[store_no],0))</f>
        <v>Missouri</v>
      </c>
      <c r="I138">
        <f>INDEX(Stores[sqft],MATCH(Sales[[#This Row],[store_no]],Stores[store_no],0))</f>
        <v>198900</v>
      </c>
      <c r="J138" s="4" t="str">
        <f>INDEX(Departments[dept_name],MATCH(Sales[[#This Row],[dept_no]],Departments[dept_no],0))</f>
        <v>Beauty</v>
      </c>
      <c r="K138" s="4" t="str">
        <f>CONCATENATE(Sales[[#This Row],[region]],Sales[[#This Row],[storetype]])</f>
        <v>3A</v>
      </c>
      <c r="L138" s="4">
        <f>INDEX(RegionStoreCount[Store Count],MATCH(Sales[[#This Row],[RegionStoretype]],RegionStoreCount[Region/Type],0))</f>
        <v>9</v>
      </c>
      <c r="M138" s="4">
        <f>AND(Sales[[#This Row],[date]]&lt;=TY_YTDMax,Sales[[#This Row],[date]]&gt;=TY_YTDMin)*Sales[[#This Row],[sales]]</f>
        <v>0</v>
      </c>
      <c r="N138" s="4">
        <f>AND(Sales[[#This Row],[date]]&lt;=LY_YTDMax,Sales[[#This Row],[date]]&gt;=LY_YTDMin)*Sales[[#This Row],[sales]]</f>
        <v>266774.16850000003</v>
      </c>
      <c r="O138" s="4">
        <f>AND(Sales[[#This Row],[date]]&gt;=YoY_Min,Sales[[#This Row],[date]]&lt;=TY_YTDMax)*(Sales[[#This Row],[sales]]/Sales[[#This Row],[sqft]])</f>
        <v>0</v>
      </c>
      <c r="P138" s="4">
        <f>SUMIF(Sales[RegionStoretype],Sales[[#This Row],[RegionStoretype]],Sales[YoY_SSF])/Sales[[#This Row],[Region_TypeCount]]</f>
        <v>53.603836561720975</v>
      </c>
    </row>
    <row r="139" spans="1:16" x14ac:dyDescent="0.25">
      <c r="A139" s="1">
        <v>42741</v>
      </c>
      <c r="B139">
        <v>8</v>
      </c>
      <c r="C139">
        <v>4</v>
      </c>
      <c r="D139">
        <v>145434.02600000001</v>
      </c>
      <c r="E139">
        <f>INDEX(Stores[region],MATCH(Sales[[#This Row],[store_no]],Stores[store_no],0))</f>
        <v>3</v>
      </c>
      <c r="F139" t="str">
        <f>INDEX(Stores[storetype],MATCH(Sales[[#This Row],[store_no]],Stores[store_no],0))</f>
        <v>A</v>
      </c>
      <c r="G139" t="str">
        <f>INDEX(Stores[location_city],MATCH(Sales[[#This Row],[store_no]],Stores[store_no],0))</f>
        <v>Saint Louis</v>
      </c>
      <c r="H139" t="str">
        <f>INDEX(Stores[location_state],MATCH(Sales[[#This Row],[store_no]],Stores[store_no],0))</f>
        <v>Missouri</v>
      </c>
      <c r="I139">
        <f>INDEX(Stores[sqft],MATCH(Sales[[#This Row],[store_no]],Stores[store_no],0))</f>
        <v>198900</v>
      </c>
      <c r="J139" s="4" t="str">
        <f>INDEX(Departments[dept_name],MATCH(Sales[[#This Row],[dept_no]],Departments[dept_no],0))</f>
        <v>Books</v>
      </c>
      <c r="K139" s="4" t="str">
        <f>CONCATENATE(Sales[[#This Row],[region]],Sales[[#This Row],[storetype]])</f>
        <v>3A</v>
      </c>
      <c r="L139" s="4">
        <f>INDEX(RegionStoreCount[Store Count],MATCH(Sales[[#This Row],[RegionStoretype]],RegionStoreCount[Region/Type],0))</f>
        <v>9</v>
      </c>
      <c r="M139" s="4">
        <f>AND(Sales[[#This Row],[date]]&lt;=TY_YTDMax,Sales[[#This Row],[date]]&gt;=TY_YTDMin)*Sales[[#This Row],[sales]]</f>
        <v>0</v>
      </c>
      <c r="N139" s="4">
        <f>AND(Sales[[#This Row],[date]]&lt;=LY_YTDMax,Sales[[#This Row],[date]]&gt;=LY_YTDMin)*Sales[[#This Row],[sales]]</f>
        <v>145434.02600000001</v>
      </c>
      <c r="O139" s="4">
        <f>AND(Sales[[#This Row],[date]]&gt;=YoY_Min,Sales[[#This Row],[date]]&lt;=TY_YTDMax)*(Sales[[#This Row],[sales]]/Sales[[#This Row],[sqft]])</f>
        <v>0</v>
      </c>
      <c r="P139" s="4">
        <f>SUMIF(Sales[RegionStoretype],Sales[[#This Row],[RegionStoretype]],Sales[YoY_SSF])/Sales[[#This Row],[Region_TypeCount]]</f>
        <v>53.603836561720975</v>
      </c>
    </row>
    <row r="140" spans="1:16" x14ac:dyDescent="0.25">
      <c r="A140" s="1">
        <v>42741</v>
      </c>
      <c r="B140">
        <v>8</v>
      </c>
      <c r="C140">
        <v>5</v>
      </c>
      <c r="D140">
        <v>172312.09009999997</v>
      </c>
      <c r="E140">
        <f>INDEX(Stores[region],MATCH(Sales[[#This Row],[store_no]],Stores[store_no],0))</f>
        <v>3</v>
      </c>
      <c r="F140" t="str">
        <f>INDEX(Stores[storetype],MATCH(Sales[[#This Row],[store_no]],Stores[store_no],0))</f>
        <v>A</v>
      </c>
      <c r="G140" t="str">
        <f>INDEX(Stores[location_city],MATCH(Sales[[#This Row],[store_no]],Stores[store_no],0))</f>
        <v>Saint Louis</v>
      </c>
      <c r="H140" t="str">
        <f>INDEX(Stores[location_state],MATCH(Sales[[#This Row],[store_no]],Stores[store_no],0))</f>
        <v>Missouri</v>
      </c>
      <c r="I140">
        <f>INDEX(Stores[sqft],MATCH(Sales[[#This Row],[store_no]],Stores[store_no],0))</f>
        <v>198900</v>
      </c>
      <c r="J140" s="4" t="str">
        <f>INDEX(Departments[dept_name],MATCH(Sales[[#This Row],[dept_no]],Departments[dept_no],0))</f>
        <v>Clothing</v>
      </c>
      <c r="K140" s="4" t="str">
        <f>CONCATENATE(Sales[[#This Row],[region]],Sales[[#This Row],[storetype]])</f>
        <v>3A</v>
      </c>
      <c r="L140" s="4">
        <f>INDEX(RegionStoreCount[Store Count],MATCH(Sales[[#This Row],[RegionStoretype]],RegionStoreCount[Region/Type],0))</f>
        <v>9</v>
      </c>
      <c r="M140" s="4">
        <f>AND(Sales[[#This Row],[date]]&lt;=TY_YTDMax,Sales[[#This Row],[date]]&gt;=TY_YTDMin)*Sales[[#This Row],[sales]]</f>
        <v>0</v>
      </c>
      <c r="N140" s="4">
        <f>AND(Sales[[#This Row],[date]]&lt;=LY_YTDMax,Sales[[#This Row],[date]]&gt;=LY_YTDMin)*Sales[[#This Row],[sales]]</f>
        <v>172312.09009999997</v>
      </c>
      <c r="O140" s="4">
        <f>AND(Sales[[#This Row],[date]]&gt;=YoY_Min,Sales[[#This Row],[date]]&lt;=TY_YTDMax)*(Sales[[#This Row],[sales]]/Sales[[#This Row],[sqft]])</f>
        <v>0</v>
      </c>
      <c r="P140" s="4">
        <f>SUMIF(Sales[RegionStoretype],Sales[[#This Row],[RegionStoretype]],Sales[YoY_SSF])/Sales[[#This Row],[Region_TypeCount]]</f>
        <v>53.603836561720975</v>
      </c>
    </row>
    <row r="141" spans="1:16" x14ac:dyDescent="0.25">
      <c r="A141" s="1">
        <v>42741</v>
      </c>
      <c r="B141">
        <v>8</v>
      </c>
      <c r="C141">
        <v>6</v>
      </c>
      <c r="D141">
        <v>43292.203300000001</v>
      </c>
      <c r="E141">
        <f>INDEX(Stores[region],MATCH(Sales[[#This Row],[store_no]],Stores[store_no],0))</f>
        <v>3</v>
      </c>
      <c r="F141" t="str">
        <f>INDEX(Stores[storetype],MATCH(Sales[[#This Row],[store_no]],Stores[store_no],0))</f>
        <v>A</v>
      </c>
      <c r="G141" t="str">
        <f>INDEX(Stores[location_city],MATCH(Sales[[#This Row],[store_no]],Stores[store_no],0))</f>
        <v>Saint Louis</v>
      </c>
      <c r="H141" t="str">
        <f>INDEX(Stores[location_state],MATCH(Sales[[#This Row],[store_no]],Stores[store_no],0))</f>
        <v>Missouri</v>
      </c>
      <c r="I141">
        <f>INDEX(Stores[sqft],MATCH(Sales[[#This Row],[store_no]],Stores[store_no],0))</f>
        <v>198900</v>
      </c>
      <c r="J141" s="4" t="str">
        <f>INDEX(Departments[dept_name],MATCH(Sales[[#This Row],[dept_no]],Departments[dept_no],0))</f>
        <v>Computers</v>
      </c>
      <c r="K141" s="4" t="str">
        <f>CONCATENATE(Sales[[#This Row],[region]],Sales[[#This Row],[storetype]])</f>
        <v>3A</v>
      </c>
      <c r="L141" s="4">
        <f>INDEX(RegionStoreCount[Store Count],MATCH(Sales[[#This Row],[RegionStoretype]],RegionStoreCount[Region/Type],0))</f>
        <v>9</v>
      </c>
      <c r="M141" s="4">
        <f>AND(Sales[[#This Row],[date]]&lt;=TY_YTDMax,Sales[[#This Row],[date]]&gt;=TY_YTDMin)*Sales[[#This Row],[sales]]</f>
        <v>0</v>
      </c>
      <c r="N141" s="4">
        <f>AND(Sales[[#This Row],[date]]&lt;=LY_YTDMax,Sales[[#This Row],[date]]&gt;=LY_YTDMin)*Sales[[#This Row],[sales]]</f>
        <v>43292.203300000001</v>
      </c>
      <c r="O141" s="4">
        <f>AND(Sales[[#This Row],[date]]&gt;=YoY_Min,Sales[[#This Row],[date]]&lt;=TY_YTDMax)*(Sales[[#This Row],[sales]]/Sales[[#This Row],[sqft]])</f>
        <v>0</v>
      </c>
      <c r="P141" s="4">
        <f>SUMIF(Sales[RegionStoretype],Sales[[#This Row],[RegionStoretype]],Sales[YoY_SSF])/Sales[[#This Row],[Region_TypeCount]]</f>
        <v>53.603836561720975</v>
      </c>
    </row>
    <row r="142" spans="1:16" x14ac:dyDescent="0.25">
      <c r="A142" s="1">
        <v>42741</v>
      </c>
      <c r="B142">
        <v>8</v>
      </c>
      <c r="C142">
        <v>7</v>
      </c>
      <c r="D142">
        <v>49526.087100000004</v>
      </c>
      <c r="E142">
        <f>INDEX(Stores[region],MATCH(Sales[[#This Row],[store_no]],Stores[store_no],0))</f>
        <v>3</v>
      </c>
      <c r="F142" t="str">
        <f>INDEX(Stores[storetype],MATCH(Sales[[#This Row],[store_no]],Stores[store_no],0))</f>
        <v>A</v>
      </c>
      <c r="G142" t="str">
        <f>INDEX(Stores[location_city],MATCH(Sales[[#This Row],[store_no]],Stores[store_no],0))</f>
        <v>Saint Louis</v>
      </c>
      <c r="H142" t="str">
        <f>INDEX(Stores[location_state],MATCH(Sales[[#This Row],[store_no]],Stores[store_no],0))</f>
        <v>Missouri</v>
      </c>
      <c r="I142">
        <f>INDEX(Stores[sqft],MATCH(Sales[[#This Row],[store_no]],Stores[store_no],0))</f>
        <v>198900</v>
      </c>
      <c r="J142" s="4" t="str">
        <f>INDEX(Departments[dept_name],MATCH(Sales[[#This Row],[dept_no]],Departments[dept_no],0))</f>
        <v>Electronics</v>
      </c>
      <c r="K142" s="4" t="str">
        <f>CONCATENATE(Sales[[#This Row],[region]],Sales[[#This Row],[storetype]])</f>
        <v>3A</v>
      </c>
      <c r="L142" s="4">
        <f>INDEX(RegionStoreCount[Store Count],MATCH(Sales[[#This Row],[RegionStoretype]],RegionStoreCount[Region/Type],0))</f>
        <v>9</v>
      </c>
      <c r="M142" s="4">
        <f>AND(Sales[[#This Row],[date]]&lt;=TY_YTDMax,Sales[[#This Row],[date]]&gt;=TY_YTDMin)*Sales[[#This Row],[sales]]</f>
        <v>0</v>
      </c>
      <c r="N142" s="4">
        <f>AND(Sales[[#This Row],[date]]&lt;=LY_YTDMax,Sales[[#This Row],[date]]&gt;=LY_YTDMin)*Sales[[#This Row],[sales]]</f>
        <v>49526.087100000004</v>
      </c>
      <c r="O142" s="4">
        <f>AND(Sales[[#This Row],[date]]&gt;=YoY_Min,Sales[[#This Row],[date]]&lt;=TY_YTDMax)*(Sales[[#This Row],[sales]]/Sales[[#This Row],[sqft]])</f>
        <v>0</v>
      </c>
      <c r="P142" s="4">
        <f>SUMIF(Sales[RegionStoretype],Sales[[#This Row],[RegionStoretype]],Sales[YoY_SSF])/Sales[[#This Row],[Region_TypeCount]]</f>
        <v>53.603836561720975</v>
      </c>
    </row>
    <row r="143" spans="1:16" x14ac:dyDescent="0.25">
      <c r="A143" s="1">
        <v>42741</v>
      </c>
      <c r="B143">
        <v>8</v>
      </c>
      <c r="C143">
        <v>8</v>
      </c>
      <c r="D143">
        <v>30954.691500000001</v>
      </c>
      <c r="E143">
        <f>INDEX(Stores[region],MATCH(Sales[[#This Row],[store_no]],Stores[store_no],0))</f>
        <v>3</v>
      </c>
      <c r="F143" t="str">
        <f>INDEX(Stores[storetype],MATCH(Sales[[#This Row],[store_no]],Stores[store_no],0))</f>
        <v>A</v>
      </c>
      <c r="G143" t="str">
        <f>INDEX(Stores[location_city],MATCH(Sales[[#This Row],[store_no]],Stores[store_no],0))</f>
        <v>Saint Louis</v>
      </c>
      <c r="H143" t="str">
        <f>INDEX(Stores[location_state],MATCH(Sales[[#This Row],[store_no]],Stores[store_no],0))</f>
        <v>Missouri</v>
      </c>
      <c r="I143">
        <f>INDEX(Stores[sqft],MATCH(Sales[[#This Row],[store_no]],Stores[store_no],0))</f>
        <v>198900</v>
      </c>
      <c r="J143" s="4" t="str">
        <f>INDEX(Departments[dept_name],MATCH(Sales[[#This Row],[dept_no]],Departments[dept_no],0))</f>
        <v>Games</v>
      </c>
      <c r="K143" s="4" t="str">
        <f>CONCATENATE(Sales[[#This Row],[region]],Sales[[#This Row],[storetype]])</f>
        <v>3A</v>
      </c>
      <c r="L143" s="4">
        <f>INDEX(RegionStoreCount[Store Count],MATCH(Sales[[#This Row],[RegionStoretype]],RegionStoreCount[Region/Type],0))</f>
        <v>9</v>
      </c>
      <c r="M143" s="4">
        <f>AND(Sales[[#This Row],[date]]&lt;=TY_YTDMax,Sales[[#This Row],[date]]&gt;=TY_YTDMin)*Sales[[#This Row],[sales]]</f>
        <v>0</v>
      </c>
      <c r="N143" s="4">
        <f>AND(Sales[[#This Row],[date]]&lt;=LY_YTDMax,Sales[[#This Row],[date]]&gt;=LY_YTDMin)*Sales[[#This Row],[sales]]</f>
        <v>30954.691500000001</v>
      </c>
      <c r="O143" s="4">
        <f>AND(Sales[[#This Row],[date]]&gt;=YoY_Min,Sales[[#This Row],[date]]&lt;=TY_YTDMax)*(Sales[[#This Row],[sales]]/Sales[[#This Row],[sqft]])</f>
        <v>0</v>
      </c>
      <c r="P143" s="4">
        <f>SUMIF(Sales[RegionStoretype],Sales[[#This Row],[RegionStoretype]],Sales[YoY_SSF])/Sales[[#This Row],[Region_TypeCount]]</f>
        <v>53.603836561720975</v>
      </c>
    </row>
    <row r="144" spans="1:16" x14ac:dyDescent="0.25">
      <c r="A144" s="1">
        <v>42741</v>
      </c>
      <c r="B144">
        <v>8</v>
      </c>
      <c r="C144">
        <v>9</v>
      </c>
      <c r="D144">
        <v>1865.3509999999999</v>
      </c>
      <c r="E144">
        <f>INDEX(Stores[region],MATCH(Sales[[#This Row],[store_no]],Stores[store_no],0))</f>
        <v>3</v>
      </c>
      <c r="F144" t="str">
        <f>INDEX(Stores[storetype],MATCH(Sales[[#This Row],[store_no]],Stores[store_no],0))</f>
        <v>A</v>
      </c>
      <c r="G144" t="str">
        <f>INDEX(Stores[location_city],MATCH(Sales[[#This Row],[store_no]],Stores[store_no],0))</f>
        <v>Saint Louis</v>
      </c>
      <c r="H144" t="str">
        <f>INDEX(Stores[location_state],MATCH(Sales[[#This Row],[store_no]],Stores[store_no],0))</f>
        <v>Missouri</v>
      </c>
      <c r="I144">
        <f>INDEX(Stores[sqft],MATCH(Sales[[#This Row],[store_no]],Stores[store_no],0))</f>
        <v>198900</v>
      </c>
      <c r="J144" s="4" t="str">
        <f>INDEX(Departments[dept_name],MATCH(Sales[[#This Row],[dept_no]],Departments[dept_no],0))</f>
        <v>Garden</v>
      </c>
      <c r="K144" s="4" t="str">
        <f>CONCATENATE(Sales[[#This Row],[region]],Sales[[#This Row],[storetype]])</f>
        <v>3A</v>
      </c>
      <c r="L144" s="4">
        <f>INDEX(RegionStoreCount[Store Count],MATCH(Sales[[#This Row],[RegionStoretype]],RegionStoreCount[Region/Type],0))</f>
        <v>9</v>
      </c>
      <c r="M144" s="4">
        <f>AND(Sales[[#This Row],[date]]&lt;=TY_YTDMax,Sales[[#This Row],[date]]&gt;=TY_YTDMin)*Sales[[#This Row],[sales]]</f>
        <v>0</v>
      </c>
      <c r="N144" s="4">
        <f>AND(Sales[[#This Row],[date]]&lt;=LY_YTDMax,Sales[[#This Row],[date]]&gt;=LY_YTDMin)*Sales[[#This Row],[sales]]</f>
        <v>1865.3509999999999</v>
      </c>
      <c r="O144" s="4">
        <f>AND(Sales[[#This Row],[date]]&gt;=YoY_Min,Sales[[#This Row],[date]]&lt;=TY_YTDMax)*(Sales[[#This Row],[sales]]/Sales[[#This Row],[sqft]])</f>
        <v>0</v>
      </c>
      <c r="P144" s="4">
        <f>SUMIF(Sales[RegionStoretype],Sales[[#This Row],[RegionStoretype]],Sales[YoY_SSF])/Sales[[#This Row],[Region_TypeCount]]</f>
        <v>53.603836561720975</v>
      </c>
    </row>
    <row r="145" spans="1:16" x14ac:dyDescent="0.25">
      <c r="A145" s="1">
        <v>42741</v>
      </c>
      <c r="B145">
        <v>8</v>
      </c>
      <c r="C145">
        <v>10</v>
      </c>
      <c r="D145">
        <v>7764.49</v>
      </c>
      <c r="E145">
        <f>INDEX(Stores[region],MATCH(Sales[[#This Row],[store_no]],Stores[store_no],0))</f>
        <v>3</v>
      </c>
      <c r="F145" t="str">
        <f>INDEX(Stores[storetype],MATCH(Sales[[#This Row],[store_no]],Stores[store_no],0))</f>
        <v>A</v>
      </c>
      <c r="G145" t="str">
        <f>INDEX(Stores[location_city],MATCH(Sales[[#This Row],[store_no]],Stores[store_no],0))</f>
        <v>Saint Louis</v>
      </c>
      <c r="H145" t="str">
        <f>INDEX(Stores[location_state],MATCH(Sales[[#This Row],[store_no]],Stores[store_no],0))</f>
        <v>Missouri</v>
      </c>
      <c r="I145">
        <f>INDEX(Stores[sqft],MATCH(Sales[[#This Row],[store_no]],Stores[store_no],0))</f>
        <v>198900</v>
      </c>
      <c r="J145" s="4" t="str">
        <f>INDEX(Departments[dept_name],MATCH(Sales[[#This Row],[dept_no]],Departments[dept_no],0))</f>
        <v>Health</v>
      </c>
      <c r="K145" s="4" t="str">
        <f>CONCATENATE(Sales[[#This Row],[region]],Sales[[#This Row],[storetype]])</f>
        <v>3A</v>
      </c>
      <c r="L145" s="4">
        <f>INDEX(RegionStoreCount[Store Count],MATCH(Sales[[#This Row],[RegionStoretype]],RegionStoreCount[Region/Type],0))</f>
        <v>9</v>
      </c>
      <c r="M145" s="4">
        <f>AND(Sales[[#This Row],[date]]&lt;=TY_YTDMax,Sales[[#This Row],[date]]&gt;=TY_YTDMin)*Sales[[#This Row],[sales]]</f>
        <v>0</v>
      </c>
      <c r="N145" s="4">
        <f>AND(Sales[[#This Row],[date]]&lt;=LY_YTDMax,Sales[[#This Row],[date]]&gt;=LY_YTDMin)*Sales[[#This Row],[sales]]</f>
        <v>7764.49</v>
      </c>
      <c r="O145" s="4">
        <f>AND(Sales[[#This Row],[date]]&gt;=YoY_Min,Sales[[#This Row],[date]]&lt;=TY_YTDMax)*(Sales[[#This Row],[sales]]/Sales[[#This Row],[sqft]])</f>
        <v>0</v>
      </c>
      <c r="P145" s="4">
        <f>SUMIF(Sales[RegionStoretype],Sales[[#This Row],[RegionStoretype]],Sales[YoY_SSF])/Sales[[#This Row],[Region_TypeCount]]</f>
        <v>53.603836561720975</v>
      </c>
    </row>
    <row r="146" spans="1:16" x14ac:dyDescent="0.25">
      <c r="A146" s="1">
        <v>42741</v>
      </c>
      <c r="B146">
        <v>8</v>
      </c>
      <c r="C146">
        <v>11</v>
      </c>
      <c r="D146">
        <v>318610.8137</v>
      </c>
      <c r="E146">
        <f>INDEX(Stores[region],MATCH(Sales[[#This Row],[store_no]],Stores[store_no],0))</f>
        <v>3</v>
      </c>
      <c r="F146" t="str">
        <f>INDEX(Stores[storetype],MATCH(Sales[[#This Row],[store_no]],Stores[store_no],0))</f>
        <v>A</v>
      </c>
      <c r="G146" t="str">
        <f>INDEX(Stores[location_city],MATCH(Sales[[#This Row],[store_no]],Stores[store_no],0))</f>
        <v>Saint Louis</v>
      </c>
      <c r="H146" t="str">
        <f>INDEX(Stores[location_state],MATCH(Sales[[#This Row],[store_no]],Stores[store_no],0))</f>
        <v>Missouri</v>
      </c>
      <c r="I146">
        <f>INDEX(Stores[sqft],MATCH(Sales[[#This Row],[store_no]],Stores[store_no],0))</f>
        <v>198900</v>
      </c>
      <c r="J146" s="4" t="str">
        <f>INDEX(Departments[dept_name],MATCH(Sales[[#This Row],[dept_no]],Departments[dept_no],0))</f>
        <v>Home</v>
      </c>
      <c r="K146" s="4" t="str">
        <f>CONCATENATE(Sales[[#This Row],[region]],Sales[[#This Row],[storetype]])</f>
        <v>3A</v>
      </c>
      <c r="L146" s="4">
        <f>INDEX(RegionStoreCount[Store Count],MATCH(Sales[[#This Row],[RegionStoretype]],RegionStoreCount[Region/Type],0))</f>
        <v>9</v>
      </c>
      <c r="M146" s="4">
        <f>AND(Sales[[#This Row],[date]]&lt;=TY_YTDMax,Sales[[#This Row],[date]]&gt;=TY_YTDMin)*Sales[[#This Row],[sales]]</f>
        <v>0</v>
      </c>
      <c r="N146" s="4">
        <f>AND(Sales[[#This Row],[date]]&lt;=LY_YTDMax,Sales[[#This Row],[date]]&gt;=LY_YTDMin)*Sales[[#This Row],[sales]]</f>
        <v>318610.8137</v>
      </c>
      <c r="O146" s="4">
        <f>AND(Sales[[#This Row],[date]]&gt;=YoY_Min,Sales[[#This Row],[date]]&lt;=TY_YTDMax)*(Sales[[#This Row],[sales]]/Sales[[#This Row],[sqft]])</f>
        <v>0</v>
      </c>
      <c r="P146" s="4">
        <f>SUMIF(Sales[RegionStoretype],Sales[[#This Row],[RegionStoretype]],Sales[YoY_SSF])/Sales[[#This Row],[Region_TypeCount]]</f>
        <v>53.603836561720975</v>
      </c>
    </row>
    <row r="147" spans="1:16" x14ac:dyDescent="0.25">
      <c r="A147" s="1">
        <v>42741</v>
      </c>
      <c r="B147">
        <v>8</v>
      </c>
      <c r="C147">
        <v>12</v>
      </c>
      <c r="D147">
        <v>124998.22840000001</v>
      </c>
      <c r="E147">
        <f>INDEX(Stores[region],MATCH(Sales[[#This Row],[store_no]],Stores[store_no],0))</f>
        <v>3</v>
      </c>
      <c r="F147" t="str">
        <f>INDEX(Stores[storetype],MATCH(Sales[[#This Row],[store_no]],Stores[store_no],0))</f>
        <v>A</v>
      </c>
      <c r="G147" t="str">
        <f>INDEX(Stores[location_city],MATCH(Sales[[#This Row],[store_no]],Stores[store_no],0))</f>
        <v>Saint Louis</v>
      </c>
      <c r="H147" t="str">
        <f>INDEX(Stores[location_state],MATCH(Sales[[#This Row],[store_no]],Stores[store_no],0))</f>
        <v>Missouri</v>
      </c>
      <c r="I147">
        <f>INDEX(Stores[sqft],MATCH(Sales[[#This Row],[store_no]],Stores[store_no],0))</f>
        <v>198900</v>
      </c>
      <c r="J147" s="4" t="str">
        <f>INDEX(Departments[dept_name],MATCH(Sales[[#This Row],[dept_no]],Departments[dept_no],0))</f>
        <v>Jewelery</v>
      </c>
      <c r="K147" s="4" t="str">
        <f>CONCATENATE(Sales[[#This Row],[region]],Sales[[#This Row],[storetype]])</f>
        <v>3A</v>
      </c>
      <c r="L147" s="4">
        <f>INDEX(RegionStoreCount[Store Count],MATCH(Sales[[#This Row],[RegionStoretype]],RegionStoreCount[Region/Type],0))</f>
        <v>9</v>
      </c>
      <c r="M147" s="4">
        <f>AND(Sales[[#This Row],[date]]&lt;=TY_YTDMax,Sales[[#This Row],[date]]&gt;=TY_YTDMin)*Sales[[#This Row],[sales]]</f>
        <v>0</v>
      </c>
      <c r="N147" s="4">
        <f>AND(Sales[[#This Row],[date]]&lt;=LY_YTDMax,Sales[[#This Row],[date]]&gt;=LY_YTDMin)*Sales[[#This Row],[sales]]</f>
        <v>124998.22840000001</v>
      </c>
      <c r="O147" s="4">
        <f>AND(Sales[[#This Row],[date]]&gt;=YoY_Min,Sales[[#This Row],[date]]&lt;=TY_YTDMax)*(Sales[[#This Row],[sales]]/Sales[[#This Row],[sqft]])</f>
        <v>0</v>
      </c>
      <c r="P147" s="4">
        <f>SUMIF(Sales[RegionStoretype],Sales[[#This Row],[RegionStoretype]],Sales[YoY_SSF])/Sales[[#This Row],[Region_TypeCount]]</f>
        <v>53.603836561720975</v>
      </c>
    </row>
    <row r="148" spans="1:16" x14ac:dyDescent="0.25">
      <c r="A148" s="1">
        <v>42741</v>
      </c>
      <c r="B148">
        <v>8</v>
      </c>
      <c r="C148">
        <v>13</v>
      </c>
      <c r="D148">
        <v>18051.426100000001</v>
      </c>
      <c r="E148">
        <f>INDEX(Stores[region],MATCH(Sales[[#This Row],[store_no]],Stores[store_no],0))</f>
        <v>3</v>
      </c>
      <c r="F148" t="str">
        <f>INDEX(Stores[storetype],MATCH(Sales[[#This Row],[store_no]],Stores[store_no],0))</f>
        <v>A</v>
      </c>
      <c r="G148" t="str">
        <f>INDEX(Stores[location_city],MATCH(Sales[[#This Row],[store_no]],Stores[store_no],0))</f>
        <v>Saint Louis</v>
      </c>
      <c r="H148" t="str">
        <f>INDEX(Stores[location_state],MATCH(Sales[[#This Row],[store_no]],Stores[store_no],0))</f>
        <v>Missouri</v>
      </c>
      <c r="I148">
        <f>INDEX(Stores[sqft],MATCH(Sales[[#This Row],[store_no]],Stores[store_no],0))</f>
        <v>198900</v>
      </c>
      <c r="J148" s="4" t="str">
        <f>INDEX(Departments[dept_name],MATCH(Sales[[#This Row],[dept_no]],Departments[dept_no],0))</f>
        <v>Kids</v>
      </c>
      <c r="K148" s="4" t="str">
        <f>CONCATENATE(Sales[[#This Row],[region]],Sales[[#This Row],[storetype]])</f>
        <v>3A</v>
      </c>
      <c r="L148" s="4">
        <f>INDEX(RegionStoreCount[Store Count],MATCH(Sales[[#This Row],[RegionStoretype]],RegionStoreCount[Region/Type],0))</f>
        <v>9</v>
      </c>
      <c r="M148" s="4">
        <f>AND(Sales[[#This Row],[date]]&lt;=TY_YTDMax,Sales[[#This Row],[date]]&gt;=TY_YTDMin)*Sales[[#This Row],[sales]]</f>
        <v>0</v>
      </c>
      <c r="N148" s="4">
        <f>AND(Sales[[#This Row],[date]]&lt;=LY_YTDMax,Sales[[#This Row],[date]]&gt;=LY_YTDMin)*Sales[[#This Row],[sales]]</f>
        <v>18051.426100000001</v>
      </c>
      <c r="O148" s="4">
        <f>AND(Sales[[#This Row],[date]]&gt;=YoY_Min,Sales[[#This Row],[date]]&lt;=TY_YTDMax)*(Sales[[#This Row],[sales]]/Sales[[#This Row],[sqft]])</f>
        <v>0</v>
      </c>
      <c r="P148" s="4">
        <f>SUMIF(Sales[RegionStoretype],Sales[[#This Row],[RegionStoretype]],Sales[YoY_SSF])/Sales[[#This Row],[Region_TypeCount]]</f>
        <v>53.603836561720975</v>
      </c>
    </row>
    <row r="149" spans="1:16" x14ac:dyDescent="0.25">
      <c r="A149" s="1">
        <v>42741</v>
      </c>
      <c r="B149">
        <v>8</v>
      </c>
      <c r="C149">
        <v>14</v>
      </c>
      <c r="D149">
        <v>92392.644</v>
      </c>
      <c r="E149">
        <f>INDEX(Stores[region],MATCH(Sales[[#This Row],[store_no]],Stores[store_no],0))</f>
        <v>3</v>
      </c>
      <c r="F149" t="str">
        <f>INDEX(Stores[storetype],MATCH(Sales[[#This Row],[store_no]],Stores[store_no],0))</f>
        <v>A</v>
      </c>
      <c r="G149" t="str">
        <f>INDEX(Stores[location_city],MATCH(Sales[[#This Row],[store_no]],Stores[store_no],0))</f>
        <v>Saint Louis</v>
      </c>
      <c r="H149" t="str">
        <f>INDEX(Stores[location_state],MATCH(Sales[[#This Row],[store_no]],Stores[store_no],0))</f>
        <v>Missouri</v>
      </c>
      <c r="I149">
        <f>INDEX(Stores[sqft],MATCH(Sales[[#This Row],[store_no]],Stores[store_no],0))</f>
        <v>198900</v>
      </c>
      <c r="J149" s="4" t="str">
        <f>INDEX(Departments[dept_name],MATCH(Sales[[#This Row],[dept_no]],Departments[dept_no],0))</f>
        <v>Movies</v>
      </c>
      <c r="K149" s="4" t="str">
        <f>CONCATENATE(Sales[[#This Row],[region]],Sales[[#This Row],[storetype]])</f>
        <v>3A</v>
      </c>
      <c r="L149" s="4">
        <f>INDEX(RegionStoreCount[Store Count],MATCH(Sales[[#This Row],[RegionStoretype]],RegionStoreCount[Region/Type],0))</f>
        <v>9</v>
      </c>
      <c r="M149" s="4">
        <f>AND(Sales[[#This Row],[date]]&lt;=TY_YTDMax,Sales[[#This Row],[date]]&gt;=TY_YTDMin)*Sales[[#This Row],[sales]]</f>
        <v>0</v>
      </c>
      <c r="N149" s="4">
        <f>AND(Sales[[#This Row],[date]]&lt;=LY_YTDMax,Sales[[#This Row],[date]]&gt;=LY_YTDMin)*Sales[[#This Row],[sales]]</f>
        <v>92392.644</v>
      </c>
      <c r="O149" s="4">
        <f>AND(Sales[[#This Row],[date]]&gt;=YoY_Min,Sales[[#This Row],[date]]&lt;=TY_YTDMax)*(Sales[[#This Row],[sales]]/Sales[[#This Row],[sqft]])</f>
        <v>0</v>
      </c>
      <c r="P149" s="4">
        <f>SUMIF(Sales[RegionStoretype],Sales[[#This Row],[RegionStoretype]],Sales[YoY_SSF])/Sales[[#This Row],[Region_TypeCount]]</f>
        <v>53.603836561720975</v>
      </c>
    </row>
    <row r="150" spans="1:16" x14ac:dyDescent="0.25">
      <c r="A150" s="1">
        <v>42741</v>
      </c>
      <c r="B150">
        <v>8</v>
      </c>
      <c r="C150">
        <v>15</v>
      </c>
      <c r="D150">
        <v>68500.613899999997</v>
      </c>
      <c r="E150">
        <f>INDEX(Stores[region],MATCH(Sales[[#This Row],[store_no]],Stores[store_no],0))</f>
        <v>3</v>
      </c>
      <c r="F150" t="str">
        <f>INDEX(Stores[storetype],MATCH(Sales[[#This Row],[store_no]],Stores[store_no],0))</f>
        <v>A</v>
      </c>
      <c r="G150" t="str">
        <f>INDEX(Stores[location_city],MATCH(Sales[[#This Row],[store_no]],Stores[store_no],0))</f>
        <v>Saint Louis</v>
      </c>
      <c r="H150" t="str">
        <f>INDEX(Stores[location_state],MATCH(Sales[[#This Row],[store_no]],Stores[store_no],0))</f>
        <v>Missouri</v>
      </c>
      <c r="I150">
        <f>INDEX(Stores[sqft],MATCH(Sales[[#This Row],[store_no]],Stores[store_no],0))</f>
        <v>198900</v>
      </c>
      <c r="J150" s="4" t="str">
        <f>INDEX(Departments[dept_name],MATCH(Sales[[#This Row],[dept_no]],Departments[dept_no],0))</f>
        <v>Music</v>
      </c>
      <c r="K150" s="4" t="str">
        <f>CONCATENATE(Sales[[#This Row],[region]],Sales[[#This Row],[storetype]])</f>
        <v>3A</v>
      </c>
      <c r="L150" s="4">
        <f>INDEX(RegionStoreCount[Store Count],MATCH(Sales[[#This Row],[RegionStoretype]],RegionStoreCount[Region/Type],0))</f>
        <v>9</v>
      </c>
      <c r="M150" s="4">
        <f>AND(Sales[[#This Row],[date]]&lt;=TY_YTDMax,Sales[[#This Row],[date]]&gt;=TY_YTDMin)*Sales[[#This Row],[sales]]</f>
        <v>0</v>
      </c>
      <c r="N150" s="4">
        <f>AND(Sales[[#This Row],[date]]&lt;=LY_YTDMax,Sales[[#This Row],[date]]&gt;=LY_YTDMin)*Sales[[#This Row],[sales]]</f>
        <v>68500.613899999997</v>
      </c>
      <c r="O150" s="4">
        <f>AND(Sales[[#This Row],[date]]&gt;=YoY_Min,Sales[[#This Row],[date]]&lt;=TY_YTDMax)*(Sales[[#This Row],[sales]]/Sales[[#This Row],[sqft]])</f>
        <v>0</v>
      </c>
      <c r="P150" s="4">
        <f>SUMIF(Sales[RegionStoretype],Sales[[#This Row],[RegionStoretype]],Sales[YoY_SSF])/Sales[[#This Row],[Region_TypeCount]]</f>
        <v>53.603836561720975</v>
      </c>
    </row>
    <row r="151" spans="1:16" x14ac:dyDescent="0.25">
      <c r="A151" s="1">
        <v>42741</v>
      </c>
      <c r="B151">
        <v>8</v>
      </c>
      <c r="C151">
        <v>16</v>
      </c>
      <c r="D151">
        <v>135985.59190000003</v>
      </c>
      <c r="E151">
        <f>INDEX(Stores[region],MATCH(Sales[[#This Row],[store_no]],Stores[store_no],0))</f>
        <v>3</v>
      </c>
      <c r="F151" t="str">
        <f>INDEX(Stores[storetype],MATCH(Sales[[#This Row],[store_no]],Stores[store_no],0))</f>
        <v>A</v>
      </c>
      <c r="G151" t="str">
        <f>INDEX(Stores[location_city],MATCH(Sales[[#This Row],[store_no]],Stores[store_no],0))</f>
        <v>Saint Louis</v>
      </c>
      <c r="H151" t="str">
        <f>INDEX(Stores[location_state],MATCH(Sales[[#This Row],[store_no]],Stores[store_no],0))</f>
        <v>Missouri</v>
      </c>
      <c r="I151">
        <f>INDEX(Stores[sqft],MATCH(Sales[[#This Row],[store_no]],Stores[store_no],0))</f>
        <v>198900</v>
      </c>
      <c r="J151" s="4" t="str">
        <f>INDEX(Departments[dept_name],MATCH(Sales[[#This Row],[dept_no]],Departments[dept_no],0))</f>
        <v>Outdoors</v>
      </c>
      <c r="K151" s="4" t="str">
        <f>CONCATENATE(Sales[[#This Row],[region]],Sales[[#This Row],[storetype]])</f>
        <v>3A</v>
      </c>
      <c r="L151" s="4">
        <f>INDEX(RegionStoreCount[Store Count],MATCH(Sales[[#This Row],[RegionStoretype]],RegionStoreCount[Region/Type],0))</f>
        <v>9</v>
      </c>
      <c r="M151" s="4">
        <f>AND(Sales[[#This Row],[date]]&lt;=TY_YTDMax,Sales[[#This Row],[date]]&gt;=TY_YTDMin)*Sales[[#This Row],[sales]]</f>
        <v>0</v>
      </c>
      <c r="N151" s="4">
        <f>AND(Sales[[#This Row],[date]]&lt;=LY_YTDMax,Sales[[#This Row],[date]]&gt;=LY_YTDMin)*Sales[[#This Row],[sales]]</f>
        <v>135985.59190000003</v>
      </c>
      <c r="O151" s="4">
        <f>AND(Sales[[#This Row],[date]]&gt;=YoY_Min,Sales[[#This Row],[date]]&lt;=TY_YTDMax)*(Sales[[#This Row],[sales]]/Sales[[#This Row],[sqft]])</f>
        <v>0</v>
      </c>
      <c r="P151" s="4">
        <f>SUMIF(Sales[RegionStoretype],Sales[[#This Row],[RegionStoretype]],Sales[YoY_SSF])/Sales[[#This Row],[Region_TypeCount]]</f>
        <v>53.603836561720975</v>
      </c>
    </row>
    <row r="152" spans="1:16" x14ac:dyDescent="0.25">
      <c r="A152" s="1">
        <v>42741</v>
      </c>
      <c r="B152">
        <v>8</v>
      </c>
      <c r="C152">
        <v>17</v>
      </c>
      <c r="D152">
        <v>50588.899999999994</v>
      </c>
      <c r="E152">
        <f>INDEX(Stores[region],MATCH(Sales[[#This Row],[store_no]],Stores[store_no],0))</f>
        <v>3</v>
      </c>
      <c r="F152" t="str">
        <f>INDEX(Stores[storetype],MATCH(Sales[[#This Row],[store_no]],Stores[store_no],0))</f>
        <v>A</v>
      </c>
      <c r="G152" t="str">
        <f>INDEX(Stores[location_city],MATCH(Sales[[#This Row],[store_no]],Stores[store_no],0))</f>
        <v>Saint Louis</v>
      </c>
      <c r="H152" t="str">
        <f>INDEX(Stores[location_state],MATCH(Sales[[#This Row],[store_no]],Stores[store_no],0))</f>
        <v>Missouri</v>
      </c>
      <c r="I152">
        <f>INDEX(Stores[sqft],MATCH(Sales[[#This Row],[store_no]],Stores[store_no],0))</f>
        <v>198900</v>
      </c>
      <c r="J152" s="4" t="str">
        <f>INDEX(Departments[dept_name],MATCH(Sales[[#This Row],[dept_no]],Departments[dept_no],0))</f>
        <v>Shoes</v>
      </c>
      <c r="K152" s="4" t="str">
        <f>CONCATENATE(Sales[[#This Row],[region]],Sales[[#This Row],[storetype]])</f>
        <v>3A</v>
      </c>
      <c r="L152" s="4">
        <f>INDEX(RegionStoreCount[Store Count],MATCH(Sales[[#This Row],[RegionStoretype]],RegionStoreCount[Region/Type],0))</f>
        <v>9</v>
      </c>
      <c r="M152" s="4">
        <f>AND(Sales[[#This Row],[date]]&lt;=TY_YTDMax,Sales[[#This Row],[date]]&gt;=TY_YTDMin)*Sales[[#This Row],[sales]]</f>
        <v>0</v>
      </c>
      <c r="N152" s="4">
        <f>AND(Sales[[#This Row],[date]]&lt;=LY_YTDMax,Sales[[#This Row],[date]]&gt;=LY_YTDMin)*Sales[[#This Row],[sales]]</f>
        <v>50588.899999999994</v>
      </c>
      <c r="O152" s="4">
        <f>AND(Sales[[#This Row],[date]]&gt;=YoY_Min,Sales[[#This Row],[date]]&lt;=TY_YTDMax)*(Sales[[#This Row],[sales]]/Sales[[#This Row],[sqft]])</f>
        <v>0</v>
      </c>
      <c r="P152" s="4">
        <f>SUMIF(Sales[RegionStoretype],Sales[[#This Row],[RegionStoretype]],Sales[YoY_SSF])/Sales[[#This Row],[Region_TypeCount]]</f>
        <v>53.603836561720975</v>
      </c>
    </row>
    <row r="153" spans="1:16" x14ac:dyDescent="0.25">
      <c r="A153" s="1">
        <v>42741</v>
      </c>
      <c r="B153">
        <v>8</v>
      </c>
      <c r="C153">
        <v>18</v>
      </c>
      <c r="D153">
        <v>209845.43849999999</v>
      </c>
      <c r="E153">
        <f>INDEX(Stores[region],MATCH(Sales[[#This Row],[store_no]],Stores[store_no],0))</f>
        <v>3</v>
      </c>
      <c r="F153" t="str">
        <f>INDEX(Stores[storetype],MATCH(Sales[[#This Row],[store_no]],Stores[store_no],0))</f>
        <v>A</v>
      </c>
      <c r="G153" t="str">
        <f>INDEX(Stores[location_city],MATCH(Sales[[#This Row],[store_no]],Stores[store_no],0))</f>
        <v>Saint Louis</v>
      </c>
      <c r="H153" t="str">
        <f>INDEX(Stores[location_state],MATCH(Sales[[#This Row],[store_no]],Stores[store_no],0))</f>
        <v>Missouri</v>
      </c>
      <c r="I153">
        <f>INDEX(Stores[sqft],MATCH(Sales[[#This Row],[store_no]],Stores[store_no],0))</f>
        <v>198900</v>
      </c>
      <c r="J153" s="4" t="str">
        <f>INDEX(Departments[dept_name],MATCH(Sales[[#This Row],[dept_no]],Departments[dept_no],0))</f>
        <v>Sports</v>
      </c>
      <c r="K153" s="4" t="str">
        <f>CONCATENATE(Sales[[#This Row],[region]],Sales[[#This Row],[storetype]])</f>
        <v>3A</v>
      </c>
      <c r="L153" s="4">
        <f>INDEX(RegionStoreCount[Store Count],MATCH(Sales[[#This Row],[RegionStoretype]],RegionStoreCount[Region/Type],0))</f>
        <v>9</v>
      </c>
      <c r="M153" s="4">
        <f>AND(Sales[[#This Row],[date]]&lt;=TY_YTDMax,Sales[[#This Row],[date]]&gt;=TY_YTDMin)*Sales[[#This Row],[sales]]</f>
        <v>0</v>
      </c>
      <c r="N153" s="4">
        <f>AND(Sales[[#This Row],[date]]&lt;=LY_YTDMax,Sales[[#This Row],[date]]&gt;=LY_YTDMin)*Sales[[#This Row],[sales]]</f>
        <v>209845.43849999999</v>
      </c>
      <c r="O153" s="4">
        <f>AND(Sales[[#This Row],[date]]&gt;=YoY_Min,Sales[[#This Row],[date]]&lt;=TY_YTDMax)*(Sales[[#This Row],[sales]]/Sales[[#This Row],[sqft]])</f>
        <v>0</v>
      </c>
      <c r="P153" s="4">
        <f>SUMIF(Sales[RegionStoretype],Sales[[#This Row],[RegionStoretype]],Sales[YoY_SSF])/Sales[[#This Row],[Region_TypeCount]]</f>
        <v>53.603836561720975</v>
      </c>
    </row>
    <row r="154" spans="1:16" x14ac:dyDescent="0.25">
      <c r="A154" s="1">
        <v>42741</v>
      </c>
      <c r="B154">
        <v>8</v>
      </c>
      <c r="C154">
        <v>19</v>
      </c>
      <c r="D154">
        <v>11565.137400000001</v>
      </c>
      <c r="E154">
        <f>INDEX(Stores[region],MATCH(Sales[[#This Row],[store_no]],Stores[store_no],0))</f>
        <v>3</v>
      </c>
      <c r="F154" t="str">
        <f>INDEX(Stores[storetype],MATCH(Sales[[#This Row],[store_no]],Stores[store_no],0))</f>
        <v>A</v>
      </c>
      <c r="G154" t="str">
        <f>INDEX(Stores[location_city],MATCH(Sales[[#This Row],[store_no]],Stores[store_no],0))</f>
        <v>Saint Louis</v>
      </c>
      <c r="H154" t="str">
        <f>INDEX(Stores[location_state],MATCH(Sales[[#This Row],[store_no]],Stores[store_no],0))</f>
        <v>Missouri</v>
      </c>
      <c r="I154">
        <f>INDEX(Stores[sqft],MATCH(Sales[[#This Row],[store_no]],Stores[store_no],0))</f>
        <v>198900</v>
      </c>
      <c r="J154" s="4" t="str">
        <f>INDEX(Departments[dept_name],MATCH(Sales[[#This Row],[dept_no]],Departments[dept_no],0))</f>
        <v>Tools</v>
      </c>
      <c r="K154" s="4" t="str">
        <f>CONCATENATE(Sales[[#This Row],[region]],Sales[[#This Row],[storetype]])</f>
        <v>3A</v>
      </c>
      <c r="L154" s="4">
        <f>INDEX(RegionStoreCount[Store Count],MATCH(Sales[[#This Row],[RegionStoretype]],RegionStoreCount[Region/Type],0))</f>
        <v>9</v>
      </c>
      <c r="M154" s="4">
        <f>AND(Sales[[#This Row],[date]]&lt;=TY_YTDMax,Sales[[#This Row],[date]]&gt;=TY_YTDMin)*Sales[[#This Row],[sales]]</f>
        <v>0</v>
      </c>
      <c r="N154" s="4">
        <f>AND(Sales[[#This Row],[date]]&lt;=LY_YTDMax,Sales[[#This Row],[date]]&gt;=LY_YTDMin)*Sales[[#This Row],[sales]]</f>
        <v>11565.137400000001</v>
      </c>
      <c r="O154" s="4">
        <f>AND(Sales[[#This Row],[date]]&gt;=YoY_Min,Sales[[#This Row],[date]]&lt;=TY_YTDMax)*(Sales[[#This Row],[sales]]/Sales[[#This Row],[sqft]])</f>
        <v>0</v>
      </c>
      <c r="P154" s="4">
        <f>SUMIF(Sales[RegionStoretype],Sales[[#This Row],[RegionStoretype]],Sales[YoY_SSF])/Sales[[#This Row],[Region_TypeCount]]</f>
        <v>53.603836561720975</v>
      </c>
    </row>
    <row r="155" spans="1:16" x14ac:dyDescent="0.25">
      <c r="A155" s="1">
        <v>42741</v>
      </c>
      <c r="B155">
        <v>8</v>
      </c>
      <c r="C155">
        <v>20</v>
      </c>
      <c r="D155">
        <v>54665.554400000001</v>
      </c>
      <c r="E155">
        <f>INDEX(Stores[region],MATCH(Sales[[#This Row],[store_no]],Stores[store_no],0))</f>
        <v>3</v>
      </c>
      <c r="F155" t="str">
        <f>INDEX(Stores[storetype],MATCH(Sales[[#This Row],[store_no]],Stores[store_no],0))</f>
        <v>A</v>
      </c>
      <c r="G155" t="str">
        <f>INDEX(Stores[location_city],MATCH(Sales[[#This Row],[store_no]],Stores[store_no],0))</f>
        <v>Saint Louis</v>
      </c>
      <c r="H155" t="str">
        <f>INDEX(Stores[location_state],MATCH(Sales[[#This Row],[store_no]],Stores[store_no],0))</f>
        <v>Missouri</v>
      </c>
      <c r="I155">
        <f>INDEX(Stores[sqft],MATCH(Sales[[#This Row],[store_no]],Stores[store_no],0))</f>
        <v>198900</v>
      </c>
      <c r="J155" s="4" t="str">
        <f>INDEX(Departments[dept_name],MATCH(Sales[[#This Row],[dept_no]],Departments[dept_no],0))</f>
        <v>Toys</v>
      </c>
      <c r="K155" s="4" t="str">
        <f>CONCATENATE(Sales[[#This Row],[region]],Sales[[#This Row],[storetype]])</f>
        <v>3A</v>
      </c>
      <c r="L155" s="4">
        <f>INDEX(RegionStoreCount[Store Count],MATCH(Sales[[#This Row],[RegionStoretype]],RegionStoreCount[Region/Type],0))</f>
        <v>9</v>
      </c>
      <c r="M155" s="4">
        <f>AND(Sales[[#This Row],[date]]&lt;=TY_YTDMax,Sales[[#This Row],[date]]&gt;=TY_YTDMin)*Sales[[#This Row],[sales]]</f>
        <v>0</v>
      </c>
      <c r="N155" s="4">
        <f>AND(Sales[[#This Row],[date]]&lt;=LY_YTDMax,Sales[[#This Row],[date]]&gt;=LY_YTDMin)*Sales[[#This Row],[sales]]</f>
        <v>54665.554400000001</v>
      </c>
      <c r="O155" s="4">
        <f>AND(Sales[[#This Row],[date]]&gt;=YoY_Min,Sales[[#This Row],[date]]&lt;=TY_YTDMax)*(Sales[[#This Row],[sales]]/Sales[[#This Row],[sqft]])</f>
        <v>0</v>
      </c>
      <c r="P155" s="4">
        <f>SUMIF(Sales[RegionStoretype],Sales[[#This Row],[RegionStoretype]],Sales[YoY_SSF])/Sales[[#This Row],[Region_TypeCount]]</f>
        <v>53.603836561720975</v>
      </c>
    </row>
    <row r="156" spans="1:16" x14ac:dyDescent="0.25">
      <c r="A156" s="1">
        <v>42741</v>
      </c>
      <c r="B156">
        <v>9</v>
      </c>
      <c r="C156">
        <v>1</v>
      </c>
      <c r="D156">
        <v>38393.943199999994</v>
      </c>
      <c r="E156">
        <f>INDEX(Stores[region],MATCH(Sales[[#This Row],[store_no]],Stores[store_no],0))</f>
        <v>1</v>
      </c>
      <c r="F156" t="str">
        <f>INDEX(Stores[storetype],MATCH(Sales[[#This Row],[store_no]],Stores[store_no],0))</f>
        <v>B</v>
      </c>
      <c r="G156" t="str">
        <f>INDEX(Stores[location_city],MATCH(Sales[[#This Row],[store_no]],Stores[store_no],0))</f>
        <v>Columbus</v>
      </c>
      <c r="H156" t="str">
        <f>INDEX(Stores[location_state],MATCH(Sales[[#This Row],[store_no]],Stores[store_no],0))</f>
        <v>Ohio</v>
      </c>
      <c r="I156">
        <f>INDEX(Stores[sqft],MATCH(Sales[[#This Row],[store_no]],Stores[store_no],0))</f>
        <v>221800</v>
      </c>
      <c r="J156" s="4" t="str">
        <f>INDEX(Departments[dept_name],MATCH(Sales[[#This Row],[dept_no]],Departments[dept_no],0))</f>
        <v>Automotive</v>
      </c>
      <c r="K156" s="4" t="str">
        <f>CONCATENATE(Sales[[#This Row],[region]],Sales[[#This Row],[storetype]])</f>
        <v>1B</v>
      </c>
      <c r="L156" s="4">
        <f>INDEX(RegionStoreCount[Store Count],MATCH(Sales[[#This Row],[RegionStoretype]],RegionStoreCount[Region/Type],0))</f>
        <v>5</v>
      </c>
      <c r="M156" s="4">
        <f>AND(Sales[[#This Row],[date]]&lt;=TY_YTDMax,Sales[[#This Row],[date]]&gt;=TY_YTDMin)*Sales[[#This Row],[sales]]</f>
        <v>0</v>
      </c>
      <c r="N156" s="4">
        <f>AND(Sales[[#This Row],[date]]&lt;=LY_YTDMax,Sales[[#This Row],[date]]&gt;=LY_YTDMin)*Sales[[#This Row],[sales]]</f>
        <v>38393.943199999994</v>
      </c>
      <c r="O156" s="4">
        <f>AND(Sales[[#This Row],[date]]&gt;=YoY_Min,Sales[[#This Row],[date]]&lt;=TY_YTDMax)*(Sales[[#This Row],[sales]]/Sales[[#This Row],[sqft]])</f>
        <v>0</v>
      </c>
      <c r="P156" s="4">
        <f>SUMIF(Sales[RegionStoretype],Sales[[#This Row],[RegionStoretype]],Sales[YoY_SSF])/Sales[[#This Row],[Region_TypeCount]]</f>
        <v>68.518982968140051</v>
      </c>
    </row>
    <row r="157" spans="1:16" x14ac:dyDescent="0.25">
      <c r="A157" s="1">
        <v>42741</v>
      </c>
      <c r="B157">
        <v>9</v>
      </c>
      <c r="C157">
        <v>2</v>
      </c>
      <c r="D157">
        <v>57187.911699999997</v>
      </c>
      <c r="E157">
        <f>INDEX(Stores[region],MATCH(Sales[[#This Row],[store_no]],Stores[store_no],0))</f>
        <v>1</v>
      </c>
      <c r="F157" t="str">
        <f>INDEX(Stores[storetype],MATCH(Sales[[#This Row],[store_no]],Stores[store_no],0))</f>
        <v>B</v>
      </c>
      <c r="G157" t="str">
        <f>INDEX(Stores[location_city],MATCH(Sales[[#This Row],[store_no]],Stores[store_no],0))</f>
        <v>Columbus</v>
      </c>
      <c r="H157" t="str">
        <f>INDEX(Stores[location_state],MATCH(Sales[[#This Row],[store_no]],Stores[store_no],0))</f>
        <v>Ohio</v>
      </c>
      <c r="I157">
        <f>INDEX(Stores[sqft],MATCH(Sales[[#This Row],[store_no]],Stores[store_no],0))</f>
        <v>221800</v>
      </c>
      <c r="J157" s="4" t="str">
        <f>INDEX(Departments[dept_name],MATCH(Sales[[#This Row],[dept_no]],Departments[dept_no],0))</f>
        <v>Baby</v>
      </c>
      <c r="K157" s="4" t="str">
        <f>CONCATENATE(Sales[[#This Row],[region]],Sales[[#This Row],[storetype]])</f>
        <v>1B</v>
      </c>
      <c r="L157" s="4">
        <f>INDEX(RegionStoreCount[Store Count],MATCH(Sales[[#This Row],[RegionStoretype]],RegionStoreCount[Region/Type],0))</f>
        <v>5</v>
      </c>
      <c r="M157" s="4">
        <f>AND(Sales[[#This Row],[date]]&lt;=TY_YTDMax,Sales[[#This Row],[date]]&gt;=TY_YTDMin)*Sales[[#This Row],[sales]]</f>
        <v>0</v>
      </c>
      <c r="N157" s="4">
        <f>AND(Sales[[#This Row],[date]]&lt;=LY_YTDMax,Sales[[#This Row],[date]]&gt;=LY_YTDMin)*Sales[[#This Row],[sales]]</f>
        <v>57187.911699999997</v>
      </c>
      <c r="O157" s="4">
        <f>AND(Sales[[#This Row],[date]]&gt;=YoY_Min,Sales[[#This Row],[date]]&lt;=TY_YTDMax)*(Sales[[#This Row],[sales]]/Sales[[#This Row],[sqft]])</f>
        <v>0</v>
      </c>
      <c r="P157" s="4">
        <f>SUMIF(Sales[RegionStoretype],Sales[[#This Row],[RegionStoretype]],Sales[YoY_SSF])/Sales[[#This Row],[Region_TypeCount]]</f>
        <v>68.518982968140051</v>
      </c>
    </row>
    <row r="158" spans="1:16" x14ac:dyDescent="0.25">
      <c r="A158" s="1">
        <v>42741</v>
      </c>
      <c r="B158">
        <v>9</v>
      </c>
      <c r="C158">
        <v>4</v>
      </c>
      <c r="D158">
        <v>50156.992200000001</v>
      </c>
      <c r="E158">
        <f>INDEX(Stores[region],MATCH(Sales[[#This Row],[store_no]],Stores[store_no],0))</f>
        <v>1</v>
      </c>
      <c r="F158" t="str">
        <f>INDEX(Stores[storetype],MATCH(Sales[[#This Row],[store_no]],Stores[store_no],0))</f>
        <v>B</v>
      </c>
      <c r="G158" t="str">
        <f>INDEX(Stores[location_city],MATCH(Sales[[#This Row],[store_no]],Stores[store_no],0))</f>
        <v>Columbus</v>
      </c>
      <c r="H158" t="str">
        <f>INDEX(Stores[location_state],MATCH(Sales[[#This Row],[store_no]],Stores[store_no],0))</f>
        <v>Ohio</v>
      </c>
      <c r="I158">
        <f>INDEX(Stores[sqft],MATCH(Sales[[#This Row],[store_no]],Stores[store_no],0))</f>
        <v>221800</v>
      </c>
      <c r="J158" s="4" t="str">
        <f>INDEX(Departments[dept_name],MATCH(Sales[[#This Row],[dept_no]],Departments[dept_no],0))</f>
        <v>Books</v>
      </c>
      <c r="K158" s="4" t="str">
        <f>CONCATENATE(Sales[[#This Row],[region]],Sales[[#This Row],[storetype]])</f>
        <v>1B</v>
      </c>
      <c r="L158" s="4">
        <f>INDEX(RegionStoreCount[Store Count],MATCH(Sales[[#This Row],[RegionStoretype]],RegionStoreCount[Region/Type],0))</f>
        <v>5</v>
      </c>
      <c r="M158" s="4">
        <f>AND(Sales[[#This Row],[date]]&lt;=TY_YTDMax,Sales[[#This Row],[date]]&gt;=TY_YTDMin)*Sales[[#This Row],[sales]]</f>
        <v>0</v>
      </c>
      <c r="N158" s="4">
        <f>AND(Sales[[#This Row],[date]]&lt;=LY_YTDMax,Sales[[#This Row],[date]]&gt;=LY_YTDMin)*Sales[[#This Row],[sales]]</f>
        <v>50156.992200000001</v>
      </c>
      <c r="O158" s="4">
        <f>AND(Sales[[#This Row],[date]]&gt;=YoY_Min,Sales[[#This Row],[date]]&lt;=TY_YTDMax)*(Sales[[#This Row],[sales]]/Sales[[#This Row],[sqft]])</f>
        <v>0</v>
      </c>
      <c r="P158" s="4">
        <f>SUMIF(Sales[RegionStoretype],Sales[[#This Row],[RegionStoretype]],Sales[YoY_SSF])/Sales[[#This Row],[Region_TypeCount]]</f>
        <v>68.518982968140051</v>
      </c>
    </row>
    <row r="159" spans="1:16" x14ac:dyDescent="0.25">
      <c r="A159" s="1">
        <v>42741</v>
      </c>
      <c r="B159">
        <v>9</v>
      </c>
      <c r="C159">
        <v>5</v>
      </c>
      <c r="D159">
        <v>311321.08350000001</v>
      </c>
      <c r="E159">
        <f>INDEX(Stores[region],MATCH(Sales[[#This Row],[store_no]],Stores[store_no],0))</f>
        <v>1</v>
      </c>
      <c r="F159" t="str">
        <f>INDEX(Stores[storetype],MATCH(Sales[[#This Row],[store_no]],Stores[store_no],0))</f>
        <v>B</v>
      </c>
      <c r="G159" t="str">
        <f>INDEX(Stores[location_city],MATCH(Sales[[#This Row],[store_no]],Stores[store_no],0))</f>
        <v>Columbus</v>
      </c>
      <c r="H159" t="str">
        <f>INDEX(Stores[location_state],MATCH(Sales[[#This Row],[store_no]],Stores[store_no],0))</f>
        <v>Ohio</v>
      </c>
      <c r="I159">
        <f>INDEX(Stores[sqft],MATCH(Sales[[#This Row],[store_no]],Stores[store_no],0))</f>
        <v>221800</v>
      </c>
      <c r="J159" s="4" t="str">
        <f>INDEX(Departments[dept_name],MATCH(Sales[[#This Row],[dept_no]],Departments[dept_no],0))</f>
        <v>Clothing</v>
      </c>
      <c r="K159" s="4" t="str">
        <f>CONCATENATE(Sales[[#This Row],[region]],Sales[[#This Row],[storetype]])</f>
        <v>1B</v>
      </c>
      <c r="L159" s="4">
        <f>INDEX(RegionStoreCount[Store Count],MATCH(Sales[[#This Row],[RegionStoretype]],RegionStoreCount[Region/Type],0))</f>
        <v>5</v>
      </c>
      <c r="M159" s="4">
        <f>AND(Sales[[#This Row],[date]]&lt;=TY_YTDMax,Sales[[#This Row],[date]]&gt;=TY_YTDMin)*Sales[[#This Row],[sales]]</f>
        <v>0</v>
      </c>
      <c r="N159" s="4">
        <f>AND(Sales[[#This Row],[date]]&lt;=LY_YTDMax,Sales[[#This Row],[date]]&gt;=LY_YTDMin)*Sales[[#This Row],[sales]]</f>
        <v>311321.08350000001</v>
      </c>
      <c r="O159" s="4">
        <f>AND(Sales[[#This Row],[date]]&gt;=YoY_Min,Sales[[#This Row],[date]]&lt;=TY_YTDMax)*(Sales[[#This Row],[sales]]/Sales[[#This Row],[sqft]])</f>
        <v>0</v>
      </c>
      <c r="P159" s="4">
        <f>SUMIF(Sales[RegionStoretype],Sales[[#This Row],[RegionStoretype]],Sales[YoY_SSF])/Sales[[#This Row],[Region_TypeCount]]</f>
        <v>68.518982968140051</v>
      </c>
    </row>
    <row r="160" spans="1:16" x14ac:dyDescent="0.25">
      <c r="A160" s="1">
        <v>42741</v>
      </c>
      <c r="B160">
        <v>9</v>
      </c>
      <c r="C160">
        <v>6</v>
      </c>
      <c r="D160">
        <v>129793.82859999999</v>
      </c>
      <c r="E160">
        <f>INDEX(Stores[region],MATCH(Sales[[#This Row],[store_no]],Stores[store_no],0))</f>
        <v>1</v>
      </c>
      <c r="F160" t="str">
        <f>INDEX(Stores[storetype],MATCH(Sales[[#This Row],[store_no]],Stores[store_no],0))</f>
        <v>B</v>
      </c>
      <c r="G160" t="str">
        <f>INDEX(Stores[location_city],MATCH(Sales[[#This Row],[store_no]],Stores[store_no],0))</f>
        <v>Columbus</v>
      </c>
      <c r="H160" t="str">
        <f>INDEX(Stores[location_state],MATCH(Sales[[#This Row],[store_no]],Stores[store_no],0))</f>
        <v>Ohio</v>
      </c>
      <c r="I160">
        <f>INDEX(Stores[sqft],MATCH(Sales[[#This Row],[store_no]],Stores[store_no],0))</f>
        <v>221800</v>
      </c>
      <c r="J160" s="4" t="str">
        <f>INDEX(Departments[dept_name],MATCH(Sales[[#This Row],[dept_no]],Departments[dept_no],0))</f>
        <v>Computers</v>
      </c>
      <c r="K160" s="4" t="str">
        <f>CONCATENATE(Sales[[#This Row],[region]],Sales[[#This Row],[storetype]])</f>
        <v>1B</v>
      </c>
      <c r="L160" s="4">
        <f>INDEX(RegionStoreCount[Store Count],MATCH(Sales[[#This Row],[RegionStoretype]],RegionStoreCount[Region/Type],0))</f>
        <v>5</v>
      </c>
      <c r="M160" s="4">
        <f>AND(Sales[[#This Row],[date]]&lt;=TY_YTDMax,Sales[[#This Row],[date]]&gt;=TY_YTDMin)*Sales[[#This Row],[sales]]</f>
        <v>0</v>
      </c>
      <c r="N160" s="4">
        <f>AND(Sales[[#This Row],[date]]&lt;=LY_YTDMax,Sales[[#This Row],[date]]&gt;=LY_YTDMin)*Sales[[#This Row],[sales]]</f>
        <v>129793.82859999999</v>
      </c>
      <c r="O160" s="4">
        <f>AND(Sales[[#This Row],[date]]&gt;=YoY_Min,Sales[[#This Row],[date]]&lt;=TY_YTDMax)*(Sales[[#This Row],[sales]]/Sales[[#This Row],[sqft]])</f>
        <v>0</v>
      </c>
      <c r="P160" s="4">
        <f>SUMIF(Sales[RegionStoretype],Sales[[#This Row],[RegionStoretype]],Sales[YoY_SSF])/Sales[[#This Row],[Region_TypeCount]]</f>
        <v>68.518982968140051</v>
      </c>
    </row>
    <row r="161" spans="1:16" x14ac:dyDescent="0.25">
      <c r="A161" s="1">
        <v>42741</v>
      </c>
      <c r="B161">
        <v>9</v>
      </c>
      <c r="C161">
        <v>7</v>
      </c>
      <c r="D161">
        <v>67350.109700000001</v>
      </c>
      <c r="E161">
        <f>INDEX(Stores[region],MATCH(Sales[[#This Row],[store_no]],Stores[store_no],0))</f>
        <v>1</v>
      </c>
      <c r="F161" t="str">
        <f>INDEX(Stores[storetype],MATCH(Sales[[#This Row],[store_no]],Stores[store_no],0))</f>
        <v>B</v>
      </c>
      <c r="G161" t="str">
        <f>INDEX(Stores[location_city],MATCH(Sales[[#This Row],[store_no]],Stores[store_no],0))</f>
        <v>Columbus</v>
      </c>
      <c r="H161" t="str">
        <f>INDEX(Stores[location_state],MATCH(Sales[[#This Row],[store_no]],Stores[store_no],0))</f>
        <v>Ohio</v>
      </c>
      <c r="I161">
        <f>INDEX(Stores[sqft],MATCH(Sales[[#This Row],[store_no]],Stores[store_no],0))</f>
        <v>221800</v>
      </c>
      <c r="J161" s="4" t="str">
        <f>INDEX(Departments[dept_name],MATCH(Sales[[#This Row],[dept_no]],Departments[dept_no],0))</f>
        <v>Electronics</v>
      </c>
      <c r="K161" s="4" t="str">
        <f>CONCATENATE(Sales[[#This Row],[region]],Sales[[#This Row],[storetype]])</f>
        <v>1B</v>
      </c>
      <c r="L161" s="4">
        <f>INDEX(RegionStoreCount[Store Count],MATCH(Sales[[#This Row],[RegionStoretype]],RegionStoreCount[Region/Type],0))</f>
        <v>5</v>
      </c>
      <c r="M161" s="4">
        <f>AND(Sales[[#This Row],[date]]&lt;=TY_YTDMax,Sales[[#This Row],[date]]&gt;=TY_YTDMin)*Sales[[#This Row],[sales]]</f>
        <v>0</v>
      </c>
      <c r="N161" s="4">
        <f>AND(Sales[[#This Row],[date]]&lt;=LY_YTDMax,Sales[[#This Row],[date]]&gt;=LY_YTDMin)*Sales[[#This Row],[sales]]</f>
        <v>67350.109700000001</v>
      </c>
      <c r="O161" s="4">
        <f>AND(Sales[[#This Row],[date]]&gt;=YoY_Min,Sales[[#This Row],[date]]&lt;=TY_YTDMax)*(Sales[[#This Row],[sales]]/Sales[[#This Row],[sqft]])</f>
        <v>0</v>
      </c>
      <c r="P161" s="4">
        <f>SUMIF(Sales[RegionStoretype],Sales[[#This Row],[RegionStoretype]],Sales[YoY_SSF])/Sales[[#This Row],[Region_TypeCount]]</f>
        <v>68.518982968140051</v>
      </c>
    </row>
    <row r="162" spans="1:16" x14ac:dyDescent="0.25">
      <c r="A162" s="1">
        <v>42741</v>
      </c>
      <c r="B162">
        <v>9</v>
      </c>
      <c r="C162">
        <v>8</v>
      </c>
      <c r="D162">
        <v>44908.176099999997</v>
      </c>
      <c r="E162">
        <f>INDEX(Stores[region],MATCH(Sales[[#This Row],[store_no]],Stores[store_no],0))</f>
        <v>1</v>
      </c>
      <c r="F162" t="str">
        <f>INDEX(Stores[storetype],MATCH(Sales[[#This Row],[store_no]],Stores[store_no],0))</f>
        <v>B</v>
      </c>
      <c r="G162" t="str">
        <f>INDEX(Stores[location_city],MATCH(Sales[[#This Row],[store_no]],Stores[store_no],0))</f>
        <v>Columbus</v>
      </c>
      <c r="H162" t="str">
        <f>INDEX(Stores[location_state],MATCH(Sales[[#This Row],[store_no]],Stores[store_no],0))</f>
        <v>Ohio</v>
      </c>
      <c r="I162">
        <f>INDEX(Stores[sqft],MATCH(Sales[[#This Row],[store_no]],Stores[store_no],0))</f>
        <v>221800</v>
      </c>
      <c r="J162" s="4" t="str">
        <f>INDEX(Departments[dept_name],MATCH(Sales[[#This Row],[dept_no]],Departments[dept_no],0))</f>
        <v>Games</v>
      </c>
      <c r="K162" s="4" t="str">
        <f>CONCATENATE(Sales[[#This Row],[region]],Sales[[#This Row],[storetype]])</f>
        <v>1B</v>
      </c>
      <c r="L162" s="4">
        <f>INDEX(RegionStoreCount[Store Count],MATCH(Sales[[#This Row],[RegionStoretype]],RegionStoreCount[Region/Type],0))</f>
        <v>5</v>
      </c>
      <c r="M162" s="4">
        <f>AND(Sales[[#This Row],[date]]&lt;=TY_YTDMax,Sales[[#This Row],[date]]&gt;=TY_YTDMin)*Sales[[#This Row],[sales]]</f>
        <v>0</v>
      </c>
      <c r="N162" s="4">
        <f>AND(Sales[[#This Row],[date]]&lt;=LY_YTDMax,Sales[[#This Row],[date]]&gt;=LY_YTDMin)*Sales[[#This Row],[sales]]</f>
        <v>44908.176099999997</v>
      </c>
      <c r="O162" s="4">
        <f>AND(Sales[[#This Row],[date]]&gt;=YoY_Min,Sales[[#This Row],[date]]&lt;=TY_YTDMax)*(Sales[[#This Row],[sales]]/Sales[[#This Row],[sqft]])</f>
        <v>0</v>
      </c>
      <c r="P162" s="4">
        <f>SUMIF(Sales[RegionStoretype],Sales[[#This Row],[RegionStoretype]],Sales[YoY_SSF])/Sales[[#This Row],[Region_TypeCount]]</f>
        <v>68.518982968140051</v>
      </c>
    </row>
    <row r="163" spans="1:16" x14ac:dyDescent="0.25">
      <c r="A163" s="1">
        <v>42741</v>
      </c>
      <c r="B163">
        <v>9</v>
      </c>
      <c r="C163">
        <v>9</v>
      </c>
      <c r="D163">
        <v>28898.334000000003</v>
      </c>
      <c r="E163">
        <f>INDEX(Stores[region],MATCH(Sales[[#This Row],[store_no]],Stores[store_no],0))</f>
        <v>1</v>
      </c>
      <c r="F163" t="str">
        <f>INDEX(Stores[storetype],MATCH(Sales[[#This Row],[store_no]],Stores[store_no],0))</f>
        <v>B</v>
      </c>
      <c r="G163" t="str">
        <f>INDEX(Stores[location_city],MATCH(Sales[[#This Row],[store_no]],Stores[store_no],0))</f>
        <v>Columbus</v>
      </c>
      <c r="H163" t="str">
        <f>INDEX(Stores[location_state],MATCH(Sales[[#This Row],[store_no]],Stores[store_no],0))</f>
        <v>Ohio</v>
      </c>
      <c r="I163">
        <f>INDEX(Stores[sqft],MATCH(Sales[[#This Row],[store_no]],Stores[store_no],0))</f>
        <v>221800</v>
      </c>
      <c r="J163" s="4" t="str">
        <f>INDEX(Departments[dept_name],MATCH(Sales[[#This Row],[dept_no]],Departments[dept_no],0))</f>
        <v>Garden</v>
      </c>
      <c r="K163" s="4" t="str">
        <f>CONCATENATE(Sales[[#This Row],[region]],Sales[[#This Row],[storetype]])</f>
        <v>1B</v>
      </c>
      <c r="L163" s="4">
        <f>INDEX(RegionStoreCount[Store Count],MATCH(Sales[[#This Row],[RegionStoretype]],RegionStoreCount[Region/Type],0))</f>
        <v>5</v>
      </c>
      <c r="M163" s="4">
        <f>AND(Sales[[#This Row],[date]]&lt;=TY_YTDMax,Sales[[#This Row],[date]]&gt;=TY_YTDMin)*Sales[[#This Row],[sales]]</f>
        <v>0</v>
      </c>
      <c r="N163" s="4">
        <f>AND(Sales[[#This Row],[date]]&lt;=LY_YTDMax,Sales[[#This Row],[date]]&gt;=LY_YTDMin)*Sales[[#This Row],[sales]]</f>
        <v>28898.334000000003</v>
      </c>
      <c r="O163" s="4">
        <f>AND(Sales[[#This Row],[date]]&gt;=YoY_Min,Sales[[#This Row],[date]]&lt;=TY_YTDMax)*(Sales[[#This Row],[sales]]/Sales[[#This Row],[sqft]])</f>
        <v>0</v>
      </c>
      <c r="P163" s="4">
        <f>SUMIF(Sales[RegionStoretype],Sales[[#This Row],[RegionStoretype]],Sales[YoY_SSF])/Sales[[#This Row],[Region_TypeCount]]</f>
        <v>68.518982968140051</v>
      </c>
    </row>
    <row r="164" spans="1:16" x14ac:dyDescent="0.25">
      <c r="A164" s="1">
        <v>42741</v>
      </c>
      <c r="B164">
        <v>9</v>
      </c>
      <c r="C164">
        <v>10</v>
      </c>
      <c r="D164">
        <v>8546.9997999999996</v>
      </c>
      <c r="E164">
        <f>INDEX(Stores[region],MATCH(Sales[[#This Row],[store_no]],Stores[store_no],0))</f>
        <v>1</v>
      </c>
      <c r="F164" t="str">
        <f>INDEX(Stores[storetype],MATCH(Sales[[#This Row],[store_no]],Stores[store_no],0))</f>
        <v>B</v>
      </c>
      <c r="G164" t="str">
        <f>INDEX(Stores[location_city],MATCH(Sales[[#This Row],[store_no]],Stores[store_no],0))</f>
        <v>Columbus</v>
      </c>
      <c r="H164" t="str">
        <f>INDEX(Stores[location_state],MATCH(Sales[[#This Row],[store_no]],Stores[store_no],0))</f>
        <v>Ohio</v>
      </c>
      <c r="I164">
        <f>INDEX(Stores[sqft],MATCH(Sales[[#This Row],[store_no]],Stores[store_no],0))</f>
        <v>221800</v>
      </c>
      <c r="J164" s="4" t="str">
        <f>INDEX(Departments[dept_name],MATCH(Sales[[#This Row],[dept_no]],Departments[dept_no],0))</f>
        <v>Health</v>
      </c>
      <c r="K164" s="4" t="str">
        <f>CONCATENATE(Sales[[#This Row],[region]],Sales[[#This Row],[storetype]])</f>
        <v>1B</v>
      </c>
      <c r="L164" s="4">
        <f>INDEX(RegionStoreCount[Store Count],MATCH(Sales[[#This Row],[RegionStoretype]],RegionStoreCount[Region/Type],0))</f>
        <v>5</v>
      </c>
      <c r="M164" s="4">
        <f>AND(Sales[[#This Row],[date]]&lt;=TY_YTDMax,Sales[[#This Row],[date]]&gt;=TY_YTDMin)*Sales[[#This Row],[sales]]</f>
        <v>0</v>
      </c>
      <c r="N164" s="4">
        <f>AND(Sales[[#This Row],[date]]&lt;=LY_YTDMax,Sales[[#This Row],[date]]&gt;=LY_YTDMin)*Sales[[#This Row],[sales]]</f>
        <v>8546.9997999999996</v>
      </c>
      <c r="O164" s="4">
        <f>AND(Sales[[#This Row],[date]]&gt;=YoY_Min,Sales[[#This Row],[date]]&lt;=TY_YTDMax)*(Sales[[#This Row],[sales]]/Sales[[#This Row],[sqft]])</f>
        <v>0</v>
      </c>
      <c r="P164" s="4">
        <f>SUMIF(Sales[RegionStoretype],Sales[[#This Row],[RegionStoretype]],Sales[YoY_SSF])/Sales[[#This Row],[Region_TypeCount]]</f>
        <v>68.518982968140051</v>
      </c>
    </row>
    <row r="165" spans="1:16" x14ac:dyDescent="0.25">
      <c r="A165" s="1">
        <v>42741</v>
      </c>
      <c r="B165">
        <v>9</v>
      </c>
      <c r="C165">
        <v>11</v>
      </c>
      <c r="D165">
        <v>90748.888800000001</v>
      </c>
      <c r="E165">
        <f>INDEX(Stores[region],MATCH(Sales[[#This Row],[store_no]],Stores[store_no],0))</f>
        <v>1</v>
      </c>
      <c r="F165" t="str">
        <f>INDEX(Stores[storetype],MATCH(Sales[[#This Row],[store_no]],Stores[store_no],0))</f>
        <v>B</v>
      </c>
      <c r="G165" t="str">
        <f>INDEX(Stores[location_city],MATCH(Sales[[#This Row],[store_no]],Stores[store_no],0))</f>
        <v>Columbus</v>
      </c>
      <c r="H165" t="str">
        <f>INDEX(Stores[location_state],MATCH(Sales[[#This Row],[store_no]],Stores[store_no],0))</f>
        <v>Ohio</v>
      </c>
      <c r="I165">
        <f>INDEX(Stores[sqft],MATCH(Sales[[#This Row],[store_no]],Stores[store_no],0))</f>
        <v>221800</v>
      </c>
      <c r="J165" s="4" t="str">
        <f>INDEX(Departments[dept_name],MATCH(Sales[[#This Row],[dept_no]],Departments[dept_no],0))</f>
        <v>Home</v>
      </c>
      <c r="K165" s="4" t="str">
        <f>CONCATENATE(Sales[[#This Row],[region]],Sales[[#This Row],[storetype]])</f>
        <v>1B</v>
      </c>
      <c r="L165" s="4">
        <f>INDEX(RegionStoreCount[Store Count],MATCH(Sales[[#This Row],[RegionStoretype]],RegionStoreCount[Region/Type],0))</f>
        <v>5</v>
      </c>
      <c r="M165" s="4">
        <f>AND(Sales[[#This Row],[date]]&lt;=TY_YTDMax,Sales[[#This Row],[date]]&gt;=TY_YTDMin)*Sales[[#This Row],[sales]]</f>
        <v>0</v>
      </c>
      <c r="N165" s="4">
        <f>AND(Sales[[#This Row],[date]]&lt;=LY_YTDMax,Sales[[#This Row],[date]]&gt;=LY_YTDMin)*Sales[[#This Row],[sales]]</f>
        <v>90748.888800000001</v>
      </c>
      <c r="O165" s="4">
        <f>AND(Sales[[#This Row],[date]]&gt;=YoY_Min,Sales[[#This Row],[date]]&lt;=TY_YTDMax)*(Sales[[#This Row],[sales]]/Sales[[#This Row],[sqft]])</f>
        <v>0</v>
      </c>
      <c r="P165" s="4">
        <f>SUMIF(Sales[RegionStoretype],Sales[[#This Row],[RegionStoretype]],Sales[YoY_SSF])/Sales[[#This Row],[Region_TypeCount]]</f>
        <v>68.518982968140051</v>
      </c>
    </row>
    <row r="166" spans="1:16" x14ac:dyDescent="0.25">
      <c r="A166" s="1">
        <v>42741</v>
      </c>
      <c r="B166">
        <v>9</v>
      </c>
      <c r="C166">
        <v>12</v>
      </c>
      <c r="D166">
        <v>97413.439799999993</v>
      </c>
      <c r="E166">
        <f>INDEX(Stores[region],MATCH(Sales[[#This Row],[store_no]],Stores[store_no],0))</f>
        <v>1</v>
      </c>
      <c r="F166" t="str">
        <f>INDEX(Stores[storetype],MATCH(Sales[[#This Row],[store_no]],Stores[store_no],0))</f>
        <v>B</v>
      </c>
      <c r="G166" t="str">
        <f>INDEX(Stores[location_city],MATCH(Sales[[#This Row],[store_no]],Stores[store_no],0))</f>
        <v>Columbus</v>
      </c>
      <c r="H166" t="str">
        <f>INDEX(Stores[location_state],MATCH(Sales[[#This Row],[store_no]],Stores[store_no],0))</f>
        <v>Ohio</v>
      </c>
      <c r="I166">
        <f>INDEX(Stores[sqft],MATCH(Sales[[#This Row],[store_no]],Stores[store_no],0))</f>
        <v>221800</v>
      </c>
      <c r="J166" s="4" t="str">
        <f>INDEX(Departments[dept_name],MATCH(Sales[[#This Row],[dept_no]],Departments[dept_no],0))</f>
        <v>Jewelery</v>
      </c>
      <c r="K166" s="4" t="str">
        <f>CONCATENATE(Sales[[#This Row],[region]],Sales[[#This Row],[storetype]])</f>
        <v>1B</v>
      </c>
      <c r="L166" s="4">
        <f>INDEX(RegionStoreCount[Store Count],MATCH(Sales[[#This Row],[RegionStoretype]],RegionStoreCount[Region/Type],0))</f>
        <v>5</v>
      </c>
      <c r="M166" s="4">
        <f>AND(Sales[[#This Row],[date]]&lt;=TY_YTDMax,Sales[[#This Row],[date]]&gt;=TY_YTDMin)*Sales[[#This Row],[sales]]</f>
        <v>0</v>
      </c>
      <c r="N166" s="4">
        <f>AND(Sales[[#This Row],[date]]&lt;=LY_YTDMax,Sales[[#This Row],[date]]&gt;=LY_YTDMin)*Sales[[#This Row],[sales]]</f>
        <v>97413.439799999993</v>
      </c>
      <c r="O166" s="4">
        <f>AND(Sales[[#This Row],[date]]&gt;=YoY_Min,Sales[[#This Row],[date]]&lt;=TY_YTDMax)*(Sales[[#This Row],[sales]]/Sales[[#This Row],[sqft]])</f>
        <v>0</v>
      </c>
      <c r="P166" s="4">
        <f>SUMIF(Sales[RegionStoretype],Sales[[#This Row],[RegionStoretype]],Sales[YoY_SSF])/Sales[[#This Row],[Region_TypeCount]]</f>
        <v>68.518982968140051</v>
      </c>
    </row>
    <row r="167" spans="1:16" x14ac:dyDescent="0.25">
      <c r="A167" s="1">
        <v>42741</v>
      </c>
      <c r="B167">
        <v>9</v>
      </c>
      <c r="C167">
        <v>13</v>
      </c>
      <c r="D167">
        <v>70371.232099999994</v>
      </c>
      <c r="E167">
        <f>INDEX(Stores[region],MATCH(Sales[[#This Row],[store_no]],Stores[store_no],0))</f>
        <v>1</v>
      </c>
      <c r="F167" t="str">
        <f>INDEX(Stores[storetype],MATCH(Sales[[#This Row],[store_no]],Stores[store_no],0))</f>
        <v>B</v>
      </c>
      <c r="G167" t="str">
        <f>INDEX(Stores[location_city],MATCH(Sales[[#This Row],[store_no]],Stores[store_no],0))</f>
        <v>Columbus</v>
      </c>
      <c r="H167" t="str">
        <f>INDEX(Stores[location_state],MATCH(Sales[[#This Row],[store_no]],Stores[store_no],0))</f>
        <v>Ohio</v>
      </c>
      <c r="I167">
        <f>INDEX(Stores[sqft],MATCH(Sales[[#This Row],[store_no]],Stores[store_no],0))</f>
        <v>221800</v>
      </c>
      <c r="J167" s="4" t="str">
        <f>INDEX(Departments[dept_name],MATCH(Sales[[#This Row],[dept_no]],Departments[dept_no],0))</f>
        <v>Kids</v>
      </c>
      <c r="K167" s="4" t="str">
        <f>CONCATENATE(Sales[[#This Row],[region]],Sales[[#This Row],[storetype]])</f>
        <v>1B</v>
      </c>
      <c r="L167" s="4">
        <f>INDEX(RegionStoreCount[Store Count],MATCH(Sales[[#This Row],[RegionStoretype]],RegionStoreCount[Region/Type],0))</f>
        <v>5</v>
      </c>
      <c r="M167" s="4">
        <f>AND(Sales[[#This Row],[date]]&lt;=TY_YTDMax,Sales[[#This Row],[date]]&gt;=TY_YTDMin)*Sales[[#This Row],[sales]]</f>
        <v>0</v>
      </c>
      <c r="N167" s="4">
        <f>AND(Sales[[#This Row],[date]]&lt;=LY_YTDMax,Sales[[#This Row],[date]]&gt;=LY_YTDMin)*Sales[[#This Row],[sales]]</f>
        <v>70371.232099999994</v>
      </c>
      <c r="O167" s="4">
        <f>AND(Sales[[#This Row],[date]]&gt;=YoY_Min,Sales[[#This Row],[date]]&lt;=TY_YTDMax)*(Sales[[#This Row],[sales]]/Sales[[#This Row],[sqft]])</f>
        <v>0</v>
      </c>
      <c r="P167" s="4">
        <f>SUMIF(Sales[RegionStoretype],Sales[[#This Row],[RegionStoretype]],Sales[YoY_SSF])/Sales[[#This Row],[Region_TypeCount]]</f>
        <v>68.518982968140051</v>
      </c>
    </row>
    <row r="168" spans="1:16" x14ac:dyDescent="0.25">
      <c r="A168" s="1">
        <v>42741</v>
      </c>
      <c r="B168">
        <v>9</v>
      </c>
      <c r="C168">
        <v>14</v>
      </c>
      <c r="D168">
        <v>50721.43</v>
      </c>
      <c r="E168">
        <f>INDEX(Stores[region],MATCH(Sales[[#This Row],[store_no]],Stores[store_no],0))</f>
        <v>1</v>
      </c>
      <c r="F168" t="str">
        <f>INDEX(Stores[storetype],MATCH(Sales[[#This Row],[store_no]],Stores[store_no],0))</f>
        <v>B</v>
      </c>
      <c r="G168" t="str">
        <f>INDEX(Stores[location_city],MATCH(Sales[[#This Row],[store_no]],Stores[store_no],0))</f>
        <v>Columbus</v>
      </c>
      <c r="H168" t="str">
        <f>INDEX(Stores[location_state],MATCH(Sales[[#This Row],[store_no]],Stores[store_no],0))</f>
        <v>Ohio</v>
      </c>
      <c r="I168">
        <f>INDEX(Stores[sqft],MATCH(Sales[[#This Row],[store_no]],Stores[store_no],0))</f>
        <v>221800</v>
      </c>
      <c r="J168" s="4" t="str">
        <f>INDEX(Departments[dept_name],MATCH(Sales[[#This Row],[dept_no]],Departments[dept_no],0))</f>
        <v>Movies</v>
      </c>
      <c r="K168" s="4" t="str">
        <f>CONCATENATE(Sales[[#This Row],[region]],Sales[[#This Row],[storetype]])</f>
        <v>1B</v>
      </c>
      <c r="L168" s="4">
        <f>INDEX(RegionStoreCount[Store Count],MATCH(Sales[[#This Row],[RegionStoretype]],RegionStoreCount[Region/Type],0))</f>
        <v>5</v>
      </c>
      <c r="M168" s="4">
        <f>AND(Sales[[#This Row],[date]]&lt;=TY_YTDMax,Sales[[#This Row],[date]]&gt;=TY_YTDMin)*Sales[[#This Row],[sales]]</f>
        <v>0</v>
      </c>
      <c r="N168" s="4">
        <f>AND(Sales[[#This Row],[date]]&lt;=LY_YTDMax,Sales[[#This Row],[date]]&gt;=LY_YTDMin)*Sales[[#This Row],[sales]]</f>
        <v>50721.43</v>
      </c>
      <c r="O168" s="4">
        <f>AND(Sales[[#This Row],[date]]&gt;=YoY_Min,Sales[[#This Row],[date]]&lt;=TY_YTDMax)*(Sales[[#This Row],[sales]]/Sales[[#This Row],[sqft]])</f>
        <v>0</v>
      </c>
      <c r="P168" s="4">
        <f>SUMIF(Sales[RegionStoretype],Sales[[#This Row],[RegionStoretype]],Sales[YoY_SSF])/Sales[[#This Row],[Region_TypeCount]]</f>
        <v>68.518982968140051</v>
      </c>
    </row>
    <row r="169" spans="1:16" x14ac:dyDescent="0.25">
      <c r="A169" s="1">
        <v>42741</v>
      </c>
      <c r="B169">
        <v>9</v>
      </c>
      <c r="C169">
        <v>15</v>
      </c>
      <c r="D169">
        <v>3975.1594999999998</v>
      </c>
      <c r="E169">
        <f>INDEX(Stores[region],MATCH(Sales[[#This Row],[store_no]],Stores[store_no],0))</f>
        <v>1</v>
      </c>
      <c r="F169" t="str">
        <f>INDEX(Stores[storetype],MATCH(Sales[[#This Row],[store_no]],Stores[store_no],0))</f>
        <v>B</v>
      </c>
      <c r="G169" t="str">
        <f>INDEX(Stores[location_city],MATCH(Sales[[#This Row],[store_no]],Stores[store_no],0))</f>
        <v>Columbus</v>
      </c>
      <c r="H169" t="str">
        <f>INDEX(Stores[location_state],MATCH(Sales[[#This Row],[store_no]],Stores[store_no],0))</f>
        <v>Ohio</v>
      </c>
      <c r="I169">
        <f>INDEX(Stores[sqft],MATCH(Sales[[#This Row],[store_no]],Stores[store_no],0))</f>
        <v>221800</v>
      </c>
      <c r="J169" s="4" t="str">
        <f>INDEX(Departments[dept_name],MATCH(Sales[[#This Row],[dept_no]],Departments[dept_no],0))</f>
        <v>Music</v>
      </c>
      <c r="K169" s="4" t="str">
        <f>CONCATENATE(Sales[[#This Row],[region]],Sales[[#This Row],[storetype]])</f>
        <v>1B</v>
      </c>
      <c r="L169" s="4">
        <f>INDEX(RegionStoreCount[Store Count],MATCH(Sales[[#This Row],[RegionStoretype]],RegionStoreCount[Region/Type],0))</f>
        <v>5</v>
      </c>
      <c r="M169" s="4">
        <f>AND(Sales[[#This Row],[date]]&lt;=TY_YTDMax,Sales[[#This Row],[date]]&gt;=TY_YTDMin)*Sales[[#This Row],[sales]]</f>
        <v>0</v>
      </c>
      <c r="N169" s="4">
        <f>AND(Sales[[#This Row],[date]]&lt;=LY_YTDMax,Sales[[#This Row],[date]]&gt;=LY_YTDMin)*Sales[[#This Row],[sales]]</f>
        <v>3975.1594999999998</v>
      </c>
      <c r="O169" s="4">
        <f>AND(Sales[[#This Row],[date]]&gt;=YoY_Min,Sales[[#This Row],[date]]&lt;=TY_YTDMax)*(Sales[[#This Row],[sales]]/Sales[[#This Row],[sqft]])</f>
        <v>0</v>
      </c>
      <c r="P169" s="4">
        <f>SUMIF(Sales[RegionStoretype],Sales[[#This Row],[RegionStoretype]],Sales[YoY_SSF])/Sales[[#This Row],[Region_TypeCount]]</f>
        <v>68.518982968140051</v>
      </c>
    </row>
    <row r="170" spans="1:16" x14ac:dyDescent="0.25">
      <c r="A170" s="1">
        <v>42741</v>
      </c>
      <c r="B170">
        <v>9</v>
      </c>
      <c r="C170">
        <v>16</v>
      </c>
      <c r="D170">
        <v>108165.76819999999</v>
      </c>
      <c r="E170">
        <f>INDEX(Stores[region],MATCH(Sales[[#This Row],[store_no]],Stores[store_no],0))</f>
        <v>1</v>
      </c>
      <c r="F170" t="str">
        <f>INDEX(Stores[storetype],MATCH(Sales[[#This Row],[store_no]],Stores[store_no],0))</f>
        <v>B</v>
      </c>
      <c r="G170" t="str">
        <f>INDEX(Stores[location_city],MATCH(Sales[[#This Row],[store_no]],Stores[store_no],0))</f>
        <v>Columbus</v>
      </c>
      <c r="H170" t="str">
        <f>INDEX(Stores[location_state],MATCH(Sales[[#This Row],[store_no]],Stores[store_no],0))</f>
        <v>Ohio</v>
      </c>
      <c r="I170">
        <f>INDEX(Stores[sqft],MATCH(Sales[[#This Row],[store_no]],Stores[store_no],0))</f>
        <v>221800</v>
      </c>
      <c r="J170" s="4" t="str">
        <f>INDEX(Departments[dept_name],MATCH(Sales[[#This Row],[dept_no]],Departments[dept_no],0))</f>
        <v>Outdoors</v>
      </c>
      <c r="K170" s="4" t="str">
        <f>CONCATENATE(Sales[[#This Row],[region]],Sales[[#This Row],[storetype]])</f>
        <v>1B</v>
      </c>
      <c r="L170" s="4">
        <f>INDEX(RegionStoreCount[Store Count],MATCH(Sales[[#This Row],[RegionStoretype]],RegionStoreCount[Region/Type],0))</f>
        <v>5</v>
      </c>
      <c r="M170" s="4">
        <f>AND(Sales[[#This Row],[date]]&lt;=TY_YTDMax,Sales[[#This Row],[date]]&gt;=TY_YTDMin)*Sales[[#This Row],[sales]]</f>
        <v>0</v>
      </c>
      <c r="N170" s="4">
        <f>AND(Sales[[#This Row],[date]]&lt;=LY_YTDMax,Sales[[#This Row],[date]]&gt;=LY_YTDMin)*Sales[[#This Row],[sales]]</f>
        <v>108165.76819999999</v>
      </c>
      <c r="O170" s="4">
        <f>AND(Sales[[#This Row],[date]]&gt;=YoY_Min,Sales[[#This Row],[date]]&lt;=TY_YTDMax)*(Sales[[#This Row],[sales]]/Sales[[#This Row],[sqft]])</f>
        <v>0</v>
      </c>
      <c r="P170" s="4">
        <f>SUMIF(Sales[RegionStoretype],Sales[[#This Row],[RegionStoretype]],Sales[YoY_SSF])/Sales[[#This Row],[Region_TypeCount]]</f>
        <v>68.518982968140051</v>
      </c>
    </row>
    <row r="171" spans="1:16" x14ac:dyDescent="0.25">
      <c r="A171" s="1">
        <v>42741</v>
      </c>
      <c r="B171">
        <v>9</v>
      </c>
      <c r="C171">
        <v>17</v>
      </c>
      <c r="D171">
        <v>65893.008799999996</v>
      </c>
      <c r="E171">
        <f>INDEX(Stores[region],MATCH(Sales[[#This Row],[store_no]],Stores[store_no],0))</f>
        <v>1</v>
      </c>
      <c r="F171" t="str">
        <f>INDEX(Stores[storetype],MATCH(Sales[[#This Row],[store_no]],Stores[store_no],0))</f>
        <v>B</v>
      </c>
      <c r="G171" t="str">
        <f>INDEX(Stores[location_city],MATCH(Sales[[#This Row],[store_no]],Stores[store_no],0))</f>
        <v>Columbus</v>
      </c>
      <c r="H171" t="str">
        <f>INDEX(Stores[location_state],MATCH(Sales[[#This Row],[store_no]],Stores[store_no],0))</f>
        <v>Ohio</v>
      </c>
      <c r="I171">
        <f>INDEX(Stores[sqft],MATCH(Sales[[#This Row],[store_no]],Stores[store_no],0))</f>
        <v>221800</v>
      </c>
      <c r="J171" s="4" t="str">
        <f>INDEX(Departments[dept_name],MATCH(Sales[[#This Row],[dept_no]],Departments[dept_no],0))</f>
        <v>Shoes</v>
      </c>
      <c r="K171" s="4" t="str">
        <f>CONCATENATE(Sales[[#This Row],[region]],Sales[[#This Row],[storetype]])</f>
        <v>1B</v>
      </c>
      <c r="L171" s="4">
        <f>INDEX(RegionStoreCount[Store Count],MATCH(Sales[[#This Row],[RegionStoretype]],RegionStoreCount[Region/Type],0))</f>
        <v>5</v>
      </c>
      <c r="M171" s="4">
        <f>AND(Sales[[#This Row],[date]]&lt;=TY_YTDMax,Sales[[#This Row],[date]]&gt;=TY_YTDMin)*Sales[[#This Row],[sales]]</f>
        <v>0</v>
      </c>
      <c r="N171" s="4">
        <f>AND(Sales[[#This Row],[date]]&lt;=LY_YTDMax,Sales[[#This Row],[date]]&gt;=LY_YTDMin)*Sales[[#This Row],[sales]]</f>
        <v>65893.008799999996</v>
      </c>
      <c r="O171" s="4">
        <f>AND(Sales[[#This Row],[date]]&gt;=YoY_Min,Sales[[#This Row],[date]]&lt;=TY_YTDMax)*(Sales[[#This Row],[sales]]/Sales[[#This Row],[sqft]])</f>
        <v>0</v>
      </c>
      <c r="P171" s="4">
        <f>SUMIF(Sales[RegionStoretype],Sales[[#This Row],[RegionStoretype]],Sales[YoY_SSF])/Sales[[#This Row],[Region_TypeCount]]</f>
        <v>68.518982968140051</v>
      </c>
    </row>
    <row r="172" spans="1:16" x14ac:dyDescent="0.25">
      <c r="A172" s="1">
        <v>42741</v>
      </c>
      <c r="B172">
        <v>9</v>
      </c>
      <c r="C172">
        <v>18</v>
      </c>
      <c r="D172">
        <v>169979.5765</v>
      </c>
      <c r="E172">
        <f>INDEX(Stores[region],MATCH(Sales[[#This Row],[store_no]],Stores[store_no],0))</f>
        <v>1</v>
      </c>
      <c r="F172" t="str">
        <f>INDEX(Stores[storetype],MATCH(Sales[[#This Row],[store_no]],Stores[store_no],0))</f>
        <v>B</v>
      </c>
      <c r="G172" t="str">
        <f>INDEX(Stores[location_city],MATCH(Sales[[#This Row],[store_no]],Stores[store_no],0))</f>
        <v>Columbus</v>
      </c>
      <c r="H172" t="str">
        <f>INDEX(Stores[location_state],MATCH(Sales[[#This Row],[store_no]],Stores[store_no],0))</f>
        <v>Ohio</v>
      </c>
      <c r="I172">
        <f>INDEX(Stores[sqft],MATCH(Sales[[#This Row],[store_no]],Stores[store_no],0))</f>
        <v>221800</v>
      </c>
      <c r="J172" s="4" t="str">
        <f>INDEX(Departments[dept_name],MATCH(Sales[[#This Row],[dept_no]],Departments[dept_no],0))</f>
        <v>Sports</v>
      </c>
      <c r="K172" s="4" t="str">
        <f>CONCATENATE(Sales[[#This Row],[region]],Sales[[#This Row],[storetype]])</f>
        <v>1B</v>
      </c>
      <c r="L172" s="4">
        <f>INDEX(RegionStoreCount[Store Count],MATCH(Sales[[#This Row],[RegionStoretype]],RegionStoreCount[Region/Type],0))</f>
        <v>5</v>
      </c>
      <c r="M172" s="4">
        <f>AND(Sales[[#This Row],[date]]&lt;=TY_YTDMax,Sales[[#This Row],[date]]&gt;=TY_YTDMin)*Sales[[#This Row],[sales]]</f>
        <v>0</v>
      </c>
      <c r="N172" s="4">
        <f>AND(Sales[[#This Row],[date]]&lt;=LY_YTDMax,Sales[[#This Row],[date]]&gt;=LY_YTDMin)*Sales[[#This Row],[sales]]</f>
        <v>169979.5765</v>
      </c>
      <c r="O172" s="4">
        <f>AND(Sales[[#This Row],[date]]&gt;=YoY_Min,Sales[[#This Row],[date]]&lt;=TY_YTDMax)*(Sales[[#This Row],[sales]]/Sales[[#This Row],[sqft]])</f>
        <v>0</v>
      </c>
      <c r="P172" s="4">
        <f>SUMIF(Sales[RegionStoretype],Sales[[#This Row],[RegionStoretype]],Sales[YoY_SSF])/Sales[[#This Row],[Region_TypeCount]]</f>
        <v>68.518982968140051</v>
      </c>
    </row>
    <row r="173" spans="1:16" x14ac:dyDescent="0.25">
      <c r="A173" s="1">
        <v>42741</v>
      </c>
      <c r="B173">
        <v>9</v>
      </c>
      <c r="C173">
        <v>19</v>
      </c>
      <c r="D173">
        <v>36680.094099999995</v>
      </c>
      <c r="E173">
        <f>INDEX(Stores[region],MATCH(Sales[[#This Row],[store_no]],Stores[store_no],0))</f>
        <v>1</v>
      </c>
      <c r="F173" t="str">
        <f>INDEX(Stores[storetype],MATCH(Sales[[#This Row],[store_no]],Stores[store_no],0))</f>
        <v>B</v>
      </c>
      <c r="G173" t="str">
        <f>INDEX(Stores[location_city],MATCH(Sales[[#This Row],[store_no]],Stores[store_no],0))</f>
        <v>Columbus</v>
      </c>
      <c r="H173" t="str">
        <f>INDEX(Stores[location_state],MATCH(Sales[[#This Row],[store_no]],Stores[store_no],0))</f>
        <v>Ohio</v>
      </c>
      <c r="I173">
        <f>INDEX(Stores[sqft],MATCH(Sales[[#This Row],[store_no]],Stores[store_no],0))</f>
        <v>221800</v>
      </c>
      <c r="J173" s="4" t="str">
        <f>INDEX(Departments[dept_name],MATCH(Sales[[#This Row],[dept_no]],Departments[dept_no],0))</f>
        <v>Tools</v>
      </c>
      <c r="K173" s="4" t="str">
        <f>CONCATENATE(Sales[[#This Row],[region]],Sales[[#This Row],[storetype]])</f>
        <v>1B</v>
      </c>
      <c r="L173" s="4">
        <f>INDEX(RegionStoreCount[Store Count],MATCH(Sales[[#This Row],[RegionStoretype]],RegionStoreCount[Region/Type],0))</f>
        <v>5</v>
      </c>
      <c r="M173" s="4">
        <f>AND(Sales[[#This Row],[date]]&lt;=TY_YTDMax,Sales[[#This Row],[date]]&gt;=TY_YTDMin)*Sales[[#This Row],[sales]]</f>
        <v>0</v>
      </c>
      <c r="N173" s="4">
        <f>AND(Sales[[#This Row],[date]]&lt;=LY_YTDMax,Sales[[#This Row],[date]]&gt;=LY_YTDMin)*Sales[[#This Row],[sales]]</f>
        <v>36680.094099999995</v>
      </c>
      <c r="O173" s="4">
        <f>AND(Sales[[#This Row],[date]]&gt;=YoY_Min,Sales[[#This Row],[date]]&lt;=TY_YTDMax)*(Sales[[#This Row],[sales]]/Sales[[#This Row],[sqft]])</f>
        <v>0</v>
      </c>
      <c r="P173" s="4">
        <f>SUMIF(Sales[RegionStoretype],Sales[[#This Row],[RegionStoretype]],Sales[YoY_SSF])/Sales[[#This Row],[Region_TypeCount]]</f>
        <v>68.518982968140051</v>
      </c>
    </row>
    <row r="174" spans="1:16" x14ac:dyDescent="0.25">
      <c r="A174" s="1">
        <v>42741</v>
      </c>
      <c r="B174">
        <v>9</v>
      </c>
      <c r="C174">
        <v>20</v>
      </c>
      <c r="D174">
        <v>178318.64679999999</v>
      </c>
      <c r="E174">
        <f>INDEX(Stores[region],MATCH(Sales[[#This Row],[store_no]],Stores[store_no],0))</f>
        <v>1</v>
      </c>
      <c r="F174" t="str">
        <f>INDEX(Stores[storetype],MATCH(Sales[[#This Row],[store_no]],Stores[store_no],0))</f>
        <v>B</v>
      </c>
      <c r="G174" t="str">
        <f>INDEX(Stores[location_city],MATCH(Sales[[#This Row],[store_no]],Stores[store_no],0))</f>
        <v>Columbus</v>
      </c>
      <c r="H174" t="str">
        <f>INDEX(Stores[location_state],MATCH(Sales[[#This Row],[store_no]],Stores[store_no],0))</f>
        <v>Ohio</v>
      </c>
      <c r="I174">
        <f>INDEX(Stores[sqft],MATCH(Sales[[#This Row],[store_no]],Stores[store_no],0))</f>
        <v>221800</v>
      </c>
      <c r="J174" s="4" t="str">
        <f>INDEX(Departments[dept_name],MATCH(Sales[[#This Row],[dept_no]],Departments[dept_no],0))</f>
        <v>Toys</v>
      </c>
      <c r="K174" s="4" t="str">
        <f>CONCATENATE(Sales[[#This Row],[region]],Sales[[#This Row],[storetype]])</f>
        <v>1B</v>
      </c>
      <c r="L174" s="4">
        <f>INDEX(RegionStoreCount[Store Count],MATCH(Sales[[#This Row],[RegionStoretype]],RegionStoreCount[Region/Type],0))</f>
        <v>5</v>
      </c>
      <c r="M174" s="4">
        <f>AND(Sales[[#This Row],[date]]&lt;=TY_YTDMax,Sales[[#This Row],[date]]&gt;=TY_YTDMin)*Sales[[#This Row],[sales]]</f>
        <v>0</v>
      </c>
      <c r="N174" s="4">
        <f>AND(Sales[[#This Row],[date]]&lt;=LY_YTDMax,Sales[[#This Row],[date]]&gt;=LY_YTDMin)*Sales[[#This Row],[sales]]</f>
        <v>178318.64679999999</v>
      </c>
      <c r="O174" s="4">
        <f>AND(Sales[[#This Row],[date]]&gt;=YoY_Min,Sales[[#This Row],[date]]&lt;=TY_YTDMax)*(Sales[[#This Row],[sales]]/Sales[[#This Row],[sqft]])</f>
        <v>0</v>
      </c>
      <c r="P174" s="4">
        <f>SUMIF(Sales[RegionStoretype],Sales[[#This Row],[RegionStoretype]],Sales[YoY_SSF])/Sales[[#This Row],[Region_TypeCount]]</f>
        <v>68.518982968140051</v>
      </c>
    </row>
    <row r="175" spans="1:16" x14ac:dyDescent="0.25">
      <c r="A175" s="1">
        <v>42741</v>
      </c>
      <c r="B175">
        <v>10</v>
      </c>
      <c r="C175">
        <v>1</v>
      </c>
      <c r="D175">
        <v>10286.367099999999</v>
      </c>
      <c r="E175">
        <f>INDEX(Stores[region],MATCH(Sales[[#This Row],[store_no]],Stores[store_no],0))</f>
        <v>1</v>
      </c>
      <c r="F175" t="str">
        <f>INDEX(Stores[storetype],MATCH(Sales[[#This Row],[store_no]],Stores[store_no],0))</f>
        <v>B</v>
      </c>
      <c r="G175" t="str">
        <f>INDEX(Stores[location_city],MATCH(Sales[[#This Row],[store_no]],Stores[store_no],0))</f>
        <v>Traverse City</v>
      </c>
      <c r="H175" t="str">
        <f>INDEX(Stores[location_state],MATCH(Sales[[#This Row],[store_no]],Stores[store_no],0))</f>
        <v>Michigan</v>
      </c>
      <c r="I175">
        <f>INDEX(Stores[sqft],MATCH(Sales[[#This Row],[store_no]],Stores[store_no],0))</f>
        <v>158200</v>
      </c>
      <c r="J175" s="4" t="str">
        <f>INDEX(Departments[dept_name],MATCH(Sales[[#This Row],[dept_no]],Departments[dept_no],0))</f>
        <v>Automotive</v>
      </c>
      <c r="K175" s="4" t="str">
        <f>CONCATENATE(Sales[[#This Row],[region]],Sales[[#This Row],[storetype]])</f>
        <v>1B</v>
      </c>
      <c r="L175" s="4">
        <f>INDEX(RegionStoreCount[Store Count],MATCH(Sales[[#This Row],[RegionStoretype]],RegionStoreCount[Region/Type],0))</f>
        <v>5</v>
      </c>
      <c r="M175" s="4">
        <f>AND(Sales[[#This Row],[date]]&lt;=TY_YTDMax,Sales[[#This Row],[date]]&gt;=TY_YTDMin)*Sales[[#This Row],[sales]]</f>
        <v>0</v>
      </c>
      <c r="N175" s="4">
        <f>AND(Sales[[#This Row],[date]]&lt;=LY_YTDMax,Sales[[#This Row],[date]]&gt;=LY_YTDMin)*Sales[[#This Row],[sales]]</f>
        <v>10286.367099999999</v>
      </c>
      <c r="O175" s="4">
        <f>AND(Sales[[#This Row],[date]]&gt;=YoY_Min,Sales[[#This Row],[date]]&lt;=TY_YTDMax)*(Sales[[#This Row],[sales]]/Sales[[#This Row],[sqft]])</f>
        <v>0</v>
      </c>
      <c r="P175" s="4">
        <f>SUMIF(Sales[RegionStoretype],Sales[[#This Row],[RegionStoretype]],Sales[YoY_SSF])/Sales[[#This Row],[Region_TypeCount]]</f>
        <v>68.518982968140051</v>
      </c>
    </row>
    <row r="176" spans="1:16" x14ac:dyDescent="0.25">
      <c r="A176" s="1">
        <v>42741</v>
      </c>
      <c r="B176">
        <v>10</v>
      </c>
      <c r="C176">
        <v>2</v>
      </c>
      <c r="D176">
        <v>11290.597299999999</v>
      </c>
      <c r="E176">
        <f>INDEX(Stores[region],MATCH(Sales[[#This Row],[store_no]],Stores[store_no],0))</f>
        <v>1</v>
      </c>
      <c r="F176" t="str">
        <f>INDEX(Stores[storetype],MATCH(Sales[[#This Row],[store_no]],Stores[store_no],0))</f>
        <v>B</v>
      </c>
      <c r="G176" t="str">
        <f>INDEX(Stores[location_city],MATCH(Sales[[#This Row],[store_no]],Stores[store_no],0))</f>
        <v>Traverse City</v>
      </c>
      <c r="H176" t="str">
        <f>INDEX(Stores[location_state],MATCH(Sales[[#This Row],[store_no]],Stores[store_no],0))</f>
        <v>Michigan</v>
      </c>
      <c r="I176">
        <f>INDEX(Stores[sqft],MATCH(Sales[[#This Row],[store_no]],Stores[store_no],0))</f>
        <v>158200</v>
      </c>
      <c r="J176" s="4" t="str">
        <f>INDEX(Departments[dept_name],MATCH(Sales[[#This Row],[dept_no]],Departments[dept_no],0))</f>
        <v>Baby</v>
      </c>
      <c r="K176" s="4" t="str">
        <f>CONCATENATE(Sales[[#This Row],[region]],Sales[[#This Row],[storetype]])</f>
        <v>1B</v>
      </c>
      <c r="L176" s="4">
        <f>INDEX(RegionStoreCount[Store Count],MATCH(Sales[[#This Row],[RegionStoretype]],RegionStoreCount[Region/Type],0))</f>
        <v>5</v>
      </c>
      <c r="M176" s="4">
        <f>AND(Sales[[#This Row],[date]]&lt;=TY_YTDMax,Sales[[#This Row],[date]]&gt;=TY_YTDMin)*Sales[[#This Row],[sales]]</f>
        <v>0</v>
      </c>
      <c r="N176" s="4">
        <f>AND(Sales[[#This Row],[date]]&lt;=LY_YTDMax,Sales[[#This Row],[date]]&gt;=LY_YTDMin)*Sales[[#This Row],[sales]]</f>
        <v>11290.597299999999</v>
      </c>
      <c r="O176" s="4">
        <f>AND(Sales[[#This Row],[date]]&gt;=YoY_Min,Sales[[#This Row],[date]]&lt;=TY_YTDMax)*(Sales[[#This Row],[sales]]/Sales[[#This Row],[sqft]])</f>
        <v>0</v>
      </c>
      <c r="P176" s="4">
        <f>SUMIF(Sales[RegionStoretype],Sales[[#This Row],[RegionStoretype]],Sales[YoY_SSF])/Sales[[#This Row],[Region_TypeCount]]</f>
        <v>68.518982968140051</v>
      </c>
    </row>
    <row r="177" spans="1:16" x14ac:dyDescent="0.25">
      <c r="A177" s="1">
        <v>42741</v>
      </c>
      <c r="B177">
        <v>10</v>
      </c>
      <c r="C177">
        <v>4</v>
      </c>
      <c r="D177">
        <v>121904.16429999999</v>
      </c>
      <c r="E177">
        <f>INDEX(Stores[region],MATCH(Sales[[#This Row],[store_no]],Stores[store_no],0))</f>
        <v>1</v>
      </c>
      <c r="F177" t="str">
        <f>INDEX(Stores[storetype],MATCH(Sales[[#This Row],[store_no]],Stores[store_no],0))</f>
        <v>B</v>
      </c>
      <c r="G177" t="str">
        <f>INDEX(Stores[location_city],MATCH(Sales[[#This Row],[store_no]],Stores[store_no],0))</f>
        <v>Traverse City</v>
      </c>
      <c r="H177" t="str">
        <f>INDEX(Stores[location_state],MATCH(Sales[[#This Row],[store_no]],Stores[store_no],0))</f>
        <v>Michigan</v>
      </c>
      <c r="I177">
        <f>INDEX(Stores[sqft],MATCH(Sales[[#This Row],[store_no]],Stores[store_no],0))</f>
        <v>158200</v>
      </c>
      <c r="J177" s="4" t="str">
        <f>INDEX(Departments[dept_name],MATCH(Sales[[#This Row],[dept_no]],Departments[dept_no],0))</f>
        <v>Books</v>
      </c>
      <c r="K177" s="4" t="str">
        <f>CONCATENATE(Sales[[#This Row],[region]],Sales[[#This Row],[storetype]])</f>
        <v>1B</v>
      </c>
      <c r="L177" s="4">
        <f>INDEX(RegionStoreCount[Store Count],MATCH(Sales[[#This Row],[RegionStoretype]],RegionStoreCount[Region/Type],0))</f>
        <v>5</v>
      </c>
      <c r="M177" s="4">
        <f>AND(Sales[[#This Row],[date]]&lt;=TY_YTDMax,Sales[[#This Row],[date]]&gt;=TY_YTDMin)*Sales[[#This Row],[sales]]</f>
        <v>0</v>
      </c>
      <c r="N177" s="4">
        <f>AND(Sales[[#This Row],[date]]&lt;=LY_YTDMax,Sales[[#This Row],[date]]&gt;=LY_YTDMin)*Sales[[#This Row],[sales]]</f>
        <v>121904.16429999999</v>
      </c>
      <c r="O177" s="4">
        <f>AND(Sales[[#This Row],[date]]&gt;=YoY_Min,Sales[[#This Row],[date]]&lt;=TY_YTDMax)*(Sales[[#This Row],[sales]]/Sales[[#This Row],[sqft]])</f>
        <v>0</v>
      </c>
      <c r="P177" s="4">
        <f>SUMIF(Sales[RegionStoretype],Sales[[#This Row],[RegionStoretype]],Sales[YoY_SSF])/Sales[[#This Row],[Region_TypeCount]]</f>
        <v>68.518982968140051</v>
      </c>
    </row>
    <row r="178" spans="1:16" x14ac:dyDescent="0.25">
      <c r="A178" s="1">
        <v>42741</v>
      </c>
      <c r="B178">
        <v>10</v>
      </c>
      <c r="C178">
        <v>5</v>
      </c>
      <c r="D178">
        <v>109632.8437</v>
      </c>
      <c r="E178">
        <f>INDEX(Stores[region],MATCH(Sales[[#This Row],[store_no]],Stores[store_no],0))</f>
        <v>1</v>
      </c>
      <c r="F178" t="str">
        <f>INDEX(Stores[storetype],MATCH(Sales[[#This Row],[store_no]],Stores[store_no],0))</f>
        <v>B</v>
      </c>
      <c r="G178" t="str">
        <f>INDEX(Stores[location_city],MATCH(Sales[[#This Row],[store_no]],Stores[store_no],0))</f>
        <v>Traverse City</v>
      </c>
      <c r="H178" t="str">
        <f>INDEX(Stores[location_state],MATCH(Sales[[#This Row],[store_no]],Stores[store_no],0))</f>
        <v>Michigan</v>
      </c>
      <c r="I178">
        <f>INDEX(Stores[sqft],MATCH(Sales[[#This Row],[store_no]],Stores[store_no],0))</f>
        <v>158200</v>
      </c>
      <c r="J178" s="4" t="str">
        <f>INDEX(Departments[dept_name],MATCH(Sales[[#This Row],[dept_no]],Departments[dept_no],0))</f>
        <v>Clothing</v>
      </c>
      <c r="K178" s="4" t="str">
        <f>CONCATENATE(Sales[[#This Row],[region]],Sales[[#This Row],[storetype]])</f>
        <v>1B</v>
      </c>
      <c r="L178" s="4">
        <f>INDEX(RegionStoreCount[Store Count],MATCH(Sales[[#This Row],[RegionStoretype]],RegionStoreCount[Region/Type],0))</f>
        <v>5</v>
      </c>
      <c r="M178" s="4">
        <f>AND(Sales[[#This Row],[date]]&lt;=TY_YTDMax,Sales[[#This Row],[date]]&gt;=TY_YTDMin)*Sales[[#This Row],[sales]]</f>
        <v>0</v>
      </c>
      <c r="N178" s="4">
        <f>AND(Sales[[#This Row],[date]]&lt;=LY_YTDMax,Sales[[#This Row],[date]]&gt;=LY_YTDMin)*Sales[[#This Row],[sales]]</f>
        <v>109632.8437</v>
      </c>
      <c r="O178" s="4">
        <f>AND(Sales[[#This Row],[date]]&gt;=YoY_Min,Sales[[#This Row],[date]]&lt;=TY_YTDMax)*(Sales[[#This Row],[sales]]/Sales[[#This Row],[sqft]])</f>
        <v>0</v>
      </c>
      <c r="P178" s="4">
        <f>SUMIF(Sales[RegionStoretype],Sales[[#This Row],[RegionStoretype]],Sales[YoY_SSF])/Sales[[#This Row],[Region_TypeCount]]</f>
        <v>68.518982968140051</v>
      </c>
    </row>
    <row r="179" spans="1:16" x14ac:dyDescent="0.25">
      <c r="A179" s="1">
        <v>42741</v>
      </c>
      <c r="B179">
        <v>10</v>
      </c>
      <c r="C179">
        <v>6</v>
      </c>
      <c r="D179">
        <v>41771.159600000006</v>
      </c>
      <c r="E179">
        <f>INDEX(Stores[region],MATCH(Sales[[#This Row],[store_no]],Stores[store_no],0))</f>
        <v>1</v>
      </c>
      <c r="F179" t="str">
        <f>INDEX(Stores[storetype],MATCH(Sales[[#This Row],[store_no]],Stores[store_no],0))</f>
        <v>B</v>
      </c>
      <c r="G179" t="str">
        <f>INDEX(Stores[location_city],MATCH(Sales[[#This Row],[store_no]],Stores[store_no],0))</f>
        <v>Traverse City</v>
      </c>
      <c r="H179" t="str">
        <f>INDEX(Stores[location_state],MATCH(Sales[[#This Row],[store_no]],Stores[store_no],0))</f>
        <v>Michigan</v>
      </c>
      <c r="I179">
        <f>INDEX(Stores[sqft],MATCH(Sales[[#This Row],[store_no]],Stores[store_no],0))</f>
        <v>158200</v>
      </c>
      <c r="J179" s="4" t="str">
        <f>INDEX(Departments[dept_name],MATCH(Sales[[#This Row],[dept_no]],Departments[dept_no],0))</f>
        <v>Computers</v>
      </c>
      <c r="K179" s="4" t="str">
        <f>CONCATENATE(Sales[[#This Row],[region]],Sales[[#This Row],[storetype]])</f>
        <v>1B</v>
      </c>
      <c r="L179" s="4">
        <f>INDEX(RegionStoreCount[Store Count],MATCH(Sales[[#This Row],[RegionStoretype]],RegionStoreCount[Region/Type],0))</f>
        <v>5</v>
      </c>
      <c r="M179" s="4">
        <f>AND(Sales[[#This Row],[date]]&lt;=TY_YTDMax,Sales[[#This Row],[date]]&gt;=TY_YTDMin)*Sales[[#This Row],[sales]]</f>
        <v>0</v>
      </c>
      <c r="N179" s="4">
        <f>AND(Sales[[#This Row],[date]]&lt;=LY_YTDMax,Sales[[#This Row],[date]]&gt;=LY_YTDMin)*Sales[[#This Row],[sales]]</f>
        <v>41771.159600000006</v>
      </c>
      <c r="O179" s="4">
        <f>AND(Sales[[#This Row],[date]]&gt;=YoY_Min,Sales[[#This Row],[date]]&lt;=TY_YTDMax)*(Sales[[#This Row],[sales]]/Sales[[#This Row],[sqft]])</f>
        <v>0</v>
      </c>
      <c r="P179" s="4">
        <f>SUMIF(Sales[RegionStoretype],Sales[[#This Row],[RegionStoretype]],Sales[YoY_SSF])/Sales[[#This Row],[Region_TypeCount]]</f>
        <v>68.518982968140051</v>
      </c>
    </row>
    <row r="180" spans="1:16" x14ac:dyDescent="0.25">
      <c r="A180" s="1">
        <v>42741</v>
      </c>
      <c r="B180">
        <v>10</v>
      </c>
      <c r="C180">
        <v>7</v>
      </c>
      <c r="D180">
        <v>15267.2682</v>
      </c>
      <c r="E180">
        <f>INDEX(Stores[region],MATCH(Sales[[#This Row],[store_no]],Stores[store_no],0))</f>
        <v>1</v>
      </c>
      <c r="F180" t="str">
        <f>INDEX(Stores[storetype],MATCH(Sales[[#This Row],[store_no]],Stores[store_no],0))</f>
        <v>B</v>
      </c>
      <c r="G180" t="str">
        <f>INDEX(Stores[location_city],MATCH(Sales[[#This Row],[store_no]],Stores[store_no],0))</f>
        <v>Traverse City</v>
      </c>
      <c r="H180" t="str">
        <f>INDEX(Stores[location_state],MATCH(Sales[[#This Row],[store_no]],Stores[store_no],0))</f>
        <v>Michigan</v>
      </c>
      <c r="I180">
        <f>INDEX(Stores[sqft],MATCH(Sales[[#This Row],[store_no]],Stores[store_no],0))</f>
        <v>158200</v>
      </c>
      <c r="J180" s="4" t="str">
        <f>INDEX(Departments[dept_name],MATCH(Sales[[#This Row],[dept_no]],Departments[dept_no],0))</f>
        <v>Electronics</v>
      </c>
      <c r="K180" s="4" t="str">
        <f>CONCATENATE(Sales[[#This Row],[region]],Sales[[#This Row],[storetype]])</f>
        <v>1B</v>
      </c>
      <c r="L180" s="4">
        <f>INDEX(RegionStoreCount[Store Count],MATCH(Sales[[#This Row],[RegionStoretype]],RegionStoreCount[Region/Type],0))</f>
        <v>5</v>
      </c>
      <c r="M180" s="4">
        <f>AND(Sales[[#This Row],[date]]&lt;=TY_YTDMax,Sales[[#This Row],[date]]&gt;=TY_YTDMin)*Sales[[#This Row],[sales]]</f>
        <v>0</v>
      </c>
      <c r="N180" s="4">
        <f>AND(Sales[[#This Row],[date]]&lt;=LY_YTDMax,Sales[[#This Row],[date]]&gt;=LY_YTDMin)*Sales[[#This Row],[sales]]</f>
        <v>15267.2682</v>
      </c>
      <c r="O180" s="4">
        <f>AND(Sales[[#This Row],[date]]&gt;=YoY_Min,Sales[[#This Row],[date]]&lt;=TY_YTDMax)*(Sales[[#This Row],[sales]]/Sales[[#This Row],[sqft]])</f>
        <v>0</v>
      </c>
      <c r="P180" s="4">
        <f>SUMIF(Sales[RegionStoretype],Sales[[#This Row],[RegionStoretype]],Sales[YoY_SSF])/Sales[[#This Row],[Region_TypeCount]]</f>
        <v>68.518982968140051</v>
      </c>
    </row>
    <row r="181" spans="1:16" x14ac:dyDescent="0.25">
      <c r="A181" s="1">
        <v>42741</v>
      </c>
      <c r="B181">
        <v>10</v>
      </c>
      <c r="C181">
        <v>8</v>
      </c>
      <c r="D181">
        <v>25387.375400000001</v>
      </c>
      <c r="E181">
        <f>INDEX(Stores[region],MATCH(Sales[[#This Row],[store_no]],Stores[store_no],0))</f>
        <v>1</v>
      </c>
      <c r="F181" t="str">
        <f>INDEX(Stores[storetype],MATCH(Sales[[#This Row],[store_no]],Stores[store_no],0))</f>
        <v>B</v>
      </c>
      <c r="G181" t="str">
        <f>INDEX(Stores[location_city],MATCH(Sales[[#This Row],[store_no]],Stores[store_no],0))</f>
        <v>Traverse City</v>
      </c>
      <c r="H181" t="str">
        <f>INDEX(Stores[location_state],MATCH(Sales[[#This Row],[store_no]],Stores[store_no],0))</f>
        <v>Michigan</v>
      </c>
      <c r="I181">
        <f>INDEX(Stores[sqft],MATCH(Sales[[#This Row],[store_no]],Stores[store_no],0))</f>
        <v>158200</v>
      </c>
      <c r="J181" s="4" t="str">
        <f>INDEX(Departments[dept_name],MATCH(Sales[[#This Row],[dept_no]],Departments[dept_no],0))</f>
        <v>Games</v>
      </c>
      <c r="K181" s="4" t="str">
        <f>CONCATENATE(Sales[[#This Row],[region]],Sales[[#This Row],[storetype]])</f>
        <v>1B</v>
      </c>
      <c r="L181" s="4">
        <f>INDEX(RegionStoreCount[Store Count],MATCH(Sales[[#This Row],[RegionStoretype]],RegionStoreCount[Region/Type],0))</f>
        <v>5</v>
      </c>
      <c r="M181" s="4">
        <f>AND(Sales[[#This Row],[date]]&lt;=TY_YTDMax,Sales[[#This Row],[date]]&gt;=TY_YTDMin)*Sales[[#This Row],[sales]]</f>
        <v>0</v>
      </c>
      <c r="N181" s="4">
        <f>AND(Sales[[#This Row],[date]]&lt;=LY_YTDMax,Sales[[#This Row],[date]]&gt;=LY_YTDMin)*Sales[[#This Row],[sales]]</f>
        <v>25387.375400000001</v>
      </c>
      <c r="O181" s="4">
        <f>AND(Sales[[#This Row],[date]]&gt;=YoY_Min,Sales[[#This Row],[date]]&lt;=TY_YTDMax)*(Sales[[#This Row],[sales]]/Sales[[#This Row],[sqft]])</f>
        <v>0</v>
      </c>
      <c r="P181" s="4">
        <f>SUMIF(Sales[RegionStoretype],Sales[[#This Row],[RegionStoretype]],Sales[YoY_SSF])/Sales[[#This Row],[Region_TypeCount]]</f>
        <v>68.518982968140051</v>
      </c>
    </row>
    <row r="182" spans="1:16" x14ac:dyDescent="0.25">
      <c r="A182" s="1">
        <v>42741</v>
      </c>
      <c r="B182">
        <v>10</v>
      </c>
      <c r="C182">
        <v>9</v>
      </c>
      <c r="D182">
        <v>15845.995800000001</v>
      </c>
      <c r="E182">
        <f>INDEX(Stores[region],MATCH(Sales[[#This Row],[store_no]],Stores[store_no],0))</f>
        <v>1</v>
      </c>
      <c r="F182" t="str">
        <f>INDEX(Stores[storetype],MATCH(Sales[[#This Row],[store_no]],Stores[store_no],0))</f>
        <v>B</v>
      </c>
      <c r="G182" t="str">
        <f>INDEX(Stores[location_city],MATCH(Sales[[#This Row],[store_no]],Stores[store_no],0))</f>
        <v>Traverse City</v>
      </c>
      <c r="H182" t="str">
        <f>INDEX(Stores[location_state],MATCH(Sales[[#This Row],[store_no]],Stores[store_no],0))</f>
        <v>Michigan</v>
      </c>
      <c r="I182">
        <f>INDEX(Stores[sqft],MATCH(Sales[[#This Row],[store_no]],Stores[store_no],0))</f>
        <v>158200</v>
      </c>
      <c r="J182" s="4" t="str">
        <f>INDEX(Departments[dept_name],MATCH(Sales[[#This Row],[dept_no]],Departments[dept_no],0))</f>
        <v>Garden</v>
      </c>
      <c r="K182" s="4" t="str">
        <f>CONCATENATE(Sales[[#This Row],[region]],Sales[[#This Row],[storetype]])</f>
        <v>1B</v>
      </c>
      <c r="L182" s="4">
        <f>INDEX(RegionStoreCount[Store Count],MATCH(Sales[[#This Row],[RegionStoretype]],RegionStoreCount[Region/Type],0))</f>
        <v>5</v>
      </c>
      <c r="M182" s="4">
        <f>AND(Sales[[#This Row],[date]]&lt;=TY_YTDMax,Sales[[#This Row],[date]]&gt;=TY_YTDMin)*Sales[[#This Row],[sales]]</f>
        <v>0</v>
      </c>
      <c r="N182" s="4">
        <f>AND(Sales[[#This Row],[date]]&lt;=LY_YTDMax,Sales[[#This Row],[date]]&gt;=LY_YTDMin)*Sales[[#This Row],[sales]]</f>
        <v>15845.995800000001</v>
      </c>
      <c r="O182" s="4">
        <f>AND(Sales[[#This Row],[date]]&gt;=YoY_Min,Sales[[#This Row],[date]]&lt;=TY_YTDMax)*(Sales[[#This Row],[sales]]/Sales[[#This Row],[sqft]])</f>
        <v>0</v>
      </c>
      <c r="P182" s="4">
        <f>SUMIF(Sales[RegionStoretype],Sales[[#This Row],[RegionStoretype]],Sales[YoY_SSF])/Sales[[#This Row],[Region_TypeCount]]</f>
        <v>68.518982968140051</v>
      </c>
    </row>
    <row r="183" spans="1:16" x14ac:dyDescent="0.25">
      <c r="A183" s="1">
        <v>42741</v>
      </c>
      <c r="B183">
        <v>10</v>
      </c>
      <c r="C183">
        <v>10</v>
      </c>
      <c r="D183">
        <v>13783.309600000001</v>
      </c>
      <c r="E183">
        <f>INDEX(Stores[region],MATCH(Sales[[#This Row],[store_no]],Stores[store_no],0))</f>
        <v>1</v>
      </c>
      <c r="F183" t="str">
        <f>INDEX(Stores[storetype],MATCH(Sales[[#This Row],[store_no]],Stores[store_no],0))</f>
        <v>B</v>
      </c>
      <c r="G183" t="str">
        <f>INDEX(Stores[location_city],MATCH(Sales[[#This Row],[store_no]],Stores[store_no],0))</f>
        <v>Traverse City</v>
      </c>
      <c r="H183" t="str">
        <f>INDEX(Stores[location_state],MATCH(Sales[[#This Row],[store_no]],Stores[store_no],0))</f>
        <v>Michigan</v>
      </c>
      <c r="I183">
        <f>INDEX(Stores[sqft],MATCH(Sales[[#This Row],[store_no]],Stores[store_no],0))</f>
        <v>158200</v>
      </c>
      <c r="J183" s="4" t="str">
        <f>INDEX(Departments[dept_name],MATCH(Sales[[#This Row],[dept_no]],Departments[dept_no],0))</f>
        <v>Health</v>
      </c>
      <c r="K183" s="4" t="str">
        <f>CONCATENATE(Sales[[#This Row],[region]],Sales[[#This Row],[storetype]])</f>
        <v>1B</v>
      </c>
      <c r="L183" s="4">
        <f>INDEX(RegionStoreCount[Store Count],MATCH(Sales[[#This Row],[RegionStoretype]],RegionStoreCount[Region/Type],0))</f>
        <v>5</v>
      </c>
      <c r="M183" s="4">
        <f>AND(Sales[[#This Row],[date]]&lt;=TY_YTDMax,Sales[[#This Row],[date]]&gt;=TY_YTDMin)*Sales[[#This Row],[sales]]</f>
        <v>0</v>
      </c>
      <c r="N183" s="4">
        <f>AND(Sales[[#This Row],[date]]&lt;=LY_YTDMax,Sales[[#This Row],[date]]&gt;=LY_YTDMin)*Sales[[#This Row],[sales]]</f>
        <v>13783.309600000001</v>
      </c>
      <c r="O183" s="4">
        <f>AND(Sales[[#This Row],[date]]&gt;=YoY_Min,Sales[[#This Row],[date]]&lt;=TY_YTDMax)*(Sales[[#This Row],[sales]]/Sales[[#This Row],[sqft]])</f>
        <v>0</v>
      </c>
      <c r="P183" s="4">
        <f>SUMIF(Sales[RegionStoretype],Sales[[#This Row],[RegionStoretype]],Sales[YoY_SSF])/Sales[[#This Row],[Region_TypeCount]]</f>
        <v>68.518982968140051</v>
      </c>
    </row>
    <row r="184" spans="1:16" x14ac:dyDescent="0.25">
      <c r="A184" s="1">
        <v>42741</v>
      </c>
      <c r="B184">
        <v>10</v>
      </c>
      <c r="C184">
        <v>11</v>
      </c>
      <c r="D184">
        <v>102610.31220000001</v>
      </c>
      <c r="E184">
        <f>INDEX(Stores[region],MATCH(Sales[[#This Row],[store_no]],Stores[store_no],0))</f>
        <v>1</v>
      </c>
      <c r="F184" t="str">
        <f>INDEX(Stores[storetype],MATCH(Sales[[#This Row],[store_no]],Stores[store_no],0))</f>
        <v>B</v>
      </c>
      <c r="G184" t="str">
        <f>INDEX(Stores[location_city],MATCH(Sales[[#This Row],[store_no]],Stores[store_no],0))</f>
        <v>Traverse City</v>
      </c>
      <c r="H184" t="str">
        <f>INDEX(Stores[location_state],MATCH(Sales[[#This Row],[store_no]],Stores[store_no],0))</f>
        <v>Michigan</v>
      </c>
      <c r="I184">
        <f>INDEX(Stores[sqft],MATCH(Sales[[#This Row],[store_no]],Stores[store_no],0))</f>
        <v>158200</v>
      </c>
      <c r="J184" s="4" t="str">
        <f>INDEX(Departments[dept_name],MATCH(Sales[[#This Row],[dept_no]],Departments[dept_no],0))</f>
        <v>Home</v>
      </c>
      <c r="K184" s="4" t="str">
        <f>CONCATENATE(Sales[[#This Row],[region]],Sales[[#This Row],[storetype]])</f>
        <v>1B</v>
      </c>
      <c r="L184" s="4">
        <f>INDEX(RegionStoreCount[Store Count],MATCH(Sales[[#This Row],[RegionStoretype]],RegionStoreCount[Region/Type],0))</f>
        <v>5</v>
      </c>
      <c r="M184" s="4">
        <f>AND(Sales[[#This Row],[date]]&lt;=TY_YTDMax,Sales[[#This Row],[date]]&gt;=TY_YTDMin)*Sales[[#This Row],[sales]]</f>
        <v>0</v>
      </c>
      <c r="N184" s="4">
        <f>AND(Sales[[#This Row],[date]]&lt;=LY_YTDMax,Sales[[#This Row],[date]]&gt;=LY_YTDMin)*Sales[[#This Row],[sales]]</f>
        <v>102610.31220000001</v>
      </c>
      <c r="O184" s="4">
        <f>AND(Sales[[#This Row],[date]]&gt;=YoY_Min,Sales[[#This Row],[date]]&lt;=TY_YTDMax)*(Sales[[#This Row],[sales]]/Sales[[#This Row],[sqft]])</f>
        <v>0</v>
      </c>
      <c r="P184" s="4">
        <f>SUMIF(Sales[RegionStoretype],Sales[[#This Row],[RegionStoretype]],Sales[YoY_SSF])/Sales[[#This Row],[Region_TypeCount]]</f>
        <v>68.518982968140051</v>
      </c>
    </row>
    <row r="185" spans="1:16" x14ac:dyDescent="0.25">
      <c r="A185" s="1">
        <v>42741</v>
      </c>
      <c r="B185">
        <v>10</v>
      </c>
      <c r="C185">
        <v>12</v>
      </c>
      <c r="D185">
        <v>85061.016900000002</v>
      </c>
      <c r="E185">
        <f>INDEX(Stores[region],MATCH(Sales[[#This Row],[store_no]],Stores[store_no],0))</f>
        <v>1</v>
      </c>
      <c r="F185" t="str">
        <f>INDEX(Stores[storetype],MATCH(Sales[[#This Row],[store_no]],Stores[store_no],0))</f>
        <v>B</v>
      </c>
      <c r="G185" t="str">
        <f>INDEX(Stores[location_city],MATCH(Sales[[#This Row],[store_no]],Stores[store_no],0))</f>
        <v>Traverse City</v>
      </c>
      <c r="H185" t="str">
        <f>INDEX(Stores[location_state],MATCH(Sales[[#This Row],[store_no]],Stores[store_no],0))</f>
        <v>Michigan</v>
      </c>
      <c r="I185">
        <f>INDEX(Stores[sqft],MATCH(Sales[[#This Row],[store_no]],Stores[store_no],0))</f>
        <v>158200</v>
      </c>
      <c r="J185" s="4" t="str">
        <f>INDEX(Departments[dept_name],MATCH(Sales[[#This Row],[dept_no]],Departments[dept_no],0))</f>
        <v>Jewelery</v>
      </c>
      <c r="K185" s="4" t="str">
        <f>CONCATENATE(Sales[[#This Row],[region]],Sales[[#This Row],[storetype]])</f>
        <v>1B</v>
      </c>
      <c r="L185" s="4">
        <f>INDEX(RegionStoreCount[Store Count],MATCH(Sales[[#This Row],[RegionStoretype]],RegionStoreCount[Region/Type],0))</f>
        <v>5</v>
      </c>
      <c r="M185" s="4">
        <f>AND(Sales[[#This Row],[date]]&lt;=TY_YTDMax,Sales[[#This Row],[date]]&gt;=TY_YTDMin)*Sales[[#This Row],[sales]]</f>
        <v>0</v>
      </c>
      <c r="N185" s="4">
        <f>AND(Sales[[#This Row],[date]]&lt;=LY_YTDMax,Sales[[#This Row],[date]]&gt;=LY_YTDMin)*Sales[[#This Row],[sales]]</f>
        <v>85061.016900000002</v>
      </c>
      <c r="O185" s="4">
        <f>AND(Sales[[#This Row],[date]]&gt;=YoY_Min,Sales[[#This Row],[date]]&lt;=TY_YTDMax)*(Sales[[#This Row],[sales]]/Sales[[#This Row],[sqft]])</f>
        <v>0</v>
      </c>
      <c r="P185" s="4">
        <f>SUMIF(Sales[RegionStoretype],Sales[[#This Row],[RegionStoretype]],Sales[YoY_SSF])/Sales[[#This Row],[Region_TypeCount]]</f>
        <v>68.518982968140051</v>
      </c>
    </row>
    <row r="186" spans="1:16" x14ac:dyDescent="0.25">
      <c r="A186" s="1">
        <v>42741</v>
      </c>
      <c r="B186">
        <v>10</v>
      </c>
      <c r="C186">
        <v>13</v>
      </c>
      <c r="D186">
        <v>48903.155600000006</v>
      </c>
      <c r="E186">
        <f>INDEX(Stores[region],MATCH(Sales[[#This Row],[store_no]],Stores[store_no],0))</f>
        <v>1</v>
      </c>
      <c r="F186" t="str">
        <f>INDEX(Stores[storetype],MATCH(Sales[[#This Row],[store_no]],Stores[store_no],0))</f>
        <v>B</v>
      </c>
      <c r="G186" t="str">
        <f>INDEX(Stores[location_city],MATCH(Sales[[#This Row],[store_no]],Stores[store_no],0))</f>
        <v>Traverse City</v>
      </c>
      <c r="H186" t="str">
        <f>INDEX(Stores[location_state],MATCH(Sales[[#This Row],[store_no]],Stores[store_no],0))</f>
        <v>Michigan</v>
      </c>
      <c r="I186">
        <f>INDEX(Stores[sqft],MATCH(Sales[[#This Row],[store_no]],Stores[store_no],0))</f>
        <v>158200</v>
      </c>
      <c r="J186" s="4" t="str">
        <f>INDEX(Departments[dept_name],MATCH(Sales[[#This Row],[dept_no]],Departments[dept_no],0))</f>
        <v>Kids</v>
      </c>
      <c r="K186" s="4" t="str">
        <f>CONCATENATE(Sales[[#This Row],[region]],Sales[[#This Row],[storetype]])</f>
        <v>1B</v>
      </c>
      <c r="L186" s="4">
        <f>INDEX(RegionStoreCount[Store Count],MATCH(Sales[[#This Row],[RegionStoretype]],RegionStoreCount[Region/Type],0))</f>
        <v>5</v>
      </c>
      <c r="M186" s="4">
        <f>AND(Sales[[#This Row],[date]]&lt;=TY_YTDMax,Sales[[#This Row],[date]]&gt;=TY_YTDMin)*Sales[[#This Row],[sales]]</f>
        <v>0</v>
      </c>
      <c r="N186" s="4">
        <f>AND(Sales[[#This Row],[date]]&lt;=LY_YTDMax,Sales[[#This Row],[date]]&gt;=LY_YTDMin)*Sales[[#This Row],[sales]]</f>
        <v>48903.155600000006</v>
      </c>
      <c r="O186" s="4">
        <f>AND(Sales[[#This Row],[date]]&gt;=YoY_Min,Sales[[#This Row],[date]]&lt;=TY_YTDMax)*(Sales[[#This Row],[sales]]/Sales[[#This Row],[sqft]])</f>
        <v>0</v>
      </c>
      <c r="P186" s="4">
        <f>SUMIF(Sales[RegionStoretype],Sales[[#This Row],[RegionStoretype]],Sales[YoY_SSF])/Sales[[#This Row],[Region_TypeCount]]</f>
        <v>68.518982968140051</v>
      </c>
    </row>
    <row r="187" spans="1:16" x14ac:dyDescent="0.25">
      <c r="A187" s="1">
        <v>42741</v>
      </c>
      <c r="B187">
        <v>10</v>
      </c>
      <c r="C187">
        <v>14</v>
      </c>
      <c r="D187">
        <v>49255.428599999999</v>
      </c>
      <c r="E187">
        <f>INDEX(Stores[region],MATCH(Sales[[#This Row],[store_no]],Stores[store_no],0))</f>
        <v>1</v>
      </c>
      <c r="F187" t="str">
        <f>INDEX(Stores[storetype],MATCH(Sales[[#This Row],[store_no]],Stores[store_no],0))</f>
        <v>B</v>
      </c>
      <c r="G187" t="str">
        <f>INDEX(Stores[location_city],MATCH(Sales[[#This Row],[store_no]],Stores[store_no],0))</f>
        <v>Traverse City</v>
      </c>
      <c r="H187" t="str">
        <f>INDEX(Stores[location_state],MATCH(Sales[[#This Row],[store_no]],Stores[store_no],0))</f>
        <v>Michigan</v>
      </c>
      <c r="I187">
        <f>INDEX(Stores[sqft],MATCH(Sales[[#This Row],[store_no]],Stores[store_no],0))</f>
        <v>158200</v>
      </c>
      <c r="J187" s="4" t="str">
        <f>INDEX(Departments[dept_name],MATCH(Sales[[#This Row],[dept_no]],Departments[dept_no],0))</f>
        <v>Movies</v>
      </c>
      <c r="K187" s="4" t="str">
        <f>CONCATENATE(Sales[[#This Row],[region]],Sales[[#This Row],[storetype]])</f>
        <v>1B</v>
      </c>
      <c r="L187" s="4">
        <f>INDEX(RegionStoreCount[Store Count],MATCH(Sales[[#This Row],[RegionStoretype]],RegionStoreCount[Region/Type],0))</f>
        <v>5</v>
      </c>
      <c r="M187" s="4">
        <f>AND(Sales[[#This Row],[date]]&lt;=TY_YTDMax,Sales[[#This Row],[date]]&gt;=TY_YTDMin)*Sales[[#This Row],[sales]]</f>
        <v>0</v>
      </c>
      <c r="N187" s="4">
        <f>AND(Sales[[#This Row],[date]]&lt;=LY_YTDMax,Sales[[#This Row],[date]]&gt;=LY_YTDMin)*Sales[[#This Row],[sales]]</f>
        <v>49255.428599999999</v>
      </c>
      <c r="O187" s="4">
        <f>AND(Sales[[#This Row],[date]]&gt;=YoY_Min,Sales[[#This Row],[date]]&lt;=TY_YTDMax)*(Sales[[#This Row],[sales]]/Sales[[#This Row],[sqft]])</f>
        <v>0</v>
      </c>
      <c r="P187" s="4">
        <f>SUMIF(Sales[RegionStoretype],Sales[[#This Row],[RegionStoretype]],Sales[YoY_SSF])/Sales[[#This Row],[Region_TypeCount]]</f>
        <v>68.518982968140051</v>
      </c>
    </row>
    <row r="188" spans="1:16" x14ac:dyDescent="0.25">
      <c r="A188" s="1">
        <v>42741</v>
      </c>
      <c r="B188">
        <v>10</v>
      </c>
      <c r="C188">
        <v>15</v>
      </c>
      <c r="D188">
        <v>85995.587499999994</v>
      </c>
      <c r="E188">
        <f>INDEX(Stores[region],MATCH(Sales[[#This Row],[store_no]],Stores[store_no],0))</f>
        <v>1</v>
      </c>
      <c r="F188" t="str">
        <f>INDEX(Stores[storetype],MATCH(Sales[[#This Row],[store_no]],Stores[store_no],0))</f>
        <v>B</v>
      </c>
      <c r="G188" t="str">
        <f>INDEX(Stores[location_city],MATCH(Sales[[#This Row],[store_no]],Stores[store_no],0))</f>
        <v>Traverse City</v>
      </c>
      <c r="H188" t="str">
        <f>INDEX(Stores[location_state],MATCH(Sales[[#This Row],[store_no]],Stores[store_no],0))</f>
        <v>Michigan</v>
      </c>
      <c r="I188">
        <f>INDEX(Stores[sqft],MATCH(Sales[[#This Row],[store_no]],Stores[store_no],0))</f>
        <v>158200</v>
      </c>
      <c r="J188" s="4" t="str">
        <f>INDEX(Departments[dept_name],MATCH(Sales[[#This Row],[dept_no]],Departments[dept_no],0))</f>
        <v>Music</v>
      </c>
      <c r="K188" s="4" t="str">
        <f>CONCATENATE(Sales[[#This Row],[region]],Sales[[#This Row],[storetype]])</f>
        <v>1B</v>
      </c>
      <c r="L188" s="4">
        <f>INDEX(RegionStoreCount[Store Count],MATCH(Sales[[#This Row],[RegionStoretype]],RegionStoreCount[Region/Type],0))</f>
        <v>5</v>
      </c>
      <c r="M188" s="4">
        <f>AND(Sales[[#This Row],[date]]&lt;=TY_YTDMax,Sales[[#This Row],[date]]&gt;=TY_YTDMin)*Sales[[#This Row],[sales]]</f>
        <v>0</v>
      </c>
      <c r="N188" s="4">
        <f>AND(Sales[[#This Row],[date]]&lt;=LY_YTDMax,Sales[[#This Row],[date]]&gt;=LY_YTDMin)*Sales[[#This Row],[sales]]</f>
        <v>85995.587499999994</v>
      </c>
      <c r="O188" s="4">
        <f>AND(Sales[[#This Row],[date]]&gt;=YoY_Min,Sales[[#This Row],[date]]&lt;=TY_YTDMax)*(Sales[[#This Row],[sales]]/Sales[[#This Row],[sqft]])</f>
        <v>0</v>
      </c>
      <c r="P188" s="4">
        <f>SUMIF(Sales[RegionStoretype],Sales[[#This Row],[RegionStoretype]],Sales[YoY_SSF])/Sales[[#This Row],[Region_TypeCount]]</f>
        <v>68.518982968140051</v>
      </c>
    </row>
    <row r="189" spans="1:16" x14ac:dyDescent="0.25">
      <c r="A189" s="1">
        <v>42741</v>
      </c>
      <c r="B189">
        <v>10</v>
      </c>
      <c r="C189">
        <v>16</v>
      </c>
      <c r="D189">
        <v>67605.421700000006</v>
      </c>
      <c r="E189">
        <f>INDEX(Stores[region],MATCH(Sales[[#This Row],[store_no]],Stores[store_no],0))</f>
        <v>1</v>
      </c>
      <c r="F189" t="str">
        <f>INDEX(Stores[storetype],MATCH(Sales[[#This Row],[store_no]],Stores[store_no],0))</f>
        <v>B</v>
      </c>
      <c r="G189" t="str">
        <f>INDEX(Stores[location_city],MATCH(Sales[[#This Row],[store_no]],Stores[store_no],0))</f>
        <v>Traverse City</v>
      </c>
      <c r="H189" t="str">
        <f>INDEX(Stores[location_state],MATCH(Sales[[#This Row],[store_no]],Stores[store_no],0))</f>
        <v>Michigan</v>
      </c>
      <c r="I189">
        <f>INDEX(Stores[sqft],MATCH(Sales[[#This Row],[store_no]],Stores[store_no],0))</f>
        <v>158200</v>
      </c>
      <c r="J189" s="4" t="str">
        <f>INDEX(Departments[dept_name],MATCH(Sales[[#This Row],[dept_no]],Departments[dept_no],0))</f>
        <v>Outdoors</v>
      </c>
      <c r="K189" s="4" t="str">
        <f>CONCATENATE(Sales[[#This Row],[region]],Sales[[#This Row],[storetype]])</f>
        <v>1B</v>
      </c>
      <c r="L189" s="4">
        <f>INDEX(RegionStoreCount[Store Count],MATCH(Sales[[#This Row],[RegionStoretype]],RegionStoreCount[Region/Type],0))</f>
        <v>5</v>
      </c>
      <c r="M189" s="4">
        <f>AND(Sales[[#This Row],[date]]&lt;=TY_YTDMax,Sales[[#This Row],[date]]&gt;=TY_YTDMin)*Sales[[#This Row],[sales]]</f>
        <v>0</v>
      </c>
      <c r="N189" s="4">
        <f>AND(Sales[[#This Row],[date]]&lt;=LY_YTDMax,Sales[[#This Row],[date]]&gt;=LY_YTDMin)*Sales[[#This Row],[sales]]</f>
        <v>67605.421700000006</v>
      </c>
      <c r="O189" s="4">
        <f>AND(Sales[[#This Row],[date]]&gt;=YoY_Min,Sales[[#This Row],[date]]&lt;=TY_YTDMax)*(Sales[[#This Row],[sales]]/Sales[[#This Row],[sqft]])</f>
        <v>0</v>
      </c>
      <c r="P189" s="4">
        <f>SUMIF(Sales[RegionStoretype],Sales[[#This Row],[RegionStoretype]],Sales[YoY_SSF])/Sales[[#This Row],[Region_TypeCount]]</f>
        <v>68.518982968140051</v>
      </c>
    </row>
    <row r="190" spans="1:16" x14ac:dyDescent="0.25">
      <c r="A190" s="1">
        <v>42741</v>
      </c>
      <c r="B190">
        <v>10</v>
      </c>
      <c r="C190">
        <v>17</v>
      </c>
      <c r="D190">
        <v>113514.35699999999</v>
      </c>
      <c r="E190">
        <f>INDEX(Stores[region],MATCH(Sales[[#This Row],[store_no]],Stores[store_no],0))</f>
        <v>1</v>
      </c>
      <c r="F190" t="str">
        <f>INDEX(Stores[storetype],MATCH(Sales[[#This Row],[store_no]],Stores[store_no],0))</f>
        <v>B</v>
      </c>
      <c r="G190" t="str">
        <f>INDEX(Stores[location_city],MATCH(Sales[[#This Row],[store_no]],Stores[store_no],0))</f>
        <v>Traverse City</v>
      </c>
      <c r="H190" t="str">
        <f>INDEX(Stores[location_state],MATCH(Sales[[#This Row],[store_no]],Stores[store_no],0))</f>
        <v>Michigan</v>
      </c>
      <c r="I190">
        <f>INDEX(Stores[sqft],MATCH(Sales[[#This Row],[store_no]],Stores[store_no],0))</f>
        <v>158200</v>
      </c>
      <c r="J190" s="4" t="str">
        <f>INDEX(Departments[dept_name],MATCH(Sales[[#This Row],[dept_no]],Departments[dept_no],0))</f>
        <v>Shoes</v>
      </c>
      <c r="K190" s="4" t="str">
        <f>CONCATENATE(Sales[[#This Row],[region]],Sales[[#This Row],[storetype]])</f>
        <v>1B</v>
      </c>
      <c r="L190" s="4">
        <f>INDEX(RegionStoreCount[Store Count],MATCH(Sales[[#This Row],[RegionStoretype]],RegionStoreCount[Region/Type],0))</f>
        <v>5</v>
      </c>
      <c r="M190" s="4">
        <f>AND(Sales[[#This Row],[date]]&lt;=TY_YTDMax,Sales[[#This Row],[date]]&gt;=TY_YTDMin)*Sales[[#This Row],[sales]]</f>
        <v>0</v>
      </c>
      <c r="N190" s="4">
        <f>AND(Sales[[#This Row],[date]]&lt;=LY_YTDMax,Sales[[#This Row],[date]]&gt;=LY_YTDMin)*Sales[[#This Row],[sales]]</f>
        <v>113514.35699999999</v>
      </c>
      <c r="O190" s="4">
        <f>AND(Sales[[#This Row],[date]]&gt;=YoY_Min,Sales[[#This Row],[date]]&lt;=TY_YTDMax)*(Sales[[#This Row],[sales]]/Sales[[#This Row],[sqft]])</f>
        <v>0</v>
      </c>
      <c r="P190" s="4">
        <f>SUMIF(Sales[RegionStoretype],Sales[[#This Row],[RegionStoretype]],Sales[YoY_SSF])/Sales[[#This Row],[Region_TypeCount]]</f>
        <v>68.518982968140051</v>
      </c>
    </row>
    <row r="191" spans="1:16" x14ac:dyDescent="0.25">
      <c r="A191" s="1">
        <v>42741</v>
      </c>
      <c r="B191">
        <v>10</v>
      </c>
      <c r="C191">
        <v>18</v>
      </c>
      <c r="D191">
        <v>93150.897800000006</v>
      </c>
      <c r="E191">
        <f>INDEX(Stores[region],MATCH(Sales[[#This Row],[store_no]],Stores[store_no],0))</f>
        <v>1</v>
      </c>
      <c r="F191" t="str">
        <f>INDEX(Stores[storetype],MATCH(Sales[[#This Row],[store_no]],Stores[store_no],0))</f>
        <v>B</v>
      </c>
      <c r="G191" t="str">
        <f>INDEX(Stores[location_city],MATCH(Sales[[#This Row],[store_no]],Stores[store_no],0))</f>
        <v>Traverse City</v>
      </c>
      <c r="H191" t="str">
        <f>INDEX(Stores[location_state],MATCH(Sales[[#This Row],[store_no]],Stores[store_no],0))</f>
        <v>Michigan</v>
      </c>
      <c r="I191">
        <f>INDEX(Stores[sqft],MATCH(Sales[[#This Row],[store_no]],Stores[store_no],0))</f>
        <v>158200</v>
      </c>
      <c r="J191" s="4" t="str">
        <f>INDEX(Departments[dept_name],MATCH(Sales[[#This Row],[dept_no]],Departments[dept_no],0))</f>
        <v>Sports</v>
      </c>
      <c r="K191" s="4" t="str">
        <f>CONCATENATE(Sales[[#This Row],[region]],Sales[[#This Row],[storetype]])</f>
        <v>1B</v>
      </c>
      <c r="L191" s="4">
        <f>INDEX(RegionStoreCount[Store Count],MATCH(Sales[[#This Row],[RegionStoretype]],RegionStoreCount[Region/Type],0))</f>
        <v>5</v>
      </c>
      <c r="M191" s="4">
        <f>AND(Sales[[#This Row],[date]]&lt;=TY_YTDMax,Sales[[#This Row],[date]]&gt;=TY_YTDMin)*Sales[[#This Row],[sales]]</f>
        <v>0</v>
      </c>
      <c r="N191" s="4">
        <f>AND(Sales[[#This Row],[date]]&lt;=LY_YTDMax,Sales[[#This Row],[date]]&gt;=LY_YTDMin)*Sales[[#This Row],[sales]]</f>
        <v>93150.897800000006</v>
      </c>
      <c r="O191" s="4">
        <f>AND(Sales[[#This Row],[date]]&gt;=YoY_Min,Sales[[#This Row],[date]]&lt;=TY_YTDMax)*(Sales[[#This Row],[sales]]/Sales[[#This Row],[sqft]])</f>
        <v>0</v>
      </c>
      <c r="P191" s="4">
        <f>SUMIF(Sales[RegionStoretype],Sales[[#This Row],[RegionStoretype]],Sales[YoY_SSF])/Sales[[#This Row],[Region_TypeCount]]</f>
        <v>68.518982968140051</v>
      </c>
    </row>
    <row r="192" spans="1:16" x14ac:dyDescent="0.25">
      <c r="A192" s="1">
        <v>42741</v>
      </c>
      <c r="B192">
        <v>10</v>
      </c>
      <c r="C192">
        <v>19</v>
      </c>
      <c r="D192">
        <v>30640.314599999998</v>
      </c>
      <c r="E192">
        <f>INDEX(Stores[region],MATCH(Sales[[#This Row],[store_no]],Stores[store_no],0))</f>
        <v>1</v>
      </c>
      <c r="F192" t="str">
        <f>INDEX(Stores[storetype],MATCH(Sales[[#This Row],[store_no]],Stores[store_no],0))</f>
        <v>B</v>
      </c>
      <c r="G192" t="str">
        <f>INDEX(Stores[location_city],MATCH(Sales[[#This Row],[store_no]],Stores[store_no],0))</f>
        <v>Traverse City</v>
      </c>
      <c r="H192" t="str">
        <f>INDEX(Stores[location_state],MATCH(Sales[[#This Row],[store_no]],Stores[store_no],0))</f>
        <v>Michigan</v>
      </c>
      <c r="I192">
        <f>INDEX(Stores[sqft],MATCH(Sales[[#This Row],[store_no]],Stores[store_no],0))</f>
        <v>158200</v>
      </c>
      <c r="J192" s="4" t="str">
        <f>INDEX(Departments[dept_name],MATCH(Sales[[#This Row],[dept_no]],Departments[dept_no],0))</f>
        <v>Tools</v>
      </c>
      <c r="K192" s="4" t="str">
        <f>CONCATENATE(Sales[[#This Row],[region]],Sales[[#This Row],[storetype]])</f>
        <v>1B</v>
      </c>
      <c r="L192" s="4">
        <f>INDEX(RegionStoreCount[Store Count],MATCH(Sales[[#This Row],[RegionStoretype]],RegionStoreCount[Region/Type],0))</f>
        <v>5</v>
      </c>
      <c r="M192" s="4">
        <f>AND(Sales[[#This Row],[date]]&lt;=TY_YTDMax,Sales[[#This Row],[date]]&gt;=TY_YTDMin)*Sales[[#This Row],[sales]]</f>
        <v>0</v>
      </c>
      <c r="N192" s="4">
        <f>AND(Sales[[#This Row],[date]]&lt;=LY_YTDMax,Sales[[#This Row],[date]]&gt;=LY_YTDMin)*Sales[[#This Row],[sales]]</f>
        <v>30640.314599999998</v>
      </c>
      <c r="O192" s="4">
        <f>AND(Sales[[#This Row],[date]]&gt;=YoY_Min,Sales[[#This Row],[date]]&lt;=TY_YTDMax)*(Sales[[#This Row],[sales]]/Sales[[#This Row],[sqft]])</f>
        <v>0</v>
      </c>
      <c r="P192" s="4">
        <f>SUMIF(Sales[RegionStoretype],Sales[[#This Row],[RegionStoretype]],Sales[YoY_SSF])/Sales[[#This Row],[Region_TypeCount]]</f>
        <v>68.518982968140051</v>
      </c>
    </row>
    <row r="193" spans="1:16" x14ac:dyDescent="0.25">
      <c r="A193" s="1">
        <v>42741</v>
      </c>
      <c r="B193">
        <v>10</v>
      </c>
      <c r="C193">
        <v>20</v>
      </c>
      <c r="D193">
        <v>38733.952700000002</v>
      </c>
      <c r="E193">
        <f>INDEX(Stores[region],MATCH(Sales[[#This Row],[store_no]],Stores[store_no],0))</f>
        <v>1</v>
      </c>
      <c r="F193" t="str">
        <f>INDEX(Stores[storetype],MATCH(Sales[[#This Row],[store_no]],Stores[store_no],0))</f>
        <v>B</v>
      </c>
      <c r="G193" t="str">
        <f>INDEX(Stores[location_city],MATCH(Sales[[#This Row],[store_no]],Stores[store_no],0))</f>
        <v>Traverse City</v>
      </c>
      <c r="H193" t="str">
        <f>INDEX(Stores[location_state],MATCH(Sales[[#This Row],[store_no]],Stores[store_no],0))</f>
        <v>Michigan</v>
      </c>
      <c r="I193">
        <f>INDEX(Stores[sqft],MATCH(Sales[[#This Row],[store_no]],Stores[store_no],0))</f>
        <v>158200</v>
      </c>
      <c r="J193" s="4" t="str">
        <f>INDEX(Departments[dept_name],MATCH(Sales[[#This Row],[dept_no]],Departments[dept_no],0))</f>
        <v>Toys</v>
      </c>
      <c r="K193" s="4" t="str">
        <f>CONCATENATE(Sales[[#This Row],[region]],Sales[[#This Row],[storetype]])</f>
        <v>1B</v>
      </c>
      <c r="L193" s="4">
        <f>INDEX(RegionStoreCount[Store Count],MATCH(Sales[[#This Row],[RegionStoretype]],RegionStoreCount[Region/Type],0))</f>
        <v>5</v>
      </c>
      <c r="M193" s="4">
        <f>AND(Sales[[#This Row],[date]]&lt;=TY_YTDMax,Sales[[#This Row],[date]]&gt;=TY_YTDMin)*Sales[[#This Row],[sales]]</f>
        <v>0</v>
      </c>
      <c r="N193" s="4">
        <f>AND(Sales[[#This Row],[date]]&lt;=LY_YTDMax,Sales[[#This Row],[date]]&gt;=LY_YTDMin)*Sales[[#This Row],[sales]]</f>
        <v>38733.952700000002</v>
      </c>
      <c r="O193" s="4">
        <f>AND(Sales[[#This Row],[date]]&gt;=YoY_Min,Sales[[#This Row],[date]]&lt;=TY_YTDMax)*(Sales[[#This Row],[sales]]/Sales[[#This Row],[sqft]])</f>
        <v>0</v>
      </c>
      <c r="P193" s="4">
        <f>SUMIF(Sales[RegionStoretype],Sales[[#This Row],[RegionStoretype]],Sales[YoY_SSF])/Sales[[#This Row],[Region_TypeCount]]</f>
        <v>68.518982968140051</v>
      </c>
    </row>
    <row r="194" spans="1:16" x14ac:dyDescent="0.25">
      <c r="A194" s="1">
        <v>42741</v>
      </c>
      <c r="B194">
        <v>11</v>
      </c>
      <c r="C194">
        <v>1</v>
      </c>
      <c r="D194">
        <v>32275.539199999999</v>
      </c>
      <c r="E194">
        <f>INDEX(Stores[region],MATCH(Sales[[#This Row],[store_no]],Stores[store_no],0))</f>
        <v>1</v>
      </c>
      <c r="F194" t="str">
        <f>INDEX(Stores[storetype],MATCH(Sales[[#This Row],[store_no]],Stores[store_no],0))</f>
        <v>A</v>
      </c>
      <c r="G194" t="str">
        <f>INDEX(Stores[location_city],MATCH(Sales[[#This Row],[store_no]],Stores[store_no],0))</f>
        <v>Cleveland</v>
      </c>
      <c r="H194" t="str">
        <f>INDEX(Stores[location_state],MATCH(Sales[[#This Row],[store_no]],Stores[store_no],0))</f>
        <v>Ohio</v>
      </c>
      <c r="I194">
        <f>INDEX(Stores[sqft],MATCH(Sales[[#This Row],[store_no]],Stores[store_no],0))</f>
        <v>192400</v>
      </c>
      <c r="J194" s="4" t="str">
        <f>INDEX(Departments[dept_name],MATCH(Sales[[#This Row],[dept_no]],Departments[dept_no],0))</f>
        <v>Automotive</v>
      </c>
      <c r="K194" s="4" t="str">
        <f>CONCATENATE(Sales[[#This Row],[region]],Sales[[#This Row],[storetype]])</f>
        <v>1A</v>
      </c>
      <c r="L194" s="4">
        <f>INDEX(RegionStoreCount[Store Count],MATCH(Sales[[#This Row],[RegionStoretype]],RegionStoreCount[Region/Type],0))</f>
        <v>5</v>
      </c>
      <c r="M194" s="4">
        <f>AND(Sales[[#This Row],[date]]&lt;=TY_YTDMax,Sales[[#This Row],[date]]&gt;=TY_YTDMin)*Sales[[#This Row],[sales]]</f>
        <v>0</v>
      </c>
      <c r="N194" s="4">
        <f>AND(Sales[[#This Row],[date]]&lt;=LY_YTDMax,Sales[[#This Row],[date]]&gt;=LY_YTDMin)*Sales[[#This Row],[sales]]</f>
        <v>32275.539199999999</v>
      </c>
      <c r="O194" s="4">
        <f>AND(Sales[[#This Row],[date]]&gt;=YoY_Min,Sales[[#This Row],[date]]&lt;=TY_YTDMax)*(Sales[[#This Row],[sales]]/Sales[[#This Row],[sqft]])</f>
        <v>0</v>
      </c>
      <c r="P194" s="4">
        <f>SUMIF(Sales[RegionStoretype],Sales[[#This Row],[RegionStoretype]],Sales[YoY_SSF])/Sales[[#This Row],[Region_TypeCount]]</f>
        <v>59.469551530910678</v>
      </c>
    </row>
    <row r="195" spans="1:16" x14ac:dyDescent="0.25">
      <c r="A195" s="1">
        <v>42741</v>
      </c>
      <c r="B195">
        <v>11</v>
      </c>
      <c r="C195">
        <v>2</v>
      </c>
      <c r="D195">
        <v>13691.5702</v>
      </c>
      <c r="E195">
        <f>INDEX(Stores[region],MATCH(Sales[[#This Row],[store_no]],Stores[store_no],0))</f>
        <v>1</v>
      </c>
      <c r="F195" t="str">
        <f>INDEX(Stores[storetype],MATCH(Sales[[#This Row],[store_no]],Stores[store_no],0))</f>
        <v>A</v>
      </c>
      <c r="G195" t="str">
        <f>INDEX(Stores[location_city],MATCH(Sales[[#This Row],[store_no]],Stores[store_no],0))</f>
        <v>Cleveland</v>
      </c>
      <c r="H195" t="str">
        <f>INDEX(Stores[location_state],MATCH(Sales[[#This Row],[store_no]],Stores[store_no],0))</f>
        <v>Ohio</v>
      </c>
      <c r="I195">
        <f>INDEX(Stores[sqft],MATCH(Sales[[#This Row],[store_no]],Stores[store_no],0))</f>
        <v>192400</v>
      </c>
      <c r="J195" s="4" t="str">
        <f>INDEX(Departments[dept_name],MATCH(Sales[[#This Row],[dept_no]],Departments[dept_no],0))</f>
        <v>Baby</v>
      </c>
      <c r="K195" s="4" t="str">
        <f>CONCATENATE(Sales[[#This Row],[region]],Sales[[#This Row],[storetype]])</f>
        <v>1A</v>
      </c>
      <c r="L195" s="4">
        <f>INDEX(RegionStoreCount[Store Count],MATCH(Sales[[#This Row],[RegionStoretype]],RegionStoreCount[Region/Type],0))</f>
        <v>5</v>
      </c>
      <c r="M195" s="4">
        <f>AND(Sales[[#This Row],[date]]&lt;=TY_YTDMax,Sales[[#This Row],[date]]&gt;=TY_YTDMin)*Sales[[#This Row],[sales]]</f>
        <v>0</v>
      </c>
      <c r="N195" s="4">
        <f>AND(Sales[[#This Row],[date]]&lt;=LY_YTDMax,Sales[[#This Row],[date]]&gt;=LY_YTDMin)*Sales[[#This Row],[sales]]</f>
        <v>13691.5702</v>
      </c>
      <c r="O195" s="4">
        <f>AND(Sales[[#This Row],[date]]&gt;=YoY_Min,Sales[[#This Row],[date]]&lt;=TY_YTDMax)*(Sales[[#This Row],[sales]]/Sales[[#This Row],[sqft]])</f>
        <v>0</v>
      </c>
      <c r="P195" s="4">
        <f>SUMIF(Sales[RegionStoretype],Sales[[#This Row],[RegionStoretype]],Sales[YoY_SSF])/Sales[[#This Row],[Region_TypeCount]]</f>
        <v>59.469551530910678</v>
      </c>
    </row>
    <row r="196" spans="1:16" x14ac:dyDescent="0.25">
      <c r="A196" s="1">
        <v>42741</v>
      </c>
      <c r="B196">
        <v>11</v>
      </c>
      <c r="C196">
        <v>4</v>
      </c>
      <c r="D196">
        <v>11048.796399999999</v>
      </c>
      <c r="E196">
        <f>INDEX(Stores[region],MATCH(Sales[[#This Row],[store_no]],Stores[store_no],0))</f>
        <v>1</v>
      </c>
      <c r="F196" t="str">
        <f>INDEX(Stores[storetype],MATCH(Sales[[#This Row],[store_no]],Stores[store_no],0))</f>
        <v>A</v>
      </c>
      <c r="G196" t="str">
        <f>INDEX(Stores[location_city],MATCH(Sales[[#This Row],[store_no]],Stores[store_no],0))</f>
        <v>Cleveland</v>
      </c>
      <c r="H196" t="str">
        <f>INDEX(Stores[location_state],MATCH(Sales[[#This Row],[store_no]],Stores[store_no],0))</f>
        <v>Ohio</v>
      </c>
      <c r="I196">
        <f>INDEX(Stores[sqft],MATCH(Sales[[#This Row],[store_no]],Stores[store_no],0))</f>
        <v>192400</v>
      </c>
      <c r="J196" s="4" t="str">
        <f>INDEX(Departments[dept_name],MATCH(Sales[[#This Row],[dept_no]],Departments[dept_no],0))</f>
        <v>Books</v>
      </c>
      <c r="K196" s="4" t="str">
        <f>CONCATENATE(Sales[[#This Row],[region]],Sales[[#This Row],[storetype]])</f>
        <v>1A</v>
      </c>
      <c r="L196" s="4">
        <f>INDEX(RegionStoreCount[Store Count],MATCH(Sales[[#This Row],[RegionStoretype]],RegionStoreCount[Region/Type],0))</f>
        <v>5</v>
      </c>
      <c r="M196" s="4">
        <f>AND(Sales[[#This Row],[date]]&lt;=TY_YTDMax,Sales[[#This Row],[date]]&gt;=TY_YTDMin)*Sales[[#This Row],[sales]]</f>
        <v>0</v>
      </c>
      <c r="N196" s="4">
        <f>AND(Sales[[#This Row],[date]]&lt;=LY_YTDMax,Sales[[#This Row],[date]]&gt;=LY_YTDMin)*Sales[[#This Row],[sales]]</f>
        <v>11048.796399999999</v>
      </c>
      <c r="O196" s="4">
        <f>AND(Sales[[#This Row],[date]]&gt;=YoY_Min,Sales[[#This Row],[date]]&lt;=TY_YTDMax)*(Sales[[#This Row],[sales]]/Sales[[#This Row],[sqft]])</f>
        <v>0</v>
      </c>
      <c r="P196" s="4">
        <f>SUMIF(Sales[RegionStoretype],Sales[[#This Row],[RegionStoretype]],Sales[YoY_SSF])/Sales[[#This Row],[Region_TypeCount]]</f>
        <v>59.469551530910678</v>
      </c>
    </row>
    <row r="197" spans="1:16" x14ac:dyDescent="0.25">
      <c r="A197" s="1">
        <v>42741</v>
      </c>
      <c r="B197">
        <v>11</v>
      </c>
      <c r="C197">
        <v>5</v>
      </c>
      <c r="D197">
        <v>111795.8465</v>
      </c>
      <c r="E197">
        <f>INDEX(Stores[region],MATCH(Sales[[#This Row],[store_no]],Stores[store_no],0))</f>
        <v>1</v>
      </c>
      <c r="F197" t="str">
        <f>INDEX(Stores[storetype],MATCH(Sales[[#This Row],[store_no]],Stores[store_no],0))</f>
        <v>A</v>
      </c>
      <c r="G197" t="str">
        <f>INDEX(Stores[location_city],MATCH(Sales[[#This Row],[store_no]],Stores[store_no],0))</f>
        <v>Cleveland</v>
      </c>
      <c r="H197" t="str">
        <f>INDEX(Stores[location_state],MATCH(Sales[[#This Row],[store_no]],Stores[store_no],0))</f>
        <v>Ohio</v>
      </c>
      <c r="I197">
        <f>INDEX(Stores[sqft],MATCH(Sales[[#This Row],[store_no]],Stores[store_no],0))</f>
        <v>192400</v>
      </c>
      <c r="J197" s="4" t="str">
        <f>INDEX(Departments[dept_name],MATCH(Sales[[#This Row],[dept_no]],Departments[dept_no],0))</f>
        <v>Clothing</v>
      </c>
      <c r="K197" s="4" t="str">
        <f>CONCATENATE(Sales[[#This Row],[region]],Sales[[#This Row],[storetype]])</f>
        <v>1A</v>
      </c>
      <c r="L197" s="4">
        <f>INDEX(RegionStoreCount[Store Count],MATCH(Sales[[#This Row],[RegionStoretype]],RegionStoreCount[Region/Type],0))</f>
        <v>5</v>
      </c>
      <c r="M197" s="4">
        <f>AND(Sales[[#This Row],[date]]&lt;=TY_YTDMax,Sales[[#This Row],[date]]&gt;=TY_YTDMin)*Sales[[#This Row],[sales]]</f>
        <v>0</v>
      </c>
      <c r="N197" s="4">
        <f>AND(Sales[[#This Row],[date]]&lt;=LY_YTDMax,Sales[[#This Row],[date]]&gt;=LY_YTDMin)*Sales[[#This Row],[sales]]</f>
        <v>111795.8465</v>
      </c>
      <c r="O197" s="4">
        <f>AND(Sales[[#This Row],[date]]&gt;=YoY_Min,Sales[[#This Row],[date]]&lt;=TY_YTDMax)*(Sales[[#This Row],[sales]]/Sales[[#This Row],[sqft]])</f>
        <v>0</v>
      </c>
      <c r="P197" s="4">
        <f>SUMIF(Sales[RegionStoretype],Sales[[#This Row],[RegionStoretype]],Sales[YoY_SSF])/Sales[[#This Row],[Region_TypeCount]]</f>
        <v>59.469551530910678</v>
      </c>
    </row>
    <row r="198" spans="1:16" x14ac:dyDescent="0.25">
      <c r="A198" s="1">
        <v>42741</v>
      </c>
      <c r="B198">
        <v>11</v>
      </c>
      <c r="C198">
        <v>6</v>
      </c>
      <c r="D198">
        <v>24491.798999999999</v>
      </c>
      <c r="E198">
        <f>INDEX(Stores[region],MATCH(Sales[[#This Row],[store_no]],Stores[store_no],0))</f>
        <v>1</v>
      </c>
      <c r="F198" t="str">
        <f>INDEX(Stores[storetype],MATCH(Sales[[#This Row],[store_no]],Stores[store_no],0))</f>
        <v>A</v>
      </c>
      <c r="G198" t="str">
        <f>INDEX(Stores[location_city],MATCH(Sales[[#This Row],[store_no]],Stores[store_no],0))</f>
        <v>Cleveland</v>
      </c>
      <c r="H198" t="str">
        <f>INDEX(Stores[location_state],MATCH(Sales[[#This Row],[store_no]],Stores[store_no],0))</f>
        <v>Ohio</v>
      </c>
      <c r="I198">
        <f>INDEX(Stores[sqft],MATCH(Sales[[#This Row],[store_no]],Stores[store_no],0))</f>
        <v>192400</v>
      </c>
      <c r="J198" s="4" t="str">
        <f>INDEX(Departments[dept_name],MATCH(Sales[[#This Row],[dept_no]],Departments[dept_no],0))</f>
        <v>Computers</v>
      </c>
      <c r="K198" s="4" t="str">
        <f>CONCATENATE(Sales[[#This Row],[region]],Sales[[#This Row],[storetype]])</f>
        <v>1A</v>
      </c>
      <c r="L198" s="4">
        <f>INDEX(RegionStoreCount[Store Count],MATCH(Sales[[#This Row],[RegionStoretype]],RegionStoreCount[Region/Type],0))</f>
        <v>5</v>
      </c>
      <c r="M198" s="4">
        <f>AND(Sales[[#This Row],[date]]&lt;=TY_YTDMax,Sales[[#This Row],[date]]&gt;=TY_YTDMin)*Sales[[#This Row],[sales]]</f>
        <v>0</v>
      </c>
      <c r="N198" s="4">
        <f>AND(Sales[[#This Row],[date]]&lt;=LY_YTDMax,Sales[[#This Row],[date]]&gt;=LY_YTDMin)*Sales[[#This Row],[sales]]</f>
        <v>24491.798999999999</v>
      </c>
      <c r="O198" s="4">
        <f>AND(Sales[[#This Row],[date]]&gt;=YoY_Min,Sales[[#This Row],[date]]&lt;=TY_YTDMax)*(Sales[[#This Row],[sales]]/Sales[[#This Row],[sqft]])</f>
        <v>0</v>
      </c>
      <c r="P198" s="4">
        <f>SUMIF(Sales[RegionStoretype],Sales[[#This Row],[RegionStoretype]],Sales[YoY_SSF])/Sales[[#This Row],[Region_TypeCount]]</f>
        <v>59.469551530910678</v>
      </c>
    </row>
    <row r="199" spans="1:16" x14ac:dyDescent="0.25">
      <c r="A199" s="1">
        <v>42741</v>
      </c>
      <c r="B199">
        <v>11</v>
      </c>
      <c r="C199">
        <v>8</v>
      </c>
      <c r="D199">
        <v>9887.3174999999992</v>
      </c>
      <c r="E199">
        <f>INDEX(Stores[region],MATCH(Sales[[#This Row],[store_no]],Stores[store_no],0))</f>
        <v>1</v>
      </c>
      <c r="F199" t="str">
        <f>INDEX(Stores[storetype],MATCH(Sales[[#This Row],[store_no]],Stores[store_no],0))</f>
        <v>A</v>
      </c>
      <c r="G199" t="str">
        <f>INDEX(Stores[location_city],MATCH(Sales[[#This Row],[store_no]],Stores[store_no],0))</f>
        <v>Cleveland</v>
      </c>
      <c r="H199" t="str">
        <f>INDEX(Stores[location_state],MATCH(Sales[[#This Row],[store_no]],Stores[store_no],0))</f>
        <v>Ohio</v>
      </c>
      <c r="I199">
        <f>INDEX(Stores[sqft],MATCH(Sales[[#This Row],[store_no]],Stores[store_no],0))</f>
        <v>192400</v>
      </c>
      <c r="J199" s="4" t="str">
        <f>INDEX(Departments[dept_name],MATCH(Sales[[#This Row],[dept_no]],Departments[dept_no],0))</f>
        <v>Games</v>
      </c>
      <c r="K199" s="4" t="str">
        <f>CONCATENATE(Sales[[#This Row],[region]],Sales[[#This Row],[storetype]])</f>
        <v>1A</v>
      </c>
      <c r="L199" s="4">
        <f>INDEX(RegionStoreCount[Store Count],MATCH(Sales[[#This Row],[RegionStoretype]],RegionStoreCount[Region/Type],0))</f>
        <v>5</v>
      </c>
      <c r="M199" s="4">
        <f>AND(Sales[[#This Row],[date]]&lt;=TY_YTDMax,Sales[[#This Row],[date]]&gt;=TY_YTDMin)*Sales[[#This Row],[sales]]</f>
        <v>0</v>
      </c>
      <c r="N199" s="4">
        <f>AND(Sales[[#This Row],[date]]&lt;=LY_YTDMax,Sales[[#This Row],[date]]&gt;=LY_YTDMin)*Sales[[#This Row],[sales]]</f>
        <v>9887.3174999999992</v>
      </c>
      <c r="O199" s="4">
        <f>AND(Sales[[#This Row],[date]]&gt;=YoY_Min,Sales[[#This Row],[date]]&lt;=TY_YTDMax)*(Sales[[#This Row],[sales]]/Sales[[#This Row],[sqft]])</f>
        <v>0</v>
      </c>
      <c r="P199" s="4">
        <f>SUMIF(Sales[RegionStoretype],Sales[[#This Row],[RegionStoretype]],Sales[YoY_SSF])/Sales[[#This Row],[Region_TypeCount]]</f>
        <v>59.469551530910678</v>
      </c>
    </row>
    <row r="200" spans="1:16" x14ac:dyDescent="0.25">
      <c r="A200" s="1">
        <v>42741</v>
      </c>
      <c r="B200">
        <v>11</v>
      </c>
      <c r="C200">
        <v>9</v>
      </c>
      <c r="D200">
        <v>394.94</v>
      </c>
      <c r="E200">
        <f>INDEX(Stores[region],MATCH(Sales[[#This Row],[store_no]],Stores[store_no],0))</f>
        <v>1</v>
      </c>
      <c r="F200" t="str">
        <f>INDEX(Stores[storetype],MATCH(Sales[[#This Row],[store_no]],Stores[store_no],0))</f>
        <v>A</v>
      </c>
      <c r="G200" t="str">
        <f>INDEX(Stores[location_city],MATCH(Sales[[#This Row],[store_no]],Stores[store_no],0))</f>
        <v>Cleveland</v>
      </c>
      <c r="H200" t="str">
        <f>INDEX(Stores[location_state],MATCH(Sales[[#This Row],[store_no]],Stores[store_no],0))</f>
        <v>Ohio</v>
      </c>
      <c r="I200">
        <f>INDEX(Stores[sqft],MATCH(Sales[[#This Row],[store_no]],Stores[store_no],0))</f>
        <v>192400</v>
      </c>
      <c r="J200" s="4" t="str">
        <f>INDEX(Departments[dept_name],MATCH(Sales[[#This Row],[dept_no]],Departments[dept_no],0))</f>
        <v>Garden</v>
      </c>
      <c r="K200" s="4" t="str">
        <f>CONCATENATE(Sales[[#This Row],[region]],Sales[[#This Row],[storetype]])</f>
        <v>1A</v>
      </c>
      <c r="L200" s="4">
        <f>INDEX(RegionStoreCount[Store Count],MATCH(Sales[[#This Row],[RegionStoretype]],RegionStoreCount[Region/Type],0))</f>
        <v>5</v>
      </c>
      <c r="M200" s="4">
        <f>AND(Sales[[#This Row],[date]]&lt;=TY_YTDMax,Sales[[#This Row],[date]]&gt;=TY_YTDMin)*Sales[[#This Row],[sales]]</f>
        <v>0</v>
      </c>
      <c r="N200" s="4">
        <f>AND(Sales[[#This Row],[date]]&lt;=LY_YTDMax,Sales[[#This Row],[date]]&gt;=LY_YTDMin)*Sales[[#This Row],[sales]]</f>
        <v>394.94</v>
      </c>
      <c r="O200" s="4">
        <f>AND(Sales[[#This Row],[date]]&gt;=YoY_Min,Sales[[#This Row],[date]]&lt;=TY_YTDMax)*(Sales[[#This Row],[sales]]/Sales[[#This Row],[sqft]])</f>
        <v>0</v>
      </c>
      <c r="P200" s="4">
        <f>SUMIF(Sales[RegionStoretype],Sales[[#This Row],[RegionStoretype]],Sales[YoY_SSF])/Sales[[#This Row],[Region_TypeCount]]</f>
        <v>59.469551530910678</v>
      </c>
    </row>
    <row r="201" spans="1:16" x14ac:dyDescent="0.25">
      <c r="A201" s="1">
        <v>42741</v>
      </c>
      <c r="B201">
        <v>11</v>
      </c>
      <c r="C201">
        <v>10</v>
      </c>
      <c r="D201">
        <v>7028.3172999999997</v>
      </c>
      <c r="E201">
        <f>INDEX(Stores[region],MATCH(Sales[[#This Row],[store_no]],Stores[store_no],0))</f>
        <v>1</v>
      </c>
      <c r="F201" t="str">
        <f>INDEX(Stores[storetype],MATCH(Sales[[#This Row],[store_no]],Stores[store_no],0))</f>
        <v>A</v>
      </c>
      <c r="G201" t="str">
        <f>INDEX(Stores[location_city],MATCH(Sales[[#This Row],[store_no]],Stores[store_no],0))</f>
        <v>Cleveland</v>
      </c>
      <c r="H201" t="str">
        <f>INDEX(Stores[location_state],MATCH(Sales[[#This Row],[store_no]],Stores[store_no],0))</f>
        <v>Ohio</v>
      </c>
      <c r="I201">
        <f>INDEX(Stores[sqft],MATCH(Sales[[#This Row],[store_no]],Stores[store_no],0))</f>
        <v>192400</v>
      </c>
      <c r="J201" s="4" t="str">
        <f>INDEX(Departments[dept_name],MATCH(Sales[[#This Row],[dept_no]],Departments[dept_no],0))</f>
        <v>Health</v>
      </c>
      <c r="K201" s="4" t="str">
        <f>CONCATENATE(Sales[[#This Row],[region]],Sales[[#This Row],[storetype]])</f>
        <v>1A</v>
      </c>
      <c r="L201" s="4">
        <f>INDEX(RegionStoreCount[Store Count],MATCH(Sales[[#This Row],[RegionStoretype]],RegionStoreCount[Region/Type],0))</f>
        <v>5</v>
      </c>
      <c r="M201" s="4">
        <f>AND(Sales[[#This Row],[date]]&lt;=TY_YTDMax,Sales[[#This Row],[date]]&gt;=TY_YTDMin)*Sales[[#This Row],[sales]]</f>
        <v>0</v>
      </c>
      <c r="N201" s="4">
        <f>AND(Sales[[#This Row],[date]]&lt;=LY_YTDMax,Sales[[#This Row],[date]]&gt;=LY_YTDMin)*Sales[[#This Row],[sales]]</f>
        <v>7028.3172999999997</v>
      </c>
      <c r="O201" s="4">
        <f>AND(Sales[[#This Row],[date]]&gt;=YoY_Min,Sales[[#This Row],[date]]&lt;=TY_YTDMax)*(Sales[[#This Row],[sales]]/Sales[[#This Row],[sqft]])</f>
        <v>0</v>
      </c>
      <c r="P201" s="4">
        <f>SUMIF(Sales[RegionStoretype],Sales[[#This Row],[RegionStoretype]],Sales[YoY_SSF])/Sales[[#This Row],[Region_TypeCount]]</f>
        <v>59.469551530910678</v>
      </c>
    </row>
    <row r="202" spans="1:16" x14ac:dyDescent="0.25">
      <c r="A202" s="1">
        <v>42741</v>
      </c>
      <c r="B202">
        <v>11</v>
      </c>
      <c r="C202">
        <v>11</v>
      </c>
      <c r="D202">
        <v>85974.489100000006</v>
      </c>
      <c r="E202">
        <f>INDEX(Stores[region],MATCH(Sales[[#This Row],[store_no]],Stores[store_no],0))</f>
        <v>1</v>
      </c>
      <c r="F202" t="str">
        <f>INDEX(Stores[storetype],MATCH(Sales[[#This Row],[store_no]],Stores[store_no],0))</f>
        <v>A</v>
      </c>
      <c r="G202" t="str">
        <f>INDEX(Stores[location_city],MATCH(Sales[[#This Row],[store_no]],Stores[store_no],0))</f>
        <v>Cleveland</v>
      </c>
      <c r="H202" t="str">
        <f>INDEX(Stores[location_state],MATCH(Sales[[#This Row],[store_no]],Stores[store_no],0))</f>
        <v>Ohio</v>
      </c>
      <c r="I202">
        <f>INDEX(Stores[sqft],MATCH(Sales[[#This Row],[store_no]],Stores[store_no],0))</f>
        <v>192400</v>
      </c>
      <c r="J202" s="4" t="str">
        <f>INDEX(Departments[dept_name],MATCH(Sales[[#This Row],[dept_no]],Departments[dept_no],0))</f>
        <v>Home</v>
      </c>
      <c r="K202" s="4" t="str">
        <f>CONCATENATE(Sales[[#This Row],[region]],Sales[[#This Row],[storetype]])</f>
        <v>1A</v>
      </c>
      <c r="L202" s="4">
        <f>INDEX(RegionStoreCount[Store Count],MATCH(Sales[[#This Row],[RegionStoretype]],RegionStoreCount[Region/Type],0))</f>
        <v>5</v>
      </c>
      <c r="M202" s="4">
        <f>AND(Sales[[#This Row],[date]]&lt;=TY_YTDMax,Sales[[#This Row],[date]]&gt;=TY_YTDMin)*Sales[[#This Row],[sales]]</f>
        <v>0</v>
      </c>
      <c r="N202" s="4">
        <f>AND(Sales[[#This Row],[date]]&lt;=LY_YTDMax,Sales[[#This Row],[date]]&gt;=LY_YTDMin)*Sales[[#This Row],[sales]]</f>
        <v>85974.489100000006</v>
      </c>
      <c r="O202" s="4">
        <f>AND(Sales[[#This Row],[date]]&gt;=YoY_Min,Sales[[#This Row],[date]]&lt;=TY_YTDMax)*(Sales[[#This Row],[sales]]/Sales[[#This Row],[sqft]])</f>
        <v>0</v>
      </c>
      <c r="P202" s="4">
        <f>SUMIF(Sales[RegionStoretype],Sales[[#This Row],[RegionStoretype]],Sales[YoY_SSF])/Sales[[#This Row],[Region_TypeCount]]</f>
        <v>59.469551530910678</v>
      </c>
    </row>
    <row r="203" spans="1:16" x14ac:dyDescent="0.25">
      <c r="A203" s="1">
        <v>42741</v>
      </c>
      <c r="B203">
        <v>11</v>
      </c>
      <c r="C203">
        <v>12</v>
      </c>
      <c r="D203">
        <v>61873.017200000002</v>
      </c>
      <c r="E203">
        <f>INDEX(Stores[region],MATCH(Sales[[#This Row],[store_no]],Stores[store_no],0))</f>
        <v>1</v>
      </c>
      <c r="F203" t="str">
        <f>INDEX(Stores[storetype],MATCH(Sales[[#This Row],[store_no]],Stores[store_no],0))</f>
        <v>A</v>
      </c>
      <c r="G203" t="str">
        <f>INDEX(Stores[location_city],MATCH(Sales[[#This Row],[store_no]],Stores[store_no],0))</f>
        <v>Cleveland</v>
      </c>
      <c r="H203" t="str">
        <f>INDEX(Stores[location_state],MATCH(Sales[[#This Row],[store_no]],Stores[store_no],0))</f>
        <v>Ohio</v>
      </c>
      <c r="I203">
        <f>INDEX(Stores[sqft],MATCH(Sales[[#This Row],[store_no]],Stores[store_no],0))</f>
        <v>192400</v>
      </c>
      <c r="J203" s="4" t="str">
        <f>INDEX(Departments[dept_name],MATCH(Sales[[#This Row],[dept_no]],Departments[dept_no],0))</f>
        <v>Jewelery</v>
      </c>
      <c r="K203" s="4" t="str">
        <f>CONCATENATE(Sales[[#This Row],[region]],Sales[[#This Row],[storetype]])</f>
        <v>1A</v>
      </c>
      <c r="L203" s="4">
        <f>INDEX(RegionStoreCount[Store Count],MATCH(Sales[[#This Row],[RegionStoretype]],RegionStoreCount[Region/Type],0))</f>
        <v>5</v>
      </c>
      <c r="M203" s="4">
        <f>AND(Sales[[#This Row],[date]]&lt;=TY_YTDMax,Sales[[#This Row],[date]]&gt;=TY_YTDMin)*Sales[[#This Row],[sales]]</f>
        <v>0</v>
      </c>
      <c r="N203" s="4">
        <f>AND(Sales[[#This Row],[date]]&lt;=LY_YTDMax,Sales[[#This Row],[date]]&gt;=LY_YTDMin)*Sales[[#This Row],[sales]]</f>
        <v>61873.017200000002</v>
      </c>
      <c r="O203" s="4">
        <f>AND(Sales[[#This Row],[date]]&gt;=YoY_Min,Sales[[#This Row],[date]]&lt;=TY_YTDMax)*(Sales[[#This Row],[sales]]/Sales[[#This Row],[sqft]])</f>
        <v>0</v>
      </c>
      <c r="P203" s="4">
        <f>SUMIF(Sales[RegionStoretype],Sales[[#This Row],[RegionStoretype]],Sales[YoY_SSF])/Sales[[#This Row],[Region_TypeCount]]</f>
        <v>59.469551530910678</v>
      </c>
    </row>
    <row r="204" spans="1:16" x14ac:dyDescent="0.25">
      <c r="A204" s="1">
        <v>42741</v>
      </c>
      <c r="B204">
        <v>11</v>
      </c>
      <c r="C204">
        <v>13</v>
      </c>
      <c r="D204">
        <v>45648.347599999994</v>
      </c>
      <c r="E204">
        <f>INDEX(Stores[region],MATCH(Sales[[#This Row],[store_no]],Stores[store_no],0))</f>
        <v>1</v>
      </c>
      <c r="F204" t="str">
        <f>INDEX(Stores[storetype],MATCH(Sales[[#This Row],[store_no]],Stores[store_no],0))</f>
        <v>A</v>
      </c>
      <c r="G204" t="str">
        <f>INDEX(Stores[location_city],MATCH(Sales[[#This Row],[store_no]],Stores[store_no],0))</f>
        <v>Cleveland</v>
      </c>
      <c r="H204" t="str">
        <f>INDEX(Stores[location_state],MATCH(Sales[[#This Row],[store_no]],Stores[store_no],0))</f>
        <v>Ohio</v>
      </c>
      <c r="I204">
        <f>INDEX(Stores[sqft],MATCH(Sales[[#This Row],[store_no]],Stores[store_no],0))</f>
        <v>192400</v>
      </c>
      <c r="J204" s="4" t="str">
        <f>INDEX(Departments[dept_name],MATCH(Sales[[#This Row],[dept_no]],Departments[dept_no],0))</f>
        <v>Kids</v>
      </c>
      <c r="K204" s="4" t="str">
        <f>CONCATENATE(Sales[[#This Row],[region]],Sales[[#This Row],[storetype]])</f>
        <v>1A</v>
      </c>
      <c r="L204" s="4">
        <f>INDEX(RegionStoreCount[Store Count],MATCH(Sales[[#This Row],[RegionStoretype]],RegionStoreCount[Region/Type],0))</f>
        <v>5</v>
      </c>
      <c r="M204" s="4">
        <f>AND(Sales[[#This Row],[date]]&lt;=TY_YTDMax,Sales[[#This Row],[date]]&gt;=TY_YTDMin)*Sales[[#This Row],[sales]]</f>
        <v>0</v>
      </c>
      <c r="N204" s="4">
        <f>AND(Sales[[#This Row],[date]]&lt;=LY_YTDMax,Sales[[#This Row],[date]]&gt;=LY_YTDMin)*Sales[[#This Row],[sales]]</f>
        <v>45648.347599999994</v>
      </c>
      <c r="O204" s="4">
        <f>AND(Sales[[#This Row],[date]]&gt;=YoY_Min,Sales[[#This Row],[date]]&lt;=TY_YTDMax)*(Sales[[#This Row],[sales]]/Sales[[#This Row],[sqft]])</f>
        <v>0</v>
      </c>
      <c r="P204" s="4">
        <f>SUMIF(Sales[RegionStoretype],Sales[[#This Row],[RegionStoretype]],Sales[YoY_SSF])/Sales[[#This Row],[Region_TypeCount]]</f>
        <v>59.469551530910678</v>
      </c>
    </row>
    <row r="205" spans="1:16" x14ac:dyDescent="0.25">
      <c r="A205" s="1">
        <v>42741</v>
      </c>
      <c r="B205">
        <v>11</v>
      </c>
      <c r="C205">
        <v>14</v>
      </c>
      <c r="D205">
        <v>29818.805700000001</v>
      </c>
      <c r="E205">
        <f>INDEX(Stores[region],MATCH(Sales[[#This Row],[store_no]],Stores[store_no],0))</f>
        <v>1</v>
      </c>
      <c r="F205" t="str">
        <f>INDEX(Stores[storetype],MATCH(Sales[[#This Row],[store_no]],Stores[store_no],0))</f>
        <v>A</v>
      </c>
      <c r="G205" t="str">
        <f>INDEX(Stores[location_city],MATCH(Sales[[#This Row],[store_no]],Stores[store_no],0))</f>
        <v>Cleveland</v>
      </c>
      <c r="H205" t="str">
        <f>INDEX(Stores[location_state],MATCH(Sales[[#This Row],[store_no]],Stores[store_no],0))</f>
        <v>Ohio</v>
      </c>
      <c r="I205">
        <f>INDEX(Stores[sqft],MATCH(Sales[[#This Row],[store_no]],Stores[store_no],0))</f>
        <v>192400</v>
      </c>
      <c r="J205" s="4" t="str">
        <f>INDEX(Departments[dept_name],MATCH(Sales[[#This Row],[dept_no]],Departments[dept_no],0))</f>
        <v>Movies</v>
      </c>
      <c r="K205" s="4" t="str">
        <f>CONCATENATE(Sales[[#This Row],[region]],Sales[[#This Row],[storetype]])</f>
        <v>1A</v>
      </c>
      <c r="L205" s="4">
        <f>INDEX(RegionStoreCount[Store Count],MATCH(Sales[[#This Row],[RegionStoretype]],RegionStoreCount[Region/Type],0))</f>
        <v>5</v>
      </c>
      <c r="M205" s="4">
        <f>AND(Sales[[#This Row],[date]]&lt;=TY_YTDMax,Sales[[#This Row],[date]]&gt;=TY_YTDMin)*Sales[[#This Row],[sales]]</f>
        <v>0</v>
      </c>
      <c r="N205" s="4">
        <f>AND(Sales[[#This Row],[date]]&lt;=LY_YTDMax,Sales[[#This Row],[date]]&gt;=LY_YTDMin)*Sales[[#This Row],[sales]]</f>
        <v>29818.805700000001</v>
      </c>
      <c r="O205" s="4">
        <f>AND(Sales[[#This Row],[date]]&gt;=YoY_Min,Sales[[#This Row],[date]]&lt;=TY_YTDMax)*(Sales[[#This Row],[sales]]/Sales[[#This Row],[sqft]])</f>
        <v>0</v>
      </c>
      <c r="P205" s="4">
        <f>SUMIF(Sales[RegionStoretype],Sales[[#This Row],[RegionStoretype]],Sales[YoY_SSF])/Sales[[#This Row],[Region_TypeCount]]</f>
        <v>59.469551530910678</v>
      </c>
    </row>
    <row r="206" spans="1:16" x14ac:dyDescent="0.25">
      <c r="A206" s="1">
        <v>42741</v>
      </c>
      <c r="B206">
        <v>11</v>
      </c>
      <c r="C206">
        <v>15</v>
      </c>
      <c r="D206">
        <v>54561.489600000001</v>
      </c>
      <c r="E206">
        <f>INDEX(Stores[region],MATCH(Sales[[#This Row],[store_no]],Stores[store_no],0))</f>
        <v>1</v>
      </c>
      <c r="F206" t="str">
        <f>INDEX(Stores[storetype],MATCH(Sales[[#This Row],[store_no]],Stores[store_no],0))</f>
        <v>A</v>
      </c>
      <c r="G206" t="str">
        <f>INDEX(Stores[location_city],MATCH(Sales[[#This Row],[store_no]],Stores[store_no],0))</f>
        <v>Cleveland</v>
      </c>
      <c r="H206" t="str">
        <f>INDEX(Stores[location_state],MATCH(Sales[[#This Row],[store_no]],Stores[store_no],0))</f>
        <v>Ohio</v>
      </c>
      <c r="I206">
        <f>INDEX(Stores[sqft],MATCH(Sales[[#This Row],[store_no]],Stores[store_no],0))</f>
        <v>192400</v>
      </c>
      <c r="J206" s="4" t="str">
        <f>INDEX(Departments[dept_name],MATCH(Sales[[#This Row],[dept_no]],Departments[dept_no],0))</f>
        <v>Music</v>
      </c>
      <c r="K206" s="4" t="str">
        <f>CONCATENATE(Sales[[#This Row],[region]],Sales[[#This Row],[storetype]])</f>
        <v>1A</v>
      </c>
      <c r="L206" s="4">
        <f>INDEX(RegionStoreCount[Store Count],MATCH(Sales[[#This Row],[RegionStoretype]],RegionStoreCount[Region/Type],0))</f>
        <v>5</v>
      </c>
      <c r="M206" s="4">
        <f>AND(Sales[[#This Row],[date]]&lt;=TY_YTDMax,Sales[[#This Row],[date]]&gt;=TY_YTDMin)*Sales[[#This Row],[sales]]</f>
        <v>0</v>
      </c>
      <c r="N206" s="4">
        <f>AND(Sales[[#This Row],[date]]&lt;=LY_YTDMax,Sales[[#This Row],[date]]&gt;=LY_YTDMin)*Sales[[#This Row],[sales]]</f>
        <v>54561.489600000001</v>
      </c>
      <c r="O206" s="4">
        <f>AND(Sales[[#This Row],[date]]&gt;=YoY_Min,Sales[[#This Row],[date]]&lt;=TY_YTDMax)*(Sales[[#This Row],[sales]]/Sales[[#This Row],[sqft]])</f>
        <v>0</v>
      </c>
      <c r="P206" s="4">
        <f>SUMIF(Sales[RegionStoretype],Sales[[#This Row],[RegionStoretype]],Sales[YoY_SSF])/Sales[[#This Row],[Region_TypeCount]]</f>
        <v>59.469551530910678</v>
      </c>
    </row>
    <row r="207" spans="1:16" x14ac:dyDescent="0.25">
      <c r="A207" s="1">
        <v>42741</v>
      </c>
      <c r="B207">
        <v>11</v>
      </c>
      <c r="C207">
        <v>16</v>
      </c>
      <c r="D207">
        <v>106138.05769999998</v>
      </c>
      <c r="E207">
        <f>INDEX(Stores[region],MATCH(Sales[[#This Row],[store_no]],Stores[store_no],0))</f>
        <v>1</v>
      </c>
      <c r="F207" t="str">
        <f>INDEX(Stores[storetype],MATCH(Sales[[#This Row],[store_no]],Stores[store_no],0))</f>
        <v>A</v>
      </c>
      <c r="G207" t="str">
        <f>INDEX(Stores[location_city],MATCH(Sales[[#This Row],[store_no]],Stores[store_no],0))</f>
        <v>Cleveland</v>
      </c>
      <c r="H207" t="str">
        <f>INDEX(Stores[location_state],MATCH(Sales[[#This Row],[store_no]],Stores[store_no],0))</f>
        <v>Ohio</v>
      </c>
      <c r="I207">
        <f>INDEX(Stores[sqft],MATCH(Sales[[#This Row],[store_no]],Stores[store_no],0))</f>
        <v>192400</v>
      </c>
      <c r="J207" s="4" t="str">
        <f>INDEX(Departments[dept_name],MATCH(Sales[[#This Row],[dept_no]],Departments[dept_no],0))</f>
        <v>Outdoors</v>
      </c>
      <c r="K207" s="4" t="str">
        <f>CONCATENATE(Sales[[#This Row],[region]],Sales[[#This Row],[storetype]])</f>
        <v>1A</v>
      </c>
      <c r="L207" s="4">
        <f>INDEX(RegionStoreCount[Store Count],MATCH(Sales[[#This Row],[RegionStoretype]],RegionStoreCount[Region/Type],0))</f>
        <v>5</v>
      </c>
      <c r="M207" s="4">
        <f>AND(Sales[[#This Row],[date]]&lt;=TY_YTDMax,Sales[[#This Row],[date]]&gt;=TY_YTDMin)*Sales[[#This Row],[sales]]</f>
        <v>0</v>
      </c>
      <c r="N207" s="4">
        <f>AND(Sales[[#This Row],[date]]&lt;=LY_YTDMax,Sales[[#This Row],[date]]&gt;=LY_YTDMin)*Sales[[#This Row],[sales]]</f>
        <v>106138.05769999998</v>
      </c>
      <c r="O207" s="4">
        <f>AND(Sales[[#This Row],[date]]&gt;=YoY_Min,Sales[[#This Row],[date]]&lt;=TY_YTDMax)*(Sales[[#This Row],[sales]]/Sales[[#This Row],[sqft]])</f>
        <v>0</v>
      </c>
      <c r="P207" s="4">
        <f>SUMIF(Sales[RegionStoretype],Sales[[#This Row],[RegionStoretype]],Sales[YoY_SSF])/Sales[[#This Row],[Region_TypeCount]]</f>
        <v>59.469551530910678</v>
      </c>
    </row>
    <row r="208" spans="1:16" x14ac:dyDescent="0.25">
      <c r="A208" s="1">
        <v>42741</v>
      </c>
      <c r="B208">
        <v>11</v>
      </c>
      <c r="C208">
        <v>17</v>
      </c>
      <c r="D208">
        <v>60173.571800000005</v>
      </c>
      <c r="E208">
        <f>INDEX(Stores[region],MATCH(Sales[[#This Row],[store_no]],Stores[store_no],0))</f>
        <v>1</v>
      </c>
      <c r="F208" t="str">
        <f>INDEX(Stores[storetype],MATCH(Sales[[#This Row],[store_no]],Stores[store_no],0))</f>
        <v>A</v>
      </c>
      <c r="G208" t="str">
        <f>INDEX(Stores[location_city],MATCH(Sales[[#This Row],[store_no]],Stores[store_no],0))</f>
        <v>Cleveland</v>
      </c>
      <c r="H208" t="str">
        <f>INDEX(Stores[location_state],MATCH(Sales[[#This Row],[store_no]],Stores[store_no],0))</f>
        <v>Ohio</v>
      </c>
      <c r="I208">
        <f>INDEX(Stores[sqft],MATCH(Sales[[#This Row],[store_no]],Stores[store_no],0))</f>
        <v>192400</v>
      </c>
      <c r="J208" s="4" t="str">
        <f>INDEX(Departments[dept_name],MATCH(Sales[[#This Row],[dept_no]],Departments[dept_no],0))</f>
        <v>Shoes</v>
      </c>
      <c r="K208" s="4" t="str">
        <f>CONCATENATE(Sales[[#This Row],[region]],Sales[[#This Row],[storetype]])</f>
        <v>1A</v>
      </c>
      <c r="L208" s="4">
        <f>INDEX(RegionStoreCount[Store Count],MATCH(Sales[[#This Row],[RegionStoretype]],RegionStoreCount[Region/Type],0))</f>
        <v>5</v>
      </c>
      <c r="M208" s="4">
        <f>AND(Sales[[#This Row],[date]]&lt;=TY_YTDMax,Sales[[#This Row],[date]]&gt;=TY_YTDMin)*Sales[[#This Row],[sales]]</f>
        <v>0</v>
      </c>
      <c r="N208" s="4">
        <f>AND(Sales[[#This Row],[date]]&lt;=LY_YTDMax,Sales[[#This Row],[date]]&gt;=LY_YTDMin)*Sales[[#This Row],[sales]]</f>
        <v>60173.571800000005</v>
      </c>
      <c r="O208" s="4">
        <f>AND(Sales[[#This Row],[date]]&gt;=YoY_Min,Sales[[#This Row],[date]]&lt;=TY_YTDMax)*(Sales[[#This Row],[sales]]/Sales[[#This Row],[sqft]])</f>
        <v>0</v>
      </c>
      <c r="P208" s="4">
        <f>SUMIF(Sales[RegionStoretype],Sales[[#This Row],[RegionStoretype]],Sales[YoY_SSF])/Sales[[#This Row],[Region_TypeCount]]</f>
        <v>59.469551530910678</v>
      </c>
    </row>
    <row r="209" spans="1:16" x14ac:dyDescent="0.25">
      <c r="A209" s="1">
        <v>42741</v>
      </c>
      <c r="B209">
        <v>11</v>
      </c>
      <c r="C209">
        <v>18</v>
      </c>
      <c r="D209">
        <v>173902.48010000002</v>
      </c>
      <c r="E209">
        <f>INDEX(Stores[region],MATCH(Sales[[#This Row],[store_no]],Stores[store_no],0))</f>
        <v>1</v>
      </c>
      <c r="F209" t="str">
        <f>INDEX(Stores[storetype],MATCH(Sales[[#This Row],[store_no]],Stores[store_no],0))</f>
        <v>A</v>
      </c>
      <c r="G209" t="str">
        <f>INDEX(Stores[location_city],MATCH(Sales[[#This Row],[store_no]],Stores[store_no],0))</f>
        <v>Cleveland</v>
      </c>
      <c r="H209" t="str">
        <f>INDEX(Stores[location_state],MATCH(Sales[[#This Row],[store_no]],Stores[store_no],0))</f>
        <v>Ohio</v>
      </c>
      <c r="I209">
        <f>INDEX(Stores[sqft],MATCH(Sales[[#This Row],[store_no]],Stores[store_no],0))</f>
        <v>192400</v>
      </c>
      <c r="J209" s="4" t="str">
        <f>INDEX(Departments[dept_name],MATCH(Sales[[#This Row],[dept_no]],Departments[dept_no],0))</f>
        <v>Sports</v>
      </c>
      <c r="K209" s="4" t="str">
        <f>CONCATENATE(Sales[[#This Row],[region]],Sales[[#This Row],[storetype]])</f>
        <v>1A</v>
      </c>
      <c r="L209" s="4">
        <f>INDEX(RegionStoreCount[Store Count],MATCH(Sales[[#This Row],[RegionStoretype]],RegionStoreCount[Region/Type],0))</f>
        <v>5</v>
      </c>
      <c r="M209" s="4">
        <f>AND(Sales[[#This Row],[date]]&lt;=TY_YTDMax,Sales[[#This Row],[date]]&gt;=TY_YTDMin)*Sales[[#This Row],[sales]]</f>
        <v>0</v>
      </c>
      <c r="N209" s="4">
        <f>AND(Sales[[#This Row],[date]]&lt;=LY_YTDMax,Sales[[#This Row],[date]]&gt;=LY_YTDMin)*Sales[[#This Row],[sales]]</f>
        <v>173902.48010000002</v>
      </c>
      <c r="O209" s="4">
        <f>AND(Sales[[#This Row],[date]]&gt;=YoY_Min,Sales[[#This Row],[date]]&lt;=TY_YTDMax)*(Sales[[#This Row],[sales]]/Sales[[#This Row],[sqft]])</f>
        <v>0</v>
      </c>
      <c r="P209" s="4">
        <f>SUMIF(Sales[RegionStoretype],Sales[[#This Row],[RegionStoretype]],Sales[YoY_SSF])/Sales[[#This Row],[Region_TypeCount]]</f>
        <v>59.469551530910678</v>
      </c>
    </row>
    <row r="210" spans="1:16" x14ac:dyDescent="0.25">
      <c r="A210" s="1">
        <v>42741</v>
      </c>
      <c r="B210">
        <v>11</v>
      </c>
      <c r="C210">
        <v>19</v>
      </c>
      <c r="D210">
        <v>5500.3690999999999</v>
      </c>
      <c r="E210">
        <f>INDEX(Stores[region],MATCH(Sales[[#This Row],[store_no]],Stores[store_no],0))</f>
        <v>1</v>
      </c>
      <c r="F210" t="str">
        <f>INDEX(Stores[storetype],MATCH(Sales[[#This Row],[store_no]],Stores[store_no],0))</f>
        <v>A</v>
      </c>
      <c r="G210" t="str">
        <f>INDEX(Stores[location_city],MATCH(Sales[[#This Row],[store_no]],Stores[store_no],0))</f>
        <v>Cleveland</v>
      </c>
      <c r="H210" t="str">
        <f>INDEX(Stores[location_state],MATCH(Sales[[#This Row],[store_no]],Stores[store_no],0))</f>
        <v>Ohio</v>
      </c>
      <c r="I210">
        <f>INDEX(Stores[sqft],MATCH(Sales[[#This Row],[store_no]],Stores[store_no],0))</f>
        <v>192400</v>
      </c>
      <c r="J210" s="4" t="str">
        <f>INDEX(Departments[dept_name],MATCH(Sales[[#This Row],[dept_no]],Departments[dept_no],0))</f>
        <v>Tools</v>
      </c>
      <c r="K210" s="4" t="str">
        <f>CONCATENATE(Sales[[#This Row],[region]],Sales[[#This Row],[storetype]])</f>
        <v>1A</v>
      </c>
      <c r="L210" s="4">
        <f>INDEX(RegionStoreCount[Store Count],MATCH(Sales[[#This Row],[RegionStoretype]],RegionStoreCount[Region/Type],0))</f>
        <v>5</v>
      </c>
      <c r="M210" s="4">
        <f>AND(Sales[[#This Row],[date]]&lt;=TY_YTDMax,Sales[[#This Row],[date]]&gt;=TY_YTDMin)*Sales[[#This Row],[sales]]</f>
        <v>0</v>
      </c>
      <c r="N210" s="4">
        <f>AND(Sales[[#This Row],[date]]&lt;=LY_YTDMax,Sales[[#This Row],[date]]&gt;=LY_YTDMin)*Sales[[#This Row],[sales]]</f>
        <v>5500.3690999999999</v>
      </c>
      <c r="O210" s="4">
        <f>AND(Sales[[#This Row],[date]]&gt;=YoY_Min,Sales[[#This Row],[date]]&lt;=TY_YTDMax)*(Sales[[#This Row],[sales]]/Sales[[#This Row],[sqft]])</f>
        <v>0</v>
      </c>
      <c r="P210" s="4">
        <f>SUMIF(Sales[RegionStoretype],Sales[[#This Row],[RegionStoretype]],Sales[YoY_SSF])/Sales[[#This Row],[Region_TypeCount]]</f>
        <v>59.469551530910678</v>
      </c>
    </row>
    <row r="211" spans="1:16" x14ac:dyDescent="0.25">
      <c r="A211" s="1">
        <v>42741</v>
      </c>
      <c r="B211">
        <v>11</v>
      </c>
      <c r="C211">
        <v>20</v>
      </c>
      <c r="D211">
        <v>19797.526399999999</v>
      </c>
      <c r="E211">
        <f>INDEX(Stores[region],MATCH(Sales[[#This Row],[store_no]],Stores[store_no],0))</f>
        <v>1</v>
      </c>
      <c r="F211" t="str">
        <f>INDEX(Stores[storetype],MATCH(Sales[[#This Row],[store_no]],Stores[store_no],0))</f>
        <v>A</v>
      </c>
      <c r="G211" t="str">
        <f>INDEX(Stores[location_city],MATCH(Sales[[#This Row],[store_no]],Stores[store_no],0))</f>
        <v>Cleveland</v>
      </c>
      <c r="H211" t="str">
        <f>INDEX(Stores[location_state],MATCH(Sales[[#This Row],[store_no]],Stores[store_no],0))</f>
        <v>Ohio</v>
      </c>
      <c r="I211">
        <f>INDEX(Stores[sqft],MATCH(Sales[[#This Row],[store_no]],Stores[store_no],0))</f>
        <v>192400</v>
      </c>
      <c r="J211" s="4" t="str">
        <f>INDEX(Departments[dept_name],MATCH(Sales[[#This Row],[dept_no]],Departments[dept_no],0))</f>
        <v>Toys</v>
      </c>
      <c r="K211" s="4" t="str">
        <f>CONCATENATE(Sales[[#This Row],[region]],Sales[[#This Row],[storetype]])</f>
        <v>1A</v>
      </c>
      <c r="L211" s="4">
        <f>INDEX(RegionStoreCount[Store Count],MATCH(Sales[[#This Row],[RegionStoretype]],RegionStoreCount[Region/Type],0))</f>
        <v>5</v>
      </c>
      <c r="M211" s="4">
        <f>AND(Sales[[#This Row],[date]]&lt;=TY_YTDMax,Sales[[#This Row],[date]]&gt;=TY_YTDMin)*Sales[[#This Row],[sales]]</f>
        <v>0</v>
      </c>
      <c r="N211" s="4">
        <f>AND(Sales[[#This Row],[date]]&lt;=LY_YTDMax,Sales[[#This Row],[date]]&gt;=LY_YTDMin)*Sales[[#This Row],[sales]]</f>
        <v>19797.526399999999</v>
      </c>
      <c r="O211" s="4">
        <f>AND(Sales[[#This Row],[date]]&gt;=YoY_Min,Sales[[#This Row],[date]]&lt;=TY_YTDMax)*(Sales[[#This Row],[sales]]/Sales[[#This Row],[sqft]])</f>
        <v>0</v>
      </c>
      <c r="P211" s="4">
        <f>SUMIF(Sales[RegionStoretype],Sales[[#This Row],[RegionStoretype]],Sales[YoY_SSF])/Sales[[#This Row],[Region_TypeCount]]</f>
        <v>59.469551530910678</v>
      </c>
    </row>
    <row r="212" spans="1:16" x14ac:dyDescent="0.25">
      <c r="A212" s="1">
        <v>42741</v>
      </c>
      <c r="B212">
        <v>12</v>
      </c>
      <c r="C212">
        <v>1</v>
      </c>
      <c r="D212">
        <v>21251.589100000001</v>
      </c>
      <c r="E212">
        <f>INDEX(Stores[region],MATCH(Sales[[#This Row],[store_no]],Stores[store_no],0))</f>
        <v>2</v>
      </c>
      <c r="F212" t="str">
        <f>INDEX(Stores[storetype],MATCH(Sales[[#This Row],[store_no]],Stores[store_no],0))</f>
        <v>B</v>
      </c>
      <c r="G212" t="str">
        <f>INDEX(Stores[location_city],MATCH(Sales[[#This Row],[store_no]],Stores[store_no],0))</f>
        <v>Indianapolis</v>
      </c>
      <c r="H212" t="str">
        <f>INDEX(Stores[location_state],MATCH(Sales[[#This Row],[store_no]],Stores[store_no],0))</f>
        <v>Indiana</v>
      </c>
      <c r="I212">
        <f>INDEX(Stores[sqft],MATCH(Sales[[#This Row],[store_no]],Stores[store_no],0))</f>
        <v>120800</v>
      </c>
      <c r="J212" s="4" t="str">
        <f>INDEX(Departments[dept_name],MATCH(Sales[[#This Row],[dept_no]],Departments[dept_no],0))</f>
        <v>Automotive</v>
      </c>
      <c r="K212" s="4" t="str">
        <f>CONCATENATE(Sales[[#This Row],[region]],Sales[[#This Row],[storetype]])</f>
        <v>2B</v>
      </c>
      <c r="L212" s="4">
        <f>INDEX(RegionStoreCount[Store Count],MATCH(Sales[[#This Row],[RegionStoretype]],RegionStoreCount[Region/Type],0))</f>
        <v>6</v>
      </c>
      <c r="M212" s="4">
        <f>AND(Sales[[#This Row],[date]]&lt;=TY_YTDMax,Sales[[#This Row],[date]]&gt;=TY_YTDMin)*Sales[[#This Row],[sales]]</f>
        <v>0</v>
      </c>
      <c r="N212" s="4">
        <f>AND(Sales[[#This Row],[date]]&lt;=LY_YTDMax,Sales[[#This Row],[date]]&gt;=LY_YTDMin)*Sales[[#This Row],[sales]]</f>
        <v>21251.589100000001</v>
      </c>
      <c r="O212" s="4">
        <f>AND(Sales[[#This Row],[date]]&gt;=YoY_Min,Sales[[#This Row],[date]]&lt;=TY_YTDMax)*(Sales[[#This Row],[sales]]/Sales[[#This Row],[sqft]])</f>
        <v>0</v>
      </c>
      <c r="P212" s="4">
        <f>SUMIF(Sales[RegionStoretype],Sales[[#This Row],[RegionStoretype]],Sales[YoY_SSF])/Sales[[#This Row],[Region_TypeCount]]</f>
        <v>58.393757732919049</v>
      </c>
    </row>
    <row r="213" spans="1:16" x14ac:dyDescent="0.25">
      <c r="A213" s="1">
        <v>42741</v>
      </c>
      <c r="B213">
        <v>12</v>
      </c>
      <c r="C213">
        <v>2</v>
      </c>
      <c r="D213">
        <v>42682.097499999996</v>
      </c>
      <c r="E213">
        <f>INDEX(Stores[region],MATCH(Sales[[#This Row],[store_no]],Stores[store_no],0))</f>
        <v>2</v>
      </c>
      <c r="F213" t="str">
        <f>INDEX(Stores[storetype],MATCH(Sales[[#This Row],[store_no]],Stores[store_no],0))</f>
        <v>B</v>
      </c>
      <c r="G213" t="str">
        <f>INDEX(Stores[location_city],MATCH(Sales[[#This Row],[store_no]],Stores[store_no],0))</f>
        <v>Indianapolis</v>
      </c>
      <c r="H213" t="str">
        <f>INDEX(Stores[location_state],MATCH(Sales[[#This Row],[store_no]],Stores[store_no],0))</f>
        <v>Indiana</v>
      </c>
      <c r="I213">
        <f>INDEX(Stores[sqft],MATCH(Sales[[#This Row],[store_no]],Stores[store_no],0))</f>
        <v>120800</v>
      </c>
      <c r="J213" s="4" t="str">
        <f>INDEX(Departments[dept_name],MATCH(Sales[[#This Row],[dept_no]],Departments[dept_no],0))</f>
        <v>Baby</v>
      </c>
      <c r="K213" s="4" t="str">
        <f>CONCATENATE(Sales[[#This Row],[region]],Sales[[#This Row],[storetype]])</f>
        <v>2B</v>
      </c>
      <c r="L213" s="4">
        <f>INDEX(RegionStoreCount[Store Count],MATCH(Sales[[#This Row],[RegionStoretype]],RegionStoreCount[Region/Type],0))</f>
        <v>6</v>
      </c>
      <c r="M213" s="4">
        <f>AND(Sales[[#This Row],[date]]&lt;=TY_YTDMax,Sales[[#This Row],[date]]&gt;=TY_YTDMin)*Sales[[#This Row],[sales]]</f>
        <v>0</v>
      </c>
      <c r="N213" s="4">
        <f>AND(Sales[[#This Row],[date]]&lt;=LY_YTDMax,Sales[[#This Row],[date]]&gt;=LY_YTDMin)*Sales[[#This Row],[sales]]</f>
        <v>42682.097499999996</v>
      </c>
      <c r="O213" s="4">
        <f>AND(Sales[[#This Row],[date]]&gt;=YoY_Min,Sales[[#This Row],[date]]&lt;=TY_YTDMax)*(Sales[[#This Row],[sales]]/Sales[[#This Row],[sqft]])</f>
        <v>0</v>
      </c>
      <c r="P213" s="4">
        <f>SUMIF(Sales[RegionStoretype],Sales[[#This Row],[RegionStoretype]],Sales[YoY_SSF])/Sales[[#This Row],[Region_TypeCount]]</f>
        <v>58.393757732919049</v>
      </c>
    </row>
    <row r="214" spans="1:16" x14ac:dyDescent="0.25">
      <c r="A214" s="1">
        <v>42741</v>
      </c>
      <c r="B214">
        <v>12</v>
      </c>
      <c r="C214">
        <v>3</v>
      </c>
      <c r="D214">
        <v>47719.31</v>
      </c>
      <c r="E214">
        <f>INDEX(Stores[region],MATCH(Sales[[#This Row],[store_no]],Stores[store_no],0))</f>
        <v>2</v>
      </c>
      <c r="F214" t="str">
        <f>INDEX(Stores[storetype],MATCH(Sales[[#This Row],[store_no]],Stores[store_no],0))</f>
        <v>B</v>
      </c>
      <c r="G214" t="str">
        <f>INDEX(Stores[location_city],MATCH(Sales[[#This Row],[store_no]],Stores[store_no],0))</f>
        <v>Indianapolis</v>
      </c>
      <c r="H214" t="str">
        <f>INDEX(Stores[location_state],MATCH(Sales[[#This Row],[store_no]],Stores[store_no],0))</f>
        <v>Indiana</v>
      </c>
      <c r="I214">
        <f>INDEX(Stores[sqft],MATCH(Sales[[#This Row],[store_no]],Stores[store_no],0))</f>
        <v>120800</v>
      </c>
      <c r="J214" s="4" t="str">
        <f>INDEX(Departments[dept_name],MATCH(Sales[[#This Row],[dept_no]],Departments[dept_no],0))</f>
        <v>Beauty</v>
      </c>
      <c r="K214" s="4" t="str">
        <f>CONCATENATE(Sales[[#This Row],[region]],Sales[[#This Row],[storetype]])</f>
        <v>2B</v>
      </c>
      <c r="L214" s="4">
        <f>INDEX(RegionStoreCount[Store Count],MATCH(Sales[[#This Row],[RegionStoretype]],RegionStoreCount[Region/Type],0))</f>
        <v>6</v>
      </c>
      <c r="M214" s="4">
        <f>AND(Sales[[#This Row],[date]]&lt;=TY_YTDMax,Sales[[#This Row],[date]]&gt;=TY_YTDMin)*Sales[[#This Row],[sales]]</f>
        <v>0</v>
      </c>
      <c r="N214" s="4">
        <f>AND(Sales[[#This Row],[date]]&lt;=LY_YTDMax,Sales[[#This Row],[date]]&gt;=LY_YTDMin)*Sales[[#This Row],[sales]]</f>
        <v>47719.31</v>
      </c>
      <c r="O214" s="4">
        <f>AND(Sales[[#This Row],[date]]&gt;=YoY_Min,Sales[[#This Row],[date]]&lt;=TY_YTDMax)*(Sales[[#This Row],[sales]]/Sales[[#This Row],[sqft]])</f>
        <v>0</v>
      </c>
      <c r="P214" s="4">
        <f>SUMIF(Sales[RegionStoretype],Sales[[#This Row],[RegionStoretype]],Sales[YoY_SSF])/Sales[[#This Row],[Region_TypeCount]]</f>
        <v>58.393757732919049</v>
      </c>
    </row>
    <row r="215" spans="1:16" x14ac:dyDescent="0.25">
      <c r="A215" s="1">
        <v>42741</v>
      </c>
      <c r="B215">
        <v>12</v>
      </c>
      <c r="C215">
        <v>4</v>
      </c>
      <c r="D215">
        <v>16583.269899999999</v>
      </c>
      <c r="E215">
        <f>INDEX(Stores[region],MATCH(Sales[[#This Row],[store_no]],Stores[store_no],0))</f>
        <v>2</v>
      </c>
      <c r="F215" t="str">
        <f>INDEX(Stores[storetype],MATCH(Sales[[#This Row],[store_no]],Stores[store_no],0))</f>
        <v>B</v>
      </c>
      <c r="G215" t="str">
        <f>INDEX(Stores[location_city],MATCH(Sales[[#This Row],[store_no]],Stores[store_no],0))</f>
        <v>Indianapolis</v>
      </c>
      <c r="H215" t="str">
        <f>INDEX(Stores[location_state],MATCH(Sales[[#This Row],[store_no]],Stores[store_no],0))</f>
        <v>Indiana</v>
      </c>
      <c r="I215">
        <f>INDEX(Stores[sqft],MATCH(Sales[[#This Row],[store_no]],Stores[store_no],0))</f>
        <v>120800</v>
      </c>
      <c r="J215" s="4" t="str">
        <f>INDEX(Departments[dept_name],MATCH(Sales[[#This Row],[dept_no]],Departments[dept_no],0))</f>
        <v>Books</v>
      </c>
      <c r="K215" s="4" t="str">
        <f>CONCATENATE(Sales[[#This Row],[region]],Sales[[#This Row],[storetype]])</f>
        <v>2B</v>
      </c>
      <c r="L215" s="4">
        <f>INDEX(RegionStoreCount[Store Count],MATCH(Sales[[#This Row],[RegionStoretype]],RegionStoreCount[Region/Type],0))</f>
        <v>6</v>
      </c>
      <c r="M215" s="4">
        <f>AND(Sales[[#This Row],[date]]&lt;=TY_YTDMax,Sales[[#This Row],[date]]&gt;=TY_YTDMin)*Sales[[#This Row],[sales]]</f>
        <v>0</v>
      </c>
      <c r="N215" s="4">
        <f>AND(Sales[[#This Row],[date]]&lt;=LY_YTDMax,Sales[[#This Row],[date]]&gt;=LY_YTDMin)*Sales[[#This Row],[sales]]</f>
        <v>16583.269899999999</v>
      </c>
      <c r="O215" s="4">
        <f>AND(Sales[[#This Row],[date]]&gt;=YoY_Min,Sales[[#This Row],[date]]&lt;=TY_YTDMax)*(Sales[[#This Row],[sales]]/Sales[[#This Row],[sqft]])</f>
        <v>0</v>
      </c>
      <c r="P215" s="4">
        <f>SUMIF(Sales[RegionStoretype],Sales[[#This Row],[RegionStoretype]],Sales[YoY_SSF])/Sales[[#This Row],[Region_TypeCount]]</f>
        <v>58.393757732919049</v>
      </c>
    </row>
    <row r="216" spans="1:16" x14ac:dyDescent="0.25">
      <c r="A216" s="1">
        <v>42741</v>
      </c>
      <c r="B216">
        <v>12</v>
      </c>
      <c r="C216">
        <v>5</v>
      </c>
      <c r="D216">
        <v>50701.327699999994</v>
      </c>
      <c r="E216">
        <f>INDEX(Stores[region],MATCH(Sales[[#This Row],[store_no]],Stores[store_no],0))</f>
        <v>2</v>
      </c>
      <c r="F216" t="str">
        <f>INDEX(Stores[storetype],MATCH(Sales[[#This Row],[store_no]],Stores[store_no],0))</f>
        <v>B</v>
      </c>
      <c r="G216" t="str">
        <f>INDEX(Stores[location_city],MATCH(Sales[[#This Row],[store_no]],Stores[store_no],0))</f>
        <v>Indianapolis</v>
      </c>
      <c r="H216" t="str">
        <f>INDEX(Stores[location_state],MATCH(Sales[[#This Row],[store_no]],Stores[store_no],0))</f>
        <v>Indiana</v>
      </c>
      <c r="I216">
        <f>INDEX(Stores[sqft],MATCH(Sales[[#This Row],[store_no]],Stores[store_no],0))</f>
        <v>120800</v>
      </c>
      <c r="J216" s="4" t="str">
        <f>INDEX(Departments[dept_name],MATCH(Sales[[#This Row],[dept_no]],Departments[dept_no],0))</f>
        <v>Clothing</v>
      </c>
      <c r="K216" s="4" t="str">
        <f>CONCATENATE(Sales[[#This Row],[region]],Sales[[#This Row],[storetype]])</f>
        <v>2B</v>
      </c>
      <c r="L216" s="4">
        <f>INDEX(RegionStoreCount[Store Count],MATCH(Sales[[#This Row],[RegionStoretype]],RegionStoreCount[Region/Type],0))</f>
        <v>6</v>
      </c>
      <c r="M216" s="4">
        <f>AND(Sales[[#This Row],[date]]&lt;=TY_YTDMax,Sales[[#This Row],[date]]&gt;=TY_YTDMin)*Sales[[#This Row],[sales]]</f>
        <v>0</v>
      </c>
      <c r="N216" s="4">
        <f>AND(Sales[[#This Row],[date]]&lt;=LY_YTDMax,Sales[[#This Row],[date]]&gt;=LY_YTDMin)*Sales[[#This Row],[sales]]</f>
        <v>50701.327699999994</v>
      </c>
      <c r="O216" s="4">
        <f>AND(Sales[[#This Row],[date]]&gt;=YoY_Min,Sales[[#This Row],[date]]&lt;=TY_YTDMax)*(Sales[[#This Row],[sales]]/Sales[[#This Row],[sqft]])</f>
        <v>0</v>
      </c>
      <c r="P216" s="4">
        <f>SUMIF(Sales[RegionStoretype],Sales[[#This Row],[RegionStoretype]],Sales[YoY_SSF])/Sales[[#This Row],[Region_TypeCount]]</f>
        <v>58.393757732919049</v>
      </c>
    </row>
    <row r="217" spans="1:16" x14ac:dyDescent="0.25">
      <c r="A217" s="1">
        <v>42741</v>
      </c>
      <c r="B217">
        <v>12</v>
      </c>
      <c r="C217">
        <v>6</v>
      </c>
      <c r="D217">
        <v>33479.759100000003</v>
      </c>
      <c r="E217">
        <f>INDEX(Stores[region],MATCH(Sales[[#This Row],[store_no]],Stores[store_no],0))</f>
        <v>2</v>
      </c>
      <c r="F217" t="str">
        <f>INDEX(Stores[storetype],MATCH(Sales[[#This Row],[store_no]],Stores[store_no],0))</f>
        <v>B</v>
      </c>
      <c r="G217" t="str">
        <f>INDEX(Stores[location_city],MATCH(Sales[[#This Row],[store_no]],Stores[store_no],0))</f>
        <v>Indianapolis</v>
      </c>
      <c r="H217" t="str">
        <f>INDEX(Stores[location_state],MATCH(Sales[[#This Row],[store_no]],Stores[store_no],0))</f>
        <v>Indiana</v>
      </c>
      <c r="I217">
        <f>INDEX(Stores[sqft],MATCH(Sales[[#This Row],[store_no]],Stores[store_no],0))</f>
        <v>120800</v>
      </c>
      <c r="J217" s="4" t="str">
        <f>INDEX(Departments[dept_name],MATCH(Sales[[#This Row],[dept_no]],Departments[dept_no],0))</f>
        <v>Computers</v>
      </c>
      <c r="K217" s="4" t="str">
        <f>CONCATENATE(Sales[[#This Row],[region]],Sales[[#This Row],[storetype]])</f>
        <v>2B</v>
      </c>
      <c r="L217" s="4">
        <f>INDEX(RegionStoreCount[Store Count],MATCH(Sales[[#This Row],[RegionStoretype]],RegionStoreCount[Region/Type],0))</f>
        <v>6</v>
      </c>
      <c r="M217" s="4">
        <f>AND(Sales[[#This Row],[date]]&lt;=TY_YTDMax,Sales[[#This Row],[date]]&gt;=TY_YTDMin)*Sales[[#This Row],[sales]]</f>
        <v>0</v>
      </c>
      <c r="N217" s="4">
        <f>AND(Sales[[#This Row],[date]]&lt;=LY_YTDMax,Sales[[#This Row],[date]]&gt;=LY_YTDMin)*Sales[[#This Row],[sales]]</f>
        <v>33479.759100000003</v>
      </c>
      <c r="O217" s="4">
        <f>AND(Sales[[#This Row],[date]]&gt;=YoY_Min,Sales[[#This Row],[date]]&lt;=TY_YTDMax)*(Sales[[#This Row],[sales]]/Sales[[#This Row],[sqft]])</f>
        <v>0</v>
      </c>
      <c r="P217" s="4">
        <f>SUMIF(Sales[RegionStoretype],Sales[[#This Row],[RegionStoretype]],Sales[YoY_SSF])/Sales[[#This Row],[Region_TypeCount]]</f>
        <v>58.393757732919049</v>
      </c>
    </row>
    <row r="218" spans="1:16" x14ac:dyDescent="0.25">
      <c r="A218" s="1">
        <v>42741</v>
      </c>
      <c r="B218">
        <v>12</v>
      </c>
      <c r="C218">
        <v>7</v>
      </c>
      <c r="D218">
        <v>33259.068299999999</v>
      </c>
      <c r="E218">
        <f>INDEX(Stores[region],MATCH(Sales[[#This Row],[store_no]],Stores[store_no],0))</f>
        <v>2</v>
      </c>
      <c r="F218" t="str">
        <f>INDEX(Stores[storetype],MATCH(Sales[[#This Row],[store_no]],Stores[store_no],0))</f>
        <v>B</v>
      </c>
      <c r="G218" t="str">
        <f>INDEX(Stores[location_city],MATCH(Sales[[#This Row],[store_no]],Stores[store_no],0))</f>
        <v>Indianapolis</v>
      </c>
      <c r="H218" t="str">
        <f>INDEX(Stores[location_state],MATCH(Sales[[#This Row],[store_no]],Stores[store_no],0))</f>
        <v>Indiana</v>
      </c>
      <c r="I218">
        <f>INDEX(Stores[sqft],MATCH(Sales[[#This Row],[store_no]],Stores[store_no],0))</f>
        <v>120800</v>
      </c>
      <c r="J218" s="4" t="str">
        <f>INDEX(Departments[dept_name],MATCH(Sales[[#This Row],[dept_no]],Departments[dept_no],0))</f>
        <v>Electronics</v>
      </c>
      <c r="K218" s="4" t="str">
        <f>CONCATENATE(Sales[[#This Row],[region]],Sales[[#This Row],[storetype]])</f>
        <v>2B</v>
      </c>
      <c r="L218" s="4">
        <f>INDEX(RegionStoreCount[Store Count],MATCH(Sales[[#This Row],[RegionStoretype]],RegionStoreCount[Region/Type],0))</f>
        <v>6</v>
      </c>
      <c r="M218" s="4">
        <f>AND(Sales[[#This Row],[date]]&lt;=TY_YTDMax,Sales[[#This Row],[date]]&gt;=TY_YTDMin)*Sales[[#This Row],[sales]]</f>
        <v>0</v>
      </c>
      <c r="N218" s="4">
        <f>AND(Sales[[#This Row],[date]]&lt;=LY_YTDMax,Sales[[#This Row],[date]]&gt;=LY_YTDMin)*Sales[[#This Row],[sales]]</f>
        <v>33259.068299999999</v>
      </c>
      <c r="O218" s="4">
        <f>AND(Sales[[#This Row],[date]]&gt;=YoY_Min,Sales[[#This Row],[date]]&lt;=TY_YTDMax)*(Sales[[#This Row],[sales]]/Sales[[#This Row],[sqft]])</f>
        <v>0</v>
      </c>
      <c r="P218" s="4">
        <f>SUMIF(Sales[RegionStoretype],Sales[[#This Row],[RegionStoretype]],Sales[YoY_SSF])/Sales[[#This Row],[Region_TypeCount]]</f>
        <v>58.393757732919049</v>
      </c>
    </row>
    <row r="219" spans="1:16" x14ac:dyDescent="0.25">
      <c r="A219" s="1">
        <v>42741</v>
      </c>
      <c r="B219">
        <v>12</v>
      </c>
      <c r="C219">
        <v>8</v>
      </c>
      <c r="D219">
        <v>4806.6084000000001</v>
      </c>
      <c r="E219">
        <f>INDEX(Stores[region],MATCH(Sales[[#This Row],[store_no]],Stores[store_no],0))</f>
        <v>2</v>
      </c>
      <c r="F219" t="str">
        <f>INDEX(Stores[storetype],MATCH(Sales[[#This Row],[store_no]],Stores[store_no],0))</f>
        <v>B</v>
      </c>
      <c r="G219" t="str">
        <f>INDEX(Stores[location_city],MATCH(Sales[[#This Row],[store_no]],Stores[store_no],0))</f>
        <v>Indianapolis</v>
      </c>
      <c r="H219" t="str">
        <f>INDEX(Stores[location_state],MATCH(Sales[[#This Row],[store_no]],Stores[store_no],0))</f>
        <v>Indiana</v>
      </c>
      <c r="I219">
        <f>INDEX(Stores[sqft],MATCH(Sales[[#This Row],[store_no]],Stores[store_no],0))</f>
        <v>120800</v>
      </c>
      <c r="J219" s="4" t="str">
        <f>INDEX(Departments[dept_name],MATCH(Sales[[#This Row],[dept_no]],Departments[dept_no],0))</f>
        <v>Games</v>
      </c>
      <c r="K219" s="4" t="str">
        <f>CONCATENATE(Sales[[#This Row],[region]],Sales[[#This Row],[storetype]])</f>
        <v>2B</v>
      </c>
      <c r="L219" s="4">
        <f>INDEX(RegionStoreCount[Store Count],MATCH(Sales[[#This Row],[RegionStoretype]],RegionStoreCount[Region/Type],0))</f>
        <v>6</v>
      </c>
      <c r="M219" s="4">
        <f>AND(Sales[[#This Row],[date]]&lt;=TY_YTDMax,Sales[[#This Row],[date]]&gt;=TY_YTDMin)*Sales[[#This Row],[sales]]</f>
        <v>0</v>
      </c>
      <c r="N219" s="4">
        <f>AND(Sales[[#This Row],[date]]&lt;=LY_YTDMax,Sales[[#This Row],[date]]&gt;=LY_YTDMin)*Sales[[#This Row],[sales]]</f>
        <v>4806.6084000000001</v>
      </c>
      <c r="O219" s="4">
        <f>AND(Sales[[#This Row],[date]]&gt;=YoY_Min,Sales[[#This Row],[date]]&lt;=TY_YTDMax)*(Sales[[#This Row],[sales]]/Sales[[#This Row],[sqft]])</f>
        <v>0</v>
      </c>
      <c r="P219" s="4">
        <f>SUMIF(Sales[RegionStoretype],Sales[[#This Row],[RegionStoretype]],Sales[YoY_SSF])/Sales[[#This Row],[Region_TypeCount]]</f>
        <v>58.393757732919049</v>
      </c>
    </row>
    <row r="220" spans="1:16" x14ac:dyDescent="0.25">
      <c r="A220" s="1">
        <v>42741</v>
      </c>
      <c r="B220">
        <v>12</v>
      </c>
      <c r="C220">
        <v>9</v>
      </c>
      <c r="D220">
        <v>23947.5677</v>
      </c>
      <c r="E220">
        <f>INDEX(Stores[region],MATCH(Sales[[#This Row],[store_no]],Stores[store_no],0))</f>
        <v>2</v>
      </c>
      <c r="F220" t="str">
        <f>INDEX(Stores[storetype],MATCH(Sales[[#This Row],[store_no]],Stores[store_no],0))</f>
        <v>B</v>
      </c>
      <c r="G220" t="str">
        <f>INDEX(Stores[location_city],MATCH(Sales[[#This Row],[store_no]],Stores[store_no],0))</f>
        <v>Indianapolis</v>
      </c>
      <c r="H220" t="str">
        <f>INDEX(Stores[location_state],MATCH(Sales[[#This Row],[store_no]],Stores[store_no],0))</f>
        <v>Indiana</v>
      </c>
      <c r="I220">
        <f>INDEX(Stores[sqft],MATCH(Sales[[#This Row],[store_no]],Stores[store_no],0))</f>
        <v>120800</v>
      </c>
      <c r="J220" s="4" t="str">
        <f>INDEX(Departments[dept_name],MATCH(Sales[[#This Row],[dept_no]],Departments[dept_no],0))</f>
        <v>Garden</v>
      </c>
      <c r="K220" s="4" t="str">
        <f>CONCATENATE(Sales[[#This Row],[region]],Sales[[#This Row],[storetype]])</f>
        <v>2B</v>
      </c>
      <c r="L220" s="4">
        <f>INDEX(RegionStoreCount[Store Count],MATCH(Sales[[#This Row],[RegionStoretype]],RegionStoreCount[Region/Type],0))</f>
        <v>6</v>
      </c>
      <c r="M220" s="4">
        <f>AND(Sales[[#This Row],[date]]&lt;=TY_YTDMax,Sales[[#This Row],[date]]&gt;=TY_YTDMin)*Sales[[#This Row],[sales]]</f>
        <v>0</v>
      </c>
      <c r="N220" s="4">
        <f>AND(Sales[[#This Row],[date]]&lt;=LY_YTDMax,Sales[[#This Row],[date]]&gt;=LY_YTDMin)*Sales[[#This Row],[sales]]</f>
        <v>23947.5677</v>
      </c>
      <c r="O220" s="4">
        <f>AND(Sales[[#This Row],[date]]&gt;=YoY_Min,Sales[[#This Row],[date]]&lt;=TY_YTDMax)*(Sales[[#This Row],[sales]]/Sales[[#This Row],[sqft]])</f>
        <v>0</v>
      </c>
      <c r="P220" s="4">
        <f>SUMIF(Sales[RegionStoretype],Sales[[#This Row],[RegionStoretype]],Sales[YoY_SSF])/Sales[[#This Row],[Region_TypeCount]]</f>
        <v>58.393757732919049</v>
      </c>
    </row>
    <row r="221" spans="1:16" x14ac:dyDescent="0.25">
      <c r="A221" s="1">
        <v>42741</v>
      </c>
      <c r="B221">
        <v>12</v>
      </c>
      <c r="C221">
        <v>10</v>
      </c>
      <c r="D221">
        <v>34027.202600000004</v>
      </c>
      <c r="E221">
        <f>INDEX(Stores[region],MATCH(Sales[[#This Row],[store_no]],Stores[store_no],0))</f>
        <v>2</v>
      </c>
      <c r="F221" t="str">
        <f>INDEX(Stores[storetype],MATCH(Sales[[#This Row],[store_no]],Stores[store_no],0))</f>
        <v>B</v>
      </c>
      <c r="G221" t="str">
        <f>INDEX(Stores[location_city],MATCH(Sales[[#This Row],[store_no]],Stores[store_no],0))</f>
        <v>Indianapolis</v>
      </c>
      <c r="H221" t="str">
        <f>INDEX(Stores[location_state],MATCH(Sales[[#This Row],[store_no]],Stores[store_no],0))</f>
        <v>Indiana</v>
      </c>
      <c r="I221">
        <f>INDEX(Stores[sqft],MATCH(Sales[[#This Row],[store_no]],Stores[store_no],0))</f>
        <v>120800</v>
      </c>
      <c r="J221" s="4" t="str">
        <f>INDEX(Departments[dept_name],MATCH(Sales[[#This Row],[dept_no]],Departments[dept_no],0))</f>
        <v>Health</v>
      </c>
      <c r="K221" s="4" t="str">
        <f>CONCATENATE(Sales[[#This Row],[region]],Sales[[#This Row],[storetype]])</f>
        <v>2B</v>
      </c>
      <c r="L221" s="4">
        <f>INDEX(RegionStoreCount[Store Count],MATCH(Sales[[#This Row],[RegionStoretype]],RegionStoreCount[Region/Type],0))</f>
        <v>6</v>
      </c>
      <c r="M221" s="4">
        <f>AND(Sales[[#This Row],[date]]&lt;=TY_YTDMax,Sales[[#This Row],[date]]&gt;=TY_YTDMin)*Sales[[#This Row],[sales]]</f>
        <v>0</v>
      </c>
      <c r="N221" s="4">
        <f>AND(Sales[[#This Row],[date]]&lt;=LY_YTDMax,Sales[[#This Row],[date]]&gt;=LY_YTDMin)*Sales[[#This Row],[sales]]</f>
        <v>34027.202600000004</v>
      </c>
      <c r="O221" s="4">
        <f>AND(Sales[[#This Row],[date]]&gt;=YoY_Min,Sales[[#This Row],[date]]&lt;=TY_YTDMax)*(Sales[[#This Row],[sales]]/Sales[[#This Row],[sqft]])</f>
        <v>0</v>
      </c>
      <c r="P221" s="4">
        <f>SUMIF(Sales[RegionStoretype],Sales[[#This Row],[RegionStoretype]],Sales[YoY_SSF])/Sales[[#This Row],[Region_TypeCount]]</f>
        <v>58.393757732919049</v>
      </c>
    </row>
    <row r="222" spans="1:16" x14ac:dyDescent="0.25">
      <c r="A222" s="1">
        <v>42741</v>
      </c>
      <c r="B222">
        <v>12</v>
      </c>
      <c r="C222">
        <v>11</v>
      </c>
      <c r="D222">
        <v>53312.902000000002</v>
      </c>
      <c r="E222">
        <f>INDEX(Stores[region],MATCH(Sales[[#This Row],[store_no]],Stores[store_no],0))</f>
        <v>2</v>
      </c>
      <c r="F222" t="str">
        <f>INDEX(Stores[storetype],MATCH(Sales[[#This Row],[store_no]],Stores[store_no],0))</f>
        <v>B</v>
      </c>
      <c r="G222" t="str">
        <f>INDEX(Stores[location_city],MATCH(Sales[[#This Row],[store_no]],Stores[store_no],0))</f>
        <v>Indianapolis</v>
      </c>
      <c r="H222" t="str">
        <f>INDEX(Stores[location_state],MATCH(Sales[[#This Row],[store_no]],Stores[store_no],0))</f>
        <v>Indiana</v>
      </c>
      <c r="I222">
        <f>INDEX(Stores[sqft],MATCH(Sales[[#This Row],[store_no]],Stores[store_no],0))</f>
        <v>120800</v>
      </c>
      <c r="J222" s="4" t="str">
        <f>INDEX(Departments[dept_name],MATCH(Sales[[#This Row],[dept_no]],Departments[dept_no],0))</f>
        <v>Home</v>
      </c>
      <c r="K222" s="4" t="str">
        <f>CONCATENATE(Sales[[#This Row],[region]],Sales[[#This Row],[storetype]])</f>
        <v>2B</v>
      </c>
      <c r="L222" s="4">
        <f>INDEX(RegionStoreCount[Store Count],MATCH(Sales[[#This Row],[RegionStoretype]],RegionStoreCount[Region/Type],0))</f>
        <v>6</v>
      </c>
      <c r="M222" s="4">
        <f>AND(Sales[[#This Row],[date]]&lt;=TY_YTDMax,Sales[[#This Row],[date]]&gt;=TY_YTDMin)*Sales[[#This Row],[sales]]</f>
        <v>0</v>
      </c>
      <c r="N222" s="4">
        <f>AND(Sales[[#This Row],[date]]&lt;=LY_YTDMax,Sales[[#This Row],[date]]&gt;=LY_YTDMin)*Sales[[#This Row],[sales]]</f>
        <v>53312.902000000002</v>
      </c>
      <c r="O222" s="4">
        <f>AND(Sales[[#This Row],[date]]&gt;=YoY_Min,Sales[[#This Row],[date]]&lt;=TY_YTDMax)*(Sales[[#This Row],[sales]]/Sales[[#This Row],[sqft]])</f>
        <v>0</v>
      </c>
      <c r="P222" s="4">
        <f>SUMIF(Sales[RegionStoretype],Sales[[#This Row],[RegionStoretype]],Sales[YoY_SSF])/Sales[[#This Row],[Region_TypeCount]]</f>
        <v>58.393757732919049</v>
      </c>
    </row>
    <row r="223" spans="1:16" x14ac:dyDescent="0.25">
      <c r="A223" s="1">
        <v>42741</v>
      </c>
      <c r="B223">
        <v>12</v>
      </c>
      <c r="C223">
        <v>12</v>
      </c>
      <c r="D223">
        <v>74949.650699999984</v>
      </c>
      <c r="E223">
        <f>INDEX(Stores[region],MATCH(Sales[[#This Row],[store_no]],Stores[store_no],0))</f>
        <v>2</v>
      </c>
      <c r="F223" t="str">
        <f>INDEX(Stores[storetype],MATCH(Sales[[#This Row],[store_no]],Stores[store_no],0))</f>
        <v>B</v>
      </c>
      <c r="G223" t="str">
        <f>INDEX(Stores[location_city],MATCH(Sales[[#This Row],[store_no]],Stores[store_no],0))</f>
        <v>Indianapolis</v>
      </c>
      <c r="H223" t="str">
        <f>INDEX(Stores[location_state],MATCH(Sales[[#This Row],[store_no]],Stores[store_no],0))</f>
        <v>Indiana</v>
      </c>
      <c r="I223">
        <f>INDEX(Stores[sqft],MATCH(Sales[[#This Row],[store_no]],Stores[store_no],0))</f>
        <v>120800</v>
      </c>
      <c r="J223" s="4" t="str">
        <f>INDEX(Departments[dept_name],MATCH(Sales[[#This Row],[dept_no]],Departments[dept_no],0))</f>
        <v>Jewelery</v>
      </c>
      <c r="K223" s="4" t="str">
        <f>CONCATENATE(Sales[[#This Row],[region]],Sales[[#This Row],[storetype]])</f>
        <v>2B</v>
      </c>
      <c r="L223" s="4">
        <f>INDEX(RegionStoreCount[Store Count],MATCH(Sales[[#This Row],[RegionStoretype]],RegionStoreCount[Region/Type],0))</f>
        <v>6</v>
      </c>
      <c r="M223" s="4">
        <f>AND(Sales[[#This Row],[date]]&lt;=TY_YTDMax,Sales[[#This Row],[date]]&gt;=TY_YTDMin)*Sales[[#This Row],[sales]]</f>
        <v>0</v>
      </c>
      <c r="N223" s="4">
        <f>AND(Sales[[#This Row],[date]]&lt;=LY_YTDMax,Sales[[#This Row],[date]]&gt;=LY_YTDMin)*Sales[[#This Row],[sales]]</f>
        <v>74949.650699999984</v>
      </c>
      <c r="O223" s="4">
        <f>AND(Sales[[#This Row],[date]]&gt;=YoY_Min,Sales[[#This Row],[date]]&lt;=TY_YTDMax)*(Sales[[#This Row],[sales]]/Sales[[#This Row],[sqft]])</f>
        <v>0</v>
      </c>
      <c r="P223" s="4">
        <f>SUMIF(Sales[RegionStoretype],Sales[[#This Row],[RegionStoretype]],Sales[YoY_SSF])/Sales[[#This Row],[Region_TypeCount]]</f>
        <v>58.393757732919049</v>
      </c>
    </row>
    <row r="224" spans="1:16" x14ac:dyDescent="0.25">
      <c r="A224" s="1">
        <v>42741</v>
      </c>
      <c r="B224">
        <v>12</v>
      </c>
      <c r="C224">
        <v>13</v>
      </c>
      <c r="D224">
        <v>62486.152099999999</v>
      </c>
      <c r="E224">
        <f>INDEX(Stores[region],MATCH(Sales[[#This Row],[store_no]],Stores[store_no],0))</f>
        <v>2</v>
      </c>
      <c r="F224" t="str">
        <f>INDEX(Stores[storetype],MATCH(Sales[[#This Row],[store_no]],Stores[store_no],0))</f>
        <v>B</v>
      </c>
      <c r="G224" t="str">
        <f>INDEX(Stores[location_city],MATCH(Sales[[#This Row],[store_no]],Stores[store_no],0))</f>
        <v>Indianapolis</v>
      </c>
      <c r="H224" t="str">
        <f>INDEX(Stores[location_state],MATCH(Sales[[#This Row],[store_no]],Stores[store_no],0))</f>
        <v>Indiana</v>
      </c>
      <c r="I224">
        <f>INDEX(Stores[sqft],MATCH(Sales[[#This Row],[store_no]],Stores[store_no],0))</f>
        <v>120800</v>
      </c>
      <c r="J224" s="4" t="str">
        <f>INDEX(Departments[dept_name],MATCH(Sales[[#This Row],[dept_no]],Departments[dept_no],0))</f>
        <v>Kids</v>
      </c>
      <c r="K224" s="4" t="str">
        <f>CONCATENATE(Sales[[#This Row],[region]],Sales[[#This Row],[storetype]])</f>
        <v>2B</v>
      </c>
      <c r="L224" s="4">
        <f>INDEX(RegionStoreCount[Store Count],MATCH(Sales[[#This Row],[RegionStoretype]],RegionStoreCount[Region/Type],0))</f>
        <v>6</v>
      </c>
      <c r="M224" s="4">
        <f>AND(Sales[[#This Row],[date]]&lt;=TY_YTDMax,Sales[[#This Row],[date]]&gt;=TY_YTDMin)*Sales[[#This Row],[sales]]</f>
        <v>0</v>
      </c>
      <c r="N224" s="4">
        <f>AND(Sales[[#This Row],[date]]&lt;=LY_YTDMax,Sales[[#This Row],[date]]&gt;=LY_YTDMin)*Sales[[#This Row],[sales]]</f>
        <v>62486.152099999999</v>
      </c>
      <c r="O224" s="4">
        <f>AND(Sales[[#This Row],[date]]&gt;=YoY_Min,Sales[[#This Row],[date]]&lt;=TY_YTDMax)*(Sales[[#This Row],[sales]]/Sales[[#This Row],[sqft]])</f>
        <v>0</v>
      </c>
      <c r="P224" s="4">
        <f>SUMIF(Sales[RegionStoretype],Sales[[#This Row],[RegionStoretype]],Sales[YoY_SSF])/Sales[[#This Row],[Region_TypeCount]]</f>
        <v>58.393757732919049</v>
      </c>
    </row>
    <row r="225" spans="1:16" x14ac:dyDescent="0.25">
      <c r="A225" s="1">
        <v>42741</v>
      </c>
      <c r="B225">
        <v>12</v>
      </c>
      <c r="C225">
        <v>15</v>
      </c>
      <c r="D225">
        <v>100900.424</v>
      </c>
      <c r="E225">
        <f>INDEX(Stores[region],MATCH(Sales[[#This Row],[store_no]],Stores[store_no],0))</f>
        <v>2</v>
      </c>
      <c r="F225" t="str">
        <f>INDEX(Stores[storetype],MATCH(Sales[[#This Row],[store_no]],Stores[store_no],0))</f>
        <v>B</v>
      </c>
      <c r="G225" t="str">
        <f>INDEX(Stores[location_city],MATCH(Sales[[#This Row],[store_no]],Stores[store_no],0))</f>
        <v>Indianapolis</v>
      </c>
      <c r="H225" t="str">
        <f>INDEX(Stores[location_state],MATCH(Sales[[#This Row],[store_no]],Stores[store_no],0))</f>
        <v>Indiana</v>
      </c>
      <c r="I225">
        <f>INDEX(Stores[sqft],MATCH(Sales[[#This Row],[store_no]],Stores[store_no],0))</f>
        <v>120800</v>
      </c>
      <c r="J225" s="4" t="str">
        <f>INDEX(Departments[dept_name],MATCH(Sales[[#This Row],[dept_no]],Departments[dept_no],0))</f>
        <v>Music</v>
      </c>
      <c r="K225" s="4" t="str">
        <f>CONCATENATE(Sales[[#This Row],[region]],Sales[[#This Row],[storetype]])</f>
        <v>2B</v>
      </c>
      <c r="L225" s="4">
        <f>INDEX(RegionStoreCount[Store Count],MATCH(Sales[[#This Row],[RegionStoretype]],RegionStoreCount[Region/Type],0))</f>
        <v>6</v>
      </c>
      <c r="M225" s="4">
        <f>AND(Sales[[#This Row],[date]]&lt;=TY_YTDMax,Sales[[#This Row],[date]]&gt;=TY_YTDMin)*Sales[[#This Row],[sales]]</f>
        <v>0</v>
      </c>
      <c r="N225" s="4">
        <f>AND(Sales[[#This Row],[date]]&lt;=LY_YTDMax,Sales[[#This Row],[date]]&gt;=LY_YTDMin)*Sales[[#This Row],[sales]]</f>
        <v>100900.424</v>
      </c>
      <c r="O225" s="4">
        <f>AND(Sales[[#This Row],[date]]&gt;=YoY_Min,Sales[[#This Row],[date]]&lt;=TY_YTDMax)*(Sales[[#This Row],[sales]]/Sales[[#This Row],[sqft]])</f>
        <v>0</v>
      </c>
      <c r="P225" s="4">
        <f>SUMIF(Sales[RegionStoretype],Sales[[#This Row],[RegionStoretype]],Sales[YoY_SSF])/Sales[[#This Row],[Region_TypeCount]]</f>
        <v>58.393757732919049</v>
      </c>
    </row>
    <row r="226" spans="1:16" x14ac:dyDescent="0.25">
      <c r="A226" s="1">
        <v>42741</v>
      </c>
      <c r="B226">
        <v>12</v>
      </c>
      <c r="C226">
        <v>16</v>
      </c>
      <c r="D226">
        <v>21570.454300000001</v>
      </c>
      <c r="E226">
        <f>INDEX(Stores[region],MATCH(Sales[[#This Row],[store_no]],Stores[store_no],0))</f>
        <v>2</v>
      </c>
      <c r="F226" t="str">
        <f>INDEX(Stores[storetype],MATCH(Sales[[#This Row],[store_no]],Stores[store_no],0))</f>
        <v>B</v>
      </c>
      <c r="G226" t="str">
        <f>INDEX(Stores[location_city],MATCH(Sales[[#This Row],[store_no]],Stores[store_no],0))</f>
        <v>Indianapolis</v>
      </c>
      <c r="H226" t="str">
        <f>INDEX(Stores[location_state],MATCH(Sales[[#This Row],[store_no]],Stores[store_no],0))</f>
        <v>Indiana</v>
      </c>
      <c r="I226">
        <f>INDEX(Stores[sqft],MATCH(Sales[[#This Row],[store_no]],Stores[store_no],0))</f>
        <v>120800</v>
      </c>
      <c r="J226" s="4" t="str">
        <f>INDEX(Departments[dept_name],MATCH(Sales[[#This Row],[dept_no]],Departments[dept_no],0))</f>
        <v>Outdoors</v>
      </c>
      <c r="K226" s="4" t="str">
        <f>CONCATENATE(Sales[[#This Row],[region]],Sales[[#This Row],[storetype]])</f>
        <v>2B</v>
      </c>
      <c r="L226" s="4">
        <f>INDEX(RegionStoreCount[Store Count],MATCH(Sales[[#This Row],[RegionStoretype]],RegionStoreCount[Region/Type],0))</f>
        <v>6</v>
      </c>
      <c r="M226" s="4">
        <f>AND(Sales[[#This Row],[date]]&lt;=TY_YTDMax,Sales[[#This Row],[date]]&gt;=TY_YTDMin)*Sales[[#This Row],[sales]]</f>
        <v>0</v>
      </c>
      <c r="N226" s="4">
        <f>AND(Sales[[#This Row],[date]]&lt;=LY_YTDMax,Sales[[#This Row],[date]]&gt;=LY_YTDMin)*Sales[[#This Row],[sales]]</f>
        <v>21570.454300000001</v>
      </c>
      <c r="O226" s="4">
        <f>AND(Sales[[#This Row],[date]]&gt;=YoY_Min,Sales[[#This Row],[date]]&lt;=TY_YTDMax)*(Sales[[#This Row],[sales]]/Sales[[#This Row],[sqft]])</f>
        <v>0</v>
      </c>
      <c r="P226" s="4">
        <f>SUMIF(Sales[RegionStoretype],Sales[[#This Row],[RegionStoretype]],Sales[YoY_SSF])/Sales[[#This Row],[Region_TypeCount]]</f>
        <v>58.393757732919049</v>
      </c>
    </row>
    <row r="227" spans="1:16" x14ac:dyDescent="0.25">
      <c r="A227" s="1">
        <v>42741</v>
      </c>
      <c r="B227">
        <v>12</v>
      </c>
      <c r="C227">
        <v>17</v>
      </c>
      <c r="D227">
        <v>22126.0314</v>
      </c>
      <c r="E227">
        <f>INDEX(Stores[region],MATCH(Sales[[#This Row],[store_no]],Stores[store_no],0))</f>
        <v>2</v>
      </c>
      <c r="F227" t="str">
        <f>INDEX(Stores[storetype],MATCH(Sales[[#This Row],[store_no]],Stores[store_no],0))</f>
        <v>B</v>
      </c>
      <c r="G227" t="str">
        <f>INDEX(Stores[location_city],MATCH(Sales[[#This Row],[store_no]],Stores[store_no],0))</f>
        <v>Indianapolis</v>
      </c>
      <c r="H227" t="str">
        <f>INDEX(Stores[location_state],MATCH(Sales[[#This Row],[store_no]],Stores[store_no],0))</f>
        <v>Indiana</v>
      </c>
      <c r="I227">
        <f>INDEX(Stores[sqft],MATCH(Sales[[#This Row],[store_no]],Stores[store_no],0))</f>
        <v>120800</v>
      </c>
      <c r="J227" s="4" t="str">
        <f>INDEX(Departments[dept_name],MATCH(Sales[[#This Row],[dept_no]],Departments[dept_no],0))</f>
        <v>Shoes</v>
      </c>
      <c r="K227" s="4" t="str">
        <f>CONCATENATE(Sales[[#This Row],[region]],Sales[[#This Row],[storetype]])</f>
        <v>2B</v>
      </c>
      <c r="L227" s="4">
        <f>INDEX(RegionStoreCount[Store Count],MATCH(Sales[[#This Row],[RegionStoretype]],RegionStoreCount[Region/Type],0))</f>
        <v>6</v>
      </c>
      <c r="M227" s="4">
        <f>AND(Sales[[#This Row],[date]]&lt;=TY_YTDMax,Sales[[#This Row],[date]]&gt;=TY_YTDMin)*Sales[[#This Row],[sales]]</f>
        <v>0</v>
      </c>
      <c r="N227" s="4">
        <f>AND(Sales[[#This Row],[date]]&lt;=LY_YTDMax,Sales[[#This Row],[date]]&gt;=LY_YTDMin)*Sales[[#This Row],[sales]]</f>
        <v>22126.0314</v>
      </c>
      <c r="O227" s="4">
        <f>AND(Sales[[#This Row],[date]]&gt;=YoY_Min,Sales[[#This Row],[date]]&lt;=TY_YTDMax)*(Sales[[#This Row],[sales]]/Sales[[#This Row],[sqft]])</f>
        <v>0</v>
      </c>
      <c r="P227" s="4">
        <f>SUMIF(Sales[RegionStoretype],Sales[[#This Row],[RegionStoretype]],Sales[YoY_SSF])/Sales[[#This Row],[Region_TypeCount]]</f>
        <v>58.393757732919049</v>
      </c>
    </row>
    <row r="228" spans="1:16" x14ac:dyDescent="0.25">
      <c r="A228" s="1">
        <v>42741</v>
      </c>
      <c r="B228">
        <v>12</v>
      </c>
      <c r="C228">
        <v>18</v>
      </c>
      <c r="D228">
        <v>23048.646400000001</v>
      </c>
      <c r="E228">
        <f>INDEX(Stores[region],MATCH(Sales[[#This Row],[store_no]],Stores[store_no],0))</f>
        <v>2</v>
      </c>
      <c r="F228" t="str">
        <f>INDEX(Stores[storetype],MATCH(Sales[[#This Row],[store_no]],Stores[store_no],0))</f>
        <v>B</v>
      </c>
      <c r="G228" t="str">
        <f>INDEX(Stores[location_city],MATCH(Sales[[#This Row],[store_no]],Stores[store_no],0))</f>
        <v>Indianapolis</v>
      </c>
      <c r="H228" t="str">
        <f>INDEX(Stores[location_state],MATCH(Sales[[#This Row],[store_no]],Stores[store_no],0))</f>
        <v>Indiana</v>
      </c>
      <c r="I228">
        <f>INDEX(Stores[sqft],MATCH(Sales[[#This Row],[store_no]],Stores[store_no],0))</f>
        <v>120800</v>
      </c>
      <c r="J228" s="4" t="str">
        <f>INDEX(Departments[dept_name],MATCH(Sales[[#This Row],[dept_no]],Departments[dept_no],0))</f>
        <v>Sports</v>
      </c>
      <c r="K228" s="4" t="str">
        <f>CONCATENATE(Sales[[#This Row],[region]],Sales[[#This Row],[storetype]])</f>
        <v>2B</v>
      </c>
      <c r="L228" s="4">
        <f>INDEX(RegionStoreCount[Store Count],MATCH(Sales[[#This Row],[RegionStoretype]],RegionStoreCount[Region/Type],0))</f>
        <v>6</v>
      </c>
      <c r="M228" s="4">
        <f>AND(Sales[[#This Row],[date]]&lt;=TY_YTDMax,Sales[[#This Row],[date]]&gt;=TY_YTDMin)*Sales[[#This Row],[sales]]</f>
        <v>0</v>
      </c>
      <c r="N228" s="4">
        <f>AND(Sales[[#This Row],[date]]&lt;=LY_YTDMax,Sales[[#This Row],[date]]&gt;=LY_YTDMin)*Sales[[#This Row],[sales]]</f>
        <v>23048.646400000001</v>
      </c>
      <c r="O228" s="4">
        <f>AND(Sales[[#This Row],[date]]&gt;=YoY_Min,Sales[[#This Row],[date]]&lt;=TY_YTDMax)*(Sales[[#This Row],[sales]]/Sales[[#This Row],[sqft]])</f>
        <v>0</v>
      </c>
      <c r="P228" s="4">
        <f>SUMIF(Sales[RegionStoretype],Sales[[#This Row],[RegionStoretype]],Sales[YoY_SSF])/Sales[[#This Row],[Region_TypeCount]]</f>
        <v>58.393757732919049</v>
      </c>
    </row>
    <row r="229" spans="1:16" x14ac:dyDescent="0.25">
      <c r="A229" s="1">
        <v>42741</v>
      </c>
      <c r="B229">
        <v>12</v>
      </c>
      <c r="C229">
        <v>19</v>
      </c>
      <c r="D229">
        <v>28131.64</v>
      </c>
      <c r="E229">
        <f>INDEX(Stores[region],MATCH(Sales[[#This Row],[store_no]],Stores[store_no],0))</f>
        <v>2</v>
      </c>
      <c r="F229" t="str">
        <f>INDEX(Stores[storetype],MATCH(Sales[[#This Row],[store_no]],Stores[store_no],0))</f>
        <v>B</v>
      </c>
      <c r="G229" t="str">
        <f>INDEX(Stores[location_city],MATCH(Sales[[#This Row],[store_no]],Stores[store_no],0))</f>
        <v>Indianapolis</v>
      </c>
      <c r="H229" t="str">
        <f>INDEX(Stores[location_state],MATCH(Sales[[#This Row],[store_no]],Stores[store_no],0))</f>
        <v>Indiana</v>
      </c>
      <c r="I229">
        <f>INDEX(Stores[sqft],MATCH(Sales[[#This Row],[store_no]],Stores[store_no],0))</f>
        <v>120800</v>
      </c>
      <c r="J229" s="4" t="str">
        <f>INDEX(Departments[dept_name],MATCH(Sales[[#This Row],[dept_no]],Departments[dept_no],0))</f>
        <v>Tools</v>
      </c>
      <c r="K229" s="4" t="str">
        <f>CONCATENATE(Sales[[#This Row],[region]],Sales[[#This Row],[storetype]])</f>
        <v>2B</v>
      </c>
      <c r="L229" s="4">
        <f>INDEX(RegionStoreCount[Store Count],MATCH(Sales[[#This Row],[RegionStoretype]],RegionStoreCount[Region/Type],0))</f>
        <v>6</v>
      </c>
      <c r="M229" s="4">
        <f>AND(Sales[[#This Row],[date]]&lt;=TY_YTDMax,Sales[[#This Row],[date]]&gt;=TY_YTDMin)*Sales[[#This Row],[sales]]</f>
        <v>0</v>
      </c>
      <c r="N229" s="4">
        <f>AND(Sales[[#This Row],[date]]&lt;=LY_YTDMax,Sales[[#This Row],[date]]&gt;=LY_YTDMin)*Sales[[#This Row],[sales]]</f>
        <v>28131.64</v>
      </c>
      <c r="O229" s="4">
        <f>AND(Sales[[#This Row],[date]]&gt;=YoY_Min,Sales[[#This Row],[date]]&lt;=TY_YTDMax)*(Sales[[#This Row],[sales]]/Sales[[#This Row],[sqft]])</f>
        <v>0</v>
      </c>
      <c r="P229" s="4">
        <f>SUMIF(Sales[RegionStoretype],Sales[[#This Row],[RegionStoretype]],Sales[YoY_SSF])/Sales[[#This Row],[Region_TypeCount]]</f>
        <v>58.393757732919049</v>
      </c>
    </row>
    <row r="230" spans="1:16" x14ac:dyDescent="0.25">
      <c r="A230" s="1">
        <v>42741</v>
      </c>
      <c r="B230">
        <v>12</v>
      </c>
      <c r="C230">
        <v>20</v>
      </c>
      <c r="D230">
        <v>72858.169699999999</v>
      </c>
      <c r="E230">
        <f>INDEX(Stores[region],MATCH(Sales[[#This Row],[store_no]],Stores[store_no],0))</f>
        <v>2</v>
      </c>
      <c r="F230" t="str">
        <f>INDEX(Stores[storetype],MATCH(Sales[[#This Row],[store_no]],Stores[store_no],0))</f>
        <v>B</v>
      </c>
      <c r="G230" t="str">
        <f>INDEX(Stores[location_city],MATCH(Sales[[#This Row],[store_no]],Stores[store_no],0))</f>
        <v>Indianapolis</v>
      </c>
      <c r="H230" t="str">
        <f>INDEX(Stores[location_state],MATCH(Sales[[#This Row],[store_no]],Stores[store_no],0))</f>
        <v>Indiana</v>
      </c>
      <c r="I230">
        <f>INDEX(Stores[sqft],MATCH(Sales[[#This Row],[store_no]],Stores[store_no],0))</f>
        <v>120800</v>
      </c>
      <c r="J230" s="4" t="str">
        <f>INDEX(Departments[dept_name],MATCH(Sales[[#This Row],[dept_no]],Departments[dept_no],0))</f>
        <v>Toys</v>
      </c>
      <c r="K230" s="4" t="str">
        <f>CONCATENATE(Sales[[#This Row],[region]],Sales[[#This Row],[storetype]])</f>
        <v>2B</v>
      </c>
      <c r="L230" s="4">
        <f>INDEX(RegionStoreCount[Store Count],MATCH(Sales[[#This Row],[RegionStoretype]],RegionStoreCount[Region/Type],0))</f>
        <v>6</v>
      </c>
      <c r="M230" s="4">
        <f>AND(Sales[[#This Row],[date]]&lt;=TY_YTDMax,Sales[[#This Row],[date]]&gt;=TY_YTDMin)*Sales[[#This Row],[sales]]</f>
        <v>0</v>
      </c>
      <c r="N230" s="4">
        <f>AND(Sales[[#This Row],[date]]&lt;=LY_YTDMax,Sales[[#This Row],[date]]&gt;=LY_YTDMin)*Sales[[#This Row],[sales]]</f>
        <v>72858.169699999999</v>
      </c>
      <c r="O230" s="4">
        <f>AND(Sales[[#This Row],[date]]&gt;=YoY_Min,Sales[[#This Row],[date]]&lt;=TY_YTDMax)*(Sales[[#This Row],[sales]]/Sales[[#This Row],[sqft]])</f>
        <v>0</v>
      </c>
      <c r="P230" s="4">
        <f>SUMIF(Sales[RegionStoretype],Sales[[#This Row],[RegionStoretype]],Sales[YoY_SSF])/Sales[[#This Row],[Region_TypeCount]]</f>
        <v>58.393757732919049</v>
      </c>
    </row>
    <row r="231" spans="1:16" x14ac:dyDescent="0.25">
      <c r="A231" s="1">
        <v>42741</v>
      </c>
      <c r="B231">
        <v>13</v>
      </c>
      <c r="C231">
        <v>1</v>
      </c>
      <c r="D231">
        <v>19560.0317</v>
      </c>
      <c r="E231">
        <f>INDEX(Stores[region],MATCH(Sales[[#This Row],[store_no]],Stores[store_no],0))</f>
        <v>3</v>
      </c>
      <c r="F231" t="str">
        <f>INDEX(Stores[storetype],MATCH(Sales[[#This Row],[store_no]],Stores[store_no],0))</f>
        <v>A</v>
      </c>
      <c r="G231" t="str">
        <f>INDEX(Stores[location_city],MATCH(Sales[[#This Row],[store_no]],Stores[store_no],0))</f>
        <v>Overland Park</v>
      </c>
      <c r="H231" t="str">
        <f>INDEX(Stores[location_state],MATCH(Sales[[#This Row],[store_no]],Stores[store_no],0))</f>
        <v>Kansas</v>
      </c>
      <c r="I231">
        <f>INDEX(Stores[sqft],MATCH(Sales[[#This Row],[store_no]],Stores[store_no],0))</f>
        <v>201000</v>
      </c>
      <c r="J231" s="4" t="str">
        <f>INDEX(Departments[dept_name],MATCH(Sales[[#This Row],[dept_no]],Departments[dept_no],0))</f>
        <v>Automotive</v>
      </c>
      <c r="K231" s="4" t="str">
        <f>CONCATENATE(Sales[[#This Row],[region]],Sales[[#This Row],[storetype]])</f>
        <v>3A</v>
      </c>
      <c r="L231" s="4">
        <f>INDEX(RegionStoreCount[Store Count],MATCH(Sales[[#This Row],[RegionStoretype]],RegionStoreCount[Region/Type],0))</f>
        <v>9</v>
      </c>
      <c r="M231" s="4">
        <f>AND(Sales[[#This Row],[date]]&lt;=TY_YTDMax,Sales[[#This Row],[date]]&gt;=TY_YTDMin)*Sales[[#This Row],[sales]]</f>
        <v>0</v>
      </c>
      <c r="N231" s="4">
        <f>AND(Sales[[#This Row],[date]]&lt;=LY_YTDMax,Sales[[#This Row],[date]]&gt;=LY_YTDMin)*Sales[[#This Row],[sales]]</f>
        <v>19560.0317</v>
      </c>
      <c r="O231" s="4">
        <f>AND(Sales[[#This Row],[date]]&gt;=YoY_Min,Sales[[#This Row],[date]]&lt;=TY_YTDMax)*(Sales[[#This Row],[sales]]/Sales[[#This Row],[sqft]])</f>
        <v>0</v>
      </c>
      <c r="P231" s="4">
        <f>SUMIF(Sales[RegionStoretype],Sales[[#This Row],[RegionStoretype]],Sales[YoY_SSF])/Sales[[#This Row],[Region_TypeCount]]</f>
        <v>53.603836561720975</v>
      </c>
    </row>
    <row r="232" spans="1:16" x14ac:dyDescent="0.25">
      <c r="A232" s="1">
        <v>42741</v>
      </c>
      <c r="B232">
        <v>13</v>
      </c>
      <c r="C232">
        <v>2</v>
      </c>
      <c r="D232">
        <v>59451.209900000002</v>
      </c>
      <c r="E232">
        <f>INDEX(Stores[region],MATCH(Sales[[#This Row],[store_no]],Stores[store_no],0))</f>
        <v>3</v>
      </c>
      <c r="F232" t="str">
        <f>INDEX(Stores[storetype],MATCH(Sales[[#This Row],[store_no]],Stores[store_no],0))</f>
        <v>A</v>
      </c>
      <c r="G232" t="str">
        <f>INDEX(Stores[location_city],MATCH(Sales[[#This Row],[store_no]],Stores[store_no],0))</f>
        <v>Overland Park</v>
      </c>
      <c r="H232" t="str">
        <f>INDEX(Stores[location_state],MATCH(Sales[[#This Row],[store_no]],Stores[store_no],0))</f>
        <v>Kansas</v>
      </c>
      <c r="I232">
        <f>INDEX(Stores[sqft],MATCH(Sales[[#This Row],[store_no]],Stores[store_no],0))</f>
        <v>201000</v>
      </c>
      <c r="J232" s="4" t="str">
        <f>INDEX(Departments[dept_name],MATCH(Sales[[#This Row],[dept_no]],Departments[dept_no],0))</f>
        <v>Baby</v>
      </c>
      <c r="K232" s="4" t="str">
        <f>CONCATENATE(Sales[[#This Row],[region]],Sales[[#This Row],[storetype]])</f>
        <v>3A</v>
      </c>
      <c r="L232" s="4">
        <f>INDEX(RegionStoreCount[Store Count],MATCH(Sales[[#This Row],[RegionStoretype]],RegionStoreCount[Region/Type],0))</f>
        <v>9</v>
      </c>
      <c r="M232" s="4">
        <f>AND(Sales[[#This Row],[date]]&lt;=TY_YTDMax,Sales[[#This Row],[date]]&gt;=TY_YTDMin)*Sales[[#This Row],[sales]]</f>
        <v>0</v>
      </c>
      <c r="N232" s="4">
        <f>AND(Sales[[#This Row],[date]]&lt;=LY_YTDMax,Sales[[#This Row],[date]]&gt;=LY_YTDMin)*Sales[[#This Row],[sales]]</f>
        <v>59451.209900000002</v>
      </c>
      <c r="O232" s="4">
        <f>AND(Sales[[#This Row],[date]]&gt;=YoY_Min,Sales[[#This Row],[date]]&lt;=TY_YTDMax)*(Sales[[#This Row],[sales]]/Sales[[#This Row],[sqft]])</f>
        <v>0</v>
      </c>
      <c r="P232" s="4">
        <f>SUMIF(Sales[RegionStoretype],Sales[[#This Row],[RegionStoretype]],Sales[YoY_SSF])/Sales[[#This Row],[Region_TypeCount]]</f>
        <v>53.603836561720975</v>
      </c>
    </row>
    <row r="233" spans="1:16" x14ac:dyDescent="0.25">
      <c r="A233" s="1">
        <v>42741</v>
      </c>
      <c r="B233">
        <v>13</v>
      </c>
      <c r="C233">
        <v>3</v>
      </c>
      <c r="D233">
        <v>66458.453099999999</v>
      </c>
      <c r="E233">
        <f>INDEX(Stores[region],MATCH(Sales[[#This Row],[store_no]],Stores[store_no],0))</f>
        <v>3</v>
      </c>
      <c r="F233" t="str">
        <f>INDEX(Stores[storetype],MATCH(Sales[[#This Row],[store_no]],Stores[store_no],0))</f>
        <v>A</v>
      </c>
      <c r="G233" t="str">
        <f>INDEX(Stores[location_city],MATCH(Sales[[#This Row],[store_no]],Stores[store_no],0))</f>
        <v>Overland Park</v>
      </c>
      <c r="H233" t="str">
        <f>INDEX(Stores[location_state],MATCH(Sales[[#This Row],[store_no]],Stores[store_no],0))</f>
        <v>Kansas</v>
      </c>
      <c r="I233">
        <f>INDEX(Stores[sqft],MATCH(Sales[[#This Row],[store_no]],Stores[store_no],0))</f>
        <v>201000</v>
      </c>
      <c r="J233" s="4" t="str">
        <f>INDEX(Departments[dept_name],MATCH(Sales[[#This Row],[dept_no]],Departments[dept_no],0))</f>
        <v>Beauty</v>
      </c>
      <c r="K233" s="4" t="str">
        <f>CONCATENATE(Sales[[#This Row],[region]],Sales[[#This Row],[storetype]])</f>
        <v>3A</v>
      </c>
      <c r="L233" s="4">
        <f>INDEX(RegionStoreCount[Store Count],MATCH(Sales[[#This Row],[RegionStoretype]],RegionStoreCount[Region/Type],0))</f>
        <v>9</v>
      </c>
      <c r="M233" s="4">
        <f>AND(Sales[[#This Row],[date]]&lt;=TY_YTDMax,Sales[[#This Row],[date]]&gt;=TY_YTDMin)*Sales[[#This Row],[sales]]</f>
        <v>0</v>
      </c>
      <c r="N233" s="4">
        <f>AND(Sales[[#This Row],[date]]&lt;=LY_YTDMax,Sales[[#This Row],[date]]&gt;=LY_YTDMin)*Sales[[#This Row],[sales]]</f>
        <v>66458.453099999999</v>
      </c>
      <c r="O233" s="4">
        <f>AND(Sales[[#This Row],[date]]&gt;=YoY_Min,Sales[[#This Row],[date]]&lt;=TY_YTDMax)*(Sales[[#This Row],[sales]]/Sales[[#This Row],[sqft]])</f>
        <v>0</v>
      </c>
      <c r="P233" s="4">
        <f>SUMIF(Sales[RegionStoretype],Sales[[#This Row],[RegionStoretype]],Sales[YoY_SSF])/Sales[[#This Row],[Region_TypeCount]]</f>
        <v>53.603836561720975</v>
      </c>
    </row>
    <row r="234" spans="1:16" x14ac:dyDescent="0.25">
      <c r="A234" s="1">
        <v>42741</v>
      </c>
      <c r="B234">
        <v>13</v>
      </c>
      <c r="C234">
        <v>4</v>
      </c>
      <c r="D234">
        <v>7850.6830000000009</v>
      </c>
      <c r="E234">
        <f>INDEX(Stores[region],MATCH(Sales[[#This Row],[store_no]],Stores[store_no],0))</f>
        <v>3</v>
      </c>
      <c r="F234" t="str">
        <f>INDEX(Stores[storetype],MATCH(Sales[[#This Row],[store_no]],Stores[store_no],0))</f>
        <v>A</v>
      </c>
      <c r="G234" t="str">
        <f>INDEX(Stores[location_city],MATCH(Sales[[#This Row],[store_no]],Stores[store_no],0))</f>
        <v>Overland Park</v>
      </c>
      <c r="H234" t="str">
        <f>INDEX(Stores[location_state],MATCH(Sales[[#This Row],[store_no]],Stores[store_no],0))</f>
        <v>Kansas</v>
      </c>
      <c r="I234">
        <f>INDEX(Stores[sqft],MATCH(Sales[[#This Row],[store_no]],Stores[store_no],0))</f>
        <v>201000</v>
      </c>
      <c r="J234" s="4" t="str">
        <f>INDEX(Departments[dept_name],MATCH(Sales[[#This Row],[dept_no]],Departments[dept_no],0))</f>
        <v>Books</v>
      </c>
      <c r="K234" s="4" t="str">
        <f>CONCATENATE(Sales[[#This Row],[region]],Sales[[#This Row],[storetype]])</f>
        <v>3A</v>
      </c>
      <c r="L234" s="4">
        <f>INDEX(RegionStoreCount[Store Count],MATCH(Sales[[#This Row],[RegionStoretype]],RegionStoreCount[Region/Type],0))</f>
        <v>9</v>
      </c>
      <c r="M234" s="4">
        <f>AND(Sales[[#This Row],[date]]&lt;=TY_YTDMax,Sales[[#This Row],[date]]&gt;=TY_YTDMin)*Sales[[#This Row],[sales]]</f>
        <v>0</v>
      </c>
      <c r="N234" s="4">
        <f>AND(Sales[[#This Row],[date]]&lt;=LY_YTDMax,Sales[[#This Row],[date]]&gt;=LY_YTDMin)*Sales[[#This Row],[sales]]</f>
        <v>7850.6830000000009</v>
      </c>
      <c r="O234" s="4">
        <f>AND(Sales[[#This Row],[date]]&gt;=YoY_Min,Sales[[#This Row],[date]]&lt;=TY_YTDMax)*(Sales[[#This Row],[sales]]/Sales[[#This Row],[sqft]])</f>
        <v>0</v>
      </c>
      <c r="P234" s="4">
        <f>SUMIF(Sales[RegionStoretype],Sales[[#This Row],[RegionStoretype]],Sales[YoY_SSF])/Sales[[#This Row],[Region_TypeCount]]</f>
        <v>53.603836561720975</v>
      </c>
    </row>
    <row r="235" spans="1:16" x14ac:dyDescent="0.25">
      <c r="A235" s="1">
        <v>42741</v>
      </c>
      <c r="B235">
        <v>13</v>
      </c>
      <c r="C235">
        <v>5</v>
      </c>
      <c r="D235">
        <v>102851.40070000001</v>
      </c>
      <c r="E235">
        <f>INDEX(Stores[region],MATCH(Sales[[#This Row],[store_no]],Stores[store_no],0))</f>
        <v>3</v>
      </c>
      <c r="F235" t="str">
        <f>INDEX(Stores[storetype],MATCH(Sales[[#This Row],[store_no]],Stores[store_no],0))</f>
        <v>A</v>
      </c>
      <c r="G235" t="str">
        <f>INDEX(Stores[location_city],MATCH(Sales[[#This Row],[store_no]],Stores[store_no],0))</f>
        <v>Overland Park</v>
      </c>
      <c r="H235" t="str">
        <f>INDEX(Stores[location_state],MATCH(Sales[[#This Row],[store_no]],Stores[store_no],0))</f>
        <v>Kansas</v>
      </c>
      <c r="I235">
        <f>INDEX(Stores[sqft],MATCH(Sales[[#This Row],[store_no]],Stores[store_no],0))</f>
        <v>201000</v>
      </c>
      <c r="J235" s="4" t="str">
        <f>INDEX(Departments[dept_name],MATCH(Sales[[#This Row],[dept_no]],Departments[dept_no],0))</f>
        <v>Clothing</v>
      </c>
      <c r="K235" s="4" t="str">
        <f>CONCATENATE(Sales[[#This Row],[region]],Sales[[#This Row],[storetype]])</f>
        <v>3A</v>
      </c>
      <c r="L235" s="4">
        <f>INDEX(RegionStoreCount[Store Count],MATCH(Sales[[#This Row],[RegionStoretype]],RegionStoreCount[Region/Type],0))</f>
        <v>9</v>
      </c>
      <c r="M235" s="4">
        <f>AND(Sales[[#This Row],[date]]&lt;=TY_YTDMax,Sales[[#This Row],[date]]&gt;=TY_YTDMin)*Sales[[#This Row],[sales]]</f>
        <v>0</v>
      </c>
      <c r="N235" s="4">
        <f>AND(Sales[[#This Row],[date]]&lt;=LY_YTDMax,Sales[[#This Row],[date]]&gt;=LY_YTDMin)*Sales[[#This Row],[sales]]</f>
        <v>102851.40070000001</v>
      </c>
      <c r="O235" s="4">
        <f>AND(Sales[[#This Row],[date]]&gt;=YoY_Min,Sales[[#This Row],[date]]&lt;=TY_YTDMax)*(Sales[[#This Row],[sales]]/Sales[[#This Row],[sqft]])</f>
        <v>0</v>
      </c>
      <c r="P235" s="4">
        <f>SUMIF(Sales[RegionStoretype],Sales[[#This Row],[RegionStoretype]],Sales[YoY_SSF])/Sales[[#This Row],[Region_TypeCount]]</f>
        <v>53.603836561720975</v>
      </c>
    </row>
    <row r="236" spans="1:16" x14ac:dyDescent="0.25">
      <c r="A236" s="1">
        <v>42741</v>
      </c>
      <c r="B236">
        <v>13</v>
      </c>
      <c r="C236">
        <v>6</v>
      </c>
      <c r="D236">
        <v>45321.6849</v>
      </c>
      <c r="E236">
        <f>INDEX(Stores[region],MATCH(Sales[[#This Row],[store_no]],Stores[store_no],0))</f>
        <v>3</v>
      </c>
      <c r="F236" t="str">
        <f>INDEX(Stores[storetype],MATCH(Sales[[#This Row],[store_no]],Stores[store_no],0))</f>
        <v>A</v>
      </c>
      <c r="G236" t="str">
        <f>INDEX(Stores[location_city],MATCH(Sales[[#This Row],[store_no]],Stores[store_no],0))</f>
        <v>Overland Park</v>
      </c>
      <c r="H236" t="str">
        <f>INDEX(Stores[location_state],MATCH(Sales[[#This Row],[store_no]],Stores[store_no],0))</f>
        <v>Kansas</v>
      </c>
      <c r="I236">
        <f>INDEX(Stores[sqft],MATCH(Sales[[#This Row],[store_no]],Stores[store_no],0))</f>
        <v>201000</v>
      </c>
      <c r="J236" s="4" t="str">
        <f>INDEX(Departments[dept_name],MATCH(Sales[[#This Row],[dept_no]],Departments[dept_no],0))</f>
        <v>Computers</v>
      </c>
      <c r="K236" s="4" t="str">
        <f>CONCATENATE(Sales[[#This Row],[region]],Sales[[#This Row],[storetype]])</f>
        <v>3A</v>
      </c>
      <c r="L236" s="4">
        <f>INDEX(RegionStoreCount[Store Count],MATCH(Sales[[#This Row],[RegionStoretype]],RegionStoreCount[Region/Type],0))</f>
        <v>9</v>
      </c>
      <c r="M236" s="4">
        <f>AND(Sales[[#This Row],[date]]&lt;=TY_YTDMax,Sales[[#This Row],[date]]&gt;=TY_YTDMin)*Sales[[#This Row],[sales]]</f>
        <v>0</v>
      </c>
      <c r="N236" s="4">
        <f>AND(Sales[[#This Row],[date]]&lt;=LY_YTDMax,Sales[[#This Row],[date]]&gt;=LY_YTDMin)*Sales[[#This Row],[sales]]</f>
        <v>45321.6849</v>
      </c>
      <c r="O236" s="4">
        <f>AND(Sales[[#This Row],[date]]&gt;=YoY_Min,Sales[[#This Row],[date]]&lt;=TY_YTDMax)*(Sales[[#This Row],[sales]]/Sales[[#This Row],[sqft]])</f>
        <v>0</v>
      </c>
      <c r="P236" s="4">
        <f>SUMIF(Sales[RegionStoretype],Sales[[#This Row],[RegionStoretype]],Sales[YoY_SSF])/Sales[[#This Row],[Region_TypeCount]]</f>
        <v>53.603836561720975</v>
      </c>
    </row>
    <row r="237" spans="1:16" x14ac:dyDescent="0.25">
      <c r="A237" s="1">
        <v>42741</v>
      </c>
      <c r="B237">
        <v>13</v>
      </c>
      <c r="C237">
        <v>7</v>
      </c>
      <c r="D237">
        <v>49169.417799999996</v>
      </c>
      <c r="E237">
        <f>INDEX(Stores[region],MATCH(Sales[[#This Row],[store_no]],Stores[store_no],0))</f>
        <v>3</v>
      </c>
      <c r="F237" t="str">
        <f>INDEX(Stores[storetype],MATCH(Sales[[#This Row],[store_no]],Stores[store_no],0))</f>
        <v>A</v>
      </c>
      <c r="G237" t="str">
        <f>INDEX(Stores[location_city],MATCH(Sales[[#This Row],[store_no]],Stores[store_no],0))</f>
        <v>Overland Park</v>
      </c>
      <c r="H237" t="str">
        <f>INDEX(Stores[location_state],MATCH(Sales[[#This Row],[store_no]],Stores[store_no],0))</f>
        <v>Kansas</v>
      </c>
      <c r="I237">
        <f>INDEX(Stores[sqft],MATCH(Sales[[#This Row],[store_no]],Stores[store_no],0))</f>
        <v>201000</v>
      </c>
      <c r="J237" s="4" t="str">
        <f>INDEX(Departments[dept_name],MATCH(Sales[[#This Row],[dept_no]],Departments[dept_no],0))</f>
        <v>Electronics</v>
      </c>
      <c r="K237" s="4" t="str">
        <f>CONCATENATE(Sales[[#This Row],[region]],Sales[[#This Row],[storetype]])</f>
        <v>3A</v>
      </c>
      <c r="L237" s="4">
        <f>INDEX(RegionStoreCount[Store Count],MATCH(Sales[[#This Row],[RegionStoretype]],RegionStoreCount[Region/Type],0))</f>
        <v>9</v>
      </c>
      <c r="M237" s="4">
        <f>AND(Sales[[#This Row],[date]]&lt;=TY_YTDMax,Sales[[#This Row],[date]]&gt;=TY_YTDMin)*Sales[[#This Row],[sales]]</f>
        <v>0</v>
      </c>
      <c r="N237" s="4">
        <f>AND(Sales[[#This Row],[date]]&lt;=LY_YTDMax,Sales[[#This Row],[date]]&gt;=LY_YTDMin)*Sales[[#This Row],[sales]]</f>
        <v>49169.417799999996</v>
      </c>
      <c r="O237" s="4">
        <f>AND(Sales[[#This Row],[date]]&gt;=YoY_Min,Sales[[#This Row],[date]]&lt;=TY_YTDMax)*(Sales[[#This Row],[sales]]/Sales[[#This Row],[sqft]])</f>
        <v>0</v>
      </c>
      <c r="P237" s="4">
        <f>SUMIF(Sales[RegionStoretype],Sales[[#This Row],[RegionStoretype]],Sales[YoY_SSF])/Sales[[#This Row],[Region_TypeCount]]</f>
        <v>53.603836561720975</v>
      </c>
    </row>
    <row r="238" spans="1:16" x14ac:dyDescent="0.25">
      <c r="A238" s="1">
        <v>42741</v>
      </c>
      <c r="B238">
        <v>13</v>
      </c>
      <c r="C238">
        <v>8</v>
      </c>
      <c r="D238">
        <v>73275.678100000005</v>
      </c>
      <c r="E238">
        <f>INDEX(Stores[region],MATCH(Sales[[#This Row],[store_no]],Stores[store_no],0))</f>
        <v>3</v>
      </c>
      <c r="F238" t="str">
        <f>INDEX(Stores[storetype],MATCH(Sales[[#This Row],[store_no]],Stores[store_no],0))</f>
        <v>A</v>
      </c>
      <c r="G238" t="str">
        <f>INDEX(Stores[location_city],MATCH(Sales[[#This Row],[store_no]],Stores[store_no],0))</f>
        <v>Overland Park</v>
      </c>
      <c r="H238" t="str">
        <f>INDEX(Stores[location_state],MATCH(Sales[[#This Row],[store_no]],Stores[store_no],0))</f>
        <v>Kansas</v>
      </c>
      <c r="I238">
        <f>INDEX(Stores[sqft],MATCH(Sales[[#This Row],[store_no]],Stores[store_no],0))</f>
        <v>201000</v>
      </c>
      <c r="J238" s="4" t="str">
        <f>INDEX(Departments[dept_name],MATCH(Sales[[#This Row],[dept_no]],Departments[dept_no],0))</f>
        <v>Games</v>
      </c>
      <c r="K238" s="4" t="str">
        <f>CONCATENATE(Sales[[#This Row],[region]],Sales[[#This Row],[storetype]])</f>
        <v>3A</v>
      </c>
      <c r="L238" s="4">
        <f>INDEX(RegionStoreCount[Store Count],MATCH(Sales[[#This Row],[RegionStoretype]],RegionStoreCount[Region/Type],0))</f>
        <v>9</v>
      </c>
      <c r="M238" s="4">
        <f>AND(Sales[[#This Row],[date]]&lt;=TY_YTDMax,Sales[[#This Row],[date]]&gt;=TY_YTDMin)*Sales[[#This Row],[sales]]</f>
        <v>0</v>
      </c>
      <c r="N238" s="4">
        <f>AND(Sales[[#This Row],[date]]&lt;=LY_YTDMax,Sales[[#This Row],[date]]&gt;=LY_YTDMin)*Sales[[#This Row],[sales]]</f>
        <v>73275.678100000005</v>
      </c>
      <c r="O238" s="4">
        <f>AND(Sales[[#This Row],[date]]&gt;=YoY_Min,Sales[[#This Row],[date]]&lt;=TY_YTDMax)*(Sales[[#This Row],[sales]]/Sales[[#This Row],[sqft]])</f>
        <v>0</v>
      </c>
      <c r="P238" s="4">
        <f>SUMIF(Sales[RegionStoretype],Sales[[#This Row],[RegionStoretype]],Sales[YoY_SSF])/Sales[[#This Row],[Region_TypeCount]]</f>
        <v>53.603836561720975</v>
      </c>
    </row>
    <row r="239" spans="1:16" x14ac:dyDescent="0.25">
      <c r="A239" s="1">
        <v>42741</v>
      </c>
      <c r="B239">
        <v>13</v>
      </c>
      <c r="C239">
        <v>9</v>
      </c>
      <c r="D239">
        <v>8468.3245000000006</v>
      </c>
      <c r="E239">
        <f>INDEX(Stores[region],MATCH(Sales[[#This Row],[store_no]],Stores[store_no],0))</f>
        <v>3</v>
      </c>
      <c r="F239" t="str">
        <f>INDEX(Stores[storetype],MATCH(Sales[[#This Row],[store_no]],Stores[store_no],0))</f>
        <v>A</v>
      </c>
      <c r="G239" t="str">
        <f>INDEX(Stores[location_city],MATCH(Sales[[#This Row],[store_no]],Stores[store_no],0))</f>
        <v>Overland Park</v>
      </c>
      <c r="H239" t="str">
        <f>INDEX(Stores[location_state],MATCH(Sales[[#This Row],[store_no]],Stores[store_no],0))</f>
        <v>Kansas</v>
      </c>
      <c r="I239">
        <f>INDEX(Stores[sqft],MATCH(Sales[[#This Row],[store_no]],Stores[store_no],0))</f>
        <v>201000</v>
      </c>
      <c r="J239" s="4" t="str">
        <f>INDEX(Departments[dept_name],MATCH(Sales[[#This Row],[dept_no]],Departments[dept_no],0))</f>
        <v>Garden</v>
      </c>
      <c r="K239" s="4" t="str">
        <f>CONCATENATE(Sales[[#This Row],[region]],Sales[[#This Row],[storetype]])</f>
        <v>3A</v>
      </c>
      <c r="L239" s="4">
        <f>INDEX(RegionStoreCount[Store Count],MATCH(Sales[[#This Row],[RegionStoretype]],RegionStoreCount[Region/Type],0))</f>
        <v>9</v>
      </c>
      <c r="M239" s="4">
        <f>AND(Sales[[#This Row],[date]]&lt;=TY_YTDMax,Sales[[#This Row],[date]]&gt;=TY_YTDMin)*Sales[[#This Row],[sales]]</f>
        <v>0</v>
      </c>
      <c r="N239" s="4">
        <f>AND(Sales[[#This Row],[date]]&lt;=LY_YTDMax,Sales[[#This Row],[date]]&gt;=LY_YTDMin)*Sales[[#This Row],[sales]]</f>
        <v>8468.3245000000006</v>
      </c>
      <c r="O239" s="4">
        <f>AND(Sales[[#This Row],[date]]&gt;=YoY_Min,Sales[[#This Row],[date]]&lt;=TY_YTDMax)*(Sales[[#This Row],[sales]]/Sales[[#This Row],[sqft]])</f>
        <v>0</v>
      </c>
      <c r="P239" s="4">
        <f>SUMIF(Sales[RegionStoretype],Sales[[#This Row],[RegionStoretype]],Sales[YoY_SSF])/Sales[[#This Row],[Region_TypeCount]]</f>
        <v>53.603836561720975</v>
      </c>
    </row>
    <row r="240" spans="1:16" x14ac:dyDescent="0.25">
      <c r="A240" s="1">
        <v>42741</v>
      </c>
      <c r="B240">
        <v>13</v>
      </c>
      <c r="C240">
        <v>10</v>
      </c>
      <c r="D240">
        <v>15921.946800000002</v>
      </c>
      <c r="E240">
        <f>INDEX(Stores[region],MATCH(Sales[[#This Row],[store_no]],Stores[store_no],0))</f>
        <v>3</v>
      </c>
      <c r="F240" t="str">
        <f>INDEX(Stores[storetype],MATCH(Sales[[#This Row],[store_no]],Stores[store_no],0))</f>
        <v>A</v>
      </c>
      <c r="G240" t="str">
        <f>INDEX(Stores[location_city],MATCH(Sales[[#This Row],[store_no]],Stores[store_no],0))</f>
        <v>Overland Park</v>
      </c>
      <c r="H240" t="str">
        <f>INDEX(Stores[location_state],MATCH(Sales[[#This Row],[store_no]],Stores[store_no],0))</f>
        <v>Kansas</v>
      </c>
      <c r="I240">
        <f>INDEX(Stores[sqft],MATCH(Sales[[#This Row],[store_no]],Stores[store_no],0))</f>
        <v>201000</v>
      </c>
      <c r="J240" s="4" t="str">
        <f>INDEX(Departments[dept_name],MATCH(Sales[[#This Row],[dept_no]],Departments[dept_no],0))</f>
        <v>Health</v>
      </c>
      <c r="K240" s="4" t="str">
        <f>CONCATENATE(Sales[[#This Row],[region]],Sales[[#This Row],[storetype]])</f>
        <v>3A</v>
      </c>
      <c r="L240" s="4">
        <f>INDEX(RegionStoreCount[Store Count],MATCH(Sales[[#This Row],[RegionStoretype]],RegionStoreCount[Region/Type],0))</f>
        <v>9</v>
      </c>
      <c r="M240" s="4">
        <f>AND(Sales[[#This Row],[date]]&lt;=TY_YTDMax,Sales[[#This Row],[date]]&gt;=TY_YTDMin)*Sales[[#This Row],[sales]]</f>
        <v>0</v>
      </c>
      <c r="N240" s="4">
        <f>AND(Sales[[#This Row],[date]]&lt;=LY_YTDMax,Sales[[#This Row],[date]]&gt;=LY_YTDMin)*Sales[[#This Row],[sales]]</f>
        <v>15921.946800000002</v>
      </c>
      <c r="O240" s="4">
        <f>AND(Sales[[#This Row],[date]]&gt;=YoY_Min,Sales[[#This Row],[date]]&lt;=TY_YTDMax)*(Sales[[#This Row],[sales]]/Sales[[#This Row],[sqft]])</f>
        <v>0</v>
      </c>
      <c r="P240" s="4">
        <f>SUMIF(Sales[RegionStoretype],Sales[[#This Row],[RegionStoretype]],Sales[YoY_SSF])/Sales[[#This Row],[Region_TypeCount]]</f>
        <v>53.603836561720975</v>
      </c>
    </row>
    <row r="241" spans="1:16" x14ac:dyDescent="0.25">
      <c r="A241" s="1">
        <v>42741</v>
      </c>
      <c r="B241">
        <v>13</v>
      </c>
      <c r="C241">
        <v>11</v>
      </c>
      <c r="D241">
        <v>152891.72510000001</v>
      </c>
      <c r="E241">
        <f>INDEX(Stores[region],MATCH(Sales[[#This Row],[store_no]],Stores[store_no],0))</f>
        <v>3</v>
      </c>
      <c r="F241" t="str">
        <f>INDEX(Stores[storetype],MATCH(Sales[[#This Row],[store_no]],Stores[store_no],0))</f>
        <v>A</v>
      </c>
      <c r="G241" t="str">
        <f>INDEX(Stores[location_city],MATCH(Sales[[#This Row],[store_no]],Stores[store_no],0))</f>
        <v>Overland Park</v>
      </c>
      <c r="H241" t="str">
        <f>INDEX(Stores[location_state],MATCH(Sales[[#This Row],[store_no]],Stores[store_no],0))</f>
        <v>Kansas</v>
      </c>
      <c r="I241">
        <f>INDEX(Stores[sqft],MATCH(Sales[[#This Row],[store_no]],Stores[store_no],0))</f>
        <v>201000</v>
      </c>
      <c r="J241" s="4" t="str">
        <f>INDEX(Departments[dept_name],MATCH(Sales[[#This Row],[dept_no]],Departments[dept_no],0))</f>
        <v>Home</v>
      </c>
      <c r="K241" s="4" t="str">
        <f>CONCATENATE(Sales[[#This Row],[region]],Sales[[#This Row],[storetype]])</f>
        <v>3A</v>
      </c>
      <c r="L241" s="4">
        <f>INDEX(RegionStoreCount[Store Count],MATCH(Sales[[#This Row],[RegionStoretype]],RegionStoreCount[Region/Type],0))</f>
        <v>9</v>
      </c>
      <c r="M241" s="4">
        <f>AND(Sales[[#This Row],[date]]&lt;=TY_YTDMax,Sales[[#This Row],[date]]&gt;=TY_YTDMin)*Sales[[#This Row],[sales]]</f>
        <v>0</v>
      </c>
      <c r="N241" s="4">
        <f>AND(Sales[[#This Row],[date]]&lt;=LY_YTDMax,Sales[[#This Row],[date]]&gt;=LY_YTDMin)*Sales[[#This Row],[sales]]</f>
        <v>152891.72510000001</v>
      </c>
      <c r="O241" s="4">
        <f>AND(Sales[[#This Row],[date]]&gt;=YoY_Min,Sales[[#This Row],[date]]&lt;=TY_YTDMax)*(Sales[[#This Row],[sales]]/Sales[[#This Row],[sqft]])</f>
        <v>0</v>
      </c>
      <c r="P241" s="4">
        <f>SUMIF(Sales[RegionStoretype],Sales[[#This Row],[RegionStoretype]],Sales[YoY_SSF])/Sales[[#This Row],[Region_TypeCount]]</f>
        <v>53.603836561720975</v>
      </c>
    </row>
    <row r="242" spans="1:16" x14ac:dyDescent="0.25">
      <c r="A242" s="1">
        <v>42741</v>
      </c>
      <c r="B242">
        <v>13</v>
      </c>
      <c r="C242">
        <v>12</v>
      </c>
      <c r="D242">
        <v>119700.06080000001</v>
      </c>
      <c r="E242">
        <f>INDEX(Stores[region],MATCH(Sales[[#This Row],[store_no]],Stores[store_no],0))</f>
        <v>3</v>
      </c>
      <c r="F242" t="str">
        <f>INDEX(Stores[storetype],MATCH(Sales[[#This Row],[store_no]],Stores[store_no],0))</f>
        <v>A</v>
      </c>
      <c r="G242" t="str">
        <f>INDEX(Stores[location_city],MATCH(Sales[[#This Row],[store_no]],Stores[store_no],0))</f>
        <v>Overland Park</v>
      </c>
      <c r="H242" t="str">
        <f>INDEX(Stores[location_state],MATCH(Sales[[#This Row],[store_no]],Stores[store_no],0))</f>
        <v>Kansas</v>
      </c>
      <c r="I242">
        <f>INDEX(Stores[sqft],MATCH(Sales[[#This Row],[store_no]],Stores[store_no],0))</f>
        <v>201000</v>
      </c>
      <c r="J242" s="4" t="str">
        <f>INDEX(Departments[dept_name],MATCH(Sales[[#This Row],[dept_no]],Departments[dept_no],0))</f>
        <v>Jewelery</v>
      </c>
      <c r="K242" s="4" t="str">
        <f>CONCATENATE(Sales[[#This Row],[region]],Sales[[#This Row],[storetype]])</f>
        <v>3A</v>
      </c>
      <c r="L242" s="4">
        <f>INDEX(RegionStoreCount[Store Count],MATCH(Sales[[#This Row],[RegionStoretype]],RegionStoreCount[Region/Type],0))</f>
        <v>9</v>
      </c>
      <c r="M242" s="4">
        <f>AND(Sales[[#This Row],[date]]&lt;=TY_YTDMax,Sales[[#This Row],[date]]&gt;=TY_YTDMin)*Sales[[#This Row],[sales]]</f>
        <v>0</v>
      </c>
      <c r="N242" s="4">
        <f>AND(Sales[[#This Row],[date]]&lt;=LY_YTDMax,Sales[[#This Row],[date]]&gt;=LY_YTDMin)*Sales[[#This Row],[sales]]</f>
        <v>119700.06080000001</v>
      </c>
      <c r="O242" s="4">
        <f>AND(Sales[[#This Row],[date]]&gt;=YoY_Min,Sales[[#This Row],[date]]&lt;=TY_YTDMax)*(Sales[[#This Row],[sales]]/Sales[[#This Row],[sqft]])</f>
        <v>0</v>
      </c>
      <c r="P242" s="4">
        <f>SUMIF(Sales[RegionStoretype],Sales[[#This Row],[RegionStoretype]],Sales[YoY_SSF])/Sales[[#This Row],[Region_TypeCount]]</f>
        <v>53.603836561720975</v>
      </c>
    </row>
    <row r="243" spans="1:16" x14ac:dyDescent="0.25">
      <c r="A243" s="1">
        <v>42741</v>
      </c>
      <c r="B243">
        <v>13</v>
      </c>
      <c r="C243">
        <v>13</v>
      </c>
      <c r="D243">
        <v>44030.378700000008</v>
      </c>
      <c r="E243">
        <f>INDEX(Stores[region],MATCH(Sales[[#This Row],[store_no]],Stores[store_no],0))</f>
        <v>3</v>
      </c>
      <c r="F243" t="str">
        <f>INDEX(Stores[storetype],MATCH(Sales[[#This Row],[store_no]],Stores[store_no],0))</f>
        <v>A</v>
      </c>
      <c r="G243" t="str">
        <f>INDEX(Stores[location_city],MATCH(Sales[[#This Row],[store_no]],Stores[store_no],0))</f>
        <v>Overland Park</v>
      </c>
      <c r="H243" t="str">
        <f>INDEX(Stores[location_state],MATCH(Sales[[#This Row],[store_no]],Stores[store_no],0))</f>
        <v>Kansas</v>
      </c>
      <c r="I243">
        <f>INDEX(Stores[sqft],MATCH(Sales[[#This Row],[store_no]],Stores[store_no],0))</f>
        <v>201000</v>
      </c>
      <c r="J243" s="4" t="str">
        <f>INDEX(Departments[dept_name],MATCH(Sales[[#This Row],[dept_no]],Departments[dept_no],0))</f>
        <v>Kids</v>
      </c>
      <c r="K243" s="4" t="str">
        <f>CONCATENATE(Sales[[#This Row],[region]],Sales[[#This Row],[storetype]])</f>
        <v>3A</v>
      </c>
      <c r="L243" s="4">
        <f>INDEX(RegionStoreCount[Store Count],MATCH(Sales[[#This Row],[RegionStoretype]],RegionStoreCount[Region/Type],0))</f>
        <v>9</v>
      </c>
      <c r="M243" s="4">
        <f>AND(Sales[[#This Row],[date]]&lt;=TY_YTDMax,Sales[[#This Row],[date]]&gt;=TY_YTDMin)*Sales[[#This Row],[sales]]</f>
        <v>0</v>
      </c>
      <c r="N243" s="4">
        <f>AND(Sales[[#This Row],[date]]&lt;=LY_YTDMax,Sales[[#This Row],[date]]&gt;=LY_YTDMin)*Sales[[#This Row],[sales]]</f>
        <v>44030.378700000008</v>
      </c>
      <c r="O243" s="4">
        <f>AND(Sales[[#This Row],[date]]&gt;=YoY_Min,Sales[[#This Row],[date]]&lt;=TY_YTDMax)*(Sales[[#This Row],[sales]]/Sales[[#This Row],[sqft]])</f>
        <v>0</v>
      </c>
      <c r="P243" s="4">
        <f>SUMIF(Sales[RegionStoretype],Sales[[#This Row],[RegionStoretype]],Sales[YoY_SSF])/Sales[[#This Row],[Region_TypeCount]]</f>
        <v>53.603836561720975</v>
      </c>
    </row>
    <row r="244" spans="1:16" x14ac:dyDescent="0.25">
      <c r="A244" s="1">
        <v>42741</v>
      </c>
      <c r="B244">
        <v>13</v>
      </c>
      <c r="C244">
        <v>14</v>
      </c>
      <c r="D244">
        <v>55621.736100000002</v>
      </c>
      <c r="E244">
        <f>INDEX(Stores[region],MATCH(Sales[[#This Row],[store_no]],Stores[store_no],0))</f>
        <v>3</v>
      </c>
      <c r="F244" t="str">
        <f>INDEX(Stores[storetype],MATCH(Sales[[#This Row],[store_no]],Stores[store_no],0))</f>
        <v>A</v>
      </c>
      <c r="G244" t="str">
        <f>INDEX(Stores[location_city],MATCH(Sales[[#This Row],[store_no]],Stores[store_no],0))</f>
        <v>Overland Park</v>
      </c>
      <c r="H244" t="str">
        <f>INDEX(Stores[location_state],MATCH(Sales[[#This Row],[store_no]],Stores[store_no],0))</f>
        <v>Kansas</v>
      </c>
      <c r="I244">
        <f>INDEX(Stores[sqft],MATCH(Sales[[#This Row],[store_no]],Stores[store_no],0))</f>
        <v>201000</v>
      </c>
      <c r="J244" s="4" t="str">
        <f>INDEX(Departments[dept_name],MATCH(Sales[[#This Row],[dept_no]],Departments[dept_no],0))</f>
        <v>Movies</v>
      </c>
      <c r="K244" s="4" t="str">
        <f>CONCATENATE(Sales[[#This Row],[region]],Sales[[#This Row],[storetype]])</f>
        <v>3A</v>
      </c>
      <c r="L244" s="4">
        <f>INDEX(RegionStoreCount[Store Count],MATCH(Sales[[#This Row],[RegionStoretype]],RegionStoreCount[Region/Type],0))</f>
        <v>9</v>
      </c>
      <c r="M244" s="4">
        <f>AND(Sales[[#This Row],[date]]&lt;=TY_YTDMax,Sales[[#This Row],[date]]&gt;=TY_YTDMin)*Sales[[#This Row],[sales]]</f>
        <v>0</v>
      </c>
      <c r="N244" s="4">
        <f>AND(Sales[[#This Row],[date]]&lt;=LY_YTDMax,Sales[[#This Row],[date]]&gt;=LY_YTDMin)*Sales[[#This Row],[sales]]</f>
        <v>55621.736100000002</v>
      </c>
      <c r="O244" s="4">
        <f>AND(Sales[[#This Row],[date]]&gt;=YoY_Min,Sales[[#This Row],[date]]&lt;=TY_YTDMax)*(Sales[[#This Row],[sales]]/Sales[[#This Row],[sqft]])</f>
        <v>0</v>
      </c>
      <c r="P244" s="4">
        <f>SUMIF(Sales[RegionStoretype],Sales[[#This Row],[RegionStoretype]],Sales[YoY_SSF])/Sales[[#This Row],[Region_TypeCount]]</f>
        <v>53.603836561720975</v>
      </c>
    </row>
    <row r="245" spans="1:16" x14ac:dyDescent="0.25">
      <c r="A245" s="1">
        <v>42741</v>
      </c>
      <c r="B245">
        <v>13</v>
      </c>
      <c r="C245">
        <v>15</v>
      </c>
      <c r="D245">
        <v>55104.864899999993</v>
      </c>
      <c r="E245">
        <f>INDEX(Stores[region],MATCH(Sales[[#This Row],[store_no]],Stores[store_no],0))</f>
        <v>3</v>
      </c>
      <c r="F245" t="str">
        <f>INDEX(Stores[storetype],MATCH(Sales[[#This Row],[store_no]],Stores[store_no],0))</f>
        <v>A</v>
      </c>
      <c r="G245" t="str">
        <f>INDEX(Stores[location_city],MATCH(Sales[[#This Row],[store_no]],Stores[store_no],0))</f>
        <v>Overland Park</v>
      </c>
      <c r="H245" t="str">
        <f>INDEX(Stores[location_state],MATCH(Sales[[#This Row],[store_no]],Stores[store_no],0))</f>
        <v>Kansas</v>
      </c>
      <c r="I245">
        <f>INDEX(Stores[sqft],MATCH(Sales[[#This Row],[store_no]],Stores[store_no],0))</f>
        <v>201000</v>
      </c>
      <c r="J245" s="4" t="str">
        <f>INDEX(Departments[dept_name],MATCH(Sales[[#This Row],[dept_no]],Departments[dept_no],0))</f>
        <v>Music</v>
      </c>
      <c r="K245" s="4" t="str">
        <f>CONCATENATE(Sales[[#This Row],[region]],Sales[[#This Row],[storetype]])</f>
        <v>3A</v>
      </c>
      <c r="L245" s="4">
        <f>INDEX(RegionStoreCount[Store Count],MATCH(Sales[[#This Row],[RegionStoretype]],RegionStoreCount[Region/Type],0))</f>
        <v>9</v>
      </c>
      <c r="M245" s="4">
        <f>AND(Sales[[#This Row],[date]]&lt;=TY_YTDMax,Sales[[#This Row],[date]]&gt;=TY_YTDMin)*Sales[[#This Row],[sales]]</f>
        <v>0</v>
      </c>
      <c r="N245" s="4">
        <f>AND(Sales[[#This Row],[date]]&lt;=LY_YTDMax,Sales[[#This Row],[date]]&gt;=LY_YTDMin)*Sales[[#This Row],[sales]]</f>
        <v>55104.864899999993</v>
      </c>
      <c r="O245" s="4">
        <f>AND(Sales[[#This Row],[date]]&gt;=YoY_Min,Sales[[#This Row],[date]]&lt;=TY_YTDMax)*(Sales[[#This Row],[sales]]/Sales[[#This Row],[sqft]])</f>
        <v>0</v>
      </c>
      <c r="P245" s="4">
        <f>SUMIF(Sales[RegionStoretype],Sales[[#This Row],[RegionStoretype]],Sales[YoY_SSF])/Sales[[#This Row],[Region_TypeCount]]</f>
        <v>53.603836561720975</v>
      </c>
    </row>
    <row r="246" spans="1:16" x14ac:dyDescent="0.25">
      <c r="A246" s="1">
        <v>42741</v>
      </c>
      <c r="B246">
        <v>13</v>
      </c>
      <c r="C246">
        <v>16</v>
      </c>
      <c r="D246">
        <v>69890.881500000003</v>
      </c>
      <c r="E246">
        <f>INDEX(Stores[region],MATCH(Sales[[#This Row],[store_no]],Stores[store_no],0))</f>
        <v>3</v>
      </c>
      <c r="F246" t="str">
        <f>INDEX(Stores[storetype],MATCH(Sales[[#This Row],[store_no]],Stores[store_no],0))</f>
        <v>A</v>
      </c>
      <c r="G246" t="str">
        <f>INDEX(Stores[location_city],MATCH(Sales[[#This Row],[store_no]],Stores[store_no],0))</f>
        <v>Overland Park</v>
      </c>
      <c r="H246" t="str">
        <f>INDEX(Stores[location_state],MATCH(Sales[[#This Row],[store_no]],Stores[store_no],0))</f>
        <v>Kansas</v>
      </c>
      <c r="I246">
        <f>INDEX(Stores[sqft],MATCH(Sales[[#This Row],[store_no]],Stores[store_no],0))</f>
        <v>201000</v>
      </c>
      <c r="J246" s="4" t="str">
        <f>INDEX(Departments[dept_name],MATCH(Sales[[#This Row],[dept_no]],Departments[dept_no],0))</f>
        <v>Outdoors</v>
      </c>
      <c r="K246" s="4" t="str">
        <f>CONCATENATE(Sales[[#This Row],[region]],Sales[[#This Row],[storetype]])</f>
        <v>3A</v>
      </c>
      <c r="L246" s="4">
        <f>INDEX(RegionStoreCount[Store Count],MATCH(Sales[[#This Row],[RegionStoretype]],RegionStoreCount[Region/Type],0))</f>
        <v>9</v>
      </c>
      <c r="M246" s="4">
        <f>AND(Sales[[#This Row],[date]]&lt;=TY_YTDMax,Sales[[#This Row],[date]]&gt;=TY_YTDMin)*Sales[[#This Row],[sales]]</f>
        <v>0</v>
      </c>
      <c r="N246" s="4">
        <f>AND(Sales[[#This Row],[date]]&lt;=LY_YTDMax,Sales[[#This Row],[date]]&gt;=LY_YTDMin)*Sales[[#This Row],[sales]]</f>
        <v>69890.881500000003</v>
      </c>
      <c r="O246" s="4">
        <f>AND(Sales[[#This Row],[date]]&gt;=YoY_Min,Sales[[#This Row],[date]]&lt;=TY_YTDMax)*(Sales[[#This Row],[sales]]/Sales[[#This Row],[sqft]])</f>
        <v>0</v>
      </c>
      <c r="P246" s="4">
        <f>SUMIF(Sales[RegionStoretype],Sales[[#This Row],[RegionStoretype]],Sales[YoY_SSF])/Sales[[#This Row],[Region_TypeCount]]</f>
        <v>53.603836561720975</v>
      </c>
    </row>
    <row r="247" spans="1:16" x14ac:dyDescent="0.25">
      <c r="A247" s="1">
        <v>42741</v>
      </c>
      <c r="B247">
        <v>13</v>
      </c>
      <c r="C247">
        <v>17</v>
      </c>
      <c r="D247">
        <v>26137.330300000001</v>
      </c>
      <c r="E247">
        <f>INDEX(Stores[region],MATCH(Sales[[#This Row],[store_no]],Stores[store_no],0))</f>
        <v>3</v>
      </c>
      <c r="F247" t="str">
        <f>INDEX(Stores[storetype],MATCH(Sales[[#This Row],[store_no]],Stores[store_no],0))</f>
        <v>A</v>
      </c>
      <c r="G247" t="str">
        <f>INDEX(Stores[location_city],MATCH(Sales[[#This Row],[store_no]],Stores[store_no],0))</f>
        <v>Overland Park</v>
      </c>
      <c r="H247" t="str">
        <f>INDEX(Stores[location_state],MATCH(Sales[[#This Row],[store_no]],Stores[store_no],0))</f>
        <v>Kansas</v>
      </c>
      <c r="I247">
        <f>INDEX(Stores[sqft],MATCH(Sales[[#This Row],[store_no]],Stores[store_no],0))</f>
        <v>201000</v>
      </c>
      <c r="J247" s="4" t="str">
        <f>INDEX(Departments[dept_name],MATCH(Sales[[#This Row],[dept_no]],Departments[dept_no],0))</f>
        <v>Shoes</v>
      </c>
      <c r="K247" s="4" t="str">
        <f>CONCATENATE(Sales[[#This Row],[region]],Sales[[#This Row],[storetype]])</f>
        <v>3A</v>
      </c>
      <c r="L247" s="4">
        <f>INDEX(RegionStoreCount[Store Count],MATCH(Sales[[#This Row],[RegionStoretype]],RegionStoreCount[Region/Type],0))</f>
        <v>9</v>
      </c>
      <c r="M247" s="4">
        <f>AND(Sales[[#This Row],[date]]&lt;=TY_YTDMax,Sales[[#This Row],[date]]&gt;=TY_YTDMin)*Sales[[#This Row],[sales]]</f>
        <v>0</v>
      </c>
      <c r="N247" s="4">
        <f>AND(Sales[[#This Row],[date]]&lt;=LY_YTDMax,Sales[[#This Row],[date]]&gt;=LY_YTDMin)*Sales[[#This Row],[sales]]</f>
        <v>26137.330300000001</v>
      </c>
      <c r="O247" s="4">
        <f>AND(Sales[[#This Row],[date]]&gt;=YoY_Min,Sales[[#This Row],[date]]&lt;=TY_YTDMax)*(Sales[[#This Row],[sales]]/Sales[[#This Row],[sqft]])</f>
        <v>0</v>
      </c>
      <c r="P247" s="4">
        <f>SUMIF(Sales[RegionStoretype],Sales[[#This Row],[RegionStoretype]],Sales[YoY_SSF])/Sales[[#This Row],[Region_TypeCount]]</f>
        <v>53.603836561720975</v>
      </c>
    </row>
    <row r="248" spans="1:16" x14ac:dyDescent="0.25">
      <c r="A248" s="1">
        <v>42741</v>
      </c>
      <c r="B248">
        <v>13</v>
      </c>
      <c r="C248">
        <v>18</v>
      </c>
      <c r="D248">
        <v>153392.5245</v>
      </c>
      <c r="E248">
        <f>INDEX(Stores[region],MATCH(Sales[[#This Row],[store_no]],Stores[store_no],0))</f>
        <v>3</v>
      </c>
      <c r="F248" t="str">
        <f>INDEX(Stores[storetype],MATCH(Sales[[#This Row],[store_no]],Stores[store_no],0))</f>
        <v>A</v>
      </c>
      <c r="G248" t="str">
        <f>INDEX(Stores[location_city],MATCH(Sales[[#This Row],[store_no]],Stores[store_no],0))</f>
        <v>Overland Park</v>
      </c>
      <c r="H248" t="str">
        <f>INDEX(Stores[location_state],MATCH(Sales[[#This Row],[store_no]],Stores[store_no],0))</f>
        <v>Kansas</v>
      </c>
      <c r="I248">
        <f>INDEX(Stores[sqft],MATCH(Sales[[#This Row],[store_no]],Stores[store_no],0))</f>
        <v>201000</v>
      </c>
      <c r="J248" s="4" t="str">
        <f>INDEX(Departments[dept_name],MATCH(Sales[[#This Row],[dept_no]],Departments[dept_no],0))</f>
        <v>Sports</v>
      </c>
      <c r="K248" s="4" t="str">
        <f>CONCATENATE(Sales[[#This Row],[region]],Sales[[#This Row],[storetype]])</f>
        <v>3A</v>
      </c>
      <c r="L248" s="4">
        <f>INDEX(RegionStoreCount[Store Count],MATCH(Sales[[#This Row],[RegionStoretype]],RegionStoreCount[Region/Type],0))</f>
        <v>9</v>
      </c>
      <c r="M248" s="4">
        <f>AND(Sales[[#This Row],[date]]&lt;=TY_YTDMax,Sales[[#This Row],[date]]&gt;=TY_YTDMin)*Sales[[#This Row],[sales]]</f>
        <v>0</v>
      </c>
      <c r="N248" s="4">
        <f>AND(Sales[[#This Row],[date]]&lt;=LY_YTDMax,Sales[[#This Row],[date]]&gt;=LY_YTDMin)*Sales[[#This Row],[sales]]</f>
        <v>153392.5245</v>
      </c>
      <c r="O248" s="4">
        <f>AND(Sales[[#This Row],[date]]&gt;=YoY_Min,Sales[[#This Row],[date]]&lt;=TY_YTDMax)*(Sales[[#This Row],[sales]]/Sales[[#This Row],[sqft]])</f>
        <v>0</v>
      </c>
      <c r="P248" s="4">
        <f>SUMIF(Sales[RegionStoretype],Sales[[#This Row],[RegionStoretype]],Sales[YoY_SSF])/Sales[[#This Row],[Region_TypeCount]]</f>
        <v>53.603836561720975</v>
      </c>
    </row>
    <row r="249" spans="1:16" x14ac:dyDescent="0.25">
      <c r="A249" s="1">
        <v>42741</v>
      </c>
      <c r="B249">
        <v>13</v>
      </c>
      <c r="C249">
        <v>19</v>
      </c>
      <c r="D249">
        <v>55315.494200000001</v>
      </c>
      <c r="E249">
        <f>INDEX(Stores[region],MATCH(Sales[[#This Row],[store_no]],Stores[store_no],0))</f>
        <v>3</v>
      </c>
      <c r="F249" t="str">
        <f>INDEX(Stores[storetype],MATCH(Sales[[#This Row],[store_no]],Stores[store_no],0))</f>
        <v>A</v>
      </c>
      <c r="G249" t="str">
        <f>INDEX(Stores[location_city],MATCH(Sales[[#This Row],[store_no]],Stores[store_no],0))</f>
        <v>Overland Park</v>
      </c>
      <c r="H249" t="str">
        <f>INDEX(Stores[location_state],MATCH(Sales[[#This Row],[store_no]],Stores[store_no],0))</f>
        <v>Kansas</v>
      </c>
      <c r="I249">
        <f>INDEX(Stores[sqft],MATCH(Sales[[#This Row],[store_no]],Stores[store_no],0))</f>
        <v>201000</v>
      </c>
      <c r="J249" s="4" t="str">
        <f>INDEX(Departments[dept_name],MATCH(Sales[[#This Row],[dept_no]],Departments[dept_no],0))</f>
        <v>Tools</v>
      </c>
      <c r="K249" s="4" t="str">
        <f>CONCATENATE(Sales[[#This Row],[region]],Sales[[#This Row],[storetype]])</f>
        <v>3A</v>
      </c>
      <c r="L249" s="4">
        <f>INDEX(RegionStoreCount[Store Count],MATCH(Sales[[#This Row],[RegionStoretype]],RegionStoreCount[Region/Type],0))</f>
        <v>9</v>
      </c>
      <c r="M249" s="4">
        <f>AND(Sales[[#This Row],[date]]&lt;=TY_YTDMax,Sales[[#This Row],[date]]&gt;=TY_YTDMin)*Sales[[#This Row],[sales]]</f>
        <v>0</v>
      </c>
      <c r="N249" s="4">
        <f>AND(Sales[[#This Row],[date]]&lt;=LY_YTDMax,Sales[[#This Row],[date]]&gt;=LY_YTDMin)*Sales[[#This Row],[sales]]</f>
        <v>55315.494200000001</v>
      </c>
      <c r="O249" s="4">
        <f>AND(Sales[[#This Row],[date]]&gt;=YoY_Min,Sales[[#This Row],[date]]&lt;=TY_YTDMax)*(Sales[[#This Row],[sales]]/Sales[[#This Row],[sqft]])</f>
        <v>0</v>
      </c>
      <c r="P249" s="4">
        <f>SUMIF(Sales[RegionStoretype],Sales[[#This Row],[RegionStoretype]],Sales[YoY_SSF])/Sales[[#This Row],[Region_TypeCount]]</f>
        <v>53.603836561720975</v>
      </c>
    </row>
    <row r="250" spans="1:16" x14ac:dyDescent="0.25">
      <c r="A250" s="1">
        <v>42741</v>
      </c>
      <c r="B250">
        <v>13</v>
      </c>
      <c r="C250">
        <v>20</v>
      </c>
      <c r="D250">
        <v>32706.497899999998</v>
      </c>
      <c r="E250">
        <f>INDEX(Stores[region],MATCH(Sales[[#This Row],[store_no]],Stores[store_no],0))</f>
        <v>3</v>
      </c>
      <c r="F250" t="str">
        <f>INDEX(Stores[storetype],MATCH(Sales[[#This Row],[store_no]],Stores[store_no],0))</f>
        <v>A</v>
      </c>
      <c r="G250" t="str">
        <f>INDEX(Stores[location_city],MATCH(Sales[[#This Row],[store_no]],Stores[store_no],0))</f>
        <v>Overland Park</v>
      </c>
      <c r="H250" t="str">
        <f>INDEX(Stores[location_state],MATCH(Sales[[#This Row],[store_no]],Stores[store_no],0))</f>
        <v>Kansas</v>
      </c>
      <c r="I250">
        <f>INDEX(Stores[sqft],MATCH(Sales[[#This Row],[store_no]],Stores[store_no],0))</f>
        <v>201000</v>
      </c>
      <c r="J250" s="4" t="str">
        <f>INDEX(Departments[dept_name],MATCH(Sales[[#This Row],[dept_no]],Departments[dept_no],0))</f>
        <v>Toys</v>
      </c>
      <c r="K250" s="4" t="str">
        <f>CONCATENATE(Sales[[#This Row],[region]],Sales[[#This Row],[storetype]])</f>
        <v>3A</v>
      </c>
      <c r="L250" s="4">
        <f>INDEX(RegionStoreCount[Store Count],MATCH(Sales[[#This Row],[RegionStoretype]],RegionStoreCount[Region/Type],0))</f>
        <v>9</v>
      </c>
      <c r="M250" s="4">
        <f>AND(Sales[[#This Row],[date]]&lt;=TY_YTDMax,Sales[[#This Row],[date]]&gt;=TY_YTDMin)*Sales[[#This Row],[sales]]</f>
        <v>0</v>
      </c>
      <c r="N250" s="4">
        <f>AND(Sales[[#This Row],[date]]&lt;=LY_YTDMax,Sales[[#This Row],[date]]&gt;=LY_YTDMin)*Sales[[#This Row],[sales]]</f>
        <v>32706.497899999998</v>
      </c>
      <c r="O250" s="4">
        <f>AND(Sales[[#This Row],[date]]&gt;=YoY_Min,Sales[[#This Row],[date]]&lt;=TY_YTDMax)*(Sales[[#This Row],[sales]]/Sales[[#This Row],[sqft]])</f>
        <v>0</v>
      </c>
      <c r="P250" s="4">
        <f>SUMIF(Sales[RegionStoretype],Sales[[#This Row],[RegionStoretype]],Sales[YoY_SSF])/Sales[[#This Row],[Region_TypeCount]]</f>
        <v>53.603836561720975</v>
      </c>
    </row>
    <row r="251" spans="1:16" x14ac:dyDescent="0.25">
      <c r="A251" s="1">
        <v>42741</v>
      </c>
      <c r="B251">
        <v>14</v>
      </c>
      <c r="C251">
        <v>1</v>
      </c>
      <c r="D251">
        <v>4452.1499999999996</v>
      </c>
      <c r="E251">
        <f>INDEX(Stores[region],MATCH(Sales[[#This Row],[store_no]],Stores[store_no],0))</f>
        <v>3</v>
      </c>
      <c r="F251" t="str">
        <f>INDEX(Stores[storetype],MATCH(Sales[[#This Row],[store_no]],Stores[store_no],0))</f>
        <v>A</v>
      </c>
      <c r="G251" t="str">
        <f>INDEX(Stores[location_city],MATCH(Sales[[#This Row],[store_no]],Stores[store_no],0))</f>
        <v>Bismarck</v>
      </c>
      <c r="H251" t="str">
        <f>INDEX(Stores[location_state],MATCH(Sales[[#This Row],[store_no]],Stores[store_no],0))</f>
        <v>North Dakota</v>
      </c>
      <c r="I251">
        <f>INDEX(Stores[sqft],MATCH(Sales[[#This Row],[store_no]],Stores[store_no],0))</f>
        <v>96400</v>
      </c>
      <c r="J251" s="4" t="str">
        <f>INDEX(Departments[dept_name],MATCH(Sales[[#This Row],[dept_no]],Departments[dept_no],0))</f>
        <v>Automotive</v>
      </c>
      <c r="K251" s="4" t="str">
        <f>CONCATENATE(Sales[[#This Row],[region]],Sales[[#This Row],[storetype]])</f>
        <v>3A</v>
      </c>
      <c r="L251" s="4">
        <f>INDEX(RegionStoreCount[Store Count],MATCH(Sales[[#This Row],[RegionStoretype]],RegionStoreCount[Region/Type],0))</f>
        <v>9</v>
      </c>
      <c r="M251" s="4">
        <f>AND(Sales[[#This Row],[date]]&lt;=TY_YTDMax,Sales[[#This Row],[date]]&gt;=TY_YTDMin)*Sales[[#This Row],[sales]]</f>
        <v>0</v>
      </c>
      <c r="N251" s="4">
        <f>AND(Sales[[#This Row],[date]]&lt;=LY_YTDMax,Sales[[#This Row],[date]]&gt;=LY_YTDMin)*Sales[[#This Row],[sales]]</f>
        <v>4452.1499999999996</v>
      </c>
      <c r="O251" s="4">
        <f>AND(Sales[[#This Row],[date]]&gt;=YoY_Min,Sales[[#This Row],[date]]&lt;=TY_YTDMax)*(Sales[[#This Row],[sales]]/Sales[[#This Row],[sqft]])</f>
        <v>0</v>
      </c>
      <c r="P251" s="4">
        <f>SUMIF(Sales[RegionStoretype],Sales[[#This Row],[RegionStoretype]],Sales[YoY_SSF])/Sales[[#This Row],[Region_TypeCount]]</f>
        <v>53.603836561720975</v>
      </c>
    </row>
    <row r="252" spans="1:16" x14ac:dyDescent="0.25">
      <c r="A252" s="1">
        <v>42741</v>
      </c>
      <c r="B252">
        <v>14</v>
      </c>
      <c r="C252">
        <v>2</v>
      </c>
      <c r="D252">
        <v>15783.8824</v>
      </c>
      <c r="E252">
        <f>INDEX(Stores[region],MATCH(Sales[[#This Row],[store_no]],Stores[store_no],0))</f>
        <v>3</v>
      </c>
      <c r="F252" t="str">
        <f>INDEX(Stores[storetype],MATCH(Sales[[#This Row],[store_no]],Stores[store_no],0))</f>
        <v>A</v>
      </c>
      <c r="G252" t="str">
        <f>INDEX(Stores[location_city],MATCH(Sales[[#This Row],[store_no]],Stores[store_no],0))</f>
        <v>Bismarck</v>
      </c>
      <c r="H252" t="str">
        <f>INDEX(Stores[location_state],MATCH(Sales[[#This Row],[store_no]],Stores[store_no],0))</f>
        <v>North Dakota</v>
      </c>
      <c r="I252">
        <f>INDEX(Stores[sqft],MATCH(Sales[[#This Row],[store_no]],Stores[store_no],0))</f>
        <v>96400</v>
      </c>
      <c r="J252" s="4" t="str">
        <f>INDEX(Departments[dept_name],MATCH(Sales[[#This Row],[dept_no]],Departments[dept_no],0))</f>
        <v>Baby</v>
      </c>
      <c r="K252" s="4" t="str">
        <f>CONCATENATE(Sales[[#This Row],[region]],Sales[[#This Row],[storetype]])</f>
        <v>3A</v>
      </c>
      <c r="L252" s="4">
        <f>INDEX(RegionStoreCount[Store Count],MATCH(Sales[[#This Row],[RegionStoretype]],RegionStoreCount[Region/Type],0))</f>
        <v>9</v>
      </c>
      <c r="M252" s="4">
        <f>AND(Sales[[#This Row],[date]]&lt;=TY_YTDMax,Sales[[#This Row],[date]]&gt;=TY_YTDMin)*Sales[[#This Row],[sales]]</f>
        <v>0</v>
      </c>
      <c r="N252" s="4">
        <f>AND(Sales[[#This Row],[date]]&lt;=LY_YTDMax,Sales[[#This Row],[date]]&gt;=LY_YTDMin)*Sales[[#This Row],[sales]]</f>
        <v>15783.8824</v>
      </c>
      <c r="O252" s="4">
        <f>AND(Sales[[#This Row],[date]]&gt;=YoY_Min,Sales[[#This Row],[date]]&lt;=TY_YTDMax)*(Sales[[#This Row],[sales]]/Sales[[#This Row],[sqft]])</f>
        <v>0</v>
      </c>
      <c r="P252" s="4">
        <f>SUMIF(Sales[RegionStoretype],Sales[[#This Row],[RegionStoretype]],Sales[YoY_SSF])/Sales[[#This Row],[Region_TypeCount]]</f>
        <v>53.603836561720975</v>
      </c>
    </row>
    <row r="253" spans="1:16" x14ac:dyDescent="0.25">
      <c r="A253" s="1">
        <v>42741</v>
      </c>
      <c r="B253">
        <v>14</v>
      </c>
      <c r="C253">
        <v>3</v>
      </c>
      <c r="D253">
        <v>25248.239799999999</v>
      </c>
      <c r="E253">
        <f>INDEX(Stores[region],MATCH(Sales[[#This Row],[store_no]],Stores[store_no],0))</f>
        <v>3</v>
      </c>
      <c r="F253" t="str">
        <f>INDEX(Stores[storetype],MATCH(Sales[[#This Row],[store_no]],Stores[store_no],0))</f>
        <v>A</v>
      </c>
      <c r="G253" t="str">
        <f>INDEX(Stores[location_city],MATCH(Sales[[#This Row],[store_no]],Stores[store_no],0))</f>
        <v>Bismarck</v>
      </c>
      <c r="H253" t="str">
        <f>INDEX(Stores[location_state],MATCH(Sales[[#This Row],[store_no]],Stores[store_no],0))</f>
        <v>North Dakota</v>
      </c>
      <c r="I253">
        <f>INDEX(Stores[sqft],MATCH(Sales[[#This Row],[store_no]],Stores[store_no],0))</f>
        <v>96400</v>
      </c>
      <c r="J253" s="4" t="str">
        <f>INDEX(Departments[dept_name],MATCH(Sales[[#This Row],[dept_no]],Departments[dept_no],0))</f>
        <v>Beauty</v>
      </c>
      <c r="K253" s="4" t="str">
        <f>CONCATENATE(Sales[[#This Row],[region]],Sales[[#This Row],[storetype]])</f>
        <v>3A</v>
      </c>
      <c r="L253" s="4">
        <f>INDEX(RegionStoreCount[Store Count],MATCH(Sales[[#This Row],[RegionStoretype]],RegionStoreCount[Region/Type],0))</f>
        <v>9</v>
      </c>
      <c r="M253" s="4">
        <f>AND(Sales[[#This Row],[date]]&lt;=TY_YTDMax,Sales[[#This Row],[date]]&gt;=TY_YTDMin)*Sales[[#This Row],[sales]]</f>
        <v>0</v>
      </c>
      <c r="N253" s="4">
        <f>AND(Sales[[#This Row],[date]]&lt;=LY_YTDMax,Sales[[#This Row],[date]]&gt;=LY_YTDMin)*Sales[[#This Row],[sales]]</f>
        <v>25248.239799999999</v>
      </c>
      <c r="O253" s="4">
        <f>AND(Sales[[#This Row],[date]]&gt;=YoY_Min,Sales[[#This Row],[date]]&lt;=TY_YTDMax)*(Sales[[#This Row],[sales]]/Sales[[#This Row],[sqft]])</f>
        <v>0</v>
      </c>
      <c r="P253" s="4">
        <f>SUMIF(Sales[RegionStoretype],Sales[[#This Row],[RegionStoretype]],Sales[YoY_SSF])/Sales[[#This Row],[Region_TypeCount]]</f>
        <v>53.603836561720975</v>
      </c>
    </row>
    <row r="254" spans="1:16" x14ac:dyDescent="0.25">
      <c r="A254" s="1">
        <v>42741</v>
      </c>
      <c r="B254">
        <v>14</v>
      </c>
      <c r="C254">
        <v>4</v>
      </c>
      <c r="D254">
        <v>9070.3094000000001</v>
      </c>
      <c r="E254">
        <f>INDEX(Stores[region],MATCH(Sales[[#This Row],[store_no]],Stores[store_no],0))</f>
        <v>3</v>
      </c>
      <c r="F254" t="str">
        <f>INDEX(Stores[storetype],MATCH(Sales[[#This Row],[store_no]],Stores[store_no],0))</f>
        <v>A</v>
      </c>
      <c r="G254" t="str">
        <f>INDEX(Stores[location_city],MATCH(Sales[[#This Row],[store_no]],Stores[store_no],0))</f>
        <v>Bismarck</v>
      </c>
      <c r="H254" t="str">
        <f>INDEX(Stores[location_state],MATCH(Sales[[#This Row],[store_no]],Stores[store_no],0))</f>
        <v>North Dakota</v>
      </c>
      <c r="I254">
        <f>INDEX(Stores[sqft],MATCH(Sales[[#This Row],[store_no]],Stores[store_no],0))</f>
        <v>96400</v>
      </c>
      <c r="J254" s="4" t="str">
        <f>INDEX(Departments[dept_name],MATCH(Sales[[#This Row],[dept_no]],Departments[dept_no],0))</f>
        <v>Books</v>
      </c>
      <c r="K254" s="4" t="str">
        <f>CONCATENATE(Sales[[#This Row],[region]],Sales[[#This Row],[storetype]])</f>
        <v>3A</v>
      </c>
      <c r="L254" s="4">
        <f>INDEX(RegionStoreCount[Store Count],MATCH(Sales[[#This Row],[RegionStoretype]],RegionStoreCount[Region/Type],0))</f>
        <v>9</v>
      </c>
      <c r="M254" s="4">
        <f>AND(Sales[[#This Row],[date]]&lt;=TY_YTDMax,Sales[[#This Row],[date]]&gt;=TY_YTDMin)*Sales[[#This Row],[sales]]</f>
        <v>0</v>
      </c>
      <c r="N254" s="4">
        <f>AND(Sales[[#This Row],[date]]&lt;=LY_YTDMax,Sales[[#This Row],[date]]&gt;=LY_YTDMin)*Sales[[#This Row],[sales]]</f>
        <v>9070.3094000000001</v>
      </c>
      <c r="O254" s="4">
        <f>AND(Sales[[#This Row],[date]]&gt;=YoY_Min,Sales[[#This Row],[date]]&lt;=TY_YTDMax)*(Sales[[#This Row],[sales]]/Sales[[#This Row],[sqft]])</f>
        <v>0</v>
      </c>
      <c r="P254" s="4">
        <f>SUMIF(Sales[RegionStoretype],Sales[[#This Row],[RegionStoretype]],Sales[YoY_SSF])/Sales[[#This Row],[Region_TypeCount]]</f>
        <v>53.603836561720975</v>
      </c>
    </row>
    <row r="255" spans="1:16" x14ac:dyDescent="0.25">
      <c r="A255" s="1">
        <v>42741</v>
      </c>
      <c r="B255">
        <v>14</v>
      </c>
      <c r="C255">
        <v>5</v>
      </c>
      <c r="D255">
        <v>52077.165699999998</v>
      </c>
      <c r="E255">
        <f>INDEX(Stores[region],MATCH(Sales[[#This Row],[store_no]],Stores[store_no],0))</f>
        <v>3</v>
      </c>
      <c r="F255" t="str">
        <f>INDEX(Stores[storetype],MATCH(Sales[[#This Row],[store_no]],Stores[store_no],0))</f>
        <v>A</v>
      </c>
      <c r="G255" t="str">
        <f>INDEX(Stores[location_city],MATCH(Sales[[#This Row],[store_no]],Stores[store_no],0))</f>
        <v>Bismarck</v>
      </c>
      <c r="H255" t="str">
        <f>INDEX(Stores[location_state],MATCH(Sales[[#This Row],[store_no]],Stores[store_no],0))</f>
        <v>North Dakota</v>
      </c>
      <c r="I255">
        <f>INDEX(Stores[sqft],MATCH(Sales[[#This Row],[store_no]],Stores[store_no],0))</f>
        <v>96400</v>
      </c>
      <c r="J255" s="4" t="str">
        <f>INDEX(Departments[dept_name],MATCH(Sales[[#This Row],[dept_no]],Departments[dept_no],0))</f>
        <v>Clothing</v>
      </c>
      <c r="K255" s="4" t="str">
        <f>CONCATENATE(Sales[[#This Row],[region]],Sales[[#This Row],[storetype]])</f>
        <v>3A</v>
      </c>
      <c r="L255" s="4">
        <f>INDEX(RegionStoreCount[Store Count],MATCH(Sales[[#This Row],[RegionStoretype]],RegionStoreCount[Region/Type],0))</f>
        <v>9</v>
      </c>
      <c r="M255" s="4">
        <f>AND(Sales[[#This Row],[date]]&lt;=TY_YTDMax,Sales[[#This Row],[date]]&gt;=TY_YTDMin)*Sales[[#This Row],[sales]]</f>
        <v>0</v>
      </c>
      <c r="N255" s="4">
        <f>AND(Sales[[#This Row],[date]]&lt;=LY_YTDMax,Sales[[#This Row],[date]]&gt;=LY_YTDMin)*Sales[[#This Row],[sales]]</f>
        <v>52077.165699999998</v>
      </c>
      <c r="O255" s="4">
        <f>AND(Sales[[#This Row],[date]]&gt;=YoY_Min,Sales[[#This Row],[date]]&lt;=TY_YTDMax)*(Sales[[#This Row],[sales]]/Sales[[#This Row],[sqft]])</f>
        <v>0</v>
      </c>
      <c r="P255" s="4">
        <f>SUMIF(Sales[RegionStoretype],Sales[[#This Row],[RegionStoretype]],Sales[YoY_SSF])/Sales[[#This Row],[Region_TypeCount]]</f>
        <v>53.603836561720975</v>
      </c>
    </row>
    <row r="256" spans="1:16" x14ac:dyDescent="0.25">
      <c r="A256" s="1">
        <v>42741</v>
      </c>
      <c r="B256">
        <v>14</v>
      </c>
      <c r="C256">
        <v>6</v>
      </c>
      <c r="D256">
        <v>17680.114099999999</v>
      </c>
      <c r="E256">
        <f>INDEX(Stores[region],MATCH(Sales[[#This Row],[store_no]],Stores[store_no],0))</f>
        <v>3</v>
      </c>
      <c r="F256" t="str">
        <f>INDEX(Stores[storetype],MATCH(Sales[[#This Row],[store_no]],Stores[store_no],0))</f>
        <v>A</v>
      </c>
      <c r="G256" t="str">
        <f>INDEX(Stores[location_city],MATCH(Sales[[#This Row],[store_no]],Stores[store_no],0))</f>
        <v>Bismarck</v>
      </c>
      <c r="H256" t="str">
        <f>INDEX(Stores[location_state],MATCH(Sales[[#This Row],[store_no]],Stores[store_no],0))</f>
        <v>North Dakota</v>
      </c>
      <c r="I256">
        <f>INDEX(Stores[sqft],MATCH(Sales[[#This Row],[store_no]],Stores[store_no],0))</f>
        <v>96400</v>
      </c>
      <c r="J256" s="4" t="str">
        <f>INDEX(Departments[dept_name],MATCH(Sales[[#This Row],[dept_no]],Departments[dept_no],0))</f>
        <v>Computers</v>
      </c>
      <c r="K256" s="4" t="str">
        <f>CONCATENATE(Sales[[#This Row],[region]],Sales[[#This Row],[storetype]])</f>
        <v>3A</v>
      </c>
      <c r="L256" s="4">
        <f>INDEX(RegionStoreCount[Store Count],MATCH(Sales[[#This Row],[RegionStoretype]],RegionStoreCount[Region/Type],0))</f>
        <v>9</v>
      </c>
      <c r="M256" s="4">
        <f>AND(Sales[[#This Row],[date]]&lt;=TY_YTDMax,Sales[[#This Row],[date]]&gt;=TY_YTDMin)*Sales[[#This Row],[sales]]</f>
        <v>0</v>
      </c>
      <c r="N256" s="4">
        <f>AND(Sales[[#This Row],[date]]&lt;=LY_YTDMax,Sales[[#This Row],[date]]&gt;=LY_YTDMin)*Sales[[#This Row],[sales]]</f>
        <v>17680.114099999999</v>
      </c>
      <c r="O256" s="4">
        <f>AND(Sales[[#This Row],[date]]&gt;=YoY_Min,Sales[[#This Row],[date]]&lt;=TY_YTDMax)*(Sales[[#This Row],[sales]]/Sales[[#This Row],[sqft]])</f>
        <v>0</v>
      </c>
      <c r="P256" s="4">
        <f>SUMIF(Sales[RegionStoretype],Sales[[#This Row],[RegionStoretype]],Sales[YoY_SSF])/Sales[[#This Row],[Region_TypeCount]]</f>
        <v>53.603836561720975</v>
      </c>
    </row>
    <row r="257" spans="1:16" x14ac:dyDescent="0.25">
      <c r="A257" s="1">
        <v>42741</v>
      </c>
      <c r="B257">
        <v>14</v>
      </c>
      <c r="C257">
        <v>7</v>
      </c>
      <c r="D257">
        <v>12958.413299999998</v>
      </c>
      <c r="E257">
        <f>INDEX(Stores[region],MATCH(Sales[[#This Row],[store_no]],Stores[store_no],0))</f>
        <v>3</v>
      </c>
      <c r="F257" t="str">
        <f>INDEX(Stores[storetype],MATCH(Sales[[#This Row],[store_no]],Stores[store_no],0))</f>
        <v>A</v>
      </c>
      <c r="G257" t="str">
        <f>INDEX(Stores[location_city],MATCH(Sales[[#This Row],[store_no]],Stores[store_no],0))</f>
        <v>Bismarck</v>
      </c>
      <c r="H257" t="str">
        <f>INDEX(Stores[location_state],MATCH(Sales[[#This Row],[store_no]],Stores[store_no],0))</f>
        <v>North Dakota</v>
      </c>
      <c r="I257">
        <f>INDEX(Stores[sqft],MATCH(Sales[[#This Row],[store_no]],Stores[store_no],0))</f>
        <v>96400</v>
      </c>
      <c r="J257" s="4" t="str">
        <f>INDEX(Departments[dept_name],MATCH(Sales[[#This Row],[dept_no]],Departments[dept_no],0))</f>
        <v>Electronics</v>
      </c>
      <c r="K257" s="4" t="str">
        <f>CONCATENATE(Sales[[#This Row],[region]],Sales[[#This Row],[storetype]])</f>
        <v>3A</v>
      </c>
      <c r="L257" s="4">
        <f>INDEX(RegionStoreCount[Store Count],MATCH(Sales[[#This Row],[RegionStoretype]],RegionStoreCount[Region/Type],0))</f>
        <v>9</v>
      </c>
      <c r="M257" s="4">
        <f>AND(Sales[[#This Row],[date]]&lt;=TY_YTDMax,Sales[[#This Row],[date]]&gt;=TY_YTDMin)*Sales[[#This Row],[sales]]</f>
        <v>0</v>
      </c>
      <c r="N257" s="4">
        <f>AND(Sales[[#This Row],[date]]&lt;=LY_YTDMax,Sales[[#This Row],[date]]&gt;=LY_YTDMin)*Sales[[#This Row],[sales]]</f>
        <v>12958.413299999998</v>
      </c>
      <c r="O257" s="4">
        <f>AND(Sales[[#This Row],[date]]&gt;=YoY_Min,Sales[[#This Row],[date]]&lt;=TY_YTDMax)*(Sales[[#This Row],[sales]]/Sales[[#This Row],[sqft]])</f>
        <v>0</v>
      </c>
      <c r="P257" s="4">
        <f>SUMIF(Sales[RegionStoretype],Sales[[#This Row],[RegionStoretype]],Sales[YoY_SSF])/Sales[[#This Row],[Region_TypeCount]]</f>
        <v>53.603836561720975</v>
      </c>
    </row>
    <row r="258" spans="1:16" x14ac:dyDescent="0.25">
      <c r="A258" s="1">
        <v>42741</v>
      </c>
      <c r="B258">
        <v>14</v>
      </c>
      <c r="C258">
        <v>8</v>
      </c>
      <c r="D258">
        <v>20133.690300000002</v>
      </c>
      <c r="E258">
        <f>INDEX(Stores[region],MATCH(Sales[[#This Row],[store_no]],Stores[store_no],0))</f>
        <v>3</v>
      </c>
      <c r="F258" t="str">
        <f>INDEX(Stores[storetype],MATCH(Sales[[#This Row],[store_no]],Stores[store_no],0))</f>
        <v>A</v>
      </c>
      <c r="G258" t="str">
        <f>INDEX(Stores[location_city],MATCH(Sales[[#This Row],[store_no]],Stores[store_no],0))</f>
        <v>Bismarck</v>
      </c>
      <c r="H258" t="str">
        <f>INDEX(Stores[location_state],MATCH(Sales[[#This Row],[store_no]],Stores[store_no],0))</f>
        <v>North Dakota</v>
      </c>
      <c r="I258">
        <f>INDEX(Stores[sqft],MATCH(Sales[[#This Row],[store_no]],Stores[store_no],0))</f>
        <v>96400</v>
      </c>
      <c r="J258" s="4" t="str">
        <f>INDEX(Departments[dept_name],MATCH(Sales[[#This Row],[dept_no]],Departments[dept_no],0))</f>
        <v>Games</v>
      </c>
      <c r="K258" s="4" t="str">
        <f>CONCATENATE(Sales[[#This Row],[region]],Sales[[#This Row],[storetype]])</f>
        <v>3A</v>
      </c>
      <c r="L258" s="4">
        <f>INDEX(RegionStoreCount[Store Count],MATCH(Sales[[#This Row],[RegionStoretype]],RegionStoreCount[Region/Type],0))</f>
        <v>9</v>
      </c>
      <c r="M258" s="4">
        <f>AND(Sales[[#This Row],[date]]&lt;=TY_YTDMax,Sales[[#This Row],[date]]&gt;=TY_YTDMin)*Sales[[#This Row],[sales]]</f>
        <v>0</v>
      </c>
      <c r="N258" s="4">
        <f>AND(Sales[[#This Row],[date]]&lt;=LY_YTDMax,Sales[[#This Row],[date]]&gt;=LY_YTDMin)*Sales[[#This Row],[sales]]</f>
        <v>20133.690300000002</v>
      </c>
      <c r="O258" s="4">
        <f>AND(Sales[[#This Row],[date]]&gt;=YoY_Min,Sales[[#This Row],[date]]&lt;=TY_YTDMax)*(Sales[[#This Row],[sales]]/Sales[[#This Row],[sqft]])</f>
        <v>0</v>
      </c>
      <c r="P258" s="4">
        <f>SUMIF(Sales[RegionStoretype],Sales[[#This Row],[RegionStoretype]],Sales[YoY_SSF])/Sales[[#This Row],[Region_TypeCount]]</f>
        <v>53.603836561720975</v>
      </c>
    </row>
    <row r="259" spans="1:16" x14ac:dyDescent="0.25">
      <c r="A259" s="1">
        <v>42741</v>
      </c>
      <c r="B259">
        <v>14</v>
      </c>
      <c r="C259">
        <v>10</v>
      </c>
      <c r="D259">
        <v>3264.1091999999999</v>
      </c>
      <c r="E259">
        <f>INDEX(Stores[region],MATCH(Sales[[#This Row],[store_no]],Stores[store_no],0))</f>
        <v>3</v>
      </c>
      <c r="F259" t="str">
        <f>INDEX(Stores[storetype],MATCH(Sales[[#This Row],[store_no]],Stores[store_no],0))</f>
        <v>A</v>
      </c>
      <c r="G259" t="str">
        <f>INDEX(Stores[location_city],MATCH(Sales[[#This Row],[store_no]],Stores[store_no],0))</f>
        <v>Bismarck</v>
      </c>
      <c r="H259" t="str">
        <f>INDEX(Stores[location_state],MATCH(Sales[[#This Row],[store_no]],Stores[store_no],0))</f>
        <v>North Dakota</v>
      </c>
      <c r="I259">
        <f>INDEX(Stores[sqft],MATCH(Sales[[#This Row],[store_no]],Stores[store_no],0))</f>
        <v>96400</v>
      </c>
      <c r="J259" s="4" t="str">
        <f>INDEX(Departments[dept_name],MATCH(Sales[[#This Row],[dept_no]],Departments[dept_no],0))</f>
        <v>Health</v>
      </c>
      <c r="K259" s="4" t="str">
        <f>CONCATENATE(Sales[[#This Row],[region]],Sales[[#This Row],[storetype]])</f>
        <v>3A</v>
      </c>
      <c r="L259" s="4">
        <f>INDEX(RegionStoreCount[Store Count],MATCH(Sales[[#This Row],[RegionStoretype]],RegionStoreCount[Region/Type],0))</f>
        <v>9</v>
      </c>
      <c r="M259" s="4">
        <f>AND(Sales[[#This Row],[date]]&lt;=TY_YTDMax,Sales[[#This Row],[date]]&gt;=TY_YTDMin)*Sales[[#This Row],[sales]]</f>
        <v>0</v>
      </c>
      <c r="N259" s="4">
        <f>AND(Sales[[#This Row],[date]]&lt;=LY_YTDMax,Sales[[#This Row],[date]]&gt;=LY_YTDMin)*Sales[[#This Row],[sales]]</f>
        <v>3264.1091999999999</v>
      </c>
      <c r="O259" s="4">
        <f>AND(Sales[[#This Row],[date]]&gt;=YoY_Min,Sales[[#This Row],[date]]&lt;=TY_YTDMax)*(Sales[[#This Row],[sales]]/Sales[[#This Row],[sqft]])</f>
        <v>0</v>
      </c>
      <c r="P259" s="4">
        <f>SUMIF(Sales[RegionStoretype],Sales[[#This Row],[RegionStoretype]],Sales[YoY_SSF])/Sales[[#This Row],[Region_TypeCount]]</f>
        <v>53.603836561720975</v>
      </c>
    </row>
    <row r="260" spans="1:16" x14ac:dyDescent="0.25">
      <c r="A260" s="1">
        <v>42741</v>
      </c>
      <c r="B260">
        <v>14</v>
      </c>
      <c r="C260">
        <v>11</v>
      </c>
      <c r="D260">
        <v>16316.1597</v>
      </c>
      <c r="E260">
        <f>INDEX(Stores[region],MATCH(Sales[[#This Row],[store_no]],Stores[store_no],0))</f>
        <v>3</v>
      </c>
      <c r="F260" t="str">
        <f>INDEX(Stores[storetype],MATCH(Sales[[#This Row],[store_no]],Stores[store_no],0))</f>
        <v>A</v>
      </c>
      <c r="G260" t="str">
        <f>INDEX(Stores[location_city],MATCH(Sales[[#This Row],[store_no]],Stores[store_no],0))</f>
        <v>Bismarck</v>
      </c>
      <c r="H260" t="str">
        <f>INDEX(Stores[location_state],MATCH(Sales[[#This Row],[store_no]],Stores[store_no],0))</f>
        <v>North Dakota</v>
      </c>
      <c r="I260">
        <f>INDEX(Stores[sqft],MATCH(Sales[[#This Row],[store_no]],Stores[store_no],0))</f>
        <v>96400</v>
      </c>
      <c r="J260" s="4" t="str">
        <f>INDEX(Departments[dept_name],MATCH(Sales[[#This Row],[dept_no]],Departments[dept_no],0))</f>
        <v>Home</v>
      </c>
      <c r="K260" s="4" t="str">
        <f>CONCATENATE(Sales[[#This Row],[region]],Sales[[#This Row],[storetype]])</f>
        <v>3A</v>
      </c>
      <c r="L260" s="4">
        <f>INDEX(RegionStoreCount[Store Count],MATCH(Sales[[#This Row],[RegionStoretype]],RegionStoreCount[Region/Type],0))</f>
        <v>9</v>
      </c>
      <c r="M260" s="4">
        <f>AND(Sales[[#This Row],[date]]&lt;=TY_YTDMax,Sales[[#This Row],[date]]&gt;=TY_YTDMin)*Sales[[#This Row],[sales]]</f>
        <v>0</v>
      </c>
      <c r="N260" s="4">
        <f>AND(Sales[[#This Row],[date]]&lt;=LY_YTDMax,Sales[[#This Row],[date]]&gt;=LY_YTDMin)*Sales[[#This Row],[sales]]</f>
        <v>16316.1597</v>
      </c>
      <c r="O260" s="4">
        <f>AND(Sales[[#This Row],[date]]&gt;=YoY_Min,Sales[[#This Row],[date]]&lt;=TY_YTDMax)*(Sales[[#This Row],[sales]]/Sales[[#This Row],[sqft]])</f>
        <v>0</v>
      </c>
      <c r="P260" s="4">
        <f>SUMIF(Sales[RegionStoretype],Sales[[#This Row],[RegionStoretype]],Sales[YoY_SSF])/Sales[[#This Row],[Region_TypeCount]]</f>
        <v>53.603836561720975</v>
      </c>
    </row>
    <row r="261" spans="1:16" x14ac:dyDescent="0.25">
      <c r="A261" s="1">
        <v>42741</v>
      </c>
      <c r="B261">
        <v>14</v>
      </c>
      <c r="C261">
        <v>12</v>
      </c>
      <c r="D261">
        <v>1297.8</v>
      </c>
      <c r="E261">
        <f>INDEX(Stores[region],MATCH(Sales[[#This Row],[store_no]],Stores[store_no],0))</f>
        <v>3</v>
      </c>
      <c r="F261" t="str">
        <f>INDEX(Stores[storetype],MATCH(Sales[[#This Row],[store_no]],Stores[store_no],0))</f>
        <v>A</v>
      </c>
      <c r="G261" t="str">
        <f>INDEX(Stores[location_city],MATCH(Sales[[#This Row],[store_no]],Stores[store_no],0))</f>
        <v>Bismarck</v>
      </c>
      <c r="H261" t="str">
        <f>INDEX(Stores[location_state],MATCH(Sales[[#This Row],[store_no]],Stores[store_no],0))</f>
        <v>North Dakota</v>
      </c>
      <c r="I261">
        <f>INDEX(Stores[sqft],MATCH(Sales[[#This Row],[store_no]],Stores[store_no],0))</f>
        <v>96400</v>
      </c>
      <c r="J261" s="4" t="str">
        <f>INDEX(Departments[dept_name],MATCH(Sales[[#This Row],[dept_no]],Departments[dept_no],0))</f>
        <v>Jewelery</v>
      </c>
      <c r="K261" s="4" t="str">
        <f>CONCATENATE(Sales[[#This Row],[region]],Sales[[#This Row],[storetype]])</f>
        <v>3A</v>
      </c>
      <c r="L261" s="4">
        <f>INDEX(RegionStoreCount[Store Count],MATCH(Sales[[#This Row],[RegionStoretype]],RegionStoreCount[Region/Type],0))</f>
        <v>9</v>
      </c>
      <c r="M261" s="4">
        <f>AND(Sales[[#This Row],[date]]&lt;=TY_YTDMax,Sales[[#This Row],[date]]&gt;=TY_YTDMin)*Sales[[#This Row],[sales]]</f>
        <v>0</v>
      </c>
      <c r="N261" s="4">
        <f>AND(Sales[[#This Row],[date]]&lt;=LY_YTDMax,Sales[[#This Row],[date]]&gt;=LY_YTDMin)*Sales[[#This Row],[sales]]</f>
        <v>1297.8</v>
      </c>
      <c r="O261" s="4">
        <f>AND(Sales[[#This Row],[date]]&gt;=YoY_Min,Sales[[#This Row],[date]]&lt;=TY_YTDMax)*(Sales[[#This Row],[sales]]/Sales[[#This Row],[sqft]])</f>
        <v>0</v>
      </c>
      <c r="P261" s="4">
        <f>SUMIF(Sales[RegionStoretype],Sales[[#This Row],[RegionStoretype]],Sales[YoY_SSF])/Sales[[#This Row],[Region_TypeCount]]</f>
        <v>53.603836561720975</v>
      </c>
    </row>
    <row r="262" spans="1:16" x14ac:dyDescent="0.25">
      <c r="A262" s="1">
        <v>42741</v>
      </c>
      <c r="B262">
        <v>14</v>
      </c>
      <c r="C262">
        <v>13</v>
      </c>
      <c r="D262">
        <v>43117.727899999998</v>
      </c>
      <c r="E262">
        <f>INDEX(Stores[region],MATCH(Sales[[#This Row],[store_no]],Stores[store_no],0))</f>
        <v>3</v>
      </c>
      <c r="F262" t="str">
        <f>INDEX(Stores[storetype],MATCH(Sales[[#This Row],[store_no]],Stores[store_no],0))</f>
        <v>A</v>
      </c>
      <c r="G262" t="str">
        <f>INDEX(Stores[location_city],MATCH(Sales[[#This Row],[store_no]],Stores[store_no],0))</f>
        <v>Bismarck</v>
      </c>
      <c r="H262" t="str">
        <f>INDEX(Stores[location_state],MATCH(Sales[[#This Row],[store_no]],Stores[store_no],0))</f>
        <v>North Dakota</v>
      </c>
      <c r="I262">
        <f>INDEX(Stores[sqft],MATCH(Sales[[#This Row],[store_no]],Stores[store_no],0))</f>
        <v>96400</v>
      </c>
      <c r="J262" s="4" t="str">
        <f>INDEX(Departments[dept_name],MATCH(Sales[[#This Row],[dept_no]],Departments[dept_no],0))</f>
        <v>Kids</v>
      </c>
      <c r="K262" s="4" t="str">
        <f>CONCATENATE(Sales[[#This Row],[region]],Sales[[#This Row],[storetype]])</f>
        <v>3A</v>
      </c>
      <c r="L262" s="4">
        <f>INDEX(RegionStoreCount[Store Count],MATCH(Sales[[#This Row],[RegionStoretype]],RegionStoreCount[Region/Type],0))</f>
        <v>9</v>
      </c>
      <c r="M262" s="4">
        <f>AND(Sales[[#This Row],[date]]&lt;=TY_YTDMax,Sales[[#This Row],[date]]&gt;=TY_YTDMin)*Sales[[#This Row],[sales]]</f>
        <v>0</v>
      </c>
      <c r="N262" s="4">
        <f>AND(Sales[[#This Row],[date]]&lt;=LY_YTDMax,Sales[[#This Row],[date]]&gt;=LY_YTDMin)*Sales[[#This Row],[sales]]</f>
        <v>43117.727899999998</v>
      </c>
      <c r="O262" s="4">
        <f>AND(Sales[[#This Row],[date]]&gt;=YoY_Min,Sales[[#This Row],[date]]&lt;=TY_YTDMax)*(Sales[[#This Row],[sales]]/Sales[[#This Row],[sqft]])</f>
        <v>0</v>
      </c>
      <c r="P262" s="4">
        <f>SUMIF(Sales[RegionStoretype],Sales[[#This Row],[RegionStoretype]],Sales[YoY_SSF])/Sales[[#This Row],[Region_TypeCount]]</f>
        <v>53.603836561720975</v>
      </c>
    </row>
    <row r="263" spans="1:16" x14ac:dyDescent="0.25">
      <c r="A263" s="1">
        <v>42741</v>
      </c>
      <c r="B263">
        <v>14</v>
      </c>
      <c r="C263">
        <v>14</v>
      </c>
      <c r="D263">
        <v>32074.490399999999</v>
      </c>
      <c r="E263">
        <f>INDEX(Stores[region],MATCH(Sales[[#This Row],[store_no]],Stores[store_no],0))</f>
        <v>3</v>
      </c>
      <c r="F263" t="str">
        <f>INDEX(Stores[storetype],MATCH(Sales[[#This Row],[store_no]],Stores[store_no],0))</f>
        <v>A</v>
      </c>
      <c r="G263" t="str">
        <f>INDEX(Stores[location_city],MATCH(Sales[[#This Row],[store_no]],Stores[store_no],0))</f>
        <v>Bismarck</v>
      </c>
      <c r="H263" t="str">
        <f>INDEX(Stores[location_state],MATCH(Sales[[#This Row],[store_no]],Stores[store_no],0))</f>
        <v>North Dakota</v>
      </c>
      <c r="I263">
        <f>INDEX(Stores[sqft],MATCH(Sales[[#This Row],[store_no]],Stores[store_no],0))</f>
        <v>96400</v>
      </c>
      <c r="J263" s="4" t="str">
        <f>INDEX(Departments[dept_name],MATCH(Sales[[#This Row],[dept_no]],Departments[dept_no],0))</f>
        <v>Movies</v>
      </c>
      <c r="K263" s="4" t="str">
        <f>CONCATENATE(Sales[[#This Row],[region]],Sales[[#This Row],[storetype]])</f>
        <v>3A</v>
      </c>
      <c r="L263" s="4">
        <f>INDEX(RegionStoreCount[Store Count],MATCH(Sales[[#This Row],[RegionStoretype]],RegionStoreCount[Region/Type],0))</f>
        <v>9</v>
      </c>
      <c r="M263" s="4">
        <f>AND(Sales[[#This Row],[date]]&lt;=TY_YTDMax,Sales[[#This Row],[date]]&gt;=TY_YTDMin)*Sales[[#This Row],[sales]]</f>
        <v>0</v>
      </c>
      <c r="N263" s="4">
        <f>AND(Sales[[#This Row],[date]]&lt;=LY_YTDMax,Sales[[#This Row],[date]]&gt;=LY_YTDMin)*Sales[[#This Row],[sales]]</f>
        <v>32074.490399999999</v>
      </c>
      <c r="O263" s="4">
        <f>AND(Sales[[#This Row],[date]]&gt;=YoY_Min,Sales[[#This Row],[date]]&lt;=TY_YTDMax)*(Sales[[#This Row],[sales]]/Sales[[#This Row],[sqft]])</f>
        <v>0</v>
      </c>
      <c r="P263" s="4">
        <f>SUMIF(Sales[RegionStoretype],Sales[[#This Row],[RegionStoretype]],Sales[YoY_SSF])/Sales[[#This Row],[Region_TypeCount]]</f>
        <v>53.603836561720975</v>
      </c>
    </row>
    <row r="264" spans="1:16" x14ac:dyDescent="0.25">
      <c r="A264" s="1">
        <v>42741</v>
      </c>
      <c r="B264">
        <v>14</v>
      </c>
      <c r="C264">
        <v>15</v>
      </c>
      <c r="D264">
        <v>30800.4889</v>
      </c>
      <c r="E264">
        <f>INDEX(Stores[region],MATCH(Sales[[#This Row],[store_no]],Stores[store_no],0))</f>
        <v>3</v>
      </c>
      <c r="F264" t="str">
        <f>INDEX(Stores[storetype],MATCH(Sales[[#This Row],[store_no]],Stores[store_no],0))</f>
        <v>A</v>
      </c>
      <c r="G264" t="str">
        <f>INDEX(Stores[location_city],MATCH(Sales[[#This Row],[store_no]],Stores[store_no],0))</f>
        <v>Bismarck</v>
      </c>
      <c r="H264" t="str">
        <f>INDEX(Stores[location_state],MATCH(Sales[[#This Row],[store_no]],Stores[store_no],0))</f>
        <v>North Dakota</v>
      </c>
      <c r="I264">
        <f>INDEX(Stores[sqft],MATCH(Sales[[#This Row],[store_no]],Stores[store_no],0))</f>
        <v>96400</v>
      </c>
      <c r="J264" s="4" t="str">
        <f>INDEX(Departments[dept_name],MATCH(Sales[[#This Row],[dept_no]],Departments[dept_no],0))</f>
        <v>Music</v>
      </c>
      <c r="K264" s="4" t="str">
        <f>CONCATENATE(Sales[[#This Row],[region]],Sales[[#This Row],[storetype]])</f>
        <v>3A</v>
      </c>
      <c r="L264" s="4">
        <f>INDEX(RegionStoreCount[Store Count],MATCH(Sales[[#This Row],[RegionStoretype]],RegionStoreCount[Region/Type],0))</f>
        <v>9</v>
      </c>
      <c r="M264" s="4">
        <f>AND(Sales[[#This Row],[date]]&lt;=TY_YTDMax,Sales[[#This Row],[date]]&gt;=TY_YTDMin)*Sales[[#This Row],[sales]]</f>
        <v>0</v>
      </c>
      <c r="N264" s="4">
        <f>AND(Sales[[#This Row],[date]]&lt;=LY_YTDMax,Sales[[#This Row],[date]]&gt;=LY_YTDMin)*Sales[[#This Row],[sales]]</f>
        <v>30800.4889</v>
      </c>
      <c r="O264" s="4">
        <f>AND(Sales[[#This Row],[date]]&gt;=YoY_Min,Sales[[#This Row],[date]]&lt;=TY_YTDMax)*(Sales[[#This Row],[sales]]/Sales[[#This Row],[sqft]])</f>
        <v>0</v>
      </c>
      <c r="P264" s="4">
        <f>SUMIF(Sales[RegionStoretype],Sales[[#This Row],[RegionStoretype]],Sales[YoY_SSF])/Sales[[#This Row],[Region_TypeCount]]</f>
        <v>53.603836561720975</v>
      </c>
    </row>
    <row r="265" spans="1:16" x14ac:dyDescent="0.25">
      <c r="A265" s="1">
        <v>42741</v>
      </c>
      <c r="B265">
        <v>14</v>
      </c>
      <c r="C265">
        <v>16</v>
      </c>
      <c r="D265">
        <v>181268.1728</v>
      </c>
      <c r="E265">
        <f>INDEX(Stores[region],MATCH(Sales[[#This Row],[store_no]],Stores[store_no],0))</f>
        <v>3</v>
      </c>
      <c r="F265" t="str">
        <f>INDEX(Stores[storetype],MATCH(Sales[[#This Row],[store_no]],Stores[store_no],0))</f>
        <v>A</v>
      </c>
      <c r="G265" t="str">
        <f>INDEX(Stores[location_city],MATCH(Sales[[#This Row],[store_no]],Stores[store_no],0))</f>
        <v>Bismarck</v>
      </c>
      <c r="H265" t="str">
        <f>INDEX(Stores[location_state],MATCH(Sales[[#This Row],[store_no]],Stores[store_no],0))</f>
        <v>North Dakota</v>
      </c>
      <c r="I265">
        <f>INDEX(Stores[sqft],MATCH(Sales[[#This Row],[store_no]],Stores[store_no],0))</f>
        <v>96400</v>
      </c>
      <c r="J265" s="4" t="str">
        <f>INDEX(Departments[dept_name],MATCH(Sales[[#This Row],[dept_no]],Departments[dept_no],0))</f>
        <v>Outdoors</v>
      </c>
      <c r="K265" s="4" t="str">
        <f>CONCATENATE(Sales[[#This Row],[region]],Sales[[#This Row],[storetype]])</f>
        <v>3A</v>
      </c>
      <c r="L265" s="4">
        <f>INDEX(RegionStoreCount[Store Count],MATCH(Sales[[#This Row],[RegionStoretype]],RegionStoreCount[Region/Type],0))</f>
        <v>9</v>
      </c>
      <c r="M265" s="4">
        <f>AND(Sales[[#This Row],[date]]&lt;=TY_YTDMax,Sales[[#This Row],[date]]&gt;=TY_YTDMin)*Sales[[#This Row],[sales]]</f>
        <v>0</v>
      </c>
      <c r="N265" s="4">
        <f>AND(Sales[[#This Row],[date]]&lt;=LY_YTDMax,Sales[[#This Row],[date]]&gt;=LY_YTDMin)*Sales[[#This Row],[sales]]</f>
        <v>181268.1728</v>
      </c>
      <c r="O265" s="4">
        <f>AND(Sales[[#This Row],[date]]&gt;=YoY_Min,Sales[[#This Row],[date]]&lt;=TY_YTDMax)*(Sales[[#This Row],[sales]]/Sales[[#This Row],[sqft]])</f>
        <v>0</v>
      </c>
      <c r="P265" s="4">
        <f>SUMIF(Sales[RegionStoretype],Sales[[#This Row],[RegionStoretype]],Sales[YoY_SSF])/Sales[[#This Row],[Region_TypeCount]]</f>
        <v>53.603836561720975</v>
      </c>
    </row>
    <row r="266" spans="1:16" x14ac:dyDescent="0.25">
      <c r="A266" s="1">
        <v>42741</v>
      </c>
      <c r="B266">
        <v>14</v>
      </c>
      <c r="C266">
        <v>17</v>
      </c>
      <c r="D266">
        <v>23596.77</v>
      </c>
      <c r="E266">
        <f>INDEX(Stores[region],MATCH(Sales[[#This Row],[store_no]],Stores[store_no],0))</f>
        <v>3</v>
      </c>
      <c r="F266" t="str">
        <f>INDEX(Stores[storetype],MATCH(Sales[[#This Row],[store_no]],Stores[store_no],0))</f>
        <v>A</v>
      </c>
      <c r="G266" t="str">
        <f>INDEX(Stores[location_city],MATCH(Sales[[#This Row],[store_no]],Stores[store_no],0))</f>
        <v>Bismarck</v>
      </c>
      <c r="H266" t="str">
        <f>INDEX(Stores[location_state],MATCH(Sales[[#This Row],[store_no]],Stores[store_no],0))</f>
        <v>North Dakota</v>
      </c>
      <c r="I266">
        <f>INDEX(Stores[sqft],MATCH(Sales[[#This Row],[store_no]],Stores[store_no],0))</f>
        <v>96400</v>
      </c>
      <c r="J266" s="4" t="str">
        <f>INDEX(Departments[dept_name],MATCH(Sales[[#This Row],[dept_no]],Departments[dept_no],0))</f>
        <v>Shoes</v>
      </c>
      <c r="K266" s="4" t="str">
        <f>CONCATENATE(Sales[[#This Row],[region]],Sales[[#This Row],[storetype]])</f>
        <v>3A</v>
      </c>
      <c r="L266" s="4">
        <f>INDEX(RegionStoreCount[Store Count],MATCH(Sales[[#This Row],[RegionStoretype]],RegionStoreCount[Region/Type],0))</f>
        <v>9</v>
      </c>
      <c r="M266" s="4">
        <f>AND(Sales[[#This Row],[date]]&lt;=TY_YTDMax,Sales[[#This Row],[date]]&gt;=TY_YTDMin)*Sales[[#This Row],[sales]]</f>
        <v>0</v>
      </c>
      <c r="N266" s="4">
        <f>AND(Sales[[#This Row],[date]]&lt;=LY_YTDMax,Sales[[#This Row],[date]]&gt;=LY_YTDMin)*Sales[[#This Row],[sales]]</f>
        <v>23596.77</v>
      </c>
      <c r="O266" s="4">
        <f>AND(Sales[[#This Row],[date]]&gt;=YoY_Min,Sales[[#This Row],[date]]&lt;=TY_YTDMax)*(Sales[[#This Row],[sales]]/Sales[[#This Row],[sqft]])</f>
        <v>0</v>
      </c>
      <c r="P266" s="4">
        <f>SUMIF(Sales[RegionStoretype],Sales[[#This Row],[RegionStoretype]],Sales[YoY_SSF])/Sales[[#This Row],[Region_TypeCount]]</f>
        <v>53.603836561720975</v>
      </c>
    </row>
    <row r="267" spans="1:16" x14ac:dyDescent="0.25">
      <c r="A267" s="1">
        <v>42741</v>
      </c>
      <c r="B267">
        <v>14</v>
      </c>
      <c r="C267">
        <v>18</v>
      </c>
      <c r="D267">
        <v>37174.808900000004</v>
      </c>
      <c r="E267">
        <f>INDEX(Stores[region],MATCH(Sales[[#This Row],[store_no]],Stores[store_no],0))</f>
        <v>3</v>
      </c>
      <c r="F267" t="str">
        <f>INDEX(Stores[storetype],MATCH(Sales[[#This Row],[store_no]],Stores[store_no],0))</f>
        <v>A</v>
      </c>
      <c r="G267" t="str">
        <f>INDEX(Stores[location_city],MATCH(Sales[[#This Row],[store_no]],Stores[store_no],0))</f>
        <v>Bismarck</v>
      </c>
      <c r="H267" t="str">
        <f>INDEX(Stores[location_state],MATCH(Sales[[#This Row],[store_no]],Stores[store_no],0))</f>
        <v>North Dakota</v>
      </c>
      <c r="I267">
        <f>INDEX(Stores[sqft],MATCH(Sales[[#This Row],[store_no]],Stores[store_no],0))</f>
        <v>96400</v>
      </c>
      <c r="J267" s="4" t="str">
        <f>INDEX(Departments[dept_name],MATCH(Sales[[#This Row],[dept_no]],Departments[dept_no],0))</f>
        <v>Sports</v>
      </c>
      <c r="K267" s="4" t="str">
        <f>CONCATENATE(Sales[[#This Row],[region]],Sales[[#This Row],[storetype]])</f>
        <v>3A</v>
      </c>
      <c r="L267" s="4">
        <f>INDEX(RegionStoreCount[Store Count],MATCH(Sales[[#This Row],[RegionStoretype]],RegionStoreCount[Region/Type],0))</f>
        <v>9</v>
      </c>
      <c r="M267" s="4">
        <f>AND(Sales[[#This Row],[date]]&lt;=TY_YTDMax,Sales[[#This Row],[date]]&gt;=TY_YTDMin)*Sales[[#This Row],[sales]]</f>
        <v>0</v>
      </c>
      <c r="N267" s="4">
        <f>AND(Sales[[#This Row],[date]]&lt;=LY_YTDMax,Sales[[#This Row],[date]]&gt;=LY_YTDMin)*Sales[[#This Row],[sales]]</f>
        <v>37174.808900000004</v>
      </c>
      <c r="O267" s="4">
        <f>AND(Sales[[#This Row],[date]]&gt;=YoY_Min,Sales[[#This Row],[date]]&lt;=TY_YTDMax)*(Sales[[#This Row],[sales]]/Sales[[#This Row],[sqft]])</f>
        <v>0</v>
      </c>
      <c r="P267" s="4">
        <f>SUMIF(Sales[RegionStoretype],Sales[[#This Row],[RegionStoretype]],Sales[YoY_SSF])/Sales[[#This Row],[Region_TypeCount]]</f>
        <v>53.603836561720975</v>
      </c>
    </row>
    <row r="268" spans="1:16" x14ac:dyDescent="0.25">
      <c r="A268" s="1">
        <v>42741</v>
      </c>
      <c r="B268">
        <v>14</v>
      </c>
      <c r="C268">
        <v>19</v>
      </c>
      <c r="D268">
        <v>12213.8593</v>
      </c>
      <c r="E268">
        <f>INDEX(Stores[region],MATCH(Sales[[#This Row],[store_no]],Stores[store_no],0))</f>
        <v>3</v>
      </c>
      <c r="F268" t="str">
        <f>INDEX(Stores[storetype],MATCH(Sales[[#This Row],[store_no]],Stores[store_no],0))</f>
        <v>A</v>
      </c>
      <c r="G268" t="str">
        <f>INDEX(Stores[location_city],MATCH(Sales[[#This Row],[store_no]],Stores[store_no],0))</f>
        <v>Bismarck</v>
      </c>
      <c r="H268" t="str">
        <f>INDEX(Stores[location_state],MATCH(Sales[[#This Row],[store_no]],Stores[store_no],0))</f>
        <v>North Dakota</v>
      </c>
      <c r="I268">
        <f>INDEX(Stores[sqft],MATCH(Sales[[#This Row],[store_no]],Stores[store_no],0))</f>
        <v>96400</v>
      </c>
      <c r="J268" s="4" t="str">
        <f>INDEX(Departments[dept_name],MATCH(Sales[[#This Row],[dept_no]],Departments[dept_no],0))</f>
        <v>Tools</v>
      </c>
      <c r="K268" s="4" t="str">
        <f>CONCATENATE(Sales[[#This Row],[region]],Sales[[#This Row],[storetype]])</f>
        <v>3A</v>
      </c>
      <c r="L268" s="4">
        <f>INDEX(RegionStoreCount[Store Count],MATCH(Sales[[#This Row],[RegionStoretype]],RegionStoreCount[Region/Type],0))</f>
        <v>9</v>
      </c>
      <c r="M268" s="4">
        <f>AND(Sales[[#This Row],[date]]&lt;=TY_YTDMax,Sales[[#This Row],[date]]&gt;=TY_YTDMin)*Sales[[#This Row],[sales]]</f>
        <v>0</v>
      </c>
      <c r="N268" s="4">
        <f>AND(Sales[[#This Row],[date]]&lt;=LY_YTDMax,Sales[[#This Row],[date]]&gt;=LY_YTDMin)*Sales[[#This Row],[sales]]</f>
        <v>12213.8593</v>
      </c>
      <c r="O268" s="4">
        <f>AND(Sales[[#This Row],[date]]&gt;=YoY_Min,Sales[[#This Row],[date]]&lt;=TY_YTDMax)*(Sales[[#This Row],[sales]]/Sales[[#This Row],[sqft]])</f>
        <v>0</v>
      </c>
      <c r="P268" s="4">
        <f>SUMIF(Sales[RegionStoretype],Sales[[#This Row],[RegionStoretype]],Sales[YoY_SSF])/Sales[[#This Row],[Region_TypeCount]]</f>
        <v>53.603836561720975</v>
      </c>
    </row>
    <row r="269" spans="1:16" x14ac:dyDescent="0.25">
      <c r="A269" s="1">
        <v>42741</v>
      </c>
      <c r="B269">
        <v>14</v>
      </c>
      <c r="C269">
        <v>20</v>
      </c>
      <c r="D269">
        <v>87204.226200000019</v>
      </c>
      <c r="E269">
        <f>INDEX(Stores[region],MATCH(Sales[[#This Row],[store_no]],Stores[store_no],0))</f>
        <v>3</v>
      </c>
      <c r="F269" t="str">
        <f>INDEX(Stores[storetype],MATCH(Sales[[#This Row],[store_no]],Stores[store_no],0))</f>
        <v>A</v>
      </c>
      <c r="G269" t="str">
        <f>INDEX(Stores[location_city],MATCH(Sales[[#This Row],[store_no]],Stores[store_no],0))</f>
        <v>Bismarck</v>
      </c>
      <c r="H269" t="str">
        <f>INDEX(Stores[location_state],MATCH(Sales[[#This Row],[store_no]],Stores[store_no],0))</f>
        <v>North Dakota</v>
      </c>
      <c r="I269">
        <f>INDEX(Stores[sqft],MATCH(Sales[[#This Row],[store_no]],Stores[store_no],0))</f>
        <v>96400</v>
      </c>
      <c r="J269" s="4" t="str">
        <f>INDEX(Departments[dept_name],MATCH(Sales[[#This Row],[dept_no]],Departments[dept_no],0))</f>
        <v>Toys</v>
      </c>
      <c r="K269" s="4" t="str">
        <f>CONCATENATE(Sales[[#This Row],[region]],Sales[[#This Row],[storetype]])</f>
        <v>3A</v>
      </c>
      <c r="L269" s="4">
        <f>INDEX(RegionStoreCount[Store Count],MATCH(Sales[[#This Row],[RegionStoretype]],RegionStoreCount[Region/Type],0))</f>
        <v>9</v>
      </c>
      <c r="M269" s="4">
        <f>AND(Sales[[#This Row],[date]]&lt;=TY_YTDMax,Sales[[#This Row],[date]]&gt;=TY_YTDMin)*Sales[[#This Row],[sales]]</f>
        <v>0</v>
      </c>
      <c r="N269" s="4">
        <f>AND(Sales[[#This Row],[date]]&lt;=LY_YTDMax,Sales[[#This Row],[date]]&gt;=LY_YTDMin)*Sales[[#This Row],[sales]]</f>
        <v>87204.226200000019</v>
      </c>
      <c r="O269" s="4">
        <f>AND(Sales[[#This Row],[date]]&gt;=YoY_Min,Sales[[#This Row],[date]]&lt;=TY_YTDMax)*(Sales[[#This Row],[sales]]/Sales[[#This Row],[sqft]])</f>
        <v>0</v>
      </c>
      <c r="P269" s="4">
        <f>SUMIF(Sales[RegionStoretype],Sales[[#This Row],[RegionStoretype]],Sales[YoY_SSF])/Sales[[#This Row],[Region_TypeCount]]</f>
        <v>53.603836561720975</v>
      </c>
    </row>
    <row r="270" spans="1:16" x14ac:dyDescent="0.25">
      <c r="A270" s="1">
        <v>42741</v>
      </c>
      <c r="B270">
        <v>15</v>
      </c>
      <c r="C270">
        <v>1</v>
      </c>
      <c r="D270">
        <v>25.481200000000001</v>
      </c>
      <c r="E270">
        <f>INDEX(Stores[region],MATCH(Sales[[#This Row],[store_no]],Stores[store_no],0))</f>
        <v>2</v>
      </c>
      <c r="F270" t="str">
        <f>INDEX(Stores[storetype],MATCH(Sales[[#This Row],[store_no]],Stores[store_no],0))</f>
        <v>B</v>
      </c>
      <c r="G270" t="str">
        <f>INDEX(Stores[location_city],MATCH(Sales[[#This Row],[store_no]],Stores[store_no],0))</f>
        <v>Rochester</v>
      </c>
      <c r="H270" t="str">
        <f>INDEX(Stores[location_state],MATCH(Sales[[#This Row],[store_no]],Stores[store_no],0))</f>
        <v>Minnesota</v>
      </c>
      <c r="I270">
        <f>INDEX(Stores[sqft],MATCH(Sales[[#This Row],[store_no]],Stores[store_no],0))</f>
        <v>128100</v>
      </c>
      <c r="J270" s="4" t="str">
        <f>INDEX(Departments[dept_name],MATCH(Sales[[#This Row],[dept_no]],Departments[dept_no],0))</f>
        <v>Automotive</v>
      </c>
      <c r="K270" s="4" t="str">
        <f>CONCATENATE(Sales[[#This Row],[region]],Sales[[#This Row],[storetype]])</f>
        <v>2B</v>
      </c>
      <c r="L270" s="4">
        <f>INDEX(RegionStoreCount[Store Count],MATCH(Sales[[#This Row],[RegionStoretype]],RegionStoreCount[Region/Type],0))</f>
        <v>6</v>
      </c>
      <c r="M270" s="4">
        <f>AND(Sales[[#This Row],[date]]&lt;=TY_YTDMax,Sales[[#This Row],[date]]&gt;=TY_YTDMin)*Sales[[#This Row],[sales]]</f>
        <v>0</v>
      </c>
      <c r="N270" s="4">
        <f>AND(Sales[[#This Row],[date]]&lt;=LY_YTDMax,Sales[[#This Row],[date]]&gt;=LY_YTDMin)*Sales[[#This Row],[sales]]</f>
        <v>25.481200000000001</v>
      </c>
      <c r="O270" s="4">
        <f>AND(Sales[[#This Row],[date]]&gt;=YoY_Min,Sales[[#This Row],[date]]&lt;=TY_YTDMax)*(Sales[[#This Row],[sales]]/Sales[[#This Row],[sqft]])</f>
        <v>0</v>
      </c>
      <c r="P270" s="4">
        <f>SUMIF(Sales[RegionStoretype],Sales[[#This Row],[RegionStoretype]],Sales[YoY_SSF])/Sales[[#This Row],[Region_TypeCount]]</f>
        <v>58.393757732919049</v>
      </c>
    </row>
    <row r="271" spans="1:16" x14ac:dyDescent="0.25">
      <c r="A271" s="1">
        <v>42741</v>
      </c>
      <c r="B271">
        <v>15</v>
      </c>
      <c r="C271">
        <v>2</v>
      </c>
      <c r="D271">
        <v>38930.5697</v>
      </c>
      <c r="E271">
        <f>INDEX(Stores[region],MATCH(Sales[[#This Row],[store_no]],Stores[store_no],0))</f>
        <v>2</v>
      </c>
      <c r="F271" t="str">
        <f>INDEX(Stores[storetype],MATCH(Sales[[#This Row],[store_no]],Stores[store_no],0))</f>
        <v>B</v>
      </c>
      <c r="G271" t="str">
        <f>INDEX(Stores[location_city],MATCH(Sales[[#This Row],[store_no]],Stores[store_no],0))</f>
        <v>Rochester</v>
      </c>
      <c r="H271" t="str">
        <f>INDEX(Stores[location_state],MATCH(Sales[[#This Row],[store_no]],Stores[store_no],0))</f>
        <v>Minnesota</v>
      </c>
      <c r="I271">
        <f>INDEX(Stores[sqft],MATCH(Sales[[#This Row],[store_no]],Stores[store_no],0))</f>
        <v>128100</v>
      </c>
      <c r="J271" s="4" t="str">
        <f>INDEX(Departments[dept_name],MATCH(Sales[[#This Row],[dept_no]],Departments[dept_no],0))</f>
        <v>Baby</v>
      </c>
      <c r="K271" s="4" t="str">
        <f>CONCATENATE(Sales[[#This Row],[region]],Sales[[#This Row],[storetype]])</f>
        <v>2B</v>
      </c>
      <c r="L271" s="4">
        <f>INDEX(RegionStoreCount[Store Count],MATCH(Sales[[#This Row],[RegionStoretype]],RegionStoreCount[Region/Type],0))</f>
        <v>6</v>
      </c>
      <c r="M271" s="4">
        <f>AND(Sales[[#This Row],[date]]&lt;=TY_YTDMax,Sales[[#This Row],[date]]&gt;=TY_YTDMin)*Sales[[#This Row],[sales]]</f>
        <v>0</v>
      </c>
      <c r="N271" s="4">
        <f>AND(Sales[[#This Row],[date]]&lt;=LY_YTDMax,Sales[[#This Row],[date]]&gt;=LY_YTDMin)*Sales[[#This Row],[sales]]</f>
        <v>38930.5697</v>
      </c>
      <c r="O271" s="4">
        <f>AND(Sales[[#This Row],[date]]&gt;=YoY_Min,Sales[[#This Row],[date]]&lt;=TY_YTDMax)*(Sales[[#This Row],[sales]]/Sales[[#This Row],[sqft]])</f>
        <v>0</v>
      </c>
      <c r="P271" s="4">
        <f>SUMIF(Sales[RegionStoretype],Sales[[#This Row],[RegionStoretype]],Sales[YoY_SSF])/Sales[[#This Row],[Region_TypeCount]]</f>
        <v>58.393757732919049</v>
      </c>
    </row>
    <row r="272" spans="1:16" x14ac:dyDescent="0.25">
      <c r="A272" s="1">
        <v>42741</v>
      </c>
      <c r="B272">
        <v>15</v>
      </c>
      <c r="C272">
        <v>3</v>
      </c>
      <c r="D272">
        <v>79513.334300000002</v>
      </c>
      <c r="E272">
        <f>INDEX(Stores[region],MATCH(Sales[[#This Row],[store_no]],Stores[store_no],0))</f>
        <v>2</v>
      </c>
      <c r="F272" t="str">
        <f>INDEX(Stores[storetype],MATCH(Sales[[#This Row],[store_no]],Stores[store_no],0))</f>
        <v>B</v>
      </c>
      <c r="G272" t="str">
        <f>INDEX(Stores[location_city],MATCH(Sales[[#This Row],[store_no]],Stores[store_no],0))</f>
        <v>Rochester</v>
      </c>
      <c r="H272" t="str">
        <f>INDEX(Stores[location_state],MATCH(Sales[[#This Row],[store_no]],Stores[store_no],0))</f>
        <v>Minnesota</v>
      </c>
      <c r="I272">
        <f>INDEX(Stores[sqft],MATCH(Sales[[#This Row],[store_no]],Stores[store_no],0))</f>
        <v>128100</v>
      </c>
      <c r="J272" s="4" t="str">
        <f>INDEX(Departments[dept_name],MATCH(Sales[[#This Row],[dept_no]],Departments[dept_no],0))</f>
        <v>Beauty</v>
      </c>
      <c r="K272" s="4" t="str">
        <f>CONCATENATE(Sales[[#This Row],[region]],Sales[[#This Row],[storetype]])</f>
        <v>2B</v>
      </c>
      <c r="L272" s="4">
        <f>INDEX(RegionStoreCount[Store Count],MATCH(Sales[[#This Row],[RegionStoretype]],RegionStoreCount[Region/Type],0))</f>
        <v>6</v>
      </c>
      <c r="M272" s="4">
        <f>AND(Sales[[#This Row],[date]]&lt;=TY_YTDMax,Sales[[#This Row],[date]]&gt;=TY_YTDMin)*Sales[[#This Row],[sales]]</f>
        <v>0</v>
      </c>
      <c r="N272" s="4">
        <f>AND(Sales[[#This Row],[date]]&lt;=LY_YTDMax,Sales[[#This Row],[date]]&gt;=LY_YTDMin)*Sales[[#This Row],[sales]]</f>
        <v>79513.334300000002</v>
      </c>
      <c r="O272" s="4">
        <f>AND(Sales[[#This Row],[date]]&gt;=YoY_Min,Sales[[#This Row],[date]]&lt;=TY_YTDMax)*(Sales[[#This Row],[sales]]/Sales[[#This Row],[sqft]])</f>
        <v>0</v>
      </c>
      <c r="P272" s="4">
        <f>SUMIF(Sales[RegionStoretype],Sales[[#This Row],[RegionStoretype]],Sales[YoY_SSF])/Sales[[#This Row],[Region_TypeCount]]</f>
        <v>58.393757732919049</v>
      </c>
    </row>
    <row r="273" spans="1:16" x14ac:dyDescent="0.25">
      <c r="A273" s="1">
        <v>42741</v>
      </c>
      <c r="B273">
        <v>15</v>
      </c>
      <c r="C273">
        <v>4</v>
      </c>
      <c r="D273">
        <v>5348.8960999999999</v>
      </c>
      <c r="E273">
        <f>INDEX(Stores[region],MATCH(Sales[[#This Row],[store_no]],Stores[store_no],0))</f>
        <v>2</v>
      </c>
      <c r="F273" t="str">
        <f>INDEX(Stores[storetype],MATCH(Sales[[#This Row],[store_no]],Stores[store_no],0))</f>
        <v>B</v>
      </c>
      <c r="G273" t="str">
        <f>INDEX(Stores[location_city],MATCH(Sales[[#This Row],[store_no]],Stores[store_no],0))</f>
        <v>Rochester</v>
      </c>
      <c r="H273" t="str">
        <f>INDEX(Stores[location_state],MATCH(Sales[[#This Row],[store_no]],Stores[store_no],0))</f>
        <v>Minnesota</v>
      </c>
      <c r="I273">
        <f>INDEX(Stores[sqft],MATCH(Sales[[#This Row],[store_no]],Stores[store_no],0))</f>
        <v>128100</v>
      </c>
      <c r="J273" s="4" t="str">
        <f>INDEX(Departments[dept_name],MATCH(Sales[[#This Row],[dept_no]],Departments[dept_no],0))</f>
        <v>Books</v>
      </c>
      <c r="K273" s="4" t="str">
        <f>CONCATENATE(Sales[[#This Row],[region]],Sales[[#This Row],[storetype]])</f>
        <v>2B</v>
      </c>
      <c r="L273" s="4">
        <f>INDEX(RegionStoreCount[Store Count],MATCH(Sales[[#This Row],[RegionStoretype]],RegionStoreCount[Region/Type],0))</f>
        <v>6</v>
      </c>
      <c r="M273" s="4">
        <f>AND(Sales[[#This Row],[date]]&lt;=TY_YTDMax,Sales[[#This Row],[date]]&gt;=TY_YTDMin)*Sales[[#This Row],[sales]]</f>
        <v>0</v>
      </c>
      <c r="N273" s="4">
        <f>AND(Sales[[#This Row],[date]]&lt;=LY_YTDMax,Sales[[#This Row],[date]]&gt;=LY_YTDMin)*Sales[[#This Row],[sales]]</f>
        <v>5348.8960999999999</v>
      </c>
      <c r="O273" s="4">
        <f>AND(Sales[[#This Row],[date]]&gt;=YoY_Min,Sales[[#This Row],[date]]&lt;=TY_YTDMax)*(Sales[[#This Row],[sales]]/Sales[[#This Row],[sqft]])</f>
        <v>0</v>
      </c>
      <c r="P273" s="4">
        <f>SUMIF(Sales[RegionStoretype],Sales[[#This Row],[RegionStoretype]],Sales[YoY_SSF])/Sales[[#This Row],[Region_TypeCount]]</f>
        <v>58.393757732919049</v>
      </c>
    </row>
    <row r="274" spans="1:16" x14ac:dyDescent="0.25">
      <c r="A274" s="1">
        <v>42741</v>
      </c>
      <c r="B274">
        <v>15</v>
      </c>
      <c r="C274">
        <v>5</v>
      </c>
      <c r="D274">
        <v>45568.886299999998</v>
      </c>
      <c r="E274">
        <f>INDEX(Stores[region],MATCH(Sales[[#This Row],[store_no]],Stores[store_no],0))</f>
        <v>2</v>
      </c>
      <c r="F274" t="str">
        <f>INDEX(Stores[storetype],MATCH(Sales[[#This Row],[store_no]],Stores[store_no],0))</f>
        <v>B</v>
      </c>
      <c r="G274" t="str">
        <f>INDEX(Stores[location_city],MATCH(Sales[[#This Row],[store_no]],Stores[store_no],0))</f>
        <v>Rochester</v>
      </c>
      <c r="H274" t="str">
        <f>INDEX(Stores[location_state],MATCH(Sales[[#This Row],[store_no]],Stores[store_no],0))</f>
        <v>Minnesota</v>
      </c>
      <c r="I274">
        <f>INDEX(Stores[sqft],MATCH(Sales[[#This Row],[store_no]],Stores[store_no],0))</f>
        <v>128100</v>
      </c>
      <c r="J274" s="4" t="str">
        <f>INDEX(Departments[dept_name],MATCH(Sales[[#This Row],[dept_no]],Departments[dept_no],0))</f>
        <v>Clothing</v>
      </c>
      <c r="K274" s="4" t="str">
        <f>CONCATENATE(Sales[[#This Row],[region]],Sales[[#This Row],[storetype]])</f>
        <v>2B</v>
      </c>
      <c r="L274" s="4">
        <f>INDEX(RegionStoreCount[Store Count],MATCH(Sales[[#This Row],[RegionStoretype]],RegionStoreCount[Region/Type],0))</f>
        <v>6</v>
      </c>
      <c r="M274" s="4">
        <f>AND(Sales[[#This Row],[date]]&lt;=TY_YTDMax,Sales[[#This Row],[date]]&gt;=TY_YTDMin)*Sales[[#This Row],[sales]]</f>
        <v>0</v>
      </c>
      <c r="N274" s="4">
        <f>AND(Sales[[#This Row],[date]]&lt;=LY_YTDMax,Sales[[#This Row],[date]]&gt;=LY_YTDMin)*Sales[[#This Row],[sales]]</f>
        <v>45568.886299999998</v>
      </c>
      <c r="O274" s="4">
        <f>AND(Sales[[#This Row],[date]]&gt;=YoY_Min,Sales[[#This Row],[date]]&lt;=TY_YTDMax)*(Sales[[#This Row],[sales]]/Sales[[#This Row],[sqft]])</f>
        <v>0</v>
      </c>
      <c r="P274" s="4">
        <f>SUMIF(Sales[RegionStoretype],Sales[[#This Row],[RegionStoretype]],Sales[YoY_SSF])/Sales[[#This Row],[Region_TypeCount]]</f>
        <v>58.393757732919049</v>
      </c>
    </row>
    <row r="275" spans="1:16" x14ac:dyDescent="0.25">
      <c r="A275" s="1">
        <v>42741</v>
      </c>
      <c r="B275">
        <v>15</v>
      </c>
      <c r="C275">
        <v>6</v>
      </c>
      <c r="D275">
        <v>53828.072799999987</v>
      </c>
      <c r="E275">
        <f>INDEX(Stores[region],MATCH(Sales[[#This Row],[store_no]],Stores[store_no],0))</f>
        <v>2</v>
      </c>
      <c r="F275" t="str">
        <f>INDEX(Stores[storetype],MATCH(Sales[[#This Row],[store_no]],Stores[store_no],0))</f>
        <v>B</v>
      </c>
      <c r="G275" t="str">
        <f>INDEX(Stores[location_city],MATCH(Sales[[#This Row],[store_no]],Stores[store_no],0))</f>
        <v>Rochester</v>
      </c>
      <c r="H275" t="str">
        <f>INDEX(Stores[location_state],MATCH(Sales[[#This Row],[store_no]],Stores[store_no],0))</f>
        <v>Minnesota</v>
      </c>
      <c r="I275">
        <f>INDEX(Stores[sqft],MATCH(Sales[[#This Row],[store_no]],Stores[store_no],0))</f>
        <v>128100</v>
      </c>
      <c r="J275" s="4" t="str">
        <f>INDEX(Departments[dept_name],MATCH(Sales[[#This Row],[dept_no]],Departments[dept_no],0))</f>
        <v>Computers</v>
      </c>
      <c r="K275" s="4" t="str">
        <f>CONCATENATE(Sales[[#This Row],[region]],Sales[[#This Row],[storetype]])</f>
        <v>2B</v>
      </c>
      <c r="L275" s="4">
        <f>INDEX(RegionStoreCount[Store Count],MATCH(Sales[[#This Row],[RegionStoretype]],RegionStoreCount[Region/Type],0))</f>
        <v>6</v>
      </c>
      <c r="M275" s="4">
        <f>AND(Sales[[#This Row],[date]]&lt;=TY_YTDMax,Sales[[#This Row],[date]]&gt;=TY_YTDMin)*Sales[[#This Row],[sales]]</f>
        <v>0</v>
      </c>
      <c r="N275" s="4">
        <f>AND(Sales[[#This Row],[date]]&lt;=LY_YTDMax,Sales[[#This Row],[date]]&gt;=LY_YTDMin)*Sales[[#This Row],[sales]]</f>
        <v>53828.072799999987</v>
      </c>
      <c r="O275" s="4">
        <f>AND(Sales[[#This Row],[date]]&gt;=YoY_Min,Sales[[#This Row],[date]]&lt;=TY_YTDMax)*(Sales[[#This Row],[sales]]/Sales[[#This Row],[sqft]])</f>
        <v>0</v>
      </c>
      <c r="P275" s="4">
        <f>SUMIF(Sales[RegionStoretype],Sales[[#This Row],[RegionStoretype]],Sales[YoY_SSF])/Sales[[#This Row],[Region_TypeCount]]</f>
        <v>58.393757732919049</v>
      </c>
    </row>
    <row r="276" spans="1:16" x14ac:dyDescent="0.25">
      <c r="A276" s="1">
        <v>42741</v>
      </c>
      <c r="B276">
        <v>15</v>
      </c>
      <c r="C276">
        <v>7</v>
      </c>
      <c r="D276">
        <v>31061.125399999997</v>
      </c>
      <c r="E276">
        <f>INDEX(Stores[region],MATCH(Sales[[#This Row],[store_no]],Stores[store_no],0))</f>
        <v>2</v>
      </c>
      <c r="F276" t="str">
        <f>INDEX(Stores[storetype],MATCH(Sales[[#This Row],[store_no]],Stores[store_no],0))</f>
        <v>B</v>
      </c>
      <c r="G276" t="str">
        <f>INDEX(Stores[location_city],MATCH(Sales[[#This Row],[store_no]],Stores[store_no],0))</f>
        <v>Rochester</v>
      </c>
      <c r="H276" t="str">
        <f>INDEX(Stores[location_state],MATCH(Sales[[#This Row],[store_no]],Stores[store_no],0))</f>
        <v>Minnesota</v>
      </c>
      <c r="I276">
        <f>INDEX(Stores[sqft],MATCH(Sales[[#This Row],[store_no]],Stores[store_no],0))</f>
        <v>128100</v>
      </c>
      <c r="J276" s="4" t="str">
        <f>INDEX(Departments[dept_name],MATCH(Sales[[#This Row],[dept_no]],Departments[dept_no],0))</f>
        <v>Electronics</v>
      </c>
      <c r="K276" s="4" t="str">
        <f>CONCATENATE(Sales[[#This Row],[region]],Sales[[#This Row],[storetype]])</f>
        <v>2B</v>
      </c>
      <c r="L276" s="4">
        <f>INDEX(RegionStoreCount[Store Count],MATCH(Sales[[#This Row],[RegionStoretype]],RegionStoreCount[Region/Type],0))</f>
        <v>6</v>
      </c>
      <c r="M276" s="4">
        <f>AND(Sales[[#This Row],[date]]&lt;=TY_YTDMax,Sales[[#This Row],[date]]&gt;=TY_YTDMin)*Sales[[#This Row],[sales]]</f>
        <v>0</v>
      </c>
      <c r="N276" s="4">
        <f>AND(Sales[[#This Row],[date]]&lt;=LY_YTDMax,Sales[[#This Row],[date]]&gt;=LY_YTDMin)*Sales[[#This Row],[sales]]</f>
        <v>31061.125399999997</v>
      </c>
      <c r="O276" s="4">
        <f>AND(Sales[[#This Row],[date]]&gt;=YoY_Min,Sales[[#This Row],[date]]&lt;=TY_YTDMax)*(Sales[[#This Row],[sales]]/Sales[[#This Row],[sqft]])</f>
        <v>0</v>
      </c>
      <c r="P276" s="4">
        <f>SUMIF(Sales[RegionStoretype],Sales[[#This Row],[RegionStoretype]],Sales[YoY_SSF])/Sales[[#This Row],[Region_TypeCount]]</f>
        <v>58.393757732919049</v>
      </c>
    </row>
    <row r="277" spans="1:16" x14ac:dyDescent="0.25">
      <c r="A277" s="1">
        <v>42741</v>
      </c>
      <c r="B277">
        <v>15</v>
      </c>
      <c r="C277">
        <v>8</v>
      </c>
      <c r="D277">
        <v>25575.101100000003</v>
      </c>
      <c r="E277">
        <f>INDEX(Stores[region],MATCH(Sales[[#This Row],[store_no]],Stores[store_no],0))</f>
        <v>2</v>
      </c>
      <c r="F277" t="str">
        <f>INDEX(Stores[storetype],MATCH(Sales[[#This Row],[store_no]],Stores[store_no],0))</f>
        <v>B</v>
      </c>
      <c r="G277" t="str">
        <f>INDEX(Stores[location_city],MATCH(Sales[[#This Row],[store_no]],Stores[store_no],0))</f>
        <v>Rochester</v>
      </c>
      <c r="H277" t="str">
        <f>INDEX(Stores[location_state],MATCH(Sales[[#This Row],[store_no]],Stores[store_no],0))</f>
        <v>Minnesota</v>
      </c>
      <c r="I277">
        <f>INDEX(Stores[sqft],MATCH(Sales[[#This Row],[store_no]],Stores[store_no],0))</f>
        <v>128100</v>
      </c>
      <c r="J277" s="4" t="str">
        <f>INDEX(Departments[dept_name],MATCH(Sales[[#This Row],[dept_no]],Departments[dept_no],0))</f>
        <v>Games</v>
      </c>
      <c r="K277" s="4" t="str">
        <f>CONCATENATE(Sales[[#This Row],[region]],Sales[[#This Row],[storetype]])</f>
        <v>2B</v>
      </c>
      <c r="L277" s="4">
        <f>INDEX(RegionStoreCount[Store Count],MATCH(Sales[[#This Row],[RegionStoretype]],RegionStoreCount[Region/Type],0))</f>
        <v>6</v>
      </c>
      <c r="M277" s="4">
        <f>AND(Sales[[#This Row],[date]]&lt;=TY_YTDMax,Sales[[#This Row],[date]]&gt;=TY_YTDMin)*Sales[[#This Row],[sales]]</f>
        <v>0</v>
      </c>
      <c r="N277" s="4">
        <f>AND(Sales[[#This Row],[date]]&lt;=LY_YTDMax,Sales[[#This Row],[date]]&gt;=LY_YTDMin)*Sales[[#This Row],[sales]]</f>
        <v>25575.101100000003</v>
      </c>
      <c r="O277" s="4">
        <f>AND(Sales[[#This Row],[date]]&gt;=YoY_Min,Sales[[#This Row],[date]]&lt;=TY_YTDMax)*(Sales[[#This Row],[sales]]/Sales[[#This Row],[sqft]])</f>
        <v>0</v>
      </c>
      <c r="P277" s="4">
        <f>SUMIF(Sales[RegionStoretype],Sales[[#This Row],[RegionStoretype]],Sales[YoY_SSF])/Sales[[#This Row],[Region_TypeCount]]</f>
        <v>58.393757732919049</v>
      </c>
    </row>
    <row r="278" spans="1:16" x14ac:dyDescent="0.25">
      <c r="A278" s="1">
        <v>42741</v>
      </c>
      <c r="B278">
        <v>15</v>
      </c>
      <c r="C278">
        <v>9</v>
      </c>
      <c r="D278">
        <v>9182.4596000000001</v>
      </c>
      <c r="E278">
        <f>INDEX(Stores[region],MATCH(Sales[[#This Row],[store_no]],Stores[store_no],0))</f>
        <v>2</v>
      </c>
      <c r="F278" t="str">
        <f>INDEX(Stores[storetype],MATCH(Sales[[#This Row],[store_no]],Stores[store_no],0))</f>
        <v>B</v>
      </c>
      <c r="G278" t="str">
        <f>INDEX(Stores[location_city],MATCH(Sales[[#This Row],[store_no]],Stores[store_no],0))</f>
        <v>Rochester</v>
      </c>
      <c r="H278" t="str">
        <f>INDEX(Stores[location_state],MATCH(Sales[[#This Row],[store_no]],Stores[store_no],0))</f>
        <v>Minnesota</v>
      </c>
      <c r="I278">
        <f>INDEX(Stores[sqft],MATCH(Sales[[#This Row],[store_no]],Stores[store_no],0))</f>
        <v>128100</v>
      </c>
      <c r="J278" s="4" t="str">
        <f>INDEX(Departments[dept_name],MATCH(Sales[[#This Row],[dept_no]],Departments[dept_no],0))</f>
        <v>Garden</v>
      </c>
      <c r="K278" s="4" t="str">
        <f>CONCATENATE(Sales[[#This Row],[region]],Sales[[#This Row],[storetype]])</f>
        <v>2B</v>
      </c>
      <c r="L278" s="4">
        <f>INDEX(RegionStoreCount[Store Count],MATCH(Sales[[#This Row],[RegionStoretype]],RegionStoreCount[Region/Type],0))</f>
        <v>6</v>
      </c>
      <c r="M278" s="4">
        <f>AND(Sales[[#This Row],[date]]&lt;=TY_YTDMax,Sales[[#This Row],[date]]&gt;=TY_YTDMin)*Sales[[#This Row],[sales]]</f>
        <v>0</v>
      </c>
      <c r="N278" s="4">
        <f>AND(Sales[[#This Row],[date]]&lt;=LY_YTDMax,Sales[[#This Row],[date]]&gt;=LY_YTDMin)*Sales[[#This Row],[sales]]</f>
        <v>9182.4596000000001</v>
      </c>
      <c r="O278" s="4">
        <f>AND(Sales[[#This Row],[date]]&gt;=YoY_Min,Sales[[#This Row],[date]]&lt;=TY_YTDMax)*(Sales[[#This Row],[sales]]/Sales[[#This Row],[sqft]])</f>
        <v>0</v>
      </c>
      <c r="P278" s="4">
        <f>SUMIF(Sales[RegionStoretype],Sales[[#This Row],[RegionStoretype]],Sales[YoY_SSF])/Sales[[#This Row],[Region_TypeCount]]</f>
        <v>58.393757732919049</v>
      </c>
    </row>
    <row r="279" spans="1:16" x14ac:dyDescent="0.25">
      <c r="A279" s="1">
        <v>42741</v>
      </c>
      <c r="B279">
        <v>15</v>
      </c>
      <c r="C279">
        <v>10</v>
      </c>
      <c r="D279">
        <v>32186.553599999999</v>
      </c>
      <c r="E279">
        <f>INDEX(Stores[region],MATCH(Sales[[#This Row],[store_no]],Stores[store_no],0))</f>
        <v>2</v>
      </c>
      <c r="F279" t="str">
        <f>INDEX(Stores[storetype],MATCH(Sales[[#This Row],[store_no]],Stores[store_no],0))</f>
        <v>B</v>
      </c>
      <c r="G279" t="str">
        <f>INDEX(Stores[location_city],MATCH(Sales[[#This Row],[store_no]],Stores[store_no],0))</f>
        <v>Rochester</v>
      </c>
      <c r="H279" t="str">
        <f>INDEX(Stores[location_state],MATCH(Sales[[#This Row],[store_no]],Stores[store_no],0))</f>
        <v>Minnesota</v>
      </c>
      <c r="I279">
        <f>INDEX(Stores[sqft],MATCH(Sales[[#This Row],[store_no]],Stores[store_no],0))</f>
        <v>128100</v>
      </c>
      <c r="J279" s="4" t="str">
        <f>INDEX(Departments[dept_name],MATCH(Sales[[#This Row],[dept_no]],Departments[dept_no],0))</f>
        <v>Health</v>
      </c>
      <c r="K279" s="4" t="str">
        <f>CONCATENATE(Sales[[#This Row],[region]],Sales[[#This Row],[storetype]])</f>
        <v>2B</v>
      </c>
      <c r="L279" s="4">
        <f>INDEX(RegionStoreCount[Store Count],MATCH(Sales[[#This Row],[RegionStoretype]],RegionStoreCount[Region/Type],0))</f>
        <v>6</v>
      </c>
      <c r="M279" s="4">
        <f>AND(Sales[[#This Row],[date]]&lt;=TY_YTDMax,Sales[[#This Row],[date]]&gt;=TY_YTDMin)*Sales[[#This Row],[sales]]</f>
        <v>0</v>
      </c>
      <c r="N279" s="4">
        <f>AND(Sales[[#This Row],[date]]&lt;=LY_YTDMax,Sales[[#This Row],[date]]&gt;=LY_YTDMin)*Sales[[#This Row],[sales]]</f>
        <v>32186.553599999999</v>
      </c>
      <c r="O279" s="4">
        <f>AND(Sales[[#This Row],[date]]&gt;=YoY_Min,Sales[[#This Row],[date]]&lt;=TY_YTDMax)*(Sales[[#This Row],[sales]]/Sales[[#This Row],[sqft]])</f>
        <v>0</v>
      </c>
      <c r="P279" s="4">
        <f>SUMIF(Sales[RegionStoretype],Sales[[#This Row],[RegionStoretype]],Sales[YoY_SSF])/Sales[[#This Row],[Region_TypeCount]]</f>
        <v>58.393757732919049</v>
      </c>
    </row>
    <row r="280" spans="1:16" x14ac:dyDescent="0.25">
      <c r="A280" s="1">
        <v>42741</v>
      </c>
      <c r="B280">
        <v>15</v>
      </c>
      <c r="C280">
        <v>11</v>
      </c>
      <c r="D280">
        <v>60104.164800000006</v>
      </c>
      <c r="E280">
        <f>INDEX(Stores[region],MATCH(Sales[[#This Row],[store_no]],Stores[store_no],0))</f>
        <v>2</v>
      </c>
      <c r="F280" t="str">
        <f>INDEX(Stores[storetype],MATCH(Sales[[#This Row],[store_no]],Stores[store_no],0))</f>
        <v>B</v>
      </c>
      <c r="G280" t="str">
        <f>INDEX(Stores[location_city],MATCH(Sales[[#This Row],[store_no]],Stores[store_no],0))</f>
        <v>Rochester</v>
      </c>
      <c r="H280" t="str">
        <f>INDEX(Stores[location_state],MATCH(Sales[[#This Row],[store_no]],Stores[store_no],0))</f>
        <v>Minnesota</v>
      </c>
      <c r="I280">
        <f>INDEX(Stores[sqft],MATCH(Sales[[#This Row],[store_no]],Stores[store_no],0))</f>
        <v>128100</v>
      </c>
      <c r="J280" s="4" t="str">
        <f>INDEX(Departments[dept_name],MATCH(Sales[[#This Row],[dept_no]],Departments[dept_no],0))</f>
        <v>Home</v>
      </c>
      <c r="K280" s="4" t="str">
        <f>CONCATENATE(Sales[[#This Row],[region]],Sales[[#This Row],[storetype]])</f>
        <v>2B</v>
      </c>
      <c r="L280" s="4">
        <f>INDEX(RegionStoreCount[Store Count],MATCH(Sales[[#This Row],[RegionStoretype]],RegionStoreCount[Region/Type],0))</f>
        <v>6</v>
      </c>
      <c r="M280" s="4">
        <f>AND(Sales[[#This Row],[date]]&lt;=TY_YTDMax,Sales[[#This Row],[date]]&gt;=TY_YTDMin)*Sales[[#This Row],[sales]]</f>
        <v>0</v>
      </c>
      <c r="N280" s="4">
        <f>AND(Sales[[#This Row],[date]]&lt;=LY_YTDMax,Sales[[#This Row],[date]]&gt;=LY_YTDMin)*Sales[[#This Row],[sales]]</f>
        <v>60104.164800000006</v>
      </c>
      <c r="O280" s="4">
        <f>AND(Sales[[#This Row],[date]]&gt;=YoY_Min,Sales[[#This Row],[date]]&lt;=TY_YTDMax)*(Sales[[#This Row],[sales]]/Sales[[#This Row],[sqft]])</f>
        <v>0</v>
      </c>
      <c r="P280" s="4">
        <f>SUMIF(Sales[RegionStoretype],Sales[[#This Row],[RegionStoretype]],Sales[YoY_SSF])/Sales[[#This Row],[Region_TypeCount]]</f>
        <v>58.393757732919049</v>
      </c>
    </row>
    <row r="281" spans="1:16" x14ac:dyDescent="0.25">
      <c r="A281" s="1">
        <v>42741</v>
      </c>
      <c r="B281">
        <v>15</v>
      </c>
      <c r="C281">
        <v>12</v>
      </c>
      <c r="D281">
        <v>105424.61169999999</v>
      </c>
      <c r="E281">
        <f>INDEX(Stores[region],MATCH(Sales[[#This Row],[store_no]],Stores[store_no],0))</f>
        <v>2</v>
      </c>
      <c r="F281" t="str">
        <f>INDEX(Stores[storetype],MATCH(Sales[[#This Row],[store_no]],Stores[store_no],0))</f>
        <v>B</v>
      </c>
      <c r="G281" t="str">
        <f>INDEX(Stores[location_city],MATCH(Sales[[#This Row],[store_no]],Stores[store_no],0))</f>
        <v>Rochester</v>
      </c>
      <c r="H281" t="str">
        <f>INDEX(Stores[location_state],MATCH(Sales[[#This Row],[store_no]],Stores[store_no],0))</f>
        <v>Minnesota</v>
      </c>
      <c r="I281">
        <f>INDEX(Stores[sqft],MATCH(Sales[[#This Row],[store_no]],Stores[store_no],0))</f>
        <v>128100</v>
      </c>
      <c r="J281" s="4" t="str">
        <f>INDEX(Departments[dept_name],MATCH(Sales[[#This Row],[dept_no]],Departments[dept_no],0))</f>
        <v>Jewelery</v>
      </c>
      <c r="K281" s="4" t="str">
        <f>CONCATENATE(Sales[[#This Row],[region]],Sales[[#This Row],[storetype]])</f>
        <v>2B</v>
      </c>
      <c r="L281" s="4">
        <f>INDEX(RegionStoreCount[Store Count],MATCH(Sales[[#This Row],[RegionStoretype]],RegionStoreCount[Region/Type],0))</f>
        <v>6</v>
      </c>
      <c r="M281" s="4">
        <f>AND(Sales[[#This Row],[date]]&lt;=TY_YTDMax,Sales[[#This Row],[date]]&gt;=TY_YTDMin)*Sales[[#This Row],[sales]]</f>
        <v>0</v>
      </c>
      <c r="N281" s="4">
        <f>AND(Sales[[#This Row],[date]]&lt;=LY_YTDMax,Sales[[#This Row],[date]]&gt;=LY_YTDMin)*Sales[[#This Row],[sales]]</f>
        <v>105424.61169999999</v>
      </c>
      <c r="O281" s="4">
        <f>AND(Sales[[#This Row],[date]]&gt;=YoY_Min,Sales[[#This Row],[date]]&lt;=TY_YTDMax)*(Sales[[#This Row],[sales]]/Sales[[#This Row],[sqft]])</f>
        <v>0</v>
      </c>
      <c r="P281" s="4">
        <f>SUMIF(Sales[RegionStoretype],Sales[[#This Row],[RegionStoretype]],Sales[YoY_SSF])/Sales[[#This Row],[Region_TypeCount]]</f>
        <v>58.393757732919049</v>
      </c>
    </row>
    <row r="282" spans="1:16" x14ac:dyDescent="0.25">
      <c r="A282" s="1">
        <v>42741</v>
      </c>
      <c r="B282">
        <v>15</v>
      </c>
      <c r="C282">
        <v>13</v>
      </c>
      <c r="D282">
        <v>40725.252299999993</v>
      </c>
      <c r="E282">
        <f>INDEX(Stores[region],MATCH(Sales[[#This Row],[store_no]],Stores[store_no],0))</f>
        <v>2</v>
      </c>
      <c r="F282" t="str">
        <f>INDEX(Stores[storetype],MATCH(Sales[[#This Row],[store_no]],Stores[store_no],0))</f>
        <v>B</v>
      </c>
      <c r="G282" t="str">
        <f>INDEX(Stores[location_city],MATCH(Sales[[#This Row],[store_no]],Stores[store_no],0))</f>
        <v>Rochester</v>
      </c>
      <c r="H282" t="str">
        <f>INDEX(Stores[location_state],MATCH(Sales[[#This Row],[store_no]],Stores[store_no],0))</f>
        <v>Minnesota</v>
      </c>
      <c r="I282">
        <f>INDEX(Stores[sqft],MATCH(Sales[[#This Row],[store_no]],Stores[store_no],0))</f>
        <v>128100</v>
      </c>
      <c r="J282" s="4" t="str">
        <f>INDEX(Departments[dept_name],MATCH(Sales[[#This Row],[dept_no]],Departments[dept_no],0))</f>
        <v>Kids</v>
      </c>
      <c r="K282" s="4" t="str">
        <f>CONCATENATE(Sales[[#This Row],[region]],Sales[[#This Row],[storetype]])</f>
        <v>2B</v>
      </c>
      <c r="L282" s="4">
        <f>INDEX(RegionStoreCount[Store Count],MATCH(Sales[[#This Row],[RegionStoretype]],RegionStoreCount[Region/Type],0))</f>
        <v>6</v>
      </c>
      <c r="M282" s="4">
        <f>AND(Sales[[#This Row],[date]]&lt;=TY_YTDMax,Sales[[#This Row],[date]]&gt;=TY_YTDMin)*Sales[[#This Row],[sales]]</f>
        <v>0</v>
      </c>
      <c r="N282" s="4">
        <f>AND(Sales[[#This Row],[date]]&lt;=LY_YTDMax,Sales[[#This Row],[date]]&gt;=LY_YTDMin)*Sales[[#This Row],[sales]]</f>
        <v>40725.252299999993</v>
      </c>
      <c r="O282" s="4">
        <f>AND(Sales[[#This Row],[date]]&gt;=YoY_Min,Sales[[#This Row],[date]]&lt;=TY_YTDMax)*(Sales[[#This Row],[sales]]/Sales[[#This Row],[sqft]])</f>
        <v>0</v>
      </c>
      <c r="P282" s="4">
        <f>SUMIF(Sales[RegionStoretype],Sales[[#This Row],[RegionStoretype]],Sales[YoY_SSF])/Sales[[#This Row],[Region_TypeCount]]</f>
        <v>58.393757732919049</v>
      </c>
    </row>
    <row r="283" spans="1:16" x14ac:dyDescent="0.25">
      <c r="A283" s="1">
        <v>42741</v>
      </c>
      <c r="B283">
        <v>15</v>
      </c>
      <c r="C283">
        <v>14</v>
      </c>
      <c r="D283">
        <v>36406.687299999998</v>
      </c>
      <c r="E283">
        <f>INDEX(Stores[region],MATCH(Sales[[#This Row],[store_no]],Stores[store_no],0))</f>
        <v>2</v>
      </c>
      <c r="F283" t="str">
        <f>INDEX(Stores[storetype],MATCH(Sales[[#This Row],[store_no]],Stores[store_no],0))</f>
        <v>B</v>
      </c>
      <c r="G283" t="str">
        <f>INDEX(Stores[location_city],MATCH(Sales[[#This Row],[store_no]],Stores[store_no],0))</f>
        <v>Rochester</v>
      </c>
      <c r="H283" t="str">
        <f>INDEX(Stores[location_state],MATCH(Sales[[#This Row],[store_no]],Stores[store_no],0))</f>
        <v>Minnesota</v>
      </c>
      <c r="I283">
        <f>INDEX(Stores[sqft],MATCH(Sales[[#This Row],[store_no]],Stores[store_no],0))</f>
        <v>128100</v>
      </c>
      <c r="J283" s="4" t="str">
        <f>INDEX(Departments[dept_name],MATCH(Sales[[#This Row],[dept_no]],Departments[dept_no],0))</f>
        <v>Movies</v>
      </c>
      <c r="K283" s="4" t="str">
        <f>CONCATENATE(Sales[[#This Row],[region]],Sales[[#This Row],[storetype]])</f>
        <v>2B</v>
      </c>
      <c r="L283" s="4">
        <f>INDEX(RegionStoreCount[Store Count],MATCH(Sales[[#This Row],[RegionStoretype]],RegionStoreCount[Region/Type],0))</f>
        <v>6</v>
      </c>
      <c r="M283" s="4">
        <f>AND(Sales[[#This Row],[date]]&lt;=TY_YTDMax,Sales[[#This Row],[date]]&gt;=TY_YTDMin)*Sales[[#This Row],[sales]]</f>
        <v>0</v>
      </c>
      <c r="N283" s="4">
        <f>AND(Sales[[#This Row],[date]]&lt;=LY_YTDMax,Sales[[#This Row],[date]]&gt;=LY_YTDMin)*Sales[[#This Row],[sales]]</f>
        <v>36406.687299999998</v>
      </c>
      <c r="O283" s="4">
        <f>AND(Sales[[#This Row],[date]]&gt;=YoY_Min,Sales[[#This Row],[date]]&lt;=TY_YTDMax)*(Sales[[#This Row],[sales]]/Sales[[#This Row],[sqft]])</f>
        <v>0</v>
      </c>
      <c r="P283" s="4">
        <f>SUMIF(Sales[RegionStoretype],Sales[[#This Row],[RegionStoretype]],Sales[YoY_SSF])/Sales[[#This Row],[Region_TypeCount]]</f>
        <v>58.393757732919049</v>
      </c>
    </row>
    <row r="284" spans="1:16" x14ac:dyDescent="0.25">
      <c r="A284" s="1">
        <v>42741</v>
      </c>
      <c r="B284">
        <v>15</v>
      </c>
      <c r="C284">
        <v>15</v>
      </c>
      <c r="D284">
        <v>59459.232699999993</v>
      </c>
      <c r="E284">
        <f>INDEX(Stores[region],MATCH(Sales[[#This Row],[store_no]],Stores[store_no],0))</f>
        <v>2</v>
      </c>
      <c r="F284" t="str">
        <f>INDEX(Stores[storetype],MATCH(Sales[[#This Row],[store_no]],Stores[store_no],0))</f>
        <v>B</v>
      </c>
      <c r="G284" t="str">
        <f>INDEX(Stores[location_city],MATCH(Sales[[#This Row],[store_no]],Stores[store_no],0))</f>
        <v>Rochester</v>
      </c>
      <c r="H284" t="str">
        <f>INDEX(Stores[location_state],MATCH(Sales[[#This Row],[store_no]],Stores[store_no],0))</f>
        <v>Minnesota</v>
      </c>
      <c r="I284">
        <f>INDEX(Stores[sqft],MATCH(Sales[[#This Row],[store_no]],Stores[store_no],0))</f>
        <v>128100</v>
      </c>
      <c r="J284" s="4" t="str">
        <f>INDEX(Departments[dept_name],MATCH(Sales[[#This Row],[dept_no]],Departments[dept_no],0))</f>
        <v>Music</v>
      </c>
      <c r="K284" s="4" t="str">
        <f>CONCATENATE(Sales[[#This Row],[region]],Sales[[#This Row],[storetype]])</f>
        <v>2B</v>
      </c>
      <c r="L284" s="4">
        <f>INDEX(RegionStoreCount[Store Count],MATCH(Sales[[#This Row],[RegionStoretype]],RegionStoreCount[Region/Type],0))</f>
        <v>6</v>
      </c>
      <c r="M284" s="4">
        <f>AND(Sales[[#This Row],[date]]&lt;=TY_YTDMax,Sales[[#This Row],[date]]&gt;=TY_YTDMin)*Sales[[#This Row],[sales]]</f>
        <v>0</v>
      </c>
      <c r="N284" s="4">
        <f>AND(Sales[[#This Row],[date]]&lt;=LY_YTDMax,Sales[[#This Row],[date]]&gt;=LY_YTDMin)*Sales[[#This Row],[sales]]</f>
        <v>59459.232699999993</v>
      </c>
      <c r="O284" s="4">
        <f>AND(Sales[[#This Row],[date]]&gt;=YoY_Min,Sales[[#This Row],[date]]&lt;=TY_YTDMax)*(Sales[[#This Row],[sales]]/Sales[[#This Row],[sqft]])</f>
        <v>0</v>
      </c>
      <c r="P284" s="4">
        <f>SUMIF(Sales[RegionStoretype],Sales[[#This Row],[RegionStoretype]],Sales[YoY_SSF])/Sales[[#This Row],[Region_TypeCount]]</f>
        <v>58.393757732919049</v>
      </c>
    </row>
    <row r="285" spans="1:16" x14ac:dyDescent="0.25">
      <c r="A285" s="1">
        <v>42741</v>
      </c>
      <c r="B285">
        <v>15</v>
      </c>
      <c r="C285">
        <v>16</v>
      </c>
      <c r="D285">
        <v>55643.552699999993</v>
      </c>
      <c r="E285">
        <f>INDEX(Stores[region],MATCH(Sales[[#This Row],[store_no]],Stores[store_no],0))</f>
        <v>2</v>
      </c>
      <c r="F285" t="str">
        <f>INDEX(Stores[storetype],MATCH(Sales[[#This Row],[store_no]],Stores[store_no],0))</f>
        <v>B</v>
      </c>
      <c r="G285" t="str">
        <f>INDEX(Stores[location_city],MATCH(Sales[[#This Row],[store_no]],Stores[store_no],0))</f>
        <v>Rochester</v>
      </c>
      <c r="H285" t="str">
        <f>INDEX(Stores[location_state],MATCH(Sales[[#This Row],[store_no]],Stores[store_no],0))</f>
        <v>Minnesota</v>
      </c>
      <c r="I285">
        <f>INDEX(Stores[sqft],MATCH(Sales[[#This Row],[store_no]],Stores[store_no],0))</f>
        <v>128100</v>
      </c>
      <c r="J285" s="4" t="str">
        <f>INDEX(Departments[dept_name],MATCH(Sales[[#This Row],[dept_no]],Departments[dept_no],0))</f>
        <v>Outdoors</v>
      </c>
      <c r="K285" s="4" t="str">
        <f>CONCATENATE(Sales[[#This Row],[region]],Sales[[#This Row],[storetype]])</f>
        <v>2B</v>
      </c>
      <c r="L285" s="4">
        <f>INDEX(RegionStoreCount[Store Count],MATCH(Sales[[#This Row],[RegionStoretype]],RegionStoreCount[Region/Type],0))</f>
        <v>6</v>
      </c>
      <c r="M285" s="4">
        <f>AND(Sales[[#This Row],[date]]&lt;=TY_YTDMax,Sales[[#This Row],[date]]&gt;=TY_YTDMin)*Sales[[#This Row],[sales]]</f>
        <v>0</v>
      </c>
      <c r="N285" s="4">
        <f>AND(Sales[[#This Row],[date]]&lt;=LY_YTDMax,Sales[[#This Row],[date]]&gt;=LY_YTDMin)*Sales[[#This Row],[sales]]</f>
        <v>55643.552699999993</v>
      </c>
      <c r="O285" s="4">
        <f>AND(Sales[[#This Row],[date]]&gt;=YoY_Min,Sales[[#This Row],[date]]&lt;=TY_YTDMax)*(Sales[[#This Row],[sales]]/Sales[[#This Row],[sqft]])</f>
        <v>0</v>
      </c>
      <c r="P285" s="4">
        <f>SUMIF(Sales[RegionStoretype],Sales[[#This Row],[RegionStoretype]],Sales[YoY_SSF])/Sales[[#This Row],[Region_TypeCount]]</f>
        <v>58.393757732919049</v>
      </c>
    </row>
    <row r="286" spans="1:16" x14ac:dyDescent="0.25">
      <c r="A286" s="1">
        <v>42741</v>
      </c>
      <c r="B286">
        <v>15</v>
      </c>
      <c r="C286">
        <v>17</v>
      </c>
      <c r="D286">
        <v>54578.451699999998</v>
      </c>
      <c r="E286">
        <f>INDEX(Stores[region],MATCH(Sales[[#This Row],[store_no]],Stores[store_no],0))</f>
        <v>2</v>
      </c>
      <c r="F286" t="str">
        <f>INDEX(Stores[storetype],MATCH(Sales[[#This Row],[store_no]],Stores[store_no],0))</f>
        <v>B</v>
      </c>
      <c r="G286" t="str">
        <f>INDEX(Stores[location_city],MATCH(Sales[[#This Row],[store_no]],Stores[store_no],0))</f>
        <v>Rochester</v>
      </c>
      <c r="H286" t="str">
        <f>INDEX(Stores[location_state],MATCH(Sales[[#This Row],[store_no]],Stores[store_no],0))</f>
        <v>Minnesota</v>
      </c>
      <c r="I286">
        <f>INDEX(Stores[sqft],MATCH(Sales[[#This Row],[store_no]],Stores[store_no],0))</f>
        <v>128100</v>
      </c>
      <c r="J286" s="4" t="str">
        <f>INDEX(Departments[dept_name],MATCH(Sales[[#This Row],[dept_no]],Departments[dept_no],0))</f>
        <v>Shoes</v>
      </c>
      <c r="K286" s="4" t="str">
        <f>CONCATENATE(Sales[[#This Row],[region]],Sales[[#This Row],[storetype]])</f>
        <v>2B</v>
      </c>
      <c r="L286" s="4">
        <f>INDEX(RegionStoreCount[Store Count],MATCH(Sales[[#This Row],[RegionStoretype]],RegionStoreCount[Region/Type],0))</f>
        <v>6</v>
      </c>
      <c r="M286" s="4">
        <f>AND(Sales[[#This Row],[date]]&lt;=TY_YTDMax,Sales[[#This Row],[date]]&gt;=TY_YTDMin)*Sales[[#This Row],[sales]]</f>
        <v>0</v>
      </c>
      <c r="N286" s="4">
        <f>AND(Sales[[#This Row],[date]]&lt;=LY_YTDMax,Sales[[#This Row],[date]]&gt;=LY_YTDMin)*Sales[[#This Row],[sales]]</f>
        <v>54578.451699999998</v>
      </c>
      <c r="O286" s="4">
        <f>AND(Sales[[#This Row],[date]]&gt;=YoY_Min,Sales[[#This Row],[date]]&lt;=TY_YTDMax)*(Sales[[#This Row],[sales]]/Sales[[#This Row],[sqft]])</f>
        <v>0</v>
      </c>
      <c r="P286" s="4">
        <f>SUMIF(Sales[RegionStoretype],Sales[[#This Row],[RegionStoretype]],Sales[YoY_SSF])/Sales[[#This Row],[Region_TypeCount]]</f>
        <v>58.393757732919049</v>
      </c>
    </row>
    <row r="287" spans="1:16" x14ac:dyDescent="0.25">
      <c r="A287" s="1">
        <v>42741</v>
      </c>
      <c r="B287">
        <v>15</v>
      </c>
      <c r="C287">
        <v>18</v>
      </c>
      <c r="D287">
        <v>14588.513400000002</v>
      </c>
      <c r="E287">
        <f>INDEX(Stores[region],MATCH(Sales[[#This Row],[store_no]],Stores[store_no],0))</f>
        <v>2</v>
      </c>
      <c r="F287" t="str">
        <f>INDEX(Stores[storetype],MATCH(Sales[[#This Row],[store_no]],Stores[store_no],0))</f>
        <v>B</v>
      </c>
      <c r="G287" t="str">
        <f>INDEX(Stores[location_city],MATCH(Sales[[#This Row],[store_no]],Stores[store_no],0))</f>
        <v>Rochester</v>
      </c>
      <c r="H287" t="str">
        <f>INDEX(Stores[location_state],MATCH(Sales[[#This Row],[store_no]],Stores[store_no],0))</f>
        <v>Minnesota</v>
      </c>
      <c r="I287">
        <f>INDEX(Stores[sqft],MATCH(Sales[[#This Row],[store_no]],Stores[store_no],0))</f>
        <v>128100</v>
      </c>
      <c r="J287" s="4" t="str">
        <f>INDEX(Departments[dept_name],MATCH(Sales[[#This Row],[dept_no]],Departments[dept_no],0))</f>
        <v>Sports</v>
      </c>
      <c r="K287" s="4" t="str">
        <f>CONCATENATE(Sales[[#This Row],[region]],Sales[[#This Row],[storetype]])</f>
        <v>2B</v>
      </c>
      <c r="L287" s="4">
        <f>INDEX(RegionStoreCount[Store Count],MATCH(Sales[[#This Row],[RegionStoretype]],RegionStoreCount[Region/Type],0))</f>
        <v>6</v>
      </c>
      <c r="M287" s="4">
        <f>AND(Sales[[#This Row],[date]]&lt;=TY_YTDMax,Sales[[#This Row],[date]]&gt;=TY_YTDMin)*Sales[[#This Row],[sales]]</f>
        <v>0</v>
      </c>
      <c r="N287" s="4">
        <f>AND(Sales[[#This Row],[date]]&lt;=LY_YTDMax,Sales[[#This Row],[date]]&gt;=LY_YTDMin)*Sales[[#This Row],[sales]]</f>
        <v>14588.513400000002</v>
      </c>
      <c r="O287" s="4">
        <f>AND(Sales[[#This Row],[date]]&gt;=YoY_Min,Sales[[#This Row],[date]]&lt;=TY_YTDMax)*(Sales[[#This Row],[sales]]/Sales[[#This Row],[sqft]])</f>
        <v>0</v>
      </c>
      <c r="P287" s="4">
        <f>SUMIF(Sales[RegionStoretype],Sales[[#This Row],[RegionStoretype]],Sales[YoY_SSF])/Sales[[#This Row],[Region_TypeCount]]</f>
        <v>58.393757732919049</v>
      </c>
    </row>
    <row r="288" spans="1:16" x14ac:dyDescent="0.25">
      <c r="A288" s="1">
        <v>42741</v>
      </c>
      <c r="B288">
        <v>15</v>
      </c>
      <c r="C288">
        <v>19</v>
      </c>
      <c r="D288">
        <v>41089.452300000004</v>
      </c>
      <c r="E288">
        <f>INDEX(Stores[region],MATCH(Sales[[#This Row],[store_no]],Stores[store_no],0))</f>
        <v>2</v>
      </c>
      <c r="F288" t="str">
        <f>INDEX(Stores[storetype],MATCH(Sales[[#This Row],[store_no]],Stores[store_no],0))</f>
        <v>B</v>
      </c>
      <c r="G288" t="str">
        <f>INDEX(Stores[location_city],MATCH(Sales[[#This Row],[store_no]],Stores[store_no],0))</f>
        <v>Rochester</v>
      </c>
      <c r="H288" t="str">
        <f>INDEX(Stores[location_state],MATCH(Sales[[#This Row],[store_no]],Stores[store_no],0))</f>
        <v>Minnesota</v>
      </c>
      <c r="I288">
        <f>INDEX(Stores[sqft],MATCH(Sales[[#This Row],[store_no]],Stores[store_no],0))</f>
        <v>128100</v>
      </c>
      <c r="J288" s="4" t="str">
        <f>INDEX(Departments[dept_name],MATCH(Sales[[#This Row],[dept_no]],Departments[dept_no],0))</f>
        <v>Tools</v>
      </c>
      <c r="K288" s="4" t="str">
        <f>CONCATENATE(Sales[[#This Row],[region]],Sales[[#This Row],[storetype]])</f>
        <v>2B</v>
      </c>
      <c r="L288" s="4">
        <f>INDEX(RegionStoreCount[Store Count],MATCH(Sales[[#This Row],[RegionStoretype]],RegionStoreCount[Region/Type],0))</f>
        <v>6</v>
      </c>
      <c r="M288" s="4">
        <f>AND(Sales[[#This Row],[date]]&lt;=TY_YTDMax,Sales[[#This Row],[date]]&gt;=TY_YTDMin)*Sales[[#This Row],[sales]]</f>
        <v>0</v>
      </c>
      <c r="N288" s="4">
        <f>AND(Sales[[#This Row],[date]]&lt;=LY_YTDMax,Sales[[#This Row],[date]]&gt;=LY_YTDMin)*Sales[[#This Row],[sales]]</f>
        <v>41089.452300000004</v>
      </c>
      <c r="O288" s="4">
        <f>AND(Sales[[#This Row],[date]]&gt;=YoY_Min,Sales[[#This Row],[date]]&lt;=TY_YTDMax)*(Sales[[#This Row],[sales]]/Sales[[#This Row],[sqft]])</f>
        <v>0</v>
      </c>
      <c r="P288" s="4">
        <f>SUMIF(Sales[RegionStoretype],Sales[[#This Row],[RegionStoretype]],Sales[YoY_SSF])/Sales[[#This Row],[Region_TypeCount]]</f>
        <v>58.393757732919049</v>
      </c>
    </row>
    <row r="289" spans="1:16" x14ac:dyDescent="0.25">
      <c r="A289" s="1">
        <v>42741</v>
      </c>
      <c r="B289">
        <v>15</v>
      </c>
      <c r="C289">
        <v>20</v>
      </c>
      <c r="D289">
        <v>180232.47579999999</v>
      </c>
      <c r="E289">
        <f>INDEX(Stores[region],MATCH(Sales[[#This Row],[store_no]],Stores[store_no],0))</f>
        <v>2</v>
      </c>
      <c r="F289" t="str">
        <f>INDEX(Stores[storetype],MATCH(Sales[[#This Row],[store_no]],Stores[store_no],0))</f>
        <v>B</v>
      </c>
      <c r="G289" t="str">
        <f>INDEX(Stores[location_city],MATCH(Sales[[#This Row],[store_no]],Stores[store_no],0))</f>
        <v>Rochester</v>
      </c>
      <c r="H289" t="str">
        <f>INDEX(Stores[location_state],MATCH(Sales[[#This Row],[store_no]],Stores[store_no],0))</f>
        <v>Minnesota</v>
      </c>
      <c r="I289">
        <f>INDEX(Stores[sqft],MATCH(Sales[[#This Row],[store_no]],Stores[store_no],0))</f>
        <v>128100</v>
      </c>
      <c r="J289" s="4" t="str">
        <f>INDEX(Departments[dept_name],MATCH(Sales[[#This Row],[dept_no]],Departments[dept_no],0))</f>
        <v>Toys</v>
      </c>
      <c r="K289" s="4" t="str">
        <f>CONCATENATE(Sales[[#This Row],[region]],Sales[[#This Row],[storetype]])</f>
        <v>2B</v>
      </c>
      <c r="L289" s="4">
        <f>INDEX(RegionStoreCount[Store Count],MATCH(Sales[[#This Row],[RegionStoretype]],RegionStoreCount[Region/Type],0))</f>
        <v>6</v>
      </c>
      <c r="M289" s="4">
        <f>AND(Sales[[#This Row],[date]]&lt;=TY_YTDMax,Sales[[#This Row],[date]]&gt;=TY_YTDMin)*Sales[[#This Row],[sales]]</f>
        <v>0</v>
      </c>
      <c r="N289" s="4">
        <f>AND(Sales[[#This Row],[date]]&lt;=LY_YTDMax,Sales[[#This Row],[date]]&gt;=LY_YTDMin)*Sales[[#This Row],[sales]]</f>
        <v>180232.47579999999</v>
      </c>
      <c r="O289" s="4">
        <f>AND(Sales[[#This Row],[date]]&gt;=YoY_Min,Sales[[#This Row],[date]]&lt;=TY_YTDMax)*(Sales[[#This Row],[sales]]/Sales[[#This Row],[sqft]])</f>
        <v>0</v>
      </c>
      <c r="P289" s="4">
        <f>SUMIF(Sales[RegionStoretype],Sales[[#This Row],[RegionStoretype]],Sales[YoY_SSF])/Sales[[#This Row],[Region_TypeCount]]</f>
        <v>58.393757732919049</v>
      </c>
    </row>
    <row r="290" spans="1:16" x14ac:dyDescent="0.25">
      <c r="A290" s="1">
        <v>42741</v>
      </c>
      <c r="B290">
        <v>16</v>
      </c>
      <c r="C290">
        <v>2</v>
      </c>
      <c r="D290">
        <v>46648.4254</v>
      </c>
      <c r="E290">
        <f>INDEX(Stores[region],MATCH(Sales[[#This Row],[store_no]],Stores[store_no],0))</f>
        <v>2</v>
      </c>
      <c r="F290" t="str">
        <f>INDEX(Stores[storetype],MATCH(Sales[[#This Row],[store_no]],Stores[store_no],0))</f>
        <v>B</v>
      </c>
      <c r="G290" t="str">
        <f>INDEX(Stores[location_city],MATCH(Sales[[#This Row],[store_no]],Stores[store_no],0))</f>
        <v>Saint Paul</v>
      </c>
      <c r="H290" t="str">
        <f>INDEX(Stores[location_state],MATCH(Sales[[#This Row],[store_no]],Stores[store_no],0))</f>
        <v>Minnesota</v>
      </c>
      <c r="I290">
        <f>INDEX(Stores[sqft],MATCH(Sales[[#This Row],[store_no]],Stores[store_no],0))</f>
        <v>180400</v>
      </c>
      <c r="J290" s="4" t="str">
        <f>INDEX(Departments[dept_name],MATCH(Sales[[#This Row],[dept_no]],Departments[dept_no],0))</f>
        <v>Baby</v>
      </c>
      <c r="K290" s="4" t="str">
        <f>CONCATENATE(Sales[[#This Row],[region]],Sales[[#This Row],[storetype]])</f>
        <v>2B</v>
      </c>
      <c r="L290" s="4">
        <f>INDEX(RegionStoreCount[Store Count],MATCH(Sales[[#This Row],[RegionStoretype]],RegionStoreCount[Region/Type],0))</f>
        <v>6</v>
      </c>
      <c r="M290" s="4">
        <f>AND(Sales[[#This Row],[date]]&lt;=TY_YTDMax,Sales[[#This Row],[date]]&gt;=TY_YTDMin)*Sales[[#This Row],[sales]]</f>
        <v>0</v>
      </c>
      <c r="N290" s="4">
        <f>AND(Sales[[#This Row],[date]]&lt;=LY_YTDMax,Sales[[#This Row],[date]]&gt;=LY_YTDMin)*Sales[[#This Row],[sales]]</f>
        <v>46648.4254</v>
      </c>
      <c r="O290" s="4">
        <f>AND(Sales[[#This Row],[date]]&gt;=YoY_Min,Sales[[#This Row],[date]]&lt;=TY_YTDMax)*(Sales[[#This Row],[sales]]/Sales[[#This Row],[sqft]])</f>
        <v>0</v>
      </c>
      <c r="P290" s="4">
        <f>SUMIF(Sales[RegionStoretype],Sales[[#This Row],[RegionStoretype]],Sales[YoY_SSF])/Sales[[#This Row],[Region_TypeCount]]</f>
        <v>58.393757732919049</v>
      </c>
    </row>
    <row r="291" spans="1:16" x14ac:dyDescent="0.25">
      <c r="A291" s="1">
        <v>42741</v>
      </c>
      <c r="B291">
        <v>16</v>
      </c>
      <c r="C291">
        <v>4</v>
      </c>
      <c r="D291">
        <v>11953.634199999999</v>
      </c>
      <c r="E291">
        <f>INDEX(Stores[region],MATCH(Sales[[#This Row],[store_no]],Stores[store_no],0))</f>
        <v>2</v>
      </c>
      <c r="F291" t="str">
        <f>INDEX(Stores[storetype],MATCH(Sales[[#This Row],[store_no]],Stores[store_no],0))</f>
        <v>B</v>
      </c>
      <c r="G291" t="str">
        <f>INDEX(Stores[location_city],MATCH(Sales[[#This Row],[store_no]],Stores[store_no],0))</f>
        <v>Saint Paul</v>
      </c>
      <c r="H291" t="str">
        <f>INDEX(Stores[location_state],MATCH(Sales[[#This Row],[store_no]],Stores[store_no],0))</f>
        <v>Minnesota</v>
      </c>
      <c r="I291">
        <f>INDEX(Stores[sqft],MATCH(Sales[[#This Row],[store_no]],Stores[store_no],0))</f>
        <v>180400</v>
      </c>
      <c r="J291" s="4" t="str">
        <f>INDEX(Departments[dept_name],MATCH(Sales[[#This Row],[dept_no]],Departments[dept_no],0))</f>
        <v>Books</v>
      </c>
      <c r="K291" s="4" t="str">
        <f>CONCATENATE(Sales[[#This Row],[region]],Sales[[#This Row],[storetype]])</f>
        <v>2B</v>
      </c>
      <c r="L291" s="4">
        <f>INDEX(RegionStoreCount[Store Count],MATCH(Sales[[#This Row],[RegionStoretype]],RegionStoreCount[Region/Type],0))</f>
        <v>6</v>
      </c>
      <c r="M291" s="4">
        <f>AND(Sales[[#This Row],[date]]&lt;=TY_YTDMax,Sales[[#This Row],[date]]&gt;=TY_YTDMin)*Sales[[#This Row],[sales]]</f>
        <v>0</v>
      </c>
      <c r="N291" s="4">
        <f>AND(Sales[[#This Row],[date]]&lt;=LY_YTDMax,Sales[[#This Row],[date]]&gt;=LY_YTDMin)*Sales[[#This Row],[sales]]</f>
        <v>11953.634199999999</v>
      </c>
      <c r="O291" s="4">
        <f>AND(Sales[[#This Row],[date]]&gt;=YoY_Min,Sales[[#This Row],[date]]&lt;=TY_YTDMax)*(Sales[[#This Row],[sales]]/Sales[[#This Row],[sqft]])</f>
        <v>0</v>
      </c>
      <c r="P291" s="4">
        <f>SUMIF(Sales[RegionStoretype],Sales[[#This Row],[RegionStoretype]],Sales[YoY_SSF])/Sales[[#This Row],[Region_TypeCount]]</f>
        <v>58.393757732919049</v>
      </c>
    </row>
    <row r="292" spans="1:16" x14ac:dyDescent="0.25">
      <c r="A292" s="1">
        <v>42741</v>
      </c>
      <c r="B292">
        <v>16</v>
      </c>
      <c r="C292">
        <v>5</v>
      </c>
      <c r="D292">
        <v>99999.239400000006</v>
      </c>
      <c r="E292">
        <f>INDEX(Stores[region],MATCH(Sales[[#This Row],[store_no]],Stores[store_no],0))</f>
        <v>2</v>
      </c>
      <c r="F292" t="str">
        <f>INDEX(Stores[storetype],MATCH(Sales[[#This Row],[store_no]],Stores[store_no],0))</f>
        <v>B</v>
      </c>
      <c r="G292" t="str">
        <f>INDEX(Stores[location_city],MATCH(Sales[[#This Row],[store_no]],Stores[store_no],0))</f>
        <v>Saint Paul</v>
      </c>
      <c r="H292" t="str">
        <f>INDEX(Stores[location_state],MATCH(Sales[[#This Row],[store_no]],Stores[store_no],0))</f>
        <v>Minnesota</v>
      </c>
      <c r="I292">
        <f>INDEX(Stores[sqft],MATCH(Sales[[#This Row],[store_no]],Stores[store_no],0))</f>
        <v>180400</v>
      </c>
      <c r="J292" s="4" t="str">
        <f>INDEX(Departments[dept_name],MATCH(Sales[[#This Row],[dept_no]],Departments[dept_no],0))</f>
        <v>Clothing</v>
      </c>
      <c r="K292" s="4" t="str">
        <f>CONCATENATE(Sales[[#This Row],[region]],Sales[[#This Row],[storetype]])</f>
        <v>2B</v>
      </c>
      <c r="L292" s="4">
        <f>INDEX(RegionStoreCount[Store Count],MATCH(Sales[[#This Row],[RegionStoretype]],RegionStoreCount[Region/Type],0))</f>
        <v>6</v>
      </c>
      <c r="M292" s="4">
        <f>AND(Sales[[#This Row],[date]]&lt;=TY_YTDMax,Sales[[#This Row],[date]]&gt;=TY_YTDMin)*Sales[[#This Row],[sales]]</f>
        <v>0</v>
      </c>
      <c r="N292" s="4">
        <f>AND(Sales[[#This Row],[date]]&lt;=LY_YTDMax,Sales[[#This Row],[date]]&gt;=LY_YTDMin)*Sales[[#This Row],[sales]]</f>
        <v>99999.239400000006</v>
      </c>
      <c r="O292" s="4">
        <f>AND(Sales[[#This Row],[date]]&gt;=YoY_Min,Sales[[#This Row],[date]]&lt;=TY_YTDMax)*(Sales[[#This Row],[sales]]/Sales[[#This Row],[sqft]])</f>
        <v>0</v>
      </c>
      <c r="P292" s="4">
        <f>SUMIF(Sales[RegionStoretype],Sales[[#This Row],[RegionStoretype]],Sales[YoY_SSF])/Sales[[#This Row],[Region_TypeCount]]</f>
        <v>58.393757732919049</v>
      </c>
    </row>
    <row r="293" spans="1:16" x14ac:dyDescent="0.25">
      <c r="A293" s="1">
        <v>42741</v>
      </c>
      <c r="B293">
        <v>16</v>
      </c>
      <c r="C293">
        <v>6</v>
      </c>
      <c r="D293">
        <v>34192.107799999998</v>
      </c>
      <c r="E293">
        <f>INDEX(Stores[region],MATCH(Sales[[#This Row],[store_no]],Stores[store_no],0))</f>
        <v>2</v>
      </c>
      <c r="F293" t="str">
        <f>INDEX(Stores[storetype],MATCH(Sales[[#This Row],[store_no]],Stores[store_no],0))</f>
        <v>B</v>
      </c>
      <c r="G293" t="str">
        <f>INDEX(Stores[location_city],MATCH(Sales[[#This Row],[store_no]],Stores[store_no],0))</f>
        <v>Saint Paul</v>
      </c>
      <c r="H293" t="str">
        <f>INDEX(Stores[location_state],MATCH(Sales[[#This Row],[store_no]],Stores[store_no],0))</f>
        <v>Minnesota</v>
      </c>
      <c r="I293">
        <f>INDEX(Stores[sqft],MATCH(Sales[[#This Row],[store_no]],Stores[store_no],0))</f>
        <v>180400</v>
      </c>
      <c r="J293" s="4" t="str">
        <f>INDEX(Departments[dept_name],MATCH(Sales[[#This Row],[dept_no]],Departments[dept_no],0))</f>
        <v>Computers</v>
      </c>
      <c r="K293" s="4" t="str">
        <f>CONCATENATE(Sales[[#This Row],[region]],Sales[[#This Row],[storetype]])</f>
        <v>2B</v>
      </c>
      <c r="L293" s="4">
        <f>INDEX(RegionStoreCount[Store Count],MATCH(Sales[[#This Row],[RegionStoretype]],RegionStoreCount[Region/Type],0))</f>
        <v>6</v>
      </c>
      <c r="M293" s="4">
        <f>AND(Sales[[#This Row],[date]]&lt;=TY_YTDMax,Sales[[#This Row],[date]]&gt;=TY_YTDMin)*Sales[[#This Row],[sales]]</f>
        <v>0</v>
      </c>
      <c r="N293" s="4">
        <f>AND(Sales[[#This Row],[date]]&lt;=LY_YTDMax,Sales[[#This Row],[date]]&gt;=LY_YTDMin)*Sales[[#This Row],[sales]]</f>
        <v>34192.107799999998</v>
      </c>
      <c r="O293" s="4">
        <f>AND(Sales[[#This Row],[date]]&gt;=YoY_Min,Sales[[#This Row],[date]]&lt;=TY_YTDMax)*(Sales[[#This Row],[sales]]/Sales[[#This Row],[sqft]])</f>
        <v>0</v>
      </c>
      <c r="P293" s="4">
        <f>SUMIF(Sales[RegionStoretype],Sales[[#This Row],[RegionStoretype]],Sales[YoY_SSF])/Sales[[#This Row],[Region_TypeCount]]</f>
        <v>58.393757732919049</v>
      </c>
    </row>
    <row r="294" spans="1:16" x14ac:dyDescent="0.25">
      <c r="A294" s="1">
        <v>42741</v>
      </c>
      <c r="B294">
        <v>16</v>
      </c>
      <c r="C294">
        <v>7</v>
      </c>
      <c r="D294">
        <v>12424.749</v>
      </c>
      <c r="E294">
        <f>INDEX(Stores[region],MATCH(Sales[[#This Row],[store_no]],Stores[store_no],0))</f>
        <v>2</v>
      </c>
      <c r="F294" t="str">
        <f>INDEX(Stores[storetype],MATCH(Sales[[#This Row],[store_no]],Stores[store_no],0))</f>
        <v>B</v>
      </c>
      <c r="G294" t="str">
        <f>INDEX(Stores[location_city],MATCH(Sales[[#This Row],[store_no]],Stores[store_no],0))</f>
        <v>Saint Paul</v>
      </c>
      <c r="H294" t="str">
        <f>INDEX(Stores[location_state],MATCH(Sales[[#This Row],[store_no]],Stores[store_no],0))</f>
        <v>Minnesota</v>
      </c>
      <c r="I294">
        <f>INDEX(Stores[sqft],MATCH(Sales[[#This Row],[store_no]],Stores[store_no],0))</f>
        <v>180400</v>
      </c>
      <c r="J294" s="4" t="str">
        <f>INDEX(Departments[dept_name],MATCH(Sales[[#This Row],[dept_no]],Departments[dept_no],0))</f>
        <v>Electronics</v>
      </c>
      <c r="K294" s="4" t="str">
        <f>CONCATENATE(Sales[[#This Row],[region]],Sales[[#This Row],[storetype]])</f>
        <v>2B</v>
      </c>
      <c r="L294" s="4">
        <f>INDEX(RegionStoreCount[Store Count],MATCH(Sales[[#This Row],[RegionStoretype]],RegionStoreCount[Region/Type],0))</f>
        <v>6</v>
      </c>
      <c r="M294" s="4">
        <f>AND(Sales[[#This Row],[date]]&lt;=TY_YTDMax,Sales[[#This Row],[date]]&gt;=TY_YTDMin)*Sales[[#This Row],[sales]]</f>
        <v>0</v>
      </c>
      <c r="N294" s="4">
        <f>AND(Sales[[#This Row],[date]]&lt;=LY_YTDMax,Sales[[#This Row],[date]]&gt;=LY_YTDMin)*Sales[[#This Row],[sales]]</f>
        <v>12424.749</v>
      </c>
      <c r="O294" s="4">
        <f>AND(Sales[[#This Row],[date]]&gt;=YoY_Min,Sales[[#This Row],[date]]&lt;=TY_YTDMax)*(Sales[[#This Row],[sales]]/Sales[[#This Row],[sqft]])</f>
        <v>0</v>
      </c>
      <c r="P294" s="4">
        <f>SUMIF(Sales[RegionStoretype],Sales[[#This Row],[RegionStoretype]],Sales[YoY_SSF])/Sales[[#This Row],[Region_TypeCount]]</f>
        <v>58.393757732919049</v>
      </c>
    </row>
    <row r="295" spans="1:16" x14ac:dyDescent="0.25">
      <c r="A295" s="1">
        <v>42741</v>
      </c>
      <c r="B295">
        <v>16</v>
      </c>
      <c r="C295">
        <v>8</v>
      </c>
      <c r="D295">
        <v>66006.492799999993</v>
      </c>
      <c r="E295">
        <f>INDEX(Stores[region],MATCH(Sales[[#This Row],[store_no]],Stores[store_no],0))</f>
        <v>2</v>
      </c>
      <c r="F295" t="str">
        <f>INDEX(Stores[storetype],MATCH(Sales[[#This Row],[store_no]],Stores[store_no],0))</f>
        <v>B</v>
      </c>
      <c r="G295" t="str">
        <f>INDEX(Stores[location_city],MATCH(Sales[[#This Row],[store_no]],Stores[store_no],0))</f>
        <v>Saint Paul</v>
      </c>
      <c r="H295" t="str">
        <f>INDEX(Stores[location_state],MATCH(Sales[[#This Row],[store_no]],Stores[store_no],0))</f>
        <v>Minnesota</v>
      </c>
      <c r="I295">
        <f>INDEX(Stores[sqft],MATCH(Sales[[#This Row],[store_no]],Stores[store_no],0))</f>
        <v>180400</v>
      </c>
      <c r="J295" s="4" t="str">
        <f>INDEX(Departments[dept_name],MATCH(Sales[[#This Row],[dept_no]],Departments[dept_no],0))</f>
        <v>Games</v>
      </c>
      <c r="K295" s="4" t="str">
        <f>CONCATENATE(Sales[[#This Row],[region]],Sales[[#This Row],[storetype]])</f>
        <v>2B</v>
      </c>
      <c r="L295" s="4">
        <f>INDEX(RegionStoreCount[Store Count],MATCH(Sales[[#This Row],[RegionStoretype]],RegionStoreCount[Region/Type],0))</f>
        <v>6</v>
      </c>
      <c r="M295" s="4">
        <f>AND(Sales[[#This Row],[date]]&lt;=TY_YTDMax,Sales[[#This Row],[date]]&gt;=TY_YTDMin)*Sales[[#This Row],[sales]]</f>
        <v>0</v>
      </c>
      <c r="N295" s="4">
        <f>AND(Sales[[#This Row],[date]]&lt;=LY_YTDMax,Sales[[#This Row],[date]]&gt;=LY_YTDMin)*Sales[[#This Row],[sales]]</f>
        <v>66006.492799999993</v>
      </c>
      <c r="O295" s="4">
        <f>AND(Sales[[#This Row],[date]]&gt;=YoY_Min,Sales[[#This Row],[date]]&lt;=TY_YTDMax)*(Sales[[#This Row],[sales]]/Sales[[#This Row],[sqft]])</f>
        <v>0</v>
      </c>
      <c r="P295" s="4">
        <f>SUMIF(Sales[RegionStoretype],Sales[[#This Row],[RegionStoretype]],Sales[YoY_SSF])/Sales[[#This Row],[Region_TypeCount]]</f>
        <v>58.393757732919049</v>
      </c>
    </row>
    <row r="296" spans="1:16" x14ac:dyDescent="0.25">
      <c r="A296" s="1">
        <v>42741</v>
      </c>
      <c r="B296">
        <v>16</v>
      </c>
      <c r="C296">
        <v>9</v>
      </c>
      <c r="D296">
        <v>20080.346300000001</v>
      </c>
      <c r="E296">
        <f>INDEX(Stores[region],MATCH(Sales[[#This Row],[store_no]],Stores[store_no],0))</f>
        <v>2</v>
      </c>
      <c r="F296" t="str">
        <f>INDEX(Stores[storetype],MATCH(Sales[[#This Row],[store_no]],Stores[store_no],0))</f>
        <v>B</v>
      </c>
      <c r="G296" t="str">
        <f>INDEX(Stores[location_city],MATCH(Sales[[#This Row],[store_no]],Stores[store_no],0))</f>
        <v>Saint Paul</v>
      </c>
      <c r="H296" t="str">
        <f>INDEX(Stores[location_state],MATCH(Sales[[#This Row],[store_no]],Stores[store_no],0))</f>
        <v>Minnesota</v>
      </c>
      <c r="I296">
        <f>INDEX(Stores[sqft],MATCH(Sales[[#This Row],[store_no]],Stores[store_no],0))</f>
        <v>180400</v>
      </c>
      <c r="J296" s="4" t="str">
        <f>INDEX(Departments[dept_name],MATCH(Sales[[#This Row],[dept_no]],Departments[dept_no],0))</f>
        <v>Garden</v>
      </c>
      <c r="K296" s="4" t="str">
        <f>CONCATENATE(Sales[[#This Row],[region]],Sales[[#This Row],[storetype]])</f>
        <v>2B</v>
      </c>
      <c r="L296" s="4">
        <f>INDEX(RegionStoreCount[Store Count],MATCH(Sales[[#This Row],[RegionStoretype]],RegionStoreCount[Region/Type],0))</f>
        <v>6</v>
      </c>
      <c r="M296" s="4">
        <f>AND(Sales[[#This Row],[date]]&lt;=TY_YTDMax,Sales[[#This Row],[date]]&gt;=TY_YTDMin)*Sales[[#This Row],[sales]]</f>
        <v>0</v>
      </c>
      <c r="N296" s="4">
        <f>AND(Sales[[#This Row],[date]]&lt;=LY_YTDMax,Sales[[#This Row],[date]]&gt;=LY_YTDMin)*Sales[[#This Row],[sales]]</f>
        <v>20080.346300000001</v>
      </c>
      <c r="O296" s="4">
        <f>AND(Sales[[#This Row],[date]]&gt;=YoY_Min,Sales[[#This Row],[date]]&lt;=TY_YTDMax)*(Sales[[#This Row],[sales]]/Sales[[#This Row],[sqft]])</f>
        <v>0</v>
      </c>
      <c r="P296" s="4">
        <f>SUMIF(Sales[RegionStoretype],Sales[[#This Row],[RegionStoretype]],Sales[YoY_SSF])/Sales[[#This Row],[Region_TypeCount]]</f>
        <v>58.393757732919049</v>
      </c>
    </row>
    <row r="297" spans="1:16" x14ac:dyDescent="0.25">
      <c r="A297" s="1">
        <v>42741</v>
      </c>
      <c r="B297">
        <v>16</v>
      </c>
      <c r="C297">
        <v>10</v>
      </c>
      <c r="D297">
        <v>14956.146000000001</v>
      </c>
      <c r="E297">
        <f>INDEX(Stores[region],MATCH(Sales[[#This Row],[store_no]],Stores[store_no],0))</f>
        <v>2</v>
      </c>
      <c r="F297" t="str">
        <f>INDEX(Stores[storetype],MATCH(Sales[[#This Row],[store_no]],Stores[store_no],0))</f>
        <v>B</v>
      </c>
      <c r="G297" t="str">
        <f>INDEX(Stores[location_city],MATCH(Sales[[#This Row],[store_no]],Stores[store_no],0))</f>
        <v>Saint Paul</v>
      </c>
      <c r="H297" t="str">
        <f>INDEX(Stores[location_state],MATCH(Sales[[#This Row],[store_no]],Stores[store_no],0))</f>
        <v>Minnesota</v>
      </c>
      <c r="I297">
        <f>INDEX(Stores[sqft],MATCH(Sales[[#This Row],[store_no]],Stores[store_no],0))</f>
        <v>180400</v>
      </c>
      <c r="J297" s="4" t="str">
        <f>INDEX(Departments[dept_name],MATCH(Sales[[#This Row],[dept_no]],Departments[dept_no],0))</f>
        <v>Health</v>
      </c>
      <c r="K297" s="4" t="str">
        <f>CONCATENATE(Sales[[#This Row],[region]],Sales[[#This Row],[storetype]])</f>
        <v>2B</v>
      </c>
      <c r="L297" s="4">
        <f>INDEX(RegionStoreCount[Store Count],MATCH(Sales[[#This Row],[RegionStoretype]],RegionStoreCount[Region/Type],0))</f>
        <v>6</v>
      </c>
      <c r="M297" s="4">
        <f>AND(Sales[[#This Row],[date]]&lt;=TY_YTDMax,Sales[[#This Row],[date]]&gt;=TY_YTDMin)*Sales[[#This Row],[sales]]</f>
        <v>0</v>
      </c>
      <c r="N297" s="4">
        <f>AND(Sales[[#This Row],[date]]&lt;=LY_YTDMax,Sales[[#This Row],[date]]&gt;=LY_YTDMin)*Sales[[#This Row],[sales]]</f>
        <v>14956.146000000001</v>
      </c>
      <c r="O297" s="4">
        <f>AND(Sales[[#This Row],[date]]&gt;=YoY_Min,Sales[[#This Row],[date]]&lt;=TY_YTDMax)*(Sales[[#This Row],[sales]]/Sales[[#This Row],[sqft]])</f>
        <v>0</v>
      </c>
      <c r="P297" s="4">
        <f>SUMIF(Sales[RegionStoretype],Sales[[#This Row],[RegionStoretype]],Sales[YoY_SSF])/Sales[[#This Row],[Region_TypeCount]]</f>
        <v>58.393757732919049</v>
      </c>
    </row>
    <row r="298" spans="1:16" x14ac:dyDescent="0.25">
      <c r="A298" s="1">
        <v>42741</v>
      </c>
      <c r="B298">
        <v>16</v>
      </c>
      <c r="C298">
        <v>11</v>
      </c>
      <c r="D298">
        <v>65740.705100000006</v>
      </c>
      <c r="E298">
        <f>INDEX(Stores[region],MATCH(Sales[[#This Row],[store_no]],Stores[store_no],0))</f>
        <v>2</v>
      </c>
      <c r="F298" t="str">
        <f>INDEX(Stores[storetype],MATCH(Sales[[#This Row],[store_no]],Stores[store_no],0))</f>
        <v>B</v>
      </c>
      <c r="G298" t="str">
        <f>INDEX(Stores[location_city],MATCH(Sales[[#This Row],[store_no]],Stores[store_no],0))</f>
        <v>Saint Paul</v>
      </c>
      <c r="H298" t="str">
        <f>INDEX(Stores[location_state],MATCH(Sales[[#This Row],[store_no]],Stores[store_no],0))</f>
        <v>Minnesota</v>
      </c>
      <c r="I298">
        <f>INDEX(Stores[sqft],MATCH(Sales[[#This Row],[store_no]],Stores[store_no],0))</f>
        <v>180400</v>
      </c>
      <c r="J298" s="4" t="str">
        <f>INDEX(Departments[dept_name],MATCH(Sales[[#This Row],[dept_no]],Departments[dept_no],0))</f>
        <v>Home</v>
      </c>
      <c r="K298" s="4" t="str">
        <f>CONCATENATE(Sales[[#This Row],[region]],Sales[[#This Row],[storetype]])</f>
        <v>2B</v>
      </c>
      <c r="L298" s="4">
        <f>INDEX(RegionStoreCount[Store Count],MATCH(Sales[[#This Row],[RegionStoretype]],RegionStoreCount[Region/Type],0))</f>
        <v>6</v>
      </c>
      <c r="M298" s="4">
        <f>AND(Sales[[#This Row],[date]]&lt;=TY_YTDMax,Sales[[#This Row],[date]]&gt;=TY_YTDMin)*Sales[[#This Row],[sales]]</f>
        <v>0</v>
      </c>
      <c r="N298" s="4">
        <f>AND(Sales[[#This Row],[date]]&lt;=LY_YTDMax,Sales[[#This Row],[date]]&gt;=LY_YTDMin)*Sales[[#This Row],[sales]]</f>
        <v>65740.705100000006</v>
      </c>
      <c r="O298" s="4">
        <f>AND(Sales[[#This Row],[date]]&gt;=YoY_Min,Sales[[#This Row],[date]]&lt;=TY_YTDMax)*(Sales[[#This Row],[sales]]/Sales[[#This Row],[sqft]])</f>
        <v>0</v>
      </c>
      <c r="P298" s="4">
        <f>SUMIF(Sales[RegionStoretype],Sales[[#This Row],[RegionStoretype]],Sales[YoY_SSF])/Sales[[#This Row],[Region_TypeCount]]</f>
        <v>58.393757732919049</v>
      </c>
    </row>
    <row r="299" spans="1:16" x14ac:dyDescent="0.25">
      <c r="A299" s="1">
        <v>42741</v>
      </c>
      <c r="B299">
        <v>16</v>
      </c>
      <c r="C299">
        <v>12</v>
      </c>
      <c r="D299">
        <v>144922.03879999998</v>
      </c>
      <c r="E299">
        <f>INDEX(Stores[region],MATCH(Sales[[#This Row],[store_no]],Stores[store_no],0))</f>
        <v>2</v>
      </c>
      <c r="F299" t="str">
        <f>INDEX(Stores[storetype],MATCH(Sales[[#This Row],[store_no]],Stores[store_no],0))</f>
        <v>B</v>
      </c>
      <c r="G299" t="str">
        <f>INDEX(Stores[location_city],MATCH(Sales[[#This Row],[store_no]],Stores[store_no],0))</f>
        <v>Saint Paul</v>
      </c>
      <c r="H299" t="str">
        <f>INDEX(Stores[location_state],MATCH(Sales[[#This Row],[store_no]],Stores[store_no],0))</f>
        <v>Minnesota</v>
      </c>
      <c r="I299">
        <f>INDEX(Stores[sqft],MATCH(Sales[[#This Row],[store_no]],Stores[store_no],0))</f>
        <v>180400</v>
      </c>
      <c r="J299" s="4" t="str">
        <f>INDEX(Departments[dept_name],MATCH(Sales[[#This Row],[dept_no]],Departments[dept_no],0))</f>
        <v>Jewelery</v>
      </c>
      <c r="K299" s="4" t="str">
        <f>CONCATENATE(Sales[[#This Row],[region]],Sales[[#This Row],[storetype]])</f>
        <v>2B</v>
      </c>
      <c r="L299" s="4">
        <f>INDEX(RegionStoreCount[Store Count],MATCH(Sales[[#This Row],[RegionStoretype]],RegionStoreCount[Region/Type],0))</f>
        <v>6</v>
      </c>
      <c r="M299" s="4">
        <f>AND(Sales[[#This Row],[date]]&lt;=TY_YTDMax,Sales[[#This Row],[date]]&gt;=TY_YTDMin)*Sales[[#This Row],[sales]]</f>
        <v>0</v>
      </c>
      <c r="N299" s="4">
        <f>AND(Sales[[#This Row],[date]]&lt;=LY_YTDMax,Sales[[#This Row],[date]]&gt;=LY_YTDMin)*Sales[[#This Row],[sales]]</f>
        <v>144922.03879999998</v>
      </c>
      <c r="O299" s="4">
        <f>AND(Sales[[#This Row],[date]]&gt;=YoY_Min,Sales[[#This Row],[date]]&lt;=TY_YTDMax)*(Sales[[#This Row],[sales]]/Sales[[#This Row],[sqft]])</f>
        <v>0</v>
      </c>
      <c r="P299" s="4">
        <f>SUMIF(Sales[RegionStoretype],Sales[[#This Row],[RegionStoretype]],Sales[YoY_SSF])/Sales[[#This Row],[Region_TypeCount]]</f>
        <v>58.393757732919049</v>
      </c>
    </row>
    <row r="300" spans="1:16" x14ac:dyDescent="0.25">
      <c r="A300" s="1">
        <v>42741</v>
      </c>
      <c r="B300">
        <v>16</v>
      </c>
      <c r="C300">
        <v>13</v>
      </c>
      <c r="D300">
        <v>52031.225700000003</v>
      </c>
      <c r="E300">
        <f>INDEX(Stores[region],MATCH(Sales[[#This Row],[store_no]],Stores[store_no],0))</f>
        <v>2</v>
      </c>
      <c r="F300" t="str">
        <f>INDEX(Stores[storetype],MATCH(Sales[[#This Row],[store_no]],Stores[store_no],0))</f>
        <v>B</v>
      </c>
      <c r="G300" t="str">
        <f>INDEX(Stores[location_city],MATCH(Sales[[#This Row],[store_no]],Stores[store_no],0))</f>
        <v>Saint Paul</v>
      </c>
      <c r="H300" t="str">
        <f>INDEX(Stores[location_state],MATCH(Sales[[#This Row],[store_no]],Stores[store_no],0))</f>
        <v>Minnesota</v>
      </c>
      <c r="I300">
        <f>INDEX(Stores[sqft],MATCH(Sales[[#This Row],[store_no]],Stores[store_no],0))</f>
        <v>180400</v>
      </c>
      <c r="J300" s="4" t="str">
        <f>INDEX(Departments[dept_name],MATCH(Sales[[#This Row],[dept_no]],Departments[dept_no],0))</f>
        <v>Kids</v>
      </c>
      <c r="K300" s="4" t="str">
        <f>CONCATENATE(Sales[[#This Row],[region]],Sales[[#This Row],[storetype]])</f>
        <v>2B</v>
      </c>
      <c r="L300" s="4">
        <f>INDEX(RegionStoreCount[Store Count],MATCH(Sales[[#This Row],[RegionStoretype]],RegionStoreCount[Region/Type],0))</f>
        <v>6</v>
      </c>
      <c r="M300" s="4">
        <f>AND(Sales[[#This Row],[date]]&lt;=TY_YTDMax,Sales[[#This Row],[date]]&gt;=TY_YTDMin)*Sales[[#This Row],[sales]]</f>
        <v>0</v>
      </c>
      <c r="N300" s="4">
        <f>AND(Sales[[#This Row],[date]]&lt;=LY_YTDMax,Sales[[#This Row],[date]]&gt;=LY_YTDMin)*Sales[[#This Row],[sales]]</f>
        <v>52031.225700000003</v>
      </c>
      <c r="O300" s="4">
        <f>AND(Sales[[#This Row],[date]]&gt;=YoY_Min,Sales[[#This Row],[date]]&lt;=TY_YTDMax)*(Sales[[#This Row],[sales]]/Sales[[#This Row],[sqft]])</f>
        <v>0</v>
      </c>
      <c r="P300" s="4">
        <f>SUMIF(Sales[RegionStoretype],Sales[[#This Row],[RegionStoretype]],Sales[YoY_SSF])/Sales[[#This Row],[Region_TypeCount]]</f>
        <v>58.393757732919049</v>
      </c>
    </row>
    <row r="301" spans="1:16" x14ac:dyDescent="0.25">
      <c r="A301" s="1">
        <v>42741</v>
      </c>
      <c r="B301">
        <v>16</v>
      </c>
      <c r="C301">
        <v>14</v>
      </c>
      <c r="D301">
        <v>69606.825799999991</v>
      </c>
      <c r="E301">
        <f>INDEX(Stores[region],MATCH(Sales[[#This Row],[store_no]],Stores[store_no],0))</f>
        <v>2</v>
      </c>
      <c r="F301" t="str">
        <f>INDEX(Stores[storetype],MATCH(Sales[[#This Row],[store_no]],Stores[store_no],0))</f>
        <v>B</v>
      </c>
      <c r="G301" t="str">
        <f>INDEX(Stores[location_city],MATCH(Sales[[#This Row],[store_no]],Stores[store_no],0))</f>
        <v>Saint Paul</v>
      </c>
      <c r="H301" t="str">
        <f>INDEX(Stores[location_state],MATCH(Sales[[#This Row],[store_no]],Stores[store_no],0))</f>
        <v>Minnesota</v>
      </c>
      <c r="I301">
        <f>INDEX(Stores[sqft],MATCH(Sales[[#This Row],[store_no]],Stores[store_no],0))</f>
        <v>180400</v>
      </c>
      <c r="J301" s="4" t="str">
        <f>INDEX(Departments[dept_name],MATCH(Sales[[#This Row],[dept_no]],Departments[dept_no],0))</f>
        <v>Movies</v>
      </c>
      <c r="K301" s="4" t="str">
        <f>CONCATENATE(Sales[[#This Row],[region]],Sales[[#This Row],[storetype]])</f>
        <v>2B</v>
      </c>
      <c r="L301" s="4">
        <f>INDEX(RegionStoreCount[Store Count],MATCH(Sales[[#This Row],[RegionStoretype]],RegionStoreCount[Region/Type],0))</f>
        <v>6</v>
      </c>
      <c r="M301" s="4">
        <f>AND(Sales[[#This Row],[date]]&lt;=TY_YTDMax,Sales[[#This Row],[date]]&gt;=TY_YTDMin)*Sales[[#This Row],[sales]]</f>
        <v>0</v>
      </c>
      <c r="N301" s="4">
        <f>AND(Sales[[#This Row],[date]]&lt;=LY_YTDMax,Sales[[#This Row],[date]]&gt;=LY_YTDMin)*Sales[[#This Row],[sales]]</f>
        <v>69606.825799999991</v>
      </c>
      <c r="O301" s="4">
        <f>AND(Sales[[#This Row],[date]]&gt;=YoY_Min,Sales[[#This Row],[date]]&lt;=TY_YTDMax)*(Sales[[#This Row],[sales]]/Sales[[#This Row],[sqft]])</f>
        <v>0</v>
      </c>
      <c r="P301" s="4">
        <f>SUMIF(Sales[RegionStoretype],Sales[[#This Row],[RegionStoretype]],Sales[YoY_SSF])/Sales[[#This Row],[Region_TypeCount]]</f>
        <v>58.393757732919049</v>
      </c>
    </row>
    <row r="302" spans="1:16" x14ac:dyDescent="0.25">
      <c r="A302" s="1">
        <v>42741</v>
      </c>
      <c r="B302">
        <v>16</v>
      </c>
      <c r="C302">
        <v>15</v>
      </c>
      <c r="D302">
        <v>58930.185399999995</v>
      </c>
      <c r="E302">
        <f>INDEX(Stores[region],MATCH(Sales[[#This Row],[store_no]],Stores[store_no],0))</f>
        <v>2</v>
      </c>
      <c r="F302" t="str">
        <f>INDEX(Stores[storetype],MATCH(Sales[[#This Row],[store_no]],Stores[store_no],0))</f>
        <v>B</v>
      </c>
      <c r="G302" t="str">
        <f>INDEX(Stores[location_city],MATCH(Sales[[#This Row],[store_no]],Stores[store_no],0))</f>
        <v>Saint Paul</v>
      </c>
      <c r="H302" t="str">
        <f>INDEX(Stores[location_state],MATCH(Sales[[#This Row],[store_no]],Stores[store_no],0))</f>
        <v>Minnesota</v>
      </c>
      <c r="I302">
        <f>INDEX(Stores[sqft],MATCH(Sales[[#This Row],[store_no]],Stores[store_no],0))</f>
        <v>180400</v>
      </c>
      <c r="J302" s="4" t="str">
        <f>INDEX(Departments[dept_name],MATCH(Sales[[#This Row],[dept_no]],Departments[dept_no],0))</f>
        <v>Music</v>
      </c>
      <c r="K302" s="4" t="str">
        <f>CONCATENATE(Sales[[#This Row],[region]],Sales[[#This Row],[storetype]])</f>
        <v>2B</v>
      </c>
      <c r="L302" s="4">
        <f>INDEX(RegionStoreCount[Store Count],MATCH(Sales[[#This Row],[RegionStoretype]],RegionStoreCount[Region/Type],0))</f>
        <v>6</v>
      </c>
      <c r="M302" s="4">
        <f>AND(Sales[[#This Row],[date]]&lt;=TY_YTDMax,Sales[[#This Row],[date]]&gt;=TY_YTDMin)*Sales[[#This Row],[sales]]</f>
        <v>0</v>
      </c>
      <c r="N302" s="4">
        <f>AND(Sales[[#This Row],[date]]&lt;=LY_YTDMax,Sales[[#This Row],[date]]&gt;=LY_YTDMin)*Sales[[#This Row],[sales]]</f>
        <v>58930.185399999995</v>
      </c>
      <c r="O302" s="4">
        <f>AND(Sales[[#This Row],[date]]&gt;=YoY_Min,Sales[[#This Row],[date]]&lt;=TY_YTDMax)*(Sales[[#This Row],[sales]]/Sales[[#This Row],[sqft]])</f>
        <v>0</v>
      </c>
      <c r="P302" s="4">
        <f>SUMIF(Sales[RegionStoretype],Sales[[#This Row],[RegionStoretype]],Sales[YoY_SSF])/Sales[[#This Row],[Region_TypeCount]]</f>
        <v>58.393757732919049</v>
      </c>
    </row>
    <row r="303" spans="1:16" x14ac:dyDescent="0.25">
      <c r="A303" s="1">
        <v>42741</v>
      </c>
      <c r="B303">
        <v>16</v>
      </c>
      <c r="C303">
        <v>16</v>
      </c>
      <c r="D303">
        <v>109455.9722</v>
      </c>
      <c r="E303">
        <f>INDEX(Stores[region],MATCH(Sales[[#This Row],[store_no]],Stores[store_no],0))</f>
        <v>2</v>
      </c>
      <c r="F303" t="str">
        <f>INDEX(Stores[storetype],MATCH(Sales[[#This Row],[store_no]],Stores[store_no],0))</f>
        <v>B</v>
      </c>
      <c r="G303" t="str">
        <f>INDEX(Stores[location_city],MATCH(Sales[[#This Row],[store_no]],Stores[store_no],0))</f>
        <v>Saint Paul</v>
      </c>
      <c r="H303" t="str">
        <f>INDEX(Stores[location_state],MATCH(Sales[[#This Row],[store_no]],Stores[store_no],0))</f>
        <v>Minnesota</v>
      </c>
      <c r="I303">
        <f>INDEX(Stores[sqft],MATCH(Sales[[#This Row],[store_no]],Stores[store_no],0))</f>
        <v>180400</v>
      </c>
      <c r="J303" s="4" t="str">
        <f>INDEX(Departments[dept_name],MATCH(Sales[[#This Row],[dept_no]],Departments[dept_no],0))</f>
        <v>Outdoors</v>
      </c>
      <c r="K303" s="4" t="str">
        <f>CONCATENATE(Sales[[#This Row],[region]],Sales[[#This Row],[storetype]])</f>
        <v>2B</v>
      </c>
      <c r="L303" s="4">
        <f>INDEX(RegionStoreCount[Store Count],MATCH(Sales[[#This Row],[RegionStoretype]],RegionStoreCount[Region/Type],0))</f>
        <v>6</v>
      </c>
      <c r="M303" s="4">
        <f>AND(Sales[[#This Row],[date]]&lt;=TY_YTDMax,Sales[[#This Row],[date]]&gt;=TY_YTDMin)*Sales[[#This Row],[sales]]</f>
        <v>0</v>
      </c>
      <c r="N303" s="4">
        <f>AND(Sales[[#This Row],[date]]&lt;=LY_YTDMax,Sales[[#This Row],[date]]&gt;=LY_YTDMin)*Sales[[#This Row],[sales]]</f>
        <v>109455.9722</v>
      </c>
      <c r="O303" s="4">
        <f>AND(Sales[[#This Row],[date]]&gt;=YoY_Min,Sales[[#This Row],[date]]&lt;=TY_YTDMax)*(Sales[[#This Row],[sales]]/Sales[[#This Row],[sqft]])</f>
        <v>0</v>
      </c>
      <c r="P303" s="4">
        <f>SUMIF(Sales[RegionStoretype],Sales[[#This Row],[RegionStoretype]],Sales[YoY_SSF])/Sales[[#This Row],[Region_TypeCount]]</f>
        <v>58.393757732919049</v>
      </c>
    </row>
    <row r="304" spans="1:16" x14ac:dyDescent="0.25">
      <c r="A304" s="1">
        <v>42741</v>
      </c>
      <c r="B304">
        <v>16</v>
      </c>
      <c r="C304">
        <v>17</v>
      </c>
      <c r="D304">
        <v>54178.344800000006</v>
      </c>
      <c r="E304">
        <f>INDEX(Stores[region],MATCH(Sales[[#This Row],[store_no]],Stores[store_no],0))</f>
        <v>2</v>
      </c>
      <c r="F304" t="str">
        <f>INDEX(Stores[storetype],MATCH(Sales[[#This Row],[store_no]],Stores[store_no],0))</f>
        <v>B</v>
      </c>
      <c r="G304" t="str">
        <f>INDEX(Stores[location_city],MATCH(Sales[[#This Row],[store_no]],Stores[store_no],0))</f>
        <v>Saint Paul</v>
      </c>
      <c r="H304" t="str">
        <f>INDEX(Stores[location_state],MATCH(Sales[[#This Row],[store_no]],Stores[store_no],0))</f>
        <v>Minnesota</v>
      </c>
      <c r="I304">
        <f>INDEX(Stores[sqft],MATCH(Sales[[#This Row],[store_no]],Stores[store_no],0))</f>
        <v>180400</v>
      </c>
      <c r="J304" s="4" t="str">
        <f>INDEX(Departments[dept_name],MATCH(Sales[[#This Row],[dept_no]],Departments[dept_no],0))</f>
        <v>Shoes</v>
      </c>
      <c r="K304" s="4" t="str">
        <f>CONCATENATE(Sales[[#This Row],[region]],Sales[[#This Row],[storetype]])</f>
        <v>2B</v>
      </c>
      <c r="L304" s="4">
        <f>INDEX(RegionStoreCount[Store Count],MATCH(Sales[[#This Row],[RegionStoretype]],RegionStoreCount[Region/Type],0))</f>
        <v>6</v>
      </c>
      <c r="M304" s="4">
        <f>AND(Sales[[#This Row],[date]]&lt;=TY_YTDMax,Sales[[#This Row],[date]]&gt;=TY_YTDMin)*Sales[[#This Row],[sales]]</f>
        <v>0</v>
      </c>
      <c r="N304" s="4">
        <f>AND(Sales[[#This Row],[date]]&lt;=LY_YTDMax,Sales[[#This Row],[date]]&gt;=LY_YTDMin)*Sales[[#This Row],[sales]]</f>
        <v>54178.344800000006</v>
      </c>
      <c r="O304" s="4">
        <f>AND(Sales[[#This Row],[date]]&gt;=YoY_Min,Sales[[#This Row],[date]]&lt;=TY_YTDMax)*(Sales[[#This Row],[sales]]/Sales[[#This Row],[sqft]])</f>
        <v>0</v>
      </c>
      <c r="P304" s="4">
        <f>SUMIF(Sales[RegionStoretype],Sales[[#This Row],[RegionStoretype]],Sales[YoY_SSF])/Sales[[#This Row],[Region_TypeCount]]</f>
        <v>58.393757732919049</v>
      </c>
    </row>
    <row r="305" spans="1:16" x14ac:dyDescent="0.25">
      <c r="A305" s="1">
        <v>42741</v>
      </c>
      <c r="B305">
        <v>16</v>
      </c>
      <c r="C305">
        <v>18</v>
      </c>
      <c r="D305">
        <v>154040.94029999999</v>
      </c>
      <c r="E305">
        <f>INDEX(Stores[region],MATCH(Sales[[#This Row],[store_no]],Stores[store_no],0))</f>
        <v>2</v>
      </c>
      <c r="F305" t="str">
        <f>INDEX(Stores[storetype],MATCH(Sales[[#This Row],[store_no]],Stores[store_no],0))</f>
        <v>B</v>
      </c>
      <c r="G305" t="str">
        <f>INDEX(Stores[location_city],MATCH(Sales[[#This Row],[store_no]],Stores[store_no],0))</f>
        <v>Saint Paul</v>
      </c>
      <c r="H305" t="str">
        <f>INDEX(Stores[location_state],MATCH(Sales[[#This Row],[store_no]],Stores[store_no],0))</f>
        <v>Minnesota</v>
      </c>
      <c r="I305">
        <f>INDEX(Stores[sqft],MATCH(Sales[[#This Row],[store_no]],Stores[store_no],0))</f>
        <v>180400</v>
      </c>
      <c r="J305" s="4" t="str">
        <f>INDEX(Departments[dept_name],MATCH(Sales[[#This Row],[dept_no]],Departments[dept_no],0))</f>
        <v>Sports</v>
      </c>
      <c r="K305" s="4" t="str">
        <f>CONCATENATE(Sales[[#This Row],[region]],Sales[[#This Row],[storetype]])</f>
        <v>2B</v>
      </c>
      <c r="L305" s="4">
        <f>INDEX(RegionStoreCount[Store Count],MATCH(Sales[[#This Row],[RegionStoretype]],RegionStoreCount[Region/Type],0))</f>
        <v>6</v>
      </c>
      <c r="M305" s="4">
        <f>AND(Sales[[#This Row],[date]]&lt;=TY_YTDMax,Sales[[#This Row],[date]]&gt;=TY_YTDMin)*Sales[[#This Row],[sales]]</f>
        <v>0</v>
      </c>
      <c r="N305" s="4">
        <f>AND(Sales[[#This Row],[date]]&lt;=LY_YTDMax,Sales[[#This Row],[date]]&gt;=LY_YTDMin)*Sales[[#This Row],[sales]]</f>
        <v>154040.94029999999</v>
      </c>
      <c r="O305" s="4">
        <f>AND(Sales[[#This Row],[date]]&gt;=YoY_Min,Sales[[#This Row],[date]]&lt;=TY_YTDMax)*(Sales[[#This Row],[sales]]/Sales[[#This Row],[sqft]])</f>
        <v>0</v>
      </c>
      <c r="P305" s="4">
        <f>SUMIF(Sales[RegionStoretype],Sales[[#This Row],[RegionStoretype]],Sales[YoY_SSF])/Sales[[#This Row],[Region_TypeCount]]</f>
        <v>58.393757732919049</v>
      </c>
    </row>
    <row r="306" spans="1:16" x14ac:dyDescent="0.25">
      <c r="A306" s="1">
        <v>42741</v>
      </c>
      <c r="B306">
        <v>16</v>
      </c>
      <c r="C306">
        <v>19</v>
      </c>
      <c r="D306">
        <v>139981.1612</v>
      </c>
      <c r="E306">
        <f>INDEX(Stores[region],MATCH(Sales[[#This Row],[store_no]],Stores[store_no],0))</f>
        <v>2</v>
      </c>
      <c r="F306" t="str">
        <f>INDEX(Stores[storetype],MATCH(Sales[[#This Row],[store_no]],Stores[store_no],0))</f>
        <v>B</v>
      </c>
      <c r="G306" t="str">
        <f>INDEX(Stores[location_city],MATCH(Sales[[#This Row],[store_no]],Stores[store_no],0))</f>
        <v>Saint Paul</v>
      </c>
      <c r="H306" t="str">
        <f>INDEX(Stores[location_state],MATCH(Sales[[#This Row],[store_no]],Stores[store_no],0))</f>
        <v>Minnesota</v>
      </c>
      <c r="I306">
        <f>INDEX(Stores[sqft],MATCH(Sales[[#This Row],[store_no]],Stores[store_no],0))</f>
        <v>180400</v>
      </c>
      <c r="J306" s="4" t="str">
        <f>INDEX(Departments[dept_name],MATCH(Sales[[#This Row],[dept_no]],Departments[dept_no],0))</f>
        <v>Tools</v>
      </c>
      <c r="K306" s="4" t="str">
        <f>CONCATENATE(Sales[[#This Row],[region]],Sales[[#This Row],[storetype]])</f>
        <v>2B</v>
      </c>
      <c r="L306" s="4">
        <f>INDEX(RegionStoreCount[Store Count],MATCH(Sales[[#This Row],[RegionStoretype]],RegionStoreCount[Region/Type],0))</f>
        <v>6</v>
      </c>
      <c r="M306" s="4">
        <f>AND(Sales[[#This Row],[date]]&lt;=TY_YTDMax,Sales[[#This Row],[date]]&gt;=TY_YTDMin)*Sales[[#This Row],[sales]]</f>
        <v>0</v>
      </c>
      <c r="N306" s="4">
        <f>AND(Sales[[#This Row],[date]]&lt;=LY_YTDMax,Sales[[#This Row],[date]]&gt;=LY_YTDMin)*Sales[[#This Row],[sales]]</f>
        <v>139981.1612</v>
      </c>
      <c r="O306" s="4">
        <f>AND(Sales[[#This Row],[date]]&gt;=YoY_Min,Sales[[#This Row],[date]]&lt;=TY_YTDMax)*(Sales[[#This Row],[sales]]/Sales[[#This Row],[sqft]])</f>
        <v>0</v>
      </c>
      <c r="P306" s="4">
        <f>SUMIF(Sales[RegionStoretype],Sales[[#This Row],[RegionStoretype]],Sales[YoY_SSF])/Sales[[#This Row],[Region_TypeCount]]</f>
        <v>58.393757732919049</v>
      </c>
    </row>
    <row r="307" spans="1:16" x14ac:dyDescent="0.25">
      <c r="A307" s="1">
        <v>42741</v>
      </c>
      <c r="B307">
        <v>16</v>
      </c>
      <c r="C307">
        <v>20</v>
      </c>
      <c r="D307">
        <v>161382.70809999999</v>
      </c>
      <c r="E307">
        <f>INDEX(Stores[region],MATCH(Sales[[#This Row],[store_no]],Stores[store_no],0))</f>
        <v>2</v>
      </c>
      <c r="F307" t="str">
        <f>INDEX(Stores[storetype],MATCH(Sales[[#This Row],[store_no]],Stores[store_no],0))</f>
        <v>B</v>
      </c>
      <c r="G307" t="str">
        <f>INDEX(Stores[location_city],MATCH(Sales[[#This Row],[store_no]],Stores[store_no],0))</f>
        <v>Saint Paul</v>
      </c>
      <c r="H307" t="str">
        <f>INDEX(Stores[location_state],MATCH(Sales[[#This Row],[store_no]],Stores[store_no],0))</f>
        <v>Minnesota</v>
      </c>
      <c r="I307">
        <f>INDEX(Stores[sqft],MATCH(Sales[[#This Row],[store_no]],Stores[store_no],0))</f>
        <v>180400</v>
      </c>
      <c r="J307" s="4" t="str">
        <f>INDEX(Departments[dept_name],MATCH(Sales[[#This Row],[dept_no]],Departments[dept_no],0))</f>
        <v>Toys</v>
      </c>
      <c r="K307" s="4" t="str">
        <f>CONCATENATE(Sales[[#This Row],[region]],Sales[[#This Row],[storetype]])</f>
        <v>2B</v>
      </c>
      <c r="L307" s="4">
        <f>INDEX(RegionStoreCount[Store Count],MATCH(Sales[[#This Row],[RegionStoretype]],RegionStoreCount[Region/Type],0))</f>
        <v>6</v>
      </c>
      <c r="M307" s="4">
        <f>AND(Sales[[#This Row],[date]]&lt;=TY_YTDMax,Sales[[#This Row],[date]]&gt;=TY_YTDMin)*Sales[[#This Row],[sales]]</f>
        <v>0</v>
      </c>
      <c r="N307" s="4">
        <f>AND(Sales[[#This Row],[date]]&lt;=LY_YTDMax,Sales[[#This Row],[date]]&gt;=LY_YTDMin)*Sales[[#This Row],[sales]]</f>
        <v>161382.70809999999</v>
      </c>
      <c r="O307" s="4">
        <f>AND(Sales[[#This Row],[date]]&gt;=YoY_Min,Sales[[#This Row],[date]]&lt;=TY_YTDMax)*(Sales[[#This Row],[sales]]/Sales[[#This Row],[sqft]])</f>
        <v>0</v>
      </c>
      <c r="P307" s="4">
        <f>SUMIF(Sales[RegionStoretype],Sales[[#This Row],[RegionStoretype]],Sales[YoY_SSF])/Sales[[#This Row],[Region_TypeCount]]</f>
        <v>58.393757732919049</v>
      </c>
    </row>
    <row r="308" spans="1:16" x14ac:dyDescent="0.25">
      <c r="A308" s="1">
        <v>42741</v>
      </c>
      <c r="B308">
        <v>17</v>
      </c>
      <c r="C308">
        <v>1</v>
      </c>
      <c r="D308">
        <v>13976.756399999998</v>
      </c>
      <c r="E308">
        <f>INDEX(Stores[region],MATCH(Sales[[#This Row],[store_no]],Stores[store_no],0))</f>
        <v>3</v>
      </c>
      <c r="F308" t="str">
        <f>INDEX(Stores[storetype],MATCH(Sales[[#This Row],[store_no]],Stores[store_no],0))</f>
        <v>B</v>
      </c>
      <c r="G308" t="str">
        <f>INDEX(Stores[location_city],MATCH(Sales[[#This Row],[store_no]],Stores[store_no],0))</f>
        <v>Fargo</v>
      </c>
      <c r="H308" t="str">
        <f>INDEX(Stores[location_state],MATCH(Sales[[#This Row],[store_no]],Stores[store_no],0))</f>
        <v>North Dakota</v>
      </c>
      <c r="I308">
        <f>INDEX(Stores[sqft],MATCH(Sales[[#This Row],[store_no]],Stores[store_no],0))</f>
        <v>211600</v>
      </c>
      <c r="J308" s="4" t="str">
        <f>INDEX(Departments[dept_name],MATCH(Sales[[#This Row],[dept_no]],Departments[dept_no],0))</f>
        <v>Automotive</v>
      </c>
      <c r="K308" s="4" t="str">
        <f>CONCATENATE(Sales[[#This Row],[region]],Sales[[#This Row],[storetype]])</f>
        <v>3B</v>
      </c>
      <c r="L308" s="4">
        <f>INDEX(RegionStoreCount[Store Count],MATCH(Sales[[#This Row],[RegionStoretype]],RegionStoreCount[Region/Type],0))</f>
        <v>4</v>
      </c>
      <c r="M308" s="4">
        <f>AND(Sales[[#This Row],[date]]&lt;=TY_YTDMax,Sales[[#This Row],[date]]&gt;=TY_YTDMin)*Sales[[#This Row],[sales]]</f>
        <v>0</v>
      </c>
      <c r="N308" s="4">
        <f>AND(Sales[[#This Row],[date]]&lt;=LY_YTDMax,Sales[[#This Row],[date]]&gt;=LY_YTDMin)*Sales[[#This Row],[sales]]</f>
        <v>13976.756399999998</v>
      </c>
      <c r="O308" s="4">
        <f>AND(Sales[[#This Row],[date]]&gt;=YoY_Min,Sales[[#This Row],[date]]&lt;=TY_YTDMax)*(Sales[[#This Row],[sales]]/Sales[[#This Row],[sqft]])</f>
        <v>0</v>
      </c>
      <c r="P308" s="4">
        <f>SUMIF(Sales[RegionStoretype],Sales[[#This Row],[RegionStoretype]],Sales[YoY_SSF])/Sales[[#This Row],[Region_TypeCount]]</f>
        <v>58.312187288105562</v>
      </c>
    </row>
    <row r="309" spans="1:16" x14ac:dyDescent="0.25">
      <c r="A309" s="1">
        <v>42741</v>
      </c>
      <c r="B309">
        <v>17</v>
      </c>
      <c r="C309">
        <v>2</v>
      </c>
      <c r="D309">
        <v>38091.314899999998</v>
      </c>
      <c r="E309">
        <f>INDEX(Stores[region],MATCH(Sales[[#This Row],[store_no]],Stores[store_no],0))</f>
        <v>3</v>
      </c>
      <c r="F309" t="str">
        <f>INDEX(Stores[storetype],MATCH(Sales[[#This Row],[store_no]],Stores[store_no],0))</f>
        <v>B</v>
      </c>
      <c r="G309" t="str">
        <f>INDEX(Stores[location_city],MATCH(Sales[[#This Row],[store_no]],Stores[store_no],0))</f>
        <v>Fargo</v>
      </c>
      <c r="H309" t="str">
        <f>INDEX(Stores[location_state],MATCH(Sales[[#This Row],[store_no]],Stores[store_no],0))</f>
        <v>North Dakota</v>
      </c>
      <c r="I309">
        <f>INDEX(Stores[sqft],MATCH(Sales[[#This Row],[store_no]],Stores[store_no],0))</f>
        <v>211600</v>
      </c>
      <c r="J309" s="4" t="str">
        <f>INDEX(Departments[dept_name],MATCH(Sales[[#This Row],[dept_no]],Departments[dept_no],0))</f>
        <v>Baby</v>
      </c>
      <c r="K309" s="4" t="str">
        <f>CONCATENATE(Sales[[#This Row],[region]],Sales[[#This Row],[storetype]])</f>
        <v>3B</v>
      </c>
      <c r="L309" s="4">
        <f>INDEX(RegionStoreCount[Store Count],MATCH(Sales[[#This Row],[RegionStoretype]],RegionStoreCount[Region/Type],0))</f>
        <v>4</v>
      </c>
      <c r="M309" s="4">
        <f>AND(Sales[[#This Row],[date]]&lt;=TY_YTDMax,Sales[[#This Row],[date]]&gt;=TY_YTDMin)*Sales[[#This Row],[sales]]</f>
        <v>0</v>
      </c>
      <c r="N309" s="4">
        <f>AND(Sales[[#This Row],[date]]&lt;=LY_YTDMax,Sales[[#This Row],[date]]&gt;=LY_YTDMin)*Sales[[#This Row],[sales]]</f>
        <v>38091.314899999998</v>
      </c>
      <c r="O309" s="4">
        <f>AND(Sales[[#This Row],[date]]&gt;=YoY_Min,Sales[[#This Row],[date]]&lt;=TY_YTDMax)*(Sales[[#This Row],[sales]]/Sales[[#This Row],[sqft]])</f>
        <v>0</v>
      </c>
      <c r="P309" s="4">
        <f>SUMIF(Sales[RegionStoretype],Sales[[#This Row],[RegionStoretype]],Sales[YoY_SSF])/Sales[[#This Row],[Region_TypeCount]]</f>
        <v>58.312187288105562</v>
      </c>
    </row>
    <row r="310" spans="1:16" x14ac:dyDescent="0.25">
      <c r="A310" s="1">
        <v>42741</v>
      </c>
      <c r="B310">
        <v>17</v>
      </c>
      <c r="C310">
        <v>4</v>
      </c>
      <c r="D310">
        <v>12735.448199999999</v>
      </c>
      <c r="E310">
        <f>INDEX(Stores[region],MATCH(Sales[[#This Row],[store_no]],Stores[store_no],0))</f>
        <v>3</v>
      </c>
      <c r="F310" t="str">
        <f>INDEX(Stores[storetype],MATCH(Sales[[#This Row],[store_no]],Stores[store_no],0))</f>
        <v>B</v>
      </c>
      <c r="G310" t="str">
        <f>INDEX(Stores[location_city],MATCH(Sales[[#This Row],[store_no]],Stores[store_no],0))</f>
        <v>Fargo</v>
      </c>
      <c r="H310" t="str">
        <f>INDEX(Stores[location_state],MATCH(Sales[[#This Row],[store_no]],Stores[store_no],0))</f>
        <v>North Dakota</v>
      </c>
      <c r="I310">
        <f>INDEX(Stores[sqft],MATCH(Sales[[#This Row],[store_no]],Stores[store_no],0))</f>
        <v>211600</v>
      </c>
      <c r="J310" s="4" t="str">
        <f>INDEX(Departments[dept_name],MATCH(Sales[[#This Row],[dept_no]],Departments[dept_no],0))</f>
        <v>Books</v>
      </c>
      <c r="K310" s="4" t="str">
        <f>CONCATENATE(Sales[[#This Row],[region]],Sales[[#This Row],[storetype]])</f>
        <v>3B</v>
      </c>
      <c r="L310" s="4">
        <f>INDEX(RegionStoreCount[Store Count],MATCH(Sales[[#This Row],[RegionStoretype]],RegionStoreCount[Region/Type],0))</f>
        <v>4</v>
      </c>
      <c r="M310" s="4">
        <f>AND(Sales[[#This Row],[date]]&lt;=TY_YTDMax,Sales[[#This Row],[date]]&gt;=TY_YTDMin)*Sales[[#This Row],[sales]]</f>
        <v>0</v>
      </c>
      <c r="N310" s="4">
        <f>AND(Sales[[#This Row],[date]]&lt;=LY_YTDMax,Sales[[#This Row],[date]]&gt;=LY_YTDMin)*Sales[[#This Row],[sales]]</f>
        <v>12735.448199999999</v>
      </c>
      <c r="O310" s="4">
        <f>AND(Sales[[#This Row],[date]]&gt;=YoY_Min,Sales[[#This Row],[date]]&lt;=TY_YTDMax)*(Sales[[#This Row],[sales]]/Sales[[#This Row],[sqft]])</f>
        <v>0</v>
      </c>
      <c r="P310" s="4">
        <f>SUMIF(Sales[RegionStoretype],Sales[[#This Row],[RegionStoretype]],Sales[YoY_SSF])/Sales[[#This Row],[Region_TypeCount]]</f>
        <v>58.312187288105562</v>
      </c>
    </row>
    <row r="311" spans="1:16" x14ac:dyDescent="0.25">
      <c r="A311" s="1">
        <v>42741</v>
      </c>
      <c r="B311">
        <v>17</v>
      </c>
      <c r="C311">
        <v>6</v>
      </c>
      <c r="D311">
        <v>56791.97600000001</v>
      </c>
      <c r="E311">
        <f>INDEX(Stores[region],MATCH(Sales[[#This Row],[store_no]],Stores[store_no],0))</f>
        <v>3</v>
      </c>
      <c r="F311" t="str">
        <f>INDEX(Stores[storetype],MATCH(Sales[[#This Row],[store_no]],Stores[store_no],0))</f>
        <v>B</v>
      </c>
      <c r="G311" t="str">
        <f>INDEX(Stores[location_city],MATCH(Sales[[#This Row],[store_no]],Stores[store_no],0))</f>
        <v>Fargo</v>
      </c>
      <c r="H311" t="str">
        <f>INDEX(Stores[location_state],MATCH(Sales[[#This Row],[store_no]],Stores[store_no],0))</f>
        <v>North Dakota</v>
      </c>
      <c r="I311">
        <f>INDEX(Stores[sqft],MATCH(Sales[[#This Row],[store_no]],Stores[store_no],0))</f>
        <v>211600</v>
      </c>
      <c r="J311" s="4" t="str">
        <f>INDEX(Departments[dept_name],MATCH(Sales[[#This Row],[dept_no]],Departments[dept_no],0))</f>
        <v>Computers</v>
      </c>
      <c r="K311" s="4" t="str">
        <f>CONCATENATE(Sales[[#This Row],[region]],Sales[[#This Row],[storetype]])</f>
        <v>3B</v>
      </c>
      <c r="L311" s="4">
        <f>INDEX(RegionStoreCount[Store Count],MATCH(Sales[[#This Row],[RegionStoretype]],RegionStoreCount[Region/Type],0))</f>
        <v>4</v>
      </c>
      <c r="M311" s="4">
        <f>AND(Sales[[#This Row],[date]]&lt;=TY_YTDMax,Sales[[#This Row],[date]]&gt;=TY_YTDMin)*Sales[[#This Row],[sales]]</f>
        <v>0</v>
      </c>
      <c r="N311" s="4">
        <f>AND(Sales[[#This Row],[date]]&lt;=LY_YTDMax,Sales[[#This Row],[date]]&gt;=LY_YTDMin)*Sales[[#This Row],[sales]]</f>
        <v>56791.97600000001</v>
      </c>
      <c r="O311" s="4">
        <f>AND(Sales[[#This Row],[date]]&gt;=YoY_Min,Sales[[#This Row],[date]]&lt;=TY_YTDMax)*(Sales[[#This Row],[sales]]/Sales[[#This Row],[sqft]])</f>
        <v>0</v>
      </c>
      <c r="P311" s="4">
        <f>SUMIF(Sales[RegionStoretype],Sales[[#This Row],[RegionStoretype]],Sales[YoY_SSF])/Sales[[#This Row],[Region_TypeCount]]</f>
        <v>58.312187288105562</v>
      </c>
    </row>
    <row r="312" spans="1:16" x14ac:dyDescent="0.25">
      <c r="A312" s="1">
        <v>42741</v>
      </c>
      <c r="B312">
        <v>17</v>
      </c>
      <c r="C312">
        <v>7</v>
      </c>
      <c r="D312">
        <v>25136.117699999999</v>
      </c>
      <c r="E312">
        <f>INDEX(Stores[region],MATCH(Sales[[#This Row],[store_no]],Stores[store_no],0))</f>
        <v>3</v>
      </c>
      <c r="F312" t="str">
        <f>INDEX(Stores[storetype],MATCH(Sales[[#This Row],[store_no]],Stores[store_no],0))</f>
        <v>B</v>
      </c>
      <c r="G312" t="str">
        <f>INDEX(Stores[location_city],MATCH(Sales[[#This Row],[store_no]],Stores[store_no],0))</f>
        <v>Fargo</v>
      </c>
      <c r="H312" t="str">
        <f>INDEX(Stores[location_state],MATCH(Sales[[#This Row],[store_no]],Stores[store_no],0))</f>
        <v>North Dakota</v>
      </c>
      <c r="I312">
        <f>INDEX(Stores[sqft],MATCH(Sales[[#This Row],[store_no]],Stores[store_no],0))</f>
        <v>211600</v>
      </c>
      <c r="J312" s="4" t="str">
        <f>INDEX(Departments[dept_name],MATCH(Sales[[#This Row],[dept_no]],Departments[dept_no],0))</f>
        <v>Electronics</v>
      </c>
      <c r="K312" s="4" t="str">
        <f>CONCATENATE(Sales[[#This Row],[region]],Sales[[#This Row],[storetype]])</f>
        <v>3B</v>
      </c>
      <c r="L312" s="4">
        <f>INDEX(RegionStoreCount[Store Count],MATCH(Sales[[#This Row],[RegionStoretype]],RegionStoreCount[Region/Type],0))</f>
        <v>4</v>
      </c>
      <c r="M312" s="4">
        <f>AND(Sales[[#This Row],[date]]&lt;=TY_YTDMax,Sales[[#This Row],[date]]&gt;=TY_YTDMin)*Sales[[#This Row],[sales]]</f>
        <v>0</v>
      </c>
      <c r="N312" s="4">
        <f>AND(Sales[[#This Row],[date]]&lt;=LY_YTDMax,Sales[[#This Row],[date]]&gt;=LY_YTDMin)*Sales[[#This Row],[sales]]</f>
        <v>25136.117699999999</v>
      </c>
      <c r="O312" s="4">
        <f>AND(Sales[[#This Row],[date]]&gt;=YoY_Min,Sales[[#This Row],[date]]&lt;=TY_YTDMax)*(Sales[[#This Row],[sales]]/Sales[[#This Row],[sqft]])</f>
        <v>0</v>
      </c>
      <c r="P312" s="4">
        <f>SUMIF(Sales[RegionStoretype],Sales[[#This Row],[RegionStoretype]],Sales[YoY_SSF])/Sales[[#This Row],[Region_TypeCount]]</f>
        <v>58.312187288105562</v>
      </c>
    </row>
    <row r="313" spans="1:16" x14ac:dyDescent="0.25">
      <c r="A313" s="1">
        <v>42741</v>
      </c>
      <c r="B313">
        <v>17</v>
      </c>
      <c r="C313">
        <v>8</v>
      </c>
      <c r="D313">
        <v>49493.232799999998</v>
      </c>
      <c r="E313">
        <f>INDEX(Stores[region],MATCH(Sales[[#This Row],[store_no]],Stores[store_no],0))</f>
        <v>3</v>
      </c>
      <c r="F313" t="str">
        <f>INDEX(Stores[storetype],MATCH(Sales[[#This Row],[store_no]],Stores[store_no],0))</f>
        <v>B</v>
      </c>
      <c r="G313" t="str">
        <f>INDEX(Stores[location_city],MATCH(Sales[[#This Row],[store_no]],Stores[store_no],0))</f>
        <v>Fargo</v>
      </c>
      <c r="H313" t="str">
        <f>INDEX(Stores[location_state],MATCH(Sales[[#This Row],[store_no]],Stores[store_no],0))</f>
        <v>North Dakota</v>
      </c>
      <c r="I313">
        <f>INDEX(Stores[sqft],MATCH(Sales[[#This Row],[store_no]],Stores[store_no],0))</f>
        <v>211600</v>
      </c>
      <c r="J313" s="4" t="str">
        <f>INDEX(Departments[dept_name],MATCH(Sales[[#This Row],[dept_no]],Departments[dept_no],0))</f>
        <v>Games</v>
      </c>
      <c r="K313" s="4" t="str">
        <f>CONCATENATE(Sales[[#This Row],[region]],Sales[[#This Row],[storetype]])</f>
        <v>3B</v>
      </c>
      <c r="L313" s="4">
        <f>INDEX(RegionStoreCount[Store Count],MATCH(Sales[[#This Row],[RegionStoretype]],RegionStoreCount[Region/Type],0))</f>
        <v>4</v>
      </c>
      <c r="M313" s="4">
        <f>AND(Sales[[#This Row],[date]]&lt;=TY_YTDMax,Sales[[#This Row],[date]]&gt;=TY_YTDMin)*Sales[[#This Row],[sales]]</f>
        <v>0</v>
      </c>
      <c r="N313" s="4">
        <f>AND(Sales[[#This Row],[date]]&lt;=LY_YTDMax,Sales[[#This Row],[date]]&gt;=LY_YTDMin)*Sales[[#This Row],[sales]]</f>
        <v>49493.232799999998</v>
      </c>
      <c r="O313" s="4">
        <f>AND(Sales[[#This Row],[date]]&gt;=YoY_Min,Sales[[#This Row],[date]]&lt;=TY_YTDMax)*(Sales[[#This Row],[sales]]/Sales[[#This Row],[sqft]])</f>
        <v>0</v>
      </c>
      <c r="P313" s="4">
        <f>SUMIF(Sales[RegionStoretype],Sales[[#This Row],[RegionStoretype]],Sales[YoY_SSF])/Sales[[#This Row],[Region_TypeCount]]</f>
        <v>58.312187288105562</v>
      </c>
    </row>
    <row r="314" spans="1:16" x14ac:dyDescent="0.25">
      <c r="A314" s="1">
        <v>42741</v>
      </c>
      <c r="B314">
        <v>17</v>
      </c>
      <c r="C314">
        <v>9</v>
      </c>
      <c r="D314">
        <v>26740.8662</v>
      </c>
      <c r="E314">
        <f>INDEX(Stores[region],MATCH(Sales[[#This Row],[store_no]],Stores[store_no],0))</f>
        <v>3</v>
      </c>
      <c r="F314" t="str">
        <f>INDEX(Stores[storetype],MATCH(Sales[[#This Row],[store_no]],Stores[store_no],0))</f>
        <v>B</v>
      </c>
      <c r="G314" t="str">
        <f>INDEX(Stores[location_city],MATCH(Sales[[#This Row],[store_no]],Stores[store_no],0))</f>
        <v>Fargo</v>
      </c>
      <c r="H314" t="str">
        <f>INDEX(Stores[location_state],MATCH(Sales[[#This Row],[store_no]],Stores[store_no],0))</f>
        <v>North Dakota</v>
      </c>
      <c r="I314">
        <f>INDEX(Stores[sqft],MATCH(Sales[[#This Row],[store_no]],Stores[store_no],0))</f>
        <v>211600</v>
      </c>
      <c r="J314" s="4" t="str">
        <f>INDEX(Departments[dept_name],MATCH(Sales[[#This Row],[dept_no]],Departments[dept_no],0))</f>
        <v>Garden</v>
      </c>
      <c r="K314" s="4" t="str">
        <f>CONCATENATE(Sales[[#This Row],[region]],Sales[[#This Row],[storetype]])</f>
        <v>3B</v>
      </c>
      <c r="L314" s="4">
        <f>INDEX(RegionStoreCount[Store Count],MATCH(Sales[[#This Row],[RegionStoretype]],RegionStoreCount[Region/Type],0))</f>
        <v>4</v>
      </c>
      <c r="M314" s="4">
        <f>AND(Sales[[#This Row],[date]]&lt;=TY_YTDMax,Sales[[#This Row],[date]]&gt;=TY_YTDMin)*Sales[[#This Row],[sales]]</f>
        <v>0</v>
      </c>
      <c r="N314" s="4">
        <f>AND(Sales[[#This Row],[date]]&lt;=LY_YTDMax,Sales[[#This Row],[date]]&gt;=LY_YTDMin)*Sales[[#This Row],[sales]]</f>
        <v>26740.8662</v>
      </c>
      <c r="O314" s="4">
        <f>AND(Sales[[#This Row],[date]]&gt;=YoY_Min,Sales[[#This Row],[date]]&lt;=TY_YTDMax)*(Sales[[#This Row],[sales]]/Sales[[#This Row],[sqft]])</f>
        <v>0</v>
      </c>
      <c r="P314" s="4">
        <f>SUMIF(Sales[RegionStoretype],Sales[[#This Row],[RegionStoretype]],Sales[YoY_SSF])/Sales[[#This Row],[Region_TypeCount]]</f>
        <v>58.312187288105562</v>
      </c>
    </row>
    <row r="315" spans="1:16" x14ac:dyDescent="0.25">
      <c r="A315" s="1">
        <v>42741</v>
      </c>
      <c r="B315">
        <v>17</v>
      </c>
      <c r="C315">
        <v>11</v>
      </c>
      <c r="D315">
        <v>59064.920699999995</v>
      </c>
      <c r="E315">
        <f>INDEX(Stores[region],MATCH(Sales[[#This Row],[store_no]],Stores[store_no],0))</f>
        <v>3</v>
      </c>
      <c r="F315" t="str">
        <f>INDEX(Stores[storetype],MATCH(Sales[[#This Row],[store_no]],Stores[store_no],0))</f>
        <v>B</v>
      </c>
      <c r="G315" t="str">
        <f>INDEX(Stores[location_city],MATCH(Sales[[#This Row],[store_no]],Stores[store_no],0))</f>
        <v>Fargo</v>
      </c>
      <c r="H315" t="str">
        <f>INDEX(Stores[location_state],MATCH(Sales[[#This Row],[store_no]],Stores[store_no],0))</f>
        <v>North Dakota</v>
      </c>
      <c r="I315">
        <f>INDEX(Stores[sqft],MATCH(Sales[[#This Row],[store_no]],Stores[store_no],0))</f>
        <v>211600</v>
      </c>
      <c r="J315" s="4" t="str">
        <f>INDEX(Departments[dept_name],MATCH(Sales[[#This Row],[dept_no]],Departments[dept_no],0))</f>
        <v>Home</v>
      </c>
      <c r="K315" s="4" t="str">
        <f>CONCATENATE(Sales[[#This Row],[region]],Sales[[#This Row],[storetype]])</f>
        <v>3B</v>
      </c>
      <c r="L315" s="4">
        <f>INDEX(RegionStoreCount[Store Count],MATCH(Sales[[#This Row],[RegionStoretype]],RegionStoreCount[Region/Type],0))</f>
        <v>4</v>
      </c>
      <c r="M315" s="4">
        <f>AND(Sales[[#This Row],[date]]&lt;=TY_YTDMax,Sales[[#This Row],[date]]&gt;=TY_YTDMin)*Sales[[#This Row],[sales]]</f>
        <v>0</v>
      </c>
      <c r="N315" s="4">
        <f>AND(Sales[[#This Row],[date]]&lt;=LY_YTDMax,Sales[[#This Row],[date]]&gt;=LY_YTDMin)*Sales[[#This Row],[sales]]</f>
        <v>59064.920699999995</v>
      </c>
      <c r="O315" s="4">
        <f>AND(Sales[[#This Row],[date]]&gt;=YoY_Min,Sales[[#This Row],[date]]&lt;=TY_YTDMax)*(Sales[[#This Row],[sales]]/Sales[[#This Row],[sqft]])</f>
        <v>0</v>
      </c>
      <c r="P315" s="4">
        <f>SUMIF(Sales[RegionStoretype],Sales[[#This Row],[RegionStoretype]],Sales[YoY_SSF])/Sales[[#This Row],[Region_TypeCount]]</f>
        <v>58.312187288105562</v>
      </c>
    </row>
    <row r="316" spans="1:16" x14ac:dyDescent="0.25">
      <c r="A316" s="1">
        <v>42741</v>
      </c>
      <c r="B316">
        <v>17</v>
      </c>
      <c r="C316">
        <v>12</v>
      </c>
      <c r="D316">
        <v>56430.149199999993</v>
      </c>
      <c r="E316">
        <f>INDEX(Stores[region],MATCH(Sales[[#This Row],[store_no]],Stores[store_no],0))</f>
        <v>3</v>
      </c>
      <c r="F316" t="str">
        <f>INDEX(Stores[storetype],MATCH(Sales[[#This Row],[store_no]],Stores[store_no],0))</f>
        <v>B</v>
      </c>
      <c r="G316" t="str">
        <f>INDEX(Stores[location_city],MATCH(Sales[[#This Row],[store_no]],Stores[store_no],0))</f>
        <v>Fargo</v>
      </c>
      <c r="H316" t="str">
        <f>INDEX(Stores[location_state],MATCH(Sales[[#This Row],[store_no]],Stores[store_no],0))</f>
        <v>North Dakota</v>
      </c>
      <c r="I316">
        <f>INDEX(Stores[sqft],MATCH(Sales[[#This Row],[store_no]],Stores[store_no],0))</f>
        <v>211600</v>
      </c>
      <c r="J316" s="4" t="str">
        <f>INDEX(Departments[dept_name],MATCH(Sales[[#This Row],[dept_no]],Departments[dept_no],0))</f>
        <v>Jewelery</v>
      </c>
      <c r="K316" s="4" t="str">
        <f>CONCATENATE(Sales[[#This Row],[region]],Sales[[#This Row],[storetype]])</f>
        <v>3B</v>
      </c>
      <c r="L316" s="4">
        <f>INDEX(RegionStoreCount[Store Count],MATCH(Sales[[#This Row],[RegionStoretype]],RegionStoreCount[Region/Type],0))</f>
        <v>4</v>
      </c>
      <c r="M316" s="4">
        <f>AND(Sales[[#This Row],[date]]&lt;=TY_YTDMax,Sales[[#This Row],[date]]&gt;=TY_YTDMin)*Sales[[#This Row],[sales]]</f>
        <v>0</v>
      </c>
      <c r="N316" s="4">
        <f>AND(Sales[[#This Row],[date]]&lt;=LY_YTDMax,Sales[[#This Row],[date]]&gt;=LY_YTDMin)*Sales[[#This Row],[sales]]</f>
        <v>56430.149199999993</v>
      </c>
      <c r="O316" s="4">
        <f>AND(Sales[[#This Row],[date]]&gt;=YoY_Min,Sales[[#This Row],[date]]&lt;=TY_YTDMax)*(Sales[[#This Row],[sales]]/Sales[[#This Row],[sqft]])</f>
        <v>0</v>
      </c>
      <c r="P316" s="4">
        <f>SUMIF(Sales[RegionStoretype],Sales[[#This Row],[RegionStoretype]],Sales[YoY_SSF])/Sales[[#This Row],[Region_TypeCount]]</f>
        <v>58.312187288105562</v>
      </c>
    </row>
    <row r="317" spans="1:16" x14ac:dyDescent="0.25">
      <c r="A317" s="1">
        <v>42741</v>
      </c>
      <c r="B317">
        <v>17</v>
      </c>
      <c r="C317">
        <v>13</v>
      </c>
      <c r="D317">
        <v>102366.158</v>
      </c>
      <c r="E317">
        <f>INDEX(Stores[region],MATCH(Sales[[#This Row],[store_no]],Stores[store_no],0))</f>
        <v>3</v>
      </c>
      <c r="F317" t="str">
        <f>INDEX(Stores[storetype],MATCH(Sales[[#This Row],[store_no]],Stores[store_no],0))</f>
        <v>B</v>
      </c>
      <c r="G317" t="str">
        <f>INDEX(Stores[location_city],MATCH(Sales[[#This Row],[store_no]],Stores[store_no],0))</f>
        <v>Fargo</v>
      </c>
      <c r="H317" t="str">
        <f>INDEX(Stores[location_state],MATCH(Sales[[#This Row],[store_no]],Stores[store_no],0))</f>
        <v>North Dakota</v>
      </c>
      <c r="I317">
        <f>INDEX(Stores[sqft],MATCH(Sales[[#This Row],[store_no]],Stores[store_no],0))</f>
        <v>211600</v>
      </c>
      <c r="J317" s="4" t="str">
        <f>INDEX(Departments[dept_name],MATCH(Sales[[#This Row],[dept_no]],Departments[dept_no],0))</f>
        <v>Kids</v>
      </c>
      <c r="K317" s="4" t="str">
        <f>CONCATENATE(Sales[[#This Row],[region]],Sales[[#This Row],[storetype]])</f>
        <v>3B</v>
      </c>
      <c r="L317" s="4">
        <f>INDEX(RegionStoreCount[Store Count],MATCH(Sales[[#This Row],[RegionStoretype]],RegionStoreCount[Region/Type],0))</f>
        <v>4</v>
      </c>
      <c r="M317" s="4">
        <f>AND(Sales[[#This Row],[date]]&lt;=TY_YTDMax,Sales[[#This Row],[date]]&gt;=TY_YTDMin)*Sales[[#This Row],[sales]]</f>
        <v>0</v>
      </c>
      <c r="N317" s="4">
        <f>AND(Sales[[#This Row],[date]]&lt;=LY_YTDMax,Sales[[#This Row],[date]]&gt;=LY_YTDMin)*Sales[[#This Row],[sales]]</f>
        <v>102366.158</v>
      </c>
      <c r="O317" s="4">
        <f>AND(Sales[[#This Row],[date]]&gt;=YoY_Min,Sales[[#This Row],[date]]&lt;=TY_YTDMax)*(Sales[[#This Row],[sales]]/Sales[[#This Row],[sqft]])</f>
        <v>0</v>
      </c>
      <c r="P317" s="4">
        <f>SUMIF(Sales[RegionStoretype],Sales[[#This Row],[RegionStoretype]],Sales[YoY_SSF])/Sales[[#This Row],[Region_TypeCount]]</f>
        <v>58.312187288105562</v>
      </c>
    </row>
    <row r="318" spans="1:16" x14ac:dyDescent="0.25">
      <c r="A318" s="1">
        <v>42741</v>
      </c>
      <c r="B318">
        <v>17</v>
      </c>
      <c r="C318">
        <v>14</v>
      </c>
      <c r="D318">
        <v>35904.289400000001</v>
      </c>
      <c r="E318">
        <f>INDEX(Stores[region],MATCH(Sales[[#This Row],[store_no]],Stores[store_no],0))</f>
        <v>3</v>
      </c>
      <c r="F318" t="str">
        <f>INDEX(Stores[storetype],MATCH(Sales[[#This Row],[store_no]],Stores[store_no],0))</f>
        <v>B</v>
      </c>
      <c r="G318" t="str">
        <f>INDEX(Stores[location_city],MATCH(Sales[[#This Row],[store_no]],Stores[store_no],0))</f>
        <v>Fargo</v>
      </c>
      <c r="H318" t="str">
        <f>INDEX(Stores[location_state],MATCH(Sales[[#This Row],[store_no]],Stores[store_no],0))</f>
        <v>North Dakota</v>
      </c>
      <c r="I318">
        <f>INDEX(Stores[sqft],MATCH(Sales[[#This Row],[store_no]],Stores[store_no],0))</f>
        <v>211600</v>
      </c>
      <c r="J318" s="4" t="str">
        <f>INDEX(Departments[dept_name],MATCH(Sales[[#This Row],[dept_no]],Departments[dept_no],0))</f>
        <v>Movies</v>
      </c>
      <c r="K318" s="4" t="str">
        <f>CONCATENATE(Sales[[#This Row],[region]],Sales[[#This Row],[storetype]])</f>
        <v>3B</v>
      </c>
      <c r="L318" s="4">
        <f>INDEX(RegionStoreCount[Store Count],MATCH(Sales[[#This Row],[RegionStoretype]],RegionStoreCount[Region/Type],0))</f>
        <v>4</v>
      </c>
      <c r="M318" s="4">
        <f>AND(Sales[[#This Row],[date]]&lt;=TY_YTDMax,Sales[[#This Row],[date]]&gt;=TY_YTDMin)*Sales[[#This Row],[sales]]</f>
        <v>0</v>
      </c>
      <c r="N318" s="4">
        <f>AND(Sales[[#This Row],[date]]&lt;=LY_YTDMax,Sales[[#This Row],[date]]&gt;=LY_YTDMin)*Sales[[#This Row],[sales]]</f>
        <v>35904.289400000001</v>
      </c>
      <c r="O318" s="4">
        <f>AND(Sales[[#This Row],[date]]&gt;=YoY_Min,Sales[[#This Row],[date]]&lt;=TY_YTDMax)*(Sales[[#This Row],[sales]]/Sales[[#This Row],[sqft]])</f>
        <v>0</v>
      </c>
      <c r="P318" s="4">
        <f>SUMIF(Sales[RegionStoretype],Sales[[#This Row],[RegionStoretype]],Sales[YoY_SSF])/Sales[[#This Row],[Region_TypeCount]]</f>
        <v>58.312187288105562</v>
      </c>
    </row>
    <row r="319" spans="1:16" x14ac:dyDescent="0.25">
      <c r="A319" s="1">
        <v>42741</v>
      </c>
      <c r="B319">
        <v>17</v>
      </c>
      <c r="C319">
        <v>16</v>
      </c>
      <c r="D319">
        <v>11319.441199999999</v>
      </c>
      <c r="E319">
        <f>INDEX(Stores[region],MATCH(Sales[[#This Row],[store_no]],Stores[store_no],0))</f>
        <v>3</v>
      </c>
      <c r="F319" t="str">
        <f>INDEX(Stores[storetype],MATCH(Sales[[#This Row],[store_no]],Stores[store_no],0))</f>
        <v>B</v>
      </c>
      <c r="G319" t="str">
        <f>INDEX(Stores[location_city],MATCH(Sales[[#This Row],[store_no]],Stores[store_no],0))</f>
        <v>Fargo</v>
      </c>
      <c r="H319" t="str">
        <f>INDEX(Stores[location_state],MATCH(Sales[[#This Row],[store_no]],Stores[store_no],0))</f>
        <v>North Dakota</v>
      </c>
      <c r="I319">
        <f>INDEX(Stores[sqft],MATCH(Sales[[#This Row],[store_no]],Stores[store_no],0))</f>
        <v>211600</v>
      </c>
      <c r="J319" s="4" t="str">
        <f>INDEX(Departments[dept_name],MATCH(Sales[[#This Row],[dept_no]],Departments[dept_no],0))</f>
        <v>Outdoors</v>
      </c>
      <c r="K319" s="4" t="str">
        <f>CONCATENATE(Sales[[#This Row],[region]],Sales[[#This Row],[storetype]])</f>
        <v>3B</v>
      </c>
      <c r="L319" s="4">
        <f>INDEX(RegionStoreCount[Store Count],MATCH(Sales[[#This Row],[RegionStoretype]],RegionStoreCount[Region/Type],0))</f>
        <v>4</v>
      </c>
      <c r="M319" s="4">
        <f>AND(Sales[[#This Row],[date]]&lt;=TY_YTDMax,Sales[[#This Row],[date]]&gt;=TY_YTDMin)*Sales[[#This Row],[sales]]</f>
        <v>0</v>
      </c>
      <c r="N319" s="4">
        <f>AND(Sales[[#This Row],[date]]&lt;=LY_YTDMax,Sales[[#This Row],[date]]&gt;=LY_YTDMin)*Sales[[#This Row],[sales]]</f>
        <v>11319.441199999999</v>
      </c>
      <c r="O319" s="4">
        <f>AND(Sales[[#This Row],[date]]&gt;=YoY_Min,Sales[[#This Row],[date]]&lt;=TY_YTDMax)*(Sales[[#This Row],[sales]]/Sales[[#This Row],[sqft]])</f>
        <v>0</v>
      </c>
      <c r="P319" s="4">
        <f>SUMIF(Sales[RegionStoretype],Sales[[#This Row],[RegionStoretype]],Sales[YoY_SSF])/Sales[[#This Row],[Region_TypeCount]]</f>
        <v>58.312187288105562</v>
      </c>
    </row>
    <row r="320" spans="1:16" x14ac:dyDescent="0.25">
      <c r="A320" s="1">
        <v>42741</v>
      </c>
      <c r="B320">
        <v>17</v>
      </c>
      <c r="C320">
        <v>17</v>
      </c>
      <c r="D320">
        <v>52189.1875</v>
      </c>
      <c r="E320">
        <f>INDEX(Stores[region],MATCH(Sales[[#This Row],[store_no]],Stores[store_no],0))</f>
        <v>3</v>
      </c>
      <c r="F320" t="str">
        <f>INDEX(Stores[storetype],MATCH(Sales[[#This Row],[store_no]],Stores[store_no],0))</f>
        <v>B</v>
      </c>
      <c r="G320" t="str">
        <f>INDEX(Stores[location_city],MATCH(Sales[[#This Row],[store_no]],Stores[store_no],0))</f>
        <v>Fargo</v>
      </c>
      <c r="H320" t="str">
        <f>INDEX(Stores[location_state],MATCH(Sales[[#This Row],[store_no]],Stores[store_no],0))</f>
        <v>North Dakota</v>
      </c>
      <c r="I320">
        <f>INDEX(Stores[sqft],MATCH(Sales[[#This Row],[store_no]],Stores[store_no],0))</f>
        <v>211600</v>
      </c>
      <c r="J320" s="4" t="str">
        <f>INDEX(Departments[dept_name],MATCH(Sales[[#This Row],[dept_no]],Departments[dept_no],0))</f>
        <v>Shoes</v>
      </c>
      <c r="K320" s="4" t="str">
        <f>CONCATENATE(Sales[[#This Row],[region]],Sales[[#This Row],[storetype]])</f>
        <v>3B</v>
      </c>
      <c r="L320" s="4">
        <f>INDEX(RegionStoreCount[Store Count],MATCH(Sales[[#This Row],[RegionStoretype]],RegionStoreCount[Region/Type],0))</f>
        <v>4</v>
      </c>
      <c r="M320" s="4">
        <f>AND(Sales[[#This Row],[date]]&lt;=TY_YTDMax,Sales[[#This Row],[date]]&gt;=TY_YTDMin)*Sales[[#This Row],[sales]]</f>
        <v>0</v>
      </c>
      <c r="N320" s="4">
        <f>AND(Sales[[#This Row],[date]]&lt;=LY_YTDMax,Sales[[#This Row],[date]]&gt;=LY_YTDMin)*Sales[[#This Row],[sales]]</f>
        <v>52189.1875</v>
      </c>
      <c r="O320" s="4">
        <f>AND(Sales[[#This Row],[date]]&gt;=YoY_Min,Sales[[#This Row],[date]]&lt;=TY_YTDMax)*(Sales[[#This Row],[sales]]/Sales[[#This Row],[sqft]])</f>
        <v>0</v>
      </c>
      <c r="P320" s="4">
        <f>SUMIF(Sales[RegionStoretype],Sales[[#This Row],[RegionStoretype]],Sales[YoY_SSF])/Sales[[#This Row],[Region_TypeCount]]</f>
        <v>58.312187288105562</v>
      </c>
    </row>
    <row r="321" spans="1:16" x14ac:dyDescent="0.25">
      <c r="A321" s="1">
        <v>42741</v>
      </c>
      <c r="B321">
        <v>17</v>
      </c>
      <c r="C321">
        <v>18</v>
      </c>
      <c r="D321">
        <v>55598.214599999999</v>
      </c>
      <c r="E321">
        <f>INDEX(Stores[region],MATCH(Sales[[#This Row],[store_no]],Stores[store_no],0))</f>
        <v>3</v>
      </c>
      <c r="F321" t="str">
        <f>INDEX(Stores[storetype],MATCH(Sales[[#This Row],[store_no]],Stores[store_no],0))</f>
        <v>B</v>
      </c>
      <c r="G321" t="str">
        <f>INDEX(Stores[location_city],MATCH(Sales[[#This Row],[store_no]],Stores[store_no],0))</f>
        <v>Fargo</v>
      </c>
      <c r="H321" t="str">
        <f>INDEX(Stores[location_state],MATCH(Sales[[#This Row],[store_no]],Stores[store_no],0))</f>
        <v>North Dakota</v>
      </c>
      <c r="I321">
        <f>INDEX(Stores[sqft],MATCH(Sales[[#This Row],[store_no]],Stores[store_no],0))</f>
        <v>211600</v>
      </c>
      <c r="J321" s="4" t="str">
        <f>INDEX(Departments[dept_name],MATCH(Sales[[#This Row],[dept_no]],Departments[dept_no],0))</f>
        <v>Sports</v>
      </c>
      <c r="K321" s="4" t="str">
        <f>CONCATENATE(Sales[[#This Row],[region]],Sales[[#This Row],[storetype]])</f>
        <v>3B</v>
      </c>
      <c r="L321" s="4">
        <f>INDEX(RegionStoreCount[Store Count],MATCH(Sales[[#This Row],[RegionStoretype]],RegionStoreCount[Region/Type],0))</f>
        <v>4</v>
      </c>
      <c r="M321" s="4">
        <f>AND(Sales[[#This Row],[date]]&lt;=TY_YTDMax,Sales[[#This Row],[date]]&gt;=TY_YTDMin)*Sales[[#This Row],[sales]]</f>
        <v>0</v>
      </c>
      <c r="N321" s="4">
        <f>AND(Sales[[#This Row],[date]]&lt;=LY_YTDMax,Sales[[#This Row],[date]]&gt;=LY_YTDMin)*Sales[[#This Row],[sales]]</f>
        <v>55598.214599999999</v>
      </c>
      <c r="O321" s="4">
        <f>AND(Sales[[#This Row],[date]]&gt;=YoY_Min,Sales[[#This Row],[date]]&lt;=TY_YTDMax)*(Sales[[#This Row],[sales]]/Sales[[#This Row],[sqft]])</f>
        <v>0</v>
      </c>
      <c r="P321" s="4">
        <f>SUMIF(Sales[RegionStoretype],Sales[[#This Row],[RegionStoretype]],Sales[YoY_SSF])/Sales[[#This Row],[Region_TypeCount]]</f>
        <v>58.312187288105562</v>
      </c>
    </row>
    <row r="322" spans="1:16" x14ac:dyDescent="0.25">
      <c r="A322" s="1">
        <v>42741</v>
      </c>
      <c r="B322">
        <v>17</v>
      </c>
      <c r="C322">
        <v>19</v>
      </c>
      <c r="D322">
        <v>55975.803</v>
      </c>
      <c r="E322">
        <f>INDEX(Stores[region],MATCH(Sales[[#This Row],[store_no]],Stores[store_no],0))</f>
        <v>3</v>
      </c>
      <c r="F322" t="str">
        <f>INDEX(Stores[storetype],MATCH(Sales[[#This Row],[store_no]],Stores[store_no],0))</f>
        <v>B</v>
      </c>
      <c r="G322" t="str">
        <f>INDEX(Stores[location_city],MATCH(Sales[[#This Row],[store_no]],Stores[store_no],0))</f>
        <v>Fargo</v>
      </c>
      <c r="H322" t="str">
        <f>INDEX(Stores[location_state],MATCH(Sales[[#This Row],[store_no]],Stores[store_no],0))</f>
        <v>North Dakota</v>
      </c>
      <c r="I322">
        <f>INDEX(Stores[sqft],MATCH(Sales[[#This Row],[store_no]],Stores[store_no],0))</f>
        <v>211600</v>
      </c>
      <c r="J322" s="4" t="str">
        <f>INDEX(Departments[dept_name],MATCH(Sales[[#This Row],[dept_no]],Departments[dept_no],0))</f>
        <v>Tools</v>
      </c>
      <c r="K322" s="4" t="str">
        <f>CONCATENATE(Sales[[#This Row],[region]],Sales[[#This Row],[storetype]])</f>
        <v>3B</v>
      </c>
      <c r="L322" s="4">
        <f>INDEX(RegionStoreCount[Store Count],MATCH(Sales[[#This Row],[RegionStoretype]],RegionStoreCount[Region/Type],0))</f>
        <v>4</v>
      </c>
      <c r="M322" s="4">
        <f>AND(Sales[[#This Row],[date]]&lt;=TY_YTDMax,Sales[[#This Row],[date]]&gt;=TY_YTDMin)*Sales[[#This Row],[sales]]</f>
        <v>0</v>
      </c>
      <c r="N322" s="4">
        <f>AND(Sales[[#This Row],[date]]&lt;=LY_YTDMax,Sales[[#This Row],[date]]&gt;=LY_YTDMin)*Sales[[#This Row],[sales]]</f>
        <v>55975.803</v>
      </c>
      <c r="O322" s="4">
        <f>AND(Sales[[#This Row],[date]]&gt;=YoY_Min,Sales[[#This Row],[date]]&lt;=TY_YTDMax)*(Sales[[#This Row],[sales]]/Sales[[#This Row],[sqft]])</f>
        <v>0</v>
      </c>
      <c r="P322" s="4">
        <f>SUMIF(Sales[RegionStoretype],Sales[[#This Row],[RegionStoretype]],Sales[YoY_SSF])/Sales[[#This Row],[Region_TypeCount]]</f>
        <v>58.312187288105562</v>
      </c>
    </row>
    <row r="323" spans="1:16" x14ac:dyDescent="0.25">
      <c r="A323" s="1">
        <v>42741</v>
      </c>
      <c r="B323">
        <v>17</v>
      </c>
      <c r="C323">
        <v>20</v>
      </c>
      <c r="D323">
        <v>29133.695899999999</v>
      </c>
      <c r="E323">
        <f>INDEX(Stores[region],MATCH(Sales[[#This Row],[store_no]],Stores[store_no],0))</f>
        <v>3</v>
      </c>
      <c r="F323" t="str">
        <f>INDEX(Stores[storetype],MATCH(Sales[[#This Row],[store_no]],Stores[store_no],0))</f>
        <v>B</v>
      </c>
      <c r="G323" t="str">
        <f>INDEX(Stores[location_city],MATCH(Sales[[#This Row],[store_no]],Stores[store_no],0))</f>
        <v>Fargo</v>
      </c>
      <c r="H323" t="str">
        <f>INDEX(Stores[location_state],MATCH(Sales[[#This Row],[store_no]],Stores[store_no],0))</f>
        <v>North Dakota</v>
      </c>
      <c r="I323">
        <f>INDEX(Stores[sqft],MATCH(Sales[[#This Row],[store_no]],Stores[store_no],0))</f>
        <v>211600</v>
      </c>
      <c r="J323" s="4" t="str">
        <f>INDEX(Departments[dept_name],MATCH(Sales[[#This Row],[dept_no]],Departments[dept_no],0))</f>
        <v>Toys</v>
      </c>
      <c r="K323" s="4" t="str">
        <f>CONCATENATE(Sales[[#This Row],[region]],Sales[[#This Row],[storetype]])</f>
        <v>3B</v>
      </c>
      <c r="L323" s="4">
        <f>INDEX(RegionStoreCount[Store Count],MATCH(Sales[[#This Row],[RegionStoretype]],RegionStoreCount[Region/Type],0))</f>
        <v>4</v>
      </c>
      <c r="M323" s="4">
        <f>AND(Sales[[#This Row],[date]]&lt;=TY_YTDMax,Sales[[#This Row],[date]]&gt;=TY_YTDMin)*Sales[[#This Row],[sales]]</f>
        <v>0</v>
      </c>
      <c r="N323" s="4">
        <f>AND(Sales[[#This Row],[date]]&lt;=LY_YTDMax,Sales[[#This Row],[date]]&gt;=LY_YTDMin)*Sales[[#This Row],[sales]]</f>
        <v>29133.695899999999</v>
      </c>
      <c r="O323" s="4">
        <f>AND(Sales[[#This Row],[date]]&gt;=YoY_Min,Sales[[#This Row],[date]]&lt;=TY_YTDMax)*(Sales[[#This Row],[sales]]/Sales[[#This Row],[sqft]])</f>
        <v>0</v>
      </c>
      <c r="P323" s="4">
        <f>SUMIF(Sales[RegionStoretype],Sales[[#This Row],[RegionStoretype]],Sales[YoY_SSF])/Sales[[#This Row],[Region_TypeCount]]</f>
        <v>58.312187288105562</v>
      </c>
    </row>
    <row r="324" spans="1:16" x14ac:dyDescent="0.25">
      <c r="A324" s="1">
        <v>42741</v>
      </c>
      <c r="B324">
        <v>18</v>
      </c>
      <c r="C324">
        <v>1</v>
      </c>
      <c r="D324">
        <v>51783.5023</v>
      </c>
      <c r="E324">
        <f>INDEX(Stores[region],MATCH(Sales[[#This Row],[store_no]],Stores[store_no],0))</f>
        <v>2</v>
      </c>
      <c r="F324" t="str">
        <f>INDEX(Stores[storetype],MATCH(Sales[[#This Row],[store_no]],Stores[store_no],0))</f>
        <v>B</v>
      </c>
      <c r="G324" t="str">
        <f>INDEX(Stores[location_city],MATCH(Sales[[#This Row],[store_no]],Stores[store_no],0))</f>
        <v>Chicago</v>
      </c>
      <c r="H324" t="str">
        <f>INDEX(Stores[location_state],MATCH(Sales[[#This Row],[store_no]],Stores[store_no],0))</f>
        <v>Illinois</v>
      </c>
      <c r="I324">
        <f>INDEX(Stores[sqft],MATCH(Sales[[#This Row],[store_no]],Stores[store_no],0))</f>
        <v>120700</v>
      </c>
      <c r="J324" s="4" t="str">
        <f>INDEX(Departments[dept_name],MATCH(Sales[[#This Row],[dept_no]],Departments[dept_no],0))</f>
        <v>Automotive</v>
      </c>
      <c r="K324" s="4" t="str">
        <f>CONCATENATE(Sales[[#This Row],[region]],Sales[[#This Row],[storetype]])</f>
        <v>2B</v>
      </c>
      <c r="L324" s="4">
        <f>INDEX(RegionStoreCount[Store Count],MATCH(Sales[[#This Row],[RegionStoretype]],RegionStoreCount[Region/Type],0))</f>
        <v>6</v>
      </c>
      <c r="M324" s="4">
        <f>AND(Sales[[#This Row],[date]]&lt;=TY_YTDMax,Sales[[#This Row],[date]]&gt;=TY_YTDMin)*Sales[[#This Row],[sales]]</f>
        <v>0</v>
      </c>
      <c r="N324" s="4">
        <f>AND(Sales[[#This Row],[date]]&lt;=LY_YTDMax,Sales[[#This Row],[date]]&gt;=LY_YTDMin)*Sales[[#This Row],[sales]]</f>
        <v>51783.5023</v>
      </c>
      <c r="O324" s="4">
        <f>AND(Sales[[#This Row],[date]]&gt;=YoY_Min,Sales[[#This Row],[date]]&lt;=TY_YTDMax)*(Sales[[#This Row],[sales]]/Sales[[#This Row],[sqft]])</f>
        <v>0</v>
      </c>
      <c r="P324" s="4">
        <f>SUMIF(Sales[RegionStoretype],Sales[[#This Row],[RegionStoretype]],Sales[YoY_SSF])/Sales[[#This Row],[Region_TypeCount]]</f>
        <v>58.393757732919049</v>
      </c>
    </row>
    <row r="325" spans="1:16" x14ac:dyDescent="0.25">
      <c r="A325" s="1">
        <v>42741</v>
      </c>
      <c r="B325">
        <v>18</v>
      </c>
      <c r="C325">
        <v>2</v>
      </c>
      <c r="D325">
        <v>43050.892699999997</v>
      </c>
      <c r="E325">
        <f>INDEX(Stores[region],MATCH(Sales[[#This Row],[store_no]],Stores[store_no],0))</f>
        <v>2</v>
      </c>
      <c r="F325" t="str">
        <f>INDEX(Stores[storetype],MATCH(Sales[[#This Row],[store_no]],Stores[store_no],0))</f>
        <v>B</v>
      </c>
      <c r="G325" t="str">
        <f>INDEX(Stores[location_city],MATCH(Sales[[#This Row],[store_no]],Stores[store_no],0))</f>
        <v>Chicago</v>
      </c>
      <c r="H325" t="str">
        <f>INDEX(Stores[location_state],MATCH(Sales[[#This Row],[store_no]],Stores[store_no],0))</f>
        <v>Illinois</v>
      </c>
      <c r="I325">
        <f>INDEX(Stores[sqft],MATCH(Sales[[#This Row],[store_no]],Stores[store_no],0))</f>
        <v>120700</v>
      </c>
      <c r="J325" s="4" t="str">
        <f>INDEX(Departments[dept_name],MATCH(Sales[[#This Row],[dept_no]],Departments[dept_no],0))</f>
        <v>Baby</v>
      </c>
      <c r="K325" s="4" t="str">
        <f>CONCATENATE(Sales[[#This Row],[region]],Sales[[#This Row],[storetype]])</f>
        <v>2B</v>
      </c>
      <c r="L325" s="4">
        <f>INDEX(RegionStoreCount[Store Count],MATCH(Sales[[#This Row],[RegionStoretype]],RegionStoreCount[Region/Type],0))</f>
        <v>6</v>
      </c>
      <c r="M325" s="4">
        <f>AND(Sales[[#This Row],[date]]&lt;=TY_YTDMax,Sales[[#This Row],[date]]&gt;=TY_YTDMin)*Sales[[#This Row],[sales]]</f>
        <v>0</v>
      </c>
      <c r="N325" s="4">
        <f>AND(Sales[[#This Row],[date]]&lt;=LY_YTDMax,Sales[[#This Row],[date]]&gt;=LY_YTDMin)*Sales[[#This Row],[sales]]</f>
        <v>43050.892699999997</v>
      </c>
      <c r="O325" s="4">
        <f>AND(Sales[[#This Row],[date]]&gt;=YoY_Min,Sales[[#This Row],[date]]&lt;=TY_YTDMax)*(Sales[[#This Row],[sales]]/Sales[[#This Row],[sqft]])</f>
        <v>0</v>
      </c>
      <c r="P325" s="4">
        <f>SUMIF(Sales[RegionStoretype],Sales[[#This Row],[RegionStoretype]],Sales[YoY_SSF])/Sales[[#This Row],[Region_TypeCount]]</f>
        <v>58.393757732919049</v>
      </c>
    </row>
    <row r="326" spans="1:16" x14ac:dyDescent="0.25">
      <c r="A326" s="1">
        <v>42741</v>
      </c>
      <c r="B326">
        <v>18</v>
      </c>
      <c r="C326">
        <v>3</v>
      </c>
      <c r="D326">
        <v>205905.13159999999</v>
      </c>
      <c r="E326">
        <f>INDEX(Stores[region],MATCH(Sales[[#This Row],[store_no]],Stores[store_no],0))</f>
        <v>2</v>
      </c>
      <c r="F326" t="str">
        <f>INDEX(Stores[storetype],MATCH(Sales[[#This Row],[store_no]],Stores[store_no],0))</f>
        <v>B</v>
      </c>
      <c r="G326" t="str">
        <f>INDEX(Stores[location_city],MATCH(Sales[[#This Row],[store_no]],Stores[store_no],0))</f>
        <v>Chicago</v>
      </c>
      <c r="H326" t="str">
        <f>INDEX(Stores[location_state],MATCH(Sales[[#This Row],[store_no]],Stores[store_no],0))</f>
        <v>Illinois</v>
      </c>
      <c r="I326">
        <f>INDEX(Stores[sqft],MATCH(Sales[[#This Row],[store_no]],Stores[store_no],0))</f>
        <v>120700</v>
      </c>
      <c r="J326" s="4" t="str">
        <f>INDEX(Departments[dept_name],MATCH(Sales[[#This Row],[dept_no]],Departments[dept_no],0))</f>
        <v>Beauty</v>
      </c>
      <c r="K326" s="4" t="str">
        <f>CONCATENATE(Sales[[#This Row],[region]],Sales[[#This Row],[storetype]])</f>
        <v>2B</v>
      </c>
      <c r="L326" s="4">
        <f>INDEX(RegionStoreCount[Store Count],MATCH(Sales[[#This Row],[RegionStoretype]],RegionStoreCount[Region/Type],0))</f>
        <v>6</v>
      </c>
      <c r="M326" s="4">
        <f>AND(Sales[[#This Row],[date]]&lt;=TY_YTDMax,Sales[[#This Row],[date]]&gt;=TY_YTDMin)*Sales[[#This Row],[sales]]</f>
        <v>0</v>
      </c>
      <c r="N326" s="4">
        <f>AND(Sales[[#This Row],[date]]&lt;=LY_YTDMax,Sales[[#This Row],[date]]&gt;=LY_YTDMin)*Sales[[#This Row],[sales]]</f>
        <v>205905.13159999999</v>
      </c>
      <c r="O326" s="4">
        <f>AND(Sales[[#This Row],[date]]&gt;=YoY_Min,Sales[[#This Row],[date]]&lt;=TY_YTDMax)*(Sales[[#This Row],[sales]]/Sales[[#This Row],[sqft]])</f>
        <v>0</v>
      </c>
      <c r="P326" s="4">
        <f>SUMIF(Sales[RegionStoretype],Sales[[#This Row],[RegionStoretype]],Sales[YoY_SSF])/Sales[[#This Row],[Region_TypeCount]]</f>
        <v>58.393757732919049</v>
      </c>
    </row>
    <row r="327" spans="1:16" x14ac:dyDescent="0.25">
      <c r="A327" s="1">
        <v>42741</v>
      </c>
      <c r="B327">
        <v>18</v>
      </c>
      <c r="C327">
        <v>4</v>
      </c>
      <c r="D327">
        <v>7168.6034</v>
      </c>
      <c r="E327">
        <f>INDEX(Stores[region],MATCH(Sales[[#This Row],[store_no]],Stores[store_no],0))</f>
        <v>2</v>
      </c>
      <c r="F327" t="str">
        <f>INDEX(Stores[storetype],MATCH(Sales[[#This Row],[store_no]],Stores[store_no],0))</f>
        <v>B</v>
      </c>
      <c r="G327" t="str">
        <f>INDEX(Stores[location_city],MATCH(Sales[[#This Row],[store_no]],Stores[store_no],0))</f>
        <v>Chicago</v>
      </c>
      <c r="H327" t="str">
        <f>INDEX(Stores[location_state],MATCH(Sales[[#This Row],[store_no]],Stores[store_no],0))</f>
        <v>Illinois</v>
      </c>
      <c r="I327">
        <f>INDEX(Stores[sqft],MATCH(Sales[[#This Row],[store_no]],Stores[store_no],0))</f>
        <v>120700</v>
      </c>
      <c r="J327" s="4" t="str">
        <f>INDEX(Departments[dept_name],MATCH(Sales[[#This Row],[dept_no]],Departments[dept_no],0))</f>
        <v>Books</v>
      </c>
      <c r="K327" s="4" t="str">
        <f>CONCATENATE(Sales[[#This Row],[region]],Sales[[#This Row],[storetype]])</f>
        <v>2B</v>
      </c>
      <c r="L327" s="4">
        <f>INDEX(RegionStoreCount[Store Count],MATCH(Sales[[#This Row],[RegionStoretype]],RegionStoreCount[Region/Type],0))</f>
        <v>6</v>
      </c>
      <c r="M327" s="4">
        <f>AND(Sales[[#This Row],[date]]&lt;=TY_YTDMax,Sales[[#This Row],[date]]&gt;=TY_YTDMin)*Sales[[#This Row],[sales]]</f>
        <v>0</v>
      </c>
      <c r="N327" s="4">
        <f>AND(Sales[[#This Row],[date]]&lt;=LY_YTDMax,Sales[[#This Row],[date]]&gt;=LY_YTDMin)*Sales[[#This Row],[sales]]</f>
        <v>7168.6034</v>
      </c>
      <c r="O327" s="4">
        <f>AND(Sales[[#This Row],[date]]&gt;=YoY_Min,Sales[[#This Row],[date]]&lt;=TY_YTDMax)*(Sales[[#This Row],[sales]]/Sales[[#This Row],[sqft]])</f>
        <v>0</v>
      </c>
      <c r="P327" s="4">
        <f>SUMIF(Sales[RegionStoretype],Sales[[#This Row],[RegionStoretype]],Sales[YoY_SSF])/Sales[[#This Row],[Region_TypeCount]]</f>
        <v>58.393757732919049</v>
      </c>
    </row>
    <row r="328" spans="1:16" x14ac:dyDescent="0.25">
      <c r="A328" s="1">
        <v>42741</v>
      </c>
      <c r="B328">
        <v>18</v>
      </c>
      <c r="C328">
        <v>5</v>
      </c>
      <c r="D328">
        <v>36139.603500000005</v>
      </c>
      <c r="E328">
        <f>INDEX(Stores[region],MATCH(Sales[[#This Row],[store_no]],Stores[store_no],0))</f>
        <v>2</v>
      </c>
      <c r="F328" t="str">
        <f>INDEX(Stores[storetype],MATCH(Sales[[#This Row],[store_no]],Stores[store_no],0))</f>
        <v>B</v>
      </c>
      <c r="G328" t="str">
        <f>INDEX(Stores[location_city],MATCH(Sales[[#This Row],[store_no]],Stores[store_no],0))</f>
        <v>Chicago</v>
      </c>
      <c r="H328" t="str">
        <f>INDEX(Stores[location_state],MATCH(Sales[[#This Row],[store_no]],Stores[store_no],0))</f>
        <v>Illinois</v>
      </c>
      <c r="I328">
        <f>INDEX(Stores[sqft],MATCH(Sales[[#This Row],[store_no]],Stores[store_no],0))</f>
        <v>120700</v>
      </c>
      <c r="J328" s="4" t="str">
        <f>INDEX(Departments[dept_name],MATCH(Sales[[#This Row],[dept_no]],Departments[dept_no],0))</f>
        <v>Clothing</v>
      </c>
      <c r="K328" s="4" t="str">
        <f>CONCATENATE(Sales[[#This Row],[region]],Sales[[#This Row],[storetype]])</f>
        <v>2B</v>
      </c>
      <c r="L328" s="4">
        <f>INDEX(RegionStoreCount[Store Count],MATCH(Sales[[#This Row],[RegionStoretype]],RegionStoreCount[Region/Type],0))</f>
        <v>6</v>
      </c>
      <c r="M328" s="4">
        <f>AND(Sales[[#This Row],[date]]&lt;=TY_YTDMax,Sales[[#This Row],[date]]&gt;=TY_YTDMin)*Sales[[#This Row],[sales]]</f>
        <v>0</v>
      </c>
      <c r="N328" s="4">
        <f>AND(Sales[[#This Row],[date]]&lt;=LY_YTDMax,Sales[[#This Row],[date]]&gt;=LY_YTDMin)*Sales[[#This Row],[sales]]</f>
        <v>36139.603500000005</v>
      </c>
      <c r="O328" s="4">
        <f>AND(Sales[[#This Row],[date]]&gt;=YoY_Min,Sales[[#This Row],[date]]&lt;=TY_YTDMax)*(Sales[[#This Row],[sales]]/Sales[[#This Row],[sqft]])</f>
        <v>0</v>
      </c>
      <c r="P328" s="4">
        <f>SUMIF(Sales[RegionStoretype],Sales[[#This Row],[RegionStoretype]],Sales[YoY_SSF])/Sales[[#This Row],[Region_TypeCount]]</f>
        <v>58.393757732919049</v>
      </c>
    </row>
    <row r="329" spans="1:16" x14ac:dyDescent="0.25">
      <c r="A329" s="1">
        <v>42741</v>
      </c>
      <c r="B329">
        <v>18</v>
      </c>
      <c r="C329">
        <v>6</v>
      </c>
      <c r="D329">
        <v>40478.157399999996</v>
      </c>
      <c r="E329">
        <f>INDEX(Stores[region],MATCH(Sales[[#This Row],[store_no]],Stores[store_no],0))</f>
        <v>2</v>
      </c>
      <c r="F329" t="str">
        <f>INDEX(Stores[storetype],MATCH(Sales[[#This Row],[store_no]],Stores[store_no],0))</f>
        <v>B</v>
      </c>
      <c r="G329" t="str">
        <f>INDEX(Stores[location_city],MATCH(Sales[[#This Row],[store_no]],Stores[store_no],0))</f>
        <v>Chicago</v>
      </c>
      <c r="H329" t="str">
        <f>INDEX(Stores[location_state],MATCH(Sales[[#This Row],[store_no]],Stores[store_no],0))</f>
        <v>Illinois</v>
      </c>
      <c r="I329">
        <f>INDEX(Stores[sqft],MATCH(Sales[[#This Row],[store_no]],Stores[store_no],0))</f>
        <v>120700</v>
      </c>
      <c r="J329" s="4" t="str">
        <f>INDEX(Departments[dept_name],MATCH(Sales[[#This Row],[dept_no]],Departments[dept_no],0))</f>
        <v>Computers</v>
      </c>
      <c r="K329" s="4" t="str">
        <f>CONCATENATE(Sales[[#This Row],[region]],Sales[[#This Row],[storetype]])</f>
        <v>2B</v>
      </c>
      <c r="L329" s="4">
        <f>INDEX(RegionStoreCount[Store Count],MATCH(Sales[[#This Row],[RegionStoretype]],RegionStoreCount[Region/Type],0))</f>
        <v>6</v>
      </c>
      <c r="M329" s="4">
        <f>AND(Sales[[#This Row],[date]]&lt;=TY_YTDMax,Sales[[#This Row],[date]]&gt;=TY_YTDMin)*Sales[[#This Row],[sales]]</f>
        <v>0</v>
      </c>
      <c r="N329" s="4">
        <f>AND(Sales[[#This Row],[date]]&lt;=LY_YTDMax,Sales[[#This Row],[date]]&gt;=LY_YTDMin)*Sales[[#This Row],[sales]]</f>
        <v>40478.157399999996</v>
      </c>
      <c r="O329" s="4">
        <f>AND(Sales[[#This Row],[date]]&gt;=YoY_Min,Sales[[#This Row],[date]]&lt;=TY_YTDMax)*(Sales[[#This Row],[sales]]/Sales[[#This Row],[sqft]])</f>
        <v>0</v>
      </c>
      <c r="P329" s="4">
        <f>SUMIF(Sales[RegionStoretype],Sales[[#This Row],[RegionStoretype]],Sales[YoY_SSF])/Sales[[#This Row],[Region_TypeCount]]</f>
        <v>58.393757732919049</v>
      </c>
    </row>
    <row r="330" spans="1:16" x14ac:dyDescent="0.25">
      <c r="A330" s="1">
        <v>42741</v>
      </c>
      <c r="B330">
        <v>18</v>
      </c>
      <c r="C330">
        <v>7</v>
      </c>
      <c r="D330">
        <v>34343.160599999996</v>
      </c>
      <c r="E330">
        <f>INDEX(Stores[region],MATCH(Sales[[#This Row],[store_no]],Stores[store_no],0))</f>
        <v>2</v>
      </c>
      <c r="F330" t="str">
        <f>INDEX(Stores[storetype],MATCH(Sales[[#This Row],[store_no]],Stores[store_no],0))</f>
        <v>B</v>
      </c>
      <c r="G330" t="str">
        <f>INDEX(Stores[location_city],MATCH(Sales[[#This Row],[store_no]],Stores[store_no],0))</f>
        <v>Chicago</v>
      </c>
      <c r="H330" t="str">
        <f>INDEX(Stores[location_state],MATCH(Sales[[#This Row],[store_no]],Stores[store_no],0))</f>
        <v>Illinois</v>
      </c>
      <c r="I330">
        <f>INDEX(Stores[sqft],MATCH(Sales[[#This Row],[store_no]],Stores[store_no],0))</f>
        <v>120700</v>
      </c>
      <c r="J330" s="4" t="str">
        <f>INDEX(Departments[dept_name],MATCH(Sales[[#This Row],[dept_no]],Departments[dept_no],0))</f>
        <v>Electronics</v>
      </c>
      <c r="K330" s="4" t="str">
        <f>CONCATENATE(Sales[[#This Row],[region]],Sales[[#This Row],[storetype]])</f>
        <v>2B</v>
      </c>
      <c r="L330" s="4">
        <f>INDEX(RegionStoreCount[Store Count],MATCH(Sales[[#This Row],[RegionStoretype]],RegionStoreCount[Region/Type],0))</f>
        <v>6</v>
      </c>
      <c r="M330" s="4">
        <f>AND(Sales[[#This Row],[date]]&lt;=TY_YTDMax,Sales[[#This Row],[date]]&gt;=TY_YTDMin)*Sales[[#This Row],[sales]]</f>
        <v>0</v>
      </c>
      <c r="N330" s="4">
        <f>AND(Sales[[#This Row],[date]]&lt;=LY_YTDMax,Sales[[#This Row],[date]]&gt;=LY_YTDMin)*Sales[[#This Row],[sales]]</f>
        <v>34343.160599999996</v>
      </c>
      <c r="O330" s="4">
        <f>AND(Sales[[#This Row],[date]]&gt;=YoY_Min,Sales[[#This Row],[date]]&lt;=TY_YTDMax)*(Sales[[#This Row],[sales]]/Sales[[#This Row],[sqft]])</f>
        <v>0</v>
      </c>
      <c r="P330" s="4">
        <f>SUMIF(Sales[RegionStoretype],Sales[[#This Row],[RegionStoretype]],Sales[YoY_SSF])/Sales[[#This Row],[Region_TypeCount]]</f>
        <v>58.393757732919049</v>
      </c>
    </row>
    <row r="331" spans="1:16" x14ac:dyDescent="0.25">
      <c r="A331" s="1">
        <v>42741</v>
      </c>
      <c r="B331">
        <v>18</v>
      </c>
      <c r="C331">
        <v>8</v>
      </c>
      <c r="D331">
        <v>17424.394400000001</v>
      </c>
      <c r="E331">
        <f>INDEX(Stores[region],MATCH(Sales[[#This Row],[store_no]],Stores[store_no],0))</f>
        <v>2</v>
      </c>
      <c r="F331" t="str">
        <f>INDEX(Stores[storetype],MATCH(Sales[[#This Row],[store_no]],Stores[store_no],0))</f>
        <v>B</v>
      </c>
      <c r="G331" t="str">
        <f>INDEX(Stores[location_city],MATCH(Sales[[#This Row],[store_no]],Stores[store_no],0))</f>
        <v>Chicago</v>
      </c>
      <c r="H331" t="str">
        <f>INDEX(Stores[location_state],MATCH(Sales[[#This Row],[store_no]],Stores[store_no],0))</f>
        <v>Illinois</v>
      </c>
      <c r="I331">
        <f>INDEX(Stores[sqft],MATCH(Sales[[#This Row],[store_no]],Stores[store_no],0))</f>
        <v>120700</v>
      </c>
      <c r="J331" s="4" t="str">
        <f>INDEX(Departments[dept_name],MATCH(Sales[[#This Row],[dept_no]],Departments[dept_no],0))</f>
        <v>Games</v>
      </c>
      <c r="K331" s="4" t="str">
        <f>CONCATENATE(Sales[[#This Row],[region]],Sales[[#This Row],[storetype]])</f>
        <v>2B</v>
      </c>
      <c r="L331" s="4">
        <f>INDEX(RegionStoreCount[Store Count],MATCH(Sales[[#This Row],[RegionStoretype]],RegionStoreCount[Region/Type],0))</f>
        <v>6</v>
      </c>
      <c r="M331" s="4">
        <f>AND(Sales[[#This Row],[date]]&lt;=TY_YTDMax,Sales[[#This Row],[date]]&gt;=TY_YTDMin)*Sales[[#This Row],[sales]]</f>
        <v>0</v>
      </c>
      <c r="N331" s="4">
        <f>AND(Sales[[#This Row],[date]]&lt;=LY_YTDMax,Sales[[#This Row],[date]]&gt;=LY_YTDMin)*Sales[[#This Row],[sales]]</f>
        <v>17424.394400000001</v>
      </c>
      <c r="O331" s="4">
        <f>AND(Sales[[#This Row],[date]]&gt;=YoY_Min,Sales[[#This Row],[date]]&lt;=TY_YTDMax)*(Sales[[#This Row],[sales]]/Sales[[#This Row],[sqft]])</f>
        <v>0</v>
      </c>
      <c r="P331" s="4">
        <f>SUMIF(Sales[RegionStoretype],Sales[[#This Row],[RegionStoretype]],Sales[YoY_SSF])/Sales[[#This Row],[Region_TypeCount]]</f>
        <v>58.393757732919049</v>
      </c>
    </row>
    <row r="332" spans="1:16" x14ac:dyDescent="0.25">
      <c r="A332" s="1">
        <v>42741</v>
      </c>
      <c r="B332">
        <v>18</v>
      </c>
      <c r="C332">
        <v>9</v>
      </c>
      <c r="D332">
        <v>123.68470000000001</v>
      </c>
      <c r="E332">
        <f>INDEX(Stores[region],MATCH(Sales[[#This Row],[store_no]],Stores[store_no],0))</f>
        <v>2</v>
      </c>
      <c r="F332" t="str">
        <f>INDEX(Stores[storetype],MATCH(Sales[[#This Row],[store_no]],Stores[store_no],0))</f>
        <v>B</v>
      </c>
      <c r="G332" t="str">
        <f>INDEX(Stores[location_city],MATCH(Sales[[#This Row],[store_no]],Stores[store_no],0))</f>
        <v>Chicago</v>
      </c>
      <c r="H332" t="str">
        <f>INDEX(Stores[location_state],MATCH(Sales[[#This Row],[store_no]],Stores[store_no],0))</f>
        <v>Illinois</v>
      </c>
      <c r="I332">
        <f>INDEX(Stores[sqft],MATCH(Sales[[#This Row],[store_no]],Stores[store_no],0))</f>
        <v>120700</v>
      </c>
      <c r="J332" s="4" t="str">
        <f>INDEX(Departments[dept_name],MATCH(Sales[[#This Row],[dept_no]],Departments[dept_no],0))</f>
        <v>Garden</v>
      </c>
      <c r="K332" s="4" t="str">
        <f>CONCATENATE(Sales[[#This Row],[region]],Sales[[#This Row],[storetype]])</f>
        <v>2B</v>
      </c>
      <c r="L332" s="4">
        <f>INDEX(RegionStoreCount[Store Count],MATCH(Sales[[#This Row],[RegionStoretype]],RegionStoreCount[Region/Type],0))</f>
        <v>6</v>
      </c>
      <c r="M332" s="4">
        <f>AND(Sales[[#This Row],[date]]&lt;=TY_YTDMax,Sales[[#This Row],[date]]&gt;=TY_YTDMin)*Sales[[#This Row],[sales]]</f>
        <v>0</v>
      </c>
      <c r="N332" s="4">
        <f>AND(Sales[[#This Row],[date]]&lt;=LY_YTDMax,Sales[[#This Row],[date]]&gt;=LY_YTDMin)*Sales[[#This Row],[sales]]</f>
        <v>123.68470000000001</v>
      </c>
      <c r="O332" s="4">
        <f>AND(Sales[[#This Row],[date]]&gt;=YoY_Min,Sales[[#This Row],[date]]&lt;=TY_YTDMax)*(Sales[[#This Row],[sales]]/Sales[[#This Row],[sqft]])</f>
        <v>0</v>
      </c>
      <c r="P332" s="4">
        <f>SUMIF(Sales[RegionStoretype],Sales[[#This Row],[RegionStoretype]],Sales[YoY_SSF])/Sales[[#This Row],[Region_TypeCount]]</f>
        <v>58.393757732919049</v>
      </c>
    </row>
    <row r="333" spans="1:16" x14ac:dyDescent="0.25">
      <c r="A333" s="1">
        <v>42741</v>
      </c>
      <c r="B333">
        <v>18</v>
      </c>
      <c r="C333">
        <v>10</v>
      </c>
      <c r="D333">
        <v>5250.1012000000001</v>
      </c>
      <c r="E333">
        <f>INDEX(Stores[region],MATCH(Sales[[#This Row],[store_no]],Stores[store_no],0))</f>
        <v>2</v>
      </c>
      <c r="F333" t="str">
        <f>INDEX(Stores[storetype],MATCH(Sales[[#This Row],[store_no]],Stores[store_no],0))</f>
        <v>B</v>
      </c>
      <c r="G333" t="str">
        <f>INDEX(Stores[location_city],MATCH(Sales[[#This Row],[store_no]],Stores[store_no],0))</f>
        <v>Chicago</v>
      </c>
      <c r="H333" t="str">
        <f>INDEX(Stores[location_state],MATCH(Sales[[#This Row],[store_no]],Stores[store_no],0))</f>
        <v>Illinois</v>
      </c>
      <c r="I333">
        <f>INDEX(Stores[sqft],MATCH(Sales[[#This Row],[store_no]],Stores[store_no],0))</f>
        <v>120700</v>
      </c>
      <c r="J333" s="4" t="str">
        <f>INDEX(Departments[dept_name],MATCH(Sales[[#This Row],[dept_no]],Departments[dept_no],0))</f>
        <v>Health</v>
      </c>
      <c r="K333" s="4" t="str">
        <f>CONCATENATE(Sales[[#This Row],[region]],Sales[[#This Row],[storetype]])</f>
        <v>2B</v>
      </c>
      <c r="L333" s="4">
        <f>INDEX(RegionStoreCount[Store Count],MATCH(Sales[[#This Row],[RegionStoretype]],RegionStoreCount[Region/Type],0))</f>
        <v>6</v>
      </c>
      <c r="M333" s="4">
        <f>AND(Sales[[#This Row],[date]]&lt;=TY_YTDMax,Sales[[#This Row],[date]]&gt;=TY_YTDMin)*Sales[[#This Row],[sales]]</f>
        <v>0</v>
      </c>
      <c r="N333" s="4">
        <f>AND(Sales[[#This Row],[date]]&lt;=LY_YTDMax,Sales[[#This Row],[date]]&gt;=LY_YTDMin)*Sales[[#This Row],[sales]]</f>
        <v>5250.1012000000001</v>
      </c>
      <c r="O333" s="4">
        <f>AND(Sales[[#This Row],[date]]&gt;=YoY_Min,Sales[[#This Row],[date]]&lt;=TY_YTDMax)*(Sales[[#This Row],[sales]]/Sales[[#This Row],[sqft]])</f>
        <v>0</v>
      </c>
      <c r="P333" s="4">
        <f>SUMIF(Sales[RegionStoretype],Sales[[#This Row],[RegionStoretype]],Sales[YoY_SSF])/Sales[[#This Row],[Region_TypeCount]]</f>
        <v>58.393757732919049</v>
      </c>
    </row>
    <row r="334" spans="1:16" x14ac:dyDescent="0.25">
      <c r="A334" s="1">
        <v>42741</v>
      </c>
      <c r="B334">
        <v>18</v>
      </c>
      <c r="C334">
        <v>11</v>
      </c>
      <c r="D334">
        <v>40127.076600000008</v>
      </c>
      <c r="E334">
        <f>INDEX(Stores[region],MATCH(Sales[[#This Row],[store_no]],Stores[store_no],0))</f>
        <v>2</v>
      </c>
      <c r="F334" t="str">
        <f>INDEX(Stores[storetype],MATCH(Sales[[#This Row],[store_no]],Stores[store_no],0))</f>
        <v>B</v>
      </c>
      <c r="G334" t="str">
        <f>INDEX(Stores[location_city],MATCH(Sales[[#This Row],[store_no]],Stores[store_no],0))</f>
        <v>Chicago</v>
      </c>
      <c r="H334" t="str">
        <f>INDEX(Stores[location_state],MATCH(Sales[[#This Row],[store_no]],Stores[store_no],0))</f>
        <v>Illinois</v>
      </c>
      <c r="I334">
        <f>INDEX(Stores[sqft],MATCH(Sales[[#This Row],[store_no]],Stores[store_no],0))</f>
        <v>120700</v>
      </c>
      <c r="J334" s="4" t="str">
        <f>INDEX(Departments[dept_name],MATCH(Sales[[#This Row],[dept_no]],Departments[dept_no],0))</f>
        <v>Home</v>
      </c>
      <c r="K334" s="4" t="str">
        <f>CONCATENATE(Sales[[#This Row],[region]],Sales[[#This Row],[storetype]])</f>
        <v>2B</v>
      </c>
      <c r="L334" s="4">
        <f>INDEX(RegionStoreCount[Store Count],MATCH(Sales[[#This Row],[RegionStoretype]],RegionStoreCount[Region/Type],0))</f>
        <v>6</v>
      </c>
      <c r="M334" s="4">
        <f>AND(Sales[[#This Row],[date]]&lt;=TY_YTDMax,Sales[[#This Row],[date]]&gt;=TY_YTDMin)*Sales[[#This Row],[sales]]</f>
        <v>0</v>
      </c>
      <c r="N334" s="4">
        <f>AND(Sales[[#This Row],[date]]&lt;=LY_YTDMax,Sales[[#This Row],[date]]&gt;=LY_YTDMin)*Sales[[#This Row],[sales]]</f>
        <v>40127.076600000008</v>
      </c>
      <c r="O334" s="4">
        <f>AND(Sales[[#This Row],[date]]&gt;=YoY_Min,Sales[[#This Row],[date]]&lt;=TY_YTDMax)*(Sales[[#This Row],[sales]]/Sales[[#This Row],[sqft]])</f>
        <v>0</v>
      </c>
      <c r="P334" s="4">
        <f>SUMIF(Sales[RegionStoretype],Sales[[#This Row],[RegionStoretype]],Sales[YoY_SSF])/Sales[[#This Row],[Region_TypeCount]]</f>
        <v>58.393757732919049</v>
      </c>
    </row>
    <row r="335" spans="1:16" x14ac:dyDescent="0.25">
      <c r="A335" s="1">
        <v>42741</v>
      </c>
      <c r="B335">
        <v>18</v>
      </c>
      <c r="C335">
        <v>12</v>
      </c>
      <c r="D335">
        <v>132830.2311</v>
      </c>
      <c r="E335">
        <f>INDEX(Stores[region],MATCH(Sales[[#This Row],[store_no]],Stores[store_no],0))</f>
        <v>2</v>
      </c>
      <c r="F335" t="str">
        <f>INDEX(Stores[storetype],MATCH(Sales[[#This Row],[store_no]],Stores[store_no],0))</f>
        <v>B</v>
      </c>
      <c r="G335" t="str">
        <f>INDEX(Stores[location_city],MATCH(Sales[[#This Row],[store_no]],Stores[store_no],0))</f>
        <v>Chicago</v>
      </c>
      <c r="H335" t="str">
        <f>INDEX(Stores[location_state],MATCH(Sales[[#This Row],[store_no]],Stores[store_no],0))</f>
        <v>Illinois</v>
      </c>
      <c r="I335">
        <f>INDEX(Stores[sqft],MATCH(Sales[[#This Row],[store_no]],Stores[store_no],0))</f>
        <v>120700</v>
      </c>
      <c r="J335" s="4" t="str">
        <f>INDEX(Departments[dept_name],MATCH(Sales[[#This Row],[dept_no]],Departments[dept_no],0))</f>
        <v>Jewelery</v>
      </c>
      <c r="K335" s="4" t="str">
        <f>CONCATENATE(Sales[[#This Row],[region]],Sales[[#This Row],[storetype]])</f>
        <v>2B</v>
      </c>
      <c r="L335" s="4">
        <f>INDEX(RegionStoreCount[Store Count],MATCH(Sales[[#This Row],[RegionStoretype]],RegionStoreCount[Region/Type],0))</f>
        <v>6</v>
      </c>
      <c r="M335" s="4">
        <f>AND(Sales[[#This Row],[date]]&lt;=TY_YTDMax,Sales[[#This Row],[date]]&gt;=TY_YTDMin)*Sales[[#This Row],[sales]]</f>
        <v>0</v>
      </c>
      <c r="N335" s="4">
        <f>AND(Sales[[#This Row],[date]]&lt;=LY_YTDMax,Sales[[#This Row],[date]]&gt;=LY_YTDMin)*Sales[[#This Row],[sales]]</f>
        <v>132830.2311</v>
      </c>
      <c r="O335" s="4">
        <f>AND(Sales[[#This Row],[date]]&gt;=YoY_Min,Sales[[#This Row],[date]]&lt;=TY_YTDMax)*(Sales[[#This Row],[sales]]/Sales[[#This Row],[sqft]])</f>
        <v>0</v>
      </c>
      <c r="P335" s="4">
        <f>SUMIF(Sales[RegionStoretype],Sales[[#This Row],[RegionStoretype]],Sales[YoY_SSF])/Sales[[#This Row],[Region_TypeCount]]</f>
        <v>58.393757732919049</v>
      </c>
    </row>
    <row r="336" spans="1:16" x14ac:dyDescent="0.25">
      <c r="A336" s="1">
        <v>42741</v>
      </c>
      <c r="B336">
        <v>18</v>
      </c>
      <c r="C336">
        <v>13</v>
      </c>
      <c r="D336">
        <v>31353.483799999998</v>
      </c>
      <c r="E336">
        <f>INDEX(Stores[region],MATCH(Sales[[#This Row],[store_no]],Stores[store_no],0))</f>
        <v>2</v>
      </c>
      <c r="F336" t="str">
        <f>INDEX(Stores[storetype],MATCH(Sales[[#This Row],[store_no]],Stores[store_no],0))</f>
        <v>B</v>
      </c>
      <c r="G336" t="str">
        <f>INDEX(Stores[location_city],MATCH(Sales[[#This Row],[store_no]],Stores[store_no],0))</f>
        <v>Chicago</v>
      </c>
      <c r="H336" t="str">
        <f>INDEX(Stores[location_state],MATCH(Sales[[#This Row],[store_no]],Stores[store_no],0))</f>
        <v>Illinois</v>
      </c>
      <c r="I336">
        <f>INDEX(Stores[sqft],MATCH(Sales[[#This Row],[store_no]],Stores[store_no],0))</f>
        <v>120700</v>
      </c>
      <c r="J336" s="4" t="str">
        <f>INDEX(Departments[dept_name],MATCH(Sales[[#This Row],[dept_no]],Departments[dept_no],0))</f>
        <v>Kids</v>
      </c>
      <c r="K336" s="4" t="str">
        <f>CONCATENATE(Sales[[#This Row],[region]],Sales[[#This Row],[storetype]])</f>
        <v>2B</v>
      </c>
      <c r="L336" s="4">
        <f>INDEX(RegionStoreCount[Store Count],MATCH(Sales[[#This Row],[RegionStoretype]],RegionStoreCount[Region/Type],0))</f>
        <v>6</v>
      </c>
      <c r="M336" s="4">
        <f>AND(Sales[[#This Row],[date]]&lt;=TY_YTDMax,Sales[[#This Row],[date]]&gt;=TY_YTDMin)*Sales[[#This Row],[sales]]</f>
        <v>0</v>
      </c>
      <c r="N336" s="4">
        <f>AND(Sales[[#This Row],[date]]&lt;=LY_YTDMax,Sales[[#This Row],[date]]&gt;=LY_YTDMin)*Sales[[#This Row],[sales]]</f>
        <v>31353.483799999998</v>
      </c>
      <c r="O336" s="4">
        <f>AND(Sales[[#This Row],[date]]&gt;=YoY_Min,Sales[[#This Row],[date]]&lt;=TY_YTDMax)*(Sales[[#This Row],[sales]]/Sales[[#This Row],[sqft]])</f>
        <v>0</v>
      </c>
      <c r="P336" s="4">
        <f>SUMIF(Sales[RegionStoretype],Sales[[#This Row],[RegionStoretype]],Sales[YoY_SSF])/Sales[[#This Row],[Region_TypeCount]]</f>
        <v>58.393757732919049</v>
      </c>
    </row>
    <row r="337" spans="1:16" x14ac:dyDescent="0.25">
      <c r="A337" s="1">
        <v>42741</v>
      </c>
      <c r="B337">
        <v>18</v>
      </c>
      <c r="C337">
        <v>14</v>
      </c>
      <c r="D337">
        <v>43367.216899999999</v>
      </c>
      <c r="E337">
        <f>INDEX(Stores[region],MATCH(Sales[[#This Row],[store_no]],Stores[store_no],0))</f>
        <v>2</v>
      </c>
      <c r="F337" t="str">
        <f>INDEX(Stores[storetype],MATCH(Sales[[#This Row],[store_no]],Stores[store_no],0))</f>
        <v>B</v>
      </c>
      <c r="G337" t="str">
        <f>INDEX(Stores[location_city],MATCH(Sales[[#This Row],[store_no]],Stores[store_no],0))</f>
        <v>Chicago</v>
      </c>
      <c r="H337" t="str">
        <f>INDEX(Stores[location_state],MATCH(Sales[[#This Row],[store_no]],Stores[store_no],0))</f>
        <v>Illinois</v>
      </c>
      <c r="I337">
        <f>INDEX(Stores[sqft],MATCH(Sales[[#This Row],[store_no]],Stores[store_no],0))</f>
        <v>120700</v>
      </c>
      <c r="J337" s="4" t="str">
        <f>INDEX(Departments[dept_name],MATCH(Sales[[#This Row],[dept_no]],Departments[dept_no],0))</f>
        <v>Movies</v>
      </c>
      <c r="K337" s="4" t="str">
        <f>CONCATENATE(Sales[[#This Row],[region]],Sales[[#This Row],[storetype]])</f>
        <v>2B</v>
      </c>
      <c r="L337" s="4">
        <f>INDEX(RegionStoreCount[Store Count],MATCH(Sales[[#This Row],[RegionStoretype]],RegionStoreCount[Region/Type],0))</f>
        <v>6</v>
      </c>
      <c r="M337" s="4">
        <f>AND(Sales[[#This Row],[date]]&lt;=TY_YTDMax,Sales[[#This Row],[date]]&gt;=TY_YTDMin)*Sales[[#This Row],[sales]]</f>
        <v>0</v>
      </c>
      <c r="N337" s="4">
        <f>AND(Sales[[#This Row],[date]]&lt;=LY_YTDMax,Sales[[#This Row],[date]]&gt;=LY_YTDMin)*Sales[[#This Row],[sales]]</f>
        <v>43367.216899999999</v>
      </c>
      <c r="O337" s="4">
        <f>AND(Sales[[#This Row],[date]]&gt;=YoY_Min,Sales[[#This Row],[date]]&lt;=TY_YTDMax)*(Sales[[#This Row],[sales]]/Sales[[#This Row],[sqft]])</f>
        <v>0</v>
      </c>
      <c r="P337" s="4">
        <f>SUMIF(Sales[RegionStoretype],Sales[[#This Row],[RegionStoretype]],Sales[YoY_SSF])/Sales[[#This Row],[Region_TypeCount]]</f>
        <v>58.393757732919049</v>
      </c>
    </row>
    <row r="338" spans="1:16" x14ac:dyDescent="0.25">
      <c r="A338" s="1">
        <v>42741</v>
      </c>
      <c r="B338">
        <v>18</v>
      </c>
      <c r="C338">
        <v>15</v>
      </c>
      <c r="D338">
        <v>65332.297700000003</v>
      </c>
      <c r="E338">
        <f>INDEX(Stores[region],MATCH(Sales[[#This Row],[store_no]],Stores[store_no],0))</f>
        <v>2</v>
      </c>
      <c r="F338" t="str">
        <f>INDEX(Stores[storetype],MATCH(Sales[[#This Row],[store_no]],Stores[store_no],0))</f>
        <v>B</v>
      </c>
      <c r="G338" t="str">
        <f>INDEX(Stores[location_city],MATCH(Sales[[#This Row],[store_no]],Stores[store_no],0))</f>
        <v>Chicago</v>
      </c>
      <c r="H338" t="str">
        <f>INDEX(Stores[location_state],MATCH(Sales[[#This Row],[store_no]],Stores[store_no],0))</f>
        <v>Illinois</v>
      </c>
      <c r="I338">
        <f>INDEX(Stores[sqft],MATCH(Sales[[#This Row],[store_no]],Stores[store_no],0))</f>
        <v>120700</v>
      </c>
      <c r="J338" s="4" t="str">
        <f>INDEX(Departments[dept_name],MATCH(Sales[[#This Row],[dept_no]],Departments[dept_no],0))</f>
        <v>Music</v>
      </c>
      <c r="K338" s="4" t="str">
        <f>CONCATENATE(Sales[[#This Row],[region]],Sales[[#This Row],[storetype]])</f>
        <v>2B</v>
      </c>
      <c r="L338" s="4">
        <f>INDEX(RegionStoreCount[Store Count],MATCH(Sales[[#This Row],[RegionStoretype]],RegionStoreCount[Region/Type],0))</f>
        <v>6</v>
      </c>
      <c r="M338" s="4">
        <f>AND(Sales[[#This Row],[date]]&lt;=TY_YTDMax,Sales[[#This Row],[date]]&gt;=TY_YTDMin)*Sales[[#This Row],[sales]]</f>
        <v>0</v>
      </c>
      <c r="N338" s="4">
        <f>AND(Sales[[#This Row],[date]]&lt;=LY_YTDMax,Sales[[#This Row],[date]]&gt;=LY_YTDMin)*Sales[[#This Row],[sales]]</f>
        <v>65332.297700000003</v>
      </c>
      <c r="O338" s="4">
        <f>AND(Sales[[#This Row],[date]]&gt;=YoY_Min,Sales[[#This Row],[date]]&lt;=TY_YTDMax)*(Sales[[#This Row],[sales]]/Sales[[#This Row],[sqft]])</f>
        <v>0</v>
      </c>
      <c r="P338" s="4">
        <f>SUMIF(Sales[RegionStoretype],Sales[[#This Row],[RegionStoretype]],Sales[YoY_SSF])/Sales[[#This Row],[Region_TypeCount]]</f>
        <v>58.393757732919049</v>
      </c>
    </row>
    <row r="339" spans="1:16" x14ac:dyDescent="0.25">
      <c r="A339" s="1">
        <v>42741</v>
      </c>
      <c r="B339">
        <v>18</v>
      </c>
      <c r="C339">
        <v>16</v>
      </c>
      <c r="D339">
        <v>94364.768800000005</v>
      </c>
      <c r="E339">
        <f>INDEX(Stores[region],MATCH(Sales[[#This Row],[store_no]],Stores[store_no],0))</f>
        <v>2</v>
      </c>
      <c r="F339" t="str">
        <f>INDEX(Stores[storetype],MATCH(Sales[[#This Row],[store_no]],Stores[store_no],0))</f>
        <v>B</v>
      </c>
      <c r="G339" t="str">
        <f>INDEX(Stores[location_city],MATCH(Sales[[#This Row],[store_no]],Stores[store_no],0))</f>
        <v>Chicago</v>
      </c>
      <c r="H339" t="str">
        <f>INDEX(Stores[location_state],MATCH(Sales[[#This Row],[store_no]],Stores[store_no],0))</f>
        <v>Illinois</v>
      </c>
      <c r="I339">
        <f>INDEX(Stores[sqft],MATCH(Sales[[#This Row],[store_no]],Stores[store_no],0))</f>
        <v>120700</v>
      </c>
      <c r="J339" s="4" t="str">
        <f>INDEX(Departments[dept_name],MATCH(Sales[[#This Row],[dept_no]],Departments[dept_no],0))</f>
        <v>Outdoors</v>
      </c>
      <c r="K339" s="4" t="str">
        <f>CONCATENATE(Sales[[#This Row],[region]],Sales[[#This Row],[storetype]])</f>
        <v>2B</v>
      </c>
      <c r="L339" s="4">
        <f>INDEX(RegionStoreCount[Store Count],MATCH(Sales[[#This Row],[RegionStoretype]],RegionStoreCount[Region/Type],0))</f>
        <v>6</v>
      </c>
      <c r="M339" s="4">
        <f>AND(Sales[[#This Row],[date]]&lt;=TY_YTDMax,Sales[[#This Row],[date]]&gt;=TY_YTDMin)*Sales[[#This Row],[sales]]</f>
        <v>0</v>
      </c>
      <c r="N339" s="4">
        <f>AND(Sales[[#This Row],[date]]&lt;=LY_YTDMax,Sales[[#This Row],[date]]&gt;=LY_YTDMin)*Sales[[#This Row],[sales]]</f>
        <v>94364.768800000005</v>
      </c>
      <c r="O339" s="4">
        <f>AND(Sales[[#This Row],[date]]&gt;=YoY_Min,Sales[[#This Row],[date]]&lt;=TY_YTDMax)*(Sales[[#This Row],[sales]]/Sales[[#This Row],[sqft]])</f>
        <v>0</v>
      </c>
      <c r="P339" s="4">
        <f>SUMIF(Sales[RegionStoretype],Sales[[#This Row],[RegionStoretype]],Sales[YoY_SSF])/Sales[[#This Row],[Region_TypeCount]]</f>
        <v>58.393757732919049</v>
      </c>
    </row>
    <row r="340" spans="1:16" x14ac:dyDescent="0.25">
      <c r="A340" s="1">
        <v>42741</v>
      </c>
      <c r="B340">
        <v>18</v>
      </c>
      <c r="C340">
        <v>17</v>
      </c>
      <c r="D340">
        <v>41927.6875</v>
      </c>
      <c r="E340">
        <f>INDEX(Stores[region],MATCH(Sales[[#This Row],[store_no]],Stores[store_no],0))</f>
        <v>2</v>
      </c>
      <c r="F340" t="str">
        <f>INDEX(Stores[storetype],MATCH(Sales[[#This Row],[store_no]],Stores[store_no],0))</f>
        <v>B</v>
      </c>
      <c r="G340" t="str">
        <f>INDEX(Stores[location_city],MATCH(Sales[[#This Row],[store_no]],Stores[store_no],0))</f>
        <v>Chicago</v>
      </c>
      <c r="H340" t="str">
        <f>INDEX(Stores[location_state],MATCH(Sales[[#This Row],[store_no]],Stores[store_no],0))</f>
        <v>Illinois</v>
      </c>
      <c r="I340">
        <f>INDEX(Stores[sqft],MATCH(Sales[[#This Row],[store_no]],Stores[store_no],0))</f>
        <v>120700</v>
      </c>
      <c r="J340" s="4" t="str">
        <f>INDEX(Departments[dept_name],MATCH(Sales[[#This Row],[dept_no]],Departments[dept_no],0))</f>
        <v>Shoes</v>
      </c>
      <c r="K340" s="4" t="str">
        <f>CONCATENATE(Sales[[#This Row],[region]],Sales[[#This Row],[storetype]])</f>
        <v>2B</v>
      </c>
      <c r="L340" s="4">
        <f>INDEX(RegionStoreCount[Store Count],MATCH(Sales[[#This Row],[RegionStoretype]],RegionStoreCount[Region/Type],0))</f>
        <v>6</v>
      </c>
      <c r="M340" s="4">
        <f>AND(Sales[[#This Row],[date]]&lt;=TY_YTDMax,Sales[[#This Row],[date]]&gt;=TY_YTDMin)*Sales[[#This Row],[sales]]</f>
        <v>0</v>
      </c>
      <c r="N340" s="4">
        <f>AND(Sales[[#This Row],[date]]&lt;=LY_YTDMax,Sales[[#This Row],[date]]&gt;=LY_YTDMin)*Sales[[#This Row],[sales]]</f>
        <v>41927.6875</v>
      </c>
      <c r="O340" s="4">
        <f>AND(Sales[[#This Row],[date]]&gt;=YoY_Min,Sales[[#This Row],[date]]&lt;=TY_YTDMax)*(Sales[[#This Row],[sales]]/Sales[[#This Row],[sqft]])</f>
        <v>0</v>
      </c>
      <c r="P340" s="4">
        <f>SUMIF(Sales[RegionStoretype],Sales[[#This Row],[RegionStoretype]],Sales[YoY_SSF])/Sales[[#This Row],[Region_TypeCount]]</f>
        <v>58.393757732919049</v>
      </c>
    </row>
    <row r="341" spans="1:16" x14ac:dyDescent="0.25">
      <c r="A341" s="1">
        <v>42741</v>
      </c>
      <c r="B341">
        <v>18</v>
      </c>
      <c r="C341">
        <v>18</v>
      </c>
      <c r="D341">
        <v>1049.6080000000002</v>
      </c>
      <c r="E341">
        <f>INDEX(Stores[region],MATCH(Sales[[#This Row],[store_no]],Stores[store_no],0))</f>
        <v>2</v>
      </c>
      <c r="F341" t="str">
        <f>INDEX(Stores[storetype],MATCH(Sales[[#This Row],[store_no]],Stores[store_no],0))</f>
        <v>B</v>
      </c>
      <c r="G341" t="str">
        <f>INDEX(Stores[location_city],MATCH(Sales[[#This Row],[store_no]],Stores[store_no],0))</f>
        <v>Chicago</v>
      </c>
      <c r="H341" t="str">
        <f>INDEX(Stores[location_state],MATCH(Sales[[#This Row],[store_no]],Stores[store_no],0))</f>
        <v>Illinois</v>
      </c>
      <c r="I341">
        <f>INDEX(Stores[sqft],MATCH(Sales[[#This Row],[store_no]],Stores[store_no],0))</f>
        <v>120700</v>
      </c>
      <c r="J341" s="4" t="str">
        <f>INDEX(Departments[dept_name],MATCH(Sales[[#This Row],[dept_no]],Departments[dept_no],0))</f>
        <v>Sports</v>
      </c>
      <c r="K341" s="4" t="str">
        <f>CONCATENATE(Sales[[#This Row],[region]],Sales[[#This Row],[storetype]])</f>
        <v>2B</v>
      </c>
      <c r="L341" s="4">
        <f>INDEX(RegionStoreCount[Store Count],MATCH(Sales[[#This Row],[RegionStoretype]],RegionStoreCount[Region/Type],0))</f>
        <v>6</v>
      </c>
      <c r="M341" s="4">
        <f>AND(Sales[[#This Row],[date]]&lt;=TY_YTDMax,Sales[[#This Row],[date]]&gt;=TY_YTDMin)*Sales[[#This Row],[sales]]</f>
        <v>0</v>
      </c>
      <c r="N341" s="4">
        <f>AND(Sales[[#This Row],[date]]&lt;=LY_YTDMax,Sales[[#This Row],[date]]&gt;=LY_YTDMin)*Sales[[#This Row],[sales]]</f>
        <v>1049.6080000000002</v>
      </c>
      <c r="O341" s="4">
        <f>AND(Sales[[#This Row],[date]]&gt;=YoY_Min,Sales[[#This Row],[date]]&lt;=TY_YTDMax)*(Sales[[#This Row],[sales]]/Sales[[#This Row],[sqft]])</f>
        <v>0</v>
      </c>
      <c r="P341" s="4">
        <f>SUMIF(Sales[RegionStoretype],Sales[[#This Row],[RegionStoretype]],Sales[YoY_SSF])/Sales[[#This Row],[Region_TypeCount]]</f>
        <v>58.393757732919049</v>
      </c>
    </row>
    <row r="342" spans="1:16" x14ac:dyDescent="0.25">
      <c r="A342" s="1">
        <v>42741</v>
      </c>
      <c r="B342">
        <v>18</v>
      </c>
      <c r="C342">
        <v>19</v>
      </c>
      <c r="D342">
        <v>56559.812600000005</v>
      </c>
      <c r="E342">
        <f>INDEX(Stores[region],MATCH(Sales[[#This Row],[store_no]],Stores[store_no],0))</f>
        <v>2</v>
      </c>
      <c r="F342" t="str">
        <f>INDEX(Stores[storetype],MATCH(Sales[[#This Row],[store_no]],Stores[store_no],0))</f>
        <v>B</v>
      </c>
      <c r="G342" t="str">
        <f>INDEX(Stores[location_city],MATCH(Sales[[#This Row],[store_no]],Stores[store_no],0))</f>
        <v>Chicago</v>
      </c>
      <c r="H342" t="str">
        <f>INDEX(Stores[location_state],MATCH(Sales[[#This Row],[store_no]],Stores[store_no],0))</f>
        <v>Illinois</v>
      </c>
      <c r="I342">
        <f>INDEX(Stores[sqft],MATCH(Sales[[#This Row],[store_no]],Stores[store_no],0))</f>
        <v>120700</v>
      </c>
      <c r="J342" s="4" t="str">
        <f>INDEX(Departments[dept_name],MATCH(Sales[[#This Row],[dept_no]],Departments[dept_no],0))</f>
        <v>Tools</v>
      </c>
      <c r="K342" s="4" t="str">
        <f>CONCATENATE(Sales[[#This Row],[region]],Sales[[#This Row],[storetype]])</f>
        <v>2B</v>
      </c>
      <c r="L342" s="4">
        <f>INDEX(RegionStoreCount[Store Count],MATCH(Sales[[#This Row],[RegionStoretype]],RegionStoreCount[Region/Type],0))</f>
        <v>6</v>
      </c>
      <c r="M342" s="4">
        <f>AND(Sales[[#This Row],[date]]&lt;=TY_YTDMax,Sales[[#This Row],[date]]&gt;=TY_YTDMin)*Sales[[#This Row],[sales]]</f>
        <v>0</v>
      </c>
      <c r="N342" s="4">
        <f>AND(Sales[[#This Row],[date]]&lt;=LY_YTDMax,Sales[[#This Row],[date]]&gt;=LY_YTDMin)*Sales[[#This Row],[sales]]</f>
        <v>56559.812600000005</v>
      </c>
      <c r="O342" s="4">
        <f>AND(Sales[[#This Row],[date]]&gt;=YoY_Min,Sales[[#This Row],[date]]&lt;=TY_YTDMax)*(Sales[[#This Row],[sales]]/Sales[[#This Row],[sqft]])</f>
        <v>0</v>
      </c>
      <c r="P342" s="4">
        <f>SUMIF(Sales[RegionStoretype],Sales[[#This Row],[RegionStoretype]],Sales[YoY_SSF])/Sales[[#This Row],[Region_TypeCount]]</f>
        <v>58.393757732919049</v>
      </c>
    </row>
    <row r="343" spans="1:16" x14ac:dyDescent="0.25">
      <c r="A343" s="1">
        <v>42741</v>
      </c>
      <c r="B343">
        <v>18</v>
      </c>
      <c r="C343">
        <v>20</v>
      </c>
      <c r="D343">
        <v>214062.81479999999</v>
      </c>
      <c r="E343">
        <f>INDEX(Stores[region],MATCH(Sales[[#This Row],[store_no]],Stores[store_no],0))</f>
        <v>2</v>
      </c>
      <c r="F343" t="str">
        <f>INDEX(Stores[storetype],MATCH(Sales[[#This Row],[store_no]],Stores[store_no],0))</f>
        <v>B</v>
      </c>
      <c r="G343" t="str">
        <f>INDEX(Stores[location_city],MATCH(Sales[[#This Row],[store_no]],Stores[store_no],0))</f>
        <v>Chicago</v>
      </c>
      <c r="H343" t="str">
        <f>INDEX(Stores[location_state],MATCH(Sales[[#This Row],[store_no]],Stores[store_no],0))</f>
        <v>Illinois</v>
      </c>
      <c r="I343">
        <f>INDEX(Stores[sqft],MATCH(Sales[[#This Row],[store_no]],Stores[store_no],0))</f>
        <v>120700</v>
      </c>
      <c r="J343" s="4" t="str">
        <f>INDEX(Departments[dept_name],MATCH(Sales[[#This Row],[dept_no]],Departments[dept_no],0))</f>
        <v>Toys</v>
      </c>
      <c r="K343" s="4" t="str">
        <f>CONCATENATE(Sales[[#This Row],[region]],Sales[[#This Row],[storetype]])</f>
        <v>2B</v>
      </c>
      <c r="L343" s="4">
        <f>INDEX(RegionStoreCount[Store Count],MATCH(Sales[[#This Row],[RegionStoretype]],RegionStoreCount[Region/Type],0))</f>
        <v>6</v>
      </c>
      <c r="M343" s="4">
        <f>AND(Sales[[#This Row],[date]]&lt;=TY_YTDMax,Sales[[#This Row],[date]]&gt;=TY_YTDMin)*Sales[[#This Row],[sales]]</f>
        <v>0</v>
      </c>
      <c r="N343" s="4">
        <f>AND(Sales[[#This Row],[date]]&lt;=LY_YTDMax,Sales[[#This Row],[date]]&gt;=LY_YTDMin)*Sales[[#This Row],[sales]]</f>
        <v>214062.81479999999</v>
      </c>
      <c r="O343" s="4">
        <f>AND(Sales[[#This Row],[date]]&gt;=YoY_Min,Sales[[#This Row],[date]]&lt;=TY_YTDMax)*(Sales[[#This Row],[sales]]/Sales[[#This Row],[sqft]])</f>
        <v>0</v>
      </c>
      <c r="P343" s="4">
        <f>SUMIF(Sales[RegionStoretype],Sales[[#This Row],[RegionStoretype]],Sales[YoY_SSF])/Sales[[#This Row],[Region_TypeCount]]</f>
        <v>58.393757732919049</v>
      </c>
    </row>
    <row r="344" spans="1:16" x14ac:dyDescent="0.25">
      <c r="A344" s="1">
        <v>42741</v>
      </c>
      <c r="B344">
        <v>19</v>
      </c>
      <c r="C344">
        <v>1</v>
      </c>
      <c r="D344">
        <v>61353.694900000002</v>
      </c>
      <c r="E344">
        <f>INDEX(Stores[region],MATCH(Sales[[#This Row],[store_no]],Stores[store_no],0))</f>
        <v>3</v>
      </c>
      <c r="F344" t="str">
        <f>INDEX(Stores[storetype],MATCH(Sales[[#This Row],[store_no]],Stores[store_no],0))</f>
        <v>A</v>
      </c>
      <c r="G344" t="str">
        <f>INDEX(Stores[location_city],MATCH(Sales[[#This Row],[store_no]],Stores[store_no],0))</f>
        <v>Des Moines</v>
      </c>
      <c r="H344" t="str">
        <f>INDEX(Stores[location_state],MATCH(Sales[[#This Row],[store_no]],Stores[store_no],0))</f>
        <v>Iowa</v>
      </c>
      <c r="I344">
        <f>INDEX(Stores[sqft],MATCH(Sales[[#This Row],[store_no]],Stores[store_no],0))</f>
        <v>197600</v>
      </c>
      <c r="J344" s="4" t="str">
        <f>INDEX(Departments[dept_name],MATCH(Sales[[#This Row],[dept_no]],Departments[dept_no],0))</f>
        <v>Automotive</v>
      </c>
      <c r="K344" s="4" t="str">
        <f>CONCATENATE(Sales[[#This Row],[region]],Sales[[#This Row],[storetype]])</f>
        <v>3A</v>
      </c>
      <c r="L344" s="4">
        <f>INDEX(RegionStoreCount[Store Count],MATCH(Sales[[#This Row],[RegionStoretype]],RegionStoreCount[Region/Type],0))</f>
        <v>9</v>
      </c>
      <c r="M344" s="4">
        <f>AND(Sales[[#This Row],[date]]&lt;=TY_YTDMax,Sales[[#This Row],[date]]&gt;=TY_YTDMin)*Sales[[#This Row],[sales]]</f>
        <v>0</v>
      </c>
      <c r="N344" s="4">
        <f>AND(Sales[[#This Row],[date]]&lt;=LY_YTDMax,Sales[[#This Row],[date]]&gt;=LY_YTDMin)*Sales[[#This Row],[sales]]</f>
        <v>61353.694900000002</v>
      </c>
      <c r="O344" s="4">
        <f>AND(Sales[[#This Row],[date]]&gt;=YoY_Min,Sales[[#This Row],[date]]&lt;=TY_YTDMax)*(Sales[[#This Row],[sales]]/Sales[[#This Row],[sqft]])</f>
        <v>0</v>
      </c>
      <c r="P344" s="4">
        <f>SUMIF(Sales[RegionStoretype],Sales[[#This Row],[RegionStoretype]],Sales[YoY_SSF])/Sales[[#This Row],[Region_TypeCount]]</f>
        <v>53.603836561720975</v>
      </c>
    </row>
    <row r="345" spans="1:16" x14ac:dyDescent="0.25">
      <c r="A345" s="1">
        <v>42741</v>
      </c>
      <c r="B345">
        <v>19</v>
      </c>
      <c r="C345">
        <v>2</v>
      </c>
      <c r="D345">
        <v>48766.252200000003</v>
      </c>
      <c r="E345">
        <f>INDEX(Stores[region],MATCH(Sales[[#This Row],[store_no]],Stores[store_no],0))</f>
        <v>3</v>
      </c>
      <c r="F345" t="str">
        <f>INDEX(Stores[storetype],MATCH(Sales[[#This Row],[store_no]],Stores[store_no],0))</f>
        <v>A</v>
      </c>
      <c r="G345" t="str">
        <f>INDEX(Stores[location_city],MATCH(Sales[[#This Row],[store_no]],Stores[store_no],0))</f>
        <v>Des Moines</v>
      </c>
      <c r="H345" t="str">
        <f>INDEX(Stores[location_state],MATCH(Sales[[#This Row],[store_no]],Stores[store_no],0))</f>
        <v>Iowa</v>
      </c>
      <c r="I345">
        <f>INDEX(Stores[sqft],MATCH(Sales[[#This Row],[store_no]],Stores[store_no],0))</f>
        <v>197600</v>
      </c>
      <c r="J345" s="4" t="str">
        <f>INDEX(Departments[dept_name],MATCH(Sales[[#This Row],[dept_no]],Departments[dept_no],0))</f>
        <v>Baby</v>
      </c>
      <c r="K345" s="4" t="str">
        <f>CONCATENATE(Sales[[#This Row],[region]],Sales[[#This Row],[storetype]])</f>
        <v>3A</v>
      </c>
      <c r="L345" s="4">
        <f>INDEX(RegionStoreCount[Store Count],MATCH(Sales[[#This Row],[RegionStoretype]],RegionStoreCount[Region/Type],0))</f>
        <v>9</v>
      </c>
      <c r="M345" s="4">
        <f>AND(Sales[[#This Row],[date]]&lt;=TY_YTDMax,Sales[[#This Row],[date]]&gt;=TY_YTDMin)*Sales[[#This Row],[sales]]</f>
        <v>0</v>
      </c>
      <c r="N345" s="4">
        <f>AND(Sales[[#This Row],[date]]&lt;=LY_YTDMax,Sales[[#This Row],[date]]&gt;=LY_YTDMin)*Sales[[#This Row],[sales]]</f>
        <v>48766.252200000003</v>
      </c>
      <c r="O345" s="4">
        <f>AND(Sales[[#This Row],[date]]&gt;=YoY_Min,Sales[[#This Row],[date]]&lt;=TY_YTDMax)*(Sales[[#This Row],[sales]]/Sales[[#This Row],[sqft]])</f>
        <v>0</v>
      </c>
      <c r="P345" s="4">
        <f>SUMIF(Sales[RegionStoretype],Sales[[#This Row],[RegionStoretype]],Sales[YoY_SSF])/Sales[[#This Row],[Region_TypeCount]]</f>
        <v>53.603836561720975</v>
      </c>
    </row>
    <row r="346" spans="1:16" x14ac:dyDescent="0.25">
      <c r="A346" s="1">
        <v>42741</v>
      </c>
      <c r="B346">
        <v>19</v>
      </c>
      <c r="C346">
        <v>3</v>
      </c>
      <c r="D346">
        <v>111661.9807</v>
      </c>
      <c r="E346">
        <f>INDEX(Stores[region],MATCH(Sales[[#This Row],[store_no]],Stores[store_no],0))</f>
        <v>3</v>
      </c>
      <c r="F346" t="str">
        <f>INDEX(Stores[storetype],MATCH(Sales[[#This Row],[store_no]],Stores[store_no],0))</f>
        <v>A</v>
      </c>
      <c r="G346" t="str">
        <f>INDEX(Stores[location_city],MATCH(Sales[[#This Row],[store_no]],Stores[store_no],0))</f>
        <v>Des Moines</v>
      </c>
      <c r="H346" t="str">
        <f>INDEX(Stores[location_state],MATCH(Sales[[#This Row],[store_no]],Stores[store_no],0))</f>
        <v>Iowa</v>
      </c>
      <c r="I346">
        <f>INDEX(Stores[sqft],MATCH(Sales[[#This Row],[store_no]],Stores[store_no],0))</f>
        <v>197600</v>
      </c>
      <c r="J346" s="4" t="str">
        <f>INDEX(Departments[dept_name],MATCH(Sales[[#This Row],[dept_no]],Departments[dept_no],0))</f>
        <v>Beauty</v>
      </c>
      <c r="K346" s="4" t="str">
        <f>CONCATENATE(Sales[[#This Row],[region]],Sales[[#This Row],[storetype]])</f>
        <v>3A</v>
      </c>
      <c r="L346" s="4">
        <f>INDEX(RegionStoreCount[Store Count],MATCH(Sales[[#This Row],[RegionStoretype]],RegionStoreCount[Region/Type],0))</f>
        <v>9</v>
      </c>
      <c r="M346" s="4">
        <f>AND(Sales[[#This Row],[date]]&lt;=TY_YTDMax,Sales[[#This Row],[date]]&gt;=TY_YTDMin)*Sales[[#This Row],[sales]]</f>
        <v>0</v>
      </c>
      <c r="N346" s="4">
        <f>AND(Sales[[#This Row],[date]]&lt;=LY_YTDMax,Sales[[#This Row],[date]]&gt;=LY_YTDMin)*Sales[[#This Row],[sales]]</f>
        <v>111661.9807</v>
      </c>
      <c r="O346" s="4">
        <f>AND(Sales[[#This Row],[date]]&gt;=YoY_Min,Sales[[#This Row],[date]]&lt;=TY_YTDMax)*(Sales[[#This Row],[sales]]/Sales[[#This Row],[sqft]])</f>
        <v>0</v>
      </c>
      <c r="P346" s="4">
        <f>SUMIF(Sales[RegionStoretype],Sales[[#This Row],[RegionStoretype]],Sales[YoY_SSF])/Sales[[#This Row],[Region_TypeCount]]</f>
        <v>53.603836561720975</v>
      </c>
    </row>
    <row r="347" spans="1:16" x14ac:dyDescent="0.25">
      <c r="A347" s="1">
        <v>42741</v>
      </c>
      <c r="B347">
        <v>19</v>
      </c>
      <c r="C347">
        <v>4</v>
      </c>
      <c r="D347">
        <v>49604.346799999999</v>
      </c>
      <c r="E347">
        <f>INDEX(Stores[region],MATCH(Sales[[#This Row],[store_no]],Stores[store_no],0))</f>
        <v>3</v>
      </c>
      <c r="F347" t="str">
        <f>INDEX(Stores[storetype],MATCH(Sales[[#This Row],[store_no]],Stores[store_no],0))</f>
        <v>A</v>
      </c>
      <c r="G347" t="str">
        <f>INDEX(Stores[location_city],MATCH(Sales[[#This Row],[store_no]],Stores[store_no],0))</f>
        <v>Des Moines</v>
      </c>
      <c r="H347" t="str">
        <f>INDEX(Stores[location_state],MATCH(Sales[[#This Row],[store_no]],Stores[store_no],0))</f>
        <v>Iowa</v>
      </c>
      <c r="I347">
        <f>INDEX(Stores[sqft],MATCH(Sales[[#This Row],[store_no]],Stores[store_no],0))</f>
        <v>197600</v>
      </c>
      <c r="J347" s="4" t="str">
        <f>INDEX(Departments[dept_name],MATCH(Sales[[#This Row],[dept_no]],Departments[dept_no],0))</f>
        <v>Books</v>
      </c>
      <c r="K347" s="4" t="str">
        <f>CONCATENATE(Sales[[#This Row],[region]],Sales[[#This Row],[storetype]])</f>
        <v>3A</v>
      </c>
      <c r="L347" s="4">
        <f>INDEX(RegionStoreCount[Store Count],MATCH(Sales[[#This Row],[RegionStoretype]],RegionStoreCount[Region/Type],0))</f>
        <v>9</v>
      </c>
      <c r="M347" s="4">
        <f>AND(Sales[[#This Row],[date]]&lt;=TY_YTDMax,Sales[[#This Row],[date]]&gt;=TY_YTDMin)*Sales[[#This Row],[sales]]</f>
        <v>0</v>
      </c>
      <c r="N347" s="4">
        <f>AND(Sales[[#This Row],[date]]&lt;=LY_YTDMax,Sales[[#This Row],[date]]&gt;=LY_YTDMin)*Sales[[#This Row],[sales]]</f>
        <v>49604.346799999999</v>
      </c>
      <c r="O347" s="4">
        <f>AND(Sales[[#This Row],[date]]&gt;=YoY_Min,Sales[[#This Row],[date]]&lt;=TY_YTDMax)*(Sales[[#This Row],[sales]]/Sales[[#This Row],[sqft]])</f>
        <v>0</v>
      </c>
      <c r="P347" s="4">
        <f>SUMIF(Sales[RegionStoretype],Sales[[#This Row],[RegionStoretype]],Sales[YoY_SSF])/Sales[[#This Row],[Region_TypeCount]]</f>
        <v>53.603836561720975</v>
      </c>
    </row>
    <row r="348" spans="1:16" x14ac:dyDescent="0.25">
      <c r="A348" s="1">
        <v>42741</v>
      </c>
      <c r="B348">
        <v>19</v>
      </c>
      <c r="C348">
        <v>5</v>
      </c>
      <c r="D348">
        <v>101899.22320000001</v>
      </c>
      <c r="E348">
        <f>INDEX(Stores[region],MATCH(Sales[[#This Row],[store_no]],Stores[store_no],0))</f>
        <v>3</v>
      </c>
      <c r="F348" t="str">
        <f>INDEX(Stores[storetype],MATCH(Sales[[#This Row],[store_no]],Stores[store_no],0))</f>
        <v>A</v>
      </c>
      <c r="G348" t="str">
        <f>INDEX(Stores[location_city],MATCH(Sales[[#This Row],[store_no]],Stores[store_no],0))</f>
        <v>Des Moines</v>
      </c>
      <c r="H348" t="str">
        <f>INDEX(Stores[location_state],MATCH(Sales[[#This Row],[store_no]],Stores[store_no],0))</f>
        <v>Iowa</v>
      </c>
      <c r="I348">
        <f>INDEX(Stores[sqft],MATCH(Sales[[#This Row],[store_no]],Stores[store_no],0))</f>
        <v>197600</v>
      </c>
      <c r="J348" s="4" t="str">
        <f>INDEX(Departments[dept_name],MATCH(Sales[[#This Row],[dept_no]],Departments[dept_no],0))</f>
        <v>Clothing</v>
      </c>
      <c r="K348" s="4" t="str">
        <f>CONCATENATE(Sales[[#This Row],[region]],Sales[[#This Row],[storetype]])</f>
        <v>3A</v>
      </c>
      <c r="L348" s="4">
        <f>INDEX(RegionStoreCount[Store Count],MATCH(Sales[[#This Row],[RegionStoretype]],RegionStoreCount[Region/Type],0))</f>
        <v>9</v>
      </c>
      <c r="M348" s="4">
        <f>AND(Sales[[#This Row],[date]]&lt;=TY_YTDMax,Sales[[#This Row],[date]]&gt;=TY_YTDMin)*Sales[[#This Row],[sales]]</f>
        <v>0</v>
      </c>
      <c r="N348" s="4">
        <f>AND(Sales[[#This Row],[date]]&lt;=LY_YTDMax,Sales[[#This Row],[date]]&gt;=LY_YTDMin)*Sales[[#This Row],[sales]]</f>
        <v>101899.22320000001</v>
      </c>
      <c r="O348" s="4">
        <f>AND(Sales[[#This Row],[date]]&gt;=YoY_Min,Sales[[#This Row],[date]]&lt;=TY_YTDMax)*(Sales[[#This Row],[sales]]/Sales[[#This Row],[sqft]])</f>
        <v>0</v>
      </c>
      <c r="P348" s="4">
        <f>SUMIF(Sales[RegionStoretype],Sales[[#This Row],[RegionStoretype]],Sales[YoY_SSF])/Sales[[#This Row],[Region_TypeCount]]</f>
        <v>53.603836561720975</v>
      </c>
    </row>
    <row r="349" spans="1:16" x14ac:dyDescent="0.25">
      <c r="A349" s="1">
        <v>42741</v>
      </c>
      <c r="B349">
        <v>19</v>
      </c>
      <c r="C349">
        <v>6</v>
      </c>
      <c r="D349">
        <v>28826.532200000001</v>
      </c>
      <c r="E349">
        <f>INDEX(Stores[region],MATCH(Sales[[#This Row],[store_no]],Stores[store_no],0))</f>
        <v>3</v>
      </c>
      <c r="F349" t="str">
        <f>INDEX(Stores[storetype],MATCH(Sales[[#This Row],[store_no]],Stores[store_no],0))</f>
        <v>A</v>
      </c>
      <c r="G349" t="str">
        <f>INDEX(Stores[location_city],MATCH(Sales[[#This Row],[store_no]],Stores[store_no],0))</f>
        <v>Des Moines</v>
      </c>
      <c r="H349" t="str">
        <f>INDEX(Stores[location_state],MATCH(Sales[[#This Row],[store_no]],Stores[store_no],0))</f>
        <v>Iowa</v>
      </c>
      <c r="I349">
        <f>INDEX(Stores[sqft],MATCH(Sales[[#This Row],[store_no]],Stores[store_no],0))</f>
        <v>197600</v>
      </c>
      <c r="J349" s="4" t="str">
        <f>INDEX(Departments[dept_name],MATCH(Sales[[#This Row],[dept_no]],Departments[dept_no],0))</f>
        <v>Computers</v>
      </c>
      <c r="K349" s="4" t="str">
        <f>CONCATENATE(Sales[[#This Row],[region]],Sales[[#This Row],[storetype]])</f>
        <v>3A</v>
      </c>
      <c r="L349" s="4">
        <f>INDEX(RegionStoreCount[Store Count],MATCH(Sales[[#This Row],[RegionStoretype]],RegionStoreCount[Region/Type],0))</f>
        <v>9</v>
      </c>
      <c r="M349" s="4">
        <f>AND(Sales[[#This Row],[date]]&lt;=TY_YTDMax,Sales[[#This Row],[date]]&gt;=TY_YTDMin)*Sales[[#This Row],[sales]]</f>
        <v>0</v>
      </c>
      <c r="N349" s="4">
        <f>AND(Sales[[#This Row],[date]]&lt;=LY_YTDMax,Sales[[#This Row],[date]]&gt;=LY_YTDMin)*Sales[[#This Row],[sales]]</f>
        <v>28826.532200000001</v>
      </c>
      <c r="O349" s="4">
        <f>AND(Sales[[#This Row],[date]]&gt;=YoY_Min,Sales[[#This Row],[date]]&lt;=TY_YTDMax)*(Sales[[#This Row],[sales]]/Sales[[#This Row],[sqft]])</f>
        <v>0</v>
      </c>
      <c r="P349" s="4">
        <f>SUMIF(Sales[RegionStoretype],Sales[[#This Row],[RegionStoretype]],Sales[YoY_SSF])/Sales[[#This Row],[Region_TypeCount]]</f>
        <v>53.603836561720975</v>
      </c>
    </row>
    <row r="350" spans="1:16" x14ac:dyDescent="0.25">
      <c r="A350" s="1">
        <v>42741</v>
      </c>
      <c r="B350">
        <v>19</v>
      </c>
      <c r="C350">
        <v>7</v>
      </c>
      <c r="D350">
        <v>78413.776799999992</v>
      </c>
      <c r="E350">
        <f>INDEX(Stores[region],MATCH(Sales[[#This Row],[store_no]],Stores[store_no],0))</f>
        <v>3</v>
      </c>
      <c r="F350" t="str">
        <f>INDEX(Stores[storetype],MATCH(Sales[[#This Row],[store_no]],Stores[store_no],0))</f>
        <v>A</v>
      </c>
      <c r="G350" t="str">
        <f>INDEX(Stores[location_city],MATCH(Sales[[#This Row],[store_no]],Stores[store_no],0))</f>
        <v>Des Moines</v>
      </c>
      <c r="H350" t="str">
        <f>INDEX(Stores[location_state],MATCH(Sales[[#This Row],[store_no]],Stores[store_no],0))</f>
        <v>Iowa</v>
      </c>
      <c r="I350">
        <f>INDEX(Stores[sqft],MATCH(Sales[[#This Row],[store_no]],Stores[store_no],0))</f>
        <v>197600</v>
      </c>
      <c r="J350" s="4" t="str">
        <f>INDEX(Departments[dept_name],MATCH(Sales[[#This Row],[dept_no]],Departments[dept_no],0))</f>
        <v>Electronics</v>
      </c>
      <c r="K350" s="4" t="str">
        <f>CONCATENATE(Sales[[#This Row],[region]],Sales[[#This Row],[storetype]])</f>
        <v>3A</v>
      </c>
      <c r="L350" s="4">
        <f>INDEX(RegionStoreCount[Store Count],MATCH(Sales[[#This Row],[RegionStoretype]],RegionStoreCount[Region/Type],0))</f>
        <v>9</v>
      </c>
      <c r="M350" s="4">
        <f>AND(Sales[[#This Row],[date]]&lt;=TY_YTDMax,Sales[[#This Row],[date]]&gt;=TY_YTDMin)*Sales[[#This Row],[sales]]</f>
        <v>0</v>
      </c>
      <c r="N350" s="4">
        <f>AND(Sales[[#This Row],[date]]&lt;=LY_YTDMax,Sales[[#This Row],[date]]&gt;=LY_YTDMin)*Sales[[#This Row],[sales]]</f>
        <v>78413.776799999992</v>
      </c>
      <c r="O350" s="4">
        <f>AND(Sales[[#This Row],[date]]&gt;=YoY_Min,Sales[[#This Row],[date]]&lt;=TY_YTDMax)*(Sales[[#This Row],[sales]]/Sales[[#This Row],[sqft]])</f>
        <v>0</v>
      </c>
      <c r="P350" s="4">
        <f>SUMIF(Sales[RegionStoretype],Sales[[#This Row],[RegionStoretype]],Sales[YoY_SSF])/Sales[[#This Row],[Region_TypeCount]]</f>
        <v>53.603836561720975</v>
      </c>
    </row>
    <row r="351" spans="1:16" x14ac:dyDescent="0.25">
      <c r="A351" s="1">
        <v>42741</v>
      </c>
      <c r="B351">
        <v>19</v>
      </c>
      <c r="C351">
        <v>8</v>
      </c>
      <c r="D351">
        <v>47945.8871</v>
      </c>
      <c r="E351">
        <f>INDEX(Stores[region],MATCH(Sales[[#This Row],[store_no]],Stores[store_no],0))</f>
        <v>3</v>
      </c>
      <c r="F351" t="str">
        <f>INDEX(Stores[storetype],MATCH(Sales[[#This Row],[store_no]],Stores[store_no],0))</f>
        <v>A</v>
      </c>
      <c r="G351" t="str">
        <f>INDEX(Stores[location_city],MATCH(Sales[[#This Row],[store_no]],Stores[store_no],0))</f>
        <v>Des Moines</v>
      </c>
      <c r="H351" t="str">
        <f>INDEX(Stores[location_state],MATCH(Sales[[#This Row],[store_no]],Stores[store_no],0))</f>
        <v>Iowa</v>
      </c>
      <c r="I351">
        <f>INDEX(Stores[sqft],MATCH(Sales[[#This Row],[store_no]],Stores[store_no],0))</f>
        <v>197600</v>
      </c>
      <c r="J351" s="4" t="str">
        <f>INDEX(Departments[dept_name],MATCH(Sales[[#This Row],[dept_no]],Departments[dept_no],0))</f>
        <v>Games</v>
      </c>
      <c r="K351" s="4" t="str">
        <f>CONCATENATE(Sales[[#This Row],[region]],Sales[[#This Row],[storetype]])</f>
        <v>3A</v>
      </c>
      <c r="L351" s="4">
        <f>INDEX(RegionStoreCount[Store Count],MATCH(Sales[[#This Row],[RegionStoretype]],RegionStoreCount[Region/Type],0))</f>
        <v>9</v>
      </c>
      <c r="M351" s="4">
        <f>AND(Sales[[#This Row],[date]]&lt;=TY_YTDMax,Sales[[#This Row],[date]]&gt;=TY_YTDMin)*Sales[[#This Row],[sales]]</f>
        <v>0</v>
      </c>
      <c r="N351" s="4">
        <f>AND(Sales[[#This Row],[date]]&lt;=LY_YTDMax,Sales[[#This Row],[date]]&gt;=LY_YTDMin)*Sales[[#This Row],[sales]]</f>
        <v>47945.8871</v>
      </c>
      <c r="O351" s="4">
        <f>AND(Sales[[#This Row],[date]]&gt;=YoY_Min,Sales[[#This Row],[date]]&lt;=TY_YTDMax)*(Sales[[#This Row],[sales]]/Sales[[#This Row],[sqft]])</f>
        <v>0</v>
      </c>
      <c r="P351" s="4">
        <f>SUMIF(Sales[RegionStoretype],Sales[[#This Row],[RegionStoretype]],Sales[YoY_SSF])/Sales[[#This Row],[Region_TypeCount]]</f>
        <v>53.603836561720975</v>
      </c>
    </row>
    <row r="352" spans="1:16" x14ac:dyDescent="0.25">
      <c r="A352" s="1">
        <v>42741</v>
      </c>
      <c r="B352">
        <v>19</v>
      </c>
      <c r="C352">
        <v>9</v>
      </c>
      <c r="D352">
        <v>13091.789000000001</v>
      </c>
      <c r="E352">
        <f>INDEX(Stores[region],MATCH(Sales[[#This Row],[store_no]],Stores[store_no],0))</f>
        <v>3</v>
      </c>
      <c r="F352" t="str">
        <f>INDEX(Stores[storetype],MATCH(Sales[[#This Row],[store_no]],Stores[store_no],0))</f>
        <v>A</v>
      </c>
      <c r="G352" t="str">
        <f>INDEX(Stores[location_city],MATCH(Sales[[#This Row],[store_no]],Stores[store_no],0))</f>
        <v>Des Moines</v>
      </c>
      <c r="H352" t="str">
        <f>INDEX(Stores[location_state],MATCH(Sales[[#This Row],[store_no]],Stores[store_no],0))</f>
        <v>Iowa</v>
      </c>
      <c r="I352">
        <f>INDEX(Stores[sqft],MATCH(Sales[[#This Row],[store_no]],Stores[store_no],0))</f>
        <v>197600</v>
      </c>
      <c r="J352" s="4" t="str">
        <f>INDEX(Departments[dept_name],MATCH(Sales[[#This Row],[dept_no]],Departments[dept_no],0))</f>
        <v>Garden</v>
      </c>
      <c r="K352" s="4" t="str">
        <f>CONCATENATE(Sales[[#This Row],[region]],Sales[[#This Row],[storetype]])</f>
        <v>3A</v>
      </c>
      <c r="L352" s="4">
        <f>INDEX(RegionStoreCount[Store Count],MATCH(Sales[[#This Row],[RegionStoretype]],RegionStoreCount[Region/Type],0))</f>
        <v>9</v>
      </c>
      <c r="M352" s="4">
        <f>AND(Sales[[#This Row],[date]]&lt;=TY_YTDMax,Sales[[#This Row],[date]]&gt;=TY_YTDMin)*Sales[[#This Row],[sales]]</f>
        <v>0</v>
      </c>
      <c r="N352" s="4">
        <f>AND(Sales[[#This Row],[date]]&lt;=LY_YTDMax,Sales[[#This Row],[date]]&gt;=LY_YTDMin)*Sales[[#This Row],[sales]]</f>
        <v>13091.789000000001</v>
      </c>
      <c r="O352" s="4">
        <f>AND(Sales[[#This Row],[date]]&gt;=YoY_Min,Sales[[#This Row],[date]]&lt;=TY_YTDMax)*(Sales[[#This Row],[sales]]/Sales[[#This Row],[sqft]])</f>
        <v>0</v>
      </c>
      <c r="P352" s="4">
        <f>SUMIF(Sales[RegionStoretype],Sales[[#This Row],[RegionStoretype]],Sales[YoY_SSF])/Sales[[#This Row],[Region_TypeCount]]</f>
        <v>53.603836561720975</v>
      </c>
    </row>
    <row r="353" spans="1:16" x14ac:dyDescent="0.25">
      <c r="A353" s="1">
        <v>42741</v>
      </c>
      <c r="B353">
        <v>19</v>
      </c>
      <c r="C353">
        <v>10</v>
      </c>
      <c r="D353">
        <v>25672.300299999999</v>
      </c>
      <c r="E353">
        <f>INDEX(Stores[region],MATCH(Sales[[#This Row],[store_no]],Stores[store_no],0))</f>
        <v>3</v>
      </c>
      <c r="F353" t="str">
        <f>INDEX(Stores[storetype],MATCH(Sales[[#This Row],[store_no]],Stores[store_no],0))</f>
        <v>A</v>
      </c>
      <c r="G353" t="str">
        <f>INDEX(Stores[location_city],MATCH(Sales[[#This Row],[store_no]],Stores[store_no],0))</f>
        <v>Des Moines</v>
      </c>
      <c r="H353" t="str">
        <f>INDEX(Stores[location_state],MATCH(Sales[[#This Row],[store_no]],Stores[store_no],0))</f>
        <v>Iowa</v>
      </c>
      <c r="I353">
        <f>INDEX(Stores[sqft],MATCH(Sales[[#This Row],[store_no]],Stores[store_no],0))</f>
        <v>197600</v>
      </c>
      <c r="J353" s="4" t="str">
        <f>INDEX(Departments[dept_name],MATCH(Sales[[#This Row],[dept_no]],Departments[dept_no],0))</f>
        <v>Health</v>
      </c>
      <c r="K353" s="4" t="str">
        <f>CONCATENATE(Sales[[#This Row],[region]],Sales[[#This Row],[storetype]])</f>
        <v>3A</v>
      </c>
      <c r="L353" s="4">
        <f>INDEX(RegionStoreCount[Store Count],MATCH(Sales[[#This Row],[RegionStoretype]],RegionStoreCount[Region/Type],0))</f>
        <v>9</v>
      </c>
      <c r="M353" s="4">
        <f>AND(Sales[[#This Row],[date]]&lt;=TY_YTDMax,Sales[[#This Row],[date]]&gt;=TY_YTDMin)*Sales[[#This Row],[sales]]</f>
        <v>0</v>
      </c>
      <c r="N353" s="4">
        <f>AND(Sales[[#This Row],[date]]&lt;=LY_YTDMax,Sales[[#This Row],[date]]&gt;=LY_YTDMin)*Sales[[#This Row],[sales]]</f>
        <v>25672.300299999999</v>
      </c>
      <c r="O353" s="4">
        <f>AND(Sales[[#This Row],[date]]&gt;=YoY_Min,Sales[[#This Row],[date]]&lt;=TY_YTDMax)*(Sales[[#This Row],[sales]]/Sales[[#This Row],[sqft]])</f>
        <v>0</v>
      </c>
      <c r="P353" s="4">
        <f>SUMIF(Sales[RegionStoretype],Sales[[#This Row],[RegionStoretype]],Sales[YoY_SSF])/Sales[[#This Row],[Region_TypeCount]]</f>
        <v>53.603836561720975</v>
      </c>
    </row>
    <row r="354" spans="1:16" x14ac:dyDescent="0.25">
      <c r="A354" s="1">
        <v>42741</v>
      </c>
      <c r="B354">
        <v>19</v>
      </c>
      <c r="C354">
        <v>11</v>
      </c>
      <c r="D354">
        <v>113336.686</v>
      </c>
      <c r="E354">
        <f>INDEX(Stores[region],MATCH(Sales[[#This Row],[store_no]],Stores[store_no],0))</f>
        <v>3</v>
      </c>
      <c r="F354" t="str">
        <f>INDEX(Stores[storetype],MATCH(Sales[[#This Row],[store_no]],Stores[store_no],0))</f>
        <v>A</v>
      </c>
      <c r="G354" t="str">
        <f>INDEX(Stores[location_city],MATCH(Sales[[#This Row],[store_no]],Stores[store_no],0))</f>
        <v>Des Moines</v>
      </c>
      <c r="H354" t="str">
        <f>INDEX(Stores[location_state],MATCH(Sales[[#This Row],[store_no]],Stores[store_no],0))</f>
        <v>Iowa</v>
      </c>
      <c r="I354">
        <f>INDEX(Stores[sqft],MATCH(Sales[[#This Row],[store_no]],Stores[store_no],0))</f>
        <v>197600</v>
      </c>
      <c r="J354" s="4" t="str">
        <f>INDEX(Departments[dept_name],MATCH(Sales[[#This Row],[dept_no]],Departments[dept_no],0))</f>
        <v>Home</v>
      </c>
      <c r="K354" s="4" t="str">
        <f>CONCATENATE(Sales[[#This Row],[region]],Sales[[#This Row],[storetype]])</f>
        <v>3A</v>
      </c>
      <c r="L354" s="4">
        <f>INDEX(RegionStoreCount[Store Count],MATCH(Sales[[#This Row],[RegionStoretype]],RegionStoreCount[Region/Type],0))</f>
        <v>9</v>
      </c>
      <c r="M354" s="4">
        <f>AND(Sales[[#This Row],[date]]&lt;=TY_YTDMax,Sales[[#This Row],[date]]&gt;=TY_YTDMin)*Sales[[#This Row],[sales]]</f>
        <v>0</v>
      </c>
      <c r="N354" s="4">
        <f>AND(Sales[[#This Row],[date]]&lt;=LY_YTDMax,Sales[[#This Row],[date]]&gt;=LY_YTDMin)*Sales[[#This Row],[sales]]</f>
        <v>113336.686</v>
      </c>
      <c r="O354" s="4">
        <f>AND(Sales[[#This Row],[date]]&gt;=YoY_Min,Sales[[#This Row],[date]]&lt;=TY_YTDMax)*(Sales[[#This Row],[sales]]/Sales[[#This Row],[sqft]])</f>
        <v>0</v>
      </c>
      <c r="P354" s="4">
        <f>SUMIF(Sales[RegionStoretype],Sales[[#This Row],[RegionStoretype]],Sales[YoY_SSF])/Sales[[#This Row],[Region_TypeCount]]</f>
        <v>53.603836561720975</v>
      </c>
    </row>
    <row r="355" spans="1:16" x14ac:dyDescent="0.25">
      <c r="A355" s="1">
        <v>42741</v>
      </c>
      <c r="B355">
        <v>19</v>
      </c>
      <c r="C355">
        <v>12</v>
      </c>
      <c r="D355">
        <v>188813.6776</v>
      </c>
      <c r="E355">
        <f>INDEX(Stores[region],MATCH(Sales[[#This Row],[store_no]],Stores[store_no],0))</f>
        <v>3</v>
      </c>
      <c r="F355" t="str">
        <f>INDEX(Stores[storetype],MATCH(Sales[[#This Row],[store_no]],Stores[store_no],0))</f>
        <v>A</v>
      </c>
      <c r="G355" t="str">
        <f>INDEX(Stores[location_city],MATCH(Sales[[#This Row],[store_no]],Stores[store_no],0))</f>
        <v>Des Moines</v>
      </c>
      <c r="H355" t="str">
        <f>INDEX(Stores[location_state],MATCH(Sales[[#This Row],[store_no]],Stores[store_no],0))</f>
        <v>Iowa</v>
      </c>
      <c r="I355">
        <f>INDEX(Stores[sqft],MATCH(Sales[[#This Row],[store_no]],Stores[store_no],0))</f>
        <v>197600</v>
      </c>
      <c r="J355" s="4" t="str">
        <f>INDEX(Departments[dept_name],MATCH(Sales[[#This Row],[dept_no]],Departments[dept_no],0))</f>
        <v>Jewelery</v>
      </c>
      <c r="K355" s="4" t="str">
        <f>CONCATENATE(Sales[[#This Row],[region]],Sales[[#This Row],[storetype]])</f>
        <v>3A</v>
      </c>
      <c r="L355" s="4">
        <f>INDEX(RegionStoreCount[Store Count],MATCH(Sales[[#This Row],[RegionStoretype]],RegionStoreCount[Region/Type],0))</f>
        <v>9</v>
      </c>
      <c r="M355" s="4">
        <f>AND(Sales[[#This Row],[date]]&lt;=TY_YTDMax,Sales[[#This Row],[date]]&gt;=TY_YTDMin)*Sales[[#This Row],[sales]]</f>
        <v>0</v>
      </c>
      <c r="N355" s="4">
        <f>AND(Sales[[#This Row],[date]]&lt;=LY_YTDMax,Sales[[#This Row],[date]]&gt;=LY_YTDMin)*Sales[[#This Row],[sales]]</f>
        <v>188813.6776</v>
      </c>
      <c r="O355" s="4">
        <f>AND(Sales[[#This Row],[date]]&gt;=YoY_Min,Sales[[#This Row],[date]]&lt;=TY_YTDMax)*(Sales[[#This Row],[sales]]/Sales[[#This Row],[sqft]])</f>
        <v>0</v>
      </c>
      <c r="P355" s="4">
        <f>SUMIF(Sales[RegionStoretype],Sales[[#This Row],[RegionStoretype]],Sales[YoY_SSF])/Sales[[#This Row],[Region_TypeCount]]</f>
        <v>53.603836561720975</v>
      </c>
    </row>
    <row r="356" spans="1:16" x14ac:dyDescent="0.25">
      <c r="A356" s="1">
        <v>42741</v>
      </c>
      <c r="B356">
        <v>19</v>
      </c>
      <c r="C356">
        <v>13</v>
      </c>
      <c r="D356">
        <v>11118.36</v>
      </c>
      <c r="E356">
        <f>INDEX(Stores[region],MATCH(Sales[[#This Row],[store_no]],Stores[store_no],0))</f>
        <v>3</v>
      </c>
      <c r="F356" t="str">
        <f>INDEX(Stores[storetype],MATCH(Sales[[#This Row],[store_no]],Stores[store_no],0))</f>
        <v>A</v>
      </c>
      <c r="G356" t="str">
        <f>INDEX(Stores[location_city],MATCH(Sales[[#This Row],[store_no]],Stores[store_no],0))</f>
        <v>Des Moines</v>
      </c>
      <c r="H356" t="str">
        <f>INDEX(Stores[location_state],MATCH(Sales[[#This Row],[store_no]],Stores[store_no],0))</f>
        <v>Iowa</v>
      </c>
      <c r="I356">
        <f>INDEX(Stores[sqft],MATCH(Sales[[#This Row],[store_no]],Stores[store_no],0))</f>
        <v>197600</v>
      </c>
      <c r="J356" s="4" t="str">
        <f>INDEX(Departments[dept_name],MATCH(Sales[[#This Row],[dept_no]],Departments[dept_no],0))</f>
        <v>Kids</v>
      </c>
      <c r="K356" s="4" t="str">
        <f>CONCATENATE(Sales[[#This Row],[region]],Sales[[#This Row],[storetype]])</f>
        <v>3A</v>
      </c>
      <c r="L356" s="4">
        <f>INDEX(RegionStoreCount[Store Count],MATCH(Sales[[#This Row],[RegionStoretype]],RegionStoreCount[Region/Type],0))</f>
        <v>9</v>
      </c>
      <c r="M356" s="4">
        <f>AND(Sales[[#This Row],[date]]&lt;=TY_YTDMax,Sales[[#This Row],[date]]&gt;=TY_YTDMin)*Sales[[#This Row],[sales]]</f>
        <v>0</v>
      </c>
      <c r="N356" s="4">
        <f>AND(Sales[[#This Row],[date]]&lt;=LY_YTDMax,Sales[[#This Row],[date]]&gt;=LY_YTDMin)*Sales[[#This Row],[sales]]</f>
        <v>11118.36</v>
      </c>
      <c r="O356" s="4">
        <f>AND(Sales[[#This Row],[date]]&gt;=YoY_Min,Sales[[#This Row],[date]]&lt;=TY_YTDMax)*(Sales[[#This Row],[sales]]/Sales[[#This Row],[sqft]])</f>
        <v>0</v>
      </c>
      <c r="P356" s="4">
        <f>SUMIF(Sales[RegionStoretype],Sales[[#This Row],[RegionStoretype]],Sales[YoY_SSF])/Sales[[#This Row],[Region_TypeCount]]</f>
        <v>53.603836561720975</v>
      </c>
    </row>
    <row r="357" spans="1:16" x14ac:dyDescent="0.25">
      <c r="A357" s="1">
        <v>42741</v>
      </c>
      <c r="B357">
        <v>19</v>
      </c>
      <c r="C357">
        <v>14</v>
      </c>
      <c r="D357">
        <v>83570.834399999992</v>
      </c>
      <c r="E357">
        <f>INDEX(Stores[region],MATCH(Sales[[#This Row],[store_no]],Stores[store_no],0))</f>
        <v>3</v>
      </c>
      <c r="F357" t="str">
        <f>INDEX(Stores[storetype],MATCH(Sales[[#This Row],[store_no]],Stores[store_no],0))</f>
        <v>A</v>
      </c>
      <c r="G357" t="str">
        <f>INDEX(Stores[location_city],MATCH(Sales[[#This Row],[store_no]],Stores[store_no],0))</f>
        <v>Des Moines</v>
      </c>
      <c r="H357" t="str">
        <f>INDEX(Stores[location_state],MATCH(Sales[[#This Row],[store_no]],Stores[store_no],0))</f>
        <v>Iowa</v>
      </c>
      <c r="I357">
        <f>INDEX(Stores[sqft],MATCH(Sales[[#This Row],[store_no]],Stores[store_no],0))</f>
        <v>197600</v>
      </c>
      <c r="J357" s="4" t="str">
        <f>INDEX(Departments[dept_name],MATCH(Sales[[#This Row],[dept_no]],Departments[dept_no],0))</f>
        <v>Movies</v>
      </c>
      <c r="K357" s="4" t="str">
        <f>CONCATENATE(Sales[[#This Row],[region]],Sales[[#This Row],[storetype]])</f>
        <v>3A</v>
      </c>
      <c r="L357" s="4">
        <f>INDEX(RegionStoreCount[Store Count],MATCH(Sales[[#This Row],[RegionStoretype]],RegionStoreCount[Region/Type],0))</f>
        <v>9</v>
      </c>
      <c r="M357" s="4">
        <f>AND(Sales[[#This Row],[date]]&lt;=TY_YTDMax,Sales[[#This Row],[date]]&gt;=TY_YTDMin)*Sales[[#This Row],[sales]]</f>
        <v>0</v>
      </c>
      <c r="N357" s="4">
        <f>AND(Sales[[#This Row],[date]]&lt;=LY_YTDMax,Sales[[#This Row],[date]]&gt;=LY_YTDMin)*Sales[[#This Row],[sales]]</f>
        <v>83570.834399999992</v>
      </c>
      <c r="O357" s="4">
        <f>AND(Sales[[#This Row],[date]]&gt;=YoY_Min,Sales[[#This Row],[date]]&lt;=TY_YTDMax)*(Sales[[#This Row],[sales]]/Sales[[#This Row],[sqft]])</f>
        <v>0</v>
      </c>
      <c r="P357" s="4">
        <f>SUMIF(Sales[RegionStoretype],Sales[[#This Row],[RegionStoretype]],Sales[YoY_SSF])/Sales[[#This Row],[Region_TypeCount]]</f>
        <v>53.603836561720975</v>
      </c>
    </row>
    <row r="358" spans="1:16" x14ac:dyDescent="0.25">
      <c r="A358" s="1">
        <v>42741</v>
      </c>
      <c r="B358">
        <v>19</v>
      </c>
      <c r="C358">
        <v>15</v>
      </c>
      <c r="D358">
        <v>58935.219800000006</v>
      </c>
      <c r="E358">
        <f>INDEX(Stores[region],MATCH(Sales[[#This Row],[store_no]],Stores[store_no],0))</f>
        <v>3</v>
      </c>
      <c r="F358" t="str">
        <f>INDEX(Stores[storetype],MATCH(Sales[[#This Row],[store_no]],Stores[store_no],0))</f>
        <v>A</v>
      </c>
      <c r="G358" t="str">
        <f>INDEX(Stores[location_city],MATCH(Sales[[#This Row],[store_no]],Stores[store_no],0))</f>
        <v>Des Moines</v>
      </c>
      <c r="H358" t="str">
        <f>INDEX(Stores[location_state],MATCH(Sales[[#This Row],[store_no]],Stores[store_no],0))</f>
        <v>Iowa</v>
      </c>
      <c r="I358">
        <f>INDEX(Stores[sqft],MATCH(Sales[[#This Row],[store_no]],Stores[store_no],0))</f>
        <v>197600</v>
      </c>
      <c r="J358" s="4" t="str">
        <f>INDEX(Departments[dept_name],MATCH(Sales[[#This Row],[dept_no]],Departments[dept_no],0))</f>
        <v>Music</v>
      </c>
      <c r="K358" s="4" t="str">
        <f>CONCATENATE(Sales[[#This Row],[region]],Sales[[#This Row],[storetype]])</f>
        <v>3A</v>
      </c>
      <c r="L358" s="4">
        <f>INDEX(RegionStoreCount[Store Count],MATCH(Sales[[#This Row],[RegionStoretype]],RegionStoreCount[Region/Type],0))</f>
        <v>9</v>
      </c>
      <c r="M358" s="4">
        <f>AND(Sales[[#This Row],[date]]&lt;=TY_YTDMax,Sales[[#This Row],[date]]&gt;=TY_YTDMin)*Sales[[#This Row],[sales]]</f>
        <v>0</v>
      </c>
      <c r="N358" s="4">
        <f>AND(Sales[[#This Row],[date]]&lt;=LY_YTDMax,Sales[[#This Row],[date]]&gt;=LY_YTDMin)*Sales[[#This Row],[sales]]</f>
        <v>58935.219800000006</v>
      </c>
      <c r="O358" s="4">
        <f>AND(Sales[[#This Row],[date]]&gt;=YoY_Min,Sales[[#This Row],[date]]&lt;=TY_YTDMax)*(Sales[[#This Row],[sales]]/Sales[[#This Row],[sqft]])</f>
        <v>0</v>
      </c>
      <c r="P358" s="4">
        <f>SUMIF(Sales[RegionStoretype],Sales[[#This Row],[RegionStoretype]],Sales[YoY_SSF])/Sales[[#This Row],[Region_TypeCount]]</f>
        <v>53.603836561720975</v>
      </c>
    </row>
    <row r="359" spans="1:16" x14ac:dyDescent="0.25">
      <c r="A359" s="1">
        <v>42741</v>
      </c>
      <c r="B359">
        <v>19</v>
      </c>
      <c r="C359">
        <v>16</v>
      </c>
      <c r="D359">
        <v>95985.176999999996</v>
      </c>
      <c r="E359">
        <f>INDEX(Stores[region],MATCH(Sales[[#This Row],[store_no]],Stores[store_no],0))</f>
        <v>3</v>
      </c>
      <c r="F359" t="str">
        <f>INDEX(Stores[storetype],MATCH(Sales[[#This Row],[store_no]],Stores[store_no],0))</f>
        <v>A</v>
      </c>
      <c r="G359" t="str">
        <f>INDEX(Stores[location_city],MATCH(Sales[[#This Row],[store_no]],Stores[store_no],0))</f>
        <v>Des Moines</v>
      </c>
      <c r="H359" t="str">
        <f>INDEX(Stores[location_state],MATCH(Sales[[#This Row],[store_no]],Stores[store_no],0))</f>
        <v>Iowa</v>
      </c>
      <c r="I359">
        <f>INDEX(Stores[sqft],MATCH(Sales[[#This Row],[store_no]],Stores[store_no],0))</f>
        <v>197600</v>
      </c>
      <c r="J359" s="4" t="str">
        <f>INDEX(Departments[dept_name],MATCH(Sales[[#This Row],[dept_no]],Departments[dept_no],0))</f>
        <v>Outdoors</v>
      </c>
      <c r="K359" s="4" t="str">
        <f>CONCATENATE(Sales[[#This Row],[region]],Sales[[#This Row],[storetype]])</f>
        <v>3A</v>
      </c>
      <c r="L359" s="4">
        <f>INDEX(RegionStoreCount[Store Count],MATCH(Sales[[#This Row],[RegionStoretype]],RegionStoreCount[Region/Type],0))</f>
        <v>9</v>
      </c>
      <c r="M359" s="4">
        <f>AND(Sales[[#This Row],[date]]&lt;=TY_YTDMax,Sales[[#This Row],[date]]&gt;=TY_YTDMin)*Sales[[#This Row],[sales]]</f>
        <v>0</v>
      </c>
      <c r="N359" s="4">
        <f>AND(Sales[[#This Row],[date]]&lt;=LY_YTDMax,Sales[[#This Row],[date]]&gt;=LY_YTDMin)*Sales[[#This Row],[sales]]</f>
        <v>95985.176999999996</v>
      </c>
      <c r="O359" s="4">
        <f>AND(Sales[[#This Row],[date]]&gt;=YoY_Min,Sales[[#This Row],[date]]&lt;=TY_YTDMax)*(Sales[[#This Row],[sales]]/Sales[[#This Row],[sqft]])</f>
        <v>0</v>
      </c>
      <c r="P359" s="4">
        <f>SUMIF(Sales[RegionStoretype],Sales[[#This Row],[RegionStoretype]],Sales[YoY_SSF])/Sales[[#This Row],[Region_TypeCount]]</f>
        <v>53.603836561720975</v>
      </c>
    </row>
    <row r="360" spans="1:16" x14ac:dyDescent="0.25">
      <c r="A360" s="1">
        <v>42741</v>
      </c>
      <c r="B360">
        <v>19</v>
      </c>
      <c r="C360">
        <v>17</v>
      </c>
      <c r="D360">
        <v>69553.970700000005</v>
      </c>
      <c r="E360">
        <f>INDEX(Stores[region],MATCH(Sales[[#This Row],[store_no]],Stores[store_no],0))</f>
        <v>3</v>
      </c>
      <c r="F360" t="str">
        <f>INDEX(Stores[storetype],MATCH(Sales[[#This Row],[store_no]],Stores[store_no],0))</f>
        <v>A</v>
      </c>
      <c r="G360" t="str">
        <f>INDEX(Stores[location_city],MATCH(Sales[[#This Row],[store_no]],Stores[store_no],0))</f>
        <v>Des Moines</v>
      </c>
      <c r="H360" t="str">
        <f>INDEX(Stores[location_state],MATCH(Sales[[#This Row],[store_no]],Stores[store_no],0))</f>
        <v>Iowa</v>
      </c>
      <c r="I360">
        <f>INDEX(Stores[sqft],MATCH(Sales[[#This Row],[store_no]],Stores[store_no],0))</f>
        <v>197600</v>
      </c>
      <c r="J360" s="4" t="str">
        <f>INDEX(Departments[dept_name],MATCH(Sales[[#This Row],[dept_no]],Departments[dept_no],0))</f>
        <v>Shoes</v>
      </c>
      <c r="K360" s="4" t="str">
        <f>CONCATENATE(Sales[[#This Row],[region]],Sales[[#This Row],[storetype]])</f>
        <v>3A</v>
      </c>
      <c r="L360" s="4">
        <f>INDEX(RegionStoreCount[Store Count],MATCH(Sales[[#This Row],[RegionStoretype]],RegionStoreCount[Region/Type],0))</f>
        <v>9</v>
      </c>
      <c r="M360" s="4">
        <f>AND(Sales[[#This Row],[date]]&lt;=TY_YTDMax,Sales[[#This Row],[date]]&gt;=TY_YTDMin)*Sales[[#This Row],[sales]]</f>
        <v>0</v>
      </c>
      <c r="N360" s="4">
        <f>AND(Sales[[#This Row],[date]]&lt;=LY_YTDMax,Sales[[#This Row],[date]]&gt;=LY_YTDMin)*Sales[[#This Row],[sales]]</f>
        <v>69553.970700000005</v>
      </c>
      <c r="O360" s="4">
        <f>AND(Sales[[#This Row],[date]]&gt;=YoY_Min,Sales[[#This Row],[date]]&lt;=TY_YTDMax)*(Sales[[#This Row],[sales]]/Sales[[#This Row],[sqft]])</f>
        <v>0</v>
      </c>
      <c r="P360" s="4">
        <f>SUMIF(Sales[RegionStoretype],Sales[[#This Row],[RegionStoretype]],Sales[YoY_SSF])/Sales[[#This Row],[Region_TypeCount]]</f>
        <v>53.603836561720975</v>
      </c>
    </row>
    <row r="361" spans="1:16" x14ac:dyDescent="0.25">
      <c r="A361" s="1">
        <v>42741</v>
      </c>
      <c r="B361">
        <v>19</v>
      </c>
      <c r="C361">
        <v>18</v>
      </c>
      <c r="D361">
        <v>3885.7979999999998</v>
      </c>
      <c r="E361">
        <f>INDEX(Stores[region],MATCH(Sales[[#This Row],[store_no]],Stores[store_no],0))</f>
        <v>3</v>
      </c>
      <c r="F361" t="str">
        <f>INDEX(Stores[storetype],MATCH(Sales[[#This Row],[store_no]],Stores[store_no],0))</f>
        <v>A</v>
      </c>
      <c r="G361" t="str">
        <f>INDEX(Stores[location_city],MATCH(Sales[[#This Row],[store_no]],Stores[store_no],0))</f>
        <v>Des Moines</v>
      </c>
      <c r="H361" t="str">
        <f>INDEX(Stores[location_state],MATCH(Sales[[#This Row],[store_no]],Stores[store_no],0))</f>
        <v>Iowa</v>
      </c>
      <c r="I361">
        <f>INDEX(Stores[sqft],MATCH(Sales[[#This Row],[store_no]],Stores[store_no],0))</f>
        <v>197600</v>
      </c>
      <c r="J361" s="4" t="str">
        <f>INDEX(Departments[dept_name],MATCH(Sales[[#This Row],[dept_no]],Departments[dept_no],0))</f>
        <v>Sports</v>
      </c>
      <c r="K361" s="4" t="str">
        <f>CONCATENATE(Sales[[#This Row],[region]],Sales[[#This Row],[storetype]])</f>
        <v>3A</v>
      </c>
      <c r="L361" s="4">
        <f>INDEX(RegionStoreCount[Store Count],MATCH(Sales[[#This Row],[RegionStoretype]],RegionStoreCount[Region/Type],0))</f>
        <v>9</v>
      </c>
      <c r="M361" s="4">
        <f>AND(Sales[[#This Row],[date]]&lt;=TY_YTDMax,Sales[[#This Row],[date]]&gt;=TY_YTDMin)*Sales[[#This Row],[sales]]</f>
        <v>0</v>
      </c>
      <c r="N361" s="4">
        <f>AND(Sales[[#This Row],[date]]&lt;=LY_YTDMax,Sales[[#This Row],[date]]&gt;=LY_YTDMin)*Sales[[#This Row],[sales]]</f>
        <v>3885.7979999999998</v>
      </c>
      <c r="O361" s="4">
        <f>AND(Sales[[#This Row],[date]]&gt;=YoY_Min,Sales[[#This Row],[date]]&lt;=TY_YTDMax)*(Sales[[#This Row],[sales]]/Sales[[#This Row],[sqft]])</f>
        <v>0</v>
      </c>
      <c r="P361" s="4">
        <f>SUMIF(Sales[RegionStoretype],Sales[[#This Row],[RegionStoretype]],Sales[YoY_SSF])/Sales[[#This Row],[Region_TypeCount]]</f>
        <v>53.603836561720975</v>
      </c>
    </row>
    <row r="362" spans="1:16" x14ac:dyDescent="0.25">
      <c r="A362" s="1">
        <v>42741</v>
      </c>
      <c r="B362">
        <v>19</v>
      </c>
      <c r="C362">
        <v>19</v>
      </c>
      <c r="D362">
        <v>59897.207400000007</v>
      </c>
      <c r="E362">
        <f>INDEX(Stores[region],MATCH(Sales[[#This Row],[store_no]],Stores[store_no],0))</f>
        <v>3</v>
      </c>
      <c r="F362" t="str">
        <f>INDEX(Stores[storetype],MATCH(Sales[[#This Row],[store_no]],Stores[store_no],0))</f>
        <v>A</v>
      </c>
      <c r="G362" t="str">
        <f>INDEX(Stores[location_city],MATCH(Sales[[#This Row],[store_no]],Stores[store_no],0))</f>
        <v>Des Moines</v>
      </c>
      <c r="H362" t="str">
        <f>INDEX(Stores[location_state],MATCH(Sales[[#This Row],[store_no]],Stores[store_no],0))</f>
        <v>Iowa</v>
      </c>
      <c r="I362">
        <f>INDEX(Stores[sqft],MATCH(Sales[[#This Row],[store_no]],Stores[store_no],0))</f>
        <v>197600</v>
      </c>
      <c r="J362" s="4" t="str">
        <f>INDEX(Departments[dept_name],MATCH(Sales[[#This Row],[dept_no]],Departments[dept_no],0))</f>
        <v>Tools</v>
      </c>
      <c r="K362" s="4" t="str">
        <f>CONCATENATE(Sales[[#This Row],[region]],Sales[[#This Row],[storetype]])</f>
        <v>3A</v>
      </c>
      <c r="L362" s="4">
        <f>INDEX(RegionStoreCount[Store Count],MATCH(Sales[[#This Row],[RegionStoretype]],RegionStoreCount[Region/Type],0))</f>
        <v>9</v>
      </c>
      <c r="M362" s="4">
        <f>AND(Sales[[#This Row],[date]]&lt;=TY_YTDMax,Sales[[#This Row],[date]]&gt;=TY_YTDMin)*Sales[[#This Row],[sales]]</f>
        <v>0</v>
      </c>
      <c r="N362" s="4">
        <f>AND(Sales[[#This Row],[date]]&lt;=LY_YTDMax,Sales[[#This Row],[date]]&gt;=LY_YTDMin)*Sales[[#This Row],[sales]]</f>
        <v>59897.207400000007</v>
      </c>
      <c r="O362" s="4">
        <f>AND(Sales[[#This Row],[date]]&gt;=YoY_Min,Sales[[#This Row],[date]]&lt;=TY_YTDMax)*(Sales[[#This Row],[sales]]/Sales[[#This Row],[sqft]])</f>
        <v>0</v>
      </c>
      <c r="P362" s="4">
        <f>SUMIF(Sales[RegionStoretype],Sales[[#This Row],[RegionStoretype]],Sales[YoY_SSF])/Sales[[#This Row],[Region_TypeCount]]</f>
        <v>53.603836561720975</v>
      </c>
    </row>
    <row r="363" spans="1:16" x14ac:dyDescent="0.25">
      <c r="A363" s="1">
        <v>42741</v>
      </c>
      <c r="B363">
        <v>19</v>
      </c>
      <c r="C363">
        <v>20</v>
      </c>
      <c r="D363">
        <v>80903.0962</v>
      </c>
      <c r="E363">
        <f>INDEX(Stores[region],MATCH(Sales[[#This Row],[store_no]],Stores[store_no],0))</f>
        <v>3</v>
      </c>
      <c r="F363" t="str">
        <f>INDEX(Stores[storetype],MATCH(Sales[[#This Row],[store_no]],Stores[store_no],0))</f>
        <v>A</v>
      </c>
      <c r="G363" t="str">
        <f>INDEX(Stores[location_city],MATCH(Sales[[#This Row],[store_no]],Stores[store_no],0))</f>
        <v>Des Moines</v>
      </c>
      <c r="H363" t="str">
        <f>INDEX(Stores[location_state],MATCH(Sales[[#This Row],[store_no]],Stores[store_no],0))</f>
        <v>Iowa</v>
      </c>
      <c r="I363">
        <f>INDEX(Stores[sqft],MATCH(Sales[[#This Row],[store_no]],Stores[store_no],0))</f>
        <v>197600</v>
      </c>
      <c r="J363" s="4" t="str">
        <f>INDEX(Departments[dept_name],MATCH(Sales[[#This Row],[dept_no]],Departments[dept_no],0))</f>
        <v>Toys</v>
      </c>
      <c r="K363" s="4" t="str">
        <f>CONCATENATE(Sales[[#This Row],[region]],Sales[[#This Row],[storetype]])</f>
        <v>3A</v>
      </c>
      <c r="L363" s="4">
        <f>INDEX(RegionStoreCount[Store Count],MATCH(Sales[[#This Row],[RegionStoretype]],RegionStoreCount[Region/Type],0))</f>
        <v>9</v>
      </c>
      <c r="M363" s="4">
        <f>AND(Sales[[#This Row],[date]]&lt;=TY_YTDMax,Sales[[#This Row],[date]]&gt;=TY_YTDMin)*Sales[[#This Row],[sales]]</f>
        <v>0</v>
      </c>
      <c r="N363" s="4">
        <f>AND(Sales[[#This Row],[date]]&lt;=LY_YTDMax,Sales[[#This Row],[date]]&gt;=LY_YTDMin)*Sales[[#This Row],[sales]]</f>
        <v>80903.0962</v>
      </c>
      <c r="O363" s="4">
        <f>AND(Sales[[#This Row],[date]]&gt;=YoY_Min,Sales[[#This Row],[date]]&lt;=TY_YTDMax)*(Sales[[#This Row],[sales]]/Sales[[#This Row],[sqft]])</f>
        <v>0</v>
      </c>
      <c r="P363" s="4">
        <f>SUMIF(Sales[RegionStoretype],Sales[[#This Row],[RegionStoretype]],Sales[YoY_SSF])/Sales[[#This Row],[Region_TypeCount]]</f>
        <v>53.603836561720975</v>
      </c>
    </row>
    <row r="364" spans="1:16" x14ac:dyDescent="0.25">
      <c r="A364" s="1">
        <v>42741</v>
      </c>
      <c r="B364">
        <v>20</v>
      </c>
      <c r="C364">
        <v>1</v>
      </c>
      <c r="D364">
        <v>16822.370500000001</v>
      </c>
      <c r="E364">
        <f>INDEX(Stores[region],MATCH(Sales[[#This Row],[store_no]],Stores[store_no],0))</f>
        <v>1</v>
      </c>
      <c r="F364" t="str">
        <f>INDEX(Stores[storetype],MATCH(Sales[[#This Row],[store_no]],Stores[store_no],0))</f>
        <v>A</v>
      </c>
      <c r="G364" t="str">
        <f>INDEX(Stores[location_city],MATCH(Sales[[#This Row],[store_no]],Stores[store_no],0))</f>
        <v>South Bend</v>
      </c>
      <c r="H364" t="str">
        <f>INDEX(Stores[location_state],MATCH(Sales[[#This Row],[store_no]],Stores[store_no],0))</f>
        <v>Indiana</v>
      </c>
      <c r="I364">
        <f>INDEX(Stores[sqft],MATCH(Sales[[#This Row],[store_no]],Stores[store_no],0))</f>
        <v>39700</v>
      </c>
      <c r="J364" s="4" t="str">
        <f>INDEX(Departments[dept_name],MATCH(Sales[[#This Row],[dept_no]],Departments[dept_no],0))</f>
        <v>Automotive</v>
      </c>
      <c r="K364" s="4" t="str">
        <f>CONCATENATE(Sales[[#This Row],[region]],Sales[[#This Row],[storetype]])</f>
        <v>1A</v>
      </c>
      <c r="L364" s="4">
        <f>INDEX(RegionStoreCount[Store Count],MATCH(Sales[[#This Row],[RegionStoretype]],RegionStoreCount[Region/Type],0))</f>
        <v>5</v>
      </c>
      <c r="M364" s="4">
        <f>AND(Sales[[#This Row],[date]]&lt;=TY_YTDMax,Sales[[#This Row],[date]]&gt;=TY_YTDMin)*Sales[[#This Row],[sales]]</f>
        <v>0</v>
      </c>
      <c r="N364" s="4">
        <f>AND(Sales[[#This Row],[date]]&lt;=LY_YTDMax,Sales[[#This Row],[date]]&gt;=LY_YTDMin)*Sales[[#This Row],[sales]]</f>
        <v>16822.370500000001</v>
      </c>
      <c r="O364" s="4">
        <f>AND(Sales[[#This Row],[date]]&gt;=YoY_Min,Sales[[#This Row],[date]]&lt;=TY_YTDMax)*(Sales[[#This Row],[sales]]/Sales[[#This Row],[sqft]])</f>
        <v>0</v>
      </c>
      <c r="P364" s="4">
        <f>SUMIF(Sales[RegionStoretype],Sales[[#This Row],[RegionStoretype]],Sales[YoY_SSF])/Sales[[#This Row],[Region_TypeCount]]</f>
        <v>59.469551530910678</v>
      </c>
    </row>
    <row r="365" spans="1:16" x14ac:dyDescent="0.25">
      <c r="A365" s="1">
        <v>42741</v>
      </c>
      <c r="B365">
        <v>20</v>
      </c>
      <c r="C365">
        <v>2</v>
      </c>
      <c r="D365">
        <v>3199.9405999999999</v>
      </c>
      <c r="E365">
        <f>INDEX(Stores[region],MATCH(Sales[[#This Row],[store_no]],Stores[store_no],0))</f>
        <v>1</v>
      </c>
      <c r="F365" t="str">
        <f>INDEX(Stores[storetype],MATCH(Sales[[#This Row],[store_no]],Stores[store_no],0))</f>
        <v>A</v>
      </c>
      <c r="G365" t="str">
        <f>INDEX(Stores[location_city],MATCH(Sales[[#This Row],[store_no]],Stores[store_no],0))</f>
        <v>South Bend</v>
      </c>
      <c r="H365" t="str">
        <f>INDEX(Stores[location_state],MATCH(Sales[[#This Row],[store_no]],Stores[store_no],0))</f>
        <v>Indiana</v>
      </c>
      <c r="I365">
        <f>INDEX(Stores[sqft],MATCH(Sales[[#This Row],[store_no]],Stores[store_no],0))</f>
        <v>39700</v>
      </c>
      <c r="J365" s="4" t="str">
        <f>INDEX(Departments[dept_name],MATCH(Sales[[#This Row],[dept_no]],Departments[dept_no],0))</f>
        <v>Baby</v>
      </c>
      <c r="K365" s="4" t="str">
        <f>CONCATENATE(Sales[[#This Row],[region]],Sales[[#This Row],[storetype]])</f>
        <v>1A</v>
      </c>
      <c r="L365" s="4">
        <f>INDEX(RegionStoreCount[Store Count],MATCH(Sales[[#This Row],[RegionStoretype]],RegionStoreCount[Region/Type],0))</f>
        <v>5</v>
      </c>
      <c r="M365" s="4">
        <f>AND(Sales[[#This Row],[date]]&lt;=TY_YTDMax,Sales[[#This Row],[date]]&gt;=TY_YTDMin)*Sales[[#This Row],[sales]]</f>
        <v>0</v>
      </c>
      <c r="N365" s="4">
        <f>AND(Sales[[#This Row],[date]]&lt;=LY_YTDMax,Sales[[#This Row],[date]]&gt;=LY_YTDMin)*Sales[[#This Row],[sales]]</f>
        <v>3199.9405999999999</v>
      </c>
      <c r="O365" s="4">
        <f>AND(Sales[[#This Row],[date]]&gt;=YoY_Min,Sales[[#This Row],[date]]&lt;=TY_YTDMax)*(Sales[[#This Row],[sales]]/Sales[[#This Row],[sqft]])</f>
        <v>0</v>
      </c>
      <c r="P365" s="4">
        <f>SUMIF(Sales[RegionStoretype],Sales[[#This Row],[RegionStoretype]],Sales[YoY_SSF])/Sales[[#This Row],[Region_TypeCount]]</f>
        <v>59.469551530910678</v>
      </c>
    </row>
    <row r="366" spans="1:16" x14ac:dyDescent="0.25">
      <c r="A366" s="1">
        <v>42741</v>
      </c>
      <c r="B366">
        <v>20</v>
      </c>
      <c r="C366">
        <v>3</v>
      </c>
      <c r="D366">
        <v>61343.840400000001</v>
      </c>
      <c r="E366">
        <f>INDEX(Stores[region],MATCH(Sales[[#This Row],[store_no]],Stores[store_no],0))</f>
        <v>1</v>
      </c>
      <c r="F366" t="str">
        <f>INDEX(Stores[storetype],MATCH(Sales[[#This Row],[store_no]],Stores[store_no],0))</f>
        <v>A</v>
      </c>
      <c r="G366" t="str">
        <f>INDEX(Stores[location_city],MATCH(Sales[[#This Row],[store_no]],Stores[store_no],0))</f>
        <v>South Bend</v>
      </c>
      <c r="H366" t="str">
        <f>INDEX(Stores[location_state],MATCH(Sales[[#This Row],[store_no]],Stores[store_no],0))</f>
        <v>Indiana</v>
      </c>
      <c r="I366">
        <f>INDEX(Stores[sqft],MATCH(Sales[[#This Row],[store_no]],Stores[store_no],0))</f>
        <v>39700</v>
      </c>
      <c r="J366" s="4" t="str">
        <f>INDEX(Departments[dept_name],MATCH(Sales[[#This Row],[dept_no]],Departments[dept_no],0))</f>
        <v>Beauty</v>
      </c>
      <c r="K366" s="4" t="str">
        <f>CONCATENATE(Sales[[#This Row],[region]],Sales[[#This Row],[storetype]])</f>
        <v>1A</v>
      </c>
      <c r="L366" s="4">
        <f>INDEX(RegionStoreCount[Store Count],MATCH(Sales[[#This Row],[RegionStoretype]],RegionStoreCount[Region/Type],0))</f>
        <v>5</v>
      </c>
      <c r="M366" s="4">
        <f>AND(Sales[[#This Row],[date]]&lt;=TY_YTDMax,Sales[[#This Row],[date]]&gt;=TY_YTDMin)*Sales[[#This Row],[sales]]</f>
        <v>0</v>
      </c>
      <c r="N366" s="4">
        <f>AND(Sales[[#This Row],[date]]&lt;=LY_YTDMax,Sales[[#This Row],[date]]&gt;=LY_YTDMin)*Sales[[#This Row],[sales]]</f>
        <v>61343.840400000001</v>
      </c>
      <c r="O366" s="4">
        <f>AND(Sales[[#This Row],[date]]&gt;=YoY_Min,Sales[[#This Row],[date]]&lt;=TY_YTDMax)*(Sales[[#This Row],[sales]]/Sales[[#This Row],[sqft]])</f>
        <v>0</v>
      </c>
      <c r="P366" s="4">
        <f>SUMIF(Sales[RegionStoretype],Sales[[#This Row],[RegionStoretype]],Sales[YoY_SSF])/Sales[[#This Row],[Region_TypeCount]]</f>
        <v>59.469551530910678</v>
      </c>
    </row>
    <row r="367" spans="1:16" x14ac:dyDescent="0.25">
      <c r="A367" s="1">
        <v>42741</v>
      </c>
      <c r="B367">
        <v>20</v>
      </c>
      <c r="C367">
        <v>4</v>
      </c>
      <c r="D367">
        <v>37775.697399999997</v>
      </c>
      <c r="E367">
        <f>INDEX(Stores[region],MATCH(Sales[[#This Row],[store_no]],Stores[store_no],0))</f>
        <v>1</v>
      </c>
      <c r="F367" t="str">
        <f>INDEX(Stores[storetype],MATCH(Sales[[#This Row],[store_no]],Stores[store_no],0))</f>
        <v>A</v>
      </c>
      <c r="G367" t="str">
        <f>INDEX(Stores[location_city],MATCH(Sales[[#This Row],[store_no]],Stores[store_no],0))</f>
        <v>South Bend</v>
      </c>
      <c r="H367" t="str">
        <f>INDEX(Stores[location_state],MATCH(Sales[[#This Row],[store_no]],Stores[store_no],0))</f>
        <v>Indiana</v>
      </c>
      <c r="I367">
        <f>INDEX(Stores[sqft],MATCH(Sales[[#This Row],[store_no]],Stores[store_no],0))</f>
        <v>39700</v>
      </c>
      <c r="J367" s="4" t="str">
        <f>INDEX(Departments[dept_name],MATCH(Sales[[#This Row],[dept_no]],Departments[dept_no],0))</f>
        <v>Books</v>
      </c>
      <c r="K367" s="4" t="str">
        <f>CONCATENATE(Sales[[#This Row],[region]],Sales[[#This Row],[storetype]])</f>
        <v>1A</v>
      </c>
      <c r="L367" s="4">
        <f>INDEX(RegionStoreCount[Store Count],MATCH(Sales[[#This Row],[RegionStoretype]],RegionStoreCount[Region/Type],0))</f>
        <v>5</v>
      </c>
      <c r="M367" s="4">
        <f>AND(Sales[[#This Row],[date]]&lt;=TY_YTDMax,Sales[[#This Row],[date]]&gt;=TY_YTDMin)*Sales[[#This Row],[sales]]</f>
        <v>0</v>
      </c>
      <c r="N367" s="4">
        <f>AND(Sales[[#This Row],[date]]&lt;=LY_YTDMax,Sales[[#This Row],[date]]&gt;=LY_YTDMin)*Sales[[#This Row],[sales]]</f>
        <v>37775.697399999997</v>
      </c>
      <c r="O367" s="4">
        <f>AND(Sales[[#This Row],[date]]&gt;=YoY_Min,Sales[[#This Row],[date]]&lt;=TY_YTDMax)*(Sales[[#This Row],[sales]]/Sales[[#This Row],[sqft]])</f>
        <v>0</v>
      </c>
      <c r="P367" s="4">
        <f>SUMIF(Sales[RegionStoretype],Sales[[#This Row],[RegionStoretype]],Sales[YoY_SSF])/Sales[[#This Row],[Region_TypeCount]]</f>
        <v>59.469551530910678</v>
      </c>
    </row>
    <row r="368" spans="1:16" x14ac:dyDescent="0.25">
      <c r="A368" s="1">
        <v>42741</v>
      </c>
      <c r="B368">
        <v>20</v>
      </c>
      <c r="C368">
        <v>6</v>
      </c>
      <c r="D368">
        <v>4671.1619000000001</v>
      </c>
      <c r="E368">
        <f>INDEX(Stores[region],MATCH(Sales[[#This Row],[store_no]],Stores[store_no],0))</f>
        <v>1</v>
      </c>
      <c r="F368" t="str">
        <f>INDEX(Stores[storetype],MATCH(Sales[[#This Row],[store_no]],Stores[store_no],0))</f>
        <v>A</v>
      </c>
      <c r="G368" t="str">
        <f>INDEX(Stores[location_city],MATCH(Sales[[#This Row],[store_no]],Stores[store_no],0))</f>
        <v>South Bend</v>
      </c>
      <c r="H368" t="str">
        <f>INDEX(Stores[location_state],MATCH(Sales[[#This Row],[store_no]],Stores[store_no],0))</f>
        <v>Indiana</v>
      </c>
      <c r="I368">
        <f>INDEX(Stores[sqft],MATCH(Sales[[#This Row],[store_no]],Stores[store_no],0))</f>
        <v>39700</v>
      </c>
      <c r="J368" s="4" t="str">
        <f>INDEX(Departments[dept_name],MATCH(Sales[[#This Row],[dept_no]],Departments[dept_no],0))</f>
        <v>Computers</v>
      </c>
      <c r="K368" s="4" t="str">
        <f>CONCATENATE(Sales[[#This Row],[region]],Sales[[#This Row],[storetype]])</f>
        <v>1A</v>
      </c>
      <c r="L368" s="4">
        <f>INDEX(RegionStoreCount[Store Count],MATCH(Sales[[#This Row],[RegionStoretype]],RegionStoreCount[Region/Type],0))</f>
        <v>5</v>
      </c>
      <c r="M368" s="4">
        <f>AND(Sales[[#This Row],[date]]&lt;=TY_YTDMax,Sales[[#This Row],[date]]&gt;=TY_YTDMin)*Sales[[#This Row],[sales]]</f>
        <v>0</v>
      </c>
      <c r="N368" s="4">
        <f>AND(Sales[[#This Row],[date]]&lt;=LY_YTDMax,Sales[[#This Row],[date]]&gt;=LY_YTDMin)*Sales[[#This Row],[sales]]</f>
        <v>4671.1619000000001</v>
      </c>
      <c r="O368" s="4">
        <f>AND(Sales[[#This Row],[date]]&gt;=YoY_Min,Sales[[#This Row],[date]]&lt;=TY_YTDMax)*(Sales[[#This Row],[sales]]/Sales[[#This Row],[sqft]])</f>
        <v>0</v>
      </c>
      <c r="P368" s="4">
        <f>SUMIF(Sales[RegionStoretype],Sales[[#This Row],[RegionStoretype]],Sales[YoY_SSF])/Sales[[#This Row],[Region_TypeCount]]</f>
        <v>59.469551530910678</v>
      </c>
    </row>
    <row r="369" spans="1:16" x14ac:dyDescent="0.25">
      <c r="A369" s="1">
        <v>42741</v>
      </c>
      <c r="B369">
        <v>20</v>
      </c>
      <c r="C369">
        <v>7</v>
      </c>
      <c r="D369">
        <v>46508.936700000006</v>
      </c>
      <c r="E369">
        <f>INDEX(Stores[region],MATCH(Sales[[#This Row],[store_no]],Stores[store_no],0))</f>
        <v>1</v>
      </c>
      <c r="F369" t="str">
        <f>INDEX(Stores[storetype],MATCH(Sales[[#This Row],[store_no]],Stores[store_no],0))</f>
        <v>A</v>
      </c>
      <c r="G369" t="str">
        <f>INDEX(Stores[location_city],MATCH(Sales[[#This Row],[store_no]],Stores[store_no],0))</f>
        <v>South Bend</v>
      </c>
      <c r="H369" t="str">
        <f>INDEX(Stores[location_state],MATCH(Sales[[#This Row],[store_no]],Stores[store_no],0))</f>
        <v>Indiana</v>
      </c>
      <c r="I369">
        <f>INDEX(Stores[sqft],MATCH(Sales[[#This Row],[store_no]],Stores[store_no],0))</f>
        <v>39700</v>
      </c>
      <c r="J369" s="4" t="str">
        <f>INDEX(Departments[dept_name],MATCH(Sales[[#This Row],[dept_no]],Departments[dept_no],0))</f>
        <v>Electronics</v>
      </c>
      <c r="K369" s="4" t="str">
        <f>CONCATENATE(Sales[[#This Row],[region]],Sales[[#This Row],[storetype]])</f>
        <v>1A</v>
      </c>
      <c r="L369" s="4">
        <f>INDEX(RegionStoreCount[Store Count],MATCH(Sales[[#This Row],[RegionStoretype]],RegionStoreCount[Region/Type],0))</f>
        <v>5</v>
      </c>
      <c r="M369" s="4">
        <f>AND(Sales[[#This Row],[date]]&lt;=TY_YTDMax,Sales[[#This Row],[date]]&gt;=TY_YTDMin)*Sales[[#This Row],[sales]]</f>
        <v>0</v>
      </c>
      <c r="N369" s="4">
        <f>AND(Sales[[#This Row],[date]]&lt;=LY_YTDMax,Sales[[#This Row],[date]]&gt;=LY_YTDMin)*Sales[[#This Row],[sales]]</f>
        <v>46508.936700000006</v>
      </c>
      <c r="O369" s="4">
        <f>AND(Sales[[#This Row],[date]]&gt;=YoY_Min,Sales[[#This Row],[date]]&lt;=TY_YTDMax)*(Sales[[#This Row],[sales]]/Sales[[#This Row],[sqft]])</f>
        <v>0</v>
      </c>
      <c r="P369" s="4">
        <f>SUMIF(Sales[RegionStoretype],Sales[[#This Row],[RegionStoretype]],Sales[YoY_SSF])/Sales[[#This Row],[Region_TypeCount]]</f>
        <v>59.469551530910678</v>
      </c>
    </row>
    <row r="370" spans="1:16" x14ac:dyDescent="0.25">
      <c r="A370" s="1">
        <v>42741</v>
      </c>
      <c r="B370">
        <v>20</v>
      </c>
      <c r="C370">
        <v>8</v>
      </c>
      <c r="D370">
        <v>5274.0281000000004</v>
      </c>
      <c r="E370">
        <f>INDEX(Stores[region],MATCH(Sales[[#This Row],[store_no]],Stores[store_no],0))</f>
        <v>1</v>
      </c>
      <c r="F370" t="str">
        <f>INDEX(Stores[storetype],MATCH(Sales[[#This Row],[store_no]],Stores[store_no],0))</f>
        <v>A</v>
      </c>
      <c r="G370" t="str">
        <f>INDEX(Stores[location_city],MATCH(Sales[[#This Row],[store_no]],Stores[store_no],0))</f>
        <v>South Bend</v>
      </c>
      <c r="H370" t="str">
        <f>INDEX(Stores[location_state],MATCH(Sales[[#This Row],[store_no]],Stores[store_no],0))</f>
        <v>Indiana</v>
      </c>
      <c r="I370">
        <f>INDEX(Stores[sqft],MATCH(Sales[[#This Row],[store_no]],Stores[store_no],0))</f>
        <v>39700</v>
      </c>
      <c r="J370" s="4" t="str">
        <f>INDEX(Departments[dept_name],MATCH(Sales[[#This Row],[dept_no]],Departments[dept_no],0))</f>
        <v>Games</v>
      </c>
      <c r="K370" s="4" t="str">
        <f>CONCATENATE(Sales[[#This Row],[region]],Sales[[#This Row],[storetype]])</f>
        <v>1A</v>
      </c>
      <c r="L370" s="4">
        <f>INDEX(RegionStoreCount[Store Count],MATCH(Sales[[#This Row],[RegionStoretype]],RegionStoreCount[Region/Type],0))</f>
        <v>5</v>
      </c>
      <c r="M370" s="4">
        <f>AND(Sales[[#This Row],[date]]&lt;=TY_YTDMax,Sales[[#This Row],[date]]&gt;=TY_YTDMin)*Sales[[#This Row],[sales]]</f>
        <v>0</v>
      </c>
      <c r="N370" s="4">
        <f>AND(Sales[[#This Row],[date]]&lt;=LY_YTDMax,Sales[[#This Row],[date]]&gt;=LY_YTDMin)*Sales[[#This Row],[sales]]</f>
        <v>5274.0281000000004</v>
      </c>
      <c r="O370" s="4">
        <f>AND(Sales[[#This Row],[date]]&gt;=YoY_Min,Sales[[#This Row],[date]]&lt;=TY_YTDMax)*(Sales[[#This Row],[sales]]/Sales[[#This Row],[sqft]])</f>
        <v>0</v>
      </c>
      <c r="P370" s="4">
        <f>SUMIF(Sales[RegionStoretype],Sales[[#This Row],[RegionStoretype]],Sales[YoY_SSF])/Sales[[#This Row],[Region_TypeCount]]</f>
        <v>59.469551530910678</v>
      </c>
    </row>
    <row r="371" spans="1:16" x14ac:dyDescent="0.25">
      <c r="A371" s="1">
        <v>42741</v>
      </c>
      <c r="B371">
        <v>20</v>
      </c>
      <c r="C371">
        <v>9</v>
      </c>
      <c r="D371">
        <v>2503.4268000000002</v>
      </c>
      <c r="E371">
        <f>INDEX(Stores[region],MATCH(Sales[[#This Row],[store_no]],Stores[store_no],0))</f>
        <v>1</v>
      </c>
      <c r="F371" t="str">
        <f>INDEX(Stores[storetype],MATCH(Sales[[#This Row],[store_no]],Stores[store_no],0))</f>
        <v>A</v>
      </c>
      <c r="G371" t="str">
        <f>INDEX(Stores[location_city],MATCH(Sales[[#This Row],[store_no]],Stores[store_no],0))</f>
        <v>South Bend</v>
      </c>
      <c r="H371" t="str">
        <f>INDEX(Stores[location_state],MATCH(Sales[[#This Row],[store_no]],Stores[store_no],0))</f>
        <v>Indiana</v>
      </c>
      <c r="I371">
        <f>INDEX(Stores[sqft],MATCH(Sales[[#This Row],[store_no]],Stores[store_no],0))</f>
        <v>39700</v>
      </c>
      <c r="J371" s="4" t="str">
        <f>INDEX(Departments[dept_name],MATCH(Sales[[#This Row],[dept_no]],Departments[dept_no],0))</f>
        <v>Garden</v>
      </c>
      <c r="K371" s="4" t="str">
        <f>CONCATENATE(Sales[[#This Row],[region]],Sales[[#This Row],[storetype]])</f>
        <v>1A</v>
      </c>
      <c r="L371" s="4">
        <f>INDEX(RegionStoreCount[Store Count],MATCH(Sales[[#This Row],[RegionStoretype]],RegionStoreCount[Region/Type],0))</f>
        <v>5</v>
      </c>
      <c r="M371" s="4">
        <f>AND(Sales[[#This Row],[date]]&lt;=TY_YTDMax,Sales[[#This Row],[date]]&gt;=TY_YTDMin)*Sales[[#This Row],[sales]]</f>
        <v>0</v>
      </c>
      <c r="N371" s="4">
        <f>AND(Sales[[#This Row],[date]]&lt;=LY_YTDMax,Sales[[#This Row],[date]]&gt;=LY_YTDMin)*Sales[[#This Row],[sales]]</f>
        <v>2503.4268000000002</v>
      </c>
      <c r="O371" s="4">
        <f>AND(Sales[[#This Row],[date]]&gt;=YoY_Min,Sales[[#This Row],[date]]&lt;=TY_YTDMax)*(Sales[[#This Row],[sales]]/Sales[[#This Row],[sqft]])</f>
        <v>0</v>
      </c>
      <c r="P371" s="4">
        <f>SUMIF(Sales[RegionStoretype],Sales[[#This Row],[RegionStoretype]],Sales[YoY_SSF])/Sales[[#This Row],[Region_TypeCount]]</f>
        <v>59.469551530910678</v>
      </c>
    </row>
    <row r="372" spans="1:16" x14ac:dyDescent="0.25">
      <c r="A372" s="1">
        <v>42741</v>
      </c>
      <c r="B372">
        <v>20</v>
      </c>
      <c r="C372">
        <v>10</v>
      </c>
      <c r="D372">
        <v>1770.3974000000003</v>
      </c>
      <c r="E372">
        <f>INDEX(Stores[region],MATCH(Sales[[#This Row],[store_no]],Stores[store_no],0))</f>
        <v>1</v>
      </c>
      <c r="F372" t="str">
        <f>INDEX(Stores[storetype],MATCH(Sales[[#This Row],[store_no]],Stores[store_no],0))</f>
        <v>A</v>
      </c>
      <c r="G372" t="str">
        <f>INDEX(Stores[location_city],MATCH(Sales[[#This Row],[store_no]],Stores[store_no],0))</f>
        <v>South Bend</v>
      </c>
      <c r="H372" t="str">
        <f>INDEX(Stores[location_state],MATCH(Sales[[#This Row],[store_no]],Stores[store_no],0))</f>
        <v>Indiana</v>
      </c>
      <c r="I372">
        <f>INDEX(Stores[sqft],MATCH(Sales[[#This Row],[store_no]],Stores[store_no],0))</f>
        <v>39700</v>
      </c>
      <c r="J372" s="4" t="str">
        <f>INDEX(Departments[dept_name],MATCH(Sales[[#This Row],[dept_no]],Departments[dept_no],0))</f>
        <v>Health</v>
      </c>
      <c r="K372" s="4" t="str">
        <f>CONCATENATE(Sales[[#This Row],[region]],Sales[[#This Row],[storetype]])</f>
        <v>1A</v>
      </c>
      <c r="L372" s="4">
        <f>INDEX(RegionStoreCount[Store Count],MATCH(Sales[[#This Row],[RegionStoretype]],RegionStoreCount[Region/Type],0))</f>
        <v>5</v>
      </c>
      <c r="M372" s="4">
        <f>AND(Sales[[#This Row],[date]]&lt;=TY_YTDMax,Sales[[#This Row],[date]]&gt;=TY_YTDMin)*Sales[[#This Row],[sales]]</f>
        <v>0</v>
      </c>
      <c r="N372" s="4">
        <f>AND(Sales[[#This Row],[date]]&lt;=LY_YTDMax,Sales[[#This Row],[date]]&gt;=LY_YTDMin)*Sales[[#This Row],[sales]]</f>
        <v>1770.3974000000003</v>
      </c>
      <c r="O372" s="4">
        <f>AND(Sales[[#This Row],[date]]&gt;=YoY_Min,Sales[[#This Row],[date]]&lt;=TY_YTDMax)*(Sales[[#This Row],[sales]]/Sales[[#This Row],[sqft]])</f>
        <v>0</v>
      </c>
      <c r="P372" s="4">
        <f>SUMIF(Sales[RegionStoretype],Sales[[#This Row],[RegionStoretype]],Sales[YoY_SSF])/Sales[[#This Row],[Region_TypeCount]]</f>
        <v>59.469551530910678</v>
      </c>
    </row>
    <row r="373" spans="1:16" x14ac:dyDescent="0.25">
      <c r="A373" s="1">
        <v>42741</v>
      </c>
      <c r="B373">
        <v>20</v>
      </c>
      <c r="C373">
        <v>11</v>
      </c>
      <c r="D373">
        <v>52.317999999999998</v>
      </c>
      <c r="E373">
        <f>INDEX(Stores[region],MATCH(Sales[[#This Row],[store_no]],Stores[store_no],0))</f>
        <v>1</v>
      </c>
      <c r="F373" t="str">
        <f>INDEX(Stores[storetype],MATCH(Sales[[#This Row],[store_no]],Stores[store_no],0))</f>
        <v>A</v>
      </c>
      <c r="G373" t="str">
        <f>INDEX(Stores[location_city],MATCH(Sales[[#This Row],[store_no]],Stores[store_no],0))</f>
        <v>South Bend</v>
      </c>
      <c r="H373" t="str">
        <f>INDEX(Stores[location_state],MATCH(Sales[[#This Row],[store_no]],Stores[store_no],0))</f>
        <v>Indiana</v>
      </c>
      <c r="I373">
        <f>INDEX(Stores[sqft],MATCH(Sales[[#This Row],[store_no]],Stores[store_no],0))</f>
        <v>39700</v>
      </c>
      <c r="J373" s="4" t="str">
        <f>INDEX(Departments[dept_name],MATCH(Sales[[#This Row],[dept_no]],Departments[dept_no],0))</f>
        <v>Home</v>
      </c>
      <c r="K373" s="4" t="str">
        <f>CONCATENATE(Sales[[#This Row],[region]],Sales[[#This Row],[storetype]])</f>
        <v>1A</v>
      </c>
      <c r="L373" s="4">
        <f>INDEX(RegionStoreCount[Store Count],MATCH(Sales[[#This Row],[RegionStoretype]],RegionStoreCount[Region/Type],0))</f>
        <v>5</v>
      </c>
      <c r="M373" s="4">
        <f>AND(Sales[[#This Row],[date]]&lt;=TY_YTDMax,Sales[[#This Row],[date]]&gt;=TY_YTDMin)*Sales[[#This Row],[sales]]</f>
        <v>0</v>
      </c>
      <c r="N373" s="4">
        <f>AND(Sales[[#This Row],[date]]&lt;=LY_YTDMax,Sales[[#This Row],[date]]&gt;=LY_YTDMin)*Sales[[#This Row],[sales]]</f>
        <v>52.317999999999998</v>
      </c>
      <c r="O373" s="4">
        <f>AND(Sales[[#This Row],[date]]&gt;=YoY_Min,Sales[[#This Row],[date]]&lt;=TY_YTDMax)*(Sales[[#This Row],[sales]]/Sales[[#This Row],[sqft]])</f>
        <v>0</v>
      </c>
      <c r="P373" s="4">
        <f>SUMIF(Sales[RegionStoretype],Sales[[#This Row],[RegionStoretype]],Sales[YoY_SSF])/Sales[[#This Row],[Region_TypeCount]]</f>
        <v>59.469551530910678</v>
      </c>
    </row>
    <row r="374" spans="1:16" x14ac:dyDescent="0.25">
      <c r="A374" s="1">
        <v>42741</v>
      </c>
      <c r="B374">
        <v>20</v>
      </c>
      <c r="C374">
        <v>12</v>
      </c>
      <c r="D374">
        <v>40.342300000000002</v>
      </c>
      <c r="E374">
        <f>INDEX(Stores[region],MATCH(Sales[[#This Row],[store_no]],Stores[store_no],0))</f>
        <v>1</v>
      </c>
      <c r="F374" t="str">
        <f>INDEX(Stores[storetype],MATCH(Sales[[#This Row],[store_no]],Stores[store_no],0))</f>
        <v>A</v>
      </c>
      <c r="G374" t="str">
        <f>INDEX(Stores[location_city],MATCH(Sales[[#This Row],[store_no]],Stores[store_no],0))</f>
        <v>South Bend</v>
      </c>
      <c r="H374" t="str">
        <f>INDEX(Stores[location_state],MATCH(Sales[[#This Row],[store_no]],Stores[store_no],0))</f>
        <v>Indiana</v>
      </c>
      <c r="I374">
        <f>INDEX(Stores[sqft],MATCH(Sales[[#This Row],[store_no]],Stores[store_no],0))</f>
        <v>39700</v>
      </c>
      <c r="J374" s="4" t="str">
        <f>INDEX(Departments[dept_name],MATCH(Sales[[#This Row],[dept_no]],Departments[dept_no],0))</f>
        <v>Jewelery</v>
      </c>
      <c r="K374" s="4" t="str">
        <f>CONCATENATE(Sales[[#This Row],[region]],Sales[[#This Row],[storetype]])</f>
        <v>1A</v>
      </c>
      <c r="L374" s="4">
        <f>INDEX(RegionStoreCount[Store Count],MATCH(Sales[[#This Row],[RegionStoretype]],RegionStoreCount[Region/Type],0))</f>
        <v>5</v>
      </c>
      <c r="M374" s="4">
        <f>AND(Sales[[#This Row],[date]]&lt;=TY_YTDMax,Sales[[#This Row],[date]]&gt;=TY_YTDMin)*Sales[[#This Row],[sales]]</f>
        <v>0</v>
      </c>
      <c r="N374" s="4">
        <f>AND(Sales[[#This Row],[date]]&lt;=LY_YTDMax,Sales[[#This Row],[date]]&gt;=LY_YTDMin)*Sales[[#This Row],[sales]]</f>
        <v>40.342300000000002</v>
      </c>
      <c r="O374" s="4">
        <f>AND(Sales[[#This Row],[date]]&gt;=YoY_Min,Sales[[#This Row],[date]]&lt;=TY_YTDMax)*(Sales[[#This Row],[sales]]/Sales[[#This Row],[sqft]])</f>
        <v>0</v>
      </c>
      <c r="P374" s="4">
        <f>SUMIF(Sales[RegionStoretype],Sales[[#This Row],[RegionStoretype]],Sales[YoY_SSF])/Sales[[#This Row],[Region_TypeCount]]</f>
        <v>59.469551530910678</v>
      </c>
    </row>
    <row r="375" spans="1:16" x14ac:dyDescent="0.25">
      <c r="A375" s="1">
        <v>42741</v>
      </c>
      <c r="B375">
        <v>20</v>
      </c>
      <c r="C375">
        <v>13</v>
      </c>
      <c r="D375">
        <v>18961.540999999997</v>
      </c>
      <c r="E375">
        <f>INDEX(Stores[region],MATCH(Sales[[#This Row],[store_no]],Stores[store_no],0))</f>
        <v>1</v>
      </c>
      <c r="F375" t="str">
        <f>INDEX(Stores[storetype],MATCH(Sales[[#This Row],[store_no]],Stores[store_no],0))</f>
        <v>A</v>
      </c>
      <c r="G375" t="str">
        <f>INDEX(Stores[location_city],MATCH(Sales[[#This Row],[store_no]],Stores[store_no],0))</f>
        <v>South Bend</v>
      </c>
      <c r="H375" t="str">
        <f>INDEX(Stores[location_state],MATCH(Sales[[#This Row],[store_no]],Stores[store_no],0))</f>
        <v>Indiana</v>
      </c>
      <c r="I375">
        <f>INDEX(Stores[sqft],MATCH(Sales[[#This Row],[store_no]],Stores[store_no],0))</f>
        <v>39700</v>
      </c>
      <c r="J375" s="4" t="str">
        <f>INDEX(Departments[dept_name],MATCH(Sales[[#This Row],[dept_no]],Departments[dept_no],0))</f>
        <v>Kids</v>
      </c>
      <c r="K375" s="4" t="str">
        <f>CONCATENATE(Sales[[#This Row],[region]],Sales[[#This Row],[storetype]])</f>
        <v>1A</v>
      </c>
      <c r="L375" s="4">
        <f>INDEX(RegionStoreCount[Store Count],MATCH(Sales[[#This Row],[RegionStoretype]],RegionStoreCount[Region/Type],0))</f>
        <v>5</v>
      </c>
      <c r="M375" s="4">
        <f>AND(Sales[[#This Row],[date]]&lt;=TY_YTDMax,Sales[[#This Row],[date]]&gt;=TY_YTDMin)*Sales[[#This Row],[sales]]</f>
        <v>0</v>
      </c>
      <c r="N375" s="4">
        <f>AND(Sales[[#This Row],[date]]&lt;=LY_YTDMax,Sales[[#This Row],[date]]&gt;=LY_YTDMin)*Sales[[#This Row],[sales]]</f>
        <v>18961.540999999997</v>
      </c>
      <c r="O375" s="4">
        <f>AND(Sales[[#This Row],[date]]&gt;=YoY_Min,Sales[[#This Row],[date]]&lt;=TY_YTDMax)*(Sales[[#This Row],[sales]]/Sales[[#This Row],[sqft]])</f>
        <v>0</v>
      </c>
      <c r="P375" s="4">
        <f>SUMIF(Sales[RegionStoretype],Sales[[#This Row],[RegionStoretype]],Sales[YoY_SSF])/Sales[[#This Row],[Region_TypeCount]]</f>
        <v>59.469551530910678</v>
      </c>
    </row>
    <row r="376" spans="1:16" x14ac:dyDescent="0.25">
      <c r="A376" s="1">
        <v>42741</v>
      </c>
      <c r="B376">
        <v>20</v>
      </c>
      <c r="C376">
        <v>14</v>
      </c>
      <c r="D376">
        <v>66439.747000000003</v>
      </c>
      <c r="E376">
        <f>INDEX(Stores[region],MATCH(Sales[[#This Row],[store_no]],Stores[store_no],0))</f>
        <v>1</v>
      </c>
      <c r="F376" t="str">
        <f>INDEX(Stores[storetype],MATCH(Sales[[#This Row],[store_no]],Stores[store_no],0))</f>
        <v>A</v>
      </c>
      <c r="G376" t="str">
        <f>INDEX(Stores[location_city],MATCH(Sales[[#This Row],[store_no]],Stores[store_no],0))</f>
        <v>South Bend</v>
      </c>
      <c r="H376" t="str">
        <f>INDEX(Stores[location_state],MATCH(Sales[[#This Row],[store_no]],Stores[store_no],0))</f>
        <v>Indiana</v>
      </c>
      <c r="I376">
        <f>INDEX(Stores[sqft],MATCH(Sales[[#This Row],[store_no]],Stores[store_no],0))</f>
        <v>39700</v>
      </c>
      <c r="J376" s="4" t="str">
        <f>INDEX(Departments[dept_name],MATCH(Sales[[#This Row],[dept_no]],Departments[dept_no],0))</f>
        <v>Movies</v>
      </c>
      <c r="K376" s="4" t="str">
        <f>CONCATENATE(Sales[[#This Row],[region]],Sales[[#This Row],[storetype]])</f>
        <v>1A</v>
      </c>
      <c r="L376" s="4">
        <f>INDEX(RegionStoreCount[Store Count],MATCH(Sales[[#This Row],[RegionStoretype]],RegionStoreCount[Region/Type],0))</f>
        <v>5</v>
      </c>
      <c r="M376" s="4">
        <f>AND(Sales[[#This Row],[date]]&lt;=TY_YTDMax,Sales[[#This Row],[date]]&gt;=TY_YTDMin)*Sales[[#This Row],[sales]]</f>
        <v>0</v>
      </c>
      <c r="N376" s="4">
        <f>AND(Sales[[#This Row],[date]]&lt;=LY_YTDMax,Sales[[#This Row],[date]]&gt;=LY_YTDMin)*Sales[[#This Row],[sales]]</f>
        <v>66439.747000000003</v>
      </c>
      <c r="O376" s="4">
        <f>AND(Sales[[#This Row],[date]]&gt;=YoY_Min,Sales[[#This Row],[date]]&lt;=TY_YTDMax)*(Sales[[#This Row],[sales]]/Sales[[#This Row],[sqft]])</f>
        <v>0</v>
      </c>
      <c r="P376" s="4">
        <f>SUMIF(Sales[RegionStoretype],Sales[[#This Row],[RegionStoretype]],Sales[YoY_SSF])/Sales[[#This Row],[Region_TypeCount]]</f>
        <v>59.469551530910678</v>
      </c>
    </row>
    <row r="377" spans="1:16" x14ac:dyDescent="0.25">
      <c r="A377" s="1">
        <v>42741</v>
      </c>
      <c r="B377">
        <v>20</v>
      </c>
      <c r="C377">
        <v>15</v>
      </c>
      <c r="D377">
        <v>64436.317599999995</v>
      </c>
      <c r="E377">
        <f>INDEX(Stores[region],MATCH(Sales[[#This Row],[store_no]],Stores[store_no],0))</f>
        <v>1</v>
      </c>
      <c r="F377" t="str">
        <f>INDEX(Stores[storetype],MATCH(Sales[[#This Row],[store_no]],Stores[store_no],0))</f>
        <v>A</v>
      </c>
      <c r="G377" t="str">
        <f>INDEX(Stores[location_city],MATCH(Sales[[#This Row],[store_no]],Stores[store_no],0))</f>
        <v>South Bend</v>
      </c>
      <c r="H377" t="str">
        <f>INDEX(Stores[location_state],MATCH(Sales[[#This Row],[store_no]],Stores[store_no],0))</f>
        <v>Indiana</v>
      </c>
      <c r="I377">
        <f>INDEX(Stores[sqft],MATCH(Sales[[#This Row],[store_no]],Stores[store_no],0))</f>
        <v>39700</v>
      </c>
      <c r="J377" s="4" t="str">
        <f>INDEX(Departments[dept_name],MATCH(Sales[[#This Row],[dept_no]],Departments[dept_no],0))</f>
        <v>Music</v>
      </c>
      <c r="K377" s="4" t="str">
        <f>CONCATENATE(Sales[[#This Row],[region]],Sales[[#This Row],[storetype]])</f>
        <v>1A</v>
      </c>
      <c r="L377" s="4">
        <f>INDEX(RegionStoreCount[Store Count],MATCH(Sales[[#This Row],[RegionStoretype]],RegionStoreCount[Region/Type],0))</f>
        <v>5</v>
      </c>
      <c r="M377" s="4">
        <f>AND(Sales[[#This Row],[date]]&lt;=TY_YTDMax,Sales[[#This Row],[date]]&gt;=TY_YTDMin)*Sales[[#This Row],[sales]]</f>
        <v>0</v>
      </c>
      <c r="N377" s="4">
        <f>AND(Sales[[#This Row],[date]]&lt;=LY_YTDMax,Sales[[#This Row],[date]]&gt;=LY_YTDMin)*Sales[[#This Row],[sales]]</f>
        <v>64436.317599999995</v>
      </c>
      <c r="O377" s="4">
        <f>AND(Sales[[#This Row],[date]]&gt;=YoY_Min,Sales[[#This Row],[date]]&lt;=TY_YTDMax)*(Sales[[#This Row],[sales]]/Sales[[#This Row],[sqft]])</f>
        <v>0</v>
      </c>
      <c r="P377" s="4">
        <f>SUMIF(Sales[RegionStoretype],Sales[[#This Row],[RegionStoretype]],Sales[YoY_SSF])/Sales[[#This Row],[Region_TypeCount]]</f>
        <v>59.469551530910678</v>
      </c>
    </row>
    <row r="378" spans="1:16" x14ac:dyDescent="0.25">
      <c r="A378" s="1">
        <v>42741</v>
      </c>
      <c r="B378">
        <v>20</v>
      </c>
      <c r="C378">
        <v>17</v>
      </c>
      <c r="D378">
        <v>28092.4686</v>
      </c>
      <c r="E378">
        <f>INDEX(Stores[region],MATCH(Sales[[#This Row],[store_no]],Stores[store_no],0))</f>
        <v>1</v>
      </c>
      <c r="F378" t="str">
        <f>INDEX(Stores[storetype],MATCH(Sales[[#This Row],[store_no]],Stores[store_no],0))</f>
        <v>A</v>
      </c>
      <c r="G378" t="str">
        <f>INDEX(Stores[location_city],MATCH(Sales[[#This Row],[store_no]],Stores[store_no],0))</f>
        <v>South Bend</v>
      </c>
      <c r="H378" t="str">
        <f>INDEX(Stores[location_state],MATCH(Sales[[#This Row],[store_no]],Stores[store_no],0))</f>
        <v>Indiana</v>
      </c>
      <c r="I378">
        <f>INDEX(Stores[sqft],MATCH(Sales[[#This Row],[store_no]],Stores[store_no],0))</f>
        <v>39700</v>
      </c>
      <c r="J378" s="4" t="str">
        <f>INDEX(Departments[dept_name],MATCH(Sales[[#This Row],[dept_no]],Departments[dept_no],0))</f>
        <v>Shoes</v>
      </c>
      <c r="K378" s="4" t="str">
        <f>CONCATENATE(Sales[[#This Row],[region]],Sales[[#This Row],[storetype]])</f>
        <v>1A</v>
      </c>
      <c r="L378" s="4">
        <f>INDEX(RegionStoreCount[Store Count],MATCH(Sales[[#This Row],[RegionStoretype]],RegionStoreCount[Region/Type],0))</f>
        <v>5</v>
      </c>
      <c r="M378" s="4">
        <f>AND(Sales[[#This Row],[date]]&lt;=TY_YTDMax,Sales[[#This Row],[date]]&gt;=TY_YTDMin)*Sales[[#This Row],[sales]]</f>
        <v>0</v>
      </c>
      <c r="N378" s="4">
        <f>AND(Sales[[#This Row],[date]]&lt;=LY_YTDMax,Sales[[#This Row],[date]]&gt;=LY_YTDMin)*Sales[[#This Row],[sales]]</f>
        <v>28092.4686</v>
      </c>
      <c r="O378" s="4">
        <f>AND(Sales[[#This Row],[date]]&gt;=YoY_Min,Sales[[#This Row],[date]]&lt;=TY_YTDMax)*(Sales[[#This Row],[sales]]/Sales[[#This Row],[sqft]])</f>
        <v>0</v>
      </c>
      <c r="P378" s="4">
        <f>SUMIF(Sales[RegionStoretype],Sales[[#This Row],[RegionStoretype]],Sales[YoY_SSF])/Sales[[#This Row],[Region_TypeCount]]</f>
        <v>59.469551530910678</v>
      </c>
    </row>
    <row r="379" spans="1:16" x14ac:dyDescent="0.25">
      <c r="A379" s="1">
        <v>42741</v>
      </c>
      <c r="B379">
        <v>20</v>
      </c>
      <c r="C379">
        <v>18</v>
      </c>
      <c r="D379">
        <v>134142.15669999999</v>
      </c>
      <c r="E379">
        <f>INDEX(Stores[region],MATCH(Sales[[#This Row],[store_no]],Stores[store_no],0))</f>
        <v>1</v>
      </c>
      <c r="F379" t="str">
        <f>INDEX(Stores[storetype],MATCH(Sales[[#This Row],[store_no]],Stores[store_no],0))</f>
        <v>A</v>
      </c>
      <c r="G379" t="str">
        <f>INDEX(Stores[location_city],MATCH(Sales[[#This Row],[store_no]],Stores[store_no],0))</f>
        <v>South Bend</v>
      </c>
      <c r="H379" t="str">
        <f>INDEX(Stores[location_state],MATCH(Sales[[#This Row],[store_no]],Stores[store_no],0))</f>
        <v>Indiana</v>
      </c>
      <c r="I379">
        <f>INDEX(Stores[sqft],MATCH(Sales[[#This Row],[store_no]],Stores[store_no],0))</f>
        <v>39700</v>
      </c>
      <c r="J379" s="4" t="str">
        <f>INDEX(Departments[dept_name],MATCH(Sales[[#This Row],[dept_no]],Departments[dept_no],0))</f>
        <v>Sports</v>
      </c>
      <c r="K379" s="4" t="str">
        <f>CONCATENATE(Sales[[#This Row],[region]],Sales[[#This Row],[storetype]])</f>
        <v>1A</v>
      </c>
      <c r="L379" s="4">
        <f>INDEX(RegionStoreCount[Store Count],MATCH(Sales[[#This Row],[RegionStoretype]],RegionStoreCount[Region/Type],0))</f>
        <v>5</v>
      </c>
      <c r="M379" s="4">
        <f>AND(Sales[[#This Row],[date]]&lt;=TY_YTDMax,Sales[[#This Row],[date]]&gt;=TY_YTDMin)*Sales[[#This Row],[sales]]</f>
        <v>0</v>
      </c>
      <c r="N379" s="4">
        <f>AND(Sales[[#This Row],[date]]&lt;=LY_YTDMax,Sales[[#This Row],[date]]&gt;=LY_YTDMin)*Sales[[#This Row],[sales]]</f>
        <v>134142.15669999999</v>
      </c>
      <c r="O379" s="4">
        <f>AND(Sales[[#This Row],[date]]&gt;=YoY_Min,Sales[[#This Row],[date]]&lt;=TY_YTDMax)*(Sales[[#This Row],[sales]]/Sales[[#This Row],[sqft]])</f>
        <v>0</v>
      </c>
      <c r="P379" s="4">
        <f>SUMIF(Sales[RegionStoretype],Sales[[#This Row],[RegionStoretype]],Sales[YoY_SSF])/Sales[[#This Row],[Region_TypeCount]]</f>
        <v>59.469551530910678</v>
      </c>
    </row>
    <row r="380" spans="1:16" x14ac:dyDescent="0.25">
      <c r="A380" s="1">
        <v>42741</v>
      </c>
      <c r="B380">
        <v>20</v>
      </c>
      <c r="C380">
        <v>19</v>
      </c>
      <c r="D380">
        <v>13656.959800000001</v>
      </c>
      <c r="E380">
        <f>INDEX(Stores[region],MATCH(Sales[[#This Row],[store_no]],Stores[store_no],0))</f>
        <v>1</v>
      </c>
      <c r="F380" t="str">
        <f>INDEX(Stores[storetype],MATCH(Sales[[#This Row],[store_no]],Stores[store_no],0))</f>
        <v>A</v>
      </c>
      <c r="G380" t="str">
        <f>INDEX(Stores[location_city],MATCH(Sales[[#This Row],[store_no]],Stores[store_no],0))</f>
        <v>South Bend</v>
      </c>
      <c r="H380" t="str">
        <f>INDEX(Stores[location_state],MATCH(Sales[[#This Row],[store_no]],Stores[store_no],0))</f>
        <v>Indiana</v>
      </c>
      <c r="I380">
        <f>INDEX(Stores[sqft],MATCH(Sales[[#This Row],[store_no]],Stores[store_no],0))</f>
        <v>39700</v>
      </c>
      <c r="J380" s="4" t="str">
        <f>INDEX(Departments[dept_name],MATCH(Sales[[#This Row],[dept_no]],Departments[dept_no],0))</f>
        <v>Tools</v>
      </c>
      <c r="K380" s="4" t="str">
        <f>CONCATENATE(Sales[[#This Row],[region]],Sales[[#This Row],[storetype]])</f>
        <v>1A</v>
      </c>
      <c r="L380" s="4">
        <f>INDEX(RegionStoreCount[Store Count],MATCH(Sales[[#This Row],[RegionStoretype]],RegionStoreCount[Region/Type],0))</f>
        <v>5</v>
      </c>
      <c r="M380" s="4">
        <f>AND(Sales[[#This Row],[date]]&lt;=TY_YTDMax,Sales[[#This Row],[date]]&gt;=TY_YTDMin)*Sales[[#This Row],[sales]]</f>
        <v>0</v>
      </c>
      <c r="N380" s="4">
        <f>AND(Sales[[#This Row],[date]]&lt;=LY_YTDMax,Sales[[#This Row],[date]]&gt;=LY_YTDMin)*Sales[[#This Row],[sales]]</f>
        <v>13656.959800000001</v>
      </c>
      <c r="O380" s="4">
        <f>AND(Sales[[#This Row],[date]]&gt;=YoY_Min,Sales[[#This Row],[date]]&lt;=TY_YTDMax)*(Sales[[#This Row],[sales]]/Sales[[#This Row],[sqft]])</f>
        <v>0</v>
      </c>
      <c r="P380" s="4">
        <f>SUMIF(Sales[RegionStoretype],Sales[[#This Row],[RegionStoretype]],Sales[YoY_SSF])/Sales[[#This Row],[Region_TypeCount]]</f>
        <v>59.469551530910678</v>
      </c>
    </row>
    <row r="381" spans="1:16" x14ac:dyDescent="0.25">
      <c r="A381" s="1">
        <v>42741</v>
      </c>
      <c r="B381">
        <v>20</v>
      </c>
      <c r="C381">
        <v>20</v>
      </c>
      <c r="D381">
        <v>1049.202</v>
      </c>
      <c r="E381">
        <f>INDEX(Stores[region],MATCH(Sales[[#This Row],[store_no]],Stores[store_no],0))</f>
        <v>1</v>
      </c>
      <c r="F381" t="str">
        <f>INDEX(Stores[storetype],MATCH(Sales[[#This Row],[store_no]],Stores[store_no],0))</f>
        <v>A</v>
      </c>
      <c r="G381" t="str">
        <f>INDEX(Stores[location_city],MATCH(Sales[[#This Row],[store_no]],Stores[store_no],0))</f>
        <v>South Bend</v>
      </c>
      <c r="H381" t="str">
        <f>INDEX(Stores[location_state],MATCH(Sales[[#This Row],[store_no]],Stores[store_no],0))</f>
        <v>Indiana</v>
      </c>
      <c r="I381">
        <f>INDEX(Stores[sqft],MATCH(Sales[[#This Row],[store_no]],Stores[store_no],0))</f>
        <v>39700</v>
      </c>
      <c r="J381" s="4" t="str">
        <f>INDEX(Departments[dept_name],MATCH(Sales[[#This Row],[dept_no]],Departments[dept_no],0))</f>
        <v>Toys</v>
      </c>
      <c r="K381" s="4" t="str">
        <f>CONCATENATE(Sales[[#This Row],[region]],Sales[[#This Row],[storetype]])</f>
        <v>1A</v>
      </c>
      <c r="L381" s="4">
        <f>INDEX(RegionStoreCount[Store Count],MATCH(Sales[[#This Row],[RegionStoretype]],RegionStoreCount[Region/Type],0))</f>
        <v>5</v>
      </c>
      <c r="M381" s="4">
        <f>AND(Sales[[#This Row],[date]]&lt;=TY_YTDMax,Sales[[#This Row],[date]]&gt;=TY_YTDMin)*Sales[[#This Row],[sales]]</f>
        <v>0</v>
      </c>
      <c r="N381" s="4">
        <f>AND(Sales[[#This Row],[date]]&lt;=LY_YTDMax,Sales[[#This Row],[date]]&gt;=LY_YTDMin)*Sales[[#This Row],[sales]]</f>
        <v>1049.202</v>
      </c>
      <c r="O381" s="4">
        <f>AND(Sales[[#This Row],[date]]&gt;=YoY_Min,Sales[[#This Row],[date]]&lt;=TY_YTDMax)*(Sales[[#This Row],[sales]]/Sales[[#This Row],[sqft]])</f>
        <v>0</v>
      </c>
      <c r="P381" s="4">
        <f>SUMIF(Sales[RegionStoretype],Sales[[#This Row],[RegionStoretype]],Sales[YoY_SSF])/Sales[[#This Row],[Region_TypeCount]]</f>
        <v>59.469551530910678</v>
      </c>
    </row>
    <row r="382" spans="1:16" x14ac:dyDescent="0.25">
      <c r="A382" s="1">
        <v>42741</v>
      </c>
      <c r="B382">
        <v>21</v>
      </c>
      <c r="C382">
        <v>1</v>
      </c>
      <c r="D382">
        <v>35627.771000000001</v>
      </c>
      <c r="E382">
        <f>INDEX(Stores[region],MATCH(Sales[[#This Row],[store_no]],Stores[store_no],0))</f>
        <v>2</v>
      </c>
      <c r="F382" t="str">
        <f>INDEX(Stores[storetype],MATCH(Sales[[#This Row],[store_no]],Stores[store_no],0))</f>
        <v>B</v>
      </c>
      <c r="G382" t="str">
        <f>INDEX(Stores[location_city],MATCH(Sales[[#This Row],[store_no]],Stores[store_no],0))</f>
        <v>Madison</v>
      </c>
      <c r="H382" t="str">
        <f>INDEX(Stores[location_state],MATCH(Sales[[#This Row],[store_no]],Stores[store_no],0))</f>
        <v>Wisconsin</v>
      </c>
      <c r="I382">
        <f>INDEX(Stores[sqft],MATCH(Sales[[#This Row],[store_no]],Stores[store_no],0))</f>
        <v>206400</v>
      </c>
      <c r="J382" s="4" t="str">
        <f>INDEX(Departments[dept_name],MATCH(Sales[[#This Row],[dept_no]],Departments[dept_no],0))</f>
        <v>Automotive</v>
      </c>
      <c r="K382" s="4" t="str">
        <f>CONCATENATE(Sales[[#This Row],[region]],Sales[[#This Row],[storetype]])</f>
        <v>2B</v>
      </c>
      <c r="L382" s="4">
        <f>INDEX(RegionStoreCount[Store Count],MATCH(Sales[[#This Row],[RegionStoretype]],RegionStoreCount[Region/Type],0))</f>
        <v>6</v>
      </c>
      <c r="M382" s="4">
        <f>AND(Sales[[#This Row],[date]]&lt;=TY_YTDMax,Sales[[#This Row],[date]]&gt;=TY_YTDMin)*Sales[[#This Row],[sales]]</f>
        <v>0</v>
      </c>
      <c r="N382" s="4">
        <f>AND(Sales[[#This Row],[date]]&lt;=LY_YTDMax,Sales[[#This Row],[date]]&gt;=LY_YTDMin)*Sales[[#This Row],[sales]]</f>
        <v>35627.771000000001</v>
      </c>
      <c r="O382" s="4">
        <f>AND(Sales[[#This Row],[date]]&gt;=YoY_Min,Sales[[#This Row],[date]]&lt;=TY_YTDMax)*(Sales[[#This Row],[sales]]/Sales[[#This Row],[sqft]])</f>
        <v>0</v>
      </c>
      <c r="P382" s="4">
        <f>SUMIF(Sales[RegionStoretype],Sales[[#This Row],[RegionStoretype]],Sales[YoY_SSF])/Sales[[#This Row],[Region_TypeCount]]</f>
        <v>58.393757732919049</v>
      </c>
    </row>
    <row r="383" spans="1:16" x14ac:dyDescent="0.25">
      <c r="A383" s="1">
        <v>42741</v>
      </c>
      <c r="B383">
        <v>21</v>
      </c>
      <c r="C383">
        <v>2</v>
      </c>
      <c r="D383">
        <v>53243.5478</v>
      </c>
      <c r="E383">
        <f>INDEX(Stores[region],MATCH(Sales[[#This Row],[store_no]],Stores[store_no],0))</f>
        <v>2</v>
      </c>
      <c r="F383" t="str">
        <f>INDEX(Stores[storetype],MATCH(Sales[[#This Row],[store_no]],Stores[store_no],0))</f>
        <v>B</v>
      </c>
      <c r="G383" t="str">
        <f>INDEX(Stores[location_city],MATCH(Sales[[#This Row],[store_no]],Stores[store_no],0))</f>
        <v>Madison</v>
      </c>
      <c r="H383" t="str">
        <f>INDEX(Stores[location_state],MATCH(Sales[[#This Row],[store_no]],Stores[store_no],0))</f>
        <v>Wisconsin</v>
      </c>
      <c r="I383">
        <f>INDEX(Stores[sqft],MATCH(Sales[[#This Row],[store_no]],Stores[store_no],0))</f>
        <v>206400</v>
      </c>
      <c r="J383" s="4" t="str">
        <f>INDEX(Departments[dept_name],MATCH(Sales[[#This Row],[dept_no]],Departments[dept_no],0))</f>
        <v>Baby</v>
      </c>
      <c r="K383" s="4" t="str">
        <f>CONCATENATE(Sales[[#This Row],[region]],Sales[[#This Row],[storetype]])</f>
        <v>2B</v>
      </c>
      <c r="L383" s="4">
        <f>INDEX(RegionStoreCount[Store Count],MATCH(Sales[[#This Row],[RegionStoretype]],RegionStoreCount[Region/Type],0))</f>
        <v>6</v>
      </c>
      <c r="M383" s="4">
        <f>AND(Sales[[#This Row],[date]]&lt;=TY_YTDMax,Sales[[#This Row],[date]]&gt;=TY_YTDMin)*Sales[[#This Row],[sales]]</f>
        <v>0</v>
      </c>
      <c r="N383" s="4">
        <f>AND(Sales[[#This Row],[date]]&lt;=LY_YTDMax,Sales[[#This Row],[date]]&gt;=LY_YTDMin)*Sales[[#This Row],[sales]]</f>
        <v>53243.5478</v>
      </c>
      <c r="O383" s="4">
        <f>AND(Sales[[#This Row],[date]]&gt;=YoY_Min,Sales[[#This Row],[date]]&lt;=TY_YTDMax)*(Sales[[#This Row],[sales]]/Sales[[#This Row],[sqft]])</f>
        <v>0</v>
      </c>
      <c r="P383" s="4">
        <f>SUMIF(Sales[RegionStoretype],Sales[[#This Row],[RegionStoretype]],Sales[YoY_SSF])/Sales[[#This Row],[Region_TypeCount]]</f>
        <v>58.393757732919049</v>
      </c>
    </row>
    <row r="384" spans="1:16" x14ac:dyDescent="0.25">
      <c r="A384" s="1">
        <v>42741</v>
      </c>
      <c r="B384">
        <v>21</v>
      </c>
      <c r="C384">
        <v>3</v>
      </c>
      <c r="D384">
        <v>273991.22140000004</v>
      </c>
      <c r="E384">
        <f>INDEX(Stores[region],MATCH(Sales[[#This Row],[store_no]],Stores[store_no],0))</f>
        <v>2</v>
      </c>
      <c r="F384" t="str">
        <f>INDEX(Stores[storetype],MATCH(Sales[[#This Row],[store_no]],Stores[store_no],0))</f>
        <v>B</v>
      </c>
      <c r="G384" t="str">
        <f>INDEX(Stores[location_city],MATCH(Sales[[#This Row],[store_no]],Stores[store_no],0))</f>
        <v>Madison</v>
      </c>
      <c r="H384" t="str">
        <f>INDEX(Stores[location_state],MATCH(Sales[[#This Row],[store_no]],Stores[store_no],0))</f>
        <v>Wisconsin</v>
      </c>
      <c r="I384">
        <f>INDEX(Stores[sqft],MATCH(Sales[[#This Row],[store_no]],Stores[store_no],0))</f>
        <v>206400</v>
      </c>
      <c r="J384" s="4" t="str">
        <f>INDEX(Departments[dept_name],MATCH(Sales[[#This Row],[dept_no]],Departments[dept_no],0))</f>
        <v>Beauty</v>
      </c>
      <c r="K384" s="4" t="str">
        <f>CONCATENATE(Sales[[#This Row],[region]],Sales[[#This Row],[storetype]])</f>
        <v>2B</v>
      </c>
      <c r="L384" s="4">
        <f>INDEX(RegionStoreCount[Store Count],MATCH(Sales[[#This Row],[RegionStoretype]],RegionStoreCount[Region/Type],0))</f>
        <v>6</v>
      </c>
      <c r="M384" s="4">
        <f>AND(Sales[[#This Row],[date]]&lt;=TY_YTDMax,Sales[[#This Row],[date]]&gt;=TY_YTDMin)*Sales[[#This Row],[sales]]</f>
        <v>0</v>
      </c>
      <c r="N384" s="4">
        <f>AND(Sales[[#This Row],[date]]&lt;=LY_YTDMax,Sales[[#This Row],[date]]&gt;=LY_YTDMin)*Sales[[#This Row],[sales]]</f>
        <v>273991.22140000004</v>
      </c>
      <c r="O384" s="4">
        <f>AND(Sales[[#This Row],[date]]&gt;=YoY_Min,Sales[[#This Row],[date]]&lt;=TY_YTDMax)*(Sales[[#This Row],[sales]]/Sales[[#This Row],[sqft]])</f>
        <v>0</v>
      </c>
      <c r="P384" s="4">
        <f>SUMIF(Sales[RegionStoretype],Sales[[#This Row],[RegionStoretype]],Sales[YoY_SSF])/Sales[[#This Row],[Region_TypeCount]]</f>
        <v>58.393757732919049</v>
      </c>
    </row>
    <row r="385" spans="1:16" x14ac:dyDescent="0.25">
      <c r="A385" s="1">
        <v>42741</v>
      </c>
      <c r="B385">
        <v>21</v>
      </c>
      <c r="C385">
        <v>4</v>
      </c>
      <c r="D385">
        <v>92394.04800000001</v>
      </c>
      <c r="E385">
        <f>INDEX(Stores[region],MATCH(Sales[[#This Row],[store_no]],Stores[store_no],0))</f>
        <v>2</v>
      </c>
      <c r="F385" t="str">
        <f>INDEX(Stores[storetype],MATCH(Sales[[#This Row],[store_no]],Stores[store_no],0))</f>
        <v>B</v>
      </c>
      <c r="G385" t="str">
        <f>INDEX(Stores[location_city],MATCH(Sales[[#This Row],[store_no]],Stores[store_no],0))</f>
        <v>Madison</v>
      </c>
      <c r="H385" t="str">
        <f>INDEX(Stores[location_state],MATCH(Sales[[#This Row],[store_no]],Stores[store_no],0))</f>
        <v>Wisconsin</v>
      </c>
      <c r="I385">
        <f>INDEX(Stores[sqft],MATCH(Sales[[#This Row],[store_no]],Stores[store_no],0))</f>
        <v>206400</v>
      </c>
      <c r="J385" s="4" t="str">
        <f>INDEX(Departments[dept_name],MATCH(Sales[[#This Row],[dept_no]],Departments[dept_no],0))</f>
        <v>Books</v>
      </c>
      <c r="K385" s="4" t="str">
        <f>CONCATENATE(Sales[[#This Row],[region]],Sales[[#This Row],[storetype]])</f>
        <v>2B</v>
      </c>
      <c r="L385" s="4">
        <f>INDEX(RegionStoreCount[Store Count],MATCH(Sales[[#This Row],[RegionStoretype]],RegionStoreCount[Region/Type],0))</f>
        <v>6</v>
      </c>
      <c r="M385" s="4">
        <f>AND(Sales[[#This Row],[date]]&lt;=TY_YTDMax,Sales[[#This Row],[date]]&gt;=TY_YTDMin)*Sales[[#This Row],[sales]]</f>
        <v>0</v>
      </c>
      <c r="N385" s="4">
        <f>AND(Sales[[#This Row],[date]]&lt;=LY_YTDMax,Sales[[#This Row],[date]]&gt;=LY_YTDMin)*Sales[[#This Row],[sales]]</f>
        <v>92394.04800000001</v>
      </c>
      <c r="O385" s="4">
        <f>AND(Sales[[#This Row],[date]]&gt;=YoY_Min,Sales[[#This Row],[date]]&lt;=TY_YTDMax)*(Sales[[#This Row],[sales]]/Sales[[#This Row],[sqft]])</f>
        <v>0</v>
      </c>
      <c r="P385" s="4">
        <f>SUMIF(Sales[RegionStoretype],Sales[[#This Row],[RegionStoretype]],Sales[YoY_SSF])/Sales[[#This Row],[Region_TypeCount]]</f>
        <v>58.393757732919049</v>
      </c>
    </row>
    <row r="386" spans="1:16" x14ac:dyDescent="0.25">
      <c r="A386" s="1">
        <v>42741</v>
      </c>
      <c r="B386">
        <v>21</v>
      </c>
      <c r="C386">
        <v>5</v>
      </c>
      <c r="D386">
        <v>356085.16029999999</v>
      </c>
      <c r="E386">
        <f>INDEX(Stores[region],MATCH(Sales[[#This Row],[store_no]],Stores[store_no],0))</f>
        <v>2</v>
      </c>
      <c r="F386" t="str">
        <f>INDEX(Stores[storetype],MATCH(Sales[[#This Row],[store_no]],Stores[store_no],0))</f>
        <v>B</v>
      </c>
      <c r="G386" t="str">
        <f>INDEX(Stores[location_city],MATCH(Sales[[#This Row],[store_no]],Stores[store_no],0))</f>
        <v>Madison</v>
      </c>
      <c r="H386" t="str">
        <f>INDEX(Stores[location_state],MATCH(Sales[[#This Row],[store_no]],Stores[store_no],0))</f>
        <v>Wisconsin</v>
      </c>
      <c r="I386">
        <f>INDEX(Stores[sqft],MATCH(Sales[[#This Row],[store_no]],Stores[store_no],0))</f>
        <v>206400</v>
      </c>
      <c r="J386" s="4" t="str">
        <f>INDEX(Departments[dept_name],MATCH(Sales[[#This Row],[dept_no]],Departments[dept_no],0))</f>
        <v>Clothing</v>
      </c>
      <c r="K386" s="4" t="str">
        <f>CONCATENATE(Sales[[#This Row],[region]],Sales[[#This Row],[storetype]])</f>
        <v>2B</v>
      </c>
      <c r="L386" s="4">
        <f>INDEX(RegionStoreCount[Store Count],MATCH(Sales[[#This Row],[RegionStoretype]],RegionStoreCount[Region/Type],0))</f>
        <v>6</v>
      </c>
      <c r="M386" s="4">
        <f>AND(Sales[[#This Row],[date]]&lt;=TY_YTDMax,Sales[[#This Row],[date]]&gt;=TY_YTDMin)*Sales[[#This Row],[sales]]</f>
        <v>0</v>
      </c>
      <c r="N386" s="4">
        <f>AND(Sales[[#This Row],[date]]&lt;=LY_YTDMax,Sales[[#This Row],[date]]&gt;=LY_YTDMin)*Sales[[#This Row],[sales]]</f>
        <v>356085.16029999999</v>
      </c>
      <c r="O386" s="4">
        <f>AND(Sales[[#This Row],[date]]&gt;=YoY_Min,Sales[[#This Row],[date]]&lt;=TY_YTDMax)*(Sales[[#This Row],[sales]]/Sales[[#This Row],[sqft]])</f>
        <v>0</v>
      </c>
      <c r="P386" s="4">
        <f>SUMIF(Sales[RegionStoretype],Sales[[#This Row],[RegionStoretype]],Sales[YoY_SSF])/Sales[[#This Row],[Region_TypeCount]]</f>
        <v>58.393757732919049</v>
      </c>
    </row>
    <row r="387" spans="1:16" x14ac:dyDescent="0.25">
      <c r="A387" s="1">
        <v>42741</v>
      </c>
      <c r="B387">
        <v>21</v>
      </c>
      <c r="C387">
        <v>6</v>
      </c>
      <c r="D387">
        <v>24829.910699999997</v>
      </c>
      <c r="E387">
        <f>INDEX(Stores[region],MATCH(Sales[[#This Row],[store_no]],Stores[store_no],0))</f>
        <v>2</v>
      </c>
      <c r="F387" t="str">
        <f>INDEX(Stores[storetype],MATCH(Sales[[#This Row],[store_no]],Stores[store_no],0))</f>
        <v>B</v>
      </c>
      <c r="G387" t="str">
        <f>INDEX(Stores[location_city],MATCH(Sales[[#This Row],[store_no]],Stores[store_no],0))</f>
        <v>Madison</v>
      </c>
      <c r="H387" t="str">
        <f>INDEX(Stores[location_state],MATCH(Sales[[#This Row],[store_no]],Stores[store_no],0))</f>
        <v>Wisconsin</v>
      </c>
      <c r="I387">
        <f>INDEX(Stores[sqft],MATCH(Sales[[#This Row],[store_no]],Stores[store_no],0))</f>
        <v>206400</v>
      </c>
      <c r="J387" s="4" t="str">
        <f>INDEX(Departments[dept_name],MATCH(Sales[[#This Row],[dept_no]],Departments[dept_no],0))</f>
        <v>Computers</v>
      </c>
      <c r="K387" s="4" t="str">
        <f>CONCATENATE(Sales[[#This Row],[region]],Sales[[#This Row],[storetype]])</f>
        <v>2B</v>
      </c>
      <c r="L387" s="4">
        <f>INDEX(RegionStoreCount[Store Count],MATCH(Sales[[#This Row],[RegionStoretype]],RegionStoreCount[Region/Type],0))</f>
        <v>6</v>
      </c>
      <c r="M387" s="4">
        <f>AND(Sales[[#This Row],[date]]&lt;=TY_YTDMax,Sales[[#This Row],[date]]&gt;=TY_YTDMin)*Sales[[#This Row],[sales]]</f>
        <v>0</v>
      </c>
      <c r="N387" s="4">
        <f>AND(Sales[[#This Row],[date]]&lt;=LY_YTDMax,Sales[[#This Row],[date]]&gt;=LY_YTDMin)*Sales[[#This Row],[sales]]</f>
        <v>24829.910699999997</v>
      </c>
      <c r="O387" s="4">
        <f>AND(Sales[[#This Row],[date]]&gt;=YoY_Min,Sales[[#This Row],[date]]&lt;=TY_YTDMax)*(Sales[[#This Row],[sales]]/Sales[[#This Row],[sqft]])</f>
        <v>0</v>
      </c>
      <c r="P387" s="4">
        <f>SUMIF(Sales[RegionStoretype],Sales[[#This Row],[RegionStoretype]],Sales[YoY_SSF])/Sales[[#This Row],[Region_TypeCount]]</f>
        <v>58.393757732919049</v>
      </c>
    </row>
    <row r="388" spans="1:16" x14ac:dyDescent="0.25">
      <c r="A388" s="1">
        <v>42741</v>
      </c>
      <c r="B388">
        <v>21</v>
      </c>
      <c r="C388">
        <v>7</v>
      </c>
      <c r="D388">
        <v>21171.796700000003</v>
      </c>
      <c r="E388">
        <f>INDEX(Stores[region],MATCH(Sales[[#This Row],[store_no]],Stores[store_no],0))</f>
        <v>2</v>
      </c>
      <c r="F388" t="str">
        <f>INDEX(Stores[storetype],MATCH(Sales[[#This Row],[store_no]],Stores[store_no],0))</f>
        <v>B</v>
      </c>
      <c r="G388" t="str">
        <f>INDEX(Stores[location_city],MATCH(Sales[[#This Row],[store_no]],Stores[store_no],0))</f>
        <v>Madison</v>
      </c>
      <c r="H388" t="str">
        <f>INDEX(Stores[location_state],MATCH(Sales[[#This Row],[store_no]],Stores[store_no],0))</f>
        <v>Wisconsin</v>
      </c>
      <c r="I388">
        <f>INDEX(Stores[sqft],MATCH(Sales[[#This Row],[store_no]],Stores[store_no],0))</f>
        <v>206400</v>
      </c>
      <c r="J388" s="4" t="str">
        <f>INDEX(Departments[dept_name],MATCH(Sales[[#This Row],[dept_no]],Departments[dept_no],0))</f>
        <v>Electronics</v>
      </c>
      <c r="K388" s="4" t="str">
        <f>CONCATENATE(Sales[[#This Row],[region]],Sales[[#This Row],[storetype]])</f>
        <v>2B</v>
      </c>
      <c r="L388" s="4">
        <f>INDEX(RegionStoreCount[Store Count],MATCH(Sales[[#This Row],[RegionStoretype]],RegionStoreCount[Region/Type],0))</f>
        <v>6</v>
      </c>
      <c r="M388" s="4">
        <f>AND(Sales[[#This Row],[date]]&lt;=TY_YTDMax,Sales[[#This Row],[date]]&gt;=TY_YTDMin)*Sales[[#This Row],[sales]]</f>
        <v>0</v>
      </c>
      <c r="N388" s="4">
        <f>AND(Sales[[#This Row],[date]]&lt;=LY_YTDMax,Sales[[#This Row],[date]]&gt;=LY_YTDMin)*Sales[[#This Row],[sales]]</f>
        <v>21171.796700000003</v>
      </c>
      <c r="O388" s="4">
        <f>AND(Sales[[#This Row],[date]]&gt;=YoY_Min,Sales[[#This Row],[date]]&lt;=TY_YTDMax)*(Sales[[#This Row],[sales]]/Sales[[#This Row],[sqft]])</f>
        <v>0</v>
      </c>
      <c r="P388" s="4">
        <f>SUMIF(Sales[RegionStoretype],Sales[[#This Row],[RegionStoretype]],Sales[YoY_SSF])/Sales[[#This Row],[Region_TypeCount]]</f>
        <v>58.393757732919049</v>
      </c>
    </row>
    <row r="389" spans="1:16" x14ac:dyDescent="0.25">
      <c r="A389" s="1">
        <v>42741</v>
      </c>
      <c r="B389">
        <v>21</v>
      </c>
      <c r="C389">
        <v>8</v>
      </c>
      <c r="D389">
        <v>57767.214600000007</v>
      </c>
      <c r="E389">
        <f>INDEX(Stores[region],MATCH(Sales[[#This Row],[store_no]],Stores[store_no],0))</f>
        <v>2</v>
      </c>
      <c r="F389" t="str">
        <f>INDEX(Stores[storetype],MATCH(Sales[[#This Row],[store_no]],Stores[store_no],0))</f>
        <v>B</v>
      </c>
      <c r="G389" t="str">
        <f>INDEX(Stores[location_city],MATCH(Sales[[#This Row],[store_no]],Stores[store_no],0))</f>
        <v>Madison</v>
      </c>
      <c r="H389" t="str">
        <f>INDEX(Stores[location_state],MATCH(Sales[[#This Row],[store_no]],Stores[store_no],0))</f>
        <v>Wisconsin</v>
      </c>
      <c r="I389">
        <f>INDEX(Stores[sqft],MATCH(Sales[[#This Row],[store_no]],Stores[store_no],0))</f>
        <v>206400</v>
      </c>
      <c r="J389" s="4" t="str">
        <f>INDEX(Departments[dept_name],MATCH(Sales[[#This Row],[dept_no]],Departments[dept_no],0))</f>
        <v>Games</v>
      </c>
      <c r="K389" s="4" t="str">
        <f>CONCATENATE(Sales[[#This Row],[region]],Sales[[#This Row],[storetype]])</f>
        <v>2B</v>
      </c>
      <c r="L389" s="4">
        <f>INDEX(RegionStoreCount[Store Count],MATCH(Sales[[#This Row],[RegionStoretype]],RegionStoreCount[Region/Type],0))</f>
        <v>6</v>
      </c>
      <c r="M389" s="4">
        <f>AND(Sales[[#This Row],[date]]&lt;=TY_YTDMax,Sales[[#This Row],[date]]&gt;=TY_YTDMin)*Sales[[#This Row],[sales]]</f>
        <v>0</v>
      </c>
      <c r="N389" s="4">
        <f>AND(Sales[[#This Row],[date]]&lt;=LY_YTDMax,Sales[[#This Row],[date]]&gt;=LY_YTDMin)*Sales[[#This Row],[sales]]</f>
        <v>57767.214600000007</v>
      </c>
      <c r="O389" s="4">
        <f>AND(Sales[[#This Row],[date]]&gt;=YoY_Min,Sales[[#This Row],[date]]&lt;=TY_YTDMax)*(Sales[[#This Row],[sales]]/Sales[[#This Row],[sqft]])</f>
        <v>0</v>
      </c>
      <c r="P389" s="4">
        <f>SUMIF(Sales[RegionStoretype],Sales[[#This Row],[RegionStoretype]],Sales[YoY_SSF])/Sales[[#This Row],[Region_TypeCount]]</f>
        <v>58.393757732919049</v>
      </c>
    </row>
    <row r="390" spans="1:16" x14ac:dyDescent="0.25">
      <c r="A390" s="1">
        <v>42741</v>
      </c>
      <c r="B390">
        <v>21</v>
      </c>
      <c r="C390">
        <v>9</v>
      </c>
      <c r="D390">
        <v>25778.4483</v>
      </c>
      <c r="E390">
        <f>INDEX(Stores[region],MATCH(Sales[[#This Row],[store_no]],Stores[store_no],0))</f>
        <v>2</v>
      </c>
      <c r="F390" t="str">
        <f>INDEX(Stores[storetype],MATCH(Sales[[#This Row],[store_no]],Stores[store_no],0))</f>
        <v>B</v>
      </c>
      <c r="G390" t="str">
        <f>INDEX(Stores[location_city],MATCH(Sales[[#This Row],[store_no]],Stores[store_no],0))</f>
        <v>Madison</v>
      </c>
      <c r="H390" t="str">
        <f>INDEX(Stores[location_state],MATCH(Sales[[#This Row],[store_no]],Stores[store_no],0))</f>
        <v>Wisconsin</v>
      </c>
      <c r="I390">
        <f>INDEX(Stores[sqft],MATCH(Sales[[#This Row],[store_no]],Stores[store_no],0))</f>
        <v>206400</v>
      </c>
      <c r="J390" s="4" t="str">
        <f>INDEX(Departments[dept_name],MATCH(Sales[[#This Row],[dept_no]],Departments[dept_no],0))</f>
        <v>Garden</v>
      </c>
      <c r="K390" s="4" t="str">
        <f>CONCATENATE(Sales[[#This Row],[region]],Sales[[#This Row],[storetype]])</f>
        <v>2B</v>
      </c>
      <c r="L390" s="4">
        <f>INDEX(RegionStoreCount[Store Count],MATCH(Sales[[#This Row],[RegionStoretype]],RegionStoreCount[Region/Type],0))</f>
        <v>6</v>
      </c>
      <c r="M390" s="4">
        <f>AND(Sales[[#This Row],[date]]&lt;=TY_YTDMax,Sales[[#This Row],[date]]&gt;=TY_YTDMin)*Sales[[#This Row],[sales]]</f>
        <v>0</v>
      </c>
      <c r="N390" s="4">
        <f>AND(Sales[[#This Row],[date]]&lt;=LY_YTDMax,Sales[[#This Row],[date]]&gt;=LY_YTDMin)*Sales[[#This Row],[sales]]</f>
        <v>25778.4483</v>
      </c>
      <c r="O390" s="4">
        <f>AND(Sales[[#This Row],[date]]&gt;=YoY_Min,Sales[[#This Row],[date]]&lt;=TY_YTDMax)*(Sales[[#This Row],[sales]]/Sales[[#This Row],[sqft]])</f>
        <v>0</v>
      </c>
      <c r="P390" s="4">
        <f>SUMIF(Sales[RegionStoretype],Sales[[#This Row],[RegionStoretype]],Sales[YoY_SSF])/Sales[[#This Row],[Region_TypeCount]]</f>
        <v>58.393757732919049</v>
      </c>
    </row>
    <row r="391" spans="1:16" x14ac:dyDescent="0.25">
      <c r="A391" s="1">
        <v>42741</v>
      </c>
      <c r="B391">
        <v>21</v>
      </c>
      <c r="C391">
        <v>10</v>
      </c>
      <c r="D391">
        <v>27689.909500000002</v>
      </c>
      <c r="E391">
        <f>INDEX(Stores[region],MATCH(Sales[[#This Row],[store_no]],Stores[store_no],0))</f>
        <v>2</v>
      </c>
      <c r="F391" t="str">
        <f>INDEX(Stores[storetype],MATCH(Sales[[#This Row],[store_no]],Stores[store_no],0))</f>
        <v>B</v>
      </c>
      <c r="G391" t="str">
        <f>INDEX(Stores[location_city],MATCH(Sales[[#This Row],[store_no]],Stores[store_no],0))</f>
        <v>Madison</v>
      </c>
      <c r="H391" t="str">
        <f>INDEX(Stores[location_state],MATCH(Sales[[#This Row],[store_no]],Stores[store_no],0))</f>
        <v>Wisconsin</v>
      </c>
      <c r="I391">
        <f>INDEX(Stores[sqft],MATCH(Sales[[#This Row],[store_no]],Stores[store_no],0))</f>
        <v>206400</v>
      </c>
      <c r="J391" s="4" t="str">
        <f>INDEX(Departments[dept_name],MATCH(Sales[[#This Row],[dept_no]],Departments[dept_no],0))</f>
        <v>Health</v>
      </c>
      <c r="K391" s="4" t="str">
        <f>CONCATENATE(Sales[[#This Row],[region]],Sales[[#This Row],[storetype]])</f>
        <v>2B</v>
      </c>
      <c r="L391" s="4">
        <f>INDEX(RegionStoreCount[Store Count],MATCH(Sales[[#This Row],[RegionStoretype]],RegionStoreCount[Region/Type],0))</f>
        <v>6</v>
      </c>
      <c r="M391" s="4">
        <f>AND(Sales[[#This Row],[date]]&lt;=TY_YTDMax,Sales[[#This Row],[date]]&gt;=TY_YTDMin)*Sales[[#This Row],[sales]]</f>
        <v>0</v>
      </c>
      <c r="N391" s="4">
        <f>AND(Sales[[#This Row],[date]]&lt;=LY_YTDMax,Sales[[#This Row],[date]]&gt;=LY_YTDMin)*Sales[[#This Row],[sales]]</f>
        <v>27689.909500000002</v>
      </c>
      <c r="O391" s="4">
        <f>AND(Sales[[#This Row],[date]]&gt;=YoY_Min,Sales[[#This Row],[date]]&lt;=TY_YTDMax)*(Sales[[#This Row],[sales]]/Sales[[#This Row],[sqft]])</f>
        <v>0</v>
      </c>
      <c r="P391" s="4">
        <f>SUMIF(Sales[RegionStoretype],Sales[[#This Row],[RegionStoretype]],Sales[YoY_SSF])/Sales[[#This Row],[Region_TypeCount]]</f>
        <v>58.393757732919049</v>
      </c>
    </row>
    <row r="392" spans="1:16" x14ac:dyDescent="0.25">
      <c r="A392" s="1">
        <v>42741</v>
      </c>
      <c r="B392">
        <v>21</v>
      </c>
      <c r="C392">
        <v>11</v>
      </c>
      <c r="D392">
        <v>8789.5221000000001</v>
      </c>
      <c r="E392">
        <f>INDEX(Stores[region],MATCH(Sales[[#This Row],[store_no]],Stores[store_no],0))</f>
        <v>2</v>
      </c>
      <c r="F392" t="str">
        <f>INDEX(Stores[storetype],MATCH(Sales[[#This Row],[store_no]],Stores[store_no],0))</f>
        <v>B</v>
      </c>
      <c r="G392" t="str">
        <f>INDEX(Stores[location_city],MATCH(Sales[[#This Row],[store_no]],Stores[store_no],0))</f>
        <v>Madison</v>
      </c>
      <c r="H392" t="str">
        <f>INDEX(Stores[location_state],MATCH(Sales[[#This Row],[store_no]],Stores[store_no],0))</f>
        <v>Wisconsin</v>
      </c>
      <c r="I392">
        <f>INDEX(Stores[sqft],MATCH(Sales[[#This Row],[store_no]],Stores[store_no],0))</f>
        <v>206400</v>
      </c>
      <c r="J392" s="4" t="str">
        <f>INDEX(Departments[dept_name],MATCH(Sales[[#This Row],[dept_no]],Departments[dept_no],0))</f>
        <v>Home</v>
      </c>
      <c r="K392" s="4" t="str">
        <f>CONCATENATE(Sales[[#This Row],[region]],Sales[[#This Row],[storetype]])</f>
        <v>2B</v>
      </c>
      <c r="L392" s="4">
        <f>INDEX(RegionStoreCount[Store Count],MATCH(Sales[[#This Row],[RegionStoretype]],RegionStoreCount[Region/Type],0))</f>
        <v>6</v>
      </c>
      <c r="M392" s="4">
        <f>AND(Sales[[#This Row],[date]]&lt;=TY_YTDMax,Sales[[#This Row],[date]]&gt;=TY_YTDMin)*Sales[[#This Row],[sales]]</f>
        <v>0</v>
      </c>
      <c r="N392" s="4">
        <f>AND(Sales[[#This Row],[date]]&lt;=LY_YTDMax,Sales[[#This Row],[date]]&gt;=LY_YTDMin)*Sales[[#This Row],[sales]]</f>
        <v>8789.5221000000001</v>
      </c>
      <c r="O392" s="4">
        <f>AND(Sales[[#This Row],[date]]&gt;=YoY_Min,Sales[[#This Row],[date]]&lt;=TY_YTDMax)*(Sales[[#This Row],[sales]]/Sales[[#This Row],[sqft]])</f>
        <v>0</v>
      </c>
      <c r="P392" s="4">
        <f>SUMIF(Sales[RegionStoretype],Sales[[#This Row],[RegionStoretype]],Sales[YoY_SSF])/Sales[[#This Row],[Region_TypeCount]]</f>
        <v>58.393757732919049</v>
      </c>
    </row>
    <row r="393" spans="1:16" x14ac:dyDescent="0.25">
      <c r="A393" s="1">
        <v>42741</v>
      </c>
      <c r="B393">
        <v>21</v>
      </c>
      <c r="C393">
        <v>12</v>
      </c>
      <c r="D393">
        <v>40960.409000000007</v>
      </c>
      <c r="E393">
        <f>INDEX(Stores[region],MATCH(Sales[[#This Row],[store_no]],Stores[store_no],0))</f>
        <v>2</v>
      </c>
      <c r="F393" t="str">
        <f>INDEX(Stores[storetype],MATCH(Sales[[#This Row],[store_no]],Stores[store_no],0))</f>
        <v>B</v>
      </c>
      <c r="G393" t="str">
        <f>INDEX(Stores[location_city],MATCH(Sales[[#This Row],[store_no]],Stores[store_no],0))</f>
        <v>Madison</v>
      </c>
      <c r="H393" t="str">
        <f>INDEX(Stores[location_state],MATCH(Sales[[#This Row],[store_no]],Stores[store_no],0))</f>
        <v>Wisconsin</v>
      </c>
      <c r="I393">
        <f>INDEX(Stores[sqft],MATCH(Sales[[#This Row],[store_no]],Stores[store_no],0))</f>
        <v>206400</v>
      </c>
      <c r="J393" s="4" t="str">
        <f>INDEX(Departments[dept_name],MATCH(Sales[[#This Row],[dept_no]],Departments[dept_no],0))</f>
        <v>Jewelery</v>
      </c>
      <c r="K393" s="4" t="str">
        <f>CONCATENATE(Sales[[#This Row],[region]],Sales[[#This Row],[storetype]])</f>
        <v>2B</v>
      </c>
      <c r="L393" s="4">
        <f>INDEX(RegionStoreCount[Store Count],MATCH(Sales[[#This Row],[RegionStoretype]],RegionStoreCount[Region/Type],0))</f>
        <v>6</v>
      </c>
      <c r="M393" s="4">
        <f>AND(Sales[[#This Row],[date]]&lt;=TY_YTDMax,Sales[[#This Row],[date]]&gt;=TY_YTDMin)*Sales[[#This Row],[sales]]</f>
        <v>0</v>
      </c>
      <c r="N393" s="4">
        <f>AND(Sales[[#This Row],[date]]&lt;=LY_YTDMax,Sales[[#This Row],[date]]&gt;=LY_YTDMin)*Sales[[#This Row],[sales]]</f>
        <v>40960.409000000007</v>
      </c>
      <c r="O393" s="4">
        <f>AND(Sales[[#This Row],[date]]&gt;=YoY_Min,Sales[[#This Row],[date]]&lt;=TY_YTDMax)*(Sales[[#This Row],[sales]]/Sales[[#This Row],[sqft]])</f>
        <v>0</v>
      </c>
      <c r="P393" s="4">
        <f>SUMIF(Sales[RegionStoretype],Sales[[#This Row],[RegionStoretype]],Sales[YoY_SSF])/Sales[[#This Row],[Region_TypeCount]]</f>
        <v>58.393757732919049</v>
      </c>
    </row>
    <row r="394" spans="1:16" x14ac:dyDescent="0.25">
      <c r="A394" s="1">
        <v>42741</v>
      </c>
      <c r="B394">
        <v>21</v>
      </c>
      <c r="C394">
        <v>13</v>
      </c>
      <c r="D394">
        <v>133665.58350000001</v>
      </c>
      <c r="E394">
        <f>INDEX(Stores[region],MATCH(Sales[[#This Row],[store_no]],Stores[store_no],0))</f>
        <v>2</v>
      </c>
      <c r="F394" t="str">
        <f>INDEX(Stores[storetype],MATCH(Sales[[#This Row],[store_no]],Stores[store_no],0))</f>
        <v>B</v>
      </c>
      <c r="G394" t="str">
        <f>INDEX(Stores[location_city],MATCH(Sales[[#This Row],[store_no]],Stores[store_no],0))</f>
        <v>Madison</v>
      </c>
      <c r="H394" t="str">
        <f>INDEX(Stores[location_state],MATCH(Sales[[#This Row],[store_no]],Stores[store_no],0))</f>
        <v>Wisconsin</v>
      </c>
      <c r="I394">
        <f>INDEX(Stores[sqft],MATCH(Sales[[#This Row],[store_no]],Stores[store_no],0))</f>
        <v>206400</v>
      </c>
      <c r="J394" s="4" t="str">
        <f>INDEX(Departments[dept_name],MATCH(Sales[[#This Row],[dept_no]],Departments[dept_no],0))</f>
        <v>Kids</v>
      </c>
      <c r="K394" s="4" t="str">
        <f>CONCATENATE(Sales[[#This Row],[region]],Sales[[#This Row],[storetype]])</f>
        <v>2B</v>
      </c>
      <c r="L394" s="4">
        <f>INDEX(RegionStoreCount[Store Count],MATCH(Sales[[#This Row],[RegionStoretype]],RegionStoreCount[Region/Type],0))</f>
        <v>6</v>
      </c>
      <c r="M394" s="4">
        <f>AND(Sales[[#This Row],[date]]&lt;=TY_YTDMax,Sales[[#This Row],[date]]&gt;=TY_YTDMin)*Sales[[#This Row],[sales]]</f>
        <v>0</v>
      </c>
      <c r="N394" s="4">
        <f>AND(Sales[[#This Row],[date]]&lt;=LY_YTDMax,Sales[[#This Row],[date]]&gt;=LY_YTDMin)*Sales[[#This Row],[sales]]</f>
        <v>133665.58350000001</v>
      </c>
      <c r="O394" s="4">
        <f>AND(Sales[[#This Row],[date]]&gt;=YoY_Min,Sales[[#This Row],[date]]&lt;=TY_YTDMax)*(Sales[[#This Row],[sales]]/Sales[[#This Row],[sqft]])</f>
        <v>0</v>
      </c>
      <c r="P394" s="4">
        <f>SUMIF(Sales[RegionStoretype],Sales[[#This Row],[RegionStoretype]],Sales[YoY_SSF])/Sales[[#This Row],[Region_TypeCount]]</f>
        <v>58.393757732919049</v>
      </c>
    </row>
    <row r="395" spans="1:16" x14ac:dyDescent="0.25">
      <c r="A395" s="1">
        <v>42741</v>
      </c>
      <c r="B395">
        <v>21</v>
      </c>
      <c r="C395">
        <v>14</v>
      </c>
      <c r="D395">
        <v>19355.5684</v>
      </c>
      <c r="E395">
        <f>INDEX(Stores[region],MATCH(Sales[[#This Row],[store_no]],Stores[store_no],0))</f>
        <v>2</v>
      </c>
      <c r="F395" t="str">
        <f>INDEX(Stores[storetype],MATCH(Sales[[#This Row],[store_no]],Stores[store_no],0))</f>
        <v>B</v>
      </c>
      <c r="G395" t="str">
        <f>INDEX(Stores[location_city],MATCH(Sales[[#This Row],[store_no]],Stores[store_no],0))</f>
        <v>Madison</v>
      </c>
      <c r="H395" t="str">
        <f>INDEX(Stores[location_state],MATCH(Sales[[#This Row],[store_no]],Stores[store_no],0))</f>
        <v>Wisconsin</v>
      </c>
      <c r="I395">
        <f>INDEX(Stores[sqft],MATCH(Sales[[#This Row],[store_no]],Stores[store_no],0))</f>
        <v>206400</v>
      </c>
      <c r="J395" s="4" t="str">
        <f>INDEX(Departments[dept_name],MATCH(Sales[[#This Row],[dept_no]],Departments[dept_no],0))</f>
        <v>Movies</v>
      </c>
      <c r="K395" s="4" t="str">
        <f>CONCATENATE(Sales[[#This Row],[region]],Sales[[#This Row],[storetype]])</f>
        <v>2B</v>
      </c>
      <c r="L395" s="4">
        <f>INDEX(RegionStoreCount[Store Count],MATCH(Sales[[#This Row],[RegionStoretype]],RegionStoreCount[Region/Type],0))</f>
        <v>6</v>
      </c>
      <c r="M395" s="4">
        <f>AND(Sales[[#This Row],[date]]&lt;=TY_YTDMax,Sales[[#This Row],[date]]&gt;=TY_YTDMin)*Sales[[#This Row],[sales]]</f>
        <v>0</v>
      </c>
      <c r="N395" s="4">
        <f>AND(Sales[[#This Row],[date]]&lt;=LY_YTDMax,Sales[[#This Row],[date]]&gt;=LY_YTDMin)*Sales[[#This Row],[sales]]</f>
        <v>19355.5684</v>
      </c>
      <c r="O395" s="4">
        <f>AND(Sales[[#This Row],[date]]&gt;=YoY_Min,Sales[[#This Row],[date]]&lt;=TY_YTDMax)*(Sales[[#This Row],[sales]]/Sales[[#This Row],[sqft]])</f>
        <v>0</v>
      </c>
      <c r="P395" s="4">
        <f>SUMIF(Sales[RegionStoretype],Sales[[#This Row],[RegionStoretype]],Sales[YoY_SSF])/Sales[[#This Row],[Region_TypeCount]]</f>
        <v>58.393757732919049</v>
      </c>
    </row>
    <row r="396" spans="1:16" x14ac:dyDescent="0.25">
      <c r="A396" s="1">
        <v>42741</v>
      </c>
      <c r="B396">
        <v>21</v>
      </c>
      <c r="C396">
        <v>15</v>
      </c>
      <c r="D396">
        <v>153991.53519999998</v>
      </c>
      <c r="E396">
        <f>INDEX(Stores[region],MATCH(Sales[[#This Row],[store_no]],Stores[store_no],0))</f>
        <v>2</v>
      </c>
      <c r="F396" t="str">
        <f>INDEX(Stores[storetype],MATCH(Sales[[#This Row],[store_no]],Stores[store_no],0))</f>
        <v>B</v>
      </c>
      <c r="G396" t="str">
        <f>INDEX(Stores[location_city],MATCH(Sales[[#This Row],[store_no]],Stores[store_no],0))</f>
        <v>Madison</v>
      </c>
      <c r="H396" t="str">
        <f>INDEX(Stores[location_state],MATCH(Sales[[#This Row],[store_no]],Stores[store_no],0))</f>
        <v>Wisconsin</v>
      </c>
      <c r="I396">
        <f>INDEX(Stores[sqft],MATCH(Sales[[#This Row],[store_no]],Stores[store_no],0))</f>
        <v>206400</v>
      </c>
      <c r="J396" s="4" t="str">
        <f>INDEX(Departments[dept_name],MATCH(Sales[[#This Row],[dept_no]],Departments[dept_no],0))</f>
        <v>Music</v>
      </c>
      <c r="K396" s="4" t="str">
        <f>CONCATENATE(Sales[[#This Row],[region]],Sales[[#This Row],[storetype]])</f>
        <v>2B</v>
      </c>
      <c r="L396" s="4">
        <f>INDEX(RegionStoreCount[Store Count],MATCH(Sales[[#This Row],[RegionStoretype]],RegionStoreCount[Region/Type],0))</f>
        <v>6</v>
      </c>
      <c r="M396" s="4">
        <f>AND(Sales[[#This Row],[date]]&lt;=TY_YTDMax,Sales[[#This Row],[date]]&gt;=TY_YTDMin)*Sales[[#This Row],[sales]]</f>
        <v>0</v>
      </c>
      <c r="N396" s="4">
        <f>AND(Sales[[#This Row],[date]]&lt;=LY_YTDMax,Sales[[#This Row],[date]]&gt;=LY_YTDMin)*Sales[[#This Row],[sales]]</f>
        <v>153991.53519999998</v>
      </c>
      <c r="O396" s="4">
        <f>AND(Sales[[#This Row],[date]]&gt;=YoY_Min,Sales[[#This Row],[date]]&lt;=TY_YTDMax)*(Sales[[#This Row],[sales]]/Sales[[#This Row],[sqft]])</f>
        <v>0</v>
      </c>
      <c r="P396" s="4">
        <f>SUMIF(Sales[RegionStoretype],Sales[[#This Row],[RegionStoretype]],Sales[YoY_SSF])/Sales[[#This Row],[Region_TypeCount]]</f>
        <v>58.393757732919049</v>
      </c>
    </row>
    <row r="397" spans="1:16" x14ac:dyDescent="0.25">
      <c r="A397" s="1">
        <v>42741</v>
      </c>
      <c r="B397">
        <v>21</v>
      </c>
      <c r="C397">
        <v>16</v>
      </c>
      <c r="D397">
        <v>17549.927500000002</v>
      </c>
      <c r="E397">
        <f>INDEX(Stores[region],MATCH(Sales[[#This Row],[store_no]],Stores[store_no],0))</f>
        <v>2</v>
      </c>
      <c r="F397" t="str">
        <f>INDEX(Stores[storetype],MATCH(Sales[[#This Row],[store_no]],Stores[store_no],0))</f>
        <v>B</v>
      </c>
      <c r="G397" t="str">
        <f>INDEX(Stores[location_city],MATCH(Sales[[#This Row],[store_no]],Stores[store_no],0))</f>
        <v>Madison</v>
      </c>
      <c r="H397" t="str">
        <f>INDEX(Stores[location_state],MATCH(Sales[[#This Row],[store_no]],Stores[store_no],0))</f>
        <v>Wisconsin</v>
      </c>
      <c r="I397">
        <f>INDEX(Stores[sqft],MATCH(Sales[[#This Row],[store_no]],Stores[store_no],0))</f>
        <v>206400</v>
      </c>
      <c r="J397" s="4" t="str">
        <f>INDEX(Departments[dept_name],MATCH(Sales[[#This Row],[dept_no]],Departments[dept_no],0))</f>
        <v>Outdoors</v>
      </c>
      <c r="K397" s="4" t="str">
        <f>CONCATENATE(Sales[[#This Row],[region]],Sales[[#This Row],[storetype]])</f>
        <v>2B</v>
      </c>
      <c r="L397" s="4">
        <f>INDEX(RegionStoreCount[Store Count],MATCH(Sales[[#This Row],[RegionStoretype]],RegionStoreCount[Region/Type],0))</f>
        <v>6</v>
      </c>
      <c r="M397" s="4">
        <f>AND(Sales[[#This Row],[date]]&lt;=TY_YTDMax,Sales[[#This Row],[date]]&gt;=TY_YTDMin)*Sales[[#This Row],[sales]]</f>
        <v>0</v>
      </c>
      <c r="N397" s="4">
        <f>AND(Sales[[#This Row],[date]]&lt;=LY_YTDMax,Sales[[#This Row],[date]]&gt;=LY_YTDMin)*Sales[[#This Row],[sales]]</f>
        <v>17549.927500000002</v>
      </c>
      <c r="O397" s="4">
        <f>AND(Sales[[#This Row],[date]]&gt;=YoY_Min,Sales[[#This Row],[date]]&lt;=TY_YTDMax)*(Sales[[#This Row],[sales]]/Sales[[#This Row],[sqft]])</f>
        <v>0</v>
      </c>
      <c r="P397" s="4">
        <f>SUMIF(Sales[RegionStoretype],Sales[[#This Row],[RegionStoretype]],Sales[YoY_SSF])/Sales[[#This Row],[Region_TypeCount]]</f>
        <v>58.393757732919049</v>
      </c>
    </row>
    <row r="398" spans="1:16" x14ac:dyDescent="0.25">
      <c r="A398" s="1">
        <v>42741</v>
      </c>
      <c r="B398">
        <v>21</v>
      </c>
      <c r="C398">
        <v>17</v>
      </c>
      <c r="D398">
        <v>137023.62299999999</v>
      </c>
      <c r="E398">
        <f>INDEX(Stores[region],MATCH(Sales[[#This Row],[store_no]],Stores[store_no],0))</f>
        <v>2</v>
      </c>
      <c r="F398" t="str">
        <f>INDEX(Stores[storetype],MATCH(Sales[[#This Row],[store_no]],Stores[store_no],0))</f>
        <v>B</v>
      </c>
      <c r="G398" t="str">
        <f>INDEX(Stores[location_city],MATCH(Sales[[#This Row],[store_no]],Stores[store_no],0))</f>
        <v>Madison</v>
      </c>
      <c r="H398" t="str">
        <f>INDEX(Stores[location_state],MATCH(Sales[[#This Row],[store_no]],Stores[store_no],0))</f>
        <v>Wisconsin</v>
      </c>
      <c r="I398">
        <f>INDEX(Stores[sqft],MATCH(Sales[[#This Row],[store_no]],Stores[store_no],0))</f>
        <v>206400</v>
      </c>
      <c r="J398" s="4" t="str">
        <f>INDEX(Departments[dept_name],MATCH(Sales[[#This Row],[dept_no]],Departments[dept_no],0))</f>
        <v>Shoes</v>
      </c>
      <c r="K398" s="4" t="str">
        <f>CONCATENATE(Sales[[#This Row],[region]],Sales[[#This Row],[storetype]])</f>
        <v>2B</v>
      </c>
      <c r="L398" s="4">
        <f>INDEX(RegionStoreCount[Store Count],MATCH(Sales[[#This Row],[RegionStoretype]],RegionStoreCount[Region/Type],0))</f>
        <v>6</v>
      </c>
      <c r="M398" s="4">
        <f>AND(Sales[[#This Row],[date]]&lt;=TY_YTDMax,Sales[[#This Row],[date]]&gt;=TY_YTDMin)*Sales[[#This Row],[sales]]</f>
        <v>0</v>
      </c>
      <c r="N398" s="4">
        <f>AND(Sales[[#This Row],[date]]&lt;=LY_YTDMax,Sales[[#This Row],[date]]&gt;=LY_YTDMin)*Sales[[#This Row],[sales]]</f>
        <v>137023.62299999999</v>
      </c>
      <c r="O398" s="4">
        <f>AND(Sales[[#This Row],[date]]&gt;=YoY_Min,Sales[[#This Row],[date]]&lt;=TY_YTDMax)*(Sales[[#This Row],[sales]]/Sales[[#This Row],[sqft]])</f>
        <v>0</v>
      </c>
      <c r="P398" s="4">
        <f>SUMIF(Sales[RegionStoretype],Sales[[#This Row],[RegionStoretype]],Sales[YoY_SSF])/Sales[[#This Row],[Region_TypeCount]]</f>
        <v>58.393757732919049</v>
      </c>
    </row>
    <row r="399" spans="1:16" x14ac:dyDescent="0.25">
      <c r="A399" s="1">
        <v>42741</v>
      </c>
      <c r="B399">
        <v>21</v>
      </c>
      <c r="C399">
        <v>18</v>
      </c>
      <c r="D399">
        <v>121479.954</v>
      </c>
      <c r="E399">
        <f>INDEX(Stores[region],MATCH(Sales[[#This Row],[store_no]],Stores[store_no],0))</f>
        <v>2</v>
      </c>
      <c r="F399" t="str">
        <f>INDEX(Stores[storetype],MATCH(Sales[[#This Row],[store_no]],Stores[store_no],0))</f>
        <v>B</v>
      </c>
      <c r="G399" t="str">
        <f>INDEX(Stores[location_city],MATCH(Sales[[#This Row],[store_no]],Stores[store_no],0))</f>
        <v>Madison</v>
      </c>
      <c r="H399" t="str">
        <f>INDEX(Stores[location_state],MATCH(Sales[[#This Row],[store_no]],Stores[store_no],0))</f>
        <v>Wisconsin</v>
      </c>
      <c r="I399">
        <f>INDEX(Stores[sqft],MATCH(Sales[[#This Row],[store_no]],Stores[store_no],0))</f>
        <v>206400</v>
      </c>
      <c r="J399" s="4" t="str">
        <f>INDEX(Departments[dept_name],MATCH(Sales[[#This Row],[dept_no]],Departments[dept_no],0))</f>
        <v>Sports</v>
      </c>
      <c r="K399" s="4" t="str">
        <f>CONCATENATE(Sales[[#This Row],[region]],Sales[[#This Row],[storetype]])</f>
        <v>2B</v>
      </c>
      <c r="L399" s="4">
        <f>INDEX(RegionStoreCount[Store Count],MATCH(Sales[[#This Row],[RegionStoretype]],RegionStoreCount[Region/Type],0))</f>
        <v>6</v>
      </c>
      <c r="M399" s="4">
        <f>AND(Sales[[#This Row],[date]]&lt;=TY_YTDMax,Sales[[#This Row],[date]]&gt;=TY_YTDMin)*Sales[[#This Row],[sales]]</f>
        <v>0</v>
      </c>
      <c r="N399" s="4">
        <f>AND(Sales[[#This Row],[date]]&lt;=LY_YTDMax,Sales[[#This Row],[date]]&gt;=LY_YTDMin)*Sales[[#This Row],[sales]]</f>
        <v>121479.954</v>
      </c>
      <c r="O399" s="4">
        <f>AND(Sales[[#This Row],[date]]&gt;=YoY_Min,Sales[[#This Row],[date]]&lt;=TY_YTDMax)*(Sales[[#This Row],[sales]]/Sales[[#This Row],[sqft]])</f>
        <v>0</v>
      </c>
      <c r="P399" s="4">
        <f>SUMIF(Sales[RegionStoretype],Sales[[#This Row],[RegionStoretype]],Sales[YoY_SSF])/Sales[[#This Row],[Region_TypeCount]]</f>
        <v>58.393757732919049</v>
      </c>
    </row>
    <row r="400" spans="1:16" x14ac:dyDescent="0.25">
      <c r="A400" s="1">
        <v>42741</v>
      </c>
      <c r="B400">
        <v>21</v>
      </c>
      <c r="C400">
        <v>19</v>
      </c>
      <c r="D400">
        <v>139223.84649999999</v>
      </c>
      <c r="E400">
        <f>INDEX(Stores[region],MATCH(Sales[[#This Row],[store_no]],Stores[store_no],0))</f>
        <v>2</v>
      </c>
      <c r="F400" t="str">
        <f>INDEX(Stores[storetype],MATCH(Sales[[#This Row],[store_no]],Stores[store_no],0))</f>
        <v>B</v>
      </c>
      <c r="G400" t="str">
        <f>INDEX(Stores[location_city],MATCH(Sales[[#This Row],[store_no]],Stores[store_no],0))</f>
        <v>Madison</v>
      </c>
      <c r="H400" t="str">
        <f>INDEX(Stores[location_state],MATCH(Sales[[#This Row],[store_no]],Stores[store_no],0))</f>
        <v>Wisconsin</v>
      </c>
      <c r="I400">
        <f>INDEX(Stores[sqft],MATCH(Sales[[#This Row],[store_no]],Stores[store_no],0))</f>
        <v>206400</v>
      </c>
      <c r="J400" s="4" t="str">
        <f>INDEX(Departments[dept_name],MATCH(Sales[[#This Row],[dept_no]],Departments[dept_no],0))</f>
        <v>Tools</v>
      </c>
      <c r="K400" s="4" t="str">
        <f>CONCATENATE(Sales[[#This Row],[region]],Sales[[#This Row],[storetype]])</f>
        <v>2B</v>
      </c>
      <c r="L400" s="4">
        <f>INDEX(RegionStoreCount[Store Count],MATCH(Sales[[#This Row],[RegionStoretype]],RegionStoreCount[Region/Type],0))</f>
        <v>6</v>
      </c>
      <c r="M400" s="4">
        <f>AND(Sales[[#This Row],[date]]&lt;=TY_YTDMax,Sales[[#This Row],[date]]&gt;=TY_YTDMin)*Sales[[#This Row],[sales]]</f>
        <v>0</v>
      </c>
      <c r="N400" s="4">
        <f>AND(Sales[[#This Row],[date]]&lt;=LY_YTDMax,Sales[[#This Row],[date]]&gt;=LY_YTDMin)*Sales[[#This Row],[sales]]</f>
        <v>139223.84649999999</v>
      </c>
      <c r="O400" s="4">
        <f>AND(Sales[[#This Row],[date]]&gt;=YoY_Min,Sales[[#This Row],[date]]&lt;=TY_YTDMax)*(Sales[[#This Row],[sales]]/Sales[[#This Row],[sqft]])</f>
        <v>0</v>
      </c>
      <c r="P400" s="4">
        <f>SUMIF(Sales[RegionStoretype],Sales[[#This Row],[RegionStoretype]],Sales[YoY_SSF])/Sales[[#This Row],[Region_TypeCount]]</f>
        <v>58.393757732919049</v>
      </c>
    </row>
    <row r="401" spans="1:16" x14ac:dyDescent="0.25">
      <c r="A401" s="1">
        <v>42741</v>
      </c>
      <c r="B401">
        <v>21</v>
      </c>
      <c r="C401">
        <v>20</v>
      </c>
      <c r="D401">
        <v>61299.680400000005</v>
      </c>
      <c r="E401">
        <f>INDEX(Stores[region],MATCH(Sales[[#This Row],[store_no]],Stores[store_no],0))</f>
        <v>2</v>
      </c>
      <c r="F401" t="str">
        <f>INDEX(Stores[storetype],MATCH(Sales[[#This Row],[store_no]],Stores[store_no],0))</f>
        <v>B</v>
      </c>
      <c r="G401" t="str">
        <f>INDEX(Stores[location_city],MATCH(Sales[[#This Row],[store_no]],Stores[store_no],0))</f>
        <v>Madison</v>
      </c>
      <c r="H401" t="str">
        <f>INDEX(Stores[location_state],MATCH(Sales[[#This Row],[store_no]],Stores[store_no],0))</f>
        <v>Wisconsin</v>
      </c>
      <c r="I401">
        <f>INDEX(Stores[sqft],MATCH(Sales[[#This Row],[store_no]],Stores[store_no],0))</f>
        <v>206400</v>
      </c>
      <c r="J401" s="4" t="str">
        <f>INDEX(Departments[dept_name],MATCH(Sales[[#This Row],[dept_no]],Departments[dept_no],0))</f>
        <v>Toys</v>
      </c>
      <c r="K401" s="4" t="str">
        <f>CONCATENATE(Sales[[#This Row],[region]],Sales[[#This Row],[storetype]])</f>
        <v>2B</v>
      </c>
      <c r="L401" s="4">
        <f>INDEX(RegionStoreCount[Store Count],MATCH(Sales[[#This Row],[RegionStoretype]],RegionStoreCount[Region/Type],0))</f>
        <v>6</v>
      </c>
      <c r="M401" s="4">
        <f>AND(Sales[[#This Row],[date]]&lt;=TY_YTDMax,Sales[[#This Row],[date]]&gt;=TY_YTDMin)*Sales[[#This Row],[sales]]</f>
        <v>0</v>
      </c>
      <c r="N401" s="4">
        <f>AND(Sales[[#This Row],[date]]&lt;=LY_YTDMax,Sales[[#This Row],[date]]&gt;=LY_YTDMin)*Sales[[#This Row],[sales]]</f>
        <v>61299.680400000005</v>
      </c>
      <c r="O401" s="4">
        <f>AND(Sales[[#This Row],[date]]&gt;=YoY_Min,Sales[[#This Row],[date]]&lt;=TY_YTDMax)*(Sales[[#This Row],[sales]]/Sales[[#This Row],[sqft]])</f>
        <v>0</v>
      </c>
      <c r="P401" s="4">
        <f>SUMIF(Sales[RegionStoretype],Sales[[#This Row],[RegionStoretype]],Sales[YoY_SSF])/Sales[[#This Row],[Region_TypeCount]]</f>
        <v>58.393757732919049</v>
      </c>
    </row>
    <row r="402" spans="1:16" x14ac:dyDescent="0.25">
      <c r="A402" s="1">
        <v>42741</v>
      </c>
      <c r="B402">
        <v>22</v>
      </c>
      <c r="C402">
        <v>2</v>
      </c>
      <c r="D402">
        <v>26751.681799999998</v>
      </c>
      <c r="E402">
        <f>INDEX(Stores[region],MATCH(Sales[[#This Row],[store_no]],Stores[store_no],0))</f>
        <v>3</v>
      </c>
      <c r="F402" t="str">
        <f>INDEX(Stores[storetype],MATCH(Sales[[#This Row],[store_no]],Stores[store_no],0))</f>
        <v>B</v>
      </c>
      <c r="G402" t="str">
        <f>INDEX(Stores[location_city],MATCH(Sales[[#This Row],[store_no]],Stores[store_no],0))</f>
        <v>Sioux Falls</v>
      </c>
      <c r="H402" t="str">
        <f>INDEX(Stores[location_state],MATCH(Sales[[#This Row],[store_no]],Stores[store_no],0))</f>
        <v>South Dakota</v>
      </c>
      <c r="I402">
        <f>INDEX(Stores[sqft],MATCH(Sales[[#This Row],[store_no]],Stores[store_no],0))</f>
        <v>57800</v>
      </c>
      <c r="J402" s="4" t="str">
        <f>INDEX(Departments[dept_name],MATCH(Sales[[#This Row],[dept_no]],Departments[dept_no],0))</f>
        <v>Baby</v>
      </c>
      <c r="K402" s="4" t="str">
        <f>CONCATENATE(Sales[[#This Row],[region]],Sales[[#This Row],[storetype]])</f>
        <v>3B</v>
      </c>
      <c r="L402" s="4">
        <f>INDEX(RegionStoreCount[Store Count],MATCH(Sales[[#This Row],[RegionStoretype]],RegionStoreCount[Region/Type],0))</f>
        <v>4</v>
      </c>
      <c r="M402" s="4">
        <f>AND(Sales[[#This Row],[date]]&lt;=TY_YTDMax,Sales[[#This Row],[date]]&gt;=TY_YTDMin)*Sales[[#This Row],[sales]]</f>
        <v>0</v>
      </c>
      <c r="N402" s="4">
        <f>AND(Sales[[#This Row],[date]]&lt;=LY_YTDMax,Sales[[#This Row],[date]]&gt;=LY_YTDMin)*Sales[[#This Row],[sales]]</f>
        <v>26751.681799999998</v>
      </c>
      <c r="O402" s="4">
        <f>AND(Sales[[#This Row],[date]]&gt;=YoY_Min,Sales[[#This Row],[date]]&lt;=TY_YTDMax)*(Sales[[#This Row],[sales]]/Sales[[#This Row],[sqft]])</f>
        <v>0</v>
      </c>
      <c r="P402" s="4">
        <f>SUMIF(Sales[RegionStoretype],Sales[[#This Row],[RegionStoretype]],Sales[YoY_SSF])/Sales[[#This Row],[Region_TypeCount]]</f>
        <v>58.312187288105562</v>
      </c>
    </row>
    <row r="403" spans="1:16" x14ac:dyDescent="0.25">
      <c r="A403" s="1">
        <v>42741</v>
      </c>
      <c r="B403">
        <v>22</v>
      </c>
      <c r="C403">
        <v>3</v>
      </c>
      <c r="D403">
        <v>29072.02</v>
      </c>
      <c r="E403">
        <f>INDEX(Stores[region],MATCH(Sales[[#This Row],[store_no]],Stores[store_no],0))</f>
        <v>3</v>
      </c>
      <c r="F403" t="str">
        <f>INDEX(Stores[storetype],MATCH(Sales[[#This Row],[store_no]],Stores[store_no],0))</f>
        <v>B</v>
      </c>
      <c r="G403" t="str">
        <f>INDEX(Stores[location_city],MATCH(Sales[[#This Row],[store_no]],Stores[store_no],0))</f>
        <v>Sioux Falls</v>
      </c>
      <c r="H403" t="str">
        <f>INDEX(Stores[location_state],MATCH(Sales[[#This Row],[store_no]],Stores[store_no],0))</f>
        <v>South Dakota</v>
      </c>
      <c r="I403">
        <f>INDEX(Stores[sqft],MATCH(Sales[[#This Row],[store_no]],Stores[store_no],0))</f>
        <v>57800</v>
      </c>
      <c r="J403" s="4" t="str">
        <f>INDEX(Departments[dept_name],MATCH(Sales[[#This Row],[dept_no]],Departments[dept_no],0))</f>
        <v>Beauty</v>
      </c>
      <c r="K403" s="4" t="str">
        <f>CONCATENATE(Sales[[#This Row],[region]],Sales[[#This Row],[storetype]])</f>
        <v>3B</v>
      </c>
      <c r="L403" s="4">
        <f>INDEX(RegionStoreCount[Store Count],MATCH(Sales[[#This Row],[RegionStoretype]],RegionStoreCount[Region/Type],0))</f>
        <v>4</v>
      </c>
      <c r="M403" s="4">
        <f>AND(Sales[[#This Row],[date]]&lt;=TY_YTDMax,Sales[[#This Row],[date]]&gt;=TY_YTDMin)*Sales[[#This Row],[sales]]</f>
        <v>0</v>
      </c>
      <c r="N403" s="4">
        <f>AND(Sales[[#This Row],[date]]&lt;=LY_YTDMax,Sales[[#This Row],[date]]&gt;=LY_YTDMin)*Sales[[#This Row],[sales]]</f>
        <v>29072.02</v>
      </c>
      <c r="O403" s="4">
        <f>AND(Sales[[#This Row],[date]]&gt;=YoY_Min,Sales[[#This Row],[date]]&lt;=TY_YTDMax)*(Sales[[#This Row],[sales]]/Sales[[#This Row],[sqft]])</f>
        <v>0</v>
      </c>
      <c r="P403" s="4">
        <f>SUMIF(Sales[RegionStoretype],Sales[[#This Row],[RegionStoretype]],Sales[YoY_SSF])/Sales[[#This Row],[Region_TypeCount]]</f>
        <v>58.312187288105562</v>
      </c>
    </row>
    <row r="404" spans="1:16" x14ac:dyDescent="0.25">
      <c r="A404" s="1">
        <v>42741</v>
      </c>
      <c r="B404">
        <v>22</v>
      </c>
      <c r="C404">
        <v>4</v>
      </c>
      <c r="D404">
        <v>4382.42</v>
      </c>
      <c r="E404">
        <f>INDEX(Stores[region],MATCH(Sales[[#This Row],[store_no]],Stores[store_no],0))</f>
        <v>3</v>
      </c>
      <c r="F404" t="str">
        <f>INDEX(Stores[storetype],MATCH(Sales[[#This Row],[store_no]],Stores[store_no],0))</f>
        <v>B</v>
      </c>
      <c r="G404" t="str">
        <f>INDEX(Stores[location_city],MATCH(Sales[[#This Row],[store_no]],Stores[store_no],0))</f>
        <v>Sioux Falls</v>
      </c>
      <c r="H404" t="str">
        <f>INDEX(Stores[location_state],MATCH(Sales[[#This Row],[store_no]],Stores[store_no],0))</f>
        <v>South Dakota</v>
      </c>
      <c r="I404">
        <f>INDEX(Stores[sqft],MATCH(Sales[[#This Row],[store_no]],Stores[store_no],0))</f>
        <v>57800</v>
      </c>
      <c r="J404" s="4" t="str">
        <f>INDEX(Departments[dept_name],MATCH(Sales[[#This Row],[dept_no]],Departments[dept_no],0))</f>
        <v>Books</v>
      </c>
      <c r="K404" s="4" t="str">
        <f>CONCATENATE(Sales[[#This Row],[region]],Sales[[#This Row],[storetype]])</f>
        <v>3B</v>
      </c>
      <c r="L404" s="4">
        <f>INDEX(RegionStoreCount[Store Count],MATCH(Sales[[#This Row],[RegionStoretype]],RegionStoreCount[Region/Type],0))</f>
        <v>4</v>
      </c>
      <c r="M404" s="4">
        <f>AND(Sales[[#This Row],[date]]&lt;=TY_YTDMax,Sales[[#This Row],[date]]&gt;=TY_YTDMin)*Sales[[#This Row],[sales]]</f>
        <v>0</v>
      </c>
      <c r="N404" s="4">
        <f>AND(Sales[[#This Row],[date]]&lt;=LY_YTDMax,Sales[[#This Row],[date]]&gt;=LY_YTDMin)*Sales[[#This Row],[sales]]</f>
        <v>4382.42</v>
      </c>
      <c r="O404" s="4">
        <f>AND(Sales[[#This Row],[date]]&gt;=YoY_Min,Sales[[#This Row],[date]]&lt;=TY_YTDMax)*(Sales[[#This Row],[sales]]/Sales[[#This Row],[sqft]])</f>
        <v>0</v>
      </c>
      <c r="P404" s="4">
        <f>SUMIF(Sales[RegionStoretype],Sales[[#This Row],[RegionStoretype]],Sales[YoY_SSF])/Sales[[#This Row],[Region_TypeCount]]</f>
        <v>58.312187288105562</v>
      </c>
    </row>
    <row r="405" spans="1:16" x14ac:dyDescent="0.25">
      <c r="A405" s="1">
        <v>42741</v>
      </c>
      <c r="B405">
        <v>22</v>
      </c>
      <c r="C405">
        <v>6</v>
      </c>
      <c r="D405">
        <v>14388.61</v>
      </c>
      <c r="E405">
        <f>INDEX(Stores[region],MATCH(Sales[[#This Row],[store_no]],Stores[store_no],0))</f>
        <v>3</v>
      </c>
      <c r="F405" t="str">
        <f>INDEX(Stores[storetype],MATCH(Sales[[#This Row],[store_no]],Stores[store_no],0))</f>
        <v>B</v>
      </c>
      <c r="G405" t="str">
        <f>INDEX(Stores[location_city],MATCH(Sales[[#This Row],[store_no]],Stores[store_no],0))</f>
        <v>Sioux Falls</v>
      </c>
      <c r="H405" t="str">
        <f>INDEX(Stores[location_state],MATCH(Sales[[#This Row],[store_no]],Stores[store_no],0))</f>
        <v>South Dakota</v>
      </c>
      <c r="I405">
        <f>INDEX(Stores[sqft],MATCH(Sales[[#This Row],[store_no]],Stores[store_no],0))</f>
        <v>57800</v>
      </c>
      <c r="J405" s="4" t="str">
        <f>INDEX(Departments[dept_name],MATCH(Sales[[#This Row],[dept_no]],Departments[dept_no],0))</f>
        <v>Computers</v>
      </c>
      <c r="K405" s="4" t="str">
        <f>CONCATENATE(Sales[[#This Row],[region]],Sales[[#This Row],[storetype]])</f>
        <v>3B</v>
      </c>
      <c r="L405" s="4">
        <f>INDEX(RegionStoreCount[Store Count],MATCH(Sales[[#This Row],[RegionStoretype]],RegionStoreCount[Region/Type],0))</f>
        <v>4</v>
      </c>
      <c r="M405" s="4">
        <f>AND(Sales[[#This Row],[date]]&lt;=TY_YTDMax,Sales[[#This Row],[date]]&gt;=TY_YTDMin)*Sales[[#This Row],[sales]]</f>
        <v>0</v>
      </c>
      <c r="N405" s="4">
        <f>AND(Sales[[#This Row],[date]]&lt;=LY_YTDMax,Sales[[#This Row],[date]]&gt;=LY_YTDMin)*Sales[[#This Row],[sales]]</f>
        <v>14388.61</v>
      </c>
      <c r="O405" s="4">
        <f>AND(Sales[[#This Row],[date]]&gt;=YoY_Min,Sales[[#This Row],[date]]&lt;=TY_YTDMax)*(Sales[[#This Row],[sales]]/Sales[[#This Row],[sqft]])</f>
        <v>0</v>
      </c>
      <c r="P405" s="4">
        <f>SUMIF(Sales[RegionStoretype],Sales[[#This Row],[RegionStoretype]],Sales[YoY_SSF])/Sales[[#This Row],[Region_TypeCount]]</f>
        <v>58.312187288105562</v>
      </c>
    </row>
    <row r="406" spans="1:16" x14ac:dyDescent="0.25">
      <c r="A406" s="1">
        <v>42741</v>
      </c>
      <c r="B406">
        <v>22</v>
      </c>
      <c r="C406">
        <v>7</v>
      </c>
      <c r="D406">
        <v>15584.419300000001</v>
      </c>
      <c r="E406">
        <f>INDEX(Stores[region],MATCH(Sales[[#This Row],[store_no]],Stores[store_no],0))</f>
        <v>3</v>
      </c>
      <c r="F406" t="str">
        <f>INDEX(Stores[storetype],MATCH(Sales[[#This Row],[store_no]],Stores[store_no],0))</f>
        <v>B</v>
      </c>
      <c r="G406" t="str">
        <f>INDEX(Stores[location_city],MATCH(Sales[[#This Row],[store_no]],Stores[store_no],0))</f>
        <v>Sioux Falls</v>
      </c>
      <c r="H406" t="str">
        <f>INDEX(Stores[location_state],MATCH(Sales[[#This Row],[store_no]],Stores[store_no],0))</f>
        <v>South Dakota</v>
      </c>
      <c r="I406">
        <f>INDEX(Stores[sqft],MATCH(Sales[[#This Row],[store_no]],Stores[store_no],0))</f>
        <v>57800</v>
      </c>
      <c r="J406" s="4" t="str">
        <f>INDEX(Departments[dept_name],MATCH(Sales[[#This Row],[dept_no]],Departments[dept_no],0))</f>
        <v>Electronics</v>
      </c>
      <c r="K406" s="4" t="str">
        <f>CONCATENATE(Sales[[#This Row],[region]],Sales[[#This Row],[storetype]])</f>
        <v>3B</v>
      </c>
      <c r="L406" s="4">
        <f>INDEX(RegionStoreCount[Store Count],MATCH(Sales[[#This Row],[RegionStoretype]],RegionStoreCount[Region/Type],0))</f>
        <v>4</v>
      </c>
      <c r="M406" s="4">
        <f>AND(Sales[[#This Row],[date]]&lt;=TY_YTDMax,Sales[[#This Row],[date]]&gt;=TY_YTDMin)*Sales[[#This Row],[sales]]</f>
        <v>0</v>
      </c>
      <c r="N406" s="4">
        <f>AND(Sales[[#This Row],[date]]&lt;=LY_YTDMax,Sales[[#This Row],[date]]&gt;=LY_YTDMin)*Sales[[#This Row],[sales]]</f>
        <v>15584.419300000001</v>
      </c>
      <c r="O406" s="4">
        <f>AND(Sales[[#This Row],[date]]&gt;=YoY_Min,Sales[[#This Row],[date]]&lt;=TY_YTDMax)*(Sales[[#This Row],[sales]]/Sales[[#This Row],[sqft]])</f>
        <v>0</v>
      </c>
      <c r="P406" s="4">
        <f>SUMIF(Sales[RegionStoretype],Sales[[#This Row],[RegionStoretype]],Sales[YoY_SSF])/Sales[[#This Row],[Region_TypeCount]]</f>
        <v>58.312187288105562</v>
      </c>
    </row>
    <row r="407" spans="1:16" x14ac:dyDescent="0.25">
      <c r="A407" s="1">
        <v>42741</v>
      </c>
      <c r="B407">
        <v>22</v>
      </c>
      <c r="C407">
        <v>8</v>
      </c>
      <c r="D407">
        <v>3540.0452000000005</v>
      </c>
      <c r="E407">
        <f>INDEX(Stores[region],MATCH(Sales[[#This Row],[store_no]],Stores[store_no],0))</f>
        <v>3</v>
      </c>
      <c r="F407" t="str">
        <f>INDEX(Stores[storetype],MATCH(Sales[[#This Row],[store_no]],Stores[store_no],0))</f>
        <v>B</v>
      </c>
      <c r="G407" t="str">
        <f>INDEX(Stores[location_city],MATCH(Sales[[#This Row],[store_no]],Stores[store_no],0))</f>
        <v>Sioux Falls</v>
      </c>
      <c r="H407" t="str">
        <f>INDEX(Stores[location_state],MATCH(Sales[[#This Row],[store_no]],Stores[store_no],0))</f>
        <v>South Dakota</v>
      </c>
      <c r="I407">
        <f>INDEX(Stores[sqft],MATCH(Sales[[#This Row],[store_no]],Stores[store_no],0))</f>
        <v>57800</v>
      </c>
      <c r="J407" s="4" t="str">
        <f>INDEX(Departments[dept_name],MATCH(Sales[[#This Row],[dept_no]],Departments[dept_no],0))</f>
        <v>Games</v>
      </c>
      <c r="K407" s="4" t="str">
        <f>CONCATENATE(Sales[[#This Row],[region]],Sales[[#This Row],[storetype]])</f>
        <v>3B</v>
      </c>
      <c r="L407" s="4">
        <f>INDEX(RegionStoreCount[Store Count],MATCH(Sales[[#This Row],[RegionStoretype]],RegionStoreCount[Region/Type],0))</f>
        <v>4</v>
      </c>
      <c r="M407" s="4">
        <f>AND(Sales[[#This Row],[date]]&lt;=TY_YTDMax,Sales[[#This Row],[date]]&gt;=TY_YTDMin)*Sales[[#This Row],[sales]]</f>
        <v>0</v>
      </c>
      <c r="N407" s="4">
        <f>AND(Sales[[#This Row],[date]]&lt;=LY_YTDMax,Sales[[#This Row],[date]]&gt;=LY_YTDMin)*Sales[[#This Row],[sales]]</f>
        <v>3540.0452000000005</v>
      </c>
      <c r="O407" s="4">
        <f>AND(Sales[[#This Row],[date]]&gt;=YoY_Min,Sales[[#This Row],[date]]&lt;=TY_YTDMax)*(Sales[[#This Row],[sales]]/Sales[[#This Row],[sqft]])</f>
        <v>0</v>
      </c>
      <c r="P407" s="4">
        <f>SUMIF(Sales[RegionStoretype],Sales[[#This Row],[RegionStoretype]],Sales[YoY_SSF])/Sales[[#This Row],[Region_TypeCount]]</f>
        <v>58.312187288105562</v>
      </c>
    </row>
    <row r="408" spans="1:16" x14ac:dyDescent="0.25">
      <c r="A408" s="1">
        <v>42741</v>
      </c>
      <c r="B408">
        <v>22</v>
      </c>
      <c r="C408">
        <v>9</v>
      </c>
      <c r="D408">
        <v>17963.6738</v>
      </c>
      <c r="E408">
        <f>INDEX(Stores[region],MATCH(Sales[[#This Row],[store_no]],Stores[store_no],0))</f>
        <v>3</v>
      </c>
      <c r="F408" t="str">
        <f>INDEX(Stores[storetype],MATCH(Sales[[#This Row],[store_no]],Stores[store_no],0))</f>
        <v>B</v>
      </c>
      <c r="G408" t="str">
        <f>INDEX(Stores[location_city],MATCH(Sales[[#This Row],[store_no]],Stores[store_no],0))</f>
        <v>Sioux Falls</v>
      </c>
      <c r="H408" t="str">
        <f>INDEX(Stores[location_state],MATCH(Sales[[#This Row],[store_no]],Stores[store_no],0))</f>
        <v>South Dakota</v>
      </c>
      <c r="I408">
        <f>INDEX(Stores[sqft],MATCH(Sales[[#This Row],[store_no]],Stores[store_no],0))</f>
        <v>57800</v>
      </c>
      <c r="J408" s="4" t="str">
        <f>INDEX(Departments[dept_name],MATCH(Sales[[#This Row],[dept_no]],Departments[dept_no],0))</f>
        <v>Garden</v>
      </c>
      <c r="K408" s="4" t="str">
        <f>CONCATENATE(Sales[[#This Row],[region]],Sales[[#This Row],[storetype]])</f>
        <v>3B</v>
      </c>
      <c r="L408" s="4">
        <f>INDEX(RegionStoreCount[Store Count],MATCH(Sales[[#This Row],[RegionStoretype]],RegionStoreCount[Region/Type],0))</f>
        <v>4</v>
      </c>
      <c r="M408" s="4">
        <f>AND(Sales[[#This Row],[date]]&lt;=TY_YTDMax,Sales[[#This Row],[date]]&gt;=TY_YTDMin)*Sales[[#This Row],[sales]]</f>
        <v>0</v>
      </c>
      <c r="N408" s="4">
        <f>AND(Sales[[#This Row],[date]]&lt;=LY_YTDMax,Sales[[#This Row],[date]]&gt;=LY_YTDMin)*Sales[[#This Row],[sales]]</f>
        <v>17963.6738</v>
      </c>
      <c r="O408" s="4">
        <f>AND(Sales[[#This Row],[date]]&gt;=YoY_Min,Sales[[#This Row],[date]]&lt;=TY_YTDMax)*(Sales[[#This Row],[sales]]/Sales[[#This Row],[sqft]])</f>
        <v>0</v>
      </c>
      <c r="P408" s="4">
        <f>SUMIF(Sales[RegionStoretype],Sales[[#This Row],[RegionStoretype]],Sales[YoY_SSF])/Sales[[#This Row],[Region_TypeCount]]</f>
        <v>58.312187288105562</v>
      </c>
    </row>
    <row r="409" spans="1:16" x14ac:dyDescent="0.25">
      <c r="A409" s="1">
        <v>42741</v>
      </c>
      <c r="B409">
        <v>22</v>
      </c>
      <c r="C409">
        <v>10</v>
      </c>
      <c r="D409">
        <v>7856.3449999999993</v>
      </c>
      <c r="E409">
        <f>INDEX(Stores[region],MATCH(Sales[[#This Row],[store_no]],Stores[store_no],0))</f>
        <v>3</v>
      </c>
      <c r="F409" t="str">
        <f>INDEX(Stores[storetype],MATCH(Sales[[#This Row],[store_no]],Stores[store_no],0))</f>
        <v>B</v>
      </c>
      <c r="G409" t="str">
        <f>INDEX(Stores[location_city],MATCH(Sales[[#This Row],[store_no]],Stores[store_no],0))</f>
        <v>Sioux Falls</v>
      </c>
      <c r="H409" t="str">
        <f>INDEX(Stores[location_state],MATCH(Sales[[#This Row],[store_no]],Stores[store_no],0))</f>
        <v>South Dakota</v>
      </c>
      <c r="I409">
        <f>INDEX(Stores[sqft],MATCH(Sales[[#This Row],[store_no]],Stores[store_no],0))</f>
        <v>57800</v>
      </c>
      <c r="J409" s="4" t="str">
        <f>INDEX(Departments[dept_name],MATCH(Sales[[#This Row],[dept_no]],Departments[dept_no],0))</f>
        <v>Health</v>
      </c>
      <c r="K409" s="4" t="str">
        <f>CONCATENATE(Sales[[#This Row],[region]],Sales[[#This Row],[storetype]])</f>
        <v>3B</v>
      </c>
      <c r="L409" s="4">
        <f>INDEX(RegionStoreCount[Store Count],MATCH(Sales[[#This Row],[RegionStoretype]],RegionStoreCount[Region/Type],0))</f>
        <v>4</v>
      </c>
      <c r="M409" s="4">
        <f>AND(Sales[[#This Row],[date]]&lt;=TY_YTDMax,Sales[[#This Row],[date]]&gt;=TY_YTDMin)*Sales[[#This Row],[sales]]</f>
        <v>0</v>
      </c>
      <c r="N409" s="4">
        <f>AND(Sales[[#This Row],[date]]&lt;=LY_YTDMax,Sales[[#This Row],[date]]&gt;=LY_YTDMin)*Sales[[#This Row],[sales]]</f>
        <v>7856.3449999999993</v>
      </c>
      <c r="O409" s="4">
        <f>AND(Sales[[#This Row],[date]]&gt;=YoY_Min,Sales[[#This Row],[date]]&lt;=TY_YTDMax)*(Sales[[#This Row],[sales]]/Sales[[#This Row],[sqft]])</f>
        <v>0</v>
      </c>
      <c r="P409" s="4">
        <f>SUMIF(Sales[RegionStoretype],Sales[[#This Row],[RegionStoretype]],Sales[YoY_SSF])/Sales[[#This Row],[Region_TypeCount]]</f>
        <v>58.312187288105562</v>
      </c>
    </row>
    <row r="410" spans="1:16" x14ac:dyDescent="0.25">
      <c r="A410" s="1">
        <v>42741</v>
      </c>
      <c r="B410">
        <v>22</v>
      </c>
      <c r="C410">
        <v>11</v>
      </c>
      <c r="D410">
        <v>46560.210500000001</v>
      </c>
      <c r="E410">
        <f>INDEX(Stores[region],MATCH(Sales[[#This Row],[store_no]],Stores[store_no],0))</f>
        <v>3</v>
      </c>
      <c r="F410" t="str">
        <f>INDEX(Stores[storetype],MATCH(Sales[[#This Row],[store_no]],Stores[store_no],0))</f>
        <v>B</v>
      </c>
      <c r="G410" t="str">
        <f>INDEX(Stores[location_city],MATCH(Sales[[#This Row],[store_no]],Stores[store_no],0))</f>
        <v>Sioux Falls</v>
      </c>
      <c r="H410" t="str">
        <f>INDEX(Stores[location_state],MATCH(Sales[[#This Row],[store_no]],Stores[store_no],0))</f>
        <v>South Dakota</v>
      </c>
      <c r="I410">
        <f>INDEX(Stores[sqft],MATCH(Sales[[#This Row],[store_no]],Stores[store_no],0))</f>
        <v>57800</v>
      </c>
      <c r="J410" s="4" t="str">
        <f>INDEX(Departments[dept_name],MATCH(Sales[[#This Row],[dept_no]],Departments[dept_no],0))</f>
        <v>Home</v>
      </c>
      <c r="K410" s="4" t="str">
        <f>CONCATENATE(Sales[[#This Row],[region]],Sales[[#This Row],[storetype]])</f>
        <v>3B</v>
      </c>
      <c r="L410" s="4">
        <f>INDEX(RegionStoreCount[Store Count],MATCH(Sales[[#This Row],[RegionStoretype]],RegionStoreCount[Region/Type],0))</f>
        <v>4</v>
      </c>
      <c r="M410" s="4">
        <f>AND(Sales[[#This Row],[date]]&lt;=TY_YTDMax,Sales[[#This Row],[date]]&gt;=TY_YTDMin)*Sales[[#This Row],[sales]]</f>
        <v>0</v>
      </c>
      <c r="N410" s="4">
        <f>AND(Sales[[#This Row],[date]]&lt;=LY_YTDMax,Sales[[#This Row],[date]]&gt;=LY_YTDMin)*Sales[[#This Row],[sales]]</f>
        <v>46560.210500000001</v>
      </c>
      <c r="O410" s="4">
        <f>AND(Sales[[#This Row],[date]]&gt;=YoY_Min,Sales[[#This Row],[date]]&lt;=TY_YTDMax)*(Sales[[#This Row],[sales]]/Sales[[#This Row],[sqft]])</f>
        <v>0</v>
      </c>
      <c r="P410" s="4">
        <f>SUMIF(Sales[RegionStoretype],Sales[[#This Row],[RegionStoretype]],Sales[YoY_SSF])/Sales[[#This Row],[Region_TypeCount]]</f>
        <v>58.312187288105562</v>
      </c>
    </row>
    <row r="411" spans="1:16" x14ac:dyDescent="0.25">
      <c r="A411" s="1">
        <v>42741</v>
      </c>
      <c r="B411">
        <v>22</v>
      </c>
      <c r="C411">
        <v>12</v>
      </c>
      <c r="D411">
        <v>82748.58159999999</v>
      </c>
      <c r="E411">
        <f>INDEX(Stores[region],MATCH(Sales[[#This Row],[store_no]],Stores[store_no],0))</f>
        <v>3</v>
      </c>
      <c r="F411" t="str">
        <f>INDEX(Stores[storetype],MATCH(Sales[[#This Row],[store_no]],Stores[store_no],0))</f>
        <v>B</v>
      </c>
      <c r="G411" t="str">
        <f>INDEX(Stores[location_city],MATCH(Sales[[#This Row],[store_no]],Stores[store_no],0))</f>
        <v>Sioux Falls</v>
      </c>
      <c r="H411" t="str">
        <f>INDEX(Stores[location_state],MATCH(Sales[[#This Row],[store_no]],Stores[store_no],0))</f>
        <v>South Dakota</v>
      </c>
      <c r="I411">
        <f>INDEX(Stores[sqft],MATCH(Sales[[#This Row],[store_no]],Stores[store_no],0))</f>
        <v>57800</v>
      </c>
      <c r="J411" s="4" t="str">
        <f>INDEX(Departments[dept_name],MATCH(Sales[[#This Row],[dept_no]],Departments[dept_no],0))</f>
        <v>Jewelery</v>
      </c>
      <c r="K411" s="4" t="str">
        <f>CONCATENATE(Sales[[#This Row],[region]],Sales[[#This Row],[storetype]])</f>
        <v>3B</v>
      </c>
      <c r="L411" s="4">
        <f>INDEX(RegionStoreCount[Store Count],MATCH(Sales[[#This Row],[RegionStoretype]],RegionStoreCount[Region/Type],0))</f>
        <v>4</v>
      </c>
      <c r="M411" s="4">
        <f>AND(Sales[[#This Row],[date]]&lt;=TY_YTDMax,Sales[[#This Row],[date]]&gt;=TY_YTDMin)*Sales[[#This Row],[sales]]</f>
        <v>0</v>
      </c>
      <c r="N411" s="4">
        <f>AND(Sales[[#This Row],[date]]&lt;=LY_YTDMax,Sales[[#This Row],[date]]&gt;=LY_YTDMin)*Sales[[#This Row],[sales]]</f>
        <v>82748.58159999999</v>
      </c>
      <c r="O411" s="4">
        <f>AND(Sales[[#This Row],[date]]&gt;=YoY_Min,Sales[[#This Row],[date]]&lt;=TY_YTDMax)*(Sales[[#This Row],[sales]]/Sales[[#This Row],[sqft]])</f>
        <v>0</v>
      </c>
      <c r="P411" s="4">
        <f>SUMIF(Sales[RegionStoretype],Sales[[#This Row],[RegionStoretype]],Sales[YoY_SSF])/Sales[[#This Row],[Region_TypeCount]]</f>
        <v>58.312187288105562</v>
      </c>
    </row>
    <row r="412" spans="1:16" x14ac:dyDescent="0.25">
      <c r="A412" s="1">
        <v>42741</v>
      </c>
      <c r="B412">
        <v>22</v>
      </c>
      <c r="C412">
        <v>13</v>
      </c>
      <c r="D412">
        <v>5537.3878000000004</v>
      </c>
      <c r="E412">
        <f>INDEX(Stores[region],MATCH(Sales[[#This Row],[store_no]],Stores[store_no],0))</f>
        <v>3</v>
      </c>
      <c r="F412" t="str">
        <f>INDEX(Stores[storetype],MATCH(Sales[[#This Row],[store_no]],Stores[store_no],0))</f>
        <v>B</v>
      </c>
      <c r="G412" t="str">
        <f>INDEX(Stores[location_city],MATCH(Sales[[#This Row],[store_no]],Stores[store_no],0))</f>
        <v>Sioux Falls</v>
      </c>
      <c r="H412" t="str">
        <f>INDEX(Stores[location_state],MATCH(Sales[[#This Row],[store_no]],Stores[store_no],0))</f>
        <v>South Dakota</v>
      </c>
      <c r="I412">
        <f>INDEX(Stores[sqft],MATCH(Sales[[#This Row],[store_no]],Stores[store_no],0))</f>
        <v>57800</v>
      </c>
      <c r="J412" s="4" t="str">
        <f>INDEX(Departments[dept_name],MATCH(Sales[[#This Row],[dept_no]],Departments[dept_no],0))</f>
        <v>Kids</v>
      </c>
      <c r="K412" s="4" t="str">
        <f>CONCATENATE(Sales[[#This Row],[region]],Sales[[#This Row],[storetype]])</f>
        <v>3B</v>
      </c>
      <c r="L412" s="4">
        <f>INDEX(RegionStoreCount[Store Count],MATCH(Sales[[#This Row],[RegionStoretype]],RegionStoreCount[Region/Type],0))</f>
        <v>4</v>
      </c>
      <c r="M412" s="4">
        <f>AND(Sales[[#This Row],[date]]&lt;=TY_YTDMax,Sales[[#This Row],[date]]&gt;=TY_YTDMin)*Sales[[#This Row],[sales]]</f>
        <v>0</v>
      </c>
      <c r="N412" s="4">
        <f>AND(Sales[[#This Row],[date]]&lt;=LY_YTDMax,Sales[[#This Row],[date]]&gt;=LY_YTDMin)*Sales[[#This Row],[sales]]</f>
        <v>5537.3878000000004</v>
      </c>
      <c r="O412" s="4">
        <f>AND(Sales[[#This Row],[date]]&gt;=YoY_Min,Sales[[#This Row],[date]]&lt;=TY_YTDMax)*(Sales[[#This Row],[sales]]/Sales[[#This Row],[sqft]])</f>
        <v>0</v>
      </c>
      <c r="P412" s="4">
        <f>SUMIF(Sales[RegionStoretype],Sales[[#This Row],[RegionStoretype]],Sales[YoY_SSF])/Sales[[#This Row],[Region_TypeCount]]</f>
        <v>58.312187288105562</v>
      </c>
    </row>
    <row r="413" spans="1:16" x14ac:dyDescent="0.25">
      <c r="A413" s="1">
        <v>42741</v>
      </c>
      <c r="B413">
        <v>22</v>
      </c>
      <c r="C413">
        <v>14</v>
      </c>
      <c r="D413">
        <v>7854.8465999999999</v>
      </c>
      <c r="E413">
        <f>INDEX(Stores[region],MATCH(Sales[[#This Row],[store_no]],Stores[store_no],0))</f>
        <v>3</v>
      </c>
      <c r="F413" t="str">
        <f>INDEX(Stores[storetype],MATCH(Sales[[#This Row],[store_no]],Stores[store_no],0))</f>
        <v>B</v>
      </c>
      <c r="G413" t="str">
        <f>INDEX(Stores[location_city],MATCH(Sales[[#This Row],[store_no]],Stores[store_no],0))</f>
        <v>Sioux Falls</v>
      </c>
      <c r="H413" t="str">
        <f>INDEX(Stores[location_state],MATCH(Sales[[#This Row],[store_no]],Stores[store_no],0))</f>
        <v>South Dakota</v>
      </c>
      <c r="I413">
        <f>INDEX(Stores[sqft],MATCH(Sales[[#This Row],[store_no]],Stores[store_no],0))</f>
        <v>57800</v>
      </c>
      <c r="J413" s="4" t="str">
        <f>INDEX(Departments[dept_name],MATCH(Sales[[#This Row],[dept_no]],Departments[dept_no],0))</f>
        <v>Movies</v>
      </c>
      <c r="K413" s="4" t="str">
        <f>CONCATENATE(Sales[[#This Row],[region]],Sales[[#This Row],[storetype]])</f>
        <v>3B</v>
      </c>
      <c r="L413" s="4">
        <f>INDEX(RegionStoreCount[Store Count],MATCH(Sales[[#This Row],[RegionStoretype]],RegionStoreCount[Region/Type],0))</f>
        <v>4</v>
      </c>
      <c r="M413" s="4">
        <f>AND(Sales[[#This Row],[date]]&lt;=TY_YTDMax,Sales[[#This Row],[date]]&gt;=TY_YTDMin)*Sales[[#This Row],[sales]]</f>
        <v>0</v>
      </c>
      <c r="N413" s="4">
        <f>AND(Sales[[#This Row],[date]]&lt;=LY_YTDMax,Sales[[#This Row],[date]]&gt;=LY_YTDMin)*Sales[[#This Row],[sales]]</f>
        <v>7854.8465999999999</v>
      </c>
      <c r="O413" s="4">
        <f>AND(Sales[[#This Row],[date]]&gt;=YoY_Min,Sales[[#This Row],[date]]&lt;=TY_YTDMax)*(Sales[[#This Row],[sales]]/Sales[[#This Row],[sqft]])</f>
        <v>0</v>
      </c>
      <c r="P413" s="4">
        <f>SUMIF(Sales[RegionStoretype],Sales[[#This Row],[RegionStoretype]],Sales[YoY_SSF])/Sales[[#This Row],[Region_TypeCount]]</f>
        <v>58.312187288105562</v>
      </c>
    </row>
    <row r="414" spans="1:16" x14ac:dyDescent="0.25">
      <c r="A414" s="1">
        <v>42741</v>
      </c>
      <c r="B414">
        <v>22</v>
      </c>
      <c r="C414">
        <v>15</v>
      </c>
      <c r="D414">
        <v>33580.284499999994</v>
      </c>
      <c r="E414">
        <f>INDEX(Stores[region],MATCH(Sales[[#This Row],[store_no]],Stores[store_no],0))</f>
        <v>3</v>
      </c>
      <c r="F414" t="str">
        <f>INDEX(Stores[storetype],MATCH(Sales[[#This Row],[store_no]],Stores[store_no],0))</f>
        <v>B</v>
      </c>
      <c r="G414" t="str">
        <f>INDEX(Stores[location_city],MATCH(Sales[[#This Row],[store_no]],Stores[store_no],0))</f>
        <v>Sioux Falls</v>
      </c>
      <c r="H414" t="str">
        <f>INDEX(Stores[location_state],MATCH(Sales[[#This Row],[store_no]],Stores[store_no],0))</f>
        <v>South Dakota</v>
      </c>
      <c r="I414">
        <f>INDEX(Stores[sqft],MATCH(Sales[[#This Row],[store_no]],Stores[store_no],0))</f>
        <v>57800</v>
      </c>
      <c r="J414" s="4" t="str">
        <f>INDEX(Departments[dept_name],MATCH(Sales[[#This Row],[dept_no]],Departments[dept_no],0))</f>
        <v>Music</v>
      </c>
      <c r="K414" s="4" t="str">
        <f>CONCATENATE(Sales[[#This Row],[region]],Sales[[#This Row],[storetype]])</f>
        <v>3B</v>
      </c>
      <c r="L414" s="4">
        <f>INDEX(RegionStoreCount[Store Count],MATCH(Sales[[#This Row],[RegionStoretype]],RegionStoreCount[Region/Type],0))</f>
        <v>4</v>
      </c>
      <c r="M414" s="4">
        <f>AND(Sales[[#This Row],[date]]&lt;=TY_YTDMax,Sales[[#This Row],[date]]&gt;=TY_YTDMin)*Sales[[#This Row],[sales]]</f>
        <v>0</v>
      </c>
      <c r="N414" s="4">
        <f>AND(Sales[[#This Row],[date]]&lt;=LY_YTDMax,Sales[[#This Row],[date]]&gt;=LY_YTDMin)*Sales[[#This Row],[sales]]</f>
        <v>33580.284499999994</v>
      </c>
      <c r="O414" s="4">
        <f>AND(Sales[[#This Row],[date]]&gt;=YoY_Min,Sales[[#This Row],[date]]&lt;=TY_YTDMax)*(Sales[[#This Row],[sales]]/Sales[[#This Row],[sqft]])</f>
        <v>0</v>
      </c>
      <c r="P414" s="4">
        <f>SUMIF(Sales[RegionStoretype],Sales[[#This Row],[RegionStoretype]],Sales[YoY_SSF])/Sales[[#This Row],[Region_TypeCount]]</f>
        <v>58.312187288105562</v>
      </c>
    </row>
    <row r="415" spans="1:16" x14ac:dyDescent="0.25">
      <c r="A415" s="1">
        <v>42741</v>
      </c>
      <c r="B415">
        <v>22</v>
      </c>
      <c r="C415">
        <v>16</v>
      </c>
      <c r="D415">
        <v>9827.8188000000009</v>
      </c>
      <c r="E415">
        <f>INDEX(Stores[region],MATCH(Sales[[#This Row],[store_no]],Stores[store_no],0))</f>
        <v>3</v>
      </c>
      <c r="F415" t="str">
        <f>INDEX(Stores[storetype],MATCH(Sales[[#This Row],[store_no]],Stores[store_no],0))</f>
        <v>B</v>
      </c>
      <c r="G415" t="str">
        <f>INDEX(Stores[location_city],MATCH(Sales[[#This Row],[store_no]],Stores[store_no],0))</f>
        <v>Sioux Falls</v>
      </c>
      <c r="H415" t="str">
        <f>INDEX(Stores[location_state],MATCH(Sales[[#This Row],[store_no]],Stores[store_no],0))</f>
        <v>South Dakota</v>
      </c>
      <c r="I415">
        <f>INDEX(Stores[sqft],MATCH(Sales[[#This Row],[store_no]],Stores[store_no],0))</f>
        <v>57800</v>
      </c>
      <c r="J415" s="4" t="str">
        <f>INDEX(Departments[dept_name],MATCH(Sales[[#This Row],[dept_no]],Departments[dept_no],0))</f>
        <v>Outdoors</v>
      </c>
      <c r="K415" s="4" t="str">
        <f>CONCATENATE(Sales[[#This Row],[region]],Sales[[#This Row],[storetype]])</f>
        <v>3B</v>
      </c>
      <c r="L415" s="4">
        <f>INDEX(RegionStoreCount[Store Count],MATCH(Sales[[#This Row],[RegionStoretype]],RegionStoreCount[Region/Type],0))</f>
        <v>4</v>
      </c>
      <c r="M415" s="4">
        <f>AND(Sales[[#This Row],[date]]&lt;=TY_YTDMax,Sales[[#This Row],[date]]&gt;=TY_YTDMin)*Sales[[#This Row],[sales]]</f>
        <v>0</v>
      </c>
      <c r="N415" s="4">
        <f>AND(Sales[[#This Row],[date]]&lt;=LY_YTDMax,Sales[[#This Row],[date]]&gt;=LY_YTDMin)*Sales[[#This Row],[sales]]</f>
        <v>9827.8188000000009</v>
      </c>
      <c r="O415" s="4">
        <f>AND(Sales[[#This Row],[date]]&gt;=YoY_Min,Sales[[#This Row],[date]]&lt;=TY_YTDMax)*(Sales[[#This Row],[sales]]/Sales[[#This Row],[sqft]])</f>
        <v>0</v>
      </c>
      <c r="P415" s="4">
        <f>SUMIF(Sales[RegionStoretype],Sales[[#This Row],[RegionStoretype]],Sales[YoY_SSF])/Sales[[#This Row],[Region_TypeCount]]</f>
        <v>58.312187288105562</v>
      </c>
    </row>
    <row r="416" spans="1:16" x14ac:dyDescent="0.25">
      <c r="A416" s="1">
        <v>42741</v>
      </c>
      <c r="B416">
        <v>22</v>
      </c>
      <c r="C416">
        <v>17</v>
      </c>
      <c r="D416">
        <v>49324.752500000002</v>
      </c>
      <c r="E416">
        <f>INDEX(Stores[region],MATCH(Sales[[#This Row],[store_no]],Stores[store_no],0))</f>
        <v>3</v>
      </c>
      <c r="F416" t="str">
        <f>INDEX(Stores[storetype],MATCH(Sales[[#This Row],[store_no]],Stores[store_no],0))</f>
        <v>B</v>
      </c>
      <c r="G416" t="str">
        <f>INDEX(Stores[location_city],MATCH(Sales[[#This Row],[store_no]],Stores[store_no],0))</f>
        <v>Sioux Falls</v>
      </c>
      <c r="H416" t="str">
        <f>INDEX(Stores[location_state],MATCH(Sales[[#This Row],[store_no]],Stores[store_no],0))</f>
        <v>South Dakota</v>
      </c>
      <c r="I416">
        <f>INDEX(Stores[sqft],MATCH(Sales[[#This Row],[store_no]],Stores[store_no],0))</f>
        <v>57800</v>
      </c>
      <c r="J416" s="4" t="str">
        <f>INDEX(Departments[dept_name],MATCH(Sales[[#This Row],[dept_no]],Departments[dept_no],0))</f>
        <v>Shoes</v>
      </c>
      <c r="K416" s="4" t="str">
        <f>CONCATENATE(Sales[[#This Row],[region]],Sales[[#This Row],[storetype]])</f>
        <v>3B</v>
      </c>
      <c r="L416" s="4">
        <f>INDEX(RegionStoreCount[Store Count],MATCH(Sales[[#This Row],[RegionStoretype]],RegionStoreCount[Region/Type],0))</f>
        <v>4</v>
      </c>
      <c r="M416" s="4">
        <f>AND(Sales[[#This Row],[date]]&lt;=TY_YTDMax,Sales[[#This Row],[date]]&gt;=TY_YTDMin)*Sales[[#This Row],[sales]]</f>
        <v>0</v>
      </c>
      <c r="N416" s="4">
        <f>AND(Sales[[#This Row],[date]]&lt;=LY_YTDMax,Sales[[#This Row],[date]]&gt;=LY_YTDMin)*Sales[[#This Row],[sales]]</f>
        <v>49324.752500000002</v>
      </c>
      <c r="O416" s="4">
        <f>AND(Sales[[#This Row],[date]]&gt;=YoY_Min,Sales[[#This Row],[date]]&lt;=TY_YTDMax)*(Sales[[#This Row],[sales]]/Sales[[#This Row],[sqft]])</f>
        <v>0</v>
      </c>
      <c r="P416" s="4">
        <f>SUMIF(Sales[RegionStoretype],Sales[[#This Row],[RegionStoretype]],Sales[YoY_SSF])/Sales[[#This Row],[Region_TypeCount]]</f>
        <v>58.312187288105562</v>
      </c>
    </row>
    <row r="417" spans="1:16" x14ac:dyDescent="0.25">
      <c r="A417" s="1">
        <v>42741</v>
      </c>
      <c r="B417">
        <v>22</v>
      </c>
      <c r="C417">
        <v>18</v>
      </c>
      <c r="D417">
        <v>7843.4009000000005</v>
      </c>
      <c r="E417">
        <f>INDEX(Stores[region],MATCH(Sales[[#This Row],[store_no]],Stores[store_no],0))</f>
        <v>3</v>
      </c>
      <c r="F417" t="str">
        <f>INDEX(Stores[storetype],MATCH(Sales[[#This Row],[store_no]],Stores[store_no],0))</f>
        <v>B</v>
      </c>
      <c r="G417" t="str">
        <f>INDEX(Stores[location_city],MATCH(Sales[[#This Row],[store_no]],Stores[store_no],0))</f>
        <v>Sioux Falls</v>
      </c>
      <c r="H417" t="str">
        <f>INDEX(Stores[location_state],MATCH(Sales[[#This Row],[store_no]],Stores[store_no],0))</f>
        <v>South Dakota</v>
      </c>
      <c r="I417">
        <f>INDEX(Stores[sqft],MATCH(Sales[[#This Row],[store_no]],Stores[store_no],0))</f>
        <v>57800</v>
      </c>
      <c r="J417" s="4" t="str">
        <f>INDEX(Departments[dept_name],MATCH(Sales[[#This Row],[dept_no]],Departments[dept_no],0))</f>
        <v>Sports</v>
      </c>
      <c r="K417" s="4" t="str">
        <f>CONCATENATE(Sales[[#This Row],[region]],Sales[[#This Row],[storetype]])</f>
        <v>3B</v>
      </c>
      <c r="L417" s="4">
        <f>INDEX(RegionStoreCount[Store Count],MATCH(Sales[[#This Row],[RegionStoretype]],RegionStoreCount[Region/Type],0))</f>
        <v>4</v>
      </c>
      <c r="M417" s="4">
        <f>AND(Sales[[#This Row],[date]]&lt;=TY_YTDMax,Sales[[#This Row],[date]]&gt;=TY_YTDMin)*Sales[[#This Row],[sales]]</f>
        <v>0</v>
      </c>
      <c r="N417" s="4">
        <f>AND(Sales[[#This Row],[date]]&lt;=LY_YTDMax,Sales[[#This Row],[date]]&gt;=LY_YTDMin)*Sales[[#This Row],[sales]]</f>
        <v>7843.4009000000005</v>
      </c>
      <c r="O417" s="4">
        <f>AND(Sales[[#This Row],[date]]&gt;=YoY_Min,Sales[[#This Row],[date]]&lt;=TY_YTDMax)*(Sales[[#This Row],[sales]]/Sales[[#This Row],[sqft]])</f>
        <v>0</v>
      </c>
      <c r="P417" s="4">
        <f>SUMIF(Sales[RegionStoretype],Sales[[#This Row],[RegionStoretype]],Sales[YoY_SSF])/Sales[[#This Row],[Region_TypeCount]]</f>
        <v>58.312187288105562</v>
      </c>
    </row>
    <row r="418" spans="1:16" x14ac:dyDescent="0.25">
      <c r="A418" s="1">
        <v>42741</v>
      </c>
      <c r="B418">
        <v>22</v>
      </c>
      <c r="C418">
        <v>19</v>
      </c>
      <c r="D418">
        <v>34395.543600000005</v>
      </c>
      <c r="E418">
        <f>INDEX(Stores[region],MATCH(Sales[[#This Row],[store_no]],Stores[store_no],0))</f>
        <v>3</v>
      </c>
      <c r="F418" t="str">
        <f>INDEX(Stores[storetype],MATCH(Sales[[#This Row],[store_no]],Stores[store_no],0))</f>
        <v>B</v>
      </c>
      <c r="G418" t="str">
        <f>INDEX(Stores[location_city],MATCH(Sales[[#This Row],[store_no]],Stores[store_no],0))</f>
        <v>Sioux Falls</v>
      </c>
      <c r="H418" t="str">
        <f>INDEX(Stores[location_state],MATCH(Sales[[#This Row],[store_no]],Stores[store_no],0))</f>
        <v>South Dakota</v>
      </c>
      <c r="I418">
        <f>INDEX(Stores[sqft],MATCH(Sales[[#This Row],[store_no]],Stores[store_no],0))</f>
        <v>57800</v>
      </c>
      <c r="J418" s="4" t="str">
        <f>INDEX(Departments[dept_name],MATCH(Sales[[#This Row],[dept_no]],Departments[dept_no],0))</f>
        <v>Tools</v>
      </c>
      <c r="K418" s="4" t="str">
        <f>CONCATENATE(Sales[[#This Row],[region]],Sales[[#This Row],[storetype]])</f>
        <v>3B</v>
      </c>
      <c r="L418" s="4">
        <f>INDEX(RegionStoreCount[Store Count],MATCH(Sales[[#This Row],[RegionStoretype]],RegionStoreCount[Region/Type],0))</f>
        <v>4</v>
      </c>
      <c r="M418" s="4">
        <f>AND(Sales[[#This Row],[date]]&lt;=TY_YTDMax,Sales[[#This Row],[date]]&gt;=TY_YTDMin)*Sales[[#This Row],[sales]]</f>
        <v>0</v>
      </c>
      <c r="N418" s="4">
        <f>AND(Sales[[#This Row],[date]]&lt;=LY_YTDMax,Sales[[#This Row],[date]]&gt;=LY_YTDMin)*Sales[[#This Row],[sales]]</f>
        <v>34395.543600000005</v>
      </c>
      <c r="O418" s="4">
        <f>AND(Sales[[#This Row],[date]]&gt;=YoY_Min,Sales[[#This Row],[date]]&lt;=TY_YTDMax)*(Sales[[#This Row],[sales]]/Sales[[#This Row],[sqft]])</f>
        <v>0</v>
      </c>
      <c r="P418" s="4">
        <f>SUMIF(Sales[RegionStoretype],Sales[[#This Row],[RegionStoretype]],Sales[YoY_SSF])/Sales[[#This Row],[Region_TypeCount]]</f>
        <v>58.312187288105562</v>
      </c>
    </row>
    <row r="419" spans="1:16" x14ac:dyDescent="0.25">
      <c r="A419" s="1">
        <v>42741</v>
      </c>
      <c r="B419">
        <v>22</v>
      </c>
      <c r="C419">
        <v>20</v>
      </c>
      <c r="D419">
        <v>49977.593399999998</v>
      </c>
      <c r="E419">
        <f>INDEX(Stores[region],MATCH(Sales[[#This Row],[store_no]],Stores[store_no],0))</f>
        <v>3</v>
      </c>
      <c r="F419" t="str">
        <f>INDEX(Stores[storetype],MATCH(Sales[[#This Row],[store_no]],Stores[store_no],0))</f>
        <v>B</v>
      </c>
      <c r="G419" t="str">
        <f>INDEX(Stores[location_city],MATCH(Sales[[#This Row],[store_no]],Stores[store_no],0))</f>
        <v>Sioux Falls</v>
      </c>
      <c r="H419" t="str">
        <f>INDEX(Stores[location_state],MATCH(Sales[[#This Row],[store_no]],Stores[store_no],0))</f>
        <v>South Dakota</v>
      </c>
      <c r="I419">
        <f>INDEX(Stores[sqft],MATCH(Sales[[#This Row],[store_no]],Stores[store_no],0))</f>
        <v>57800</v>
      </c>
      <c r="J419" s="4" t="str">
        <f>INDEX(Departments[dept_name],MATCH(Sales[[#This Row],[dept_no]],Departments[dept_no],0))</f>
        <v>Toys</v>
      </c>
      <c r="K419" s="4" t="str">
        <f>CONCATENATE(Sales[[#This Row],[region]],Sales[[#This Row],[storetype]])</f>
        <v>3B</v>
      </c>
      <c r="L419" s="4">
        <f>INDEX(RegionStoreCount[Store Count],MATCH(Sales[[#This Row],[RegionStoretype]],RegionStoreCount[Region/Type],0))</f>
        <v>4</v>
      </c>
      <c r="M419" s="4">
        <f>AND(Sales[[#This Row],[date]]&lt;=TY_YTDMax,Sales[[#This Row],[date]]&gt;=TY_YTDMin)*Sales[[#This Row],[sales]]</f>
        <v>0</v>
      </c>
      <c r="N419" s="4">
        <f>AND(Sales[[#This Row],[date]]&lt;=LY_YTDMax,Sales[[#This Row],[date]]&gt;=LY_YTDMin)*Sales[[#This Row],[sales]]</f>
        <v>49977.593399999998</v>
      </c>
      <c r="O419" s="4">
        <f>AND(Sales[[#This Row],[date]]&gt;=YoY_Min,Sales[[#This Row],[date]]&lt;=TY_YTDMax)*(Sales[[#This Row],[sales]]/Sales[[#This Row],[sqft]])</f>
        <v>0</v>
      </c>
      <c r="P419" s="4">
        <f>SUMIF(Sales[RegionStoretype],Sales[[#This Row],[RegionStoretype]],Sales[YoY_SSF])/Sales[[#This Row],[Region_TypeCount]]</f>
        <v>58.312187288105562</v>
      </c>
    </row>
    <row r="420" spans="1:16" x14ac:dyDescent="0.25">
      <c r="A420" s="1">
        <v>42741</v>
      </c>
      <c r="B420">
        <v>23</v>
      </c>
      <c r="C420">
        <v>1</v>
      </c>
      <c r="D420">
        <v>18861.519199999999</v>
      </c>
      <c r="E420">
        <f>INDEX(Stores[region],MATCH(Sales[[#This Row],[store_no]],Stores[store_no],0))</f>
        <v>3</v>
      </c>
      <c r="F420" t="str">
        <f>INDEX(Stores[storetype],MATCH(Sales[[#This Row],[store_no]],Stores[store_no],0))</f>
        <v>B</v>
      </c>
      <c r="G420" t="str">
        <f>INDEX(Stores[location_city],MATCH(Sales[[#This Row],[store_no]],Stores[store_no],0))</f>
        <v>Cedar Rapids</v>
      </c>
      <c r="H420" t="str">
        <f>INDEX(Stores[location_state],MATCH(Sales[[#This Row],[store_no]],Stores[store_no],0))</f>
        <v>Iowa</v>
      </c>
      <c r="I420">
        <f>INDEX(Stores[sqft],MATCH(Sales[[#This Row],[store_no]],Stores[store_no],0))</f>
        <v>123700</v>
      </c>
      <c r="J420" s="4" t="str">
        <f>INDEX(Departments[dept_name],MATCH(Sales[[#This Row],[dept_no]],Departments[dept_no],0))</f>
        <v>Automotive</v>
      </c>
      <c r="K420" s="4" t="str">
        <f>CONCATENATE(Sales[[#This Row],[region]],Sales[[#This Row],[storetype]])</f>
        <v>3B</v>
      </c>
      <c r="L420" s="4">
        <f>INDEX(RegionStoreCount[Store Count],MATCH(Sales[[#This Row],[RegionStoretype]],RegionStoreCount[Region/Type],0))</f>
        <v>4</v>
      </c>
      <c r="M420" s="4">
        <f>AND(Sales[[#This Row],[date]]&lt;=TY_YTDMax,Sales[[#This Row],[date]]&gt;=TY_YTDMin)*Sales[[#This Row],[sales]]</f>
        <v>0</v>
      </c>
      <c r="N420" s="4">
        <f>AND(Sales[[#This Row],[date]]&lt;=LY_YTDMax,Sales[[#This Row],[date]]&gt;=LY_YTDMin)*Sales[[#This Row],[sales]]</f>
        <v>18861.519199999999</v>
      </c>
      <c r="O420" s="4">
        <f>AND(Sales[[#This Row],[date]]&gt;=YoY_Min,Sales[[#This Row],[date]]&lt;=TY_YTDMax)*(Sales[[#This Row],[sales]]/Sales[[#This Row],[sqft]])</f>
        <v>0</v>
      </c>
      <c r="P420" s="4">
        <f>SUMIF(Sales[RegionStoretype],Sales[[#This Row],[RegionStoretype]],Sales[YoY_SSF])/Sales[[#This Row],[Region_TypeCount]]</f>
        <v>58.312187288105562</v>
      </c>
    </row>
    <row r="421" spans="1:16" x14ac:dyDescent="0.25">
      <c r="A421" s="1">
        <v>42741</v>
      </c>
      <c r="B421">
        <v>23</v>
      </c>
      <c r="C421">
        <v>2</v>
      </c>
      <c r="D421">
        <v>39778.903300000005</v>
      </c>
      <c r="E421">
        <f>INDEX(Stores[region],MATCH(Sales[[#This Row],[store_no]],Stores[store_no],0))</f>
        <v>3</v>
      </c>
      <c r="F421" t="str">
        <f>INDEX(Stores[storetype],MATCH(Sales[[#This Row],[store_no]],Stores[store_no],0))</f>
        <v>B</v>
      </c>
      <c r="G421" t="str">
        <f>INDEX(Stores[location_city],MATCH(Sales[[#This Row],[store_no]],Stores[store_no],0))</f>
        <v>Cedar Rapids</v>
      </c>
      <c r="H421" t="str">
        <f>INDEX(Stores[location_state],MATCH(Sales[[#This Row],[store_no]],Stores[store_no],0))</f>
        <v>Iowa</v>
      </c>
      <c r="I421">
        <f>INDEX(Stores[sqft],MATCH(Sales[[#This Row],[store_no]],Stores[store_no],0))</f>
        <v>123700</v>
      </c>
      <c r="J421" s="4" t="str">
        <f>INDEX(Departments[dept_name],MATCH(Sales[[#This Row],[dept_no]],Departments[dept_no],0))</f>
        <v>Baby</v>
      </c>
      <c r="K421" s="4" t="str">
        <f>CONCATENATE(Sales[[#This Row],[region]],Sales[[#This Row],[storetype]])</f>
        <v>3B</v>
      </c>
      <c r="L421" s="4">
        <f>INDEX(RegionStoreCount[Store Count],MATCH(Sales[[#This Row],[RegionStoretype]],RegionStoreCount[Region/Type],0))</f>
        <v>4</v>
      </c>
      <c r="M421" s="4">
        <f>AND(Sales[[#This Row],[date]]&lt;=TY_YTDMax,Sales[[#This Row],[date]]&gt;=TY_YTDMin)*Sales[[#This Row],[sales]]</f>
        <v>0</v>
      </c>
      <c r="N421" s="4">
        <f>AND(Sales[[#This Row],[date]]&lt;=LY_YTDMax,Sales[[#This Row],[date]]&gt;=LY_YTDMin)*Sales[[#This Row],[sales]]</f>
        <v>39778.903300000005</v>
      </c>
      <c r="O421" s="4">
        <f>AND(Sales[[#This Row],[date]]&gt;=YoY_Min,Sales[[#This Row],[date]]&lt;=TY_YTDMax)*(Sales[[#This Row],[sales]]/Sales[[#This Row],[sqft]])</f>
        <v>0</v>
      </c>
      <c r="P421" s="4">
        <f>SUMIF(Sales[RegionStoretype],Sales[[#This Row],[RegionStoretype]],Sales[YoY_SSF])/Sales[[#This Row],[Region_TypeCount]]</f>
        <v>58.312187288105562</v>
      </c>
    </row>
    <row r="422" spans="1:16" x14ac:dyDescent="0.25">
      <c r="A422" s="1">
        <v>42741</v>
      </c>
      <c r="B422">
        <v>23</v>
      </c>
      <c r="C422">
        <v>3</v>
      </c>
      <c r="D422">
        <v>23199.009300000002</v>
      </c>
      <c r="E422">
        <f>INDEX(Stores[region],MATCH(Sales[[#This Row],[store_no]],Stores[store_no],0))</f>
        <v>3</v>
      </c>
      <c r="F422" t="str">
        <f>INDEX(Stores[storetype],MATCH(Sales[[#This Row],[store_no]],Stores[store_no],0))</f>
        <v>B</v>
      </c>
      <c r="G422" t="str">
        <f>INDEX(Stores[location_city],MATCH(Sales[[#This Row],[store_no]],Stores[store_no],0))</f>
        <v>Cedar Rapids</v>
      </c>
      <c r="H422" t="str">
        <f>INDEX(Stores[location_state],MATCH(Sales[[#This Row],[store_no]],Stores[store_no],0))</f>
        <v>Iowa</v>
      </c>
      <c r="I422">
        <f>INDEX(Stores[sqft],MATCH(Sales[[#This Row],[store_no]],Stores[store_no],0))</f>
        <v>123700</v>
      </c>
      <c r="J422" s="4" t="str">
        <f>INDEX(Departments[dept_name],MATCH(Sales[[#This Row],[dept_no]],Departments[dept_no],0))</f>
        <v>Beauty</v>
      </c>
      <c r="K422" s="4" t="str">
        <f>CONCATENATE(Sales[[#This Row],[region]],Sales[[#This Row],[storetype]])</f>
        <v>3B</v>
      </c>
      <c r="L422" s="4">
        <f>INDEX(RegionStoreCount[Store Count],MATCH(Sales[[#This Row],[RegionStoretype]],RegionStoreCount[Region/Type],0))</f>
        <v>4</v>
      </c>
      <c r="M422" s="4">
        <f>AND(Sales[[#This Row],[date]]&lt;=TY_YTDMax,Sales[[#This Row],[date]]&gt;=TY_YTDMin)*Sales[[#This Row],[sales]]</f>
        <v>0</v>
      </c>
      <c r="N422" s="4">
        <f>AND(Sales[[#This Row],[date]]&lt;=LY_YTDMax,Sales[[#This Row],[date]]&gt;=LY_YTDMin)*Sales[[#This Row],[sales]]</f>
        <v>23199.009300000002</v>
      </c>
      <c r="O422" s="4">
        <f>AND(Sales[[#This Row],[date]]&gt;=YoY_Min,Sales[[#This Row],[date]]&lt;=TY_YTDMax)*(Sales[[#This Row],[sales]]/Sales[[#This Row],[sqft]])</f>
        <v>0</v>
      </c>
      <c r="P422" s="4">
        <f>SUMIF(Sales[RegionStoretype],Sales[[#This Row],[RegionStoretype]],Sales[YoY_SSF])/Sales[[#This Row],[Region_TypeCount]]</f>
        <v>58.312187288105562</v>
      </c>
    </row>
    <row r="423" spans="1:16" x14ac:dyDescent="0.25">
      <c r="A423" s="1">
        <v>42741</v>
      </c>
      <c r="B423">
        <v>23</v>
      </c>
      <c r="C423">
        <v>4</v>
      </c>
      <c r="D423">
        <v>5319.6259</v>
      </c>
      <c r="E423">
        <f>INDEX(Stores[region],MATCH(Sales[[#This Row],[store_no]],Stores[store_no],0))</f>
        <v>3</v>
      </c>
      <c r="F423" t="str">
        <f>INDEX(Stores[storetype],MATCH(Sales[[#This Row],[store_no]],Stores[store_no],0))</f>
        <v>B</v>
      </c>
      <c r="G423" t="str">
        <f>INDEX(Stores[location_city],MATCH(Sales[[#This Row],[store_no]],Stores[store_no],0))</f>
        <v>Cedar Rapids</v>
      </c>
      <c r="H423" t="str">
        <f>INDEX(Stores[location_state],MATCH(Sales[[#This Row],[store_no]],Stores[store_no],0))</f>
        <v>Iowa</v>
      </c>
      <c r="I423">
        <f>INDEX(Stores[sqft],MATCH(Sales[[#This Row],[store_no]],Stores[store_no],0))</f>
        <v>123700</v>
      </c>
      <c r="J423" s="4" t="str">
        <f>INDEX(Departments[dept_name],MATCH(Sales[[#This Row],[dept_no]],Departments[dept_no],0))</f>
        <v>Books</v>
      </c>
      <c r="K423" s="4" t="str">
        <f>CONCATENATE(Sales[[#This Row],[region]],Sales[[#This Row],[storetype]])</f>
        <v>3B</v>
      </c>
      <c r="L423" s="4">
        <f>INDEX(RegionStoreCount[Store Count],MATCH(Sales[[#This Row],[RegionStoretype]],RegionStoreCount[Region/Type],0))</f>
        <v>4</v>
      </c>
      <c r="M423" s="4">
        <f>AND(Sales[[#This Row],[date]]&lt;=TY_YTDMax,Sales[[#This Row],[date]]&gt;=TY_YTDMin)*Sales[[#This Row],[sales]]</f>
        <v>0</v>
      </c>
      <c r="N423" s="4">
        <f>AND(Sales[[#This Row],[date]]&lt;=LY_YTDMax,Sales[[#This Row],[date]]&gt;=LY_YTDMin)*Sales[[#This Row],[sales]]</f>
        <v>5319.6259</v>
      </c>
      <c r="O423" s="4">
        <f>AND(Sales[[#This Row],[date]]&gt;=YoY_Min,Sales[[#This Row],[date]]&lt;=TY_YTDMax)*(Sales[[#This Row],[sales]]/Sales[[#This Row],[sqft]])</f>
        <v>0</v>
      </c>
      <c r="P423" s="4">
        <f>SUMIF(Sales[RegionStoretype],Sales[[#This Row],[RegionStoretype]],Sales[YoY_SSF])/Sales[[#This Row],[Region_TypeCount]]</f>
        <v>58.312187288105562</v>
      </c>
    </row>
    <row r="424" spans="1:16" x14ac:dyDescent="0.25">
      <c r="A424" s="1">
        <v>42741</v>
      </c>
      <c r="B424">
        <v>23</v>
      </c>
      <c r="C424">
        <v>5</v>
      </c>
      <c r="D424">
        <v>17954.527599999998</v>
      </c>
      <c r="E424">
        <f>INDEX(Stores[region],MATCH(Sales[[#This Row],[store_no]],Stores[store_no],0))</f>
        <v>3</v>
      </c>
      <c r="F424" t="str">
        <f>INDEX(Stores[storetype],MATCH(Sales[[#This Row],[store_no]],Stores[store_no],0))</f>
        <v>B</v>
      </c>
      <c r="G424" t="str">
        <f>INDEX(Stores[location_city],MATCH(Sales[[#This Row],[store_no]],Stores[store_no],0))</f>
        <v>Cedar Rapids</v>
      </c>
      <c r="H424" t="str">
        <f>INDEX(Stores[location_state],MATCH(Sales[[#This Row],[store_no]],Stores[store_no],0))</f>
        <v>Iowa</v>
      </c>
      <c r="I424">
        <f>INDEX(Stores[sqft],MATCH(Sales[[#This Row],[store_no]],Stores[store_no],0))</f>
        <v>123700</v>
      </c>
      <c r="J424" s="4" t="str">
        <f>INDEX(Departments[dept_name],MATCH(Sales[[#This Row],[dept_no]],Departments[dept_no],0))</f>
        <v>Clothing</v>
      </c>
      <c r="K424" s="4" t="str">
        <f>CONCATENATE(Sales[[#This Row],[region]],Sales[[#This Row],[storetype]])</f>
        <v>3B</v>
      </c>
      <c r="L424" s="4">
        <f>INDEX(RegionStoreCount[Store Count],MATCH(Sales[[#This Row],[RegionStoretype]],RegionStoreCount[Region/Type],0))</f>
        <v>4</v>
      </c>
      <c r="M424" s="4">
        <f>AND(Sales[[#This Row],[date]]&lt;=TY_YTDMax,Sales[[#This Row],[date]]&gt;=TY_YTDMin)*Sales[[#This Row],[sales]]</f>
        <v>0</v>
      </c>
      <c r="N424" s="4">
        <f>AND(Sales[[#This Row],[date]]&lt;=LY_YTDMax,Sales[[#This Row],[date]]&gt;=LY_YTDMin)*Sales[[#This Row],[sales]]</f>
        <v>17954.527599999998</v>
      </c>
      <c r="O424" s="4">
        <f>AND(Sales[[#This Row],[date]]&gt;=YoY_Min,Sales[[#This Row],[date]]&lt;=TY_YTDMax)*(Sales[[#This Row],[sales]]/Sales[[#This Row],[sqft]])</f>
        <v>0</v>
      </c>
      <c r="P424" s="4">
        <f>SUMIF(Sales[RegionStoretype],Sales[[#This Row],[RegionStoretype]],Sales[YoY_SSF])/Sales[[#This Row],[Region_TypeCount]]</f>
        <v>58.312187288105562</v>
      </c>
    </row>
    <row r="425" spans="1:16" x14ac:dyDescent="0.25">
      <c r="A425" s="1">
        <v>42741</v>
      </c>
      <c r="B425">
        <v>23</v>
      </c>
      <c r="C425">
        <v>6</v>
      </c>
      <c r="D425">
        <v>12658.655700000001</v>
      </c>
      <c r="E425">
        <f>INDEX(Stores[region],MATCH(Sales[[#This Row],[store_no]],Stores[store_no],0))</f>
        <v>3</v>
      </c>
      <c r="F425" t="str">
        <f>INDEX(Stores[storetype],MATCH(Sales[[#This Row],[store_no]],Stores[store_no],0))</f>
        <v>B</v>
      </c>
      <c r="G425" t="str">
        <f>INDEX(Stores[location_city],MATCH(Sales[[#This Row],[store_no]],Stores[store_no],0))</f>
        <v>Cedar Rapids</v>
      </c>
      <c r="H425" t="str">
        <f>INDEX(Stores[location_state],MATCH(Sales[[#This Row],[store_no]],Stores[store_no],0))</f>
        <v>Iowa</v>
      </c>
      <c r="I425">
        <f>INDEX(Stores[sqft],MATCH(Sales[[#This Row],[store_no]],Stores[store_no],0))</f>
        <v>123700</v>
      </c>
      <c r="J425" s="4" t="str">
        <f>INDEX(Departments[dept_name],MATCH(Sales[[#This Row],[dept_no]],Departments[dept_no],0))</f>
        <v>Computers</v>
      </c>
      <c r="K425" s="4" t="str">
        <f>CONCATENATE(Sales[[#This Row],[region]],Sales[[#This Row],[storetype]])</f>
        <v>3B</v>
      </c>
      <c r="L425" s="4">
        <f>INDEX(RegionStoreCount[Store Count],MATCH(Sales[[#This Row],[RegionStoretype]],RegionStoreCount[Region/Type],0))</f>
        <v>4</v>
      </c>
      <c r="M425" s="4">
        <f>AND(Sales[[#This Row],[date]]&lt;=TY_YTDMax,Sales[[#This Row],[date]]&gt;=TY_YTDMin)*Sales[[#This Row],[sales]]</f>
        <v>0</v>
      </c>
      <c r="N425" s="4">
        <f>AND(Sales[[#This Row],[date]]&lt;=LY_YTDMax,Sales[[#This Row],[date]]&gt;=LY_YTDMin)*Sales[[#This Row],[sales]]</f>
        <v>12658.655700000001</v>
      </c>
      <c r="O425" s="4">
        <f>AND(Sales[[#This Row],[date]]&gt;=YoY_Min,Sales[[#This Row],[date]]&lt;=TY_YTDMax)*(Sales[[#This Row],[sales]]/Sales[[#This Row],[sqft]])</f>
        <v>0</v>
      </c>
      <c r="P425" s="4">
        <f>SUMIF(Sales[RegionStoretype],Sales[[#This Row],[RegionStoretype]],Sales[YoY_SSF])/Sales[[#This Row],[Region_TypeCount]]</f>
        <v>58.312187288105562</v>
      </c>
    </row>
    <row r="426" spans="1:16" x14ac:dyDescent="0.25">
      <c r="A426" s="1">
        <v>42741</v>
      </c>
      <c r="B426">
        <v>23</v>
      </c>
      <c r="C426">
        <v>7</v>
      </c>
      <c r="D426">
        <v>20666.697899999999</v>
      </c>
      <c r="E426">
        <f>INDEX(Stores[region],MATCH(Sales[[#This Row],[store_no]],Stores[store_no],0))</f>
        <v>3</v>
      </c>
      <c r="F426" t="str">
        <f>INDEX(Stores[storetype],MATCH(Sales[[#This Row],[store_no]],Stores[store_no],0))</f>
        <v>B</v>
      </c>
      <c r="G426" t="str">
        <f>INDEX(Stores[location_city],MATCH(Sales[[#This Row],[store_no]],Stores[store_no],0))</f>
        <v>Cedar Rapids</v>
      </c>
      <c r="H426" t="str">
        <f>INDEX(Stores[location_state],MATCH(Sales[[#This Row],[store_no]],Stores[store_no],0))</f>
        <v>Iowa</v>
      </c>
      <c r="I426">
        <f>INDEX(Stores[sqft],MATCH(Sales[[#This Row],[store_no]],Stores[store_no],0))</f>
        <v>123700</v>
      </c>
      <c r="J426" s="4" t="str">
        <f>INDEX(Departments[dept_name],MATCH(Sales[[#This Row],[dept_no]],Departments[dept_no],0))</f>
        <v>Electronics</v>
      </c>
      <c r="K426" s="4" t="str">
        <f>CONCATENATE(Sales[[#This Row],[region]],Sales[[#This Row],[storetype]])</f>
        <v>3B</v>
      </c>
      <c r="L426" s="4">
        <f>INDEX(RegionStoreCount[Store Count],MATCH(Sales[[#This Row],[RegionStoretype]],RegionStoreCount[Region/Type],0))</f>
        <v>4</v>
      </c>
      <c r="M426" s="4">
        <f>AND(Sales[[#This Row],[date]]&lt;=TY_YTDMax,Sales[[#This Row],[date]]&gt;=TY_YTDMin)*Sales[[#This Row],[sales]]</f>
        <v>0</v>
      </c>
      <c r="N426" s="4">
        <f>AND(Sales[[#This Row],[date]]&lt;=LY_YTDMax,Sales[[#This Row],[date]]&gt;=LY_YTDMin)*Sales[[#This Row],[sales]]</f>
        <v>20666.697899999999</v>
      </c>
      <c r="O426" s="4">
        <f>AND(Sales[[#This Row],[date]]&gt;=YoY_Min,Sales[[#This Row],[date]]&lt;=TY_YTDMax)*(Sales[[#This Row],[sales]]/Sales[[#This Row],[sqft]])</f>
        <v>0</v>
      </c>
      <c r="P426" s="4">
        <f>SUMIF(Sales[RegionStoretype],Sales[[#This Row],[RegionStoretype]],Sales[YoY_SSF])/Sales[[#This Row],[Region_TypeCount]]</f>
        <v>58.312187288105562</v>
      </c>
    </row>
    <row r="427" spans="1:16" x14ac:dyDescent="0.25">
      <c r="A427" s="1">
        <v>42741</v>
      </c>
      <c r="B427">
        <v>23</v>
      </c>
      <c r="C427">
        <v>8</v>
      </c>
      <c r="D427">
        <v>11508.927</v>
      </c>
      <c r="E427">
        <f>INDEX(Stores[region],MATCH(Sales[[#This Row],[store_no]],Stores[store_no],0))</f>
        <v>3</v>
      </c>
      <c r="F427" t="str">
        <f>INDEX(Stores[storetype],MATCH(Sales[[#This Row],[store_no]],Stores[store_no],0))</f>
        <v>B</v>
      </c>
      <c r="G427" t="str">
        <f>INDEX(Stores[location_city],MATCH(Sales[[#This Row],[store_no]],Stores[store_no],0))</f>
        <v>Cedar Rapids</v>
      </c>
      <c r="H427" t="str">
        <f>INDEX(Stores[location_state],MATCH(Sales[[#This Row],[store_no]],Stores[store_no],0))</f>
        <v>Iowa</v>
      </c>
      <c r="I427">
        <f>INDEX(Stores[sqft],MATCH(Sales[[#This Row],[store_no]],Stores[store_no],0))</f>
        <v>123700</v>
      </c>
      <c r="J427" s="4" t="str">
        <f>INDEX(Departments[dept_name],MATCH(Sales[[#This Row],[dept_no]],Departments[dept_no],0))</f>
        <v>Games</v>
      </c>
      <c r="K427" s="4" t="str">
        <f>CONCATENATE(Sales[[#This Row],[region]],Sales[[#This Row],[storetype]])</f>
        <v>3B</v>
      </c>
      <c r="L427" s="4">
        <f>INDEX(RegionStoreCount[Store Count],MATCH(Sales[[#This Row],[RegionStoretype]],RegionStoreCount[Region/Type],0))</f>
        <v>4</v>
      </c>
      <c r="M427" s="4">
        <f>AND(Sales[[#This Row],[date]]&lt;=TY_YTDMax,Sales[[#This Row],[date]]&gt;=TY_YTDMin)*Sales[[#This Row],[sales]]</f>
        <v>0</v>
      </c>
      <c r="N427" s="4">
        <f>AND(Sales[[#This Row],[date]]&lt;=LY_YTDMax,Sales[[#This Row],[date]]&gt;=LY_YTDMin)*Sales[[#This Row],[sales]]</f>
        <v>11508.927</v>
      </c>
      <c r="O427" s="4">
        <f>AND(Sales[[#This Row],[date]]&gt;=YoY_Min,Sales[[#This Row],[date]]&lt;=TY_YTDMax)*(Sales[[#This Row],[sales]]/Sales[[#This Row],[sqft]])</f>
        <v>0</v>
      </c>
      <c r="P427" s="4">
        <f>SUMIF(Sales[RegionStoretype],Sales[[#This Row],[RegionStoretype]],Sales[YoY_SSF])/Sales[[#This Row],[Region_TypeCount]]</f>
        <v>58.312187288105562</v>
      </c>
    </row>
    <row r="428" spans="1:16" x14ac:dyDescent="0.25">
      <c r="A428" s="1">
        <v>42741</v>
      </c>
      <c r="B428">
        <v>23</v>
      </c>
      <c r="C428">
        <v>9</v>
      </c>
      <c r="D428">
        <v>15101.2804</v>
      </c>
      <c r="E428">
        <f>INDEX(Stores[region],MATCH(Sales[[#This Row],[store_no]],Stores[store_no],0))</f>
        <v>3</v>
      </c>
      <c r="F428" t="str">
        <f>INDEX(Stores[storetype],MATCH(Sales[[#This Row],[store_no]],Stores[store_no],0))</f>
        <v>B</v>
      </c>
      <c r="G428" t="str">
        <f>INDEX(Stores[location_city],MATCH(Sales[[#This Row],[store_no]],Stores[store_no],0))</f>
        <v>Cedar Rapids</v>
      </c>
      <c r="H428" t="str">
        <f>INDEX(Stores[location_state],MATCH(Sales[[#This Row],[store_no]],Stores[store_no],0))</f>
        <v>Iowa</v>
      </c>
      <c r="I428">
        <f>INDEX(Stores[sqft],MATCH(Sales[[#This Row],[store_no]],Stores[store_no],0))</f>
        <v>123700</v>
      </c>
      <c r="J428" s="4" t="str">
        <f>INDEX(Departments[dept_name],MATCH(Sales[[#This Row],[dept_no]],Departments[dept_no],0))</f>
        <v>Garden</v>
      </c>
      <c r="K428" s="4" t="str">
        <f>CONCATENATE(Sales[[#This Row],[region]],Sales[[#This Row],[storetype]])</f>
        <v>3B</v>
      </c>
      <c r="L428" s="4">
        <f>INDEX(RegionStoreCount[Store Count],MATCH(Sales[[#This Row],[RegionStoretype]],RegionStoreCount[Region/Type],0))</f>
        <v>4</v>
      </c>
      <c r="M428" s="4">
        <f>AND(Sales[[#This Row],[date]]&lt;=TY_YTDMax,Sales[[#This Row],[date]]&gt;=TY_YTDMin)*Sales[[#This Row],[sales]]</f>
        <v>0</v>
      </c>
      <c r="N428" s="4">
        <f>AND(Sales[[#This Row],[date]]&lt;=LY_YTDMax,Sales[[#This Row],[date]]&gt;=LY_YTDMin)*Sales[[#This Row],[sales]]</f>
        <v>15101.2804</v>
      </c>
      <c r="O428" s="4">
        <f>AND(Sales[[#This Row],[date]]&gt;=YoY_Min,Sales[[#This Row],[date]]&lt;=TY_YTDMax)*(Sales[[#This Row],[sales]]/Sales[[#This Row],[sqft]])</f>
        <v>0</v>
      </c>
      <c r="P428" s="4">
        <f>SUMIF(Sales[RegionStoretype],Sales[[#This Row],[RegionStoretype]],Sales[YoY_SSF])/Sales[[#This Row],[Region_TypeCount]]</f>
        <v>58.312187288105562</v>
      </c>
    </row>
    <row r="429" spans="1:16" x14ac:dyDescent="0.25">
      <c r="A429" s="1">
        <v>42741</v>
      </c>
      <c r="B429">
        <v>23</v>
      </c>
      <c r="C429">
        <v>10</v>
      </c>
      <c r="D429">
        <v>9772.125</v>
      </c>
      <c r="E429">
        <f>INDEX(Stores[region],MATCH(Sales[[#This Row],[store_no]],Stores[store_no],0))</f>
        <v>3</v>
      </c>
      <c r="F429" t="str">
        <f>INDEX(Stores[storetype],MATCH(Sales[[#This Row],[store_no]],Stores[store_no],0))</f>
        <v>B</v>
      </c>
      <c r="G429" t="str">
        <f>INDEX(Stores[location_city],MATCH(Sales[[#This Row],[store_no]],Stores[store_no],0))</f>
        <v>Cedar Rapids</v>
      </c>
      <c r="H429" t="str">
        <f>INDEX(Stores[location_state],MATCH(Sales[[#This Row],[store_no]],Stores[store_no],0))</f>
        <v>Iowa</v>
      </c>
      <c r="I429">
        <f>INDEX(Stores[sqft],MATCH(Sales[[#This Row],[store_no]],Stores[store_no],0))</f>
        <v>123700</v>
      </c>
      <c r="J429" s="4" t="str">
        <f>INDEX(Departments[dept_name],MATCH(Sales[[#This Row],[dept_no]],Departments[dept_no],0))</f>
        <v>Health</v>
      </c>
      <c r="K429" s="4" t="str">
        <f>CONCATENATE(Sales[[#This Row],[region]],Sales[[#This Row],[storetype]])</f>
        <v>3B</v>
      </c>
      <c r="L429" s="4">
        <f>INDEX(RegionStoreCount[Store Count],MATCH(Sales[[#This Row],[RegionStoretype]],RegionStoreCount[Region/Type],0))</f>
        <v>4</v>
      </c>
      <c r="M429" s="4">
        <f>AND(Sales[[#This Row],[date]]&lt;=TY_YTDMax,Sales[[#This Row],[date]]&gt;=TY_YTDMin)*Sales[[#This Row],[sales]]</f>
        <v>0</v>
      </c>
      <c r="N429" s="4">
        <f>AND(Sales[[#This Row],[date]]&lt;=LY_YTDMax,Sales[[#This Row],[date]]&gt;=LY_YTDMin)*Sales[[#This Row],[sales]]</f>
        <v>9772.125</v>
      </c>
      <c r="O429" s="4">
        <f>AND(Sales[[#This Row],[date]]&gt;=YoY_Min,Sales[[#This Row],[date]]&lt;=TY_YTDMax)*(Sales[[#This Row],[sales]]/Sales[[#This Row],[sqft]])</f>
        <v>0</v>
      </c>
      <c r="P429" s="4">
        <f>SUMIF(Sales[RegionStoretype],Sales[[#This Row],[RegionStoretype]],Sales[YoY_SSF])/Sales[[#This Row],[Region_TypeCount]]</f>
        <v>58.312187288105562</v>
      </c>
    </row>
    <row r="430" spans="1:16" x14ac:dyDescent="0.25">
      <c r="A430" s="1">
        <v>42741</v>
      </c>
      <c r="B430">
        <v>23</v>
      </c>
      <c r="C430">
        <v>11</v>
      </c>
      <c r="D430">
        <v>1713.87</v>
      </c>
      <c r="E430">
        <f>INDEX(Stores[region],MATCH(Sales[[#This Row],[store_no]],Stores[store_no],0))</f>
        <v>3</v>
      </c>
      <c r="F430" t="str">
        <f>INDEX(Stores[storetype],MATCH(Sales[[#This Row],[store_no]],Stores[store_no],0))</f>
        <v>B</v>
      </c>
      <c r="G430" t="str">
        <f>INDEX(Stores[location_city],MATCH(Sales[[#This Row],[store_no]],Stores[store_no],0))</f>
        <v>Cedar Rapids</v>
      </c>
      <c r="H430" t="str">
        <f>INDEX(Stores[location_state],MATCH(Sales[[#This Row],[store_no]],Stores[store_no],0))</f>
        <v>Iowa</v>
      </c>
      <c r="I430">
        <f>INDEX(Stores[sqft],MATCH(Sales[[#This Row],[store_no]],Stores[store_no],0))</f>
        <v>123700</v>
      </c>
      <c r="J430" s="4" t="str">
        <f>INDEX(Departments[dept_name],MATCH(Sales[[#This Row],[dept_no]],Departments[dept_no],0))</f>
        <v>Home</v>
      </c>
      <c r="K430" s="4" t="str">
        <f>CONCATENATE(Sales[[#This Row],[region]],Sales[[#This Row],[storetype]])</f>
        <v>3B</v>
      </c>
      <c r="L430" s="4">
        <f>INDEX(RegionStoreCount[Store Count],MATCH(Sales[[#This Row],[RegionStoretype]],RegionStoreCount[Region/Type],0))</f>
        <v>4</v>
      </c>
      <c r="M430" s="4">
        <f>AND(Sales[[#This Row],[date]]&lt;=TY_YTDMax,Sales[[#This Row],[date]]&gt;=TY_YTDMin)*Sales[[#This Row],[sales]]</f>
        <v>0</v>
      </c>
      <c r="N430" s="4">
        <f>AND(Sales[[#This Row],[date]]&lt;=LY_YTDMax,Sales[[#This Row],[date]]&gt;=LY_YTDMin)*Sales[[#This Row],[sales]]</f>
        <v>1713.87</v>
      </c>
      <c r="O430" s="4">
        <f>AND(Sales[[#This Row],[date]]&gt;=YoY_Min,Sales[[#This Row],[date]]&lt;=TY_YTDMax)*(Sales[[#This Row],[sales]]/Sales[[#This Row],[sqft]])</f>
        <v>0</v>
      </c>
      <c r="P430" s="4">
        <f>SUMIF(Sales[RegionStoretype],Sales[[#This Row],[RegionStoretype]],Sales[YoY_SSF])/Sales[[#This Row],[Region_TypeCount]]</f>
        <v>58.312187288105562</v>
      </c>
    </row>
    <row r="431" spans="1:16" x14ac:dyDescent="0.25">
      <c r="A431" s="1">
        <v>42741</v>
      </c>
      <c r="B431">
        <v>23</v>
      </c>
      <c r="C431">
        <v>12</v>
      </c>
      <c r="D431">
        <v>28310.520099999998</v>
      </c>
      <c r="E431">
        <f>INDEX(Stores[region],MATCH(Sales[[#This Row],[store_no]],Stores[store_no],0))</f>
        <v>3</v>
      </c>
      <c r="F431" t="str">
        <f>INDEX(Stores[storetype],MATCH(Sales[[#This Row],[store_no]],Stores[store_no],0))</f>
        <v>B</v>
      </c>
      <c r="G431" t="str">
        <f>INDEX(Stores[location_city],MATCH(Sales[[#This Row],[store_no]],Stores[store_no],0))</f>
        <v>Cedar Rapids</v>
      </c>
      <c r="H431" t="str">
        <f>INDEX(Stores[location_state],MATCH(Sales[[#This Row],[store_no]],Stores[store_no],0))</f>
        <v>Iowa</v>
      </c>
      <c r="I431">
        <f>INDEX(Stores[sqft],MATCH(Sales[[#This Row],[store_no]],Stores[store_no],0))</f>
        <v>123700</v>
      </c>
      <c r="J431" s="4" t="str">
        <f>INDEX(Departments[dept_name],MATCH(Sales[[#This Row],[dept_no]],Departments[dept_no],0))</f>
        <v>Jewelery</v>
      </c>
      <c r="K431" s="4" t="str">
        <f>CONCATENATE(Sales[[#This Row],[region]],Sales[[#This Row],[storetype]])</f>
        <v>3B</v>
      </c>
      <c r="L431" s="4">
        <f>INDEX(RegionStoreCount[Store Count],MATCH(Sales[[#This Row],[RegionStoretype]],RegionStoreCount[Region/Type],0))</f>
        <v>4</v>
      </c>
      <c r="M431" s="4">
        <f>AND(Sales[[#This Row],[date]]&lt;=TY_YTDMax,Sales[[#This Row],[date]]&gt;=TY_YTDMin)*Sales[[#This Row],[sales]]</f>
        <v>0</v>
      </c>
      <c r="N431" s="4">
        <f>AND(Sales[[#This Row],[date]]&lt;=LY_YTDMax,Sales[[#This Row],[date]]&gt;=LY_YTDMin)*Sales[[#This Row],[sales]]</f>
        <v>28310.520099999998</v>
      </c>
      <c r="O431" s="4">
        <f>AND(Sales[[#This Row],[date]]&gt;=YoY_Min,Sales[[#This Row],[date]]&lt;=TY_YTDMax)*(Sales[[#This Row],[sales]]/Sales[[#This Row],[sqft]])</f>
        <v>0</v>
      </c>
      <c r="P431" s="4">
        <f>SUMIF(Sales[RegionStoretype],Sales[[#This Row],[RegionStoretype]],Sales[YoY_SSF])/Sales[[#This Row],[Region_TypeCount]]</f>
        <v>58.312187288105562</v>
      </c>
    </row>
    <row r="432" spans="1:16" x14ac:dyDescent="0.25">
      <c r="A432" s="1">
        <v>42741</v>
      </c>
      <c r="B432">
        <v>23</v>
      </c>
      <c r="C432">
        <v>13</v>
      </c>
      <c r="D432">
        <v>83811.849700000006</v>
      </c>
      <c r="E432">
        <f>INDEX(Stores[region],MATCH(Sales[[#This Row],[store_no]],Stores[store_no],0))</f>
        <v>3</v>
      </c>
      <c r="F432" t="str">
        <f>INDEX(Stores[storetype],MATCH(Sales[[#This Row],[store_no]],Stores[store_no],0))</f>
        <v>B</v>
      </c>
      <c r="G432" t="str">
        <f>INDEX(Stores[location_city],MATCH(Sales[[#This Row],[store_no]],Stores[store_no],0))</f>
        <v>Cedar Rapids</v>
      </c>
      <c r="H432" t="str">
        <f>INDEX(Stores[location_state],MATCH(Sales[[#This Row],[store_no]],Stores[store_no],0))</f>
        <v>Iowa</v>
      </c>
      <c r="I432">
        <f>INDEX(Stores[sqft],MATCH(Sales[[#This Row],[store_no]],Stores[store_no],0))</f>
        <v>123700</v>
      </c>
      <c r="J432" s="4" t="str">
        <f>INDEX(Departments[dept_name],MATCH(Sales[[#This Row],[dept_no]],Departments[dept_no],0))</f>
        <v>Kids</v>
      </c>
      <c r="K432" s="4" t="str">
        <f>CONCATENATE(Sales[[#This Row],[region]],Sales[[#This Row],[storetype]])</f>
        <v>3B</v>
      </c>
      <c r="L432" s="4">
        <f>INDEX(RegionStoreCount[Store Count],MATCH(Sales[[#This Row],[RegionStoretype]],RegionStoreCount[Region/Type],0))</f>
        <v>4</v>
      </c>
      <c r="M432" s="4">
        <f>AND(Sales[[#This Row],[date]]&lt;=TY_YTDMax,Sales[[#This Row],[date]]&gt;=TY_YTDMin)*Sales[[#This Row],[sales]]</f>
        <v>0</v>
      </c>
      <c r="N432" s="4">
        <f>AND(Sales[[#This Row],[date]]&lt;=LY_YTDMax,Sales[[#This Row],[date]]&gt;=LY_YTDMin)*Sales[[#This Row],[sales]]</f>
        <v>83811.849700000006</v>
      </c>
      <c r="O432" s="4">
        <f>AND(Sales[[#This Row],[date]]&gt;=YoY_Min,Sales[[#This Row],[date]]&lt;=TY_YTDMax)*(Sales[[#This Row],[sales]]/Sales[[#This Row],[sqft]])</f>
        <v>0</v>
      </c>
      <c r="P432" s="4">
        <f>SUMIF(Sales[RegionStoretype],Sales[[#This Row],[RegionStoretype]],Sales[YoY_SSF])/Sales[[#This Row],[Region_TypeCount]]</f>
        <v>58.312187288105562</v>
      </c>
    </row>
    <row r="433" spans="1:16" x14ac:dyDescent="0.25">
      <c r="A433" s="1">
        <v>42741</v>
      </c>
      <c r="B433">
        <v>23</v>
      </c>
      <c r="C433">
        <v>14</v>
      </c>
      <c r="D433">
        <v>34121.771999999997</v>
      </c>
      <c r="E433">
        <f>INDEX(Stores[region],MATCH(Sales[[#This Row],[store_no]],Stores[store_no],0))</f>
        <v>3</v>
      </c>
      <c r="F433" t="str">
        <f>INDEX(Stores[storetype],MATCH(Sales[[#This Row],[store_no]],Stores[store_no],0))</f>
        <v>B</v>
      </c>
      <c r="G433" t="str">
        <f>INDEX(Stores[location_city],MATCH(Sales[[#This Row],[store_no]],Stores[store_no],0))</f>
        <v>Cedar Rapids</v>
      </c>
      <c r="H433" t="str">
        <f>INDEX(Stores[location_state],MATCH(Sales[[#This Row],[store_no]],Stores[store_no],0))</f>
        <v>Iowa</v>
      </c>
      <c r="I433">
        <f>INDEX(Stores[sqft],MATCH(Sales[[#This Row],[store_no]],Stores[store_no],0))</f>
        <v>123700</v>
      </c>
      <c r="J433" s="4" t="str">
        <f>INDEX(Departments[dept_name],MATCH(Sales[[#This Row],[dept_no]],Departments[dept_no],0))</f>
        <v>Movies</v>
      </c>
      <c r="K433" s="4" t="str">
        <f>CONCATENATE(Sales[[#This Row],[region]],Sales[[#This Row],[storetype]])</f>
        <v>3B</v>
      </c>
      <c r="L433" s="4">
        <f>INDEX(RegionStoreCount[Store Count],MATCH(Sales[[#This Row],[RegionStoretype]],RegionStoreCount[Region/Type],0))</f>
        <v>4</v>
      </c>
      <c r="M433" s="4">
        <f>AND(Sales[[#This Row],[date]]&lt;=TY_YTDMax,Sales[[#This Row],[date]]&gt;=TY_YTDMin)*Sales[[#This Row],[sales]]</f>
        <v>0</v>
      </c>
      <c r="N433" s="4">
        <f>AND(Sales[[#This Row],[date]]&lt;=LY_YTDMax,Sales[[#This Row],[date]]&gt;=LY_YTDMin)*Sales[[#This Row],[sales]]</f>
        <v>34121.771999999997</v>
      </c>
      <c r="O433" s="4">
        <f>AND(Sales[[#This Row],[date]]&gt;=YoY_Min,Sales[[#This Row],[date]]&lt;=TY_YTDMax)*(Sales[[#This Row],[sales]]/Sales[[#This Row],[sqft]])</f>
        <v>0</v>
      </c>
      <c r="P433" s="4">
        <f>SUMIF(Sales[RegionStoretype],Sales[[#This Row],[RegionStoretype]],Sales[YoY_SSF])/Sales[[#This Row],[Region_TypeCount]]</f>
        <v>58.312187288105562</v>
      </c>
    </row>
    <row r="434" spans="1:16" x14ac:dyDescent="0.25">
      <c r="A434" s="1">
        <v>42741</v>
      </c>
      <c r="B434">
        <v>23</v>
      </c>
      <c r="C434">
        <v>15</v>
      </c>
      <c r="D434">
        <v>35181.360000000001</v>
      </c>
      <c r="E434">
        <f>INDEX(Stores[region],MATCH(Sales[[#This Row],[store_no]],Stores[store_no],0))</f>
        <v>3</v>
      </c>
      <c r="F434" t="str">
        <f>INDEX(Stores[storetype],MATCH(Sales[[#This Row],[store_no]],Stores[store_no],0))</f>
        <v>B</v>
      </c>
      <c r="G434" t="str">
        <f>INDEX(Stores[location_city],MATCH(Sales[[#This Row],[store_no]],Stores[store_no],0))</f>
        <v>Cedar Rapids</v>
      </c>
      <c r="H434" t="str">
        <f>INDEX(Stores[location_state],MATCH(Sales[[#This Row],[store_no]],Stores[store_no],0))</f>
        <v>Iowa</v>
      </c>
      <c r="I434">
        <f>INDEX(Stores[sqft],MATCH(Sales[[#This Row],[store_no]],Stores[store_no],0))</f>
        <v>123700</v>
      </c>
      <c r="J434" s="4" t="str">
        <f>INDEX(Departments[dept_name],MATCH(Sales[[#This Row],[dept_no]],Departments[dept_no],0))</f>
        <v>Music</v>
      </c>
      <c r="K434" s="4" t="str">
        <f>CONCATENATE(Sales[[#This Row],[region]],Sales[[#This Row],[storetype]])</f>
        <v>3B</v>
      </c>
      <c r="L434" s="4">
        <f>INDEX(RegionStoreCount[Store Count],MATCH(Sales[[#This Row],[RegionStoretype]],RegionStoreCount[Region/Type],0))</f>
        <v>4</v>
      </c>
      <c r="M434" s="4">
        <f>AND(Sales[[#This Row],[date]]&lt;=TY_YTDMax,Sales[[#This Row],[date]]&gt;=TY_YTDMin)*Sales[[#This Row],[sales]]</f>
        <v>0</v>
      </c>
      <c r="N434" s="4">
        <f>AND(Sales[[#This Row],[date]]&lt;=LY_YTDMax,Sales[[#This Row],[date]]&gt;=LY_YTDMin)*Sales[[#This Row],[sales]]</f>
        <v>35181.360000000001</v>
      </c>
      <c r="O434" s="4">
        <f>AND(Sales[[#This Row],[date]]&gt;=YoY_Min,Sales[[#This Row],[date]]&lt;=TY_YTDMax)*(Sales[[#This Row],[sales]]/Sales[[#This Row],[sqft]])</f>
        <v>0</v>
      </c>
      <c r="P434" s="4">
        <f>SUMIF(Sales[RegionStoretype],Sales[[#This Row],[RegionStoretype]],Sales[YoY_SSF])/Sales[[#This Row],[Region_TypeCount]]</f>
        <v>58.312187288105562</v>
      </c>
    </row>
    <row r="435" spans="1:16" x14ac:dyDescent="0.25">
      <c r="A435" s="1">
        <v>42741</v>
      </c>
      <c r="B435">
        <v>23</v>
      </c>
      <c r="C435">
        <v>16</v>
      </c>
      <c r="D435">
        <v>107969.51440000001</v>
      </c>
      <c r="E435">
        <f>INDEX(Stores[region],MATCH(Sales[[#This Row],[store_no]],Stores[store_no],0))</f>
        <v>3</v>
      </c>
      <c r="F435" t="str">
        <f>INDEX(Stores[storetype],MATCH(Sales[[#This Row],[store_no]],Stores[store_no],0))</f>
        <v>B</v>
      </c>
      <c r="G435" t="str">
        <f>INDEX(Stores[location_city],MATCH(Sales[[#This Row],[store_no]],Stores[store_no],0))</f>
        <v>Cedar Rapids</v>
      </c>
      <c r="H435" t="str">
        <f>INDEX(Stores[location_state],MATCH(Sales[[#This Row],[store_no]],Stores[store_no],0))</f>
        <v>Iowa</v>
      </c>
      <c r="I435">
        <f>INDEX(Stores[sqft],MATCH(Sales[[#This Row],[store_no]],Stores[store_no],0))</f>
        <v>123700</v>
      </c>
      <c r="J435" s="4" t="str">
        <f>INDEX(Departments[dept_name],MATCH(Sales[[#This Row],[dept_no]],Departments[dept_no],0))</f>
        <v>Outdoors</v>
      </c>
      <c r="K435" s="4" t="str">
        <f>CONCATENATE(Sales[[#This Row],[region]],Sales[[#This Row],[storetype]])</f>
        <v>3B</v>
      </c>
      <c r="L435" s="4">
        <f>INDEX(RegionStoreCount[Store Count],MATCH(Sales[[#This Row],[RegionStoretype]],RegionStoreCount[Region/Type],0))</f>
        <v>4</v>
      </c>
      <c r="M435" s="4">
        <f>AND(Sales[[#This Row],[date]]&lt;=TY_YTDMax,Sales[[#This Row],[date]]&gt;=TY_YTDMin)*Sales[[#This Row],[sales]]</f>
        <v>0</v>
      </c>
      <c r="N435" s="4">
        <f>AND(Sales[[#This Row],[date]]&lt;=LY_YTDMax,Sales[[#This Row],[date]]&gt;=LY_YTDMin)*Sales[[#This Row],[sales]]</f>
        <v>107969.51440000001</v>
      </c>
      <c r="O435" s="4">
        <f>AND(Sales[[#This Row],[date]]&gt;=YoY_Min,Sales[[#This Row],[date]]&lt;=TY_YTDMax)*(Sales[[#This Row],[sales]]/Sales[[#This Row],[sqft]])</f>
        <v>0</v>
      </c>
      <c r="P435" s="4">
        <f>SUMIF(Sales[RegionStoretype],Sales[[#This Row],[RegionStoretype]],Sales[YoY_SSF])/Sales[[#This Row],[Region_TypeCount]]</f>
        <v>58.312187288105562</v>
      </c>
    </row>
    <row r="436" spans="1:16" x14ac:dyDescent="0.25">
      <c r="A436" s="1">
        <v>42741</v>
      </c>
      <c r="B436">
        <v>23</v>
      </c>
      <c r="C436">
        <v>17</v>
      </c>
      <c r="D436">
        <v>18138.593499999999</v>
      </c>
      <c r="E436">
        <f>INDEX(Stores[region],MATCH(Sales[[#This Row],[store_no]],Stores[store_no],0))</f>
        <v>3</v>
      </c>
      <c r="F436" t="str">
        <f>INDEX(Stores[storetype],MATCH(Sales[[#This Row],[store_no]],Stores[store_no],0))</f>
        <v>B</v>
      </c>
      <c r="G436" t="str">
        <f>INDEX(Stores[location_city],MATCH(Sales[[#This Row],[store_no]],Stores[store_no],0))</f>
        <v>Cedar Rapids</v>
      </c>
      <c r="H436" t="str">
        <f>INDEX(Stores[location_state],MATCH(Sales[[#This Row],[store_no]],Stores[store_no],0))</f>
        <v>Iowa</v>
      </c>
      <c r="I436">
        <f>INDEX(Stores[sqft],MATCH(Sales[[#This Row],[store_no]],Stores[store_no],0))</f>
        <v>123700</v>
      </c>
      <c r="J436" s="4" t="str">
        <f>INDEX(Departments[dept_name],MATCH(Sales[[#This Row],[dept_no]],Departments[dept_no],0))</f>
        <v>Shoes</v>
      </c>
      <c r="K436" s="4" t="str">
        <f>CONCATENATE(Sales[[#This Row],[region]],Sales[[#This Row],[storetype]])</f>
        <v>3B</v>
      </c>
      <c r="L436" s="4">
        <f>INDEX(RegionStoreCount[Store Count],MATCH(Sales[[#This Row],[RegionStoretype]],RegionStoreCount[Region/Type],0))</f>
        <v>4</v>
      </c>
      <c r="M436" s="4">
        <f>AND(Sales[[#This Row],[date]]&lt;=TY_YTDMax,Sales[[#This Row],[date]]&gt;=TY_YTDMin)*Sales[[#This Row],[sales]]</f>
        <v>0</v>
      </c>
      <c r="N436" s="4">
        <f>AND(Sales[[#This Row],[date]]&lt;=LY_YTDMax,Sales[[#This Row],[date]]&gt;=LY_YTDMin)*Sales[[#This Row],[sales]]</f>
        <v>18138.593499999999</v>
      </c>
      <c r="O436" s="4">
        <f>AND(Sales[[#This Row],[date]]&gt;=YoY_Min,Sales[[#This Row],[date]]&lt;=TY_YTDMax)*(Sales[[#This Row],[sales]]/Sales[[#This Row],[sqft]])</f>
        <v>0</v>
      </c>
      <c r="P436" s="4">
        <f>SUMIF(Sales[RegionStoretype],Sales[[#This Row],[RegionStoretype]],Sales[YoY_SSF])/Sales[[#This Row],[Region_TypeCount]]</f>
        <v>58.312187288105562</v>
      </c>
    </row>
    <row r="437" spans="1:16" x14ac:dyDescent="0.25">
      <c r="A437" s="1">
        <v>42741</v>
      </c>
      <c r="B437">
        <v>23</v>
      </c>
      <c r="C437">
        <v>18</v>
      </c>
      <c r="D437">
        <v>7250.3222999999998</v>
      </c>
      <c r="E437">
        <f>INDEX(Stores[region],MATCH(Sales[[#This Row],[store_no]],Stores[store_no],0))</f>
        <v>3</v>
      </c>
      <c r="F437" t="str">
        <f>INDEX(Stores[storetype],MATCH(Sales[[#This Row],[store_no]],Stores[store_no],0))</f>
        <v>B</v>
      </c>
      <c r="G437" t="str">
        <f>INDEX(Stores[location_city],MATCH(Sales[[#This Row],[store_no]],Stores[store_no],0))</f>
        <v>Cedar Rapids</v>
      </c>
      <c r="H437" t="str">
        <f>INDEX(Stores[location_state],MATCH(Sales[[#This Row],[store_no]],Stores[store_no],0))</f>
        <v>Iowa</v>
      </c>
      <c r="I437">
        <f>INDEX(Stores[sqft],MATCH(Sales[[#This Row],[store_no]],Stores[store_no],0))</f>
        <v>123700</v>
      </c>
      <c r="J437" s="4" t="str">
        <f>INDEX(Departments[dept_name],MATCH(Sales[[#This Row],[dept_no]],Departments[dept_no],0))</f>
        <v>Sports</v>
      </c>
      <c r="K437" s="4" t="str">
        <f>CONCATENATE(Sales[[#This Row],[region]],Sales[[#This Row],[storetype]])</f>
        <v>3B</v>
      </c>
      <c r="L437" s="4">
        <f>INDEX(RegionStoreCount[Store Count],MATCH(Sales[[#This Row],[RegionStoretype]],RegionStoreCount[Region/Type],0))</f>
        <v>4</v>
      </c>
      <c r="M437" s="4">
        <f>AND(Sales[[#This Row],[date]]&lt;=TY_YTDMax,Sales[[#This Row],[date]]&gt;=TY_YTDMin)*Sales[[#This Row],[sales]]</f>
        <v>0</v>
      </c>
      <c r="N437" s="4">
        <f>AND(Sales[[#This Row],[date]]&lt;=LY_YTDMax,Sales[[#This Row],[date]]&gt;=LY_YTDMin)*Sales[[#This Row],[sales]]</f>
        <v>7250.3222999999998</v>
      </c>
      <c r="O437" s="4">
        <f>AND(Sales[[#This Row],[date]]&gt;=YoY_Min,Sales[[#This Row],[date]]&lt;=TY_YTDMax)*(Sales[[#This Row],[sales]]/Sales[[#This Row],[sqft]])</f>
        <v>0</v>
      </c>
      <c r="P437" s="4">
        <f>SUMIF(Sales[RegionStoretype],Sales[[#This Row],[RegionStoretype]],Sales[YoY_SSF])/Sales[[#This Row],[Region_TypeCount]]</f>
        <v>58.312187288105562</v>
      </c>
    </row>
    <row r="438" spans="1:16" x14ac:dyDescent="0.25">
      <c r="A438" s="1">
        <v>42741</v>
      </c>
      <c r="B438">
        <v>23</v>
      </c>
      <c r="C438">
        <v>19</v>
      </c>
      <c r="D438">
        <v>20571.401300000001</v>
      </c>
      <c r="E438">
        <f>INDEX(Stores[region],MATCH(Sales[[#This Row],[store_no]],Stores[store_no],0))</f>
        <v>3</v>
      </c>
      <c r="F438" t="str">
        <f>INDEX(Stores[storetype],MATCH(Sales[[#This Row],[store_no]],Stores[store_no],0))</f>
        <v>B</v>
      </c>
      <c r="G438" t="str">
        <f>INDEX(Stores[location_city],MATCH(Sales[[#This Row],[store_no]],Stores[store_no],0))</f>
        <v>Cedar Rapids</v>
      </c>
      <c r="H438" t="str">
        <f>INDEX(Stores[location_state],MATCH(Sales[[#This Row],[store_no]],Stores[store_no],0))</f>
        <v>Iowa</v>
      </c>
      <c r="I438">
        <f>INDEX(Stores[sqft],MATCH(Sales[[#This Row],[store_no]],Stores[store_no],0))</f>
        <v>123700</v>
      </c>
      <c r="J438" s="4" t="str">
        <f>INDEX(Departments[dept_name],MATCH(Sales[[#This Row],[dept_no]],Departments[dept_no],0))</f>
        <v>Tools</v>
      </c>
      <c r="K438" s="4" t="str">
        <f>CONCATENATE(Sales[[#This Row],[region]],Sales[[#This Row],[storetype]])</f>
        <v>3B</v>
      </c>
      <c r="L438" s="4">
        <f>INDEX(RegionStoreCount[Store Count],MATCH(Sales[[#This Row],[RegionStoretype]],RegionStoreCount[Region/Type],0))</f>
        <v>4</v>
      </c>
      <c r="M438" s="4">
        <f>AND(Sales[[#This Row],[date]]&lt;=TY_YTDMax,Sales[[#This Row],[date]]&gt;=TY_YTDMin)*Sales[[#This Row],[sales]]</f>
        <v>0</v>
      </c>
      <c r="N438" s="4">
        <f>AND(Sales[[#This Row],[date]]&lt;=LY_YTDMax,Sales[[#This Row],[date]]&gt;=LY_YTDMin)*Sales[[#This Row],[sales]]</f>
        <v>20571.401300000001</v>
      </c>
      <c r="O438" s="4">
        <f>AND(Sales[[#This Row],[date]]&gt;=YoY_Min,Sales[[#This Row],[date]]&lt;=TY_YTDMax)*(Sales[[#This Row],[sales]]/Sales[[#This Row],[sqft]])</f>
        <v>0</v>
      </c>
      <c r="P438" s="4">
        <f>SUMIF(Sales[RegionStoretype],Sales[[#This Row],[RegionStoretype]],Sales[YoY_SSF])/Sales[[#This Row],[Region_TypeCount]]</f>
        <v>58.312187288105562</v>
      </c>
    </row>
    <row r="439" spans="1:16" x14ac:dyDescent="0.25">
      <c r="A439" s="1">
        <v>42741</v>
      </c>
      <c r="B439">
        <v>23</v>
      </c>
      <c r="C439">
        <v>20</v>
      </c>
      <c r="D439">
        <v>107597.99969999999</v>
      </c>
      <c r="E439">
        <f>INDEX(Stores[region],MATCH(Sales[[#This Row],[store_no]],Stores[store_no],0))</f>
        <v>3</v>
      </c>
      <c r="F439" t="str">
        <f>INDEX(Stores[storetype],MATCH(Sales[[#This Row],[store_no]],Stores[store_no],0))</f>
        <v>B</v>
      </c>
      <c r="G439" t="str">
        <f>INDEX(Stores[location_city],MATCH(Sales[[#This Row],[store_no]],Stores[store_no],0))</f>
        <v>Cedar Rapids</v>
      </c>
      <c r="H439" t="str">
        <f>INDEX(Stores[location_state],MATCH(Sales[[#This Row],[store_no]],Stores[store_no],0))</f>
        <v>Iowa</v>
      </c>
      <c r="I439">
        <f>INDEX(Stores[sqft],MATCH(Sales[[#This Row],[store_no]],Stores[store_no],0))</f>
        <v>123700</v>
      </c>
      <c r="J439" s="4" t="str">
        <f>INDEX(Departments[dept_name],MATCH(Sales[[#This Row],[dept_no]],Departments[dept_no],0))</f>
        <v>Toys</v>
      </c>
      <c r="K439" s="4" t="str">
        <f>CONCATENATE(Sales[[#This Row],[region]],Sales[[#This Row],[storetype]])</f>
        <v>3B</v>
      </c>
      <c r="L439" s="4">
        <f>INDEX(RegionStoreCount[Store Count],MATCH(Sales[[#This Row],[RegionStoretype]],RegionStoreCount[Region/Type],0))</f>
        <v>4</v>
      </c>
      <c r="M439" s="4">
        <f>AND(Sales[[#This Row],[date]]&lt;=TY_YTDMax,Sales[[#This Row],[date]]&gt;=TY_YTDMin)*Sales[[#This Row],[sales]]</f>
        <v>0</v>
      </c>
      <c r="N439" s="4">
        <f>AND(Sales[[#This Row],[date]]&lt;=LY_YTDMax,Sales[[#This Row],[date]]&gt;=LY_YTDMin)*Sales[[#This Row],[sales]]</f>
        <v>107597.99969999999</v>
      </c>
      <c r="O439" s="4">
        <f>AND(Sales[[#This Row],[date]]&gt;=YoY_Min,Sales[[#This Row],[date]]&lt;=TY_YTDMax)*(Sales[[#This Row],[sales]]/Sales[[#This Row],[sqft]])</f>
        <v>0</v>
      </c>
      <c r="P439" s="4">
        <f>SUMIF(Sales[RegionStoretype],Sales[[#This Row],[RegionStoretype]],Sales[YoY_SSF])/Sales[[#This Row],[Region_TypeCount]]</f>
        <v>58.312187288105562</v>
      </c>
    </row>
    <row r="440" spans="1:16" x14ac:dyDescent="0.25">
      <c r="A440" s="1">
        <v>42741</v>
      </c>
      <c r="B440">
        <v>24</v>
      </c>
      <c r="C440">
        <v>1</v>
      </c>
      <c r="D440">
        <v>63369.344799999999</v>
      </c>
      <c r="E440">
        <f>INDEX(Stores[region],MATCH(Sales[[#This Row],[store_no]],Stores[store_no],0))</f>
        <v>2</v>
      </c>
      <c r="F440" t="str">
        <f>INDEX(Stores[storetype],MATCH(Sales[[#This Row],[store_no]],Stores[store_no],0))</f>
        <v>A</v>
      </c>
      <c r="G440" t="str">
        <f>INDEX(Stores[location_city],MATCH(Sales[[#This Row],[store_no]],Stores[store_no],0))</f>
        <v>Winnetka</v>
      </c>
      <c r="H440" t="str">
        <f>INDEX(Stores[location_state],MATCH(Sales[[#This Row],[store_no]],Stores[store_no],0))</f>
        <v>Illinois</v>
      </c>
      <c r="I440">
        <f>INDEX(Stores[sqft],MATCH(Sales[[#This Row],[store_no]],Stores[store_no],0))</f>
        <v>207800</v>
      </c>
      <c r="J440" s="4" t="str">
        <f>INDEX(Departments[dept_name],MATCH(Sales[[#This Row],[dept_no]],Departments[dept_no],0))</f>
        <v>Automotive</v>
      </c>
      <c r="K440" s="4" t="str">
        <f>CONCATENATE(Sales[[#This Row],[region]],Sales[[#This Row],[storetype]])</f>
        <v>2A</v>
      </c>
      <c r="L440" s="4">
        <f>INDEX(RegionStoreCount[Store Count],MATCH(Sales[[#This Row],[RegionStoretype]],RegionStoreCount[Region/Type],0))</f>
        <v>5</v>
      </c>
      <c r="M440" s="4">
        <f>AND(Sales[[#This Row],[date]]&lt;=TY_YTDMax,Sales[[#This Row],[date]]&gt;=TY_YTDMin)*Sales[[#This Row],[sales]]</f>
        <v>0</v>
      </c>
      <c r="N440" s="4">
        <f>AND(Sales[[#This Row],[date]]&lt;=LY_YTDMax,Sales[[#This Row],[date]]&gt;=LY_YTDMin)*Sales[[#This Row],[sales]]</f>
        <v>63369.344799999999</v>
      </c>
      <c r="O440" s="4">
        <f>AND(Sales[[#This Row],[date]]&gt;=YoY_Min,Sales[[#This Row],[date]]&lt;=TY_YTDMax)*(Sales[[#This Row],[sales]]/Sales[[#This Row],[sqft]])</f>
        <v>0</v>
      </c>
      <c r="P440" s="4">
        <f>SUMIF(Sales[RegionStoretype],Sales[[#This Row],[RegionStoretype]],Sales[YoY_SSF])/Sales[[#This Row],[Region_TypeCount]]</f>
        <v>60.052789354368521</v>
      </c>
    </row>
    <row r="441" spans="1:16" x14ac:dyDescent="0.25">
      <c r="A441" s="1">
        <v>42741</v>
      </c>
      <c r="B441">
        <v>24</v>
      </c>
      <c r="C441">
        <v>2</v>
      </c>
      <c r="D441">
        <v>79377.40849999999</v>
      </c>
      <c r="E441">
        <f>INDEX(Stores[region],MATCH(Sales[[#This Row],[store_no]],Stores[store_no],0))</f>
        <v>2</v>
      </c>
      <c r="F441" t="str">
        <f>INDEX(Stores[storetype],MATCH(Sales[[#This Row],[store_no]],Stores[store_no],0))</f>
        <v>A</v>
      </c>
      <c r="G441" t="str">
        <f>INDEX(Stores[location_city],MATCH(Sales[[#This Row],[store_no]],Stores[store_no],0))</f>
        <v>Winnetka</v>
      </c>
      <c r="H441" t="str">
        <f>INDEX(Stores[location_state],MATCH(Sales[[#This Row],[store_no]],Stores[store_no],0))</f>
        <v>Illinois</v>
      </c>
      <c r="I441">
        <f>INDEX(Stores[sqft],MATCH(Sales[[#This Row],[store_no]],Stores[store_no],0))</f>
        <v>207800</v>
      </c>
      <c r="J441" s="4" t="str">
        <f>INDEX(Departments[dept_name],MATCH(Sales[[#This Row],[dept_no]],Departments[dept_no],0))</f>
        <v>Baby</v>
      </c>
      <c r="K441" s="4" t="str">
        <f>CONCATENATE(Sales[[#This Row],[region]],Sales[[#This Row],[storetype]])</f>
        <v>2A</v>
      </c>
      <c r="L441" s="4">
        <f>INDEX(RegionStoreCount[Store Count],MATCH(Sales[[#This Row],[RegionStoretype]],RegionStoreCount[Region/Type],0))</f>
        <v>5</v>
      </c>
      <c r="M441" s="4">
        <f>AND(Sales[[#This Row],[date]]&lt;=TY_YTDMax,Sales[[#This Row],[date]]&gt;=TY_YTDMin)*Sales[[#This Row],[sales]]</f>
        <v>0</v>
      </c>
      <c r="N441" s="4">
        <f>AND(Sales[[#This Row],[date]]&lt;=LY_YTDMax,Sales[[#This Row],[date]]&gt;=LY_YTDMin)*Sales[[#This Row],[sales]]</f>
        <v>79377.40849999999</v>
      </c>
      <c r="O441" s="4">
        <f>AND(Sales[[#This Row],[date]]&gt;=YoY_Min,Sales[[#This Row],[date]]&lt;=TY_YTDMax)*(Sales[[#This Row],[sales]]/Sales[[#This Row],[sqft]])</f>
        <v>0</v>
      </c>
      <c r="P441" s="4">
        <f>SUMIF(Sales[RegionStoretype],Sales[[#This Row],[RegionStoretype]],Sales[YoY_SSF])/Sales[[#This Row],[Region_TypeCount]]</f>
        <v>60.052789354368521</v>
      </c>
    </row>
    <row r="442" spans="1:16" x14ac:dyDescent="0.25">
      <c r="A442" s="1">
        <v>42741</v>
      </c>
      <c r="B442">
        <v>24</v>
      </c>
      <c r="C442">
        <v>3</v>
      </c>
      <c r="D442">
        <v>132158.99069999999</v>
      </c>
      <c r="E442">
        <f>INDEX(Stores[region],MATCH(Sales[[#This Row],[store_no]],Stores[store_no],0))</f>
        <v>2</v>
      </c>
      <c r="F442" t="str">
        <f>INDEX(Stores[storetype],MATCH(Sales[[#This Row],[store_no]],Stores[store_no],0))</f>
        <v>A</v>
      </c>
      <c r="G442" t="str">
        <f>INDEX(Stores[location_city],MATCH(Sales[[#This Row],[store_no]],Stores[store_no],0))</f>
        <v>Winnetka</v>
      </c>
      <c r="H442" t="str">
        <f>INDEX(Stores[location_state],MATCH(Sales[[#This Row],[store_no]],Stores[store_no],0))</f>
        <v>Illinois</v>
      </c>
      <c r="I442">
        <f>INDEX(Stores[sqft],MATCH(Sales[[#This Row],[store_no]],Stores[store_no],0))</f>
        <v>207800</v>
      </c>
      <c r="J442" s="4" t="str">
        <f>INDEX(Departments[dept_name],MATCH(Sales[[#This Row],[dept_no]],Departments[dept_no],0))</f>
        <v>Beauty</v>
      </c>
      <c r="K442" s="4" t="str">
        <f>CONCATENATE(Sales[[#This Row],[region]],Sales[[#This Row],[storetype]])</f>
        <v>2A</v>
      </c>
      <c r="L442" s="4">
        <f>INDEX(RegionStoreCount[Store Count],MATCH(Sales[[#This Row],[RegionStoretype]],RegionStoreCount[Region/Type],0))</f>
        <v>5</v>
      </c>
      <c r="M442" s="4">
        <f>AND(Sales[[#This Row],[date]]&lt;=TY_YTDMax,Sales[[#This Row],[date]]&gt;=TY_YTDMin)*Sales[[#This Row],[sales]]</f>
        <v>0</v>
      </c>
      <c r="N442" s="4">
        <f>AND(Sales[[#This Row],[date]]&lt;=LY_YTDMax,Sales[[#This Row],[date]]&gt;=LY_YTDMin)*Sales[[#This Row],[sales]]</f>
        <v>132158.99069999999</v>
      </c>
      <c r="O442" s="4">
        <f>AND(Sales[[#This Row],[date]]&gt;=YoY_Min,Sales[[#This Row],[date]]&lt;=TY_YTDMax)*(Sales[[#This Row],[sales]]/Sales[[#This Row],[sqft]])</f>
        <v>0</v>
      </c>
      <c r="P442" s="4">
        <f>SUMIF(Sales[RegionStoretype],Sales[[#This Row],[RegionStoretype]],Sales[YoY_SSF])/Sales[[#This Row],[Region_TypeCount]]</f>
        <v>60.052789354368521</v>
      </c>
    </row>
    <row r="443" spans="1:16" x14ac:dyDescent="0.25">
      <c r="A443" s="1">
        <v>42741</v>
      </c>
      <c r="B443">
        <v>24</v>
      </c>
      <c r="C443">
        <v>4</v>
      </c>
      <c r="D443">
        <v>78195.064799999993</v>
      </c>
      <c r="E443">
        <f>INDEX(Stores[region],MATCH(Sales[[#This Row],[store_no]],Stores[store_no],0))</f>
        <v>2</v>
      </c>
      <c r="F443" t="str">
        <f>INDEX(Stores[storetype],MATCH(Sales[[#This Row],[store_no]],Stores[store_no],0))</f>
        <v>A</v>
      </c>
      <c r="G443" t="str">
        <f>INDEX(Stores[location_city],MATCH(Sales[[#This Row],[store_no]],Stores[store_no],0))</f>
        <v>Winnetka</v>
      </c>
      <c r="H443" t="str">
        <f>INDEX(Stores[location_state],MATCH(Sales[[#This Row],[store_no]],Stores[store_no],0))</f>
        <v>Illinois</v>
      </c>
      <c r="I443">
        <f>INDEX(Stores[sqft],MATCH(Sales[[#This Row],[store_no]],Stores[store_no],0))</f>
        <v>207800</v>
      </c>
      <c r="J443" s="4" t="str">
        <f>INDEX(Departments[dept_name],MATCH(Sales[[#This Row],[dept_no]],Departments[dept_no],0))</f>
        <v>Books</v>
      </c>
      <c r="K443" s="4" t="str">
        <f>CONCATENATE(Sales[[#This Row],[region]],Sales[[#This Row],[storetype]])</f>
        <v>2A</v>
      </c>
      <c r="L443" s="4">
        <f>INDEX(RegionStoreCount[Store Count],MATCH(Sales[[#This Row],[RegionStoretype]],RegionStoreCount[Region/Type],0))</f>
        <v>5</v>
      </c>
      <c r="M443" s="4">
        <f>AND(Sales[[#This Row],[date]]&lt;=TY_YTDMax,Sales[[#This Row],[date]]&gt;=TY_YTDMin)*Sales[[#This Row],[sales]]</f>
        <v>0</v>
      </c>
      <c r="N443" s="4">
        <f>AND(Sales[[#This Row],[date]]&lt;=LY_YTDMax,Sales[[#This Row],[date]]&gt;=LY_YTDMin)*Sales[[#This Row],[sales]]</f>
        <v>78195.064799999993</v>
      </c>
      <c r="O443" s="4">
        <f>AND(Sales[[#This Row],[date]]&gt;=YoY_Min,Sales[[#This Row],[date]]&lt;=TY_YTDMax)*(Sales[[#This Row],[sales]]/Sales[[#This Row],[sqft]])</f>
        <v>0</v>
      </c>
      <c r="P443" s="4">
        <f>SUMIF(Sales[RegionStoretype],Sales[[#This Row],[RegionStoretype]],Sales[YoY_SSF])/Sales[[#This Row],[Region_TypeCount]]</f>
        <v>60.052789354368521</v>
      </c>
    </row>
    <row r="444" spans="1:16" x14ac:dyDescent="0.25">
      <c r="A444" s="1">
        <v>42741</v>
      </c>
      <c r="B444">
        <v>24</v>
      </c>
      <c r="C444">
        <v>6</v>
      </c>
      <c r="D444">
        <v>34872.397099999995</v>
      </c>
      <c r="E444">
        <f>INDEX(Stores[region],MATCH(Sales[[#This Row],[store_no]],Stores[store_no],0))</f>
        <v>2</v>
      </c>
      <c r="F444" t="str">
        <f>INDEX(Stores[storetype],MATCH(Sales[[#This Row],[store_no]],Stores[store_no],0))</f>
        <v>A</v>
      </c>
      <c r="G444" t="str">
        <f>INDEX(Stores[location_city],MATCH(Sales[[#This Row],[store_no]],Stores[store_no],0))</f>
        <v>Winnetka</v>
      </c>
      <c r="H444" t="str">
        <f>INDEX(Stores[location_state],MATCH(Sales[[#This Row],[store_no]],Stores[store_no],0))</f>
        <v>Illinois</v>
      </c>
      <c r="I444">
        <f>INDEX(Stores[sqft],MATCH(Sales[[#This Row],[store_no]],Stores[store_no],0))</f>
        <v>207800</v>
      </c>
      <c r="J444" s="4" t="str">
        <f>INDEX(Departments[dept_name],MATCH(Sales[[#This Row],[dept_no]],Departments[dept_no],0))</f>
        <v>Computers</v>
      </c>
      <c r="K444" s="4" t="str">
        <f>CONCATENATE(Sales[[#This Row],[region]],Sales[[#This Row],[storetype]])</f>
        <v>2A</v>
      </c>
      <c r="L444" s="4">
        <f>INDEX(RegionStoreCount[Store Count],MATCH(Sales[[#This Row],[RegionStoretype]],RegionStoreCount[Region/Type],0))</f>
        <v>5</v>
      </c>
      <c r="M444" s="4">
        <f>AND(Sales[[#This Row],[date]]&lt;=TY_YTDMax,Sales[[#This Row],[date]]&gt;=TY_YTDMin)*Sales[[#This Row],[sales]]</f>
        <v>0</v>
      </c>
      <c r="N444" s="4">
        <f>AND(Sales[[#This Row],[date]]&lt;=LY_YTDMax,Sales[[#This Row],[date]]&gt;=LY_YTDMin)*Sales[[#This Row],[sales]]</f>
        <v>34872.397099999995</v>
      </c>
      <c r="O444" s="4">
        <f>AND(Sales[[#This Row],[date]]&gt;=YoY_Min,Sales[[#This Row],[date]]&lt;=TY_YTDMax)*(Sales[[#This Row],[sales]]/Sales[[#This Row],[sqft]])</f>
        <v>0</v>
      </c>
      <c r="P444" s="4">
        <f>SUMIF(Sales[RegionStoretype],Sales[[#This Row],[RegionStoretype]],Sales[YoY_SSF])/Sales[[#This Row],[Region_TypeCount]]</f>
        <v>60.052789354368521</v>
      </c>
    </row>
    <row r="445" spans="1:16" x14ac:dyDescent="0.25">
      <c r="A445" s="1">
        <v>42741</v>
      </c>
      <c r="B445">
        <v>24</v>
      </c>
      <c r="C445">
        <v>7</v>
      </c>
      <c r="D445">
        <v>55949.151299999998</v>
      </c>
      <c r="E445">
        <f>INDEX(Stores[region],MATCH(Sales[[#This Row],[store_no]],Stores[store_no],0))</f>
        <v>2</v>
      </c>
      <c r="F445" t="str">
        <f>INDEX(Stores[storetype],MATCH(Sales[[#This Row],[store_no]],Stores[store_no],0))</f>
        <v>A</v>
      </c>
      <c r="G445" t="str">
        <f>INDEX(Stores[location_city],MATCH(Sales[[#This Row],[store_no]],Stores[store_no],0))</f>
        <v>Winnetka</v>
      </c>
      <c r="H445" t="str">
        <f>INDEX(Stores[location_state],MATCH(Sales[[#This Row],[store_no]],Stores[store_no],0))</f>
        <v>Illinois</v>
      </c>
      <c r="I445">
        <f>INDEX(Stores[sqft],MATCH(Sales[[#This Row],[store_no]],Stores[store_no],0))</f>
        <v>207800</v>
      </c>
      <c r="J445" s="4" t="str">
        <f>INDEX(Departments[dept_name],MATCH(Sales[[#This Row],[dept_no]],Departments[dept_no],0))</f>
        <v>Electronics</v>
      </c>
      <c r="K445" s="4" t="str">
        <f>CONCATENATE(Sales[[#This Row],[region]],Sales[[#This Row],[storetype]])</f>
        <v>2A</v>
      </c>
      <c r="L445" s="4">
        <f>INDEX(RegionStoreCount[Store Count],MATCH(Sales[[#This Row],[RegionStoretype]],RegionStoreCount[Region/Type],0))</f>
        <v>5</v>
      </c>
      <c r="M445" s="4">
        <f>AND(Sales[[#This Row],[date]]&lt;=TY_YTDMax,Sales[[#This Row],[date]]&gt;=TY_YTDMin)*Sales[[#This Row],[sales]]</f>
        <v>0</v>
      </c>
      <c r="N445" s="4">
        <f>AND(Sales[[#This Row],[date]]&lt;=LY_YTDMax,Sales[[#This Row],[date]]&gt;=LY_YTDMin)*Sales[[#This Row],[sales]]</f>
        <v>55949.151299999998</v>
      </c>
      <c r="O445" s="4">
        <f>AND(Sales[[#This Row],[date]]&gt;=YoY_Min,Sales[[#This Row],[date]]&lt;=TY_YTDMax)*(Sales[[#This Row],[sales]]/Sales[[#This Row],[sqft]])</f>
        <v>0</v>
      </c>
      <c r="P445" s="4">
        <f>SUMIF(Sales[RegionStoretype],Sales[[#This Row],[RegionStoretype]],Sales[YoY_SSF])/Sales[[#This Row],[Region_TypeCount]]</f>
        <v>60.052789354368521</v>
      </c>
    </row>
    <row r="446" spans="1:16" x14ac:dyDescent="0.25">
      <c r="A446" s="1">
        <v>42741</v>
      </c>
      <c r="B446">
        <v>24</v>
      </c>
      <c r="C446">
        <v>8</v>
      </c>
      <c r="D446">
        <v>31017.750400000001</v>
      </c>
      <c r="E446">
        <f>INDEX(Stores[region],MATCH(Sales[[#This Row],[store_no]],Stores[store_no],0))</f>
        <v>2</v>
      </c>
      <c r="F446" t="str">
        <f>INDEX(Stores[storetype],MATCH(Sales[[#This Row],[store_no]],Stores[store_no],0))</f>
        <v>A</v>
      </c>
      <c r="G446" t="str">
        <f>INDEX(Stores[location_city],MATCH(Sales[[#This Row],[store_no]],Stores[store_no],0))</f>
        <v>Winnetka</v>
      </c>
      <c r="H446" t="str">
        <f>INDEX(Stores[location_state],MATCH(Sales[[#This Row],[store_no]],Stores[store_no],0))</f>
        <v>Illinois</v>
      </c>
      <c r="I446">
        <f>INDEX(Stores[sqft],MATCH(Sales[[#This Row],[store_no]],Stores[store_no],0))</f>
        <v>207800</v>
      </c>
      <c r="J446" s="4" t="str">
        <f>INDEX(Departments[dept_name],MATCH(Sales[[#This Row],[dept_no]],Departments[dept_no],0))</f>
        <v>Games</v>
      </c>
      <c r="K446" s="4" t="str">
        <f>CONCATENATE(Sales[[#This Row],[region]],Sales[[#This Row],[storetype]])</f>
        <v>2A</v>
      </c>
      <c r="L446" s="4">
        <f>INDEX(RegionStoreCount[Store Count],MATCH(Sales[[#This Row],[RegionStoretype]],RegionStoreCount[Region/Type],0))</f>
        <v>5</v>
      </c>
      <c r="M446" s="4">
        <f>AND(Sales[[#This Row],[date]]&lt;=TY_YTDMax,Sales[[#This Row],[date]]&gt;=TY_YTDMin)*Sales[[#This Row],[sales]]</f>
        <v>0</v>
      </c>
      <c r="N446" s="4">
        <f>AND(Sales[[#This Row],[date]]&lt;=LY_YTDMax,Sales[[#This Row],[date]]&gt;=LY_YTDMin)*Sales[[#This Row],[sales]]</f>
        <v>31017.750400000001</v>
      </c>
      <c r="O446" s="4">
        <f>AND(Sales[[#This Row],[date]]&gt;=YoY_Min,Sales[[#This Row],[date]]&lt;=TY_YTDMax)*(Sales[[#This Row],[sales]]/Sales[[#This Row],[sqft]])</f>
        <v>0</v>
      </c>
      <c r="P446" s="4">
        <f>SUMIF(Sales[RegionStoretype],Sales[[#This Row],[RegionStoretype]],Sales[YoY_SSF])/Sales[[#This Row],[Region_TypeCount]]</f>
        <v>60.052789354368521</v>
      </c>
    </row>
    <row r="447" spans="1:16" x14ac:dyDescent="0.25">
      <c r="A447" s="1">
        <v>42741</v>
      </c>
      <c r="B447">
        <v>24</v>
      </c>
      <c r="C447">
        <v>9</v>
      </c>
      <c r="D447">
        <v>145021.50389999998</v>
      </c>
      <c r="E447">
        <f>INDEX(Stores[region],MATCH(Sales[[#This Row],[store_no]],Stores[store_no],0))</f>
        <v>2</v>
      </c>
      <c r="F447" t="str">
        <f>INDEX(Stores[storetype],MATCH(Sales[[#This Row],[store_no]],Stores[store_no],0))</f>
        <v>A</v>
      </c>
      <c r="G447" t="str">
        <f>INDEX(Stores[location_city],MATCH(Sales[[#This Row],[store_no]],Stores[store_no],0))</f>
        <v>Winnetka</v>
      </c>
      <c r="H447" t="str">
        <f>INDEX(Stores[location_state],MATCH(Sales[[#This Row],[store_no]],Stores[store_no],0))</f>
        <v>Illinois</v>
      </c>
      <c r="I447">
        <f>INDEX(Stores[sqft],MATCH(Sales[[#This Row],[store_no]],Stores[store_no],0))</f>
        <v>207800</v>
      </c>
      <c r="J447" s="4" t="str">
        <f>INDEX(Departments[dept_name],MATCH(Sales[[#This Row],[dept_no]],Departments[dept_no],0))</f>
        <v>Garden</v>
      </c>
      <c r="K447" s="4" t="str">
        <f>CONCATENATE(Sales[[#This Row],[region]],Sales[[#This Row],[storetype]])</f>
        <v>2A</v>
      </c>
      <c r="L447" s="4">
        <f>INDEX(RegionStoreCount[Store Count],MATCH(Sales[[#This Row],[RegionStoretype]],RegionStoreCount[Region/Type],0))</f>
        <v>5</v>
      </c>
      <c r="M447" s="4">
        <f>AND(Sales[[#This Row],[date]]&lt;=TY_YTDMax,Sales[[#This Row],[date]]&gt;=TY_YTDMin)*Sales[[#This Row],[sales]]</f>
        <v>0</v>
      </c>
      <c r="N447" s="4">
        <f>AND(Sales[[#This Row],[date]]&lt;=LY_YTDMax,Sales[[#This Row],[date]]&gt;=LY_YTDMin)*Sales[[#This Row],[sales]]</f>
        <v>145021.50389999998</v>
      </c>
      <c r="O447" s="4">
        <f>AND(Sales[[#This Row],[date]]&gt;=YoY_Min,Sales[[#This Row],[date]]&lt;=TY_YTDMax)*(Sales[[#This Row],[sales]]/Sales[[#This Row],[sqft]])</f>
        <v>0</v>
      </c>
      <c r="P447" s="4">
        <f>SUMIF(Sales[RegionStoretype],Sales[[#This Row],[RegionStoretype]],Sales[YoY_SSF])/Sales[[#This Row],[Region_TypeCount]]</f>
        <v>60.052789354368521</v>
      </c>
    </row>
    <row r="448" spans="1:16" x14ac:dyDescent="0.25">
      <c r="A448" s="1">
        <v>42741</v>
      </c>
      <c r="B448">
        <v>24</v>
      </c>
      <c r="C448">
        <v>11</v>
      </c>
      <c r="D448">
        <v>80227.6489</v>
      </c>
      <c r="E448">
        <f>INDEX(Stores[region],MATCH(Sales[[#This Row],[store_no]],Stores[store_no],0))</f>
        <v>2</v>
      </c>
      <c r="F448" t="str">
        <f>INDEX(Stores[storetype],MATCH(Sales[[#This Row],[store_no]],Stores[store_no],0))</f>
        <v>A</v>
      </c>
      <c r="G448" t="str">
        <f>INDEX(Stores[location_city],MATCH(Sales[[#This Row],[store_no]],Stores[store_no],0))</f>
        <v>Winnetka</v>
      </c>
      <c r="H448" t="str">
        <f>INDEX(Stores[location_state],MATCH(Sales[[#This Row],[store_no]],Stores[store_no],0))</f>
        <v>Illinois</v>
      </c>
      <c r="I448">
        <f>INDEX(Stores[sqft],MATCH(Sales[[#This Row],[store_no]],Stores[store_no],0))</f>
        <v>207800</v>
      </c>
      <c r="J448" s="4" t="str">
        <f>INDEX(Departments[dept_name],MATCH(Sales[[#This Row],[dept_no]],Departments[dept_no],0))</f>
        <v>Home</v>
      </c>
      <c r="K448" s="4" t="str">
        <f>CONCATENATE(Sales[[#This Row],[region]],Sales[[#This Row],[storetype]])</f>
        <v>2A</v>
      </c>
      <c r="L448" s="4">
        <f>INDEX(RegionStoreCount[Store Count],MATCH(Sales[[#This Row],[RegionStoretype]],RegionStoreCount[Region/Type],0))</f>
        <v>5</v>
      </c>
      <c r="M448" s="4">
        <f>AND(Sales[[#This Row],[date]]&lt;=TY_YTDMax,Sales[[#This Row],[date]]&gt;=TY_YTDMin)*Sales[[#This Row],[sales]]</f>
        <v>0</v>
      </c>
      <c r="N448" s="4">
        <f>AND(Sales[[#This Row],[date]]&lt;=LY_YTDMax,Sales[[#This Row],[date]]&gt;=LY_YTDMin)*Sales[[#This Row],[sales]]</f>
        <v>80227.6489</v>
      </c>
      <c r="O448" s="4">
        <f>AND(Sales[[#This Row],[date]]&gt;=YoY_Min,Sales[[#This Row],[date]]&lt;=TY_YTDMax)*(Sales[[#This Row],[sales]]/Sales[[#This Row],[sqft]])</f>
        <v>0</v>
      </c>
      <c r="P448" s="4">
        <f>SUMIF(Sales[RegionStoretype],Sales[[#This Row],[RegionStoretype]],Sales[YoY_SSF])/Sales[[#This Row],[Region_TypeCount]]</f>
        <v>60.052789354368521</v>
      </c>
    </row>
    <row r="449" spans="1:16" x14ac:dyDescent="0.25">
      <c r="A449" s="1">
        <v>42741</v>
      </c>
      <c r="B449">
        <v>24</v>
      </c>
      <c r="C449">
        <v>12</v>
      </c>
      <c r="D449">
        <v>108494.45569999998</v>
      </c>
      <c r="E449">
        <f>INDEX(Stores[region],MATCH(Sales[[#This Row],[store_no]],Stores[store_no],0))</f>
        <v>2</v>
      </c>
      <c r="F449" t="str">
        <f>INDEX(Stores[storetype],MATCH(Sales[[#This Row],[store_no]],Stores[store_no],0))</f>
        <v>A</v>
      </c>
      <c r="G449" t="str">
        <f>INDEX(Stores[location_city],MATCH(Sales[[#This Row],[store_no]],Stores[store_no],0))</f>
        <v>Winnetka</v>
      </c>
      <c r="H449" t="str">
        <f>INDEX(Stores[location_state],MATCH(Sales[[#This Row],[store_no]],Stores[store_no],0))</f>
        <v>Illinois</v>
      </c>
      <c r="I449">
        <f>INDEX(Stores[sqft],MATCH(Sales[[#This Row],[store_no]],Stores[store_no],0))</f>
        <v>207800</v>
      </c>
      <c r="J449" s="4" t="str">
        <f>INDEX(Departments[dept_name],MATCH(Sales[[#This Row],[dept_no]],Departments[dept_no],0))</f>
        <v>Jewelery</v>
      </c>
      <c r="K449" s="4" t="str">
        <f>CONCATENATE(Sales[[#This Row],[region]],Sales[[#This Row],[storetype]])</f>
        <v>2A</v>
      </c>
      <c r="L449" s="4">
        <f>INDEX(RegionStoreCount[Store Count],MATCH(Sales[[#This Row],[RegionStoretype]],RegionStoreCount[Region/Type],0))</f>
        <v>5</v>
      </c>
      <c r="M449" s="4">
        <f>AND(Sales[[#This Row],[date]]&lt;=TY_YTDMax,Sales[[#This Row],[date]]&gt;=TY_YTDMin)*Sales[[#This Row],[sales]]</f>
        <v>0</v>
      </c>
      <c r="N449" s="4">
        <f>AND(Sales[[#This Row],[date]]&lt;=LY_YTDMax,Sales[[#This Row],[date]]&gt;=LY_YTDMin)*Sales[[#This Row],[sales]]</f>
        <v>108494.45569999998</v>
      </c>
      <c r="O449" s="4">
        <f>AND(Sales[[#This Row],[date]]&gt;=YoY_Min,Sales[[#This Row],[date]]&lt;=TY_YTDMax)*(Sales[[#This Row],[sales]]/Sales[[#This Row],[sqft]])</f>
        <v>0</v>
      </c>
      <c r="P449" s="4">
        <f>SUMIF(Sales[RegionStoretype],Sales[[#This Row],[RegionStoretype]],Sales[YoY_SSF])/Sales[[#This Row],[Region_TypeCount]]</f>
        <v>60.052789354368521</v>
      </c>
    </row>
    <row r="450" spans="1:16" x14ac:dyDescent="0.25">
      <c r="A450" s="1">
        <v>42741</v>
      </c>
      <c r="B450">
        <v>24</v>
      </c>
      <c r="C450">
        <v>13</v>
      </c>
      <c r="D450">
        <v>123108.76119999999</v>
      </c>
      <c r="E450">
        <f>INDEX(Stores[region],MATCH(Sales[[#This Row],[store_no]],Stores[store_no],0))</f>
        <v>2</v>
      </c>
      <c r="F450" t="str">
        <f>INDEX(Stores[storetype],MATCH(Sales[[#This Row],[store_no]],Stores[store_no],0))</f>
        <v>A</v>
      </c>
      <c r="G450" t="str">
        <f>INDEX(Stores[location_city],MATCH(Sales[[#This Row],[store_no]],Stores[store_no],0))</f>
        <v>Winnetka</v>
      </c>
      <c r="H450" t="str">
        <f>INDEX(Stores[location_state],MATCH(Sales[[#This Row],[store_no]],Stores[store_no],0))</f>
        <v>Illinois</v>
      </c>
      <c r="I450">
        <f>INDEX(Stores[sqft],MATCH(Sales[[#This Row],[store_no]],Stores[store_no],0))</f>
        <v>207800</v>
      </c>
      <c r="J450" s="4" t="str">
        <f>INDEX(Departments[dept_name],MATCH(Sales[[#This Row],[dept_no]],Departments[dept_no],0))</f>
        <v>Kids</v>
      </c>
      <c r="K450" s="4" t="str">
        <f>CONCATENATE(Sales[[#This Row],[region]],Sales[[#This Row],[storetype]])</f>
        <v>2A</v>
      </c>
      <c r="L450" s="4">
        <f>INDEX(RegionStoreCount[Store Count],MATCH(Sales[[#This Row],[RegionStoretype]],RegionStoreCount[Region/Type],0))</f>
        <v>5</v>
      </c>
      <c r="M450" s="4">
        <f>AND(Sales[[#This Row],[date]]&lt;=TY_YTDMax,Sales[[#This Row],[date]]&gt;=TY_YTDMin)*Sales[[#This Row],[sales]]</f>
        <v>0</v>
      </c>
      <c r="N450" s="4">
        <f>AND(Sales[[#This Row],[date]]&lt;=LY_YTDMax,Sales[[#This Row],[date]]&gt;=LY_YTDMin)*Sales[[#This Row],[sales]]</f>
        <v>123108.76119999999</v>
      </c>
      <c r="O450" s="4">
        <f>AND(Sales[[#This Row],[date]]&gt;=YoY_Min,Sales[[#This Row],[date]]&lt;=TY_YTDMax)*(Sales[[#This Row],[sales]]/Sales[[#This Row],[sqft]])</f>
        <v>0</v>
      </c>
      <c r="P450" s="4">
        <f>SUMIF(Sales[RegionStoretype],Sales[[#This Row],[RegionStoretype]],Sales[YoY_SSF])/Sales[[#This Row],[Region_TypeCount]]</f>
        <v>60.052789354368521</v>
      </c>
    </row>
    <row r="451" spans="1:16" x14ac:dyDescent="0.25">
      <c r="A451" s="1">
        <v>42741</v>
      </c>
      <c r="B451">
        <v>24</v>
      </c>
      <c r="C451">
        <v>14</v>
      </c>
      <c r="D451">
        <v>73637.667699999991</v>
      </c>
      <c r="E451">
        <f>INDEX(Stores[region],MATCH(Sales[[#This Row],[store_no]],Stores[store_no],0))</f>
        <v>2</v>
      </c>
      <c r="F451" t="str">
        <f>INDEX(Stores[storetype],MATCH(Sales[[#This Row],[store_no]],Stores[store_no],0))</f>
        <v>A</v>
      </c>
      <c r="G451" t="str">
        <f>INDEX(Stores[location_city],MATCH(Sales[[#This Row],[store_no]],Stores[store_no],0))</f>
        <v>Winnetka</v>
      </c>
      <c r="H451" t="str">
        <f>INDEX(Stores[location_state],MATCH(Sales[[#This Row],[store_no]],Stores[store_no],0))</f>
        <v>Illinois</v>
      </c>
      <c r="I451">
        <f>INDEX(Stores[sqft],MATCH(Sales[[#This Row],[store_no]],Stores[store_no],0))</f>
        <v>207800</v>
      </c>
      <c r="J451" s="4" t="str">
        <f>INDEX(Departments[dept_name],MATCH(Sales[[#This Row],[dept_no]],Departments[dept_no],0))</f>
        <v>Movies</v>
      </c>
      <c r="K451" s="4" t="str">
        <f>CONCATENATE(Sales[[#This Row],[region]],Sales[[#This Row],[storetype]])</f>
        <v>2A</v>
      </c>
      <c r="L451" s="4">
        <f>INDEX(RegionStoreCount[Store Count],MATCH(Sales[[#This Row],[RegionStoretype]],RegionStoreCount[Region/Type],0))</f>
        <v>5</v>
      </c>
      <c r="M451" s="4">
        <f>AND(Sales[[#This Row],[date]]&lt;=TY_YTDMax,Sales[[#This Row],[date]]&gt;=TY_YTDMin)*Sales[[#This Row],[sales]]</f>
        <v>0</v>
      </c>
      <c r="N451" s="4">
        <f>AND(Sales[[#This Row],[date]]&lt;=LY_YTDMax,Sales[[#This Row],[date]]&gt;=LY_YTDMin)*Sales[[#This Row],[sales]]</f>
        <v>73637.667699999991</v>
      </c>
      <c r="O451" s="4">
        <f>AND(Sales[[#This Row],[date]]&gt;=YoY_Min,Sales[[#This Row],[date]]&lt;=TY_YTDMax)*(Sales[[#This Row],[sales]]/Sales[[#This Row],[sqft]])</f>
        <v>0</v>
      </c>
      <c r="P451" s="4">
        <f>SUMIF(Sales[RegionStoretype],Sales[[#This Row],[RegionStoretype]],Sales[YoY_SSF])/Sales[[#This Row],[Region_TypeCount]]</f>
        <v>60.052789354368521</v>
      </c>
    </row>
    <row r="452" spans="1:16" x14ac:dyDescent="0.25">
      <c r="A452" s="1">
        <v>42741</v>
      </c>
      <c r="B452">
        <v>24</v>
      </c>
      <c r="C452">
        <v>15</v>
      </c>
      <c r="D452">
        <v>845.37</v>
      </c>
      <c r="E452">
        <f>INDEX(Stores[region],MATCH(Sales[[#This Row],[store_no]],Stores[store_no],0))</f>
        <v>2</v>
      </c>
      <c r="F452" t="str">
        <f>INDEX(Stores[storetype],MATCH(Sales[[#This Row],[store_no]],Stores[store_no],0))</f>
        <v>A</v>
      </c>
      <c r="G452" t="str">
        <f>INDEX(Stores[location_city],MATCH(Sales[[#This Row],[store_no]],Stores[store_no],0))</f>
        <v>Winnetka</v>
      </c>
      <c r="H452" t="str">
        <f>INDEX(Stores[location_state],MATCH(Sales[[#This Row],[store_no]],Stores[store_no],0))</f>
        <v>Illinois</v>
      </c>
      <c r="I452">
        <f>INDEX(Stores[sqft],MATCH(Sales[[#This Row],[store_no]],Stores[store_no],0))</f>
        <v>207800</v>
      </c>
      <c r="J452" s="4" t="str">
        <f>INDEX(Departments[dept_name],MATCH(Sales[[#This Row],[dept_no]],Departments[dept_no],0))</f>
        <v>Music</v>
      </c>
      <c r="K452" s="4" t="str">
        <f>CONCATENATE(Sales[[#This Row],[region]],Sales[[#This Row],[storetype]])</f>
        <v>2A</v>
      </c>
      <c r="L452" s="4">
        <f>INDEX(RegionStoreCount[Store Count],MATCH(Sales[[#This Row],[RegionStoretype]],RegionStoreCount[Region/Type],0))</f>
        <v>5</v>
      </c>
      <c r="M452" s="4">
        <f>AND(Sales[[#This Row],[date]]&lt;=TY_YTDMax,Sales[[#This Row],[date]]&gt;=TY_YTDMin)*Sales[[#This Row],[sales]]</f>
        <v>0</v>
      </c>
      <c r="N452" s="4">
        <f>AND(Sales[[#This Row],[date]]&lt;=LY_YTDMax,Sales[[#This Row],[date]]&gt;=LY_YTDMin)*Sales[[#This Row],[sales]]</f>
        <v>845.37</v>
      </c>
      <c r="O452" s="4">
        <f>AND(Sales[[#This Row],[date]]&gt;=YoY_Min,Sales[[#This Row],[date]]&lt;=TY_YTDMax)*(Sales[[#This Row],[sales]]/Sales[[#This Row],[sqft]])</f>
        <v>0</v>
      </c>
      <c r="P452" s="4">
        <f>SUMIF(Sales[RegionStoretype],Sales[[#This Row],[RegionStoretype]],Sales[YoY_SSF])/Sales[[#This Row],[Region_TypeCount]]</f>
        <v>60.052789354368521</v>
      </c>
    </row>
    <row r="453" spans="1:16" x14ac:dyDescent="0.25">
      <c r="A453" s="1">
        <v>42741</v>
      </c>
      <c r="B453">
        <v>24</v>
      </c>
      <c r="C453">
        <v>16</v>
      </c>
      <c r="D453">
        <v>22735.0196</v>
      </c>
      <c r="E453">
        <f>INDEX(Stores[region],MATCH(Sales[[#This Row],[store_no]],Stores[store_no],0))</f>
        <v>2</v>
      </c>
      <c r="F453" t="str">
        <f>INDEX(Stores[storetype],MATCH(Sales[[#This Row],[store_no]],Stores[store_no],0))</f>
        <v>A</v>
      </c>
      <c r="G453" t="str">
        <f>INDEX(Stores[location_city],MATCH(Sales[[#This Row],[store_no]],Stores[store_no],0))</f>
        <v>Winnetka</v>
      </c>
      <c r="H453" t="str">
        <f>INDEX(Stores[location_state],MATCH(Sales[[#This Row],[store_no]],Stores[store_no],0))</f>
        <v>Illinois</v>
      </c>
      <c r="I453">
        <f>INDEX(Stores[sqft],MATCH(Sales[[#This Row],[store_no]],Stores[store_no],0))</f>
        <v>207800</v>
      </c>
      <c r="J453" s="4" t="str">
        <f>INDEX(Departments[dept_name],MATCH(Sales[[#This Row],[dept_no]],Departments[dept_no],0))</f>
        <v>Outdoors</v>
      </c>
      <c r="K453" s="4" t="str">
        <f>CONCATENATE(Sales[[#This Row],[region]],Sales[[#This Row],[storetype]])</f>
        <v>2A</v>
      </c>
      <c r="L453" s="4">
        <f>INDEX(RegionStoreCount[Store Count],MATCH(Sales[[#This Row],[RegionStoretype]],RegionStoreCount[Region/Type],0))</f>
        <v>5</v>
      </c>
      <c r="M453" s="4">
        <f>AND(Sales[[#This Row],[date]]&lt;=TY_YTDMax,Sales[[#This Row],[date]]&gt;=TY_YTDMin)*Sales[[#This Row],[sales]]</f>
        <v>0</v>
      </c>
      <c r="N453" s="4">
        <f>AND(Sales[[#This Row],[date]]&lt;=LY_YTDMax,Sales[[#This Row],[date]]&gt;=LY_YTDMin)*Sales[[#This Row],[sales]]</f>
        <v>22735.0196</v>
      </c>
      <c r="O453" s="4">
        <f>AND(Sales[[#This Row],[date]]&gt;=YoY_Min,Sales[[#This Row],[date]]&lt;=TY_YTDMax)*(Sales[[#This Row],[sales]]/Sales[[#This Row],[sqft]])</f>
        <v>0</v>
      </c>
      <c r="P453" s="4">
        <f>SUMIF(Sales[RegionStoretype],Sales[[#This Row],[RegionStoretype]],Sales[YoY_SSF])/Sales[[#This Row],[Region_TypeCount]]</f>
        <v>60.052789354368521</v>
      </c>
    </row>
    <row r="454" spans="1:16" x14ac:dyDescent="0.25">
      <c r="A454" s="1">
        <v>42741</v>
      </c>
      <c r="B454">
        <v>24</v>
      </c>
      <c r="C454">
        <v>17</v>
      </c>
      <c r="D454">
        <v>78437.853999999992</v>
      </c>
      <c r="E454">
        <f>INDEX(Stores[region],MATCH(Sales[[#This Row],[store_no]],Stores[store_no],0))</f>
        <v>2</v>
      </c>
      <c r="F454" t="str">
        <f>INDEX(Stores[storetype],MATCH(Sales[[#This Row],[store_no]],Stores[store_no],0))</f>
        <v>A</v>
      </c>
      <c r="G454" t="str">
        <f>INDEX(Stores[location_city],MATCH(Sales[[#This Row],[store_no]],Stores[store_no],0))</f>
        <v>Winnetka</v>
      </c>
      <c r="H454" t="str">
        <f>INDEX(Stores[location_state],MATCH(Sales[[#This Row],[store_no]],Stores[store_no],0))</f>
        <v>Illinois</v>
      </c>
      <c r="I454">
        <f>INDEX(Stores[sqft],MATCH(Sales[[#This Row],[store_no]],Stores[store_no],0))</f>
        <v>207800</v>
      </c>
      <c r="J454" s="4" t="str">
        <f>INDEX(Departments[dept_name],MATCH(Sales[[#This Row],[dept_no]],Departments[dept_no],0))</f>
        <v>Shoes</v>
      </c>
      <c r="K454" s="4" t="str">
        <f>CONCATENATE(Sales[[#This Row],[region]],Sales[[#This Row],[storetype]])</f>
        <v>2A</v>
      </c>
      <c r="L454" s="4">
        <f>INDEX(RegionStoreCount[Store Count],MATCH(Sales[[#This Row],[RegionStoretype]],RegionStoreCount[Region/Type],0))</f>
        <v>5</v>
      </c>
      <c r="M454" s="4">
        <f>AND(Sales[[#This Row],[date]]&lt;=TY_YTDMax,Sales[[#This Row],[date]]&gt;=TY_YTDMin)*Sales[[#This Row],[sales]]</f>
        <v>0</v>
      </c>
      <c r="N454" s="4">
        <f>AND(Sales[[#This Row],[date]]&lt;=LY_YTDMax,Sales[[#This Row],[date]]&gt;=LY_YTDMin)*Sales[[#This Row],[sales]]</f>
        <v>78437.853999999992</v>
      </c>
      <c r="O454" s="4">
        <f>AND(Sales[[#This Row],[date]]&gt;=YoY_Min,Sales[[#This Row],[date]]&lt;=TY_YTDMax)*(Sales[[#This Row],[sales]]/Sales[[#This Row],[sqft]])</f>
        <v>0</v>
      </c>
      <c r="P454" s="4">
        <f>SUMIF(Sales[RegionStoretype],Sales[[#This Row],[RegionStoretype]],Sales[YoY_SSF])/Sales[[#This Row],[Region_TypeCount]]</f>
        <v>60.052789354368521</v>
      </c>
    </row>
    <row r="455" spans="1:16" x14ac:dyDescent="0.25">
      <c r="A455" s="1">
        <v>42741</v>
      </c>
      <c r="B455">
        <v>24</v>
      </c>
      <c r="C455">
        <v>18</v>
      </c>
      <c r="D455">
        <v>257707.77919999999</v>
      </c>
      <c r="E455">
        <f>INDEX(Stores[region],MATCH(Sales[[#This Row],[store_no]],Stores[store_no],0))</f>
        <v>2</v>
      </c>
      <c r="F455" t="str">
        <f>INDEX(Stores[storetype],MATCH(Sales[[#This Row],[store_no]],Stores[store_no],0))</f>
        <v>A</v>
      </c>
      <c r="G455" t="str">
        <f>INDEX(Stores[location_city],MATCH(Sales[[#This Row],[store_no]],Stores[store_no],0))</f>
        <v>Winnetka</v>
      </c>
      <c r="H455" t="str">
        <f>INDEX(Stores[location_state],MATCH(Sales[[#This Row],[store_no]],Stores[store_no],0))</f>
        <v>Illinois</v>
      </c>
      <c r="I455">
        <f>INDEX(Stores[sqft],MATCH(Sales[[#This Row],[store_no]],Stores[store_no],0))</f>
        <v>207800</v>
      </c>
      <c r="J455" s="4" t="str">
        <f>INDEX(Departments[dept_name],MATCH(Sales[[#This Row],[dept_no]],Departments[dept_no],0))</f>
        <v>Sports</v>
      </c>
      <c r="K455" s="4" t="str">
        <f>CONCATENATE(Sales[[#This Row],[region]],Sales[[#This Row],[storetype]])</f>
        <v>2A</v>
      </c>
      <c r="L455" s="4">
        <f>INDEX(RegionStoreCount[Store Count],MATCH(Sales[[#This Row],[RegionStoretype]],RegionStoreCount[Region/Type],0))</f>
        <v>5</v>
      </c>
      <c r="M455" s="4">
        <f>AND(Sales[[#This Row],[date]]&lt;=TY_YTDMax,Sales[[#This Row],[date]]&gt;=TY_YTDMin)*Sales[[#This Row],[sales]]</f>
        <v>0</v>
      </c>
      <c r="N455" s="4">
        <f>AND(Sales[[#This Row],[date]]&lt;=LY_YTDMax,Sales[[#This Row],[date]]&gt;=LY_YTDMin)*Sales[[#This Row],[sales]]</f>
        <v>257707.77919999999</v>
      </c>
      <c r="O455" s="4">
        <f>AND(Sales[[#This Row],[date]]&gt;=YoY_Min,Sales[[#This Row],[date]]&lt;=TY_YTDMax)*(Sales[[#This Row],[sales]]/Sales[[#This Row],[sqft]])</f>
        <v>0</v>
      </c>
      <c r="P455" s="4">
        <f>SUMIF(Sales[RegionStoretype],Sales[[#This Row],[RegionStoretype]],Sales[YoY_SSF])/Sales[[#This Row],[Region_TypeCount]]</f>
        <v>60.052789354368521</v>
      </c>
    </row>
    <row r="456" spans="1:16" x14ac:dyDescent="0.25">
      <c r="A456" s="1">
        <v>42741</v>
      </c>
      <c r="B456">
        <v>24</v>
      </c>
      <c r="C456">
        <v>19</v>
      </c>
      <c r="D456">
        <v>125423.9075</v>
      </c>
      <c r="E456">
        <f>INDEX(Stores[region],MATCH(Sales[[#This Row],[store_no]],Stores[store_no],0))</f>
        <v>2</v>
      </c>
      <c r="F456" t="str">
        <f>INDEX(Stores[storetype],MATCH(Sales[[#This Row],[store_no]],Stores[store_no],0))</f>
        <v>A</v>
      </c>
      <c r="G456" t="str">
        <f>INDEX(Stores[location_city],MATCH(Sales[[#This Row],[store_no]],Stores[store_no],0))</f>
        <v>Winnetka</v>
      </c>
      <c r="H456" t="str">
        <f>INDEX(Stores[location_state],MATCH(Sales[[#This Row],[store_no]],Stores[store_no],0))</f>
        <v>Illinois</v>
      </c>
      <c r="I456">
        <f>INDEX(Stores[sqft],MATCH(Sales[[#This Row],[store_no]],Stores[store_no],0))</f>
        <v>207800</v>
      </c>
      <c r="J456" s="4" t="str">
        <f>INDEX(Departments[dept_name],MATCH(Sales[[#This Row],[dept_no]],Departments[dept_no],0))</f>
        <v>Tools</v>
      </c>
      <c r="K456" s="4" t="str">
        <f>CONCATENATE(Sales[[#This Row],[region]],Sales[[#This Row],[storetype]])</f>
        <v>2A</v>
      </c>
      <c r="L456" s="4">
        <f>INDEX(RegionStoreCount[Store Count],MATCH(Sales[[#This Row],[RegionStoretype]],RegionStoreCount[Region/Type],0))</f>
        <v>5</v>
      </c>
      <c r="M456" s="4">
        <f>AND(Sales[[#This Row],[date]]&lt;=TY_YTDMax,Sales[[#This Row],[date]]&gt;=TY_YTDMin)*Sales[[#This Row],[sales]]</f>
        <v>0</v>
      </c>
      <c r="N456" s="4">
        <f>AND(Sales[[#This Row],[date]]&lt;=LY_YTDMax,Sales[[#This Row],[date]]&gt;=LY_YTDMin)*Sales[[#This Row],[sales]]</f>
        <v>125423.9075</v>
      </c>
      <c r="O456" s="4">
        <f>AND(Sales[[#This Row],[date]]&gt;=YoY_Min,Sales[[#This Row],[date]]&lt;=TY_YTDMax)*(Sales[[#This Row],[sales]]/Sales[[#This Row],[sqft]])</f>
        <v>0</v>
      </c>
      <c r="P456" s="4">
        <f>SUMIF(Sales[RegionStoretype],Sales[[#This Row],[RegionStoretype]],Sales[YoY_SSF])/Sales[[#This Row],[Region_TypeCount]]</f>
        <v>60.052789354368521</v>
      </c>
    </row>
    <row r="457" spans="1:16" x14ac:dyDescent="0.25">
      <c r="A457" s="1">
        <v>42741</v>
      </c>
      <c r="B457">
        <v>24</v>
      </c>
      <c r="C457">
        <v>20</v>
      </c>
      <c r="D457">
        <v>23095.547899999998</v>
      </c>
      <c r="E457">
        <f>INDEX(Stores[region],MATCH(Sales[[#This Row],[store_no]],Stores[store_no],0))</f>
        <v>2</v>
      </c>
      <c r="F457" t="str">
        <f>INDEX(Stores[storetype],MATCH(Sales[[#This Row],[store_no]],Stores[store_no],0))</f>
        <v>A</v>
      </c>
      <c r="G457" t="str">
        <f>INDEX(Stores[location_city],MATCH(Sales[[#This Row],[store_no]],Stores[store_no],0))</f>
        <v>Winnetka</v>
      </c>
      <c r="H457" t="str">
        <f>INDEX(Stores[location_state],MATCH(Sales[[#This Row],[store_no]],Stores[store_no],0))</f>
        <v>Illinois</v>
      </c>
      <c r="I457">
        <f>INDEX(Stores[sqft],MATCH(Sales[[#This Row],[store_no]],Stores[store_no],0))</f>
        <v>207800</v>
      </c>
      <c r="J457" s="4" t="str">
        <f>INDEX(Departments[dept_name],MATCH(Sales[[#This Row],[dept_no]],Departments[dept_no],0))</f>
        <v>Toys</v>
      </c>
      <c r="K457" s="4" t="str">
        <f>CONCATENATE(Sales[[#This Row],[region]],Sales[[#This Row],[storetype]])</f>
        <v>2A</v>
      </c>
      <c r="L457" s="4">
        <f>INDEX(RegionStoreCount[Store Count],MATCH(Sales[[#This Row],[RegionStoretype]],RegionStoreCount[Region/Type],0))</f>
        <v>5</v>
      </c>
      <c r="M457" s="4">
        <f>AND(Sales[[#This Row],[date]]&lt;=TY_YTDMax,Sales[[#This Row],[date]]&gt;=TY_YTDMin)*Sales[[#This Row],[sales]]</f>
        <v>0</v>
      </c>
      <c r="N457" s="4">
        <f>AND(Sales[[#This Row],[date]]&lt;=LY_YTDMax,Sales[[#This Row],[date]]&gt;=LY_YTDMin)*Sales[[#This Row],[sales]]</f>
        <v>23095.547899999998</v>
      </c>
      <c r="O457" s="4">
        <f>AND(Sales[[#This Row],[date]]&gt;=YoY_Min,Sales[[#This Row],[date]]&lt;=TY_YTDMax)*(Sales[[#This Row],[sales]]/Sales[[#This Row],[sqft]])</f>
        <v>0</v>
      </c>
      <c r="P457" s="4">
        <f>SUMIF(Sales[RegionStoretype],Sales[[#This Row],[RegionStoretype]],Sales[YoY_SSF])/Sales[[#This Row],[Region_TypeCount]]</f>
        <v>60.052789354368521</v>
      </c>
    </row>
    <row r="458" spans="1:16" x14ac:dyDescent="0.25">
      <c r="A458" s="1">
        <v>42741</v>
      </c>
      <c r="B458">
        <v>25</v>
      </c>
      <c r="C458">
        <v>1</v>
      </c>
      <c r="D458">
        <v>2921.1251999999999</v>
      </c>
      <c r="E458">
        <f>INDEX(Stores[region],MATCH(Sales[[#This Row],[store_no]],Stores[store_no],0))</f>
        <v>3</v>
      </c>
      <c r="F458" t="str">
        <f>INDEX(Stores[storetype],MATCH(Sales[[#This Row],[store_no]],Stores[store_no],0))</f>
        <v>B</v>
      </c>
      <c r="G458" t="str">
        <f>INDEX(Stores[location_city],MATCH(Sales[[#This Row],[store_no]],Stores[store_no],0))</f>
        <v>Kansas City</v>
      </c>
      <c r="H458" t="str">
        <f>INDEX(Stores[location_state],MATCH(Sales[[#This Row],[store_no]],Stores[store_no],0))</f>
        <v>Missouri</v>
      </c>
      <c r="I458">
        <f>INDEX(Stores[sqft],MATCH(Sales[[#This Row],[store_no]],Stores[store_no],0))</f>
        <v>92300</v>
      </c>
      <c r="J458" s="4" t="str">
        <f>INDEX(Departments[dept_name],MATCH(Sales[[#This Row],[dept_no]],Departments[dept_no],0))</f>
        <v>Automotive</v>
      </c>
      <c r="K458" s="4" t="str">
        <f>CONCATENATE(Sales[[#This Row],[region]],Sales[[#This Row],[storetype]])</f>
        <v>3B</v>
      </c>
      <c r="L458" s="4">
        <f>INDEX(RegionStoreCount[Store Count],MATCH(Sales[[#This Row],[RegionStoretype]],RegionStoreCount[Region/Type],0))</f>
        <v>4</v>
      </c>
      <c r="M458" s="4">
        <f>AND(Sales[[#This Row],[date]]&lt;=TY_YTDMax,Sales[[#This Row],[date]]&gt;=TY_YTDMin)*Sales[[#This Row],[sales]]</f>
        <v>0</v>
      </c>
      <c r="N458" s="4">
        <f>AND(Sales[[#This Row],[date]]&lt;=LY_YTDMax,Sales[[#This Row],[date]]&gt;=LY_YTDMin)*Sales[[#This Row],[sales]]</f>
        <v>2921.1251999999999</v>
      </c>
      <c r="O458" s="4">
        <f>AND(Sales[[#This Row],[date]]&gt;=YoY_Min,Sales[[#This Row],[date]]&lt;=TY_YTDMax)*(Sales[[#This Row],[sales]]/Sales[[#This Row],[sqft]])</f>
        <v>0</v>
      </c>
      <c r="P458" s="4">
        <f>SUMIF(Sales[RegionStoretype],Sales[[#This Row],[RegionStoretype]],Sales[YoY_SSF])/Sales[[#This Row],[Region_TypeCount]]</f>
        <v>58.312187288105562</v>
      </c>
    </row>
    <row r="459" spans="1:16" x14ac:dyDescent="0.25">
      <c r="A459" s="1">
        <v>42741</v>
      </c>
      <c r="B459">
        <v>25</v>
      </c>
      <c r="C459">
        <v>2</v>
      </c>
      <c r="D459">
        <v>38077.6057</v>
      </c>
      <c r="E459">
        <f>INDEX(Stores[region],MATCH(Sales[[#This Row],[store_no]],Stores[store_no],0))</f>
        <v>3</v>
      </c>
      <c r="F459" t="str">
        <f>INDEX(Stores[storetype],MATCH(Sales[[#This Row],[store_no]],Stores[store_no],0))</f>
        <v>B</v>
      </c>
      <c r="G459" t="str">
        <f>INDEX(Stores[location_city],MATCH(Sales[[#This Row],[store_no]],Stores[store_no],0))</f>
        <v>Kansas City</v>
      </c>
      <c r="H459" t="str">
        <f>INDEX(Stores[location_state],MATCH(Sales[[#This Row],[store_no]],Stores[store_no],0))</f>
        <v>Missouri</v>
      </c>
      <c r="I459">
        <f>INDEX(Stores[sqft],MATCH(Sales[[#This Row],[store_no]],Stores[store_no],0))</f>
        <v>92300</v>
      </c>
      <c r="J459" s="4" t="str">
        <f>INDEX(Departments[dept_name],MATCH(Sales[[#This Row],[dept_no]],Departments[dept_no],0))</f>
        <v>Baby</v>
      </c>
      <c r="K459" s="4" t="str">
        <f>CONCATENATE(Sales[[#This Row],[region]],Sales[[#This Row],[storetype]])</f>
        <v>3B</v>
      </c>
      <c r="L459" s="4">
        <f>INDEX(RegionStoreCount[Store Count],MATCH(Sales[[#This Row],[RegionStoretype]],RegionStoreCount[Region/Type],0))</f>
        <v>4</v>
      </c>
      <c r="M459" s="4">
        <f>AND(Sales[[#This Row],[date]]&lt;=TY_YTDMax,Sales[[#This Row],[date]]&gt;=TY_YTDMin)*Sales[[#This Row],[sales]]</f>
        <v>0</v>
      </c>
      <c r="N459" s="4">
        <f>AND(Sales[[#This Row],[date]]&lt;=LY_YTDMax,Sales[[#This Row],[date]]&gt;=LY_YTDMin)*Sales[[#This Row],[sales]]</f>
        <v>38077.6057</v>
      </c>
      <c r="O459" s="4">
        <f>AND(Sales[[#This Row],[date]]&gt;=YoY_Min,Sales[[#This Row],[date]]&lt;=TY_YTDMax)*(Sales[[#This Row],[sales]]/Sales[[#This Row],[sqft]])</f>
        <v>0</v>
      </c>
      <c r="P459" s="4">
        <f>SUMIF(Sales[RegionStoretype],Sales[[#This Row],[RegionStoretype]],Sales[YoY_SSF])/Sales[[#This Row],[Region_TypeCount]]</f>
        <v>58.312187288105562</v>
      </c>
    </row>
    <row r="460" spans="1:16" x14ac:dyDescent="0.25">
      <c r="A460" s="1">
        <v>42741</v>
      </c>
      <c r="B460">
        <v>25</v>
      </c>
      <c r="C460">
        <v>4</v>
      </c>
      <c r="D460">
        <v>12520.359899999999</v>
      </c>
      <c r="E460">
        <f>INDEX(Stores[region],MATCH(Sales[[#This Row],[store_no]],Stores[store_no],0))</f>
        <v>3</v>
      </c>
      <c r="F460" t="str">
        <f>INDEX(Stores[storetype],MATCH(Sales[[#This Row],[store_no]],Stores[store_no],0))</f>
        <v>B</v>
      </c>
      <c r="G460" t="str">
        <f>INDEX(Stores[location_city],MATCH(Sales[[#This Row],[store_no]],Stores[store_no],0))</f>
        <v>Kansas City</v>
      </c>
      <c r="H460" t="str">
        <f>INDEX(Stores[location_state],MATCH(Sales[[#This Row],[store_no]],Stores[store_no],0))</f>
        <v>Missouri</v>
      </c>
      <c r="I460">
        <f>INDEX(Stores[sqft],MATCH(Sales[[#This Row],[store_no]],Stores[store_no],0))</f>
        <v>92300</v>
      </c>
      <c r="J460" s="4" t="str">
        <f>INDEX(Departments[dept_name],MATCH(Sales[[#This Row],[dept_no]],Departments[dept_no],0))</f>
        <v>Books</v>
      </c>
      <c r="K460" s="4" t="str">
        <f>CONCATENATE(Sales[[#This Row],[region]],Sales[[#This Row],[storetype]])</f>
        <v>3B</v>
      </c>
      <c r="L460" s="4">
        <f>INDEX(RegionStoreCount[Store Count],MATCH(Sales[[#This Row],[RegionStoretype]],RegionStoreCount[Region/Type],0))</f>
        <v>4</v>
      </c>
      <c r="M460" s="4">
        <f>AND(Sales[[#This Row],[date]]&lt;=TY_YTDMax,Sales[[#This Row],[date]]&gt;=TY_YTDMin)*Sales[[#This Row],[sales]]</f>
        <v>0</v>
      </c>
      <c r="N460" s="4">
        <f>AND(Sales[[#This Row],[date]]&lt;=LY_YTDMax,Sales[[#This Row],[date]]&gt;=LY_YTDMin)*Sales[[#This Row],[sales]]</f>
        <v>12520.359899999999</v>
      </c>
      <c r="O460" s="4">
        <f>AND(Sales[[#This Row],[date]]&gt;=YoY_Min,Sales[[#This Row],[date]]&lt;=TY_YTDMax)*(Sales[[#This Row],[sales]]/Sales[[#This Row],[sqft]])</f>
        <v>0</v>
      </c>
      <c r="P460" s="4">
        <f>SUMIF(Sales[RegionStoretype],Sales[[#This Row],[RegionStoretype]],Sales[YoY_SSF])/Sales[[#This Row],[Region_TypeCount]]</f>
        <v>58.312187288105562</v>
      </c>
    </row>
    <row r="461" spans="1:16" x14ac:dyDescent="0.25">
      <c r="A461" s="1">
        <v>42741</v>
      </c>
      <c r="B461">
        <v>25</v>
      </c>
      <c r="C461">
        <v>6</v>
      </c>
      <c r="D461">
        <v>12884.038700000001</v>
      </c>
      <c r="E461">
        <f>INDEX(Stores[region],MATCH(Sales[[#This Row],[store_no]],Stores[store_no],0))</f>
        <v>3</v>
      </c>
      <c r="F461" t="str">
        <f>INDEX(Stores[storetype],MATCH(Sales[[#This Row],[store_no]],Stores[store_no],0))</f>
        <v>B</v>
      </c>
      <c r="G461" t="str">
        <f>INDEX(Stores[location_city],MATCH(Sales[[#This Row],[store_no]],Stores[store_no],0))</f>
        <v>Kansas City</v>
      </c>
      <c r="H461" t="str">
        <f>INDEX(Stores[location_state],MATCH(Sales[[#This Row],[store_no]],Stores[store_no],0))</f>
        <v>Missouri</v>
      </c>
      <c r="I461">
        <f>INDEX(Stores[sqft],MATCH(Sales[[#This Row],[store_no]],Stores[store_no],0))</f>
        <v>92300</v>
      </c>
      <c r="J461" s="4" t="str">
        <f>INDEX(Departments[dept_name],MATCH(Sales[[#This Row],[dept_no]],Departments[dept_no],0))</f>
        <v>Computers</v>
      </c>
      <c r="K461" s="4" t="str">
        <f>CONCATENATE(Sales[[#This Row],[region]],Sales[[#This Row],[storetype]])</f>
        <v>3B</v>
      </c>
      <c r="L461" s="4">
        <f>INDEX(RegionStoreCount[Store Count],MATCH(Sales[[#This Row],[RegionStoretype]],RegionStoreCount[Region/Type],0))</f>
        <v>4</v>
      </c>
      <c r="M461" s="4">
        <f>AND(Sales[[#This Row],[date]]&lt;=TY_YTDMax,Sales[[#This Row],[date]]&gt;=TY_YTDMin)*Sales[[#This Row],[sales]]</f>
        <v>0</v>
      </c>
      <c r="N461" s="4">
        <f>AND(Sales[[#This Row],[date]]&lt;=LY_YTDMax,Sales[[#This Row],[date]]&gt;=LY_YTDMin)*Sales[[#This Row],[sales]]</f>
        <v>12884.038700000001</v>
      </c>
      <c r="O461" s="4">
        <f>AND(Sales[[#This Row],[date]]&gt;=YoY_Min,Sales[[#This Row],[date]]&lt;=TY_YTDMax)*(Sales[[#This Row],[sales]]/Sales[[#This Row],[sqft]])</f>
        <v>0</v>
      </c>
      <c r="P461" s="4">
        <f>SUMIF(Sales[RegionStoretype],Sales[[#This Row],[RegionStoretype]],Sales[YoY_SSF])/Sales[[#This Row],[Region_TypeCount]]</f>
        <v>58.312187288105562</v>
      </c>
    </row>
    <row r="462" spans="1:16" x14ac:dyDescent="0.25">
      <c r="A462" s="1">
        <v>42741</v>
      </c>
      <c r="B462">
        <v>25</v>
      </c>
      <c r="C462">
        <v>7</v>
      </c>
      <c r="D462">
        <v>23059.995699999999</v>
      </c>
      <c r="E462">
        <f>INDEX(Stores[region],MATCH(Sales[[#This Row],[store_no]],Stores[store_no],0))</f>
        <v>3</v>
      </c>
      <c r="F462" t="str">
        <f>INDEX(Stores[storetype],MATCH(Sales[[#This Row],[store_no]],Stores[store_no],0))</f>
        <v>B</v>
      </c>
      <c r="G462" t="str">
        <f>INDEX(Stores[location_city],MATCH(Sales[[#This Row],[store_no]],Stores[store_no],0))</f>
        <v>Kansas City</v>
      </c>
      <c r="H462" t="str">
        <f>INDEX(Stores[location_state],MATCH(Sales[[#This Row],[store_no]],Stores[store_no],0))</f>
        <v>Missouri</v>
      </c>
      <c r="I462">
        <f>INDEX(Stores[sqft],MATCH(Sales[[#This Row],[store_no]],Stores[store_no],0))</f>
        <v>92300</v>
      </c>
      <c r="J462" s="4" t="str">
        <f>INDEX(Departments[dept_name],MATCH(Sales[[#This Row],[dept_no]],Departments[dept_no],0))</f>
        <v>Electronics</v>
      </c>
      <c r="K462" s="4" t="str">
        <f>CONCATENATE(Sales[[#This Row],[region]],Sales[[#This Row],[storetype]])</f>
        <v>3B</v>
      </c>
      <c r="L462" s="4">
        <f>INDEX(RegionStoreCount[Store Count],MATCH(Sales[[#This Row],[RegionStoretype]],RegionStoreCount[Region/Type],0))</f>
        <v>4</v>
      </c>
      <c r="M462" s="4">
        <f>AND(Sales[[#This Row],[date]]&lt;=TY_YTDMax,Sales[[#This Row],[date]]&gt;=TY_YTDMin)*Sales[[#This Row],[sales]]</f>
        <v>0</v>
      </c>
      <c r="N462" s="4">
        <f>AND(Sales[[#This Row],[date]]&lt;=LY_YTDMax,Sales[[#This Row],[date]]&gt;=LY_YTDMin)*Sales[[#This Row],[sales]]</f>
        <v>23059.995699999999</v>
      </c>
      <c r="O462" s="4">
        <f>AND(Sales[[#This Row],[date]]&gt;=YoY_Min,Sales[[#This Row],[date]]&lt;=TY_YTDMax)*(Sales[[#This Row],[sales]]/Sales[[#This Row],[sqft]])</f>
        <v>0</v>
      </c>
      <c r="P462" s="4">
        <f>SUMIF(Sales[RegionStoretype],Sales[[#This Row],[RegionStoretype]],Sales[YoY_SSF])/Sales[[#This Row],[Region_TypeCount]]</f>
        <v>58.312187288105562</v>
      </c>
    </row>
    <row r="463" spans="1:16" x14ac:dyDescent="0.25">
      <c r="A463" s="1">
        <v>42741</v>
      </c>
      <c r="B463">
        <v>25</v>
      </c>
      <c r="C463">
        <v>8</v>
      </c>
      <c r="D463">
        <v>41756.111199999999</v>
      </c>
      <c r="E463">
        <f>INDEX(Stores[region],MATCH(Sales[[#This Row],[store_no]],Stores[store_no],0))</f>
        <v>3</v>
      </c>
      <c r="F463" t="str">
        <f>INDEX(Stores[storetype],MATCH(Sales[[#This Row],[store_no]],Stores[store_no],0))</f>
        <v>B</v>
      </c>
      <c r="G463" t="str">
        <f>INDEX(Stores[location_city],MATCH(Sales[[#This Row],[store_no]],Stores[store_no],0))</f>
        <v>Kansas City</v>
      </c>
      <c r="H463" t="str">
        <f>INDEX(Stores[location_state],MATCH(Sales[[#This Row],[store_no]],Stores[store_no],0))</f>
        <v>Missouri</v>
      </c>
      <c r="I463">
        <f>INDEX(Stores[sqft],MATCH(Sales[[#This Row],[store_no]],Stores[store_no],0))</f>
        <v>92300</v>
      </c>
      <c r="J463" s="4" t="str">
        <f>INDEX(Departments[dept_name],MATCH(Sales[[#This Row],[dept_no]],Departments[dept_no],0))</f>
        <v>Games</v>
      </c>
      <c r="K463" s="4" t="str">
        <f>CONCATENATE(Sales[[#This Row],[region]],Sales[[#This Row],[storetype]])</f>
        <v>3B</v>
      </c>
      <c r="L463" s="4">
        <f>INDEX(RegionStoreCount[Store Count],MATCH(Sales[[#This Row],[RegionStoretype]],RegionStoreCount[Region/Type],0))</f>
        <v>4</v>
      </c>
      <c r="M463" s="4">
        <f>AND(Sales[[#This Row],[date]]&lt;=TY_YTDMax,Sales[[#This Row],[date]]&gt;=TY_YTDMin)*Sales[[#This Row],[sales]]</f>
        <v>0</v>
      </c>
      <c r="N463" s="4">
        <f>AND(Sales[[#This Row],[date]]&lt;=LY_YTDMax,Sales[[#This Row],[date]]&gt;=LY_YTDMin)*Sales[[#This Row],[sales]]</f>
        <v>41756.111199999999</v>
      </c>
      <c r="O463" s="4">
        <f>AND(Sales[[#This Row],[date]]&gt;=YoY_Min,Sales[[#This Row],[date]]&lt;=TY_YTDMax)*(Sales[[#This Row],[sales]]/Sales[[#This Row],[sqft]])</f>
        <v>0</v>
      </c>
      <c r="P463" s="4">
        <f>SUMIF(Sales[RegionStoretype],Sales[[#This Row],[RegionStoretype]],Sales[YoY_SSF])/Sales[[#This Row],[Region_TypeCount]]</f>
        <v>58.312187288105562</v>
      </c>
    </row>
    <row r="464" spans="1:16" x14ac:dyDescent="0.25">
      <c r="A464" s="1">
        <v>42741</v>
      </c>
      <c r="B464">
        <v>25</v>
      </c>
      <c r="C464">
        <v>9</v>
      </c>
      <c r="D464">
        <v>22547.976899999998</v>
      </c>
      <c r="E464">
        <f>INDEX(Stores[region],MATCH(Sales[[#This Row],[store_no]],Stores[store_no],0))</f>
        <v>3</v>
      </c>
      <c r="F464" t="str">
        <f>INDEX(Stores[storetype],MATCH(Sales[[#This Row],[store_no]],Stores[store_no],0))</f>
        <v>B</v>
      </c>
      <c r="G464" t="str">
        <f>INDEX(Stores[location_city],MATCH(Sales[[#This Row],[store_no]],Stores[store_no],0))</f>
        <v>Kansas City</v>
      </c>
      <c r="H464" t="str">
        <f>INDEX(Stores[location_state],MATCH(Sales[[#This Row],[store_no]],Stores[store_no],0))</f>
        <v>Missouri</v>
      </c>
      <c r="I464">
        <f>INDEX(Stores[sqft],MATCH(Sales[[#This Row],[store_no]],Stores[store_no],0))</f>
        <v>92300</v>
      </c>
      <c r="J464" s="4" t="str">
        <f>INDEX(Departments[dept_name],MATCH(Sales[[#This Row],[dept_no]],Departments[dept_no],0))</f>
        <v>Garden</v>
      </c>
      <c r="K464" s="4" t="str">
        <f>CONCATENATE(Sales[[#This Row],[region]],Sales[[#This Row],[storetype]])</f>
        <v>3B</v>
      </c>
      <c r="L464" s="4">
        <f>INDEX(RegionStoreCount[Store Count],MATCH(Sales[[#This Row],[RegionStoretype]],RegionStoreCount[Region/Type],0))</f>
        <v>4</v>
      </c>
      <c r="M464" s="4">
        <f>AND(Sales[[#This Row],[date]]&lt;=TY_YTDMax,Sales[[#This Row],[date]]&gt;=TY_YTDMin)*Sales[[#This Row],[sales]]</f>
        <v>0</v>
      </c>
      <c r="N464" s="4">
        <f>AND(Sales[[#This Row],[date]]&lt;=LY_YTDMax,Sales[[#This Row],[date]]&gt;=LY_YTDMin)*Sales[[#This Row],[sales]]</f>
        <v>22547.976899999998</v>
      </c>
      <c r="O464" s="4">
        <f>AND(Sales[[#This Row],[date]]&gt;=YoY_Min,Sales[[#This Row],[date]]&lt;=TY_YTDMax)*(Sales[[#This Row],[sales]]/Sales[[#This Row],[sqft]])</f>
        <v>0</v>
      </c>
      <c r="P464" s="4">
        <f>SUMIF(Sales[RegionStoretype],Sales[[#This Row],[RegionStoretype]],Sales[YoY_SSF])/Sales[[#This Row],[Region_TypeCount]]</f>
        <v>58.312187288105562</v>
      </c>
    </row>
    <row r="465" spans="1:16" x14ac:dyDescent="0.25">
      <c r="A465" s="1">
        <v>42741</v>
      </c>
      <c r="B465">
        <v>25</v>
      </c>
      <c r="C465">
        <v>10</v>
      </c>
      <c r="D465">
        <v>9667.1322</v>
      </c>
      <c r="E465">
        <f>INDEX(Stores[region],MATCH(Sales[[#This Row],[store_no]],Stores[store_no],0))</f>
        <v>3</v>
      </c>
      <c r="F465" t="str">
        <f>INDEX(Stores[storetype],MATCH(Sales[[#This Row],[store_no]],Stores[store_no],0))</f>
        <v>B</v>
      </c>
      <c r="G465" t="str">
        <f>INDEX(Stores[location_city],MATCH(Sales[[#This Row],[store_no]],Stores[store_no],0))</f>
        <v>Kansas City</v>
      </c>
      <c r="H465" t="str">
        <f>INDEX(Stores[location_state],MATCH(Sales[[#This Row],[store_no]],Stores[store_no],0))</f>
        <v>Missouri</v>
      </c>
      <c r="I465">
        <f>INDEX(Stores[sqft],MATCH(Sales[[#This Row],[store_no]],Stores[store_no],0))</f>
        <v>92300</v>
      </c>
      <c r="J465" s="4" t="str">
        <f>INDEX(Departments[dept_name],MATCH(Sales[[#This Row],[dept_no]],Departments[dept_no],0))</f>
        <v>Health</v>
      </c>
      <c r="K465" s="4" t="str">
        <f>CONCATENATE(Sales[[#This Row],[region]],Sales[[#This Row],[storetype]])</f>
        <v>3B</v>
      </c>
      <c r="L465" s="4">
        <f>INDEX(RegionStoreCount[Store Count],MATCH(Sales[[#This Row],[RegionStoretype]],RegionStoreCount[Region/Type],0))</f>
        <v>4</v>
      </c>
      <c r="M465" s="4">
        <f>AND(Sales[[#This Row],[date]]&lt;=TY_YTDMax,Sales[[#This Row],[date]]&gt;=TY_YTDMin)*Sales[[#This Row],[sales]]</f>
        <v>0</v>
      </c>
      <c r="N465" s="4">
        <f>AND(Sales[[#This Row],[date]]&lt;=LY_YTDMax,Sales[[#This Row],[date]]&gt;=LY_YTDMin)*Sales[[#This Row],[sales]]</f>
        <v>9667.1322</v>
      </c>
      <c r="O465" s="4">
        <f>AND(Sales[[#This Row],[date]]&gt;=YoY_Min,Sales[[#This Row],[date]]&lt;=TY_YTDMax)*(Sales[[#This Row],[sales]]/Sales[[#This Row],[sqft]])</f>
        <v>0</v>
      </c>
      <c r="P465" s="4">
        <f>SUMIF(Sales[RegionStoretype],Sales[[#This Row],[RegionStoretype]],Sales[YoY_SSF])/Sales[[#This Row],[Region_TypeCount]]</f>
        <v>58.312187288105562</v>
      </c>
    </row>
    <row r="466" spans="1:16" x14ac:dyDescent="0.25">
      <c r="A466" s="1">
        <v>42741</v>
      </c>
      <c r="B466">
        <v>25</v>
      </c>
      <c r="C466">
        <v>11</v>
      </c>
      <c r="D466">
        <v>37555.094599999997</v>
      </c>
      <c r="E466">
        <f>INDEX(Stores[region],MATCH(Sales[[#This Row],[store_no]],Stores[store_no],0))</f>
        <v>3</v>
      </c>
      <c r="F466" t="str">
        <f>INDEX(Stores[storetype],MATCH(Sales[[#This Row],[store_no]],Stores[store_no],0))</f>
        <v>B</v>
      </c>
      <c r="G466" t="str">
        <f>INDEX(Stores[location_city],MATCH(Sales[[#This Row],[store_no]],Stores[store_no],0))</f>
        <v>Kansas City</v>
      </c>
      <c r="H466" t="str">
        <f>INDEX(Stores[location_state],MATCH(Sales[[#This Row],[store_no]],Stores[store_no],0))</f>
        <v>Missouri</v>
      </c>
      <c r="I466">
        <f>INDEX(Stores[sqft],MATCH(Sales[[#This Row],[store_no]],Stores[store_no],0))</f>
        <v>92300</v>
      </c>
      <c r="J466" s="4" t="str">
        <f>INDEX(Departments[dept_name],MATCH(Sales[[#This Row],[dept_no]],Departments[dept_no],0))</f>
        <v>Home</v>
      </c>
      <c r="K466" s="4" t="str">
        <f>CONCATENATE(Sales[[#This Row],[region]],Sales[[#This Row],[storetype]])</f>
        <v>3B</v>
      </c>
      <c r="L466" s="4">
        <f>INDEX(RegionStoreCount[Store Count],MATCH(Sales[[#This Row],[RegionStoretype]],RegionStoreCount[Region/Type],0))</f>
        <v>4</v>
      </c>
      <c r="M466" s="4">
        <f>AND(Sales[[#This Row],[date]]&lt;=TY_YTDMax,Sales[[#This Row],[date]]&gt;=TY_YTDMin)*Sales[[#This Row],[sales]]</f>
        <v>0</v>
      </c>
      <c r="N466" s="4">
        <f>AND(Sales[[#This Row],[date]]&lt;=LY_YTDMax,Sales[[#This Row],[date]]&gt;=LY_YTDMin)*Sales[[#This Row],[sales]]</f>
        <v>37555.094599999997</v>
      </c>
      <c r="O466" s="4">
        <f>AND(Sales[[#This Row],[date]]&gt;=YoY_Min,Sales[[#This Row],[date]]&lt;=TY_YTDMax)*(Sales[[#This Row],[sales]]/Sales[[#This Row],[sqft]])</f>
        <v>0</v>
      </c>
      <c r="P466" s="4">
        <f>SUMIF(Sales[RegionStoretype],Sales[[#This Row],[RegionStoretype]],Sales[YoY_SSF])/Sales[[#This Row],[Region_TypeCount]]</f>
        <v>58.312187288105562</v>
      </c>
    </row>
    <row r="467" spans="1:16" x14ac:dyDescent="0.25">
      <c r="A467" s="1">
        <v>42741</v>
      </c>
      <c r="B467">
        <v>25</v>
      </c>
      <c r="C467">
        <v>12</v>
      </c>
      <c r="D467">
        <v>123394.29410000001</v>
      </c>
      <c r="E467">
        <f>INDEX(Stores[region],MATCH(Sales[[#This Row],[store_no]],Stores[store_no],0))</f>
        <v>3</v>
      </c>
      <c r="F467" t="str">
        <f>INDEX(Stores[storetype],MATCH(Sales[[#This Row],[store_no]],Stores[store_no],0))</f>
        <v>B</v>
      </c>
      <c r="G467" t="str">
        <f>INDEX(Stores[location_city],MATCH(Sales[[#This Row],[store_no]],Stores[store_no],0))</f>
        <v>Kansas City</v>
      </c>
      <c r="H467" t="str">
        <f>INDEX(Stores[location_state],MATCH(Sales[[#This Row],[store_no]],Stores[store_no],0))</f>
        <v>Missouri</v>
      </c>
      <c r="I467">
        <f>INDEX(Stores[sqft],MATCH(Sales[[#This Row],[store_no]],Stores[store_no],0))</f>
        <v>92300</v>
      </c>
      <c r="J467" s="4" t="str">
        <f>INDEX(Departments[dept_name],MATCH(Sales[[#This Row],[dept_no]],Departments[dept_no],0))</f>
        <v>Jewelery</v>
      </c>
      <c r="K467" s="4" t="str">
        <f>CONCATENATE(Sales[[#This Row],[region]],Sales[[#This Row],[storetype]])</f>
        <v>3B</v>
      </c>
      <c r="L467" s="4">
        <f>INDEX(RegionStoreCount[Store Count],MATCH(Sales[[#This Row],[RegionStoretype]],RegionStoreCount[Region/Type],0))</f>
        <v>4</v>
      </c>
      <c r="M467" s="4">
        <f>AND(Sales[[#This Row],[date]]&lt;=TY_YTDMax,Sales[[#This Row],[date]]&gt;=TY_YTDMin)*Sales[[#This Row],[sales]]</f>
        <v>0</v>
      </c>
      <c r="N467" s="4">
        <f>AND(Sales[[#This Row],[date]]&lt;=LY_YTDMax,Sales[[#This Row],[date]]&gt;=LY_YTDMin)*Sales[[#This Row],[sales]]</f>
        <v>123394.29410000001</v>
      </c>
      <c r="O467" s="4">
        <f>AND(Sales[[#This Row],[date]]&gt;=YoY_Min,Sales[[#This Row],[date]]&lt;=TY_YTDMax)*(Sales[[#This Row],[sales]]/Sales[[#This Row],[sqft]])</f>
        <v>0</v>
      </c>
      <c r="P467" s="4">
        <f>SUMIF(Sales[RegionStoretype],Sales[[#This Row],[RegionStoretype]],Sales[YoY_SSF])/Sales[[#This Row],[Region_TypeCount]]</f>
        <v>58.312187288105562</v>
      </c>
    </row>
    <row r="468" spans="1:16" x14ac:dyDescent="0.25">
      <c r="A468" s="1">
        <v>42741</v>
      </c>
      <c r="B468">
        <v>25</v>
      </c>
      <c r="C468">
        <v>13</v>
      </c>
      <c r="D468">
        <v>3557.7332999999999</v>
      </c>
      <c r="E468">
        <f>INDEX(Stores[region],MATCH(Sales[[#This Row],[store_no]],Stores[store_no],0))</f>
        <v>3</v>
      </c>
      <c r="F468" t="str">
        <f>INDEX(Stores[storetype],MATCH(Sales[[#This Row],[store_no]],Stores[store_no],0))</f>
        <v>B</v>
      </c>
      <c r="G468" t="str">
        <f>INDEX(Stores[location_city],MATCH(Sales[[#This Row],[store_no]],Stores[store_no],0))</f>
        <v>Kansas City</v>
      </c>
      <c r="H468" t="str">
        <f>INDEX(Stores[location_state],MATCH(Sales[[#This Row],[store_no]],Stores[store_no],0))</f>
        <v>Missouri</v>
      </c>
      <c r="I468">
        <f>INDEX(Stores[sqft],MATCH(Sales[[#This Row],[store_no]],Stores[store_no],0))</f>
        <v>92300</v>
      </c>
      <c r="J468" s="4" t="str">
        <f>INDEX(Departments[dept_name],MATCH(Sales[[#This Row],[dept_no]],Departments[dept_no],0))</f>
        <v>Kids</v>
      </c>
      <c r="K468" s="4" t="str">
        <f>CONCATENATE(Sales[[#This Row],[region]],Sales[[#This Row],[storetype]])</f>
        <v>3B</v>
      </c>
      <c r="L468" s="4">
        <f>INDEX(RegionStoreCount[Store Count],MATCH(Sales[[#This Row],[RegionStoretype]],RegionStoreCount[Region/Type],0))</f>
        <v>4</v>
      </c>
      <c r="M468" s="4">
        <f>AND(Sales[[#This Row],[date]]&lt;=TY_YTDMax,Sales[[#This Row],[date]]&gt;=TY_YTDMin)*Sales[[#This Row],[sales]]</f>
        <v>0</v>
      </c>
      <c r="N468" s="4">
        <f>AND(Sales[[#This Row],[date]]&lt;=LY_YTDMax,Sales[[#This Row],[date]]&gt;=LY_YTDMin)*Sales[[#This Row],[sales]]</f>
        <v>3557.7332999999999</v>
      </c>
      <c r="O468" s="4">
        <f>AND(Sales[[#This Row],[date]]&gt;=YoY_Min,Sales[[#This Row],[date]]&lt;=TY_YTDMax)*(Sales[[#This Row],[sales]]/Sales[[#This Row],[sqft]])</f>
        <v>0</v>
      </c>
      <c r="P468" s="4">
        <f>SUMIF(Sales[RegionStoretype],Sales[[#This Row],[RegionStoretype]],Sales[YoY_SSF])/Sales[[#This Row],[Region_TypeCount]]</f>
        <v>58.312187288105562</v>
      </c>
    </row>
    <row r="469" spans="1:16" x14ac:dyDescent="0.25">
      <c r="A469" s="1">
        <v>42741</v>
      </c>
      <c r="B469">
        <v>25</v>
      </c>
      <c r="C469">
        <v>14</v>
      </c>
      <c r="D469">
        <v>18386.97</v>
      </c>
      <c r="E469">
        <f>INDEX(Stores[region],MATCH(Sales[[#This Row],[store_no]],Stores[store_no],0))</f>
        <v>3</v>
      </c>
      <c r="F469" t="str">
        <f>INDEX(Stores[storetype],MATCH(Sales[[#This Row],[store_no]],Stores[store_no],0))</f>
        <v>B</v>
      </c>
      <c r="G469" t="str">
        <f>INDEX(Stores[location_city],MATCH(Sales[[#This Row],[store_no]],Stores[store_no],0))</f>
        <v>Kansas City</v>
      </c>
      <c r="H469" t="str">
        <f>INDEX(Stores[location_state],MATCH(Sales[[#This Row],[store_no]],Stores[store_no],0))</f>
        <v>Missouri</v>
      </c>
      <c r="I469">
        <f>INDEX(Stores[sqft],MATCH(Sales[[#This Row],[store_no]],Stores[store_no],0))</f>
        <v>92300</v>
      </c>
      <c r="J469" s="4" t="str">
        <f>INDEX(Departments[dept_name],MATCH(Sales[[#This Row],[dept_no]],Departments[dept_no],0))</f>
        <v>Movies</v>
      </c>
      <c r="K469" s="4" t="str">
        <f>CONCATENATE(Sales[[#This Row],[region]],Sales[[#This Row],[storetype]])</f>
        <v>3B</v>
      </c>
      <c r="L469" s="4">
        <f>INDEX(RegionStoreCount[Store Count],MATCH(Sales[[#This Row],[RegionStoretype]],RegionStoreCount[Region/Type],0))</f>
        <v>4</v>
      </c>
      <c r="M469" s="4">
        <f>AND(Sales[[#This Row],[date]]&lt;=TY_YTDMax,Sales[[#This Row],[date]]&gt;=TY_YTDMin)*Sales[[#This Row],[sales]]</f>
        <v>0</v>
      </c>
      <c r="N469" s="4">
        <f>AND(Sales[[#This Row],[date]]&lt;=LY_YTDMax,Sales[[#This Row],[date]]&gt;=LY_YTDMin)*Sales[[#This Row],[sales]]</f>
        <v>18386.97</v>
      </c>
      <c r="O469" s="4">
        <f>AND(Sales[[#This Row],[date]]&gt;=YoY_Min,Sales[[#This Row],[date]]&lt;=TY_YTDMax)*(Sales[[#This Row],[sales]]/Sales[[#This Row],[sqft]])</f>
        <v>0</v>
      </c>
      <c r="P469" s="4">
        <f>SUMIF(Sales[RegionStoretype],Sales[[#This Row],[RegionStoretype]],Sales[YoY_SSF])/Sales[[#This Row],[Region_TypeCount]]</f>
        <v>58.312187288105562</v>
      </c>
    </row>
    <row r="470" spans="1:16" x14ac:dyDescent="0.25">
      <c r="A470" s="1">
        <v>42741</v>
      </c>
      <c r="B470">
        <v>25</v>
      </c>
      <c r="C470">
        <v>15</v>
      </c>
      <c r="D470">
        <v>109277.28350000001</v>
      </c>
      <c r="E470">
        <f>INDEX(Stores[region],MATCH(Sales[[#This Row],[store_no]],Stores[store_no],0))</f>
        <v>3</v>
      </c>
      <c r="F470" t="str">
        <f>INDEX(Stores[storetype],MATCH(Sales[[#This Row],[store_no]],Stores[store_no],0))</f>
        <v>B</v>
      </c>
      <c r="G470" t="str">
        <f>INDEX(Stores[location_city],MATCH(Sales[[#This Row],[store_no]],Stores[store_no],0))</f>
        <v>Kansas City</v>
      </c>
      <c r="H470" t="str">
        <f>INDEX(Stores[location_state],MATCH(Sales[[#This Row],[store_no]],Stores[store_no],0))</f>
        <v>Missouri</v>
      </c>
      <c r="I470">
        <f>INDEX(Stores[sqft],MATCH(Sales[[#This Row],[store_no]],Stores[store_no],0))</f>
        <v>92300</v>
      </c>
      <c r="J470" s="4" t="str">
        <f>INDEX(Departments[dept_name],MATCH(Sales[[#This Row],[dept_no]],Departments[dept_no],0))</f>
        <v>Music</v>
      </c>
      <c r="K470" s="4" t="str">
        <f>CONCATENATE(Sales[[#This Row],[region]],Sales[[#This Row],[storetype]])</f>
        <v>3B</v>
      </c>
      <c r="L470" s="4">
        <f>INDEX(RegionStoreCount[Store Count],MATCH(Sales[[#This Row],[RegionStoretype]],RegionStoreCount[Region/Type],0))</f>
        <v>4</v>
      </c>
      <c r="M470" s="4">
        <f>AND(Sales[[#This Row],[date]]&lt;=TY_YTDMax,Sales[[#This Row],[date]]&gt;=TY_YTDMin)*Sales[[#This Row],[sales]]</f>
        <v>0</v>
      </c>
      <c r="N470" s="4">
        <f>AND(Sales[[#This Row],[date]]&lt;=LY_YTDMax,Sales[[#This Row],[date]]&gt;=LY_YTDMin)*Sales[[#This Row],[sales]]</f>
        <v>109277.28350000001</v>
      </c>
      <c r="O470" s="4">
        <f>AND(Sales[[#This Row],[date]]&gt;=YoY_Min,Sales[[#This Row],[date]]&lt;=TY_YTDMax)*(Sales[[#This Row],[sales]]/Sales[[#This Row],[sqft]])</f>
        <v>0</v>
      </c>
      <c r="P470" s="4">
        <f>SUMIF(Sales[RegionStoretype],Sales[[#This Row],[RegionStoretype]],Sales[YoY_SSF])/Sales[[#This Row],[Region_TypeCount]]</f>
        <v>58.312187288105562</v>
      </c>
    </row>
    <row r="471" spans="1:16" x14ac:dyDescent="0.25">
      <c r="A471" s="1">
        <v>42741</v>
      </c>
      <c r="B471">
        <v>25</v>
      </c>
      <c r="C471">
        <v>16</v>
      </c>
      <c r="D471">
        <v>14374.998799999999</v>
      </c>
      <c r="E471">
        <f>INDEX(Stores[region],MATCH(Sales[[#This Row],[store_no]],Stores[store_no],0))</f>
        <v>3</v>
      </c>
      <c r="F471" t="str">
        <f>INDEX(Stores[storetype],MATCH(Sales[[#This Row],[store_no]],Stores[store_no],0))</f>
        <v>B</v>
      </c>
      <c r="G471" t="str">
        <f>INDEX(Stores[location_city],MATCH(Sales[[#This Row],[store_no]],Stores[store_no],0))</f>
        <v>Kansas City</v>
      </c>
      <c r="H471" t="str">
        <f>INDEX(Stores[location_state],MATCH(Sales[[#This Row],[store_no]],Stores[store_no],0))</f>
        <v>Missouri</v>
      </c>
      <c r="I471">
        <f>INDEX(Stores[sqft],MATCH(Sales[[#This Row],[store_no]],Stores[store_no],0))</f>
        <v>92300</v>
      </c>
      <c r="J471" s="4" t="str">
        <f>INDEX(Departments[dept_name],MATCH(Sales[[#This Row],[dept_no]],Departments[dept_no],0))</f>
        <v>Outdoors</v>
      </c>
      <c r="K471" s="4" t="str">
        <f>CONCATENATE(Sales[[#This Row],[region]],Sales[[#This Row],[storetype]])</f>
        <v>3B</v>
      </c>
      <c r="L471" s="4">
        <f>INDEX(RegionStoreCount[Store Count],MATCH(Sales[[#This Row],[RegionStoretype]],RegionStoreCount[Region/Type],0))</f>
        <v>4</v>
      </c>
      <c r="M471" s="4">
        <f>AND(Sales[[#This Row],[date]]&lt;=TY_YTDMax,Sales[[#This Row],[date]]&gt;=TY_YTDMin)*Sales[[#This Row],[sales]]</f>
        <v>0</v>
      </c>
      <c r="N471" s="4">
        <f>AND(Sales[[#This Row],[date]]&lt;=LY_YTDMax,Sales[[#This Row],[date]]&gt;=LY_YTDMin)*Sales[[#This Row],[sales]]</f>
        <v>14374.998799999999</v>
      </c>
      <c r="O471" s="4">
        <f>AND(Sales[[#This Row],[date]]&gt;=YoY_Min,Sales[[#This Row],[date]]&lt;=TY_YTDMax)*(Sales[[#This Row],[sales]]/Sales[[#This Row],[sqft]])</f>
        <v>0</v>
      </c>
      <c r="P471" s="4">
        <f>SUMIF(Sales[RegionStoretype],Sales[[#This Row],[RegionStoretype]],Sales[YoY_SSF])/Sales[[#This Row],[Region_TypeCount]]</f>
        <v>58.312187288105562</v>
      </c>
    </row>
    <row r="472" spans="1:16" x14ac:dyDescent="0.25">
      <c r="A472" s="1">
        <v>42741</v>
      </c>
      <c r="B472">
        <v>25</v>
      </c>
      <c r="C472">
        <v>17</v>
      </c>
      <c r="D472">
        <v>57694.816399999996</v>
      </c>
      <c r="E472">
        <f>INDEX(Stores[region],MATCH(Sales[[#This Row],[store_no]],Stores[store_no],0))</f>
        <v>3</v>
      </c>
      <c r="F472" t="str">
        <f>INDEX(Stores[storetype],MATCH(Sales[[#This Row],[store_no]],Stores[store_no],0))</f>
        <v>B</v>
      </c>
      <c r="G472" t="str">
        <f>INDEX(Stores[location_city],MATCH(Sales[[#This Row],[store_no]],Stores[store_no],0))</f>
        <v>Kansas City</v>
      </c>
      <c r="H472" t="str">
        <f>INDEX(Stores[location_state],MATCH(Sales[[#This Row],[store_no]],Stores[store_no],0))</f>
        <v>Missouri</v>
      </c>
      <c r="I472">
        <f>INDEX(Stores[sqft],MATCH(Sales[[#This Row],[store_no]],Stores[store_no],0))</f>
        <v>92300</v>
      </c>
      <c r="J472" s="4" t="str">
        <f>INDEX(Departments[dept_name],MATCH(Sales[[#This Row],[dept_no]],Departments[dept_no],0))</f>
        <v>Shoes</v>
      </c>
      <c r="K472" s="4" t="str">
        <f>CONCATENATE(Sales[[#This Row],[region]],Sales[[#This Row],[storetype]])</f>
        <v>3B</v>
      </c>
      <c r="L472" s="4">
        <f>INDEX(RegionStoreCount[Store Count],MATCH(Sales[[#This Row],[RegionStoretype]],RegionStoreCount[Region/Type],0))</f>
        <v>4</v>
      </c>
      <c r="M472" s="4">
        <f>AND(Sales[[#This Row],[date]]&lt;=TY_YTDMax,Sales[[#This Row],[date]]&gt;=TY_YTDMin)*Sales[[#This Row],[sales]]</f>
        <v>0</v>
      </c>
      <c r="N472" s="4">
        <f>AND(Sales[[#This Row],[date]]&lt;=LY_YTDMax,Sales[[#This Row],[date]]&gt;=LY_YTDMin)*Sales[[#This Row],[sales]]</f>
        <v>57694.816399999996</v>
      </c>
      <c r="O472" s="4">
        <f>AND(Sales[[#This Row],[date]]&gt;=YoY_Min,Sales[[#This Row],[date]]&lt;=TY_YTDMax)*(Sales[[#This Row],[sales]]/Sales[[#This Row],[sqft]])</f>
        <v>0</v>
      </c>
      <c r="P472" s="4">
        <f>SUMIF(Sales[RegionStoretype],Sales[[#This Row],[RegionStoretype]],Sales[YoY_SSF])/Sales[[#This Row],[Region_TypeCount]]</f>
        <v>58.312187288105562</v>
      </c>
    </row>
    <row r="473" spans="1:16" x14ac:dyDescent="0.25">
      <c r="A473" s="1">
        <v>42741</v>
      </c>
      <c r="B473">
        <v>25</v>
      </c>
      <c r="C473">
        <v>18</v>
      </c>
      <c r="D473">
        <v>40.101599999999998</v>
      </c>
      <c r="E473">
        <f>INDEX(Stores[region],MATCH(Sales[[#This Row],[store_no]],Stores[store_no],0))</f>
        <v>3</v>
      </c>
      <c r="F473" t="str">
        <f>INDEX(Stores[storetype],MATCH(Sales[[#This Row],[store_no]],Stores[store_no],0))</f>
        <v>B</v>
      </c>
      <c r="G473" t="str">
        <f>INDEX(Stores[location_city],MATCH(Sales[[#This Row],[store_no]],Stores[store_no],0))</f>
        <v>Kansas City</v>
      </c>
      <c r="H473" t="str">
        <f>INDEX(Stores[location_state],MATCH(Sales[[#This Row],[store_no]],Stores[store_no],0))</f>
        <v>Missouri</v>
      </c>
      <c r="I473">
        <f>INDEX(Stores[sqft],MATCH(Sales[[#This Row],[store_no]],Stores[store_no],0))</f>
        <v>92300</v>
      </c>
      <c r="J473" s="4" t="str">
        <f>INDEX(Departments[dept_name],MATCH(Sales[[#This Row],[dept_no]],Departments[dept_no],0))</f>
        <v>Sports</v>
      </c>
      <c r="K473" s="4" t="str">
        <f>CONCATENATE(Sales[[#This Row],[region]],Sales[[#This Row],[storetype]])</f>
        <v>3B</v>
      </c>
      <c r="L473" s="4">
        <f>INDEX(RegionStoreCount[Store Count],MATCH(Sales[[#This Row],[RegionStoretype]],RegionStoreCount[Region/Type],0))</f>
        <v>4</v>
      </c>
      <c r="M473" s="4">
        <f>AND(Sales[[#This Row],[date]]&lt;=TY_YTDMax,Sales[[#This Row],[date]]&gt;=TY_YTDMin)*Sales[[#This Row],[sales]]</f>
        <v>0</v>
      </c>
      <c r="N473" s="4">
        <f>AND(Sales[[#This Row],[date]]&lt;=LY_YTDMax,Sales[[#This Row],[date]]&gt;=LY_YTDMin)*Sales[[#This Row],[sales]]</f>
        <v>40.101599999999998</v>
      </c>
      <c r="O473" s="4">
        <f>AND(Sales[[#This Row],[date]]&gt;=YoY_Min,Sales[[#This Row],[date]]&lt;=TY_YTDMax)*(Sales[[#This Row],[sales]]/Sales[[#This Row],[sqft]])</f>
        <v>0</v>
      </c>
      <c r="P473" s="4">
        <f>SUMIF(Sales[RegionStoretype],Sales[[#This Row],[RegionStoretype]],Sales[YoY_SSF])/Sales[[#This Row],[Region_TypeCount]]</f>
        <v>58.312187288105562</v>
      </c>
    </row>
    <row r="474" spans="1:16" x14ac:dyDescent="0.25">
      <c r="A474" s="1">
        <v>42741</v>
      </c>
      <c r="B474">
        <v>25</v>
      </c>
      <c r="C474">
        <v>20</v>
      </c>
      <c r="D474">
        <v>91323.836299999995</v>
      </c>
      <c r="E474">
        <f>INDEX(Stores[region],MATCH(Sales[[#This Row],[store_no]],Stores[store_no],0))</f>
        <v>3</v>
      </c>
      <c r="F474" t="str">
        <f>INDEX(Stores[storetype],MATCH(Sales[[#This Row],[store_no]],Stores[store_no],0))</f>
        <v>B</v>
      </c>
      <c r="G474" t="str">
        <f>INDEX(Stores[location_city],MATCH(Sales[[#This Row],[store_no]],Stores[store_no],0))</f>
        <v>Kansas City</v>
      </c>
      <c r="H474" t="str">
        <f>INDEX(Stores[location_state],MATCH(Sales[[#This Row],[store_no]],Stores[store_no],0))</f>
        <v>Missouri</v>
      </c>
      <c r="I474">
        <f>INDEX(Stores[sqft],MATCH(Sales[[#This Row],[store_no]],Stores[store_no],0))</f>
        <v>92300</v>
      </c>
      <c r="J474" s="4" t="str">
        <f>INDEX(Departments[dept_name],MATCH(Sales[[#This Row],[dept_no]],Departments[dept_no],0))</f>
        <v>Toys</v>
      </c>
      <c r="K474" s="4" t="str">
        <f>CONCATENATE(Sales[[#This Row],[region]],Sales[[#This Row],[storetype]])</f>
        <v>3B</v>
      </c>
      <c r="L474" s="4">
        <f>INDEX(RegionStoreCount[Store Count],MATCH(Sales[[#This Row],[RegionStoretype]],RegionStoreCount[Region/Type],0))</f>
        <v>4</v>
      </c>
      <c r="M474" s="4">
        <f>AND(Sales[[#This Row],[date]]&lt;=TY_YTDMax,Sales[[#This Row],[date]]&gt;=TY_YTDMin)*Sales[[#This Row],[sales]]</f>
        <v>0</v>
      </c>
      <c r="N474" s="4">
        <f>AND(Sales[[#This Row],[date]]&lt;=LY_YTDMax,Sales[[#This Row],[date]]&gt;=LY_YTDMin)*Sales[[#This Row],[sales]]</f>
        <v>91323.836299999995</v>
      </c>
      <c r="O474" s="4">
        <f>AND(Sales[[#This Row],[date]]&gt;=YoY_Min,Sales[[#This Row],[date]]&lt;=TY_YTDMax)*(Sales[[#This Row],[sales]]/Sales[[#This Row],[sqft]])</f>
        <v>0</v>
      </c>
      <c r="P474" s="4">
        <f>SUMIF(Sales[RegionStoretype],Sales[[#This Row],[RegionStoretype]],Sales[YoY_SSF])/Sales[[#This Row],[Region_TypeCount]]</f>
        <v>58.312187288105562</v>
      </c>
    </row>
    <row r="475" spans="1:16" x14ac:dyDescent="0.25">
      <c r="A475" s="1">
        <v>42741</v>
      </c>
      <c r="B475">
        <v>26</v>
      </c>
      <c r="C475">
        <v>1</v>
      </c>
      <c r="D475">
        <v>12397.37</v>
      </c>
      <c r="E475">
        <f>INDEX(Stores[region],MATCH(Sales[[#This Row],[store_no]],Stores[store_no],0))</f>
        <v>2</v>
      </c>
      <c r="F475" t="str">
        <f>INDEX(Stores[storetype],MATCH(Sales[[#This Row],[store_no]],Stores[store_no],0))</f>
        <v>A</v>
      </c>
      <c r="G475" t="str">
        <f>INDEX(Stores[location_city],MATCH(Sales[[#This Row],[store_no]],Stores[store_no],0))</f>
        <v>Carmel</v>
      </c>
      <c r="H475" t="str">
        <f>INDEX(Stores[location_state],MATCH(Sales[[#This Row],[store_no]],Stores[store_no],0))</f>
        <v>Indiana</v>
      </c>
      <c r="I475">
        <f>INDEX(Stores[sqft],MATCH(Sales[[#This Row],[store_no]],Stores[store_no],0))</f>
        <v>198500</v>
      </c>
      <c r="J475" s="4" t="str">
        <f>INDEX(Departments[dept_name],MATCH(Sales[[#This Row],[dept_no]],Departments[dept_no],0))</f>
        <v>Automotive</v>
      </c>
      <c r="K475" s="4" t="str">
        <f>CONCATENATE(Sales[[#This Row],[region]],Sales[[#This Row],[storetype]])</f>
        <v>2A</v>
      </c>
      <c r="L475" s="4">
        <f>INDEX(RegionStoreCount[Store Count],MATCH(Sales[[#This Row],[RegionStoretype]],RegionStoreCount[Region/Type],0))</f>
        <v>5</v>
      </c>
      <c r="M475" s="4">
        <f>AND(Sales[[#This Row],[date]]&lt;=TY_YTDMax,Sales[[#This Row],[date]]&gt;=TY_YTDMin)*Sales[[#This Row],[sales]]</f>
        <v>0</v>
      </c>
      <c r="N475" s="4">
        <f>AND(Sales[[#This Row],[date]]&lt;=LY_YTDMax,Sales[[#This Row],[date]]&gt;=LY_YTDMin)*Sales[[#This Row],[sales]]</f>
        <v>12397.37</v>
      </c>
      <c r="O475" s="4">
        <f>AND(Sales[[#This Row],[date]]&gt;=YoY_Min,Sales[[#This Row],[date]]&lt;=TY_YTDMax)*(Sales[[#This Row],[sales]]/Sales[[#This Row],[sqft]])</f>
        <v>0</v>
      </c>
      <c r="P475" s="4">
        <f>SUMIF(Sales[RegionStoretype],Sales[[#This Row],[RegionStoretype]],Sales[YoY_SSF])/Sales[[#This Row],[Region_TypeCount]]</f>
        <v>60.052789354368521</v>
      </c>
    </row>
    <row r="476" spans="1:16" x14ac:dyDescent="0.25">
      <c r="A476" s="1">
        <v>42741</v>
      </c>
      <c r="B476">
        <v>26</v>
      </c>
      <c r="C476">
        <v>2</v>
      </c>
      <c r="D476">
        <v>78157.142800000001</v>
      </c>
      <c r="E476">
        <f>INDEX(Stores[region],MATCH(Sales[[#This Row],[store_no]],Stores[store_no],0))</f>
        <v>2</v>
      </c>
      <c r="F476" t="str">
        <f>INDEX(Stores[storetype],MATCH(Sales[[#This Row],[store_no]],Stores[store_no],0))</f>
        <v>A</v>
      </c>
      <c r="G476" t="str">
        <f>INDEX(Stores[location_city],MATCH(Sales[[#This Row],[store_no]],Stores[store_no],0))</f>
        <v>Carmel</v>
      </c>
      <c r="H476" t="str">
        <f>INDEX(Stores[location_state],MATCH(Sales[[#This Row],[store_no]],Stores[store_no],0))</f>
        <v>Indiana</v>
      </c>
      <c r="I476">
        <f>INDEX(Stores[sqft],MATCH(Sales[[#This Row],[store_no]],Stores[store_no],0))</f>
        <v>198500</v>
      </c>
      <c r="J476" s="4" t="str">
        <f>INDEX(Departments[dept_name],MATCH(Sales[[#This Row],[dept_no]],Departments[dept_no],0))</f>
        <v>Baby</v>
      </c>
      <c r="K476" s="4" t="str">
        <f>CONCATENATE(Sales[[#This Row],[region]],Sales[[#This Row],[storetype]])</f>
        <v>2A</v>
      </c>
      <c r="L476" s="4">
        <f>INDEX(RegionStoreCount[Store Count],MATCH(Sales[[#This Row],[RegionStoretype]],RegionStoreCount[Region/Type],0))</f>
        <v>5</v>
      </c>
      <c r="M476" s="4">
        <f>AND(Sales[[#This Row],[date]]&lt;=TY_YTDMax,Sales[[#This Row],[date]]&gt;=TY_YTDMin)*Sales[[#This Row],[sales]]</f>
        <v>0</v>
      </c>
      <c r="N476" s="4">
        <f>AND(Sales[[#This Row],[date]]&lt;=LY_YTDMax,Sales[[#This Row],[date]]&gt;=LY_YTDMin)*Sales[[#This Row],[sales]]</f>
        <v>78157.142800000001</v>
      </c>
      <c r="O476" s="4">
        <f>AND(Sales[[#This Row],[date]]&gt;=YoY_Min,Sales[[#This Row],[date]]&lt;=TY_YTDMax)*(Sales[[#This Row],[sales]]/Sales[[#This Row],[sqft]])</f>
        <v>0</v>
      </c>
      <c r="P476" s="4">
        <f>SUMIF(Sales[RegionStoretype],Sales[[#This Row],[RegionStoretype]],Sales[YoY_SSF])/Sales[[#This Row],[Region_TypeCount]]</f>
        <v>60.052789354368521</v>
      </c>
    </row>
    <row r="477" spans="1:16" x14ac:dyDescent="0.25">
      <c r="A477" s="1">
        <v>42741</v>
      </c>
      <c r="B477">
        <v>26</v>
      </c>
      <c r="C477">
        <v>3</v>
      </c>
      <c r="D477">
        <v>142186.2488</v>
      </c>
      <c r="E477">
        <f>INDEX(Stores[region],MATCH(Sales[[#This Row],[store_no]],Stores[store_no],0))</f>
        <v>2</v>
      </c>
      <c r="F477" t="str">
        <f>INDEX(Stores[storetype],MATCH(Sales[[#This Row],[store_no]],Stores[store_no],0))</f>
        <v>A</v>
      </c>
      <c r="G477" t="str">
        <f>INDEX(Stores[location_city],MATCH(Sales[[#This Row],[store_no]],Stores[store_no],0))</f>
        <v>Carmel</v>
      </c>
      <c r="H477" t="str">
        <f>INDEX(Stores[location_state],MATCH(Sales[[#This Row],[store_no]],Stores[store_no],0))</f>
        <v>Indiana</v>
      </c>
      <c r="I477">
        <f>INDEX(Stores[sqft],MATCH(Sales[[#This Row],[store_no]],Stores[store_no],0))</f>
        <v>198500</v>
      </c>
      <c r="J477" s="4" t="str">
        <f>INDEX(Departments[dept_name],MATCH(Sales[[#This Row],[dept_no]],Departments[dept_no],0))</f>
        <v>Beauty</v>
      </c>
      <c r="K477" s="4" t="str">
        <f>CONCATENATE(Sales[[#This Row],[region]],Sales[[#This Row],[storetype]])</f>
        <v>2A</v>
      </c>
      <c r="L477" s="4">
        <f>INDEX(RegionStoreCount[Store Count],MATCH(Sales[[#This Row],[RegionStoretype]],RegionStoreCount[Region/Type],0))</f>
        <v>5</v>
      </c>
      <c r="M477" s="4">
        <f>AND(Sales[[#This Row],[date]]&lt;=TY_YTDMax,Sales[[#This Row],[date]]&gt;=TY_YTDMin)*Sales[[#This Row],[sales]]</f>
        <v>0</v>
      </c>
      <c r="N477" s="4">
        <f>AND(Sales[[#This Row],[date]]&lt;=LY_YTDMax,Sales[[#This Row],[date]]&gt;=LY_YTDMin)*Sales[[#This Row],[sales]]</f>
        <v>142186.2488</v>
      </c>
      <c r="O477" s="4">
        <f>AND(Sales[[#This Row],[date]]&gt;=YoY_Min,Sales[[#This Row],[date]]&lt;=TY_YTDMax)*(Sales[[#This Row],[sales]]/Sales[[#This Row],[sqft]])</f>
        <v>0</v>
      </c>
      <c r="P477" s="4">
        <f>SUMIF(Sales[RegionStoretype],Sales[[#This Row],[RegionStoretype]],Sales[YoY_SSF])/Sales[[#This Row],[Region_TypeCount]]</f>
        <v>60.052789354368521</v>
      </c>
    </row>
    <row r="478" spans="1:16" x14ac:dyDescent="0.25">
      <c r="A478" s="1">
        <v>42741</v>
      </c>
      <c r="B478">
        <v>26</v>
      </c>
      <c r="C478">
        <v>4</v>
      </c>
      <c r="D478">
        <v>14292.755300000001</v>
      </c>
      <c r="E478">
        <f>INDEX(Stores[region],MATCH(Sales[[#This Row],[store_no]],Stores[store_no],0))</f>
        <v>2</v>
      </c>
      <c r="F478" t="str">
        <f>INDEX(Stores[storetype],MATCH(Sales[[#This Row],[store_no]],Stores[store_no],0))</f>
        <v>A</v>
      </c>
      <c r="G478" t="str">
        <f>INDEX(Stores[location_city],MATCH(Sales[[#This Row],[store_no]],Stores[store_no],0))</f>
        <v>Carmel</v>
      </c>
      <c r="H478" t="str">
        <f>INDEX(Stores[location_state],MATCH(Sales[[#This Row],[store_no]],Stores[store_no],0))</f>
        <v>Indiana</v>
      </c>
      <c r="I478">
        <f>INDEX(Stores[sqft],MATCH(Sales[[#This Row],[store_no]],Stores[store_no],0))</f>
        <v>198500</v>
      </c>
      <c r="J478" s="4" t="str">
        <f>INDEX(Departments[dept_name],MATCH(Sales[[#This Row],[dept_no]],Departments[dept_no],0))</f>
        <v>Books</v>
      </c>
      <c r="K478" s="4" t="str">
        <f>CONCATENATE(Sales[[#This Row],[region]],Sales[[#This Row],[storetype]])</f>
        <v>2A</v>
      </c>
      <c r="L478" s="4">
        <f>INDEX(RegionStoreCount[Store Count],MATCH(Sales[[#This Row],[RegionStoretype]],RegionStoreCount[Region/Type],0))</f>
        <v>5</v>
      </c>
      <c r="M478" s="4">
        <f>AND(Sales[[#This Row],[date]]&lt;=TY_YTDMax,Sales[[#This Row],[date]]&gt;=TY_YTDMin)*Sales[[#This Row],[sales]]</f>
        <v>0</v>
      </c>
      <c r="N478" s="4">
        <f>AND(Sales[[#This Row],[date]]&lt;=LY_YTDMax,Sales[[#This Row],[date]]&gt;=LY_YTDMin)*Sales[[#This Row],[sales]]</f>
        <v>14292.755300000001</v>
      </c>
      <c r="O478" s="4">
        <f>AND(Sales[[#This Row],[date]]&gt;=YoY_Min,Sales[[#This Row],[date]]&lt;=TY_YTDMax)*(Sales[[#This Row],[sales]]/Sales[[#This Row],[sqft]])</f>
        <v>0</v>
      </c>
      <c r="P478" s="4">
        <f>SUMIF(Sales[RegionStoretype],Sales[[#This Row],[RegionStoretype]],Sales[YoY_SSF])/Sales[[#This Row],[Region_TypeCount]]</f>
        <v>60.052789354368521</v>
      </c>
    </row>
    <row r="479" spans="1:16" x14ac:dyDescent="0.25">
      <c r="A479" s="1">
        <v>42741</v>
      </c>
      <c r="B479">
        <v>26</v>
      </c>
      <c r="C479">
        <v>6</v>
      </c>
      <c r="D479">
        <v>21358.709500000001</v>
      </c>
      <c r="E479">
        <f>INDEX(Stores[region],MATCH(Sales[[#This Row],[store_no]],Stores[store_no],0))</f>
        <v>2</v>
      </c>
      <c r="F479" t="str">
        <f>INDEX(Stores[storetype],MATCH(Sales[[#This Row],[store_no]],Stores[store_no],0))</f>
        <v>A</v>
      </c>
      <c r="G479" t="str">
        <f>INDEX(Stores[location_city],MATCH(Sales[[#This Row],[store_no]],Stores[store_no],0))</f>
        <v>Carmel</v>
      </c>
      <c r="H479" t="str">
        <f>INDEX(Stores[location_state],MATCH(Sales[[#This Row],[store_no]],Stores[store_no],0))</f>
        <v>Indiana</v>
      </c>
      <c r="I479">
        <f>INDEX(Stores[sqft],MATCH(Sales[[#This Row],[store_no]],Stores[store_no],0))</f>
        <v>198500</v>
      </c>
      <c r="J479" s="4" t="str">
        <f>INDEX(Departments[dept_name],MATCH(Sales[[#This Row],[dept_no]],Departments[dept_no],0))</f>
        <v>Computers</v>
      </c>
      <c r="K479" s="4" t="str">
        <f>CONCATENATE(Sales[[#This Row],[region]],Sales[[#This Row],[storetype]])</f>
        <v>2A</v>
      </c>
      <c r="L479" s="4">
        <f>INDEX(RegionStoreCount[Store Count],MATCH(Sales[[#This Row],[RegionStoretype]],RegionStoreCount[Region/Type],0))</f>
        <v>5</v>
      </c>
      <c r="M479" s="4">
        <f>AND(Sales[[#This Row],[date]]&lt;=TY_YTDMax,Sales[[#This Row],[date]]&gt;=TY_YTDMin)*Sales[[#This Row],[sales]]</f>
        <v>0</v>
      </c>
      <c r="N479" s="4">
        <f>AND(Sales[[#This Row],[date]]&lt;=LY_YTDMax,Sales[[#This Row],[date]]&gt;=LY_YTDMin)*Sales[[#This Row],[sales]]</f>
        <v>21358.709500000001</v>
      </c>
      <c r="O479" s="4">
        <f>AND(Sales[[#This Row],[date]]&gt;=YoY_Min,Sales[[#This Row],[date]]&lt;=TY_YTDMax)*(Sales[[#This Row],[sales]]/Sales[[#This Row],[sqft]])</f>
        <v>0</v>
      </c>
      <c r="P479" s="4">
        <f>SUMIF(Sales[RegionStoretype],Sales[[#This Row],[RegionStoretype]],Sales[YoY_SSF])/Sales[[#This Row],[Region_TypeCount]]</f>
        <v>60.052789354368521</v>
      </c>
    </row>
    <row r="480" spans="1:16" x14ac:dyDescent="0.25">
      <c r="A480" s="1">
        <v>42741</v>
      </c>
      <c r="B480">
        <v>26</v>
      </c>
      <c r="C480">
        <v>7</v>
      </c>
      <c r="D480">
        <v>83511.281299999988</v>
      </c>
      <c r="E480">
        <f>INDEX(Stores[region],MATCH(Sales[[#This Row],[store_no]],Stores[store_no],0))</f>
        <v>2</v>
      </c>
      <c r="F480" t="str">
        <f>INDEX(Stores[storetype],MATCH(Sales[[#This Row],[store_no]],Stores[store_no],0))</f>
        <v>A</v>
      </c>
      <c r="G480" t="str">
        <f>INDEX(Stores[location_city],MATCH(Sales[[#This Row],[store_no]],Stores[store_no],0))</f>
        <v>Carmel</v>
      </c>
      <c r="H480" t="str">
        <f>INDEX(Stores[location_state],MATCH(Sales[[#This Row],[store_no]],Stores[store_no],0))</f>
        <v>Indiana</v>
      </c>
      <c r="I480">
        <f>INDEX(Stores[sqft],MATCH(Sales[[#This Row],[store_no]],Stores[store_no],0))</f>
        <v>198500</v>
      </c>
      <c r="J480" s="4" t="str">
        <f>INDEX(Departments[dept_name],MATCH(Sales[[#This Row],[dept_no]],Departments[dept_no],0))</f>
        <v>Electronics</v>
      </c>
      <c r="K480" s="4" t="str">
        <f>CONCATENATE(Sales[[#This Row],[region]],Sales[[#This Row],[storetype]])</f>
        <v>2A</v>
      </c>
      <c r="L480" s="4">
        <f>INDEX(RegionStoreCount[Store Count],MATCH(Sales[[#This Row],[RegionStoretype]],RegionStoreCount[Region/Type],0))</f>
        <v>5</v>
      </c>
      <c r="M480" s="4">
        <f>AND(Sales[[#This Row],[date]]&lt;=TY_YTDMax,Sales[[#This Row],[date]]&gt;=TY_YTDMin)*Sales[[#This Row],[sales]]</f>
        <v>0</v>
      </c>
      <c r="N480" s="4">
        <f>AND(Sales[[#This Row],[date]]&lt;=LY_YTDMax,Sales[[#This Row],[date]]&gt;=LY_YTDMin)*Sales[[#This Row],[sales]]</f>
        <v>83511.281299999988</v>
      </c>
      <c r="O480" s="4">
        <f>AND(Sales[[#This Row],[date]]&gt;=YoY_Min,Sales[[#This Row],[date]]&lt;=TY_YTDMax)*(Sales[[#This Row],[sales]]/Sales[[#This Row],[sqft]])</f>
        <v>0</v>
      </c>
      <c r="P480" s="4">
        <f>SUMIF(Sales[RegionStoretype],Sales[[#This Row],[RegionStoretype]],Sales[YoY_SSF])/Sales[[#This Row],[Region_TypeCount]]</f>
        <v>60.052789354368521</v>
      </c>
    </row>
    <row r="481" spans="1:16" x14ac:dyDescent="0.25">
      <c r="A481" s="1">
        <v>42741</v>
      </c>
      <c r="B481">
        <v>26</v>
      </c>
      <c r="C481">
        <v>8</v>
      </c>
      <c r="D481">
        <v>26679.447800000002</v>
      </c>
      <c r="E481">
        <f>INDEX(Stores[region],MATCH(Sales[[#This Row],[store_no]],Stores[store_no],0))</f>
        <v>2</v>
      </c>
      <c r="F481" t="str">
        <f>INDEX(Stores[storetype],MATCH(Sales[[#This Row],[store_no]],Stores[store_no],0))</f>
        <v>A</v>
      </c>
      <c r="G481" t="str">
        <f>INDEX(Stores[location_city],MATCH(Sales[[#This Row],[store_no]],Stores[store_no],0))</f>
        <v>Carmel</v>
      </c>
      <c r="H481" t="str">
        <f>INDEX(Stores[location_state],MATCH(Sales[[#This Row],[store_no]],Stores[store_no],0))</f>
        <v>Indiana</v>
      </c>
      <c r="I481">
        <f>INDEX(Stores[sqft],MATCH(Sales[[#This Row],[store_no]],Stores[store_no],0))</f>
        <v>198500</v>
      </c>
      <c r="J481" s="4" t="str">
        <f>INDEX(Departments[dept_name],MATCH(Sales[[#This Row],[dept_no]],Departments[dept_no],0))</f>
        <v>Games</v>
      </c>
      <c r="K481" s="4" t="str">
        <f>CONCATENATE(Sales[[#This Row],[region]],Sales[[#This Row],[storetype]])</f>
        <v>2A</v>
      </c>
      <c r="L481" s="4">
        <f>INDEX(RegionStoreCount[Store Count],MATCH(Sales[[#This Row],[RegionStoretype]],RegionStoreCount[Region/Type],0))</f>
        <v>5</v>
      </c>
      <c r="M481" s="4">
        <f>AND(Sales[[#This Row],[date]]&lt;=TY_YTDMax,Sales[[#This Row],[date]]&gt;=TY_YTDMin)*Sales[[#This Row],[sales]]</f>
        <v>0</v>
      </c>
      <c r="N481" s="4">
        <f>AND(Sales[[#This Row],[date]]&lt;=LY_YTDMax,Sales[[#This Row],[date]]&gt;=LY_YTDMin)*Sales[[#This Row],[sales]]</f>
        <v>26679.447800000002</v>
      </c>
      <c r="O481" s="4">
        <f>AND(Sales[[#This Row],[date]]&gt;=YoY_Min,Sales[[#This Row],[date]]&lt;=TY_YTDMax)*(Sales[[#This Row],[sales]]/Sales[[#This Row],[sqft]])</f>
        <v>0</v>
      </c>
      <c r="P481" s="4">
        <f>SUMIF(Sales[RegionStoretype],Sales[[#This Row],[RegionStoretype]],Sales[YoY_SSF])/Sales[[#This Row],[Region_TypeCount]]</f>
        <v>60.052789354368521</v>
      </c>
    </row>
    <row r="482" spans="1:16" x14ac:dyDescent="0.25">
      <c r="A482" s="1">
        <v>42741</v>
      </c>
      <c r="B482">
        <v>26</v>
      </c>
      <c r="C482">
        <v>9</v>
      </c>
      <c r="D482">
        <v>41329.876600000003</v>
      </c>
      <c r="E482">
        <f>INDEX(Stores[region],MATCH(Sales[[#This Row],[store_no]],Stores[store_no],0))</f>
        <v>2</v>
      </c>
      <c r="F482" t="str">
        <f>INDEX(Stores[storetype],MATCH(Sales[[#This Row],[store_no]],Stores[store_no],0))</f>
        <v>A</v>
      </c>
      <c r="G482" t="str">
        <f>INDEX(Stores[location_city],MATCH(Sales[[#This Row],[store_no]],Stores[store_no],0))</f>
        <v>Carmel</v>
      </c>
      <c r="H482" t="str">
        <f>INDEX(Stores[location_state],MATCH(Sales[[#This Row],[store_no]],Stores[store_no],0))</f>
        <v>Indiana</v>
      </c>
      <c r="I482">
        <f>INDEX(Stores[sqft],MATCH(Sales[[#This Row],[store_no]],Stores[store_no],0))</f>
        <v>198500</v>
      </c>
      <c r="J482" s="4" t="str">
        <f>INDEX(Departments[dept_name],MATCH(Sales[[#This Row],[dept_no]],Departments[dept_no],0))</f>
        <v>Garden</v>
      </c>
      <c r="K482" s="4" t="str">
        <f>CONCATENATE(Sales[[#This Row],[region]],Sales[[#This Row],[storetype]])</f>
        <v>2A</v>
      </c>
      <c r="L482" s="4">
        <f>INDEX(RegionStoreCount[Store Count],MATCH(Sales[[#This Row],[RegionStoretype]],RegionStoreCount[Region/Type],0))</f>
        <v>5</v>
      </c>
      <c r="M482" s="4">
        <f>AND(Sales[[#This Row],[date]]&lt;=TY_YTDMax,Sales[[#This Row],[date]]&gt;=TY_YTDMin)*Sales[[#This Row],[sales]]</f>
        <v>0</v>
      </c>
      <c r="N482" s="4">
        <f>AND(Sales[[#This Row],[date]]&lt;=LY_YTDMax,Sales[[#This Row],[date]]&gt;=LY_YTDMin)*Sales[[#This Row],[sales]]</f>
        <v>41329.876600000003</v>
      </c>
      <c r="O482" s="4">
        <f>AND(Sales[[#This Row],[date]]&gt;=YoY_Min,Sales[[#This Row],[date]]&lt;=TY_YTDMax)*(Sales[[#This Row],[sales]]/Sales[[#This Row],[sqft]])</f>
        <v>0</v>
      </c>
      <c r="P482" s="4">
        <f>SUMIF(Sales[RegionStoretype],Sales[[#This Row],[RegionStoretype]],Sales[YoY_SSF])/Sales[[#This Row],[Region_TypeCount]]</f>
        <v>60.052789354368521</v>
      </c>
    </row>
    <row r="483" spans="1:16" x14ac:dyDescent="0.25">
      <c r="A483" s="1">
        <v>42741</v>
      </c>
      <c r="B483">
        <v>26</v>
      </c>
      <c r="C483">
        <v>10</v>
      </c>
      <c r="D483">
        <v>23563.3266</v>
      </c>
      <c r="E483">
        <f>INDEX(Stores[region],MATCH(Sales[[#This Row],[store_no]],Stores[store_no],0))</f>
        <v>2</v>
      </c>
      <c r="F483" t="str">
        <f>INDEX(Stores[storetype],MATCH(Sales[[#This Row],[store_no]],Stores[store_no],0))</f>
        <v>A</v>
      </c>
      <c r="G483" t="str">
        <f>INDEX(Stores[location_city],MATCH(Sales[[#This Row],[store_no]],Stores[store_no],0))</f>
        <v>Carmel</v>
      </c>
      <c r="H483" t="str">
        <f>INDEX(Stores[location_state],MATCH(Sales[[#This Row],[store_no]],Stores[store_no],0))</f>
        <v>Indiana</v>
      </c>
      <c r="I483">
        <f>INDEX(Stores[sqft],MATCH(Sales[[#This Row],[store_no]],Stores[store_no],0))</f>
        <v>198500</v>
      </c>
      <c r="J483" s="4" t="str">
        <f>INDEX(Departments[dept_name],MATCH(Sales[[#This Row],[dept_no]],Departments[dept_no],0))</f>
        <v>Health</v>
      </c>
      <c r="K483" s="4" t="str">
        <f>CONCATENATE(Sales[[#This Row],[region]],Sales[[#This Row],[storetype]])</f>
        <v>2A</v>
      </c>
      <c r="L483" s="4">
        <f>INDEX(RegionStoreCount[Store Count],MATCH(Sales[[#This Row],[RegionStoretype]],RegionStoreCount[Region/Type],0))</f>
        <v>5</v>
      </c>
      <c r="M483" s="4">
        <f>AND(Sales[[#This Row],[date]]&lt;=TY_YTDMax,Sales[[#This Row],[date]]&gt;=TY_YTDMin)*Sales[[#This Row],[sales]]</f>
        <v>0</v>
      </c>
      <c r="N483" s="4">
        <f>AND(Sales[[#This Row],[date]]&lt;=LY_YTDMax,Sales[[#This Row],[date]]&gt;=LY_YTDMin)*Sales[[#This Row],[sales]]</f>
        <v>23563.3266</v>
      </c>
      <c r="O483" s="4">
        <f>AND(Sales[[#This Row],[date]]&gt;=YoY_Min,Sales[[#This Row],[date]]&lt;=TY_YTDMax)*(Sales[[#This Row],[sales]]/Sales[[#This Row],[sqft]])</f>
        <v>0</v>
      </c>
      <c r="P483" s="4">
        <f>SUMIF(Sales[RegionStoretype],Sales[[#This Row],[RegionStoretype]],Sales[YoY_SSF])/Sales[[#This Row],[Region_TypeCount]]</f>
        <v>60.052789354368521</v>
      </c>
    </row>
    <row r="484" spans="1:16" x14ac:dyDescent="0.25">
      <c r="A484" s="1">
        <v>42741</v>
      </c>
      <c r="B484">
        <v>26</v>
      </c>
      <c r="C484">
        <v>11</v>
      </c>
      <c r="D484">
        <v>81825.325899999996</v>
      </c>
      <c r="E484">
        <f>INDEX(Stores[region],MATCH(Sales[[#This Row],[store_no]],Stores[store_no],0))</f>
        <v>2</v>
      </c>
      <c r="F484" t="str">
        <f>INDEX(Stores[storetype],MATCH(Sales[[#This Row],[store_no]],Stores[store_no],0))</f>
        <v>A</v>
      </c>
      <c r="G484" t="str">
        <f>INDEX(Stores[location_city],MATCH(Sales[[#This Row],[store_no]],Stores[store_no],0))</f>
        <v>Carmel</v>
      </c>
      <c r="H484" t="str">
        <f>INDEX(Stores[location_state],MATCH(Sales[[#This Row],[store_no]],Stores[store_no],0))</f>
        <v>Indiana</v>
      </c>
      <c r="I484">
        <f>INDEX(Stores[sqft],MATCH(Sales[[#This Row],[store_no]],Stores[store_no],0))</f>
        <v>198500</v>
      </c>
      <c r="J484" s="4" t="str">
        <f>INDEX(Departments[dept_name],MATCH(Sales[[#This Row],[dept_no]],Departments[dept_no],0))</f>
        <v>Home</v>
      </c>
      <c r="K484" s="4" t="str">
        <f>CONCATENATE(Sales[[#This Row],[region]],Sales[[#This Row],[storetype]])</f>
        <v>2A</v>
      </c>
      <c r="L484" s="4">
        <f>INDEX(RegionStoreCount[Store Count],MATCH(Sales[[#This Row],[RegionStoretype]],RegionStoreCount[Region/Type],0))</f>
        <v>5</v>
      </c>
      <c r="M484" s="4">
        <f>AND(Sales[[#This Row],[date]]&lt;=TY_YTDMax,Sales[[#This Row],[date]]&gt;=TY_YTDMin)*Sales[[#This Row],[sales]]</f>
        <v>0</v>
      </c>
      <c r="N484" s="4">
        <f>AND(Sales[[#This Row],[date]]&lt;=LY_YTDMax,Sales[[#This Row],[date]]&gt;=LY_YTDMin)*Sales[[#This Row],[sales]]</f>
        <v>81825.325899999996</v>
      </c>
      <c r="O484" s="4">
        <f>AND(Sales[[#This Row],[date]]&gt;=YoY_Min,Sales[[#This Row],[date]]&lt;=TY_YTDMax)*(Sales[[#This Row],[sales]]/Sales[[#This Row],[sqft]])</f>
        <v>0</v>
      </c>
      <c r="P484" s="4">
        <f>SUMIF(Sales[RegionStoretype],Sales[[#This Row],[RegionStoretype]],Sales[YoY_SSF])/Sales[[#This Row],[Region_TypeCount]]</f>
        <v>60.052789354368521</v>
      </c>
    </row>
    <row r="485" spans="1:16" x14ac:dyDescent="0.25">
      <c r="A485" s="1">
        <v>42741</v>
      </c>
      <c r="B485">
        <v>26</v>
      </c>
      <c r="C485">
        <v>12</v>
      </c>
      <c r="D485">
        <v>44825.526999999995</v>
      </c>
      <c r="E485">
        <f>INDEX(Stores[region],MATCH(Sales[[#This Row],[store_no]],Stores[store_no],0))</f>
        <v>2</v>
      </c>
      <c r="F485" t="str">
        <f>INDEX(Stores[storetype],MATCH(Sales[[#This Row],[store_no]],Stores[store_no],0))</f>
        <v>A</v>
      </c>
      <c r="G485" t="str">
        <f>INDEX(Stores[location_city],MATCH(Sales[[#This Row],[store_no]],Stores[store_no],0))</f>
        <v>Carmel</v>
      </c>
      <c r="H485" t="str">
        <f>INDEX(Stores[location_state],MATCH(Sales[[#This Row],[store_no]],Stores[store_no],0))</f>
        <v>Indiana</v>
      </c>
      <c r="I485">
        <f>INDEX(Stores[sqft],MATCH(Sales[[#This Row],[store_no]],Stores[store_no],0))</f>
        <v>198500</v>
      </c>
      <c r="J485" s="4" t="str">
        <f>INDEX(Departments[dept_name],MATCH(Sales[[#This Row],[dept_no]],Departments[dept_no],0))</f>
        <v>Jewelery</v>
      </c>
      <c r="K485" s="4" t="str">
        <f>CONCATENATE(Sales[[#This Row],[region]],Sales[[#This Row],[storetype]])</f>
        <v>2A</v>
      </c>
      <c r="L485" s="4">
        <f>INDEX(RegionStoreCount[Store Count],MATCH(Sales[[#This Row],[RegionStoretype]],RegionStoreCount[Region/Type],0))</f>
        <v>5</v>
      </c>
      <c r="M485" s="4">
        <f>AND(Sales[[#This Row],[date]]&lt;=TY_YTDMax,Sales[[#This Row],[date]]&gt;=TY_YTDMin)*Sales[[#This Row],[sales]]</f>
        <v>0</v>
      </c>
      <c r="N485" s="4">
        <f>AND(Sales[[#This Row],[date]]&lt;=LY_YTDMax,Sales[[#This Row],[date]]&gt;=LY_YTDMin)*Sales[[#This Row],[sales]]</f>
        <v>44825.526999999995</v>
      </c>
      <c r="O485" s="4">
        <f>AND(Sales[[#This Row],[date]]&gt;=YoY_Min,Sales[[#This Row],[date]]&lt;=TY_YTDMax)*(Sales[[#This Row],[sales]]/Sales[[#This Row],[sqft]])</f>
        <v>0</v>
      </c>
      <c r="P485" s="4">
        <f>SUMIF(Sales[RegionStoretype],Sales[[#This Row],[RegionStoretype]],Sales[YoY_SSF])/Sales[[#This Row],[Region_TypeCount]]</f>
        <v>60.052789354368521</v>
      </c>
    </row>
    <row r="486" spans="1:16" x14ac:dyDescent="0.25">
      <c r="A486" s="1">
        <v>42741</v>
      </c>
      <c r="B486">
        <v>26</v>
      </c>
      <c r="C486">
        <v>13</v>
      </c>
      <c r="D486">
        <v>102146.30979999999</v>
      </c>
      <c r="E486">
        <f>INDEX(Stores[region],MATCH(Sales[[#This Row],[store_no]],Stores[store_no],0))</f>
        <v>2</v>
      </c>
      <c r="F486" t="str">
        <f>INDEX(Stores[storetype],MATCH(Sales[[#This Row],[store_no]],Stores[store_no],0))</f>
        <v>A</v>
      </c>
      <c r="G486" t="str">
        <f>INDEX(Stores[location_city],MATCH(Sales[[#This Row],[store_no]],Stores[store_no],0))</f>
        <v>Carmel</v>
      </c>
      <c r="H486" t="str">
        <f>INDEX(Stores[location_state],MATCH(Sales[[#This Row],[store_no]],Stores[store_no],0))</f>
        <v>Indiana</v>
      </c>
      <c r="I486">
        <f>INDEX(Stores[sqft],MATCH(Sales[[#This Row],[store_no]],Stores[store_no],0))</f>
        <v>198500</v>
      </c>
      <c r="J486" s="4" t="str">
        <f>INDEX(Departments[dept_name],MATCH(Sales[[#This Row],[dept_no]],Departments[dept_no],0))</f>
        <v>Kids</v>
      </c>
      <c r="K486" s="4" t="str">
        <f>CONCATENATE(Sales[[#This Row],[region]],Sales[[#This Row],[storetype]])</f>
        <v>2A</v>
      </c>
      <c r="L486" s="4">
        <f>INDEX(RegionStoreCount[Store Count],MATCH(Sales[[#This Row],[RegionStoretype]],RegionStoreCount[Region/Type],0))</f>
        <v>5</v>
      </c>
      <c r="M486" s="4">
        <f>AND(Sales[[#This Row],[date]]&lt;=TY_YTDMax,Sales[[#This Row],[date]]&gt;=TY_YTDMin)*Sales[[#This Row],[sales]]</f>
        <v>0</v>
      </c>
      <c r="N486" s="4">
        <f>AND(Sales[[#This Row],[date]]&lt;=LY_YTDMax,Sales[[#This Row],[date]]&gt;=LY_YTDMin)*Sales[[#This Row],[sales]]</f>
        <v>102146.30979999999</v>
      </c>
      <c r="O486" s="4">
        <f>AND(Sales[[#This Row],[date]]&gt;=YoY_Min,Sales[[#This Row],[date]]&lt;=TY_YTDMax)*(Sales[[#This Row],[sales]]/Sales[[#This Row],[sqft]])</f>
        <v>0</v>
      </c>
      <c r="P486" s="4">
        <f>SUMIF(Sales[RegionStoretype],Sales[[#This Row],[RegionStoretype]],Sales[YoY_SSF])/Sales[[#This Row],[Region_TypeCount]]</f>
        <v>60.052789354368521</v>
      </c>
    </row>
    <row r="487" spans="1:16" x14ac:dyDescent="0.25">
      <c r="A487" s="1">
        <v>42741</v>
      </c>
      <c r="B487">
        <v>26</v>
      </c>
      <c r="C487">
        <v>14</v>
      </c>
      <c r="D487">
        <v>33078.335399999996</v>
      </c>
      <c r="E487">
        <f>INDEX(Stores[region],MATCH(Sales[[#This Row],[store_no]],Stores[store_no],0))</f>
        <v>2</v>
      </c>
      <c r="F487" t="str">
        <f>INDEX(Stores[storetype],MATCH(Sales[[#This Row],[store_no]],Stores[store_no],0))</f>
        <v>A</v>
      </c>
      <c r="G487" t="str">
        <f>INDEX(Stores[location_city],MATCH(Sales[[#This Row],[store_no]],Stores[store_no],0))</f>
        <v>Carmel</v>
      </c>
      <c r="H487" t="str">
        <f>INDEX(Stores[location_state],MATCH(Sales[[#This Row],[store_no]],Stores[store_no],0))</f>
        <v>Indiana</v>
      </c>
      <c r="I487">
        <f>INDEX(Stores[sqft],MATCH(Sales[[#This Row],[store_no]],Stores[store_no],0))</f>
        <v>198500</v>
      </c>
      <c r="J487" s="4" t="str">
        <f>INDEX(Departments[dept_name],MATCH(Sales[[#This Row],[dept_no]],Departments[dept_no],0))</f>
        <v>Movies</v>
      </c>
      <c r="K487" s="4" t="str">
        <f>CONCATENATE(Sales[[#This Row],[region]],Sales[[#This Row],[storetype]])</f>
        <v>2A</v>
      </c>
      <c r="L487" s="4">
        <f>INDEX(RegionStoreCount[Store Count],MATCH(Sales[[#This Row],[RegionStoretype]],RegionStoreCount[Region/Type],0))</f>
        <v>5</v>
      </c>
      <c r="M487" s="4">
        <f>AND(Sales[[#This Row],[date]]&lt;=TY_YTDMax,Sales[[#This Row],[date]]&gt;=TY_YTDMin)*Sales[[#This Row],[sales]]</f>
        <v>0</v>
      </c>
      <c r="N487" s="4">
        <f>AND(Sales[[#This Row],[date]]&lt;=LY_YTDMax,Sales[[#This Row],[date]]&gt;=LY_YTDMin)*Sales[[#This Row],[sales]]</f>
        <v>33078.335399999996</v>
      </c>
      <c r="O487" s="4">
        <f>AND(Sales[[#This Row],[date]]&gt;=YoY_Min,Sales[[#This Row],[date]]&lt;=TY_YTDMax)*(Sales[[#This Row],[sales]]/Sales[[#This Row],[sqft]])</f>
        <v>0</v>
      </c>
      <c r="P487" s="4">
        <f>SUMIF(Sales[RegionStoretype],Sales[[#This Row],[RegionStoretype]],Sales[YoY_SSF])/Sales[[#This Row],[Region_TypeCount]]</f>
        <v>60.052789354368521</v>
      </c>
    </row>
    <row r="488" spans="1:16" x14ac:dyDescent="0.25">
      <c r="A488" s="1">
        <v>42741</v>
      </c>
      <c r="B488">
        <v>26</v>
      </c>
      <c r="C488">
        <v>15</v>
      </c>
      <c r="D488">
        <v>70777.239000000001</v>
      </c>
      <c r="E488">
        <f>INDEX(Stores[region],MATCH(Sales[[#This Row],[store_no]],Stores[store_no],0))</f>
        <v>2</v>
      </c>
      <c r="F488" t="str">
        <f>INDEX(Stores[storetype],MATCH(Sales[[#This Row],[store_no]],Stores[store_no],0))</f>
        <v>A</v>
      </c>
      <c r="G488" t="str">
        <f>INDEX(Stores[location_city],MATCH(Sales[[#This Row],[store_no]],Stores[store_no],0))</f>
        <v>Carmel</v>
      </c>
      <c r="H488" t="str">
        <f>INDEX(Stores[location_state],MATCH(Sales[[#This Row],[store_no]],Stores[store_no],0))</f>
        <v>Indiana</v>
      </c>
      <c r="I488">
        <f>INDEX(Stores[sqft],MATCH(Sales[[#This Row],[store_no]],Stores[store_no],0))</f>
        <v>198500</v>
      </c>
      <c r="J488" s="4" t="str">
        <f>INDEX(Departments[dept_name],MATCH(Sales[[#This Row],[dept_no]],Departments[dept_no],0))</f>
        <v>Music</v>
      </c>
      <c r="K488" s="4" t="str">
        <f>CONCATENATE(Sales[[#This Row],[region]],Sales[[#This Row],[storetype]])</f>
        <v>2A</v>
      </c>
      <c r="L488" s="4">
        <f>INDEX(RegionStoreCount[Store Count],MATCH(Sales[[#This Row],[RegionStoretype]],RegionStoreCount[Region/Type],0))</f>
        <v>5</v>
      </c>
      <c r="M488" s="4">
        <f>AND(Sales[[#This Row],[date]]&lt;=TY_YTDMax,Sales[[#This Row],[date]]&gt;=TY_YTDMin)*Sales[[#This Row],[sales]]</f>
        <v>0</v>
      </c>
      <c r="N488" s="4">
        <f>AND(Sales[[#This Row],[date]]&lt;=LY_YTDMax,Sales[[#This Row],[date]]&gt;=LY_YTDMin)*Sales[[#This Row],[sales]]</f>
        <v>70777.239000000001</v>
      </c>
      <c r="O488" s="4">
        <f>AND(Sales[[#This Row],[date]]&gt;=YoY_Min,Sales[[#This Row],[date]]&lt;=TY_YTDMax)*(Sales[[#This Row],[sales]]/Sales[[#This Row],[sqft]])</f>
        <v>0</v>
      </c>
      <c r="P488" s="4">
        <f>SUMIF(Sales[RegionStoretype],Sales[[#This Row],[RegionStoretype]],Sales[YoY_SSF])/Sales[[#This Row],[Region_TypeCount]]</f>
        <v>60.052789354368521</v>
      </c>
    </row>
    <row r="489" spans="1:16" x14ac:dyDescent="0.25">
      <c r="A489" s="1">
        <v>42741</v>
      </c>
      <c r="B489">
        <v>26</v>
      </c>
      <c r="C489">
        <v>16</v>
      </c>
      <c r="D489">
        <v>118990.37139999999</v>
      </c>
      <c r="E489">
        <f>INDEX(Stores[region],MATCH(Sales[[#This Row],[store_no]],Stores[store_no],0))</f>
        <v>2</v>
      </c>
      <c r="F489" t="str">
        <f>INDEX(Stores[storetype],MATCH(Sales[[#This Row],[store_no]],Stores[store_no],0))</f>
        <v>A</v>
      </c>
      <c r="G489" t="str">
        <f>INDEX(Stores[location_city],MATCH(Sales[[#This Row],[store_no]],Stores[store_no],0))</f>
        <v>Carmel</v>
      </c>
      <c r="H489" t="str">
        <f>INDEX(Stores[location_state],MATCH(Sales[[#This Row],[store_no]],Stores[store_no],0))</f>
        <v>Indiana</v>
      </c>
      <c r="I489">
        <f>INDEX(Stores[sqft],MATCH(Sales[[#This Row],[store_no]],Stores[store_no],0))</f>
        <v>198500</v>
      </c>
      <c r="J489" s="4" t="str">
        <f>INDEX(Departments[dept_name],MATCH(Sales[[#This Row],[dept_no]],Departments[dept_no],0))</f>
        <v>Outdoors</v>
      </c>
      <c r="K489" s="4" t="str">
        <f>CONCATENATE(Sales[[#This Row],[region]],Sales[[#This Row],[storetype]])</f>
        <v>2A</v>
      </c>
      <c r="L489" s="4">
        <f>INDEX(RegionStoreCount[Store Count],MATCH(Sales[[#This Row],[RegionStoretype]],RegionStoreCount[Region/Type],0))</f>
        <v>5</v>
      </c>
      <c r="M489" s="4">
        <f>AND(Sales[[#This Row],[date]]&lt;=TY_YTDMax,Sales[[#This Row],[date]]&gt;=TY_YTDMin)*Sales[[#This Row],[sales]]</f>
        <v>0</v>
      </c>
      <c r="N489" s="4">
        <f>AND(Sales[[#This Row],[date]]&lt;=LY_YTDMax,Sales[[#This Row],[date]]&gt;=LY_YTDMin)*Sales[[#This Row],[sales]]</f>
        <v>118990.37139999999</v>
      </c>
      <c r="O489" s="4">
        <f>AND(Sales[[#This Row],[date]]&gt;=YoY_Min,Sales[[#This Row],[date]]&lt;=TY_YTDMax)*(Sales[[#This Row],[sales]]/Sales[[#This Row],[sqft]])</f>
        <v>0</v>
      </c>
      <c r="P489" s="4">
        <f>SUMIF(Sales[RegionStoretype],Sales[[#This Row],[RegionStoretype]],Sales[YoY_SSF])/Sales[[#This Row],[Region_TypeCount]]</f>
        <v>60.052789354368521</v>
      </c>
    </row>
    <row r="490" spans="1:16" x14ac:dyDescent="0.25">
      <c r="A490" s="1">
        <v>42741</v>
      </c>
      <c r="B490">
        <v>26</v>
      </c>
      <c r="C490">
        <v>17</v>
      </c>
      <c r="D490">
        <v>85350.72159999999</v>
      </c>
      <c r="E490">
        <f>INDEX(Stores[region],MATCH(Sales[[#This Row],[store_no]],Stores[store_no],0))</f>
        <v>2</v>
      </c>
      <c r="F490" t="str">
        <f>INDEX(Stores[storetype],MATCH(Sales[[#This Row],[store_no]],Stores[store_no],0))</f>
        <v>A</v>
      </c>
      <c r="G490" t="str">
        <f>INDEX(Stores[location_city],MATCH(Sales[[#This Row],[store_no]],Stores[store_no],0))</f>
        <v>Carmel</v>
      </c>
      <c r="H490" t="str">
        <f>INDEX(Stores[location_state],MATCH(Sales[[#This Row],[store_no]],Stores[store_no],0))</f>
        <v>Indiana</v>
      </c>
      <c r="I490">
        <f>INDEX(Stores[sqft],MATCH(Sales[[#This Row],[store_no]],Stores[store_no],0))</f>
        <v>198500</v>
      </c>
      <c r="J490" s="4" t="str">
        <f>INDEX(Departments[dept_name],MATCH(Sales[[#This Row],[dept_no]],Departments[dept_no],0))</f>
        <v>Shoes</v>
      </c>
      <c r="K490" s="4" t="str">
        <f>CONCATENATE(Sales[[#This Row],[region]],Sales[[#This Row],[storetype]])</f>
        <v>2A</v>
      </c>
      <c r="L490" s="4">
        <f>INDEX(RegionStoreCount[Store Count],MATCH(Sales[[#This Row],[RegionStoretype]],RegionStoreCount[Region/Type],0))</f>
        <v>5</v>
      </c>
      <c r="M490" s="4">
        <f>AND(Sales[[#This Row],[date]]&lt;=TY_YTDMax,Sales[[#This Row],[date]]&gt;=TY_YTDMin)*Sales[[#This Row],[sales]]</f>
        <v>0</v>
      </c>
      <c r="N490" s="4">
        <f>AND(Sales[[#This Row],[date]]&lt;=LY_YTDMax,Sales[[#This Row],[date]]&gt;=LY_YTDMin)*Sales[[#This Row],[sales]]</f>
        <v>85350.72159999999</v>
      </c>
      <c r="O490" s="4">
        <f>AND(Sales[[#This Row],[date]]&gt;=YoY_Min,Sales[[#This Row],[date]]&lt;=TY_YTDMax)*(Sales[[#This Row],[sales]]/Sales[[#This Row],[sqft]])</f>
        <v>0</v>
      </c>
      <c r="P490" s="4">
        <f>SUMIF(Sales[RegionStoretype],Sales[[#This Row],[RegionStoretype]],Sales[YoY_SSF])/Sales[[#This Row],[Region_TypeCount]]</f>
        <v>60.052789354368521</v>
      </c>
    </row>
    <row r="491" spans="1:16" x14ac:dyDescent="0.25">
      <c r="A491" s="1">
        <v>42741</v>
      </c>
      <c r="B491">
        <v>26</v>
      </c>
      <c r="C491">
        <v>18</v>
      </c>
      <c r="D491">
        <v>119182.89780000001</v>
      </c>
      <c r="E491">
        <f>INDEX(Stores[region],MATCH(Sales[[#This Row],[store_no]],Stores[store_no],0))</f>
        <v>2</v>
      </c>
      <c r="F491" t="str">
        <f>INDEX(Stores[storetype],MATCH(Sales[[#This Row],[store_no]],Stores[store_no],0))</f>
        <v>A</v>
      </c>
      <c r="G491" t="str">
        <f>INDEX(Stores[location_city],MATCH(Sales[[#This Row],[store_no]],Stores[store_no],0))</f>
        <v>Carmel</v>
      </c>
      <c r="H491" t="str">
        <f>INDEX(Stores[location_state],MATCH(Sales[[#This Row],[store_no]],Stores[store_no],0))</f>
        <v>Indiana</v>
      </c>
      <c r="I491">
        <f>INDEX(Stores[sqft],MATCH(Sales[[#This Row],[store_no]],Stores[store_no],0))</f>
        <v>198500</v>
      </c>
      <c r="J491" s="4" t="str">
        <f>INDEX(Departments[dept_name],MATCH(Sales[[#This Row],[dept_no]],Departments[dept_no],0))</f>
        <v>Sports</v>
      </c>
      <c r="K491" s="4" t="str">
        <f>CONCATENATE(Sales[[#This Row],[region]],Sales[[#This Row],[storetype]])</f>
        <v>2A</v>
      </c>
      <c r="L491" s="4">
        <f>INDEX(RegionStoreCount[Store Count],MATCH(Sales[[#This Row],[RegionStoretype]],RegionStoreCount[Region/Type],0))</f>
        <v>5</v>
      </c>
      <c r="M491" s="4">
        <f>AND(Sales[[#This Row],[date]]&lt;=TY_YTDMax,Sales[[#This Row],[date]]&gt;=TY_YTDMin)*Sales[[#This Row],[sales]]</f>
        <v>0</v>
      </c>
      <c r="N491" s="4">
        <f>AND(Sales[[#This Row],[date]]&lt;=LY_YTDMax,Sales[[#This Row],[date]]&gt;=LY_YTDMin)*Sales[[#This Row],[sales]]</f>
        <v>119182.89780000001</v>
      </c>
      <c r="O491" s="4">
        <f>AND(Sales[[#This Row],[date]]&gt;=YoY_Min,Sales[[#This Row],[date]]&lt;=TY_YTDMax)*(Sales[[#This Row],[sales]]/Sales[[#This Row],[sqft]])</f>
        <v>0</v>
      </c>
      <c r="P491" s="4">
        <f>SUMIF(Sales[RegionStoretype],Sales[[#This Row],[RegionStoretype]],Sales[YoY_SSF])/Sales[[#This Row],[Region_TypeCount]]</f>
        <v>60.052789354368521</v>
      </c>
    </row>
    <row r="492" spans="1:16" x14ac:dyDescent="0.25">
      <c r="A492" s="1">
        <v>42741</v>
      </c>
      <c r="B492">
        <v>26</v>
      </c>
      <c r="C492">
        <v>19</v>
      </c>
      <c r="D492">
        <v>12062.86</v>
      </c>
      <c r="E492">
        <f>INDEX(Stores[region],MATCH(Sales[[#This Row],[store_no]],Stores[store_no],0))</f>
        <v>2</v>
      </c>
      <c r="F492" t="str">
        <f>INDEX(Stores[storetype],MATCH(Sales[[#This Row],[store_no]],Stores[store_no],0))</f>
        <v>A</v>
      </c>
      <c r="G492" t="str">
        <f>INDEX(Stores[location_city],MATCH(Sales[[#This Row],[store_no]],Stores[store_no],0))</f>
        <v>Carmel</v>
      </c>
      <c r="H492" t="str">
        <f>INDEX(Stores[location_state],MATCH(Sales[[#This Row],[store_no]],Stores[store_no],0))</f>
        <v>Indiana</v>
      </c>
      <c r="I492">
        <f>INDEX(Stores[sqft],MATCH(Sales[[#This Row],[store_no]],Stores[store_no],0))</f>
        <v>198500</v>
      </c>
      <c r="J492" s="4" t="str">
        <f>INDEX(Departments[dept_name],MATCH(Sales[[#This Row],[dept_no]],Departments[dept_no],0))</f>
        <v>Tools</v>
      </c>
      <c r="K492" s="4" t="str">
        <f>CONCATENATE(Sales[[#This Row],[region]],Sales[[#This Row],[storetype]])</f>
        <v>2A</v>
      </c>
      <c r="L492" s="4">
        <f>INDEX(RegionStoreCount[Store Count],MATCH(Sales[[#This Row],[RegionStoretype]],RegionStoreCount[Region/Type],0))</f>
        <v>5</v>
      </c>
      <c r="M492" s="4">
        <f>AND(Sales[[#This Row],[date]]&lt;=TY_YTDMax,Sales[[#This Row],[date]]&gt;=TY_YTDMin)*Sales[[#This Row],[sales]]</f>
        <v>0</v>
      </c>
      <c r="N492" s="4">
        <f>AND(Sales[[#This Row],[date]]&lt;=LY_YTDMax,Sales[[#This Row],[date]]&gt;=LY_YTDMin)*Sales[[#This Row],[sales]]</f>
        <v>12062.86</v>
      </c>
      <c r="O492" s="4">
        <f>AND(Sales[[#This Row],[date]]&gt;=YoY_Min,Sales[[#This Row],[date]]&lt;=TY_YTDMax)*(Sales[[#This Row],[sales]]/Sales[[#This Row],[sqft]])</f>
        <v>0</v>
      </c>
      <c r="P492" s="4">
        <f>SUMIF(Sales[RegionStoretype],Sales[[#This Row],[RegionStoretype]],Sales[YoY_SSF])/Sales[[#This Row],[Region_TypeCount]]</f>
        <v>60.052789354368521</v>
      </c>
    </row>
    <row r="493" spans="1:16" x14ac:dyDescent="0.25">
      <c r="A493" s="1">
        <v>42741</v>
      </c>
      <c r="B493">
        <v>26</v>
      </c>
      <c r="C493">
        <v>20</v>
      </c>
      <c r="D493">
        <v>1143.2872</v>
      </c>
      <c r="E493">
        <f>INDEX(Stores[region],MATCH(Sales[[#This Row],[store_no]],Stores[store_no],0))</f>
        <v>2</v>
      </c>
      <c r="F493" t="str">
        <f>INDEX(Stores[storetype],MATCH(Sales[[#This Row],[store_no]],Stores[store_no],0))</f>
        <v>A</v>
      </c>
      <c r="G493" t="str">
        <f>INDEX(Stores[location_city],MATCH(Sales[[#This Row],[store_no]],Stores[store_no],0))</f>
        <v>Carmel</v>
      </c>
      <c r="H493" t="str">
        <f>INDEX(Stores[location_state],MATCH(Sales[[#This Row],[store_no]],Stores[store_no],0))</f>
        <v>Indiana</v>
      </c>
      <c r="I493">
        <f>INDEX(Stores[sqft],MATCH(Sales[[#This Row],[store_no]],Stores[store_no],0))</f>
        <v>198500</v>
      </c>
      <c r="J493" s="4" t="str">
        <f>INDEX(Departments[dept_name],MATCH(Sales[[#This Row],[dept_no]],Departments[dept_no],0))</f>
        <v>Toys</v>
      </c>
      <c r="K493" s="4" t="str">
        <f>CONCATENATE(Sales[[#This Row],[region]],Sales[[#This Row],[storetype]])</f>
        <v>2A</v>
      </c>
      <c r="L493" s="4">
        <f>INDEX(RegionStoreCount[Store Count],MATCH(Sales[[#This Row],[RegionStoretype]],RegionStoreCount[Region/Type],0))</f>
        <v>5</v>
      </c>
      <c r="M493" s="4">
        <f>AND(Sales[[#This Row],[date]]&lt;=TY_YTDMax,Sales[[#This Row],[date]]&gt;=TY_YTDMin)*Sales[[#This Row],[sales]]</f>
        <v>0</v>
      </c>
      <c r="N493" s="4">
        <f>AND(Sales[[#This Row],[date]]&lt;=LY_YTDMax,Sales[[#This Row],[date]]&gt;=LY_YTDMin)*Sales[[#This Row],[sales]]</f>
        <v>1143.2872</v>
      </c>
      <c r="O493" s="4">
        <f>AND(Sales[[#This Row],[date]]&gt;=YoY_Min,Sales[[#This Row],[date]]&lt;=TY_YTDMax)*(Sales[[#This Row],[sales]]/Sales[[#This Row],[sqft]])</f>
        <v>0</v>
      </c>
      <c r="P493" s="4">
        <f>SUMIF(Sales[RegionStoretype],Sales[[#This Row],[RegionStoretype]],Sales[YoY_SSF])/Sales[[#This Row],[Region_TypeCount]]</f>
        <v>60.052789354368521</v>
      </c>
    </row>
    <row r="494" spans="1:16" x14ac:dyDescent="0.25">
      <c r="A494" s="1">
        <v>42741</v>
      </c>
      <c r="B494">
        <v>27</v>
      </c>
      <c r="C494">
        <v>1</v>
      </c>
      <c r="D494">
        <v>10069.188099999999</v>
      </c>
      <c r="E494">
        <f>INDEX(Stores[region],MATCH(Sales[[#This Row],[store_no]],Stores[store_no],0))</f>
        <v>3</v>
      </c>
      <c r="F494" t="str">
        <f>INDEX(Stores[storetype],MATCH(Sales[[#This Row],[store_no]],Stores[store_no],0))</f>
        <v>A</v>
      </c>
      <c r="G494" t="str">
        <f>INDEX(Stores[location_city],MATCH(Sales[[#This Row],[store_no]],Stores[store_no],0))</f>
        <v>Springfield</v>
      </c>
      <c r="H494" t="str">
        <f>INDEX(Stores[location_state],MATCH(Sales[[#This Row],[store_no]],Stores[store_no],0))</f>
        <v>Missouri</v>
      </c>
      <c r="I494">
        <f>INDEX(Stores[sqft],MATCH(Sales[[#This Row],[store_no]],Stores[store_no],0))</f>
        <v>158200</v>
      </c>
      <c r="J494" s="4" t="str">
        <f>INDEX(Departments[dept_name],MATCH(Sales[[#This Row],[dept_no]],Departments[dept_no],0))</f>
        <v>Automotive</v>
      </c>
      <c r="K494" s="4" t="str">
        <f>CONCATENATE(Sales[[#This Row],[region]],Sales[[#This Row],[storetype]])</f>
        <v>3A</v>
      </c>
      <c r="L494" s="4">
        <f>INDEX(RegionStoreCount[Store Count],MATCH(Sales[[#This Row],[RegionStoretype]],RegionStoreCount[Region/Type],0))</f>
        <v>9</v>
      </c>
      <c r="M494" s="4">
        <f>AND(Sales[[#This Row],[date]]&lt;=TY_YTDMax,Sales[[#This Row],[date]]&gt;=TY_YTDMin)*Sales[[#This Row],[sales]]</f>
        <v>0</v>
      </c>
      <c r="N494" s="4">
        <f>AND(Sales[[#This Row],[date]]&lt;=LY_YTDMax,Sales[[#This Row],[date]]&gt;=LY_YTDMin)*Sales[[#This Row],[sales]]</f>
        <v>10069.188099999999</v>
      </c>
      <c r="O494" s="4">
        <f>AND(Sales[[#This Row],[date]]&gt;=YoY_Min,Sales[[#This Row],[date]]&lt;=TY_YTDMax)*(Sales[[#This Row],[sales]]/Sales[[#This Row],[sqft]])</f>
        <v>0</v>
      </c>
      <c r="P494" s="4">
        <f>SUMIF(Sales[RegionStoretype],Sales[[#This Row],[RegionStoretype]],Sales[YoY_SSF])/Sales[[#This Row],[Region_TypeCount]]</f>
        <v>53.603836561720975</v>
      </c>
    </row>
    <row r="495" spans="1:16" x14ac:dyDescent="0.25">
      <c r="A495" s="1">
        <v>42741</v>
      </c>
      <c r="B495">
        <v>27</v>
      </c>
      <c r="C495">
        <v>2</v>
      </c>
      <c r="D495">
        <v>67426.675499999998</v>
      </c>
      <c r="E495">
        <f>INDEX(Stores[region],MATCH(Sales[[#This Row],[store_no]],Stores[store_no],0))</f>
        <v>3</v>
      </c>
      <c r="F495" t="str">
        <f>INDEX(Stores[storetype],MATCH(Sales[[#This Row],[store_no]],Stores[store_no],0))</f>
        <v>A</v>
      </c>
      <c r="G495" t="str">
        <f>INDEX(Stores[location_city],MATCH(Sales[[#This Row],[store_no]],Stores[store_no],0))</f>
        <v>Springfield</v>
      </c>
      <c r="H495" t="str">
        <f>INDEX(Stores[location_state],MATCH(Sales[[#This Row],[store_no]],Stores[store_no],0))</f>
        <v>Missouri</v>
      </c>
      <c r="I495">
        <f>INDEX(Stores[sqft],MATCH(Sales[[#This Row],[store_no]],Stores[store_no],0))</f>
        <v>158200</v>
      </c>
      <c r="J495" s="4" t="str">
        <f>INDEX(Departments[dept_name],MATCH(Sales[[#This Row],[dept_no]],Departments[dept_no],0))</f>
        <v>Baby</v>
      </c>
      <c r="K495" s="4" t="str">
        <f>CONCATENATE(Sales[[#This Row],[region]],Sales[[#This Row],[storetype]])</f>
        <v>3A</v>
      </c>
      <c r="L495" s="4">
        <f>INDEX(RegionStoreCount[Store Count],MATCH(Sales[[#This Row],[RegionStoretype]],RegionStoreCount[Region/Type],0))</f>
        <v>9</v>
      </c>
      <c r="M495" s="4">
        <f>AND(Sales[[#This Row],[date]]&lt;=TY_YTDMax,Sales[[#This Row],[date]]&gt;=TY_YTDMin)*Sales[[#This Row],[sales]]</f>
        <v>0</v>
      </c>
      <c r="N495" s="4">
        <f>AND(Sales[[#This Row],[date]]&lt;=LY_YTDMax,Sales[[#This Row],[date]]&gt;=LY_YTDMin)*Sales[[#This Row],[sales]]</f>
        <v>67426.675499999998</v>
      </c>
      <c r="O495" s="4">
        <f>AND(Sales[[#This Row],[date]]&gt;=YoY_Min,Sales[[#This Row],[date]]&lt;=TY_YTDMax)*(Sales[[#This Row],[sales]]/Sales[[#This Row],[sqft]])</f>
        <v>0</v>
      </c>
      <c r="P495" s="4">
        <f>SUMIF(Sales[RegionStoretype],Sales[[#This Row],[RegionStoretype]],Sales[YoY_SSF])/Sales[[#This Row],[Region_TypeCount]]</f>
        <v>53.603836561720975</v>
      </c>
    </row>
    <row r="496" spans="1:16" x14ac:dyDescent="0.25">
      <c r="A496" s="1">
        <v>42741</v>
      </c>
      <c r="B496">
        <v>27</v>
      </c>
      <c r="C496">
        <v>3</v>
      </c>
      <c r="D496">
        <v>74368.6057</v>
      </c>
      <c r="E496">
        <f>INDEX(Stores[region],MATCH(Sales[[#This Row],[store_no]],Stores[store_no],0))</f>
        <v>3</v>
      </c>
      <c r="F496" t="str">
        <f>INDEX(Stores[storetype],MATCH(Sales[[#This Row],[store_no]],Stores[store_no],0))</f>
        <v>A</v>
      </c>
      <c r="G496" t="str">
        <f>INDEX(Stores[location_city],MATCH(Sales[[#This Row],[store_no]],Stores[store_no],0))</f>
        <v>Springfield</v>
      </c>
      <c r="H496" t="str">
        <f>INDEX(Stores[location_state],MATCH(Sales[[#This Row],[store_no]],Stores[store_no],0))</f>
        <v>Missouri</v>
      </c>
      <c r="I496">
        <f>INDEX(Stores[sqft],MATCH(Sales[[#This Row],[store_no]],Stores[store_no],0))</f>
        <v>158200</v>
      </c>
      <c r="J496" s="4" t="str">
        <f>INDEX(Departments[dept_name],MATCH(Sales[[#This Row],[dept_no]],Departments[dept_no],0))</f>
        <v>Beauty</v>
      </c>
      <c r="K496" s="4" t="str">
        <f>CONCATENATE(Sales[[#This Row],[region]],Sales[[#This Row],[storetype]])</f>
        <v>3A</v>
      </c>
      <c r="L496" s="4">
        <f>INDEX(RegionStoreCount[Store Count],MATCH(Sales[[#This Row],[RegionStoretype]],RegionStoreCount[Region/Type],0))</f>
        <v>9</v>
      </c>
      <c r="M496" s="4">
        <f>AND(Sales[[#This Row],[date]]&lt;=TY_YTDMax,Sales[[#This Row],[date]]&gt;=TY_YTDMin)*Sales[[#This Row],[sales]]</f>
        <v>0</v>
      </c>
      <c r="N496" s="4">
        <f>AND(Sales[[#This Row],[date]]&lt;=LY_YTDMax,Sales[[#This Row],[date]]&gt;=LY_YTDMin)*Sales[[#This Row],[sales]]</f>
        <v>74368.6057</v>
      </c>
      <c r="O496" s="4">
        <f>AND(Sales[[#This Row],[date]]&gt;=YoY_Min,Sales[[#This Row],[date]]&lt;=TY_YTDMax)*(Sales[[#This Row],[sales]]/Sales[[#This Row],[sqft]])</f>
        <v>0</v>
      </c>
      <c r="P496" s="4">
        <f>SUMIF(Sales[RegionStoretype],Sales[[#This Row],[RegionStoretype]],Sales[YoY_SSF])/Sales[[#This Row],[Region_TypeCount]]</f>
        <v>53.603836561720975</v>
      </c>
    </row>
    <row r="497" spans="1:16" x14ac:dyDescent="0.25">
      <c r="A497" s="1">
        <v>42741</v>
      </c>
      <c r="B497">
        <v>27</v>
      </c>
      <c r="C497">
        <v>4</v>
      </c>
      <c r="D497">
        <v>39445.936399999999</v>
      </c>
      <c r="E497">
        <f>INDEX(Stores[region],MATCH(Sales[[#This Row],[store_no]],Stores[store_no],0))</f>
        <v>3</v>
      </c>
      <c r="F497" t="str">
        <f>INDEX(Stores[storetype],MATCH(Sales[[#This Row],[store_no]],Stores[store_no],0))</f>
        <v>A</v>
      </c>
      <c r="G497" t="str">
        <f>INDEX(Stores[location_city],MATCH(Sales[[#This Row],[store_no]],Stores[store_no],0))</f>
        <v>Springfield</v>
      </c>
      <c r="H497" t="str">
        <f>INDEX(Stores[location_state],MATCH(Sales[[#This Row],[store_no]],Stores[store_no],0))</f>
        <v>Missouri</v>
      </c>
      <c r="I497">
        <f>INDEX(Stores[sqft],MATCH(Sales[[#This Row],[store_no]],Stores[store_no],0))</f>
        <v>158200</v>
      </c>
      <c r="J497" s="4" t="str">
        <f>INDEX(Departments[dept_name],MATCH(Sales[[#This Row],[dept_no]],Departments[dept_no],0))</f>
        <v>Books</v>
      </c>
      <c r="K497" s="4" t="str">
        <f>CONCATENATE(Sales[[#This Row],[region]],Sales[[#This Row],[storetype]])</f>
        <v>3A</v>
      </c>
      <c r="L497" s="4">
        <f>INDEX(RegionStoreCount[Store Count],MATCH(Sales[[#This Row],[RegionStoretype]],RegionStoreCount[Region/Type],0))</f>
        <v>9</v>
      </c>
      <c r="M497" s="4">
        <f>AND(Sales[[#This Row],[date]]&lt;=TY_YTDMax,Sales[[#This Row],[date]]&gt;=TY_YTDMin)*Sales[[#This Row],[sales]]</f>
        <v>0</v>
      </c>
      <c r="N497" s="4">
        <f>AND(Sales[[#This Row],[date]]&lt;=LY_YTDMax,Sales[[#This Row],[date]]&gt;=LY_YTDMin)*Sales[[#This Row],[sales]]</f>
        <v>39445.936399999999</v>
      </c>
      <c r="O497" s="4">
        <f>AND(Sales[[#This Row],[date]]&gt;=YoY_Min,Sales[[#This Row],[date]]&lt;=TY_YTDMax)*(Sales[[#This Row],[sales]]/Sales[[#This Row],[sqft]])</f>
        <v>0</v>
      </c>
      <c r="P497" s="4">
        <f>SUMIF(Sales[RegionStoretype],Sales[[#This Row],[RegionStoretype]],Sales[YoY_SSF])/Sales[[#This Row],[Region_TypeCount]]</f>
        <v>53.603836561720975</v>
      </c>
    </row>
    <row r="498" spans="1:16" x14ac:dyDescent="0.25">
      <c r="A498" s="1">
        <v>42741</v>
      </c>
      <c r="B498">
        <v>27</v>
      </c>
      <c r="C498">
        <v>5</v>
      </c>
      <c r="D498">
        <v>21868.7693</v>
      </c>
      <c r="E498">
        <f>INDEX(Stores[region],MATCH(Sales[[#This Row],[store_no]],Stores[store_no],0))</f>
        <v>3</v>
      </c>
      <c r="F498" t="str">
        <f>INDEX(Stores[storetype],MATCH(Sales[[#This Row],[store_no]],Stores[store_no],0))</f>
        <v>A</v>
      </c>
      <c r="G498" t="str">
        <f>INDEX(Stores[location_city],MATCH(Sales[[#This Row],[store_no]],Stores[store_no],0))</f>
        <v>Springfield</v>
      </c>
      <c r="H498" t="str">
        <f>INDEX(Stores[location_state],MATCH(Sales[[#This Row],[store_no]],Stores[store_no],0))</f>
        <v>Missouri</v>
      </c>
      <c r="I498">
        <f>INDEX(Stores[sqft],MATCH(Sales[[#This Row],[store_no]],Stores[store_no],0))</f>
        <v>158200</v>
      </c>
      <c r="J498" s="4" t="str">
        <f>INDEX(Departments[dept_name],MATCH(Sales[[#This Row],[dept_no]],Departments[dept_no],0))</f>
        <v>Clothing</v>
      </c>
      <c r="K498" s="4" t="str">
        <f>CONCATENATE(Sales[[#This Row],[region]],Sales[[#This Row],[storetype]])</f>
        <v>3A</v>
      </c>
      <c r="L498" s="4">
        <f>INDEX(RegionStoreCount[Store Count],MATCH(Sales[[#This Row],[RegionStoretype]],RegionStoreCount[Region/Type],0))</f>
        <v>9</v>
      </c>
      <c r="M498" s="4">
        <f>AND(Sales[[#This Row],[date]]&lt;=TY_YTDMax,Sales[[#This Row],[date]]&gt;=TY_YTDMin)*Sales[[#This Row],[sales]]</f>
        <v>0</v>
      </c>
      <c r="N498" s="4">
        <f>AND(Sales[[#This Row],[date]]&lt;=LY_YTDMax,Sales[[#This Row],[date]]&gt;=LY_YTDMin)*Sales[[#This Row],[sales]]</f>
        <v>21868.7693</v>
      </c>
      <c r="O498" s="4">
        <f>AND(Sales[[#This Row],[date]]&gt;=YoY_Min,Sales[[#This Row],[date]]&lt;=TY_YTDMax)*(Sales[[#This Row],[sales]]/Sales[[#This Row],[sqft]])</f>
        <v>0</v>
      </c>
      <c r="P498" s="4">
        <f>SUMIF(Sales[RegionStoretype],Sales[[#This Row],[RegionStoretype]],Sales[YoY_SSF])/Sales[[#This Row],[Region_TypeCount]]</f>
        <v>53.603836561720975</v>
      </c>
    </row>
    <row r="499" spans="1:16" x14ac:dyDescent="0.25">
      <c r="A499" s="1">
        <v>42741</v>
      </c>
      <c r="B499">
        <v>27</v>
      </c>
      <c r="C499">
        <v>6</v>
      </c>
      <c r="D499">
        <v>34587.670399999995</v>
      </c>
      <c r="E499">
        <f>INDEX(Stores[region],MATCH(Sales[[#This Row],[store_no]],Stores[store_no],0))</f>
        <v>3</v>
      </c>
      <c r="F499" t="str">
        <f>INDEX(Stores[storetype],MATCH(Sales[[#This Row],[store_no]],Stores[store_no],0))</f>
        <v>A</v>
      </c>
      <c r="G499" t="str">
        <f>INDEX(Stores[location_city],MATCH(Sales[[#This Row],[store_no]],Stores[store_no],0))</f>
        <v>Springfield</v>
      </c>
      <c r="H499" t="str">
        <f>INDEX(Stores[location_state],MATCH(Sales[[#This Row],[store_no]],Stores[store_no],0))</f>
        <v>Missouri</v>
      </c>
      <c r="I499">
        <f>INDEX(Stores[sqft],MATCH(Sales[[#This Row],[store_no]],Stores[store_no],0))</f>
        <v>158200</v>
      </c>
      <c r="J499" s="4" t="str">
        <f>INDEX(Departments[dept_name],MATCH(Sales[[#This Row],[dept_no]],Departments[dept_no],0))</f>
        <v>Computers</v>
      </c>
      <c r="K499" s="4" t="str">
        <f>CONCATENATE(Sales[[#This Row],[region]],Sales[[#This Row],[storetype]])</f>
        <v>3A</v>
      </c>
      <c r="L499" s="4">
        <f>INDEX(RegionStoreCount[Store Count],MATCH(Sales[[#This Row],[RegionStoretype]],RegionStoreCount[Region/Type],0))</f>
        <v>9</v>
      </c>
      <c r="M499" s="4">
        <f>AND(Sales[[#This Row],[date]]&lt;=TY_YTDMax,Sales[[#This Row],[date]]&gt;=TY_YTDMin)*Sales[[#This Row],[sales]]</f>
        <v>0</v>
      </c>
      <c r="N499" s="4">
        <f>AND(Sales[[#This Row],[date]]&lt;=LY_YTDMax,Sales[[#This Row],[date]]&gt;=LY_YTDMin)*Sales[[#This Row],[sales]]</f>
        <v>34587.670399999995</v>
      </c>
      <c r="O499" s="4">
        <f>AND(Sales[[#This Row],[date]]&gt;=YoY_Min,Sales[[#This Row],[date]]&lt;=TY_YTDMax)*(Sales[[#This Row],[sales]]/Sales[[#This Row],[sqft]])</f>
        <v>0</v>
      </c>
      <c r="P499" s="4">
        <f>SUMIF(Sales[RegionStoretype],Sales[[#This Row],[RegionStoretype]],Sales[YoY_SSF])/Sales[[#This Row],[Region_TypeCount]]</f>
        <v>53.603836561720975</v>
      </c>
    </row>
    <row r="500" spans="1:16" x14ac:dyDescent="0.25">
      <c r="A500" s="1">
        <v>42741</v>
      </c>
      <c r="B500">
        <v>27</v>
      </c>
      <c r="C500">
        <v>7</v>
      </c>
      <c r="D500">
        <v>54867.503500000006</v>
      </c>
      <c r="E500">
        <f>INDEX(Stores[region],MATCH(Sales[[#This Row],[store_no]],Stores[store_no],0))</f>
        <v>3</v>
      </c>
      <c r="F500" t="str">
        <f>INDEX(Stores[storetype],MATCH(Sales[[#This Row],[store_no]],Stores[store_no],0))</f>
        <v>A</v>
      </c>
      <c r="G500" t="str">
        <f>INDEX(Stores[location_city],MATCH(Sales[[#This Row],[store_no]],Stores[store_no],0))</f>
        <v>Springfield</v>
      </c>
      <c r="H500" t="str">
        <f>INDEX(Stores[location_state],MATCH(Sales[[#This Row],[store_no]],Stores[store_no],0))</f>
        <v>Missouri</v>
      </c>
      <c r="I500">
        <f>INDEX(Stores[sqft],MATCH(Sales[[#This Row],[store_no]],Stores[store_no],0))</f>
        <v>158200</v>
      </c>
      <c r="J500" s="4" t="str">
        <f>INDEX(Departments[dept_name],MATCH(Sales[[#This Row],[dept_no]],Departments[dept_no],0))</f>
        <v>Electronics</v>
      </c>
      <c r="K500" s="4" t="str">
        <f>CONCATENATE(Sales[[#This Row],[region]],Sales[[#This Row],[storetype]])</f>
        <v>3A</v>
      </c>
      <c r="L500" s="4">
        <f>INDEX(RegionStoreCount[Store Count],MATCH(Sales[[#This Row],[RegionStoretype]],RegionStoreCount[Region/Type],0))</f>
        <v>9</v>
      </c>
      <c r="M500" s="4">
        <f>AND(Sales[[#This Row],[date]]&lt;=TY_YTDMax,Sales[[#This Row],[date]]&gt;=TY_YTDMin)*Sales[[#This Row],[sales]]</f>
        <v>0</v>
      </c>
      <c r="N500" s="4">
        <f>AND(Sales[[#This Row],[date]]&lt;=LY_YTDMax,Sales[[#This Row],[date]]&gt;=LY_YTDMin)*Sales[[#This Row],[sales]]</f>
        <v>54867.503500000006</v>
      </c>
      <c r="O500" s="4">
        <f>AND(Sales[[#This Row],[date]]&gt;=YoY_Min,Sales[[#This Row],[date]]&lt;=TY_YTDMax)*(Sales[[#This Row],[sales]]/Sales[[#This Row],[sqft]])</f>
        <v>0</v>
      </c>
      <c r="P500" s="4">
        <f>SUMIF(Sales[RegionStoretype],Sales[[#This Row],[RegionStoretype]],Sales[YoY_SSF])/Sales[[#This Row],[Region_TypeCount]]</f>
        <v>53.603836561720975</v>
      </c>
    </row>
    <row r="501" spans="1:16" x14ac:dyDescent="0.25">
      <c r="A501" s="1">
        <v>42741</v>
      </c>
      <c r="B501">
        <v>27</v>
      </c>
      <c r="C501">
        <v>8</v>
      </c>
      <c r="D501">
        <v>12612.7546</v>
      </c>
      <c r="E501">
        <f>INDEX(Stores[region],MATCH(Sales[[#This Row],[store_no]],Stores[store_no],0))</f>
        <v>3</v>
      </c>
      <c r="F501" t="str">
        <f>INDEX(Stores[storetype],MATCH(Sales[[#This Row],[store_no]],Stores[store_no],0))</f>
        <v>A</v>
      </c>
      <c r="G501" t="str">
        <f>INDEX(Stores[location_city],MATCH(Sales[[#This Row],[store_no]],Stores[store_no],0))</f>
        <v>Springfield</v>
      </c>
      <c r="H501" t="str">
        <f>INDEX(Stores[location_state],MATCH(Sales[[#This Row],[store_no]],Stores[store_no],0))</f>
        <v>Missouri</v>
      </c>
      <c r="I501">
        <f>INDEX(Stores[sqft],MATCH(Sales[[#This Row],[store_no]],Stores[store_no],0))</f>
        <v>158200</v>
      </c>
      <c r="J501" s="4" t="str">
        <f>INDEX(Departments[dept_name],MATCH(Sales[[#This Row],[dept_no]],Departments[dept_no],0))</f>
        <v>Games</v>
      </c>
      <c r="K501" s="4" t="str">
        <f>CONCATENATE(Sales[[#This Row],[region]],Sales[[#This Row],[storetype]])</f>
        <v>3A</v>
      </c>
      <c r="L501" s="4">
        <f>INDEX(RegionStoreCount[Store Count],MATCH(Sales[[#This Row],[RegionStoretype]],RegionStoreCount[Region/Type],0))</f>
        <v>9</v>
      </c>
      <c r="M501" s="4">
        <f>AND(Sales[[#This Row],[date]]&lt;=TY_YTDMax,Sales[[#This Row],[date]]&gt;=TY_YTDMin)*Sales[[#This Row],[sales]]</f>
        <v>0</v>
      </c>
      <c r="N501" s="4">
        <f>AND(Sales[[#This Row],[date]]&lt;=LY_YTDMax,Sales[[#This Row],[date]]&gt;=LY_YTDMin)*Sales[[#This Row],[sales]]</f>
        <v>12612.7546</v>
      </c>
      <c r="O501" s="4">
        <f>AND(Sales[[#This Row],[date]]&gt;=YoY_Min,Sales[[#This Row],[date]]&lt;=TY_YTDMax)*(Sales[[#This Row],[sales]]/Sales[[#This Row],[sqft]])</f>
        <v>0</v>
      </c>
      <c r="P501" s="4">
        <f>SUMIF(Sales[RegionStoretype],Sales[[#This Row],[RegionStoretype]],Sales[YoY_SSF])/Sales[[#This Row],[Region_TypeCount]]</f>
        <v>53.603836561720975</v>
      </c>
    </row>
    <row r="502" spans="1:16" x14ac:dyDescent="0.25">
      <c r="A502" s="1">
        <v>42741</v>
      </c>
      <c r="B502">
        <v>27</v>
      </c>
      <c r="C502">
        <v>9</v>
      </c>
      <c r="D502">
        <v>12753.457800000002</v>
      </c>
      <c r="E502">
        <f>INDEX(Stores[region],MATCH(Sales[[#This Row],[store_no]],Stores[store_no],0))</f>
        <v>3</v>
      </c>
      <c r="F502" t="str">
        <f>INDEX(Stores[storetype],MATCH(Sales[[#This Row],[store_no]],Stores[store_no],0))</f>
        <v>A</v>
      </c>
      <c r="G502" t="str">
        <f>INDEX(Stores[location_city],MATCH(Sales[[#This Row],[store_no]],Stores[store_no],0))</f>
        <v>Springfield</v>
      </c>
      <c r="H502" t="str">
        <f>INDEX(Stores[location_state],MATCH(Sales[[#This Row],[store_no]],Stores[store_no],0))</f>
        <v>Missouri</v>
      </c>
      <c r="I502">
        <f>INDEX(Stores[sqft],MATCH(Sales[[#This Row],[store_no]],Stores[store_no],0))</f>
        <v>158200</v>
      </c>
      <c r="J502" s="4" t="str">
        <f>INDEX(Departments[dept_name],MATCH(Sales[[#This Row],[dept_no]],Departments[dept_no],0))</f>
        <v>Garden</v>
      </c>
      <c r="K502" s="4" t="str">
        <f>CONCATENATE(Sales[[#This Row],[region]],Sales[[#This Row],[storetype]])</f>
        <v>3A</v>
      </c>
      <c r="L502" s="4">
        <f>INDEX(RegionStoreCount[Store Count],MATCH(Sales[[#This Row],[RegionStoretype]],RegionStoreCount[Region/Type],0))</f>
        <v>9</v>
      </c>
      <c r="M502" s="4">
        <f>AND(Sales[[#This Row],[date]]&lt;=TY_YTDMax,Sales[[#This Row],[date]]&gt;=TY_YTDMin)*Sales[[#This Row],[sales]]</f>
        <v>0</v>
      </c>
      <c r="N502" s="4">
        <f>AND(Sales[[#This Row],[date]]&lt;=LY_YTDMax,Sales[[#This Row],[date]]&gt;=LY_YTDMin)*Sales[[#This Row],[sales]]</f>
        <v>12753.457800000002</v>
      </c>
      <c r="O502" s="4">
        <f>AND(Sales[[#This Row],[date]]&gt;=YoY_Min,Sales[[#This Row],[date]]&lt;=TY_YTDMax)*(Sales[[#This Row],[sales]]/Sales[[#This Row],[sqft]])</f>
        <v>0</v>
      </c>
      <c r="P502" s="4">
        <f>SUMIF(Sales[RegionStoretype],Sales[[#This Row],[RegionStoretype]],Sales[YoY_SSF])/Sales[[#This Row],[Region_TypeCount]]</f>
        <v>53.603836561720975</v>
      </c>
    </row>
    <row r="503" spans="1:16" x14ac:dyDescent="0.25">
      <c r="A503" s="1">
        <v>42741</v>
      </c>
      <c r="B503">
        <v>27</v>
      </c>
      <c r="C503">
        <v>10</v>
      </c>
      <c r="D503">
        <v>33226.235699999997</v>
      </c>
      <c r="E503">
        <f>INDEX(Stores[region],MATCH(Sales[[#This Row],[store_no]],Stores[store_no],0))</f>
        <v>3</v>
      </c>
      <c r="F503" t="str">
        <f>INDEX(Stores[storetype],MATCH(Sales[[#This Row],[store_no]],Stores[store_no],0))</f>
        <v>A</v>
      </c>
      <c r="G503" t="str">
        <f>INDEX(Stores[location_city],MATCH(Sales[[#This Row],[store_no]],Stores[store_no],0))</f>
        <v>Springfield</v>
      </c>
      <c r="H503" t="str">
        <f>INDEX(Stores[location_state],MATCH(Sales[[#This Row],[store_no]],Stores[store_no],0))</f>
        <v>Missouri</v>
      </c>
      <c r="I503">
        <f>INDEX(Stores[sqft],MATCH(Sales[[#This Row],[store_no]],Stores[store_no],0))</f>
        <v>158200</v>
      </c>
      <c r="J503" s="4" t="str">
        <f>INDEX(Departments[dept_name],MATCH(Sales[[#This Row],[dept_no]],Departments[dept_no],0))</f>
        <v>Health</v>
      </c>
      <c r="K503" s="4" t="str">
        <f>CONCATENATE(Sales[[#This Row],[region]],Sales[[#This Row],[storetype]])</f>
        <v>3A</v>
      </c>
      <c r="L503" s="4">
        <f>INDEX(RegionStoreCount[Store Count],MATCH(Sales[[#This Row],[RegionStoretype]],RegionStoreCount[Region/Type],0))</f>
        <v>9</v>
      </c>
      <c r="M503" s="4">
        <f>AND(Sales[[#This Row],[date]]&lt;=TY_YTDMax,Sales[[#This Row],[date]]&gt;=TY_YTDMin)*Sales[[#This Row],[sales]]</f>
        <v>0</v>
      </c>
      <c r="N503" s="4">
        <f>AND(Sales[[#This Row],[date]]&lt;=LY_YTDMax,Sales[[#This Row],[date]]&gt;=LY_YTDMin)*Sales[[#This Row],[sales]]</f>
        <v>33226.235699999997</v>
      </c>
      <c r="O503" s="4">
        <f>AND(Sales[[#This Row],[date]]&gt;=YoY_Min,Sales[[#This Row],[date]]&lt;=TY_YTDMax)*(Sales[[#This Row],[sales]]/Sales[[#This Row],[sqft]])</f>
        <v>0</v>
      </c>
      <c r="P503" s="4">
        <f>SUMIF(Sales[RegionStoretype],Sales[[#This Row],[RegionStoretype]],Sales[YoY_SSF])/Sales[[#This Row],[Region_TypeCount]]</f>
        <v>53.603836561720975</v>
      </c>
    </row>
    <row r="504" spans="1:16" x14ac:dyDescent="0.25">
      <c r="A504" s="1">
        <v>42741</v>
      </c>
      <c r="B504">
        <v>27</v>
      </c>
      <c r="C504">
        <v>11</v>
      </c>
      <c r="D504">
        <v>106042.005</v>
      </c>
      <c r="E504">
        <f>INDEX(Stores[region],MATCH(Sales[[#This Row],[store_no]],Stores[store_no],0))</f>
        <v>3</v>
      </c>
      <c r="F504" t="str">
        <f>INDEX(Stores[storetype],MATCH(Sales[[#This Row],[store_no]],Stores[store_no],0))</f>
        <v>A</v>
      </c>
      <c r="G504" t="str">
        <f>INDEX(Stores[location_city],MATCH(Sales[[#This Row],[store_no]],Stores[store_no],0))</f>
        <v>Springfield</v>
      </c>
      <c r="H504" t="str">
        <f>INDEX(Stores[location_state],MATCH(Sales[[#This Row],[store_no]],Stores[store_no],0))</f>
        <v>Missouri</v>
      </c>
      <c r="I504">
        <f>INDEX(Stores[sqft],MATCH(Sales[[#This Row],[store_no]],Stores[store_no],0))</f>
        <v>158200</v>
      </c>
      <c r="J504" s="4" t="str">
        <f>INDEX(Departments[dept_name],MATCH(Sales[[#This Row],[dept_no]],Departments[dept_no],0))</f>
        <v>Home</v>
      </c>
      <c r="K504" s="4" t="str">
        <f>CONCATENATE(Sales[[#This Row],[region]],Sales[[#This Row],[storetype]])</f>
        <v>3A</v>
      </c>
      <c r="L504" s="4">
        <f>INDEX(RegionStoreCount[Store Count],MATCH(Sales[[#This Row],[RegionStoretype]],RegionStoreCount[Region/Type],0))</f>
        <v>9</v>
      </c>
      <c r="M504" s="4">
        <f>AND(Sales[[#This Row],[date]]&lt;=TY_YTDMax,Sales[[#This Row],[date]]&gt;=TY_YTDMin)*Sales[[#This Row],[sales]]</f>
        <v>0</v>
      </c>
      <c r="N504" s="4">
        <f>AND(Sales[[#This Row],[date]]&lt;=LY_YTDMax,Sales[[#This Row],[date]]&gt;=LY_YTDMin)*Sales[[#This Row],[sales]]</f>
        <v>106042.005</v>
      </c>
      <c r="O504" s="4">
        <f>AND(Sales[[#This Row],[date]]&gt;=YoY_Min,Sales[[#This Row],[date]]&lt;=TY_YTDMax)*(Sales[[#This Row],[sales]]/Sales[[#This Row],[sqft]])</f>
        <v>0</v>
      </c>
      <c r="P504" s="4">
        <f>SUMIF(Sales[RegionStoretype],Sales[[#This Row],[RegionStoretype]],Sales[YoY_SSF])/Sales[[#This Row],[Region_TypeCount]]</f>
        <v>53.603836561720975</v>
      </c>
    </row>
    <row r="505" spans="1:16" x14ac:dyDescent="0.25">
      <c r="A505" s="1">
        <v>42741</v>
      </c>
      <c r="B505">
        <v>27</v>
      </c>
      <c r="C505">
        <v>12</v>
      </c>
      <c r="D505">
        <v>60387.049600000006</v>
      </c>
      <c r="E505">
        <f>INDEX(Stores[region],MATCH(Sales[[#This Row],[store_no]],Stores[store_no],0))</f>
        <v>3</v>
      </c>
      <c r="F505" t="str">
        <f>INDEX(Stores[storetype],MATCH(Sales[[#This Row],[store_no]],Stores[store_no],0))</f>
        <v>A</v>
      </c>
      <c r="G505" t="str">
        <f>INDEX(Stores[location_city],MATCH(Sales[[#This Row],[store_no]],Stores[store_no],0))</f>
        <v>Springfield</v>
      </c>
      <c r="H505" t="str">
        <f>INDEX(Stores[location_state],MATCH(Sales[[#This Row],[store_no]],Stores[store_no],0))</f>
        <v>Missouri</v>
      </c>
      <c r="I505">
        <f>INDEX(Stores[sqft],MATCH(Sales[[#This Row],[store_no]],Stores[store_no],0))</f>
        <v>158200</v>
      </c>
      <c r="J505" s="4" t="str">
        <f>INDEX(Departments[dept_name],MATCH(Sales[[#This Row],[dept_no]],Departments[dept_no],0))</f>
        <v>Jewelery</v>
      </c>
      <c r="K505" s="4" t="str">
        <f>CONCATENATE(Sales[[#This Row],[region]],Sales[[#This Row],[storetype]])</f>
        <v>3A</v>
      </c>
      <c r="L505" s="4">
        <f>INDEX(RegionStoreCount[Store Count],MATCH(Sales[[#This Row],[RegionStoretype]],RegionStoreCount[Region/Type],0))</f>
        <v>9</v>
      </c>
      <c r="M505" s="4">
        <f>AND(Sales[[#This Row],[date]]&lt;=TY_YTDMax,Sales[[#This Row],[date]]&gt;=TY_YTDMin)*Sales[[#This Row],[sales]]</f>
        <v>0</v>
      </c>
      <c r="N505" s="4">
        <f>AND(Sales[[#This Row],[date]]&lt;=LY_YTDMax,Sales[[#This Row],[date]]&gt;=LY_YTDMin)*Sales[[#This Row],[sales]]</f>
        <v>60387.049600000006</v>
      </c>
      <c r="O505" s="4">
        <f>AND(Sales[[#This Row],[date]]&gt;=YoY_Min,Sales[[#This Row],[date]]&lt;=TY_YTDMax)*(Sales[[#This Row],[sales]]/Sales[[#This Row],[sqft]])</f>
        <v>0</v>
      </c>
      <c r="P505" s="4">
        <f>SUMIF(Sales[RegionStoretype],Sales[[#This Row],[RegionStoretype]],Sales[YoY_SSF])/Sales[[#This Row],[Region_TypeCount]]</f>
        <v>53.603836561720975</v>
      </c>
    </row>
    <row r="506" spans="1:16" x14ac:dyDescent="0.25">
      <c r="A506" s="1">
        <v>42741</v>
      </c>
      <c r="B506">
        <v>27</v>
      </c>
      <c r="C506">
        <v>13</v>
      </c>
      <c r="D506">
        <v>75914.877999999997</v>
      </c>
      <c r="E506">
        <f>INDEX(Stores[region],MATCH(Sales[[#This Row],[store_no]],Stores[store_no],0))</f>
        <v>3</v>
      </c>
      <c r="F506" t="str">
        <f>INDEX(Stores[storetype],MATCH(Sales[[#This Row],[store_no]],Stores[store_no],0))</f>
        <v>A</v>
      </c>
      <c r="G506" t="str">
        <f>INDEX(Stores[location_city],MATCH(Sales[[#This Row],[store_no]],Stores[store_no],0))</f>
        <v>Springfield</v>
      </c>
      <c r="H506" t="str">
        <f>INDEX(Stores[location_state],MATCH(Sales[[#This Row],[store_no]],Stores[store_no],0))</f>
        <v>Missouri</v>
      </c>
      <c r="I506">
        <f>INDEX(Stores[sqft],MATCH(Sales[[#This Row],[store_no]],Stores[store_no],0))</f>
        <v>158200</v>
      </c>
      <c r="J506" s="4" t="str">
        <f>INDEX(Departments[dept_name],MATCH(Sales[[#This Row],[dept_no]],Departments[dept_no],0))</f>
        <v>Kids</v>
      </c>
      <c r="K506" s="4" t="str">
        <f>CONCATENATE(Sales[[#This Row],[region]],Sales[[#This Row],[storetype]])</f>
        <v>3A</v>
      </c>
      <c r="L506" s="4">
        <f>INDEX(RegionStoreCount[Store Count],MATCH(Sales[[#This Row],[RegionStoretype]],RegionStoreCount[Region/Type],0))</f>
        <v>9</v>
      </c>
      <c r="M506" s="4">
        <f>AND(Sales[[#This Row],[date]]&lt;=TY_YTDMax,Sales[[#This Row],[date]]&gt;=TY_YTDMin)*Sales[[#This Row],[sales]]</f>
        <v>0</v>
      </c>
      <c r="N506" s="4">
        <f>AND(Sales[[#This Row],[date]]&lt;=LY_YTDMax,Sales[[#This Row],[date]]&gt;=LY_YTDMin)*Sales[[#This Row],[sales]]</f>
        <v>75914.877999999997</v>
      </c>
      <c r="O506" s="4">
        <f>AND(Sales[[#This Row],[date]]&gt;=YoY_Min,Sales[[#This Row],[date]]&lt;=TY_YTDMax)*(Sales[[#This Row],[sales]]/Sales[[#This Row],[sqft]])</f>
        <v>0</v>
      </c>
      <c r="P506" s="4">
        <f>SUMIF(Sales[RegionStoretype],Sales[[#This Row],[RegionStoretype]],Sales[YoY_SSF])/Sales[[#This Row],[Region_TypeCount]]</f>
        <v>53.603836561720975</v>
      </c>
    </row>
    <row r="507" spans="1:16" x14ac:dyDescent="0.25">
      <c r="A507" s="1">
        <v>42741</v>
      </c>
      <c r="B507">
        <v>27</v>
      </c>
      <c r="C507">
        <v>14</v>
      </c>
      <c r="D507">
        <v>54359.294000000009</v>
      </c>
      <c r="E507">
        <f>INDEX(Stores[region],MATCH(Sales[[#This Row],[store_no]],Stores[store_no],0))</f>
        <v>3</v>
      </c>
      <c r="F507" t="str">
        <f>INDEX(Stores[storetype],MATCH(Sales[[#This Row],[store_no]],Stores[store_no],0))</f>
        <v>A</v>
      </c>
      <c r="G507" t="str">
        <f>INDEX(Stores[location_city],MATCH(Sales[[#This Row],[store_no]],Stores[store_no],0))</f>
        <v>Springfield</v>
      </c>
      <c r="H507" t="str">
        <f>INDEX(Stores[location_state],MATCH(Sales[[#This Row],[store_no]],Stores[store_no],0))</f>
        <v>Missouri</v>
      </c>
      <c r="I507">
        <f>INDEX(Stores[sqft],MATCH(Sales[[#This Row],[store_no]],Stores[store_no],0))</f>
        <v>158200</v>
      </c>
      <c r="J507" s="4" t="str">
        <f>INDEX(Departments[dept_name],MATCH(Sales[[#This Row],[dept_no]],Departments[dept_no],0))</f>
        <v>Movies</v>
      </c>
      <c r="K507" s="4" t="str">
        <f>CONCATENATE(Sales[[#This Row],[region]],Sales[[#This Row],[storetype]])</f>
        <v>3A</v>
      </c>
      <c r="L507" s="4">
        <f>INDEX(RegionStoreCount[Store Count],MATCH(Sales[[#This Row],[RegionStoretype]],RegionStoreCount[Region/Type],0))</f>
        <v>9</v>
      </c>
      <c r="M507" s="4">
        <f>AND(Sales[[#This Row],[date]]&lt;=TY_YTDMax,Sales[[#This Row],[date]]&gt;=TY_YTDMin)*Sales[[#This Row],[sales]]</f>
        <v>0</v>
      </c>
      <c r="N507" s="4">
        <f>AND(Sales[[#This Row],[date]]&lt;=LY_YTDMax,Sales[[#This Row],[date]]&gt;=LY_YTDMin)*Sales[[#This Row],[sales]]</f>
        <v>54359.294000000009</v>
      </c>
      <c r="O507" s="4">
        <f>AND(Sales[[#This Row],[date]]&gt;=YoY_Min,Sales[[#This Row],[date]]&lt;=TY_YTDMax)*(Sales[[#This Row],[sales]]/Sales[[#This Row],[sqft]])</f>
        <v>0</v>
      </c>
      <c r="P507" s="4">
        <f>SUMIF(Sales[RegionStoretype],Sales[[#This Row],[RegionStoretype]],Sales[YoY_SSF])/Sales[[#This Row],[Region_TypeCount]]</f>
        <v>53.603836561720975</v>
      </c>
    </row>
    <row r="508" spans="1:16" x14ac:dyDescent="0.25">
      <c r="A508" s="1">
        <v>42741</v>
      </c>
      <c r="B508">
        <v>27</v>
      </c>
      <c r="C508">
        <v>15</v>
      </c>
      <c r="D508">
        <v>98290.983699999997</v>
      </c>
      <c r="E508">
        <f>INDEX(Stores[region],MATCH(Sales[[#This Row],[store_no]],Stores[store_no],0))</f>
        <v>3</v>
      </c>
      <c r="F508" t="str">
        <f>INDEX(Stores[storetype],MATCH(Sales[[#This Row],[store_no]],Stores[store_no],0))</f>
        <v>A</v>
      </c>
      <c r="G508" t="str">
        <f>INDEX(Stores[location_city],MATCH(Sales[[#This Row],[store_no]],Stores[store_no],0))</f>
        <v>Springfield</v>
      </c>
      <c r="H508" t="str">
        <f>INDEX(Stores[location_state],MATCH(Sales[[#This Row],[store_no]],Stores[store_no],0))</f>
        <v>Missouri</v>
      </c>
      <c r="I508">
        <f>INDEX(Stores[sqft],MATCH(Sales[[#This Row],[store_no]],Stores[store_no],0))</f>
        <v>158200</v>
      </c>
      <c r="J508" s="4" t="str">
        <f>INDEX(Departments[dept_name],MATCH(Sales[[#This Row],[dept_no]],Departments[dept_no],0))</f>
        <v>Music</v>
      </c>
      <c r="K508" s="4" t="str">
        <f>CONCATENATE(Sales[[#This Row],[region]],Sales[[#This Row],[storetype]])</f>
        <v>3A</v>
      </c>
      <c r="L508" s="4">
        <f>INDEX(RegionStoreCount[Store Count],MATCH(Sales[[#This Row],[RegionStoretype]],RegionStoreCount[Region/Type],0))</f>
        <v>9</v>
      </c>
      <c r="M508" s="4">
        <f>AND(Sales[[#This Row],[date]]&lt;=TY_YTDMax,Sales[[#This Row],[date]]&gt;=TY_YTDMin)*Sales[[#This Row],[sales]]</f>
        <v>0</v>
      </c>
      <c r="N508" s="4">
        <f>AND(Sales[[#This Row],[date]]&lt;=LY_YTDMax,Sales[[#This Row],[date]]&gt;=LY_YTDMin)*Sales[[#This Row],[sales]]</f>
        <v>98290.983699999997</v>
      </c>
      <c r="O508" s="4">
        <f>AND(Sales[[#This Row],[date]]&gt;=YoY_Min,Sales[[#This Row],[date]]&lt;=TY_YTDMax)*(Sales[[#This Row],[sales]]/Sales[[#This Row],[sqft]])</f>
        <v>0</v>
      </c>
      <c r="P508" s="4">
        <f>SUMIF(Sales[RegionStoretype],Sales[[#This Row],[RegionStoretype]],Sales[YoY_SSF])/Sales[[#This Row],[Region_TypeCount]]</f>
        <v>53.603836561720975</v>
      </c>
    </row>
    <row r="509" spans="1:16" x14ac:dyDescent="0.25">
      <c r="A509" s="1">
        <v>42741</v>
      </c>
      <c r="B509">
        <v>27</v>
      </c>
      <c r="C509">
        <v>16</v>
      </c>
      <c r="D509">
        <v>224735.4038</v>
      </c>
      <c r="E509">
        <f>INDEX(Stores[region],MATCH(Sales[[#This Row],[store_no]],Stores[store_no],0))</f>
        <v>3</v>
      </c>
      <c r="F509" t="str">
        <f>INDEX(Stores[storetype],MATCH(Sales[[#This Row],[store_no]],Stores[store_no],0))</f>
        <v>A</v>
      </c>
      <c r="G509" t="str">
        <f>INDEX(Stores[location_city],MATCH(Sales[[#This Row],[store_no]],Stores[store_no],0))</f>
        <v>Springfield</v>
      </c>
      <c r="H509" t="str">
        <f>INDEX(Stores[location_state],MATCH(Sales[[#This Row],[store_no]],Stores[store_no],0))</f>
        <v>Missouri</v>
      </c>
      <c r="I509">
        <f>INDEX(Stores[sqft],MATCH(Sales[[#This Row],[store_no]],Stores[store_no],0))</f>
        <v>158200</v>
      </c>
      <c r="J509" s="4" t="str">
        <f>INDEX(Departments[dept_name],MATCH(Sales[[#This Row],[dept_no]],Departments[dept_no],0))</f>
        <v>Outdoors</v>
      </c>
      <c r="K509" s="4" t="str">
        <f>CONCATENATE(Sales[[#This Row],[region]],Sales[[#This Row],[storetype]])</f>
        <v>3A</v>
      </c>
      <c r="L509" s="4">
        <f>INDEX(RegionStoreCount[Store Count],MATCH(Sales[[#This Row],[RegionStoretype]],RegionStoreCount[Region/Type],0))</f>
        <v>9</v>
      </c>
      <c r="M509" s="4">
        <f>AND(Sales[[#This Row],[date]]&lt;=TY_YTDMax,Sales[[#This Row],[date]]&gt;=TY_YTDMin)*Sales[[#This Row],[sales]]</f>
        <v>0</v>
      </c>
      <c r="N509" s="4">
        <f>AND(Sales[[#This Row],[date]]&lt;=LY_YTDMax,Sales[[#This Row],[date]]&gt;=LY_YTDMin)*Sales[[#This Row],[sales]]</f>
        <v>224735.4038</v>
      </c>
      <c r="O509" s="4">
        <f>AND(Sales[[#This Row],[date]]&gt;=YoY_Min,Sales[[#This Row],[date]]&lt;=TY_YTDMax)*(Sales[[#This Row],[sales]]/Sales[[#This Row],[sqft]])</f>
        <v>0</v>
      </c>
      <c r="P509" s="4">
        <f>SUMIF(Sales[RegionStoretype],Sales[[#This Row],[RegionStoretype]],Sales[YoY_SSF])/Sales[[#This Row],[Region_TypeCount]]</f>
        <v>53.603836561720975</v>
      </c>
    </row>
    <row r="510" spans="1:16" x14ac:dyDescent="0.25">
      <c r="A510" s="1">
        <v>42741</v>
      </c>
      <c r="B510">
        <v>27</v>
      </c>
      <c r="C510">
        <v>17</v>
      </c>
      <c r="D510">
        <v>85421.063099999999</v>
      </c>
      <c r="E510">
        <f>INDEX(Stores[region],MATCH(Sales[[#This Row],[store_no]],Stores[store_no],0))</f>
        <v>3</v>
      </c>
      <c r="F510" t="str">
        <f>INDEX(Stores[storetype],MATCH(Sales[[#This Row],[store_no]],Stores[store_no],0))</f>
        <v>A</v>
      </c>
      <c r="G510" t="str">
        <f>INDEX(Stores[location_city],MATCH(Sales[[#This Row],[store_no]],Stores[store_no],0))</f>
        <v>Springfield</v>
      </c>
      <c r="H510" t="str">
        <f>INDEX(Stores[location_state],MATCH(Sales[[#This Row],[store_no]],Stores[store_no],0))</f>
        <v>Missouri</v>
      </c>
      <c r="I510">
        <f>INDEX(Stores[sqft],MATCH(Sales[[#This Row],[store_no]],Stores[store_no],0))</f>
        <v>158200</v>
      </c>
      <c r="J510" s="4" t="str">
        <f>INDEX(Departments[dept_name],MATCH(Sales[[#This Row],[dept_no]],Departments[dept_no],0))</f>
        <v>Shoes</v>
      </c>
      <c r="K510" s="4" t="str">
        <f>CONCATENATE(Sales[[#This Row],[region]],Sales[[#This Row],[storetype]])</f>
        <v>3A</v>
      </c>
      <c r="L510" s="4">
        <f>INDEX(RegionStoreCount[Store Count],MATCH(Sales[[#This Row],[RegionStoretype]],RegionStoreCount[Region/Type],0))</f>
        <v>9</v>
      </c>
      <c r="M510" s="4">
        <f>AND(Sales[[#This Row],[date]]&lt;=TY_YTDMax,Sales[[#This Row],[date]]&gt;=TY_YTDMin)*Sales[[#This Row],[sales]]</f>
        <v>0</v>
      </c>
      <c r="N510" s="4">
        <f>AND(Sales[[#This Row],[date]]&lt;=LY_YTDMax,Sales[[#This Row],[date]]&gt;=LY_YTDMin)*Sales[[#This Row],[sales]]</f>
        <v>85421.063099999999</v>
      </c>
      <c r="O510" s="4">
        <f>AND(Sales[[#This Row],[date]]&gt;=YoY_Min,Sales[[#This Row],[date]]&lt;=TY_YTDMax)*(Sales[[#This Row],[sales]]/Sales[[#This Row],[sqft]])</f>
        <v>0</v>
      </c>
      <c r="P510" s="4">
        <f>SUMIF(Sales[RegionStoretype],Sales[[#This Row],[RegionStoretype]],Sales[YoY_SSF])/Sales[[#This Row],[Region_TypeCount]]</f>
        <v>53.603836561720975</v>
      </c>
    </row>
    <row r="511" spans="1:16" x14ac:dyDescent="0.25">
      <c r="A511" s="1">
        <v>42741</v>
      </c>
      <c r="B511">
        <v>27</v>
      </c>
      <c r="C511">
        <v>18</v>
      </c>
      <c r="D511">
        <v>70019.961200000005</v>
      </c>
      <c r="E511">
        <f>INDEX(Stores[region],MATCH(Sales[[#This Row],[store_no]],Stores[store_no],0))</f>
        <v>3</v>
      </c>
      <c r="F511" t="str">
        <f>INDEX(Stores[storetype],MATCH(Sales[[#This Row],[store_no]],Stores[store_no],0))</f>
        <v>A</v>
      </c>
      <c r="G511" t="str">
        <f>INDEX(Stores[location_city],MATCH(Sales[[#This Row],[store_no]],Stores[store_no],0))</f>
        <v>Springfield</v>
      </c>
      <c r="H511" t="str">
        <f>INDEX(Stores[location_state],MATCH(Sales[[#This Row],[store_no]],Stores[store_no],0))</f>
        <v>Missouri</v>
      </c>
      <c r="I511">
        <f>INDEX(Stores[sqft],MATCH(Sales[[#This Row],[store_no]],Stores[store_no],0))</f>
        <v>158200</v>
      </c>
      <c r="J511" s="4" t="str">
        <f>INDEX(Departments[dept_name],MATCH(Sales[[#This Row],[dept_no]],Departments[dept_no],0))</f>
        <v>Sports</v>
      </c>
      <c r="K511" s="4" t="str">
        <f>CONCATENATE(Sales[[#This Row],[region]],Sales[[#This Row],[storetype]])</f>
        <v>3A</v>
      </c>
      <c r="L511" s="4">
        <f>INDEX(RegionStoreCount[Store Count],MATCH(Sales[[#This Row],[RegionStoretype]],RegionStoreCount[Region/Type],0))</f>
        <v>9</v>
      </c>
      <c r="M511" s="4">
        <f>AND(Sales[[#This Row],[date]]&lt;=TY_YTDMax,Sales[[#This Row],[date]]&gt;=TY_YTDMin)*Sales[[#This Row],[sales]]</f>
        <v>0</v>
      </c>
      <c r="N511" s="4">
        <f>AND(Sales[[#This Row],[date]]&lt;=LY_YTDMax,Sales[[#This Row],[date]]&gt;=LY_YTDMin)*Sales[[#This Row],[sales]]</f>
        <v>70019.961200000005</v>
      </c>
      <c r="O511" s="4">
        <f>AND(Sales[[#This Row],[date]]&gt;=YoY_Min,Sales[[#This Row],[date]]&lt;=TY_YTDMax)*(Sales[[#This Row],[sales]]/Sales[[#This Row],[sqft]])</f>
        <v>0</v>
      </c>
      <c r="P511" s="4">
        <f>SUMIF(Sales[RegionStoretype],Sales[[#This Row],[RegionStoretype]],Sales[YoY_SSF])/Sales[[#This Row],[Region_TypeCount]]</f>
        <v>53.603836561720975</v>
      </c>
    </row>
    <row r="512" spans="1:16" x14ac:dyDescent="0.25">
      <c r="A512" s="1">
        <v>42741</v>
      </c>
      <c r="B512">
        <v>27</v>
      </c>
      <c r="C512">
        <v>19</v>
      </c>
      <c r="D512">
        <v>30374.789799999999</v>
      </c>
      <c r="E512">
        <f>INDEX(Stores[region],MATCH(Sales[[#This Row],[store_no]],Stores[store_no],0))</f>
        <v>3</v>
      </c>
      <c r="F512" t="str">
        <f>INDEX(Stores[storetype],MATCH(Sales[[#This Row],[store_no]],Stores[store_no],0))</f>
        <v>A</v>
      </c>
      <c r="G512" t="str">
        <f>INDEX(Stores[location_city],MATCH(Sales[[#This Row],[store_no]],Stores[store_no],0))</f>
        <v>Springfield</v>
      </c>
      <c r="H512" t="str">
        <f>INDEX(Stores[location_state],MATCH(Sales[[#This Row],[store_no]],Stores[store_no],0))</f>
        <v>Missouri</v>
      </c>
      <c r="I512">
        <f>INDEX(Stores[sqft],MATCH(Sales[[#This Row],[store_no]],Stores[store_no],0))</f>
        <v>158200</v>
      </c>
      <c r="J512" s="4" t="str">
        <f>INDEX(Departments[dept_name],MATCH(Sales[[#This Row],[dept_no]],Departments[dept_no],0))</f>
        <v>Tools</v>
      </c>
      <c r="K512" s="4" t="str">
        <f>CONCATENATE(Sales[[#This Row],[region]],Sales[[#This Row],[storetype]])</f>
        <v>3A</v>
      </c>
      <c r="L512" s="4">
        <f>INDEX(RegionStoreCount[Store Count],MATCH(Sales[[#This Row],[RegionStoretype]],RegionStoreCount[Region/Type],0))</f>
        <v>9</v>
      </c>
      <c r="M512" s="4">
        <f>AND(Sales[[#This Row],[date]]&lt;=TY_YTDMax,Sales[[#This Row],[date]]&gt;=TY_YTDMin)*Sales[[#This Row],[sales]]</f>
        <v>0</v>
      </c>
      <c r="N512" s="4">
        <f>AND(Sales[[#This Row],[date]]&lt;=LY_YTDMax,Sales[[#This Row],[date]]&gt;=LY_YTDMin)*Sales[[#This Row],[sales]]</f>
        <v>30374.789799999999</v>
      </c>
      <c r="O512" s="4">
        <f>AND(Sales[[#This Row],[date]]&gt;=YoY_Min,Sales[[#This Row],[date]]&lt;=TY_YTDMax)*(Sales[[#This Row],[sales]]/Sales[[#This Row],[sqft]])</f>
        <v>0</v>
      </c>
      <c r="P512" s="4">
        <f>SUMIF(Sales[RegionStoretype],Sales[[#This Row],[RegionStoretype]],Sales[YoY_SSF])/Sales[[#This Row],[Region_TypeCount]]</f>
        <v>53.603836561720975</v>
      </c>
    </row>
    <row r="513" spans="1:16" x14ac:dyDescent="0.25">
      <c r="A513" s="1">
        <v>42741</v>
      </c>
      <c r="B513">
        <v>27</v>
      </c>
      <c r="C513">
        <v>20</v>
      </c>
      <c r="D513">
        <v>113781.20930000002</v>
      </c>
      <c r="E513">
        <f>INDEX(Stores[region],MATCH(Sales[[#This Row],[store_no]],Stores[store_no],0))</f>
        <v>3</v>
      </c>
      <c r="F513" t="str">
        <f>INDEX(Stores[storetype],MATCH(Sales[[#This Row],[store_no]],Stores[store_no],0))</f>
        <v>A</v>
      </c>
      <c r="G513" t="str">
        <f>INDEX(Stores[location_city],MATCH(Sales[[#This Row],[store_no]],Stores[store_no],0))</f>
        <v>Springfield</v>
      </c>
      <c r="H513" t="str">
        <f>INDEX(Stores[location_state],MATCH(Sales[[#This Row],[store_no]],Stores[store_no],0))</f>
        <v>Missouri</v>
      </c>
      <c r="I513">
        <f>INDEX(Stores[sqft],MATCH(Sales[[#This Row],[store_no]],Stores[store_no],0))</f>
        <v>158200</v>
      </c>
      <c r="J513" s="4" t="str">
        <f>INDEX(Departments[dept_name],MATCH(Sales[[#This Row],[dept_no]],Departments[dept_no],0))</f>
        <v>Toys</v>
      </c>
      <c r="K513" s="4" t="str">
        <f>CONCATENATE(Sales[[#This Row],[region]],Sales[[#This Row],[storetype]])</f>
        <v>3A</v>
      </c>
      <c r="L513" s="4">
        <f>INDEX(RegionStoreCount[Store Count],MATCH(Sales[[#This Row],[RegionStoretype]],RegionStoreCount[Region/Type],0))</f>
        <v>9</v>
      </c>
      <c r="M513" s="4">
        <f>AND(Sales[[#This Row],[date]]&lt;=TY_YTDMax,Sales[[#This Row],[date]]&gt;=TY_YTDMin)*Sales[[#This Row],[sales]]</f>
        <v>0</v>
      </c>
      <c r="N513" s="4">
        <f>AND(Sales[[#This Row],[date]]&lt;=LY_YTDMax,Sales[[#This Row],[date]]&gt;=LY_YTDMin)*Sales[[#This Row],[sales]]</f>
        <v>113781.20930000002</v>
      </c>
      <c r="O513" s="4">
        <f>AND(Sales[[#This Row],[date]]&gt;=YoY_Min,Sales[[#This Row],[date]]&lt;=TY_YTDMax)*(Sales[[#This Row],[sales]]/Sales[[#This Row],[sqft]])</f>
        <v>0</v>
      </c>
      <c r="P513" s="4">
        <f>SUMIF(Sales[RegionStoretype],Sales[[#This Row],[RegionStoretype]],Sales[YoY_SSF])/Sales[[#This Row],[Region_TypeCount]]</f>
        <v>53.603836561720975</v>
      </c>
    </row>
    <row r="514" spans="1:16" x14ac:dyDescent="0.25">
      <c r="A514" s="1">
        <v>42741</v>
      </c>
      <c r="B514">
        <v>28</v>
      </c>
      <c r="C514">
        <v>1</v>
      </c>
      <c r="D514">
        <v>28820.248899999999</v>
      </c>
      <c r="E514">
        <f>INDEX(Stores[region],MATCH(Sales[[#This Row],[store_no]],Stores[store_no],0))</f>
        <v>2</v>
      </c>
      <c r="F514" t="str">
        <f>INDEX(Stores[storetype],MATCH(Sales[[#This Row],[store_no]],Stores[store_no],0))</f>
        <v>A</v>
      </c>
      <c r="G514" t="str">
        <f>INDEX(Stores[location_city],MATCH(Sales[[#This Row],[store_no]],Stores[store_no],0))</f>
        <v>Milwaukee</v>
      </c>
      <c r="H514" t="str">
        <f>INDEX(Stores[location_state],MATCH(Sales[[#This Row],[store_no]],Stores[store_no],0))</f>
        <v>Wisconsin</v>
      </c>
      <c r="I514">
        <f>INDEX(Stores[sqft],MATCH(Sales[[#This Row],[store_no]],Stores[store_no],0))</f>
        <v>203800</v>
      </c>
      <c r="J514" s="4" t="str">
        <f>INDEX(Departments[dept_name],MATCH(Sales[[#This Row],[dept_no]],Departments[dept_no],0))</f>
        <v>Automotive</v>
      </c>
      <c r="K514" s="4" t="str">
        <f>CONCATENATE(Sales[[#This Row],[region]],Sales[[#This Row],[storetype]])</f>
        <v>2A</v>
      </c>
      <c r="L514" s="4">
        <f>INDEX(RegionStoreCount[Store Count],MATCH(Sales[[#This Row],[RegionStoretype]],RegionStoreCount[Region/Type],0))</f>
        <v>5</v>
      </c>
      <c r="M514" s="4">
        <f>AND(Sales[[#This Row],[date]]&lt;=TY_YTDMax,Sales[[#This Row],[date]]&gt;=TY_YTDMin)*Sales[[#This Row],[sales]]</f>
        <v>0</v>
      </c>
      <c r="N514" s="4">
        <f>AND(Sales[[#This Row],[date]]&lt;=LY_YTDMax,Sales[[#This Row],[date]]&gt;=LY_YTDMin)*Sales[[#This Row],[sales]]</f>
        <v>28820.248899999999</v>
      </c>
      <c r="O514" s="4">
        <f>AND(Sales[[#This Row],[date]]&gt;=YoY_Min,Sales[[#This Row],[date]]&lt;=TY_YTDMax)*(Sales[[#This Row],[sales]]/Sales[[#This Row],[sqft]])</f>
        <v>0</v>
      </c>
      <c r="P514" s="4">
        <f>SUMIF(Sales[RegionStoretype],Sales[[#This Row],[RegionStoretype]],Sales[YoY_SSF])/Sales[[#This Row],[Region_TypeCount]]</f>
        <v>60.052789354368521</v>
      </c>
    </row>
    <row r="515" spans="1:16" x14ac:dyDescent="0.25">
      <c r="A515" s="1">
        <v>42741</v>
      </c>
      <c r="B515">
        <v>28</v>
      </c>
      <c r="C515">
        <v>2</v>
      </c>
      <c r="D515">
        <v>92863.941600000006</v>
      </c>
      <c r="E515">
        <f>INDEX(Stores[region],MATCH(Sales[[#This Row],[store_no]],Stores[store_no],0))</f>
        <v>2</v>
      </c>
      <c r="F515" t="str">
        <f>INDEX(Stores[storetype],MATCH(Sales[[#This Row],[store_no]],Stores[store_no],0))</f>
        <v>A</v>
      </c>
      <c r="G515" t="str">
        <f>INDEX(Stores[location_city],MATCH(Sales[[#This Row],[store_no]],Stores[store_no],0))</f>
        <v>Milwaukee</v>
      </c>
      <c r="H515" t="str">
        <f>INDEX(Stores[location_state],MATCH(Sales[[#This Row],[store_no]],Stores[store_no],0))</f>
        <v>Wisconsin</v>
      </c>
      <c r="I515">
        <f>INDEX(Stores[sqft],MATCH(Sales[[#This Row],[store_no]],Stores[store_no],0))</f>
        <v>203800</v>
      </c>
      <c r="J515" s="4" t="str">
        <f>INDEX(Departments[dept_name],MATCH(Sales[[#This Row],[dept_no]],Departments[dept_no],0))</f>
        <v>Baby</v>
      </c>
      <c r="K515" s="4" t="str">
        <f>CONCATENATE(Sales[[#This Row],[region]],Sales[[#This Row],[storetype]])</f>
        <v>2A</v>
      </c>
      <c r="L515" s="4">
        <f>INDEX(RegionStoreCount[Store Count],MATCH(Sales[[#This Row],[RegionStoretype]],RegionStoreCount[Region/Type],0))</f>
        <v>5</v>
      </c>
      <c r="M515" s="4">
        <f>AND(Sales[[#This Row],[date]]&lt;=TY_YTDMax,Sales[[#This Row],[date]]&gt;=TY_YTDMin)*Sales[[#This Row],[sales]]</f>
        <v>0</v>
      </c>
      <c r="N515" s="4">
        <f>AND(Sales[[#This Row],[date]]&lt;=LY_YTDMax,Sales[[#This Row],[date]]&gt;=LY_YTDMin)*Sales[[#This Row],[sales]]</f>
        <v>92863.941600000006</v>
      </c>
      <c r="O515" s="4">
        <f>AND(Sales[[#This Row],[date]]&gt;=YoY_Min,Sales[[#This Row],[date]]&lt;=TY_YTDMax)*(Sales[[#This Row],[sales]]/Sales[[#This Row],[sqft]])</f>
        <v>0</v>
      </c>
      <c r="P515" s="4">
        <f>SUMIF(Sales[RegionStoretype],Sales[[#This Row],[RegionStoretype]],Sales[YoY_SSF])/Sales[[#This Row],[Region_TypeCount]]</f>
        <v>60.052789354368521</v>
      </c>
    </row>
    <row r="516" spans="1:16" x14ac:dyDescent="0.25">
      <c r="A516" s="1">
        <v>42741</v>
      </c>
      <c r="B516">
        <v>28</v>
      </c>
      <c r="C516">
        <v>3</v>
      </c>
      <c r="D516">
        <v>144387.5012</v>
      </c>
      <c r="E516">
        <f>INDEX(Stores[region],MATCH(Sales[[#This Row],[store_no]],Stores[store_no],0))</f>
        <v>2</v>
      </c>
      <c r="F516" t="str">
        <f>INDEX(Stores[storetype],MATCH(Sales[[#This Row],[store_no]],Stores[store_no],0))</f>
        <v>A</v>
      </c>
      <c r="G516" t="str">
        <f>INDEX(Stores[location_city],MATCH(Sales[[#This Row],[store_no]],Stores[store_no],0))</f>
        <v>Milwaukee</v>
      </c>
      <c r="H516" t="str">
        <f>INDEX(Stores[location_state],MATCH(Sales[[#This Row],[store_no]],Stores[store_no],0))</f>
        <v>Wisconsin</v>
      </c>
      <c r="I516">
        <f>INDEX(Stores[sqft],MATCH(Sales[[#This Row],[store_no]],Stores[store_no],0))</f>
        <v>203800</v>
      </c>
      <c r="J516" s="4" t="str">
        <f>INDEX(Departments[dept_name],MATCH(Sales[[#This Row],[dept_no]],Departments[dept_no],0))</f>
        <v>Beauty</v>
      </c>
      <c r="K516" s="4" t="str">
        <f>CONCATENATE(Sales[[#This Row],[region]],Sales[[#This Row],[storetype]])</f>
        <v>2A</v>
      </c>
      <c r="L516" s="4">
        <f>INDEX(RegionStoreCount[Store Count],MATCH(Sales[[#This Row],[RegionStoretype]],RegionStoreCount[Region/Type],0))</f>
        <v>5</v>
      </c>
      <c r="M516" s="4">
        <f>AND(Sales[[#This Row],[date]]&lt;=TY_YTDMax,Sales[[#This Row],[date]]&gt;=TY_YTDMin)*Sales[[#This Row],[sales]]</f>
        <v>0</v>
      </c>
      <c r="N516" s="4">
        <f>AND(Sales[[#This Row],[date]]&lt;=LY_YTDMax,Sales[[#This Row],[date]]&gt;=LY_YTDMin)*Sales[[#This Row],[sales]]</f>
        <v>144387.5012</v>
      </c>
      <c r="O516" s="4">
        <f>AND(Sales[[#This Row],[date]]&gt;=YoY_Min,Sales[[#This Row],[date]]&lt;=TY_YTDMax)*(Sales[[#This Row],[sales]]/Sales[[#This Row],[sqft]])</f>
        <v>0</v>
      </c>
      <c r="P516" s="4">
        <f>SUMIF(Sales[RegionStoretype],Sales[[#This Row],[RegionStoretype]],Sales[YoY_SSF])/Sales[[#This Row],[Region_TypeCount]]</f>
        <v>60.052789354368521</v>
      </c>
    </row>
    <row r="517" spans="1:16" x14ac:dyDescent="0.25">
      <c r="A517" s="1">
        <v>42741</v>
      </c>
      <c r="B517">
        <v>28</v>
      </c>
      <c r="C517">
        <v>4</v>
      </c>
      <c r="D517">
        <v>2979.5</v>
      </c>
      <c r="E517">
        <f>INDEX(Stores[region],MATCH(Sales[[#This Row],[store_no]],Stores[store_no],0))</f>
        <v>2</v>
      </c>
      <c r="F517" t="str">
        <f>INDEX(Stores[storetype],MATCH(Sales[[#This Row],[store_no]],Stores[store_no],0))</f>
        <v>A</v>
      </c>
      <c r="G517" t="str">
        <f>INDEX(Stores[location_city],MATCH(Sales[[#This Row],[store_no]],Stores[store_no],0))</f>
        <v>Milwaukee</v>
      </c>
      <c r="H517" t="str">
        <f>INDEX(Stores[location_state],MATCH(Sales[[#This Row],[store_no]],Stores[store_no],0))</f>
        <v>Wisconsin</v>
      </c>
      <c r="I517">
        <f>INDEX(Stores[sqft],MATCH(Sales[[#This Row],[store_no]],Stores[store_no],0))</f>
        <v>203800</v>
      </c>
      <c r="J517" s="4" t="str">
        <f>INDEX(Departments[dept_name],MATCH(Sales[[#This Row],[dept_no]],Departments[dept_no],0))</f>
        <v>Books</v>
      </c>
      <c r="K517" s="4" t="str">
        <f>CONCATENATE(Sales[[#This Row],[region]],Sales[[#This Row],[storetype]])</f>
        <v>2A</v>
      </c>
      <c r="L517" s="4">
        <f>INDEX(RegionStoreCount[Store Count],MATCH(Sales[[#This Row],[RegionStoretype]],RegionStoreCount[Region/Type],0))</f>
        <v>5</v>
      </c>
      <c r="M517" s="4">
        <f>AND(Sales[[#This Row],[date]]&lt;=TY_YTDMax,Sales[[#This Row],[date]]&gt;=TY_YTDMin)*Sales[[#This Row],[sales]]</f>
        <v>0</v>
      </c>
      <c r="N517" s="4">
        <f>AND(Sales[[#This Row],[date]]&lt;=LY_YTDMax,Sales[[#This Row],[date]]&gt;=LY_YTDMin)*Sales[[#This Row],[sales]]</f>
        <v>2979.5</v>
      </c>
      <c r="O517" s="4">
        <f>AND(Sales[[#This Row],[date]]&gt;=YoY_Min,Sales[[#This Row],[date]]&lt;=TY_YTDMax)*(Sales[[#This Row],[sales]]/Sales[[#This Row],[sqft]])</f>
        <v>0</v>
      </c>
      <c r="P517" s="4">
        <f>SUMIF(Sales[RegionStoretype],Sales[[#This Row],[RegionStoretype]],Sales[YoY_SSF])/Sales[[#This Row],[Region_TypeCount]]</f>
        <v>60.052789354368521</v>
      </c>
    </row>
    <row r="518" spans="1:16" x14ac:dyDescent="0.25">
      <c r="A518" s="1">
        <v>42741</v>
      </c>
      <c r="B518">
        <v>28</v>
      </c>
      <c r="C518">
        <v>5</v>
      </c>
      <c r="D518">
        <v>314628.96750000003</v>
      </c>
      <c r="E518">
        <f>INDEX(Stores[region],MATCH(Sales[[#This Row],[store_no]],Stores[store_no],0))</f>
        <v>2</v>
      </c>
      <c r="F518" t="str">
        <f>INDEX(Stores[storetype],MATCH(Sales[[#This Row],[store_no]],Stores[store_no],0))</f>
        <v>A</v>
      </c>
      <c r="G518" t="str">
        <f>INDEX(Stores[location_city],MATCH(Sales[[#This Row],[store_no]],Stores[store_no],0))</f>
        <v>Milwaukee</v>
      </c>
      <c r="H518" t="str">
        <f>INDEX(Stores[location_state],MATCH(Sales[[#This Row],[store_no]],Stores[store_no],0))</f>
        <v>Wisconsin</v>
      </c>
      <c r="I518">
        <f>INDEX(Stores[sqft],MATCH(Sales[[#This Row],[store_no]],Stores[store_no],0))</f>
        <v>203800</v>
      </c>
      <c r="J518" s="4" t="str">
        <f>INDEX(Departments[dept_name],MATCH(Sales[[#This Row],[dept_no]],Departments[dept_no],0))</f>
        <v>Clothing</v>
      </c>
      <c r="K518" s="4" t="str">
        <f>CONCATENATE(Sales[[#This Row],[region]],Sales[[#This Row],[storetype]])</f>
        <v>2A</v>
      </c>
      <c r="L518" s="4">
        <f>INDEX(RegionStoreCount[Store Count],MATCH(Sales[[#This Row],[RegionStoretype]],RegionStoreCount[Region/Type],0))</f>
        <v>5</v>
      </c>
      <c r="M518" s="4">
        <f>AND(Sales[[#This Row],[date]]&lt;=TY_YTDMax,Sales[[#This Row],[date]]&gt;=TY_YTDMin)*Sales[[#This Row],[sales]]</f>
        <v>0</v>
      </c>
      <c r="N518" s="4">
        <f>AND(Sales[[#This Row],[date]]&lt;=LY_YTDMax,Sales[[#This Row],[date]]&gt;=LY_YTDMin)*Sales[[#This Row],[sales]]</f>
        <v>314628.96750000003</v>
      </c>
      <c r="O518" s="4">
        <f>AND(Sales[[#This Row],[date]]&gt;=YoY_Min,Sales[[#This Row],[date]]&lt;=TY_YTDMax)*(Sales[[#This Row],[sales]]/Sales[[#This Row],[sqft]])</f>
        <v>0</v>
      </c>
      <c r="P518" s="4">
        <f>SUMIF(Sales[RegionStoretype],Sales[[#This Row],[RegionStoretype]],Sales[YoY_SSF])/Sales[[#This Row],[Region_TypeCount]]</f>
        <v>60.052789354368521</v>
      </c>
    </row>
    <row r="519" spans="1:16" x14ac:dyDescent="0.25">
      <c r="A519" s="1">
        <v>42741</v>
      </c>
      <c r="B519">
        <v>28</v>
      </c>
      <c r="C519">
        <v>6</v>
      </c>
      <c r="D519">
        <v>81558.873600000006</v>
      </c>
      <c r="E519">
        <f>INDEX(Stores[region],MATCH(Sales[[#This Row],[store_no]],Stores[store_no],0))</f>
        <v>2</v>
      </c>
      <c r="F519" t="str">
        <f>INDEX(Stores[storetype],MATCH(Sales[[#This Row],[store_no]],Stores[store_no],0))</f>
        <v>A</v>
      </c>
      <c r="G519" t="str">
        <f>INDEX(Stores[location_city],MATCH(Sales[[#This Row],[store_no]],Stores[store_no],0))</f>
        <v>Milwaukee</v>
      </c>
      <c r="H519" t="str">
        <f>INDEX(Stores[location_state],MATCH(Sales[[#This Row],[store_no]],Stores[store_no],0))</f>
        <v>Wisconsin</v>
      </c>
      <c r="I519">
        <f>INDEX(Stores[sqft],MATCH(Sales[[#This Row],[store_no]],Stores[store_no],0))</f>
        <v>203800</v>
      </c>
      <c r="J519" s="4" t="str">
        <f>INDEX(Departments[dept_name],MATCH(Sales[[#This Row],[dept_no]],Departments[dept_no],0))</f>
        <v>Computers</v>
      </c>
      <c r="K519" s="4" t="str">
        <f>CONCATENATE(Sales[[#This Row],[region]],Sales[[#This Row],[storetype]])</f>
        <v>2A</v>
      </c>
      <c r="L519" s="4">
        <f>INDEX(RegionStoreCount[Store Count],MATCH(Sales[[#This Row],[RegionStoretype]],RegionStoreCount[Region/Type],0))</f>
        <v>5</v>
      </c>
      <c r="M519" s="4">
        <f>AND(Sales[[#This Row],[date]]&lt;=TY_YTDMax,Sales[[#This Row],[date]]&gt;=TY_YTDMin)*Sales[[#This Row],[sales]]</f>
        <v>0</v>
      </c>
      <c r="N519" s="4">
        <f>AND(Sales[[#This Row],[date]]&lt;=LY_YTDMax,Sales[[#This Row],[date]]&gt;=LY_YTDMin)*Sales[[#This Row],[sales]]</f>
        <v>81558.873600000006</v>
      </c>
      <c r="O519" s="4">
        <f>AND(Sales[[#This Row],[date]]&gt;=YoY_Min,Sales[[#This Row],[date]]&lt;=TY_YTDMax)*(Sales[[#This Row],[sales]]/Sales[[#This Row],[sqft]])</f>
        <v>0</v>
      </c>
      <c r="P519" s="4">
        <f>SUMIF(Sales[RegionStoretype],Sales[[#This Row],[RegionStoretype]],Sales[YoY_SSF])/Sales[[#This Row],[Region_TypeCount]]</f>
        <v>60.052789354368521</v>
      </c>
    </row>
    <row r="520" spans="1:16" x14ac:dyDescent="0.25">
      <c r="A520" s="1">
        <v>42741</v>
      </c>
      <c r="B520">
        <v>28</v>
      </c>
      <c r="C520">
        <v>7</v>
      </c>
      <c r="D520">
        <v>92772.898100000006</v>
      </c>
      <c r="E520">
        <f>INDEX(Stores[region],MATCH(Sales[[#This Row],[store_no]],Stores[store_no],0))</f>
        <v>2</v>
      </c>
      <c r="F520" t="str">
        <f>INDEX(Stores[storetype],MATCH(Sales[[#This Row],[store_no]],Stores[store_no],0))</f>
        <v>A</v>
      </c>
      <c r="G520" t="str">
        <f>INDEX(Stores[location_city],MATCH(Sales[[#This Row],[store_no]],Stores[store_no],0))</f>
        <v>Milwaukee</v>
      </c>
      <c r="H520" t="str">
        <f>INDEX(Stores[location_state],MATCH(Sales[[#This Row],[store_no]],Stores[store_no],0))</f>
        <v>Wisconsin</v>
      </c>
      <c r="I520">
        <f>INDEX(Stores[sqft],MATCH(Sales[[#This Row],[store_no]],Stores[store_no],0))</f>
        <v>203800</v>
      </c>
      <c r="J520" s="4" t="str">
        <f>INDEX(Departments[dept_name],MATCH(Sales[[#This Row],[dept_no]],Departments[dept_no],0))</f>
        <v>Electronics</v>
      </c>
      <c r="K520" s="4" t="str">
        <f>CONCATENATE(Sales[[#This Row],[region]],Sales[[#This Row],[storetype]])</f>
        <v>2A</v>
      </c>
      <c r="L520" s="4">
        <f>INDEX(RegionStoreCount[Store Count],MATCH(Sales[[#This Row],[RegionStoretype]],RegionStoreCount[Region/Type],0))</f>
        <v>5</v>
      </c>
      <c r="M520" s="4">
        <f>AND(Sales[[#This Row],[date]]&lt;=TY_YTDMax,Sales[[#This Row],[date]]&gt;=TY_YTDMin)*Sales[[#This Row],[sales]]</f>
        <v>0</v>
      </c>
      <c r="N520" s="4">
        <f>AND(Sales[[#This Row],[date]]&lt;=LY_YTDMax,Sales[[#This Row],[date]]&gt;=LY_YTDMin)*Sales[[#This Row],[sales]]</f>
        <v>92772.898100000006</v>
      </c>
      <c r="O520" s="4">
        <f>AND(Sales[[#This Row],[date]]&gt;=YoY_Min,Sales[[#This Row],[date]]&lt;=TY_YTDMax)*(Sales[[#This Row],[sales]]/Sales[[#This Row],[sqft]])</f>
        <v>0</v>
      </c>
      <c r="P520" s="4">
        <f>SUMIF(Sales[RegionStoretype],Sales[[#This Row],[RegionStoretype]],Sales[YoY_SSF])/Sales[[#This Row],[Region_TypeCount]]</f>
        <v>60.052789354368521</v>
      </c>
    </row>
    <row r="521" spans="1:16" x14ac:dyDescent="0.25">
      <c r="A521" s="1">
        <v>42741</v>
      </c>
      <c r="B521">
        <v>28</v>
      </c>
      <c r="C521">
        <v>8</v>
      </c>
      <c r="D521">
        <v>60961.676099999997</v>
      </c>
      <c r="E521">
        <f>INDEX(Stores[region],MATCH(Sales[[#This Row],[store_no]],Stores[store_no],0))</f>
        <v>2</v>
      </c>
      <c r="F521" t="str">
        <f>INDEX(Stores[storetype],MATCH(Sales[[#This Row],[store_no]],Stores[store_no],0))</f>
        <v>A</v>
      </c>
      <c r="G521" t="str">
        <f>INDEX(Stores[location_city],MATCH(Sales[[#This Row],[store_no]],Stores[store_no],0))</f>
        <v>Milwaukee</v>
      </c>
      <c r="H521" t="str">
        <f>INDEX(Stores[location_state],MATCH(Sales[[#This Row],[store_no]],Stores[store_no],0))</f>
        <v>Wisconsin</v>
      </c>
      <c r="I521">
        <f>INDEX(Stores[sqft],MATCH(Sales[[#This Row],[store_no]],Stores[store_no],0))</f>
        <v>203800</v>
      </c>
      <c r="J521" s="4" t="str">
        <f>INDEX(Departments[dept_name],MATCH(Sales[[#This Row],[dept_no]],Departments[dept_no],0))</f>
        <v>Games</v>
      </c>
      <c r="K521" s="4" t="str">
        <f>CONCATENATE(Sales[[#This Row],[region]],Sales[[#This Row],[storetype]])</f>
        <v>2A</v>
      </c>
      <c r="L521" s="4">
        <f>INDEX(RegionStoreCount[Store Count],MATCH(Sales[[#This Row],[RegionStoretype]],RegionStoreCount[Region/Type],0))</f>
        <v>5</v>
      </c>
      <c r="M521" s="4">
        <f>AND(Sales[[#This Row],[date]]&lt;=TY_YTDMax,Sales[[#This Row],[date]]&gt;=TY_YTDMin)*Sales[[#This Row],[sales]]</f>
        <v>0</v>
      </c>
      <c r="N521" s="4">
        <f>AND(Sales[[#This Row],[date]]&lt;=LY_YTDMax,Sales[[#This Row],[date]]&gt;=LY_YTDMin)*Sales[[#This Row],[sales]]</f>
        <v>60961.676099999997</v>
      </c>
      <c r="O521" s="4">
        <f>AND(Sales[[#This Row],[date]]&gt;=YoY_Min,Sales[[#This Row],[date]]&lt;=TY_YTDMax)*(Sales[[#This Row],[sales]]/Sales[[#This Row],[sqft]])</f>
        <v>0</v>
      </c>
      <c r="P521" s="4">
        <f>SUMIF(Sales[RegionStoretype],Sales[[#This Row],[RegionStoretype]],Sales[YoY_SSF])/Sales[[#This Row],[Region_TypeCount]]</f>
        <v>60.052789354368521</v>
      </c>
    </row>
    <row r="522" spans="1:16" x14ac:dyDescent="0.25">
      <c r="A522" s="1">
        <v>42741</v>
      </c>
      <c r="B522">
        <v>28</v>
      </c>
      <c r="C522">
        <v>9</v>
      </c>
      <c r="D522">
        <v>4223.5348000000004</v>
      </c>
      <c r="E522">
        <f>INDEX(Stores[region],MATCH(Sales[[#This Row],[store_no]],Stores[store_no],0))</f>
        <v>2</v>
      </c>
      <c r="F522" t="str">
        <f>INDEX(Stores[storetype],MATCH(Sales[[#This Row],[store_no]],Stores[store_no],0))</f>
        <v>A</v>
      </c>
      <c r="G522" t="str">
        <f>INDEX(Stores[location_city],MATCH(Sales[[#This Row],[store_no]],Stores[store_no],0))</f>
        <v>Milwaukee</v>
      </c>
      <c r="H522" t="str">
        <f>INDEX(Stores[location_state],MATCH(Sales[[#This Row],[store_no]],Stores[store_no],0))</f>
        <v>Wisconsin</v>
      </c>
      <c r="I522">
        <f>INDEX(Stores[sqft],MATCH(Sales[[#This Row],[store_no]],Stores[store_no],0))</f>
        <v>203800</v>
      </c>
      <c r="J522" s="4" t="str">
        <f>INDEX(Departments[dept_name],MATCH(Sales[[#This Row],[dept_no]],Departments[dept_no],0))</f>
        <v>Garden</v>
      </c>
      <c r="K522" s="4" t="str">
        <f>CONCATENATE(Sales[[#This Row],[region]],Sales[[#This Row],[storetype]])</f>
        <v>2A</v>
      </c>
      <c r="L522" s="4">
        <f>INDEX(RegionStoreCount[Store Count],MATCH(Sales[[#This Row],[RegionStoretype]],RegionStoreCount[Region/Type],0))</f>
        <v>5</v>
      </c>
      <c r="M522" s="4">
        <f>AND(Sales[[#This Row],[date]]&lt;=TY_YTDMax,Sales[[#This Row],[date]]&gt;=TY_YTDMin)*Sales[[#This Row],[sales]]</f>
        <v>0</v>
      </c>
      <c r="N522" s="4">
        <f>AND(Sales[[#This Row],[date]]&lt;=LY_YTDMax,Sales[[#This Row],[date]]&gt;=LY_YTDMin)*Sales[[#This Row],[sales]]</f>
        <v>4223.5348000000004</v>
      </c>
      <c r="O522" s="4">
        <f>AND(Sales[[#This Row],[date]]&gt;=YoY_Min,Sales[[#This Row],[date]]&lt;=TY_YTDMax)*(Sales[[#This Row],[sales]]/Sales[[#This Row],[sqft]])</f>
        <v>0</v>
      </c>
      <c r="P522" s="4">
        <f>SUMIF(Sales[RegionStoretype],Sales[[#This Row],[RegionStoretype]],Sales[YoY_SSF])/Sales[[#This Row],[Region_TypeCount]]</f>
        <v>60.052789354368521</v>
      </c>
    </row>
    <row r="523" spans="1:16" x14ac:dyDescent="0.25">
      <c r="A523" s="1">
        <v>42741</v>
      </c>
      <c r="B523">
        <v>28</v>
      </c>
      <c r="C523">
        <v>10</v>
      </c>
      <c r="D523">
        <v>38999.910000000003</v>
      </c>
      <c r="E523">
        <f>INDEX(Stores[region],MATCH(Sales[[#This Row],[store_no]],Stores[store_no],0))</f>
        <v>2</v>
      </c>
      <c r="F523" t="str">
        <f>INDEX(Stores[storetype],MATCH(Sales[[#This Row],[store_no]],Stores[store_no],0))</f>
        <v>A</v>
      </c>
      <c r="G523" t="str">
        <f>INDEX(Stores[location_city],MATCH(Sales[[#This Row],[store_no]],Stores[store_no],0))</f>
        <v>Milwaukee</v>
      </c>
      <c r="H523" t="str">
        <f>INDEX(Stores[location_state],MATCH(Sales[[#This Row],[store_no]],Stores[store_no],0))</f>
        <v>Wisconsin</v>
      </c>
      <c r="I523">
        <f>INDEX(Stores[sqft],MATCH(Sales[[#This Row],[store_no]],Stores[store_no],0))</f>
        <v>203800</v>
      </c>
      <c r="J523" s="4" t="str">
        <f>INDEX(Departments[dept_name],MATCH(Sales[[#This Row],[dept_no]],Departments[dept_no],0))</f>
        <v>Health</v>
      </c>
      <c r="K523" s="4" t="str">
        <f>CONCATENATE(Sales[[#This Row],[region]],Sales[[#This Row],[storetype]])</f>
        <v>2A</v>
      </c>
      <c r="L523" s="4">
        <f>INDEX(RegionStoreCount[Store Count],MATCH(Sales[[#This Row],[RegionStoretype]],RegionStoreCount[Region/Type],0))</f>
        <v>5</v>
      </c>
      <c r="M523" s="4">
        <f>AND(Sales[[#This Row],[date]]&lt;=TY_YTDMax,Sales[[#This Row],[date]]&gt;=TY_YTDMin)*Sales[[#This Row],[sales]]</f>
        <v>0</v>
      </c>
      <c r="N523" s="4">
        <f>AND(Sales[[#This Row],[date]]&lt;=LY_YTDMax,Sales[[#This Row],[date]]&gt;=LY_YTDMin)*Sales[[#This Row],[sales]]</f>
        <v>38999.910000000003</v>
      </c>
      <c r="O523" s="4">
        <f>AND(Sales[[#This Row],[date]]&gt;=YoY_Min,Sales[[#This Row],[date]]&lt;=TY_YTDMax)*(Sales[[#This Row],[sales]]/Sales[[#This Row],[sqft]])</f>
        <v>0</v>
      </c>
      <c r="P523" s="4">
        <f>SUMIF(Sales[RegionStoretype],Sales[[#This Row],[RegionStoretype]],Sales[YoY_SSF])/Sales[[#This Row],[Region_TypeCount]]</f>
        <v>60.052789354368521</v>
      </c>
    </row>
    <row r="524" spans="1:16" x14ac:dyDescent="0.25">
      <c r="A524" s="1">
        <v>42741</v>
      </c>
      <c r="B524">
        <v>28</v>
      </c>
      <c r="C524">
        <v>11</v>
      </c>
      <c r="D524">
        <v>176256.70370000001</v>
      </c>
      <c r="E524">
        <f>INDEX(Stores[region],MATCH(Sales[[#This Row],[store_no]],Stores[store_no],0))</f>
        <v>2</v>
      </c>
      <c r="F524" t="str">
        <f>INDEX(Stores[storetype],MATCH(Sales[[#This Row],[store_no]],Stores[store_no],0))</f>
        <v>A</v>
      </c>
      <c r="G524" t="str">
        <f>INDEX(Stores[location_city],MATCH(Sales[[#This Row],[store_no]],Stores[store_no],0))</f>
        <v>Milwaukee</v>
      </c>
      <c r="H524" t="str">
        <f>INDEX(Stores[location_state],MATCH(Sales[[#This Row],[store_no]],Stores[store_no],0))</f>
        <v>Wisconsin</v>
      </c>
      <c r="I524">
        <f>INDEX(Stores[sqft],MATCH(Sales[[#This Row],[store_no]],Stores[store_no],0))</f>
        <v>203800</v>
      </c>
      <c r="J524" s="4" t="str">
        <f>INDEX(Departments[dept_name],MATCH(Sales[[#This Row],[dept_no]],Departments[dept_no],0))</f>
        <v>Home</v>
      </c>
      <c r="K524" s="4" t="str">
        <f>CONCATENATE(Sales[[#This Row],[region]],Sales[[#This Row],[storetype]])</f>
        <v>2A</v>
      </c>
      <c r="L524" s="4">
        <f>INDEX(RegionStoreCount[Store Count],MATCH(Sales[[#This Row],[RegionStoretype]],RegionStoreCount[Region/Type],0))</f>
        <v>5</v>
      </c>
      <c r="M524" s="4">
        <f>AND(Sales[[#This Row],[date]]&lt;=TY_YTDMax,Sales[[#This Row],[date]]&gt;=TY_YTDMin)*Sales[[#This Row],[sales]]</f>
        <v>0</v>
      </c>
      <c r="N524" s="4">
        <f>AND(Sales[[#This Row],[date]]&lt;=LY_YTDMax,Sales[[#This Row],[date]]&gt;=LY_YTDMin)*Sales[[#This Row],[sales]]</f>
        <v>176256.70370000001</v>
      </c>
      <c r="O524" s="4">
        <f>AND(Sales[[#This Row],[date]]&gt;=YoY_Min,Sales[[#This Row],[date]]&lt;=TY_YTDMax)*(Sales[[#This Row],[sales]]/Sales[[#This Row],[sqft]])</f>
        <v>0</v>
      </c>
      <c r="P524" s="4">
        <f>SUMIF(Sales[RegionStoretype],Sales[[#This Row],[RegionStoretype]],Sales[YoY_SSF])/Sales[[#This Row],[Region_TypeCount]]</f>
        <v>60.052789354368521</v>
      </c>
    </row>
    <row r="525" spans="1:16" x14ac:dyDescent="0.25">
      <c r="A525" s="1">
        <v>42741</v>
      </c>
      <c r="B525">
        <v>28</v>
      </c>
      <c r="C525">
        <v>12</v>
      </c>
      <c r="D525">
        <v>76118.412799999991</v>
      </c>
      <c r="E525">
        <f>INDEX(Stores[region],MATCH(Sales[[#This Row],[store_no]],Stores[store_no],0))</f>
        <v>2</v>
      </c>
      <c r="F525" t="str">
        <f>INDEX(Stores[storetype],MATCH(Sales[[#This Row],[store_no]],Stores[store_no],0))</f>
        <v>A</v>
      </c>
      <c r="G525" t="str">
        <f>INDEX(Stores[location_city],MATCH(Sales[[#This Row],[store_no]],Stores[store_no],0))</f>
        <v>Milwaukee</v>
      </c>
      <c r="H525" t="str">
        <f>INDEX(Stores[location_state],MATCH(Sales[[#This Row],[store_no]],Stores[store_no],0))</f>
        <v>Wisconsin</v>
      </c>
      <c r="I525">
        <f>INDEX(Stores[sqft],MATCH(Sales[[#This Row],[store_no]],Stores[store_no],0))</f>
        <v>203800</v>
      </c>
      <c r="J525" s="4" t="str">
        <f>INDEX(Departments[dept_name],MATCH(Sales[[#This Row],[dept_no]],Departments[dept_no],0))</f>
        <v>Jewelery</v>
      </c>
      <c r="K525" s="4" t="str">
        <f>CONCATENATE(Sales[[#This Row],[region]],Sales[[#This Row],[storetype]])</f>
        <v>2A</v>
      </c>
      <c r="L525" s="4">
        <f>INDEX(RegionStoreCount[Store Count],MATCH(Sales[[#This Row],[RegionStoretype]],RegionStoreCount[Region/Type],0))</f>
        <v>5</v>
      </c>
      <c r="M525" s="4">
        <f>AND(Sales[[#This Row],[date]]&lt;=TY_YTDMax,Sales[[#This Row],[date]]&gt;=TY_YTDMin)*Sales[[#This Row],[sales]]</f>
        <v>0</v>
      </c>
      <c r="N525" s="4">
        <f>AND(Sales[[#This Row],[date]]&lt;=LY_YTDMax,Sales[[#This Row],[date]]&gt;=LY_YTDMin)*Sales[[#This Row],[sales]]</f>
        <v>76118.412799999991</v>
      </c>
      <c r="O525" s="4">
        <f>AND(Sales[[#This Row],[date]]&gt;=YoY_Min,Sales[[#This Row],[date]]&lt;=TY_YTDMax)*(Sales[[#This Row],[sales]]/Sales[[#This Row],[sqft]])</f>
        <v>0</v>
      </c>
      <c r="P525" s="4">
        <f>SUMIF(Sales[RegionStoretype],Sales[[#This Row],[RegionStoretype]],Sales[YoY_SSF])/Sales[[#This Row],[Region_TypeCount]]</f>
        <v>60.052789354368521</v>
      </c>
    </row>
    <row r="526" spans="1:16" x14ac:dyDescent="0.25">
      <c r="A526" s="1">
        <v>42741</v>
      </c>
      <c r="B526">
        <v>28</v>
      </c>
      <c r="C526">
        <v>13</v>
      </c>
      <c r="D526">
        <v>87101.352399999989</v>
      </c>
      <c r="E526">
        <f>INDEX(Stores[region],MATCH(Sales[[#This Row],[store_no]],Stores[store_no],0))</f>
        <v>2</v>
      </c>
      <c r="F526" t="str">
        <f>INDEX(Stores[storetype],MATCH(Sales[[#This Row],[store_no]],Stores[store_no],0))</f>
        <v>A</v>
      </c>
      <c r="G526" t="str">
        <f>INDEX(Stores[location_city],MATCH(Sales[[#This Row],[store_no]],Stores[store_no],0))</f>
        <v>Milwaukee</v>
      </c>
      <c r="H526" t="str">
        <f>INDEX(Stores[location_state],MATCH(Sales[[#This Row],[store_no]],Stores[store_no],0))</f>
        <v>Wisconsin</v>
      </c>
      <c r="I526">
        <f>INDEX(Stores[sqft],MATCH(Sales[[#This Row],[store_no]],Stores[store_no],0))</f>
        <v>203800</v>
      </c>
      <c r="J526" s="4" t="str">
        <f>INDEX(Departments[dept_name],MATCH(Sales[[#This Row],[dept_no]],Departments[dept_no],0))</f>
        <v>Kids</v>
      </c>
      <c r="K526" s="4" t="str">
        <f>CONCATENATE(Sales[[#This Row],[region]],Sales[[#This Row],[storetype]])</f>
        <v>2A</v>
      </c>
      <c r="L526" s="4">
        <f>INDEX(RegionStoreCount[Store Count],MATCH(Sales[[#This Row],[RegionStoretype]],RegionStoreCount[Region/Type],0))</f>
        <v>5</v>
      </c>
      <c r="M526" s="4">
        <f>AND(Sales[[#This Row],[date]]&lt;=TY_YTDMax,Sales[[#This Row],[date]]&gt;=TY_YTDMin)*Sales[[#This Row],[sales]]</f>
        <v>0</v>
      </c>
      <c r="N526" s="4">
        <f>AND(Sales[[#This Row],[date]]&lt;=LY_YTDMax,Sales[[#This Row],[date]]&gt;=LY_YTDMin)*Sales[[#This Row],[sales]]</f>
        <v>87101.352399999989</v>
      </c>
      <c r="O526" s="4">
        <f>AND(Sales[[#This Row],[date]]&gt;=YoY_Min,Sales[[#This Row],[date]]&lt;=TY_YTDMax)*(Sales[[#This Row],[sales]]/Sales[[#This Row],[sqft]])</f>
        <v>0</v>
      </c>
      <c r="P526" s="4">
        <f>SUMIF(Sales[RegionStoretype],Sales[[#This Row],[RegionStoretype]],Sales[YoY_SSF])/Sales[[#This Row],[Region_TypeCount]]</f>
        <v>60.052789354368521</v>
      </c>
    </row>
    <row r="527" spans="1:16" x14ac:dyDescent="0.25">
      <c r="A527" s="1">
        <v>42741</v>
      </c>
      <c r="B527">
        <v>28</v>
      </c>
      <c r="C527">
        <v>15</v>
      </c>
      <c r="D527">
        <v>158858.17199999999</v>
      </c>
      <c r="E527">
        <f>INDEX(Stores[region],MATCH(Sales[[#This Row],[store_no]],Stores[store_no],0))</f>
        <v>2</v>
      </c>
      <c r="F527" t="str">
        <f>INDEX(Stores[storetype],MATCH(Sales[[#This Row],[store_no]],Stores[store_no],0))</f>
        <v>A</v>
      </c>
      <c r="G527" t="str">
        <f>INDEX(Stores[location_city],MATCH(Sales[[#This Row],[store_no]],Stores[store_no],0))</f>
        <v>Milwaukee</v>
      </c>
      <c r="H527" t="str">
        <f>INDEX(Stores[location_state],MATCH(Sales[[#This Row],[store_no]],Stores[store_no],0))</f>
        <v>Wisconsin</v>
      </c>
      <c r="I527">
        <f>INDEX(Stores[sqft],MATCH(Sales[[#This Row],[store_no]],Stores[store_no],0))</f>
        <v>203800</v>
      </c>
      <c r="J527" s="4" t="str">
        <f>INDEX(Departments[dept_name],MATCH(Sales[[#This Row],[dept_no]],Departments[dept_no],0))</f>
        <v>Music</v>
      </c>
      <c r="K527" s="4" t="str">
        <f>CONCATENATE(Sales[[#This Row],[region]],Sales[[#This Row],[storetype]])</f>
        <v>2A</v>
      </c>
      <c r="L527" s="4">
        <f>INDEX(RegionStoreCount[Store Count],MATCH(Sales[[#This Row],[RegionStoretype]],RegionStoreCount[Region/Type],0))</f>
        <v>5</v>
      </c>
      <c r="M527" s="4">
        <f>AND(Sales[[#This Row],[date]]&lt;=TY_YTDMax,Sales[[#This Row],[date]]&gt;=TY_YTDMin)*Sales[[#This Row],[sales]]</f>
        <v>0</v>
      </c>
      <c r="N527" s="4">
        <f>AND(Sales[[#This Row],[date]]&lt;=LY_YTDMax,Sales[[#This Row],[date]]&gt;=LY_YTDMin)*Sales[[#This Row],[sales]]</f>
        <v>158858.17199999999</v>
      </c>
      <c r="O527" s="4">
        <f>AND(Sales[[#This Row],[date]]&gt;=YoY_Min,Sales[[#This Row],[date]]&lt;=TY_YTDMax)*(Sales[[#This Row],[sales]]/Sales[[#This Row],[sqft]])</f>
        <v>0</v>
      </c>
      <c r="P527" s="4">
        <f>SUMIF(Sales[RegionStoretype],Sales[[#This Row],[RegionStoretype]],Sales[YoY_SSF])/Sales[[#This Row],[Region_TypeCount]]</f>
        <v>60.052789354368521</v>
      </c>
    </row>
    <row r="528" spans="1:16" x14ac:dyDescent="0.25">
      <c r="A528" s="1">
        <v>42741</v>
      </c>
      <c r="B528">
        <v>28</v>
      </c>
      <c r="C528">
        <v>16</v>
      </c>
      <c r="D528">
        <v>99541.48000000001</v>
      </c>
      <c r="E528">
        <f>INDEX(Stores[region],MATCH(Sales[[#This Row],[store_no]],Stores[store_no],0))</f>
        <v>2</v>
      </c>
      <c r="F528" t="str">
        <f>INDEX(Stores[storetype],MATCH(Sales[[#This Row],[store_no]],Stores[store_no],0))</f>
        <v>A</v>
      </c>
      <c r="G528" t="str">
        <f>INDEX(Stores[location_city],MATCH(Sales[[#This Row],[store_no]],Stores[store_no],0))</f>
        <v>Milwaukee</v>
      </c>
      <c r="H528" t="str">
        <f>INDEX(Stores[location_state],MATCH(Sales[[#This Row],[store_no]],Stores[store_no],0))</f>
        <v>Wisconsin</v>
      </c>
      <c r="I528">
        <f>INDEX(Stores[sqft],MATCH(Sales[[#This Row],[store_no]],Stores[store_no],0))</f>
        <v>203800</v>
      </c>
      <c r="J528" s="4" t="str">
        <f>INDEX(Departments[dept_name],MATCH(Sales[[#This Row],[dept_no]],Departments[dept_no],0))</f>
        <v>Outdoors</v>
      </c>
      <c r="K528" s="4" t="str">
        <f>CONCATENATE(Sales[[#This Row],[region]],Sales[[#This Row],[storetype]])</f>
        <v>2A</v>
      </c>
      <c r="L528" s="4">
        <f>INDEX(RegionStoreCount[Store Count],MATCH(Sales[[#This Row],[RegionStoretype]],RegionStoreCount[Region/Type],0))</f>
        <v>5</v>
      </c>
      <c r="M528" s="4">
        <f>AND(Sales[[#This Row],[date]]&lt;=TY_YTDMax,Sales[[#This Row],[date]]&gt;=TY_YTDMin)*Sales[[#This Row],[sales]]</f>
        <v>0</v>
      </c>
      <c r="N528" s="4">
        <f>AND(Sales[[#This Row],[date]]&lt;=LY_YTDMax,Sales[[#This Row],[date]]&gt;=LY_YTDMin)*Sales[[#This Row],[sales]]</f>
        <v>99541.48000000001</v>
      </c>
      <c r="O528" s="4">
        <f>AND(Sales[[#This Row],[date]]&gt;=YoY_Min,Sales[[#This Row],[date]]&lt;=TY_YTDMax)*(Sales[[#This Row],[sales]]/Sales[[#This Row],[sqft]])</f>
        <v>0</v>
      </c>
      <c r="P528" s="4">
        <f>SUMIF(Sales[RegionStoretype],Sales[[#This Row],[RegionStoretype]],Sales[YoY_SSF])/Sales[[#This Row],[Region_TypeCount]]</f>
        <v>60.052789354368521</v>
      </c>
    </row>
    <row r="529" spans="1:16" x14ac:dyDescent="0.25">
      <c r="A529" s="1">
        <v>42741</v>
      </c>
      <c r="B529">
        <v>28</v>
      </c>
      <c r="C529">
        <v>17</v>
      </c>
      <c r="D529">
        <v>224007.93890000004</v>
      </c>
      <c r="E529">
        <f>INDEX(Stores[region],MATCH(Sales[[#This Row],[store_no]],Stores[store_no],0))</f>
        <v>2</v>
      </c>
      <c r="F529" t="str">
        <f>INDEX(Stores[storetype],MATCH(Sales[[#This Row],[store_no]],Stores[store_no],0))</f>
        <v>A</v>
      </c>
      <c r="G529" t="str">
        <f>INDEX(Stores[location_city],MATCH(Sales[[#This Row],[store_no]],Stores[store_no],0))</f>
        <v>Milwaukee</v>
      </c>
      <c r="H529" t="str">
        <f>INDEX(Stores[location_state],MATCH(Sales[[#This Row],[store_no]],Stores[store_no],0))</f>
        <v>Wisconsin</v>
      </c>
      <c r="I529">
        <f>INDEX(Stores[sqft],MATCH(Sales[[#This Row],[store_no]],Stores[store_no],0))</f>
        <v>203800</v>
      </c>
      <c r="J529" s="4" t="str">
        <f>INDEX(Departments[dept_name],MATCH(Sales[[#This Row],[dept_no]],Departments[dept_no],0))</f>
        <v>Shoes</v>
      </c>
      <c r="K529" s="4" t="str">
        <f>CONCATENATE(Sales[[#This Row],[region]],Sales[[#This Row],[storetype]])</f>
        <v>2A</v>
      </c>
      <c r="L529" s="4">
        <f>INDEX(RegionStoreCount[Store Count],MATCH(Sales[[#This Row],[RegionStoretype]],RegionStoreCount[Region/Type],0))</f>
        <v>5</v>
      </c>
      <c r="M529" s="4">
        <f>AND(Sales[[#This Row],[date]]&lt;=TY_YTDMax,Sales[[#This Row],[date]]&gt;=TY_YTDMin)*Sales[[#This Row],[sales]]</f>
        <v>0</v>
      </c>
      <c r="N529" s="4">
        <f>AND(Sales[[#This Row],[date]]&lt;=LY_YTDMax,Sales[[#This Row],[date]]&gt;=LY_YTDMin)*Sales[[#This Row],[sales]]</f>
        <v>224007.93890000004</v>
      </c>
      <c r="O529" s="4">
        <f>AND(Sales[[#This Row],[date]]&gt;=YoY_Min,Sales[[#This Row],[date]]&lt;=TY_YTDMax)*(Sales[[#This Row],[sales]]/Sales[[#This Row],[sqft]])</f>
        <v>0</v>
      </c>
      <c r="P529" s="4">
        <f>SUMIF(Sales[RegionStoretype],Sales[[#This Row],[RegionStoretype]],Sales[YoY_SSF])/Sales[[#This Row],[Region_TypeCount]]</f>
        <v>60.052789354368521</v>
      </c>
    </row>
    <row r="530" spans="1:16" x14ac:dyDescent="0.25">
      <c r="A530" s="1">
        <v>42741</v>
      </c>
      <c r="B530">
        <v>28</v>
      </c>
      <c r="C530">
        <v>18</v>
      </c>
      <c r="D530">
        <v>269714.63620000001</v>
      </c>
      <c r="E530">
        <f>INDEX(Stores[region],MATCH(Sales[[#This Row],[store_no]],Stores[store_no],0))</f>
        <v>2</v>
      </c>
      <c r="F530" t="str">
        <f>INDEX(Stores[storetype],MATCH(Sales[[#This Row],[store_no]],Stores[store_no],0))</f>
        <v>A</v>
      </c>
      <c r="G530" t="str">
        <f>INDEX(Stores[location_city],MATCH(Sales[[#This Row],[store_no]],Stores[store_no],0))</f>
        <v>Milwaukee</v>
      </c>
      <c r="H530" t="str">
        <f>INDEX(Stores[location_state],MATCH(Sales[[#This Row],[store_no]],Stores[store_no],0))</f>
        <v>Wisconsin</v>
      </c>
      <c r="I530">
        <f>INDEX(Stores[sqft],MATCH(Sales[[#This Row],[store_no]],Stores[store_no],0))</f>
        <v>203800</v>
      </c>
      <c r="J530" s="4" t="str">
        <f>INDEX(Departments[dept_name],MATCH(Sales[[#This Row],[dept_no]],Departments[dept_no],0))</f>
        <v>Sports</v>
      </c>
      <c r="K530" s="4" t="str">
        <f>CONCATENATE(Sales[[#This Row],[region]],Sales[[#This Row],[storetype]])</f>
        <v>2A</v>
      </c>
      <c r="L530" s="4">
        <f>INDEX(RegionStoreCount[Store Count],MATCH(Sales[[#This Row],[RegionStoretype]],RegionStoreCount[Region/Type],0))</f>
        <v>5</v>
      </c>
      <c r="M530" s="4">
        <f>AND(Sales[[#This Row],[date]]&lt;=TY_YTDMax,Sales[[#This Row],[date]]&gt;=TY_YTDMin)*Sales[[#This Row],[sales]]</f>
        <v>0</v>
      </c>
      <c r="N530" s="4">
        <f>AND(Sales[[#This Row],[date]]&lt;=LY_YTDMax,Sales[[#This Row],[date]]&gt;=LY_YTDMin)*Sales[[#This Row],[sales]]</f>
        <v>269714.63620000001</v>
      </c>
      <c r="O530" s="4">
        <f>AND(Sales[[#This Row],[date]]&gt;=YoY_Min,Sales[[#This Row],[date]]&lt;=TY_YTDMax)*(Sales[[#This Row],[sales]]/Sales[[#This Row],[sqft]])</f>
        <v>0</v>
      </c>
      <c r="P530" s="4">
        <f>SUMIF(Sales[RegionStoretype],Sales[[#This Row],[RegionStoretype]],Sales[YoY_SSF])/Sales[[#This Row],[Region_TypeCount]]</f>
        <v>60.052789354368521</v>
      </c>
    </row>
    <row r="531" spans="1:16" x14ac:dyDescent="0.25">
      <c r="A531" s="1">
        <v>42741</v>
      </c>
      <c r="B531">
        <v>28</v>
      </c>
      <c r="C531">
        <v>19</v>
      </c>
      <c r="D531">
        <v>68997.627500000002</v>
      </c>
      <c r="E531">
        <f>INDEX(Stores[region],MATCH(Sales[[#This Row],[store_no]],Stores[store_no],0))</f>
        <v>2</v>
      </c>
      <c r="F531" t="str">
        <f>INDEX(Stores[storetype],MATCH(Sales[[#This Row],[store_no]],Stores[store_no],0))</f>
        <v>A</v>
      </c>
      <c r="G531" t="str">
        <f>INDEX(Stores[location_city],MATCH(Sales[[#This Row],[store_no]],Stores[store_no],0))</f>
        <v>Milwaukee</v>
      </c>
      <c r="H531" t="str">
        <f>INDEX(Stores[location_state],MATCH(Sales[[#This Row],[store_no]],Stores[store_no],0))</f>
        <v>Wisconsin</v>
      </c>
      <c r="I531">
        <f>INDEX(Stores[sqft],MATCH(Sales[[#This Row],[store_no]],Stores[store_no],0))</f>
        <v>203800</v>
      </c>
      <c r="J531" s="4" t="str">
        <f>INDEX(Departments[dept_name],MATCH(Sales[[#This Row],[dept_no]],Departments[dept_no],0))</f>
        <v>Tools</v>
      </c>
      <c r="K531" s="4" t="str">
        <f>CONCATENATE(Sales[[#This Row],[region]],Sales[[#This Row],[storetype]])</f>
        <v>2A</v>
      </c>
      <c r="L531" s="4">
        <f>INDEX(RegionStoreCount[Store Count],MATCH(Sales[[#This Row],[RegionStoretype]],RegionStoreCount[Region/Type],0))</f>
        <v>5</v>
      </c>
      <c r="M531" s="4">
        <f>AND(Sales[[#This Row],[date]]&lt;=TY_YTDMax,Sales[[#This Row],[date]]&gt;=TY_YTDMin)*Sales[[#This Row],[sales]]</f>
        <v>0</v>
      </c>
      <c r="N531" s="4">
        <f>AND(Sales[[#This Row],[date]]&lt;=LY_YTDMax,Sales[[#This Row],[date]]&gt;=LY_YTDMin)*Sales[[#This Row],[sales]]</f>
        <v>68997.627500000002</v>
      </c>
      <c r="O531" s="4">
        <f>AND(Sales[[#This Row],[date]]&gt;=YoY_Min,Sales[[#This Row],[date]]&lt;=TY_YTDMax)*(Sales[[#This Row],[sales]]/Sales[[#This Row],[sqft]])</f>
        <v>0</v>
      </c>
      <c r="P531" s="4">
        <f>SUMIF(Sales[RegionStoretype],Sales[[#This Row],[RegionStoretype]],Sales[YoY_SSF])/Sales[[#This Row],[Region_TypeCount]]</f>
        <v>60.052789354368521</v>
      </c>
    </row>
    <row r="532" spans="1:16" x14ac:dyDescent="0.25">
      <c r="A532" s="1">
        <v>42741</v>
      </c>
      <c r="B532">
        <v>28</v>
      </c>
      <c r="C532">
        <v>20</v>
      </c>
      <c r="D532">
        <v>96203.368600000002</v>
      </c>
      <c r="E532">
        <f>INDEX(Stores[region],MATCH(Sales[[#This Row],[store_no]],Stores[store_no],0))</f>
        <v>2</v>
      </c>
      <c r="F532" t="str">
        <f>INDEX(Stores[storetype],MATCH(Sales[[#This Row],[store_no]],Stores[store_no],0))</f>
        <v>A</v>
      </c>
      <c r="G532" t="str">
        <f>INDEX(Stores[location_city],MATCH(Sales[[#This Row],[store_no]],Stores[store_no],0))</f>
        <v>Milwaukee</v>
      </c>
      <c r="H532" t="str">
        <f>INDEX(Stores[location_state],MATCH(Sales[[#This Row],[store_no]],Stores[store_no],0))</f>
        <v>Wisconsin</v>
      </c>
      <c r="I532">
        <f>INDEX(Stores[sqft],MATCH(Sales[[#This Row],[store_no]],Stores[store_no],0))</f>
        <v>203800</v>
      </c>
      <c r="J532" s="4" t="str">
        <f>INDEX(Departments[dept_name],MATCH(Sales[[#This Row],[dept_no]],Departments[dept_no],0))</f>
        <v>Toys</v>
      </c>
      <c r="K532" s="4" t="str">
        <f>CONCATENATE(Sales[[#This Row],[region]],Sales[[#This Row],[storetype]])</f>
        <v>2A</v>
      </c>
      <c r="L532" s="4">
        <f>INDEX(RegionStoreCount[Store Count],MATCH(Sales[[#This Row],[RegionStoretype]],RegionStoreCount[Region/Type],0))</f>
        <v>5</v>
      </c>
      <c r="M532" s="4">
        <f>AND(Sales[[#This Row],[date]]&lt;=TY_YTDMax,Sales[[#This Row],[date]]&gt;=TY_YTDMin)*Sales[[#This Row],[sales]]</f>
        <v>0</v>
      </c>
      <c r="N532" s="4">
        <f>AND(Sales[[#This Row],[date]]&lt;=LY_YTDMax,Sales[[#This Row],[date]]&gt;=LY_YTDMin)*Sales[[#This Row],[sales]]</f>
        <v>96203.368600000002</v>
      </c>
      <c r="O532" s="4">
        <f>AND(Sales[[#This Row],[date]]&gt;=YoY_Min,Sales[[#This Row],[date]]&lt;=TY_YTDMax)*(Sales[[#This Row],[sales]]/Sales[[#This Row],[sqft]])</f>
        <v>0</v>
      </c>
      <c r="P532" s="4">
        <f>SUMIF(Sales[RegionStoretype],Sales[[#This Row],[RegionStoretype]],Sales[YoY_SSF])/Sales[[#This Row],[Region_TypeCount]]</f>
        <v>60.052789354368521</v>
      </c>
    </row>
    <row r="533" spans="1:16" x14ac:dyDescent="0.25">
      <c r="A533" s="1">
        <v>42741</v>
      </c>
      <c r="B533">
        <v>29</v>
      </c>
      <c r="C533">
        <v>2</v>
      </c>
      <c r="D533">
        <v>23223.243199999997</v>
      </c>
      <c r="E533">
        <f>INDEX(Stores[region],MATCH(Sales[[#This Row],[store_no]],Stores[store_no],0))</f>
        <v>1</v>
      </c>
      <c r="F533" t="str">
        <f>INDEX(Stores[storetype],MATCH(Sales[[#This Row],[store_no]],Stores[store_no],0))</f>
        <v>B</v>
      </c>
      <c r="G533" t="str">
        <f>INDEX(Stores[location_city],MATCH(Sales[[#This Row],[store_no]],Stores[store_no],0))</f>
        <v>Grand Rapids</v>
      </c>
      <c r="H533" t="str">
        <f>INDEX(Stores[location_state],MATCH(Sales[[#This Row],[store_no]],Stores[store_no],0))</f>
        <v>Michigan</v>
      </c>
      <c r="I533">
        <f>INDEX(Stores[sqft],MATCH(Sales[[#This Row],[store_no]],Stores[store_no],0))</f>
        <v>148300</v>
      </c>
      <c r="J533" s="4" t="str">
        <f>INDEX(Departments[dept_name],MATCH(Sales[[#This Row],[dept_no]],Departments[dept_no],0))</f>
        <v>Baby</v>
      </c>
      <c r="K533" s="4" t="str">
        <f>CONCATENATE(Sales[[#This Row],[region]],Sales[[#This Row],[storetype]])</f>
        <v>1B</v>
      </c>
      <c r="L533" s="4">
        <f>INDEX(RegionStoreCount[Store Count],MATCH(Sales[[#This Row],[RegionStoretype]],RegionStoreCount[Region/Type],0))</f>
        <v>5</v>
      </c>
      <c r="M533" s="4">
        <f>AND(Sales[[#This Row],[date]]&lt;=TY_YTDMax,Sales[[#This Row],[date]]&gt;=TY_YTDMin)*Sales[[#This Row],[sales]]</f>
        <v>0</v>
      </c>
      <c r="N533" s="4">
        <f>AND(Sales[[#This Row],[date]]&lt;=LY_YTDMax,Sales[[#This Row],[date]]&gt;=LY_YTDMin)*Sales[[#This Row],[sales]]</f>
        <v>23223.243199999997</v>
      </c>
      <c r="O533" s="4">
        <f>AND(Sales[[#This Row],[date]]&gt;=YoY_Min,Sales[[#This Row],[date]]&lt;=TY_YTDMax)*(Sales[[#This Row],[sales]]/Sales[[#This Row],[sqft]])</f>
        <v>0</v>
      </c>
      <c r="P533" s="4">
        <f>SUMIF(Sales[RegionStoretype],Sales[[#This Row],[RegionStoretype]],Sales[YoY_SSF])/Sales[[#This Row],[Region_TypeCount]]</f>
        <v>68.518982968140051</v>
      </c>
    </row>
    <row r="534" spans="1:16" x14ac:dyDescent="0.25">
      <c r="A534" s="1">
        <v>42741</v>
      </c>
      <c r="B534">
        <v>29</v>
      </c>
      <c r="C534">
        <v>3</v>
      </c>
      <c r="D534">
        <v>108856.341</v>
      </c>
      <c r="E534">
        <f>INDEX(Stores[region],MATCH(Sales[[#This Row],[store_no]],Stores[store_no],0))</f>
        <v>1</v>
      </c>
      <c r="F534" t="str">
        <f>INDEX(Stores[storetype],MATCH(Sales[[#This Row],[store_no]],Stores[store_no],0))</f>
        <v>B</v>
      </c>
      <c r="G534" t="str">
        <f>INDEX(Stores[location_city],MATCH(Sales[[#This Row],[store_no]],Stores[store_no],0))</f>
        <v>Grand Rapids</v>
      </c>
      <c r="H534" t="str">
        <f>INDEX(Stores[location_state],MATCH(Sales[[#This Row],[store_no]],Stores[store_no],0))</f>
        <v>Michigan</v>
      </c>
      <c r="I534">
        <f>INDEX(Stores[sqft],MATCH(Sales[[#This Row],[store_no]],Stores[store_no],0))</f>
        <v>148300</v>
      </c>
      <c r="J534" s="4" t="str">
        <f>INDEX(Departments[dept_name],MATCH(Sales[[#This Row],[dept_no]],Departments[dept_no],0))</f>
        <v>Beauty</v>
      </c>
      <c r="K534" s="4" t="str">
        <f>CONCATENATE(Sales[[#This Row],[region]],Sales[[#This Row],[storetype]])</f>
        <v>1B</v>
      </c>
      <c r="L534" s="4">
        <f>INDEX(RegionStoreCount[Store Count],MATCH(Sales[[#This Row],[RegionStoretype]],RegionStoreCount[Region/Type],0))</f>
        <v>5</v>
      </c>
      <c r="M534" s="4">
        <f>AND(Sales[[#This Row],[date]]&lt;=TY_YTDMax,Sales[[#This Row],[date]]&gt;=TY_YTDMin)*Sales[[#This Row],[sales]]</f>
        <v>0</v>
      </c>
      <c r="N534" s="4">
        <f>AND(Sales[[#This Row],[date]]&lt;=LY_YTDMax,Sales[[#This Row],[date]]&gt;=LY_YTDMin)*Sales[[#This Row],[sales]]</f>
        <v>108856.341</v>
      </c>
      <c r="O534" s="4">
        <f>AND(Sales[[#This Row],[date]]&gt;=YoY_Min,Sales[[#This Row],[date]]&lt;=TY_YTDMax)*(Sales[[#This Row],[sales]]/Sales[[#This Row],[sqft]])</f>
        <v>0</v>
      </c>
      <c r="P534" s="4">
        <f>SUMIF(Sales[RegionStoretype],Sales[[#This Row],[RegionStoretype]],Sales[YoY_SSF])/Sales[[#This Row],[Region_TypeCount]]</f>
        <v>68.518982968140051</v>
      </c>
    </row>
    <row r="535" spans="1:16" x14ac:dyDescent="0.25">
      <c r="A535" s="1">
        <v>42741</v>
      </c>
      <c r="B535">
        <v>29</v>
      </c>
      <c r="C535">
        <v>4</v>
      </c>
      <c r="D535">
        <v>91572.036099999998</v>
      </c>
      <c r="E535">
        <f>INDEX(Stores[region],MATCH(Sales[[#This Row],[store_no]],Stores[store_no],0))</f>
        <v>1</v>
      </c>
      <c r="F535" t="str">
        <f>INDEX(Stores[storetype],MATCH(Sales[[#This Row],[store_no]],Stores[store_no],0))</f>
        <v>B</v>
      </c>
      <c r="G535" t="str">
        <f>INDEX(Stores[location_city],MATCH(Sales[[#This Row],[store_no]],Stores[store_no],0))</f>
        <v>Grand Rapids</v>
      </c>
      <c r="H535" t="str">
        <f>INDEX(Stores[location_state],MATCH(Sales[[#This Row],[store_no]],Stores[store_no],0))</f>
        <v>Michigan</v>
      </c>
      <c r="I535">
        <f>INDEX(Stores[sqft],MATCH(Sales[[#This Row],[store_no]],Stores[store_no],0))</f>
        <v>148300</v>
      </c>
      <c r="J535" s="4" t="str">
        <f>INDEX(Departments[dept_name],MATCH(Sales[[#This Row],[dept_no]],Departments[dept_no],0))</f>
        <v>Books</v>
      </c>
      <c r="K535" s="4" t="str">
        <f>CONCATENATE(Sales[[#This Row],[region]],Sales[[#This Row],[storetype]])</f>
        <v>1B</v>
      </c>
      <c r="L535" s="4">
        <f>INDEX(RegionStoreCount[Store Count],MATCH(Sales[[#This Row],[RegionStoretype]],RegionStoreCount[Region/Type],0))</f>
        <v>5</v>
      </c>
      <c r="M535" s="4">
        <f>AND(Sales[[#This Row],[date]]&lt;=TY_YTDMax,Sales[[#This Row],[date]]&gt;=TY_YTDMin)*Sales[[#This Row],[sales]]</f>
        <v>0</v>
      </c>
      <c r="N535" s="4">
        <f>AND(Sales[[#This Row],[date]]&lt;=LY_YTDMax,Sales[[#This Row],[date]]&gt;=LY_YTDMin)*Sales[[#This Row],[sales]]</f>
        <v>91572.036099999998</v>
      </c>
      <c r="O535" s="4">
        <f>AND(Sales[[#This Row],[date]]&gt;=YoY_Min,Sales[[#This Row],[date]]&lt;=TY_YTDMax)*(Sales[[#This Row],[sales]]/Sales[[#This Row],[sqft]])</f>
        <v>0</v>
      </c>
      <c r="P535" s="4">
        <f>SUMIF(Sales[RegionStoretype],Sales[[#This Row],[RegionStoretype]],Sales[YoY_SSF])/Sales[[#This Row],[Region_TypeCount]]</f>
        <v>68.518982968140051</v>
      </c>
    </row>
    <row r="536" spans="1:16" x14ac:dyDescent="0.25">
      <c r="A536" s="1">
        <v>42741</v>
      </c>
      <c r="B536">
        <v>29</v>
      </c>
      <c r="C536">
        <v>5</v>
      </c>
      <c r="D536">
        <v>143704.66770000002</v>
      </c>
      <c r="E536">
        <f>INDEX(Stores[region],MATCH(Sales[[#This Row],[store_no]],Stores[store_no],0))</f>
        <v>1</v>
      </c>
      <c r="F536" t="str">
        <f>INDEX(Stores[storetype],MATCH(Sales[[#This Row],[store_no]],Stores[store_no],0))</f>
        <v>B</v>
      </c>
      <c r="G536" t="str">
        <f>INDEX(Stores[location_city],MATCH(Sales[[#This Row],[store_no]],Stores[store_no],0))</f>
        <v>Grand Rapids</v>
      </c>
      <c r="H536" t="str">
        <f>INDEX(Stores[location_state],MATCH(Sales[[#This Row],[store_no]],Stores[store_no],0))</f>
        <v>Michigan</v>
      </c>
      <c r="I536">
        <f>INDEX(Stores[sqft],MATCH(Sales[[#This Row],[store_no]],Stores[store_no],0))</f>
        <v>148300</v>
      </c>
      <c r="J536" s="4" t="str">
        <f>INDEX(Departments[dept_name],MATCH(Sales[[#This Row],[dept_no]],Departments[dept_no],0))</f>
        <v>Clothing</v>
      </c>
      <c r="K536" s="4" t="str">
        <f>CONCATENATE(Sales[[#This Row],[region]],Sales[[#This Row],[storetype]])</f>
        <v>1B</v>
      </c>
      <c r="L536" s="4">
        <f>INDEX(RegionStoreCount[Store Count],MATCH(Sales[[#This Row],[RegionStoretype]],RegionStoreCount[Region/Type],0))</f>
        <v>5</v>
      </c>
      <c r="M536" s="4">
        <f>AND(Sales[[#This Row],[date]]&lt;=TY_YTDMax,Sales[[#This Row],[date]]&gt;=TY_YTDMin)*Sales[[#This Row],[sales]]</f>
        <v>0</v>
      </c>
      <c r="N536" s="4">
        <f>AND(Sales[[#This Row],[date]]&lt;=LY_YTDMax,Sales[[#This Row],[date]]&gt;=LY_YTDMin)*Sales[[#This Row],[sales]]</f>
        <v>143704.66770000002</v>
      </c>
      <c r="O536" s="4">
        <f>AND(Sales[[#This Row],[date]]&gt;=YoY_Min,Sales[[#This Row],[date]]&lt;=TY_YTDMax)*(Sales[[#This Row],[sales]]/Sales[[#This Row],[sqft]])</f>
        <v>0</v>
      </c>
      <c r="P536" s="4">
        <f>SUMIF(Sales[RegionStoretype],Sales[[#This Row],[RegionStoretype]],Sales[YoY_SSF])/Sales[[#This Row],[Region_TypeCount]]</f>
        <v>68.518982968140051</v>
      </c>
    </row>
    <row r="537" spans="1:16" x14ac:dyDescent="0.25">
      <c r="A537" s="1">
        <v>42741</v>
      </c>
      <c r="B537">
        <v>29</v>
      </c>
      <c r="C537">
        <v>6</v>
      </c>
      <c r="D537">
        <v>23650.779599999998</v>
      </c>
      <c r="E537">
        <f>INDEX(Stores[region],MATCH(Sales[[#This Row],[store_no]],Stores[store_no],0))</f>
        <v>1</v>
      </c>
      <c r="F537" t="str">
        <f>INDEX(Stores[storetype],MATCH(Sales[[#This Row],[store_no]],Stores[store_no],0))</f>
        <v>B</v>
      </c>
      <c r="G537" t="str">
        <f>INDEX(Stores[location_city],MATCH(Sales[[#This Row],[store_no]],Stores[store_no],0))</f>
        <v>Grand Rapids</v>
      </c>
      <c r="H537" t="str">
        <f>INDEX(Stores[location_state],MATCH(Sales[[#This Row],[store_no]],Stores[store_no],0))</f>
        <v>Michigan</v>
      </c>
      <c r="I537">
        <f>INDEX(Stores[sqft],MATCH(Sales[[#This Row],[store_no]],Stores[store_no],0))</f>
        <v>148300</v>
      </c>
      <c r="J537" s="4" t="str">
        <f>INDEX(Departments[dept_name],MATCH(Sales[[#This Row],[dept_no]],Departments[dept_no],0))</f>
        <v>Computers</v>
      </c>
      <c r="K537" s="4" t="str">
        <f>CONCATENATE(Sales[[#This Row],[region]],Sales[[#This Row],[storetype]])</f>
        <v>1B</v>
      </c>
      <c r="L537" s="4">
        <f>INDEX(RegionStoreCount[Store Count],MATCH(Sales[[#This Row],[RegionStoretype]],RegionStoreCount[Region/Type],0))</f>
        <v>5</v>
      </c>
      <c r="M537" s="4">
        <f>AND(Sales[[#This Row],[date]]&lt;=TY_YTDMax,Sales[[#This Row],[date]]&gt;=TY_YTDMin)*Sales[[#This Row],[sales]]</f>
        <v>0</v>
      </c>
      <c r="N537" s="4">
        <f>AND(Sales[[#This Row],[date]]&lt;=LY_YTDMax,Sales[[#This Row],[date]]&gt;=LY_YTDMin)*Sales[[#This Row],[sales]]</f>
        <v>23650.779599999998</v>
      </c>
      <c r="O537" s="4">
        <f>AND(Sales[[#This Row],[date]]&gt;=YoY_Min,Sales[[#This Row],[date]]&lt;=TY_YTDMax)*(Sales[[#This Row],[sales]]/Sales[[#This Row],[sqft]])</f>
        <v>0</v>
      </c>
      <c r="P537" s="4">
        <f>SUMIF(Sales[RegionStoretype],Sales[[#This Row],[RegionStoretype]],Sales[YoY_SSF])/Sales[[#This Row],[Region_TypeCount]]</f>
        <v>68.518982968140051</v>
      </c>
    </row>
    <row r="538" spans="1:16" x14ac:dyDescent="0.25">
      <c r="A538" s="1">
        <v>42741</v>
      </c>
      <c r="B538">
        <v>29</v>
      </c>
      <c r="C538">
        <v>7</v>
      </c>
      <c r="D538">
        <v>39745.311999999998</v>
      </c>
      <c r="E538">
        <f>INDEX(Stores[region],MATCH(Sales[[#This Row],[store_no]],Stores[store_no],0))</f>
        <v>1</v>
      </c>
      <c r="F538" t="str">
        <f>INDEX(Stores[storetype],MATCH(Sales[[#This Row],[store_no]],Stores[store_no],0))</f>
        <v>B</v>
      </c>
      <c r="G538" t="str">
        <f>INDEX(Stores[location_city],MATCH(Sales[[#This Row],[store_no]],Stores[store_no],0))</f>
        <v>Grand Rapids</v>
      </c>
      <c r="H538" t="str">
        <f>INDEX(Stores[location_state],MATCH(Sales[[#This Row],[store_no]],Stores[store_no],0))</f>
        <v>Michigan</v>
      </c>
      <c r="I538">
        <f>INDEX(Stores[sqft],MATCH(Sales[[#This Row],[store_no]],Stores[store_no],0))</f>
        <v>148300</v>
      </c>
      <c r="J538" s="4" t="str">
        <f>INDEX(Departments[dept_name],MATCH(Sales[[#This Row],[dept_no]],Departments[dept_no],0))</f>
        <v>Electronics</v>
      </c>
      <c r="K538" s="4" t="str">
        <f>CONCATENATE(Sales[[#This Row],[region]],Sales[[#This Row],[storetype]])</f>
        <v>1B</v>
      </c>
      <c r="L538" s="4">
        <f>INDEX(RegionStoreCount[Store Count],MATCH(Sales[[#This Row],[RegionStoretype]],RegionStoreCount[Region/Type],0))</f>
        <v>5</v>
      </c>
      <c r="M538" s="4">
        <f>AND(Sales[[#This Row],[date]]&lt;=TY_YTDMax,Sales[[#This Row],[date]]&gt;=TY_YTDMin)*Sales[[#This Row],[sales]]</f>
        <v>0</v>
      </c>
      <c r="N538" s="4">
        <f>AND(Sales[[#This Row],[date]]&lt;=LY_YTDMax,Sales[[#This Row],[date]]&gt;=LY_YTDMin)*Sales[[#This Row],[sales]]</f>
        <v>39745.311999999998</v>
      </c>
      <c r="O538" s="4">
        <f>AND(Sales[[#This Row],[date]]&gt;=YoY_Min,Sales[[#This Row],[date]]&lt;=TY_YTDMax)*(Sales[[#This Row],[sales]]/Sales[[#This Row],[sqft]])</f>
        <v>0</v>
      </c>
      <c r="P538" s="4">
        <f>SUMIF(Sales[RegionStoretype],Sales[[#This Row],[RegionStoretype]],Sales[YoY_SSF])/Sales[[#This Row],[Region_TypeCount]]</f>
        <v>68.518982968140051</v>
      </c>
    </row>
    <row r="539" spans="1:16" x14ac:dyDescent="0.25">
      <c r="A539" s="1">
        <v>42741</v>
      </c>
      <c r="B539">
        <v>29</v>
      </c>
      <c r="C539">
        <v>8</v>
      </c>
      <c r="D539">
        <v>29268.008999999998</v>
      </c>
      <c r="E539">
        <f>INDEX(Stores[region],MATCH(Sales[[#This Row],[store_no]],Stores[store_no],0))</f>
        <v>1</v>
      </c>
      <c r="F539" t="str">
        <f>INDEX(Stores[storetype],MATCH(Sales[[#This Row],[store_no]],Stores[store_no],0))</f>
        <v>B</v>
      </c>
      <c r="G539" t="str">
        <f>INDEX(Stores[location_city],MATCH(Sales[[#This Row],[store_no]],Stores[store_no],0))</f>
        <v>Grand Rapids</v>
      </c>
      <c r="H539" t="str">
        <f>INDEX(Stores[location_state],MATCH(Sales[[#This Row],[store_no]],Stores[store_no],0))</f>
        <v>Michigan</v>
      </c>
      <c r="I539">
        <f>INDEX(Stores[sqft],MATCH(Sales[[#This Row],[store_no]],Stores[store_no],0))</f>
        <v>148300</v>
      </c>
      <c r="J539" s="4" t="str">
        <f>INDEX(Departments[dept_name],MATCH(Sales[[#This Row],[dept_no]],Departments[dept_no],0))</f>
        <v>Games</v>
      </c>
      <c r="K539" s="4" t="str">
        <f>CONCATENATE(Sales[[#This Row],[region]],Sales[[#This Row],[storetype]])</f>
        <v>1B</v>
      </c>
      <c r="L539" s="4">
        <f>INDEX(RegionStoreCount[Store Count],MATCH(Sales[[#This Row],[RegionStoretype]],RegionStoreCount[Region/Type],0))</f>
        <v>5</v>
      </c>
      <c r="M539" s="4">
        <f>AND(Sales[[#This Row],[date]]&lt;=TY_YTDMax,Sales[[#This Row],[date]]&gt;=TY_YTDMin)*Sales[[#This Row],[sales]]</f>
        <v>0</v>
      </c>
      <c r="N539" s="4">
        <f>AND(Sales[[#This Row],[date]]&lt;=LY_YTDMax,Sales[[#This Row],[date]]&gt;=LY_YTDMin)*Sales[[#This Row],[sales]]</f>
        <v>29268.008999999998</v>
      </c>
      <c r="O539" s="4">
        <f>AND(Sales[[#This Row],[date]]&gt;=YoY_Min,Sales[[#This Row],[date]]&lt;=TY_YTDMax)*(Sales[[#This Row],[sales]]/Sales[[#This Row],[sqft]])</f>
        <v>0</v>
      </c>
      <c r="P539" s="4">
        <f>SUMIF(Sales[RegionStoretype],Sales[[#This Row],[RegionStoretype]],Sales[YoY_SSF])/Sales[[#This Row],[Region_TypeCount]]</f>
        <v>68.518982968140051</v>
      </c>
    </row>
    <row r="540" spans="1:16" x14ac:dyDescent="0.25">
      <c r="A540" s="1">
        <v>42741</v>
      </c>
      <c r="B540">
        <v>29</v>
      </c>
      <c r="C540">
        <v>9</v>
      </c>
      <c r="D540">
        <v>5324.0325999999995</v>
      </c>
      <c r="E540">
        <f>INDEX(Stores[region],MATCH(Sales[[#This Row],[store_no]],Stores[store_no],0))</f>
        <v>1</v>
      </c>
      <c r="F540" t="str">
        <f>INDEX(Stores[storetype],MATCH(Sales[[#This Row],[store_no]],Stores[store_no],0))</f>
        <v>B</v>
      </c>
      <c r="G540" t="str">
        <f>INDEX(Stores[location_city],MATCH(Sales[[#This Row],[store_no]],Stores[store_no],0))</f>
        <v>Grand Rapids</v>
      </c>
      <c r="H540" t="str">
        <f>INDEX(Stores[location_state],MATCH(Sales[[#This Row],[store_no]],Stores[store_no],0))</f>
        <v>Michigan</v>
      </c>
      <c r="I540">
        <f>INDEX(Stores[sqft],MATCH(Sales[[#This Row],[store_no]],Stores[store_no],0))</f>
        <v>148300</v>
      </c>
      <c r="J540" s="4" t="str">
        <f>INDEX(Departments[dept_name],MATCH(Sales[[#This Row],[dept_no]],Departments[dept_no],0))</f>
        <v>Garden</v>
      </c>
      <c r="K540" s="4" t="str">
        <f>CONCATENATE(Sales[[#This Row],[region]],Sales[[#This Row],[storetype]])</f>
        <v>1B</v>
      </c>
      <c r="L540" s="4">
        <f>INDEX(RegionStoreCount[Store Count],MATCH(Sales[[#This Row],[RegionStoretype]],RegionStoreCount[Region/Type],0))</f>
        <v>5</v>
      </c>
      <c r="M540" s="4">
        <f>AND(Sales[[#This Row],[date]]&lt;=TY_YTDMax,Sales[[#This Row],[date]]&gt;=TY_YTDMin)*Sales[[#This Row],[sales]]</f>
        <v>0</v>
      </c>
      <c r="N540" s="4">
        <f>AND(Sales[[#This Row],[date]]&lt;=LY_YTDMax,Sales[[#This Row],[date]]&gt;=LY_YTDMin)*Sales[[#This Row],[sales]]</f>
        <v>5324.0325999999995</v>
      </c>
      <c r="O540" s="4">
        <f>AND(Sales[[#This Row],[date]]&gt;=YoY_Min,Sales[[#This Row],[date]]&lt;=TY_YTDMax)*(Sales[[#This Row],[sales]]/Sales[[#This Row],[sqft]])</f>
        <v>0</v>
      </c>
      <c r="P540" s="4">
        <f>SUMIF(Sales[RegionStoretype],Sales[[#This Row],[RegionStoretype]],Sales[YoY_SSF])/Sales[[#This Row],[Region_TypeCount]]</f>
        <v>68.518982968140051</v>
      </c>
    </row>
    <row r="541" spans="1:16" x14ac:dyDescent="0.25">
      <c r="A541" s="1">
        <v>42741</v>
      </c>
      <c r="B541">
        <v>29</v>
      </c>
      <c r="C541">
        <v>10</v>
      </c>
      <c r="D541">
        <v>4307.8281999999999</v>
      </c>
      <c r="E541">
        <f>INDEX(Stores[region],MATCH(Sales[[#This Row],[store_no]],Stores[store_no],0))</f>
        <v>1</v>
      </c>
      <c r="F541" t="str">
        <f>INDEX(Stores[storetype],MATCH(Sales[[#This Row],[store_no]],Stores[store_no],0))</f>
        <v>B</v>
      </c>
      <c r="G541" t="str">
        <f>INDEX(Stores[location_city],MATCH(Sales[[#This Row],[store_no]],Stores[store_no],0))</f>
        <v>Grand Rapids</v>
      </c>
      <c r="H541" t="str">
        <f>INDEX(Stores[location_state],MATCH(Sales[[#This Row],[store_no]],Stores[store_no],0))</f>
        <v>Michigan</v>
      </c>
      <c r="I541">
        <f>INDEX(Stores[sqft],MATCH(Sales[[#This Row],[store_no]],Stores[store_no],0))</f>
        <v>148300</v>
      </c>
      <c r="J541" s="4" t="str">
        <f>INDEX(Departments[dept_name],MATCH(Sales[[#This Row],[dept_no]],Departments[dept_no],0))</f>
        <v>Health</v>
      </c>
      <c r="K541" s="4" t="str">
        <f>CONCATENATE(Sales[[#This Row],[region]],Sales[[#This Row],[storetype]])</f>
        <v>1B</v>
      </c>
      <c r="L541" s="4">
        <f>INDEX(RegionStoreCount[Store Count],MATCH(Sales[[#This Row],[RegionStoretype]],RegionStoreCount[Region/Type],0))</f>
        <v>5</v>
      </c>
      <c r="M541" s="4">
        <f>AND(Sales[[#This Row],[date]]&lt;=TY_YTDMax,Sales[[#This Row],[date]]&gt;=TY_YTDMin)*Sales[[#This Row],[sales]]</f>
        <v>0</v>
      </c>
      <c r="N541" s="4">
        <f>AND(Sales[[#This Row],[date]]&lt;=LY_YTDMax,Sales[[#This Row],[date]]&gt;=LY_YTDMin)*Sales[[#This Row],[sales]]</f>
        <v>4307.8281999999999</v>
      </c>
      <c r="O541" s="4">
        <f>AND(Sales[[#This Row],[date]]&gt;=YoY_Min,Sales[[#This Row],[date]]&lt;=TY_YTDMax)*(Sales[[#This Row],[sales]]/Sales[[#This Row],[sqft]])</f>
        <v>0</v>
      </c>
      <c r="P541" s="4">
        <f>SUMIF(Sales[RegionStoretype],Sales[[#This Row],[RegionStoretype]],Sales[YoY_SSF])/Sales[[#This Row],[Region_TypeCount]]</f>
        <v>68.518982968140051</v>
      </c>
    </row>
    <row r="542" spans="1:16" x14ac:dyDescent="0.25">
      <c r="A542" s="1">
        <v>42741</v>
      </c>
      <c r="B542">
        <v>29</v>
      </c>
      <c r="C542">
        <v>11</v>
      </c>
      <c r="D542">
        <v>27857.731500000002</v>
      </c>
      <c r="E542">
        <f>INDEX(Stores[region],MATCH(Sales[[#This Row],[store_no]],Stores[store_no],0))</f>
        <v>1</v>
      </c>
      <c r="F542" t="str">
        <f>INDEX(Stores[storetype],MATCH(Sales[[#This Row],[store_no]],Stores[store_no],0))</f>
        <v>B</v>
      </c>
      <c r="G542" t="str">
        <f>INDEX(Stores[location_city],MATCH(Sales[[#This Row],[store_no]],Stores[store_no],0))</f>
        <v>Grand Rapids</v>
      </c>
      <c r="H542" t="str">
        <f>INDEX(Stores[location_state],MATCH(Sales[[#This Row],[store_no]],Stores[store_no],0))</f>
        <v>Michigan</v>
      </c>
      <c r="I542">
        <f>INDEX(Stores[sqft],MATCH(Sales[[#This Row],[store_no]],Stores[store_no],0))</f>
        <v>148300</v>
      </c>
      <c r="J542" s="4" t="str">
        <f>INDEX(Departments[dept_name],MATCH(Sales[[#This Row],[dept_no]],Departments[dept_no],0))</f>
        <v>Home</v>
      </c>
      <c r="K542" s="4" t="str">
        <f>CONCATENATE(Sales[[#This Row],[region]],Sales[[#This Row],[storetype]])</f>
        <v>1B</v>
      </c>
      <c r="L542" s="4">
        <f>INDEX(RegionStoreCount[Store Count],MATCH(Sales[[#This Row],[RegionStoretype]],RegionStoreCount[Region/Type],0))</f>
        <v>5</v>
      </c>
      <c r="M542" s="4">
        <f>AND(Sales[[#This Row],[date]]&lt;=TY_YTDMax,Sales[[#This Row],[date]]&gt;=TY_YTDMin)*Sales[[#This Row],[sales]]</f>
        <v>0</v>
      </c>
      <c r="N542" s="4">
        <f>AND(Sales[[#This Row],[date]]&lt;=LY_YTDMax,Sales[[#This Row],[date]]&gt;=LY_YTDMin)*Sales[[#This Row],[sales]]</f>
        <v>27857.731500000002</v>
      </c>
      <c r="O542" s="4">
        <f>AND(Sales[[#This Row],[date]]&gt;=YoY_Min,Sales[[#This Row],[date]]&lt;=TY_YTDMax)*(Sales[[#This Row],[sales]]/Sales[[#This Row],[sqft]])</f>
        <v>0</v>
      </c>
      <c r="P542" s="4">
        <f>SUMIF(Sales[RegionStoretype],Sales[[#This Row],[RegionStoretype]],Sales[YoY_SSF])/Sales[[#This Row],[Region_TypeCount]]</f>
        <v>68.518982968140051</v>
      </c>
    </row>
    <row r="543" spans="1:16" x14ac:dyDescent="0.25">
      <c r="A543" s="1">
        <v>42741</v>
      </c>
      <c r="B543">
        <v>29</v>
      </c>
      <c r="C543">
        <v>12</v>
      </c>
      <c r="D543">
        <v>113332.3012</v>
      </c>
      <c r="E543">
        <f>INDEX(Stores[region],MATCH(Sales[[#This Row],[store_no]],Stores[store_no],0))</f>
        <v>1</v>
      </c>
      <c r="F543" t="str">
        <f>INDEX(Stores[storetype],MATCH(Sales[[#This Row],[store_no]],Stores[store_no],0))</f>
        <v>B</v>
      </c>
      <c r="G543" t="str">
        <f>INDEX(Stores[location_city],MATCH(Sales[[#This Row],[store_no]],Stores[store_no],0))</f>
        <v>Grand Rapids</v>
      </c>
      <c r="H543" t="str">
        <f>INDEX(Stores[location_state],MATCH(Sales[[#This Row],[store_no]],Stores[store_no],0))</f>
        <v>Michigan</v>
      </c>
      <c r="I543">
        <f>INDEX(Stores[sqft],MATCH(Sales[[#This Row],[store_no]],Stores[store_no],0))</f>
        <v>148300</v>
      </c>
      <c r="J543" s="4" t="str">
        <f>INDEX(Departments[dept_name],MATCH(Sales[[#This Row],[dept_no]],Departments[dept_no],0))</f>
        <v>Jewelery</v>
      </c>
      <c r="K543" s="4" t="str">
        <f>CONCATENATE(Sales[[#This Row],[region]],Sales[[#This Row],[storetype]])</f>
        <v>1B</v>
      </c>
      <c r="L543" s="4">
        <f>INDEX(RegionStoreCount[Store Count],MATCH(Sales[[#This Row],[RegionStoretype]],RegionStoreCount[Region/Type],0))</f>
        <v>5</v>
      </c>
      <c r="M543" s="4">
        <f>AND(Sales[[#This Row],[date]]&lt;=TY_YTDMax,Sales[[#This Row],[date]]&gt;=TY_YTDMin)*Sales[[#This Row],[sales]]</f>
        <v>0</v>
      </c>
      <c r="N543" s="4">
        <f>AND(Sales[[#This Row],[date]]&lt;=LY_YTDMax,Sales[[#This Row],[date]]&gt;=LY_YTDMin)*Sales[[#This Row],[sales]]</f>
        <v>113332.3012</v>
      </c>
      <c r="O543" s="4">
        <f>AND(Sales[[#This Row],[date]]&gt;=YoY_Min,Sales[[#This Row],[date]]&lt;=TY_YTDMax)*(Sales[[#This Row],[sales]]/Sales[[#This Row],[sqft]])</f>
        <v>0</v>
      </c>
      <c r="P543" s="4">
        <f>SUMIF(Sales[RegionStoretype],Sales[[#This Row],[RegionStoretype]],Sales[YoY_SSF])/Sales[[#This Row],[Region_TypeCount]]</f>
        <v>68.518982968140051</v>
      </c>
    </row>
    <row r="544" spans="1:16" x14ac:dyDescent="0.25">
      <c r="A544" s="1">
        <v>42741</v>
      </c>
      <c r="B544">
        <v>29</v>
      </c>
      <c r="C544">
        <v>13</v>
      </c>
      <c r="D544">
        <v>20403.9476</v>
      </c>
      <c r="E544">
        <f>INDEX(Stores[region],MATCH(Sales[[#This Row],[store_no]],Stores[store_no],0))</f>
        <v>1</v>
      </c>
      <c r="F544" t="str">
        <f>INDEX(Stores[storetype],MATCH(Sales[[#This Row],[store_no]],Stores[store_no],0))</f>
        <v>B</v>
      </c>
      <c r="G544" t="str">
        <f>INDEX(Stores[location_city],MATCH(Sales[[#This Row],[store_no]],Stores[store_no],0))</f>
        <v>Grand Rapids</v>
      </c>
      <c r="H544" t="str">
        <f>INDEX(Stores[location_state],MATCH(Sales[[#This Row],[store_no]],Stores[store_no],0))</f>
        <v>Michigan</v>
      </c>
      <c r="I544">
        <f>INDEX(Stores[sqft],MATCH(Sales[[#This Row],[store_no]],Stores[store_no],0))</f>
        <v>148300</v>
      </c>
      <c r="J544" s="4" t="str">
        <f>INDEX(Departments[dept_name],MATCH(Sales[[#This Row],[dept_no]],Departments[dept_no],0))</f>
        <v>Kids</v>
      </c>
      <c r="K544" s="4" t="str">
        <f>CONCATENATE(Sales[[#This Row],[region]],Sales[[#This Row],[storetype]])</f>
        <v>1B</v>
      </c>
      <c r="L544" s="4">
        <f>INDEX(RegionStoreCount[Store Count],MATCH(Sales[[#This Row],[RegionStoretype]],RegionStoreCount[Region/Type],0))</f>
        <v>5</v>
      </c>
      <c r="M544" s="4">
        <f>AND(Sales[[#This Row],[date]]&lt;=TY_YTDMax,Sales[[#This Row],[date]]&gt;=TY_YTDMin)*Sales[[#This Row],[sales]]</f>
        <v>0</v>
      </c>
      <c r="N544" s="4">
        <f>AND(Sales[[#This Row],[date]]&lt;=LY_YTDMax,Sales[[#This Row],[date]]&gt;=LY_YTDMin)*Sales[[#This Row],[sales]]</f>
        <v>20403.9476</v>
      </c>
      <c r="O544" s="4">
        <f>AND(Sales[[#This Row],[date]]&gt;=YoY_Min,Sales[[#This Row],[date]]&lt;=TY_YTDMax)*(Sales[[#This Row],[sales]]/Sales[[#This Row],[sqft]])</f>
        <v>0</v>
      </c>
      <c r="P544" s="4">
        <f>SUMIF(Sales[RegionStoretype],Sales[[#This Row],[RegionStoretype]],Sales[YoY_SSF])/Sales[[#This Row],[Region_TypeCount]]</f>
        <v>68.518982968140051</v>
      </c>
    </row>
    <row r="545" spans="1:16" x14ac:dyDescent="0.25">
      <c r="A545" s="1">
        <v>42741</v>
      </c>
      <c r="B545">
        <v>29</v>
      </c>
      <c r="C545">
        <v>14</v>
      </c>
      <c r="D545">
        <v>37040.849699999999</v>
      </c>
      <c r="E545">
        <f>INDEX(Stores[region],MATCH(Sales[[#This Row],[store_no]],Stores[store_no],0))</f>
        <v>1</v>
      </c>
      <c r="F545" t="str">
        <f>INDEX(Stores[storetype],MATCH(Sales[[#This Row],[store_no]],Stores[store_no],0))</f>
        <v>B</v>
      </c>
      <c r="G545" t="str">
        <f>INDEX(Stores[location_city],MATCH(Sales[[#This Row],[store_no]],Stores[store_no],0))</f>
        <v>Grand Rapids</v>
      </c>
      <c r="H545" t="str">
        <f>INDEX(Stores[location_state],MATCH(Sales[[#This Row],[store_no]],Stores[store_no],0))</f>
        <v>Michigan</v>
      </c>
      <c r="I545">
        <f>INDEX(Stores[sqft],MATCH(Sales[[#This Row],[store_no]],Stores[store_no],0))</f>
        <v>148300</v>
      </c>
      <c r="J545" s="4" t="str">
        <f>INDEX(Departments[dept_name],MATCH(Sales[[#This Row],[dept_no]],Departments[dept_no],0))</f>
        <v>Movies</v>
      </c>
      <c r="K545" s="4" t="str">
        <f>CONCATENATE(Sales[[#This Row],[region]],Sales[[#This Row],[storetype]])</f>
        <v>1B</v>
      </c>
      <c r="L545" s="4">
        <f>INDEX(RegionStoreCount[Store Count],MATCH(Sales[[#This Row],[RegionStoretype]],RegionStoreCount[Region/Type],0))</f>
        <v>5</v>
      </c>
      <c r="M545" s="4">
        <f>AND(Sales[[#This Row],[date]]&lt;=TY_YTDMax,Sales[[#This Row],[date]]&gt;=TY_YTDMin)*Sales[[#This Row],[sales]]</f>
        <v>0</v>
      </c>
      <c r="N545" s="4">
        <f>AND(Sales[[#This Row],[date]]&lt;=LY_YTDMax,Sales[[#This Row],[date]]&gt;=LY_YTDMin)*Sales[[#This Row],[sales]]</f>
        <v>37040.849699999999</v>
      </c>
      <c r="O545" s="4">
        <f>AND(Sales[[#This Row],[date]]&gt;=YoY_Min,Sales[[#This Row],[date]]&lt;=TY_YTDMax)*(Sales[[#This Row],[sales]]/Sales[[#This Row],[sqft]])</f>
        <v>0</v>
      </c>
      <c r="P545" s="4">
        <f>SUMIF(Sales[RegionStoretype],Sales[[#This Row],[RegionStoretype]],Sales[YoY_SSF])/Sales[[#This Row],[Region_TypeCount]]</f>
        <v>68.518982968140051</v>
      </c>
    </row>
    <row r="546" spans="1:16" x14ac:dyDescent="0.25">
      <c r="A546" s="1">
        <v>42741</v>
      </c>
      <c r="B546">
        <v>29</v>
      </c>
      <c r="C546">
        <v>15</v>
      </c>
      <c r="D546">
        <v>914.10479999999995</v>
      </c>
      <c r="E546">
        <f>INDEX(Stores[region],MATCH(Sales[[#This Row],[store_no]],Stores[store_no],0))</f>
        <v>1</v>
      </c>
      <c r="F546" t="str">
        <f>INDEX(Stores[storetype],MATCH(Sales[[#This Row],[store_no]],Stores[store_no],0))</f>
        <v>B</v>
      </c>
      <c r="G546" t="str">
        <f>INDEX(Stores[location_city],MATCH(Sales[[#This Row],[store_no]],Stores[store_no],0))</f>
        <v>Grand Rapids</v>
      </c>
      <c r="H546" t="str">
        <f>INDEX(Stores[location_state],MATCH(Sales[[#This Row],[store_no]],Stores[store_no],0))</f>
        <v>Michigan</v>
      </c>
      <c r="I546">
        <f>INDEX(Stores[sqft],MATCH(Sales[[#This Row],[store_no]],Stores[store_no],0))</f>
        <v>148300</v>
      </c>
      <c r="J546" s="4" t="str">
        <f>INDEX(Departments[dept_name],MATCH(Sales[[#This Row],[dept_no]],Departments[dept_no],0))</f>
        <v>Music</v>
      </c>
      <c r="K546" s="4" t="str">
        <f>CONCATENATE(Sales[[#This Row],[region]],Sales[[#This Row],[storetype]])</f>
        <v>1B</v>
      </c>
      <c r="L546" s="4">
        <f>INDEX(RegionStoreCount[Store Count],MATCH(Sales[[#This Row],[RegionStoretype]],RegionStoreCount[Region/Type],0))</f>
        <v>5</v>
      </c>
      <c r="M546" s="4">
        <f>AND(Sales[[#This Row],[date]]&lt;=TY_YTDMax,Sales[[#This Row],[date]]&gt;=TY_YTDMin)*Sales[[#This Row],[sales]]</f>
        <v>0</v>
      </c>
      <c r="N546" s="4">
        <f>AND(Sales[[#This Row],[date]]&lt;=LY_YTDMax,Sales[[#This Row],[date]]&gt;=LY_YTDMin)*Sales[[#This Row],[sales]]</f>
        <v>914.10479999999995</v>
      </c>
      <c r="O546" s="4">
        <f>AND(Sales[[#This Row],[date]]&gt;=YoY_Min,Sales[[#This Row],[date]]&lt;=TY_YTDMax)*(Sales[[#This Row],[sales]]/Sales[[#This Row],[sqft]])</f>
        <v>0</v>
      </c>
      <c r="P546" s="4">
        <f>SUMIF(Sales[RegionStoretype],Sales[[#This Row],[RegionStoretype]],Sales[YoY_SSF])/Sales[[#This Row],[Region_TypeCount]]</f>
        <v>68.518982968140051</v>
      </c>
    </row>
    <row r="547" spans="1:16" x14ac:dyDescent="0.25">
      <c r="A547" s="1">
        <v>42741</v>
      </c>
      <c r="B547">
        <v>29</v>
      </c>
      <c r="C547">
        <v>16</v>
      </c>
      <c r="D547">
        <v>95503.4375</v>
      </c>
      <c r="E547">
        <f>INDEX(Stores[region],MATCH(Sales[[#This Row],[store_no]],Stores[store_no],0))</f>
        <v>1</v>
      </c>
      <c r="F547" t="str">
        <f>INDEX(Stores[storetype],MATCH(Sales[[#This Row],[store_no]],Stores[store_no],0))</f>
        <v>B</v>
      </c>
      <c r="G547" t="str">
        <f>INDEX(Stores[location_city],MATCH(Sales[[#This Row],[store_no]],Stores[store_no],0))</f>
        <v>Grand Rapids</v>
      </c>
      <c r="H547" t="str">
        <f>INDEX(Stores[location_state],MATCH(Sales[[#This Row],[store_no]],Stores[store_no],0))</f>
        <v>Michigan</v>
      </c>
      <c r="I547">
        <f>INDEX(Stores[sqft],MATCH(Sales[[#This Row],[store_no]],Stores[store_no],0))</f>
        <v>148300</v>
      </c>
      <c r="J547" s="4" t="str">
        <f>INDEX(Departments[dept_name],MATCH(Sales[[#This Row],[dept_no]],Departments[dept_no],0))</f>
        <v>Outdoors</v>
      </c>
      <c r="K547" s="4" t="str">
        <f>CONCATENATE(Sales[[#This Row],[region]],Sales[[#This Row],[storetype]])</f>
        <v>1B</v>
      </c>
      <c r="L547" s="4">
        <f>INDEX(RegionStoreCount[Store Count],MATCH(Sales[[#This Row],[RegionStoretype]],RegionStoreCount[Region/Type],0))</f>
        <v>5</v>
      </c>
      <c r="M547" s="4">
        <f>AND(Sales[[#This Row],[date]]&lt;=TY_YTDMax,Sales[[#This Row],[date]]&gt;=TY_YTDMin)*Sales[[#This Row],[sales]]</f>
        <v>0</v>
      </c>
      <c r="N547" s="4">
        <f>AND(Sales[[#This Row],[date]]&lt;=LY_YTDMax,Sales[[#This Row],[date]]&gt;=LY_YTDMin)*Sales[[#This Row],[sales]]</f>
        <v>95503.4375</v>
      </c>
      <c r="O547" s="4">
        <f>AND(Sales[[#This Row],[date]]&gt;=YoY_Min,Sales[[#This Row],[date]]&lt;=TY_YTDMax)*(Sales[[#This Row],[sales]]/Sales[[#This Row],[sqft]])</f>
        <v>0</v>
      </c>
      <c r="P547" s="4">
        <f>SUMIF(Sales[RegionStoretype],Sales[[#This Row],[RegionStoretype]],Sales[YoY_SSF])/Sales[[#This Row],[Region_TypeCount]]</f>
        <v>68.518982968140051</v>
      </c>
    </row>
    <row r="548" spans="1:16" x14ac:dyDescent="0.25">
      <c r="A548" s="1">
        <v>42741</v>
      </c>
      <c r="B548">
        <v>29</v>
      </c>
      <c r="C548">
        <v>17</v>
      </c>
      <c r="D548">
        <v>65757.883200000011</v>
      </c>
      <c r="E548">
        <f>INDEX(Stores[region],MATCH(Sales[[#This Row],[store_no]],Stores[store_no],0))</f>
        <v>1</v>
      </c>
      <c r="F548" t="str">
        <f>INDEX(Stores[storetype],MATCH(Sales[[#This Row],[store_no]],Stores[store_no],0))</f>
        <v>B</v>
      </c>
      <c r="G548" t="str">
        <f>INDEX(Stores[location_city],MATCH(Sales[[#This Row],[store_no]],Stores[store_no],0))</f>
        <v>Grand Rapids</v>
      </c>
      <c r="H548" t="str">
        <f>INDEX(Stores[location_state],MATCH(Sales[[#This Row],[store_no]],Stores[store_no],0))</f>
        <v>Michigan</v>
      </c>
      <c r="I548">
        <f>INDEX(Stores[sqft],MATCH(Sales[[#This Row],[store_no]],Stores[store_no],0))</f>
        <v>148300</v>
      </c>
      <c r="J548" s="4" t="str">
        <f>INDEX(Departments[dept_name],MATCH(Sales[[#This Row],[dept_no]],Departments[dept_no],0))</f>
        <v>Shoes</v>
      </c>
      <c r="K548" s="4" t="str">
        <f>CONCATENATE(Sales[[#This Row],[region]],Sales[[#This Row],[storetype]])</f>
        <v>1B</v>
      </c>
      <c r="L548" s="4">
        <f>INDEX(RegionStoreCount[Store Count],MATCH(Sales[[#This Row],[RegionStoretype]],RegionStoreCount[Region/Type],0))</f>
        <v>5</v>
      </c>
      <c r="M548" s="4">
        <f>AND(Sales[[#This Row],[date]]&lt;=TY_YTDMax,Sales[[#This Row],[date]]&gt;=TY_YTDMin)*Sales[[#This Row],[sales]]</f>
        <v>0</v>
      </c>
      <c r="N548" s="4">
        <f>AND(Sales[[#This Row],[date]]&lt;=LY_YTDMax,Sales[[#This Row],[date]]&gt;=LY_YTDMin)*Sales[[#This Row],[sales]]</f>
        <v>65757.883200000011</v>
      </c>
      <c r="O548" s="4">
        <f>AND(Sales[[#This Row],[date]]&gt;=YoY_Min,Sales[[#This Row],[date]]&lt;=TY_YTDMax)*(Sales[[#This Row],[sales]]/Sales[[#This Row],[sqft]])</f>
        <v>0</v>
      </c>
      <c r="P548" s="4">
        <f>SUMIF(Sales[RegionStoretype],Sales[[#This Row],[RegionStoretype]],Sales[YoY_SSF])/Sales[[#This Row],[Region_TypeCount]]</f>
        <v>68.518982968140051</v>
      </c>
    </row>
    <row r="549" spans="1:16" x14ac:dyDescent="0.25">
      <c r="A549" s="1">
        <v>42741</v>
      </c>
      <c r="B549">
        <v>29</v>
      </c>
      <c r="C549">
        <v>19</v>
      </c>
      <c r="D549">
        <v>45750.901100000003</v>
      </c>
      <c r="E549">
        <f>INDEX(Stores[region],MATCH(Sales[[#This Row],[store_no]],Stores[store_no],0))</f>
        <v>1</v>
      </c>
      <c r="F549" t="str">
        <f>INDEX(Stores[storetype],MATCH(Sales[[#This Row],[store_no]],Stores[store_no],0))</f>
        <v>B</v>
      </c>
      <c r="G549" t="str">
        <f>INDEX(Stores[location_city],MATCH(Sales[[#This Row],[store_no]],Stores[store_no],0))</f>
        <v>Grand Rapids</v>
      </c>
      <c r="H549" t="str">
        <f>INDEX(Stores[location_state],MATCH(Sales[[#This Row],[store_no]],Stores[store_no],0))</f>
        <v>Michigan</v>
      </c>
      <c r="I549">
        <f>INDEX(Stores[sqft],MATCH(Sales[[#This Row],[store_no]],Stores[store_no],0))</f>
        <v>148300</v>
      </c>
      <c r="J549" s="4" t="str">
        <f>INDEX(Departments[dept_name],MATCH(Sales[[#This Row],[dept_no]],Departments[dept_no],0))</f>
        <v>Tools</v>
      </c>
      <c r="K549" s="4" t="str">
        <f>CONCATENATE(Sales[[#This Row],[region]],Sales[[#This Row],[storetype]])</f>
        <v>1B</v>
      </c>
      <c r="L549" s="4">
        <f>INDEX(RegionStoreCount[Store Count],MATCH(Sales[[#This Row],[RegionStoretype]],RegionStoreCount[Region/Type],0))</f>
        <v>5</v>
      </c>
      <c r="M549" s="4">
        <f>AND(Sales[[#This Row],[date]]&lt;=TY_YTDMax,Sales[[#This Row],[date]]&gt;=TY_YTDMin)*Sales[[#This Row],[sales]]</f>
        <v>0</v>
      </c>
      <c r="N549" s="4">
        <f>AND(Sales[[#This Row],[date]]&lt;=LY_YTDMax,Sales[[#This Row],[date]]&gt;=LY_YTDMin)*Sales[[#This Row],[sales]]</f>
        <v>45750.901100000003</v>
      </c>
      <c r="O549" s="4">
        <f>AND(Sales[[#This Row],[date]]&gt;=YoY_Min,Sales[[#This Row],[date]]&lt;=TY_YTDMax)*(Sales[[#This Row],[sales]]/Sales[[#This Row],[sqft]])</f>
        <v>0</v>
      </c>
      <c r="P549" s="4">
        <f>SUMIF(Sales[RegionStoretype],Sales[[#This Row],[RegionStoretype]],Sales[YoY_SSF])/Sales[[#This Row],[Region_TypeCount]]</f>
        <v>68.518982968140051</v>
      </c>
    </row>
    <row r="550" spans="1:16" x14ac:dyDescent="0.25">
      <c r="A550" s="1">
        <v>42741</v>
      </c>
      <c r="B550">
        <v>29</v>
      </c>
      <c r="C550">
        <v>20</v>
      </c>
      <c r="D550">
        <v>96350.141899999988</v>
      </c>
      <c r="E550">
        <f>INDEX(Stores[region],MATCH(Sales[[#This Row],[store_no]],Stores[store_no],0))</f>
        <v>1</v>
      </c>
      <c r="F550" t="str">
        <f>INDEX(Stores[storetype],MATCH(Sales[[#This Row],[store_no]],Stores[store_no],0))</f>
        <v>B</v>
      </c>
      <c r="G550" t="str">
        <f>INDEX(Stores[location_city],MATCH(Sales[[#This Row],[store_no]],Stores[store_no],0))</f>
        <v>Grand Rapids</v>
      </c>
      <c r="H550" t="str">
        <f>INDEX(Stores[location_state],MATCH(Sales[[#This Row],[store_no]],Stores[store_no],0))</f>
        <v>Michigan</v>
      </c>
      <c r="I550">
        <f>INDEX(Stores[sqft],MATCH(Sales[[#This Row],[store_no]],Stores[store_no],0))</f>
        <v>148300</v>
      </c>
      <c r="J550" s="4" t="str">
        <f>INDEX(Departments[dept_name],MATCH(Sales[[#This Row],[dept_no]],Departments[dept_no],0))</f>
        <v>Toys</v>
      </c>
      <c r="K550" s="4" t="str">
        <f>CONCATENATE(Sales[[#This Row],[region]],Sales[[#This Row],[storetype]])</f>
        <v>1B</v>
      </c>
      <c r="L550" s="4">
        <f>INDEX(RegionStoreCount[Store Count],MATCH(Sales[[#This Row],[RegionStoretype]],RegionStoreCount[Region/Type],0))</f>
        <v>5</v>
      </c>
      <c r="M550" s="4">
        <f>AND(Sales[[#This Row],[date]]&lt;=TY_YTDMax,Sales[[#This Row],[date]]&gt;=TY_YTDMin)*Sales[[#This Row],[sales]]</f>
        <v>0</v>
      </c>
      <c r="N550" s="4">
        <f>AND(Sales[[#This Row],[date]]&lt;=LY_YTDMax,Sales[[#This Row],[date]]&gt;=LY_YTDMin)*Sales[[#This Row],[sales]]</f>
        <v>96350.141899999988</v>
      </c>
      <c r="O550" s="4">
        <f>AND(Sales[[#This Row],[date]]&gt;=YoY_Min,Sales[[#This Row],[date]]&lt;=TY_YTDMax)*(Sales[[#This Row],[sales]]/Sales[[#This Row],[sqft]])</f>
        <v>0</v>
      </c>
      <c r="P550" s="4">
        <f>SUMIF(Sales[RegionStoretype],Sales[[#This Row],[RegionStoretype]],Sales[YoY_SSF])/Sales[[#This Row],[Region_TypeCount]]</f>
        <v>68.518982968140051</v>
      </c>
    </row>
    <row r="551" spans="1:16" x14ac:dyDescent="0.25">
      <c r="A551" s="1">
        <v>42741</v>
      </c>
      <c r="B551">
        <v>30</v>
      </c>
      <c r="C551">
        <v>1</v>
      </c>
      <c r="D551">
        <v>4876.5546999999997</v>
      </c>
      <c r="E551">
        <f>INDEX(Stores[region],MATCH(Sales[[#This Row],[store_no]],Stores[store_no],0))</f>
        <v>1</v>
      </c>
      <c r="F551" t="str">
        <f>INDEX(Stores[storetype],MATCH(Sales[[#This Row],[store_no]],Stores[store_no],0))</f>
        <v>C</v>
      </c>
      <c r="G551" t="str">
        <f>INDEX(Stores[location_city],MATCH(Sales[[#This Row],[store_no]],Stores[store_no],0))</f>
        <v>Dayton</v>
      </c>
      <c r="H551" t="str">
        <f>INDEX(Stores[location_state],MATCH(Sales[[#This Row],[store_no]],Stores[store_no],0))</f>
        <v>Ohio</v>
      </c>
      <c r="I551">
        <f>INDEX(Stores[sqft],MATCH(Sales[[#This Row],[store_no]],Stores[store_no],0))</f>
        <v>90000</v>
      </c>
      <c r="J551" s="4" t="str">
        <f>INDEX(Departments[dept_name],MATCH(Sales[[#This Row],[dept_no]],Departments[dept_no],0))</f>
        <v>Automotive</v>
      </c>
      <c r="K551" s="4" t="str">
        <f>CONCATENATE(Sales[[#This Row],[region]],Sales[[#This Row],[storetype]])</f>
        <v>1C</v>
      </c>
      <c r="L551" s="4">
        <f>INDEX(RegionStoreCount[Store Count],MATCH(Sales[[#This Row],[RegionStoretype]],RegionStoreCount[Region/Type],0))</f>
        <v>1</v>
      </c>
      <c r="M551" s="4">
        <f>AND(Sales[[#This Row],[date]]&lt;=TY_YTDMax,Sales[[#This Row],[date]]&gt;=TY_YTDMin)*Sales[[#This Row],[sales]]</f>
        <v>0</v>
      </c>
      <c r="N551" s="4">
        <f>AND(Sales[[#This Row],[date]]&lt;=LY_YTDMax,Sales[[#This Row],[date]]&gt;=LY_YTDMin)*Sales[[#This Row],[sales]]</f>
        <v>4876.5546999999997</v>
      </c>
      <c r="O551" s="4">
        <f>AND(Sales[[#This Row],[date]]&gt;=YoY_Min,Sales[[#This Row],[date]]&lt;=TY_YTDMax)*(Sales[[#This Row],[sales]]/Sales[[#This Row],[sqft]])</f>
        <v>0</v>
      </c>
      <c r="P551" s="4">
        <f>SUMIF(Sales[RegionStoretype],Sales[[#This Row],[RegionStoretype]],Sales[YoY_SSF])/Sales[[#This Row],[Region_TypeCount]]</f>
        <v>65.329042605555529</v>
      </c>
    </row>
    <row r="552" spans="1:16" x14ac:dyDescent="0.25">
      <c r="A552" s="1">
        <v>42741</v>
      </c>
      <c r="B552">
        <v>30</v>
      </c>
      <c r="C552">
        <v>2</v>
      </c>
      <c r="D552">
        <v>48640.960299999999</v>
      </c>
      <c r="E552">
        <f>INDEX(Stores[region],MATCH(Sales[[#This Row],[store_no]],Stores[store_no],0))</f>
        <v>1</v>
      </c>
      <c r="F552" t="str">
        <f>INDEX(Stores[storetype],MATCH(Sales[[#This Row],[store_no]],Stores[store_no],0))</f>
        <v>C</v>
      </c>
      <c r="G552" t="str">
        <f>INDEX(Stores[location_city],MATCH(Sales[[#This Row],[store_no]],Stores[store_no],0))</f>
        <v>Dayton</v>
      </c>
      <c r="H552" t="str">
        <f>INDEX(Stores[location_state],MATCH(Sales[[#This Row],[store_no]],Stores[store_no],0))</f>
        <v>Ohio</v>
      </c>
      <c r="I552">
        <f>INDEX(Stores[sqft],MATCH(Sales[[#This Row],[store_no]],Stores[store_no],0))</f>
        <v>90000</v>
      </c>
      <c r="J552" s="4" t="str">
        <f>INDEX(Departments[dept_name],MATCH(Sales[[#This Row],[dept_no]],Departments[dept_no],0))</f>
        <v>Baby</v>
      </c>
      <c r="K552" s="4" t="str">
        <f>CONCATENATE(Sales[[#This Row],[region]],Sales[[#This Row],[storetype]])</f>
        <v>1C</v>
      </c>
      <c r="L552" s="4">
        <f>INDEX(RegionStoreCount[Store Count],MATCH(Sales[[#This Row],[RegionStoretype]],RegionStoreCount[Region/Type],0))</f>
        <v>1</v>
      </c>
      <c r="M552" s="4">
        <f>AND(Sales[[#This Row],[date]]&lt;=TY_YTDMax,Sales[[#This Row],[date]]&gt;=TY_YTDMin)*Sales[[#This Row],[sales]]</f>
        <v>0</v>
      </c>
      <c r="N552" s="4">
        <f>AND(Sales[[#This Row],[date]]&lt;=LY_YTDMax,Sales[[#This Row],[date]]&gt;=LY_YTDMin)*Sales[[#This Row],[sales]]</f>
        <v>48640.960299999999</v>
      </c>
      <c r="O552" s="4">
        <f>AND(Sales[[#This Row],[date]]&gt;=YoY_Min,Sales[[#This Row],[date]]&lt;=TY_YTDMax)*(Sales[[#This Row],[sales]]/Sales[[#This Row],[sqft]])</f>
        <v>0</v>
      </c>
      <c r="P552" s="4">
        <f>SUMIF(Sales[RegionStoretype],Sales[[#This Row],[RegionStoretype]],Sales[YoY_SSF])/Sales[[#This Row],[Region_TypeCount]]</f>
        <v>65.329042605555529</v>
      </c>
    </row>
    <row r="553" spans="1:16" x14ac:dyDescent="0.25">
      <c r="A553" s="1">
        <v>42741</v>
      </c>
      <c r="B553">
        <v>30</v>
      </c>
      <c r="C553">
        <v>4</v>
      </c>
      <c r="D553">
        <v>72689.472099999999</v>
      </c>
      <c r="E553">
        <f>INDEX(Stores[region],MATCH(Sales[[#This Row],[store_no]],Stores[store_no],0))</f>
        <v>1</v>
      </c>
      <c r="F553" t="str">
        <f>INDEX(Stores[storetype],MATCH(Sales[[#This Row],[store_no]],Stores[store_no],0))</f>
        <v>C</v>
      </c>
      <c r="G553" t="str">
        <f>INDEX(Stores[location_city],MATCH(Sales[[#This Row],[store_no]],Stores[store_no],0))</f>
        <v>Dayton</v>
      </c>
      <c r="H553" t="str">
        <f>INDEX(Stores[location_state],MATCH(Sales[[#This Row],[store_no]],Stores[store_no],0))</f>
        <v>Ohio</v>
      </c>
      <c r="I553">
        <f>INDEX(Stores[sqft],MATCH(Sales[[#This Row],[store_no]],Stores[store_no],0))</f>
        <v>90000</v>
      </c>
      <c r="J553" s="4" t="str">
        <f>INDEX(Departments[dept_name],MATCH(Sales[[#This Row],[dept_no]],Departments[dept_no],0))</f>
        <v>Books</v>
      </c>
      <c r="K553" s="4" t="str">
        <f>CONCATENATE(Sales[[#This Row],[region]],Sales[[#This Row],[storetype]])</f>
        <v>1C</v>
      </c>
      <c r="L553" s="4">
        <f>INDEX(RegionStoreCount[Store Count],MATCH(Sales[[#This Row],[RegionStoretype]],RegionStoreCount[Region/Type],0))</f>
        <v>1</v>
      </c>
      <c r="M553" s="4">
        <f>AND(Sales[[#This Row],[date]]&lt;=TY_YTDMax,Sales[[#This Row],[date]]&gt;=TY_YTDMin)*Sales[[#This Row],[sales]]</f>
        <v>0</v>
      </c>
      <c r="N553" s="4">
        <f>AND(Sales[[#This Row],[date]]&lt;=LY_YTDMax,Sales[[#This Row],[date]]&gt;=LY_YTDMin)*Sales[[#This Row],[sales]]</f>
        <v>72689.472099999999</v>
      </c>
      <c r="O553" s="4">
        <f>AND(Sales[[#This Row],[date]]&gt;=YoY_Min,Sales[[#This Row],[date]]&lt;=TY_YTDMax)*(Sales[[#This Row],[sales]]/Sales[[#This Row],[sqft]])</f>
        <v>0</v>
      </c>
      <c r="P553" s="4">
        <f>SUMIF(Sales[RegionStoretype],Sales[[#This Row],[RegionStoretype]],Sales[YoY_SSF])/Sales[[#This Row],[Region_TypeCount]]</f>
        <v>65.329042605555529</v>
      </c>
    </row>
    <row r="554" spans="1:16" x14ac:dyDescent="0.25">
      <c r="A554" s="1">
        <v>42741</v>
      </c>
      <c r="B554">
        <v>30</v>
      </c>
      <c r="C554">
        <v>5</v>
      </c>
      <c r="D554">
        <v>255361.93549999999</v>
      </c>
      <c r="E554">
        <f>INDEX(Stores[region],MATCH(Sales[[#This Row],[store_no]],Stores[store_no],0))</f>
        <v>1</v>
      </c>
      <c r="F554" t="str">
        <f>INDEX(Stores[storetype],MATCH(Sales[[#This Row],[store_no]],Stores[store_no],0))</f>
        <v>C</v>
      </c>
      <c r="G554" t="str">
        <f>INDEX(Stores[location_city],MATCH(Sales[[#This Row],[store_no]],Stores[store_no],0))</f>
        <v>Dayton</v>
      </c>
      <c r="H554" t="str">
        <f>INDEX(Stores[location_state],MATCH(Sales[[#This Row],[store_no]],Stores[store_no],0))</f>
        <v>Ohio</v>
      </c>
      <c r="I554">
        <f>INDEX(Stores[sqft],MATCH(Sales[[#This Row],[store_no]],Stores[store_no],0))</f>
        <v>90000</v>
      </c>
      <c r="J554" s="4" t="str">
        <f>INDEX(Departments[dept_name],MATCH(Sales[[#This Row],[dept_no]],Departments[dept_no],0))</f>
        <v>Clothing</v>
      </c>
      <c r="K554" s="4" t="str">
        <f>CONCATENATE(Sales[[#This Row],[region]],Sales[[#This Row],[storetype]])</f>
        <v>1C</v>
      </c>
      <c r="L554" s="4">
        <f>INDEX(RegionStoreCount[Store Count],MATCH(Sales[[#This Row],[RegionStoretype]],RegionStoreCount[Region/Type],0))</f>
        <v>1</v>
      </c>
      <c r="M554" s="4">
        <f>AND(Sales[[#This Row],[date]]&lt;=TY_YTDMax,Sales[[#This Row],[date]]&gt;=TY_YTDMin)*Sales[[#This Row],[sales]]</f>
        <v>0</v>
      </c>
      <c r="N554" s="4">
        <f>AND(Sales[[#This Row],[date]]&lt;=LY_YTDMax,Sales[[#This Row],[date]]&gt;=LY_YTDMin)*Sales[[#This Row],[sales]]</f>
        <v>255361.93549999999</v>
      </c>
      <c r="O554" s="4">
        <f>AND(Sales[[#This Row],[date]]&gt;=YoY_Min,Sales[[#This Row],[date]]&lt;=TY_YTDMax)*(Sales[[#This Row],[sales]]/Sales[[#This Row],[sqft]])</f>
        <v>0</v>
      </c>
      <c r="P554" s="4">
        <f>SUMIF(Sales[RegionStoretype],Sales[[#This Row],[RegionStoretype]],Sales[YoY_SSF])/Sales[[#This Row],[Region_TypeCount]]</f>
        <v>65.329042605555529</v>
      </c>
    </row>
    <row r="555" spans="1:16" x14ac:dyDescent="0.25">
      <c r="A555" s="1">
        <v>42741</v>
      </c>
      <c r="B555">
        <v>30</v>
      </c>
      <c r="C555">
        <v>7</v>
      </c>
      <c r="D555">
        <v>27119.149399999998</v>
      </c>
      <c r="E555">
        <f>INDEX(Stores[region],MATCH(Sales[[#This Row],[store_no]],Stores[store_no],0))</f>
        <v>1</v>
      </c>
      <c r="F555" t="str">
        <f>INDEX(Stores[storetype],MATCH(Sales[[#This Row],[store_no]],Stores[store_no],0))</f>
        <v>C</v>
      </c>
      <c r="G555" t="str">
        <f>INDEX(Stores[location_city],MATCH(Sales[[#This Row],[store_no]],Stores[store_no],0))</f>
        <v>Dayton</v>
      </c>
      <c r="H555" t="str">
        <f>INDEX(Stores[location_state],MATCH(Sales[[#This Row],[store_no]],Stores[store_no],0))</f>
        <v>Ohio</v>
      </c>
      <c r="I555">
        <f>INDEX(Stores[sqft],MATCH(Sales[[#This Row],[store_no]],Stores[store_no],0))</f>
        <v>90000</v>
      </c>
      <c r="J555" s="4" t="str">
        <f>INDEX(Departments[dept_name],MATCH(Sales[[#This Row],[dept_no]],Departments[dept_no],0))</f>
        <v>Electronics</v>
      </c>
      <c r="K555" s="4" t="str">
        <f>CONCATENATE(Sales[[#This Row],[region]],Sales[[#This Row],[storetype]])</f>
        <v>1C</v>
      </c>
      <c r="L555" s="4">
        <f>INDEX(RegionStoreCount[Store Count],MATCH(Sales[[#This Row],[RegionStoretype]],RegionStoreCount[Region/Type],0))</f>
        <v>1</v>
      </c>
      <c r="M555" s="4">
        <f>AND(Sales[[#This Row],[date]]&lt;=TY_YTDMax,Sales[[#This Row],[date]]&gt;=TY_YTDMin)*Sales[[#This Row],[sales]]</f>
        <v>0</v>
      </c>
      <c r="N555" s="4">
        <f>AND(Sales[[#This Row],[date]]&lt;=LY_YTDMax,Sales[[#This Row],[date]]&gt;=LY_YTDMin)*Sales[[#This Row],[sales]]</f>
        <v>27119.149399999998</v>
      </c>
      <c r="O555" s="4">
        <f>AND(Sales[[#This Row],[date]]&gt;=YoY_Min,Sales[[#This Row],[date]]&lt;=TY_YTDMax)*(Sales[[#This Row],[sales]]/Sales[[#This Row],[sqft]])</f>
        <v>0</v>
      </c>
      <c r="P555" s="4">
        <f>SUMIF(Sales[RegionStoretype],Sales[[#This Row],[RegionStoretype]],Sales[YoY_SSF])/Sales[[#This Row],[Region_TypeCount]]</f>
        <v>65.329042605555529</v>
      </c>
    </row>
    <row r="556" spans="1:16" x14ac:dyDescent="0.25">
      <c r="A556" s="1">
        <v>42741</v>
      </c>
      <c r="B556">
        <v>30</v>
      </c>
      <c r="C556">
        <v>8</v>
      </c>
      <c r="D556">
        <v>9699.1206999999995</v>
      </c>
      <c r="E556">
        <f>INDEX(Stores[region],MATCH(Sales[[#This Row],[store_no]],Stores[store_no],0))</f>
        <v>1</v>
      </c>
      <c r="F556" t="str">
        <f>INDEX(Stores[storetype],MATCH(Sales[[#This Row],[store_no]],Stores[store_no],0))</f>
        <v>C</v>
      </c>
      <c r="G556" t="str">
        <f>INDEX(Stores[location_city],MATCH(Sales[[#This Row],[store_no]],Stores[store_no],0))</f>
        <v>Dayton</v>
      </c>
      <c r="H556" t="str">
        <f>INDEX(Stores[location_state],MATCH(Sales[[#This Row],[store_no]],Stores[store_no],0))</f>
        <v>Ohio</v>
      </c>
      <c r="I556">
        <f>INDEX(Stores[sqft],MATCH(Sales[[#This Row],[store_no]],Stores[store_no],0))</f>
        <v>90000</v>
      </c>
      <c r="J556" s="4" t="str">
        <f>INDEX(Departments[dept_name],MATCH(Sales[[#This Row],[dept_no]],Departments[dept_no],0))</f>
        <v>Games</v>
      </c>
      <c r="K556" s="4" t="str">
        <f>CONCATENATE(Sales[[#This Row],[region]],Sales[[#This Row],[storetype]])</f>
        <v>1C</v>
      </c>
      <c r="L556" s="4">
        <f>INDEX(RegionStoreCount[Store Count],MATCH(Sales[[#This Row],[RegionStoretype]],RegionStoreCount[Region/Type],0))</f>
        <v>1</v>
      </c>
      <c r="M556" s="4">
        <f>AND(Sales[[#This Row],[date]]&lt;=TY_YTDMax,Sales[[#This Row],[date]]&gt;=TY_YTDMin)*Sales[[#This Row],[sales]]</f>
        <v>0</v>
      </c>
      <c r="N556" s="4">
        <f>AND(Sales[[#This Row],[date]]&lt;=LY_YTDMax,Sales[[#This Row],[date]]&gt;=LY_YTDMin)*Sales[[#This Row],[sales]]</f>
        <v>9699.1206999999995</v>
      </c>
      <c r="O556" s="4">
        <f>AND(Sales[[#This Row],[date]]&gt;=YoY_Min,Sales[[#This Row],[date]]&lt;=TY_YTDMax)*(Sales[[#This Row],[sales]]/Sales[[#This Row],[sqft]])</f>
        <v>0</v>
      </c>
      <c r="P556" s="4">
        <f>SUMIF(Sales[RegionStoretype],Sales[[#This Row],[RegionStoretype]],Sales[YoY_SSF])/Sales[[#This Row],[Region_TypeCount]]</f>
        <v>65.329042605555529</v>
      </c>
    </row>
    <row r="557" spans="1:16" x14ac:dyDescent="0.25">
      <c r="A557" s="1">
        <v>42741</v>
      </c>
      <c r="B557">
        <v>30</v>
      </c>
      <c r="C557">
        <v>9</v>
      </c>
      <c r="D557">
        <v>73.311900000000009</v>
      </c>
      <c r="E557">
        <f>INDEX(Stores[region],MATCH(Sales[[#This Row],[store_no]],Stores[store_no],0))</f>
        <v>1</v>
      </c>
      <c r="F557" t="str">
        <f>INDEX(Stores[storetype],MATCH(Sales[[#This Row],[store_no]],Stores[store_no],0))</f>
        <v>C</v>
      </c>
      <c r="G557" t="str">
        <f>INDEX(Stores[location_city],MATCH(Sales[[#This Row],[store_no]],Stores[store_no],0))</f>
        <v>Dayton</v>
      </c>
      <c r="H557" t="str">
        <f>INDEX(Stores[location_state],MATCH(Sales[[#This Row],[store_no]],Stores[store_no],0))</f>
        <v>Ohio</v>
      </c>
      <c r="I557">
        <f>INDEX(Stores[sqft],MATCH(Sales[[#This Row],[store_no]],Stores[store_no],0))</f>
        <v>90000</v>
      </c>
      <c r="J557" s="4" t="str">
        <f>INDEX(Departments[dept_name],MATCH(Sales[[#This Row],[dept_no]],Departments[dept_no],0))</f>
        <v>Garden</v>
      </c>
      <c r="K557" s="4" t="str">
        <f>CONCATENATE(Sales[[#This Row],[region]],Sales[[#This Row],[storetype]])</f>
        <v>1C</v>
      </c>
      <c r="L557" s="4">
        <f>INDEX(RegionStoreCount[Store Count],MATCH(Sales[[#This Row],[RegionStoretype]],RegionStoreCount[Region/Type],0))</f>
        <v>1</v>
      </c>
      <c r="M557" s="4">
        <f>AND(Sales[[#This Row],[date]]&lt;=TY_YTDMax,Sales[[#This Row],[date]]&gt;=TY_YTDMin)*Sales[[#This Row],[sales]]</f>
        <v>0</v>
      </c>
      <c r="N557" s="4">
        <f>AND(Sales[[#This Row],[date]]&lt;=LY_YTDMax,Sales[[#This Row],[date]]&gt;=LY_YTDMin)*Sales[[#This Row],[sales]]</f>
        <v>73.311900000000009</v>
      </c>
      <c r="O557" s="4">
        <f>AND(Sales[[#This Row],[date]]&gt;=YoY_Min,Sales[[#This Row],[date]]&lt;=TY_YTDMax)*(Sales[[#This Row],[sales]]/Sales[[#This Row],[sqft]])</f>
        <v>0</v>
      </c>
      <c r="P557" s="4">
        <f>SUMIF(Sales[RegionStoretype],Sales[[#This Row],[RegionStoretype]],Sales[YoY_SSF])/Sales[[#This Row],[Region_TypeCount]]</f>
        <v>65.329042605555529</v>
      </c>
    </row>
    <row r="558" spans="1:16" x14ac:dyDescent="0.25">
      <c r="A558" s="1">
        <v>42741</v>
      </c>
      <c r="B558">
        <v>30</v>
      </c>
      <c r="C558">
        <v>10</v>
      </c>
      <c r="D558">
        <v>633.178</v>
      </c>
      <c r="E558">
        <f>INDEX(Stores[region],MATCH(Sales[[#This Row],[store_no]],Stores[store_no],0))</f>
        <v>1</v>
      </c>
      <c r="F558" t="str">
        <f>INDEX(Stores[storetype],MATCH(Sales[[#This Row],[store_no]],Stores[store_no],0))</f>
        <v>C</v>
      </c>
      <c r="G558" t="str">
        <f>INDEX(Stores[location_city],MATCH(Sales[[#This Row],[store_no]],Stores[store_no],0))</f>
        <v>Dayton</v>
      </c>
      <c r="H558" t="str">
        <f>INDEX(Stores[location_state],MATCH(Sales[[#This Row],[store_no]],Stores[store_no],0))</f>
        <v>Ohio</v>
      </c>
      <c r="I558">
        <f>INDEX(Stores[sqft],MATCH(Sales[[#This Row],[store_no]],Stores[store_no],0))</f>
        <v>90000</v>
      </c>
      <c r="J558" s="4" t="str">
        <f>INDEX(Departments[dept_name],MATCH(Sales[[#This Row],[dept_no]],Departments[dept_no],0))</f>
        <v>Health</v>
      </c>
      <c r="K558" s="4" t="str">
        <f>CONCATENATE(Sales[[#This Row],[region]],Sales[[#This Row],[storetype]])</f>
        <v>1C</v>
      </c>
      <c r="L558" s="4">
        <f>INDEX(RegionStoreCount[Store Count],MATCH(Sales[[#This Row],[RegionStoretype]],RegionStoreCount[Region/Type],0))</f>
        <v>1</v>
      </c>
      <c r="M558" s="4">
        <f>AND(Sales[[#This Row],[date]]&lt;=TY_YTDMax,Sales[[#This Row],[date]]&gt;=TY_YTDMin)*Sales[[#This Row],[sales]]</f>
        <v>0</v>
      </c>
      <c r="N558" s="4">
        <f>AND(Sales[[#This Row],[date]]&lt;=LY_YTDMax,Sales[[#This Row],[date]]&gt;=LY_YTDMin)*Sales[[#This Row],[sales]]</f>
        <v>633.178</v>
      </c>
      <c r="O558" s="4">
        <f>AND(Sales[[#This Row],[date]]&gt;=YoY_Min,Sales[[#This Row],[date]]&lt;=TY_YTDMax)*(Sales[[#This Row],[sales]]/Sales[[#This Row],[sqft]])</f>
        <v>0</v>
      </c>
      <c r="P558" s="4">
        <f>SUMIF(Sales[RegionStoretype],Sales[[#This Row],[RegionStoretype]],Sales[YoY_SSF])/Sales[[#This Row],[Region_TypeCount]]</f>
        <v>65.329042605555529</v>
      </c>
    </row>
    <row r="559" spans="1:16" x14ac:dyDescent="0.25">
      <c r="A559" s="1">
        <v>42741</v>
      </c>
      <c r="B559">
        <v>30</v>
      </c>
      <c r="C559">
        <v>11</v>
      </c>
      <c r="D559">
        <v>167.3329</v>
      </c>
      <c r="E559">
        <f>INDEX(Stores[region],MATCH(Sales[[#This Row],[store_no]],Stores[store_no],0))</f>
        <v>1</v>
      </c>
      <c r="F559" t="str">
        <f>INDEX(Stores[storetype],MATCH(Sales[[#This Row],[store_no]],Stores[store_no],0))</f>
        <v>C</v>
      </c>
      <c r="G559" t="str">
        <f>INDEX(Stores[location_city],MATCH(Sales[[#This Row],[store_no]],Stores[store_no],0))</f>
        <v>Dayton</v>
      </c>
      <c r="H559" t="str">
        <f>INDEX(Stores[location_state],MATCH(Sales[[#This Row],[store_no]],Stores[store_no],0))</f>
        <v>Ohio</v>
      </c>
      <c r="I559">
        <f>INDEX(Stores[sqft],MATCH(Sales[[#This Row],[store_no]],Stores[store_no],0))</f>
        <v>90000</v>
      </c>
      <c r="J559" s="4" t="str">
        <f>INDEX(Departments[dept_name],MATCH(Sales[[#This Row],[dept_no]],Departments[dept_no],0))</f>
        <v>Home</v>
      </c>
      <c r="K559" s="4" t="str">
        <f>CONCATENATE(Sales[[#This Row],[region]],Sales[[#This Row],[storetype]])</f>
        <v>1C</v>
      </c>
      <c r="L559" s="4">
        <f>INDEX(RegionStoreCount[Store Count],MATCH(Sales[[#This Row],[RegionStoretype]],RegionStoreCount[Region/Type],0))</f>
        <v>1</v>
      </c>
      <c r="M559" s="4">
        <f>AND(Sales[[#This Row],[date]]&lt;=TY_YTDMax,Sales[[#This Row],[date]]&gt;=TY_YTDMin)*Sales[[#This Row],[sales]]</f>
        <v>0</v>
      </c>
      <c r="N559" s="4">
        <f>AND(Sales[[#This Row],[date]]&lt;=LY_YTDMax,Sales[[#This Row],[date]]&gt;=LY_YTDMin)*Sales[[#This Row],[sales]]</f>
        <v>167.3329</v>
      </c>
      <c r="O559" s="4">
        <f>AND(Sales[[#This Row],[date]]&gt;=YoY_Min,Sales[[#This Row],[date]]&lt;=TY_YTDMax)*(Sales[[#This Row],[sales]]/Sales[[#This Row],[sqft]])</f>
        <v>0</v>
      </c>
      <c r="P559" s="4">
        <f>SUMIF(Sales[RegionStoretype],Sales[[#This Row],[RegionStoretype]],Sales[YoY_SSF])/Sales[[#This Row],[Region_TypeCount]]</f>
        <v>65.329042605555529</v>
      </c>
    </row>
    <row r="560" spans="1:16" x14ac:dyDescent="0.25">
      <c r="A560" s="1">
        <v>42741</v>
      </c>
      <c r="B560">
        <v>30</v>
      </c>
      <c r="C560">
        <v>12</v>
      </c>
      <c r="D560">
        <v>868.14610000000005</v>
      </c>
      <c r="E560">
        <f>INDEX(Stores[region],MATCH(Sales[[#This Row],[store_no]],Stores[store_no],0))</f>
        <v>1</v>
      </c>
      <c r="F560" t="str">
        <f>INDEX(Stores[storetype],MATCH(Sales[[#This Row],[store_no]],Stores[store_no],0))</f>
        <v>C</v>
      </c>
      <c r="G560" t="str">
        <f>INDEX(Stores[location_city],MATCH(Sales[[#This Row],[store_no]],Stores[store_no],0))</f>
        <v>Dayton</v>
      </c>
      <c r="H560" t="str">
        <f>INDEX(Stores[location_state],MATCH(Sales[[#This Row],[store_no]],Stores[store_no],0))</f>
        <v>Ohio</v>
      </c>
      <c r="I560">
        <f>INDEX(Stores[sqft],MATCH(Sales[[#This Row],[store_no]],Stores[store_no],0))</f>
        <v>90000</v>
      </c>
      <c r="J560" s="4" t="str">
        <f>INDEX(Departments[dept_name],MATCH(Sales[[#This Row],[dept_no]],Departments[dept_no],0))</f>
        <v>Jewelery</v>
      </c>
      <c r="K560" s="4" t="str">
        <f>CONCATENATE(Sales[[#This Row],[region]],Sales[[#This Row],[storetype]])</f>
        <v>1C</v>
      </c>
      <c r="L560" s="4">
        <f>INDEX(RegionStoreCount[Store Count],MATCH(Sales[[#This Row],[RegionStoretype]],RegionStoreCount[Region/Type],0))</f>
        <v>1</v>
      </c>
      <c r="M560" s="4">
        <f>AND(Sales[[#This Row],[date]]&lt;=TY_YTDMax,Sales[[#This Row],[date]]&gt;=TY_YTDMin)*Sales[[#This Row],[sales]]</f>
        <v>0</v>
      </c>
      <c r="N560" s="4">
        <f>AND(Sales[[#This Row],[date]]&lt;=LY_YTDMax,Sales[[#This Row],[date]]&gt;=LY_YTDMin)*Sales[[#This Row],[sales]]</f>
        <v>868.14610000000005</v>
      </c>
      <c r="O560" s="4">
        <f>AND(Sales[[#This Row],[date]]&gt;=YoY_Min,Sales[[#This Row],[date]]&lt;=TY_YTDMax)*(Sales[[#This Row],[sales]]/Sales[[#This Row],[sqft]])</f>
        <v>0</v>
      </c>
      <c r="P560" s="4">
        <f>SUMIF(Sales[RegionStoretype],Sales[[#This Row],[RegionStoretype]],Sales[YoY_SSF])/Sales[[#This Row],[Region_TypeCount]]</f>
        <v>65.329042605555529</v>
      </c>
    </row>
    <row r="561" spans="1:16" x14ac:dyDescent="0.25">
      <c r="A561" s="1">
        <v>42741</v>
      </c>
      <c r="B561">
        <v>30</v>
      </c>
      <c r="C561">
        <v>13</v>
      </c>
      <c r="D561">
        <v>11066.378100000002</v>
      </c>
      <c r="E561">
        <f>INDEX(Stores[region],MATCH(Sales[[#This Row],[store_no]],Stores[store_no],0))</f>
        <v>1</v>
      </c>
      <c r="F561" t="str">
        <f>INDEX(Stores[storetype],MATCH(Sales[[#This Row],[store_no]],Stores[store_no],0))</f>
        <v>C</v>
      </c>
      <c r="G561" t="str">
        <f>INDEX(Stores[location_city],MATCH(Sales[[#This Row],[store_no]],Stores[store_no],0))</f>
        <v>Dayton</v>
      </c>
      <c r="H561" t="str">
        <f>INDEX(Stores[location_state],MATCH(Sales[[#This Row],[store_no]],Stores[store_no],0))</f>
        <v>Ohio</v>
      </c>
      <c r="I561">
        <f>INDEX(Stores[sqft],MATCH(Sales[[#This Row],[store_no]],Stores[store_no],0))</f>
        <v>90000</v>
      </c>
      <c r="J561" s="4" t="str">
        <f>INDEX(Departments[dept_name],MATCH(Sales[[#This Row],[dept_no]],Departments[dept_no],0))</f>
        <v>Kids</v>
      </c>
      <c r="K561" s="4" t="str">
        <f>CONCATENATE(Sales[[#This Row],[region]],Sales[[#This Row],[storetype]])</f>
        <v>1C</v>
      </c>
      <c r="L561" s="4">
        <f>INDEX(RegionStoreCount[Store Count],MATCH(Sales[[#This Row],[RegionStoretype]],RegionStoreCount[Region/Type],0))</f>
        <v>1</v>
      </c>
      <c r="M561" s="4">
        <f>AND(Sales[[#This Row],[date]]&lt;=TY_YTDMax,Sales[[#This Row],[date]]&gt;=TY_YTDMin)*Sales[[#This Row],[sales]]</f>
        <v>0</v>
      </c>
      <c r="N561" s="4">
        <f>AND(Sales[[#This Row],[date]]&lt;=LY_YTDMax,Sales[[#This Row],[date]]&gt;=LY_YTDMin)*Sales[[#This Row],[sales]]</f>
        <v>11066.378100000002</v>
      </c>
      <c r="O561" s="4">
        <f>AND(Sales[[#This Row],[date]]&gt;=YoY_Min,Sales[[#This Row],[date]]&lt;=TY_YTDMax)*(Sales[[#This Row],[sales]]/Sales[[#This Row],[sqft]])</f>
        <v>0</v>
      </c>
      <c r="P561" s="4">
        <f>SUMIF(Sales[RegionStoretype],Sales[[#This Row],[RegionStoretype]],Sales[YoY_SSF])/Sales[[#This Row],[Region_TypeCount]]</f>
        <v>65.329042605555529</v>
      </c>
    </row>
    <row r="562" spans="1:16" x14ac:dyDescent="0.25">
      <c r="A562" s="1">
        <v>42741</v>
      </c>
      <c r="B562">
        <v>30</v>
      </c>
      <c r="C562">
        <v>14</v>
      </c>
      <c r="D562">
        <v>17825.144899999999</v>
      </c>
      <c r="E562">
        <f>INDEX(Stores[region],MATCH(Sales[[#This Row],[store_no]],Stores[store_no],0))</f>
        <v>1</v>
      </c>
      <c r="F562" t="str">
        <f>INDEX(Stores[storetype],MATCH(Sales[[#This Row],[store_no]],Stores[store_no],0))</f>
        <v>C</v>
      </c>
      <c r="G562" t="str">
        <f>INDEX(Stores[location_city],MATCH(Sales[[#This Row],[store_no]],Stores[store_no],0))</f>
        <v>Dayton</v>
      </c>
      <c r="H562" t="str">
        <f>INDEX(Stores[location_state],MATCH(Sales[[#This Row],[store_no]],Stores[store_no],0))</f>
        <v>Ohio</v>
      </c>
      <c r="I562">
        <f>INDEX(Stores[sqft],MATCH(Sales[[#This Row],[store_no]],Stores[store_no],0))</f>
        <v>90000</v>
      </c>
      <c r="J562" s="4" t="str">
        <f>INDEX(Departments[dept_name],MATCH(Sales[[#This Row],[dept_no]],Departments[dept_no],0))</f>
        <v>Movies</v>
      </c>
      <c r="K562" s="4" t="str">
        <f>CONCATENATE(Sales[[#This Row],[region]],Sales[[#This Row],[storetype]])</f>
        <v>1C</v>
      </c>
      <c r="L562" s="4">
        <f>INDEX(RegionStoreCount[Store Count],MATCH(Sales[[#This Row],[RegionStoretype]],RegionStoreCount[Region/Type],0))</f>
        <v>1</v>
      </c>
      <c r="M562" s="4">
        <f>AND(Sales[[#This Row],[date]]&lt;=TY_YTDMax,Sales[[#This Row],[date]]&gt;=TY_YTDMin)*Sales[[#This Row],[sales]]</f>
        <v>0</v>
      </c>
      <c r="N562" s="4">
        <f>AND(Sales[[#This Row],[date]]&lt;=LY_YTDMax,Sales[[#This Row],[date]]&gt;=LY_YTDMin)*Sales[[#This Row],[sales]]</f>
        <v>17825.144899999999</v>
      </c>
      <c r="O562" s="4">
        <f>AND(Sales[[#This Row],[date]]&gt;=YoY_Min,Sales[[#This Row],[date]]&lt;=TY_YTDMax)*(Sales[[#This Row],[sales]]/Sales[[#This Row],[sqft]])</f>
        <v>0</v>
      </c>
      <c r="P562" s="4">
        <f>SUMIF(Sales[RegionStoretype],Sales[[#This Row],[RegionStoretype]],Sales[YoY_SSF])/Sales[[#This Row],[Region_TypeCount]]</f>
        <v>65.329042605555529</v>
      </c>
    </row>
    <row r="563" spans="1:16" x14ac:dyDescent="0.25">
      <c r="A563" s="1">
        <v>42741</v>
      </c>
      <c r="B563">
        <v>30</v>
      </c>
      <c r="C563">
        <v>15</v>
      </c>
      <c r="D563">
        <v>14820.3244</v>
      </c>
      <c r="E563">
        <f>INDEX(Stores[region],MATCH(Sales[[#This Row],[store_no]],Stores[store_no],0))</f>
        <v>1</v>
      </c>
      <c r="F563" t="str">
        <f>INDEX(Stores[storetype],MATCH(Sales[[#This Row],[store_no]],Stores[store_no],0))</f>
        <v>C</v>
      </c>
      <c r="G563" t="str">
        <f>INDEX(Stores[location_city],MATCH(Sales[[#This Row],[store_no]],Stores[store_no],0))</f>
        <v>Dayton</v>
      </c>
      <c r="H563" t="str">
        <f>INDEX(Stores[location_state],MATCH(Sales[[#This Row],[store_no]],Stores[store_no],0))</f>
        <v>Ohio</v>
      </c>
      <c r="I563">
        <f>INDEX(Stores[sqft],MATCH(Sales[[#This Row],[store_no]],Stores[store_no],0))</f>
        <v>90000</v>
      </c>
      <c r="J563" s="4" t="str">
        <f>INDEX(Departments[dept_name],MATCH(Sales[[#This Row],[dept_no]],Departments[dept_no],0))</f>
        <v>Music</v>
      </c>
      <c r="K563" s="4" t="str">
        <f>CONCATENATE(Sales[[#This Row],[region]],Sales[[#This Row],[storetype]])</f>
        <v>1C</v>
      </c>
      <c r="L563" s="4">
        <f>INDEX(RegionStoreCount[Store Count],MATCH(Sales[[#This Row],[RegionStoretype]],RegionStoreCount[Region/Type],0))</f>
        <v>1</v>
      </c>
      <c r="M563" s="4">
        <f>AND(Sales[[#This Row],[date]]&lt;=TY_YTDMax,Sales[[#This Row],[date]]&gt;=TY_YTDMin)*Sales[[#This Row],[sales]]</f>
        <v>0</v>
      </c>
      <c r="N563" s="4">
        <f>AND(Sales[[#This Row],[date]]&lt;=LY_YTDMax,Sales[[#This Row],[date]]&gt;=LY_YTDMin)*Sales[[#This Row],[sales]]</f>
        <v>14820.3244</v>
      </c>
      <c r="O563" s="4">
        <f>AND(Sales[[#This Row],[date]]&gt;=YoY_Min,Sales[[#This Row],[date]]&lt;=TY_YTDMax)*(Sales[[#This Row],[sales]]/Sales[[#This Row],[sqft]])</f>
        <v>0</v>
      </c>
      <c r="P563" s="4">
        <f>SUMIF(Sales[RegionStoretype],Sales[[#This Row],[RegionStoretype]],Sales[YoY_SSF])/Sales[[#This Row],[Region_TypeCount]]</f>
        <v>65.329042605555529</v>
      </c>
    </row>
    <row r="564" spans="1:16" x14ac:dyDescent="0.25">
      <c r="A564" s="1">
        <v>42741</v>
      </c>
      <c r="B564">
        <v>30</v>
      </c>
      <c r="C564">
        <v>16</v>
      </c>
      <c r="D564">
        <v>59887.856500000002</v>
      </c>
      <c r="E564">
        <f>INDEX(Stores[region],MATCH(Sales[[#This Row],[store_no]],Stores[store_no],0))</f>
        <v>1</v>
      </c>
      <c r="F564" t="str">
        <f>INDEX(Stores[storetype],MATCH(Sales[[#This Row],[store_no]],Stores[store_no],0))</f>
        <v>C</v>
      </c>
      <c r="G564" t="str">
        <f>INDEX(Stores[location_city],MATCH(Sales[[#This Row],[store_no]],Stores[store_no],0))</f>
        <v>Dayton</v>
      </c>
      <c r="H564" t="str">
        <f>INDEX(Stores[location_state],MATCH(Sales[[#This Row],[store_no]],Stores[store_no],0))</f>
        <v>Ohio</v>
      </c>
      <c r="I564">
        <f>INDEX(Stores[sqft],MATCH(Sales[[#This Row],[store_no]],Stores[store_no],0))</f>
        <v>90000</v>
      </c>
      <c r="J564" s="4" t="str">
        <f>INDEX(Departments[dept_name],MATCH(Sales[[#This Row],[dept_no]],Departments[dept_no],0))</f>
        <v>Outdoors</v>
      </c>
      <c r="K564" s="4" t="str">
        <f>CONCATENATE(Sales[[#This Row],[region]],Sales[[#This Row],[storetype]])</f>
        <v>1C</v>
      </c>
      <c r="L564" s="4">
        <f>INDEX(RegionStoreCount[Store Count],MATCH(Sales[[#This Row],[RegionStoretype]],RegionStoreCount[Region/Type],0))</f>
        <v>1</v>
      </c>
      <c r="M564" s="4">
        <f>AND(Sales[[#This Row],[date]]&lt;=TY_YTDMax,Sales[[#This Row],[date]]&gt;=TY_YTDMin)*Sales[[#This Row],[sales]]</f>
        <v>0</v>
      </c>
      <c r="N564" s="4">
        <f>AND(Sales[[#This Row],[date]]&lt;=LY_YTDMax,Sales[[#This Row],[date]]&gt;=LY_YTDMin)*Sales[[#This Row],[sales]]</f>
        <v>59887.856500000002</v>
      </c>
      <c r="O564" s="4">
        <f>AND(Sales[[#This Row],[date]]&gt;=YoY_Min,Sales[[#This Row],[date]]&lt;=TY_YTDMax)*(Sales[[#This Row],[sales]]/Sales[[#This Row],[sqft]])</f>
        <v>0</v>
      </c>
      <c r="P564" s="4">
        <f>SUMIF(Sales[RegionStoretype],Sales[[#This Row],[RegionStoretype]],Sales[YoY_SSF])/Sales[[#This Row],[Region_TypeCount]]</f>
        <v>65.329042605555529</v>
      </c>
    </row>
    <row r="565" spans="1:16" x14ac:dyDescent="0.25">
      <c r="A565" s="1">
        <v>42741</v>
      </c>
      <c r="B565">
        <v>30</v>
      </c>
      <c r="C565">
        <v>17</v>
      </c>
      <c r="D565">
        <v>47423.078800000003</v>
      </c>
      <c r="E565">
        <f>INDEX(Stores[region],MATCH(Sales[[#This Row],[store_no]],Stores[store_no],0))</f>
        <v>1</v>
      </c>
      <c r="F565" t="str">
        <f>INDEX(Stores[storetype],MATCH(Sales[[#This Row],[store_no]],Stores[store_no],0))</f>
        <v>C</v>
      </c>
      <c r="G565" t="str">
        <f>INDEX(Stores[location_city],MATCH(Sales[[#This Row],[store_no]],Stores[store_no],0))</f>
        <v>Dayton</v>
      </c>
      <c r="H565" t="str">
        <f>INDEX(Stores[location_state],MATCH(Sales[[#This Row],[store_no]],Stores[store_no],0))</f>
        <v>Ohio</v>
      </c>
      <c r="I565">
        <f>INDEX(Stores[sqft],MATCH(Sales[[#This Row],[store_no]],Stores[store_no],0))</f>
        <v>90000</v>
      </c>
      <c r="J565" s="4" t="str">
        <f>INDEX(Departments[dept_name],MATCH(Sales[[#This Row],[dept_no]],Departments[dept_no],0))</f>
        <v>Shoes</v>
      </c>
      <c r="K565" s="4" t="str">
        <f>CONCATENATE(Sales[[#This Row],[region]],Sales[[#This Row],[storetype]])</f>
        <v>1C</v>
      </c>
      <c r="L565" s="4">
        <f>INDEX(RegionStoreCount[Store Count],MATCH(Sales[[#This Row],[RegionStoretype]],RegionStoreCount[Region/Type],0))</f>
        <v>1</v>
      </c>
      <c r="M565" s="4">
        <f>AND(Sales[[#This Row],[date]]&lt;=TY_YTDMax,Sales[[#This Row],[date]]&gt;=TY_YTDMin)*Sales[[#This Row],[sales]]</f>
        <v>0</v>
      </c>
      <c r="N565" s="4">
        <f>AND(Sales[[#This Row],[date]]&lt;=LY_YTDMax,Sales[[#This Row],[date]]&gt;=LY_YTDMin)*Sales[[#This Row],[sales]]</f>
        <v>47423.078800000003</v>
      </c>
      <c r="O565" s="4">
        <f>AND(Sales[[#This Row],[date]]&gt;=YoY_Min,Sales[[#This Row],[date]]&lt;=TY_YTDMax)*(Sales[[#This Row],[sales]]/Sales[[#This Row],[sqft]])</f>
        <v>0</v>
      </c>
      <c r="P565" s="4">
        <f>SUMIF(Sales[RegionStoretype],Sales[[#This Row],[RegionStoretype]],Sales[YoY_SSF])/Sales[[#This Row],[Region_TypeCount]]</f>
        <v>65.329042605555529</v>
      </c>
    </row>
    <row r="566" spans="1:16" x14ac:dyDescent="0.25">
      <c r="A566" s="1">
        <v>42741</v>
      </c>
      <c r="B566">
        <v>30</v>
      </c>
      <c r="C566">
        <v>18</v>
      </c>
      <c r="D566">
        <v>145233.52500000002</v>
      </c>
      <c r="E566">
        <f>INDEX(Stores[region],MATCH(Sales[[#This Row],[store_no]],Stores[store_no],0))</f>
        <v>1</v>
      </c>
      <c r="F566" t="str">
        <f>INDEX(Stores[storetype],MATCH(Sales[[#This Row],[store_no]],Stores[store_no],0))</f>
        <v>C</v>
      </c>
      <c r="G566" t="str">
        <f>INDEX(Stores[location_city],MATCH(Sales[[#This Row],[store_no]],Stores[store_no],0))</f>
        <v>Dayton</v>
      </c>
      <c r="H566" t="str">
        <f>INDEX(Stores[location_state],MATCH(Sales[[#This Row],[store_no]],Stores[store_no],0))</f>
        <v>Ohio</v>
      </c>
      <c r="I566">
        <f>INDEX(Stores[sqft],MATCH(Sales[[#This Row],[store_no]],Stores[store_no],0))</f>
        <v>90000</v>
      </c>
      <c r="J566" s="4" t="str">
        <f>INDEX(Departments[dept_name],MATCH(Sales[[#This Row],[dept_no]],Departments[dept_no],0))</f>
        <v>Sports</v>
      </c>
      <c r="K566" s="4" t="str">
        <f>CONCATENATE(Sales[[#This Row],[region]],Sales[[#This Row],[storetype]])</f>
        <v>1C</v>
      </c>
      <c r="L566" s="4">
        <f>INDEX(RegionStoreCount[Store Count],MATCH(Sales[[#This Row],[RegionStoretype]],RegionStoreCount[Region/Type],0))</f>
        <v>1</v>
      </c>
      <c r="M566" s="4">
        <f>AND(Sales[[#This Row],[date]]&lt;=TY_YTDMax,Sales[[#This Row],[date]]&gt;=TY_YTDMin)*Sales[[#This Row],[sales]]</f>
        <v>0</v>
      </c>
      <c r="N566" s="4">
        <f>AND(Sales[[#This Row],[date]]&lt;=LY_YTDMax,Sales[[#This Row],[date]]&gt;=LY_YTDMin)*Sales[[#This Row],[sales]]</f>
        <v>145233.52500000002</v>
      </c>
      <c r="O566" s="4">
        <f>AND(Sales[[#This Row],[date]]&gt;=YoY_Min,Sales[[#This Row],[date]]&lt;=TY_YTDMax)*(Sales[[#This Row],[sales]]/Sales[[#This Row],[sqft]])</f>
        <v>0</v>
      </c>
      <c r="P566" s="4">
        <f>SUMIF(Sales[RegionStoretype],Sales[[#This Row],[RegionStoretype]],Sales[YoY_SSF])/Sales[[#This Row],[Region_TypeCount]]</f>
        <v>65.329042605555529</v>
      </c>
    </row>
    <row r="567" spans="1:16" x14ac:dyDescent="0.25">
      <c r="A567" s="1">
        <v>42741</v>
      </c>
      <c r="B567">
        <v>30</v>
      </c>
      <c r="C567">
        <v>19</v>
      </c>
      <c r="D567">
        <v>20357.46</v>
      </c>
      <c r="E567">
        <f>INDEX(Stores[region],MATCH(Sales[[#This Row],[store_no]],Stores[store_no],0))</f>
        <v>1</v>
      </c>
      <c r="F567" t="str">
        <f>INDEX(Stores[storetype],MATCH(Sales[[#This Row],[store_no]],Stores[store_no],0))</f>
        <v>C</v>
      </c>
      <c r="G567" t="str">
        <f>INDEX(Stores[location_city],MATCH(Sales[[#This Row],[store_no]],Stores[store_no],0))</f>
        <v>Dayton</v>
      </c>
      <c r="H567" t="str">
        <f>INDEX(Stores[location_state],MATCH(Sales[[#This Row],[store_no]],Stores[store_no],0))</f>
        <v>Ohio</v>
      </c>
      <c r="I567">
        <f>INDEX(Stores[sqft],MATCH(Sales[[#This Row],[store_no]],Stores[store_no],0))</f>
        <v>90000</v>
      </c>
      <c r="J567" s="4" t="str">
        <f>INDEX(Departments[dept_name],MATCH(Sales[[#This Row],[dept_no]],Departments[dept_no],0))</f>
        <v>Tools</v>
      </c>
      <c r="K567" s="4" t="str">
        <f>CONCATENATE(Sales[[#This Row],[region]],Sales[[#This Row],[storetype]])</f>
        <v>1C</v>
      </c>
      <c r="L567" s="4">
        <f>INDEX(RegionStoreCount[Store Count],MATCH(Sales[[#This Row],[RegionStoretype]],RegionStoreCount[Region/Type],0))</f>
        <v>1</v>
      </c>
      <c r="M567" s="4">
        <f>AND(Sales[[#This Row],[date]]&lt;=TY_YTDMax,Sales[[#This Row],[date]]&gt;=TY_YTDMin)*Sales[[#This Row],[sales]]</f>
        <v>0</v>
      </c>
      <c r="N567" s="4">
        <f>AND(Sales[[#This Row],[date]]&lt;=LY_YTDMax,Sales[[#This Row],[date]]&gt;=LY_YTDMin)*Sales[[#This Row],[sales]]</f>
        <v>20357.46</v>
      </c>
      <c r="O567" s="4">
        <f>AND(Sales[[#This Row],[date]]&gt;=YoY_Min,Sales[[#This Row],[date]]&lt;=TY_YTDMax)*(Sales[[#This Row],[sales]]/Sales[[#This Row],[sqft]])</f>
        <v>0</v>
      </c>
      <c r="P567" s="4">
        <f>SUMIF(Sales[RegionStoretype],Sales[[#This Row],[RegionStoretype]],Sales[YoY_SSF])/Sales[[#This Row],[Region_TypeCount]]</f>
        <v>65.329042605555529</v>
      </c>
    </row>
    <row r="568" spans="1:16" x14ac:dyDescent="0.25">
      <c r="A568" s="1">
        <v>42741</v>
      </c>
      <c r="B568">
        <v>30</v>
      </c>
      <c r="C568">
        <v>20</v>
      </c>
      <c r="D568">
        <v>1025.9740999999999</v>
      </c>
      <c r="E568">
        <f>INDEX(Stores[region],MATCH(Sales[[#This Row],[store_no]],Stores[store_no],0))</f>
        <v>1</v>
      </c>
      <c r="F568" t="str">
        <f>INDEX(Stores[storetype],MATCH(Sales[[#This Row],[store_no]],Stores[store_no],0))</f>
        <v>C</v>
      </c>
      <c r="G568" t="str">
        <f>INDEX(Stores[location_city],MATCH(Sales[[#This Row],[store_no]],Stores[store_no],0))</f>
        <v>Dayton</v>
      </c>
      <c r="H568" t="str">
        <f>INDEX(Stores[location_state],MATCH(Sales[[#This Row],[store_no]],Stores[store_no],0))</f>
        <v>Ohio</v>
      </c>
      <c r="I568">
        <f>INDEX(Stores[sqft],MATCH(Sales[[#This Row],[store_no]],Stores[store_no],0))</f>
        <v>90000</v>
      </c>
      <c r="J568" s="4" t="str">
        <f>INDEX(Departments[dept_name],MATCH(Sales[[#This Row],[dept_no]],Departments[dept_no],0))</f>
        <v>Toys</v>
      </c>
      <c r="K568" s="4" t="str">
        <f>CONCATENATE(Sales[[#This Row],[region]],Sales[[#This Row],[storetype]])</f>
        <v>1C</v>
      </c>
      <c r="L568" s="4">
        <f>INDEX(RegionStoreCount[Store Count],MATCH(Sales[[#This Row],[RegionStoretype]],RegionStoreCount[Region/Type],0))</f>
        <v>1</v>
      </c>
      <c r="M568" s="4">
        <f>AND(Sales[[#This Row],[date]]&lt;=TY_YTDMax,Sales[[#This Row],[date]]&gt;=TY_YTDMin)*Sales[[#This Row],[sales]]</f>
        <v>0</v>
      </c>
      <c r="N568" s="4">
        <f>AND(Sales[[#This Row],[date]]&lt;=LY_YTDMax,Sales[[#This Row],[date]]&gt;=LY_YTDMin)*Sales[[#This Row],[sales]]</f>
        <v>1025.9740999999999</v>
      </c>
      <c r="O568" s="4">
        <f>AND(Sales[[#This Row],[date]]&gt;=YoY_Min,Sales[[#This Row],[date]]&lt;=TY_YTDMax)*(Sales[[#This Row],[sales]]/Sales[[#This Row],[sqft]])</f>
        <v>0</v>
      </c>
      <c r="P568" s="4">
        <f>SUMIF(Sales[RegionStoretype],Sales[[#This Row],[RegionStoretype]],Sales[YoY_SSF])/Sales[[#This Row],[Region_TypeCount]]</f>
        <v>65.329042605555529</v>
      </c>
    </row>
    <row r="569" spans="1:16" x14ac:dyDescent="0.25">
      <c r="A569" s="1">
        <v>42741</v>
      </c>
      <c r="B569">
        <v>31</v>
      </c>
      <c r="C569">
        <v>1</v>
      </c>
      <c r="D569">
        <v>45615.013099999996</v>
      </c>
      <c r="E569">
        <f>INDEX(Stores[region],MATCH(Sales[[#This Row],[store_no]],Stores[store_no],0))</f>
        <v>3</v>
      </c>
      <c r="F569" t="str">
        <f>INDEX(Stores[storetype],MATCH(Sales[[#This Row],[store_no]],Stores[store_no],0))</f>
        <v>A</v>
      </c>
      <c r="G569" t="str">
        <f>INDEX(Stores[location_city],MATCH(Sales[[#This Row],[store_no]],Stores[store_no],0))</f>
        <v>Rapid City</v>
      </c>
      <c r="H569" t="str">
        <f>INDEX(Stores[location_state],MATCH(Sales[[#This Row],[store_no]],Stores[store_no],0))</f>
        <v>South Dakota</v>
      </c>
      <c r="I569">
        <f>INDEX(Stores[sqft],MATCH(Sales[[#This Row],[store_no]],Stores[store_no],0))</f>
        <v>200100</v>
      </c>
      <c r="J569" s="4" t="str">
        <f>INDEX(Departments[dept_name],MATCH(Sales[[#This Row],[dept_no]],Departments[dept_no],0))</f>
        <v>Automotive</v>
      </c>
      <c r="K569" s="4" t="str">
        <f>CONCATENATE(Sales[[#This Row],[region]],Sales[[#This Row],[storetype]])</f>
        <v>3A</v>
      </c>
      <c r="L569" s="4">
        <f>INDEX(RegionStoreCount[Store Count],MATCH(Sales[[#This Row],[RegionStoretype]],RegionStoreCount[Region/Type],0))</f>
        <v>9</v>
      </c>
      <c r="M569" s="4">
        <f>AND(Sales[[#This Row],[date]]&lt;=TY_YTDMax,Sales[[#This Row],[date]]&gt;=TY_YTDMin)*Sales[[#This Row],[sales]]</f>
        <v>0</v>
      </c>
      <c r="N569" s="4">
        <f>AND(Sales[[#This Row],[date]]&lt;=LY_YTDMax,Sales[[#This Row],[date]]&gt;=LY_YTDMin)*Sales[[#This Row],[sales]]</f>
        <v>45615.013099999996</v>
      </c>
      <c r="O569" s="4">
        <f>AND(Sales[[#This Row],[date]]&gt;=YoY_Min,Sales[[#This Row],[date]]&lt;=TY_YTDMax)*(Sales[[#This Row],[sales]]/Sales[[#This Row],[sqft]])</f>
        <v>0</v>
      </c>
      <c r="P569" s="4">
        <f>SUMIF(Sales[RegionStoretype],Sales[[#This Row],[RegionStoretype]],Sales[YoY_SSF])/Sales[[#This Row],[Region_TypeCount]]</f>
        <v>53.603836561720975</v>
      </c>
    </row>
    <row r="570" spans="1:16" x14ac:dyDescent="0.25">
      <c r="A570" s="1">
        <v>42741</v>
      </c>
      <c r="B570">
        <v>31</v>
      </c>
      <c r="C570">
        <v>2</v>
      </c>
      <c r="D570">
        <v>2790.69</v>
      </c>
      <c r="E570">
        <f>INDEX(Stores[region],MATCH(Sales[[#This Row],[store_no]],Stores[store_no],0))</f>
        <v>3</v>
      </c>
      <c r="F570" t="str">
        <f>INDEX(Stores[storetype],MATCH(Sales[[#This Row],[store_no]],Stores[store_no],0))</f>
        <v>A</v>
      </c>
      <c r="G570" t="str">
        <f>INDEX(Stores[location_city],MATCH(Sales[[#This Row],[store_no]],Stores[store_no],0))</f>
        <v>Rapid City</v>
      </c>
      <c r="H570" t="str">
        <f>INDEX(Stores[location_state],MATCH(Sales[[#This Row],[store_no]],Stores[store_no],0))</f>
        <v>South Dakota</v>
      </c>
      <c r="I570">
        <f>INDEX(Stores[sqft],MATCH(Sales[[#This Row],[store_no]],Stores[store_no],0))</f>
        <v>200100</v>
      </c>
      <c r="J570" s="4" t="str">
        <f>INDEX(Departments[dept_name],MATCH(Sales[[#This Row],[dept_no]],Departments[dept_no],0))</f>
        <v>Baby</v>
      </c>
      <c r="K570" s="4" t="str">
        <f>CONCATENATE(Sales[[#This Row],[region]],Sales[[#This Row],[storetype]])</f>
        <v>3A</v>
      </c>
      <c r="L570" s="4">
        <f>INDEX(RegionStoreCount[Store Count],MATCH(Sales[[#This Row],[RegionStoretype]],RegionStoreCount[Region/Type],0))</f>
        <v>9</v>
      </c>
      <c r="M570" s="4">
        <f>AND(Sales[[#This Row],[date]]&lt;=TY_YTDMax,Sales[[#This Row],[date]]&gt;=TY_YTDMin)*Sales[[#This Row],[sales]]</f>
        <v>0</v>
      </c>
      <c r="N570" s="4">
        <f>AND(Sales[[#This Row],[date]]&lt;=LY_YTDMax,Sales[[#This Row],[date]]&gt;=LY_YTDMin)*Sales[[#This Row],[sales]]</f>
        <v>2790.69</v>
      </c>
      <c r="O570" s="4">
        <f>AND(Sales[[#This Row],[date]]&gt;=YoY_Min,Sales[[#This Row],[date]]&lt;=TY_YTDMax)*(Sales[[#This Row],[sales]]/Sales[[#This Row],[sqft]])</f>
        <v>0</v>
      </c>
      <c r="P570" s="4">
        <f>SUMIF(Sales[RegionStoretype],Sales[[#This Row],[RegionStoretype]],Sales[YoY_SSF])/Sales[[#This Row],[Region_TypeCount]]</f>
        <v>53.603836561720975</v>
      </c>
    </row>
    <row r="571" spans="1:16" x14ac:dyDescent="0.25">
      <c r="A571" s="1">
        <v>42741</v>
      </c>
      <c r="B571">
        <v>31</v>
      </c>
      <c r="C571">
        <v>4</v>
      </c>
      <c r="D571">
        <v>67873.532999999996</v>
      </c>
      <c r="E571">
        <f>INDEX(Stores[region],MATCH(Sales[[#This Row],[store_no]],Stores[store_no],0))</f>
        <v>3</v>
      </c>
      <c r="F571" t="str">
        <f>INDEX(Stores[storetype],MATCH(Sales[[#This Row],[store_no]],Stores[store_no],0))</f>
        <v>A</v>
      </c>
      <c r="G571" t="str">
        <f>INDEX(Stores[location_city],MATCH(Sales[[#This Row],[store_no]],Stores[store_no],0))</f>
        <v>Rapid City</v>
      </c>
      <c r="H571" t="str">
        <f>INDEX(Stores[location_state],MATCH(Sales[[#This Row],[store_no]],Stores[store_no],0))</f>
        <v>South Dakota</v>
      </c>
      <c r="I571">
        <f>INDEX(Stores[sqft],MATCH(Sales[[#This Row],[store_no]],Stores[store_no],0))</f>
        <v>200100</v>
      </c>
      <c r="J571" s="4" t="str">
        <f>INDEX(Departments[dept_name],MATCH(Sales[[#This Row],[dept_no]],Departments[dept_no],0))</f>
        <v>Books</v>
      </c>
      <c r="K571" s="4" t="str">
        <f>CONCATENATE(Sales[[#This Row],[region]],Sales[[#This Row],[storetype]])</f>
        <v>3A</v>
      </c>
      <c r="L571" s="4">
        <f>INDEX(RegionStoreCount[Store Count],MATCH(Sales[[#This Row],[RegionStoretype]],RegionStoreCount[Region/Type],0))</f>
        <v>9</v>
      </c>
      <c r="M571" s="4">
        <f>AND(Sales[[#This Row],[date]]&lt;=TY_YTDMax,Sales[[#This Row],[date]]&gt;=TY_YTDMin)*Sales[[#This Row],[sales]]</f>
        <v>0</v>
      </c>
      <c r="N571" s="4">
        <f>AND(Sales[[#This Row],[date]]&lt;=LY_YTDMax,Sales[[#This Row],[date]]&gt;=LY_YTDMin)*Sales[[#This Row],[sales]]</f>
        <v>67873.532999999996</v>
      </c>
      <c r="O571" s="4">
        <f>AND(Sales[[#This Row],[date]]&gt;=YoY_Min,Sales[[#This Row],[date]]&lt;=TY_YTDMax)*(Sales[[#This Row],[sales]]/Sales[[#This Row],[sqft]])</f>
        <v>0</v>
      </c>
      <c r="P571" s="4">
        <f>SUMIF(Sales[RegionStoretype],Sales[[#This Row],[RegionStoretype]],Sales[YoY_SSF])/Sales[[#This Row],[Region_TypeCount]]</f>
        <v>53.603836561720975</v>
      </c>
    </row>
    <row r="572" spans="1:16" x14ac:dyDescent="0.25">
      <c r="A572" s="1">
        <v>42741</v>
      </c>
      <c r="B572">
        <v>31</v>
      </c>
      <c r="C572">
        <v>5</v>
      </c>
      <c r="D572">
        <v>150188.1354</v>
      </c>
      <c r="E572">
        <f>INDEX(Stores[region],MATCH(Sales[[#This Row],[store_no]],Stores[store_no],0))</f>
        <v>3</v>
      </c>
      <c r="F572" t="str">
        <f>INDEX(Stores[storetype],MATCH(Sales[[#This Row],[store_no]],Stores[store_no],0))</f>
        <v>A</v>
      </c>
      <c r="G572" t="str">
        <f>INDEX(Stores[location_city],MATCH(Sales[[#This Row],[store_no]],Stores[store_no],0))</f>
        <v>Rapid City</v>
      </c>
      <c r="H572" t="str">
        <f>INDEX(Stores[location_state],MATCH(Sales[[#This Row],[store_no]],Stores[store_no],0))</f>
        <v>South Dakota</v>
      </c>
      <c r="I572">
        <f>INDEX(Stores[sqft],MATCH(Sales[[#This Row],[store_no]],Stores[store_no],0))</f>
        <v>200100</v>
      </c>
      <c r="J572" s="4" t="str">
        <f>INDEX(Departments[dept_name],MATCH(Sales[[#This Row],[dept_no]],Departments[dept_no],0))</f>
        <v>Clothing</v>
      </c>
      <c r="K572" s="4" t="str">
        <f>CONCATENATE(Sales[[#This Row],[region]],Sales[[#This Row],[storetype]])</f>
        <v>3A</v>
      </c>
      <c r="L572" s="4">
        <f>INDEX(RegionStoreCount[Store Count],MATCH(Sales[[#This Row],[RegionStoretype]],RegionStoreCount[Region/Type],0))</f>
        <v>9</v>
      </c>
      <c r="M572" s="4">
        <f>AND(Sales[[#This Row],[date]]&lt;=TY_YTDMax,Sales[[#This Row],[date]]&gt;=TY_YTDMin)*Sales[[#This Row],[sales]]</f>
        <v>0</v>
      </c>
      <c r="N572" s="4">
        <f>AND(Sales[[#This Row],[date]]&lt;=LY_YTDMax,Sales[[#This Row],[date]]&gt;=LY_YTDMin)*Sales[[#This Row],[sales]]</f>
        <v>150188.1354</v>
      </c>
      <c r="O572" s="4">
        <f>AND(Sales[[#This Row],[date]]&gt;=YoY_Min,Sales[[#This Row],[date]]&lt;=TY_YTDMax)*(Sales[[#This Row],[sales]]/Sales[[#This Row],[sqft]])</f>
        <v>0</v>
      </c>
      <c r="P572" s="4">
        <f>SUMIF(Sales[RegionStoretype],Sales[[#This Row],[RegionStoretype]],Sales[YoY_SSF])/Sales[[#This Row],[Region_TypeCount]]</f>
        <v>53.603836561720975</v>
      </c>
    </row>
    <row r="573" spans="1:16" x14ac:dyDescent="0.25">
      <c r="A573" s="1">
        <v>42741</v>
      </c>
      <c r="B573">
        <v>31</v>
      </c>
      <c r="C573">
        <v>6</v>
      </c>
      <c r="D573">
        <v>44717.834999999999</v>
      </c>
      <c r="E573">
        <f>INDEX(Stores[region],MATCH(Sales[[#This Row],[store_no]],Stores[store_no],0))</f>
        <v>3</v>
      </c>
      <c r="F573" t="str">
        <f>INDEX(Stores[storetype],MATCH(Sales[[#This Row],[store_no]],Stores[store_no],0))</f>
        <v>A</v>
      </c>
      <c r="G573" t="str">
        <f>INDEX(Stores[location_city],MATCH(Sales[[#This Row],[store_no]],Stores[store_no],0))</f>
        <v>Rapid City</v>
      </c>
      <c r="H573" t="str">
        <f>INDEX(Stores[location_state],MATCH(Sales[[#This Row],[store_no]],Stores[store_no],0))</f>
        <v>South Dakota</v>
      </c>
      <c r="I573">
        <f>INDEX(Stores[sqft],MATCH(Sales[[#This Row],[store_no]],Stores[store_no],0))</f>
        <v>200100</v>
      </c>
      <c r="J573" s="4" t="str">
        <f>INDEX(Departments[dept_name],MATCH(Sales[[#This Row],[dept_no]],Departments[dept_no],0))</f>
        <v>Computers</v>
      </c>
      <c r="K573" s="4" t="str">
        <f>CONCATENATE(Sales[[#This Row],[region]],Sales[[#This Row],[storetype]])</f>
        <v>3A</v>
      </c>
      <c r="L573" s="4">
        <f>INDEX(RegionStoreCount[Store Count],MATCH(Sales[[#This Row],[RegionStoretype]],RegionStoreCount[Region/Type],0))</f>
        <v>9</v>
      </c>
      <c r="M573" s="4">
        <f>AND(Sales[[#This Row],[date]]&lt;=TY_YTDMax,Sales[[#This Row],[date]]&gt;=TY_YTDMin)*Sales[[#This Row],[sales]]</f>
        <v>0</v>
      </c>
      <c r="N573" s="4">
        <f>AND(Sales[[#This Row],[date]]&lt;=LY_YTDMax,Sales[[#This Row],[date]]&gt;=LY_YTDMin)*Sales[[#This Row],[sales]]</f>
        <v>44717.834999999999</v>
      </c>
      <c r="O573" s="4">
        <f>AND(Sales[[#This Row],[date]]&gt;=YoY_Min,Sales[[#This Row],[date]]&lt;=TY_YTDMax)*(Sales[[#This Row],[sales]]/Sales[[#This Row],[sqft]])</f>
        <v>0</v>
      </c>
      <c r="P573" s="4">
        <f>SUMIF(Sales[RegionStoretype],Sales[[#This Row],[RegionStoretype]],Sales[YoY_SSF])/Sales[[#This Row],[Region_TypeCount]]</f>
        <v>53.603836561720975</v>
      </c>
    </row>
    <row r="574" spans="1:16" x14ac:dyDescent="0.25">
      <c r="A574" s="1">
        <v>42741</v>
      </c>
      <c r="B574">
        <v>31</v>
      </c>
      <c r="C574">
        <v>7</v>
      </c>
      <c r="D574">
        <v>52104.887799999997</v>
      </c>
      <c r="E574">
        <f>INDEX(Stores[region],MATCH(Sales[[#This Row],[store_no]],Stores[store_no],0))</f>
        <v>3</v>
      </c>
      <c r="F574" t="str">
        <f>INDEX(Stores[storetype],MATCH(Sales[[#This Row],[store_no]],Stores[store_no],0))</f>
        <v>A</v>
      </c>
      <c r="G574" t="str">
        <f>INDEX(Stores[location_city],MATCH(Sales[[#This Row],[store_no]],Stores[store_no],0))</f>
        <v>Rapid City</v>
      </c>
      <c r="H574" t="str">
        <f>INDEX(Stores[location_state],MATCH(Sales[[#This Row],[store_no]],Stores[store_no],0))</f>
        <v>South Dakota</v>
      </c>
      <c r="I574">
        <f>INDEX(Stores[sqft],MATCH(Sales[[#This Row],[store_no]],Stores[store_no],0))</f>
        <v>200100</v>
      </c>
      <c r="J574" s="4" t="str">
        <f>INDEX(Departments[dept_name],MATCH(Sales[[#This Row],[dept_no]],Departments[dept_no],0))</f>
        <v>Electronics</v>
      </c>
      <c r="K574" s="4" t="str">
        <f>CONCATENATE(Sales[[#This Row],[region]],Sales[[#This Row],[storetype]])</f>
        <v>3A</v>
      </c>
      <c r="L574" s="4">
        <f>INDEX(RegionStoreCount[Store Count],MATCH(Sales[[#This Row],[RegionStoretype]],RegionStoreCount[Region/Type],0))</f>
        <v>9</v>
      </c>
      <c r="M574" s="4">
        <f>AND(Sales[[#This Row],[date]]&lt;=TY_YTDMax,Sales[[#This Row],[date]]&gt;=TY_YTDMin)*Sales[[#This Row],[sales]]</f>
        <v>0</v>
      </c>
      <c r="N574" s="4">
        <f>AND(Sales[[#This Row],[date]]&lt;=LY_YTDMax,Sales[[#This Row],[date]]&gt;=LY_YTDMin)*Sales[[#This Row],[sales]]</f>
        <v>52104.887799999997</v>
      </c>
      <c r="O574" s="4">
        <f>AND(Sales[[#This Row],[date]]&gt;=YoY_Min,Sales[[#This Row],[date]]&lt;=TY_YTDMax)*(Sales[[#This Row],[sales]]/Sales[[#This Row],[sqft]])</f>
        <v>0</v>
      </c>
      <c r="P574" s="4">
        <f>SUMIF(Sales[RegionStoretype],Sales[[#This Row],[RegionStoretype]],Sales[YoY_SSF])/Sales[[#This Row],[Region_TypeCount]]</f>
        <v>53.603836561720975</v>
      </c>
    </row>
    <row r="575" spans="1:16" x14ac:dyDescent="0.25">
      <c r="A575" s="1">
        <v>42741</v>
      </c>
      <c r="B575">
        <v>31</v>
      </c>
      <c r="C575">
        <v>8</v>
      </c>
      <c r="D575">
        <v>86518.830300000001</v>
      </c>
      <c r="E575">
        <f>INDEX(Stores[region],MATCH(Sales[[#This Row],[store_no]],Stores[store_no],0))</f>
        <v>3</v>
      </c>
      <c r="F575" t="str">
        <f>INDEX(Stores[storetype],MATCH(Sales[[#This Row],[store_no]],Stores[store_no],0))</f>
        <v>A</v>
      </c>
      <c r="G575" t="str">
        <f>INDEX(Stores[location_city],MATCH(Sales[[#This Row],[store_no]],Stores[store_no],0))</f>
        <v>Rapid City</v>
      </c>
      <c r="H575" t="str">
        <f>INDEX(Stores[location_state],MATCH(Sales[[#This Row],[store_no]],Stores[store_no],0))</f>
        <v>South Dakota</v>
      </c>
      <c r="I575">
        <f>INDEX(Stores[sqft],MATCH(Sales[[#This Row],[store_no]],Stores[store_no],0))</f>
        <v>200100</v>
      </c>
      <c r="J575" s="4" t="str">
        <f>INDEX(Departments[dept_name],MATCH(Sales[[#This Row],[dept_no]],Departments[dept_no],0))</f>
        <v>Games</v>
      </c>
      <c r="K575" s="4" t="str">
        <f>CONCATENATE(Sales[[#This Row],[region]],Sales[[#This Row],[storetype]])</f>
        <v>3A</v>
      </c>
      <c r="L575" s="4">
        <f>INDEX(RegionStoreCount[Store Count],MATCH(Sales[[#This Row],[RegionStoretype]],RegionStoreCount[Region/Type],0))</f>
        <v>9</v>
      </c>
      <c r="M575" s="4">
        <f>AND(Sales[[#This Row],[date]]&lt;=TY_YTDMax,Sales[[#This Row],[date]]&gt;=TY_YTDMin)*Sales[[#This Row],[sales]]</f>
        <v>0</v>
      </c>
      <c r="N575" s="4">
        <f>AND(Sales[[#This Row],[date]]&lt;=LY_YTDMax,Sales[[#This Row],[date]]&gt;=LY_YTDMin)*Sales[[#This Row],[sales]]</f>
        <v>86518.830300000001</v>
      </c>
      <c r="O575" s="4">
        <f>AND(Sales[[#This Row],[date]]&gt;=YoY_Min,Sales[[#This Row],[date]]&lt;=TY_YTDMax)*(Sales[[#This Row],[sales]]/Sales[[#This Row],[sqft]])</f>
        <v>0</v>
      </c>
      <c r="P575" s="4">
        <f>SUMIF(Sales[RegionStoretype],Sales[[#This Row],[RegionStoretype]],Sales[YoY_SSF])/Sales[[#This Row],[Region_TypeCount]]</f>
        <v>53.603836561720975</v>
      </c>
    </row>
    <row r="576" spans="1:16" x14ac:dyDescent="0.25">
      <c r="A576" s="1">
        <v>42741</v>
      </c>
      <c r="B576">
        <v>31</v>
      </c>
      <c r="C576">
        <v>9</v>
      </c>
      <c r="D576">
        <v>17249.077700000002</v>
      </c>
      <c r="E576">
        <f>INDEX(Stores[region],MATCH(Sales[[#This Row],[store_no]],Stores[store_no],0))</f>
        <v>3</v>
      </c>
      <c r="F576" t="str">
        <f>INDEX(Stores[storetype],MATCH(Sales[[#This Row],[store_no]],Stores[store_no],0))</f>
        <v>A</v>
      </c>
      <c r="G576" t="str">
        <f>INDEX(Stores[location_city],MATCH(Sales[[#This Row],[store_no]],Stores[store_no],0))</f>
        <v>Rapid City</v>
      </c>
      <c r="H576" t="str">
        <f>INDEX(Stores[location_state],MATCH(Sales[[#This Row],[store_no]],Stores[store_no],0))</f>
        <v>South Dakota</v>
      </c>
      <c r="I576">
        <f>INDEX(Stores[sqft],MATCH(Sales[[#This Row],[store_no]],Stores[store_no],0))</f>
        <v>200100</v>
      </c>
      <c r="J576" s="4" t="str">
        <f>INDEX(Departments[dept_name],MATCH(Sales[[#This Row],[dept_no]],Departments[dept_no],0))</f>
        <v>Garden</v>
      </c>
      <c r="K576" s="4" t="str">
        <f>CONCATENATE(Sales[[#This Row],[region]],Sales[[#This Row],[storetype]])</f>
        <v>3A</v>
      </c>
      <c r="L576" s="4">
        <f>INDEX(RegionStoreCount[Store Count],MATCH(Sales[[#This Row],[RegionStoretype]],RegionStoreCount[Region/Type],0))</f>
        <v>9</v>
      </c>
      <c r="M576" s="4">
        <f>AND(Sales[[#This Row],[date]]&lt;=TY_YTDMax,Sales[[#This Row],[date]]&gt;=TY_YTDMin)*Sales[[#This Row],[sales]]</f>
        <v>0</v>
      </c>
      <c r="N576" s="4">
        <f>AND(Sales[[#This Row],[date]]&lt;=LY_YTDMax,Sales[[#This Row],[date]]&gt;=LY_YTDMin)*Sales[[#This Row],[sales]]</f>
        <v>17249.077700000002</v>
      </c>
      <c r="O576" s="4">
        <f>AND(Sales[[#This Row],[date]]&gt;=YoY_Min,Sales[[#This Row],[date]]&lt;=TY_YTDMax)*(Sales[[#This Row],[sales]]/Sales[[#This Row],[sqft]])</f>
        <v>0</v>
      </c>
      <c r="P576" s="4">
        <f>SUMIF(Sales[RegionStoretype],Sales[[#This Row],[RegionStoretype]],Sales[YoY_SSF])/Sales[[#This Row],[Region_TypeCount]]</f>
        <v>53.603836561720975</v>
      </c>
    </row>
    <row r="577" spans="1:16" x14ac:dyDescent="0.25">
      <c r="A577" s="1">
        <v>42741</v>
      </c>
      <c r="B577">
        <v>31</v>
      </c>
      <c r="C577">
        <v>11</v>
      </c>
      <c r="D577">
        <v>151389.69680000001</v>
      </c>
      <c r="E577">
        <f>INDEX(Stores[region],MATCH(Sales[[#This Row],[store_no]],Stores[store_no],0))</f>
        <v>3</v>
      </c>
      <c r="F577" t="str">
        <f>INDEX(Stores[storetype],MATCH(Sales[[#This Row],[store_no]],Stores[store_no],0))</f>
        <v>A</v>
      </c>
      <c r="G577" t="str">
        <f>INDEX(Stores[location_city],MATCH(Sales[[#This Row],[store_no]],Stores[store_no],0))</f>
        <v>Rapid City</v>
      </c>
      <c r="H577" t="str">
        <f>INDEX(Stores[location_state],MATCH(Sales[[#This Row],[store_no]],Stores[store_no],0))</f>
        <v>South Dakota</v>
      </c>
      <c r="I577">
        <f>INDEX(Stores[sqft],MATCH(Sales[[#This Row],[store_no]],Stores[store_no],0))</f>
        <v>200100</v>
      </c>
      <c r="J577" s="4" t="str">
        <f>INDEX(Departments[dept_name],MATCH(Sales[[#This Row],[dept_no]],Departments[dept_no],0))</f>
        <v>Home</v>
      </c>
      <c r="K577" s="4" t="str">
        <f>CONCATENATE(Sales[[#This Row],[region]],Sales[[#This Row],[storetype]])</f>
        <v>3A</v>
      </c>
      <c r="L577" s="4">
        <f>INDEX(RegionStoreCount[Store Count],MATCH(Sales[[#This Row],[RegionStoretype]],RegionStoreCount[Region/Type],0))</f>
        <v>9</v>
      </c>
      <c r="M577" s="4">
        <f>AND(Sales[[#This Row],[date]]&lt;=TY_YTDMax,Sales[[#This Row],[date]]&gt;=TY_YTDMin)*Sales[[#This Row],[sales]]</f>
        <v>0</v>
      </c>
      <c r="N577" s="4">
        <f>AND(Sales[[#This Row],[date]]&lt;=LY_YTDMax,Sales[[#This Row],[date]]&gt;=LY_YTDMin)*Sales[[#This Row],[sales]]</f>
        <v>151389.69680000001</v>
      </c>
      <c r="O577" s="4">
        <f>AND(Sales[[#This Row],[date]]&gt;=YoY_Min,Sales[[#This Row],[date]]&lt;=TY_YTDMax)*(Sales[[#This Row],[sales]]/Sales[[#This Row],[sqft]])</f>
        <v>0</v>
      </c>
      <c r="P577" s="4">
        <f>SUMIF(Sales[RegionStoretype],Sales[[#This Row],[RegionStoretype]],Sales[YoY_SSF])/Sales[[#This Row],[Region_TypeCount]]</f>
        <v>53.603836561720975</v>
      </c>
    </row>
    <row r="578" spans="1:16" x14ac:dyDescent="0.25">
      <c r="A578" s="1">
        <v>42741</v>
      </c>
      <c r="B578">
        <v>31</v>
      </c>
      <c r="C578">
        <v>12</v>
      </c>
      <c r="D578">
        <v>240168.08010000002</v>
      </c>
      <c r="E578">
        <f>INDEX(Stores[region],MATCH(Sales[[#This Row],[store_no]],Stores[store_no],0))</f>
        <v>3</v>
      </c>
      <c r="F578" t="str">
        <f>INDEX(Stores[storetype],MATCH(Sales[[#This Row],[store_no]],Stores[store_no],0))</f>
        <v>A</v>
      </c>
      <c r="G578" t="str">
        <f>INDEX(Stores[location_city],MATCH(Sales[[#This Row],[store_no]],Stores[store_no],0))</f>
        <v>Rapid City</v>
      </c>
      <c r="H578" t="str">
        <f>INDEX(Stores[location_state],MATCH(Sales[[#This Row],[store_no]],Stores[store_no],0))</f>
        <v>South Dakota</v>
      </c>
      <c r="I578">
        <f>INDEX(Stores[sqft],MATCH(Sales[[#This Row],[store_no]],Stores[store_no],0))</f>
        <v>200100</v>
      </c>
      <c r="J578" s="4" t="str">
        <f>INDEX(Departments[dept_name],MATCH(Sales[[#This Row],[dept_no]],Departments[dept_no],0))</f>
        <v>Jewelery</v>
      </c>
      <c r="K578" s="4" t="str">
        <f>CONCATENATE(Sales[[#This Row],[region]],Sales[[#This Row],[storetype]])</f>
        <v>3A</v>
      </c>
      <c r="L578" s="4">
        <f>INDEX(RegionStoreCount[Store Count],MATCH(Sales[[#This Row],[RegionStoretype]],RegionStoreCount[Region/Type],0))</f>
        <v>9</v>
      </c>
      <c r="M578" s="4">
        <f>AND(Sales[[#This Row],[date]]&lt;=TY_YTDMax,Sales[[#This Row],[date]]&gt;=TY_YTDMin)*Sales[[#This Row],[sales]]</f>
        <v>0</v>
      </c>
      <c r="N578" s="4">
        <f>AND(Sales[[#This Row],[date]]&lt;=LY_YTDMax,Sales[[#This Row],[date]]&gt;=LY_YTDMin)*Sales[[#This Row],[sales]]</f>
        <v>240168.08010000002</v>
      </c>
      <c r="O578" s="4">
        <f>AND(Sales[[#This Row],[date]]&gt;=YoY_Min,Sales[[#This Row],[date]]&lt;=TY_YTDMax)*(Sales[[#This Row],[sales]]/Sales[[#This Row],[sqft]])</f>
        <v>0</v>
      </c>
      <c r="P578" s="4">
        <f>SUMIF(Sales[RegionStoretype],Sales[[#This Row],[RegionStoretype]],Sales[YoY_SSF])/Sales[[#This Row],[Region_TypeCount]]</f>
        <v>53.603836561720975</v>
      </c>
    </row>
    <row r="579" spans="1:16" x14ac:dyDescent="0.25">
      <c r="A579" s="1">
        <v>42741</v>
      </c>
      <c r="B579">
        <v>31</v>
      </c>
      <c r="C579">
        <v>13</v>
      </c>
      <c r="D579">
        <v>67354.352700000003</v>
      </c>
      <c r="E579">
        <f>INDEX(Stores[region],MATCH(Sales[[#This Row],[store_no]],Stores[store_no],0))</f>
        <v>3</v>
      </c>
      <c r="F579" t="str">
        <f>INDEX(Stores[storetype],MATCH(Sales[[#This Row],[store_no]],Stores[store_no],0))</f>
        <v>A</v>
      </c>
      <c r="G579" t="str">
        <f>INDEX(Stores[location_city],MATCH(Sales[[#This Row],[store_no]],Stores[store_no],0))</f>
        <v>Rapid City</v>
      </c>
      <c r="H579" t="str">
        <f>INDEX(Stores[location_state],MATCH(Sales[[#This Row],[store_no]],Stores[store_no],0))</f>
        <v>South Dakota</v>
      </c>
      <c r="I579">
        <f>INDEX(Stores[sqft],MATCH(Sales[[#This Row],[store_no]],Stores[store_no],0))</f>
        <v>200100</v>
      </c>
      <c r="J579" s="4" t="str">
        <f>INDEX(Departments[dept_name],MATCH(Sales[[#This Row],[dept_no]],Departments[dept_no],0))</f>
        <v>Kids</v>
      </c>
      <c r="K579" s="4" t="str">
        <f>CONCATENATE(Sales[[#This Row],[region]],Sales[[#This Row],[storetype]])</f>
        <v>3A</v>
      </c>
      <c r="L579" s="4">
        <f>INDEX(RegionStoreCount[Store Count],MATCH(Sales[[#This Row],[RegionStoretype]],RegionStoreCount[Region/Type],0))</f>
        <v>9</v>
      </c>
      <c r="M579" s="4">
        <f>AND(Sales[[#This Row],[date]]&lt;=TY_YTDMax,Sales[[#This Row],[date]]&gt;=TY_YTDMin)*Sales[[#This Row],[sales]]</f>
        <v>0</v>
      </c>
      <c r="N579" s="4">
        <f>AND(Sales[[#This Row],[date]]&lt;=LY_YTDMax,Sales[[#This Row],[date]]&gt;=LY_YTDMin)*Sales[[#This Row],[sales]]</f>
        <v>67354.352700000003</v>
      </c>
      <c r="O579" s="4">
        <f>AND(Sales[[#This Row],[date]]&gt;=YoY_Min,Sales[[#This Row],[date]]&lt;=TY_YTDMax)*(Sales[[#This Row],[sales]]/Sales[[#This Row],[sqft]])</f>
        <v>0</v>
      </c>
      <c r="P579" s="4">
        <f>SUMIF(Sales[RegionStoretype],Sales[[#This Row],[RegionStoretype]],Sales[YoY_SSF])/Sales[[#This Row],[Region_TypeCount]]</f>
        <v>53.603836561720975</v>
      </c>
    </row>
    <row r="580" spans="1:16" x14ac:dyDescent="0.25">
      <c r="A580" s="1">
        <v>42741</v>
      </c>
      <c r="B580">
        <v>31</v>
      </c>
      <c r="C580">
        <v>14</v>
      </c>
      <c r="D580">
        <v>94547.1299</v>
      </c>
      <c r="E580">
        <f>INDEX(Stores[region],MATCH(Sales[[#This Row],[store_no]],Stores[store_no],0))</f>
        <v>3</v>
      </c>
      <c r="F580" t="str">
        <f>INDEX(Stores[storetype],MATCH(Sales[[#This Row],[store_no]],Stores[store_no],0))</f>
        <v>A</v>
      </c>
      <c r="G580" t="str">
        <f>INDEX(Stores[location_city],MATCH(Sales[[#This Row],[store_no]],Stores[store_no],0))</f>
        <v>Rapid City</v>
      </c>
      <c r="H580" t="str">
        <f>INDEX(Stores[location_state],MATCH(Sales[[#This Row],[store_no]],Stores[store_no],0))</f>
        <v>South Dakota</v>
      </c>
      <c r="I580">
        <f>INDEX(Stores[sqft],MATCH(Sales[[#This Row],[store_no]],Stores[store_no],0))</f>
        <v>200100</v>
      </c>
      <c r="J580" s="4" t="str">
        <f>INDEX(Departments[dept_name],MATCH(Sales[[#This Row],[dept_no]],Departments[dept_no],0))</f>
        <v>Movies</v>
      </c>
      <c r="K580" s="4" t="str">
        <f>CONCATENATE(Sales[[#This Row],[region]],Sales[[#This Row],[storetype]])</f>
        <v>3A</v>
      </c>
      <c r="L580" s="4">
        <f>INDEX(RegionStoreCount[Store Count],MATCH(Sales[[#This Row],[RegionStoretype]],RegionStoreCount[Region/Type],0))</f>
        <v>9</v>
      </c>
      <c r="M580" s="4">
        <f>AND(Sales[[#This Row],[date]]&lt;=TY_YTDMax,Sales[[#This Row],[date]]&gt;=TY_YTDMin)*Sales[[#This Row],[sales]]</f>
        <v>0</v>
      </c>
      <c r="N580" s="4">
        <f>AND(Sales[[#This Row],[date]]&lt;=LY_YTDMax,Sales[[#This Row],[date]]&gt;=LY_YTDMin)*Sales[[#This Row],[sales]]</f>
        <v>94547.1299</v>
      </c>
      <c r="O580" s="4">
        <f>AND(Sales[[#This Row],[date]]&gt;=YoY_Min,Sales[[#This Row],[date]]&lt;=TY_YTDMax)*(Sales[[#This Row],[sales]]/Sales[[#This Row],[sqft]])</f>
        <v>0</v>
      </c>
      <c r="P580" s="4">
        <f>SUMIF(Sales[RegionStoretype],Sales[[#This Row],[RegionStoretype]],Sales[YoY_SSF])/Sales[[#This Row],[Region_TypeCount]]</f>
        <v>53.603836561720975</v>
      </c>
    </row>
    <row r="581" spans="1:16" x14ac:dyDescent="0.25">
      <c r="A581" s="1">
        <v>42741</v>
      </c>
      <c r="B581">
        <v>31</v>
      </c>
      <c r="C581">
        <v>16</v>
      </c>
      <c r="D581">
        <v>123311.44379999999</v>
      </c>
      <c r="E581">
        <f>INDEX(Stores[region],MATCH(Sales[[#This Row],[store_no]],Stores[store_no],0))</f>
        <v>3</v>
      </c>
      <c r="F581" t="str">
        <f>INDEX(Stores[storetype],MATCH(Sales[[#This Row],[store_no]],Stores[store_no],0))</f>
        <v>A</v>
      </c>
      <c r="G581" t="str">
        <f>INDEX(Stores[location_city],MATCH(Sales[[#This Row],[store_no]],Stores[store_no],0))</f>
        <v>Rapid City</v>
      </c>
      <c r="H581" t="str">
        <f>INDEX(Stores[location_state],MATCH(Sales[[#This Row],[store_no]],Stores[store_no],0))</f>
        <v>South Dakota</v>
      </c>
      <c r="I581">
        <f>INDEX(Stores[sqft],MATCH(Sales[[#This Row],[store_no]],Stores[store_no],0))</f>
        <v>200100</v>
      </c>
      <c r="J581" s="4" t="str">
        <f>INDEX(Departments[dept_name],MATCH(Sales[[#This Row],[dept_no]],Departments[dept_no],0))</f>
        <v>Outdoors</v>
      </c>
      <c r="K581" s="4" t="str">
        <f>CONCATENATE(Sales[[#This Row],[region]],Sales[[#This Row],[storetype]])</f>
        <v>3A</v>
      </c>
      <c r="L581" s="4">
        <f>INDEX(RegionStoreCount[Store Count],MATCH(Sales[[#This Row],[RegionStoretype]],RegionStoreCount[Region/Type],0))</f>
        <v>9</v>
      </c>
      <c r="M581" s="4">
        <f>AND(Sales[[#This Row],[date]]&lt;=TY_YTDMax,Sales[[#This Row],[date]]&gt;=TY_YTDMin)*Sales[[#This Row],[sales]]</f>
        <v>0</v>
      </c>
      <c r="N581" s="4">
        <f>AND(Sales[[#This Row],[date]]&lt;=LY_YTDMax,Sales[[#This Row],[date]]&gt;=LY_YTDMin)*Sales[[#This Row],[sales]]</f>
        <v>123311.44379999999</v>
      </c>
      <c r="O581" s="4">
        <f>AND(Sales[[#This Row],[date]]&gt;=YoY_Min,Sales[[#This Row],[date]]&lt;=TY_YTDMax)*(Sales[[#This Row],[sales]]/Sales[[#This Row],[sqft]])</f>
        <v>0</v>
      </c>
      <c r="P581" s="4">
        <f>SUMIF(Sales[RegionStoretype],Sales[[#This Row],[RegionStoretype]],Sales[YoY_SSF])/Sales[[#This Row],[Region_TypeCount]]</f>
        <v>53.603836561720975</v>
      </c>
    </row>
    <row r="582" spans="1:16" x14ac:dyDescent="0.25">
      <c r="A582" s="1">
        <v>42741</v>
      </c>
      <c r="B582">
        <v>31</v>
      </c>
      <c r="C582">
        <v>17</v>
      </c>
      <c r="D582">
        <v>105204.90229999999</v>
      </c>
      <c r="E582">
        <f>INDEX(Stores[region],MATCH(Sales[[#This Row],[store_no]],Stores[store_no],0))</f>
        <v>3</v>
      </c>
      <c r="F582" t="str">
        <f>INDEX(Stores[storetype],MATCH(Sales[[#This Row],[store_no]],Stores[store_no],0))</f>
        <v>A</v>
      </c>
      <c r="G582" t="str">
        <f>INDEX(Stores[location_city],MATCH(Sales[[#This Row],[store_no]],Stores[store_no],0))</f>
        <v>Rapid City</v>
      </c>
      <c r="H582" t="str">
        <f>INDEX(Stores[location_state],MATCH(Sales[[#This Row],[store_no]],Stores[store_no],0))</f>
        <v>South Dakota</v>
      </c>
      <c r="I582">
        <f>INDEX(Stores[sqft],MATCH(Sales[[#This Row],[store_no]],Stores[store_no],0))</f>
        <v>200100</v>
      </c>
      <c r="J582" s="4" t="str">
        <f>INDEX(Departments[dept_name],MATCH(Sales[[#This Row],[dept_no]],Departments[dept_no],0))</f>
        <v>Shoes</v>
      </c>
      <c r="K582" s="4" t="str">
        <f>CONCATENATE(Sales[[#This Row],[region]],Sales[[#This Row],[storetype]])</f>
        <v>3A</v>
      </c>
      <c r="L582" s="4">
        <f>INDEX(RegionStoreCount[Store Count],MATCH(Sales[[#This Row],[RegionStoretype]],RegionStoreCount[Region/Type],0))</f>
        <v>9</v>
      </c>
      <c r="M582" s="4">
        <f>AND(Sales[[#This Row],[date]]&lt;=TY_YTDMax,Sales[[#This Row],[date]]&gt;=TY_YTDMin)*Sales[[#This Row],[sales]]</f>
        <v>0</v>
      </c>
      <c r="N582" s="4">
        <f>AND(Sales[[#This Row],[date]]&lt;=LY_YTDMax,Sales[[#This Row],[date]]&gt;=LY_YTDMin)*Sales[[#This Row],[sales]]</f>
        <v>105204.90229999999</v>
      </c>
      <c r="O582" s="4">
        <f>AND(Sales[[#This Row],[date]]&gt;=YoY_Min,Sales[[#This Row],[date]]&lt;=TY_YTDMax)*(Sales[[#This Row],[sales]]/Sales[[#This Row],[sqft]])</f>
        <v>0</v>
      </c>
      <c r="P582" s="4">
        <f>SUMIF(Sales[RegionStoretype],Sales[[#This Row],[RegionStoretype]],Sales[YoY_SSF])/Sales[[#This Row],[Region_TypeCount]]</f>
        <v>53.603836561720975</v>
      </c>
    </row>
    <row r="583" spans="1:16" x14ac:dyDescent="0.25">
      <c r="A583" s="1">
        <v>42741</v>
      </c>
      <c r="B583">
        <v>31</v>
      </c>
      <c r="C583">
        <v>18</v>
      </c>
      <c r="D583">
        <v>133000.1262</v>
      </c>
      <c r="E583">
        <f>INDEX(Stores[region],MATCH(Sales[[#This Row],[store_no]],Stores[store_no],0))</f>
        <v>3</v>
      </c>
      <c r="F583" t="str">
        <f>INDEX(Stores[storetype],MATCH(Sales[[#This Row],[store_no]],Stores[store_no],0))</f>
        <v>A</v>
      </c>
      <c r="G583" t="str">
        <f>INDEX(Stores[location_city],MATCH(Sales[[#This Row],[store_no]],Stores[store_no],0))</f>
        <v>Rapid City</v>
      </c>
      <c r="H583" t="str">
        <f>INDEX(Stores[location_state],MATCH(Sales[[#This Row],[store_no]],Stores[store_no],0))</f>
        <v>South Dakota</v>
      </c>
      <c r="I583">
        <f>INDEX(Stores[sqft],MATCH(Sales[[#This Row],[store_no]],Stores[store_no],0))</f>
        <v>200100</v>
      </c>
      <c r="J583" s="4" t="str">
        <f>INDEX(Departments[dept_name],MATCH(Sales[[#This Row],[dept_no]],Departments[dept_no],0))</f>
        <v>Sports</v>
      </c>
      <c r="K583" s="4" t="str">
        <f>CONCATENATE(Sales[[#This Row],[region]],Sales[[#This Row],[storetype]])</f>
        <v>3A</v>
      </c>
      <c r="L583" s="4">
        <f>INDEX(RegionStoreCount[Store Count],MATCH(Sales[[#This Row],[RegionStoretype]],RegionStoreCount[Region/Type],0))</f>
        <v>9</v>
      </c>
      <c r="M583" s="4">
        <f>AND(Sales[[#This Row],[date]]&lt;=TY_YTDMax,Sales[[#This Row],[date]]&gt;=TY_YTDMin)*Sales[[#This Row],[sales]]</f>
        <v>0</v>
      </c>
      <c r="N583" s="4">
        <f>AND(Sales[[#This Row],[date]]&lt;=LY_YTDMax,Sales[[#This Row],[date]]&gt;=LY_YTDMin)*Sales[[#This Row],[sales]]</f>
        <v>133000.1262</v>
      </c>
      <c r="O583" s="4">
        <f>AND(Sales[[#This Row],[date]]&gt;=YoY_Min,Sales[[#This Row],[date]]&lt;=TY_YTDMax)*(Sales[[#This Row],[sales]]/Sales[[#This Row],[sqft]])</f>
        <v>0</v>
      </c>
      <c r="P583" s="4">
        <f>SUMIF(Sales[RegionStoretype],Sales[[#This Row],[RegionStoretype]],Sales[YoY_SSF])/Sales[[#This Row],[Region_TypeCount]]</f>
        <v>53.603836561720975</v>
      </c>
    </row>
    <row r="584" spans="1:16" x14ac:dyDescent="0.25">
      <c r="A584" s="1">
        <v>42741</v>
      </c>
      <c r="B584">
        <v>31</v>
      </c>
      <c r="C584">
        <v>19</v>
      </c>
      <c r="D584">
        <v>60910.811999999991</v>
      </c>
      <c r="E584">
        <f>INDEX(Stores[region],MATCH(Sales[[#This Row],[store_no]],Stores[store_no],0))</f>
        <v>3</v>
      </c>
      <c r="F584" t="str">
        <f>INDEX(Stores[storetype],MATCH(Sales[[#This Row],[store_no]],Stores[store_no],0))</f>
        <v>A</v>
      </c>
      <c r="G584" t="str">
        <f>INDEX(Stores[location_city],MATCH(Sales[[#This Row],[store_no]],Stores[store_no],0))</f>
        <v>Rapid City</v>
      </c>
      <c r="H584" t="str">
        <f>INDEX(Stores[location_state],MATCH(Sales[[#This Row],[store_no]],Stores[store_no],0))</f>
        <v>South Dakota</v>
      </c>
      <c r="I584">
        <f>INDEX(Stores[sqft],MATCH(Sales[[#This Row],[store_no]],Stores[store_no],0))</f>
        <v>200100</v>
      </c>
      <c r="J584" s="4" t="str">
        <f>INDEX(Departments[dept_name],MATCH(Sales[[#This Row],[dept_no]],Departments[dept_no],0))</f>
        <v>Tools</v>
      </c>
      <c r="K584" s="4" t="str">
        <f>CONCATENATE(Sales[[#This Row],[region]],Sales[[#This Row],[storetype]])</f>
        <v>3A</v>
      </c>
      <c r="L584" s="4">
        <f>INDEX(RegionStoreCount[Store Count],MATCH(Sales[[#This Row],[RegionStoretype]],RegionStoreCount[Region/Type],0))</f>
        <v>9</v>
      </c>
      <c r="M584" s="4">
        <f>AND(Sales[[#This Row],[date]]&lt;=TY_YTDMax,Sales[[#This Row],[date]]&gt;=TY_YTDMin)*Sales[[#This Row],[sales]]</f>
        <v>0</v>
      </c>
      <c r="N584" s="4">
        <f>AND(Sales[[#This Row],[date]]&lt;=LY_YTDMax,Sales[[#This Row],[date]]&gt;=LY_YTDMin)*Sales[[#This Row],[sales]]</f>
        <v>60910.811999999991</v>
      </c>
      <c r="O584" s="4">
        <f>AND(Sales[[#This Row],[date]]&gt;=YoY_Min,Sales[[#This Row],[date]]&lt;=TY_YTDMax)*(Sales[[#This Row],[sales]]/Sales[[#This Row],[sqft]])</f>
        <v>0</v>
      </c>
      <c r="P584" s="4">
        <f>SUMIF(Sales[RegionStoretype],Sales[[#This Row],[RegionStoretype]],Sales[YoY_SSF])/Sales[[#This Row],[Region_TypeCount]]</f>
        <v>53.603836561720975</v>
      </c>
    </row>
    <row r="585" spans="1:16" x14ac:dyDescent="0.25">
      <c r="A585" s="1">
        <v>42741</v>
      </c>
      <c r="B585">
        <v>31</v>
      </c>
      <c r="C585">
        <v>20</v>
      </c>
      <c r="D585">
        <v>51174.535000000003</v>
      </c>
      <c r="E585">
        <f>INDEX(Stores[region],MATCH(Sales[[#This Row],[store_no]],Stores[store_no],0))</f>
        <v>3</v>
      </c>
      <c r="F585" t="str">
        <f>INDEX(Stores[storetype],MATCH(Sales[[#This Row],[store_no]],Stores[store_no],0))</f>
        <v>A</v>
      </c>
      <c r="G585" t="str">
        <f>INDEX(Stores[location_city],MATCH(Sales[[#This Row],[store_no]],Stores[store_no],0))</f>
        <v>Rapid City</v>
      </c>
      <c r="H585" t="str">
        <f>INDEX(Stores[location_state],MATCH(Sales[[#This Row],[store_no]],Stores[store_no],0))</f>
        <v>South Dakota</v>
      </c>
      <c r="I585">
        <f>INDEX(Stores[sqft],MATCH(Sales[[#This Row],[store_no]],Stores[store_no],0))</f>
        <v>200100</v>
      </c>
      <c r="J585" s="4" t="str">
        <f>INDEX(Departments[dept_name],MATCH(Sales[[#This Row],[dept_no]],Departments[dept_no],0))</f>
        <v>Toys</v>
      </c>
      <c r="K585" s="4" t="str">
        <f>CONCATENATE(Sales[[#This Row],[region]],Sales[[#This Row],[storetype]])</f>
        <v>3A</v>
      </c>
      <c r="L585" s="4">
        <f>INDEX(RegionStoreCount[Store Count],MATCH(Sales[[#This Row],[RegionStoretype]],RegionStoreCount[Region/Type],0))</f>
        <v>9</v>
      </c>
      <c r="M585" s="4">
        <f>AND(Sales[[#This Row],[date]]&lt;=TY_YTDMax,Sales[[#This Row],[date]]&gt;=TY_YTDMin)*Sales[[#This Row],[sales]]</f>
        <v>0</v>
      </c>
      <c r="N585" s="4">
        <f>AND(Sales[[#This Row],[date]]&lt;=LY_YTDMax,Sales[[#This Row],[date]]&gt;=LY_YTDMin)*Sales[[#This Row],[sales]]</f>
        <v>51174.535000000003</v>
      </c>
      <c r="O585" s="4">
        <f>AND(Sales[[#This Row],[date]]&gt;=YoY_Min,Sales[[#This Row],[date]]&lt;=TY_YTDMax)*(Sales[[#This Row],[sales]]/Sales[[#This Row],[sqft]])</f>
        <v>0</v>
      </c>
      <c r="P585" s="4">
        <f>SUMIF(Sales[RegionStoretype],Sales[[#This Row],[RegionStoretype]],Sales[YoY_SSF])/Sales[[#This Row],[Region_TypeCount]]</f>
        <v>53.603836561720975</v>
      </c>
    </row>
    <row r="586" spans="1:16" x14ac:dyDescent="0.25">
      <c r="A586" s="1">
        <v>42741</v>
      </c>
      <c r="B586">
        <v>32</v>
      </c>
      <c r="C586">
        <v>1</v>
      </c>
      <c r="D586">
        <v>20379.563399999999</v>
      </c>
      <c r="E586">
        <f>INDEX(Stores[region],MATCH(Sales[[#This Row],[store_no]],Stores[store_no],0))</f>
        <v>2</v>
      </c>
      <c r="F586" t="str">
        <f>INDEX(Stores[storetype],MATCH(Sales[[#This Row],[store_no]],Stores[store_no],0))</f>
        <v>A</v>
      </c>
      <c r="G586" t="str">
        <f>INDEX(Stores[location_city],MATCH(Sales[[#This Row],[store_no]],Stores[store_no],0))</f>
        <v>Western Springs</v>
      </c>
      <c r="H586" t="str">
        <f>INDEX(Stores[location_state],MATCH(Sales[[#This Row],[store_no]],Stores[store_no],0))</f>
        <v>Illinois</v>
      </c>
      <c r="I586">
        <f>INDEX(Stores[sqft],MATCH(Sales[[#This Row],[store_no]],Stores[store_no],0))</f>
        <v>118200</v>
      </c>
      <c r="J586" s="4" t="str">
        <f>INDEX(Departments[dept_name],MATCH(Sales[[#This Row],[dept_no]],Departments[dept_no],0))</f>
        <v>Automotive</v>
      </c>
      <c r="K586" s="4" t="str">
        <f>CONCATENATE(Sales[[#This Row],[region]],Sales[[#This Row],[storetype]])</f>
        <v>2A</v>
      </c>
      <c r="L586" s="4">
        <f>INDEX(RegionStoreCount[Store Count],MATCH(Sales[[#This Row],[RegionStoretype]],RegionStoreCount[Region/Type],0))</f>
        <v>5</v>
      </c>
      <c r="M586" s="4">
        <f>AND(Sales[[#This Row],[date]]&lt;=TY_YTDMax,Sales[[#This Row],[date]]&gt;=TY_YTDMin)*Sales[[#This Row],[sales]]</f>
        <v>0</v>
      </c>
      <c r="N586" s="4">
        <f>AND(Sales[[#This Row],[date]]&lt;=LY_YTDMax,Sales[[#This Row],[date]]&gt;=LY_YTDMin)*Sales[[#This Row],[sales]]</f>
        <v>20379.563399999999</v>
      </c>
      <c r="O586" s="4">
        <f>AND(Sales[[#This Row],[date]]&gt;=YoY_Min,Sales[[#This Row],[date]]&lt;=TY_YTDMax)*(Sales[[#This Row],[sales]]/Sales[[#This Row],[sqft]])</f>
        <v>0</v>
      </c>
      <c r="P586" s="4">
        <f>SUMIF(Sales[RegionStoretype],Sales[[#This Row],[RegionStoretype]],Sales[YoY_SSF])/Sales[[#This Row],[Region_TypeCount]]</f>
        <v>60.052789354368521</v>
      </c>
    </row>
    <row r="587" spans="1:16" x14ac:dyDescent="0.25">
      <c r="A587" s="1">
        <v>42741</v>
      </c>
      <c r="B587">
        <v>32</v>
      </c>
      <c r="C587">
        <v>2</v>
      </c>
      <c r="D587">
        <v>28972.721000000005</v>
      </c>
      <c r="E587">
        <f>INDEX(Stores[region],MATCH(Sales[[#This Row],[store_no]],Stores[store_no],0))</f>
        <v>2</v>
      </c>
      <c r="F587" t="str">
        <f>INDEX(Stores[storetype],MATCH(Sales[[#This Row],[store_no]],Stores[store_no],0))</f>
        <v>A</v>
      </c>
      <c r="G587" t="str">
        <f>INDEX(Stores[location_city],MATCH(Sales[[#This Row],[store_no]],Stores[store_no],0))</f>
        <v>Western Springs</v>
      </c>
      <c r="H587" t="str">
        <f>INDEX(Stores[location_state],MATCH(Sales[[#This Row],[store_no]],Stores[store_no],0))</f>
        <v>Illinois</v>
      </c>
      <c r="I587">
        <f>INDEX(Stores[sqft],MATCH(Sales[[#This Row],[store_no]],Stores[store_no],0))</f>
        <v>118200</v>
      </c>
      <c r="J587" s="4" t="str">
        <f>INDEX(Departments[dept_name],MATCH(Sales[[#This Row],[dept_no]],Departments[dept_no],0))</f>
        <v>Baby</v>
      </c>
      <c r="K587" s="4" t="str">
        <f>CONCATENATE(Sales[[#This Row],[region]],Sales[[#This Row],[storetype]])</f>
        <v>2A</v>
      </c>
      <c r="L587" s="4">
        <f>INDEX(RegionStoreCount[Store Count],MATCH(Sales[[#This Row],[RegionStoretype]],RegionStoreCount[Region/Type],0))</f>
        <v>5</v>
      </c>
      <c r="M587" s="4">
        <f>AND(Sales[[#This Row],[date]]&lt;=TY_YTDMax,Sales[[#This Row],[date]]&gt;=TY_YTDMin)*Sales[[#This Row],[sales]]</f>
        <v>0</v>
      </c>
      <c r="N587" s="4">
        <f>AND(Sales[[#This Row],[date]]&lt;=LY_YTDMax,Sales[[#This Row],[date]]&gt;=LY_YTDMin)*Sales[[#This Row],[sales]]</f>
        <v>28972.721000000005</v>
      </c>
      <c r="O587" s="4">
        <f>AND(Sales[[#This Row],[date]]&gt;=YoY_Min,Sales[[#This Row],[date]]&lt;=TY_YTDMax)*(Sales[[#This Row],[sales]]/Sales[[#This Row],[sqft]])</f>
        <v>0</v>
      </c>
      <c r="P587" s="4">
        <f>SUMIF(Sales[RegionStoretype],Sales[[#This Row],[RegionStoretype]],Sales[YoY_SSF])/Sales[[#This Row],[Region_TypeCount]]</f>
        <v>60.052789354368521</v>
      </c>
    </row>
    <row r="588" spans="1:16" x14ac:dyDescent="0.25">
      <c r="A588" s="1">
        <v>42741</v>
      </c>
      <c r="B588">
        <v>32</v>
      </c>
      <c r="C588">
        <v>4</v>
      </c>
      <c r="D588">
        <v>7147.6760000000004</v>
      </c>
      <c r="E588">
        <f>INDEX(Stores[region],MATCH(Sales[[#This Row],[store_no]],Stores[store_no],0))</f>
        <v>2</v>
      </c>
      <c r="F588" t="str">
        <f>INDEX(Stores[storetype],MATCH(Sales[[#This Row],[store_no]],Stores[store_no],0))</f>
        <v>A</v>
      </c>
      <c r="G588" t="str">
        <f>INDEX(Stores[location_city],MATCH(Sales[[#This Row],[store_no]],Stores[store_no],0))</f>
        <v>Western Springs</v>
      </c>
      <c r="H588" t="str">
        <f>INDEX(Stores[location_state],MATCH(Sales[[#This Row],[store_no]],Stores[store_no],0))</f>
        <v>Illinois</v>
      </c>
      <c r="I588">
        <f>INDEX(Stores[sqft],MATCH(Sales[[#This Row],[store_no]],Stores[store_no],0))</f>
        <v>118200</v>
      </c>
      <c r="J588" s="4" t="str">
        <f>INDEX(Departments[dept_name],MATCH(Sales[[#This Row],[dept_no]],Departments[dept_no],0))</f>
        <v>Books</v>
      </c>
      <c r="K588" s="4" t="str">
        <f>CONCATENATE(Sales[[#This Row],[region]],Sales[[#This Row],[storetype]])</f>
        <v>2A</v>
      </c>
      <c r="L588" s="4">
        <f>INDEX(RegionStoreCount[Store Count],MATCH(Sales[[#This Row],[RegionStoretype]],RegionStoreCount[Region/Type],0))</f>
        <v>5</v>
      </c>
      <c r="M588" s="4">
        <f>AND(Sales[[#This Row],[date]]&lt;=TY_YTDMax,Sales[[#This Row],[date]]&gt;=TY_YTDMin)*Sales[[#This Row],[sales]]</f>
        <v>0</v>
      </c>
      <c r="N588" s="4">
        <f>AND(Sales[[#This Row],[date]]&lt;=LY_YTDMax,Sales[[#This Row],[date]]&gt;=LY_YTDMin)*Sales[[#This Row],[sales]]</f>
        <v>7147.6760000000004</v>
      </c>
      <c r="O588" s="4">
        <f>AND(Sales[[#This Row],[date]]&gt;=YoY_Min,Sales[[#This Row],[date]]&lt;=TY_YTDMax)*(Sales[[#This Row],[sales]]/Sales[[#This Row],[sqft]])</f>
        <v>0</v>
      </c>
      <c r="P588" s="4">
        <f>SUMIF(Sales[RegionStoretype],Sales[[#This Row],[RegionStoretype]],Sales[YoY_SSF])/Sales[[#This Row],[Region_TypeCount]]</f>
        <v>60.052789354368521</v>
      </c>
    </row>
    <row r="589" spans="1:16" x14ac:dyDescent="0.25">
      <c r="A589" s="1">
        <v>42741</v>
      </c>
      <c r="B589">
        <v>32</v>
      </c>
      <c r="C589">
        <v>5</v>
      </c>
      <c r="D589">
        <v>92462.141000000003</v>
      </c>
      <c r="E589">
        <f>INDEX(Stores[region],MATCH(Sales[[#This Row],[store_no]],Stores[store_no],0))</f>
        <v>2</v>
      </c>
      <c r="F589" t="str">
        <f>INDEX(Stores[storetype],MATCH(Sales[[#This Row],[store_no]],Stores[store_no],0))</f>
        <v>A</v>
      </c>
      <c r="G589" t="str">
        <f>INDEX(Stores[location_city],MATCH(Sales[[#This Row],[store_no]],Stores[store_no],0))</f>
        <v>Western Springs</v>
      </c>
      <c r="H589" t="str">
        <f>INDEX(Stores[location_state],MATCH(Sales[[#This Row],[store_no]],Stores[store_no],0))</f>
        <v>Illinois</v>
      </c>
      <c r="I589">
        <f>INDEX(Stores[sqft],MATCH(Sales[[#This Row],[store_no]],Stores[store_no],0))</f>
        <v>118200</v>
      </c>
      <c r="J589" s="4" t="str">
        <f>INDEX(Departments[dept_name],MATCH(Sales[[#This Row],[dept_no]],Departments[dept_no],0))</f>
        <v>Clothing</v>
      </c>
      <c r="K589" s="4" t="str">
        <f>CONCATENATE(Sales[[#This Row],[region]],Sales[[#This Row],[storetype]])</f>
        <v>2A</v>
      </c>
      <c r="L589" s="4">
        <f>INDEX(RegionStoreCount[Store Count],MATCH(Sales[[#This Row],[RegionStoretype]],RegionStoreCount[Region/Type],0))</f>
        <v>5</v>
      </c>
      <c r="M589" s="4">
        <f>AND(Sales[[#This Row],[date]]&lt;=TY_YTDMax,Sales[[#This Row],[date]]&gt;=TY_YTDMin)*Sales[[#This Row],[sales]]</f>
        <v>0</v>
      </c>
      <c r="N589" s="4">
        <f>AND(Sales[[#This Row],[date]]&lt;=LY_YTDMax,Sales[[#This Row],[date]]&gt;=LY_YTDMin)*Sales[[#This Row],[sales]]</f>
        <v>92462.141000000003</v>
      </c>
      <c r="O589" s="4">
        <f>AND(Sales[[#This Row],[date]]&gt;=YoY_Min,Sales[[#This Row],[date]]&lt;=TY_YTDMax)*(Sales[[#This Row],[sales]]/Sales[[#This Row],[sqft]])</f>
        <v>0</v>
      </c>
      <c r="P589" s="4">
        <f>SUMIF(Sales[RegionStoretype],Sales[[#This Row],[RegionStoretype]],Sales[YoY_SSF])/Sales[[#This Row],[Region_TypeCount]]</f>
        <v>60.052789354368521</v>
      </c>
    </row>
    <row r="590" spans="1:16" x14ac:dyDescent="0.25">
      <c r="A590" s="1">
        <v>42741</v>
      </c>
      <c r="B590">
        <v>32</v>
      </c>
      <c r="C590">
        <v>6</v>
      </c>
      <c r="D590">
        <v>43846.614399999999</v>
      </c>
      <c r="E590">
        <f>INDEX(Stores[region],MATCH(Sales[[#This Row],[store_no]],Stores[store_no],0))</f>
        <v>2</v>
      </c>
      <c r="F590" t="str">
        <f>INDEX(Stores[storetype],MATCH(Sales[[#This Row],[store_no]],Stores[store_no],0))</f>
        <v>A</v>
      </c>
      <c r="G590" t="str">
        <f>INDEX(Stores[location_city],MATCH(Sales[[#This Row],[store_no]],Stores[store_no],0))</f>
        <v>Western Springs</v>
      </c>
      <c r="H590" t="str">
        <f>INDEX(Stores[location_state],MATCH(Sales[[#This Row],[store_no]],Stores[store_no],0))</f>
        <v>Illinois</v>
      </c>
      <c r="I590">
        <f>INDEX(Stores[sqft],MATCH(Sales[[#This Row],[store_no]],Stores[store_no],0))</f>
        <v>118200</v>
      </c>
      <c r="J590" s="4" t="str">
        <f>INDEX(Departments[dept_name],MATCH(Sales[[#This Row],[dept_no]],Departments[dept_no],0))</f>
        <v>Computers</v>
      </c>
      <c r="K590" s="4" t="str">
        <f>CONCATENATE(Sales[[#This Row],[region]],Sales[[#This Row],[storetype]])</f>
        <v>2A</v>
      </c>
      <c r="L590" s="4">
        <f>INDEX(RegionStoreCount[Store Count],MATCH(Sales[[#This Row],[RegionStoretype]],RegionStoreCount[Region/Type],0))</f>
        <v>5</v>
      </c>
      <c r="M590" s="4">
        <f>AND(Sales[[#This Row],[date]]&lt;=TY_YTDMax,Sales[[#This Row],[date]]&gt;=TY_YTDMin)*Sales[[#This Row],[sales]]</f>
        <v>0</v>
      </c>
      <c r="N590" s="4">
        <f>AND(Sales[[#This Row],[date]]&lt;=LY_YTDMax,Sales[[#This Row],[date]]&gt;=LY_YTDMin)*Sales[[#This Row],[sales]]</f>
        <v>43846.614399999999</v>
      </c>
      <c r="O590" s="4">
        <f>AND(Sales[[#This Row],[date]]&gt;=YoY_Min,Sales[[#This Row],[date]]&lt;=TY_YTDMax)*(Sales[[#This Row],[sales]]/Sales[[#This Row],[sqft]])</f>
        <v>0</v>
      </c>
      <c r="P590" s="4">
        <f>SUMIF(Sales[RegionStoretype],Sales[[#This Row],[RegionStoretype]],Sales[YoY_SSF])/Sales[[#This Row],[Region_TypeCount]]</f>
        <v>60.052789354368521</v>
      </c>
    </row>
    <row r="591" spans="1:16" x14ac:dyDescent="0.25">
      <c r="A591" s="1">
        <v>42741</v>
      </c>
      <c r="B591">
        <v>32</v>
      </c>
      <c r="C591">
        <v>7</v>
      </c>
      <c r="D591">
        <v>57201.121100000004</v>
      </c>
      <c r="E591">
        <f>INDEX(Stores[region],MATCH(Sales[[#This Row],[store_no]],Stores[store_no],0))</f>
        <v>2</v>
      </c>
      <c r="F591" t="str">
        <f>INDEX(Stores[storetype],MATCH(Sales[[#This Row],[store_no]],Stores[store_no],0))</f>
        <v>A</v>
      </c>
      <c r="G591" t="str">
        <f>INDEX(Stores[location_city],MATCH(Sales[[#This Row],[store_no]],Stores[store_no],0))</f>
        <v>Western Springs</v>
      </c>
      <c r="H591" t="str">
        <f>INDEX(Stores[location_state],MATCH(Sales[[#This Row],[store_no]],Stores[store_no],0))</f>
        <v>Illinois</v>
      </c>
      <c r="I591">
        <f>INDEX(Stores[sqft],MATCH(Sales[[#This Row],[store_no]],Stores[store_no],0))</f>
        <v>118200</v>
      </c>
      <c r="J591" s="4" t="str">
        <f>INDEX(Departments[dept_name],MATCH(Sales[[#This Row],[dept_no]],Departments[dept_no],0))</f>
        <v>Electronics</v>
      </c>
      <c r="K591" s="4" t="str">
        <f>CONCATENATE(Sales[[#This Row],[region]],Sales[[#This Row],[storetype]])</f>
        <v>2A</v>
      </c>
      <c r="L591" s="4">
        <f>INDEX(RegionStoreCount[Store Count],MATCH(Sales[[#This Row],[RegionStoretype]],RegionStoreCount[Region/Type],0))</f>
        <v>5</v>
      </c>
      <c r="M591" s="4">
        <f>AND(Sales[[#This Row],[date]]&lt;=TY_YTDMax,Sales[[#This Row],[date]]&gt;=TY_YTDMin)*Sales[[#This Row],[sales]]</f>
        <v>0</v>
      </c>
      <c r="N591" s="4">
        <f>AND(Sales[[#This Row],[date]]&lt;=LY_YTDMax,Sales[[#This Row],[date]]&gt;=LY_YTDMin)*Sales[[#This Row],[sales]]</f>
        <v>57201.121100000004</v>
      </c>
      <c r="O591" s="4">
        <f>AND(Sales[[#This Row],[date]]&gt;=YoY_Min,Sales[[#This Row],[date]]&lt;=TY_YTDMax)*(Sales[[#This Row],[sales]]/Sales[[#This Row],[sqft]])</f>
        <v>0</v>
      </c>
      <c r="P591" s="4">
        <f>SUMIF(Sales[RegionStoretype],Sales[[#This Row],[RegionStoretype]],Sales[YoY_SSF])/Sales[[#This Row],[Region_TypeCount]]</f>
        <v>60.052789354368521</v>
      </c>
    </row>
    <row r="592" spans="1:16" x14ac:dyDescent="0.25">
      <c r="A592" s="1">
        <v>42741</v>
      </c>
      <c r="B592">
        <v>32</v>
      </c>
      <c r="C592">
        <v>8</v>
      </c>
      <c r="D592">
        <v>23661.914299999997</v>
      </c>
      <c r="E592">
        <f>INDEX(Stores[region],MATCH(Sales[[#This Row],[store_no]],Stores[store_no],0))</f>
        <v>2</v>
      </c>
      <c r="F592" t="str">
        <f>INDEX(Stores[storetype],MATCH(Sales[[#This Row],[store_no]],Stores[store_no],0))</f>
        <v>A</v>
      </c>
      <c r="G592" t="str">
        <f>INDEX(Stores[location_city],MATCH(Sales[[#This Row],[store_no]],Stores[store_no],0))</f>
        <v>Western Springs</v>
      </c>
      <c r="H592" t="str">
        <f>INDEX(Stores[location_state],MATCH(Sales[[#This Row],[store_no]],Stores[store_no],0))</f>
        <v>Illinois</v>
      </c>
      <c r="I592">
        <f>INDEX(Stores[sqft],MATCH(Sales[[#This Row],[store_no]],Stores[store_no],0))</f>
        <v>118200</v>
      </c>
      <c r="J592" s="4" t="str">
        <f>INDEX(Departments[dept_name],MATCH(Sales[[#This Row],[dept_no]],Departments[dept_no],0))</f>
        <v>Games</v>
      </c>
      <c r="K592" s="4" t="str">
        <f>CONCATENATE(Sales[[#This Row],[region]],Sales[[#This Row],[storetype]])</f>
        <v>2A</v>
      </c>
      <c r="L592" s="4">
        <f>INDEX(RegionStoreCount[Store Count],MATCH(Sales[[#This Row],[RegionStoretype]],RegionStoreCount[Region/Type],0))</f>
        <v>5</v>
      </c>
      <c r="M592" s="4">
        <f>AND(Sales[[#This Row],[date]]&lt;=TY_YTDMax,Sales[[#This Row],[date]]&gt;=TY_YTDMin)*Sales[[#This Row],[sales]]</f>
        <v>0</v>
      </c>
      <c r="N592" s="4">
        <f>AND(Sales[[#This Row],[date]]&lt;=LY_YTDMax,Sales[[#This Row],[date]]&gt;=LY_YTDMin)*Sales[[#This Row],[sales]]</f>
        <v>23661.914299999997</v>
      </c>
      <c r="O592" s="4">
        <f>AND(Sales[[#This Row],[date]]&gt;=YoY_Min,Sales[[#This Row],[date]]&lt;=TY_YTDMax)*(Sales[[#This Row],[sales]]/Sales[[#This Row],[sqft]])</f>
        <v>0</v>
      </c>
      <c r="P592" s="4">
        <f>SUMIF(Sales[RegionStoretype],Sales[[#This Row],[RegionStoretype]],Sales[YoY_SSF])/Sales[[#This Row],[Region_TypeCount]]</f>
        <v>60.052789354368521</v>
      </c>
    </row>
    <row r="593" spans="1:16" x14ac:dyDescent="0.25">
      <c r="A593" s="1">
        <v>42741</v>
      </c>
      <c r="B593">
        <v>32</v>
      </c>
      <c r="C593">
        <v>9</v>
      </c>
      <c r="D593">
        <v>3521.0433000000003</v>
      </c>
      <c r="E593">
        <f>INDEX(Stores[region],MATCH(Sales[[#This Row],[store_no]],Stores[store_no],0))</f>
        <v>2</v>
      </c>
      <c r="F593" t="str">
        <f>INDEX(Stores[storetype],MATCH(Sales[[#This Row],[store_no]],Stores[store_no],0))</f>
        <v>A</v>
      </c>
      <c r="G593" t="str">
        <f>INDEX(Stores[location_city],MATCH(Sales[[#This Row],[store_no]],Stores[store_no],0))</f>
        <v>Western Springs</v>
      </c>
      <c r="H593" t="str">
        <f>INDEX(Stores[location_state],MATCH(Sales[[#This Row],[store_no]],Stores[store_no],0))</f>
        <v>Illinois</v>
      </c>
      <c r="I593">
        <f>INDEX(Stores[sqft],MATCH(Sales[[#This Row],[store_no]],Stores[store_no],0))</f>
        <v>118200</v>
      </c>
      <c r="J593" s="4" t="str">
        <f>INDEX(Departments[dept_name],MATCH(Sales[[#This Row],[dept_no]],Departments[dept_no],0))</f>
        <v>Garden</v>
      </c>
      <c r="K593" s="4" t="str">
        <f>CONCATENATE(Sales[[#This Row],[region]],Sales[[#This Row],[storetype]])</f>
        <v>2A</v>
      </c>
      <c r="L593" s="4">
        <f>INDEX(RegionStoreCount[Store Count],MATCH(Sales[[#This Row],[RegionStoretype]],RegionStoreCount[Region/Type],0))</f>
        <v>5</v>
      </c>
      <c r="M593" s="4">
        <f>AND(Sales[[#This Row],[date]]&lt;=TY_YTDMax,Sales[[#This Row],[date]]&gt;=TY_YTDMin)*Sales[[#This Row],[sales]]</f>
        <v>0</v>
      </c>
      <c r="N593" s="4">
        <f>AND(Sales[[#This Row],[date]]&lt;=LY_YTDMax,Sales[[#This Row],[date]]&gt;=LY_YTDMin)*Sales[[#This Row],[sales]]</f>
        <v>3521.0433000000003</v>
      </c>
      <c r="O593" s="4">
        <f>AND(Sales[[#This Row],[date]]&gt;=YoY_Min,Sales[[#This Row],[date]]&lt;=TY_YTDMax)*(Sales[[#This Row],[sales]]/Sales[[#This Row],[sqft]])</f>
        <v>0</v>
      </c>
      <c r="P593" s="4">
        <f>SUMIF(Sales[RegionStoretype],Sales[[#This Row],[RegionStoretype]],Sales[YoY_SSF])/Sales[[#This Row],[Region_TypeCount]]</f>
        <v>60.052789354368521</v>
      </c>
    </row>
    <row r="594" spans="1:16" x14ac:dyDescent="0.25">
      <c r="A594" s="1">
        <v>42741</v>
      </c>
      <c r="B594">
        <v>32</v>
      </c>
      <c r="C594">
        <v>10</v>
      </c>
      <c r="D594">
        <v>21700.1122</v>
      </c>
      <c r="E594">
        <f>INDEX(Stores[region],MATCH(Sales[[#This Row],[store_no]],Stores[store_no],0))</f>
        <v>2</v>
      </c>
      <c r="F594" t="str">
        <f>INDEX(Stores[storetype],MATCH(Sales[[#This Row],[store_no]],Stores[store_no],0))</f>
        <v>A</v>
      </c>
      <c r="G594" t="str">
        <f>INDEX(Stores[location_city],MATCH(Sales[[#This Row],[store_no]],Stores[store_no],0))</f>
        <v>Western Springs</v>
      </c>
      <c r="H594" t="str">
        <f>INDEX(Stores[location_state],MATCH(Sales[[#This Row],[store_no]],Stores[store_no],0))</f>
        <v>Illinois</v>
      </c>
      <c r="I594">
        <f>INDEX(Stores[sqft],MATCH(Sales[[#This Row],[store_no]],Stores[store_no],0))</f>
        <v>118200</v>
      </c>
      <c r="J594" s="4" t="str">
        <f>INDEX(Departments[dept_name],MATCH(Sales[[#This Row],[dept_no]],Departments[dept_no],0))</f>
        <v>Health</v>
      </c>
      <c r="K594" s="4" t="str">
        <f>CONCATENATE(Sales[[#This Row],[region]],Sales[[#This Row],[storetype]])</f>
        <v>2A</v>
      </c>
      <c r="L594" s="4">
        <f>INDEX(RegionStoreCount[Store Count],MATCH(Sales[[#This Row],[RegionStoretype]],RegionStoreCount[Region/Type],0))</f>
        <v>5</v>
      </c>
      <c r="M594" s="4">
        <f>AND(Sales[[#This Row],[date]]&lt;=TY_YTDMax,Sales[[#This Row],[date]]&gt;=TY_YTDMin)*Sales[[#This Row],[sales]]</f>
        <v>0</v>
      </c>
      <c r="N594" s="4">
        <f>AND(Sales[[#This Row],[date]]&lt;=LY_YTDMax,Sales[[#This Row],[date]]&gt;=LY_YTDMin)*Sales[[#This Row],[sales]]</f>
        <v>21700.1122</v>
      </c>
      <c r="O594" s="4">
        <f>AND(Sales[[#This Row],[date]]&gt;=YoY_Min,Sales[[#This Row],[date]]&lt;=TY_YTDMax)*(Sales[[#This Row],[sales]]/Sales[[#This Row],[sqft]])</f>
        <v>0</v>
      </c>
      <c r="P594" s="4">
        <f>SUMIF(Sales[RegionStoretype],Sales[[#This Row],[RegionStoretype]],Sales[YoY_SSF])/Sales[[#This Row],[Region_TypeCount]]</f>
        <v>60.052789354368521</v>
      </c>
    </row>
    <row r="595" spans="1:16" x14ac:dyDescent="0.25">
      <c r="A595" s="1">
        <v>42741</v>
      </c>
      <c r="B595">
        <v>32</v>
      </c>
      <c r="C595">
        <v>11</v>
      </c>
      <c r="D595">
        <v>14496.532899999998</v>
      </c>
      <c r="E595">
        <f>INDEX(Stores[region],MATCH(Sales[[#This Row],[store_no]],Stores[store_no],0))</f>
        <v>2</v>
      </c>
      <c r="F595" t="str">
        <f>INDEX(Stores[storetype],MATCH(Sales[[#This Row],[store_no]],Stores[store_no],0))</f>
        <v>A</v>
      </c>
      <c r="G595" t="str">
        <f>INDEX(Stores[location_city],MATCH(Sales[[#This Row],[store_no]],Stores[store_no],0))</f>
        <v>Western Springs</v>
      </c>
      <c r="H595" t="str">
        <f>INDEX(Stores[location_state],MATCH(Sales[[#This Row],[store_no]],Stores[store_no],0))</f>
        <v>Illinois</v>
      </c>
      <c r="I595">
        <f>INDEX(Stores[sqft],MATCH(Sales[[#This Row],[store_no]],Stores[store_no],0))</f>
        <v>118200</v>
      </c>
      <c r="J595" s="4" t="str">
        <f>INDEX(Departments[dept_name],MATCH(Sales[[#This Row],[dept_no]],Departments[dept_no],0))</f>
        <v>Home</v>
      </c>
      <c r="K595" s="4" t="str">
        <f>CONCATENATE(Sales[[#This Row],[region]],Sales[[#This Row],[storetype]])</f>
        <v>2A</v>
      </c>
      <c r="L595" s="4">
        <f>INDEX(RegionStoreCount[Store Count],MATCH(Sales[[#This Row],[RegionStoretype]],RegionStoreCount[Region/Type],0))</f>
        <v>5</v>
      </c>
      <c r="M595" s="4">
        <f>AND(Sales[[#This Row],[date]]&lt;=TY_YTDMax,Sales[[#This Row],[date]]&gt;=TY_YTDMin)*Sales[[#This Row],[sales]]</f>
        <v>0</v>
      </c>
      <c r="N595" s="4">
        <f>AND(Sales[[#This Row],[date]]&lt;=LY_YTDMax,Sales[[#This Row],[date]]&gt;=LY_YTDMin)*Sales[[#This Row],[sales]]</f>
        <v>14496.532899999998</v>
      </c>
      <c r="O595" s="4">
        <f>AND(Sales[[#This Row],[date]]&gt;=YoY_Min,Sales[[#This Row],[date]]&lt;=TY_YTDMax)*(Sales[[#This Row],[sales]]/Sales[[#This Row],[sqft]])</f>
        <v>0</v>
      </c>
      <c r="P595" s="4">
        <f>SUMIF(Sales[RegionStoretype],Sales[[#This Row],[RegionStoretype]],Sales[YoY_SSF])/Sales[[#This Row],[Region_TypeCount]]</f>
        <v>60.052789354368521</v>
      </c>
    </row>
    <row r="596" spans="1:16" x14ac:dyDescent="0.25">
      <c r="A596" s="1">
        <v>42741</v>
      </c>
      <c r="B596">
        <v>32</v>
      </c>
      <c r="C596">
        <v>12</v>
      </c>
      <c r="D596">
        <v>65100.406400000007</v>
      </c>
      <c r="E596">
        <f>INDEX(Stores[region],MATCH(Sales[[#This Row],[store_no]],Stores[store_no],0))</f>
        <v>2</v>
      </c>
      <c r="F596" t="str">
        <f>INDEX(Stores[storetype],MATCH(Sales[[#This Row],[store_no]],Stores[store_no],0))</f>
        <v>A</v>
      </c>
      <c r="G596" t="str">
        <f>INDEX(Stores[location_city],MATCH(Sales[[#This Row],[store_no]],Stores[store_no],0))</f>
        <v>Western Springs</v>
      </c>
      <c r="H596" t="str">
        <f>INDEX(Stores[location_state],MATCH(Sales[[#This Row],[store_no]],Stores[store_no],0))</f>
        <v>Illinois</v>
      </c>
      <c r="I596">
        <f>INDEX(Stores[sqft],MATCH(Sales[[#This Row],[store_no]],Stores[store_no],0))</f>
        <v>118200</v>
      </c>
      <c r="J596" s="4" t="str">
        <f>INDEX(Departments[dept_name],MATCH(Sales[[#This Row],[dept_no]],Departments[dept_no],0))</f>
        <v>Jewelery</v>
      </c>
      <c r="K596" s="4" t="str">
        <f>CONCATENATE(Sales[[#This Row],[region]],Sales[[#This Row],[storetype]])</f>
        <v>2A</v>
      </c>
      <c r="L596" s="4">
        <f>INDEX(RegionStoreCount[Store Count],MATCH(Sales[[#This Row],[RegionStoretype]],RegionStoreCount[Region/Type],0))</f>
        <v>5</v>
      </c>
      <c r="M596" s="4">
        <f>AND(Sales[[#This Row],[date]]&lt;=TY_YTDMax,Sales[[#This Row],[date]]&gt;=TY_YTDMin)*Sales[[#This Row],[sales]]</f>
        <v>0</v>
      </c>
      <c r="N596" s="4">
        <f>AND(Sales[[#This Row],[date]]&lt;=LY_YTDMax,Sales[[#This Row],[date]]&gt;=LY_YTDMin)*Sales[[#This Row],[sales]]</f>
        <v>65100.406400000007</v>
      </c>
      <c r="O596" s="4">
        <f>AND(Sales[[#This Row],[date]]&gt;=YoY_Min,Sales[[#This Row],[date]]&lt;=TY_YTDMax)*(Sales[[#This Row],[sales]]/Sales[[#This Row],[sqft]])</f>
        <v>0</v>
      </c>
      <c r="P596" s="4">
        <f>SUMIF(Sales[RegionStoretype],Sales[[#This Row],[RegionStoretype]],Sales[YoY_SSF])/Sales[[#This Row],[Region_TypeCount]]</f>
        <v>60.052789354368521</v>
      </c>
    </row>
    <row r="597" spans="1:16" x14ac:dyDescent="0.25">
      <c r="A597" s="1">
        <v>42741</v>
      </c>
      <c r="B597">
        <v>32</v>
      </c>
      <c r="C597">
        <v>13</v>
      </c>
      <c r="D597">
        <v>38672.597899999986</v>
      </c>
      <c r="E597">
        <f>INDEX(Stores[region],MATCH(Sales[[#This Row],[store_no]],Stores[store_no],0))</f>
        <v>2</v>
      </c>
      <c r="F597" t="str">
        <f>INDEX(Stores[storetype],MATCH(Sales[[#This Row],[store_no]],Stores[store_no],0))</f>
        <v>A</v>
      </c>
      <c r="G597" t="str">
        <f>INDEX(Stores[location_city],MATCH(Sales[[#This Row],[store_no]],Stores[store_no],0))</f>
        <v>Western Springs</v>
      </c>
      <c r="H597" t="str">
        <f>INDEX(Stores[location_state],MATCH(Sales[[#This Row],[store_no]],Stores[store_no],0))</f>
        <v>Illinois</v>
      </c>
      <c r="I597">
        <f>INDEX(Stores[sqft],MATCH(Sales[[#This Row],[store_no]],Stores[store_no],0))</f>
        <v>118200</v>
      </c>
      <c r="J597" s="4" t="str">
        <f>INDEX(Departments[dept_name],MATCH(Sales[[#This Row],[dept_no]],Departments[dept_no],0))</f>
        <v>Kids</v>
      </c>
      <c r="K597" s="4" t="str">
        <f>CONCATENATE(Sales[[#This Row],[region]],Sales[[#This Row],[storetype]])</f>
        <v>2A</v>
      </c>
      <c r="L597" s="4">
        <f>INDEX(RegionStoreCount[Store Count],MATCH(Sales[[#This Row],[RegionStoretype]],RegionStoreCount[Region/Type],0))</f>
        <v>5</v>
      </c>
      <c r="M597" s="4">
        <f>AND(Sales[[#This Row],[date]]&lt;=TY_YTDMax,Sales[[#This Row],[date]]&gt;=TY_YTDMin)*Sales[[#This Row],[sales]]</f>
        <v>0</v>
      </c>
      <c r="N597" s="4">
        <f>AND(Sales[[#This Row],[date]]&lt;=LY_YTDMax,Sales[[#This Row],[date]]&gt;=LY_YTDMin)*Sales[[#This Row],[sales]]</f>
        <v>38672.597899999986</v>
      </c>
      <c r="O597" s="4">
        <f>AND(Sales[[#This Row],[date]]&gt;=YoY_Min,Sales[[#This Row],[date]]&lt;=TY_YTDMax)*(Sales[[#This Row],[sales]]/Sales[[#This Row],[sqft]])</f>
        <v>0</v>
      </c>
      <c r="P597" s="4">
        <f>SUMIF(Sales[RegionStoretype],Sales[[#This Row],[RegionStoretype]],Sales[YoY_SSF])/Sales[[#This Row],[Region_TypeCount]]</f>
        <v>60.052789354368521</v>
      </c>
    </row>
    <row r="598" spans="1:16" x14ac:dyDescent="0.25">
      <c r="A598" s="1">
        <v>42741</v>
      </c>
      <c r="B598">
        <v>32</v>
      </c>
      <c r="C598">
        <v>14</v>
      </c>
      <c r="D598">
        <v>31137.586599999999</v>
      </c>
      <c r="E598">
        <f>INDEX(Stores[region],MATCH(Sales[[#This Row],[store_no]],Stores[store_no],0))</f>
        <v>2</v>
      </c>
      <c r="F598" t="str">
        <f>INDEX(Stores[storetype],MATCH(Sales[[#This Row],[store_no]],Stores[store_no],0))</f>
        <v>A</v>
      </c>
      <c r="G598" t="str">
        <f>INDEX(Stores[location_city],MATCH(Sales[[#This Row],[store_no]],Stores[store_no],0))</f>
        <v>Western Springs</v>
      </c>
      <c r="H598" t="str">
        <f>INDEX(Stores[location_state],MATCH(Sales[[#This Row],[store_no]],Stores[store_no],0))</f>
        <v>Illinois</v>
      </c>
      <c r="I598">
        <f>INDEX(Stores[sqft],MATCH(Sales[[#This Row],[store_no]],Stores[store_no],0))</f>
        <v>118200</v>
      </c>
      <c r="J598" s="4" t="str">
        <f>INDEX(Departments[dept_name],MATCH(Sales[[#This Row],[dept_no]],Departments[dept_no],0))</f>
        <v>Movies</v>
      </c>
      <c r="K598" s="4" t="str">
        <f>CONCATENATE(Sales[[#This Row],[region]],Sales[[#This Row],[storetype]])</f>
        <v>2A</v>
      </c>
      <c r="L598" s="4">
        <f>INDEX(RegionStoreCount[Store Count],MATCH(Sales[[#This Row],[RegionStoretype]],RegionStoreCount[Region/Type],0))</f>
        <v>5</v>
      </c>
      <c r="M598" s="4">
        <f>AND(Sales[[#This Row],[date]]&lt;=TY_YTDMax,Sales[[#This Row],[date]]&gt;=TY_YTDMin)*Sales[[#This Row],[sales]]</f>
        <v>0</v>
      </c>
      <c r="N598" s="4">
        <f>AND(Sales[[#This Row],[date]]&lt;=LY_YTDMax,Sales[[#This Row],[date]]&gt;=LY_YTDMin)*Sales[[#This Row],[sales]]</f>
        <v>31137.586599999999</v>
      </c>
      <c r="O598" s="4">
        <f>AND(Sales[[#This Row],[date]]&gt;=YoY_Min,Sales[[#This Row],[date]]&lt;=TY_YTDMax)*(Sales[[#This Row],[sales]]/Sales[[#This Row],[sqft]])</f>
        <v>0</v>
      </c>
      <c r="P598" s="4">
        <f>SUMIF(Sales[RegionStoretype],Sales[[#This Row],[RegionStoretype]],Sales[YoY_SSF])/Sales[[#This Row],[Region_TypeCount]]</f>
        <v>60.052789354368521</v>
      </c>
    </row>
    <row r="599" spans="1:16" x14ac:dyDescent="0.25">
      <c r="A599" s="1">
        <v>42741</v>
      </c>
      <c r="B599">
        <v>32</v>
      </c>
      <c r="C599">
        <v>15</v>
      </c>
      <c r="D599">
        <v>43168.973599999998</v>
      </c>
      <c r="E599">
        <f>INDEX(Stores[region],MATCH(Sales[[#This Row],[store_no]],Stores[store_no],0))</f>
        <v>2</v>
      </c>
      <c r="F599" t="str">
        <f>INDEX(Stores[storetype],MATCH(Sales[[#This Row],[store_no]],Stores[store_no],0))</f>
        <v>A</v>
      </c>
      <c r="G599" t="str">
        <f>INDEX(Stores[location_city],MATCH(Sales[[#This Row],[store_no]],Stores[store_no],0))</f>
        <v>Western Springs</v>
      </c>
      <c r="H599" t="str">
        <f>INDEX(Stores[location_state],MATCH(Sales[[#This Row],[store_no]],Stores[store_no],0))</f>
        <v>Illinois</v>
      </c>
      <c r="I599">
        <f>INDEX(Stores[sqft],MATCH(Sales[[#This Row],[store_no]],Stores[store_no],0))</f>
        <v>118200</v>
      </c>
      <c r="J599" s="4" t="str">
        <f>INDEX(Departments[dept_name],MATCH(Sales[[#This Row],[dept_no]],Departments[dept_no],0))</f>
        <v>Music</v>
      </c>
      <c r="K599" s="4" t="str">
        <f>CONCATENATE(Sales[[#This Row],[region]],Sales[[#This Row],[storetype]])</f>
        <v>2A</v>
      </c>
      <c r="L599" s="4">
        <f>INDEX(RegionStoreCount[Store Count],MATCH(Sales[[#This Row],[RegionStoretype]],RegionStoreCount[Region/Type],0))</f>
        <v>5</v>
      </c>
      <c r="M599" s="4">
        <f>AND(Sales[[#This Row],[date]]&lt;=TY_YTDMax,Sales[[#This Row],[date]]&gt;=TY_YTDMin)*Sales[[#This Row],[sales]]</f>
        <v>0</v>
      </c>
      <c r="N599" s="4">
        <f>AND(Sales[[#This Row],[date]]&lt;=LY_YTDMax,Sales[[#This Row],[date]]&gt;=LY_YTDMin)*Sales[[#This Row],[sales]]</f>
        <v>43168.973599999998</v>
      </c>
      <c r="O599" s="4">
        <f>AND(Sales[[#This Row],[date]]&gt;=YoY_Min,Sales[[#This Row],[date]]&lt;=TY_YTDMax)*(Sales[[#This Row],[sales]]/Sales[[#This Row],[sqft]])</f>
        <v>0</v>
      </c>
      <c r="P599" s="4">
        <f>SUMIF(Sales[RegionStoretype],Sales[[#This Row],[RegionStoretype]],Sales[YoY_SSF])/Sales[[#This Row],[Region_TypeCount]]</f>
        <v>60.052789354368521</v>
      </c>
    </row>
    <row r="600" spans="1:16" x14ac:dyDescent="0.25">
      <c r="A600" s="1">
        <v>42741</v>
      </c>
      <c r="B600">
        <v>32</v>
      </c>
      <c r="C600">
        <v>16</v>
      </c>
      <c r="D600">
        <v>121731.99689999998</v>
      </c>
      <c r="E600">
        <f>INDEX(Stores[region],MATCH(Sales[[#This Row],[store_no]],Stores[store_no],0))</f>
        <v>2</v>
      </c>
      <c r="F600" t="str">
        <f>INDEX(Stores[storetype],MATCH(Sales[[#This Row],[store_no]],Stores[store_no],0))</f>
        <v>A</v>
      </c>
      <c r="G600" t="str">
        <f>INDEX(Stores[location_city],MATCH(Sales[[#This Row],[store_no]],Stores[store_no],0))</f>
        <v>Western Springs</v>
      </c>
      <c r="H600" t="str">
        <f>INDEX(Stores[location_state],MATCH(Sales[[#This Row],[store_no]],Stores[store_no],0))</f>
        <v>Illinois</v>
      </c>
      <c r="I600">
        <f>INDEX(Stores[sqft],MATCH(Sales[[#This Row],[store_no]],Stores[store_no],0))</f>
        <v>118200</v>
      </c>
      <c r="J600" s="4" t="str">
        <f>INDEX(Departments[dept_name],MATCH(Sales[[#This Row],[dept_no]],Departments[dept_no],0))</f>
        <v>Outdoors</v>
      </c>
      <c r="K600" s="4" t="str">
        <f>CONCATENATE(Sales[[#This Row],[region]],Sales[[#This Row],[storetype]])</f>
        <v>2A</v>
      </c>
      <c r="L600" s="4">
        <f>INDEX(RegionStoreCount[Store Count],MATCH(Sales[[#This Row],[RegionStoretype]],RegionStoreCount[Region/Type],0))</f>
        <v>5</v>
      </c>
      <c r="M600" s="4">
        <f>AND(Sales[[#This Row],[date]]&lt;=TY_YTDMax,Sales[[#This Row],[date]]&gt;=TY_YTDMin)*Sales[[#This Row],[sales]]</f>
        <v>0</v>
      </c>
      <c r="N600" s="4">
        <f>AND(Sales[[#This Row],[date]]&lt;=LY_YTDMax,Sales[[#This Row],[date]]&gt;=LY_YTDMin)*Sales[[#This Row],[sales]]</f>
        <v>121731.99689999998</v>
      </c>
      <c r="O600" s="4">
        <f>AND(Sales[[#This Row],[date]]&gt;=YoY_Min,Sales[[#This Row],[date]]&lt;=TY_YTDMax)*(Sales[[#This Row],[sales]]/Sales[[#This Row],[sqft]])</f>
        <v>0</v>
      </c>
      <c r="P600" s="4">
        <f>SUMIF(Sales[RegionStoretype],Sales[[#This Row],[RegionStoretype]],Sales[YoY_SSF])/Sales[[#This Row],[Region_TypeCount]]</f>
        <v>60.052789354368521</v>
      </c>
    </row>
    <row r="601" spans="1:16" x14ac:dyDescent="0.25">
      <c r="A601" s="1">
        <v>42741</v>
      </c>
      <c r="B601">
        <v>32</v>
      </c>
      <c r="C601">
        <v>17</v>
      </c>
      <c r="D601">
        <v>64078.261800000007</v>
      </c>
      <c r="E601">
        <f>INDEX(Stores[region],MATCH(Sales[[#This Row],[store_no]],Stores[store_no],0))</f>
        <v>2</v>
      </c>
      <c r="F601" t="str">
        <f>INDEX(Stores[storetype],MATCH(Sales[[#This Row],[store_no]],Stores[store_no],0))</f>
        <v>A</v>
      </c>
      <c r="G601" t="str">
        <f>INDEX(Stores[location_city],MATCH(Sales[[#This Row],[store_no]],Stores[store_no],0))</f>
        <v>Western Springs</v>
      </c>
      <c r="H601" t="str">
        <f>INDEX(Stores[location_state],MATCH(Sales[[#This Row],[store_no]],Stores[store_no],0))</f>
        <v>Illinois</v>
      </c>
      <c r="I601">
        <f>INDEX(Stores[sqft],MATCH(Sales[[#This Row],[store_no]],Stores[store_no],0))</f>
        <v>118200</v>
      </c>
      <c r="J601" s="4" t="str">
        <f>INDEX(Departments[dept_name],MATCH(Sales[[#This Row],[dept_no]],Departments[dept_no],0))</f>
        <v>Shoes</v>
      </c>
      <c r="K601" s="4" t="str">
        <f>CONCATENATE(Sales[[#This Row],[region]],Sales[[#This Row],[storetype]])</f>
        <v>2A</v>
      </c>
      <c r="L601" s="4">
        <f>INDEX(RegionStoreCount[Store Count],MATCH(Sales[[#This Row],[RegionStoretype]],RegionStoreCount[Region/Type],0))</f>
        <v>5</v>
      </c>
      <c r="M601" s="4">
        <f>AND(Sales[[#This Row],[date]]&lt;=TY_YTDMax,Sales[[#This Row],[date]]&gt;=TY_YTDMin)*Sales[[#This Row],[sales]]</f>
        <v>0</v>
      </c>
      <c r="N601" s="4">
        <f>AND(Sales[[#This Row],[date]]&lt;=LY_YTDMax,Sales[[#This Row],[date]]&gt;=LY_YTDMin)*Sales[[#This Row],[sales]]</f>
        <v>64078.261800000007</v>
      </c>
      <c r="O601" s="4">
        <f>AND(Sales[[#This Row],[date]]&gt;=YoY_Min,Sales[[#This Row],[date]]&lt;=TY_YTDMax)*(Sales[[#This Row],[sales]]/Sales[[#This Row],[sqft]])</f>
        <v>0</v>
      </c>
      <c r="P601" s="4">
        <f>SUMIF(Sales[RegionStoretype],Sales[[#This Row],[RegionStoretype]],Sales[YoY_SSF])/Sales[[#This Row],[Region_TypeCount]]</f>
        <v>60.052789354368521</v>
      </c>
    </row>
    <row r="602" spans="1:16" x14ac:dyDescent="0.25">
      <c r="A602" s="1">
        <v>42741</v>
      </c>
      <c r="B602">
        <v>32</v>
      </c>
      <c r="C602">
        <v>18</v>
      </c>
      <c r="D602">
        <v>67971.9467</v>
      </c>
      <c r="E602">
        <f>INDEX(Stores[region],MATCH(Sales[[#This Row],[store_no]],Stores[store_no],0))</f>
        <v>2</v>
      </c>
      <c r="F602" t="str">
        <f>INDEX(Stores[storetype],MATCH(Sales[[#This Row],[store_no]],Stores[store_no],0))</f>
        <v>A</v>
      </c>
      <c r="G602" t="str">
        <f>INDEX(Stores[location_city],MATCH(Sales[[#This Row],[store_no]],Stores[store_no],0))</f>
        <v>Western Springs</v>
      </c>
      <c r="H602" t="str">
        <f>INDEX(Stores[location_state],MATCH(Sales[[#This Row],[store_no]],Stores[store_no],0))</f>
        <v>Illinois</v>
      </c>
      <c r="I602">
        <f>INDEX(Stores[sqft],MATCH(Sales[[#This Row],[store_no]],Stores[store_no],0))</f>
        <v>118200</v>
      </c>
      <c r="J602" s="4" t="str">
        <f>INDEX(Departments[dept_name],MATCH(Sales[[#This Row],[dept_no]],Departments[dept_no],0))</f>
        <v>Sports</v>
      </c>
      <c r="K602" s="4" t="str">
        <f>CONCATENATE(Sales[[#This Row],[region]],Sales[[#This Row],[storetype]])</f>
        <v>2A</v>
      </c>
      <c r="L602" s="4">
        <f>INDEX(RegionStoreCount[Store Count],MATCH(Sales[[#This Row],[RegionStoretype]],RegionStoreCount[Region/Type],0))</f>
        <v>5</v>
      </c>
      <c r="M602" s="4">
        <f>AND(Sales[[#This Row],[date]]&lt;=TY_YTDMax,Sales[[#This Row],[date]]&gt;=TY_YTDMin)*Sales[[#This Row],[sales]]</f>
        <v>0</v>
      </c>
      <c r="N602" s="4">
        <f>AND(Sales[[#This Row],[date]]&lt;=LY_YTDMax,Sales[[#This Row],[date]]&gt;=LY_YTDMin)*Sales[[#This Row],[sales]]</f>
        <v>67971.9467</v>
      </c>
      <c r="O602" s="4">
        <f>AND(Sales[[#This Row],[date]]&gt;=YoY_Min,Sales[[#This Row],[date]]&lt;=TY_YTDMax)*(Sales[[#This Row],[sales]]/Sales[[#This Row],[sqft]])</f>
        <v>0</v>
      </c>
      <c r="P602" s="4">
        <f>SUMIF(Sales[RegionStoretype],Sales[[#This Row],[RegionStoretype]],Sales[YoY_SSF])/Sales[[#This Row],[Region_TypeCount]]</f>
        <v>60.052789354368521</v>
      </c>
    </row>
    <row r="603" spans="1:16" x14ac:dyDescent="0.25">
      <c r="A603" s="1">
        <v>42741</v>
      </c>
      <c r="B603">
        <v>32</v>
      </c>
      <c r="C603">
        <v>19</v>
      </c>
      <c r="D603">
        <v>10641.986200000001</v>
      </c>
      <c r="E603">
        <f>INDEX(Stores[region],MATCH(Sales[[#This Row],[store_no]],Stores[store_no],0))</f>
        <v>2</v>
      </c>
      <c r="F603" t="str">
        <f>INDEX(Stores[storetype],MATCH(Sales[[#This Row],[store_no]],Stores[store_no],0))</f>
        <v>A</v>
      </c>
      <c r="G603" t="str">
        <f>INDEX(Stores[location_city],MATCH(Sales[[#This Row],[store_no]],Stores[store_no],0))</f>
        <v>Western Springs</v>
      </c>
      <c r="H603" t="str">
        <f>INDEX(Stores[location_state],MATCH(Sales[[#This Row],[store_no]],Stores[store_no],0))</f>
        <v>Illinois</v>
      </c>
      <c r="I603">
        <f>INDEX(Stores[sqft],MATCH(Sales[[#This Row],[store_no]],Stores[store_no],0))</f>
        <v>118200</v>
      </c>
      <c r="J603" s="4" t="str">
        <f>INDEX(Departments[dept_name],MATCH(Sales[[#This Row],[dept_no]],Departments[dept_no],0))</f>
        <v>Tools</v>
      </c>
      <c r="K603" s="4" t="str">
        <f>CONCATENATE(Sales[[#This Row],[region]],Sales[[#This Row],[storetype]])</f>
        <v>2A</v>
      </c>
      <c r="L603" s="4">
        <f>INDEX(RegionStoreCount[Store Count],MATCH(Sales[[#This Row],[RegionStoretype]],RegionStoreCount[Region/Type],0))</f>
        <v>5</v>
      </c>
      <c r="M603" s="4">
        <f>AND(Sales[[#This Row],[date]]&lt;=TY_YTDMax,Sales[[#This Row],[date]]&gt;=TY_YTDMin)*Sales[[#This Row],[sales]]</f>
        <v>0</v>
      </c>
      <c r="N603" s="4">
        <f>AND(Sales[[#This Row],[date]]&lt;=LY_YTDMax,Sales[[#This Row],[date]]&gt;=LY_YTDMin)*Sales[[#This Row],[sales]]</f>
        <v>10641.986200000001</v>
      </c>
      <c r="O603" s="4">
        <f>AND(Sales[[#This Row],[date]]&gt;=YoY_Min,Sales[[#This Row],[date]]&lt;=TY_YTDMax)*(Sales[[#This Row],[sales]]/Sales[[#This Row],[sqft]])</f>
        <v>0</v>
      </c>
      <c r="P603" s="4">
        <f>SUMIF(Sales[RegionStoretype],Sales[[#This Row],[RegionStoretype]],Sales[YoY_SSF])/Sales[[#This Row],[Region_TypeCount]]</f>
        <v>60.052789354368521</v>
      </c>
    </row>
    <row r="604" spans="1:16" x14ac:dyDescent="0.25">
      <c r="A604" s="1">
        <v>42741</v>
      </c>
      <c r="B604">
        <v>32</v>
      </c>
      <c r="C604">
        <v>20</v>
      </c>
      <c r="D604">
        <v>77357.69170000001</v>
      </c>
      <c r="E604">
        <f>INDEX(Stores[region],MATCH(Sales[[#This Row],[store_no]],Stores[store_no],0))</f>
        <v>2</v>
      </c>
      <c r="F604" t="str">
        <f>INDEX(Stores[storetype],MATCH(Sales[[#This Row],[store_no]],Stores[store_no],0))</f>
        <v>A</v>
      </c>
      <c r="G604" t="str">
        <f>INDEX(Stores[location_city],MATCH(Sales[[#This Row],[store_no]],Stores[store_no],0))</f>
        <v>Western Springs</v>
      </c>
      <c r="H604" t="str">
        <f>INDEX(Stores[location_state],MATCH(Sales[[#This Row],[store_no]],Stores[store_no],0))</f>
        <v>Illinois</v>
      </c>
      <c r="I604">
        <f>INDEX(Stores[sqft],MATCH(Sales[[#This Row],[store_no]],Stores[store_no],0))</f>
        <v>118200</v>
      </c>
      <c r="J604" s="4" t="str">
        <f>INDEX(Departments[dept_name],MATCH(Sales[[#This Row],[dept_no]],Departments[dept_no],0))</f>
        <v>Toys</v>
      </c>
      <c r="K604" s="4" t="str">
        <f>CONCATENATE(Sales[[#This Row],[region]],Sales[[#This Row],[storetype]])</f>
        <v>2A</v>
      </c>
      <c r="L604" s="4">
        <f>INDEX(RegionStoreCount[Store Count],MATCH(Sales[[#This Row],[RegionStoretype]],RegionStoreCount[Region/Type],0))</f>
        <v>5</v>
      </c>
      <c r="M604" s="4">
        <f>AND(Sales[[#This Row],[date]]&lt;=TY_YTDMax,Sales[[#This Row],[date]]&gt;=TY_YTDMin)*Sales[[#This Row],[sales]]</f>
        <v>0</v>
      </c>
      <c r="N604" s="4">
        <f>AND(Sales[[#This Row],[date]]&lt;=LY_YTDMax,Sales[[#This Row],[date]]&gt;=LY_YTDMin)*Sales[[#This Row],[sales]]</f>
        <v>77357.69170000001</v>
      </c>
      <c r="O604" s="4">
        <f>AND(Sales[[#This Row],[date]]&gt;=YoY_Min,Sales[[#This Row],[date]]&lt;=TY_YTDMax)*(Sales[[#This Row],[sales]]/Sales[[#This Row],[sqft]])</f>
        <v>0</v>
      </c>
      <c r="P604" s="4">
        <f>SUMIF(Sales[RegionStoretype],Sales[[#This Row],[RegionStoretype]],Sales[YoY_SSF])/Sales[[#This Row],[Region_TypeCount]]</f>
        <v>60.052789354368521</v>
      </c>
    </row>
    <row r="605" spans="1:16" x14ac:dyDescent="0.25">
      <c r="A605" s="1">
        <v>42741</v>
      </c>
      <c r="B605">
        <v>33</v>
      </c>
      <c r="C605">
        <v>1</v>
      </c>
      <c r="D605">
        <v>35.162500000000001</v>
      </c>
      <c r="E605">
        <f>INDEX(Stores[region],MATCH(Sales[[#This Row],[store_no]],Stores[store_no],0))</f>
        <v>3</v>
      </c>
      <c r="F605" t="str">
        <f>INDEX(Stores[storetype],MATCH(Sales[[#This Row],[store_no]],Stores[store_no],0))</f>
        <v>A</v>
      </c>
      <c r="G605" t="str">
        <f>INDEX(Stores[location_city],MATCH(Sales[[#This Row],[store_no]],Stores[store_no],0))</f>
        <v>Omaha</v>
      </c>
      <c r="H605" t="str">
        <f>INDEX(Stores[location_state],MATCH(Sales[[#This Row],[store_no]],Stores[store_no],0))</f>
        <v>Nebraska</v>
      </c>
      <c r="I605">
        <f>INDEX(Stores[sqft],MATCH(Sales[[#This Row],[store_no]],Stores[store_no],0))</f>
        <v>40700</v>
      </c>
      <c r="J605" s="4" t="str">
        <f>INDEX(Departments[dept_name],MATCH(Sales[[#This Row],[dept_no]],Departments[dept_no],0))</f>
        <v>Automotive</v>
      </c>
      <c r="K605" s="4" t="str">
        <f>CONCATENATE(Sales[[#This Row],[region]],Sales[[#This Row],[storetype]])</f>
        <v>3A</v>
      </c>
      <c r="L605" s="4">
        <f>INDEX(RegionStoreCount[Store Count],MATCH(Sales[[#This Row],[RegionStoretype]],RegionStoreCount[Region/Type],0))</f>
        <v>9</v>
      </c>
      <c r="M605" s="4">
        <f>AND(Sales[[#This Row],[date]]&lt;=TY_YTDMax,Sales[[#This Row],[date]]&gt;=TY_YTDMin)*Sales[[#This Row],[sales]]</f>
        <v>0</v>
      </c>
      <c r="N605" s="4">
        <f>AND(Sales[[#This Row],[date]]&lt;=LY_YTDMax,Sales[[#This Row],[date]]&gt;=LY_YTDMin)*Sales[[#This Row],[sales]]</f>
        <v>35.162500000000001</v>
      </c>
      <c r="O605" s="4">
        <f>AND(Sales[[#This Row],[date]]&gt;=YoY_Min,Sales[[#This Row],[date]]&lt;=TY_YTDMax)*(Sales[[#This Row],[sales]]/Sales[[#This Row],[sqft]])</f>
        <v>0</v>
      </c>
      <c r="P605" s="4">
        <f>SUMIF(Sales[RegionStoretype],Sales[[#This Row],[RegionStoretype]],Sales[YoY_SSF])/Sales[[#This Row],[Region_TypeCount]]</f>
        <v>53.603836561720975</v>
      </c>
    </row>
    <row r="606" spans="1:16" x14ac:dyDescent="0.25">
      <c r="A606" s="1">
        <v>42741</v>
      </c>
      <c r="B606">
        <v>33</v>
      </c>
      <c r="C606">
        <v>2</v>
      </c>
      <c r="D606">
        <v>18334.647300000001</v>
      </c>
      <c r="E606">
        <f>INDEX(Stores[region],MATCH(Sales[[#This Row],[store_no]],Stores[store_no],0))</f>
        <v>3</v>
      </c>
      <c r="F606" t="str">
        <f>INDEX(Stores[storetype],MATCH(Sales[[#This Row],[store_no]],Stores[store_no],0))</f>
        <v>A</v>
      </c>
      <c r="G606" t="str">
        <f>INDEX(Stores[location_city],MATCH(Sales[[#This Row],[store_no]],Stores[store_no],0))</f>
        <v>Omaha</v>
      </c>
      <c r="H606" t="str">
        <f>INDEX(Stores[location_state],MATCH(Sales[[#This Row],[store_no]],Stores[store_no],0))</f>
        <v>Nebraska</v>
      </c>
      <c r="I606">
        <f>INDEX(Stores[sqft],MATCH(Sales[[#This Row],[store_no]],Stores[store_no],0))</f>
        <v>40700</v>
      </c>
      <c r="J606" s="4" t="str">
        <f>INDEX(Departments[dept_name],MATCH(Sales[[#This Row],[dept_no]],Departments[dept_no],0))</f>
        <v>Baby</v>
      </c>
      <c r="K606" s="4" t="str">
        <f>CONCATENATE(Sales[[#This Row],[region]],Sales[[#This Row],[storetype]])</f>
        <v>3A</v>
      </c>
      <c r="L606" s="4">
        <f>INDEX(RegionStoreCount[Store Count],MATCH(Sales[[#This Row],[RegionStoretype]],RegionStoreCount[Region/Type],0))</f>
        <v>9</v>
      </c>
      <c r="M606" s="4">
        <f>AND(Sales[[#This Row],[date]]&lt;=TY_YTDMax,Sales[[#This Row],[date]]&gt;=TY_YTDMin)*Sales[[#This Row],[sales]]</f>
        <v>0</v>
      </c>
      <c r="N606" s="4">
        <f>AND(Sales[[#This Row],[date]]&lt;=LY_YTDMax,Sales[[#This Row],[date]]&gt;=LY_YTDMin)*Sales[[#This Row],[sales]]</f>
        <v>18334.647300000001</v>
      </c>
      <c r="O606" s="4">
        <f>AND(Sales[[#This Row],[date]]&gt;=YoY_Min,Sales[[#This Row],[date]]&lt;=TY_YTDMax)*(Sales[[#This Row],[sales]]/Sales[[#This Row],[sqft]])</f>
        <v>0</v>
      </c>
      <c r="P606" s="4">
        <f>SUMIF(Sales[RegionStoretype],Sales[[#This Row],[RegionStoretype]],Sales[YoY_SSF])/Sales[[#This Row],[Region_TypeCount]]</f>
        <v>53.603836561720975</v>
      </c>
    </row>
    <row r="607" spans="1:16" x14ac:dyDescent="0.25">
      <c r="A607" s="1">
        <v>42741</v>
      </c>
      <c r="B607">
        <v>33</v>
      </c>
      <c r="C607">
        <v>3</v>
      </c>
      <c r="D607">
        <v>43315.493399999999</v>
      </c>
      <c r="E607">
        <f>INDEX(Stores[region],MATCH(Sales[[#This Row],[store_no]],Stores[store_no],0))</f>
        <v>3</v>
      </c>
      <c r="F607" t="str">
        <f>INDEX(Stores[storetype],MATCH(Sales[[#This Row],[store_no]],Stores[store_no],0))</f>
        <v>A</v>
      </c>
      <c r="G607" t="str">
        <f>INDEX(Stores[location_city],MATCH(Sales[[#This Row],[store_no]],Stores[store_no],0))</f>
        <v>Omaha</v>
      </c>
      <c r="H607" t="str">
        <f>INDEX(Stores[location_state],MATCH(Sales[[#This Row],[store_no]],Stores[store_no],0))</f>
        <v>Nebraska</v>
      </c>
      <c r="I607">
        <f>INDEX(Stores[sqft],MATCH(Sales[[#This Row],[store_no]],Stores[store_no],0))</f>
        <v>40700</v>
      </c>
      <c r="J607" s="4" t="str">
        <f>INDEX(Departments[dept_name],MATCH(Sales[[#This Row],[dept_no]],Departments[dept_no],0))</f>
        <v>Beauty</v>
      </c>
      <c r="K607" s="4" t="str">
        <f>CONCATENATE(Sales[[#This Row],[region]],Sales[[#This Row],[storetype]])</f>
        <v>3A</v>
      </c>
      <c r="L607" s="4">
        <f>INDEX(RegionStoreCount[Store Count],MATCH(Sales[[#This Row],[RegionStoretype]],RegionStoreCount[Region/Type],0))</f>
        <v>9</v>
      </c>
      <c r="M607" s="4">
        <f>AND(Sales[[#This Row],[date]]&lt;=TY_YTDMax,Sales[[#This Row],[date]]&gt;=TY_YTDMin)*Sales[[#This Row],[sales]]</f>
        <v>0</v>
      </c>
      <c r="N607" s="4">
        <f>AND(Sales[[#This Row],[date]]&lt;=LY_YTDMax,Sales[[#This Row],[date]]&gt;=LY_YTDMin)*Sales[[#This Row],[sales]]</f>
        <v>43315.493399999999</v>
      </c>
      <c r="O607" s="4">
        <f>AND(Sales[[#This Row],[date]]&gt;=YoY_Min,Sales[[#This Row],[date]]&lt;=TY_YTDMax)*(Sales[[#This Row],[sales]]/Sales[[#This Row],[sqft]])</f>
        <v>0</v>
      </c>
      <c r="P607" s="4">
        <f>SUMIF(Sales[RegionStoretype],Sales[[#This Row],[RegionStoretype]],Sales[YoY_SSF])/Sales[[#This Row],[Region_TypeCount]]</f>
        <v>53.603836561720975</v>
      </c>
    </row>
    <row r="608" spans="1:16" x14ac:dyDescent="0.25">
      <c r="A608" s="1">
        <v>42741</v>
      </c>
      <c r="B608">
        <v>33</v>
      </c>
      <c r="C608">
        <v>4</v>
      </c>
      <c r="D608">
        <v>42472.506800000003</v>
      </c>
      <c r="E608">
        <f>INDEX(Stores[region],MATCH(Sales[[#This Row],[store_no]],Stores[store_no],0))</f>
        <v>3</v>
      </c>
      <c r="F608" t="str">
        <f>INDEX(Stores[storetype],MATCH(Sales[[#This Row],[store_no]],Stores[store_no],0))</f>
        <v>A</v>
      </c>
      <c r="G608" t="str">
        <f>INDEX(Stores[location_city],MATCH(Sales[[#This Row],[store_no]],Stores[store_no],0))</f>
        <v>Omaha</v>
      </c>
      <c r="H608" t="str">
        <f>INDEX(Stores[location_state],MATCH(Sales[[#This Row],[store_no]],Stores[store_no],0))</f>
        <v>Nebraska</v>
      </c>
      <c r="I608">
        <f>INDEX(Stores[sqft],MATCH(Sales[[#This Row],[store_no]],Stores[store_no],0))</f>
        <v>40700</v>
      </c>
      <c r="J608" s="4" t="str">
        <f>INDEX(Departments[dept_name],MATCH(Sales[[#This Row],[dept_no]],Departments[dept_no],0))</f>
        <v>Books</v>
      </c>
      <c r="K608" s="4" t="str">
        <f>CONCATENATE(Sales[[#This Row],[region]],Sales[[#This Row],[storetype]])</f>
        <v>3A</v>
      </c>
      <c r="L608" s="4">
        <f>INDEX(RegionStoreCount[Store Count],MATCH(Sales[[#This Row],[RegionStoretype]],RegionStoreCount[Region/Type],0))</f>
        <v>9</v>
      </c>
      <c r="M608" s="4">
        <f>AND(Sales[[#This Row],[date]]&lt;=TY_YTDMax,Sales[[#This Row],[date]]&gt;=TY_YTDMin)*Sales[[#This Row],[sales]]</f>
        <v>0</v>
      </c>
      <c r="N608" s="4">
        <f>AND(Sales[[#This Row],[date]]&lt;=LY_YTDMax,Sales[[#This Row],[date]]&gt;=LY_YTDMin)*Sales[[#This Row],[sales]]</f>
        <v>42472.506800000003</v>
      </c>
      <c r="O608" s="4">
        <f>AND(Sales[[#This Row],[date]]&gt;=YoY_Min,Sales[[#This Row],[date]]&lt;=TY_YTDMax)*(Sales[[#This Row],[sales]]/Sales[[#This Row],[sqft]])</f>
        <v>0</v>
      </c>
      <c r="P608" s="4">
        <f>SUMIF(Sales[RegionStoretype],Sales[[#This Row],[RegionStoretype]],Sales[YoY_SSF])/Sales[[#This Row],[Region_TypeCount]]</f>
        <v>53.603836561720975</v>
      </c>
    </row>
    <row r="609" spans="1:16" x14ac:dyDescent="0.25">
      <c r="A609" s="1">
        <v>42741</v>
      </c>
      <c r="B609">
        <v>33</v>
      </c>
      <c r="C609">
        <v>6</v>
      </c>
      <c r="D609">
        <v>3904.7254999999996</v>
      </c>
      <c r="E609">
        <f>INDEX(Stores[region],MATCH(Sales[[#This Row],[store_no]],Stores[store_no],0))</f>
        <v>3</v>
      </c>
      <c r="F609" t="str">
        <f>INDEX(Stores[storetype],MATCH(Sales[[#This Row],[store_no]],Stores[store_no],0))</f>
        <v>A</v>
      </c>
      <c r="G609" t="str">
        <f>INDEX(Stores[location_city],MATCH(Sales[[#This Row],[store_no]],Stores[store_no],0))</f>
        <v>Omaha</v>
      </c>
      <c r="H609" t="str">
        <f>INDEX(Stores[location_state],MATCH(Sales[[#This Row],[store_no]],Stores[store_no],0))</f>
        <v>Nebraska</v>
      </c>
      <c r="I609">
        <f>INDEX(Stores[sqft],MATCH(Sales[[#This Row],[store_no]],Stores[store_no],0))</f>
        <v>40700</v>
      </c>
      <c r="J609" s="4" t="str">
        <f>INDEX(Departments[dept_name],MATCH(Sales[[#This Row],[dept_no]],Departments[dept_no],0))</f>
        <v>Computers</v>
      </c>
      <c r="K609" s="4" t="str">
        <f>CONCATENATE(Sales[[#This Row],[region]],Sales[[#This Row],[storetype]])</f>
        <v>3A</v>
      </c>
      <c r="L609" s="4">
        <f>INDEX(RegionStoreCount[Store Count],MATCH(Sales[[#This Row],[RegionStoretype]],RegionStoreCount[Region/Type],0))</f>
        <v>9</v>
      </c>
      <c r="M609" s="4">
        <f>AND(Sales[[#This Row],[date]]&lt;=TY_YTDMax,Sales[[#This Row],[date]]&gt;=TY_YTDMin)*Sales[[#This Row],[sales]]</f>
        <v>0</v>
      </c>
      <c r="N609" s="4">
        <f>AND(Sales[[#This Row],[date]]&lt;=LY_YTDMax,Sales[[#This Row],[date]]&gt;=LY_YTDMin)*Sales[[#This Row],[sales]]</f>
        <v>3904.7254999999996</v>
      </c>
      <c r="O609" s="4">
        <f>AND(Sales[[#This Row],[date]]&gt;=YoY_Min,Sales[[#This Row],[date]]&lt;=TY_YTDMax)*(Sales[[#This Row],[sales]]/Sales[[#This Row],[sqft]])</f>
        <v>0</v>
      </c>
      <c r="P609" s="4">
        <f>SUMIF(Sales[RegionStoretype],Sales[[#This Row],[RegionStoretype]],Sales[YoY_SSF])/Sales[[#This Row],[Region_TypeCount]]</f>
        <v>53.603836561720975</v>
      </c>
    </row>
    <row r="610" spans="1:16" x14ac:dyDescent="0.25">
      <c r="A610" s="1">
        <v>42741</v>
      </c>
      <c r="B610">
        <v>33</v>
      </c>
      <c r="C610">
        <v>7</v>
      </c>
      <c r="D610">
        <v>16934.8</v>
      </c>
      <c r="E610">
        <f>INDEX(Stores[region],MATCH(Sales[[#This Row],[store_no]],Stores[store_no],0))</f>
        <v>3</v>
      </c>
      <c r="F610" t="str">
        <f>INDEX(Stores[storetype],MATCH(Sales[[#This Row],[store_no]],Stores[store_no],0))</f>
        <v>A</v>
      </c>
      <c r="G610" t="str">
        <f>INDEX(Stores[location_city],MATCH(Sales[[#This Row],[store_no]],Stores[store_no],0))</f>
        <v>Omaha</v>
      </c>
      <c r="H610" t="str">
        <f>INDEX(Stores[location_state],MATCH(Sales[[#This Row],[store_no]],Stores[store_no],0))</f>
        <v>Nebraska</v>
      </c>
      <c r="I610">
        <f>INDEX(Stores[sqft],MATCH(Sales[[#This Row],[store_no]],Stores[store_no],0))</f>
        <v>40700</v>
      </c>
      <c r="J610" s="4" t="str">
        <f>INDEX(Departments[dept_name],MATCH(Sales[[#This Row],[dept_no]],Departments[dept_no],0))</f>
        <v>Electronics</v>
      </c>
      <c r="K610" s="4" t="str">
        <f>CONCATENATE(Sales[[#This Row],[region]],Sales[[#This Row],[storetype]])</f>
        <v>3A</v>
      </c>
      <c r="L610" s="4">
        <f>INDEX(RegionStoreCount[Store Count],MATCH(Sales[[#This Row],[RegionStoretype]],RegionStoreCount[Region/Type],0))</f>
        <v>9</v>
      </c>
      <c r="M610" s="4">
        <f>AND(Sales[[#This Row],[date]]&lt;=TY_YTDMax,Sales[[#This Row],[date]]&gt;=TY_YTDMin)*Sales[[#This Row],[sales]]</f>
        <v>0</v>
      </c>
      <c r="N610" s="4">
        <f>AND(Sales[[#This Row],[date]]&lt;=LY_YTDMax,Sales[[#This Row],[date]]&gt;=LY_YTDMin)*Sales[[#This Row],[sales]]</f>
        <v>16934.8</v>
      </c>
      <c r="O610" s="4">
        <f>AND(Sales[[#This Row],[date]]&gt;=YoY_Min,Sales[[#This Row],[date]]&lt;=TY_YTDMax)*(Sales[[#This Row],[sales]]/Sales[[#This Row],[sqft]])</f>
        <v>0</v>
      </c>
      <c r="P610" s="4">
        <f>SUMIF(Sales[RegionStoretype],Sales[[#This Row],[RegionStoretype]],Sales[YoY_SSF])/Sales[[#This Row],[Region_TypeCount]]</f>
        <v>53.603836561720975</v>
      </c>
    </row>
    <row r="611" spans="1:16" x14ac:dyDescent="0.25">
      <c r="A611" s="1">
        <v>42741</v>
      </c>
      <c r="B611">
        <v>33</v>
      </c>
      <c r="C611">
        <v>8</v>
      </c>
      <c r="D611">
        <v>7951.1908000000003</v>
      </c>
      <c r="E611">
        <f>INDEX(Stores[region],MATCH(Sales[[#This Row],[store_no]],Stores[store_no],0))</f>
        <v>3</v>
      </c>
      <c r="F611" t="str">
        <f>INDEX(Stores[storetype],MATCH(Sales[[#This Row],[store_no]],Stores[store_no],0))</f>
        <v>A</v>
      </c>
      <c r="G611" t="str">
        <f>INDEX(Stores[location_city],MATCH(Sales[[#This Row],[store_no]],Stores[store_no],0))</f>
        <v>Omaha</v>
      </c>
      <c r="H611" t="str">
        <f>INDEX(Stores[location_state],MATCH(Sales[[#This Row],[store_no]],Stores[store_no],0))</f>
        <v>Nebraska</v>
      </c>
      <c r="I611">
        <f>INDEX(Stores[sqft],MATCH(Sales[[#This Row],[store_no]],Stores[store_no],0))</f>
        <v>40700</v>
      </c>
      <c r="J611" s="4" t="str">
        <f>INDEX(Departments[dept_name],MATCH(Sales[[#This Row],[dept_no]],Departments[dept_no],0))</f>
        <v>Games</v>
      </c>
      <c r="K611" s="4" t="str">
        <f>CONCATENATE(Sales[[#This Row],[region]],Sales[[#This Row],[storetype]])</f>
        <v>3A</v>
      </c>
      <c r="L611" s="4">
        <f>INDEX(RegionStoreCount[Store Count],MATCH(Sales[[#This Row],[RegionStoretype]],RegionStoreCount[Region/Type],0))</f>
        <v>9</v>
      </c>
      <c r="M611" s="4">
        <f>AND(Sales[[#This Row],[date]]&lt;=TY_YTDMax,Sales[[#This Row],[date]]&gt;=TY_YTDMin)*Sales[[#This Row],[sales]]</f>
        <v>0</v>
      </c>
      <c r="N611" s="4">
        <f>AND(Sales[[#This Row],[date]]&lt;=LY_YTDMax,Sales[[#This Row],[date]]&gt;=LY_YTDMin)*Sales[[#This Row],[sales]]</f>
        <v>7951.1908000000003</v>
      </c>
      <c r="O611" s="4">
        <f>AND(Sales[[#This Row],[date]]&gt;=YoY_Min,Sales[[#This Row],[date]]&lt;=TY_YTDMax)*(Sales[[#This Row],[sales]]/Sales[[#This Row],[sqft]])</f>
        <v>0</v>
      </c>
      <c r="P611" s="4">
        <f>SUMIF(Sales[RegionStoretype],Sales[[#This Row],[RegionStoretype]],Sales[YoY_SSF])/Sales[[#This Row],[Region_TypeCount]]</f>
        <v>53.603836561720975</v>
      </c>
    </row>
    <row r="612" spans="1:16" x14ac:dyDescent="0.25">
      <c r="A612" s="1">
        <v>42741</v>
      </c>
      <c r="B612">
        <v>33</v>
      </c>
      <c r="C612">
        <v>9</v>
      </c>
      <c r="D612">
        <v>894.63329999999996</v>
      </c>
      <c r="E612">
        <f>INDEX(Stores[region],MATCH(Sales[[#This Row],[store_no]],Stores[store_no],0))</f>
        <v>3</v>
      </c>
      <c r="F612" t="str">
        <f>INDEX(Stores[storetype],MATCH(Sales[[#This Row],[store_no]],Stores[store_no],0))</f>
        <v>A</v>
      </c>
      <c r="G612" t="str">
        <f>INDEX(Stores[location_city],MATCH(Sales[[#This Row],[store_no]],Stores[store_no],0))</f>
        <v>Omaha</v>
      </c>
      <c r="H612" t="str">
        <f>INDEX(Stores[location_state],MATCH(Sales[[#This Row],[store_no]],Stores[store_no],0))</f>
        <v>Nebraska</v>
      </c>
      <c r="I612">
        <f>INDEX(Stores[sqft],MATCH(Sales[[#This Row],[store_no]],Stores[store_no],0))</f>
        <v>40700</v>
      </c>
      <c r="J612" s="4" t="str">
        <f>INDEX(Departments[dept_name],MATCH(Sales[[#This Row],[dept_no]],Departments[dept_no],0))</f>
        <v>Garden</v>
      </c>
      <c r="K612" s="4" t="str">
        <f>CONCATENATE(Sales[[#This Row],[region]],Sales[[#This Row],[storetype]])</f>
        <v>3A</v>
      </c>
      <c r="L612" s="4">
        <f>INDEX(RegionStoreCount[Store Count],MATCH(Sales[[#This Row],[RegionStoretype]],RegionStoreCount[Region/Type],0))</f>
        <v>9</v>
      </c>
      <c r="M612" s="4">
        <f>AND(Sales[[#This Row],[date]]&lt;=TY_YTDMax,Sales[[#This Row],[date]]&gt;=TY_YTDMin)*Sales[[#This Row],[sales]]</f>
        <v>0</v>
      </c>
      <c r="N612" s="4">
        <f>AND(Sales[[#This Row],[date]]&lt;=LY_YTDMax,Sales[[#This Row],[date]]&gt;=LY_YTDMin)*Sales[[#This Row],[sales]]</f>
        <v>894.63329999999996</v>
      </c>
      <c r="O612" s="4">
        <f>AND(Sales[[#This Row],[date]]&gt;=YoY_Min,Sales[[#This Row],[date]]&lt;=TY_YTDMax)*(Sales[[#This Row],[sales]]/Sales[[#This Row],[sqft]])</f>
        <v>0</v>
      </c>
      <c r="P612" s="4">
        <f>SUMIF(Sales[RegionStoretype],Sales[[#This Row],[RegionStoretype]],Sales[YoY_SSF])/Sales[[#This Row],[Region_TypeCount]]</f>
        <v>53.603836561720975</v>
      </c>
    </row>
    <row r="613" spans="1:16" x14ac:dyDescent="0.25">
      <c r="A613" s="1">
        <v>42741</v>
      </c>
      <c r="B613">
        <v>33</v>
      </c>
      <c r="C613">
        <v>10</v>
      </c>
      <c r="D613">
        <v>1504.9356</v>
      </c>
      <c r="E613">
        <f>INDEX(Stores[region],MATCH(Sales[[#This Row],[store_no]],Stores[store_no],0))</f>
        <v>3</v>
      </c>
      <c r="F613" t="str">
        <f>INDEX(Stores[storetype],MATCH(Sales[[#This Row],[store_no]],Stores[store_no],0))</f>
        <v>A</v>
      </c>
      <c r="G613" t="str">
        <f>INDEX(Stores[location_city],MATCH(Sales[[#This Row],[store_no]],Stores[store_no],0))</f>
        <v>Omaha</v>
      </c>
      <c r="H613" t="str">
        <f>INDEX(Stores[location_state],MATCH(Sales[[#This Row],[store_no]],Stores[store_no],0))</f>
        <v>Nebraska</v>
      </c>
      <c r="I613">
        <f>INDEX(Stores[sqft],MATCH(Sales[[#This Row],[store_no]],Stores[store_no],0))</f>
        <v>40700</v>
      </c>
      <c r="J613" s="4" t="str">
        <f>INDEX(Departments[dept_name],MATCH(Sales[[#This Row],[dept_no]],Departments[dept_no],0))</f>
        <v>Health</v>
      </c>
      <c r="K613" s="4" t="str">
        <f>CONCATENATE(Sales[[#This Row],[region]],Sales[[#This Row],[storetype]])</f>
        <v>3A</v>
      </c>
      <c r="L613" s="4">
        <f>INDEX(RegionStoreCount[Store Count],MATCH(Sales[[#This Row],[RegionStoretype]],RegionStoreCount[Region/Type],0))</f>
        <v>9</v>
      </c>
      <c r="M613" s="4">
        <f>AND(Sales[[#This Row],[date]]&lt;=TY_YTDMax,Sales[[#This Row],[date]]&gt;=TY_YTDMin)*Sales[[#This Row],[sales]]</f>
        <v>0</v>
      </c>
      <c r="N613" s="4">
        <f>AND(Sales[[#This Row],[date]]&lt;=LY_YTDMax,Sales[[#This Row],[date]]&gt;=LY_YTDMin)*Sales[[#This Row],[sales]]</f>
        <v>1504.9356</v>
      </c>
      <c r="O613" s="4">
        <f>AND(Sales[[#This Row],[date]]&gt;=YoY_Min,Sales[[#This Row],[date]]&lt;=TY_YTDMax)*(Sales[[#This Row],[sales]]/Sales[[#This Row],[sqft]])</f>
        <v>0</v>
      </c>
      <c r="P613" s="4">
        <f>SUMIF(Sales[RegionStoretype],Sales[[#This Row],[RegionStoretype]],Sales[YoY_SSF])/Sales[[#This Row],[Region_TypeCount]]</f>
        <v>53.603836561720975</v>
      </c>
    </row>
    <row r="614" spans="1:16" x14ac:dyDescent="0.25">
      <c r="A614" s="1">
        <v>42741</v>
      </c>
      <c r="B614">
        <v>33</v>
      </c>
      <c r="C614">
        <v>11</v>
      </c>
      <c r="D614">
        <v>30521.9696</v>
      </c>
      <c r="E614">
        <f>INDEX(Stores[region],MATCH(Sales[[#This Row],[store_no]],Stores[store_no],0))</f>
        <v>3</v>
      </c>
      <c r="F614" t="str">
        <f>INDEX(Stores[storetype],MATCH(Sales[[#This Row],[store_no]],Stores[store_no],0))</f>
        <v>A</v>
      </c>
      <c r="G614" t="str">
        <f>INDEX(Stores[location_city],MATCH(Sales[[#This Row],[store_no]],Stores[store_no],0))</f>
        <v>Omaha</v>
      </c>
      <c r="H614" t="str">
        <f>INDEX(Stores[location_state],MATCH(Sales[[#This Row],[store_no]],Stores[store_no],0))</f>
        <v>Nebraska</v>
      </c>
      <c r="I614">
        <f>INDEX(Stores[sqft],MATCH(Sales[[#This Row],[store_no]],Stores[store_no],0))</f>
        <v>40700</v>
      </c>
      <c r="J614" s="4" t="str">
        <f>INDEX(Departments[dept_name],MATCH(Sales[[#This Row],[dept_no]],Departments[dept_no],0))</f>
        <v>Home</v>
      </c>
      <c r="K614" s="4" t="str">
        <f>CONCATENATE(Sales[[#This Row],[region]],Sales[[#This Row],[storetype]])</f>
        <v>3A</v>
      </c>
      <c r="L614" s="4">
        <f>INDEX(RegionStoreCount[Store Count],MATCH(Sales[[#This Row],[RegionStoretype]],RegionStoreCount[Region/Type],0))</f>
        <v>9</v>
      </c>
      <c r="M614" s="4">
        <f>AND(Sales[[#This Row],[date]]&lt;=TY_YTDMax,Sales[[#This Row],[date]]&gt;=TY_YTDMin)*Sales[[#This Row],[sales]]</f>
        <v>0</v>
      </c>
      <c r="N614" s="4">
        <f>AND(Sales[[#This Row],[date]]&lt;=LY_YTDMax,Sales[[#This Row],[date]]&gt;=LY_YTDMin)*Sales[[#This Row],[sales]]</f>
        <v>30521.9696</v>
      </c>
      <c r="O614" s="4">
        <f>AND(Sales[[#This Row],[date]]&gt;=YoY_Min,Sales[[#This Row],[date]]&lt;=TY_YTDMax)*(Sales[[#This Row],[sales]]/Sales[[#This Row],[sqft]])</f>
        <v>0</v>
      </c>
      <c r="P614" s="4">
        <f>SUMIF(Sales[RegionStoretype],Sales[[#This Row],[RegionStoretype]],Sales[YoY_SSF])/Sales[[#This Row],[Region_TypeCount]]</f>
        <v>53.603836561720975</v>
      </c>
    </row>
    <row r="615" spans="1:16" x14ac:dyDescent="0.25">
      <c r="A615" s="1">
        <v>42741</v>
      </c>
      <c r="B615">
        <v>33</v>
      </c>
      <c r="C615">
        <v>12</v>
      </c>
      <c r="D615">
        <v>30055.962</v>
      </c>
      <c r="E615">
        <f>INDEX(Stores[region],MATCH(Sales[[#This Row],[store_no]],Stores[store_no],0))</f>
        <v>3</v>
      </c>
      <c r="F615" t="str">
        <f>INDEX(Stores[storetype],MATCH(Sales[[#This Row],[store_no]],Stores[store_no],0))</f>
        <v>A</v>
      </c>
      <c r="G615" t="str">
        <f>INDEX(Stores[location_city],MATCH(Sales[[#This Row],[store_no]],Stores[store_no],0))</f>
        <v>Omaha</v>
      </c>
      <c r="H615" t="str">
        <f>INDEX(Stores[location_state],MATCH(Sales[[#This Row],[store_no]],Stores[store_no],0))</f>
        <v>Nebraska</v>
      </c>
      <c r="I615">
        <f>INDEX(Stores[sqft],MATCH(Sales[[#This Row],[store_no]],Stores[store_no],0))</f>
        <v>40700</v>
      </c>
      <c r="J615" s="4" t="str">
        <f>INDEX(Departments[dept_name],MATCH(Sales[[#This Row],[dept_no]],Departments[dept_no],0))</f>
        <v>Jewelery</v>
      </c>
      <c r="K615" s="4" t="str">
        <f>CONCATENATE(Sales[[#This Row],[region]],Sales[[#This Row],[storetype]])</f>
        <v>3A</v>
      </c>
      <c r="L615" s="4">
        <f>INDEX(RegionStoreCount[Store Count],MATCH(Sales[[#This Row],[RegionStoretype]],RegionStoreCount[Region/Type],0))</f>
        <v>9</v>
      </c>
      <c r="M615" s="4">
        <f>AND(Sales[[#This Row],[date]]&lt;=TY_YTDMax,Sales[[#This Row],[date]]&gt;=TY_YTDMin)*Sales[[#This Row],[sales]]</f>
        <v>0</v>
      </c>
      <c r="N615" s="4">
        <f>AND(Sales[[#This Row],[date]]&lt;=LY_YTDMax,Sales[[#This Row],[date]]&gt;=LY_YTDMin)*Sales[[#This Row],[sales]]</f>
        <v>30055.962</v>
      </c>
      <c r="O615" s="4">
        <f>AND(Sales[[#This Row],[date]]&gt;=YoY_Min,Sales[[#This Row],[date]]&lt;=TY_YTDMax)*(Sales[[#This Row],[sales]]/Sales[[#This Row],[sqft]])</f>
        <v>0</v>
      </c>
      <c r="P615" s="4">
        <f>SUMIF(Sales[RegionStoretype],Sales[[#This Row],[RegionStoretype]],Sales[YoY_SSF])/Sales[[#This Row],[Region_TypeCount]]</f>
        <v>53.603836561720975</v>
      </c>
    </row>
    <row r="616" spans="1:16" x14ac:dyDescent="0.25">
      <c r="A616" s="1">
        <v>42741</v>
      </c>
      <c r="B616">
        <v>33</v>
      </c>
      <c r="C616">
        <v>13</v>
      </c>
      <c r="D616">
        <v>20783.177599999999</v>
      </c>
      <c r="E616">
        <f>INDEX(Stores[region],MATCH(Sales[[#This Row],[store_no]],Stores[store_no],0))</f>
        <v>3</v>
      </c>
      <c r="F616" t="str">
        <f>INDEX(Stores[storetype],MATCH(Sales[[#This Row],[store_no]],Stores[store_no],0))</f>
        <v>A</v>
      </c>
      <c r="G616" t="str">
        <f>INDEX(Stores[location_city],MATCH(Sales[[#This Row],[store_no]],Stores[store_no],0))</f>
        <v>Omaha</v>
      </c>
      <c r="H616" t="str">
        <f>INDEX(Stores[location_state],MATCH(Sales[[#This Row],[store_no]],Stores[store_no],0))</f>
        <v>Nebraska</v>
      </c>
      <c r="I616">
        <f>INDEX(Stores[sqft],MATCH(Sales[[#This Row],[store_no]],Stores[store_no],0))</f>
        <v>40700</v>
      </c>
      <c r="J616" s="4" t="str">
        <f>INDEX(Departments[dept_name],MATCH(Sales[[#This Row],[dept_no]],Departments[dept_no],0))</f>
        <v>Kids</v>
      </c>
      <c r="K616" s="4" t="str">
        <f>CONCATENATE(Sales[[#This Row],[region]],Sales[[#This Row],[storetype]])</f>
        <v>3A</v>
      </c>
      <c r="L616" s="4">
        <f>INDEX(RegionStoreCount[Store Count],MATCH(Sales[[#This Row],[RegionStoretype]],RegionStoreCount[Region/Type],0))</f>
        <v>9</v>
      </c>
      <c r="M616" s="4">
        <f>AND(Sales[[#This Row],[date]]&lt;=TY_YTDMax,Sales[[#This Row],[date]]&gt;=TY_YTDMin)*Sales[[#This Row],[sales]]</f>
        <v>0</v>
      </c>
      <c r="N616" s="4">
        <f>AND(Sales[[#This Row],[date]]&lt;=LY_YTDMax,Sales[[#This Row],[date]]&gt;=LY_YTDMin)*Sales[[#This Row],[sales]]</f>
        <v>20783.177599999999</v>
      </c>
      <c r="O616" s="4">
        <f>AND(Sales[[#This Row],[date]]&gt;=YoY_Min,Sales[[#This Row],[date]]&lt;=TY_YTDMax)*(Sales[[#This Row],[sales]]/Sales[[#This Row],[sqft]])</f>
        <v>0</v>
      </c>
      <c r="P616" s="4">
        <f>SUMIF(Sales[RegionStoretype],Sales[[#This Row],[RegionStoretype]],Sales[YoY_SSF])/Sales[[#This Row],[Region_TypeCount]]</f>
        <v>53.603836561720975</v>
      </c>
    </row>
    <row r="617" spans="1:16" x14ac:dyDescent="0.25">
      <c r="A617" s="1">
        <v>42741</v>
      </c>
      <c r="B617">
        <v>33</v>
      </c>
      <c r="C617">
        <v>14</v>
      </c>
      <c r="D617">
        <v>16740.350200000001</v>
      </c>
      <c r="E617">
        <f>INDEX(Stores[region],MATCH(Sales[[#This Row],[store_no]],Stores[store_no],0))</f>
        <v>3</v>
      </c>
      <c r="F617" t="str">
        <f>INDEX(Stores[storetype],MATCH(Sales[[#This Row],[store_no]],Stores[store_no],0))</f>
        <v>A</v>
      </c>
      <c r="G617" t="str">
        <f>INDEX(Stores[location_city],MATCH(Sales[[#This Row],[store_no]],Stores[store_no],0))</f>
        <v>Omaha</v>
      </c>
      <c r="H617" t="str">
        <f>INDEX(Stores[location_state],MATCH(Sales[[#This Row],[store_no]],Stores[store_no],0))</f>
        <v>Nebraska</v>
      </c>
      <c r="I617">
        <f>INDEX(Stores[sqft],MATCH(Sales[[#This Row],[store_no]],Stores[store_no],0))</f>
        <v>40700</v>
      </c>
      <c r="J617" s="4" t="str">
        <f>INDEX(Departments[dept_name],MATCH(Sales[[#This Row],[dept_no]],Departments[dept_no],0))</f>
        <v>Movies</v>
      </c>
      <c r="K617" s="4" t="str">
        <f>CONCATENATE(Sales[[#This Row],[region]],Sales[[#This Row],[storetype]])</f>
        <v>3A</v>
      </c>
      <c r="L617" s="4">
        <f>INDEX(RegionStoreCount[Store Count],MATCH(Sales[[#This Row],[RegionStoretype]],RegionStoreCount[Region/Type],0))</f>
        <v>9</v>
      </c>
      <c r="M617" s="4">
        <f>AND(Sales[[#This Row],[date]]&lt;=TY_YTDMax,Sales[[#This Row],[date]]&gt;=TY_YTDMin)*Sales[[#This Row],[sales]]</f>
        <v>0</v>
      </c>
      <c r="N617" s="4">
        <f>AND(Sales[[#This Row],[date]]&lt;=LY_YTDMax,Sales[[#This Row],[date]]&gt;=LY_YTDMin)*Sales[[#This Row],[sales]]</f>
        <v>16740.350200000001</v>
      </c>
      <c r="O617" s="4">
        <f>AND(Sales[[#This Row],[date]]&gt;=YoY_Min,Sales[[#This Row],[date]]&lt;=TY_YTDMax)*(Sales[[#This Row],[sales]]/Sales[[#This Row],[sqft]])</f>
        <v>0</v>
      </c>
      <c r="P617" s="4">
        <f>SUMIF(Sales[RegionStoretype],Sales[[#This Row],[RegionStoretype]],Sales[YoY_SSF])/Sales[[#This Row],[Region_TypeCount]]</f>
        <v>53.603836561720975</v>
      </c>
    </row>
    <row r="618" spans="1:16" x14ac:dyDescent="0.25">
      <c r="A618" s="1">
        <v>42741</v>
      </c>
      <c r="B618">
        <v>33</v>
      </c>
      <c r="C618">
        <v>15</v>
      </c>
      <c r="D618">
        <v>54819.313000000009</v>
      </c>
      <c r="E618">
        <f>INDEX(Stores[region],MATCH(Sales[[#This Row],[store_no]],Stores[store_no],0))</f>
        <v>3</v>
      </c>
      <c r="F618" t="str">
        <f>INDEX(Stores[storetype],MATCH(Sales[[#This Row],[store_no]],Stores[store_no],0))</f>
        <v>A</v>
      </c>
      <c r="G618" t="str">
        <f>INDEX(Stores[location_city],MATCH(Sales[[#This Row],[store_no]],Stores[store_no],0))</f>
        <v>Omaha</v>
      </c>
      <c r="H618" t="str">
        <f>INDEX(Stores[location_state],MATCH(Sales[[#This Row],[store_no]],Stores[store_no],0))</f>
        <v>Nebraska</v>
      </c>
      <c r="I618">
        <f>INDEX(Stores[sqft],MATCH(Sales[[#This Row],[store_no]],Stores[store_no],0))</f>
        <v>40700</v>
      </c>
      <c r="J618" s="4" t="str">
        <f>INDEX(Departments[dept_name],MATCH(Sales[[#This Row],[dept_no]],Departments[dept_no],0))</f>
        <v>Music</v>
      </c>
      <c r="K618" s="4" t="str">
        <f>CONCATENATE(Sales[[#This Row],[region]],Sales[[#This Row],[storetype]])</f>
        <v>3A</v>
      </c>
      <c r="L618" s="4">
        <f>INDEX(RegionStoreCount[Store Count],MATCH(Sales[[#This Row],[RegionStoretype]],RegionStoreCount[Region/Type],0))</f>
        <v>9</v>
      </c>
      <c r="M618" s="4">
        <f>AND(Sales[[#This Row],[date]]&lt;=TY_YTDMax,Sales[[#This Row],[date]]&gt;=TY_YTDMin)*Sales[[#This Row],[sales]]</f>
        <v>0</v>
      </c>
      <c r="N618" s="4">
        <f>AND(Sales[[#This Row],[date]]&lt;=LY_YTDMax,Sales[[#This Row],[date]]&gt;=LY_YTDMin)*Sales[[#This Row],[sales]]</f>
        <v>54819.313000000009</v>
      </c>
      <c r="O618" s="4">
        <f>AND(Sales[[#This Row],[date]]&gt;=YoY_Min,Sales[[#This Row],[date]]&lt;=TY_YTDMax)*(Sales[[#This Row],[sales]]/Sales[[#This Row],[sqft]])</f>
        <v>0</v>
      </c>
      <c r="P618" s="4">
        <f>SUMIF(Sales[RegionStoretype],Sales[[#This Row],[RegionStoretype]],Sales[YoY_SSF])/Sales[[#This Row],[Region_TypeCount]]</f>
        <v>53.603836561720975</v>
      </c>
    </row>
    <row r="619" spans="1:16" x14ac:dyDescent="0.25">
      <c r="A619" s="1">
        <v>42741</v>
      </c>
      <c r="B619">
        <v>33</v>
      </c>
      <c r="C619">
        <v>16</v>
      </c>
      <c r="D619">
        <v>69962.757500000007</v>
      </c>
      <c r="E619">
        <f>INDEX(Stores[region],MATCH(Sales[[#This Row],[store_no]],Stores[store_no],0))</f>
        <v>3</v>
      </c>
      <c r="F619" t="str">
        <f>INDEX(Stores[storetype],MATCH(Sales[[#This Row],[store_no]],Stores[store_no],0))</f>
        <v>A</v>
      </c>
      <c r="G619" t="str">
        <f>INDEX(Stores[location_city],MATCH(Sales[[#This Row],[store_no]],Stores[store_no],0))</f>
        <v>Omaha</v>
      </c>
      <c r="H619" t="str">
        <f>INDEX(Stores[location_state],MATCH(Sales[[#This Row],[store_no]],Stores[store_no],0))</f>
        <v>Nebraska</v>
      </c>
      <c r="I619">
        <f>INDEX(Stores[sqft],MATCH(Sales[[#This Row],[store_no]],Stores[store_no],0))</f>
        <v>40700</v>
      </c>
      <c r="J619" s="4" t="str">
        <f>INDEX(Departments[dept_name],MATCH(Sales[[#This Row],[dept_no]],Departments[dept_no],0))</f>
        <v>Outdoors</v>
      </c>
      <c r="K619" s="4" t="str">
        <f>CONCATENATE(Sales[[#This Row],[region]],Sales[[#This Row],[storetype]])</f>
        <v>3A</v>
      </c>
      <c r="L619" s="4">
        <f>INDEX(RegionStoreCount[Store Count],MATCH(Sales[[#This Row],[RegionStoretype]],RegionStoreCount[Region/Type],0))</f>
        <v>9</v>
      </c>
      <c r="M619" s="4">
        <f>AND(Sales[[#This Row],[date]]&lt;=TY_YTDMax,Sales[[#This Row],[date]]&gt;=TY_YTDMin)*Sales[[#This Row],[sales]]</f>
        <v>0</v>
      </c>
      <c r="N619" s="4">
        <f>AND(Sales[[#This Row],[date]]&lt;=LY_YTDMax,Sales[[#This Row],[date]]&gt;=LY_YTDMin)*Sales[[#This Row],[sales]]</f>
        <v>69962.757500000007</v>
      </c>
      <c r="O619" s="4">
        <f>AND(Sales[[#This Row],[date]]&gt;=YoY_Min,Sales[[#This Row],[date]]&lt;=TY_YTDMax)*(Sales[[#This Row],[sales]]/Sales[[#This Row],[sqft]])</f>
        <v>0</v>
      </c>
      <c r="P619" s="4">
        <f>SUMIF(Sales[RegionStoretype],Sales[[#This Row],[RegionStoretype]],Sales[YoY_SSF])/Sales[[#This Row],[Region_TypeCount]]</f>
        <v>53.603836561720975</v>
      </c>
    </row>
    <row r="620" spans="1:16" x14ac:dyDescent="0.25">
      <c r="A620" s="1">
        <v>42741</v>
      </c>
      <c r="B620">
        <v>33</v>
      </c>
      <c r="C620">
        <v>17</v>
      </c>
      <c r="D620">
        <v>79228.394499999995</v>
      </c>
      <c r="E620">
        <f>INDEX(Stores[region],MATCH(Sales[[#This Row],[store_no]],Stores[store_no],0))</f>
        <v>3</v>
      </c>
      <c r="F620" t="str">
        <f>INDEX(Stores[storetype],MATCH(Sales[[#This Row],[store_no]],Stores[store_no],0))</f>
        <v>A</v>
      </c>
      <c r="G620" t="str">
        <f>INDEX(Stores[location_city],MATCH(Sales[[#This Row],[store_no]],Stores[store_no],0))</f>
        <v>Omaha</v>
      </c>
      <c r="H620" t="str">
        <f>INDEX(Stores[location_state],MATCH(Sales[[#This Row],[store_no]],Stores[store_no],0))</f>
        <v>Nebraska</v>
      </c>
      <c r="I620">
        <f>INDEX(Stores[sqft],MATCH(Sales[[#This Row],[store_no]],Stores[store_no],0))</f>
        <v>40700</v>
      </c>
      <c r="J620" s="4" t="str">
        <f>INDEX(Departments[dept_name],MATCH(Sales[[#This Row],[dept_no]],Departments[dept_no],0))</f>
        <v>Shoes</v>
      </c>
      <c r="K620" s="4" t="str">
        <f>CONCATENATE(Sales[[#This Row],[region]],Sales[[#This Row],[storetype]])</f>
        <v>3A</v>
      </c>
      <c r="L620" s="4">
        <f>INDEX(RegionStoreCount[Store Count],MATCH(Sales[[#This Row],[RegionStoretype]],RegionStoreCount[Region/Type],0))</f>
        <v>9</v>
      </c>
      <c r="M620" s="4">
        <f>AND(Sales[[#This Row],[date]]&lt;=TY_YTDMax,Sales[[#This Row],[date]]&gt;=TY_YTDMin)*Sales[[#This Row],[sales]]</f>
        <v>0</v>
      </c>
      <c r="N620" s="4">
        <f>AND(Sales[[#This Row],[date]]&lt;=LY_YTDMax,Sales[[#This Row],[date]]&gt;=LY_YTDMin)*Sales[[#This Row],[sales]]</f>
        <v>79228.394499999995</v>
      </c>
      <c r="O620" s="4">
        <f>AND(Sales[[#This Row],[date]]&gt;=YoY_Min,Sales[[#This Row],[date]]&lt;=TY_YTDMax)*(Sales[[#This Row],[sales]]/Sales[[#This Row],[sqft]])</f>
        <v>0</v>
      </c>
      <c r="P620" s="4">
        <f>SUMIF(Sales[RegionStoretype],Sales[[#This Row],[RegionStoretype]],Sales[YoY_SSF])/Sales[[#This Row],[Region_TypeCount]]</f>
        <v>53.603836561720975</v>
      </c>
    </row>
    <row r="621" spans="1:16" x14ac:dyDescent="0.25">
      <c r="A621" s="1">
        <v>42741</v>
      </c>
      <c r="B621">
        <v>33</v>
      </c>
      <c r="C621">
        <v>19</v>
      </c>
      <c r="D621">
        <v>18439.206399999999</v>
      </c>
      <c r="E621">
        <f>INDEX(Stores[region],MATCH(Sales[[#This Row],[store_no]],Stores[store_no],0))</f>
        <v>3</v>
      </c>
      <c r="F621" t="str">
        <f>INDEX(Stores[storetype],MATCH(Sales[[#This Row],[store_no]],Stores[store_no],0))</f>
        <v>A</v>
      </c>
      <c r="G621" t="str">
        <f>INDEX(Stores[location_city],MATCH(Sales[[#This Row],[store_no]],Stores[store_no],0))</f>
        <v>Omaha</v>
      </c>
      <c r="H621" t="str">
        <f>INDEX(Stores[location_state],MATCH(Sales[[#This Row],[store_no]],Stores[store_no],0))</f>
        <v>Nebraska</v>
      </c>
      <c r="I621">
        <f>INDEX(Stores[sqft],MATCH(Sales[[#This Row],[store_no]],Stores[store_no],0))</f>
        <v>40700</v>
      </c>
      <c r="J621" s="4" t="str">
        <f>INDEX(Departments[dept_name],MATCH(Sales[[#This Row],[dept_no]],Departments[dept_no],0))</f>
        <v>Tools</v>
      </c>
      <c r="K621" s="4" t="str">
        <f>CONCATENATE(Sales[[#This Row],[region]],Sales[[#This Row],[storetype]])</f>
        <v>3A</v>
      </c>
      <c r="L621" s="4">
        <f>INDEX(RegionStoreCount[Store Count],MATCH(Sales[[#This Row],[RegionStoretype]],RegionStoreCount[Region/Type],0))</f>
        <v>9</v>
      </c>
      <c r="M621" s="4">
        <f>AND(Sales[[#This Row],[date]]&lt;=TY_YTDMax,Sales[[#This Row],[date]]&gt;=TY_YTDMin)*Sales[[#This Row],[sales]]</f>
        <v>0</v>
      </c>
      <c r="N621" s="4">
        <f>AND(Sales[[#This Row],[date]]&lt;=LY_YTDMax,Sales[[#This Row],[date]]&gt;=LY_YTDMin)*Sales[[#This Row],[sales]]</f>
        <v>18439.206399999999</v>
      </c>
      <c r="O621" s="4">
        <f>AND(Sales[[#This Row],[date]]&gt;=YoY_Min,Sales[[#This Row],[date]]&lt;=TY_YTDMax)*(Sales[[#This Row],[sales]]/Sales[[#This Row],[sqft]])</f>
        <v>0</v>
      </c>
      <c r="P621" s="4">
        <f>SUMIF(Sales[RegionStoretype],Sales[[#This Row],[RegionStoretype]],Sales[YoY_SSF])/Sales[[#This Row],[Region_TypeCount]]</f>
        <v>53.603836561720975</v>
      </c>
    </row>
    <row r="622" spans="1:16" x14ac:dyDescent="0.25">
      <c r="A622" s="1">
        <v>42741</v>
      </c>
      <c r="B622">
        <v>33</v>
      </c>
      <c r="C622">
        <v>20</v>
      </c>
      <c r="D622">
        <v>188.49</v>
      </c>
      <c r="E622">
        <f>INDEX(Stores[region],MATCH(Sales[[#This Row],[store_no]],Stores[store_no],0))</f>
        <v>3</v>
      </c>
      <c r="F622" t="str">
        <f>INDEX(Stores[storetype],MATCH(Sales[[#This Row],[store_no]],Stores[store_no],0))</f>
        <v>A</v>
      </c>
      <c r="G622" t="str">
        <f>INDEX(Stores[location_city],MATCH(Sales[[#This Row],[store_no]],Stores[store_no],0))</f>
        <v>Omaha</v>
      </c>
      <c r="H622" t="str">
        <f>INDEX(Stores[location_state],MATCH(Sales[[#This Row],[store_no]],Stores[store_no],0))</f>
        <v>Nebraska</v>
      </c>
      <c r="I622">
        <f>INDEX(Stores[sqft],MATCH(Sales[[#This Row],[store_no]],Stores[store_no],0))</f>
        <v>40700</v>
      </c>
      <c r="J622" s="4" t="str">
        <f>INDEX(Departments[dept_name],MATCH(Sales[[#This Row],[dept_no]],Departments[dept_no],0))</f>
        <v>Toys</v>
      </c>
      <c r="K622" s="4" t="str">
        <f>CONCATENATE(Sales[[#This Row],[region]],Sales[[#This Row],[storetype]])</f>
        <v>3A</v>
      </c>
      <c r="L622" s="4">
        <f>INDEX(RegionStoreCount[Store Count],MATCH(Sales[[#This Row],[RegionStoretype]],RegionStoreCount[Region/Type],0))</f>
        <v>9</v>
      </c>
      <c r="M622" s="4">
        <f>AND(Sales[[#This Row],[date]]&lt;=TY_YTDMax,Sales[[#This Row],[date]]&gt;=TY_YTDMin)*Sales[[#This Row],[sales]]</f>
        <v>0</v>
      </c>
      <c r="N622" s="4">
        <f>AND(Sales[[#This Row],[date]]&lt;=LY_YTDMax,Sales[[#This Row],[date]]&gt;=LY_YTDMin)*Sales[[#This Row],[sales]]</f>
        <v>188.49</v>
      </c>
      <c r="O622" s="4">
        <f>AND(Sales[[#This Row],[date]]&gt;=YoY_Min,Sales[[#This Row],[date]]&lt;=TY_YTDMax)*(Sales[[#This Row],[sales]]/Sales[[#This Row],[sqft]])</f>
        <v>0</v>
      </c>
      <c r="P622" s="4">
        <f>SUMIF(Sales[RegionStoretype],Sales[[#This Row],[RegionStoretype]],Sales[YoY_SSF])/Sales[[#This Row],[Region_TypeCount]]</f>
        <v>53.603836561720975</v>
      </c>
    </row>
    <row r="623" spans="1:16" x14ac:dyDescent="0.25">
      <c r="A623" s="1">
        <v>42741</v>
      </c>
      <c r="B623">
        <v>34</v>
      </c>
      <c r="C623">
        <v>1</v>
      </c>
      <c r="D623">
        <v>16204.310799999999</v>
      </c>
      <c r="E623">
        <f>INDEX(Stores[region],MATCH(Sales[[#This Row],[store_no]],Stores[store_no],0))</f>
        <v>1</v>
      </c>
      <c r="F623" t="str">
        <f>INDEX(Stores[storetype],MATCH(Sales[[#This Row],[store_no]],Stores[store_no],0))</f>
        <v>A</v>
      </c>
      <c r="G623" t="str">
        <f>INDEX(Stores[location_city],MATCH(Sales[[#This Row],[store_no]],Stores[store_no],0))</f>
        <v>Toledo</v>
      </c>
      <c r="H623" t="str">
        <f>INDEX(Stores[location_state],MATCH(Sales[[#This Row],[store_no]],Stores[store_no],0))</f>
        <v>Ohio</v>
      </c>
      <c r="I623">
        <f>INDEX(Stores[sqft],MATCH(Sales[[#This Row],[store_no]],Stores[store_no],0))</f>
        <v>207900</v>
      </c>
      <c r="J623" s="4" t="str">
        <f>INDEX(Departments[dept_name],MATCH(Sales[[#This Row],[dept_no]],Departments[dept_no],0))</f>
        <v>Automotive</v>
      </c>
      <c r="K623" s="4" t="str">
        <f>CONCATENATE(Sales[[#This Row],[region]],Sales[[#This Row],[storetype]])</f>
        <v>1A</v>
      </c>
      <c r="L623" s="4">
        <f>INDEX(RegionStoreCount[Store Count],MATCH(Sales[[#This Row],[RegionStoretype]],RegionStoreCount[Region/Type],0))</f>
        <v>5</v>
      </c>
      <c r="M623" s="4">
        <f>AND(Sales[[#This Row],[date]]&lt;=TY_YTDMax,Sales[[#This Row],[date]]&gt;=TY_YTDMin)*Sales[[#This Row],[sales]]</f>
        <v>0</v>
      </c>
      <c r="N623" s="4">
        <f>AND(Sales[[#This Row],[date]]&lt;=LY_YTDMax,Sales[[#This Row],[date]]&gt;=LY_YTDMin)*Sales[[#This Row],[sales]]</f>
        <v>16204.310799999999</v>
      </c>
      <c r="O623" s="4">
        <f>AND(Sales[[#This Row],[date]]&gt;=YoY_Min,Sales[[#This Row],[date]]&lt;=TY_YTDMax)*(Sales[[#This Row],[sales]]/Sales[[#This Row],[sqft]])</f>
        <v>0</v>
      </c>
      <c r="P623" s="4">
        <f>SUMIF(Sales[RegionStoretype],Sales[[#This Row],[RegionStoretype]],Sales[YoY_SSF])/Sales[[#This Row],[Region_TypeCount]]</f>
        <v>59.469551530910678</v>
      </c>
    </row>
    <row r="624" spans="1:16" x14ac:dyDescent="0.25">
      <c r="A624" s="1">
        <v>42741</v>
      </c>
      <c r="B624">
        <v>34</v>
      </c>
      <c r="C624">
        <v>2</v>
      </c>
      <c r="D624">
        <v>42317.171399999999</v>
      </c>
      <c r="E624">
        <f>INDEX(Stores[region],MATCH(Sales[[#This Row],[store_no]],Stores[store_no],0))</f>
        <v>1</v>
      </c>
      <c r="F624" t="str">
        <f>INDEX(Stores[storetype],MATCH(Sales[[#This Row],[store_no]],Stores[store_no],0))</f>
        <v>A</v>
      </c>
      <c r="G624" t="str">
        <f>INDEX(Stores[location_city],MATCH(Sales[[#This Row],[store_no]],Stores[store_no],0))</f>
        <v>Toledo</v>
      </c>
      <c r="H624" t="str">
        <f>INDEX(Stores[location_state],MATCH(Sales[[#This Row],[store_no]],Stores[store_no],0))</f>
        <v>Ohio</v>
      </c>
      <c r="I624">
        <f>INDEX(Stores[sqft],MATCH(Sales[[#This Row],[store_no]],Stores[store_no],0))</f>
        <v>207900</v>
      </c>
      <c r="J624" s="4" t="str">
        <f>INDEX(Departments[dept_name],MATCH(Sales[[#This Row],[dept_no]],Departments[dept_no],0))</f>
        <v>Baby</v>
      </c>
      <c r="K624" s="4" t="str">
        <f>CONCATENATE(Sales[[#This Row],[region]],Sales[[#This Row],[storetype]])</f>
        <v>1A</v>
      </c>
      <c r="L624" s="4">
        <f>INDEX(RegionStoreCount[Store Count],MATCH(Sales[[#This Row],[RegionStoretype]],RegionStoreCount[Region/Type],0))</f>
        <v>5</v>
      </c>
      <c r="M624" s="4">
        <f>AND(Sales[[#This Row],[date]]&lt;=TY_YTDMax,Sales[[#This Row],[date]]&gt;=TY_YTDMin)*Sales[[#This Row],[sales]]</f>
        <v>0</v>
      </c>
      <c r="N624" s="4">
        <f>AND(Sales[[#This Row],[date]]&lt;=LY_YTDMax,Sales[[#This Row],[date]]&gt;=LY_YTDMin)*Sales[[#This Row],[sales]]</f>
        <v>42317.171399999999</v>
      </c>
      <c r="O624" s="4">
        <f>AND(Sales[[#This Row],[date]]&gt;=YoY_Min,Sales[[#This Row],[date]]&lt;=TY_YTDMax)*(Sales[[#This Row],[sales]]/Sales[[#This Row],[sqft]])</f>
        <v>0</v>
      </c>
      <c r="P624" s="4">
        <f>SUMIF(Sales[RegionStoretype],Sales[[#This Row],[RegionStoretype]],Sales[YoY_SSF])/Sales[[#This Row],[Region_TypeCount]]</f>
        <v>59.469551530910678</v>
      </c>
    </row>
    <row r="625" spans="1:16" x14ac:dyDescent="0.25">
      <c r="A625" s="1">
        <v>42741</v>
      </c>
      <c r="B625">
        <v>34</v>
      </c>
      <c r="C625">
        <v>3</v>
      </c>
      <c r="D625">
        <v>175805.65299999999</v>
      </c>
      <c r="E625">
        <f>INDEX(Stores[region],MATCH(Sales[[#This Row],[store_no]],Stores[store_no],0))</f>
        <v>1</v>
      </c>
      <c r="F625" t="str">
        <f>INDEX(Stores[storetype],MATCH(Sales[[#This Row],[store_no]],Stores[store_no],0))</f>
        <v>A</v>
      </c>
      <c r="G625" t="str">
        <f>INDEX(Stores[location_city],MATCH(Sales[[#This Row],[store_no]],Stores[store_no],0))</f>
        <v>Toledo</v>
      </c>
      <c r="H625" t="str">
        <f>INDEX(Stores[location_state],MATCH(Sales[[#This Row],[store_no]],Stores[store_no],0))</f>
        <v>Ohio</v>
      </c>
      <c r="I625">
        <f>INDEX(Stores[sqft],MATCH(Sales[[#This Row],[store_no]],Stores[store_no],0))</f>
        <v>207900</v>
      </c>
      <c r="J625" s="4" t="str">
        <f>INDEX(Departments[dept_name],MATCH(Sales[[#This Row],[dept_no]],Departments[dept_no],0))</f>
        <v>Beauty</v>
      </c>
      <c r="K625" s="4" t="str">
        <f>CONCATENATE(Sales[[#This Row],[region]],Sales[[#This Row],[storetype]])</f>
        <v>1A</v>
      </c>
      <c r="L625" s="4">
        <f>INDEX(RegionStoreCount[Store Count],MATCH(Sales[[#This Row],[RegionStoretype]],RegionStoreCount[Region/Type],0))</f>
        <v>5</v>
      </c>
      <c r="M625" s="4">
        <f>AND(Sales[[#This Row],[date]]&lt;=TY_YTDMax,Sales[[#This Row],[date]]&gt;=TY_YTDMin)*Sales[[#This Row],[sales]]</f>
        <v>0</v>
      </c>
      <c r="N625" s="4">
        <f>AND(Sales[[#This Row],[date]]&lt;=LY_YTDMax,Sales[[#This Row],[date]]&gt;=LY_YTDMin)*Sales[[#This Row],[sales]]</f>
        <v>175805.65299999999</v>
      </c>
      <c r="O625" s="4">
        <f>AND(Sales[[#This Row],[date]]&gt;=YoY_Min,Sales[[#This Row],[date]]&lt;=TY_YTDMax)*(Sales[[#This Row],[sales]]/Sales[[#This Row],[sqft]])</f>
        <v>0</v>
      </c>
      <c r="P625" s="4">
        <f>SUMIF(Sales[RegionStoretype],Sales[[#This Row],[RegionStoretype]],Sales[YoY_SSF])/Sales[[#This Row],[Region_TypeCount]]</f>
        <v>59.469551530910678</v>
      </c>
    </row>
    <row r="626" spans="1:16" x14ac:dyDescent="0.25">
      <c r="A626" s="1">
        <v>42741</v>
      </c>
      <c r="B626">
        <v>34</v>
      </c>
      <c r="C626">
        <v>4</v>
      </c>
      <c r="D626">
        <v>26409.4064</v>
      </c>
      <c r="E626">
        <f>INDEX(Stores[region],MATCH(Sales[[#This Row],[store_no]],Stores[store_no],0))</f>
        <v>1</v>
      </c>
      <c r="F626" t="str">
        <f>INDEX(Stores[storetype],MATCH(Sales[[#This Row],[store_no]],Stores[store_no],0))</f>
        <v>A</v>
      </c>
      <c r="G626" t="str">
        <f>INDEX(Stores[location_city],MATCH(Sales[[#This Row],[store_no]],Stores[store_no],0))</f>
        <v>Toledo</v>
      </c>
      <c r="H626" t="str">
        <f>INDEX(Stores[location_state],MATCH(Sales[[#This Row],[store_no]],Stores[store_no],0))</f>
        <v>Ohio</v>
      </c>
      <c r="I626">
        <f>INDEX(Stores[sqft],MATCH(Sales[[#This Row],[store_no]],Stores[store_no],0))</f>
        <v>207900</v>
      </c>
      <c r="J626" s="4" t="str">
        <f>INDEX(Departments[dept_name],MATCH(Sales[[#This Row],[dept_no]],Departments[dept_no],0))</f>
        <v>Books</v>
      </c>
      <c r="K626" s="4" t="str">
        <f>CONCATENATE(Sales[[#This Row],[region]],Sales[[#This Row],[storetype]])</f>
        <v>1A</v>
      </c>
      <c r="L626" s="4">
        <f>INDEX(RegionStoreCount[Store Count],MATCH(Sales[[#This Row],[RegionStoretype]],RegionStoreCount[Region/Type],0))</f>
        <v>5</v>
      </c>
      <c r="M626" s="4">
        <f>AND(Sales[[#This Row],[date]]&lt;=TY_YTDMax,Sales[[#This Row],[date]]&gt;=TY_YTDMin)*Sales[[#This Row],[sales]]</f>
        <v>0</v>
      </c>
      <c r="N626" s="4">
        <f>AND(Sales[[#This Row],[date]]&lt;=LY_YTDMax,Sales[[#This Row],[date]]&gt;=LY_YTDMin)*Sales[[#This Row],[sales]]</f>
        <v>26409.4064</v>
      </c>
      <c r="O626" s="4">
        <f>AND(Sales[[#This Row],[date]]&gt;=YoY_Min,Sales[[#This Row],[date]]&lt;=TY_YTDMax)*(Sales[[#This Row],[sales]]/Sales[[#This Row],[sqft]])</f>
        <v>0</v>
      </c>
      <c r="P626" s="4">
        <f>SUMIF(Sales[RegionStoretype],Sales[[#This Row],[RegionStoretype]],Sales[YoY_SSF])/Sales[[#This Row],[Region_TypeCount]]</f>
        <v>59.469551530910678</v>
      </c>
    </row>
    <row r="627" spans="1:16" x14ac:dyDescent="0.25">
      <c r="A627" s="1">
        <v>42741</v>
      </c>
      <c r="B627">
        <v>34</v>
      </c>
      <c r="C627">
        <v>5</v>
      </c>
      <c r="D627">
        <v>253149.89500000002</v>
      </c>
      <c r="E627">
        <f>INDEX(Stores[region],MATCH(Sales[[#This Row],[store_no]],Stores[store_no],0))</f>
        <v>1</v>
      </c>
      <c r="F627" t="str">
        <f>INDEX(Stores[storetype],MATCH(Sales[[#This Row],[store_no]],Stores[store_no],0))</f>
        <v>A</v>
      </c>
      <c r="G627" t="str">
        <f>INDEX(Stores[location_city],MATCH(Sales[[#This Row],[store_no]],Stores[store_no],0))</f>
        <v>Toledo</v>
      </c>
      <c r="H627" t="str">
        <f>INDEX(Stores[location_state],MATCH(Sales[[#This Row],[store_no]],Stores[store_no],0))</f>
        <v>Ohio</v>
      </c>
      <c r="I627">
        <f>INDEX(Stores[sqft],MATCH(Sales[[#This Row],[store_no]],Stores[store_no],0))</f>
        <v>207900</v>
      </c>
      <c r="J627" s="4" t="str">
        <f>INDEX(Departments[dept_name],MATCH(Sales[[#This Row],[dept_no]],Departments[dept_no],0))</f>
        <v>Clothing</v>
      </c>
      <c r="K627" s="4" t="str">
        <f>CONCATENATE(Sales[[#This Row],[region]],Sales[[#This Row],[storetype]])</f>
        <v>1A</v>
      </c>
      <c r="L627" s="4">
        <f>INDEX(RegionStoreCount[Store Count],MATCH(Sales[[#This Row],[RegionStoretype]],RegionStoreCount[Region/Type],0))</f>
        <v>5</v>
      </c>
      <c r="M627" s="4">
        <f>AND(Sales[[#This Row],[date]]&lt;=TY_YTDMax,Sales[[#This Row],[date]]&gt;=TY_YTDMin)*Sales[[#This Row],[sales]]</f>
        <v>0</v>
      </c>
      <c r="N627" s="4">
        <f>AND(Sales[[#This Row],[date]]&lt;=LY_YTDMax,Sales[[#This Row],[date]]&gt;=LY_YTDMin)*Sales[[#This Row],[sales]]</f>
        <v>253149.89500000002</v>
      </c>
      <c r="O627" s="4">
        <f>AND(Sales[[#This Row],[date]]&gt;=YoY_Min,Sales[[#This Row],[date]]&lt;=TY_YTDMax)*(Sales[[#This Row],[sales]]/Sales[[#This Row],[sqft]])</f>
        <v>0</v>
      </c>
      <c r="P627" s="4">
        <f>SUMIF(Sales[RegionStoretype],Sales[[#This Row],[RegionStoretype]],Sales[YoY_SSF])/Sales[[#This Row],[Region_TypeCount]]</f>
        <v>59.469551530910678</v>
      </c>
    </row>
    <row r="628" spans="1:16" x14ac:dyDescent="0.25">
      <c r="A628" s="1">
        <v>42741</v>
      </c>
      <c r="B628">
        <v>34</v>
      </c>
      <c r="C628">
        <v>6</v>
      </c>
      <c r="D628">
        <v>54924.1198</v>
      </c>
      <c r="E628">
        <f>INDEX(Stores[region],MATCH(Sales[[#This Row],[store_no]],Stores[store_no],0))</f>
        <v>1</v>
      </c>
      <c r="F628" t="str">
        <f>INDEX(Stores[storetype],MATCH(Sales[[#This Row],[store_no]],Stores[store_no],0))</f>
        <v>A</v>
      </c>
      <c r="G628" t="str">
        <f>INDEX(Stores[location_city],MATCH(Sales[[#This Row],[store_no]],Stores[store_no],0))</f>
        <v>Toledo</v>
      </c>
      <c r="H628" t="str">
        <f>INDEX(Stores[location_state],MATCH(Sales[[#This Row],[store_no]],Stores[store_no],0))</f>
        <v>Ohio</v>
      </c>
      <c r="I628">
        <f>INDEX(Stores[sqft],MATCH(Sales[[#This Row],[store_no]],Stores[store_no],0))</f>
        <v>207900</v>
      </c>
      <c r="J628" s="4" t="str">
        <f>INDEX(Departments[dept_name],MATCH(Sales[[#This Row],[dept_no]],Departments[dept_no],0))</f>
        <v>Computers</v>
      </c>
      <c r="K628" s="4" t="str">
        <f>CONCATENATE(Sales[[#This Row],[region]],Sales[[#This Row],[storetype]])</f>
        <v>1A</v>
      </c>
      <c r="L628" s="4">
        <f>INDEX(RegionStoreCount[Store Count],MATCH(Sales[[#This Row],[RegionStoretype]],RegionStoreCount[Region/Type],0))</f>
        <v>5</v>
      </c>
      <c r="M628" s="4">
        <f>AND(Sales[[#This Row],[date]]&lt;=TY_YTDMax,Sales[[#This Row],[date]]&gt;=TY_YTDMin)*Sales[[#This Row],[sales]]</f>
        <v>0</v>
      </c>
      <c r="N628" s="4">
        <f>AND(Sales[[#This Row],[date]]&lt;=LY_YTDMax,Sales[[#This Row],[date]]&gt;=LY_YTDMin)*Sales[[#This Row],[sales]]</f>
        <v>54924.1198</v>
      </c>
      <c r="O628" s="4">
        <f>AND(Sales[[#This Row],[date]]&gt;=YoY_Min,Sales[[#This Row],[date]]&lt;=TY_YTDMax)*(Sales[[#This Row],[sales]]/Sales[[#This Row],[sqft]])</f>
        <v>0</v>
      </c>
      <c r="P628" s="4">
        <f>SUMIF(Sales[RegionStoretype],Sales[[#This Row],[RegionStoretype]],Sales[YoY_SSF])/Sales[[#This Row],[Region_TypeCount]]</f>
        <v>59.469551530910678</v>
      </c>
    </row>
    <row r="629" spans="1:16" x14ac:dyDescent="0.25">
      <c r="A629" s="1">
        <v>42741</v>
      </c>
      <c r="B629">
        <v>34</v>
      </c>
      <c r="C629">
        <v>7</v>
      </c>
      <c r="D629">
        <v>70591.73000000001</v>
      </c>
      <c r="E629">
        <f>INDEX(Stores[region],MATCH(Sales[[#This Row],[store_no]],Stores[store_no],0))</f>
        <v>1</v>
      </c>
      <c r="F629" t="str">
        <f>INDEX(Stores[storetype],MATCH(Sales[[#This Row],[store_no]],Stores[store_no],0))</f>
        <v>A</v>
      </c>
      <c r="G629" t="str">
        <f>INDEX(Stores[location_city],MATCH(Sales[[#This Row],[store_no]],Stores[store_no],0))</f>
        <v>Toledo</v>
      </c>
      <c r="H629" t="str">
        <f>INDEX(Stores[location_state],MATCH(Sales[[#This Row],[store_no]],Stores[store_no],0))</f>
        <v>Ohio</v>
      </c>
      <c r="I629">
        <f>INDEX(Stores[sqft],MATCH(Sales[[#This Row],[store_no]],Stores[store_no],0))</f>
        <v>207900</v>
      </c>
      <c r="J629" s="4" t="str">
        <f>INDEX(Departments[dept_name],MATCH(Sales[[#This Row],[dept_no]],Departments[dept_no],0))</f>
        <v>Electronics</v>
      </c>
      <c r="K629" s="4" t="str">
        <f>CONCATENATE(Sales[[#This Row],[region]],Sales[[#This Row],[storetype]])</f>
        <v>1A</v>
      </c>
      <c r="L629" s="4">
        <f>INDEX(RegionStoreCount[Store Count],MATCH(Sales[[#This Row],[RegionStoretype]],RegionStoreCount[Region/Type],0))</f>
        <v>5</v>
      </c>
      <c r="M629" s="4">
        <f>AND(Sales[[#This Row],[date]]&lt;=TY_YTDMax,Sales[[#This Row],[date]]&gt;=TY_YTDMin)*Sales[[#This Row],[sales]]</f>
        <v>0</v>
      </c>
      <c r="N629" s="4">
        <f>AND(Sales[[#This Row],[date]]&lt;=LY_YTDMax,Sales[[#This Row],[date]]&gt;=LY_YTDMin)*Sales[[#This Row],[sales]]</f>
        <v>70591.73000000001</v>
      </c>
      <c r="O629" s="4">
        <f>AND(Sales[[#This Row],[date]]&gt;=YoY_Min,Sales[[#This Row],[date]]&lt;=TY_YTDMax)*(Sales[[#This Row],[sales]]/Sales[[#This Row],[sqft]])</f>
        <v>0</v>
      </c>
      <c r="P629" s="4">
        <f>SUMIF(Sales[RegionStoretype],Sales[[#This Row],[RegionStoretype]],Sales[YoY_SSF])/Sales[[#This Row],[Region_TypeCount]]</f>
        <v>59.469551530910678</v>
      </c>
    </row>
    <row r="630" spans="1:16" x14ac:dyDescent="0.25">
      <c r="A630" s="1">
        <v>42741</v>
      </c>
      <c r="B630">
        <v>34</v>
      </c>
      <c r="C630">
        <v>8</v>
      </c>
      <c r="D630">
        <v>20576.690200000001</v>
      </c>
      <c r="E630">
        <f>INDEX(Stores[region],MATCH(Sales[[#This Row],[store_no]],Stores[store_no],0))</f>
        <v>1</v>
      </c>
      <c r="F630" t="str">
        <f>INDEX(Stores[storetype],MATCH(Sales[[#This Row],[store_no]],Stores[store_no],0))</f>
        <v>A</v>
      </c>
      <c r="G630" t="str">
        <f>INDEX(Stores[location_city],MATCH(Sales[[#This Row],[store_no]],Stores[store_no],0))</f>
        <v>Toledo</v>
      </c>
      <c r="H630" t="str">
        <f>INDEX(Stores[location_state],MATCH(Sales[[#This Row],[store_no]],Stores[store_no],0))</f>
        <v>Ohio</v>
      </c>
      <c r="I630">
        <f>INDEX(Stores[sqft],MATCH(Sales[[#This Row],[store_no]],Stores[store_no],0))</f>
        <v>207900</v>
      </c>
      <c r="J630" s="4" t="str">
        <f>INDEX(Departments[dept_name],MATCH(Sales[[#This Row],[dept_no]],Departments[dept_no],0))</f>
        <v>Games</v>
      </c>
      <c r="K630" s="4" t="str">
        <f>CONCATENATE(Sales[[#This Row],[region]],Sales[[#This Row],[storetype]])</f>
        <v>1A</v>
      </c>
      <c r="L630" s="4">
        <f>INDEX(RegionStoreCount[Store Count],MATCH(Sales[[#This Row],[RegionStoretype]],RegionStoreCount[Region/Type],0))</f>
        <v>5</v>
      </c>
      <c r="M630" s="4">
        <f>AND(Sales[[#This Row],[date]]&lt;=TY_YTDMax,Sales[[#This Row],[date]]&gt;=TY_YTDMin)*Sales[[#This Row],[sales]]</f>
        <v>0</v>
      </c>
      <c r="N630" s="4">
        <f>AND(Sales[[#This Row],[date]]&lt;=LY_YTDMax,Sales[[#This Row],[date]]&gt;=LY_YTDMin)*Sales[[#This Row],[sales]]</f>
        <v>20576.690200000001</v>
      </c>
      <c r="O630" s="4">
        <f>AND(Sales[[#This Row],[date]]&gt;=YoY_Min,Sales[[#This Row],[date]]&lt;=TY_YTDMax)*(Sales[[#This Row],[sales]]/Sales[[#This Row],[sqft]])</f>
        <v>0</v>
      </c>
      <c r="P630" s="4">
        <f>SUMIF(Sales[RegionStoretype],Sales[[#This Row],[RegionStoretype]],Sales[YoY_SSF])/Sales[[#This Row],[Region_TypeCount]]</f>
        <v>59.469551530910678</v>
      </c>
    </row>
    <row r="631" spans="1:16" x14ac:dyDescent="0.25">
      <c r="A631" s="1">
        <v>42741</v>
      </c>
      <c r="B631">
        <v>34</v>
      </c>
      <c r="C631">
        <v>9</v>
      </c>
      <c r="D631">
        <v>1208.7150999999999</v>
      </c>
      <c r="E631">
        <f>INDEX(Stores[region],MATCH(Sales[[#This Row],[store_no]],Stores[store_no],0))</f>
        <v>1</v>
      </c>
      <c r="F631" t="str">
        <f>INDEX(Stores[storetype],MATCH(Sales[[#This Row],[store_no]],Stores[store_no],0))</f>
        <v>A</v>
      </c>
      <c r="G631" t="str">
        <f>INDEX(Stores[location_city],MATCH(Sales[[#This Row],[store_no]],Stores[store_no],0))</f>
        <v>Toledo</v>
      </c>
      <c r="H631" t="str">
        <f>INDEX(Stores[location_state],MATCH(Sales[[#This Row],[store_no]],Stores[store_no],0))</f>
        <v>Ohio</v>
      </c>
      <c r="I631">
        <f>INDEX(Stores[sqft],MATCH(Sales[[#This Row],[store_no]],Stores[store_no],0))</f>
        <v>207900</v>
      </c>
      <c r="J631" s="4" t="str">
        <f>INDEX(Departments[dept_name],MATCH(Sales[[#This Row],[dept_no]],Departments[dept_no],0))</f>
        <v>Garden</v>
      </c>
      <c r="K631" s="4" t="str">
        <f>CONCATENATE(Sales[[#This Row],[region]],Sales[[#This Row],[storetype]])</f>
        <v>1A</v>
      </c>
      <c r="L631" s="4">
        <f>INDEX(RegionStoreCount[Store Count],MATCH(Sales[[#This Row],[RegionStoretype]],RegionStoreCount[Region/Type],0))</f>
        <v>5</v>
      </c>
      <c r="M631" s="4">
        <f>AND(Sales[[#This Row],[date]]&lt;=TY_YTDMax,Sales[[#This Row],[date]]&gt;=TY_YTDMin)*Sales[[#This Row],[sales]]</f>
        <v>0</v>
      </c>
      <c r="N631" s="4">
        <f>AND(Sales[[#This Row],[date]]&lt;=LY_YTDMax,Sales[[#This Row],[date]]&gt;=LY_YTDMin)*Sales[[#This Row],[sales]]</f>
        <v>1208.7150999999999</v>
      </c>
      <c r="O631" s="4">
        <f>AND(Sales[[#This Row],[date]]&gt;=YoY_Min,Sales[[#This Row],[date]]&lt;=TY_YTDMax)*(Sales[[#This Row],[sales]]/Sales[[#This Row],[sqft]])</f>
        <v>0</v>
      </c>
      <c r="P631" s="4">
        <f>SUMIF(Sales[RegionStoretype],Sales[[#This Row],[RegionStoretype]],Sales[YoY_SSF])/Sales[[#This Row],[Region_TypeCount]]</f>
        <v>59.469551530910678</v>
      </c>
    </row>
    <row r="632" spans="1:16" x14ac:dyDescent="0.25">
      <c r="A632" s="1">
        <v>42741</v>
      </c>
      <c r="B632">
        <v>34</v>
      </c>
      <c r="C632">
        <v>10</v>
      </c>
      <c r="D632">
        <v>13185.662199999999</v>
      </c>
      <c r="E632">
        <f>INDEX(Stores[region],MATCH(Sales[[#This Row],[store_no]],Stores[store_no],0))</f>
        <v>1</v>
      </c>
      <c r="F632" t="str">
        <f>INDEX(Stores[storetype],MATCH(Sales[[#This Row],[store_no]],Stores[store_no],0))</f>
        <v>A</v>
      </c>
      <c r="G632" t="str">
        <f>INDEX(Stores[location_city],MATCH(Sales[[#This Row],[store_no]],Stores[store_no],0))</f>
        <v>Toledo</v>
      </c>
      <c r="H632" t="str">
        <f>INDEX(Stores[location_state],MATCH(Sales[[#This Row],[store_no]],Stores[store_no],0))</f>
        <v>Ohio</v>
      </c>
      <c r="I632">
        <f>INDEX(Stores[sqft],MATCH(Sales[[#This Row],[store_no]],Stores[store_no],0))</f>
        <v>207900</v>
      </c>
      <c r="J632" s="4" t="str">
        <f>INDEX(Departments[dept_name],MATCH(Sales[[#This Row],[dept_no]],Departments[dept_no],0))</f>
        <v>Health</v>
      </c>
      <c r="K632" s="4" t="str">
        <f>CONCATENATE(Sales[[#This Row],[region]],Sales[[#This Row],[storetype]])</f>
        <v>1A</v>
      </c>
      <c r="L632" s="4">
        <f>INDEX(RegionStoreCount[Store Count],MATCH(Sales[[#This Row],[RegionStoretype]],RegionStoreCount[Region/Type],0))</f>
        <v>5</v>
      </c>
      <c r="M632" s="4">
        <f>AND(Sales[[#This Row],[date]]&lt;=TY_YTDMax,Sales[[#This Row],[date]]&gt;=TY_YTDMin)*Sales[[#This Row],[sales]]</f>
        <v>0</v>
      </c>
      <c r="N632" s="4">
        <f>AND(Sales[[#This Row],[date]]&lt;=LY_YTDMax,Sales[[#This Row],[date]]&gt;=LY_YTDMin)*Sales[[#This Row],[sales]]</f>
        <v>13185.662199999999</v>
      </c>
      <c r="O632" s="4">
        <f>AND(Sales[[#This Row],[date]]&gt;=YoY_Min,Sales[[#This Row],[date]]&lt;=TY_YTDMax)*(Sales[[#This Row],[sales]]/Sales[[#This Row],[sqft]])</f>
        <v>0</v>
      </c>
      <c r="P632" s="4">
        <f>SUMIF(Sales[RegionStoretype],Sales[[#This Row],[RegionStoretype]],Sales[YoY_SSF])/Sales[[#This Row],[Region_TypeCount]]</f>
        <v>59.469551530910678</v>
      </c>
    </row>
    <row r="633" spans="1:16" x14ac:dyDescent="0.25">
      <c r="A633" s="1">
        <v>42741</v>
      </c>
      <c r="B633">
        <v>34</v>
      </c>
      <c r="C633">
        <v>11</v>
      </c>
      <c r="D633">
        <v>91647.387600000002</v>
      </c>
      <c r="E633">
        <f>INDEX(Stores[region],MATCH(Sales[[#This Row],[store_no]],Stores[store_no],0))</f>
        <v>1</v>
      </c>
      <c r="F633" t="str">
        <f>INDEX(Stores[storetype],MATCH(Sales[[#This Row],[store_no]],Stores[store_no],0))</f>
        <v>A</v>
      </c>
      <c r="G633" t="str">
        <f>INDEX(Stores[location_city],MATCH(Sales[[#This Row],[store_no]],Stores[store_no],0))</f>
        <v>Toledo</v>
      </c>
      <c r="H633" t="str">
        <f>INDEX(Stores[location_state],MATCH(Sales[[#This Row],[store_no]],Stores[store_no],0))</f>
        <v>Ohio</v>
      </c>
      <c r="I633">
        <f>INDEX(Stores[sqft],MATCH(Sales[[#This Row],[store_no]],Stores[store_no],0))</f>
        <v>207900</v>
      </c>
      <c r="J633" s="4" t="str">
        <f>INDEX(Departments[dept_name],MATCH(Sales[[#This Row],[dept_no]],Departments[dept_no],0))</f>
        <v>Home</v>
      </c>
      <c r="K633" s="4" t="str">
        <f>CONCATENATE(Sales[[#This Row],[region]],Sales[[#This Row],[storetype]])</f>
        <v>1A</v>
      </c>
      <c r="L633" s="4">
        <f>INDEX(RegionStoreCount[Store Count],MATCH(Sales[[#This Row],[RegionStoretype]],RegionStoreCount[Region/Type],0))</f>
        <v>5</v>
      </c>
      <c r="M633" s="4">
        <f>AND(Sales[[#This Row],[date]]&lt;=TY_YTDMax,Sales[[#This Row],[date]]&gt;=TY_YTDMin)*Sales[[#This Row],[sales]]</f>
        <v>0</v>
      </c>
      <c r="N633" s="4">
        <f>AND(Sales[[#This Row],[date]]&lt;=LY_YTDMax,Sales[[#This Row],[date]]&gt;=LY_YTDMin)*Sales[[#This Row],[sales]]</f>
        <v>91647.387600000002</v>
      </c>
      <c r="O633" s="4">
        <f>AND(Sales[[#This Row],[date]]&gt;=YoY_Min,Sales[[#This Row],[date]]&lt;=TY_YTDMax)*(Sales[[#This Row],[sales]]/Sales[[#This Row],[sqft]])</f>
        <v>0</v>
      </c>
      <c r="P633" s="4">
        <f>SUMIF(Sales[RegionStoretype],Sales[[#This Row],[RegionStoretype]],Sales[YoY_SSF])/Sales[[#This Row],[Region_TypeCount]]</f>
        <v>59.469551530910678</v>
      </c>
    </row>
    <row r="634" spans="1:16" x14ac:dyDescent="0.25">
      <c r="A634" s="1">
        <v>42741</v>
      </c>
      <c r="B634">
        <v>34</v>
      </c>
      <c r="C634">
        <v>12</v>
      </c>
      <c r="D634">
        <v>67832.429699999993</v>
      </c>
      <c r="E634">
        <f>INDEX(Stores[region],MATCH(Sales[[#This Row],[store_no]],Stores[store_no],0))</f>
        <v>1</v>
      </c>
      <c r="F634" t="str">
        <f>INDEX(Stores[storetype],MATCH(Sales[[#This Row],[store_no]],Stores[store_no],0))</f>
        <v>A</v>
      </c>
      <c r="G634" t="str">
        <f>INDEX(Stores[location_city],MATCH(Sales[[#This Row],[store_no]],Stores[store_no],0))</f>
        <v>Toledo</v>
      </c>
      <c r="H634" t="str">
        <f>INDEX(Stores[location_state],MATCH(Sales[[#This Row],[store_no]],Stores[store_no],0))</f>
        <v>Ohio</v>
      </c>
      <c r="I634">
        <f>INDEX(Stores[sqft],MATCH(Sales[[#This Row],[store_no]],Stores[store_no],0))</f>
        <v>207900</v>
      </c>
      <c r="J634" s="4" t="str">
        <f>INDEX(Departments[dept_name],MATCH(Sales[[#This Row],[dept_no]],Departments[dept_no],0))</f>
        <v>Jewelery</v>
      </c>
      <c r="K634" s="4" t="str">
        <f>CONCATENATE(Sales[[#This Row],[region]],Sales[[#This Row],[storetype]])</f>
        <v>1A</v>
      </c>
      <c r="L634" s="4">
        <f>INDEX(RegionStoreCount[Store Count],MATCH(Sales[[#This Row],[RegionStoretype]],RegionStoreCount[Region/Type],0))</f>
        <v>5</v>
      </c>
      <c r="M634" s="4">
        <f>AND(Sales[[#This Row],[date]]&lt;=TY_YTDMax,Sales[[#This Row],[date]]&gt;=TY_YTDMin)*Sales[[#This Row],[sales]]</f>
        <v>0</v>
      </c>
      <c r="N634" s="4">
        <f>AND(Sales[[#This Row],[date]]&lt;=LY_YTDMax,Sales[[#This Row],[date]]&gt;=LY_YTDMin)*Sales[[#This Row],[sales]]</f>
        <v>67832.429699999993</v>
      </c>
      <c r="O634" s="4">
        <f>AND(Sales[[#This Row],[date]]&gt;=YoY_Min,Sales[[#This Row],[date]]&lt;=TY_YTDMax)*(Sales[[#This Row],[sales]]/Sales[[#This Row],[sqft]])</f>
        <v>0</v>
      </c>
      <c r="P634" s="4">
        <f>SUMIF(Sales[RegionStoretype],Sales[[#This Row],[RegionStoretype]],Sales[YoY_SSF])/Sales[[#This Row],[Region_TypeCount]]</f>
        <v>59.469551530910678</v>
      </c>
    </row>
    <row r="635" spans="1:16" x14ac:dyDescent="0.25">
      <c r="A635" s="1">
        <v>42741</v>
      </c>
      <c r="B635">
        <v>34</v>
      </c>
      <c r="C635">
        <v>13</v>
      </c>
      <c r="D635">
        <v>67432.576100000006</v>
      </c>
      <c r="E635">
        <f>INDEX(Stores[region],MATCH(Sales[[#This Row],[store_no]],Stores[store_no],0))</f>
        <v>1</v>
      </c>
      <c r="F635" t="str">
        <f>INDEX(Stores[storetype],MATCH(Sales[[#This Row],[store_no]],Stores[store_no],0))</f>
        <v>A</v>
      </c>
      <c r="G635" t="str">
        <f>INDEX(Stores[location_city],MATCH(Sales[[#This Row],[store_no]],Stores[store_no],0))</f>
        <v>Toledo</v>
      </c>
      <c r="H635" t="str">
        <f>INDEX(Stores[location_state],MATCH(Sales[[#This Row],[store_no]],Stores[store_no],0))</f>
        <v>Ohio</v>
      </c>
      <c r="I635">
        <f>INDEX(Stores[sqft],MATCH(Sales[[#This Row],[store_no]],Stores[store_no],0))</f>
        <v>207900</v>
      </c>
      <c r="J635" s="4" t="str">
        <f>INDEX(Departments[dept_name],MATCH(Sales[[#This Row],[dept_no]],Departments[dept_no],0))</f>
        <v>Kids</v>
      </c>
      <c r="K635" s="4" t="str">
        <f>CONCATENATE(Sales[[#This Row],[region]],Sales[[#This Row],[storetype]])</f>
        <v>1A</v>
      </c>
      <c r="L635" s="4">
        <f>INDEX(RegionStoreCount[Store Count],MATCH(Sales[[#This Row],[RegionStoretype]],RegionStoreCount[Region/Type],0))</f>
        <v>5</v>
      </c>
      <c r="M635" s="4">
        <f>AND(Sales[[#This Row],[date]]&lt;=TY_YTDMax,Sales[[#This Row],[date]]&gt;=TY_YTDMin)*Sales[[#This Row],[sales]]</f>
        <v>0</v>
      </c>
      <c r="N635" s="4">
        <f>AND(Sales[[#This Row],[date]]&lt;=LY_YTDMax,Sales[[#This Row],[date]]&gt;=LY_YTDMin)*Sales[[#This Row],[sales]]</f>
        <v>67432.576100000006</v>
      </c>
      <c r="O635" s="4">
        <f>AND(Sales[[#This Row],[date]]&gt;=YoY_Min,Sales[[#This Row],[date]]&lt;=TY_YTDMax)*(Sales[[#This Row],[sales]]/Sales[[#This Row],[sqft]])</f>
        <v>0</v>
      </c>
      <c r="P635" s="4">
        <f>SUMIF(Sales[RegionStoretype],Sales[[#This Row],[RegionStoretype]],Sales[YoY_SSF])/Sales[[#This Row],[Region_TypeCount]]</f>
        <v>59.469551530910678</v>
      </c>
    </row>
    <row r="636" spans="1:16" x14ac:dyDescent="0.25">
      <c r="A636" s="1">
        <v>42741</v>
      </c>
      <c r="B636">
        <v>34</v>
      </c>
      <c r="C636">
        <v>14</v>
      </c>
      <c r="D636">
        <v>96463.621599999999</v>
      </c>
      <c r="E636">
        <f>INDEX(Stores[region],MATCH(Sales[[#This Row],[store_no]],Stores[store_no],0))</f>
        <v>1</v>
      </c>
      <c r="F636" t="str">
        <f>INDEX(Stores[storetype],MATCH(Sales[[#This Row],[store_no]],Stores[store_no],0))</f>
        <v>A</v>
      </c>
      <c r="G636" t="str">
        <f>INDEX(Stores[location_city],MATCH(Sales[[#This Row],[store_no]],Stores[store_no],0))</f>
        <v>Toledo</v>
      </c>
      <c r="H636" t="str">
        <f>INDEX(Stores[location_state],MATCH(Sales[[#This Row],[store_no]],Stores[store_no],0))</f>
        <v>Ohio</v>
      </c>
      <c r="I636">
        <f>INDEX(Stores[sqft],MATCH(Sales[[#This Row],[store_no]],Stores[store_no],0))</f>
        <v>207900</v>
      </c>
      <c r="J636" s="4" t="str">
        <f>INDEX(Departments[dept_name],MATCH(Sales[[#This Row],[dept_no]],Departments[dept_no],0))</f>
        <v>Movies</v>
      </c>
      <c r="K636" s="4" t="str">
        <f>CONCATENATE(Sales[[#This Row],[region]],Sales[[#This Row],[storetype]])</f>
        <v>1A</v>
      </c>
      <c r="L636" s="4">
        <f>INDEX(RegionStoreCount[Store Count],MATCH(Sales[[#This Row],[RegionStoretype]],RegionStoreCount[Region/Type],0))</f>
        <v>5</v>
      </c>
      <c r="M636" s="4">
        <f>AND(Sales[[#This Row],[date]]&lt;=TY_YTDMax,Sales[[#This Row],[date]]&gt;=TY_YTDMin)*Sales[[#This Row],[sales]]</f>
        <v>0</v>
      </c>
      <c r="N636" s="4">
        <f>AND(Sales[[#This Row],[date]]&lt;=LY_YTDMax,Sales[[#This Row],[date]]&gt;=LY_YTDMin)*Sales[[#This Row],[sales]]</f>
        <v>96463.621599999999</v>
      </c>
      <c r="O636" s="4">
        <f>AND(Sales[[#This Row],[date]]&gt;=YoY_Min,Sales[[#This Row],[date]]&lt;=TY_YTDMax)*(Sales[[#This Row],[sales]]/Sales[[#This Row],[sqft]])</f>
        <v>0</v>
      </c>
      <c r="P636" s="4">
        <f>SUMIF(Sales[RegionStoretype],Sales[[#This Row],[RegionStoretype]],Sales[YoY_SSF])/Sales[[#This Row],[Region_TypeCount]]</f>
        <v>59.469551530910678</v>
      </c>
    </row>
    <row r="637" spans="1:16" x14ac:dyDescent="0.25">
      <c r="A637" s="1">
        <v>42741</v>
      </c>
      <c r="B637">
        <v>34</v>
      </c>
      <c r="C637">
        <v>15</v>
      </c>
      <c r="D637">
        <v>964.22640000000001</v>
      </c>
      <c r="E637">
        <f>INDEX(Stores[region],MATCH(Sales[[#This Row],[store_no]],Stores[store_no],0))</f>
        <v>1</v>
      </c>
      <c r="F637" t="str">
        <f>INDEX(Stores[storetype],MATCH(Sales[[#This Row],[store_no]],Stores[store_no],0))</f>
        <v>A</v>
      </c>
      <c r="G637" t="str">
        <f>INDEX(Stores[location_city],MATCH(Sales[[#This Row],[store_no]],Stores[store_no],0))</f>
        <v>Toledo</v>
      </c>
      <c r="H637" t="str">
        <f>INDEX(Stores[location_state],MATCH(Sales[[#This Row],[store_no]],Stores[store_no],0))</f>
        <v>Ohio</v>
      </c>
      <c r="I637">
        <f>INDEX(Stores[sqft],MATCH(Sales[[#This Row],[store_no]],Stores[store_no],0))</f>
        <v>207900</v>
      </c>
      <c r="J637" s="4" t="str">
        <f>INDEX(Departments[dept_name],MATCH(Sales[[#This Row],[dept_no]],Departments[dept_no],0))</f>
        <v>Music</v>
      </c>
      <c r="K637" s="4" t="str">
        <f>CONCATENATE(Sales[[#This Row],[region]],Sales[[#This Row],[storetype]])</f>
        <v>1A</v>
      </c>
      <c r="L637" s="4">
        <f>INDEX(RegionStoreCount[Store Count],MATCH(Sales[[#This Row],[RegionStoretype]],RegionStoreCount[Region/Type],0))</f>
        <v>5</v>
      </c>
      <c r="M637" s="4">
        <f>AND(Sales[[#This Row],[date]]&lt;=TY_YTDMax,Sales[[#This Row],[date]]&gt;=TY_YTDMin)*Sales[[#This Row],[sales]]</f>
        <v>0</v>
      </c>
      <c r="N637" s="4">
        <f>AND(Sales[[#This Row],[date]]&lt;=LY_YTDMax,Sales[[#This Row],[date]]&gt;=LY_YTDMin)*Sales[[#This Row],[sales]]</f>
        <v>964.22640000000001</v>
      </c>
      <c r="O637" s="4">
        <f>AND(Sales[[#This Row],[date]]&gt;=YoY_Min,Sales[[#This Row],[date]]&lt;=TY_YTDMax)*(Sales[[#This Row],[sales]]/Sales[[#This Row],[sqft]])</f>
        <v>0</v>
      </c>
      <c r="P637" s="4">
        <f>SUMIF(Sales[RegionStoretype],Sales[[#This Row],[RegionStoretype]],Sales[YoY_SSF])/Sales[[#This Row],[Region_TypeCount]]</f>
        <v>59.469551530910678</v>
      </c>
    </row>
    <row r="638" spans="1:16" x14ac:dyDescent="0.25">
      <c r="A638" s="1">
        <v>42741</v>
      </c>
      <c r="B638">
        <v>34</v>
      </c>
      <c r="C638">
        <v>16</v>
      </c>
      <c r="D638">
        <v>73369.24129999998</v>
      </c>
      <c r="E638">
        <f>INDEX(Stores[region],MATCH(Sales[[#This Row],[store_no]],Stores[store_no],0))</f>
        <v>1</v>
      </c>
      <c r="F638" t="str">
        <f>INDEX(Stores[storetype],MATCH(Sales[[#This Row],[store_no]],Stores[store_no],0))</f>
        <v>A</v>
      </c>
      <c r="G638" t="str">
        <f>INDEX(Stores[location_city],MATCH(Sales[[#This Row],[store_no]],Stores[store_no],0))</f>
        <v>Toledo</v>
      </c>
      <c r="H638" t="str">
        <f>INDEX(Stores[location_state],MATCH(Sales[[#This Row],[store_no]],Stores[store_no],0))</f>
        <v>Ohio</v>
      </c>
      <c r="I638">
        <f>INDEX(Stores[sqft],MATCH(Sales[[#This Row],[store_no]],Stores[store_no],0))</f>
        <v>207900</v>
      </c>
      <c r="J638" s="4" t="str">
        <f>INDEX(Departments[dept_name],MATCH(Sales[[#This Row],[dept_no]],Departments[dept_no],0))</f>
        <v>Outdoors</v>
      </c>
      <c r="K638" s="4" t="str">
        <f>CONCATENATE(Sales[[#This Row],[region]],Sales[[#This Row],[storetype]])</f>
        <v>1A</v>
      </c>
      <c r="L638" s="4">
        <f>INDEX(RegionStoreCount[Store Count],MATCH(Sales[[#This Row],[RegionStoretype]],RegionStoreCount[Region/Type],0))</f>
        <v>5</v>
      </c>
      <c r="M638" s="4">
        <f>AND(Sales[[#This Row],[date]]&lt;=TY_YTDMax,Sales[[#This Row],[date]]&gt;=TY_YTDMin)*Sales[[#This Row],[sales]]</f>
        <v>0</v>
      </c>
      <c r="N638" s="4">
        <f>AND(Sales[[#This Row],[date]]&lt;=LY_YTDMax,Sales[[#This Row],[date]]&gt;=LY_YTDMin)*Sales[[#This Row],[sales]]</f>
        <v>73369.24129999998</v>
      </c>
      <c r="O638" s="4">
        <f>AND(Sales[[#This Row],[date]]&gt;=YoY_Min,Sales[[#This Row],[date]]&lt;=TY_YTDMax)*(Sales[[#This Row],[sales]]/Sales[[#This Row],[sqft]])</f>
        <v>0</v>
      </c>
      <c r="P638" s="4">
        <f>SUMIF(Sales[RegionStoretype],Sales[[#This Row],[RegionStoretype]],Sales[YoY_SSF])/Sales[[#This Row],[Region_TypeCount]]</f>
        <v>59.469551530910678</v>
      </c>
    </row>
    <row r="639" spans="1:16" x14ac:dyDescent="0.25">
      <c r="A639" s="1">
        <v>42741</v>
      </c>
      <c r="B639">
        <v>34</v>
      </c>
      <c r="C639">
        <v>17</v>
      </c>
      <c r="D639">
        <v>58424.293399999995</v>
      </c>
      <c r="E639">
        <f>INDEX(Stores[region],MATCH(Sales[[#This Row],[store_no]],Stores[store_no],0))</f>
        <v>1</v>
      </c>
      <c r="F639" t="str">
        <f>INDEX(Stores[storetype],MATCH(Sales[[#This Row],[store_no]],Stores[store_no],0))</f>
        <v>A</v>
      </c>
      <c r="G639" t="str">
        <f>INDEX(Stores[location_city],MATCH(Sales[[#This Row],[store_no]],Stores[store_no],0))</f>
        <v>Toledo</v>
      </c>
      <c r="H639" t="str">
        <f>INDEX(Stores[location_state],MATCH(Sales[[#This Row],[store_no]],Stores[store_no],0))</f>
        <v>Ohio</v>
      </c>
      <c r="I639">
        <f>INDEX(Stores[sqft],MATCH(Sales[[#This Row],[store_no]],Stores[store_no],0))</f>
        <v>207900</v>
      </c>
      <c r="J639" s="4" t="str">
        <f>INDEX(Departments[dept_name],MATCH(Sales[[#This Row],[dept_no]],Departments[dept_no],0))</f>
        <v>Shoes</v>
      </c>
      <c r="K639" s="4" t="str">
        <f>CONCATENATE(Sales[[#This Row],[region]],Sales[[#This Row],[storetype]])</f>
        <v>1A</v>
      </c>
      <c r="L639" s="4">
        <f>INDEX(RegionStoreCount[Store Count],MATCH(Sales[[#This Row],[RegionStoretype]],RegionStoreCount[Region/Type],0))</f>
        <v>5</v>
      </c>
      <c r="M639" s="4">
        <f>AND(Sales[[#This Row],[date]]&lt;=TY_YTDMax,Sales[[#This Row],[date]]&gt;=TY_YTDMin)*Sales[[#This Row],[sales]]</f>
        <v>0</v>
      </c>
      <c r="N639" s="4">
        <f>AND(Sales[[#This Row],[date]]&lt;=LY_YTDMax,Sales[[#This Row],[date]]&gt;=LY_YTDMin)*Sales[[#This Row],[sales]]</f>
        <v>58424.293399999995</v>
      </c>
      <c r="O639" s="4">
        <f>AND(Sales[[#This Row],[date]]&gt;=YoY_Min,Sales[[#This Row],[date]]&lt;=TY_YTDMax)*(Sales[[#This Row],[sales]]/Sales[[#This Row],[sqft]])</f>
        <v>0</v>
      </c>
      <c r="P639" s="4">
        <f>SUMIF(Sales[RegionStoretype],Sales[[#This Row],[RegionStoretype]],Sales[YoY_SSF])/Sales[[#This Row],[Region_TypeCount]]</f>
        <v>59.469551530910678</v>
      </c>
    </row>
    <row r="640" spans="1:16" x14ac:dyDescent="0.25">
      <c r="A640" s="1">
        <v>42741</v>
      </c>
      <c r="B640">
        <v>34</v>
      </c>
      <c r="C640">
        <v>18</v>
      </c>
      <c r="D640">
        <v>221040.42560000002</v>
      </c>
      <c r="E640">
        <f>INDEX(Stores[region],MATCH(Sales[[#This Row],[store_no]],Stores[store_no],0))</f>
        <v>1</v>
      </c>
      <c r="F640" t="str">
        <f>INDEX(Stores[storetype],MATCH(Sales[[#This Row],[store_no]],Stores[store_no],0))</f>
        <v>A</v>
      </c>
      <c r="G640" t="str">
        <f>INDEX(Stores[location_city],MATCH(Sales[[#This Row],[store_no]],Stores[store_no],0))</f>
        <v>Toledo</v>
      </c>
      <c r="H640" t="str">
        <f>INDEX(Stores[location_state],MATCH(Sales[[#This Row],[store_no]],Stores[store_no],0))</f>
        <v>Ohio</v>
      </c>
      <c r="I640">
        <f>INDEX(Stores[sqft],MATCH(Sales[[#This Row],[store_no]],Stores[store_no],0))</f>
        <v>207900</v>
      </c>
      <c r="J640" s="4" t="str">
        <f>INDEX(Departments[dept_name],MATCH(Sales[[#This Row],[dept_no]],Departments[dept_no],0))</f>
        <v>Sports</v>
      </c>
      <c r="K640" s="4" t="str">
        <f>CONCATENATE(Sales[[#This Row],[region]],Sales[[#This Row],[storetype]])</f>
        <v>1A</v>
      </c>
      <c r="L640" s="4">
        <f>INDEX(RegionStoreCount[Store Count],MATCH(Sales[[#This Row],[RegionStoretype]],RegionStoreCount[Region/Type],0))</f>
        <v>5</v>
      </c>
      <c r="M640" s="4">
        <f>AND(Sales[[#This Row],[date]]&lt;=TY_YTDMax,Sales[[#This Row],[date]]&gt;=TY_YTDMin)*Sales[[#This Row],[sales]]</f>
        <v>0</v>
      </c>
      <c r="N640" s="4">
        <f>AND(Sales[[#This Row],[date]]&lt;=LY_YTDMax,Sales[[#This Row],[date]]&gt;=LY_YTDMin)*Sales[[#This Row],[sales]]</f>
        <v>221040.42560000002</v>
      </c>
      <c r="O640" s="4">
        <f>AND(Sales[[#This Row],[date]]&gt;=YoY_Min,Sales[[#This Row],[date]]&lt;=TY_YTDMax)*(Sales[[#This Row],[sales]]/Sales[[#This Row],[sqft]])</f>
        <v>0</v>
      </c>
      <c r="P640" s="4">
        <f>SUMIF(Sales[RegionStoretype],Sales[[#This Row],[RegionStoretype]],Sales[YoY_SSF])/Sales[[#This Row],[Region_TypeCount]]</f>
        <v>59.469551530910678</v>
      </c>
    </row>
    <row r="641" spans="1:16" x14ac:dyDescent="0.25">
      <c r="A641" s="1">
        <v>42741</v>
      </c>
      <c r="B641">
        <v>34</v>
      </c>
      <c r="C641">
        <v>19</v>
      </c>
      <c r="D641">
        <v>27621.9143</v>
      </c>
      <c r="E641">
        <f>INDEX(Stores[region],MATCH(Sales[[#This Row],[store_no]],Stores[store_no],0))</f>
        <v>1</v>
      </c>
      <c r="F641" t="str">
        <f>INDEX(Stores[storetype],MATCH(Sales[[#This Row],[store_no]],Stores[store_no],0))</f>
        <v>A</v>
      </c>
      <c r="G641" t="str">
        <f>INDEX(Stores[location_city],MATCH(Sales[[#This Row],[store_no]],Stores[store_no],0))</f>
        <v>Toledo</v>
      </c>
      <c r="H641" t="str">
        <f>INDEX(Stores[location_state],MATCH(Sales[[#This Row],[store_no]],Stores[store_no],0))</f>
        <v>Ohio</v>
      </c>
      <c r="I641">
        <f>INDEX(Stores[sqft],MATCH(Sales[[#This Row],[store_no]],Stores[store_no],0))</f>
        <v>207900</v>
      </c>
      <c r="J641" s="4" t="str">
        <f>INDEX(Departments[dept_name],MATCH(Sales[[#This Row],[dept_no]],Departments[dept_no],0))</f>
        <v>Tools</v>
      </c>
      <c r="K641" s="4" t="str">
        <f>CONCATENATE(Sales[[#This Row],[region]],Sales[[#This Row],[storetype]])</f>
        <v>1A</v>
      </c>
      <c r="L641" s="4">
        <f>INDEX(RegionStoreCount[Store Count],MATCH(Sales[[#This Row],[RegionStoretype]],RegionStoreCount[Region/Type],0))</f>
        <v>5</v>
      </c>
      <c r="M641" s="4">
        <f>AND(Sales[[#This Row],[date]]&lt;=TY_YTDMax,Sales[[#This Row],[date]]&gt;=TY_YTDMin)*Sales[[#This Row],[sales]]</f>
        <v>0</v>
      </c>
      <c r="N641" s="4">
        <f>AND(Sales[[#This Row],[date]]&lt;=LY_YTDMax,Sales[[#This Row],[date]]&gt;=LY_YTDMin)*Sales[[#This Row],[sales]]</f>
        <v>27621.9143</v>
      </c>
      <c r="O641" s="4">
        <f>AND(Sales[[#This Row],[date]]&gt;=YoY_Min,Sales[[#This Row],[date]]&lt;=TY_YTDMax)*(Sales[[#This Row],[sales]]/Sales[[#This Row],[sqft]])</f>
        <v>0</v>
      </c>
      <c r="P641" s="4">
        <f>SUMIF(Sales[RegionStoretype],Sales[[#This Row],[RegionStoretype]],Sales[YoY_SSF])/Sales[[#This Row],[Region_TypeCount]]</f>
        <v>59.469551530910678</v>
      </c>
    </row>
    <row r="642" spans="1:16" x14ac:dyDescent="0.25">
      <c r="A642" s="1">
        <v>42741</v>
      </c>
      <c r="B642">
        <v>34</v>
      </c>
      <c r="C642">
        <v>20</v>
      </c>
      <c r="D642">
        <v>90054.806700000001</v>
      </c>
      <c r="E642">
        <f>INDEX(Stores[region],MATCH(Sales[[#This Row],[store_no]],Stores[store_no],0))</f>
        <v>1</v>
      </c>
      <c r="F642" t="str">
        <f>INDEX(Stores[storetype],MATCH(Sales[[#This Row],[store_no]],Stores[store_no],0))</f>
        <v>A</v>
      </c>
      <c r="G642" t="str">
        <f>INDEX(Stores[location_city],MATCH(Sales[[#This Row],[store_no]],Stores[store_no],0))</f>
        <v>Toledo</v>
      </c>
      <c r="H642" t="str">
        <f>INDEX(Stores[location_state],MATCH(Sales[[#This Row],[store_no]],Stores[store_no],0))</f>
        <v>Ohio</v>
      </c>
      <c r="I642">
        <f>INDEX(Stores[sqft],MATCH(Sales[[#This Row],[store_no]],Stores[store_no],0))</f>
        <v>207900</v>
      </c>
      <c r="J642" s="4" t="str">
        <f>INDEX(Departments[dept_name],MATCH(Sales[[#This Row],[dept_no]],Departments[dept_no],0))</f>
        <v>Toys</v>
      </c>
      <c r="K642" s="4" t="str">
        <f>CONCATENATE(Sales[[#This Row],[region]],Sales[[#This Row],[storetype]])</f>
        <v>1A</v>
      </c>
      <c r="L642" s="4">
        <f>INDEX(RegionStoreCount[Store Count],MATCH(Sales[[#This Row],[RegionStoretype]],RegionStoreCount[Region/Type],0))</f>
        <v>5</v>
      </c>
      <c r="M642" s="4">
        <f>AND(Sales[[#This Row],[date]]&lt;=TY_YTDMax,Sales[[#This Row],[date]]&gt;=TY_YTDMin)*Sales[[#This Row],[sales]]</f>
        <v>0</v>
      </c>
      <c r="N642" s="4">
        <f>AND(Sales[[#This Row],[date]]&lt;=LY_YTDMax,Sales[[#This Row],[date]]&gt;=LY_YTDMin)*Sales[[#This Row],[sales]]</f>
        <v>90054.806700000001</v>
      </c>
      <c r="O642" s="4">
        <f>AND(Sales[[#This Row],[date]]&gt;=YoY_Min,Sales[[#This Row],[date]]&lt;=TY_YTDMax)*(Sales[[#This Row],[sales]]/Sales[[#This Row],[sqft]])</f>
        <v>0</v>
      </c>
      <c r="P642" s="4">
        <f>SUMIF(Sales[RegionStoretype],Sales[[#This Row],[RegionStoretype]],Sales[YoY_SSF])/Sales[[#This Row],[Region_TypeCount]]</f>
        <v>59.469551530910678</v>
      </c>
    </row>
    <row r="643" spans="1:16" x14ac:dyDescent="0.25">
      <c r="A643" s="1">
        <v>42741</v>
      </c>
      <c r="B643">
        <v>35</v>
      </c>
      <c r="C643">
        <v>1</v>
      </c>
      <c r="D643">
        <v>9056.9773999999998</v>
      </c>
      <c r="E643">
        <f>INDEX(Stores[region],MATCH(Sales[[#This Row],[store_no]],Stores[store_no],0))</f>
        <v>3</v>
      </c>
      <c r="F643" t="str">
        <f>INDEX(Stores[storetype],MATCH(Sales[[#This Row],[store_no]],Stores[store_no],0))</f>
        <v>C</v>
      </c>
      <c r="G643" t="str">
        <f>INDEX(Stores[location_city],MATCH(Sales[[#This Row],[store_no]],Stores[store_no],0))</f>
        <v>Wichita</v>
      </c>
      <c r="H643" t="str">
        <f>INDEX(Stores[location_state],MATCH(Sales[[#This Row],[store_no]],Stores[store_no],0))</f>
        <v>Kansas</v>
      </c>
      <c r="I643">
        <f>INDEX(Stores[sqft],MATCH(Sales[[#This Row],[store_no]],Stores[store_no],0))</f>
        <v>72800</v>
      </c>
      <c r="J643" s="4" t="str">
        <f>INDEX(Departments[dept_name],MATCH(Sales[[#This Row],[dept_no]],Departments[dept_no],0))</f>
        <v>Automotive</v>
      </c>
      <c r="K643" s="4" t="str">
        <f>CONCATENATE(Sales[[#This Row],[region]],Sales[[#This Row],[storetype]])</f>
        <v>3C</v>
      </c>
      <c r="L643" s="4">
        <f>INDEX(RegionStoreCount[Store Count],MATCH(Sales[[#This Row],[RegionStoretype]],RegionStoreCount[Region/Type],0))</f>
        <v>2</v>
      </c>
      <c r="M643" s="4">
        <f>AND(Sales[[#This Row],[date]]&lt;=TY_YTDMax,Sales[[#This Row],[date]]&gt;=TY_YTDMin)*Sales[[#This Row],[sales]]</f>
        <v>0</v>
      </c>
      <c r="N643" s="4">
        <f>AND(Sales[[#This Row],[date]]&lt;=LY_YTDMax,Sales[[#This Row],[date]]&gt;=LY_YTDMin)*Sales[[#This Row],[sales]]</f>
        <v>9056.9773999999998</v>
      </c>
      <c r="O643" s="4">
        <f>AND(Sales[[#This Row],[date]]&gt;=YoY_Min,Sales[[#This Row],[date]]&lt;=TY_YTDMax)*(Sales[[#This Row],[sales]]/Sales[[#This Row],[sqft]])</f>
        <v>0</v>
      </c>
      <c r="P643" s="4">
        <f>SUMIF(Sales[RegionStoretype],Sales[[#This Row],[RegionStoretype]],Sales[YoY_SSF])/Sales[[#This Row],[Region_TypeCount]]</f>
        <v>47.561479460925746</v>
      </c>
    </row>
    <row r="644" spans="1:16" x14ac:dyDescent="0.25">
      <c r="A644" s="1">
        <v>42741</v>
      </c>
      <c r="B644">
        <v>35</v>
      </c>
      <c r="C644">
        <v>2</v>
      </c>
      <c r="D644">
        <v>34981.008699999998</v>
      </c>
      <c r="E644">
        <f>INDEX(Stores[region],MATCH(Sales[[#This Row],[store_no]],Stores[store_no],0))</f>
        <v>3</v>
      </c>
      <c r="F644" t="str">
        <f>INDEX(Stores[storetype],MATCH(Sales[[#This Row],[store_no]],Stores[store_no],0))</f>
        <v>C</v>
      </c>
      <c r="G644" t="str">
        <f>INDEX(Stores[location_city],MATCH(Sales[[#This Row],[store_no]],Stores[store_no],0))</f>
        <v>Wichita</v>
      </c>
      <c r="H644" t="str">
        <f>INDEX(Stores[location_state],MATCH(Sales[[#This Row],[store_no]],Stores[store_no],0))</f>
        <v>Kansas</v>
      </c>
      <c r="I644">
        <f>INDEX(Stores[sqft],MATCH(Sales[[#This Row],[store_no]],Stores[store_no],0))</f>
        <v>72800</v>
      </c>
      <c r="J644" s="4" t="str">
        <f>INDEX(Departments[dept_name],MATCH(Sales[[#This Row],[dept_no]],Departments[dept_no],0))</f>
        <v>Baby</v>
      </c>
      <c r="K644" s="4" t="str">
        <f>CONCATENATE(Sales[[#This Row],[region]],Sales[[#This Row],[storetype]])</f>
        <v>3C</v>
      </c>
      <c r="L644" s="4">
        <f>INDEX(RegionStoreCount[Store Count],MATCH(Sales[[#This Row],[RegionStoretype]],RegionStoreCount[Region/Type],0))</f>
        <v>2</v>
      </c>
      <c r="M644" s="4">
        <f>AND(Sales[[#This Row],[date]]&lt;=TY_YTDMax,Sales[[#This Row],[date]]&gt;=TY_YTDMin)*Sales[[#This Row],[sales]]</f>
        <v>0</v>
      </c>
      <c r="N644" s="4">
        <f>AND(Sales[[#This Row],[date]]&lt;=LY_YTDMax,Sales[[#This Row],[date]]&gt;=LY_YTDMin)*Sales[[#This Row],[sales]]</f>
        <v>34981.008699999998</v>
      </c>
      <c r="O644" s="4">
        <f>AND(Sales[[#This Row],[date]]&gt;=YoY_Min,Sales[[#This Row],[date]]&lt;=TY_YTDMax)*(Sales[[#This Row],[sales]]/Sales[[#This Row],[sqft]])</f>
        <v>0</v>
      </c>
      <c r="P644" s="4">
        <f>SUMIF(Sales[RegionStoretype],Sales[[#This Row],[RegionStoretype]],Sales[YoY_SSF])/Sales[[#This Row],[Region_TypeCount]]</f>
        <v>47.561479460925746</v>
      </c>
    </row>
    <row r="645" spans="1:16" x14ac:dyDescent="0.25">
      <c r="A645" s="1">
        <v>42741</v>
      </c>
      <c r="B645">
        <v>35</v>
      </c>
      <c r="C645">
        <v>3</v>
      </c>
      <c r="D645">
        <v>36881.519000000008</v>
      </c>
      <c r="E645">
        <f>INDEX(Stores[region],MATCH(Sales[[#This Row],[store_no]],Stores[store_no],0))</f>
        <v>3</v>
      </c>
      <c r="F645" t="str">
        <f>INDEX(Stores[storetype],MATCH(Sales[[#This Row],[store_no]],Stores[store_no],0))</f>
        <v>C</v>
      </c>
      <c r="G645" t="str">
        <f>INDEX(Stores[location_city],MATCH(Sales[[#This Row],[store_no]],Stores[store_no],0))</f>
        <v>Wichita</v>
      </c>
      <c r="H645" t="str">
        <f>INDEX(Stores[location_state],MATCH(Sales[[#This Row],[store_no]],Stores[store_no],0))</f>
        <v>Kansas</v>
      </c>
      <c r="I645">
        <f>INDEX(Stores[sqft],MATCH(Sales[[#This Row],[store_no]],Stores[store_no],0))</f>
        <v>72800</v>
      </c>
      <c r="J645" s="4" t="str">
        <f>INDEX(Departments[dept_name],MATCH(Sales[[#This Row],[dept_no]],Departments[dept_no],0))</f>
        <v>Beauty</v>
      </c>
      <c r="K645" s="4" t="str">
        <f>CONCATENATE(Sales[[#This Row],[region]],Sales[[#This Row],[storetype]])</f>
        <v>3C</v>
      </c>
      <c r="L645" s="4">
        <f>INDEX(RegionStoreCount[Store Count],MATCH(Sales[[#This Row],[RegionStoretype]],RegionStoreCount[Region/Type],0))</f>
        <v>2</v>
      </c>
      <c r="M645" s="4">
        <f>AND(Sales[[#This Row],[date]]&lt;=TY_YTDMax,Sales[[#This Row],[date]]&gt;=TY_YTDMin)*Sales[[#This Row],[sales]]</f>
        <v>0</v>
      </c>
      <c r="N645" s="4">
        <f>AND(Sales[[#This Row],[date]]&lt;=LY_YTDMax,Sales[[#This Row],[date]]&gt;=LY_YTDMin)*Sales[[#This Row],[sales]]</f>
        <v>36881.519000000008</v>
      </c>
      <c r="O645" s="4">
        <f>AND(Sales[[#This Row],[date]]&gt;=YoY_Min,Sales[[#This Row],[date]]&lt;=TY_YTDMax)*(Sales[[#This Row],[sales]]/Sales[[#This Row],[sqft]])</f>
        <v>0</v>
      </c>
      <c r="P645" s="4">
        <f>SUMIF(Sales[RegionStoretype],Sales[[#This Row],[RegionStoretype]],Sales[YoY_SSF])/Sales[[#This Row],[Region_TypeCount]]</f>
        <v>47.561479460925746</v>
      </c>
    </row>
    <row r="646" spans="1:16" x14ac:dyDescent="0.25">
      <c r="A646" s="1">
        <v>42741</v>
      </c>
      <c r="B646">
        <v>35</v>
      </c>
      <c r="C646">
        <v>4</v>
      </c>
      <c r="D646">
        <v>6940.2163999999993</v>
      </c>
      <c r="E646">
        <f>INDEX(Stores[region],MATCH(Sales[[#This Row],[store_no]],Stores[store_no],0))</f>
        <v>3</v>
      </c>
      <c r="F646" t="str">
        <f>INDEX(Stores[storetype],MATCH(Sales[[#This Row],[store_no]],Stores[store_no],0))</f>
        <v>C</v>
      </c>
      <c r="G646" t="str">
        <f>INDEX(Stores[location_city],MATCH(Sales[[#This Row],[store_no]],Stores[store_no],0))</f>
        <v>Wichita</v>
      </c>
      <c r="H646" t="str">
        <f>INDEX(Stores[location_state],MATCH(Sales[[#This Row],[store_no]],Stores[store_no],0))</f>
        <v>Kansas</v>
      </c>
      <c r="I646">
        <f>INDEX(Stores[sqft],MATCH(Sales[[#This Row],[store_no]],Stores[store_no],0))</f>
        <v>72800</v>
      </c>
      <c r="J646" s="4" t="str">
        <f>INDEX(Departments[dept_name],MATCH(Sales[[#This Row],[dept_no]],Departments[dept_no],0))</f>
        <v>Books</v>
      </c>
      <c r="K646" s="4" t="str">
        <f>CONCATENATE(Sales[[#This Row],[region]],Sales[[#This Row],[storetype]])</f>
        <v>3C</v>
      </c>
      <c r="L646" s="4">
        <f>INDEX(RegionStoreCount[Store Count],MATCH(Sales[[#This Row],[RegionStoretype]],RegionStoreCount[Region/Type],0))</f>
        <v>2</v>
      </c>
      <c r="M646" s="4">
        <f>AND(Sales[[#This Row],[date]]&lt;=TY_YTDMax,Sales[[#This Row],[date]]&gt;=TY_YTDMin)*Sales[[#This Row],[sales]]</f>
        <v>0</v>
      </c>
      <c r="N646" s="4">
        <f>AND(Sales[[#This Row],[date]]&lt;=LY_YTDMax,Sales[[#This Row],[date]]&gt;=LY_YTDMin)*Sales[[#This Row],[sales]]</f>
        <v>6940.2163999999993</v>
      </c>
      <c r="O646" s="4">
        <f>AND(Sales[[#This Row],[date]]&gt;=YoY_Min,Sales[[#This Row],[date]]&lt;=TY_YTDMax)*(Sales[[#This Row],[sales]]/Sales[[#This Row],[sqft]])</f>
        <v>0</v>
      </c>
      <c r="P646" s="4">
        <f>SUMIF(Sales[RegionStoretype],Sales[[#This Row],[RegionStoretype]],Sales[YoY_SSF])/Sales[[#This Row],[Region_TypeCount]]</f>
        <v>47.561479460925746</v>
      </c>
    </row>
    <row r="647" spans="1:16" x14ac:dyDescent="0.25">
      <c r="A647" s="1">
        <v>42741</v>
      </c>
      <c r="B647">
        <v>35</v>
      </c>
      <c r="C647">
        <v>5</v>
      </c>
      <c r="D647">
        <v>36891.389199999998</v>
      </c>
      <c r="E647">
        <f>INDEX(Stores[region],MATCH(Sales[[#This Row],[store_no]],Stores[store_no],0))</f>
        <v>3</v>
      </c>
      <c r="F647" t="str">
        <f>INDEX(Stores[storetype],MATCH(Sales[[#This Row],[store_no]],Stores[store_no],0))</f>
        <v>C</v>
      </c>
      <c r="G647" t="str">
        <f>INDEX(Stores[location_city],MATCH(Sales[[#This Row],[store_no]],Stores[store_no],0))</f>
        <v>Wichita</v>
      </c>
      <c r="H647" t="str">
        <f>INDEX(Stores[location_state],MATCH(Sales[[#This Row],[store_no]],Stores[store_no],0))</f>
        <v>Kansas</v>
      </c>
      <c r="I647">
        <f>INDEX(Stores[sqft],MATCH(Sales[[#This Row],[store_no]],Stores[store_no],0))</f>
        <v>72800</v>
      </c>
      <c r="J647" s="4" t="str">
        <f>INDEX(Departments[dept_name],MATCH(Sales[[#This Row],[dept_no]],Departments[dept_no],0))</f>
        <v>Clothing</v>
      </c>
      <c r="K647" s="4" t="str">
        <f>CONCATENATE(Sales[[#This Row],[region]],Sales[[#This Row],[storetype]])</f>
        <v>3C</v>
      </c>
      <c r="L647" s="4">
        <f>INDEX(RegionStoreCount[Store Count],MATCH(Sales[[#This Row],[RegionStoretype]],RegionStoreCount[Region/Type],0))</f>
        <v>2</v>
      </c>
      <c r="M647" s="4">
        <f>AND(Sales[[#This Row],[date]]&lt;=TY_YTDMax,Sales[[#This Row],[date]]&gt;=TY_YTDMin)*Sales[[#This Row],[sales]]</f>
        <v>0</v>
      </c>
      <c r="N647" s="4">
        <f>AND(Sales[[#This Row],[date]]&lt;=LY_YTDMax,Sales[[#This Row],[date]]&gt;=LY_YTDMin)*Sales[[#This Row],[sales]]</f>
        <v>36891.389199999998</v>
      </c>
      <c r="O647" s="4">
        <f>AND(Sales[[#This Row],[date]]&gt;=YoY_Min,Sales[[#This Row],[date]]&lt;=TY_YTDMax)*(Sales[[#This Row],[sales]]/Sales[[#This Row],[sqft]])</f>
        <v>0</v>
      </c>
      <c r="P647" s="4">
        <f>SUMIF(Sales[RegionStoretype],Sales[[#This Row],[RegionStoretype]],Sales[YoY_SSF])/Sales[[#This Row],[Region_TypeCount]]</f>
        <v>47.561479460925746</v>
      </c>
    </row>
    <row r="648" spans="1:16" x14ac:dyDescent="0.25">
      <c r="A648" s="1">
        <v>42741</v>
      </c>
      <c r="B648">
        <v>35</v>
      </c>
      <c r="C648">
        <v>6</v>
      </c>
      <c r="D648">
        <v>18270.138800000001</v>
      </c>
      <c r="E648">
        <f>INDEX(Stores[region],MATCH(Sales[[#This Row],[store_no]],Stores[store_no],0))</f>
        <v>3</v>
      </c>
      <c r="F648" t="str">
        <f>INDEX(Stores[storetype],MATCH(Sales[[#This Row],[store_no]],Stores[store_no],0))</f>
        <v>C</v>
      </c>
      <c r="G648" t="str">
        <f>INDEX(Stores[location_city],MATCH(Sales[[#This Row],[store_no]],Stores[store_no],0))</f>
        <v>Wichita</v>
      </c>
      <c r="H648" t="str">
        <f>INDEX(Stores[location_state],MATCH(Sales[[#This Row],[store_no]],Stores[store_no],0))</f>
        <v>Kansas</v>
      </c>
      <c r="I648">
        <f>INDEX(Stores[sqft],MATCH(Sales[[#This Row],[store_no]],Stores[store_no],0))</f>
        <v>72800</v>
      </c>
      <c r="J648" s="4" t="str">
        <f>INDEX(Departments[dept_name],MATCH(Sales[[#This Row],[dept_no]],Departments[dept_no],0))</f>
        <v>Computers</v>
      </c>
      <c r="K648" s="4" t="str">
        <f>CONCATENATE(Sales[[#This Row],[region]],Sales[[#This Row],[storetype]])</f>
        <v>3C</v>
      </c>
      <c r="L648" s="4">
        <f>INDEX(RegionStoreCount[Store Count],MATCH(Sales[[#This Row],[RegionStoretype]],RegionStoreCount[Region/Type],0))</f>
        <v>2</v>
      </c>
      <c r="M648" s="4">
        <f>AND(Sales[[#This Row],[date]]&lt;=TY_YTDMax,Sales[[#This Row],[date]]&gt;=TY_YTDMin)*Sales[[#This Row],[sales]]</f>
        <v>0</v>
      </c>
      <c r="N648" s="4">
        <f>AND(Sales[[#This Row],[date]]&lt;=LY_YTDMax,Sales[[#This Row],[date]]&gt;=LY_YTDMin)*Sales[[#This Row],[sales]]</f>
        <v>18270.138800000001</v>
      </c>
      <c r="O648" s="4">
        <f>AND(Sales[[#This Row],[date]]&gt;=YoY_Min,Sales[[#This Row],[date]]&lt;=TY_YTDMax)*(Sales[[#This Row],[sales]]/Sales[[#This Row],[sqft]])</f>
        <v>0</v>
      </c>
      <c r="P648" s="4">
        <f>SUMIF(Sales[RegionStoretype],Sales[[#This Row],[RegionStoretype]],Sales[YoY_SSF])/Sales[[#This Row],[Region_TypeCount]]</f>
        <v>47.561479460925746</v>
      </c>
    </row>
    <row r="649" spans="1:16" x14ac:dyDescent="0.25">
      <c r="A649" s="1">
        <v>42741</v>
      </c>
      <c r="B649">
        <v>35</v>
      </c>
      <c r="C649">
        <v>7</v>
      </c>
      <c r="D649">
        <v>1634.01</v>
      </c>
      <c r="E649">
        <f>INDEX(Stores[region],MATCH(Sales[[#This Row],[store_no]],Stores[store_no],0))</f>
        <v>3</v>
      </c>
      <c r="F649" t="str">
        <f>INDEX(Stores[storetype],MATCH(Sales[[#This Row],[store_no]],Stores[store_no],0))</f>
        <v>C</v>
      </c>
      <c r="G649" t="str">
        <f>INDEX(Stores[location_city],MATCH(Sales[[#This Row],[store_no]],Stores[store_no],0))</f>
        <v>Wichita</v>
      </c>
      <c r="H649" t="str">
        <f>INDEX(Stores[location_state],MATCH(Sales[[#This Row],[store_no]],Stores[store_no],0))</f>
        <v>Kansas</v>
      </c>
      <c r="I649">
        <f>INDEX(Stores[sqft],MATCH(Sales[[#This Row],[store_no]],Stores[store_no],0))</f>
        <v>72800</v>
      </c>
      <c r="J649" s="4" t="str">
        <f>INDEX(Departments[dept_name],MATCH(Sales[[#This Row],[dept_no]],Departments[dept_no],0))</f>
        <v>Electronics</v>
      </c>
      <c r="K649" s="4" t="str">
        <f>CONCATENATE(Sales[[#This Row],[region]],Sales[[#This Row],[storetype]])</f>
        <v>3C</v>
      </c>
      <c r="L649" s="4">
        <f>INDEX(RegionStoreCount[Store Count],MATCH(Sales[[#This Row],[RegionStoretype]],RegionStoreCount[Region/Type],0))</f>
        <v>2</v>
      </c>
      <c r="M649" s="4">
        <f>AND(Sales[[#This Row],[date]]&lt;=TY_YTDMax,Sales[[#This Row],[date]]&gt;=TY_YTDMin)*Sales[[#This Row],[sales]]</f>
        <v>0</v>
      </c>
      <c r="N649" s="4">
        <f>AND(Sales[[#This Row],[date]]&lt;=LY_YTDMax,Sales[[#This Row],[date]]&gt;=LY_YTDMin)*Sales[[#This Row],[sales]]</f>
        <v>1634.01</v>
      </c>
      <c r="O649" s="4">
        <f>AND(Sales[[#This Row],[date]]&gt;=YoY_Min,Sales[[#This Row],[date]]&lt;=TY_YTDMax)*(Sales[[#This Row],[sales]]/Sales[[#This Row],[sqft]])</f>
        <v>0</v>
      </c>
      <c r="P649" s="4">
        <f>SUMIF(Sales[RegionStoretype],Sales[[#This Row],[RegionStoretype]],Sales[YoY_SSF])/Sales[[#This Row],[Region_TypeCount]]</f>
        <v>47.561479460925746</v>
      </c>
    </row>
    <row r="650" spans="1:16" x14ac:dyDescent="0.25">
      <c r="A650" s="1">
        <v>42741</v>
      </c>
      <c r="B650">
        <v>35</v>
      </c>
      <c r="C650">
        <v>8</v>
      </c>
      <c r="D650">
        <v>4384.12</v>
      </c>
      <c r="E650">
        <f>INDEX(Stores[region],MATCH(Sales[[#This Row],[store_no]],Stores[store_no],0))</f>
        <v>3</v>
      </c>
      <c r="F650" t="str">
        <f>INDEX(Stores[storetype],MATCH(Sales[[#This Row],[store_no]],Stores[store_no],0))</f>
        <v>C</v>
      </c>
      <c r="G650" t="str">
        <f>INDEX(Stores[location_city],MATCH(Sales[[#This Row],[store_no]],Stores[store_no],0))</f>
        <v>Wichita</v>
      </c>
      <c r="H650" t="str">
        <f>INDEX(Stores[location_state],MATCH(Sales[[#This Row],[store_no]],Stores[store_no],0))</f>
        <v>Kansas</v>
      </c>
      <c r="I650">
        <f>INDEX(Stores[sqft],MATCH(Sales[[#This Row],[store_no]],Stores[store_no],0))</f>
        <v>72800</v>
      </c>
      <c r="J650" s="4" t="str">
        <f>INDEX(Departments[dept_name],MATCH(Sales[[#This Row],[dept_no]],Departments[dept_no],0))</f>
        <v>Games</v>
      </c>
      <c r="K650" s="4" t="str">
        <f>CONCATENATE(Sales[[#This Row],[region]],Sales[[#This Row],[storetype]])</f>
        <v>3C</v>
      </c>
      <c r="L650" s="4">
        <f>INDEX(RegionStoreCount[Store Count],MATCH(Sales[[#This Row],[RegionStoretype]],RegionStoreCount[Region/Type],0))</f>
        <v>2</v>
      </c>
      <c r="M650" s="4">
        <f>AND(Sales[[#This Row],[date]]&lt;=TY_YTDMax,Sales[[#This Row],[date]]&gt;=TY_YTDMin)*Sales[[#This Row],[sales]]</f>
        <v>0</v>
      </c>
      <c r="N650" s="4">
        <f>AND(Sales[[#This Row],[date]]&lt;=LY_YTDMax,Sales[[#This Row],[date]]&gt;=LY_YTDMin)*Sales[[#This Row],[sales]]</f>
        <v>4384.12</v>
      </c>
      <c r="O650" s="4">
        <f>AND(Sales[[#This Row],[date]]&gt;=YoY_Min,Sales[[#This Row],[date]]&lt;=TY_YTDMax)*(Sales[[#This Row],[sales]]/Sales[[#This Row],[sqft]])</f>
        <v>0</v>
      </c>
      <c r="P650" s="4">
        <f>SUMIF(Sales[RegionStoretype],Sales[[#This Row],[RegionStoretype]],Sales[YoY_SSF])/Sales[[#This Row],[Region_TypeCount]]</f>
        <v>47.561479460925746</v>
      </c>
    </row>
    <row r="651" spans="1:16" x14ac:dyDescent="0.25">
      <c r="A651" s="1">
        <v>42741</v>
      </c>
      <c r="B651">
        <v>35</v>
      </c>
      <c r="C651">
        <v>9</v>
      </c>
      <c r="D651">
        <v>2076.9943000000003</v>
      </c>
      <c r="E651">
        <f>INDEX(Stores[region],MATCH(Sales[[#This Row],[store_no]],Stores[store_no],0))</f>
        <v>3</v>
      </c>
      <c r="F651" t="str">
        <f>INDEX(Stores[storetype],MATCH(Sales[[#This Row],[store_no]],Stores[store_no],0))</f>
        <v>C</v>
      </c>
      <c r="G651" t="str">
        <f>INDEX(Stores[location_city],MATCH(Sales[[#This Row],[store_no]],Stores[store_no],0))</f>
        <v>Wichita</v>
      </c>
      <c r="H651" t="str">
        <f>INDEX(Stores[location_state],MATCH(Sales[[#This Row],[store_no]],Stores[store_no],0))</f>
        <v>Kansas</v>
      </c>
      <c r="I651">
        <f>INDEX(Stores[sqft],MATCH(Sales[[#This Row],[store_no]],Stores[store_no],0))</f>
        <v>72800</v>
      </c>
      <c r="J651" s="4" t="str">
        <f>INDEX(Departments[dept_name],MATCH(Sales[[#This Row],[dept_no]],Departments[dept_no],0))</f>
        <v>Garden</v>
      </c>
      <c r="K651" s="4" t="str">
        <f>CONCATENATE(Sales[[#This Row],[region]],Sales[[#This Row],[storetype]])</f>
        <v>3C</v>
      </c>
      <c r="L651" s="4">
        <f>INDEX(RegionStoreCount[Store Count],MATCH(Sales[[#This Row],[RegionStoretype]],RegionStoreCount[Region/Type],0))</f>
        <v>2</v>
      </c>
      <c r="M651" s="4">
        <f>AND(Sales[[#This Row],[date]]&lt;=TY_YTDMax,Sales[[#This Row],[date]]&gt;=TY_YTDMin)*Sales[[#This Row],[sales]]</f>
        <v>0</v>
      </c>
      <c r="N651" s="4">
        <f>AND(Sales[[#This Row],[date]]&lt;=LY_YTDMax,Sales[[#This Row],[date]]&gt;=LY_YTDMin)*Sales[[#This Row],[sales]]</f>
        <v>2076.9943000000003</v>
      </c>
      <c r="O651" s="4">
        <f>AND(Sales[[#This Row],[date]]&gt;=YoY_Min,Sales[[#This Row],[date]]&lt;=TY_YTDMax)*(Sales[[#This Row],[sales]]/Sales[[#This Row],[sqft]])</f>
        <v>0</v>
      </c>
      <c r="P651" s="4">
        <f>SUMIF(Sales[RegionStoretype],Sales[[#This Row],[RegionStoretype]],Sales[YoY_SSF])/Sales[[#This Row],[Region_TypeCount]]</f>
        <v>47.561479460925746</v>
      </c>
    </row>
    <row r="652" spans="1:16" x14ac:dyDescent="0.25">
      <c r="A652" s="1">
        <v>42741</v>
      </c>
      <c r="B652">
        <v>35</v>
      </c>
      <c r="C652">
        <v>10</v>
      </c>
      <c r="D652">
        <v>10536.437600000001</v>
      </c>
      <c r="E652">
        <f>INDEX(Stores[region],MATCH(Sales[[#This Row],[store_no]],Stores[store_no],0))</f>
        <v>3</v>
      </c>
      <c r="F652" t="str">
        <f>INDEX(Stores[storetype],MATCH(Sales[[#This Row],[store_no]],Stores[store_no],0))</f>
        <v>C</v>
      </c>
      <c r="G652" t="str">
        <f>INDEX(Stores[location_city],MATCH(Sales[[#This Row],[store_no]],Stores[store_no],0))</f>
        <v>Wichita</v>
      </c>
      <c r="H652" t="str">
        <f>INDEX(Stores[location_state],MATCH(Sales[[#This Row],[store_no]],Stores[store_no],0))</f>
        <v>Kansas</v>
      </c>
      <c r="I652">
        <f>INDEX(Stores[sqft],MATCH(Sales[[#This Row],[store_no]],Stores[store_no],0))</f>
        <v>72800</v>
      </c>
      <c r="J652" s="4" t="str">
        <f>INDEX(Departments[dept_name],MATCH(Sales[[#This Row],[dept_no]],Departments[dept_no],0))</f>
        <v>Health</v>
      </c>
      <c r="K652" s="4" t="str">
        <f>CONCATENATE(Sales[[#This Row],[region]],Sales[[#This Row],[storetype]])</f>
        <v>3C</v>
      </c>
      <c r="L652" s="4">
        <f>INDEX(RegionStoreCount[Store Count],MATCH(Sales[[#This Row],[RegionStoretype]],RegionStoreCount[Region/Type],0))</f>
        <v>2</v>
      </c>
      <c r="M652" s="4">
        <f>AND(Sales[[#This Row],[date]]&lt;=TY_YTDMax,Sales[[#This Row],[date]]&gt;=TY_YTDMin)*Sales[[#This Row],[sales]]</f>
        <v>0</v>
      </c>
      <c r="N652" s="4">
        <f>AND(Sales[[#This Row],[date]]&lt;=LY_YTDMax,Sales[[#This Row],[date]]&gt;=LY_YTDMin)*Sales[[#This Row],[sales]]</f>
        <v>10536.437600000001</v>
      </c>
      <c r="O652" s="4">
        <f>AND(Sales[[#This Row],[date]]&gt;=YoY_Min,Sales[[#This Row],[date]]&lt;=TY_YTDMax)*(Sales[[#This Row],[sales]]/Sales[[#This Row],[sqft]])</f>
        <v>0</v>
      </c>
      <c r="P652" s="4">
        <f>SUMIF(Sales[RegionStoretype],Sales[[#This Row],[RegionStoretype]],Sales[YoY_SSF])/Sales[[#This Row],[Region_TypeCount]]</f>
        <v>47.561479460925746</v>
      </c>
    </row>
    <row r="653" spans="1:16" x14ac:dyDescent="0.25">
      <c r="A653" s="1">
        <v>42741</v>
      </c>
      <c r="B653">
        <v>35</v>
      </c>
      <c r="C653">
        <v>11</v>
      </c>
      <c r="D653">
        <v>38347.935299999997</v>
      </c>
      <c r="E653">
        <f>INDEX(Stores[region],MATCH(Sales[[#This Row],[store_no]],Stores[store_no],0))</f>
        <v>3</v>
      </c>
      <c r="F653" t="str">
        <f>INDEX(Stores[storetype],MATCH(Sales[[#This Row],[store_no]],Stores[store_no],0))</f>
        <v>C</v>
      </c>
      <c r="G653" t="str">
        <f>INDEX(Stores[location_city],MATCH(Sales[[#This Row],[store_no]],Stores[store_no],0))</f>
        <v>Wichita</v>
      </c>
      <c r="H653" t="str">
        <f>INDEX(Stores[location_state],MATCH(Sales[[#This Row],[store_no]],Stores[store_no],0))</f>
        <v>Kansas</v>
      </c>
      <c r="I653">
        <f>INDEX(Stores[sqft],MATCH(Sales[[#This Row],[store_no]],Stores[store_no],0))</f>
        <v>72800</v>
      </c>
      <c r="J653" s="4" t="str">
        <f>INDEX(Departments[dept_name],MATCH(Sales[[#This Row],[dept_no]],Departments[dept_no],0))</f>
        <v>Home</v>
      </c>
      <c r="K653" s="4" t="str">
        <f>CONCATENATE(Sales[[#This Row],[region]],Sales[[#This Row],[storetype]])</f>
        <v>3C</v>
      </c>
      <c r="L653" s="4">
        <f>INDEX(RegionStoreCount[Store Count],MATCH(Sales[[#This Row],[RegionStoretype]],RegionStoreCount[Region/Type],0))</f>
        <v>2</v>
      </c>
      <c r="M653" s="4">
        <f>AND(Sales[[#This Row],[date]]&lt;=TY_YTDMax,Sales[[#This Row],[date]]&gt;=TY_YTDMin)*Sales[[#This Row],[sales]]</f>
        <v>0</v>
      </c>
      <c r="N653" s="4">
        <f>AND(Sales[[#This Row],[date]]&lt;=LY_YTDMax,Sales[[#This Row],[date]]&gt;=LY_YTDMin)*Sales[[#This Row],[sales]]</f>
        <v>38347.935299999997</v>
      </c>
      <c r="O653" s="4">
        <f>AND(Sales[[#This Row],[date]]&gt;=YoY_Min,Sales[[#This Row],[date]]&lt;=TY_YTDMax)*(Sales[[#This Row],[sales]]/Sales[[#This Row],[sqft]])</f>
        <v>0</v>
      </c>
      <c r="P653" s="4">
        <f>SUMIF(Sales[RegionStoretype],Sales[[#This Row],[RegionStoretype]],Sales[YoY_SSF])/Sales[[#This Row],[Region_TypeCount]]</f>
        <v>47.561479460925746</v>
      </c>
    </row>
    <row r="654" spans="1:16" x14ac:dyDescent="0.25">
      <c r="A654" s="1">
        <v>42741</v>
      </c>
      <c r="B654">
        <v>35</v>
      </c>
      <c r="C654">
        <v>12</v>
      </c>
      <c r="D654">
        <v>20608.2307</v>
      </c>
      <c r="E654">
        <f>INDEX(Stores[region],MATCH(Sales[[#This Row],[store_no]],Stores[store_no],0))</f>
        <v>3</v>
      </c>
      <c r="F654" t="str">
        <f>INDEX(Stores[storetype],MATCH(Sales[[#This Row],[store_no]],Stores[store_no],0))</f>
        <v>C</v>
      </c>
      <c r="G654" t="str">
        <f>INDEX(Stores[location_city],MATCH(Sales[[#This Row],[store_no]],Stores[store_no],0))</f>
        <v>Wichita</v>
      </c>
      <c r="H654" t="str">
        <f>INDEX(Stores[location_state],MATCH(Sales[[#This Row],[store_no]],Stores[store_no],0))</f>
        <v>Kansas</v>
      </c>
      <c r="I654">
        <f>INDEX(Stores[sqft],MATCH(Sales[[#This Row],[store_no]],Stores[store_no],0))</f>
        <v>72800</v>
      </c>
      <c r="J654" s="4" t="str">
        <f>INDEX(Departments[dept_name],MATCH(Sales[[#This Row],[dept_no]],Departments[dept_no],0))</f>
        <v>Jewelery</v>
      </c>
      <c r="K654" s="4" t="str">
        <f>CONCATENATE(Sales[[#This Row],[region]],Sales[[#This Row],[storetype]])</f>
        <v>3C</v>
      </c>
      <c r="L654" s="4">
        <f>INDEX(RegionStoreCount[Store Count],MATCH(Sales[[#This Row],[RegionStoretype]],RegionStoreCount[Region/Type],0))</f>
        <v>2</v>
      </c>
      <c r="M654" s="4">
        <f>AND(Sales[[#This Row],[date]]&lt;=TY_YTDMax,Sales[[#This Row],[date]]&gt;=TY_YTDMin)*Sales[[#This Row],[sales]]</f>
        <v>0</v>
      </c>
      <c r="N654" s="4">
        <f>AND(Sales[[#This Row],[date]]&lt;=LY_YTDMax,Sales[[#This Row],[date]]&gt;=LY_YTDMin)*Sales[[#This Row],[sales]]</f>
        <v>20608.2307</v>
      </c>
      <c r="O654" s="4">
        <f>AND(Sales[[#This Row],[date]]&gt;=YoY_Min,Sales[[#This Row],[date]]&lt;=TY_YTDMax)*(Sales[[#This Row],[sales]]/Sales[[#This Row],[sqft]])</f>
        <v>0</v>
      </c>
      <c r="P654" s="4">
        <f>SUMIF(Sales[RegionStoretype],Sales[[#This Row],[RegionStoretype]],Sales[YoY_SSF])/Sales[[#This Row],[Region_TypeCount]]</f>
        <v>47.561479460925746</v>
      </c>
    </row>
    <row r="655" spans="1:16" x14ac:dyDescent="0.25">
      <c r="A655" s="1">
        <v>42741</v>
      </c>
      <c r="B655">
        <v>35</v>
      </c>
      <c r="C655">
        <v>13</v>
      </c>
      <c r="D655">
        <v>37056.189999999995</v>
      </c>
      <c r="E655">
        <f>INDEX(Stores[region],MATCH(Sales[[#This Row],[store_no]],Stores[store_no],0))</f>
        <v>3</v>
      </c>
      <c r="F655" t="str">
        <f>INDEX(Stores[storetype],MATCH(Sales[[#This Row],[store_no]],Stores[store_no],0))</f>
        <v>C</v>
      </c>
      <c r="G655" t="str">
        <f>INDEX(Stores[location_city],MATCH(Sales[[#This Row],[store_no]],Stores[store_no],0))</f>
        <v>Wichita</v>
      </c>
      <c r="H655" t="str">
        <f>INDEX(Stores[location_state],MATCH(Sales[[#This Row],[store_no]],Stores[store_no],0))</f>
        <v>Kansas</v>
      </c>
      <c r="I655">
        <f>INDEX(Stores[sqft],MATCH(Sales[[#This Row],[store_no]],Stores[store_no],0))</f>
        <v>72800</v>
      </c>
      <c r="J655" s="4" t="str">
        <f>INDEX(Departments[dept_name],MATCH(Sales[[#This Row],[dept_no]],Departments[dept_no],0))</f>
        <v>Kids</v>
      </c>
      <c r="K655" s="4" t="str">
        <f>CONCATENATE(Sales[[#This Row],[region]],Sales[[#This Row],[storetype]])</f>
        <v>3C</v>
      </c>
      <c r="L655" s="4">
        <f>INDEX(RegionStoreCount[Store Count],MATCH(Sales[[#This Row],[RegionStoretype]],RegionStoreCount[Region/Type],0))</f>
        <v>2</v>
      </c>
      <c r="M655" s="4">
        <f>AND(Sales[[#This Row],[date]]&lt;=TY_YTDMax,Sales[[#This Row],[date]]&gt;=TY_YTDMin)*Sales[[#This Row],[sales]]</f>
        <v>0</v>
      </c>
      <c r="N655" s="4">
        <f>AND(Sales[[#This Row],[date]]&lt;=LY_YTDMax,Sales[[#This Row],[date]]&gt;=LY_YTDMin)*Sales[[#This Row],[sales]]</f>
        <v>37056.189999999995</v>
      </c>
      <c r="O655" s="4">
        <f>AND(Sales[[#This Row],[date]]&gt;=YoY_Min,Sales[[#This Row],[date]]&lt;=TY_YTDMax)*(Sales[[#This Row],[sales]]/Sales[[#This Row],[sqft]])</f>
        <v>0</v>
      </c>
      <c r="P655" s="4">
        <f>SUMIF(Sales[RegionStoretype],Sales[[#This Row],[RegionStoretype]],Sales[YoY_SSF])/Sales[[#This Row],[Region_TypeCount]]</f>
        <v>47.561479460925746</v>
      </c>
    </row>
    <row r="656" spans="1:16" x14ac:dyDescent="0.25">
      <c r="A656" s="1">
        <v>42741</v>
      </c>
      <c r="B656">
        <v>35</v>
      </c>
      <c r="C656">
        <v>14</v>
      </c>
      <c r="D656">
        <v>11010.1716</v>
      </c>
      <c r="E656">
        <f>INDEX(Stores[region],MATCH(Sales[[#This Row],[store_no]],Stores[store_no],0))</f>
        <v>3</v>
      </c>
      <c r="F656" t="str">
        <f>INDEX(Stores[storetype],MATCH(Sales[[#This Row],[store_no]],Stores[store_no],0))</f>
        <v>C</v>
      </c>
      <c r="G656" t="str">
        <f>INDEX(Stores[location_city],MATCH(Sales[[#This Row],[store_no]],Stores[store_no],0))</f>
        <v>Wichita</v>
      </c>
      <c r="H656" t="str">
        <f>INDEX(Stores[location_state],MATCH(Sales[[#This Row],[store_no]],Stores[store_no],0))</f>
        <v>Kansas</v>
      </c>
      <c r="I656">
        <f>INDEX(Stores[sqft],MATCH(Sales[[#This Row],[store_no]],Stores[store_no],0))</f>
        <v>72800</v>
      </c>
      <c r="J656" s="4" t="str">
        <f>INDEX(Departments[dept_name],MATCH(Sales[[#This Row],[dept_no]],Departments[dept_no],0))</f>
        <v>Movies</v>
      </c>
      <c r="K656" s="4" t="str">
        <f>CONCATENATE(Sales[[#This Row],[region]],Sales[[#This Row],[storetype]])</f>
        <v>3C</v>
      </c>
      <c r="L656" s="4">
        <f>INDEX(RegionStoreCount[Store Count],MATCH(Sales[[#This Row],[RegionStoretype]],RegionStoreCount[Region/Type],0))</f>
        <v>2</v>
      </c>
      <c r="M656" s="4">
        <f>AND(Sales[[#This Row],[date]]&lt;=TY_YTDMax,Sales[[#This Row],[date]]&gt;=TY_YTDMin)*Sales[[#This Row],[sales]]</f>
        <v>0</v>
      </c>
      <c r="N656" s="4">
        <f>AND(Sales[[#This Row],[date]]&lt;=LY_YTDMax,Sales[[#This Row],[date]]&gt;=LY_YTDMin)*Sales[[#This Row],[sales]]</f>
        <v>11010.1716</v>
      </c>
      <c r="O656" s="4">
        <f>AND(Sales[[#This Row],[date]]&gt;=YoY_Min,Sales[[#This Row],[date]]&lt;=TY_YTDMax)*(Sales[[#This Row],[sales]]/Sales[[#This Row],[sqft]])</f>
        <v>0</v>
      </c>
      <c r="P656" s="4">
        <f>SUMIF(Sales[RegionStoretype],Sales[[#This Row],[RegionStoretype]],Sales[YoY_SSF])/Sales[[#This Row],[Region_TypeCount]]</f>
        <v>47.561479460925746</v>
      </c>
    </row>
    <row r="657" spans="1:16" x14ac:dyDescent="0.25">
      <c r="A657" s="1">
        <v>42741</v>
      </c>
      <c r="B657">
        <v>35</v>
      </c>
      <c r="C657">
        <v>15</v>
      </c>
      <c r="D657">
        <v>45127.184000000001</v>
      </c>
      <c r="E657">
        <f>INDEX(Stores[region],MATCH(Sales[[#This Row],[store_no]],Stores[store_no],0))</f>
        <v>3</v>
      </c>
      <c r="F657" t="str">
        <f>INDEX(Stores[storetype],MATCH(Sales[[#This Row],[store_no]],Stores[store_no],0))</f>
        <v>C</v>
      </c>
      <c r="G657" t="str">
        <f>INDEX(Stores[location_city],MATCH(Sales[[#This Row],[store_no]],Stores[store_no],0))</f>
        <v>Wichita</v>
      </c>
      <c r="H657" t="str">
        <f>INDEX(Stores[location_state],MATCH(Sales[[#This Row],[store_no]],Stores[store_no],0))</f>
        <v>Kansas</v>
      </c>
      <c r="I657">
        <f>INDEX(Stores[sqft],MATCH(Sales[[#This Row],[store_no]],Stores[store_no],0))</f>
        <v>72800</v>
      </c>
      <c r="J657" s="4" t="str">
        <f>INDEX(Departments[dept_name],MATCH(Sales[[#This Row],[dept_no]],Departments[dept_no],0))</f>
        <v>Music</v>
      </c>
      <c r="K657" s="4" t="str">
        <f>CONCATENATE(Sales[[#This Row],[region]],Sales[[#This Row],[storetype]])</f>
        <v>3C</v>
      </c>
      <c r="L657" s="4">
        <f>INDEX(RegionStoreCount[Store Count],MATCH(Sales[[#This Row],[RegionStoretype]],RegionStoreCount[Region/Type],0))</f>
        <v>2</v>
      </c>
      <c r="M657" s="4">
        <f>AND(Sales[[#This Row],[date]]&lt;=TY_YTDMax,Sales[[#This Row],[date]]&gt;=TY_YTDMin)*Sales[[#This Row],[sales]]</f>
        <v>0</v>
      </c>
      <c r="N657" s="4">
        <f>AND(Sales[[#This Row],[date]]&lt;=LY_YTDMax,Sales[[#This Row],[date]]&gt;=LY_YTDMin)*Sales[[#This Row],[sales]]</f>
        <v>45127.184000000001</v>
      </c>
      <c r="O657" s="4">
        <f>AND(Sales[[#This Row],[date]]&gt;=YoY_Min,Sales[[#This Row],[date]]&lt;=TY_YTDMax)*(Sales[[#This Row],[sales]]/Sales[[#This Row],[sqft]])</f>
        <v>0</v>
      </c>
      <c r="P657" s="4">
        <f>SUMIF(Sales[RegionStoretype],Sales[[#This Row],[RegionStoretype]],Sales[YoY_SSF])/Sales[[#This Row],[Region_TypeCount]]</f>
        <v>47.561479460925746</v>
      </c>
    </row>
    <row r="658" spans="1:16" x14ac:dyDescent="0.25">
      <c r="A658" s="1">
        <v>42741</v>
      </c>
      <c r="B658">
        <v>35</v>
      </c>
      <c r="C658">
        <v>16</v>
      </c>
      <c r="D658">
        <v>14330.619699999999</v>
      </c>
      <c r="E658">
        <f>INDEX(Stores[region],MATCH(Sales[[#This Row],[store_no]],Stores[store_no],0))</f>
        <v>3</v>
      </c>
      <c r="F658" t="str">
        <f>INDEX(Stores[storetype],MATCH(Sales[[#This Row],[store_no]],Stores[store_no],0))</f>
        <v>C</v>
      </c>
      <c r="G658" t="str">
        <f>INDEX(Stores[location_city],MATCH(Sales[[#This Row],[store_no]],Stores[store_no],0))</f>
        <v>Wichita</v>
      </c>
      <c r="H658" t="str">
        <f>INDEX(Stores[location_state],MATCH(Sales[[#This Row],[store_no]],Stores[store_no],0))</f>
        <v>Kansas</v>
      </c>
      <c r="I658">
        <f>INDEX(Stores[sqft],MATCH(Sales[[#This Row],[store_no]],Stores[store_no],0))</f>
        <v>72800</v>
      </c>
      <c r="J658" s="4" t="str">
        <f>INDEX(Departments[dept_name],MATCH(Sales[[#This Row],[dept_no]],Departments[dept_no],0))</f>
        <v>Outdoors</v>
      </c>
      <c r="K658" s="4" t="str">
        <f>CONCATENATE(Sales[[#This Row],[region]],Sales[[#This Row],[storetype]])</f>
        <v>3C</v>
      </c>
      <c r="L658" s="4">
        <f>INDEX(RegionStoreCount[Store Count],MATCH(Sales[[#This Row],[RegionStoretype]],RegionStoreCount[Region/Type],0))</f>
        <v>2</v>
      </c>
      <c r="M658" s="4">
        <f>AND(Sales[[#This Row],[date]]&lt;=TY_YTDMax,Sales[[#This Row],[date]]&gt;=TY_YTDMin)*Sales[[#This Row],[sales]]</f>
        <v>0</v>
      </c>
      <c r="N658" s="4">
        <f>AND(Sales[[#This Row],[date]]&lt;=LY_YTDMax,Sales[[#This Row],[date]]&gt;=LY_YTDMin)*Sales[[#This Row],[sales]]</f>
        <v>14330.619699999999</v>
      </c>
      <c r="O658" s="4">
        <f>AND(Sales[[#This Row],[date]]&gt;=YoY_Min,Sales[[#This Row],[date]]&lt;=TY_YTDMax)*(Sales[[#This Row],[sales]]/Sales[[#This Row],[sqft]])</f>
        <v>0</v>
      </c>
      <c r="P658" s="4">
        <f>SUMIF(Sales[RegionStoretype],Sales[[#This Row],[RegionStoretype]],Sales[YoY_SSF])/Sales[[#This Row],[Region_TypeCount]]</f>
        <v>47.561479460925746</v>
      </c>
    </row>
    <row r="659" spans="1:16" x14ac:dyDescent="0.25">
      <c r="A659" s="1">
        <v>42741</v>
      </c>
      <c r="B659">
        <v>35</v>
      </c>
      <c r="C659">
        <v>17</v>
      </c>
      <c r="D659">
        <v>10776.0407</v>
      </c>
      <c r="E659">
        <f>INDEX(Stores[region],MATCH(Sales[[#This Row],[store_no]],Stores[store_no],0))</f>
        <v>3</v>
      </c>
      <c r="F659" t="str">
        <f>INDEX(Stores[storetype],MATCH(Sales[[#This Row],[store_no]],Stores[store_no],0))</f>
        <v>C</v>
      </c>
      <c r="G659" t="str">
        <f>INDEX(Stores[location_city],MATCH(Sales[[#This Row],[store_no]],Stores[store_no],0))</f>
        <v>Wichita</v>
      </c>
      <c r="H659" t="str">
        <f>INDEX(Stores[location_state],MATCH(Sales[[#This Row],[store_no]],Stores[store_no],0))</f>
        <v>Kansas</v>
      </c>
      <c r="I659">
        <f>INDEX(Stores[sqft],MATCH(Sales[[#This Row],[store_no]],Stores[store_no],0))</f>
        <v>72800</v>
      </c>
      <c r="J659" s="4" t="str">
        <f>INDEX(Departments[dept_name],MATCH(Sales[[#This Row],[dept_no]],Departments[dept_no],0))</f>
        <v>Shoes</v>
      </c>
      <c r="K659" s="4" t="str">
        <f>CONCATENATE(Sales[[#This Row],[region]],Sales[[#This Row],[storetype]])</f>
        <v>3C</v>
      </c>
      <c r="L659" s="4">
        <f>INDEX(RegionStoreCount[Store Count],MATCH(Sales[[#This Row],[RegionStoretype]],RegionStoreCount[Region/Type],0))</f>
        <v>2</v>
      </c>
      <c r="M659" s="4">
        <f>AND(Sales[[#This Row],[date]]&lt;=TY_YTDMax,Sales[[#This Row],[date]]&gt;=TY_YTDMin)*Sales[[#This Row],[sales]]</f>
        <v>0</v>
      </c>
      <c r="N659" s="4">
        <f>AND(Sales[[#This Row],[date]]&lt;=LY_YTDMax,Sales[[#This Row],[date]]&gt;=LY_YTDMin)*Sales[[#This Row],[sales]]</f>
        <v>10776.0407</v>
      </c>
      <c r="O659" s="4">
        <f>AND(Sales[[#This Row],[date]]&gt;=YoY_Min,Sales[[#This Row],[date]]&lt;=TY_YTDMax)*(Sales[[#This Row],[sales]]/Sales[[#This Row],[sqft]])</f>
        <v>0</v>
      </c>
      <c r="P659" s="4">
        <f>SUMIF(Sales[RegionStoretype],Sales[[#This Row],[RegionStoretype]],Sales[YoY_SSF])/Sales[[#This Row],[Region_TypeCount]]</f>
        <v>47.561479460925746</v>
      </c>
    </row>
    <row r="660" spans="1:16" x14ac:dyDescent="0.25">
      <c r="A660" s="1">
        <v>42741</v>
      </c>
      <c r="B660">
        <v>35</v>
      </c>
      <c r="C660">
        <v>18</v>
      </c>
      <c r="D660">
        <v>6118.8202000000001</v>
      </c>
      <c r="E660">
        <f>INDEX(Stores[region],MATCH(Sales[[#This Row],[store_no]],Stores[store_no],0))</f>
        <v>3</v>
      </c>
      <c r="F660" t="str">
        <f>INDEX(Stores[storetype],MATCH(Sales[[#This Row],[store_no]],Stores[store_no],0))</f>
        <v>C</v>
      </c>
      <c r="G660" t="str">
        <f>INDEX(Stores[location_city],MATCH(Sales[[#This Row],[store_no]],Stores[store_no],0))</f>
        <v>Wichita</v>
      </c>
      <c r="H660" t="str">
        <f>INDEX(Stores[location_state],MATCH(Sales[[#This Row],[store_no]],Stores[store_no],0))</f>
        <v>Kansas</v>
      </c>
      <c r="I660">
        <f>INDEX(Stores[sqft],MATCH(Sales[[#This Row],[store_no]],Stores[store_no],0))</f>
        <v>72800</v>
      </c>
      <c r="J660" s="4" t="str">
        <f>INDEX(Departments[dept_name],MATCH(Sales[[#This Row],[dept_no]],Departments[dept_no],0))</f>
        <v>Sports</v>
      </c>
      <c r="K660" s="4" t="str">
        <f>CONCATENATE(Sales[[#This Row],[region]],Sales[[#This Row],[storetype]])</f>
        <v>3C</v>
      </c>
      <c r="L660" s="4">
        <f>INDEX(RegionStoreCount[Store Count],MATCH(Sales[[#This Row],[RegionStoretype]],RegionStoreCount[Region/Type],0))</f>
        <v>2</v>
      </c>
      <c r="M660" s="4">
        <f>AND(Sales[[#This Row],[date]]&lt;=TY_YTDMax,Sales[[#This Row],[date]]&gt;=TY_YTDMin)*Sales[[#This Row],[sales]]</f>
        <v>0</v>
      </c>
      <c r="N660" s="4">
        <f>AND(Sales[[#This Row],[date]]&lt;=LY_YTDMax,Sales[[#This Row],[date]]&gt;=LY_YTDMin)*Sales[[#This Row],[sales]]</f>
        <v>6118.8202000000001</v>
      </c>
      <c r="O660" s="4">
        <f>AND(Sales[[#This Row],[date]]&gt;=YoY_Min,Sales[[#This Row],[date]]&lt;=TY_YTDMax)*(Sales[[#This Row],[sales]]/Sales[[#This Row],[sqft]])</f>
        <v>0</v>
      </c>
      <c r="P660" s="4">
        <f>SUMIF(Sales[RegionStoretype],Sales[[#This Row],[RegionStoretype]],Sales[YoY_SSF])/Sales[[#This Row],[Region_TypeCount]]</f>
        <v>47.561479460925746</v>
      </c>
    </row>
    <row r="661" spans="1:16" x14ac:dyDescent="0.25">
      <c r="A661" s="1">
        <v>42741</v>
      </c>
      <c r="B661">
        <v>35</v>
      </c>
      <c r="C661">
        <v>19</v>
      </c>
      <c r="D661">
        <v>32603.2261</v>
      </c>
      <c r="E661">
        <f>INDEX(Stores[region],MATCH(Sales[[#This Row],[store_no]],Stores[store_no],0))</f>
        <v>3</v>
      </c>
      <c r="F661" t="str">
        <f>INDEX(Stores[storetype],MATCH(Sales[[#This Row],[store_no]],Stores[store_no],0))</f>
        <v>C</v>
      </c>
      <c r="G661" t="str">
        <f>INDEX(Stores[location_city],MATCH(Sales[[#This Row],[store_no]],Stores[store_no],0))</f>
        <v>Wichita</v>
      </c>
      <c r="H661" t="str">
        <f>INDEX(Stores[location_state],MATCH(Sales[[#This Row],[store_no]],Stores[store_no],0))</f>
        <v>Kansas</v>
      </c>
      <c r="I661">
        <f>INDEX(Stores[sqft],MATCH(Sales[[#This Row],[store_no]],Stores[store_no],0))</f>
        <v>72800</v>
      </c>
      <c r="J661" s="4" t="str">
        <f>INDEX(Departments[dept_name],MATCH(Sales[[#This Row],[dept_no]],Departments[dept_no],0))</f>
        <v>Tools</v>
      </c>
      <c r="K661" s="4" t="str">
        <f>CONCATENATE(Sales[[#This Row],[region]],Sales[[#This Row],[storetype]])</f>
        <v>3C</v>
      </c>
      <c r="L661" s="4">
        <f>INDEX(RegionStoreCount[Store Count],MATCH(Sales[[#This Row],[RegionStoretype]],RegionStoreCount[Region/Type],0))</f>
        <v>2</v>
      </c>
      <c r="M661" s="4">
        <f>AND(Sales[[#This Row],[date]]&lt;=TY_YTDMax,Sales[[#This Row],[date]]&gt;=TY_YTDMin)*Sales[[#This Row],[sales]]</f>
        <v>0</v>
      </c>
      <c r="N661" s="4">
        <f>AND(Sales[[#This Row],[date]]&lt;=LY_YTDMax,Sales[[#This Row],[date]]&gt;=LY_YTDMin)*Sales[[#This Row],[sales]]</f>
        <v>32603.2261</v>
      </c>
      <c r="O661" s="4">
        <f>AND(Sales[[#This Row],[date]]&gt;=YoY_Min,Sales[[#This Row],[date]]&lt;=TY_YTDMax)*(Sales[[#This Row],[sales]]/Sales[[#This Row],[sqft]])</f>
        <v>0</v>
      </c>
      <c r="P661" s="4">
        <f>SUMIF(Sales[RegionStoretype],Sales[[#This Row],[RegionStoretype]],Sales[YoY_SSF])/Sales[[#This Row],[Region_TypeCount]]</f>
        <v>47.561479460925746</v>
      </c>
    </row>
    <row r="662" spans="1:16" x14ac:dyDescent="0.25">
      <c r="A662" s="1">
        <v>42741</v>
      </c>
      <c r="B662">
        <v>35</v>
      </c>
      <c r="C662">
        <v>20</v>
      </c>
      <c r="D662">
        <v>90985.739000000001</v>
      </c>
      <c r="E662">
        <f>INDEX(Stores[region],MATCH(Sales[[#This Row],[store_no]],Stores[store_no],0))</f>
        <v>3</v>
      </c>
      <c r="F662" t="str">
        <f>INDEX(Stores[storetype],MATCH(Sales[[#This Row],[store_no]],Stores[store_no],0))</f>
        <v>C</v>
      </c>
      <c r="G662" t="str">
        <f>INDEX(Stores[location_city],MATCH(Sales[[#This Row],[store_no]],Stores[store_no],0))</f>
        <v>Wichita</v>
      </c>
      <c r="H662" t="str">
        <f>INDEX(Stores[location_state],MATCH(Sales[[#This Row],[store_no]],Stores[store_no],0))</f>
        <v>Kansas</v>
      </c>
      <c r="I662">
        <f>INDEX(Stores[sqft],MATCH(Sales[[#This Row],[store_no]],Stores[store_no],0))</f>
        <v>72800</v>
      </c>
      <c r="J662" s="4" t="str">
        <f>INDEX(Departments[dept_name],MATCH(Sales[[#This Row],[dept_no]],Departments[dept_no],0))</f>
        <v>Toys</v>
      </c>
      <c r="K662" s="4" t="str">
        <f>CONCATENATE(Sales[[#This Row],[region]],Sales[[#This Row],[storetype]])</f>
        <v>3C</v>
      </c>
      <c r="L662" s="4">
        <f>INDEX(RegionStoreCount[Store Count],MATCH(Sales[[#This Row],[RegionStoretype]],RegionStoreCount[Region/Type],0))</f>
        <v>2</v>
      </c>
      <c r="M662" s="4">
        <f>AND(Sales[[#This Row],[date]]&lt;=TY_YTDMax,Sales[[#This Row],[date]]&gt;=TY_YTDMin)*Sales[[#This Row],[sales]]</f>
        <v>0</v>
      </c>
      <c r="N662" s="4">
        <f>AND(Sales[[#This Row],[date]]&lt;=LY_YTDMax,Sales[[#This Row],[date]]&gt;=LY_YTDMin)*Sales[[#This Row],[sales]]</f>
        <v>90985.739000000001</v>
      </c>
      <c r="O662" s="4">
        <f>AND(Sales[[#This Row],[date]]&gt;=YoY_Min,Sales[[#This Row],[date]]&lt;=TY_YTDMax)*(Sales[[#This Row],[sales]]/Sales[[#This Row],[sqft]])</f>
        <v>0</v>
      </c>
      <c r="P662" s="4">
        <f>SUMIF(Sales[RegionStoretype],Sales[[#This Row],[RegionStoretype]],Sales[YoY_SSF])/Sales[[#This Row],[Region_TypeCount]]</f>
        <v>47.561479460925746</v>
      </c>
    </row>
    <row r="663" spans="1:16" x14ac:dyDescent="0.25">
      <c r="A663" s="1">
        <v>42741</v>
      </c>
      <c r="B663">
        <v>36</v>
      </c>
      <c r="C663">
        <v>1</v>
      </c>
      <c r="D663">
        <v>58414.246299999999</v>
      </c>
      <c r="E663">
        <f>INDEX(Stores[region],MATCH(Sales[[#This Row],[store_no]],Stores[store_no],0))</f>
        <v>2</v>
      </c>
      <c r="F663" t="str">
        <f>INDEX(Stores[storetype],MATCH(Sales[[#This Row],[store_no]],Stores[store_no],0))</f>
        <v>A</v>
      </c>
      <c r="G663" t="str">
        <f>INDEX(Stores[location_city],MATCH(Sales[[#This Row],[store_no]],Stores[store_no],0))</f>
        <v>Aurora</v>
      </c>
      <c r="H663" t="str">
        <f>INDEX(Stores[location_state],MATCH(Sales[[#This Row],[store_no]],Stores[store_no],0))</f>
        <v>Illinois</v>
      </c>
      <c r="I663">
        <f>INDEX(Stores[sqft],MATCH(Sales[[#This Row],[store_no]],Stores[store_no],0))</f>
        <v>209900</v>
      </c>
      <c r="J663" s="4" t="str">
        <f>INDEX(Departments[dept_name],MATCH(Sales[[#This Row],[dept_no]],Departments[dept_no],0))</f>
        <v>Automotive</v>
      </c>
      <c r="K663" s="4" t="str">
        <f>CONCATENATE(Sales[[#This Row],[region]],Sales[[#This Row],[storetype]])</f>
        <v>2A</v>
      </c>
      <c r="L663" s="4">
        <f>INDEX(RegionStoreCount[Store Count],MATCH(Sales[[#This Row],[RegionStoretype]],RegionStoreCount[Region/Type],0))</f>
        <v>5</v>
      </c>
      <c r="M663" s="4">
        <f>AND(Sales[[#This Row],[date]]&lt;=TY_YTDMax,Sales[[#This Row],[date]]&gt;=TY_YTDMin)*Sales[[#This Row],[sales]]</f>
        <v>0</v>
      </c>
      <c r="N663" s="4">
        <f>AND(Sales[[#This Row],[date]]&lt;=LY_YTDMax,Sales[[#This Row],[date]]&gt;=LY_YTDMin)*Sales[[#This Row],[sales]]</f>
        <v>58414.246299999999</v>
      </c>
      <c r="O663" s="4">
        <f>AND(Sales[[#This Row],[date]]&gt;=YoY_Min,Sales[[#This Row],[date]]&lt;=TY_YTDMax)*(Sales[[#This Row],[sales]]/Sales[[#This Row],[sqft]])</f>
        <v>0</v>
      </c>
      <c r="P663" s="4">
        <f>SUMIF(Sales[RegionStoretype],Sales[[#This Row],[RegionStoretype]],Sales[YoY_SSF])/Sales[[#This Row],[Region_TypeCount]]</f>
        <v>60.052789354368521</v>
      </c>
    </row>
    <row r="664" spans="1:16" x14ac:dyDescent="0.25">
      <c r="A664" s="1">
        <v>42741</v>
      </c>
      <c r="B664">
        <v>36</v>
      </c>
      <c r="C664">
        <v>2</v>
      </c>
      <c r="D664">
        <v>25099.483200000002</v>
      </c>
      <c r="E664">
        <f>INDEX(Stores[region],MATCH(Sales[[#This Row],[store_no]],Stores[store_no],0))</f>
        <v>2</v>
      </c>
      <c r="F664" t="str">
        <f>INDEX(Stores[storetype],MATCH(Sales[[#This Row],[store_no]],Stores[store_no],0))</f>
        <v>A</v>
      </c>
      <c r="G664" t="str">
        <f>INDEX(Stores[location_city],MATCH(Sales[[#This Row],[store_no]],Stores[store_no],0))</f>
        <v>Aurora</v>
      </c>
      <c r="H664" t="str">
        <f>INDEX(Stores[location_state],MATCH(Sales[[#This Row],[store_no]],Stores[store_no],0))</f>
        <v>Illinois</v>
      </c>
      <c r="I664">
        <f>INDEX(Stores[sqft],MATCH(Sales[[#This Row],[store_no]],Stores[store_no],0))</f>
        <v>209900</v>
      </c>
      <c r="J664" s="4" t="str">
        <f>INDEX(Departments[dept_name],MATCH(Sales[[#This Row],[dept_no]],Departments[dept_no],0))</f>
        <v>Baby</v>
      </c>
      <c r="K664" s="4" t="str">
        <f>CONCATENATE(Sales[[#This Row],[region]],Sales[[#This Row],[storetype]])</f>
        <v>2A</v>
      </c>
      <c r="L664" s="4">
        <f>INDEX(RegionStoreCount[Store Count],MATCH(Sales[[#This Row],[RegionStoretype]],RegionStoreCount[Region/Type],0))</f>
        <v>5</v>
      </c>
      <c r="M664" s="4">
        <f>AND(Sales[[#This Row],[date]]&lt;=TY_YTDMax,Sales[[#This Row],[date]]&gt;=TY_YTDMin)*Sales[[#This Row],[sales]]</f>
        <v>0</v>
      </c>
      <c r="N664" s="4">
        <f>AND(Sales[[#This Row],[date]]&lt;=LY_YTDMax,Sales[[#This Row],[date]]&gt;=LY_YTDMin)*Sales[[#This Row],[sales]]</f>
        <v>25099.483200000002</v>
      </c>
      <c r="O664" s="4">
        <f>AND(Sales[[#This Row],[date]]&gt;=YoY_Min,Sales[[#This Row],[date]]&lt;=TY_YTDMax)*(Sales[[#This Row],[sales]]/Sales[[#This Row],[sqft]])</f>
        <v>0</v>
      </c>
      <c r="P664" s="4">
        <f>SUMIF(Sales[RegionStoretype],Sales[[#This Row],[RegionStoretype]],Sales[YoY_SSF])/Sales[[#This Row],[Region_TypeCount]]</f>
        <v>60.052789354368521</v>
      </c>
    </row>
    <row r="665" spans="1:16" x14ac:dyDescent="0.25">
      <c r="A665" s="1">
        <v>42741</v>
      </c>
      <c r="B665">
        <v>36</v>
      </c>
      <c r="C665">
        <v>3</v>
      </c>
      <c r="D665">
        <v>167947.76909999998</v>
      </c>
      <c r="E665">
        <f>INDEX(Stores[region],MATCH(Sales[[#This Row],[store_no]],Stores[store_no],0))</f>
        <v>2</v>
      </c>
      <c r="F665" t="str">
        <f>INDEX(Stores[storetype],MATCH(Sales[[#This Row],[store_no]],Stores[store_no],0))</f>
        <v>A</v>
      </c>
      <c r="G665" t="str">
        <f>INDEX(Stores[location_city],MATCH(Sales[[#This Row],[store_no]],Stores[store_no],0))</f>
        <v>Aurora</v>
      </c>
      <c r="H665" t="str">
        <f>INDEX(Stores[location_state],MATCH(Sales[[#This Row],[store_no]],Stores[store_no],0))</f>
        <v>Illinois</v>
      </c>
      <c r="I665">
        <f>INDEX(Stores[sqft],MATCH(Sales[[#This Row],[store_no]],Stores[store_no],0))</f>
        <v>209900</v>
      </c>
      <c r="J665" s="4" t="str">
        <f>INDEX(Departments[dept_name],MATCH(Sales[[#This Row],[dept_no]],Departments[dept_no],0))</f>
        <v>Beauty</v>
      </c>
      <c r="K665" s="4" t="str">
        <f>CONCATENATE(Sales[[#This Row],[region]],Sales[[#This Row],[storetype]])</f>
        <v>2A</v>
      </c>
      <c r="L665" s="4">
        <f>INDEX(RegionStoreCount[Store Count],MATCH(Sales[[#This Row],[RegionStoretype]],RegionStoreCount[Region/Type],0))</f>
        <v>5</v>
      </c>
      <c r="M665" s="4">
        <f>AND(Sales[[#This Row],[date]]&lt;=TY_YTDMax,Sales[[#This Row],[date]]&gt;=TY_YTDMin)*Sales[[#This Row],[sales]]</f>
        <v>0</v>
      </c>
      <c r="N665" s="4">
        <f>AND(Sales[[#This Row],[date]]&lt;=LY_YTDMax,Sales[[#This Row],[date]]&gt;=LY_YTDMin)*Sales[[#This Row],[sales]]</f>
        <v>167947.76909999998</v>
      </c>
      <c r="O665" s="4">
        <f>AND(Sales[[#This Row],[date]]&gt;=YoY_Min,Sales[[#This Row],[date]]&lt;=TY_YTDMax)*(Sales[[#This Row],[sales]]/Sales[[#This Row],[sqft]])</f>
        <v>0</v>
      </c>
      <c r="P665" s="4">
        <f>SUMIF(Sales[RegionStoretype],Sales[[#This Row],[RegionStoretype]],Sales[YoY_SSF])/Sales[[#This Row],[Region_TypeCount]]</f>
        <v>60.052789354368521</v>
      </c>
    </row>
    <row r="666" spans="1:16" x14ac:dyDescent="0.25">
      <c r="A666" s="1">
        <v>42741</v>
      </c>
      <c r="B666">
        <v>36</v>
      </c>
      <c r="C666">
        <v>4</v>
      </c>
      <c r="D666">
        <v>120542.3412</v>
      </c>
      <c r="E666">
        <f>INDEX(Stores[region],MATCH(Sales[[#This Row],[store_no]],Stores[store_no],0))</f>
        <v>2</v>
      </c>
      <c r="F666" t="str">
        <f>INDEX(Stores[storetype],MATCH(Sales[[#This Row],[store_no]],Stores[store_no],0))</f>
        <v>A</v>
      </c>
      <c r="G666" t="str">
        <f>INDEX(Stores[location_city],MATCH(Sales[[#This Row],[store_no]],Stores[store_no],0))</f>
        <v>Aurora</v>
      </c>
      <c r="H666" t="str">
        <f>INDEX(Stores[location_state],MATCH(Sales[[#This Row],[store_no]],Stores[store_no],0))</f>
        <v>Illinois</v>
      </c>
      <c r="I666">
        <f>INDEX(Stores[sqft],MATCH(Sales[[#This Row],[store_no]],Stores[store_no],0))</f>
        <v>209900</v>
      </c>
      <c r="J666" s="4" t="str">
        <f>INDEX(Departments[dept_name],MATCH(Sales[[#This Row],[dept_no]],Departments[dept_no],0))</f>
        <v>Books</v>
      </c>
      <c r="K666" s="4" t="str">
        <f>CONCATENATE(Sales[[#This Row],[region]],Sales[[#This Row],[storetype]])</f>
        <v>2A</v>
      </c>
      <c r="L666" s="4">
        <f>INDEX(RegionStoreCount[Store Count],MATCH(Sales[[#This Row],[RegionStoretype]],RegionStoreCount[Region/Type],0))</f>
        <v>5</v>
      </c>
      <c r="M666" s="4">
        <f>AND(Sales[[#This Row],[date]]&lt;=TY_YTDMax,Sales[[#This Row],[date]]&gt;=TY_YTDMin)*Sales[[#This Row],[sales]]</f>
        <v>0</v>
      </c>
      <c r="N666" s="4">
        <f>AND(Sales[[#This Row],[date]]&lt;=LY_YTDMax,Sales[[#This Row],[date]]&gt;=LY_YTDMin)*Sales[[#This Row],[sales]]</f>
        <v>120542.3412</v>
      </c>
      <c r="O666" s="4">
        <f>AND(Sales[[#This Row],[date]]&gt;=YoY_Min,Sales[[#This Row],[date]]&lt;=TY_YTDMax)*(Sales[[#This Row],[sales]]/Sales[[#This Row],[sqft]])</f>
        <v>0</v>
      </c>
      <c r="P666" s="4">
        <f>SUMIF(Sales[RegionStoretype],Sales[[#This Row],[RegionStoretype]],Sales[YoY_SSF])/Sales[[#This Row],[Region_TypeCount]]</f>
        <v>60.052789354368521</v>
      </c>
    </row>
    <row r="667" spans="1:16" x14ac:dyDescent="0.25">
      <c r="A667" s="1">
        <v>42741</v>
      </c>
      <c r="B667">
        <v>36</v>
      </c>
      <c r="C667">
        <v>5</v>
      </c>
      <c r="D667">
        <v>112750.32</v>
      </c>
      <c r="E667">
        <f>INDEX(Stores[region],MATCH(Sales[[#This Row],[store_no]],Stores[store_no],0))</f>
        <v>2</v>
      </c>
      <c r="F667" t="str">
        <f>INDEX(Stores[storetype],MATCH(Sales[[#This Row],[store_no]],Stores[store_no],0))</f>
        <v>A</v>
      </c>
      <c r="G667" t="str">
        <f>INDEX(Stores[location_city],MATCH(Sales[[#This Row],[store_no]],Stores[store_no],0))</f>
        <v>Aurora</v>
      </c>
      <c r="H667" t="str">
        <f>INDEX(Stores[location_state],MATCH(Sales[[#This Row],[store_no]],Stores[store_no],0))</f>
        <v>Illinois</v>
      </c>
      <c r="I667">
        <f>INDEX(Stores[sqft],MATCH(Sales[[#This Row],[store_no]],Stores[store_no],0))</f>
        <v>209900</v>
      </c>
      <c r="J667" s="4" t="str">
        <f>INDEX(Departments[dept_name],MATCH(Sales[[#This Row],[dept_no]],Departments[dept_no],0))</f>
        <v>Clothing</v>
      </c>
      <c r="K667" s="4" t="str">
        <f>CONCATENATE(Sales[[#This Row],[region]],Sales[[#This Row],[storetype]])</f>
        <v>2A</v>
      </c>
      <c r="L667" s="4">
        <f>INDEX(RegionStoreCount[Store Count],MATCH(Sales[[#This Row],[RegionStoretype]],RegionStoreCount[Region/Type],0))</f>
        <v>5</v>
      </c>
      <c r="M667" s="4">
        <f>AND(Sales[[#This Row],[date]]&lt;=TY_YTDMax,Sales[[#This Row],[date]]&gt;=TY_YTDMin)*Sales[[#This Row],[sales]]</f>
        <v>0</v>
      </c>
      <c r="N667" s="4">
        <f>AND(Sales[[#This Row],[date]]&lt;=LY_YTDMax,Sales[[#This Row],[date]]&gt;=LY_YTDMin)*Sales[[#This Row],[sales]]</f>
        <v>112750.32</v>
      </c>
      <c r="O667" s="4">
        <f>AND(Sales[[#This Row],[date]]&gt;=YoY_Min,Sales[[#This Row],[date]]&lt;=TY_YTDMax)*(Sales[[#This Row],[sales]]/Sales[[#This Row],[sqft]])</f>
        <v>0</v>
      </c>
      <c r="P667" s="4">
        <f>SUMIF(Sales[RegionStoretype],Sales[[#This Row],[RegionStoretype]],Sales[YoY_SSF])/Sales[[#This Row],[Region_TypeCount]]</f>
        <v>60.052789354368521</v>
      </c>
    </row>
    <row r="668" spans="1:16" x14ac:dyDescent="0.25">
      <c r="A668" s="1">
        <v>42741</v>
      </c>
      <c r="B668">
        <v>36</v>
      </c>
      <c r="C668">
        <v>6</v>
      </c>
      <c r="D668">
        <v>41290.099200000004</v>
      </c>
      <c r="E668">
        <f>INDEX(Stores[region],MATCH(Sales[[#This Row],[store_no]],Stores[store_no],0))</f>
        <v>2</v>
      </c>
      <c r="F668" t="str">
        <f>INDEX(Stores[storetype],MATCH(Sales[[#This Row],[store_no]],Stores[store_no],0))</f>
        <v>A</v>
      </c>
      <c r="G668" t="str">
        <f>INDEX(Stores[location_city],MATCH(Sales[[#This Row],[store_no]],Stores[store_no],0))</f>
        <v>Aurora</v>
      </c>
      <c r="H668" t="str">
        <f>INDEX(Stores[location_state],MATCH(Sales[[#This Row],[store_no]],Stores[store_no],0))</f>
        <v>Illinois</v>
      </c>
      <c r="I668">
        <f>INDEX(Stores[sqft],MATCH(Sales[[#This Row],[store_no]],Stores[store_no],0))</f>
        <v>209900</v>
      </c>
      <c r="J668" s="4" t="str">
        <f>INDEX(Departments[dept_name],MATCH(Sales[[#This Row],[dept_no]],Departments[dept_no],0))</f>
        <v>Computers</v>
      </c>
      <c r="K668" s="4" t="str">
        <f>CONCATENATE(Sales[[#This Row],[region]],Sales[[#This Row],[storetype]])</f>
        <v>2A</v>
      </c>
      <c r="L668" s="4">
        <f>INDEX(RegionStoreCount[Store Count],MATCH(Sales[[#This Row],[RegionStoretype]],RegionStoreCount[Region/Type],0))</f>
        <v>5</v>
      </c>
      <c r="M668" s="4">
        <f>AND(Sales[[#This Row],[date]]&lt;=TY_YTDMax,Sales[[#This Row],[date]]&gt;=TY_YTDMin)*Sales[[#This Row],[sales]]</f>
        <v>0</v>
      </c>
      <c r="N668" s="4">
        <f>AND(Sales[[#This Row],[date]]&lt;=LY_YTDMax,Sales[[#This Row],[date]]&gt;=LY_YTDMin)*Sales[[#This Row],[sales]]</f>
        <v>41290.099200000004</v>
      </c>
      <c r="O668" s="4">
        <f>AND(Sales[[#This Row],[date]]&gt;=YoY_Min,Sales[[#This Row],[date]]&lt;=TY_YTDMax)*(Sales[[#This Row],[sales]]/Sales[[#This Row],[sqft]])</f>
        <v>0</v>
      </c>
      <c r="P668" s="4">
        <f>SUMIF(Sales[RegionStoretype],Sales[[#This Row],[RegionStoretype]],Sales[YoY_SSF])/Sales[[#This Row],[Region_TypeCount]]</f>
        <v>60.052789354368521</v>
      </c>
    </row>
    <row r="669" spans="1:16" x14ac:dyDescent="0.25">
      <c r="A669" s="1">
        <v>42741</v>
      </c>
      <c r="B669">
        <v>36</v>
      </c>
      <c r="C669">
        <v>7</v>
      </c>
      <c r="D669">
        <v>47290.700200000007</v>
      </c>
      <c r="E669">
        <f>INDEX(Stores[region],MATCH(Sales[[#This Row],[store_no]],Stores[store_no],0))</f>
        <v>2</v>
      </c>
      <c r="F669" t="str">
        <f>INDEX(Stores[storetype],MATCH(Sales[[#This Row],[store_no]],Stores[store_no],0))</f>
        <v>A</v>
      </c>
      <c r="G669" t="str">
        <f>INDEX(Stores[location_city],MATCH(Sales[[#This Row],[store_no]],Stores[store_no],0))</f>
        <v>Aurora</v>
      </c>
      <c r="H669" t="str">
        <f>INDEX(Stores[location_state],MATCH(Sales[[#This Row],[store_no]],Stores[store_no],0))</f>
        <v>Illinois</v>
      </c>
      <c r="I669">
        <f>INDEX(Stores[sqft],MATCH(Sales[[#This Row],[store_no]],Stores[store_no],0))</f>
        <v>209900</v>
      </c>
      <c r="J669" s="4" t="str">
        <f>INDEX(Departments[dept_name],MATCH(Sales[[#This Row],[dept_no]],Departments[dept_no],0))</f>
        <v>Electronics</v>
      </c>
      <c r="K669" s="4" t="str">
        <f>CONCATENATE(Sales[[#This Row],[region]],Sales[[#This Row],[storetype]])</f>
        <v>2A</v>
      </c>
      <c r="L669" s="4">
        <f>INDEX(RegionStoreCount[Store Count],MATCH(Sales[[#This Row],[RegionStoretype]],RegionStoreCount[Region/Type],0))</f>
        <v>5</v>
      </c>
      <c r="M669" s="4">
        <f>AND(Sales[[#This Row],[date]]&lt;=TY_YTDMax,Sales[[#This Row],[date]]&gt;=TY_YTDMin)*Sales[[#This Row],[sales]]</f>
        <v>0</v>
      </c>
      <c r="N669" s="4">
        <f>AND(Sales[[#This Row],[date]]&lt;=LY_YTDMax,Sales[[#This Row],[date]]&gt;=LY_YTDMin)*Sales[[#This Row],[sales]]</f>
        <v>47290.700200000007</v>
      </c>
      <c r="O669" s="4">
        <f>AND(Sales[[#This Row],[date]]&gt;=YoY_Min,Sales[[#This Row],[date]]&lt;=TY_YTDMax)*(Sales[[#This Row],[sales]]/Sales[[#This Row],[sqft]])</f>
        <v>0</v>
      </c>
      <c r="P669" s="4">
        <f>SUMIF(Sales[RegionStoretype],Sales[[#This Row],[RegionStoretype]],Sales[YoY_SSF])/Sales[[#This Row],[Region_TypeCount]]</f>
        <v>60.052789354368521</v>
      </c>
    </row>
    <row r="670" spans="1:16" x14ac:dyDescent="0.25">
      <c r="A670" s="1">
        <v>42741</v>
      </c>
      <c r="B670">
        <v>36</v>
      </c>
      <c r="C670">
        <v>8</v>
      </c>
      <c r="D670">
        <v>29637.475200000001</v>
      </c>
      <c r="E670">
        <f>INDEX(Stores[region],MATCH(Sales[[#This Row],[store_no]],Stores[store_no],0))</f>
        <v>2</v>
      </c>
      <c r="F670" t="str">
        <f>INDEX(Stores[storetype],MATCH(Sales[[#This Row],[store_no]],Stores[store_no],0))</f>
        <v>A</v>
      </c>
      <c r="G670" t="str">
        <f>INDEX(Stores[location_city],MATCH(Sales[[#This Row],[store_no]],Stores[store_no],0))</f>
        <v>Aurora</v>
      </c>
      <c r="H670" t="str">
        <f>INDEX(Stores[location_state],MATCH(Sales[[#This Row],[store_no]],Stores[store_no],0))</f>
        <v>Illinois</v>
      </c>
      <c r="I670">
        <f>INDEX(Stores[sqft],MATCH(Sales[[#This Row],[store_no]],Stores[store_no],0))</f>
        <v>209900</v>
      </c>
      <c r="J670" s="4" t="str">
        <f>INDEX(Departments[dept_name],MATCH(Sales[[#This Row],[dept_no]],Departments[dept_no],0))</f>
        <v>Games</v>
      </c>
      <c r="K670" s="4" t="str">
        <f>CONCATENATE(Sales[[#This Row],[region]],Sales[[#This Row],[storetype]])</f>
        <v>2A</v>
      </c>
      <c r="L670" s="4">
        <f>INDEX(RegionStoreCount[Store Count],MATCH(Sales[[#This Row],[RegionStoretype]],RegionStoreCount[Region/Type],0))</f>
        <v>5</v>
      </c>
      <c r="M670" s="4">
        <f>AND(Sales[[#This Row],[date]]&lt;=TY_YTDMax,Sales[[#This Row],[date]]&gt;=TY_YTDMin)*Sales[[#This Row],[sales]]</f>
        <v>0</v>
      </c>
      <c r="N670" s="4">
        <f>AND(Sales[[#This Row],[date]]&lt;=LY_YTDMax,Sales[[#This Row],[date]]&gt;=LY_YTDMin)*Sales[[#This Row],[sales]]</f>
        <v>29637.475200000001</v>
      </c>
      <c r="O670" s="4">
        <f>AND(Sales[[#This Row],[date]]&gt;=YoY_Min,Sales[[#This Row],[date]]&lt;=TY_YTDMax)*(Sales[[#This Row],[sales]]/Sales[[#This Row],[sqft]])</f>
        <v>0</v>
      </c>
      <c r="P670" s="4">
        <f>SUMIF(Sales[RegionStoretype],Sales[[#This Row],[RegionStoretype]],Sales[YoY_SSF])/Sales[[#This Row],[Region_TypeCount]]</f>
        <v>60.052789354368521</v>
      </c>
    </row>
    <row r="671" spans="1:16" x14ac:dyDescent="0.25">
      <c r="A671" s="1">
        <v>42741</v>
      </c>
      <c r="B671">
        <v>36</v>
      </c>
      <c r="C671">
        <v>9</v>
      </c>
      <c r="D671">
        <v>28466.866699999999</v>
      </c>
      <c r="E671">
        <f>INDEX(Stores[region],MATCH(Sales[[#This Row],[store_no]],Stores[store_no],0))</f>
        <v>2</v>
      </c>
      <c r="F671" t="str">
        <f>INDEX(Stores[storetype],MATCH(Sales[[#This Row],[store_no]],Stores[store_no],0))</f>
        <v>A</v>
      </c>
      <c r="G671" t="str">
        <f>INDEX(Stores[location_city],MATCH(Sales[[#This Row],[store_no]],Stores[store_no],0))</f>
        <v>Aurora</v>
      </c>
      <c r="H671" t="str">
        <f>INDEX(Stores[location_state],MATCH(Sales[[#This Row],[store_no]],Stores[store_no],0))</f>
        <v>Illinois</v>
      </c>
      <c r="I671">
        <f>INDEX(Stores[sqft],MATCH(Sales[[#This Row],[store_no]],Stores[store_no],0))</f>
        <v>209900</v>
      </c>
      <c r="J671" s="4" t="str">
        <f>INDEX(Departments[dept_name],MATCH(Sales[[#This Row],[dept_no]],Departments[dept_no],0))</f>
        <v>Garden</v>
      </c>
      <c r="K671" s="4" t="str">
        <f>CONCATENATE(Sales[[#This Row],[region]],Sales[[#This Row],[storetype]])</f>
        <v>2A</v>
      </c>
      <c r="L671" s="4">
        <f>INDEX(RegionStoreCount[Store Count],MATCH(Sales[[#This Row],[RegionStoretype]],RegionStoreCount[Region/Type],0))</f>
        <v>5</v>
      </c>
      <c r="M671" s="4">
        <f>AND(Sales[[#This Row],[date]]&lt;=TY_YTDMax,Sales[[#This Row],[date]]&gt;=TY_YTDMin)*Sales[[#This Row],[sales]]</f>
        <v>0</v>
      </c>
      <c r="N671" s="4">
        <f>AND(Sales[[#This Row],[date]]&lt;=LY_YTDMax,Sales[[#This Row],[date]]&gt;=LY_YTDMin)*Sales[[#This Row],[sales]]</f>
        <v>28466.866699999999</v>
      </c>
      <c r="O671" s="4">
        <f>AND(Sales[[#This Row],[date]]&gt;=YoY_Min,Sales[[#This Row],[date]]&lt;=TY_YTDMax)*(Sales[[#This Row],[sales]]/Sales[[#This Row],[sqft]])</f>
        <v>0</v>
      </c>
      <c r="P671" s="4">
        <f>SUMIF(Sales[RegionStoretype],Sales[[#This Row],[RegionStoretype]],Sales[YoY_SSF])/Sales[[#This Row],[Region_TypeCount]]</f>
        <v>60.052789354368521</v>
      </c>
    </row>
    <row r="672" spans="1:16" x14ac:dyDescent="0.25">
      <c r="A672" s="1">
        <v>42741</v>
      </c>
      <c r="B672">
        <v>36</v>
      </c>
      <c r="C672">
        <v>10</v>
      </c>
      <c r="D672">
        <v>22656.905100000004</v>
      </c>
      <c r="E672">
        <f>INDEX(Stores[region],MATCH(Sales[[#This Row],[store_no]],Stores[store_no],0))</f>
        <v>2</v>
      </c>
      <c r="F672" t="str">
        <f>INDEX(Stores[storetype],MATCH(Sales[[#This Row],[store_no]],Stores[store_no],0))</f>
        <v>A</v>
      </c>
      <c r="G672" t="str">
        <f>INDEX(Stores[location_city],MATCH(Sales[[#This Row],[store_no]],Stores[store_no],0))</f>
        <v>Aurora</v>
      </c>
      <c r="H672" t="str">
        <f>INDEX(Stores[location_state],MATCH(Sales[[#This Row],[store_no]],Stores[store_no],0))</f>
        <v>Illinois</v>
      </c>
      <c r="I672">
        <f>INDEX(Stores[sqft],MATCH(Sales[[#This Row],[store_no]],Stores[store_no],0))</f>
        <v>209900</v>
      </c>
      <c r="J672" s="4" t="str">
        <f>INDEX(Departments[dept_name],MATCH(Sales[[#This Row],[dept_no]],Departments[dept_no],0))</f>
        <v>Health</v>
      </c>
      <c r="K672" s="4" t="str">
        <f>CONCATENATE(Sales[[#This Row],[region]],Sales[[#This Row],[storetype]])</f>
        <v>2A</v>
      </c>
      <c r="L672" s="4">
        <f>INDEX(RegionStoreCount[Store Count],MATCH(Sales[[#This Row],[RegionStoretype]],RegionStoreCount[Region/Type],0))</f>
        <v>5</v>
      </c>
      <c r="M672" s="4">
        <f>AND(Sales[[#This Row],[date]]&lt;=TY_YTDMax,Sales[[#This Row],[date]]&gt;=TY_YTDMin)*Sales[[#This Row],[sales]]</f>
        <v>0</v>
      </c>
      <c r="N672" s="4">
        <f>AND(Sales[[#This Row],[date]]&lt;=LY_YTDMax,Sales[[#This Row],[date]]&gt;=LY_YTDMin)*Sales[[#This Row],[sales]]</f>
        <v>22656.905100000004</v>
      </c>
      <c r="O672" s="4">
        <f>AND(Sales[[#This Row],[date]]&gt;=YoY_Min,Sales[[#This Row],[date]]&lt;=TY_YTDMax)*(Sales[[#This Row],[sales]]/Sales[[#This Row],[sqft]])</f>
        <v>0</v>
      </c>
      <c r="P672" s="4">
        <f>SUMIF(Sales[RegionStoretype],Sales[[#This Row],[RegionStoretype]],Sales[YoY_SSF])/Sales[[#This Row],[Region_TypeCount]]</f>
        <v>60.052789354368521</v>
      </c>
    </row>
    <row r="673" spans="1:16" x14ac:dyDescent="0.25">
      <c r="A673" s="1">
        <v>42741</v>
      </c>
      <c r="B673">
        <v>36</v>
      </c>
      <c r="C673">
        <v>11</v>
      </c>
      <c r="D673">
        <v>98337.345000000001</v>
      </c>
      <c r="E673">
        <f>INDEX(Stores[region],MATCH(Sales[[#This Row],[store_no]],Stores[store_no],0))</f>
        <v>2</v>
      </c>
      <c r="F673" t="str">
        <f>INDEX(Stores[storetype],MATCH(Sales[[#This Row],[store_no]],Stores[store_no],0))</f>
        <v>A</v>
      </c>
      <c r="G673" t="str">
        <f>INDEX(Stores[location_city],MATCH(Sales[[#This Row],[store_no]],Stores[store_no],0))</f>
        <v>Aurora</v>
      </c>
      <c r="H673" t="str">
        <f>INDEX(Stores[location_state],MATCH(Sales[[#This Row],[store_no]],Stores[store_no],0))</f>
        <v>Illinois</v>
      </c>
      <c r="I673">
        <f>INDEX(Stores[sqft],MATCH(Sales[[#This Row],[store_no]],Stores[store_no],0))</f>
        <v>209900</v>
      </c>
      <c r="J673" s="4" t="str">
        <f>INDEX(Departments[dept_name],MATCH(Sales[[#This Row],[dept_no]],Departments[dept_no],0))</f>
        <v>Home</v>
      </c>
      <c r="K673" s="4" t="str">
        <f>CONCATENATE(Sales[[#This Row],[region]],Sales[[#This Row],[storetype]])</f>
        <v>2A</v>
      </c>
      <c r="L673" s="4">
        <f>INDEX(RegionStoreCount[Store Count],MATCH(Sales[[#This Row],[RegionStoretype]],RegionStoreCount[Region/Type],0))</f>
        <v>5</v>
      </c>
      <c r="M673" s="4">
        <f>AND(Sales[[#This Row],[date]]&lt;=TY_YTDMax,Sales[[#This Row],[date]]&gt;=TY_YTDMin)*Sales[[#This Row],[sales]]</f>
        <v>0</v>
      </c>
      <c r="N673" s="4">
        <f>AND(Sales[[#This Row],[date]]&lt;=LY_YTDMax,Sales[[#This Row],[date]]&gt;=LY_YTDMin)*Sales[[#This Row],[sales]]</f>
        <v>98337.345000000001</v>
      </c>
      <c r="O673" s="4">
        <f>AND(Sales[[#This Row],[date]]&gt;=YoY_Min,Sales[[#This Row],[date]]&lt;=TY_YTDMax)*(Sales[[#This Row],[sales]]/Sales[[#This Row],[sqft]])</f>
        <v>0</v>
      </c>
      <c r="P673" s="4">
        <f>SUMIF(Sales[RegionStoretype],Sales[[#This Row],[RegionStoretype]],Sales[YoY_SSF])/Sales[[#This Row],[Region_TypeCount]]</f>
        <v>60.052789354368521</v>
      </c>
    </row>
    <row r="674" spans="1:16" x14ac:dyDescent="0.25">
      <c r="A674" s="1">
        <v>42741</v>
      </c>
      <c r="B674">
        <v>36</v>
      </c>
      <c r="C674">
        <v>12</v>
      </c>
      <c r="D674">
        <v>113712.37710000001</v>
      </c>
      <c r="E674">
        <f>INDEX(Stores[region],MATCH(Sales[[#This Row],[store_no]],Stores[store_no],0))</f>
        <v>2</v>
      </c>
      <c r="F674" t="str">
        <f>INDEX(Stores[storetype],MATCH(Sales[[#This Row],[store_no]],Stores[store_no],0))</f>
        <v>A</v>
      </c>
      <c r="G674" t="str">
        <f>INDEX(Stores[location_city],MATCH(Sales[[#This Row],[store_no]],Stores[store_no],0))</f>
        <v>Aurora</v>
      </c>
      <c r="H674" t="str">
        <f>INDEX(Stores[location_state],MATCH(Sales[[#This Row],[store_no]],Stores[store_no],0))</f>
        <v>Illinois</v>
      </c>
      <c r="I674">
        <f>INDEX(Stores[sqft],MATCH(Sales[[#This Row],[store_no]],Stores[store_no],0))</f>
        <v>209900</v>
      </c>
      <c r="J674" s="4" t="str">
        <f>INDEX(Departments[dept_name],MATCH(Sales[[#This Row],[dept_no]],Departments[dept_no],0))</f>
        <v>Jewelery</v>
      </c>
      <c r="K674" s="4" t="str">
        <f>CONCATENATE(Sales[[#This Row],[region]],Sales[[#This Row],[storetype]])</f>
        <v>2A</v>
      </c>
      <c r="L674" s="4">
        <f>INDEX(RegionStoreCount[Store Count],MATCH(Sales[[#This Row],[RegionStoretype]],RegionStoreCount[Region/Type],0))</f>
        <v>5</v>
      </c>
      <c r="M674" s="4">
        <f>AND(Sales[[#This Row],[date]]&lt;=TY_YTDMax,Sales[[#This Row],[date]]&gt;=TY_YTDMin)*Sales[[#This Row],[sales]]</f>
        <v>0</v>
      </c>
      <c r="N674" s="4">
        <f>AND(Sales[[#This Row],[date]]&lt;=LY_YTDMax,Sales[[#This Row],[date]]&gt;=LY_YTDMin)*Sales[[#This Row],[sales]]</f>
        <v>113712.37710000001</v>
      </c>
      <c r="O674" s="4">
        <f>AND(Sales[[#This Row],[date]]&gt;=YoY_Min,Sales[[#This Row],[date]]&lt;=TY_YTDMax)*(Sales[[#This Row],[sales]]/Sales[[#This Row],[sqft]])</f>
        <v>0</v>
      </c>
      <c r="P674" s="4">
        <f>SUMIF(Sales[RegionStoretype],Sales[[#This Row],[RegionStoretype]],Sales[YoY_SSF])/Sales[[#This Row],[Region_TypeCount]]</f>
        <v>60.052789354368521</v>
      </c>
    </row>
    <row r="675" spans="1:16" x14ac:dyDescent="0.25">
      <c r="A675" s="1">
        <v>42741</v>
      </c>
      <c r="B675">
        <v>36</v>
      </c>
      <c r="C675">
        <v>13</v>
      </c>
      <c r="D675">
        <v>107988.4463</v>
      </c>
      <c r="E675">
        <f>INDEX(Stores[region],MATCH(Sales[[#This Row],[store_no]],Stores[store_no],0))</f>
        <v>2</v>
      </c>
      <c r="F675" t="str">
        <f>INDEX(Stores[storetype],MATCH(Sales[[#This Row],[store_no]],Stores[store_no],0))</f>
        <v>A</v>
      </c>
      <c r="G675" t="str">
        <f>INDEX(Stores[location_city],MATCH(Sales[[#This Row],[store_no]],Stores[store_no],0))</f>
        <v>Aurora</v>
      </c>
      <c r="H675" t="str">
        <f>INDEX(Stores[location_state],MATCH(Sales[[#This Row],[store_no]],Stores[store_no],0))</f>
        <v>Illinois</v>
      </c>
      <c r="I675">
        <f>INDEX(Stores[sqft],MATCH(Sales[[#This Row],[store_no]],Stores[store_no],0))</f>
        <v>209900</v>
      </c>
      <c r="J675" s="4" t="str">
        <f>INDEX(Departments[dept_name],MATCH(Sales[[#This Row],[dept_no]],Departments[dept_no],0))</f>
        <v>Kids</v>
      </c>
      <c r="K675" s="4" t="str">
        <f>CONCATENATE(Sales[[#This Row],[region]],Sales[[#This Row],[storetype]])</f>
        <v>2A</v>
      </c>
      <c r="L675" s="4">
        <f>INDEX(RegionStoreCount[Store Count],MATCH(Sales[[#This Row],[RegionStoretype]],RegionStoreCount[Region/Type],0))</f>
        <v>5</v>
      </c>
      <c r="M675" s="4">
        <f>AND(Sales[[#This Row],[date]]&lt;=TY_YTDMax,Sales[[#This Row],[date]]&gt;=TY_YTDMin)*Sales[[#This Row],[sales]]</f>
        <v>0</v>
      </c>
      <c r="N675" s="4">
        <f>AND(Sales[[#This Row],[date]]&lt;=LY_YTDMax,Sales[[#This Row],[date]]&gt;=LY_YTDMin)*Sales[[#This Row],[sales]]</f>
        <v>107988.4463</v>
      </c>
      <c r="O675" s="4">
        <f>AND(Sales[[#This Row],[date]]&gt;=YoY_Min,Sales[[#This Row],[date]]&lt;=TY_YTDMax)*(Sales[[#This Row],[sales]]/Sales[[#This Row],[sqft]])</f>
        <v>0</v>
      </c>
      <c r="P675" s="4">
        <f>SUMIF(Sales[RegionStoretype],Sales[[#This Row],[RegionStoretype]],Sales[YoY_SSF])/Sales[[#This Row],[Region_TypeCount]]</f>
        <v>60.052789354368521</v>
      </c>
    </row>
    <row r="676" spans="1:16" x14ac:dyDescent="0.25">
      <c r="A676" s="1">
        <v>42741</v>
      </c>
      <c r="B676">
        <v>36</v>
      </c>
      <c r="C676">
        <v>14</v>
      </c>
      <c r="D676">
        <v>32359.108</v>
      </c>
      <c r="E676">
        <f>INDEX(Stores[region],MATCH(Sales[[#This Row],[store_no]],Stores[store_no],0))</f>
        <v>2</v>
      </c>
      <c r="F676" t="str">
        <f>INDEX(Stores[storetype],MATCH(Sales[[#This Row],[store_no]],Stores[store_no],0))</f>
        <v>A</v>
      </c>
      <c r="G676" t="str">
        <f>INDEX(Stores[location_city],MATCH(Sales[[#This Row],[store_no]],Stores[store_no],0))</f>
        <v>Aurora</v>
      </c>
      <c r="H676" t="str">
        <f>INDEX(Stores[location_state],MATCH(Sales[[#This Row],[store_no]],Stores[store_no],0))</f>
        <v>Illinois</v>
      </c>
      <c r="I676">
        <f>INDEX(Stores[sqft],MATCH(Sales[[#This Row],[store_no]],Stores[store_no],0))</f>
        <v>209900</v>
      </c>
      <c r="J676" s="4" t="str">
        <f>INDEX(Departments[dept_name],MATCH(Sales[[#This Row],[dept_no]],Departments[dept_no],0))</f>
        <v>Movies</v>
      </c>
      <c r="K676" s="4" t="str">
        <f>CONCATENATE(Sales[[#This Row],[region]],Sales[[#This Row],[storetype]])</f>
        <v>2A</v>
      </c>
      <c r="L676" s="4">
        <f>INDEX(RegionStoreCount[Store Count],MATCH(Sales[[#This Row],[RegionStoretype]],RegionStoreCount[Region/Type],0))</f>
        <v>5</v>
      </c>
      <c r="M676" s="4">
        <f>AND(Sales[[#This Row],[date]]&lt;=TY_YTDMax,Sales[[#This Row],[date]]&gt;=TY_YTDMin)*Sales[[#This Row],[sales]]</f>
        <v>0</v>
      </c>
      <c r="N676" s="4">
        <f>AND(Sales[[#This Row],[date]]&lt;=LY_YTDMax,Sales[[#This Row],[date]]&gt;=LY_YTDMin)*Sales[[#This Row],[sales]]</f>
        <v>32359.108</v>
      </c>
      <c r="O676" s="4">
        <f>AND(Sales[[#This Row],[date]]&gt;=YoY_Min,Sales[[#This Row],[date]]&lt;=TY_YTDMax)*(Sales[[#This Row],[sales]]/Sales[[#This Row],[sqft]])</f>
        <v>0</v>
      </c>
      <c r="P676" s="4">
        <f>SUMIF(Sales[RegionStoretype],Sales[[#This Row],[RegionStoretype]],Sales[YoY_SSF])/Sales[[#This Row],[Region_TypeCount]]</f>
        <v>60.052789354368521</v>
      </c>
    </row>
    <row r="677" spans="1:16" x14ac:dyDescent="0.25">
      <c r="A677" s="1">
        <v>42741</v>
      </c>
      <c r="B677">
        <v>36</v>
      </c>
      <c r="C677">
        <v>16</v>
      </c>
      <c r="D677">
        <v>101745.64780000001</v>
      </c>
      <c r="E677">
        <f>INDEX(Stores[region],MATCH(Sales[[#This Row],[store_no]],Stores[store_no],0))</f>
        <v>2</v>
      </c>
      <c r="F677" t="str">
        <f>INDEX(Stores[storetype],MATCH(Sales[[#This Row],[store_no]],Stores[store_no],0))</f>
        <v>A</v>
      </c>
      <c r="G677" t="str">
        <f>INDEX(Stores[location_city],MATCH(Sales[[#This Row],[store_no]],Stores[store_no],0))</f>
        <v>Aurora</v>
      </c>
      <c r="H677" t="str">
        <f>INDEX(Stores[location_state],MATCH(Sales[[#This Row],[store_no]],Stores[store_no],0))</f>
        <v>Illinois</v>
      </c>
      <c r="I677">
        <f>INDEX(Stores[sqft],MATCH(Sales[[#This Row],[store_no]],Stores[store_no],0))</f>
        <v>209900</v>
      </c>
      <c r="J677" s="4" t="str">
        <f>INDEX(Departments[dept_name],MATCH(Sales[[#This Row],[dept_no]],Departments[dept_no],0))</f>
        <v>Outdoors</v>
      </c>
      <c r="K677" s="4" t="str">
        <f>CONCATENATE(Sales[[#This Row],[region]],Sales[[#This Row],[storetype]])</f>
        <v>2A</v>
      </c>
      <c r="L677" s="4">
        <f>INDEX(RegionStoreCount[Store Count],MATCH(Sales[[#This Row],[RegionStoretype]],RegionStoreCount[Region/Type],0))</f>
        <v>5</v>
      </c>
      <c r="M677" s="4">
        <f>AND(Sales[[#This Row],[date]]&lt;=TY_YTDMax,Sales[[#This Row],[date]]&gt;=TY_YTDMin)*Sales[[#This Row],[sales]]</f>
        <v>0</v>
      </c>
      <c r="N677" s="4">
        <f>AND(Sales[[#This Row],[date]]&lt;=LY_YTDMax,Sales[[#This Row],[date]]&gt;=LY_YTDMin)*Sales[[#This Row],[sales]]</f>
        <v>101745.64780000001</v>
      </c>
      <c r="O677" s="4">
        <f>AND(Sales[[#This Row],[date]]&gt;=YoY_Min,Sales[[#This Row],[date]]&lt;=TY_YTDMax)*(Sales[[#This Row],[sales]]/Sales[[#This Row],[sqft]])</f>
        <v>0</v>
      </c>
      <c r="P677" s="4">
        <f>SUMIF(Sales[RegionStoretype],Sales[[#This Row],[RegionStoretype]],Sales[YoY_SSF])/Sales[[#This Row],[Region_TypeCount]]</f>
        <v>60.052789354368521</v>
      </c>
    </row>
    <row r="678" spans="1:16" x14ac:dyDescent="0.25">
      <c r="A678" s="1">
        <v>42741</v>
      </c>
      <c r="B678">
        <v>36</v>
      </c>
      <c r="C678">
        <v>17</v>
      </c>
      <c r="D678">
        <v>77554.244999999995</v>
      </c>
      <c r="E678">
        <f>INDEX(Stores[region],MATCH(Sales[[#This Row],[store_no]],Stores[store_no],0))</f>
        <v>2</v>
      </c>
      <c r="F678" t="str">
        <f>INDEX(Stores[storetype],MATCH(Sales[[#This Row],[store_no]],Stores[store_no],0))</f>
        <v>A</v>
      </c>
      <c r="G678" t="str">
        <f>INDEX(Stores[location_city],MATCH(Sales[[#This Row],[store_no]],Stores[store_no],0))</f>
        <v>Aurora</v>
      </c>
      <c r="H678" t="str">
        <f>INDEX(Stores[location_state],MATCH(Sales[[#This Row],[store_no]],Stores[store_no],0))</f>
        <v>Illinois</v>
      </c>
      <c r="I678">
        <f>INDEX(Stores[sqft],MATCH(Sales[[#This Row],[store_no]],Stores[store_no],0))</f>
        <v>209900</v>
      </c>
      <c r="J678" s="4" t="str">
        <f>INDEX(Departments[dept_name],MATCH(Sales[[#This Row],[dept_no]],Departments[dept_no],0))</f>
        <v>Shoes</v>
      </c>
      <c r="K678" s="4" t="str">
        <f>CONCATENATE(Sales[[#This Row],[region]],Sales[[#This Row],[storetype]])</f>
        <v>2A</v>
      </c>
      <c r="L678" s="4">
        <f>INDEX(RegionStoreCount[Store Count],MATCH(Sales[[#This Row],[RegionStoretype]],RegionStoreCount[Region/Type],0))</f>
        <v>5</v>
      </c>
      <c r="M678" s="4">
        <f>AND(Sales[[#This Row],[date]]&lt;=TY_YTDMax,Sales[[#This Row],[date]]&gt;=TY_YTDMin)*Sales[[#This Row],[sales]]</f>
        <v>0</v>
      </c>
      <c r="N678" s="4">
        <f>AND(Sales[[#This Row],[date]]&lt;=LY_YTDMax,Sales[[#This Row],[date]]&gt;=LY_YTDMin)*Sales[[#This Row],[sales]]</f>
        <v>77554.244999999995</v>
      </c>
      <c r="O678" s="4">
        <f>AND(Sales[[#This Row],[date]]&gt;=YoY_Min,Sales[[#This Row],[date]]&lt;=TY_YTDMax)*(Sales[[#This Row],[sales]]/Sales[[#This Row],[sqft]])</f>
        <v>0</v>
      </c>
      <c r="P678" s="4">
        <f>SUMIF(Sales[RegionStoretype],Sales[[#This Row],[RegionStoretype]],Sales[YoY_SSF])/Sales[[#This Row],[Region_TypeCount]]</f>
        <v>60.052789354368521</v>
      </c>
    </row>
    <row r="679" spans="1:16" x14ac:dyDescent="0.25">
      <c r="A679" s="1">
        <v>42741</v>
      </c>
      <c r="B679">
        <v>36</v>
      </c>
      <c r="C679">
        <v>18</v>
      </c>
      <c r="D679">
        <v>192366.8933</v>
      </c>
      <c r="E679">
        <f>INDEX(Stores[region],MATCH(Sales[[#This Row],[store_no]],Stores[store_no],0))</f>
        <v>2</v>
      </c>
      <c r="F679" t="str">
        <f>INDEX(Stores[storetype],MATCH(Sales[[#This Row],[store_no]],Stores[store_no],0))</f>
        <v>A</v>
      </c>
      <c r="G679" t="str">
        <f>INDEX(Stores[location_city],MATCH(Sales[[#This Row],[store_no]],Stores[store_no],0))</f>
        <v>Aurora</v>
      </c>
      <c r="H679" t="str">
        <f>INDEX(Stores[location_state],MATCH(Sales[[#This Row],[store_no]],Stores[store_no],0))</f>
        <v>Illinois</v>
      </c>
      <c r="I679">
        <f>INDEX(Stores[sqft],MATCH(Sales[[#This Row],[store_no]],Stores[store_no],0))</f>
        <v>209900</v>
      </c>
      <c r="J679" s="4" t="str">
        <f>INDEX(Departments[dept_name],MATCH(Sales[[#This Row],[dept_no]],Departments[dept_no],0))</f>
        <v>Sports</v>
      </c>
      <c r="K679" s="4" t="str">
        <f>CONCATENATE(Sales[[#This Row],[region]],Sales[[#This Row],[storetype]])</f>
        <v>2A</v>
      </c>
      <c r="L679" s="4">
        <f>INDEX(RegionStoreCount[Store Count],MATCH(Sales[[#This Row],[RegionStoretype]],RegionStoreCount[Region/Type],0))</f>
        <v>5</v>
      </c>
      <c r="M679" s="4">
        <f>AND(Sales[[#This Row],[date]]&lt;=TY_YTDMax,Sales[[#This Row],[date]]&gt;=TY_YTDMin)*Sales[[#This Row],[sales]]</f>
        <v>0</v>
      </c>
      <c r="N679" s="4">
        <f>AND(Sales[[#This Row],[date]]&lt;=LY_YTDMax,Sales[[#This Row],[date]]&gt;=LY_YTDMin)*Sales[[#This Row],[sales]]</f>
        <v>192366.8933</v>
      </c>
      <c r="O679" s="4">
        <f>AND(Sales[[#This Row],[date]]&gt;=YoY_Min,Sales[[#This Row],[date]]&lt;=TY_YTDMax)*(Sales[[#This Row],[sales]]/Sales[[#This Row],[sqft]])</f>
        <v>0</v>
      </c>
      <c r="P679" s="4">
        <f>SUMIF(Sales[RegionStoretype],Sales[[#This Row],[RegionStoretype]],Sales[YoY_SSF])/Sales[[#This Row],[Region_TypeCount]]</f>
        <v>60.052789354368521</v>
      </c>
    </row>
    <row r="680" spans="1:16" x14ac:dyDescent="0.25">
      <c r="A680" s="1">
        <v>42741</v>
      </c>
      <c r="B680">
        <v>36</v>
      </c>
      <c r="C680">
        <v>19</v>
      </c>
      <c r="D680">
        <v>85532.153399999996</v>
      </c>
      <c r="E680">
        <f>INDEX(Stores[region],MATCH(Sales[[#This Row],[store_no]],Stores[store_no],0))</f>
        <v>2</v>
      </c>
      <c r="F680" t="str">
        <f>INDEX(Stores[storetype],MATCH(Sales[[#This Row],[store_no]],Stores[store_no],0))</f>
        <v>A</v>
      </c>
      <c r="G680" t="str">
        <f>INDEX(Stores[location_city],MATCH(Sales[[#This Row],[store_no]],Stores[store_no],0))</f>
        <v>Aurora</v>
      </c>
      <c r="H680" t="str">
        <f>INDEX(Stores[location_state],MATCH(Sales[[#This Row],[store_no]],Stores[store_no],0))</f>
        <v>Illinois</v>
      </c>
      <c r="I680">
        <f>INDEX(Stores[sqft],MATCH(Sales[[#This Row],[store_no]],Stores[store_no],0))</f>
        <v>209900</v>
      </c>
      <c r="J680" s="4" t="str">
        <f>INDEX(Departments[dept_name],MATCH(Sales[[#This Row],[dept_no]],Departments[dept_no],0))</f>
        <v>Tools</v>
      </c>
      <c r="K680" s="4" t="str">
        <f>CONCATENATE(Sales[[#This Row],[region]],Sales[[#This Row],[storetype]])</f>
        <v>2A</v>
      </c>
      <c r="L680" s="4">
        <f>INDEX(RegionStoreCount[Store Count],MATCH(Sales[[#This Row],[RegionStoretype]],RegionStoreCount[Region/Type],0))</f>
        <v>5</v>
      </c>
      <c r="M680" s="4">
        <f>AND(Sales[[#This Row],[date]]&lt;=TY_YTDMax,Sales[[#This Row],[date]]&gt;=TY_YTDMin)*Sales[[#This Row],[sales]]</f>
        <v>0</v>
      </c>
      <c r="N680" s="4">
        <f>AND(Sales[[#This Row],[date]]&lt;=LY_YTDMax,Sales[[#This Row],[date]]&gt;=LY_YTDMin)*Sales[[#This Row],[sales]]</f>
        <v>85532.153399999996</v>
      </c>
      <c r="O680" s="4">
        <f>AND(Sales[[#This Row],[date]]&gt;=YoY_Min,Sales[[#This Row],[date]]&lt;=TY_YTDMax)*(Sales[[#This Row],[sales]]/Sales[[#This Row],[sqft]])</f>
        <v>0</v>
      </c>
      <c r="P680" s="4">
        <f>SUMIF(Sales[RegionStoretype],Sales[[#This Row],[RegionStoretype]],Sales[YoY_SSF])/Sales[[#This Row],[Region_TypeCount]]</f>
        <v>60.052789354368521</v>
      </c>
    </row>
    <row r="681" spans="1:16" x14ac:dyDescent="0.25">
      <c r="A681" s="1">
        <v>42741</v>
      </c>
      <c r="B681">
        <v>36</v>
      </c>
      <c r="C681">
        <v>20</v>
      </c>
      <c r="D681">
        <v>139277.9797</v>
      </c>
      <c r="E681">
        <f>INDEX(Stores[region],MATCH(Sales[[#This Row],[store_no]],Stores[store_no],0))</f>
        <v>2</v>
      </c>
      <c r="F681" t="str">
        <f>INDEX(Stores[storetype],MATCH(Sales[[#This Row],[store_no]],Stores[store_no],0))</f>
        <v>A</v>
      </c>
      <c r="G681" t="str">
        <f>INDEX(Stores[location_city],MATCH(Sales[[#This Row],[store_no]],Stores[store_no],0))</f>
        <v>Aurora</v>
      </c>
      <c r="H681" t="str">
        <f>INDEX(Stores[location_state],MATCH(Sales[[#This Row],[store_no]],Stores[store_no],0))</f>
        <v>Illinois</v>
      </c>
      <c r="I681">
        <f>INDEX(Stores[sqft],MATCH(Sales[[#This Row],[store_no]],Stores[store_no],0))</f>
        <v>209900</v>
      </c>
      <c r="J681" s="4" t="str">
        <f>INDEX(Departments[dept_name],MATCH(Sales[[#This Row],[dept_no]],Departments[dept_no],0))</f>
        <v>Toys</v>
      </c>
      <c r="K681" s="4" t="str">
        <f>CONCATENATE(Sales[[#This Row],[region]],Sales[[#This Row],[storetype]])</f>
        <v>2A</v>
      </c>
      <c r="L681" s="4">
        <f>INDEX(RegionStoreCount[Store Count],MATCH(Sales[[#This Row],[RegionStoretype]],RegionStoreCount[Region/Type],0))</f>
        <v>5</v>
      </c>
      <c r="M681" s="4">
        <f>AND(Sales[[#This Row],[date]]&lt;=TY_YTDMax,Sales[[#This Row],[date]]&gt;=TY_YTDMin)*Sales[[#This Row],[sales]]</f>
        <v>0</v>
      </c>
      <c r="N681" s="4">
        <f>AND(Sales[[#This Row],[date]]&lt;=LY_YTDMax,Sales[[#This Row],[date]]&gt;=LY_YTDMin)*Sales[[#This Row],[sales]]</f>
        <v>139277.9797</v>
      </c>
      <c r="O681" s="4">
        <f>AND(Sales[[#This Row],[date]]&gt;=YoY_Min,Sales[[#This Row],[date]]&lt;=TY_YTDMax)*(Sales[[#This Row],[sales]]/Sales[[#This Row],[sqft]])</f>
        <v>0</v>
      </c>
      <c r="P681" s="4">
        <f>SUMIF(Sales[RegionStoretype],Sales[[#This Row],[RegionStoretype]],Sales[YoY_SSF])/Sales[[#This Row],[Region_TypeCount]]</f>
        <v>60.052789354368521</v>
      </c>
    </row>
    <row r="682" spans="1:16" x14ac:dyDescent="0.25">
      <c r="A682" s="1">
        <v>42741</v>
      </c>
      <c r="B682">
        <v>37</v>
      </c>
      <c r="C682">
        <v>1</v>
      </c>
      <c r="D682">
        <v>22256.161400000001</v>
      </c>
      <c r="E682">
        <f>INDEX(Stores[region],MATCH(Sales[[#This Row],[store_no]],Stores[store_no],0))</f>
        <v>3</v>
      </c>
      <c r="F682" t="str">
        <f>INDEX(Stores[storetype],MATCH(Sales[[#This Row],[store_no]],Stores[store_no],0))</f>
        <v>C</v>
      </c>
      <c r="G682" t="str">
        <f>INDEX(Stores[location_city],MATCH(Sales[[#This Row],[store_no]],Stores[store_no],0))</f>
        <v>Lincoln</v>
      </c>
      <c r="H682" t="str">
        <f>INDEX(Stores[location_state],MATCH(Sales[[#This Row],[store_no]],Stores[store_no],0))</f>
        <v>Nebraska</v>
      </c>
      <c r="I682">
        <f>INDEX(Stores[sqft],MATCH(Sales[[#This Row],[store_no]],Stores[store_no],0))</f>
        <v>161300</v>
      </c>
      <c r="J682" s="4" t="str">
        <f>INDEX(Departments[dept_name],MATCH(Sales[[#This Row],[dept_no]],Departments[dept_no],0))</f>
        <v>Automotive</v>
      </c>
      <c r="K682" s="4" t="str">
        <f>CONCATENATE(Sales[[#This Row],[region]],Sales[[#This Row],[storetype]])</f>
        <v>3C</v>
      </c>
      <c r="L682" s="4">
        <f>INDEX(RegionStoreCount[Store Count],MATCH(Sales[[#This Row],[RegionStoretype]],RegionStoreCount[Region/Type],0))</f>
        <v>2</v>
      </c>
      <c r="M682" s="4">
        <f>AND(Sales[[#This Row],[date]]&lt;=TY_YTDMax,Sales[[#This Row],[date]]&gt;=TY_YTDMin)*Sales[[#This Row],[sales]]</f>
        <v>0</v>
      </c>
      <c r="N682" s="4">
        <f>AND(Sales[[#This Row],[date]]&lt;=LY_YTDMax,Sales[[#This Row],[date]]&gt;=LY_YTDMin)*Sales[[#This Row],[sales]]</f>
        <v>22256.161400000001</v>
      </c>
      <c r="O682" s="4">
        <f>AND(Sales[[#This Row],[date]]&gt;=YoY_Min,Sales[[#This Row],[date]]&lt;=TY_YTDMax)*(Sales[[#This Row],[sales]]/Sales[[#This Row],[sqft]])</f>
        <v>0</v>
      </c>
      <c r="P682" s="4">
        <f>SUMIF(Sales[RegionStoretype],Sales[[#This Row],[RegionStoretype]],Sales[YoY_SSF])/Sales[[#This Row],[Region_TypeCount]]</f>
        <v>47.561479460925746</v>
      </c>
    </row>
    <row r="683" spans="1:16" x14ac:dyDescent="0.25">
      <c r="A683" s="1">
        <v>42741</v>
      </c>
      <c r="B683">
        <v>37</v>
      </c>
      <c r="C683">
        <v>2</v>
      </c>
      <c r="D683">
        <v>33053.200899999996</v>
      </c>
      <c r="E683">
        <f>INDEX(Stores[region],MATCH(Sales[[#This Row],[store_no]],Stores[store_no],0))</f>
        <v>3</v>
      </c>
      <c r="F683" t="str">
        <f>INDEX(Stores[storetype],MATCH(Sales[[#This Row],[store_no]],Stores[store_no],0))</f>
        <v>C</v>
      </c>
      <c r="G683" t="str">
        <f>INDEX(Stores[location_city],MATCH(Sales[[#This Row],[store_no]],Stores[store_no],0))</f>
        <v>Lincoln</v>
      </c>
      <c r="H683" t="str">
        <f>INDEX(Stores[location_state],MATCH(Sales[[#This Row],[store_no]],Stores[store_no],0))</f>
        <v>Nebraska</v>
      </c>
      <c r="I683">
        <f>INDEX(Stores[sqft],MATCH(Sales[[#This Row],[store_no]],Stores[store_no],0))</f>
        <v>161300</v>
      </c>
      <c r="J683" s="4" t="str">
        <f>INDEX(Departments[dept_name],MATCH(Sales[[#This Row],[dept_no]],Departments[dept_no],0))</f>
        <v>Baby</v>
      </c>
      <c r="K683" s="4" t="str">
        <f>CONCATENATE(Sales[[#This Row],[region]],Sales[[#This Row],[storetype]])</f>
        <v>3C</v>
      </c>
      <c r="L683" s="4">
        <f>INDEX(RegionStoreCount[Store Count],MATCH(Sales[[#This Row],[RegionStoretype]],RegionStoreCount[Region/Type],0))</f>
        <v>2</v>
      </c>
      <c r="M683" s="4">
        <f>AND(Sales[[#This Row],[date]]&lt;=TY_YTDMax,Sales[[#This Row],[date]]&gt;=TY_YTDMin)*Sales[[#This Row],[sales]]</f>
        <v>0</v>
      </c>
      <c r="N683" s="4">
        <f>AND(Sales[[#This Row],[date]]&lt;=LY_YTDMax,Sales[[#This Row],[date]]&gt;=LY_YTDMin)*Sales[[#This Row],[sales]]</f>
        <v>33053.200899999996</v>
      </c>
      <c r="O683" s="4">
        <f>AND(Sales[[#This Row],[date]]&gt;=YoY_Min,Sales[[#This Row],[date]]&lt;=TY_YTDMax)*(Sales[[#This Row],[sales]]/Sales[[#This Row],[sqft]])</f>
        <v>0</v>
      </c>
      <c r="P683" s="4">
        <f>SUMIF(Sales[RegionStoretype],Sales[[#This Row],[RegionStoretype]],Sales[YoY_SSF])/Sales[[#This Row],[Region_TypeCount]]</f>
        <v>47.561479460925746</v>
      </c>
    </row>
    <row r="684" spans="1:16" x14ac:dyDescent="0.25">
      <c r="A684" s="1">
        <v>42741</v>
      </c>
      <c r="B684">
        <v>37</v>
      </c>
      <c r="C684">
        <v>3</v>
      </c>
      <c r="D684">
        <v>161011.3316</v>
      </c>
      <c r="E684">
        <f>INDEX(Stores[region],MATCH(Sales[[#This Row],[store_no]],Stores[store_no],0))</f>
        <v>3</v>
      </c>
      <c r="F684" t="str">
        <f>INDEX(Stores[storetype],MATCH(Sales[[#This Row],[store_no]],Stores[store_no],0))</f>
        <v>C</v>
      </c>
      <c r="G684" t="str">
        <f>INDEX(Stores[location_city],MATCH(Sales[[#This Row],[store_no]],Stores[store_no],0))</f>
        <v>Lincoln</v>
      </c>
      <c r="H684" t="str">
        <f>INDEX(Stores[location_state],MATCH(Sales[[#This Row],[store_no]],Stores[store_no],0))</f>
        <v>Nebraska</v>
      </c>
      <c r="I684">
        <f>INDEX(Stores[sqft],MATCH(Sales[[#This Row],[store_no]],Stores[store_no],0))</f>
        <v>161300</v>
      </c>
      <c r="J684" s="4" t="str">
        <f>INDEX(Departments[dept_name],MATCH(Sales[[#This Row],[dept_no]],Departments[dept_no],0))</f>
        <v>Beauty</v>
      </c>
      <c r="K684" s="4" t="str">
        <f>CONCATENATE(Sales[[#This Row],[region]],Sales[[#This Row],[storetype]])</f>
        <v>3C</v>
      </c>
      <c r="L684" s="4">
        <f>INDEX(RegionStoreCount[Store Count],MATCH(Sales[[#This Row],[RegionStoretype]],RegionStoreCount[Region/Type],0))</f>
        <v>2</v>
      </c>
      <c r="M684" s="4">
        <f>AND(Sales[[#This Row],[date]]&lt;=TY_YTDMax,Sales[[#This Row],[date]]&gt;=TY_YTDMin)*Sales[[#This Row],[sales]]</f>
        <v>0</v>
      </c>
      <c r="N684" s="4">
        <f>AND(Sales[[#This Row],[date]]&lt;=LY_YTDMax,Sales[[#This Row],[date]]&gt;=LY_YTDMin)*Sales[[#This Row],[sales]]</f>
        <v>161011.3316</v>
      </c>
      <c r="O684" s="4">
        <f>AND(Sales[[#This Row],[date]]&gt;=YoY_Min,Sales[[#This Row],[date]]&lt;=TY_YTDMax)*(Sales[[#This Row],[sales]]/Sales[[#This Row],[sqft]])</f>
        <v>0</v>
      </c>
      <c r="P684" s="4">
        <f>SUMIF(Sales[RegionStoretype],Sales[[#This Row],[RegionStoretype]],Sales[YoY_SSF])/Sales[[#This Row],[Region_TypeCount]]</f>
        <v>47.561479460925746</v>
      </c>
    </row>
    <row r="685" spans="1:16" x14ac:dyDescent="0.25">
      <c r="A685" s="1">
        <v>42741</v>
      </c>
      <c r="B685">
        <v>37</v>
      </c>
      <c r="C685">
        <v>4</v>
      </c>
      <c r="D685">
        <v>62788.475599999998</v>
      </c>
      <c r="E685">
        <f>INDEX(Stores[region],MATCH(Sales[[#This Row],[store_no]],Stores[store_no],0))</f>
        <v>3</v>
      </c>
      <c r="F685" t="str">
        <f>INDEX(Stores[storetype],MATCH(Sales[[#This Row],[store_no]],Stores[store_no],0))</f>
        <v>C</v>
      </c>
      <c r="G685" t="str">
        <f>INDEX(Stores[location_city],MATCH(Sales[[#This Row],[store_no]],Stores[store_no],0))</f>
        <v>Lincoln</v>
      </c>
      <c r="H685" t="str">
        <f>INDEX(Stores[location_state],MATCH(Sales[[#This Row],[store_no]],Stores[store_no],0))</f>
        <v>Nebraska</v>
      </c>
      <c r="I685">
        <f>INDEX(Stores[sqft],MATCH(Sales[[#This Row],[store_no]],Stores[store_no],0))</f>
        <v>161300</v>
      </c>
      <c r="J685" s="4" t="str">
        <f>INDEX(Departments[dept_name],MATCH(Sales[[#This Row],[dept_no]],Departments[dept_no],0))</f>
        <v>Books</v>
      </c>
      <c r="K685" s="4" t="str">
        <f>CONCATENATE(Sales[[#This Row],[region]],Sales[[#This Row],[storetype]])</f>
        <v>3C</v>
      </c>
      <c r="L685" s="4">
        <f>INDEX(RegionStoreCount[Store Count],MATCH(Sales[[#This Row],[RegionStoretype]],RegionStoreCount[Region/Type],0))</f>
        <v>2</v>
      </c>
      <c r="M685" s="4">
        <f>AND(Sales[[#This Row],[date]]&lt;=TY_YTDMax,Sales[[#This Row],[date]]&gt;=TY_YTDMin)*Sales[[#This Row],[sales]]</f>
        <v>0</v>
      </c>
      <c r="N685" s="4">
        <f>AND(Sales[[#This Row],[date]]&lt;=LY_YTDMax,Sales[[#This Row],[date]]&gt;=LY_YTDMin)*Sales[[#This Row],[sales]]</f>
        <v>62788.475599999998</v>
      </c>
      <c r="O685" s="4">
        <f>AND(Sales[[#This Row],[date]]&gt;=YoY_Min,Sales[[#This Row],[date]]&lt;=TY_YTDMax)*(Sales[[#This Row],[sales]]/Sales[[#This Row],[sqft]])</f>
        <v>0</v>
      </c>
      <c r="P685" s="4">
        <f>SUMIF(Sales[RegionStoretype],Sales[[#This Row],[RegionStoretype]],Sales[YoY_SSF])/Sales[[#This Row],[Region_TypeCount]]</f>
        <v>47.561479460925746</v>
      </c>
    </row>
    <row r="686" spans="1:16" x14ac:dyDescent="0.25">
      <c r="A686" s="1">
        <v>42741</v>
      </c>
      <c r="B686">
        <v>37</v>
      </c>
      <c r="C686">
        <v>5</v>
      </c>
      <c r="D686">
        <v>135897.71000000002</v>
      </c>
      <c r="E686">
        <f>INDEX(Stores[region],MATCH(Sales[[#This Row],[store_no]],Stores[store_no],0))</f>
        <v>3</v>
      </c>
      <c r="F686" t="str">
        <f>INDEX(Stores[storetype],MATCH(Sales[[#This Row],[store_no]],Stores[store_no],0))</f>
        <v>C</v>
      </c>
      <c r="G686" t="str">
        <f>INDEX(Stores[location_city],MATCH(Sales[[#This Row],[store_no]],Stores[store_no],0))</f>
        <v>Lincoln</v>
      </c>
      <c r="H686" t="str">
        <f>INDEX(Stores[location_state],MATCH(Sales[[#This Row],[store_no]],Stores[store_no],0))</f>
        <v>Nebraska</v>
      </c>
      <c r="I686">
        <f>INDEX(Stores[sqft],MATCH(Sales[[#This Row],[store_no]],Stores[store_no],0))</f>
        <v>161300</v>
      </c>
      <c r="J686" s="4" t="str">
        <f>INDEX(Departments[dept_name],MATCH(Sales[[#This Row],[dept_no]],Departments[dept_no],0))</f>
        <v>Clothing</v>
      </c>
      <c r="K686" s="4" t="str">
        <f>CONCATENATE(Sales[[#This Row],[region]],Sales[[#This Row],[storetype]])</f>
        <v>3C</v>
      </c>
      <c r="L686" s="4">
        <f>INDEX(RegionStoreCount[Store Count],MATCH(Sales[[#This Row],[RegionStoretype]],RegionStoreCount[Region/Type],0))</f>
        <v>2</v>
      </c>
      <c r="M686" s="4">
        <f>AND(Sales[[#This Row],[date]]&lt;=TY_YTDMax,Sales[[#This Row],[date]]&gt;=TY_YTDMin)*Sales[[#This Row],[sales]]</f>
        <v>0</v>
      </c>
      <c r="N686" s="4">
        <f>AND(Sales[[#This Row],[date]]&lt;=LY_YTDMax,Sales[[#This Row],[date]]&gt;=LY_YTDMin)*Sales[[#This Row],[sales]]</f>
        <v>135897.71000000002</v>
      </c>
      <c r="O686" s="4">
        <f>AND(Sales[[#This Row],[date]]&gt;=YoY_Min,Sales[[#This Row],[date]]&lt;=TY_YTDMax)*(Sales[[#This Row],[sales]]/Sales[[#This Row],[sqft]])</f>
        <v>0</v>
      </c>
      <c r="P686" s="4">
        <f>SUMIF(Sales[RegionStoretype],Sales[[#This Row],[RegionStoretype]],Sales[YoY_SSF])/Sales[[#This Row],[Region_TypeCount]]</f>
        <v>47.561479460925746</v>
      </c>
    </row>
    <row r="687" spans="1:16" x14ac:dyDescent="0.25">
      <c r="A687" s="1">
        <v>42741</v>
      </c>
      <c r="B687">
        <v>37</v>
      </c>
      <c r="C687">
        <v>6</v>
      </c>
      <c r="D687">
        <v>24336.530199999997</v>
      </c>
      <c r="E687">
        <f>INDEX(Stores[region],MATCH(Sales[[#This Row],[store_no]],Stores[store_no],0))</f>
        <v>3</v>
      </c>
      <c r="F687" t="str">
        <f>INDEX(Stores[storetype],MATCH(Sales[[#This Row],[store_no]],Stores[store_no],0))</f>
        <v>C</v>
      </c>
      <c r="G687" t="str">
        <f>INDEX(Stores[location_city],MATCH(Sales[[#This Row],[store_no]],Stores[store_no],0))</f>
        <v>Lincoln</v>
      </c>
      <c r="H687" t="str">
        <f>INDEX(Stores[location_state],MATCH(Sales[[#This Row],[store_no]],Stores[store_no],0))</f>
        <v>Nebraska</v>
      </c>
      <c r="I687">
        <f>INDEX(Stores[sqft],MATCH(Sales[[#This Row],[store_no]],Stores[store_no],0))</f>
        <v>161300</v>
      </c>
      <c r="J687" s="4" t="str">
        <f>INDEX(Departments[dept_name],MATCH(Sales[[#This Row],[dept_no]],Departments[dept_no],0))</f>
        <v>Computers</v>
      </c>
      <c r="K687" s="4" t="str">
        <f>CONCATENATE(Sales[[#This Row],[region]],Sales[[#This Row],[storetype]])</f>
        <v>3C</v>
      </c>
      <c r="L687" s="4">
        <f>INDEX(RegionStoreCount[Store Count],MATCH(Sales[[#This Row],[RegionStoretype]],RegionStoreCount[Region/Type],0))</f>
        <v>2</v>
      </c>
      <c r="M687" s="4">
        <f>AND(Sales[[#This Row],[date]]&lt;=TY_YTDMax,Sales[[#This Row],[date]]&gt;=TY_YTDMin)*Sales[[#This Row],[sales]]</f>
        <v>0</v>
      </c>
      <c r="N687" s="4">
        <f>AND(Sales[[#This Row],[date]]&lt;=LY_YTDMax,Sales[[#This Row],[date]]&gt;=LY_YTDMin)*Sales[[#This Row],[sales]]</f>
        <v>24336.530199999997</v>
      </c>
      <c r="O687" s="4">
        <f>AND(Sales[[#This Row],[date]]&gt;=YoY_Min,Sales[[#This Row],[date]]&lt;=TY_YTDMax)*(Sales[[#This Row],[sales]]/Sales[[#This Row],[sqft]])</f>
        <v>0</v>
      </c>
      <c r="P687" s="4">
        <f>SUMIF(Sales[RegionStoretype],Sales[[#This Row],[RegionStoretype]],Sales[YoY_SSF])/Sales[[#This Row],[Region_TypeCount]]</f>
        <v>47.561479460925746</v>
      </c>
    </row>
    <row r="688" spans="1:16" x14ac:dyDescent="0.25">
      <c r="A688" s="1">
        <v>42741</v>
      </c>
      <c r="B688">
        <v>37</v>
      </c>
      <c r="C688">
        <v>7</v>
      </c>
      <c r="D688">
        <v>43765.979200000002</v>
      </c>
      <c r="E688">
        <f>INDEX(Stores[region],MATCH(Sales[[#This Row],[store_no]],Stores[store_no],0))</f>
        <v>3</v>
      </c>
      <c r="F688" t="str">
        <f>INDEX(Stores[storetype],MATCH(Sales[[#This Row],[store_no]],Stores[store_no],0))</f>
        <v>C</v>
      </c>
      <c r="G688" t="str">
        <f>INDEX(Stores[location_city],MATCH(Sales[[#This Row],[store_no]],Stores[store_no],0))</f>
        <v>Lincoln</v>
      </c>
      <c r="H688" t="str">
        <f>INDEX(Stores[location_state],MATCH(Sales[[#This Row],[store_no]],Stores[store_no],0))</f>
        <v>Nebraska</v>
      </c>
      <c r="I688">
        <f>INDEX(Stores[sqft],MATCH(Sales[[#This Row],[store_no]],Stores[store_no],0))</f>
        <v>161300</v>
      </c>
      <c r="J688" s="4" t="str">
        <f>INDEX(Departments[dept_name],MATCH(Sales[[#This Row],[dept_no]],Departments[dept_no],0))</f>
        <v>Electronics</v>
      </c>
      <c r="K688" s="4" t="str">
        <f>CONCATENATE(Sales[[#This Row],[region]],Sales[[#This Row],[storetype]])</f>
        <v>3C</v>
      </c>
      <c r="L688" s="4">
        <f>INDEX(RegionStoreCount[Store Count],MATCH(Sales[[#This Row],[RegionStoretype]],RegionStoreCount[Region/Type],0))</f>
        <v>2</v>
      </c>
      <c r="M688" s="4">
        <f>AND(Sales[[#This Row],[date]]&lt;=TY_YTDMax,Sales[[#This Row],[date]]&gt;=TY_YTDMin)*Sales[[#This Row],[sales]]</f>
        <v>0</v>
      </c>
      <c r="N688" s="4">
        <f>AND(Sales[[#This Row],[date]]&lt;=LY_YTDMax,Sales[[#This Row],[date]]&gt;=LY_YTDMin)*Sales[[#This Row],[sales]]</f>
        <v>43765.979200000002</v>
      </c>
      <c r="O688" s="4">
        <f>AND(Sales[[#This Row],[date]]&gt;=YoY_Min,Sales[[#This Row],[date]]&lt;=TY_YTDMax)*(Sales[[#This Row],[sales]]/Sales[[#This Row],[sqft]])</f>
        <v>0</v>
      </c>
      <c r="P688" s="4">
        <f>SUMIF(Sales[RegionStoretype],Sales[[#This Row],[RegionStoretype]],Sales[YoY_SSF])/Sales[[#This Row],[Region_TypeCount]]</f>
        <v>47.561479460925746</v>
      </c>
    </row>
    <row r="689" spans="1:16" x14ac:dyDescent="0.25">
      <c r="A689" s="1">
        <v>42741</v>
      </c>
      <c r="B689">
        <v>37</v>
      </c>
      <c r="C689">
        <v>8</v>
      </c>
      <c r="D689">
        <v>6062.9425000000001</v>
      </c>
      <c r="E689">
        <f>INDEX(Stores[region],MATCH(Sales[[#This Row],[store_no]],Stores[store_no],0))</f>
        <v>3</v>
      </c>
      <c r="F689" t="str">
        <f>INDEX(Stores[storetype],MATCH(Sales[[#This Row],[store_no]],Stores[store_no],0))</f>
        <v>C</v>
      </c>
      <c r="G689" t="str">
        <f>INDEX(Stores[location_city],MATCH(Sales[[#This Row],[store_no]],Stores[store_no],0))</f>
        <v>Lincoln</v>
      </c>
      <c r="H689" t="str">
        <f>INDEX(Stores[location_state],MATCH(Sales[[#This Row],[store_no]],Stores[store_no],0))</f>
        <v>Nebraska</v>
      </c>
      <c r="I689">
        <f>INDEX(Stores[sqft],MATCH(Sales[[#This Row],[store_no]],Stores[store_no],0))</f>
        <v>161300</v>
      </c>
      <c r="J689" s="4" t="str">
        <f>INDEX(Departments[dept_name],MATCH(Sales[[#This Row],[dept_no]],Departments[dept_no],0))</f>
        <v>Games</v>
      </c>
      <c r="K689" s="4" t="str">
        <f>CONCATENATE(Sales[[#This Row],[region]],Sales[[#This Row],[storetype]])</f>
        <v>3C</v>
      </c>
      <c r="L689" s="4">
        <f>INDEX(RegionStoreCount[Store Count],MATCH(Sales[[#This Row],[RegionStoretype]],RegionStoreCount[Region/Type],0))</f>
        <v>2</v>
      </c>
      <c r="M689" s="4">
        <f>AND(Sales[[#This Row],[date]]&lt;=TY_YTDMax,Sales[[#This Row],[date]]&gt;=TY_YTDMin)*Sales[[#This Row],[sales]]</f>
        <v>0</v>
      </c>
      <c r="N689" s="4">
        <f>AND(Sales[[#This Row],[date]]&lt;=LY_YTDMax,Sales[[#This Row],[date]]&gt;=LY_YTDMin)*Sales[[#This Row],[sales]]</f>
        <v>6062.9425000000001</v>
      </c>
      <c r="O689" s="4">
        <f>AND(Sales[[#This Row],[date]]&gt;=YoY_Min,Sales[[#This Row],[date]]&lt;=TY_YTDMax)*(Sales[[#This Row],[sales]]/Sales[[#This Row],[sqft]])</f>
        <v>0</v>
      </c>
      <c r="P689" s="4">
        <f>SUMIF(Sales[RegionStoretype],Sales[[#This Row],[RegionStoretype]],Sales[YoY_SSF])/Sales[[#This Row],[Region_TypeCount]]</f>
        <v>47.561479460925746</v>
      </c>
    </row>
    <row r="690" spans="1:16" x14ac:dyDescent="0.25">
      <c r="A690" s="1">
        <v>42741</v>
      </c>
      <c r="B690">
        <v>37</v>
      </c>
      <c r="C690">
        <v>9</v>
      </c>
      <c r="D690">
        <v>15319.076400000002</v>
      </c>
      <c r="E690">
        <f>INDEX(Stores[region],MATCH(Sales[[#This Row],[store_no]],Stores[store_no],0))</f>
        <v>3</v>
      </c>
      <c r="F690" t="str">
        <f>INDEX(Stores[storetype],MATCH(Sales[[#This Row],[store_no]],Stores[store_no],0))</f>
        <v>C</v>
      </c>
      <c r="G690" t="str">
        <f>INDEX(Stores[location_city],MATCH(Sales[[#This Row],[store_no]],Stores[store_no],0))</f>
        <v>Lincoln</v>
      </c>
      <c r="H690" t="str">
        <f>INDEX(Stores[location_state],MATCH(Sales[[#This Row],[store_no]],Stores[store_no],0))</f>
        <v>Nebraska</v>
      </c>
      <c r="I690">
        <f>INDEX(Stores[sqft],MATCH(Sales[[#This Row],[store_no]],Stores[store_no],0))</f>
        <v>161300</v>
      </c>
      <c r="J690" s="4" t="str">
        <f>INDEX(Departments[dept_name],MATCH(Sales[[#This Row],[dept_no]],Departments[dept_no],0))</f>
        <v>Garden</v>
      </c>
      <c r="K690" s="4" t="str">
        <f>CONCATENATE(Sales[[#This Row],[region]],Sales[[#This Row],[storetype]])</f>
        <v>3C</v>
      </c>
      <c r="L690" s="4">
        <f>INDEX(RegionStoreCount[Store Count],MATCH(Sales[[#This Row],[RegionStoretype]],RegionStoreCount[Region/Type],0))</f>
        <v>2</v>
      </c>
      <c r="M690" s="4">
        <f>AND(Sales[[#This Row],[date]]&lt;=TY_YTDMax,Sales[[#This Row],[date]]&gt;=TY_YTDMin)*Sales[[#This Row],[sales]]</f>
        <v>0</v>
      </c>
      <c r="N690" s="4">
        <f>AND(Sales[[#This Row],[date]]&lt;=LY_YTDMax,Sales[[#This Row],[date]]&gt;=LY_YTDMin)*Sales[[#This Row],[sales]]</f>
        <v>15319.076400000002</v>
      </c>
      <c r="O690" s="4">
        <f>AND(Sales[[#This Row],[date]]&gt;=YoY_Min,Sales[[#This Row],[date]]&lt;=TY_YTDMax)*(Sales[[#This Row],[sales]]/Sales[[#This Row],[sqft]])</f>
        <v>0</v>
      </c>
      <c r="P690" s="4">
        <f>SUMIF(Sales[RegionStoretype],Sales[[#This Row],[RegionStoretype]],Sales[YoY_SSF])/Sales[[#This Row],[Region_TypeCount]]</f>
        <v>47.561479460925746</v>
      </c>
    </row>
    <row r="691" spans="1:16" x14ac:dyDescent="0.25">
      <c r="A691" s="1">
        <v>42741</v>
      </c>
      <c r="B691">
        <v>37</v>
      </c>
      <c r="C691">
        <v>11</v>
      </c>
      <c r="D691">
        <v>79773.871899999998</v>
      </c>
      <c r="E691">
        <f>INDEX(Stores[region],MATCH(Sales[[#This Row],[store_no]],Stores[store_no],0))</f>
        <v>3</v>
      </c>
      <c r="F691" t="str">
        <f>INDEX(Stores[storetype],MATCH(Sales[[#This Row],[store_no]],Stores[store_no],0))</f>
        <v>C</v>
      </c>
      <c r="G691" t="str">
        <f>INDEX(Stores[location_city],MATCH(Sales[[#This Row],[store_no]],Stores[store_no],0))</f>
        <v>Lincoln</v>
      </c>
      <c r="H691" t="str">
        <f>INDEX(Stores[location_state],MATCH(Sales[[#This Row],[store_no]],Stores[store_no],0))</f>
        <v>Nebraska</v>
      </c>
      <c r="I691">
        <f>INDEX(Stores[sqft],MATCH(Sales[[#This Row],[store_no]],Stores[store_no],0))</f>
        <v>161300</v>
      </c>
      <c r="J691" s="4" t="str">
        <f>INDEX(Departments[dept_name],MATCH(Sales[[#This Row],[dept_no]],Departments[dept_no],0))</f>
        <v>Home</v>
      </c>
      <c r="K691" s="4" t="str">
        <f>CONCATENATE(Sales[[#This Row],[region]],Sales[[#This Row],[storetype]])</f>
        <v>3C</v>
      </c>
      <c r="L691" s="4">
        <f>INDEX(RegionStoreCount[Store Count],MATCH(Sales[[#This Row],[RegionStoretype]],RegionStoreCount[Region/Type],0))</f>
        <v>2</v>
      </c>
      <c r="M691" s="4">
        <f>AND(Sales[[#This Row],[date]]&lt;=TY_YTDMax,Sales[[#This Row],[date]]&gt;=TY_YTDMin)*Sales[[#This Row],[sales]]</f>
        <v>0</v>
      </c>
      <c r="N691" s="4">
        <f>AND(Sales[[#This Row],[date]]&lt;=LY_YTDMax,Sales[[#This Row],[date]]&gt;=LY_YTDMin)*Sales[[#This Row],[sales]]</f>
        <v>79773.871899999998</v>
      </c>
      <c r="O691" s="4">
        <f>AND(Sales[[#This Row],[date]]&gt;=YoY_Min,Sales[[#This Row],[date]]&lt;=TY_YTDMax)*(Sales[[#This Row],[sales]]/Sales[[#This Row],[sqft]])</f>
        <v>0</v>
      </c>
      <c r="P691" s="4">
        <f>SUMIF(Sales[RegionStoretype],Sales[[#This Row],[RegionStoretype]],Sales[YoY_SSF])/Sales[[#This Row],[Region_TypeCount]]</f>
        <v>47.561479460925746</v>
      </c>
    </row>
    <row r="692" spans="1:16" x14ac:dyDescent="0.25">
      <c r="A692" s="1">
        <v>42741</v>
      </c>
      <c r="B692">
        <v>37</v>
      </c>
      <c r="C692">
        <v>12</v>
      </c>
      <c r="D692">
        <v>46900.034800000001</v>
      </c>
      <c r="E692">
        <f>INDEX(Stores[region],MATCH(Sales[[#This Row],[store_no]],Stores[store_no],0))</f>
        <v>3</v>
      </c>
      <c r="F692" t="str">
        <f>INDEX(Stores[storetype],MATCH(Sales[[#This Row],[store_no]],Stores[store_no],0))</f>
        <v>C</v>
      </c>
      <c r="G692" t="str">
        <f>INDEX(Stores[location_city],MATCH(Sales[[#This Row],[store_no]],Stores[store_no],0))</f>
        <v>Lincoln</v>
      </c>
      <c r="H692" t="str">
        <f>INDEX(Stores[location_state],MATCH(Sales[[#This Row],[store_no]],Stores[store_no],0))</f>
        <v>Nebraska</v>
      </c>
      <c r="I692">
        <f>INDEX(Stores[sqft],MATCH(Sales[[#This Row],[store_no]],Stores[store_no],0))</f>
        <v>161300</v>
      </c>
      <c r="J692" s="4" t="str">
        <f>INDEX(Departments[dept_name],MATCH(Sales[[#This Row],[dept_no]],Departments[dept_no],0))</f>
        <v>Jewelery</v>
      </c>
      <c r="K692" s="4" t="str">
        <f>CONCATENATE(Sales[[#This Row],[region]],Sales[[#This Row],[storetype]])</f>
        <v>3C</v>
      </c>
      <c r="L692" s="4">
        <f>INDEX(RegionStoreCount[Store Count],MATCH(Sales[[#This Row],[RegionStoretype]],RegionStoreCount[Region/Type],0))</f>
        <v>2</v>
      </c>
      <c r="M692" s="4">
        <f>AND(Sales[[#This Row],[date]]&lt;=TY_YTDMax,Sales[[#This Row],[date]]&gt;=TY_YTDMin)*Sales[[#This Row],[sales]]</f>
        <v>0</v>
      </c>
      <c r="N692" s="4">
        <f>AND(Sales[[#This Row],[date]]&lt;=LY_YTDMax,Sales[[#This Row],[date]]&gt;=LY_YTDMin)*Sales[[#This Row],[sales]]</f>
        <v>46900.034800000001</v>
      </c>
      <c r="O692" s="4">
        <f>AND(Sales[[#This Row],[date]]&gt;=YoY_Min,Sales[[#This Row],[date]]&lt;=TY_YTDMax)*(Sales[[#This Row],[sales]]/Sales[[#This Row],[sqft]])</f>
        <v>0</v>
      </c>
      <c r="P692" s="4">
        <f>SUMIF(Sales[RegionStoretype],Sales[[#This Row],[RegionStoretype]],Sales[YoY_SSF])/Sales[[#This Row],[Region_TypeCount]]</f>
        <v>47.561479460925746</v>
      </c>
    </row>
    <row r="693" spans="1:16" x14ac:dyDescent="0.25">
      <c r="A693" s="1">
        <v>42741</v>
      </c>
      <c r="B693">
        <v>37</v>
      </c>
      <c r="C693">
        <v>13</v>
      </c>
      <c r="D693">
        <v>40496.668800000007</v>
      </c>
      <c r="E693">
        <f>INDEX(Stores[region],MATCH(Sales[[#This Row],[store_no]],Stores[store_no],0))</f>
        <v>3</v>
      </c>
      <c r="F693" t="str">
        <f>INDEX(Stores[storetype],MATCH(Sales[[#This Row],[store_no]],Stores[store_no],0))</f>
        <v>C</v>
      </c>
      <c r="G693" t="str">
        <f>INDEX(Stores[location_city],MATCH(Sales[[#This Row],[store_no]],Stores[store_no],0))</f>
        <v>Lincoln</v>
      </c>
      <c r="H693" t="str">
        <f>INDEX(Stores[location_state],MATCH(Sales[[#This Row],[store_no]],Stores[store_no],0))</f>
        <v>Nebraska</v>
      </c>
      <c r="I693">
        <f>INDEX(Stores[sqft],MATCH(Sales[[#This Row],[store_no]],Stores[store_no],0))</f>
        <v>161300</v>
      </c>
      <c r="J693" s="4" t="str">
        <f>INDEX(Departments[dept_name],MATCH(Sales[[#This Row],[dept_no]],Departments[dept_no],0))</f>
        <v>Kids</v>
      </c>
      <c r="K693" s="4" t="str">
        <f>CONCATENATE(Sales[[#This Row],[region]],Sales[[#This Row],[storetype]])</f>
        <v>3C</v>
      </c>
      <c r="L693" s="4">
        <f>INDEX(RegionStoreCount[Store Count],MATCH(Sales[[#This Row],[RegionStoretype]],RegionStoreCount[Region/Type],0))</f>
        <v>2</v>
      </c>
      <c r="M693" s="4">
        <f>AND(Sales[[#This Row],[date]]&lt;=TY_YTDMax,Sales[[#This Row],[date]]&gt;=TY_YTDMin)*Sales[[#This Row],[sales]]</f>
        <v>0</v>
      </c>
      <c r="N693" s="4">
        <f>AND(Sales[[#This Row],[date]]&lt;=LY_YTDMax,Sales[[#This Row],[date]]&gt;=LY_YTDMin)*Sales[[#This Row],[sales]]</f>
        <v>40496.668800000007</v>
      </c>
      <c r="O693" s="4">
        <f>AND(Sales[[#This Row],[date]]&gt;=YoY_Min,Sales[[#This Row],[date]]&lt;=TY_YTDMax)*(Sales[[#This Row],[sales]]/Sales[[#This Row],[sqft]])</f>
        <v>0</v>
      </c>
      <c r="P693" s="4">
        <f>SUMIF(Sales[RegionStoretype],Sales[[#This Row],[RegionStoretype]],Sales[YoY_SSF])/Sales[[#This Row],[Region_TypeCount]]</f>
        <v>47.561479460925746</v>
      </c>
    </row>
    <row r="694" spans="1:16" x14ac:dyDescent="0.25">
      <c r="A694" s="1">
        <v>42741</v>
      </c>
      <c r="B694">
        <v>37</v>
      </c>
      <c r="C694">
        <v>14</v>
      </c>
      <c r="D694">
        <v>25024.812600000001</v>
      </c>
      <c r="E694">
        <f>INDEX(Stores[region],MATCH(Sales[[#This Row],[store_no]],Stores[store_no],0))</f>
        <v>3</v>
      </c>
      <c r="F694" t="str">
        <f>INDEX(Stores[storetype],MATCH(Sales[[#This Row],[store_no]],Stores[store_no],0))</f>
        <v>C</v>
      </c>
      <c r="G694" t="str">
        <f>INDEX(Stores[location_city],MATCH(Sales[[#This Row],[store_no]],Stores[store_no],0))</f>
        <v>Lincoln</v>
      </c>
      <c r="H694" t="str">
        <f>INDEX(Stores[location_state],MATCH(Sales[[#This Row],[store_no]],Stores[store_no],0))</f>
        <v>Nebraska</v>
      </c>
      <c r="I694">
        <f>INDEX(Stores[sqft],MATCH(Sales[[#This Row],[store_no]],Stores[store_no],0))</f>
        <v>161300</v>
      </c>
      <c r="J694" s="4" t="str">
        <f>INDEX(Departments[dept_name],MATCH(Sales[[#This Row],[dept_no]],Departments[dept_no],0))</f>
        <v>Movies</v>
      </c>
      <c r="K694" s="4" t="str">
        <f>CONCATENATE(Sales[[#This Row],[region]],Sales[[#This Row],[storetype]])</f>
        <v>3C</v>
      </c>
      <c r="L694" s="4">
        <f>INDEX(RegionStoreCount[Store Count],MATCH(Sales[[#This Row],[RegionStoretype]],RegionStoreCount[Region/Type],0))</f>
        <v>2</v>
      </c>
      <c r="M694" s="4">
        <f>AND(Sales[[#This Row],[date]]&lt;=TY_YTDMax,Sales[[#This Row],[date]]&gt;=TY_YTDMin)*Sales[[#This Row],[sales]]</f>
        <v>0</v>
      </c>
      <c r="N694" s="4">
        <f>AND(Sales[[#This Row],[date]]&lt;=LY_YTDMax,Sales[[#This Row],[date]]&gt;=LY_YTDMin)*Sales[[#This Row],[sales]]</f>
        <v>25024.812600000001</v>
      </c>
      <c r="O694" s="4">
        <f>AND(Sales[[#This Row],[date]]&gt;=YoY_Min,Sales[[#This Row],[date]]&lt;=TY_YTDMax)*(Sales[[#This Row],[sales]]/Sales[[#This Row],[sqft]])</f>
        <v>0</v>
      </c>
      <c r="P694" s="4">
        <f>SUMIF(Sales[RegionStoretype],Sales[[#This Row],[RegionStoretype]],Sales[YoY_SSF])/Sales[[#This Row],[Region_TypeCount]]</f>
        <v>47.561479460925746</v>
      </c>
    </row>
    <row r="695" spans="1:16" x14ac:dyDescent="0.25">
      <c r="A695" s="1">
        <v>42741</v>
      </c>
      <c r="B695">
        <v>37</v>
      </c>
      <c r="C695">
        <v>15</v>
      </c>
      <c r="D695">
        <v>83834.356800000009</v>
      </c>
      <c r="E695">
        <f>INDEX(Stores[region],MATCH(Sales[[#This Row],[store_no]],Stores[store_no],0))</f>
        <v>3</v>
      </c>
      <c r="F695" t="str">
        <f>INDEX(Stores[storetype],MATCH(Sales[[#This Row],[store_no]],Stores[store_no],0))</f>
        <v>C</v>
      </c>
      <c r="G695" t="str">
        <f>INDEX(Stores[location_city],MATCH(Sales[[#This Row],[store_no]],Stores[store_no],0))</f>
        <v>Lincoln</v>
      </c>
      <c r="H695" t="str">
        <f>INDEX(Stores[location_state],MATCH(Sales[[#This Row],[store_no]],Stores[store_no],0))</f>
        <v>Nebraska</v>
      </c>
      <c r="I695">
        <f>INDEX(Stores[sqft],MATCH(Sales[[#This Row],[store_no]],Stores[store_no],0))</f>
        <v>161300</v>
      </c>
      <c r="J695" s="4" t="str">
        <f>INDEX(Departments[dept_name],MATCH(Sales[[#This Row],[dept_no]],Departments[dept_no],0))</f>
        <v>Music</v>
      </c>
      <c r="K695" s="4" t="str">
        <f>CONCATENATE(Sales[[#This Row],[region]],Sales[[#This Row],[storetype]])</f>
        <v>3C</v>
      </c>
      <c r="L695" s="4">
        <f>INDEX(RegionStoreCount[Store Count],MATCH(Sales[[#This Row],[RegionStoretype]],RegionStoreCount[Region/Type],0))</f>
        <v>2</v>
      </c>
      <c r="M695" s="4">
        <f>AND(Sales[[#This Row],[date]]&lt;=TY_YTDMax,Sales[[#This Row],[date]]&gt;=TY_YTDMin)*Sales[[#This Row],[sales]]</f>
        <v>0</v>
      </c>
      <c r="N695" s="4">
        <f>AND(Sales[[#This Row],[date]]&lt;=LY_YTDMax,Sales[[#This Row],[date]]&gt;=LY_YTDMin)*Sales[[#This Row],[sales]]</f>
        <v>83834.356800000009</v>
      </c>
      <c r="O695" s="4">
        <f>AND(Sales[[#This Row],[date]]&gt;=YoY_Min,Sales[[#This Row],[date]]&lt;=TY_YTDMax)*(Sales[[#This Row],[sales]]/Sales[[#This Row],[sqft]])</f>
        <v>0</v>
      </c>
      <c r="P695" s="4">
        <f>SUMIF(Sales[RegionStoretype],Sales[[#This Row],[RegionStoretype]],Sales[YoY_SSF])/Sales[[#This Row],[Region_TypeCount]]</f>
        <v>47.561479460925746</v>
      </c>
    </row>
    <row r="696" spans="1:16" x14ac:dyDescent="0.25">
      <c r="A696" s="1">
        <v>42741</v>
      </c>
      <c r="B696">
        <v>37</v>
      </c>
      <c r="C696">
        <v>16</v>
      </c>
      <c r="D696">
        <v>72401.305699999997</v>
      </c>
      <c r="E696">
        <f>INDEX(Stores[region],MATCH(Sales[[#This Row],[store_no]],Stores[store_no],0))</f>
        <v>3</v>
      </c>
      <c r="F696" t="str">
        <f>INDEX(Stores[storetype],MATCH(Sales[[#This Row],[store_no]],Stores[store_no],0))</f>
        <v>C</v>
      </c>
      <c r="G696" t="str">
        <f>INDEX(Stores[location_city],MATCH(Sales[[#This Row],[store_no]],Stores[store_no],0))</f>
        <v>Lincoln</v>
      </c>
      <c r="H696" t="str">
        <f>INDEX(Stores[location_state],MATCH(Sales[[#This Row],[store_no]],Stores[store_no],0))</f>
        <v>Nebraska</v>
      </c>
      <c r="I696">
        <f>INDEX(Stores[sqft],MATCH(Sales[[#This Row],[store_no]],Stores[store_no],0))</f>
        <v>161300</v>
      </c>
      <c r="J696" s="4" t="str">
        <f>INDEX(Departments[dept_name],MATCH(Sales[[#This Row],[dept_no]],Departments[dept_no],0))</f>
        <v>Outdoors</v>
      </c>
      <c r="K696" s="4" t="str">
        <f>CONCATENATE(Sales[[#This Row],[region]],Sales[[#This Row],[storetype]])</f>
        <v>3C</v>
      </c>
      <c r="L696" s="4">
        <f>INDEX(RegionStoreCount[Store Count],MATCH(Sales[[#This Row],[RegionStoretype]],RegionStoreCount[Region/Type],0))</f>
        <v>2</v>
      </c>
      <c r="M696" s="4">
        <f>AND(Sales[[#This Row],[date]]&lt;=TY_YTDMax,Sales[[#This Row],[date]]&gt;=TY_YTDMin)*Sales[[#This Row],[sales]]</f>
        <v>0</v>
      </c>
      <c r="N696" s="4">
        <f>AND(Sales[[#This Row],[date]]&lt;=LY_YTDMax,Sales[[#This Row],[date]]&gt;=LY_YTDMin)*Sales[[#This Row],[sales]]</f>
        <v>72401.305699999997</v>
      </c>
      <c r="O696" s="4">
        <f>AND(Sales[[#This Row],[date]]&gt;=YoY_Min,Sales[[#This Row],[date]]&lt;=TY_YTDMax)*(Sales[[#This Row],[sales]]/Sales[[#This Row],[sqft]])</f>
        <v>0</v>
      </c>
      <c r="P696" s="4">
        <f>SUMIF(Sales[RegionStoretype],Sales[[#This Row],[RegionStoretype]],Sales[YoY_SSF])/Sales[[#This Row],[Region_TypeCount]]</f>
        <v>47.561479460925746</v>
      </c>
    </row>
    <row r="697" spans="1:16" x14ac:dyDescent="0.25">
      <c r="A697" s="1">
        <v>42741</v>
      </c>
      <c r="B697">
        <v>37</v>
      </c>
      <c r="C697">
        <v>17</v>
      </c>
      <c r="D697">
        <v>48894.114200000004</v>
      </c>
      <c r="E697">
        <f>INDEX(Stores[region],MATCH(Sales[[#This Row],[store_no]],Stores[store_no],0))</f>
        <v>3</v>
      </c>
      <c r="F697" t="str">
        <f>INDEX(Stores[storetype],MATCH(Sales[[#This Row],[store_no]],Stores[store_no],0))</f>
        <v>C</v>
      </c>
      <c r="G697" t="str">
        <f>INDEX(Stores[location_city],MATCH(Sales[[#This Row],[store_no]],Stores[store_no],0))</f>
        <v>Lincoln</v>
      </c>
      <c r="H697" t="str">
        <f>INDEX(Stores[location_state],MATCH(Sales[[#This Row],[store_no]],Stores[store_no],0))</f>
        <v>Nebraska</v>
      </c>
      <c r="I697">
        <f>INDEX(Stores[sqft],MATCH(Sales[[#This Row],[store_no]],Stores[store_no],0))</f>
        <v>161300</v>
      </c>
      <c r="J697" s="4" t="str">
        <f>INDEX(Departments[dept_name],MATCH(Sales[[#This Row],[dept_no]],Departments[dept_no],0))</f>
        <v>Shoes</v>
      </c>
      <c r="K697" s="4" t="str">
        <f>CONCATENATE(Sales[[#This Row],[region]],Sales[[#This Row],[storetype]])</f>
        <v>3C</v>
      </c>
      <c r="L697" s="4">
        <f>INDEX(RegionStoreCount[Store Count],MATCH(Sales[[#This Row],[RegionStoretype]],RegionStoreCount[Region/Type],0))</f>
        <v>2</v>
      </c>
      <c r="M697" s="4">
        <f>AND(Sales[[#This Row],[date]]&lt;=TY_YTDMax,Sales[[#This Row],[date]]&gt;=TY_YTDMin)*Sales[[#This Row],[sales]]</f>
        <v>0</v>
      </c>
      <c r="N697" s="4">
        <f>AND(Sales[[#This Row],[date]]&lt;=LY_YTDMax,Sales[[#This Row],[date]]&gt;=LY_YTDMin)*Sales[[#This Row],[sales]]</f>
        <v>48894.114200000004</v>
      </c>
      <c r="O697" s="4">
        <f>AND(Sales[[#This Row],[date]]&gt;=YoY_Min,Sales[[#This Row],[date]]&lt;=TY_YTDMax)*(Sales[[#This Row],[sales]]/Sales[[#This Row],[sqft]])</f>
        <v>0</v>
      </c>
      <c r="P697" s="4">
        <f>SUMIF(Sales[RegionStoretype],Sales[[#This Row],[RegionStoretype]],Sales[YoY_SSF])/Sales[[#This Row],[Region_TypeCount]]</f>
        <v>47.561479460925746</v>
      </c>
    </row>
    <row r="698" spans="1:16" x14ac:dyDescent="0.25">
      <c r="A698" s="1">
        <v>42741</v>
      </c>
      <c r="B698">
        <v>37</v>
      </c>
      <c r="C698">
        <v>18</v>
      </c>
      <c r="D698">
        <v>78282.516600000003</v>
      </c>
      <c r="E698">
        <f>INDEX(Stores[region],MATCH(Sales[[#This Row],[store_no]],Stores[store_no],0))</f>
        <v>3</v>
      </c>
      <c r="F698" t="str">
        <f>INDEX(Stores[storetype],MATCH(Sales[[#This Row],[store_no]],Stores[store_no],0))</f>
        <v>C</v>
      </c>
      <c r="G698" t="str">
        <f>INDEX(Stores[location_city],MATCH(Sales[[#This Row],[store_no]],Stores[store_no],0))</f>
        <v>Lincoln</v>
      </c>
      <c r="H698" t="str">
        <f>INDEX(Stores[location_state],MATCH(Sales[[#This Row],[store_no]],Stores[store_no],0))</f>
        <v>Nebraska</v>
      </c>
      <c r="I698">
        <f>INDEX(Stores[sqft],MATCH(Sales[[#This Row],[store_no]],Stores[store_no],0))</f>
        <v>161300</v>
      </c>
      <c r="J698" s="4" t="str">
        <f>INDEX(Departments[dept_name],MATCH(Sales[[#This Row],[dept_no]],Departments[dept_no],0))</f>
        <v>Sports</v>
      </c>
      <c r="K698" s="4" t="str">
        <f>CONCATENATE(Sales[[#This Row],[region]],Sales[[#This Row],[storetype]])</f>
        <v>3C</v>
      </c>
      <c r="L698" s="4">
        <f>INDEX(RegionStoreCount[Store Count],MATCH(Sales[[#This Row],[RegionStoretype]],RegionStoreCount[Region/Type],0))</f>
        <v>2</v>
      </c>
      <c r="M698" s="4">
        <f>AND(Sales[[#This Row],[date]]&lt;=TY_YTDMax,Sales[[#This Row],[date]]&gt;=TY_YTDMin)*Sales[[#This Row],[sales]]</f>
        <v>0</v>
      </c>
      <c r="N698" s="4">
        <f>AND(Sales[[#This Row],[date]]&lt;=LY_YTDMax,Sales[[#This Row],[date]]&gt;=LY_YTDMin)*Sales[[#This Row],[sales]]</f>
        <v>78282.516600000003</v>
      </c>
      <c r="O698" s="4">
        <f>AND(Sales[[#This Row],[date]]&gt;=YoY_Min,Sales[[#This Row],[date]]&lt;=TY_YTDMax)*(Sales[[#This Row],[sales]]/Sales[[#This Row],[sqft]])</f>
        <v>0</v>
      </c>
      <c r="P698" s="4">
        <f>SUMIF(Sales[RegionStoretype],Sales[[#This Row],[RegionStoretype]],Sales[YoY_SSF])/Sales[[#This Row],[Region_TypeCount]]</f>
        <v>47.561479460925746</v>
      </c>
    </row>
    <row r="699" spans="1:16" x14ac:dyDescent="0.25">
      <c r="A699" s="1">
        <v>42741</v>
      </c>
      <c r="B699">
        <v>37</v>
      </c>
      <c r="C699">
        <v>20</v>
      </c>
      <c r="D699">
        <v>42263.575499999992</v>
      </c>
      <c r="E699">
        <f>INDEX(Stores[region],MATCH(Sales[[#This Row],[store_no]],Stores[store_no],0))</f>
        <v>3</v>
      </c>
      <c r="F699" t="str">
        <f>INDEX(Stores[storetype],MATCH(Sales[[#This Row],[store_no]],Stores[store_no],0))</f>
        <v>C</v>
      </c>
      <c r="G699" t="str">
        <f>INDEX(Stores[location_city],MATCH(Sales[[#This Row],[store_no]],Stores[store_no],0))</f>
        <v>Lincoln</v>
      </c>
      <c r="H699" t="str">
        <f>INDEX(Stores[location_state],MATCH(Sales[[#This Row],[store_no]],Stores[store_no],0))</f>
        <v>Nebraska</v>
      </c>
      <c r="I699">
        <f>INDEX(Stores[sqft],MATCH(Sales[[#This Row],[store_no]],Stores[store_no],0))</f>
        <v>161300</v>
      </c>
      <c r="J699" s="4" t="str">
        <f>INDEX(Departments[dept_name],MATCH(Sales[[#This Row],[dept_no]],Departments[dept_no],0))</f>
        <v>Toys</v>
      </c>
      <c r="K699" s="4" t="str">
        <f>CONCATENATE(Sales[[#This Row],[region]],Sales[[#This Row],[storetype]])</f>
        <v>3C</v>
      </c>
      <c r="L699" s="4">
        <f>INDEX(RegionStoreCount[Store Count],MATCH(Sales[[#This Row],[RegionStoretype]],RegionStoreCount[Region/Type],0))</f>
        <v>2</v>
      </c>
      <c r="M699" s="4">
        <f>AND(Sales[[#This Row],[date]]&lt;=TY_YTDMax,Sales[[#This Row],[date]]&gt;=TY_YTDMin)*Sales[[#This Row],[sales]]</f>
        <v>0</v>
      </c>
      <c r="N699" s="4">
        <f>AND(Sales[[#This Row],[date]]&lt;=LY_YTDMax,Sales[[#This Row],[date]]&gt;=LY_YTDMin)*Sales[[#This Row],[sales]]</f>
        <v>42263.575499999992</v>
      </c>
      <c r="O699" s="4">
        <f>AND(Sales[[#This Row],[date]]&gt;=YoY_Min,Sales[[#This Row],[date]]&lt;=TY_YTDMax)*(Sales[[#This Row],[sales]]/Sales[[#This Row],[sqft]])</f>
        <v>0</v>
      </c>
      <c r="P699" s="4">
        <f>SUMIF(Sales[RegionStoretype],Sales[[#This Row],[RegionStoretype]],Sales[YoY_SSF])/Sales[[#This Row],[Region_TypeCount]]</f>
        <v>47.561479460925746</v>
      </c>
    </row>
    <row r="700" spans="1:16" x14ac:dyDescent="0.25">
      <c r="A700" s="1">
        <v>42741</v>
      </c>
      <c r="B700">
        <v>38</v>
      </c>
      <c r="C700">
        <v>1</v>
      </c>
      <c r="D700">
        <v>22965.9375</v>
      </c>
      <c r="E700">
        <f>INDEX(Stores[region],MATCH(Sales[[#This Row],[store_no]],Stores[store_no],0))</f>
        <v>2</v>
      </c>
      <c r="F700" t="str">
        <f>INDEX(Stores[storetype],MATCH(Sales[[#This Row],[store_no]],Stores[store_no],0))</f>
        <v>C</v>
      </c>
      <c r="G700" t="str">
        <f>INDEX(Stores[location_city],MATCH(Sales[[#This Row],[store_no]],Stores[store_no],0))</f>
        <v>Hinsdale</v>
      </c>
      <c r="H700" t="str">
        <f>INDEX(Stores[location_state],MATCH(Sales[[#This Row],[store_no]],Stores[store_no],0))</f>
        <v>Illinois</v>
      </c>
      <c r="I700">
        <f>INDEX(Stores[sqft],MATCH(Sales[[#This Row],[store_no]],Stores[store_no],0))</f>
        <v>155600</v>
      </c>
      <c r="J700" s="4" t="str">
        <f>INDEX(Departments[dept_name],MATCH(Sales[[#This Row],[dept_no]],Departments[dept_no],0))</f>
        <v>Automotive</v>
      </c>
      <c r="K700" s="4" t="str">
        <f>CONCATENATE(Sales[[#This Row],[region]],Sales[[#This Row],[storetype]])</f>
        <v>2C</v>
      </c>
      <c r="L700" s="4">
        <f>INDEX(RegionStoreCount[Store Count],MATCH(Sales[[#This Row],[RegionStoretype]],RegionStoreCount[Region/Type],0))</f>
        <v>1</v>
      </c>
      <c r="M700" s="4">
        <f>AND(Sales[[#This Row],[date]]&lt;=TY_YTDMax,Sales[[#This Row],[date]]&gt;=TY_YTDMin)*Sales[[#This Row],[sales]]</f>
        <v>0</v>
      </c>
      <c r="N700" s="4">
        <f>AND(Sales[[#This Row],[date]]&lt;=LY_YTDMax,Sales[[#This Row],[date]]&gt;=LY_YTDMin)*Sales[[#This Row],[sales]]</f>
        <v>22965.9375</v>
      </c>
      <c r="O700" s="4">
        <f>AND(Sales[[#This Row],[date]]&gt;=YoY_Min,Sales[[#This Row],[date]]&lt;=TY_YTDMax)*(Sales[[#This Row],[sales]]/Sales[[#This Row],[sqft]])</f>
        <v>0</v>
      </c>
      <c r="P700" s="4">
        <f>SUMIF(Sales[RegionStoretype],Sales[[#This Row],[RegionStoretype]],Sales[YoY_SSF])/Sales[[#This Row],[Region_TypeCount]]</f>
        <v>44.537621913239086</v>
      </c>
    </row>
    <row r="701" spans="1:16" x14ac:dyDescent="0.25">
      <c r="A701" s="1">
        <v>42741</v>
      </c>
      <c r="B701">
        <v>38</v>
      </c>
      <c r="C701">
        <v>2</v>
      </c>
      <c r="D701">
        <v>21123.582699999999</v>
      </c>
      <c r="E701">
        <f>INDEX(Stores[region],MATCH(Sales[[#This Row],[store_no]],Stores[store_no],0))</f>
        <v>2</v>
      </c>
      <c r="F701" t="str">
        <f>INDEX(Stores[storetype],MATCH(Sales[[#This Row],[store_no]],Stores[store_no],0))</f>
        <v>C</v>
      </c>
      <c r="G701" t="str">
        <f>INDEX(Stores[location_city],MATCH(Sales[[#This Row],[store_no]],Stores[store_no],0))</f>
        <v>Hinsdale</v>
      </c>
      <c r="H701" t="str">
        <f>INDEX(Stores[location_state],MATCH(Sales[[#This Row],[store_no]],Stores[store_no],0))</f>
        <v>Illinois</v>
      </c>
      <c r="I701">
        <f>INDEX(Stores[sqft],MATCH(Sales[[#This Row],[store_no]],Stores[store_no],0))</f>
        <v>155600</v>
      </c>
      <c r="J701" s="4" t="str">
        <f>INDEX(Departments[dept_name],MATCH(Sales[[#This Row],[dept_no]],Departments[dept_no],0))</f>
        <v>Baby</v>
      </c>
      <c r="K701" s="4" t="str">
        <f>CONCATENATE(Sales[[#This Row],[region]],Sales[[#This Row],[storetype]])</f>
        <v>2C</v>
      </c>
      <c r="L701" s="4">
        <f>INDEX(RegionStoreCount[Store Count],MATCH(Sales[[#This Row],[RegionStoretype]],RegionStoreCount[Region/Type],0))</f>
        <v>1</v>
      </c>
      <c r="M701" s="4">
        <f>AND(Sales[[#This Row],[date]]&lt;=TY_YTDMax,Sales[[#This Row],[date]]&gt;=TY_YTDMin)*Sales[[#This Row],[sales]]</f>
        <v>0</v>
      </c>
      <c r="N701" s="4">
        <f>AND(Sales[[#This Row],[date]]&lt;=LY_YTDMax,Sales[[#This Row],[date]]&gt;=LY_YTDMin)*Sales[[#This Row],[sales]]</f>
        <v>21123.582699999999</v>
      </c>
      <c r="O701" s="4">
        <f>AND(Sales[[#This Row],[date]]&gt;=YoY_Min,Sales[[#This Row],[date]]&lt;=TY_YTDMax)*(Sales[[#This Row],[sales]]/Sales[[#This Row],[sqft]])</f>
        <v>0</v>
      </c>
      <c r="P701" s="4">
        <f>SUMIF(Sales[RegionStoretype],Sales[[#This Row],[RegionStoretype]],Sales[YoY_SSF])/Sales[[#This Row],[Region_TypeCount]]</f>
        <v>44.537621913239086</v>
      </c>
    </row>
    <row r="702" spans="1:16" x14ac:dyDescent="0.25">
      <c r="A702" s="1">
        <v>42741</v>
      </c>
      <c r="B702">
        <v>38</v>
      </c>
      <c r="C702">
        <v>3</v>
      </c>
      <c r="D702">
        <v>59630.34</v>
      </c>
      <c r="E702">
        <f>INDEX(Stores[region],MATCH(Sales[[#This Row],[store_no]],Stores[store_no],0))</f>
        <v>2</v>
      </c>
      <c r="F702" t="str">
        <f>INDEX(Stores[storetype],MATCH(Sales[[#This Row],[store_no]],Stores[store_no],0))</f>
        <v>C</v>
      </c>
      <c r="G702" t="str">
        <f>INDEX(Stores[location_city],MATCH(Sales[[#This Row],[store_no]],Stores[store_no],0))</f>
        <v>Hinsdale</v>
      </c>
      <c r="H702" t="str">
        <f>INDEX(Stores[location_state],MATCH(Sales[[#This Row],[store_no]],Stores[store_no],0))</f>
        <v>Illinois</v>
      </c>
      <c r="I702">
        <f>INDEX(Stores[sqft],MATCH(Sales[[#This Row],[store_no]],Stores[store_no],0))</f>
        <v>155600</v>
      </c>
      <c r="J702" s="4" t="str">
        <f>INDEX(Departments[dept_name],MATCH(Sales[[#This Row],[dept_no]],Departments[dept_no],0))</f>
        <v>Beauty</v>
      </c>
      <c r="K702" s="4" t="str">
        <f>CONCATENATE(Sales[[#This Row],[region]],Sales[[#This Row],[storetype]])</f>
        <v>2C</v>
      </c>
      <c r="L702" s="4">
        <f>INDEX(RegionStoreCount[Store Count],MATCH(Sales[[#This Row],[RegionStoretype]],RegionStoreCount[Region/Type],0))</f>
        <v>1</v>
      </c>
      <c r="M702" s="4">
        <f>AND(Sales[[#This Row],[date]]&lt;=TY_YTDMax,Sales[[#This Row],[date]]&gt;=TY_YTDMin)*Sales[[#This Row],[sales]]</f>
        <v>0</v>
      </c>
      <c r="N702" s="4">
        <f>AND(Sales[[#This Row],[date]]&lt;=LY_YTDMax,Sales[[#This Row],[date]]&gt;=LY_YTDMin)*Sales[[#This Row],[sales]]</f>
        <v>59630.34</v>
      </c>
      <c r="O702" s="4">
        <f>AND(Sales[[#This Row],[date]]&gt;=YoY_Min,Sales[[#This Row],[date]]&lt;=TY_YTDMax)*(Sales[[#This Row],[sales]]/Sales[[#This Row],[sqft]])</f>
        <v>0</v>
      </c>
      <c r="P702" s="4">
        <f>SUMIF(Sales[RegionStoretype],Sales[[#This Row],[RegionStoretype]],Sales[YoY_SSF])/Sales[[#This Row],[Region_TypeCount]]</f>
        <v>44.537621913239086</v>
      </c>
    </row>
    <row r="703" spans="1:16" x14ac:dyDescent="0.25">
      <c r="A703" s="1">
        <v>42741</v>
      </c>
      <c r="B703">
        <v>38</v>
      </c>
      <c r="C703">
        <v>4</v>
      </c>
      <c r="D703">
        <v>28891.779300000002</v>
      </c>
      <c r="E703">
        <f>INDEX(Stores[region],MATCH(Sales[[#This Row],[store_no]],Stores[store_no],0))</f>
        <v>2</v>
      </c>
      <c r="F703" t="str">
        <f>INDEX(Stores[storetype],MATCH(Sales[[#This Row],[store_no]],Stores[store_no],0))</f>
        <v>C</v>
      </c>
      <c r="G703" t="str">
        <f>INDEX(Stores[location_city],MATCH(Sales[[#This Row],[store_no]],Stores[store_no],0))</f>
        <v>Hinsdale</v>
      </c>
      <c r="H703" t="str">
        <f>INDEX(Stores[location_state],MATCH(Sales[[#This Row],[store_no]],Stores[store_no],0))</f>
        <v>Illinois</v>
      </c>
      <c r="I703">
        <f>INDEX(Stores[sqft],MATCH(Sales[[#This Row],[store_no]],Stores[store_no],0))</f>
        <v>155600</v>
      </c>
      <c r="J703" s="4" t="str">
        <f>INDEX(Departments[dept_name],MATCH(Sales[[#This Row],[dept_no]],Departments[dept_no],0))</f>
        <v>Books</v>
      </c>
      <c r="K703" s="4" t="str">
        <f>CONCATENATE(Sales[[#This Row],[region]],Sales[[#This Row],[storetype]])</f>
        <v>2C</v>
      </c>
      <c r="L703" s="4">
        <f>INDEX(RegionStoreCount[Store Count],MATCH(Sales[[#This Row],[RegionStoretype]],RegionStoreCount[Region/Type],0))</f>
        <v>1</v>
      </c>
      <c r="M703" s="4">
        <f>AND(Sales[[#This Row],[date]]&lt;=TY_YTDMax,Sales[[#This Row],[date]]&gt;=TY_YTDMin)*Sales[[#This Row],[sales]]</f>
        <v>0</v>
      </c>
      <c r="N703" s="4">
        <f>AND(Sales[[#This Row],[date]]&lt;=LY_YTDMax,Sales[[#This Row],[date]]&gt;=LY_YTDMin)*Sales[[#This Row],[sales]]</f>
        <v>28891.779300000002</v>
      </c>
      <c r="O703" s="4">
        <f>AND(Sales[[#This Row],[date]]&gt;=YoY_Min,Sales[[#This Row],[date]]&lt;=TY_YTDMax)*(Sales[[#This Row],[sales]]/Sales[[#This Row],[sqft]])</f>
        <v>0</v>
      </c>
      <c r="P703" s="4">
        <f>SUMIF(Sales[RegionStoretype],Sales[[#This Row],[RegionStoretype]],Sales[YoY_SSF])/Sales[[#This Row],[Region_TypeCount]]</f>
        <v>44.537621913239086</v>
      </c>
    </row>
    <row r="704" spans="1:16" x14ac:dyDescent="0.25">
      <c r="A704" s="1">
        <v>42741</v>
      </c>
      <c r="B704">
        <v>38</v>
      </c>
      <c r="C704">
        <v>5</v>
      </c>
      <c r="D704">
        <v>154920.70199999999</v>
      </c>
      <c r="E704">
        <f>INDEX(Stores[region],MATCH(Sales[[#This Row],[store_no]],Stores[store_no],0))</f>
        <v>2</v>
      </c>
      <c r="F704" t="str">
        <f>INDEX(Stores[storetype],MATCH(Sales[[#This Row],[store_no]],Stores[store_no],0))</f>
        <v>C</v>
      </c>
      <c r="G704" t="str">
        <f>INDEX(Stores[location_city],MATCH(Sales[[#This Row],[store_no]],Stores[store_no],0))</f>
        <v>Hinsdale</v>
      </c>
      <c r="H704" t="str">
        <f>INDEX(Stores[location_state],MATCH(Sales[[#This Row],[store_no]],Stores[store_no],0))</f>
        <v>Illinois</v>
      </c>
      <c r="I704">
        <f>INDEX(Stores[sqft],MATCH(Sales[[#This Row],[store_no]],Stores[store_no],0))</f>
        <v>155600</v>
      </c>
      <c r="J704" s="4" t="str">
        <f>INDEX(Departments[dept_name],MATCH(Sales[[#This Row],[dept_no]],Departments[dept_no],0))</f>
        <v>Clothing</v>
      </c>
      <c r="K704" s="4" t="str">
        <f>CONCATENATE(Sales[[#This Row],[region]],Sales[[#This Row],[storetype]])</f>
        <v>2C</v>
      </c>
      <c r="L704" s="4">
        <f>INDEX(RegionStoreCount[Store Count],MATCH(Sales[[#This Row],[RegionStoretype]],RegionStoreCount[Region/Type],0))</f>
        <v>1</v>
      </c>
      <c r="M704" s="4">
        <f>AND(Sales[[#This Row],[date]]&lt;=TY_YTDMax,Sales[[#This Row],[date]]&gt;=TY_YTDMin)*Sales[[#This Row],[sales]]</f>
        <v>0</v>
      </c>
      <c r="N704" s="4">
        <f>AND(Sales[[#This Row],[date]]&lt;=LY_YTDMax,Sales[[#This Row],[date]]&gt;=LY_YTDMin)*Sales[[#This Row],[sales]]</f>
        <v>154920.70199999999</v>
      </c>
      <c r="O704" s="4">
        <f>AND(Sales[[#This Row],[date]]&gt;=YoY_Min,Sales[[#This Row],[date]]&lt;=TY_YTDMax)*(Sales[[#This Row],[sales]]/Sales[[#This Row],[sqft]])</f>
        <v>0</v>
      </c>
      <c r="P704" s="4">
        <f>SUMIF(Sales[RegionStoretype],Sales[[#This Row],[RegionStoretype]],Sales[YoY_SSF])/Sales[[#This Row],[Region_TypeCount]]</f>
        <v>44.537621913239086</v>
      </c>
    </row>
    <row r="705" spans="1:16" x14ac:dyDescent="0.25">
      <c r="A705" s="1">
        <v>42741</v>
      </c>
      <c r="B705">
        <v>38</v>
      </c>
      <c r="C705">
        <v>6</v>
      </c>
      <c r="D705">
        <v>21497.685600000001</v>
      </c>
      <c r="E705">
        <f>INDEX(Stores[region],MATCH(Sales[[#This Row],[store_no]],Stores[store_no],0))</f>
        <v>2</v>
      </c>
      <c r="F705" t="str">
        <f>INDEX(Stores[storetype],MATCH(Sales[[#This Row],[store_no]],Stores[store_no],0))</f>
        <v>C</v>
      </c>
      <c r="G705" t="str">
        <f>INDEX(Stores[location_city],MATCH(Sales[[#This Row],[store_no]],Stores[store_no],0))</f>
        <v>Hinsdale</v>
      </c>
      <c r="H705" t="str">
        <f>INDEX(Stores[location_state],MATCH(Sales[[#This Row],[store_no]],Stores[store_no],0))</f>
        <v>Illinois</v>
      </c>
      <c r="I705">
        <f>INDEX(Stores[sqft],MATCH(Sales[[#This Row],[store_no]],Stores[store_no],0))</f>
        <v>155600</v>
      </c>
      <c r="J705" s="4" t="str">
        <f>INDEX(Departments[dept_name],MATCH(Sales[[#This Row],[dept_no]],Departments[dept_no],0))</f>
        <v>Computers</v>
      </c>
      <c r="K705" s="4" t="str">
        <f>CONCATENATE(Sales[[#This Row],[region]],Sales[[#This Row],[storetype]])</f>
        <v>2C</v>
      </c>
      <c r="L705" s="4">
        <f>INDEX(RegionStoreCount[Store Count],MATCH(Sales[[#This Row],[RegionStoretype]],RegionStoreCount[Region/Type],0))</f>
        <v>1</v>
      </c>
      <c r="M705" s="4">
        <f>AND(Sales[[#This Row],[date]]&lt;=TY_YTDMax,Sales[[#This Row],[date]]&gt;=TY_YTDMin)*Sales[[#This Row],[sales]]</f>
        <v>0</v>
      </c>
      <c r="N705" s="4">
        <f>AND(Sales[[#This Row],[date]]&lt;=LY_YTDMax,Sales[[#This Row],[date]]&gt;=LY_YTDMin)*Sales[[#This Row],[sales]]</f>
        <v>21497.685600000001</v>
      </c>
      <c r="O705" s="4">
        <f>AND(Sales[[#This Row],[date]]&gt;=YoY_Min,Sales[[#This Row],[date]]&lt;=TY_YTDMax)*(Sales[[#This Row],[sales]]/Sales[[#This Row],[sqft]])</f>
        <v>0</v>
      </c>
      <c r="P705" s="4">
        <f>SUMIF(Sales[RegionStoretype],Sales[[#This Row],[RegionStoretype]],Sales[YoY_SSF])/Sales[[#This Row],[Region_TypeCount]]</f>
        <v>44.537621913239086</v>
      </c>
    </row>
    <row r="706" spans="1:16" x14ac:dyDescent="0.25">
      <c r="A706" s="1">
        <v>42741</v>
      </c>
      <c r="B706">
        <v>38</v>
      </c>
      <c r="C706">
        <v>7</v>
      </c>
      <c r="D706">
        <v>33280.199699999997</v>
      </c>
      <c r="E706">
        <f>INDEX(Stores[region],MATCH(Sales[[#This Row],[store_no]],Stores[store_no],0))</f>
        <v>2</v>
      </c>
      <c r="F706" t="str">
        <f>INDEX(Stores[storetype],MATCH(Sales[[#This Row],[store_no]],Stores[store_no],0))</f>
        <v>C</v>
      </c>
      <c r="G706" t="str">
        <f>INDEX(Stores[location_city],MATCH(Sales[[#This Row],[store_no]],Stores[store_no],0))</f>
        <v>Hinsdale</v>
      </c>
      <c r="H706" t="str">
        <f>INDEX(Stores[location_state],MATCH(Sales[[#This Row],[store_no]],Stores[store_no],0))</f>
        <v>Illinois</v>
      </c>
      <c r="I706">
        <f>INDEX(Stores[sqft],MATCH(Sales[[#This Row],[store_no]],Stores[store_no],0))</f>
        <v>155600</v>
      </c>
      <c r="J706" s="4" t="str">
        <f>INDEX(Departments[dept_name],MATCH(Sales[[#This Row],[dept_no]],Departments[dept_no],0))</f>
        <v>Electronics</v>
      </c>
      <c r="K706" s="4" t="str">
        <f>CONCATENATE(Sales[[#This Row],[region]],Sales[[#This Row],[storetype]])</f>
        <v>2C</v>
      </c>
      <c r="L706" s="4">
        <f>INDEX(RegionStoreCount[Store Count],MATCH(Sales[[#This Row],[RegionStoretype]],RegionStoreCount[Region/Type],0))</f>
        <v>1</v>
      </c>
      <c r="M706" s="4">
        <f>AND(Sales[[#This Row],[date]]&lt;=TY_YTDMax,Sales[[#This Row],[date]]&gt;=TY_YTDMin)*Sales[[#This Row],[sales]]</f>
        <v>0</v>
      </c>
      <c r="N706" s="4">
        <f>AND(Sales[[#This Row],[date]]&lt;=LY_YTDMax,Sales[[#This Row],[date]]&gt;=LY_YTDMin)*Sales[[#This Row],[sales]]</f>
        <v>33280.199699999997</v>
      </c>
      <c r="O706" s="4">
        <f>AND(Sales[[#This Row],[date]]&gt;=YoY_Min,Sales[[#This Row],[date]]&lt;=TY_YTDMax)*(Sales[[#This Row],[sales]]/Sales[[#This Row],[sqft]])</f>
        <v>0</v>
      </c>
      <c r="P706" s="4">
        <f>SUMIF(Sales[RegionStoretype],Sales[[#This Row],[RegionStoretype]],Sales[YoY_SSF])/Sales[[#This Row],[Region_TypeCount]]</f>
        <v>44.537621913239086</v>
      </c>
    </row>
    <row r="707" spans="1:16" x14ac:dyDescent="0.25">
      <c r="A707" s="1">
        <v>42741</v>
      </c>
      <c r="B707">
        <v>38</v>
      </c>
      <c r="C707">
        <v>8</v>
      </c>
      <c r="D707">
        <v>4737.9254999999994</v>
      </c>
      <c r="E707">
        <f>INDEX(Stores[region],MATCH(Sales[[#This Row],[store_no]],Stores[store_no],0))</f>
        <v>2</v>
      </c>
      <c r="F707" t="str">
        <f>INDEX(Stores[storetype],MATCH(Sales[[#This Row],[store_no]],Stores[store_no],0))</f>
        <v>C</v>
      </c>
      <c r="G707" t="str">
        <f>INDEX(Stores[location_city],MATCH(Sales[[#This Row],[store_no]],Stores[store_no],0))</f>
        <v>Hinsdale</v>
      </c>
      <c r="H707" t="str">
        <f>INDEX(Stores[location_state],MATCH(Sales[[#This Row],[store_no]],Stores[store_no],0))</f>
        <v>Illinois</v>
      </c>
      <c r="I707">
        <f>INDEX(Stores[sqft],MATCH(Sales[[#This Row],[store_no]],Stores[store_no],0))</f>
        <v>155600</v>
      </c>
      <c r="J707" s="4" t="str">
        <f>INDEX(Departments[dept_name],MATCH(Sales[[#This Row],[dept_no]],Departments[dept_no],0))</f>
        <v>Games</v>
      </c>
      <c r="K707" s="4" t="str">
        <f>CONCATENATE(Sales[[#This Row],[region]],Sales[[#This Row],[storetype]])</f>
        <v>2C</v>
      </c>
      <c r="L707" s="4">
        <f>INDEX(RegionStoreCount[Store Count],MATCH(Sales[[#This Row],[RegionStoretype]],RegionStoreCount[Region/Type],0))</f>
        <v>1</v>
      </c>
      <c r="M707" s="4">
        <f>AND(Sales[[#This Row],[date]]&lt;=TY_YTDMax,Sales[[#This Row],[date]]&gt;=TY_YTDMin)*Sales[[#This Row],[sales]]</f>
        <v>0</v>
      </c>
      <c r="N707" s="4">
        <f>AND(Sales[[#This Row],[date]]&lt;=LY_YTDMax,Sales[[#This Row],[date]]&gt;=LY_YTDMin)*Sales[[#This Row],[sales]]</f>
        <v>4737.9254999999994</v>
      </c>
      <c r="O707" s="4">
        <f>AND(Sales[[#This Row],[date]]&gt;=YoY_Min,Sales[[#This Row],[date]]&lt;=TY_YTDMax)*(Sales[[#This Row],[sales]]/Sales[[#This Row],[sqft]])</f>
        <v>0</v>
      </c>
      <c r="P707" s="4">
        <f>SUMIF(Sales[RegionStoretype],Sales[[#This Row],[RegionStoretype]],Sales[YoY_SSF])/Sales[[#This Row],[Region_TypeCount]]</f>
        <v>44.537621913239086</v>
      </c>
    </row>
    <row r="708" spans="1:16" x14ac:dyDescent="0.25">
      <c r="A708" s="1">
        <v>42741</v>
      </c>
      <c r="B708">
        <v>38</v>
      </c>
      <c r="C708">
        <v>9</v>
      </c>
      <c r="D708">
        <v>15023.634999999998</v>
      </c>
      <c r="E708">
        <f>INDEX(Stores[region],MATCH(Sales[[#This Row],[store_no]],Stores[store_no],0))</f>
        <v>2</v>
      </c>
      <c r="F708" t="str">
        <f>INDEX(Stores[storetype],MATCH(Sales[[#This Row],[store_no]],Stores[store_no],0))</f>
        <v>C</v>
      </c>
      <c r="G708" t="str">
        <f>INDEX(Stores[location_city],MATCH(Sales[[#This Row],[store_no]],Stores[store_no],0))</f>
        <v>Hinsdale</v>
      </c>
      <c r="H708" t="str">
        <f>INDEX(Stores[location_state],MATCH(Sales[[#This Row],[store_no]],Stores[store_no],0))</f>
        <v>Illinois</v>
      </c>
      <c r="I708">
        <f>INDEX(Stores[sqft],MATCH(Sales[[#This Row],[store_no]],Stores[store_no],0))</f>
        <v>155600</v>
      </c>
      <c r="J708" s="4" t="str">
        <f>INDEX(Departments[dept_name],MATCH(Sales[[#This Row],[dept_no]],Departments[dept_no],0))</f>
        <v>Garden</v>
      </c>
      <c r="K708" s="4" t="str">
        <f>CONCATENATE(Sales[[#This Row],[region]],Sales[[#This Row],[storetype]])</f>
        <v>2C</v>
      </c>
      <c r="L708" s="4">
        <f>INDEX(RegionStoreCount[Store Count],MATCH(Sales[[#This Row],[RegionStoretype]],RegionStoreCount[Region/Type],0))</f>
        <v>1</v>
      </c>
      <c r="M708" s="4">
        <f>AND(Sales[[#This Row],[date]]&lt;=TY_YTDMax,Sales[[#This Row],[date]]&gt;=TY_YTDMin)*Sales[[#This Row],[sales]]</f>
        <v>0</v>
      </c>
      <c r="N708" s="4">
        <f>AND(Sales[[#This Row],[date]]&lt;=LY_YTDMax,Sales[[#This Row],[date]]&gt;=LY_YTDMin)*Sales[[#This Row],[sales]]</f>
        <v>15023.634999999998</v>
      </c>
      <c r="O708" s="4">
        <f>AND(Sales[[#This Row],[date]]&gt;=YoY_Min,Sales[[#This Row],[date]]&lt;=TY_YTDMax)*(Sales[[#This Row],[sales]]/Sales[[#This Row],[sqft]])</f>
        <v>0</v>
      </c>
      <c r="P708" s="4">
        <f>SUMIF(Sales[RegionStoretype],Sales[[#This Row],[RegionStoretype]],Sales[YoY_SSF])/Sales[[#This Row],[Region_TypeCount]]</f>
        <v>44.537621913239086</v>
      </c>
    </row>
    <row r="709" spans="1:16" x14ac:dyDescent="0.25">
      <c r="A709" s="1">
        <v>42741</v>
      </c>
      <c r="B709">
        <v>38</v>
      </c>
      <c r="C709">
        <v>10</v>
      </c>
      <c r="D709">
        <v>14036.934499999999</v>
      </c>
      <c r="E709">
        <f>INDEX(Stores[region],MATCH(Sales[[#This Row],[store_no]],Stores[store_no],0))</f>
        <v>2</v>
      </c>
      <c r="F709" t="str">
        <f>INDEX(Stores[storetype],MATCH(Sales[[#This Row],[store_no]],Stores[store_no],0))</f>
        <v>C</v>
      </c>
      <c r="G709" t="str">
        <f>INDEX(Stores[location_city],MATCH(Sales[[#This Row],[store_no]],Stores[store_no],0))</f>
        <v>Hinsdale</v>
      </c>
      <c r="H709" t="str">
        <f>INDEX(Stores[location_state],MATCH(Sales[[#This Row],[store_no]],Stores[store_no],0))</f>
        <v>Illinois</v>
      </c>
      <c r="I709">
        <f>INDEX(Stores[sqft],MATCH(Sales[[#This Row],[store_no]],Stores[store_no],0))</f>
        <v>155600</v>
      </c>
      <c r="J709" s="4" t="str">
        <f>INDEX(Departments[dept_name],MATCH(Sales[[#This Row],[dept_no]],Departments[dept_no],0))</f>
        <v>Health</v>
      </c>
      <c r="K709" s="4" t="str">
        <f>CONCATENATE(Sales[[#This Row],[region]],Sales[[#This Row],[storetype]])</f>
        <v>2C</v>
      </c>
      <c r="L709" s="4">
        <f>INDEX(RegionStoreCount[Store Count],MATCH(Sales[[#This Row],[RegionStoretype]],RegionStoreCount[Region/Type],0))</f>
        <v>1</v>
      </c>
      <c r="M709" s="4">
        <f>AND(Sales[[#This Row],[date]]&lt;=TY_YTDMax,Sales[[#This Row],[date]]&gt;=TY_YTDMin)*Sales[[#This Row],[sales]]</f>
        <v>0</v>
      </c>
      <c r="N709" s="4">
        <f>AND(Sales[[#This Row],[date]]&lt;=LY_YTDMax,Sales[[#This Row],[date]]&gt;=LY_YTDMin)*Sales[[#This Row],[sales]]</f>
        <v>14036.934499999999</v>
      </c>
      <c r="O709" s="4">
        <f>AND(Sales[[#This Row],[date]]&gt;=YoY_Min,Sales[[#This Row],[date]]&lt;=TY_YTDMax)*(Sales[[#This Row],[sales]]/Sales[[#This Row],[sqft]])</f>
        <v>0</v>
      </c>
      <c r="P709" s="4">
        <f>SUMIF(Sales[RegionStoretype],Sales[[#This Row],[RegionStoretype]],Sales[YoY_SSF])/Sales[[#This Row],[Region_TypeCount]]</f>
        <v>44.537621913239086</v>
      </c>
    </row>
    <row r="710" spans="1:16" x14ac:dyDescent="0.25">
      <c r="A710" s="1">
        <v>42741</v>
      </c>
      <c r="B710">
        <v>38</v>
      </c>
      <c r="C710">
        <v>11</v>
      </c>
      <c r="D710">
        <v>88173.256099999999</v>
      </c>
      <c r="E710">
        <f>INDEX(Stores[region],MATCH(Sales[[#This Row],[store_no]],Stores[store_no],0))</f>
        <v>2</v>
      </c>
      <c r="F710" t="str">
        <f>INDEX(Stores[storetype],MATCH(Sales[[#This Row],[store_no]],Stores[store_no],0))</f>
        <v>C</v>
      </c>
      <c r="G710" t="str">
        <f>INDEX(Stores[location_city],MATCH(Sales[[#This Row],[store_no]],Stores[store_no],0))</f>
        <v>Hinsdale</v>
      </c>
      <c r="H710" t="str">
        <f>INDEX(Stores[location_state],MATCH(Sales[[#This Row],[store_no]],Stores[store_no],0))</f>
        <v>Illinois</v>
      </c>
      <c r="I710">
        <f>INDEX(Stores[sqft],MATCH(Sales[[#This Row],[store_no]],Stores[store_no],0))</f>
        <v>155600</v>
      </c>
      <c r="J710" s="4" t="str">
        <f>INDEX(Departments[dept_name],MATCH(Sales[[#This Row],[dept_no]],Departments[dept_no],0))</f>
        <v>Home</v>
      </c>
      <c r="K710" s="4" t="str">
        <f>CONCATENATE(Sales[[#This Row],[region]],Sales[[#This Row],[storetype]])</f>
        <v>2C</v>
      </c>
      <c r="L710" s="4">
        <f>INDEX(RegionStoreCount[Store Count],MATCH(Sales[[#This Row],[RegionStoretype]],RegionStoreCount[Region/Type],0))</f>
        <v>1</v>
      </c>
      <c r="M710" s="4">
        <f>AND(Sales[[#This Row],[date]]&lt;=TY_YTDMax,Sales[[#This Row],[date]]&gt;=TY_YTDMin)*Sales[[#This Row],[sales]]</f>
        <v>0</v>
      </c>
      <c r="N710" s="4">
        <f>AND(Sales[[#This Row],[date]]&lt;=LY_YTDMax,Sales[[#This Row],[date]]&gt;=LY_YTDMin)*Sales[[#This Row],[sales]]</f>
        <v>88173.256099999999</v>
      </c>
      <c r="O710" s="4">
        <f>AND(Sales[[#This Row],[date]]&gt;=YoY_Min,Sales[[#This Row],[date]]&lt;=TY_YTDMax)*(Sales[[#This Row],[sales]]/Sales[[#This Row],[sqft]])</f>
        <v>0</v>
      </c>
      <c r="P710" s="4">
        <f>SUMIF(Sales[RegionStoretype],Sales[[#This Row],[RegionStoretype]],Sales[YoY_SSF])/Sales[[#This Row],[Region_TypeCount]]</f>
        <v>44.537621913239086</v>
      </c>
    </row>
    <row r="711" spans="1:16" x14ac:dyDescent="0.25">
      <c r="A711" s="1">
        <v>42741</v>
      </c>
      <c r="B711">
        <v>38</v>
      </c>
      <c r="C711">
        <v>12</v>
      </c>
      <c r="D711">
        <v>40893.236299999997</v>
      </c>
      <c r="E711">
        <f>INDEX(Stores[region],MATCH(Sales[[#This Row],[store_no]],Stores[store_no],0))</f>
        <v>2</v>
      </c>
      <c r="F711" t="str">
        <f>INDEX(Stores[storetype],MATCH(Sales[[#This Row],[store_no]],Stores[store_no],0))</f>
        <v>C</v>
      </c>
      <c r="G711" t="str">
        <f>INDEX(Stores[location_city],MATCH(Sales[[#This Row],[store_no]],Stores[store_no],0))</f>
        <v>Hinsdale</v>
      </c>
      <c r="H711" t="str">
        <f>INDEX(Stores[location_state],MATCH(Sales[[#This Row],[store_no]],Stores[store_no],0))</f>
        <v>Illinois</v>
      </c>
      <c r="I711">
        <f>INDEX(Stores[sqft],MATCH(Sales[[#This Row],[store_no]],Stores[store_no],0))</f>
        <v>155600</v>
      </c>
      <c r="J711" s="4" t="str">
        <f>INDEX(Departments[dept_name],MATCH(Sales[[#This Row],[dept_no]],Departments[dept_no],0))</f>
        <v>Jewelery</v>
      </c>
      <c r="K711" s="4" t="str">
        <f>CONCATENATE(Sales[[#This Row],[region]],Sales[[#This Row],[storetype]])</f>
        <v>2C</v>
      </c>
      <c r="L711" s="4">
        <f>INDEX(RegionStoreCount[Store Count],MATCH(Sales[[#This Row],[RegionStoretype]],RegionStoreCount[Region/Type],0))</f>
        <v>1</v>
      </c>
      <c r="M711" s="4">
        <f>AND(Sales[[#This Row],[date]]&lt;=TY_YTDMax,Sales[[#This Row],[date]]&gt;=TY_YTDMin)*Sales[[#This Row],[sales]]</f>
        <v>0</v>
      </c>
      <c r="N711" s="4">
        <f>AND(Sales[[#This Row],[date]]&lt;=LY_YTDMax,Sales[[#This Row],[date]]&gt;=LY_YTDMin)*Sales[[#This Row],[sales]]</f>
        <v>40893.236299999997</v>
      </c>
      <c r="O711" s="4">
        <f>AND(Sales[[#This Row],[date]]&gt;=YoY_Min,Sales[[#This Row],[date]]&lt;=TY_YTDMax)*(Sales[[#This Row],[sales]]/Sales[[#This Row],[sqft]])</f>
        <v>0</v>
      </c>
      <c r="P711" s="4">
        <f>SUMIF(Sales[RegionStoretype],Sales[[#This Row],[RegionStoretype]],Sales[YoY_SSF])/Sales[[#This Row],[Region_TypeCount]]</f>
        <v>44.537621913239086</v>
      </c>
    </row>
    <row r="712" spans="1:16" x14ac:dyDescent="0.25">
      <c r="A712" s="1">
        <v>42741</v>
      </c>
      <c r="B712">
        <v>38</v>
      </c>
      <c r="C712">
        <v>13</v>
      </c>
      <c r="D712">
        <v>69251.166500000007</v>
      </c>
      <c r="E712">
        <f>INDEX(Stores[region],MATCH(Sales[[#This Row],[store_no]],Stores[store_no],0))</f>
        <v>2</v>
      </c>
      <c r="F712" t="str">
        <f>INDEX(Stores[storetype],MATCH(Sales[[#This Row],[store_no]],Stores[store_no],0))</f>
        <v>C</v>
      </c>
      <c r="G712" t="str">
        <f>INDEX(Stores[location_city],MATCH(Sales[[#This Row],[store_no]],Stores[store_no],0))</f>
        <v>Hinsdale</v>
      </c>
      <c r="H712" t="str">
        <f>INDEX(Stores[location_state],MATCH(Sales[[#This Row],[store_no]],Stores[store_no],0))</f>
        <v>Illinois</v>
      </c>
      <c r="I712">
        <f>INDEX(Stores[sqft],MATCH(Sales[[#This Row],[store_no]],Stores[store_no],0))</f>
        <v>155600</v>
      </c>
      <c r="J712" s="4" t="str">
        <f>INDEX(Departments[dept_name],MATCH(Sales[[#This Row],[dept_no]],Departments[dept_no],0))</f>
        <v>Kids</v>
      </c>
      <c r="K712" s="4" t="str">
        <f>CONCATENATE(Sales[[#This Row],[region]],Sales[[#This Row],[storetype]])</f>
        <v>2C</v>
      </c>
      <c r="L712" s="4">
        <f>INDEX(RegionStoreCount[Store Count],MATCH(Sales[[#This Row],[RegionStoretype]],RegionStoreCount[Region/Type],0))</f>
        <v>1</v>
      </c>
      <c r="M712" s="4">
        <f>AND(Sales[[#This Row],[date]]&lt;=TY_YTDMax,Sales[[#This Row],[date]]&gt;=TY_YTDMin)*Sales[[#This Row],[sales]]</f>
        <v>0</v>
      </c>
      <c r="N712" s="4">
        <f>AND(Sales[[#This Row],[date]]&lt;=LY_YTDMax,Sales[[#This Row],[date]]&gt;=LY_YTDMin)*Sales[[#This Row],[sales]]</f>
        <v>69251.166500000007</v>
      </c>
      <c r="O712" s="4">
        <f>AND(Sales[[#This Row],[date]]&gt;=YoY_Min,Sales[[#This Row],[date]]&lt;=TY_YTDMax)*(Sales[[#This Row],[sales]]/Sales[[#This Row],[sqft]])</f>
        <v>0</v>
      </c>
      <c r="P712" s="4">
        <f>SUMIF(Sales[RegionStoretype],Sales[[#This Row],[RegionStoretype]],Sales[YoY_SSF])/Sales[[#This Row],[Region_TypeCount]]</f>
        <v>44.537621913239086</v>
      </c>
    </row>
    <row r="713" spans="1:16" x14ac:dyDescent="0.25">
      <c r="A713" s="1">
        <v>42741</v>
      </c>
      <c r="B713">
        <v>38</v>
      </c>
      <c r="C713">
        <v>14</v>
      </c>
      <c r="D713">
        <v>11063.955</v>
      </c>
      <c r="E713">
        <f>INDEX(Stores[region],MATCH(Sales[[#This Row],[store_no]],Stores[store_no],0))</f>
        <v>2</v>
      </c>
      <c r="F713" t="str">
        <f>INDEX(Stores[storetype],MATCH(Sales[[#This Row],[store_no]],Stores[store_no],0))</f>
        <v>C</v>
      </c>
      <c r="G713" t="str">
        <f>INDEX(Stores[location_city],MATCH(Sales[[#This Row],[store_no]],Stores[store_no],0))</f>
        <v>Hinsdale</v>
      </c>
      <c r="H713" t="str">
        <f>INDEX(Stores[location_state],MATCH(Sales[[#This Row],[store_no]],Stores[store_no],0))</f>
        <v>Illinois</v>
      </c>
      <c r="I713">
        <f>INDEX(Stores[sqft],MATCH(Sales[[#This Row],[store_no]],Stores[store_no],0))</f>
        <v>155600</v>
      </c>
      <c r="J713" s="4" t="str">
        <f>INDEX(Departments[dept_name],MATCH(Sales[[#This Row],[dept_no]],Departments[dept_no],0))</f>
        <v>Movies</v>
      </c>
      <c r="K713" s="4" t="str">
        <f>CONCATENATE(Sales[[#This Row],[region]],Sales[[#This Row],[storetype]])</f>
        <v>2C</v>
      </c>
      <c r="L713" s="4">
        <f>INDEX(RegionStoreCount[Store Count],MATCH(Sales[[#This Row],[RegionStoretype]],RegionStoreCount[Region/Type],0))</f>
        <v>1</v>
      </c>
      <c r="M713" s="4">
        <f>AND(Sales[[#This Row],[date]]&lt;=TY_YTDMax,Sales[[#This Row],[date]]&gt;=TY_YTDMin)*Sales[[#This Row],[sales]]</f>
        <v>0</v>
      </c>
      <c r="N713" s="4">
        <f>AND(Sales[[#This Row],[date]]&lt;=LY_YTDMax,Sales[[#This Row],[date]]&gt;=LY_YTDMin)*Sales[[#This Row],[sales]]</f>
        <v>11063.955</v>
      </c>
      <c r="O713" s="4">
        <f>AND(Sales[[#This Row],[date]]&gt;=YoY_Min,Sales[[#This Row],[date]]&lt;=TY_YTDMax)*(Sales[[#This Row],[sales]]/Sales[[#This Row],[sqft]])</f>
        <v>0</v>
      </c>
      <c r="P713" s="4">
        <f>SUMIF(Sales[RegionStoretype],Sales[[#This Row],[RegionStoretype]],Sales[YoY_SSF])/Sales[[#This Row],[Region_TypeCount]]</f>
        <v>44.537621913239086</v>
      </c>
    </row>
    <row r="714" spans="1:16" x14ac:dyDescent="0.25">
      <c r="A714" s="1">
        <v>42741</v>
      </c>
      <c r="B714">
        <v>38</v>
      </c>
      <c r="C714">
        <v>15</v>
      </c>
      <c r="D714">
        <v>36017.9231</v>
      </c>
      <c r="E714">
        <f>INDEX(Stores[region],MATCH(Sales[[#This Row],[store_no]],Stores[store_no],0))</f>
        <v>2</v>
      </c>
      <c r="F714" t="str">
        <f>INDEX(Stores[storetype],MATCH(Sales[[#This Row],[store_no]],Stores[store_no],0))</f>
        <v>C</v>
      </c>
      <c r="G714" t="str">
        <f>INDEX(Stores[location_city],MATCH(Sales[[#This Row],[store_no]],Stores[store_no],0))</f>
        <v>Hinsdale</v>
      </c>
      <c r="H714" t="str">
        <f>INDEX(Stores[location_state],MATCH(Sales[[#This Row],[store_no]],Stores[store_no],0))</f>
        <v>Illinois</v>
      </c>
      <c r="I714">
        <f>INDEX(Stores[sqft],MATCH(Sales[[#This Row],[store_no]],Stores[store_no],0))</f>
        <v>155600</v>
      </c>
      <c r="J714" s="4" t="str">
        <f>INDEX(Departments[dept_name],MATCH(Sales[[#This Row],[dept_no]],Departments[dept_no],0))</f>
        <v>Music</v>
      </c>
      <c r="K714" s="4" t="str">
        <f>CONCATENATE(Sales[[#This Row],[region]],Sales[[#This Row],[storetype]])</f>
        <v>2C</v>
      </c>
      <c r="L714" s="4">
        <f>INDEX(RegionStoreCount[Store Count],MATCH(Sales[[#This Row],[RegionStoretype]],RegionStoreCount[Region/Type],0))</f>
        <v>1</v>
      </c>
      <c r="M714" s="4">
        <f>AND(Sales[[#This Row],[date]]&lt;=TY_YTDMax,Sales[[#This Row],[date]]&gt;=TY_YTDMin)*Sales[[#This Row],[sales]]</f>
        <v>0</v>
      </c>
      <c r="N714" s="4">
        <f>AND(Sales[[#This Row],[date]]&lt;=LY_YTDMax,Sales[[#This Row],[date]]&gt;=LY_YTDMin)*Sales[[#This Row],[sales]]</f>
        <v>36017.9231</v>
      </c>
      <c r="O714" s="4">
        <f>AND(Sales[[#This Row],[date]]&gt;=YoY_Min,Sales[[#This Row],[date]]&lt;=TY_YTDMax)*(Sales[[#This Row],[sales]]/Sales[[#This Row],[sqft]])</f>
        <v>0</v>
      </c>
      <c r="P714" s="4">
        <f>SUMIF(Sales[RegionStoretype],Sales[[#This Row],[RegionStoretype]],Sales[YoY_SSF])/Sales[[#This Row],[Region_TypeCount]]</f>
        <v>44.537621913239086</v>
      </c>
    </row>
    <row r="715" spans="1:16" x14ac:dyDescent="0.25">
      <c r="A715" s="1">
        <v>42741</v>
      </c>
      <c r="B715">
        <v>38</v>
      </c>
      <c r="C715">
        <v>16</v>
      </c>
      <c r="D715">
        <v>195778.09409999999</v>
      </c>
      <c r="E715">
        <f>INDEX(Stores[region],MATCH(Sales[[#This Row],[store_no]],Stores[store_no],0))</f>
        <v>2</v>
      </c>
      <c r="F715" t="str">
        <f>INDEX(Stores[storetype],MATCH(Sales[[#This Row],[store_no]],Stores[store_no],0))</f>
        <v>C</v>
      </c>
      <c r="G715" t="str">
        <f>INDEX(Stores[location_city],MATCH(Sales[[#This Row],[store_no]],Stores[store_no],0))</f>
        <v>Hinsdale</v>
      </c>
      <c r="H715" t="str">
        <f>INDEX(Stores[location_state],MATCH(Sales[[#This Row],[store_no]],Stores[store_no],0))</f>
        <v>Illinois</v>
      </c>
      <c r="I715">
        <f>INDEX(Stores[sqft],MATCH(Sales[[#This Row],[store_no]],Stores[store_no],0))</f>
        <v>155600</v>
      </c>
      <c r="J715" s="4" t="str">
        <f>INDEX(Departments[dept_name],MATCH(Sales[[#This Row],[dept_no]],Departments[dept_no],0))</f>
        <v>Outdoors</v>
      </c>
      <c r="K715" s="4" t="str">
        <f>CONCATENATE(Sales[[#This Row],[region]],Sales[[#This Row],[storetype]])</f>
        <v>2C</v>
      </c>
      <c r="L715" s="4">
        <f>INDEX(RegionStoreCount[Store Count],MATCH(Sales[[#This Row],[RegionStoretype]],RegionStoreCount[Region/Type],0))</f>
        <v>1</v>
      </c>
      <c r="M715" s="4">
        <f>AND(Sales[[#This Row],[date]]&lt;=TY_YTDMax,Sales[[#This Row],[date]]&gt;=TY_YTDMin)*Sales[[#This Row],[sales]]</f>
        <v>0</v>
      </c>
      <c r="N715" s="4">
        <f>AND(Sales[[#This Row],[date]]&lt;=LY_YTDMax,Sales[[#This Row],[date]]&gt;=LY_YTDMin)*Sales[[#This Row],[sales]]</f>
        <v>195778.09409999999</v>
      </c>
      <c r="O715" s="4">
        <f>AND(Sales[[#This Row],[date]]&gt;=YoY_Min,Sales[[#This Row],[date]]&lt;=TY_YTDMax)*(Sales[[#This Row],[sales]]/Sales[[#This Row],[sqft]])</f>
        <v>0</v>
      </c>
      <c r="P715" s="4">
        <f>SUMIF(Sales[RegionStoretype],Sales[[#This Row],[RegionStoretype]],Sales[YoY_SSF])/Sales[[#This Row],[Region_TypeCount]]</f>
        <v>44.537621913239086</v>
      </c>
    </row>
    <row r="716" spans="1:16" x14ac:dyDescent="0.25">
      <c r="A716" s="1">
        <v>42741</v>
      </c>
      <c r="B716">
        <v>38</v>
      </c>
      <c r="C716">
        <v>17</v>
      </c>
      <c r="D716">
        <v>94409.996399999989</v>
      </c>
      <c r="E716">
        <f>INDEX(Stores[region],MATCH(Sales[[#This Row],[store_no]],Stores[store_no],0))</f>
        <v>2</v>
      </c>
      <c r="F716" t="str">
        <f>INDEX(Stores[storetype],MATCH(Sales[[#This Row],[store_no]],Stores[store_no],0))</f>
        <v>C</v>
      </c>
      <c r="G716" t="str">
        <f>INDEX(Stores[location_city],MATCH(Sales[[#This Row],[store_no]],Stores[store_no],0))</f>
        <v>Hinsdale</v>
      </c>
      <c r="H716" t="str">
        <f>INDEX(Stores[location_state],MATCH(Sales[[#This Row],[store_no]],Stores[store_no],0))</f>
        <v>Illinois</v>
      </c>
      <c r="I716">
        <f>INDEX(Stores[sqft],MATCH(Sales[[#This Row],[store_no]],Stores[store_no],0))</f>
        <v>155600</v>
      </c>
      <c r="J716" s="4" t="str">
        <f>INDEX(Departments[dept_name],MATCH(Sales[[#This Row],[dept_no]],Departments[dept_no],0))</f>
        <v>Shoes</v>
      </c>
      <c r="K716" s="4" t="str">
        <f>CONCATENATE(Sales[[#This Row],[region]],Sales[[#This Row],[storetype]])</f>
        <v>2C</v>
      </c>
      <c r="L716" s="4">
        <f>INDEX(RegionStoreCount[Store Count],MATCH(Sales[[#This Row],[RegionStoretype]],RegionStoreCount[Region/Type],0))</f>
        <v>1</v>
      </c>
      <c r="M716" s="4">
        <f>AND(Sales[[#This Row],[date]]&lt;=TY_YTDMax,Sales[[#This Row],[date]]&gt;=TY_YTDMin)*Sales[[#This Row],[sales]]</f>
        <v>0</v>
      </c>
      <c r="N716" s="4">
        <f>AND(Sales[[#This Row],[date]]&lt;=LY_YTDMax,Sales[[#This Row],[date]]&gt;=LY_YTDMin)*Sales[[#This Row],[sales]]</f>
        <v>94409.996399999989</v>
      </c>
      <c r="O716" s="4">
        <f>AND(Sales[[#This Row],[date]]&gt;=YoY_Min,Sales[[#This Row],[date]]&lt;=TY_YTDMax)*(Sales[[#This Row],[sales]]/Sales[[#This Row],[sqft]])</f>
        <v>0</v>
      </c>
      <c r="P716" s="4">
        <f>SUMIF(Sales[RegionStoretype],Sales[[#This Row],[RegionStoretype]],Sales[YoY_SSF])/Sales[[#This Row],[Region_TypeCount]]</f>
        <v>44.537621913239086</v>
      </c>
    </row>
    <row r="717" spans="1:16" x14ac:dyDescent="0.25">
      <c r="A717" s="1">
        <v>42741</v>
      </c>
      <c r="B717">
        <v>38</v>
      </c>
      <c r="C717">
        <v>18</v>
      </c>
      <c r="D717">
        <v>108499.503</v>
      </c>
      <c r="E717">
        <f>INDEX(Stores[region],MATCH(Sales[[#This Row],[store_no]],Stores[store_no],0))</f>
        <v>2</v>
      </c>
      <c r="F717" t="str">
        <f>INDEX(Stores[storetype],MATCH(Sales[[#This Row],[store_no]],Stores[store_no],0))</f>
        <v>C</v>
      </c>
      <c r="G717" t="str">
        <f>INDEX(Stores[location_city],MATCH(Sales[[#This Row],[store_no]],Stores[store_no],0))</f>
        <v>Hinsdale</v>
      </c>
      <c r="H717" t="str">
        <f>INDEX(Stores[location_state],MATCH(Sales[[#This Row],[store_no]],Stores[store_no],0))</f>
        <v>Illinois</v>
      </c>
      <c r="I717">
        <f>INDEX(Stores[sqft],MATCH(Sales[[#This Row],[store_no]],Stores[store_no],0))</f>
        <v>155600</v>
      </c>
      <c r="J717" s="4" t="str">
        <f>INDEX(Departments[dept_name],MATCH(Sales[[#This Row],[dept_no]],Departments[dept_no],0))</f>
        <v>Sports</v>
      </c>
      <c r="K717" s="4" t="str">
        <f>CONCATENATE(Sales[[#This Row],[region]],Sales[[#This Row],[storetype]])</f>
        <v>2C</v>
      </c>
      <c r="L717" s="4">
        <f>INDEX(RegionStoreCount[Store Count],MATCH(Sales[[#This Row],[RegionStoretype]],RegionStoreCount[Region/Type],0))</f>
        <v>1</v>
      </c>
      <c r="M717" s="4">
        <f>AND(Sales[[#This Row],[date]]&lt;=TY_YTDMax,Sales[[#This Row],[date]]&gt;=TY_YTDMin)*Sales[[#This Row],[sales]]</f>
        <v>0</v>
      </c>
      <c r="N717" s="4">
        <f>AND(Sales[[#This Row],[date]]&lt;=LY_YTDMax,Sales[[#This Row],[date]]&gt;=LY_YTDMin)*Sales[[#This Row],[sales]]</f>
        <v>108499.503</v>
      </c>
      <c r="O717" s="4">
        <f>AND(Sales[[#This Row],[date]]&gt;=YoY_Min,Sales[[#This Row],[date]]&lt;=TY_YTDMax)*(Sales[[#This Row],[sales]]/Sales[[#This Row],[sqft]])</f>
        <v>0</v>
      </c>
      <c r="P717" s="4">
        <f>SUMIF(Sales[RegionStoretype],Sales[[#This Row],[RegionStoretype]],Sales[YoY_SSF])/Sales[[#This Row],[Region_TypeCount]]</f>
        <v>44.537621913239086</v>
      </c>
    </row>
    <row r="718" spans="1:16" x14ac:dyDescent="0.25">
      <c r="A718" s="1">
        <v>42741</v>
      </c>
      <c r="B718">
        <v>38</v>
      </c>
      <c r="C718">
        <v>19</v>
      </c>
      <c r="D718">
        <v>3010.9091000000003</v>
      </c>
      <c r="E718">
        <f>INDEX(Stores[region],MATCH(Sales[[#This Row],[store_no]],Stores[store_no],0))</f>
        <v>2</v>
      </c>
      <c r="F718" t="str">
        <f>INDEX(Stores[storetype],MATCH(Sales[[#This Row],[store_no]],Stores[store_no],0))</f>
        <v>C</v>
      </c>
      <c r="G718" t="str">
        <f>INDEX(Stores[location_city],MATCH(Sales[[#This Row],[store_no]],Stores[store_no],0))</f>
        <v>Hinsdale</v>
      </c>
      <c r="H718" t="str">
        <f>INDEX(Stores[location_state],MATCH(Sales[[#This Row],[store_no]],Stores[store_no],0))</f>
        <v>Illinois</v>
      </c>
      <c r="I718">
        <f>INDEX(Stores[sqft],MATCH(Sales[[#This Row],[store_no]],Stores[store_no],0))</f>
        <v>155600</v>
      </c>
      <c r="J718" s="4" t="str">
        <f>INDEX(Departments[dept_name],MATCH(Sales[[#This Row],[dept_no]],Departments[dept_no],0))</f>
        <v>Tools</v>
      </c>
      <c r="K718" s="4" t="str">
        <f>CONCATENATE(Sales[[#This Row],[region]],Sales[[#This Row],[storetype]])</f>
        <v>2C</v>
      </c>
      <c r="L718" s="4">
        <f>INDEX(RegionStoreCount[Store Count],MATCH(Sales[[#This Row],[RegionStoretype]],RegionStoreCount[Region/Type],0))</f>
        <v>1</v>
      </c>
      <c r="M718" s="4">
        <f>AND(Sales[[#This Row],[date]]&lt;=TY_YTDMax,Sales[[#This Row],[date]]&gt;=TY_YTDMin)*Sales[[#This Row],[sales]]</f>
        <v>0</v>
      </c>
      <c r="N718" s="4">
        <f>AND(Sales[[#This Row],[date]]&lt;=LY_YTDMax,Sales[[#This Row],[date]]&gt;=LY_YTDMin)*Sales[[#This Row],[sales]]</f>
        <v>3010.9091000000003</v>
      </c>
      <c r="O718" s="4">
        <f>AND(Sales[[#This Row],[date]]&gt;=YoY_Min,Sales[[#This Row],[date]]&lt;=TY_YTDMax)*(Sales[[#This Row],[sales]]/Sales[[#This Row],[sqft]])</f>
        <v>0</v>
      </c>
      <c r="P718" s="4">
        <f>SUMIF(Sales[RegionStoretype],Sales[[#This Row],[RegionStoretype]],Sales[YoY_SSF])/Sales[[#This Row],[Region_TypeCount]]</f>
        <v>44.537621913239086</v>
      </c>
    </row>
    <row r="719" spans="1:16" x14ac:dyDescent="0.25">
      <c r="A719" s="1">
        <v>42741</v>
      </c>
      <c r="B719">
        <v>38</v>
      </c>
      <c r="C719">
        <v>20</v>
      </c>
      <c r="D719">
        <v>94375.621799999994</v>
      </c>
      <c r="E719">
        <f>INDEX(Stores[region],MATCH(Sales[[#This Row],[store_no]],Stores[store_no],0))</f>
        <v>2</v>
      </c>
      <c r="F719" t="str">
        <f>INDEX(Stores[storetype],MATCH(Sales[[#This Row],[store_no]],Stores[store_no],0))</f>
        <v>C</v>
      </c>
      <c r="G719" t="str">
        <f>INDEX(Stores[location_city],MATCH(Sales[[#This Row],[store_no]],Stores[store_no],0))</f>
        <v>Hinsdale</v>
      </c>
      <c r="H719" t="str">
        <f>INDEX(Stores[location_state],MATCH(Sales[[#This Row],[store_no]],Stores[store_no],0))</f>
        <v>Illinois</v>
      </c>
      <c r="I719">
        <f>INDEX(Stores[sqft],MATCH(Sales[[#This Row],[store_no]],Stores[store_no],0))</f>
        <v>155600</v>
      </c>
      <c r="J719" s="4" t="str">
        <f>INDEX(Departments[dept_name],MATCH(Sales[[#This Row],[dept_no]],Departments[dept_no],0))</f>
        <v>Toys</v>
      </c>
      <c r="K719" s="4" t="str">
        <f>CONCATENATE(Sales[[#This Row],[region]],Sales[[#This Row],[storetype]])</f>
        <v>2C</v>
      </c>
      <c r="L719" s="4">
        <f>INDEX(RegionStoreCount[Store Count],MATCH(Sales[[#This Row],[RegionStoretype]],RegionStoreCount[Region/Type],0))</f>
        <v>1</v>
      </c>
      <c r="M719" s="4">
        <f>AND(Sales[[#This Row],[date]]&lt;=TY_YTDMax,Sales[[#This Row],[date]]&gt;=TY_YTDMin)*Sales[[#This Row],[sales]]</f>
        <v>0</v>
      </c>
      <c r="N719" s="4">
        <f>AND(Sales[[#This Row],[date]]&lt;=LY_YTDMax,Sales[[#This Row],[date]]&gt;=LY_YTDMin)*Sales[[#This Row],[sales]]</f>
        <v>94375.621799999994</v>
      </c>
      <c r="O719" s="4">
        <f>AND(Sales[[#This Row],[date]]&gt;=YoY_Min,Sales[[#This Row],[date]]&lt;=TY_YTDMax)*(Sales[[#This Row],[sales]]/Sales[[#This Row],[sqft]])</f>
        <v>0</v>
      </c>
      <c r="P719" s="4">
        <f>SUMIF(Sales[RegionStoretype],Sales[[#This Row],[RegionStoretype]],Sales[YoY_SSF])/Sales[[#This Row],[Region_TypeCount]]</f>
        <v>44.537621913239086</v>
      </c>
    </row>
    <row r="720" spans="1:16" x14ac:dyDescent="0.25">
      <c r="A720" s="1">
        <v>42748</v>
      </c>
      <c r="B720">
        <v>2</v>
      </c>
      <c r="C720">
        <v>12</v>
      </c>
      <c r="D720">
        <v>136960.0748</v>
      </c>
      <c r="E720">
        <f>INDEX(Stores[region],MATCH(Sales[[#This Row],[store_no]],Stores[store_no],0))</f>
        <v>3</v>
      </c>
      <c r="F720" t="str">
        <f>INDEX(Stores[storetype],MATCH(Sales[[#This Row],[store_no]],Stores[store_no],0))</f>
        <v>A</v>
      </c>
      <c r="G720" t="str">
        <f>INDEX(Stores[location_city],MATCH(Sales[[#This Row],[store_no]],Stores[store_no],0))</f>
        <v>Minneapolis</v>
      </c>
      <c r="H720" t="str">
        <f>INDEX(Stores[location_state],MATCH(Sales[[#This Row],[store_no]],Stores[store_no],0))</f>
        <v>Minnesota</v>
      </c>
      <c r="I720">
        <f>INDEX(Stores[sqft],MATCH(Sales[[#This Row],[store_no]],Stores[store_no],0))</f>
        <v>210400</v>
      </c>
      <c r="J720" s="4" t="str">
        <f>INDEX(Departments[dept_name],MATCH(Sales[[#This Row],[dept_no]],Departments[dept_no],0))</f>
        <v>Jewelery</v>
      </c>
      <c r="K720" s="4" t="str">
        <f>CONCATENATE(Sales[[#This Row],[region]],Sales[[#This Row],[storetype]])</f>
        <v>3A</v>
      </c>
      <c r="L720" s="4">
        <f>INDEX(RegionStoreCount[Store Count],MATCH(Sales[[#This Row],[RegionStoretype]],RegionStoreCount[Region/Type],0))</f>
        <v>9</v>
      </c>
      <c r="M720" s="4">
        <f>AND(Sales[[#This Row],[date]]&lt;=TY_YTDMax,Sales[[#This Row],[date]]&gt;=TY_YTDMin)*Sales[[#This Row],[sales]]</f>
        <v>0</v>
      </c>
      <c r="N720" s="4">
        <f>AND(Sales[[#This Row],[date]]&lt;=LY_YTDMax,Sales[[#This Row],[date]]&gt;=LY_YTDMin)*Sales[[#This Row],[sales]]</f>
        <v>136960.0748</v>
      </c>
      <c r="O720" s="4">
        <f>AND(Sales[[#This Row],[date]]&gt;=YoY_Min,Sales[[#This Row],[date]]&lt;=TY_YTDMax)*(Sales[[#This Row],[sales]]/Sales[[#This Row],[sqft]])</f>
        <v>0</v>
      </c>
      <c r="P720" s="4">
        <f>SUMIF(Sales[RegionStoretype],Sales[[#This Row],[RegionStoretype]],Sales[YoY_SSF])/Sales[[#This Row],[Region_TypeCount]]</f>
        <v>53.603836561720975</v>
      </c>
    </row>
    <row r="721" spans="1:16" x14ac:dyDescent="0.25">
      <c r="A721" s="1">
        <v>42748</v>
      </c>
      <c r="B721">
        <v>2</v>
      </c>
      <c r="C721">
        <v>14</v>
      </c>
      <c r="D721">
        <v>57962.499400000008</v>
      </c>
      <c r="E721">
        <f>INDEX(Stores[region],MATCH(Sales[[#This Row],[store_no]],Stores[store_no],0))</f>
        <v>3</v>
      </c>
      <c r="F721" t="str">
        <f>INDEX(Stores[storetype],MATCH(Sales[[#This Row],[store_no]],Stores[store_no],0))</f>
        <v>A</v>
      </c>
      <c r="G721" t="str">
        <f>INDEX(Stores[location_city],MATCH(Sales[[#This Row],[store_no]],Stores[store_no],0))</f>
        <v>Minneapolis</v>
      </c>
      <c r="H721" t="str">
        <f>INDEX(Stores[location_state],MATCH(Sales[[#This Row],[store_no]],Stores[store_no],0))</f>
        <v>Minnesota</v>
      </c>
      <c r="I721">
        <f>INDEX(Stores[sqft],MATCH(Sales[[#This Row],[store_no]],Stores[store_no],0))</f>
        <v>210400</v>
      </c>
      <c r="J721" s="4" t="str">
        <f>INDEX(Departments[dept_name],MATCH(Sales[[#This Row],[dept_no]],Departments[dept_no],0))</f>
        <v>Movies</v>
      </c>
      <c r="K721" s="4" t="str">
        <f>CONCATENATE(Sales[[#This Row],[region]],Sales[[#This Row],[storetype]])</f>
        <v>3A</v>
      </c>
      <c r="L721" s="4">
        <f>INDEX(RegionStoreCount[Store Count],MATCH(Sales[[#This Row],[RegionStoretype]],RegionStoreCount[Region/Type],0))</f>
        <v>9</v>
      </c>
      <c r="M721" s="4">
        <f>AND(Sales[[#This Row],[date]]&lt;=TY_YTDMax,Sales[[#This Row],[date]]&gt;=TY_YTDMin)*Sales[[#This Row],[sales]]</f>
        <v>0</v>
      </c>
      <c r="N721" s="4">
        <f>AND(Sales[[#This Row],[date]]&lt;=LY_YTDMax,Sales[[#This Row],[date]]&gt;=LY_YTDMin)*Sales[[#This Row],[sales]]</f>
        <v>57962.499400000008</v>
      </c>
      <c r="O721" s="4">
        <f>AND(Sales[[#This Row],[date]]&gt;=YoY_Min,Sales[[#This Row],[date]]&lt;=TY_YTDMax)*(Sales[[#This Row],[sales]]/Sales[[#This Row],[sqft]])</f>
        <v>0</v>
      </c>
      <c r="P721" s="4">
        <f>SUMIF(Sales[RegionStoretype],Sales[[#This Row],[RegionStoretype]],Sales[YoY_SSF])/Sales[[#This Row],[Region_TypeCount]]</f>
        <v>53.603836561720975</v>
      </c>
    </row>
    <row r="722" spans="1:16" x14ac:dyDescent="0.25">
      <c r="A722" s="1">
        <v>42748</v>
      </c>
      <c r="B722">
        <v>3</v>
      </c>
      <c r="C722">
        <v>9</v>
      </c>
      <c r="D722">
        <v>35633.611300000004</v>
      </c>
      <c r="E722">
        <f>INDEX(Stores[region],MATCH(Sales[[#This Row],[store_no]],Stores[store_no],0))</f>
        <v>1</v>
      </c>
      <c r="F722" t="str">
        <f>INDEX(Stores[storetype],MATCH(Sales[[#This Row],[store_no]],Stores[store_no],0))</f>
        <v>B</v>
      </c>
      <c r="G722" t="str">
        <f>INDEX(Stores[location_city],MATCH(Sales[[#This Row],[store_no]],Stores[store_no],0))</f>
        <v>Detroit</v>
      </c>
      <c r="H722" t="str">
        <f>INDEX(Stores[location_state],MATCH(Sales[[#This Row],[store_no]],Stores[store_no],0))</f>
        <v>Michigan</v>
      </c>
      <c r="I722">
        <f>INDEX(Stores[sqft],MATCH(Sales[[#This Row],[store_no]],Stores[store_no],0))</f>
        <v>114500</v>
      </c>
      <c r="J722" s="4" t="str">
        <f>INDEX(Departments[dept_name],MATCH(Sales[[#This Row],[dept_no]],Departments[dept_no],0))</f>
        <v>Garden</v>
      </c>
      <c r="K722" s="4" t="str">
        <f>CONCATENATE(Sales[[#This Row],[region]],Sales[[#This Row],[storetype]])</f>
        <v>1B</v>
      </c>
      <c r="L722" s="4">
        <f>INDEX(RegionStoreCount[Store Count],MATCH(Sales[[#This Row],[RegionStoretype]],RegionStoreCount[Region/Type],0))</f>
        <v>5</v>
      </c>
      <c r="M722" s="4">
        <f>AND(Sales[[#This Row],[date]]&lt;=TY_YTDMax,Sales[[#This Row],[date]]&gt;=TY_YTDMin)*Sales[[#This Row],[sales]]</f>
        <v>0</v>
      </c>
      <c r="N722" s="4">
        <f>AND(Sales[[#This Row],[date]]&lt;=LY_YTDMax,Sales[[#This Row],[date]]&gt;=LY_YTDMin)*Sales[[#This Row],[sales]]</f>
        <v>35633.611300000004</v>
      </c>
      <c r="O722" s="4">
        <f>AND(Sales[[#This Row],[date]]&gt;=YoY_Min,Sales[[#This Row],[date]]&lt;=TY_YTDMax)*(Sales[[#This Row],[sales]]/Sales[[#This Row],[sqft]])</f>
        <v>0</v>
      </c>
      <c r="P722" s="4">
        <f>SUMIF(Sales[RegionStoretype],Sales[[#This Row],[RegionStoretype]],Sales[YoY_SSF])/Sales[[#This Row],[Region_TypeCount]]</f>
        <v>68.518982968140051</v>
      </c>
    </row>
    <row r="723" spans="1:16" x14ac:dyDescent="0.25">
      <c r="A723" s="1">
        <v>42748</v>
      </c>
      <c r="B723">
        <v>3</v>
      </c>
      <c r="C723">
        <v>10</v>
      </c>
      <c r="D723">
        <v>31738.127299999996</v>
      </c>
      <c r="E723">
        <f>INDEX(Stores[region],MATCH(Sales[[#This Row],[store_no]],Stores[store_no],0))</f>
        <v>1</v>
      </c>
      <c r="F723" t="str">
        <f>INDEX(Stores[storetype],MATCH(Sales[[#This Row],[store_no]],Stores[store_no],0))</f>
        <v>B</v>
      </c>
      <c r="G723" t="str">
        <f>INDEX(Stores[location_city],MATCH(Sales[[#This Row],[store_no]],Stores[store_no],0))</f>
        <v>Detroit</v>
      </c>
      <c r="H723" t="str">
        <f>INDEX(Stores[location_state],MATCH(Sales[[#This Row],[store_no]],Stores[store_no],0))</f>
        <v>Michigan</v>
      </c>
      <c r="I723">
        <f>INDEX(Stores[sqft],MATCH(Sales[[#This Row],[store_no]],Stores[store_no],0))</f>
        <v>114500</v>
      </c>
      <c r="J723" s="4" t="str">
        <f>INDEX(Departments[dept_name],MATCH(Sales[[#This Row],[dept_no]],Departments[dept_no],0))</f>
        <v>Health</v>
      </c>
      <c r="K723" s="4" t="str">
        <f>CONCATENATE(Sales[[#This Row],[region]],Sales[[#This Row],[storetype]])</f>
        <v>1B</v>
      </c>
      <c r="L723" s="4">
        <f>INDEX(RegionStoreCount[Store Count],MATCH(Sales[[#This Row],[RegionStoretype]],RegionStoreCount[Region/Type],0))</f>
        <v>5</v>
      </c>
      <c r="M723" s="4">
        <f>AND(Sales[[#This Row],[date]]&lt;=TY_YTDMax,Sales[[#This Row],[date]]&gt;=TY_YTDMin)*Sales[[#This Row],[sales]]</f>
        <v>0</v>
      </c>
      <c r="N723" s="4">
        <f>AND(Sales[[#This Row],[date]]&lt;=LY_YTDMax,Sales[[#This Row],[date]]&gt;=LY_YTDMin)*Sales[[#This Row],[sales]]</f>
        <v>31738.127299999996</v>
      </c>
      <c r="O723" s="4">
        <f>AND(Sales[[#This Row],[date]]&gt;=YoY_Min,Sales[[#This Row],[date]]&lt;=TY_YTDMax)*(Sales[[#This Row],[sales]]/Sales[[#This Row],[sqft]])</f>
        <v>0</v>
      </c>
      <c r="P723" s="4">
        <f>SUMIF(Sales[RegionStoretype],Sales[[#This Row],[RegionStoretype]],Sales[YoY_SSF])/Sales[[#This Row],[Region_TypeCount]]</f>
        <v>68.518982968140051</v>
      </c>
    </row>
    <row r="724" spans="1:16" x14ac:dyDescent="0.25">
      <c r="A724" s="1">
        <v>42748</v>
      </c>
      <c r="B724">
        <v>3</v>
      </c>
      <c r="C724">
        <v>11</v>
      </c>
      <c r="D724">
        <v>9094.9332000000013</v>
      </c>
      <c r="E724">
        <f>INDEX(Stores[region],MATCH(Sales[[#This Row],[store_no]],Stores[store_no],0))</f>
        <v>1</v>
      </c>
      <c r="F724" t="str">
        <f>INDEX(Stores[storetype],MATCH(Sales[[#This Row],[store_no]],Stores[store_no],0))</f>
        <v>B</v>
      </c>
      <c r="G724" t="str">
        <f>INDEX(Stores[location_city],MATCH(Sales[[#This Row],[store_no]],Stores[store_no],0))</f>
        <v>Detroit</v>
      </c>
      <c r="H724" t="str">
        <f>INDEX(Stores[location_state],MATCH(Sales[[#This Row],[store_no]],Stores[store_no],0))</f>
        <v>Michigan</v>
      </c>
      <c r="I724">
        <f>INDEX(Stores[sqft],MATCH(Sales[[#This Row],[store_no]],Stores[store_no],0))</f>
        <v>114500</v>
      </c>
      <c r="J724" s="4" t="str">
        <f>INDEX(Departments[dept_name],MATCH(Sales[[#This Row],[dept_no]],Departments[dept_no],0))</f>
        <v>Home</v>
      </c>
      <c r="K724" s="4" t="str">
        <f>CONCATENATE(Sales[[#This Row],[region]],Sales[[#This Row],[storetype]])</f>
        <v>1B</v>
      </c>
      <c r="L724" s="4">
        <f>INDEX(RegionStoreCount[Store Count],MATCH(Sales[[#This Row],[RegionStoretype]],RegionStoreCount[Region/Type],0))</f>
        <v>5</v>
      </c>
      <c r="M724" s="4">
        <f>AND(Sales[[#This Row],[date]]&lt;=TY_YTDMax,Sales[[#This Row],[date]]&gt;=TY_YTDMin)*Sales[[#This Row],[sales]]</f>
        <v>0</v>
      </c>
      <c r="N724" s="4">
        <f>AND(Sales[[#This Row],[date]]&lt;=LY_YTDMax,Sales[[#This Row],[date]]&gt;=LY_YTDMin)*Sales[[#This Row],[sales]]</f>
        <v>9094.9332000000013</v>
      </c>
      <c r="O724" s="4">
        <f>AND(Sales[[#This Row],[date]]&gt;=YoY_Min,Sales[[#This Row],[date]]&lt;=TY_YTDMax)*(Sales[[#This Row],[sales]]/Sales[[#This Row],[sqft]])</f>
        <v>0</v>
      </c>
      <c r="P724" s="4">
        <f>SUMIF(Sales[RegionStoretype],Sales[[#This Row],[RegionStoretype]],Sales[YoY_SSF])/Sales[[#This Row],[Region_TypeCount]]</f>
        <v>68.518982968140051</v>
      </c>
    </row>
    <row r="725" spans="1:16" x14ac:dyDescent="0.25">
      <c r="A725" s="1">
        <v>42748</v>
      </c>
      <c r="B725">
        <v>4</v>
      </c>
      <c r="C725">
        <v>10</v>
      </c>
      <c r="D725">
        <v>60712.728300000002</v>
      </c>
      <c r="E725">
        <f>INDEX(Stores[region],MATCH(Sales[[#This Row],[store_no]],Stores[store_no],0))</f>
        <v>1</v>
      </c>
      <c r="F725" t="str">
        <f>INDEX(Stores[storetype],MATCH(Sales[[#This Row],[store_no]],Stores[store_no],0))</f>
        <v>A</v>
      </c>
      <c r="G725" t="str">
        <f>INDEX(Stores[location_city],MATCH(Sales[[#This Row],[store_no]],Stores[store_no],0))</f>
        <v>Cincinnati</v>
      </c>
      <c r="H725" t="str">
        <f>INDEX(Stores[location_state],MATCH(Sales[[#This Row],[store_no]],Stores[store_no],0))</f>
        <v>Ohio</v>
      </c>
      <c r="I725">
        <f>INDEX(Stores[sqft],MATCH(Sales[[#This Row],[store_no]],Stores[store_no],0))</f>
        <v>127800</v>
      </c>
      <c r="J725" s="4" t="str">
        <f>INDEX(Departments[dept_name],MATCH(Sales[[#This Row],[dept_no]],Departments[dept_no],0))</f>
        <v>Health</v>
      </c>
      <c r="K725" s="4" t="str">
        <f>CONCATENATE(Sales[[#This Row],[region]],Sales[[#This Row],[storetype]])</f>
        <v>1A</v>
      </c>
      <c r="L725" s="4">
        <f>INDEX(RegionStoreCount[Store Count],MATCH(Sales[[#This Row],[RegionStoretype]],RegionStoreCount[Region/Type],0))</f>
        <v>5</v>
      </c>
      <c r="M725" s="4">
        <f>AND(Sales[[#This Row],[date]]&lt;=TY_YTDMax,Sales[[#This Row],[date]]&gt;=TY_YTDMin)*Sales[[#This Row],[sales]]</f>
        <v>0</v>
      </c>
      <c r="N725" s="4">
        <f>AND(Sales[[#This Row],[date]]&lt;=LY_YTDMax,Sales[[#This Row],[date]]&gt;=LY_YTDMin)*Sales[[#This Row],[sales]]</f>
        <v>60712.728300000002</v>
      </c>
      <c r="O725" s="4">
        <f>AND(Sales[[#This Row],[date]]&gt;=YoY_Min,Sales[[#This Row],[date]]&lt;=TY_YTDMax)*(Sales[[#This Row],[sales]]/Sales[[#This Row],[sqft]])</f>
        <v>0</v>
      </c>
      <c r="P725" s="4">
        <f>SUMIF(Sales[RegionStoretype],Sales[[#This Row],[RegionStoretype]],Sales[YoY_SSF])/Sales[[#This Row],[Region_TypeCount]]</f>
        <v>59.469551530910678</v>
      </c>
    </row>
    <row r="726" spans="1:16" x14ac:dyDescent="0.25">
      <c r="A726" s="1">
        <v>42748</v>
      </c>
      <c r="B726">
        <v>5</v>
      </c>
      <c r="C726">
        <v>6</v>
      </c>
      <c r="D726">
        <v>22992.522700000001</v>
      </c>
      <c r="E726">
        <f>INDEX(Stores[region],MATCH(Sales[[#This Row],[store_no]],Stores[store_no],0))</f>
        <v>1</v>
      </c>
      <c r="F726" t="str">
        <f>INDEX(Stores[storetype],MATCH(Sales[[#This Row],[store_no]],Stores[store_no],0))</f>
        <v>B</v>
      </c>
      <c r="G726" t="str">
        <f>INDEX(Stores[location_city],MATCH(Sales[[#This Row],[store_no]],Stores[store_no],0))</f>
        <v>Bloomington</v>
      </c>
      <c r="H726" t="str">
        <f>INDEX(Stores[location_state],MATCH(Sales[[#This Row],[store_no]],Stores[store_no],0))</f>
        <v>Indiana</v>
      </c>
      <c r="I726">
        <f>INDEX(Stores[sqft],MATCH(Sales[[#This Row],[store_no]],Stores[store_no],0))</f>
        <v>114500</v>
      </c>
      <c r="J726" s="4" t="str">
        <f>INDEX(Departments[dept_name],MATCH(Sales[[#This Row],[dept_no]],Departments[dept_no],0))</f>
        <v>Computers</v>
      </c>
      <c r="K726" s="4" t="str">
        <f>CONCATENATE(Sales[[#This Row],[region]],Sales[[#This Row],[storetype]])</f>
        <v>1B</v>
      </c>
      <c r="L726" s="4">
        <f>INDEX(RegionStoreCount[Store Count],MATCH(Sales[[#This Row],[RegionStoretype]],RegionStoreCount[Region/Type],0))</f>
        <v>5</v>
      </c>
      <c r="M726" s="4">
        <f>AND(Sales[[#This Row],[date]]&lt;=TY_YTDMax,Sales[[#This Row],[date]]&gt;=TY_YTDMin)*Sales[[#This Row],[sales]]</f>
        <v>0</v>
      </c>
      <c r="N726" s="4">
        <f>AND(Sales[[#This Row],[date]]&lt;=LY_YTDMax,Sales[[#This Row],[date]]&gt;=LY_YTDMin)*Sales[[#This Row],[sales]]</f>
        <v>22992.522700000001</v>
      </c>
      <c r="O726" s="4">
        <f>AND(Sales[[#This Row],[date]]&gt;=YoY_Min,Sales[[#This Row],[date]]&lt;=TY_YTDMax)*(Sales[[#This Row],[sales]]/Sales[[#This Row],[sqft]])</f>
        <v>0</v>
      </c>
      <c r="P726" s="4">
        <f>SUMIF(Sales[RegionStoretype],Sales[[#This Row],[RegionStoretype]],Sales[YoY_SSF])/Sales[[#This Row],[Region_TypeCount]]</f>
        <v>68.518982968140051</v>
      </c>
    </row>
    <row r="727" spans="1:16" x14ac:dyDescent="0.25">
      <c r="A727" s="1">
        <v>42748</v>
      </c>
      <c r="B727">
        <v>5</v>
      </c>
      <c r="C727">
        <v>19</v>
      </c>
      <c r="D727">
        <v>24350.317399999996</v>
      </c>
      <c r="E727">
        <f>INDEX(Stores[region],MATCH(Sales[[#This Row],[store_no]],Stores[store_no],0))</f>
        <v>1</v>
      </c>
      <c r="F727" t="str">
        <f>INDEX(Stores[storetype],MATCH(Sales[[#This Row],[store_no]],Stores[store_no],0))</f>
        <v>B</v>
      </c>
      <c r="G727" t="str">
        <f>INDEX(Stores[location_city],MATCH(Sales[[#This Row],[store_no]],Stores[store_no],0))</f>
        <v>Bloomington</v>
      </c>
      <c r="H727" t="str">
        <f>INDEX(Stores[location_state],MATCH(Sales[[#This Row],[store_no]],Stores[store_no],0))</f>
        <v>Indiana</v>
      </c>
      <c r="I727">
        <f>INDEX(Stores[sqft],MATCH(Sales[[#This Row],[store_no]],Stores[store_no],0))</f>
        <v>114500</v>
      </c>
      <c r="J727" s="4" t="str">
        <f>INDEX(Departments[dept_name],MATCH(Sales[[#This Row],[dept_no]],Departments[dept_no],0))</f>
        <v>Tools</v>
      </c>
      <c r="K727" s="4" t="str">
        <f>CONCATENATE(Sales[[#This Row],[region]],Sales[[#This Row],[storetype]])</f>
        <v>1B</v>
      </c>
      <c r="L727" s="4">
        <f>INDEX(RegionStoreCount[Store Count],MATCH(Sales[[#This Row],[RegionStoretype]],RegionStoreCount[Region/Type],0))</f>
        <v>5</v>
      </c>
      <c r="M727" s="4">
        <f>AND(Sales[[#This Row],[date]]&lt;=TY_YTDMax,Sales[[#This Row],[date]]&gt;=TY_YTDMin)*Sales[[#This Row],[sales]]</f>
        <v>0</v>
      </c>
      <c r="N727" s="4">
        <f>AND(Sales[[#This Row],[date]]&lt;=LY_YTDMax,Sales[[#This Row],[date]]&gt;=LY_YTDMin)*Sales[[#This Row],[sales]]</f>
        <v>24350.317399999996</v>
      </c>
      <c r="O727" s="4">
        <f>AND(Sales[[#This Row],[date]]&gt;=YoY_Min,Sales[[#This Row],[date]]&lt;=TY_YTDMax)*(Sales[[#This Row],[sales]]/Sales[[#This Row],[sqft]])</f>
        <v>0</v>
      </c>
      <c r="P727" s="4">
        <f>SUMIF(Sales[RegionStoretype],Sales[[#This Row],[RegionStoretype]],Sales[YoY_SSF])/Sales[[#This Row],[Region_TypeCount]]</f>
        <v>68.518982968140051</v>
      </c>
    </row>
    <row r="728" spans="1:16" x14ac:dyDescent="0.25">
      <c r="A728" s="1">
        <v>42748</v>
      </c>
      <c r="B728">
        <v>6</v>
      </c>
      <c r="C728">
        <v>5</v>
      </c>
      <c r="D728">
        <v>85055.622899999988</v>
      </c>
      <c r="E728">
        <f>INDEX(Stores[region],MATCH(Sales[[#This Row],[store_no]],Stores[store_no],0))</f>
        <v>3</v>
      </c>
      <c r="F728" t="str">
        <f>INDEX(Stores[storetype],MATCH(Sales[[#This Row],[store_no]],Stores[store_no],0))</f>
        <v>A</v>
      </c>
      <c r="G728" t="str">
        <f>INDEX(Stores[location_city],MATCH(Sales[[#This Row],[store_no]],Stores[store_no],0))</f>
        <v>Green Bay</v>
      </c>
      <c r="H728" t="str">
        <f>INDEX(Stores[location_state],MATCH(Sales[[#This Row],[store_no]],Stores[store_no],0))</f>
        <v>Wisconsin</v>
      </c>
      <c r="I728">
        <f>INDEX(Stores[sqft],MATCH(Sales[[#This Row],[store_no]],Stores[store_no],0))</f>
        <v>138800</v>
      </c>
      <c r="J728" s="4" t="str">
        <f>INDEX(Departments[dept_name],MATCH(Sales[[#This Row],[dept_no]],Departments[dept_no],0))</f>
        <v>Clothing</v>
      </c>
      <c r="K728" s="4" t="str">
        <f>CONCATENATE(Sales[[#This Row],[region]],Sales[[#This Row],[storetype]])</f>
        <v>3A</v>
      </c>
      <c r="L728" s="4">
        <f>INDEX(RegionStoreCount[Store Count],MATCH(Sales[[#This Row],[RegionStoretype]],RegionStoreCount[Region/Type],0))</f>
        <v>9</v>
      </c>
      <c r="M728" s="4">
        <f>AND(Sales[[#This Row],[date]]&lt;=TY_YTDMax,Sales[[#This Row],[date]]&gt;=TY_YTDMin)*Sales[[#This Row],[sales]]</f>
        <v>0</v>
      </c>
      <c r="N728" s="4">
        <f>AND(Sales[[#This Row],[date]]&lt;=LY_YTDMax,Sales[[#This Row],[date]]&gt;=LY_YTDMin)*Sales[[#This Row],[sales]]</f>
        <v>85055.622899999988</v>
      </c>
      <c r="O728" s="4">
        <f>AND(Sales[[#This Row],[date]]&gt;=YoY_Min,Sales[[#This Row],[date]]&lt;=TY_YTDMax)*(Sales[[#This Row],[sales]]/Sales[[#This Row],[sqft]])</f>
        <v>0</v>
      </c>
      <c r="P728" s="4">
        <f>SUMIF(Sales[RegionStoretype],Sales[[#This Row],[RegionStoretype]],Sales[YoY_SSF])/Sales[[#This Row],[Region_TypeCount]]</f>
        <v>53.603836561720975</v>
      </c>
    </row>
    <row r="729" spans="1:16" x14ac:dyDescent="0.25">
      <c r="A729" s="1">
        <v>42748</v>
      </c>
      <c r="B729">
        <v>6</v>
      </c>
      <c r="C729">
        <v>13</v>
      </c>
      <c r="D729">
        <v>16721.3946</v>
      </c>
      <c r="E729">
        <f>INDEX(Stores[region],MATCH(Sales[[#This Row],[store_no]],Stores[store_no],0))</f>
        <v>3</v>
      </c>
      <c r="F729" t="str">
        <f>INDEX(Stores[storetype],MATCH(Sales[[#This Row],[store_no]],Stores[store_no],0))</f>
        <v>A</v>
      </c>
      <c r="G729" t="str">
        <f>INDEX(Stores[location_city],MATCH(Sales[[#This Row],[store_no]],Stores[store_no],0))</f>
        <v>Green Bay</v>
      </c>
      <c r="H729" t="str">
        <f>INDEX(Stores[location_state],MATCH(Sales[[#This Row],[store_no]],Stores[store_no],0))</f>
        <v>Wisconsin</v>
      </c>
      <c r="I729">
        <f>INDEX(Stores[sqft],MATCH(Sales[[#This Row],[store_no]],Stores[store_no],0))</f>
        <v>138800</v>
      </c>
      <c r="J729" s="4" t="str">
        <f>INDEX(Departments[dept_name],MATCH(Sales[[#This Row],[dept_no]],Departments[dept_no],0))</f>
        <v>Kids</v>
      </c>
      <c r="K729" s="4" t="str">
        <f>CONCATENATE(Sales[[#This Row],[region]],Sales[[#This Row],[storetype]])</f>
        <v>3A</v>
      </c>
      <c r="L729" s="4">
        <f>INDEX(RegionStoreCount[Store Count],MATCH(Sales[[#This Row],[RegionStoretype]],RegionStoreCount[Region/Type],0))</f>
        <v>9</v>
      </c>
      <c r="M729" s="4">
        <f>AND(Sales[[#This Row],[date]]&lt;=TY_YTDMax,Sales[[#This Row],[date]]&gt;=TY_YTDMin)*Sales[[#This Row],[sales]]</f>
        <v>0</v>
      </c>
      <c r="N729" s="4">
        <f>AND(Sales[[#This Row],[date]]&lt;=LY_YTDMax,Sales[[#This Row],[date]]&gt;=LY_YTDMin)*Sales[[#This Row],[sales]]</f>
        <v>16721.3946</v>
      </c>
      <c r="O729" s="4">
        <f>AND(Sales[[#This Row],[date]]&gt;=YoY_Min,Sales[[#This Row],[date]]&lt;=TY_YTDMax)*(Sales[[#This Row],[sales]]/Sales[[#This Row],[sqft]])</f>
        <v>0</v>
      </c>
      <c r="P729" s="4">
        <f>SUMIF(Sales[RegionStoretype],Sales[[#This Row],[RegionStoretype]],Sales[YoY_SSF])/Sales[[#This Row],[Region_TypeCount]]</f>
        <v>53.603836561720975</v>
      </c>
    </row>
    <row r="730" spans="1:16" x14ac:dyDescent="0.25">
      <c r="A730" s="1">
        <v>42748</v>
      </c>
      <c r="B730">
        <v>6</v>
      </c>
      <c r="C730">
        <v>18</v>
      </c>
      <c r="D730">
        <v>16092.735499999999</v>
      </c>
      <c r="E730">
        <f>INDEX(Stores[region],MATCH(Sales[[#This Row],[store_no]],Stores[store_no],0))</f>
        <v>3</v>
      </c>
      <c r="F730" t="str">
        <f>INDEX(Stores[storetype],MATCH(Sales[[#This Row],[store_no]],Stores[store_no],0))</f>
        <v>A</v>
      </c>
      <c r="G730" t="str">
        <f>INDEX(Stores[location_city],MATCH(Sales[[#This Row],[store_no]],Stores[store_no],0))</f>
        <v>Green Bay</v>
      </c>
      <c r="H730" t="str">
        <f>INDEX(Stores[location_state],MATCH(Sales[[#This Row],[store_no]],Stores[store_no],0))</f>
        <v>Wisconsin</v>
      </c>
      <c r="I730">
        <f>INDEX(Stores[sqft],MATCH(Sales[[#This Row],[store_no]],Stores[store_no],0))</f>
        <v>138800</v>
      </c>
      <c r="J730" s="4" t="str">
        <f>INDEX(Departments[dept_name],MATCH(Sales[[#This Row],[dept_no]],Departments[dept_no],0))</f>
        <v>Sports</v>
      </c>
      <c r="K730" s="4" t="str">
        <f>CONCATENATE(Sales[[#This Row],[region]],Sales[[#This Row],[storetype]])</f>
        <v>3A</v>
      </c>
      <c r="L730" s="4">
        <f>INDEX(RegionStoreCount[Store Count],MATCH(Sales[[#This Row],[RegionStoretype]],RegionStoreCount[Region/Type],0))</f>
        <v>9</v>
      </c>
      <c r="M730" s="4">
        <f>AND(Sales[[#This Row],[date]]&lt;=TY_YTDMax,Sales[[#This Row],[date]]&gt;=TY_YTDMin)*Sales[[#This Row],[sales]]</f>
        <v>0</v>
      </c>
      <c r="N730" s="4">
        <f>AND(Sales[[#This Row],[date]]&lt;=LY_YTDMax,Sales[[#This Row],[date]]&gt;=LY_YTDMin)*Sales[[#This Row],[sales]]</f>
        <v>16092.735499999999</v>
      </c>
      <c r="O730" s="4">
        <f>AND(Sales[[#This Row],[date]]&gt;=YoY_Min,Sales[[#This Row],[date]]&lt;=TY_YTDMax)*(Sales[[#This Row],[sales]]/Sales[[#This Row],[sqft]])</f>
        <v>0</v>
      </c>
      <c r="P730" s="4">
        <f>SUMIF(Sales[RegionStoretype],Sales[[#This Row],[RegionStoretype]],Sales[YoY_SSF])/Sales[[#This Row],[Region_TypeCount]]</f>
        <v>53.603836561720975</v>
      </c>
    </row>
    <row r="731" spans="1:16" x14ac:dyDescent="0.25">
      <c r="A731" s="1">
        <v>42748</v>
      </c>
      <c r="B731">
        <v>7</v>
      </c>
      <c r="C731">
        <v>5</v>
      </c>
      <c r="D731">
        <v>31431.504000000001</v>
      </c>
      <c r="E731">
        <f>INDEX(Stores[region],MATCH(Sales[[#This Row],[store_no]],Stores[store_no],0))</f>
        <v>2</v>
      </c>
      <c r="F731" t="str">
        <f>INDEX(Stores[storetype],MATCH(Sales[[#This Row],[store_no]],Stores[store_no],0))</f>
        <v>B</v>
      </c>
      <c r="G731" t="str">
        <f>INDEX(Stores[location_city],MATCH(Sales[[#This Row],[store_no]],Stores[store_no],0))</f>
        <v>Rockford</v>
      </c>
      <c r="H731" t="str">
        <f>INDEX(Stores[location_state],MATCH(Sales[[#This Row],[store_no]],Stores[store_no],0))</f>
        <v>Illinois</v>
      </c>
      <c r="I731">
        <f>INDEX(Stores[sqft],MATCH(Sales[[#This Row],[store_no]],Stores[store_no],0))</f>
        <v>127100</v>
      </c>
      <c r="J731" s="4" t="str">
        <f>INDEX(Departments[dept_name],MATCH(Sales[[#This Row],[dept_no]],Departments[dept_no],0))</f>
        <v>Clothing</v>
      </c>
      <c r="K731" s="4" t="str">
        <f>CONCATENATE(Sales[[#This Row],[region]],Sales[[#This Row],[storetype]])</f>
        <v>2B</v>
      </c>
      <c r="L731" s="4">
        <f>INDEX(RegionStoreCount[Store Count],MATCH(Sales[[#This Row],[RegionStoretype]],RegionStoreCount[Region/Type],0))</f>
        <v>6</v>
      </c>
      <c r="M731" s="4">
        <f>AND(Sales[[#This Row],[date]]&lt;=TY_YTDMax,Sales[[#This Row],[date]]&gt;=TY_YTDMin)*Sales[[#This Row],[sales]]</f>
        <v>0</v>
      </c>
      <c r="N731" s="4">
        <f>AND(Sales[[#This Row],[date]]&lt;=LY_YTDMax,Sales[[#This Row],[date]]&gt;=LY_YTDMin)*Sales[[#This Row],[sales]]</f>
        <v>31431.504000000001</v>
      </c>
      <c r="O731" s="4">
        <f>AND(Sales[[#This Row],[date]]&gt;=YoY_Min,Sales[[#This Row],[date]]&lt;=TY_YTDMax)*(Sales[[#This Row],[sales]]/Sales[[#This Row],[sqft]])</f>
        <v>0</v>
      </c>
      <c r="P731" s="4">
        <f>SUMIF(Sales[RegionStoretype],Sales[[#This Row],[RegionStoretype]],Sales[YoY_SSF])/Sales[[#This Row],[Region_TypeCount]]</f>
        <v>58.393757732919049</v>
      </c>
    </row>
    <row r="732" spans="1:16" x14ac:dyDescent="0.25">
      <c r="A732" s="1">
        <v>42748</v>
      </c>
      <c r="B732">
        <v>7</v>
      </c>
      <c r="C732">
        <v>13</v>
      </c>
      <c r="D732">
        <v>29350.194400000008</v>
      </c>
      <c r="E732">
        <f>INDEX(Stores[region],MATCH(Sales[[#This Row],[store_no]],Stores[store_no],0))</f>
        <v>2</v>
      </c>
      <c r="F732" t="str">
        <f>INDEX(Stores[storetype],MATCH(Sales[[#This Row],[store_no]],Stores[store_no],0))</f>
        <v>B</v>
      </c>
      <c r="G732" t="str">
        <f>INDEX(Stores[location_city],MATCH(Sales[[#This Row],[store_no]],Stores[store_no],0))</f>
        <v>Rockford</v>
      </c>
      <c r="H732" t="str">
        <f>INDEX(Stores[location_state],MATCH(Sales[[#This Row],[store_no]],Stores[store_no],0))</f>
        <v>Illinois</v>
      </c>
      <c r="I732">
        <f>INDEX(Stores[sqft],MATCH(Sales[[#This Row],[store_no]],Stores[store_no],0))</f>
        <v>127100</v>
      </c>
      <c r="J732" s="4" t="str">
        <f>INDEX(Departments[dept_name],MATCH(Sales[[#This Row],[dept_no]],Departments[dept_no],0))</f>
        <v>Kids</v>
      </c>
      <c r="K732" s="4" t="str">
        <f>CONCATENATE(Sales[[#This Row],[region]],Sales[[#This Row],[storetype]])</f>
        <v>2B</v>
      </c>
      <c r="L732" s="4">
        <f>INDEX(RegionStoreCount[Store Count],MATCH(Sales[[#This Row],[RegionStoretype]],RegionStoreCount[Region/Type],0))</f>
        <v>6</v>
      </c>
      <c r="M732" s="4">
        <f>AND(Sales[[#This Row],[date]]&lt;=TY_YTDMax,Sales[[#This Row],[date]]&gt;=TY_YTDMin)*Sales[[#This Row],[sales]]</f>
        <v>0</v>
      </c>
      <c r="N732" s="4">
        <f>AND(Sales[[#This Row],[date]]&lt;=LY_YTDMax,Sales[[#This Row],[date]]&gt;=LY_YTDMin)*Sales[[#This Row],[sales]]</f>
        <v>29350.194400000008</v>
      </c>
      <c r="O732" s="4">
        <f>AND(Sales[[#This Row],[date]]&gt;=YoY_Min,Sales[[#This Row],[date]]&lt;=TY_YTDMax)*(Sales[[#This Row],[sales]]/Sales[[#This Row],[sqft]])</f>
        <v>0</v>
      </c>
      <c r="P732" s="4">
        <f>SUMIF(Sales[RegionStoretype],Sales[[#This Row],[RegionStoretype]],Sales[YoY_SSF])/Sales[[#This Row],[Region_TypeCount]]</f>
        <v>58.393757732919049</v>
      </c>
    </row>
    <row r="733" spans="1:16" x14ac:dyDescent="0.25">
      <c r="A733" s="1">
        <v>42748</v>
      </c>
      <c r="B733">
        <v>8</v>
      </c>
      <c r="C733">
        <v>5</v>
      </c>
      <c r="D733">
        <v>370572.83929999999</v>
      </c>
      <c r="E733">
        <f>INDEX(Stores[region],MATCH(Sales[[#This Row],[store_no]],Stores[store_no],0))</f>
        <v>3</v>
      </c>
      <c r="F733" t="str">
        <f>INDEX(Stores[storetype],MATCH(Sales[[#This Row],[store_no]],Stores[store_no],0))</f>
        <v>A</v>
      </c>
      <c r="G733" t="str">
        <f>INDEX(Stores[location_city],MATCH(Sales[[#This Row],[store_no]],Stores[store_no],0))</f>
        <v>Saint Louis</v>
      </c>
      <c r="H733" t="str">
        <f>INDEX(Stores[location_state],MATCH(Sales[[#This Row],[store_no]],Stores[store_no],0))</f>
        <v>Missouri</v>
      </c>
      <c r="I733">
        <f>INDEX(Stores[sqft],MATCH(Sales[[#This Row],[store_no]],Stores[store_no],0))</f>
        <v>198900</v>
      </c>
      <c r="J733" s="4" t="str">
        <f>INDEX(Departments[dept_name],MATCH(Sales[[#This Row],[dept_no]],Departments[dept_no],0))</f>
        <v>Clothing</v>
      </c>
      <c r="K733" s="4" t="str">
        <f>CONCATENATE(Sales[[#This Row],[region]],Sales[[#This Row],[storetype]])</f>
        <v>3A</v>
      </c>
      <c r="L733" s="4">
        <f>INDEX(RegionStoreCount[Store Count],MATCH(Sales[[#This Row],[RegionStoretype]],RegionStoreCount[Region/Type],0))</f>
        <v>9</v>
      </c>
      <c r="M733" s="4">
        <f>AND(Sales[[#This Row],[date]]&lt;=TY_YTDMax,Sales[[#This Row],[date]]&gt;=TY_YTDMin)*Sales[[#This Row],[sales]]</f>
        <v>0</v>
      </c>
      <c r="N733" s="4">
        <f>AND(Sales[[#This Row],[date]]&lt;=LY_YTDMax,Sales[[#This Row],[date]]&gt;=LY_YTDMin)*Sales[[#This Row],[sales]]</f>
        <v>370572.83929999999</v>
      </c>
      <c r="O733" s="4">
        <f>AND(Sales[[#This Row],[date]]&gt;=YoY_Min,Sales[[#This Row],[date]]&lt;=TY_YTDMax)*(Sales[[#This Row],[sales]]/Sales[[#This Row],[sqft]])</f>
        <v>0</v>
      </c>
      <c r="P733" s="4">
        <f>SUMIF(Sales[RegionStoretype],Sales[[#This Row],[RegionStoretype]],Sales[YoY_SSF])/Sales[[#This Row],[Region_TypeCount]]</f>
        <v>53.603836561720975</v>
      </c>
    </row>
    <row r="734" spans="1:16" x14ac:dyDescent="0.25">
      <c r="A734" s="1">
        <v>42748</v>
      </c>
      <c r="B734">
        <v>8</v>
      </c>
      <c r="C734">
        <v>7</v>
      </c>
      <c r="D734">
        <v>149713.71100000001</v>
      </c>
      <c r="E734">
        <f>INDEX(Stores[region],MATCH(Sales[[#This Row],[store_no]],Stores[store_no],0))</f>
        <v>3</v>
      </c>
      <c r="F734" t="str">
        <f>INDEX(Stores[storetype],MATCH(Sales[[#This Row],[store_no]],Stores[store_no],0))</f>
        <v>A</v>
      </c>
      <c r="G734" t="str">
        <f>INDEX(Stores[location_city],MATCH(Sales[[#This Row],[store_no]],Stores[store_no],0))</f>
        <v>Saint Louis</v>
      </c>
      <c r="H734" t="str">
        <f>INDEX(Stores[location_state],MATCH(Sales[[#This Row],[store_no]],Stores[store_no],0))</f>
        <v>Missouri</v>
      </c>
      <c r="I734">
        <f>INDEX(Stores[sqft],MATCH(Sales[[#This Row],[store_no]],Stores[store_no],0))</f>
        <v>198900</v>
      </c>
      <c r="J734" s="4" t="str">
        <f>INDEX(Departments[dept_name],MATCH(Sales[[#This Row],[dept_no]],Departments[dept_no],0))</f>
        <v>Electronics</v>
      </c>
      <c r="K734" s="4" t="str">
        <f>CONCATENATE(Sales[[#This Row],[region]],Sales[[#This Row],[storetype]])</f>
        <v>3A</v>
      </c>
      <c r="L734" s="4">
        <f>INDEX(RegionStoreCount[Store Count],MATCH(Sales[[#This Row],[RegionStoretype]],RegionStoreCount[Region/Type],0))</f>
        <v>9</v>
      </c>
      <c r="M734" s="4">
        <f>AND(Sales[[#This Row],[date]]&lt;=TY_YTDMax,Sales[[#This Row],[date]]&gt;=TY_YTDMin)*Sales[[#This Row],[sales]]</f>
        <v>0</v>
      </c>
      <c r="N734" s="4">
        <f>AND(Sales[[#This Row],[date]]&lt;=LY_YTDMax,Sales[[#This Row],[date]]&gt;=LY_YTDMin)*Sales[[#This Row],[sales]]</f>
        <v>149713.71100000001</v>
      </c>
      <c r="O734" s="4">
        <f>AND(Sales[[#This Row],[date]]&gt;=YoY_Min,Sales[[#This Row],[date]]&lt;=TY_YTDMax)*(Sales[[#This Row],[sales]]/Sales[[#This Row],[sqft]])</f>
        <v>0</v>
      </c>
      <c r="P734" s="4">
        <f>SUMIF(Sales[RegionStoretype],Sales[[#This Row],[RegionStoretype]],Sales[YoY_SSF])/Sales[[#This Row],[Region_TypeCount]]</f>
        <v>53.603836561720975</v>
      </c>
    </row>
    <row r="735" spans="1:16" x14ac:dyDescent="0.25">
      <c r="A735" s="1">
        <v>42748</v>
      </c>
      <c r="B735">
        <v>8</v>
      </c>
      <c r="C735">
        <v>10</v>
      </c>
      <c r="D735">
        <v>32013.03</v>
      </c>
      <c r="E735">
        <f>INDEX(Stores[region],MATCH(Sales[[#This Row],[store_no]],Stores[store_no],0))</f>
        <v>3</v>
      </c>
      <c r="F735" t="str">
        <f>INDEX(Stores[storetype],MATCH(Sales[[#This Row],[store_no]],Stores[store_no],0))</f>
        <v>A</v>
      </c>
      <c r="G735" t="str">
        <f>INDEX(Stores[location_city],MATCH(Sales[[#This Row],[store_no]],Stores[store_no],0))</f>
        <v>Saint Louis</v>
      </c>
      <c r="H735" t="str">
        <f>INDEX(Stores[location_state],MATCH(Sales[[#This Row],[store_no]],Stores[store_no],0))</f>
        <v>Missouri</v>
      </c>
      <c r="I735">
        <f>INDEX(Stores[sqft],MATCH(Sales[[#This Row],[store_no]],Stores[store_no],0))</f>
        <v>198900</v>
      </c>
      <c r="J735" s="4" t="str">
        <f>INDEX(Departments[dept_name],MATCH(Sales[[#This Row],[dept_no]],Departments[dept_no],0))</f>
        <v>Health</v>
      </c>
      <c r="K735" s="4" t="str">
        <f>CONCATENATE(Sales[[#This Row],[region]],Sales[[#This Row],[storetype]])</f>
        <v>3A</v>
      </c>
      <c r="L735" s="4">
        <f>INDEX(RegionStoreCount[Store Count],MATCH(Sales[[#This Row],[RegionStoretype]],RegionStoreCount[Region/Type],0))</f>
        <v>9</v>
      </c>
      <c r="M735" s="4">
        <f>AND(Sales[[#This Row],[date]]&lt;=TY_YTDMax,Sales[[#This Row],[date]]&gt;=TY_YTDMin)*Sales[[#This Row],[sales]]</f>
        <v>0</v>
      </c>
      <c r="N735" s="4">
        <f>AND(Sales[[#This Row],[date]]&lt;=LY_YTDMax,Sales[[#This Row],[date]]&gt;=LY_YTDMin)*Sales[[#This Row],[sales]]</f>
        <v>32013.03</v>
      </c>
      <c r="O735" s="4">
        <f>AND(Sales[[#This Row],[date]]&gt;=YoY_Min,Sales[[#This Row],[date]]&lt;=TY_YTDMax)*(Sales[[#This Row],[sales]]/Sales[[#This Row],[sqft]])</f>
        <v>0</v>
      </c>
      <c r="P735" s="4">
        <f>SUMIF(Sales[RegionStoretype],Sales[[#This Row],[RegionStoretype]],Sales[YoY_SSF])/Sales[[#This Row],[Region_TypeCount]]</f>
        <v>53.603836561720975</v>
      </c>
    </row>
    <row r="736" spans="1:16" x14ac:dyDescent="0.25">
      <c r="A736" s="1">
        <v>42748</v>
      </c>
      <c r="B736">
        <v>8</v>
      </c>
      <c r="C736">
        <v>13</v>
      </c>
      <c r="D736">
        <v>89817.779900000009</v>
      </c>
      <c r="E736">
        <f>INDEX(Stores[region],MATCH(Sales[[#This Row],[store_no]],Stores[store_no],0))</f>
        <v>3</v>
      </c>
      <c r="F736" t="str">
        <f>INDEX(Stores[storetype],MATCH(Sales[[#This Row],[store_no]],Stores[store_no],0))</f>
        <v>A</v>
      </c>
      <c r="G736" t="str">
        <f>INDEX(Stores[location_city],MATCH(Sales[[#This Row],[store_no]],Stores[store_no],0))</f>
        <v>Saint Louis</v>
      </c>
      <c r="H736" t="str">
        <f>INDEX(Stores[location_state],MATCH(Sales[[#This Row],[store_no]],Stores[store_no],0))</f>
        <v>Missouri</v>
      </c>
      <c r="I736">
        <f>INDEX(Stores[sqft],MATCH(Sales[[#This Row],[store_no]],Stores[store_no],0))</f>
        <v>198900</v>
      </c>
      <c r="J736" s="4" t="str">
        <f>INDEX(Departments[dept_name],MATCH(Sales[[#This Row],[dept_no]],Departments[dept_no],0))</f>
        <v>Kids</v>
      </c>
      <c r="K736" s="4" t="str">
        <f>CONCATENATE(Sales[[#This Row],[region]],Sales[[#This Row],[storetype]])</f>
        <v>3A</v>
      </c>
      <c r="L736" s="4">
        <f>INDEX(RegionStoreCount[Store Count],MATCH(Sales[[#This Row],[RegionStoretype]],RegionStoreCount[Region/Type],0))</f>
        <v>9</v>
      </c>
      <c r="M736" s="4">
        <f>AND(Sales[[#This Row],[date]]&lt;=TY_YTDMax,Sales[[#This Row],[date]]&gt;=TY_YTDMin)*Sales[[#This Row],[sales]]</f>
        <v>0</v>
      </c>
      <c r="N736" s="4">
        <f>AND(Sales[[#This Row],[date]]&lt;=LY_YTDMax,Sales[[#This Row],[date]]&gt;=LY_YTDMin)*Sales[[#This Row],[sales]]</f>
        <v>89817.779900000009</v>
      </c>
      <c r="O736" s="4">
        <f>AND(Sales[[#This Row],[date]]&gt;=YoY_Min,Sales[[#This Row],[date]]&lt;=TY_YTDMax)*(Sales[[#This Row],[sales]]/Sales[[#This Row],[sqft]])</f>
        <v>0</v>
      </c>
      <c r="P736" s="4">
        <f>SUMIF(Sales[RegionStoretype],Sales[[#This Row],[RegionStoretype]],Sales[YoY_SSF])/Sales[[#This Row],[Region_TypeCount]]</f>
        <v>53.603836561720975</v>
      </c>
    </row>
    <row r="737" spans="1:16" x14ac:dyDescent="0.25">
      <c r="A737" s="1">
        <v>42748</v>
      </c>
      <c r="B737">
        <v>8</v>
      </c>
      <c r="C737">
        <v>14</v>
      </c>
      <c r="D737">
        <v>50023.858500000002</v>
      </c>
      <c r="E737">
        <f>INDEX(Stores[region],MATCH(Sales[[#This Row],[store_no]],Stores[store_no],0))</f>
        <v>3</v>
      </c>
      <c r="F737" t="str">
        <f>INDEX(Stores[storetype],MATCH(Sales[[#This Row],[store_no]],Stores[store_no],0))</f>
        <v>A</v>
      </c>
      <c r="G737" t="str">
        <f>INDEX(Stores[location_city],MATCH(Sales[[#This Row],[store_no]],Stores[store_no],0))</f>
        <v>Saint Louis</v>
      </c>
      <c r="H737" t="str">
        <f>INDEX(Stores[location_state],MATCH(Sales[[#This Row],[store_no]],Stores[store_no],0))</f>
        <v>Missouri</v>
      </c>
      <c r="I737">
        <f>INDEX(Stores[sqft],MATCH(Sales[[#This Row],[store_no]],Stores[store_no],0))</f>
        <v>198900</v>
      </c>
      <c r="J737" s="4" t="str">
        <f>INDEX(Departments[dept_name],MATCH(Sales[[#This Row],[dept_no]],Departments[dept_no],0))</f>
        <v>Movies</v>
      </c>
      <c r="K737" s="4" t="str">
        <f>CONCATENATE(Sales[[#This Row],[region]],Sales[[#This Row],[storetype]])</f>
        <v>3A</v>
      </c>
      <c r="L737" s="4">
        <f>INDEX(RegionStoreCount[Store Count],MATCH(Sales[[#This Row],[RegionStoretype]],RegionStoreCount[Region/Type],0))</f>
        <v>9</v>
      </c>
      <c r="M737" s="4">
        <f>AND(Sales[[#This Row],[date]]&lt;=TY_YTDMax,Sales[[#This Row],[date]]&gt;=TY_YTDMin)*Sales[[#This Row],[sales]]</f>
        <v>0</v>
      </c>
      <c r="N737" s="4">
        <f>AND(Sales[[#This Row],[date]]&lt;=LY_YTDMax,Sales[[#This Row],[date]]&gt;=LY_YTDMin)*Sales[[#This Row],[sales]]</f>
        <v>50023.858500000002</v>
      </c>
      <c r="O737" s="4">
        <f>AND(Sales[[#This Row],[date]]&gt;=YoY_Min,Sales[[#This Row],[date]]&lt;=TY_YTDMax)*(Sales[[#This Row],[sales]]/Sales[[#This Row],[sqft]])</f>
        <v>0</v>
      </c>
      <c r="P737" s="4">
        <f>SUMIF(Sales[RegionStoretype],Sales[[#This Row],[RegionStoretype]],Sales[YoY_SSF])/Sales[[#This Row],[Region_TypeCount]]</f>
        <v>53.603836561720975</v>
      </c>
    </row>
    <row r="738" spans="1:16" x14ac:dyDescent="0.25">
      <c r="A738" s="1">
        <v>42748</v>
      </c>
      <c r="B738">
        <v>8</v>
      </c>
      <c r="C738">
        <v>15</v>
      </c>
      <c r="D738">
        <v>74097.088599999988</v>
      </c>
      <c r="E738">
        <f>INDEX(Stores[region],MATCH(Sales[[#This Row],[store_no]],Stores[store_no],0))</f>
        <v>3</v>
      </c>
      <c r="F738" t="str">
        <f>INDEX(Stores[storetype],MATCH(Sales[[#This Row],[store_no]],Stores[store_no],0))</f>
        <v>A</v>
      </c>
      <c r="G738" t="str">
        <f>INDEX(Stores[location_city],MATCH(Sales[[#This Row],[store_no]],Stores[store_no],0))</f>
        <v>Saint Louis</v>
      </c>
      <c r="H738" t="str">
        <f>INDEX(Stores[location_state],MATCH(Sales[[#This Row],[store_no]],Stores[store_no],0))</f>
        <v>Missouri</v>
      </c>
      <c r="I738">
        <f>INDEX(Stores[sqft],MATCH(Sales[[#This Row],[store_no]],Stores[store_no],0))</f>
        <v>198900</v>
      </c>
      <c r="J738" s="4" t="str">
        <f>INDEX(Departments[dept_name],MATCH(Sales[[#This Row],[dept_no]],Departments[dept_no],0))</f>
        <v>Music</v>
      </c>
      <c r="K738" s="4" t="str">
        <f>CONCATENATE(Sales[[#This Row],[region]],Sales[[#This Row],[storetype]])</f>
        <v>3A</v>
      </c>
      <c r="L738" s="4">
        <f>INDEX(RegionStoreCount[Store Count],MATCH(Sales[[#This Row],[RegionStoretype]],RegionStoreCount[Region/Type],0))</f>
        <v>9</v>
      </c>
      <c r="M738" s="4">
        <f>AND(Sales[[#This Row],[date]]&lt;=TY_YTDMax,Sales[[#This Row],[date]]&gt;=TY_YTDMin)*Sales[[#This Row],[sales]]</f>
        <v>0</v>
      </c>
      <c r="N738" s="4">
        <f>AND(Sales[[#This Row],[date]]&lt;=LY_YTDMax,Sales[[#This Row],[date]]&gt;=LY_YTDMin)*Sales[[#This Row],[sales]]</f>
        <v>74097.088599999988</v>
      </c>
      <c r="O738" s="4">
        <f>AND(Sales[[#This Row],[date]]&gt;=YoY_Min,Sales[[#This Row],[date]]&lt;=TY_YTDMax)*(Sales[[#This Row],[sales]]/Sales[[#This Row],[sqft]])</f>
        <v>0</v>
      </c>
      <c r="P738" s="4">
        <f>SUMIF(Sales[RegionStoretype],Sales[[#This Row],[RegionStoretype]],Sales[YoY_SSF])/Sales[[#This Row],[Region_TypeCount]]</f>
        <v>53.603836561720975</v>
      </c>
    </row>
    <row r="739" spans="1:16" x14ac:dyDescent="0.25">
      <c r="A739" s="1">
        <v>42748</v>
      </c>
      <c r="B739">
        <v>8</v>
      </c>
      <c r="C739">
        <v>18</v>
      </c>
      <c r="D739">
        <v>228841.21550000002</v>
      </c>
      <c r="E739">
        <f>INDEX(Stores[region],MATCH(Sales[[#This Row],[store_no]],Stores[store_no],0))</f>
        <v>3</v>
      </c>
      <c r="F739" t="str">
        <f>INDEX(Stores[storetype],MATCH(Sales[[#This Row],[store_no]],Stores[store_no],0))</f>
        <v>A</v>
      </c>
      <c r="G739" t="str">
        <f>INDEX(Stores[location_city],MATCH(Sales[[#This Row],[store_no]],Stores[store_no],0))</f>
        <v>Saint Louis</v>
      </c>
      <c r="H739" t="str">
        <f>INDEX(Stores[location_state],MATCH(Sales[[#This Row],[store_no]],Stores[store_no],0))</f>
        <v>Missouri</v>
      </c>
      <c r="I739">
        <f>INDEX(Stores[sqft],MATCH(Sales[[#This Row],[store_no]],Stores[store_no],0))</f>
        <v>198900</v>
      </c>
      <c r="J739" s="4" t="str">
        <f>INDEX(Departments[dept_name],MATCH(Sales[[#This Row],[dept_no]],Departments[dept_no],0))</f>
        <v>Sports</v>
      </c>
      <c r="K739" s="4" t="str">
        <f>CONCATENATE(Sales[[#This Row],[region]],Sales[[#This Row],[storetype]])</f>
        <v>3A</v>
      </c>
      <c r="L739" s="4">
        <f>INDEX(RegionStoreCount[Store Count],MATCH(Sales[[#This Row],[RegionStoretype]],RegionStoreCount[Region/Type],0))</f>
        <v>9</v>
      </c>
      <c r="M739" s="4">
        <f>AND(Sales[[#This Row],[date]]&lt;=TY_YTDMax,Sales[[#This Row],[date]]&gt;=TY_YTDMin)*Sales[[#This Row],[sales]]</f>
        <v>0</v>
      </c>
      <c r="N739" s="4">
        <f>AND(Sales[[#This Row],[date]]&lt;=LY_YTDMax,Sales[[#This Row],[date]]&gt;=LY_YTDMin)*Sales[[#This Row],[sales]]</f>
        <v>228841.21550000002</v>
      </c>
      <c r="O739" s="4">
        <f>AND(Sales[[#This Row],[date]]&gt;=YoY_Min,Sales[[#This Row],[date]]&lt;=TY_YTDMax)*(Sales[[#This Row],[sales]]/Sales[[#This Row],[sqft]])</f>
        <v>0</v>
      </c>
      <c r="P739" s="4">
        <f>SUMIF(Sales[RegionStoretype],Sales[[#This Row],[RegionStoretype]],Sales[YoY_SSF])/Sales[[#This Row],[Region_TypeCount]]</f>
        <v>53.603836561720975</v>
      </c>
    </row>
    <row r="740" spans="1:16" x14ac:dyDescent="0.25">
      <c r="A740" s="1">
        <v>42748</v>
      </c>
      <c r="B740">
        <v>9</v>
      </c>
      <c r="C740">
        <v>10</v>
      </c>
      <c r="D740">
        <v>47699.690800000004</v>
      </c>
      <c r="E740">
        <f>INDEX(Stores[region],MATCH(Sales[[#This Row],[store_no]],Stores[store_no],0))</f>
        <v>1</v>
      </c>
      <c r="F740" t="str">
        <f>INDEX(Stores[storetype],MATCH(Sales[[#This Row],[store_no]],Stores[store_no],0))</f>
        <v>B</v>
      </c>
      <c r="G740" t="str">
        <f>INDEX(Stores[location_city],MATCH(Sales[[#This Row],[store_no]],Stores[store_no],0))</f>
        <v>Columbus</v>
      </c>
      <c r="H740" t="str">
        <f>INDEX(Stores[location_state],MATCH(Sales[[#This Row],[store_no]],Stores[store_no],0))</f>
        <v>Ohio</v>
      </c>
      <c r="I740">
        <f>INDEX(Stores[sqft],MATCH(Sales[[#This Row],[store_no]],Stores[store_no],0))</f>
        <v>221800</v>
      </c>
      <c r="J740" s="4" t="str">
        <f>INDEX(Departments[dept_name],MATCH(Sales[[#This Row],[dept_no]],Departments[dept_no],0))</f>
        <v>Health</v>
      </c>
      <c r="K740" s="4" t="str">
        <f>CONCATENATE(Sales[[#This Row],[region]],Sales[[#This Row],[storetype]])</f>
        <v>1B</v>
      </c>
      <c r="L740" s="4">
        <f>INDEX(RegionStoreCount[Store Count],MATCH(Sales[[#This Row],[RegionStoretype]],RegionStoreCount[Region/Type],0))</f>
        <v>5</v>
      </c>
      <c r="M740" s="4">
        <f>AND(Sales[[#This Row],[date]]&lt;=TY_YTDMax,Sales[[#This Row],[date]]&gt;=TY_YTDMin)*Sales[[#This Row],[sales]]</f>
        <v>0</v>
      </c>
      <c r="N740" s="4">
        <f>AND(Sales[[#This Row],[date]]&lt;=LY_YTDMax,Sales[[#This Row],[date]]&gt;=LY_YTDMin)*Sales[[#This Row],[sales]]</f>
        <v>47699.690800000004</v>
      </c>
      <c r="O740" s="4">
        <f>AND(Sales[[#This Row],[date]]&gt;=YoY_Min,Sales[[#This Row],[date]]&lt;=TY_YTDMax)*(Sales[[#This Row],[sales]]/Sales[[#This Row],[sqft]])</f>
        <v>0</v>
      </c>
      <c r="P740" s="4">
        <f>SUMIF(Sales[RegionStoretype],Sales[[#This Row],[RegionStoretype]],Sales[YoY_SSF])/Sales[[#This Row],[Region_TypeCount]]</f>
        <v>68.518982968140051</v>
      </c>
    </row>
    <row r="741" spans="1:16" x14ac:dyDescent="0.25">
      <c r="A741" s="1">
        <v>42748</v>
      </c>
      <c r="B741">
        <v>9</v>
      </c>
      <c r="C741">
        <v>12</v>
      </c>
      <c r="D741">
        <v>137891.3664</v>
      </c>
      <c r="E741">
        <f>INDEX(Stores[region],MATCH(Sales[[#This Row],[store_no]],Stores[store_no],0))</f>
        <v>1</v>
      </c>
      <c r="F741" t="str">
        <f>INDEX(Stores[storetype],MATCH(Sales[[#This Row],[store_no]],Stores[store_no],0))</f>
        <v>B</v>
      </c>
      <c r="G741" t="str">
        <f>INDEX(Stores[location_city],MATCH(Sales[[#This Row],[store_no]],Stores[store_no],0))</f>
        <v>Columbus</v>
      </c>
      <c r="H741" t="str">
        <f>INDEX(Stores[location_state],MATCH(Sales[[#This Row],[store_no]],Stores[store_no],0))</f>
        <v>Ohio</v>
      </c>
      <c r="I741">
        <f>INDEX(Stores[sqft],MATCH(Sales[[#This Row],[store_no]],Stores[store_no],0))</f>
        <v>221800</v>
      </c>
      <c r="J741" s="4" t="str">
        <f>INDEX(Departments[dept_name],MATCH(Sales[[#This Row],[dept_no]],Departments[dept_no],0))</f>
        <v>Jewelery</v>
      </c>
      <c r="K741" s="4" t="str">
        <f>CONCATENATE(Sales[[#This Row],[region]],Sales[[#This Row],[storetype]])</f>
        <v>1B</v>
      </c>
      <c r="L741" s="4">
        <f>INDEX(RegionStoreCount[Store Count],MATCH(Sales[[#This Row],[RegionStoretype]],RegionStoreCount[Region/Type],0))</f>
        <v>5</v>
      </c>
      <c r="M741" s="4">
        <f>AND(Sales[[#This Row],[date]]&lt;=TY_YTDMax,Sales[[#This Row],[date]]&gt;=TY_YTDMin)*Sales[[#This Row],[sales]]</f>
        <v>0</v>
      </c>
      <c r="N741" s="4">
        <f>AND(Sales[[#This Row],[date]]&lt;=LY_YTDMax,Sales[[#This Row],[date]]&gt;=LY_YTDMin)*Sales[[#This Row],[sales]]</f>
        <v>137891.3664</v>
      </c>
      <c r="O741" s="4">
        <f>AND(Sales[[#This Row],[date]]&gt;=YoY_Min,Sales[[#This Row],[date]]&lt;=TY_YTDMax)*(Sales[[#This Row],[sales]]/Sales[[#This Row],[sqft]])</f>
        <v>0</v>
      </c>
      <c r="P741" s="4">
        <f>SUMIF(Sales[RegionStoretype],Sales[[#This Row],[RegionStoretype]],Sales[YoY_SSF])/Sales[[#This Row],[Region_TypeCount]]</f>
        <v>68.518982968140051</v>
      </c>
    </row>
    <row r="742" spans="1:16" x14ac:dyDescent="0.25">
      <c r="A742" s="1">
        <v>42748</v>
      </c>
      <c r="B742">
        <v>10</v>
      </c>
      <c r="C742">
        <v>8</v>
      </c>
      <c r="D742">
        <v>11509.8573</v>
      </c>
      <c r="E742">
        <f>INDEX(Stores[region],MATCH(Sales[[#This Row],[store_no]],Stores[store_no],0))</f>
        <v>1</v>
      </c>
      <c r="F742" t="str">
        <f>INDEX(Stores[storetype],MATCH(Sales[[#This Row],[store_no]],Stores[store_no],0))</f>
        <v>B</v>
      </c>
      <c r="G742" t="str">
        <f>INDEX(Stores[location_city],MATCH(Sales[[#This Row],[store_no]],Stores[store_no],0))</f>
        <v>Traverse City</v>
      </c>
      <c r="H742" t="str">
        <f>INDEX(Stores[location_state],MATCH(Sales[[#This Row],[store_no]],Stores[store_no],0))</f>
        <v>Michigan</v>
      </c>
      <c r="I742">
        <f>INDEX(Stores[sqft],MATCH(Sales[[#This Row],[store_no]],Stores[store_no],0))</f>
        <v>158200</v>
      </c>
      <c r="J742" s="4" t="str">
        <f>INDEX(Departments[dept_name],MATCH(Sales[[#This Row],[dept_no]],Departments[dept_no],0))</f>
        <v>Games</v>
      </c>
      <c r="K742" s="4" t="str">
        <f>CONCATENATE(Sales[[#This Row],[region]],Sales[[#This Row],[storetype]])</f>
        <v>1B</v>
      </c>
      <c r="L742" s="4">
        <f>INDEX(RegionStoreCount[Store Count],MATCH(Sales[[#This Row],[RegionStoretype]],RegionStoreCount[Region/Type],0))</f>
        <v>5</v>
      </c>
      <c r="M742" s="4">
        <f>AND(Sales[[#This Row],[date]]&lt;=TY_YTDMax,Sales[[#This Row],[date]]&gt;=TY_YTDMin)*Sales[[#This Row],[sales]]</f>
        <v>0</v>
      </c>
      <c r="N742" s="4">
        <f>AND(Sales[[#This Row],[date]]&lt;=LY_YTDMax,Sales[[#This Row],[date]]&gt;=LY_YTDMin)*Sales[[#This Row],[sales]]</f>
        <v>11509.8573</v>
      </c>
      <c r="O742" s="4">
        <f>AND(Sales[[#This Row],[date]]&gt;=YoY_Min,Sales[[#This Row],[date]]&lt;=TY_YTDMax)*(Sales[[#This Row],[sales]]/Sales[[#This Row],[sqft]])</f>
        <v>0</v>
      </c>
      <c r="P742" s="4">
        <f>SUMIF(Sales[RegionStoretype],Sales[[#This Row],[RegionStoretype]],Sales[YoY_SSF])/Sales[[#This Row],[Region_TypeCount]]</f>
        <v>68.518982968140051</v>
      </c>
    </row>
    <row r="743" spans="1:16" x14ac:dyDescent="0.25">
      <c r="A743" s="1">
        <v>42748</v>
      </c>
      <c r="B743">
        <v>10</v>
      </c>
      <c r="C743">
        <v>12</v>
      </c>
      <c r="D743">
        <v>21484.5268</v>
      </c>
      <c r="E743">
        <f>INDEX(Stores[region],MATCH(Sales[[#This Row],[store_no]],Stores[store_no],0))</f>
        <v>1</v>
      </c>
      <c r="F743" t="str">
        <f>INDEX(Stores[storetype],MATCH(Sales[[#This Row],[store_no]],Stores[store_no],0))</f>
        <v>B</v>
      </c>
      <c r="G743" t="str">
        <f>INDEX(Stores[location_city],MATCH(Sales[[#This Row],[store_no]],Stores[store_no],0))</f>
        <v>Traverse City</v>
      </c>
      <c r="H743" t="str">
        <f>INDEX(Stores[location_state],MATCH(Sales[[#This Row],[store_no]],Stores[store_no],0))</f>
        <v>Michigan</v>
      </c>
      <c r="I743">
        <f>INDEX(Stores[sqft],MATCH(Sales[[#This Row],[store_no]],Stores[store_no],0))</f>
        <v>158200</v>
      </c>
      <c r="J743" s="4" t="str">
        <f>INDEX(Departments[dept_name],MATCH(Sales[[#This Row],[dept_no]],Departments[dept_no],0))</f>
        <v>Jewelery</v>
      </c>
      <c r="K743" s="4" t="str">
        <f>CONCATENATE(Sales[[#This Row],[region]],Sales[[#This Row],[storetype]])</f>
        <v>1B</v>
      </c>
      <c r="L743" s="4">
        <f>INDEX(RegionStoreCount[Store Count],MATCH(Sales[[#This Row],[RegionStoretype]],RegionStoreCount[Region/Type],0))</f>
        <v>5</v>
      </c>
      <c r="M743" s="4">
        <f>AND(Sales[[#This Row],[date]]&lt;=TY_YTDMax,Sales[[#This Row],[date]]&gt;=TY_YTDMin)*Sales[[#This Row],[sales]]</f>
        <v>0</v>
      </c>
      <c r="N743" s="4">
        <f>AND(Sales[[#This Row],[date]]&lt;=LY_YTDMax,Sales[[#This Row],[date]]&gt;=LY_YTDMin)*Sales[[#This Row],[sales]]</f>
        <v>21484.5268</v>
      </c>
      <c r="O743" s="4">
        <f>AND(Sales[[#This Row],[date]]&gt;=YoY_Min,Sales[[#This Row],[date]]&lt;=TY_YTDMax)*(Sales[[#This Row],[sales]]/Sales[[#This Row],[sqft]])</f>
        <v>0</v>
      </c>
      <c r="P743" s="4">
        <f>SUMIF(Sales[RegionStoretype],Sales[[#This Row],[RegionStoretype]],Sales[YoY_SSF])/Sales[[#This Row],[Region_TypeCount]]</f>
        <v>68.518982968140051</v>
      </c>
    </row>
    <row r="744" spans="1:16" x14ac:dyDescent="0.25">
      <c r="A744" s="1">
        <v>42748</v>
      </c>
      <c r="B744">
        <v>11</v>
      </c>
      <c r="C744">
        <v>1</v>
      </c>
      <c r="D744">
        <v>24289.838900000002</v>
      </c>
      <c r="E744">
        <f>INDEX(Stores[region],MATCH(Sales[[#This Row],[store_no]],Stores[store_no],0))</f>
        <v>1</v>
      </c>
      <c r="F744" t="str">
        <f>INDEX(Stores[storetype],MATCH(Sales[[#This Row],[store_no]],Stores[store_no],0))</f>
        <v>A</v>
      </c>
      <c r="G744" t="str">
        <f>INDEX(Stores[location_city],MATCH(Sales[[#This Row],[store_no]],Stores[store_no],0))</f>
        <v>Cleveland</v>
      </c>
      <c r="H744" t="str">
        <f>INDEX(Stores[location_state],MATCH(Sales[[#This Row],[store_no]],Stores[store_no],0))</f>
        <v>Ohio</v>
      </c>
      <c r="I744">
        <f>INDEX(Stores[sqft],MATCH(Sales[[#This Row],[store_no]],Stores[store_no],0))</f>
        <v>192400</v>
      </c>
      <c r="J744" s="4" t="str">
        <f>INDEX(Departments[dept_name],MATCH(Sales[[#This Row],[dept_no]],Departments[dept_no],0))</f>
        <v>Automotive</v>
      </c>
      <c r="K744" s="4" t="str">
        <f>CONCATENATE(Sales[[#This Row],[region]],Sales[[#This Row],[storetype]])</f>
        <v>1A</v>
      </c>
      <c r="L744" s="4">
        <f>INDEX(RegionStoreCount[Store Count],MATCH(Sales[[#This Row],[RegionStoretype]],RegionStoreCount[Region/Type],0))</f>
        <v>5</v>
      </c>
      <c r="M744" s="4">
        <f>AND(Sales[[#This Row],[date]]&lt;=TY_YTDMax,Sales[[#This Row],[date]]&gt;=TY_YTDMin)*Sales[[#This Row],[sales]]</f>
        <v>0</v>
      </c>
      <c r="N744" s="4">
        <f>AND(Sales[[#This Row],[date]]&lt;=LY_YTDMax,Sales[[#This Row],[date]]&gt;=LY_YTDMin)*Sales[[#This Row],[sales]]</f>
        <v>24289.838900000002</v>
      </c>
      <c r="O744" s="4">
        <f>AND(Sales[[#This Row],[date]]&gt;=YoY_Min,Sales[[#This Row],[date]]&lt;=TY_YTDMax)*(Sales[[#This Row],[sales]]/Sales[[#This Row],[sqft]])</f>
        <v>0</v>
      </c>
      <c r="P744" s="4">
        <f>SUMIF(Sales[RegionStoretype],Sales[[#This Row],[RegionStoretype]],Sales[YoY_SSF])/Sales[[#This Row],[Region_TypeCount]]</f>
        <v>59.469551530910678</v>
      </c>
    </row>
    <row r="745" spans="1:16" x14ac:dyDescent="0.25">
      <c r="A745" s="1">
        <v>42748</v>
      </c>
      <c r="B745">
        <v>11</v>
      </c>
      <c r="C745">
        <v>2</v>
      </c>
      <c r="D745">
        <v>20338.821</v>
      </c>
      <c r="E745">
        <f>INDEX(Stores[region],MATCH(Sales[[#This Row],[store_no]],Stores[store_no],0))</f>
        <v>1</v>
      </c>
      <c r="F745" t="str">
        <f>INDEX(Stores[storetype],MATCH(Sales[[#This Row],[store_no]],Stores[store_no],0))</f>
        <v>A</v>
      </c>
      <c r="G745" t="str">
        <f>INDEX(Stores[location_city],MATCH(Sales[[#This Row],[store_no]],Stores[store_no],0))</f>
        <v>Cleveland</v>
      </c>
      <c r="H745" t="str">
        <f>INDEX(Stores[location_state],MATCH(Sales[[#This Row],[store_no]],Stores[store_no],0))</f>
        <v>Ohio</v>
      </c>
      <c r="I745">
        <f>INDEX(Stores[sqft],MATCH(Sales[[#This Row],[store_no]],Stores[store_no],0))</f>
        <v>192400</v>
      </c>
      <c r="J745" s="4" t="str">
        <f>INDEX(Departments[dept_name],MATCH(Sales[[#This Row],[dept_no]],Departments[dept_no],0))</f>
        <v>Baby</v>
      </c>
      <c r="K745" s="4" t="str">
        <f>CONCATENATE(Sales[[#This Row],[region]],Sales[[#This Row],[storetype]])</f>
        <v>1A</v>
      </c>
      <c r="L745" s="4">
        <f>INDEX(RegionStoreCount[Store Count],MATCH(Sales[[#This Row],[RegionStoretype]],RegionStoreCount[Region/Type],0))</f>
        <v>5</v>
      </c>
      <c r="M745" s="4">
        <f>AND(Sales[[#This Row],[date]]&lt;=TY_YTDMax,Sales[[#This Row],[date]]&gt;=TY_YTDMin)*Sales[[#This Row],[sales]]</f>
        <v>0</v>
      </c>
      <c r="N745" s="4">
        <f>AND(Sales[[#This Row],[date]]&lt;=LY_YTDMax,Sales[[#This Row],[date]]&gt;=LY_YTDMin)*Sales[[#This Row],[sales]]</f>
        <v>20338.821</v>
      </c>
      <c r="O745" s="4">
        <f>AND(Sales[[#This Row],[date]]&gt;=YoY_Min,Sales[[#This Row],[date]]&lt;=TY_YTDMax)*(Sales[[#This Row],[sales]]/Sales[[#This Row],[sqft]])</f>
        <v>0</v>
      </c>
      <c r="P745" s="4">
        <f>SUMIF(Sales[RegionStoretype],Sales[[#This Row],[RegionStoretype]],Sales[YoY_SSF])/Sales[[#This Row],[Region_TypeCount]]</f>
        <v>59.469551530910678</v>
      </c>
    </row>
    <row r="746" spans="1:16" x14ac:dyDescent="0.25">
      <c r="A746" s="1">
        <v>42748</v>
      </c>
      <c r="B746">
        <v>11</v>
      </c>
      <c r="C746">
        <v>6</v>
      </c>
      <c r="D746">
        <v>52298.476300000002</v>
      </c>
      <c r="E746">
        <f>INDEX(Stores[region],MATCH(Sales[[#This Row],[store_no]],Stores[store_no],0))</f>
        <v>1</v>
      </c>
      <c r="F746" t="str">
        <f>INDEX(Stores[storetype],MATCH(Sales[[#This Row],[store_no]],Stores[store_no],0))</f>
        <v>A</v>
      </c>
      <c r="G746" t="str">
        <f>INDEX(Stores[location_city],MATCH(Sales[[#This Row],[store_no]],Stores[store_no],0))</f>
        <v>Cleveland</v>
      </c>
      <c r="H746" t="str">
        <f>INDEX(Stores[location_state],MATCH(Sales[[#This Row],[store_no]],Stores[store_no],0))</f>
        <v>Ohio</v>
      </c>
      <c r="I746">
        <f>INDEX(Stores[sqft],MATCH(Sales[[#This Row],[store_no]],Stores[store_no],0))</f>
        <v>192400</v>
      </c>
      <c r="J746" s="4" t="str">
        <f>INDEX(Departments[dept_name],MATCH(Sales[[#This Row],[dept_no]],Departments[dept_no],0))</f>
        <v>Computers</v>
      </c>
      <c r="K746" s="4" t="str">
        <f>CONCATENATE(Sales[[#This Row],[region]],Sales[[#This Row],[storetype]])</f>
        <v>1A</v>
      </c>
      <c r="L746" s="4">
        <f>INDEX(RegionStoreCount[Store Count],MATCH(Sales[[#This Row],[RegionStoretype]],RegionStoreCount[Region/Type],0))</f>
        <v>5</v>
      </c>
      <c r="M746" s="4">
        <f>AND(Sales[[#This Row],[date]]&lt;=TY_YTDMax,Sales[[#This Row],[date]]&gt;=TY_YTDMin)*Sales[[#This Row],[sales]]</f>
        <v>0</v>
      </c>
      <c r="N746" s="4">
        <f>AND(Sales[[#This Row],[date]]&lt;=LY_YTDMax,Sales[[#This Row],[date]]&gt;=LY_YTDMin)*Sales[[#This Row],[sales]]</f>
        <v>52298.476300000002</v>
      </c>
      <c r="O746" s="4">
        <f>AND(Sales[[#This Row],[date]]&gt;=YoY_Min,Sales[[#This Row],[date]]&lt;=TY_YTDMax)*(Sales[[#This Row],[sales]]/Sales[[#This Row],[sqft]])</f>
        <v>0</v>
      </c>
      <c r="P746" s="4">
        <f>SUMIF(Sales[RegionStoretype],Sales[[#This Row],[RegionStoretype]],Sales[YoY_SSF])/Sales[[#This Row],[Region_TypeCount]]</f>
        <v>59.469551530910678</v>
      </c>
    </row>
    <row r="747" spans="1:16" x14ac:dyDescent="0.25">
      <c r="A747" s="1">
        <v>42748</v>
      </c>
      <c r="B747">
        <v>12</v>
      </c>
      <c r="C747">
        <v>12</v>
      </c>
      <c r="D747">
        <v>29184.915099999998</v>
      </c>
      <c r="E747">
        <f>INDEX(Stores[region],MATCH(Sales[[#This Row],[store_no]],Stores[store_no],0))</f>
        <v>2</v>
      </c>
      <c r="F747" t="str">
        <f>INDEX(Stores[storetype],MATCH(Sales[[#This Row],[store_no]],Stores[store_no],0))</f>
        <v>B</v>
      </c>
      <c r="G747" t="str">
        <f>INDEX(Stores[location_city],MATCH(Sales[[#This Row],[store_no]],Stores[store_no],0))</f>
        <v>Indianapolis</v>
      </c>
      <c r="H747" t="str">
        <f>INDEX(Stores[location_state],MATCH(Sales[[#This Row],[store_no]],Stores[store_no],0))</f>
        <v>Indiana</v>
      </c>
      <c r="I747">
        <f>INDEX(Stores[sqft],MATCH(Sales[[#This Row],[store_no]],Stores[store_no],0))</f>
        <v>120800</v>
      </c>
      <c r="J747" s="4" t="str">
        <f>INDEX(Departments[dept_name],MATCH(Sales[[#This Row],[dept_no]],Departments[dept_no],0))</f>
        <v>Jewelery</v>
      </c>
      <c r="K747" s="4" t="str">
        <f>CONCATENATE(Sales[[#This Row],[region]],Sales[[#This Row],[storetype]])</f>
        <v>2B</v>
      </c>
      <c r="L747" s="4">
        <f>INDEX(RegionStoreCount[Store Count],MATCH(Sales[[#This Row],[RegionStoretype]],RegionStoreCount[Region/Type],0))</f>
        <v>6</v>
      </c>
      <c r="M747" s="4">
        <f>AND(Sales[[#This Row],[date]]&lt;=TY_YTDMax,Sales[[#This Row],[date]]&gt;=TY_YTDMin)*Sales[[#This Row],[sales]]</f>
        <v>0</v>
      </c>
      <c r="N747" s="4">
        <f>AND(Sales[[#This Row],[date]]&lt;=LY_YTDMax,Sales[[#This Row],[date]]&gt;=LY_YTDMin)*Sales[[#This Row],[sales]]</f>
        <v>29184.915099999998</v>
      </c>
      <c r="O747" s="4">
        <f>AND(Sales[[#This Row],[date]]&gt;=YoY_Min,Sales[[#This Row],[date]]&lt;=TY_YTDMax)*(Sales[[#This Row],[sales]]/Sales[[#This Row],[sqft]])</f>
        <v>0</v>
      </c>
      <c r="P747" s="4">
        <f>SUMIF(Sales[RegionStoretype],Sales[[#This Row],[RegionStoretype]],Sales[YoY_SSF])/Sales[[#This Row],[Region_TypeCount]]</f>
        <v>58.393757732919049</v>
      </c>
    </row>
    <row r="748" spans="1:16" x14ac:dyDescent="0.25">
      <c r="A748" s="1">
        <v>42748</v>
      </c>
      <c r="B748">
        <v>12</v>
      </c>
      <c r="C748">
        <v>20</v>
      </c>
      <c r="D748">
        <v>22283.808400000005</v>
      </c>
      <c r="E748">
        <f>INDEX(Stores[region],MATCH(Sales[[#This Row],[store_no]],Stores[store_no],0))</f>
        <v>2</v>
      </c>
      <c r="F748" t="str">
        <f>INDEX(Stores[storetype],MATCH(Sales[[#This Row],[store_no]],Stores[store_no],0))</f>
        <v>B</v>
      </c>
      <c r="G748" t="str">
        <f>INDEX(Stores[location_city],MATCH(Sales[[#This Row],[store_no]],Stores[store_no],0))</f>
        <v>Indianapolis</v>
      </c>
      <c r="H748" t="str">
        <f>INDEX(Stores[location_state],MATCH(Sales[[#This Row],[store_no]],Stores[store_no],0))</f>
        <v>Indiana</v>
      </c>
      <c r="I748">
        <f>INDEX(Stores[sqft],MATCH(Sales[[#This Row],[store_no]],Stores[store_no],0))</f>
        <v>120800</v>
      </c>
      <c r="J748" s="4" t="str">
        <f>INDEX(Departments[dept_name],MATCH(Sales[[#This Row],[dept_no]],Departments[dept_no],0))</f>
        <v>Toys</v>
      </c>
      <c r="K748" s="4" t="str">
        <f>CONCATENATE(Sales[[#This Row],[region]],Sales[[#This Row],[storetype]])</f>
        <v>2B</v>
      </c>
      <c r="L748" s="4">
        <f>INDEX(RegionStoreCount[Store Count],MATCH(Sales[[#This Row],[RegionStoretype]],RegionStoreCount[Region/Type],0))</f>
        <v>6</v>
      </c>
      <c r="M748" s="4">
        <f>AND(Sales[[#This Row],[date]]&lt;=TY_YTDMax,Sales[[#This Row],[date]]&gt;=TY_YTDMin)*Sales[[#This Row],[sales]]</f>
        <v>0</v>
      </c>
      <c r="N748" s="4">
        <f>AND(Sales[[#This Row],[date]]&lt;=LY_YTDMax,Sales[[#This Row],[date]]&gt;=LY_YTDMin)*Sales[[#This Row],[sales]]</f>
        <v>22283.808400000005</v>
      </c>
      <c r="O748" s="4">
        <f>AND(Sales[[#This Row],[date]]&gt;=YoY_Min,Sales[[#This Row],[date]]&lt;=TY_YTDMax)*(Sales[[#This Row],[sales]]/Sales[[#This Row],[sqft]])</f>
        <v>0</v>
      </c>
      <c r="P748" s="4">
        <f>SUMIF(Sales[RegionStoretype],Sales[[#This Row],[RegionStoretype]],Sales[YoY_SSF])/Sales[[#This Row],[Region_TypeCount]]</f>
        <v>58.393757732919049</v>
      </c>
    </row>
    <row r="749" spans="1:16" x14ac:dyDescent="0.25">
      <c r="A749" s="1">
        <v>42748</v>
      </c>
      <c r="B749">
        <v>13</v>
      </c>
      <c r="C749">
        <v>5</v>
      </c>
      <c r="D749">
        <v>202218.17979999998</v>
      </c>
      <c r="E749">
        <f>INDEX(Stores[region],MATCH(Sales[[#This Row],[store_no]],Stores[store_no],0))</f>
        <v>3</v>
      </c>
      <c r="F749" t="str">
        <f>INDEX(Stores[storetype],MATCH(Sales[[#This Row],[store_no]],Stores[store_no],0))</f>
        <v>A</v>
      </c>
      <c r="G749" t="str">
        <f>INDEX(Stores[location_city],MATCH(Sales[[#This Row],[store_no]],Stores[store_no],0))</f>
        <v>Overland Park</v>
      </c>
      <c r="H749" t="str">
        <f>INDEX(Stores[location_state],MATCH(Sales[[#This Row],[store_no]],Stores[store_no],0))</f>
        <v>Kansas</v>
      </c>
      <c r="I749">
        <f>INDEX(Stores[sqft],MATCH(Sales[[#This Row],[store_no]],Stores[store_no],0))</f>
        <v>201000</v>
      </c>
      <c r="J749" s="4" t="str">
        <f>INDEX(Departments[dept_name],MATCH(Sales[[#This Row],[dept_no]],Departments[dept_no],0))</f>
        <v>Clothing</v>
      </c>
      <c r="K749" s="4" t="str">
        <f>CONCATENATE(Sales[[#This Row],[region]],Sales[[#This Row],[storetype]])</f>
        <v>3A</v>
      </c>
      <c r="L749" s="4">
        <f>INDEX(RegionStoreCount[Store Count],MATCH(Sales[[#This Row],[RegionStoretype]],RegionStoreCount[Region/Type],0))</f>
        <v>9</v>
      </c>
      <c r="M749" s="4">
        <f>AND(Sales[[#This Row],[date]]&lt;=TY_YTDMax,Sales[[#This Row],[date]]&gt;=TY_YTDMin)*Sales[[#This Row],[sales]]</f>
        <v>0</v>
      </c>
      <c r="N749" s="4">
        <f>AND(Sales[[#This Row],[date]]&lt;=LY_YTDMax,Sales[[#This Row],[date]]&gt;=LY_YTDMin)*Sales[[#This Row],[sales]]</f>
        <v>202218.17979999998</v>
      </c>
      <c r="O749" s="4">
        <f>AND(Sales[[#This Row],[date]]&gt;=YoY_Min,Sales[[#This Row],[date]]&lt;=TY_YTDMax)*(Sales[[#This Row],[sales]]/Sales[[#This Row],[sqft]])</f>
        <v>0</v>
      </c>
      <c r="P749" s="4">
        <f>SUMIF(Sales[RegionStoretype],Sales[[#This Row],[RegionStoretype]],Sales[YoY_SSF])/Sales[[#This Row],[Region_TypeCount]]</f>
        <v>53.603836561720975</v>
      </c>
    </row>
    <row r="750" spans="1:16" x14ac:dyDescent="0.25">
      <c r="A750" s="1">
        <v>42748</v>
      </c>
      <c r="B750">
        <v>13</v>
      </c>
      <c r="C750">
        <v>6</v>
      </c>
      <c r="D750">
        <v>17928.910900000003</v>
      </c>
      <c r="E750">
        <f>INDEX(Stores[region],MATCH(Sales[[#This Row],[store_no]],Stores[store_no],0))</f>
        <v>3</v>
      </c>
      <c r="F750" t="str">
        <f>INDEX(Stores[storetype],MATCH(Sales[[#This Row],[store_no]],Stores[store_no],0))</f>
        <v>A</v>
      </c>
      <c r="G750" t="str">
        <f>INDEX(Stores[location_city],MATCH(Sales[[#This Row],[store_no]],Stores[store_no],0))</f>
        <v>Overland Park</v>
      </c>
      <c r="H750" t="str">
        <f>INDEX(Stores[location_state],MATCH(Sales[[#This Row],[store_no]],Stores[store_no],0))</f>
        <v>Kansas</v>
      </c>
      <c r="I750">
        <f>INDEX(Stores[sqft],MATCH(Sales[[#This Row],[store_no]],Stores[store_no],0))</f>
        <v>201000</v>
      </c>
      <c r="J750" s="4" t="str">
        <f>INDEX(Departments[dept_name],MATCH(Sales[[#This Row],[dept_no]],Departments[dept_no],0))</f>
        <v>Computers</v>
      </c>
      <c r="K750" s="4" t="str">
        <f>CONCATENATE(Sales[[#This Row],[region]],Sales[[#This Row],[storetype]])</f>
        <v>3A</v>
      </c>
      <c r="L750" s="4">
        <f>INDEX(RegionStoreCount[Store Count],MATCH(Sales[[#This Row],[RegionStoretype]],RegionStoreCount[Region/Type],0))</f>
        <v>9</v>
      </c>
      <c r="M750" s="4">
        <f>AND(Sales[[#This Row],[date]]&lt;=TY_YTDMax,Sales[[#This Row],[date]]&gt;=TY_YTDMin)*Sales[[#This Row],[sales]]</f>
        <v>0</v>
      </c>
      <c r="N750" s="4">
        <f>AND(Sales[[#This Row],[date]]&lt;=LY_YTDMax,Sales[[#This Row],[date]]&gt;=LY_YTDMin)*Sales[[#This Row],[sales]]</f>
        <v>17928.910900000003</v>
      </c>
      <c r="O750" s="4">
        <f>AND(Sales[[#This Row],[date]]&gt;=YoY_Min,Sales[[#This Row],[date]]&lt;=TY_YTDMax)*(Sales[[#This Row],[sales]]/Sales[[#This Row],[sqft]])</f>
        <v>0</v>
      </c>
      <c r="P750" s="4">
        <f>SUMIF(Sales[RegionStoretype],Sales[[#This Row],[RegionStoretype]],Sales[YoY_SSF])/Sales[[#This Row],[Region_TypeCount]]</f>
        <v>53.603836561720975</v>
      </c>
    </row>
    <row r="751" spans="1:16" x14ac:dyDescent="0.25">
      <c r="A751" s="1">
        <v>42748</v>
      </c>
      <c r="B751">
        <v>13</v>
      </c>
      <c r="C751">
        <v>10</v>
      </c>
      <c r="D751">
        <v>18676.172699999999</v>
      </c>
      <c r="E751">
        <f>INDEX(Stores[region],MATCH(Sales[[#This Row],[store_no]],Stores[store_no],0))</f>
        <v>3</v>
      </c>
      <c r="F751" t="str">
        <f>INDEX(Stores[storetype],MATCH(Sales[[#This Row],[store_no]],Stores[store_no],0))</f>
        <v>A</v>
      </c>
      <c r="G751" t="str">
        <f>INDEX(Stores[location_city],MATCH(Sales[[#This Row],[store_no]],Stores[store_no],0))</f>
        <v>Overland Park</v>
      </c>
      <c r="H751" t="str">
        <f>INDEX(Stores[location_state],MATCH(Sales[[#This Row],[store_no]],Stores[store_no],0))</f>
        <v>Kansas</v>
      </c>
      <c r="I751">
        <f>INDEX(Stores[sqft],MATCH(Sales[[#This Row],[store_no]],Stores[store_no],0))</f>
        <v>201000</v>
      </c>
      <c r="J751" s="4" t="str">
        <f>INDEX(Departments[dept_name],MATCH(Sales[[#This Row],[dept_no]],Departments[dept_no],0))</f>
        <v>Health</v>
      </c>
      <c r="K751" s="4" t="str">
        <f>CONCATENATE(Sales[[#This Row],[region]],Sales[[#This Row],[storetype]])</f>
        <v>3A</v>
      </c>
      <c r="L751" s="4">
        <f>INDEX(RegionStoreCount[Store Count],MATCH(Sales[[#This Row],[RegionStoretype]],RegionStoreCount[Region/Type],0))</f>
        <v>9</v>
      </c>
      <c r="M751" s="4">
        <f>AND(Sales[[#This Row],[date]]&lt;=TY_YTDMax,Sales[[#This Row],[date]]&gt;=TY_YTDMin)*Sales[[#This Row],[sales]]</f>
        <v>0</v>
      </c>
      <c r="N751" s="4">
        <f>AND(Sales[[#This Row],[date]]&lt;=LY_YTDMax,Sales[[#This Row],[date]]&gt;=LY_YTDMin)*Sales[[#This Row],[sales]]</f>
        <v>18676.172699999999</v>
      </c>
      <c r="O751" s="4">
        <f>AND(Sales[[#This Row],[date]]&gt;=YoY_Min,Sales[[#This Row],[date]]&lt;=TY_YTDMax)*(Sales[[#This Row],[sales]]/Sales[[#This Row],[sqft]])</f>
        <v>0</v>
      </c>
      <c r="P751" s="4">
        <f>SUMIF(Sales[RegionStoretype],Sales[[#This Row],[RegionStoretype]],Sales[YoY_SSF])/Sales[[#This Row],[Region_TypeCount]]</f>
        <v>53.603836561720975</v>
      </c>
    </row>
    <row r="752" spans="1:16" x14ac:dyDescent="0.25">
      <c r="A752" s="1">
        <v>42748</v>
      </c>
      <c r="B752">
        <v>14</v>
      </c>
      <c r="C752">
        <v>16</v>
      </c>
      <c r="D752">
        <v>8305.3603999999996</v>
      </c>
      <c r="E752">
        <f>INDEX(Stores[region],MATCH(Sales[[#This Row],[store_no]],Stores[store_no],0))</f>
        <v>3</v>
      </c>
      <c r="F752" t="str">
        <f>INDEX(Stores[storetype],MATCH(Sales[[#This Row],[store_no]],Stores[store_no],0))</f>
        <v>A</v>
      </c>
      <c r="G752" t="str">
        <f>INDEX(Stores[location_city],MATCH(Sales[[#This Row],[store_no]],Stores[store_no],0))</f>
        <v>Bismarck</v>
      </c>
      <c r="H752" t="str">
        <f>INDEX(Stores[location_state],MATCH(Sales[[#This Row],[store_no]],Stores[store_no],0))</f>
        <v>North Dakota</v>
      </c>
      <c r="I752">
        <f>INDEX(Stores[sqft],MATCH(Sales[[#This Row],[store_no]],Stores[store_no],0))</f>
        <v>96400</v>
      </c>
      <c r="J752" s="4" t="str">
        <f>INDEX(Departments[dept_name],MATCH(Sales[[#This Row],[dept_no]],Departments[dept_no],0))</f>
        <v>Outdoors</v>
      </c>
      <c r="K752" s="4" t="str">
        <f>CONCATENATE(Sales[[#This Row],[region]],Sales[[#This Row],[storetype]])</f>
        <v>3A</v>
      </c>
      <c r="L752" s="4">
        <f>INDEX(RegionStoreCount[Store Count],MATCH(Sales[[#This Row],[RegionStoretype]],RegionStoreCount[Region/Type],0))</f>
        <v>9</v>
      </c>
      <c r="M752" s="4">
        <f>AND(Sales[[#This Row],[date]]&lt;=TY_YTDMax,Sales[[#This Row],[date]]&gt;=TY_YTDMin)*Sales[[#This Row],[sales]]</f>
        <v>0</v>
      </c>
      <c r="N752" s="4">
        <f>AND(Sales[[#This Row],[date]]&lt;=LY_YTDMax,Sales[[#This Row],[date]]&gt;=LY_YTDMin)*Sales[[#This Row],[sales]]</f>
        <v>8305.3603999999996</v>
      </c>
      <c r="O752" s="4">
        <f>AND(Sales[[#This Row],[date]]&gt;=YoY_Min,Sales[[#This Row],[date]]&lt;=TY_YTDMax)*(Sales[[#This Row],[sales]]/Sales[[#This Row],[sqft]])</f>
        <v>0</v>
      </c>
      <c r="P752" s="4">
        <f>SUMIF(Sales[RegionStoretype],Sales[[#This Row],[RegionStoretype]],Sales[YoY_SSF])/Sales[[#This Row],[Region_TypeCount]]</f>
        <v>53.603836561720975</v>
      </c>
    </row>
    <row r="753" spans="1:16" x14ac:dyDescent="0.25">
      <c r="A753" s="1">
        <v>42748</v>
      </c>
      <c r="B753">
        <v>15</v>
      </c>
      <c r="C753">
        <v>1</v>
      </c>
      <c r="D753">
        <v>14288.188499999998</v>
      </c>
      <c r="E753">
        <f>INDEX(Stores[region],MATCH(Sales[[#This Row],[store_no]],Stores[store_no],0))</f>
        <v>2</v>
      </c>
      <c r="F753" t="str">
        <f>INDEX(Stores[storetype],MATCH(Sales[[#This Row],[store_no]],Stores[store_no],0))</f>
        <v>B</v>
      </c>
      <c r="G753" t="str">
        <f>INDEX(Stores[location_city],MATCH(Sales[[#This Row],[store_no]],Stores[store_no],0))</f>
        <v>Rochester</v>
      </c>
      <c r="H753" t="str">
        <f>INDEX(Stores[location_state],MATCH(Sales[[#This Row],[store_no]],Stores[store_no],0))</f>
        <v>Minnesota</v>
      </c>
      <c r="I753">
        <f>INDEX(Stores[sqft],MATCH(Sales[[#This Row],[store_no]],Stores[store_no],0))</f>
        <v>128100</v>
      </c>
      <c r="J753" s="4" t="str">
        <f>INDEX(Departments[dept_name],MATCH(Sales[[#This Row],[dept_no]],Departments[dept_no],0))</f>
        <v>Automotive</v>
      </c>
      <c r="K753" s="4" t="str">
        <f>CONCATENATE(Sales[[#This Row],[region]],Sales[[#This Row],[storetype]])</f>
        <v>2B</v>
      </c>
      <c r="L753" s="4">
        <f>INDEX(RegionStoreCount[Store Count],MATCH(Sales[[#This Row],[RegionStoretype]],RegionStoreCount[Region/Type],0))</f>
        <v>6</v>
      </c>
      <c r="M753" s="4">
        <f>AND(Sales[[#This Row],[date]]&lt;=TY_YTDMax,Sales[[#This Row],[date]]&gt;=TY_YTDMin)*Sales[[#This Row],[sales]]</f>
        <v>0</v>
      </c>
      <c r="N753" s="4">
        <f>AND(Sales[[#This Row],[date]]&lt;=LY_YTDMax,Sales[[#This Row],[date]]&gt;=LY_YTDMin)*Sales[[#This Row],[sales]]</f>
        <v>14288.188499999998</v>
      </c>
      <c r="O753" s="4">
        <f>AND(Sales[[#This Row],[date]]&gt;=YoY_Min,Sales[[#This Row],[date]]&lt;=TY_YTDMax)*(Sales[[#This Row],[sales]]/Sales[[#This Row],[sqft]])</f>
        <v>0</v>
      </c>
      <c r="P753" s="4">
        <f>SUMIF(Sales[RegionStoretype],Sales[[#This Row],[RegionStoretype]],Sales[YoY_SSF])/Sales[[#This Row],[Region_TypeCount]]</f>
        <v>58.393757732919049</v>
      </c>
    </row>
    <row r="754" spans="1:16" x14ac:dyDescent="0.25">
      <c r="A754" s="1">
        <v>42748</v>
      </c>
      <c r="B754">
        <v>15</v>
      </c>
      <c r="C754">
        <v>2</v>
      </c>
      <c r="D754">
        <v>34509.051099999997</v>
      </c>
      <c r="E754">
        <f>INDEX(Stores[region],MATCH(Sales[[#This Row],[store_no]],Stores[store_no],0))</f>
        <v>2</v>
      </c>
      <c r="F754" t="str">
        <f>INDEX(Stores[storetype],MATCH(Sales[[#This Row],[store_no]],Stores[store_no],0))</f>
        <v>B</v>
      </c>
      <c r="G754" t="str">
        <f>INDEX(Stores[location_city],MATCH(Sales[[#This Row],[store_no]],Stores[store_no],0))</f>
        <v>Rochester</v>
      </c>
      <c r="H754" t="str">
        <f>INDEX(Stores[location_state],MATCH(Sales[[#This Row],[store_no]],Stores[store_no],0))</f>
        <v>Minnesota</v>
      </c>
      <c r="I754">
        <f>INDEX(Stores[sqft],MATCH(Sales[[#This Row],[store_no]],Stores[store_no],0))</f>
        <v>128100</v>
      </c>
      <c r="J754" s="4" t="str">
        <f>INDEX(Departments[dept_name],MATCH(Sales[[#This Row],[dept_no]],Departments[dept_no],0))</f>
        <v>Baby</v>
      </c>
      <c r="K754" s="4" t="str">
        <f>CONCATENATE(Sales[[#This Row],[region]],Sales[[#This Row],[storetype]])</f>
        <v>2B</v>
      </c>
      <c r="L754" s="4">
        <f>INDEX(RegionStoreCount[Store Count],MATCH(Sales[[#This Row],[RegionStoretype]],RegionStoreCount[Region/Type],0))</f>
        <v>6</v>
      </c>
      <c r="M754" s="4">
        <f>AND(Sales[[#This Row],[date]]&lt;=TY_YTDMax,Sales[[#This Row],[date]]&gt;=TY_YTDMin)*Sales[[#This Row],[sales]]</f>
        <v>0</v>
      </c>
      <c r="N754" s="4">
        <f>AND(Sales[[#This Row],[date]]&lt;=LY_YTDMax,Sales[[#This Row],[date]]&gt;=LY_YTDMin)*Sales[[#This Row],[sales]]</f>
        <v>34509.051099999997</v>
      </c>
      <c r="O754" s="4">
        <f>AND(Sales[[#This Row],[date]]&gt;=YoY_Min,Sales[[#This Row],[date]]&lt;=TY_YTDMax)*(Sales[[#This Row],[sales]]/Sales[[#This Row],[sqft]])</f>
        <v>0</v>
      </c>
      <c r="P754" s="4">
        <f>SUMIF(Sales[RegionStoretype],Sales[[#This Row],[RegionStoretype]],Sales[YoY_SSF])/Sales[[#This Row],[Region_TypeCount]]</f>
        <v>58.393757732919049</v>
      </c>
    </row>
    <row r="755" spans="1:16" x14ac:dyDescent="0.25">
      <c r="A755" s="1">
        <v>42748</v>
      </c>
      <c r="B755">
        <v>15</v>
      </c>
      <c r="C755">
        <v>5</v>
      </c>
      <c r="D755">
        <v>42090.810700000002</v>
      </c>
      <c r="E755">
        <f>INDEX(Stores[region],MATCH(Sales[[#This Row],[store_no]],Stores[store_no],0))</f>
        <v>2</v>
      </c>
      <c r="F755" t="str">
        <f>INDEX(Stores[storetype],MATCH(Sales[[#This Row],[store_no]],Stores[store_no],0))</f>
        <v>B</v>
      </c>
      <c r="G755" t="str">
        <f>INDEX(Stores[location_city],MATCH(Sales[[#This Row],[store_no]],Stores[store_no],0))</f>
        <v>Rochester</v>
      </c>
      <c r="H755" t="str">
        <f>INDEX(Stores[location_state],MATCH(Sales[[#This Row],[store_no]],Stores[store_no],0))</f>
        <v>Minnesota</v>
      </c>
      <c r="I755">
        <f>INDEX(Stores[sqft],MATCH(Sales[[#This Row],[store_no]],Stores[store_no],0))</f>
        <v>128100</v>
      </c>
      <c r="J755" s="4" t="str">
        <f>INDEX(Departments[dept_name],MATCH(Sales[[#This Row],[dept_no]],Departments[dept_no],0))</f>
        <v>Clothing</v>
      </c>
      <c r="K755" s="4" t="str">
        <f>CONCATENATE(Sales[[#This Row],[region]],Sales[[#This Row],[storetype]])</f>
        <v>2B</v>
      </c>
      <c r="L755" s="4">
        <f>INDEX(RegionStoreCount[Store Count],MATCH(Sales[[#This Row],[RegionStoretype]],RegionStoreCount[Region/Type],0))</f>
        <v>6</v>
      </c>
      <c r="M755" s="4">
        <f>AND(Sales[[#This Row],[date]]&lt;=TY_YTDMax,Sales[[#This Row],[date]]&gt;=TY_YTDMin)*Sales[[#This Row],[sales]]</f>
        <v>0</v>
      </c>
      <c r="N755" s="4">
        <f>AND(Sales[[#This Row],[date]]&lt;=LY_YTDMax,Sales[[#This Row],[date]]&gt;=LY_YTDMin)*Sales[[#This Row],[sales]]</f>
        <v>42090.810700000002</v>
      </c>
      <c r="O755" s="4">
        <f>AND(Sales[[#This Row],[date]]&gt;=YoY_Min,Sales[[#This Row],[date]]&lt;=TY_YTDMax)*(Sales[[#This Row],[sales]]/Sales[[#This Row],[sqft]])</f>
        <v>0</v>
      </c>
      <c r="P755" s="4">
        <f>SUMIF(Sales[RegionStoretype],Sales[[#This Row],[RegionStoretype]],Sales[YoY_SSF])/Sales[[#This Row],[Region_TypeCount]]</f>
        <v>58.393757732919049</v>
      </c>
    </row>
    <row r="756" spans="1:16" x14ac:dyDescent="0.25">
      <c r="A756" s="1">
        <v>42748</v>
      </c>
      <c r="B756">
        <v>15</v>
      </c>
      <c r="C756">
        <v>7</v>
      </c>
      <c r="D756">
        <v>20012.624199999998</v>
      </c>
      <c r="E756">
        <f>INDEX(Stores[region],MATCH(Sales[[#This Row],[store_no]],Stores[store_no],0))</f>
        <v>2</v>
      </c>
      <c r="F756" t="str">
        <f>INDEX(Stores[storetype],MATCH(Sales[[#This Row],[store_no]],Stores[store_no],0))</f>
        <v>B</v>
      </c>
      <c r="G756" t="str">
        <f>INDEX(Stores[location_city],MATCH(Sales[[#This Row],[store_no]],Stores[store_no],0))</f>
        <v>Rochester</v>
      </c>
      <c r="H756" t="str">
        <f>INDEX(Stores[location_state],MATCH(Sales[[#This Row],[store_no]],Stores[store_no],0))</f>
        <v>Minnesota</v>
      </c>
      <c r="I756">
        <f>INDEX(Stores[sqft],MATCH(Sales[[#This Row],[store_no]],Stores[store_no],0))</f>
        <v>128100</v>
      </c>
      <c r="J756" s="4" t="str">
        <f>INDEX(Departments[dept_name],MATCH(Sales[[#This Row],[dept_no]],Departments[dept_no],0))</f>
        <v>Electronics</v>
      </c>
      <c r="K756" s="4" t="str">
        <f>CONCATENATE(Sales[[#This Row],[region]],Sales[[#This Row],[storetype]])</f>
        <v>2B</v>
      </c>
      <c r="L756" s="4">
        <f>INDEX(RegionStoreCount[Store Count],MATCH(Sales[[#This Row],[RegionStoretype]],RegionStoreCount[Region/Type],0))</f>
        <v>6</v>
      </c>
      <c r="M756" s="4">
        <f>AND(Sales[[#This Row],[date]]&lt;=TY_YTDMax,Sales[[#This Row],[date]]&gt;=TY_YTDMin)*Sales[[#This Row],[sales]]</f>
        <v>0</v>
      </c>
      <c r="N756" s="4">
        <f>AND(Sales[[#This Row],[date]]&lt;=LY_YTDMax,Sales[[#This Row],[date]]&gt;=LY_YTDMin)*Sales[[#This Row],[sales]]</f>
        <v>20012.624199999998</v>
      </c>
      <c r="O756" s="4">
        <f>AND(Sales[[#This Row],[date]]&gt;=YoY_Min,Sales[[#This Row],[date]]&lt;=TY_YTDMax)*(Sales[[#This Row],[sales]]/Sales[[#This Row],[sqft]])</f>
        <v>0</v>
      </c>
      <c r="P756" s="4">
        <f>SUMIF(Sales[RegionStoretype],Sales[[#This Row],[RegionStoretype]],Sales[YoY_SSF])/Sales[[#This Row],[Region_TypeCount]]</f>
        <v>58.393757732919049</v>
      </c>
    </row>
    <row r="757" spans="1:16" x14ac:dyDescent="0.25">
      <c r="A757" s="1">
        <v>42748</v>
      </c>
      <c r="B757">
        <v>16</v>
      </c>
      <c r="C757">
        <v>2</v>
      </c>
      <c r="D757">
        <v>74353.920799999993</v>
      </c>
      <c r="E757">
        <f>INDEX(Stores[region],MATCH(Sales[[#This Row],[store_no]],Stores[store_no],0))</f>
        <v>2</v>
      </c>
      <c r="F757" t="str">
        <f>INDEX(Stores[storetype],MATCH(Sales[[#This Row],[store_no]],Stores[store_no],0))</f>
        <v>B</v>
      </c>
      <c r="G757" t="str">
        <f>INDEX(Stores[location_city],MATCH(Sales[[#This Row],[store_no]],Stores[store_no],0))</f>
        <v>Saint Paul</v>
      </c>
      <c r="H757" t="str">
        <f>INDEX(Stores[location_state],MATCH(Sales[[#This Row],[store_no]],Stores[store_no],0))</f>
        <v>Minnesota</v>
      </c>
      <c r="I757">
        <f>INDEX(Stores[sqft],MATCH(Sales[[#This Row],[store_no]],Stores[store_no],0))</f>
        <v>180400</v>
      </c>
      <c r="J757" s="4" t="str">
        <f>INDEX(Departments[dept_name],MATCH(Sales[[#This Row],[dept_no]],Departments[dept_no],0))</f>
        <v>Baby</v>
      </c>
      <c r="K757" s="4" t="str">
        <f>CONCATENATE(Sales[[#This Row],[region]],Sales[[#This Row],[storetype]])</f>
        <v>2B</v>
      </c>
      <c r="L757" s="4">
        <f>INDEX(RegionStoreCount[Store Count],MATCH(Sales[[#This Row],[RegionStoretype]],RegionStoreCount[Region/Type],0))</f>
        <v>6</v>
      </c>
      <c r="M757" s="4">
        <f>AND(Sales[[#This Row],[date]]&lt;=TY_YTDMax,Sales[[#This Row],[date]]&gt;=TY_YTDMin)*Sales[[#This Row],[sales]]</f>
        <v>0</v>
      </c>
      <c r="N757" s="4">
        <f>AND(Sales[[#This Row],[date]]&lt;=LY_YTDMax,Sales[[#This Row],[date]]&gt;=LY_YTDMin)*Sales[[#This Row],[sales]]</f>
        <v>74353.920799999993</v>
      </c>
      <c r="O757" s="4">
        <f>AND(Sales[[#This Row],[date]]&gt;=YoY_Min,Sales[[#This Row],[date]]&lt;=TY_YTDMax)*(Sales[[#This Row],[sales]]/Sales[[#This Row],[sqft]])</f>
        <v>0</v>
      </c>
      <c r="P757" s="4">
        <f>SUMIF(Sales[RegionStoretype],Sales[[#This Row],[RegionStoretype]],Sales[YoY_SSF])/Sales[[#This Row],[Region_TypeCount]]</f>
        <v>58.393757732919049</v>
      </c>
    </row>
    <row r="758" spans="1:16" x14ac:dyDescent="0.25">
      <c r="A758" s="1">
        <v>42748</v>
      </c>
      <c r="B758">
        <v>16</v>
      </c>
      <c r="C758">
        <v>7</v>
      </c>
      <c r="D758">
        <v>25145.543000000001</v>
      </c>
      <c r="E758">
        <f>INDEX(Stores[region],MATCH(Sales[[#This Row],[store_no]],Stores[store_no],0))</f>
        <v>2</v>
      </c>
      <c r="F758" t="str">
        <f>INDEX(Stores[storetype],MATCH(Sales[[#This Row],[store_no]],Stores[store_no],0))</f>
        <v>B</v>
      </c>
      <c r="G758" t="str">
        <f>INDEX(Stores[location_city],MATCH(Sales[[#This Row],[store_no]],Stores[store_no],0))</f>
        <v>Saint Paul</v>
      </c>
      <c r="H758" t="str">
        <f>INDEX(Stores[location_state],MATCH(Sales[[#This Row],[store_no]],Stores[store_no],0))</f>
        <v>Minnesota</v>
      </c>
      <c r="I758">
        <f>INDEX(Stores[sqft],MATCH(Sales[[#This Row],[store_no]],Stores[store_no],0))</f>
        <v>180400</v>
      </c>
      <c r="J758" s="4" t="str">
        <f>INDEX(Departments[dept_name],MATCH(Sales[[#This Row],[dept_no]],Departments[dept_no],0))</f>
        <v>Electronics</v>
      </c>
      <c r="K758" s="4" t="str">
        <f>CONCATENATE(Sales[[#This Row],[region]],Sales[[#This Row],[storetype]])</f>
        <v>2B</v>
      </c>
      <c r="L758" s="4">
        <f>INDEX(RegionStoreCount[Store Count],MATCH(Sales[[#This Row],[RegionStoretype]],RegionStoreCount[Region/Type],0))</f>
        <v>6</v>
      </c>
      <c r="M758" s="4">
        <f>AND(Sales[[#This Row],[date]]&lt;=TY_YTDMax,Sales[[#This Row],[date]]&gt;=TY_YTDMin)*Sales[[#This Row],[sales]]</f>
        <v>0</v>
      </c>
      <c r="N758" s="4">
        <f>AND(Sales[[#This Row],[date]]&lt;=LY_YTDMax,Sales[[#This Row],[date]]&gt;=LY_YTDMin)*Sales[[#This Row],[sales]]</f>
        <v>25145.543000000001</v>
      </c>
      <c r="O758" s="4">
        <f>AND(Sales[[#This Row],[date]]&gt;=YoY_Min,Sales[[#This Row],[date]]&lt;=TY_YTDMax)*(Sales[[#This Row],[sales]]/Sales[[#This Row],[sqft]])</f>
        <v>0</v>
      </c>
      <c r="P758" s="4">
        <f>SUMIF(Sales[RegionStoretype],Sales[[#This Row],[RegionStoretype]],Sales[YoY_SSF])/Sales[[#This Row],[Region_TypeCount]]</f>
        <v>58.393757732919049</v>
      </c>
    </row>
    <row r="759" spans="1:16" x14ac:dyDescent="0.25">
      <c r="A759" s="1">
        <v>42748</v>
      </c>
      <c r="B759">
        <v>16</v>
      </c>
      <c r="C759">
        <v>12</v>
      </c>
      <c r="D759">
        <v>80824.373500000002</v>
      </c>
      <c r="E759">
        <f>INDEX(Stores[region],MATCH(Sales[[#This Row],[store_no]],Stores[store_no],0))</f>
        <v>2</v>
      </c>
      <c r="F759" t="str">
        <f>INDEX(Stores[storetype],MATCH(Sales[[#This Row],[store_no]],Stores[store_no],0))</f>
        <v>B</v>
      </c>
      <c r="G759" t="str">
        <f>INDEX(Stores[location_city],MATCH(Sales[[#This Row],[store_no]],Stores[store_no],0))</f>
        <v>Saint Paul</v>
      </c>
      <c r="H759" t="str">
        <f>INDEX(Stores[location_state],MATCH(Sales[[#This Row],[store_no]],Stores[store_no],0))</f>
        <v>Minnesota</v>
      </c>
      <c r="I759">
        <f>INDEX(Stores[sqft],MATCH(Sales[[#This Row],[store_no]],Stores[store_no],0))</f>
        <v>180400</v>
      </c>
      <c r="J759" s="4" t="str">
        <f>INDEX(Departments[dept_name],MATCH(Sales[[#This Row],[dept_no]],Departments[dept_no],0))</f>
        <v>Jewelery</v>
      </c>
      <c r="K759" s="4" t="str">
        <f>CONCATENATE(Sales[[#This Row],[region]],Sales[[#This Row],[storetype]])</f>
        <v>2B</v>
      </c>
      <c r="L759" s="4">
        <f>INDEX(RegionStoreCount[Store Count],MATCH(Sales[[#This Row],[RegionStoretype]],RegionStoreCount[Region/Type],0))</f>
        <v>6</v>
      </c>
      <c r="M759" s="4">
        <f>AND(Sales[[#This Row],[date]]&lt;=TY_YTDMax,Sales[[#This Row],[date]]&gt;=TY_YTDMin)*Sales[[#This Row],[sales]]</f>
        <v>0</v>
      </c>
      <c r="N759" s="4">
        <f>AND(Sales[[#This Row],[date]]&lt;=LY_YTDMax,Sales[[#This Row],[date]]&gt;=LY_YTDMin)*Sales[[#This Row],[sales]]</f>
        <v>80824.373500000002</v>
      </c>
      <c r="O759" s="4">
        <f>AND(Sales[[#This Row],[date]]&gt;=YoY_Min,Sales[[#This Row],[date]]&lt;=TY_YTDMax)*(Sales[[#This Row],[sales]]/Sales[[#This Row],[sqft]])</f>
        <v>0</v>
      </c>
      <c r="P759" s="4">
        <f>SUMIF(Sales[RegionStoretype],Sales[[#This Row],[RegionStoretype]],Sales[YoY_SSF])/Sales[[#This Row],[Region_TypeCount]]</f>
        <v>58.393757732919049</v>
      </c>
    </row>
    <row r="760" spans="1:16" x14ac:dyDescent="0.25">
      <c r="A760" s="1">
        <v>42748</v>
      </c>
      <c r="B760">
        <v>16</v>
      </c>
      <c r="C760">
        <v>20</v>
      </c>
      <c r="D760">
        <v>42255.723300000005</v>
      </c>
      <c r="E760">
        <f>INDEX(Stores[region],MATCH(Sales[[#This Row],[store_no]],Stores[store_no],0))</f>
        <v>2</v>
      </c>
      <c r="F760" t="str">
        <f>INDEX(Stores[storetype],MATCH(Sales[[#This Row],[store_no]],Stores[store_no],0))</f>
        <v>B</v>
      </c>
      <c r="G760" t="str">
        <f>INDEX(Stores[location_city],MATCH(Sales[[#This Row],[store_no]],Stores[store_no],0))</f>
        <v>Saint Paul</v>
      </c>
      <c r="H760" t="str">
        <f>INDEX(Stores[location_state],MATCH(Sales[[#This Row],[store_no]],Stores[store_no],0))</f>
        <v>Minnesota</v>
      </c>
      <c r="I760">
        <f>INDEX(Stores[sqft],MATCH(Sales[[#This Row],[store_no]],Stores[store_no],0))</f>
        <v>180400</v>
      </c>
      <c r="J760" s="4" t="str">
        <f>INDEX(Departments[dept_name],MATCH(Sales[[#This Row],[dept_no]],Departments[dept_no],0))</f>
        <v>Toys</v>
      </c>
      <c r="K760" s="4" t="str">
        <f>CONCATENATE(Sales[[#This Row],[region]],Sales[[#This Row],[storetype]])</f>
        <v>2B</v>
      </c>
      <c r="L760" s="4">
        <f>INDEX(RegionStoreCount[Store Count],MATCH(Sales[[#This Row],[RegionStoretype]],RegionStoreCount[Region/Type],0))</f>
        <v>6</v>
      </c>
      <c r="M760" s="4">
        <f>AND(Sales[[#This Row],[date]]&lt;=TY_YTDMax,Sales[[#This Row],[date]]&gt;=TY_YTDMin)*Sales[[#This Row],[sales]]</f>
        <v>0</v>
      </c>
      <c r="N760" s="4">
        <f>AND(Sales[[#This Row],[date]]&lt;=LY_YTDMax,Sales[[#This Row],[date]]&gt;=LY_YTDMin)*Sales[[#This Row],[sales]]</f>
        <v>42255.723300000005</v>
      </c>
      <c r="O760" s="4">
        <f>AND(Sales[[#This Row],[date]]&gt;=YoY_Min,Sales[[#This Row],[date]]&lt;=TY_YTDMax)*(Sales[[#This Row],[sales]]/Sales[[#This Row],[sqft]])</f>
        <v>0</v>
      </c>
      <c r="P760" s="4">
        <f>SUMIF(Sales[RegionStoretype],Sales[[#This Row],[RegionStoretype]],Sales[YoY_SSF])/Sales[[#This Row],[Region_TypeCount]]</f>
        <v>58.393757732919049</v>
      </c>
    </row>
    <row r="761" spans="1:16" x14ac:dyDescent="0.25">
      <c r="A761" s="1">
        <v>42748</v>
      </c>
      <c r="B761">
        <v>18</v>
      </c>
      <c r="C761">
        <v>4</v>
      </c>
      <c r="D761">
        <v>23524.97</v>
      </c>
      <c r="E761">
        <f>INDEX(Stores[region],MATCH(Sales[[#This Row],[store_no]],Stores[store_no],0))</f>
        <v>2</v>
      </c>
      <c r="F761" t="str">
        <f>INDEX(Stores[storetype],MATCH(Sales[[#This Row],[store_no]],Stores[store_no],0))</f>
        <v>B</v>
      </c>
      <c r="G761" t="str">
        <f>INDEX(Stores[location_city],MATCH(Sales[[#This Row],[store_no]],Stores[store_no],0))</f>
        <v>Chicago</v>
      </c>
      <c r="H761" t="str">
        <f>INDEX(Stores[location_state],MATCH(Sales[[#This Row],[store_no]],Stores[store_no],0))</f>
        <v>Illinois</v>
      </c>
      <c r="I761">
        <f>INDEX(Stores[sqft],MATCH(Sales[[#This Row],[store_no]],Stores[store_no],0))</f>
        <v>120700</v>
      </c>
      <c r="J761" s="4" t="str">
        <f>INDEX(Departments[dept_name],MATCH(Sales[[#This Row],[dept_no]],Departments[dept_no],0))</f>
        <v>Books</v>
      </c>
      <c r="K761" s="4" t="str">
        <f>CONCATENATE(Sales[[#This Row],[region]],Sales[[#This Row],[storetype]])</f>
        <v>2B</v>
      </c>
      <c r="L761" s="4">
        <f>INDEX(RegionStoreCount[Store Count],MATCH(Sales[[#This Row],[RegionStoretype]],RegionStoreCount[Region/Type],0))</f>
        <v>6</v>
      </c>
      <c r="M761" s="4">
        <f>AND(Sales[[#This Row],[date]]&lt;=TY_YTDMax,Sales[[#This Row],[date]]&gt;=TY_YTDMin)*Sales[[#This Row],[sales]]</f>
        <v>0</v>
      </c>
      <c r="N761" s="4">
        <f>AND(Sales[[#This Row],[date]]&lt;=LY_YTDMax,Sales[[#This Row],[date]]&gt;=LY_YTDMin)*Sales[[#This Row],[sales]]</f>
        <v>23524.97</v>
      </c>
      <c r="O761" s="4">
        <f>AND(Sales[[#This Row],[date]]&gt;=YoY_Min,Sales[[#This Row],[date]]&lt;=TY_YTDMax)*(Sales[[#This Row],[sales]]/Sales[[#This Row],[sqft]])</f>
        <v>0</v>
      </c>
      <c r="P761" s="4">
        <f>SUMIF(Sales[RegionStoretype],Sales[[#This Row],[RegionStoretype]],Sales[YoY_SSF])/Sales[[#This Row],[Region_TypeCount]]</f>
        <v>58.393757732919049</v>
      </c>
    </row>
    <row r="762" spans="1:16" x14ac:dyDescent="0.25">
      <c r="A762" s="1">
        <v>42748</v>
      </c>
      <c r="B762">
        <v>18</v>
      </c>
      <c r="C762">
        <v>11</v>
      </c>
      <c r="D762">
        <v>35795.7307</v>
      </c>
      <c r="E762">
        <f>INDEX(Stores[region],MATCH(Sales[[#This Row],[store_no]],Stores[store_no],0))</f>
        <v>2</v>
      </c>
      <c r="F762" t="str">
        <f>INDEX(Stores[storetype],MATCH(Sales[[#This Row],[store_no]],Stores[store_no],0))</f>
        <v>B</v>
      </c>
      <c r="G762" t="str">
        <f>INDEX(Stores[location_city],MATCH(Sales[[#This Row],[store_no]],Stores[store_no],0))</f>
        <v>Chicago</v>
      </c>
      <c r="H762" t="str">
        <f>INDEX(Stores[location_state],MATCH(Sales[[#This Row],[store_no]],Stores[store_no],0))</f>
        <v>Illinois</v>
      </c>
      <c r="I762">
        <f>INDEX(Stores[sqft],MATCH(Sales[[#This Row],[store_no]],Stores[store_no],0))</f>
        <v>120700</v>
      </c>
      <c r="J762" s="4" t="str">
        <f>INDEX(Departments[dept_name],MATCH(Sales[[#This Row],[dept_no]],Departments[dept_no],0))</f>
        <v>Home</v>
      </c>
      <c r="K762" s="4" t="str">
        <f>CONCATENATE(Sales[[#This Row],[region]],Sales[[#This Row],[storetype]])</f>
        <v>2B</v>
      </c>
      <c r="L762" s="4">
        <f>INDEX(RegionStoreCount[Store Count],MATCH(Sales[[#This Row],[RegionStoretype]],RegionStoreCount[Region/Type],0))</f>
        <v>6</v>
      </c>
      <c r="M762" s="4">
        <f>AND(Sales[[#This Row],[date]]&lt;=TY_YTDMax,Sales[[#This Row],[date]]&gt;=TY_YTDMin)*Sales[[#This Row],[sales]]</f>
        <v>0</v>
      </c>
      <c r="N762" s="4">
        <f>AND(Sales[[#This Row],[date]]&lt;=LY_YTDMax,Sales[[#This Row],[date]]&gt;=LY_YTDMin)*Sales[[#This Row],[sales]]</f>
        <v>35795.7307</v>
      </c>
      <c r="O762" s="4">
        <f>AND(Sales[[#This Row],[date]]&gt;=YoY_Min,Sales[[#This Row],[date]]&lt;=TY_YTDMax)*(Sales[[#This Row],[sales]]/Sales[[#This Row],[sqft]])</f>
        <v>0</v>
      </c>
      <c r="P762" s="4">
        <f>SUMIF(Sales[RegionStoretype],Sales[[#This Row],[RegionStoretype]],Sales[YoY_SSF])/Sales[[#This Row],[Region_TypeCount]]</f>
        <v>58.393757732919049</v>
      </c>
    </row>
    <row r="763" spans="1:16" x14ac:dyDescent="0.25">
      <c r="A763" s="1">
        <v>42748</v>
      </c>
      <c r="B763">
        <v>18</v>
      </c>
      <c r="C763">
        <v>13</v>
      </c>
      <c r="D763">
        <v>90375.066300000006</v>
      </c>
      <c r="E763">
        <f>INDEX(Stores[region],MATCH(Sales[[#This Row],[store_no]],Stores[store_no],0))</f>
        <v>2</v>
      </c>
      <c r="F763" t="str">
        <f>INDEX(Stores[storetype],MATCH(Sales[[#This Row],[store_no]],Stores[store_no],0))</f>
        <v>B</v>
      </c>
      <c r="G763" t="str">
        <f>INDEX(Stores[location_city],MATCH(Sales[[#This Row],[store_no]],Stores[store_no],0))</f>
        <v>Chicago</v>
      </c>
      <c r="H763" t="str">
        <f>INDEX(Stores[location_state],MATCH(Sales[[#This Row],[store_no]],Stores[store_no],0))</f>
        <v>Illinois</v>
      </c>
      <c r="I763">
        <f>INDEX(Stores[sqft],MATCH(Sales[[#This Row],[store_no]],Stores[store_no],0))</f>
        <v>120700</v>
      </c>
      <c r="J763" s="4" t="str">
        <f>INDEX(Departments[dept_name],MATCH(Sales[[#This Row],[dept_no]],Departments[dept_no],0))</f>
        <v>Kids</v>
      </c>
      <c r="K763" s="4" t="str">
        <f>CONCATENATE(Sales[[#This Row],[region]],Sales[[#This Row],[storetype]])</f>
        <v>2B</v>
      </c>
      <c r="L763" s="4">
        <f>INDEX(RegionStoreCount[Store Count],MATCH(Sales[[#This Row],[RegionStoretype]],RegionStoreCount[Region/Type],0))</f>
        <v>6</v>
      </c>
      <c r="M763" s="4">
        <f>AND(Sales[[#This Row],[date]]&lt;=TY_YTDMax,Sales[[#This Row],[date]]&gt;=TY_YTDMin)*Sales[[#This Row],[sales]]</f>
        <v>0</v>
      </c>
      <c r="N763" s="4">
        <f>AND(Sales[[#This Row],[date]]&lt;=LY_YTDMax,Sales[[#This Row],[date]]&gt;=LY_YTDMin)*Sales[[#This Row],[sales]]</f>
        <v>90375.066300000006</v>
      </c>
      <c r="O763" s="4">
        <f>AND(Sales[[#This Row],[date]]&gt;=YoY_Min,Sales[[#This Row],[date]]&lt;=TY_YTDMax)*(Sales[[#This Row],[sales]]/Sales[[#This Row],[sqft]])</f>
        <v>0</v>
      </c>
      <c r="P763" s="4">
        <f>SUMIF(Sales[RegionStoretype],Sales[[#This Row],[RegionStoretype]],Sales[YoY_SSF])/Sales[[#This Row],[Region_TypeCount]]</f>
        <v>58.393757732919049</v>
      </c>
    </row>
    <row r="764" spans="1:16" x14ac:dyDescent="0.25">
      <c r="A764" s="1">
        <v>42748</v>
      </c>
      <c r="B764">
        <v>18</v>
      </c>
      <c r="C764">
        <v>17</v>
      </c>
      <c r="D764">
        <v>52822.071899999995</v>
      </c>
      <c r="E764">
        <f>INDEX(Stores[region],MATCH(Sales[[#This Row],[store_no]],Stores[store_no],0))</f>
        <v>2</v>
      </c>
      <c r="F764" t="str">
        <f>INDEX(Stores[storetype],MATCH(Sales[[#This Row],[store_no]],Stores[store_no],0))</f>
        <v>B</v>
      </c>
      <c r="G764" t="str">
        <f>INDEX(Stores[location_city],MATCH(Sales[[#This Row],[store_no]],Stores[store_no],0))</f>
        <v>Chicago</v>
      </c>
      <c r="H764" t="str">
        <f>INDEX(Stores[location_state],MATCH(Sales[[#This Row],[store_no]],Stores[store_no],0))</f>
        <v>Illinois</v>
      </c>
      <c r="I764">
        <f>INDEX(Stores[sqft],MATCH(Sales[[#This Row],[store_no]],Stores[store_no],0))</f>
        <v>120700</v>
      </c>
      <c r="J764" s="4" t="str">
        <f>INDEX(Departments[dept_name],MATCH(Sales[[#This Row],[dept_no]],Departments[dept_no],0))</f>
        <v>Shoes</v>
      </c>
      <c r="K764" s="4" t="str">
        <f>CONCATENATE(Sales[[#This Row],[region]],Sales[[#This Row],[storetype]])</f>
        <v>2B</v>
      </c>
      <c r="L764" s="4">
        <f>INDEX(RegionStoreCount[Store Count],MATCH(Sales[[#This Row],[RegionStoretype]],RegionStoreCount[Region/Type],0))</f>
        <v>6</v>
      </c>
      <c r="M764" s="4">
        <f>AND(Sales[[#This Row],[date]]&lt;=TY_YTDMax,Sales[[#This Row],[date]]&gt;=TY_YTDMin)*Sales[[#This Row],[sales]]</f>
        <v>0</v>
      </c>
      <c r="N764" s="4">
        <f>AND(Sales[[#This Row],[date]]&lt;=LY_YTDMax,Sales[[#This Row],[date]]&gt;=LY_YTDMin)*Sales[[#This Row],[sales]]</f>
        <v>52822.071899999995</v>
      </c>
      <c r="O764" s="4">
        <f>AND(Sales[[#This Row],[date]]&gt;=YoY_Min,Sales[[#This Row],[date]]&lt;=TY_YTDMax)*(Sales[[#This Row],[sales]]/Sales[[#This Row],[sqft]])</f>
        <v>0</v>
      </c>
      <c r="P764" s="4">
        <f>SUMIF(Sales[RegionStoretype],Sales[[#This Row],[RegionStoretype]],Sales[YoY_SSF])/Sales[[#This Row],[Region_TypeCount]]</f>
        <v>58.393757732919049</v>
      </c>
    </row>
    <row r="765" spans="1:16" x14ac:dyDescent="0.25">
      <c r="A765" s="1">
        <v>42748</v>
      </c>
      <c r="B765">
        <v>19</v>
      </c>
      <c r="C765">
        <v>1</v>
      </c>
      <c r="D765">
        <v>33441.089999999997</v>
      </c>
      <c r="E765">
        <f>INDEX(Stores[region],MATCH(Sales[[#This Row],[store_no]],Stores[store_no],0))</f>
        <v>3</v>
      </c>
      <c r="F765" t="str">
        <f>INDEX(Stores[storetype],MATCH(Sales[[#This Row],[store_no]],Stores[store_no],0))</f>
        <v>A</v>
      </c>
      <c r="G765" t="str">
        <f>INDEX(Stores[location_city],MATCH(Sales[[#This Row],[store_no]],Stores[store_no],0))</f>
        <v>Des Moines</v>
      </c>
      <c r="H765" t="str">
        <f>INDEX(Stores[location_state],MATCH(Sales[[#This Row],[store_no]],Stores[store_no],0))</f>
        <v>Iowa</v>
      </c>
      <c r="I765">
        <f>INDEX(Stores[sqft],MATCH(Sales[[#This Row],[store_no]],Stores[store_no],0))</f>
        <v>197600</v>
      </c>
      <c r="J765" s="4" t="str">
        <f>INDEX(Departments[dept_name],MATCH(Sales[[#This Row],[dept_no]],Departments[dept_no],0))</f>
        <v>Automotive</v>
      </c>
      <c r="K765" s="4" t="str">
        <f>CONCATENATE(Sales[[#This Row],[region]],Sales[[#This Row],[storetype]])</f>
        <v>3A</v>
      </c>
      <c r="L765" s="4">
        <f>INDEX(RegionStoreCount[Store Count],MATCH(Sales[[#This Row],[RegionStoretype]],RegionStoreCount[Region/Type],0))</f>
        <v>9</v>
      </c>
      <c r="M765" s="4">
        <f>AND(Sales[[#This Row],[date]]&lt;=TY_YTDMax,Sales[[#This Row],[date]]&gt;=TY_YTDMin)*Sales[[#This Row],[sales]]</f>
        <v>0</v>
      </c>
      <c r="N765" s="4">
        <f>AND(Sales[[#This Row],[date]]&lt;=LY_YTDMax,Sales[[#This Row],[date]]&gt;=LY_YTDMin)*Sales[[#This Row],[sales]]</f>
        <v>33441.089999999997</v>
      </c>
      <c r="O765" s="4">
        <f>AND(Sales[[#This Row],[date]]&gt;=YoY_Min,Sales[[#This Row],[date]]&lt;=TY_YTDMax)*(Sales[[#This Row],[sales]]/Sales[[#This Row],[sqft]])</f>
        <v>0</v>
      </c>
      <c r="P765" s="4">
        <f>SUMIF(Sales[RegionStoretype],Sales[[#This Row],[RegionStoretype]],Sales[YoY_SSF])/Sales[[#This Row],[Region_TypeCount]]</f>
        <v>53.603836561720975</v>
      </c>
    </row>
    <row r="766" spans="1:16" x14ac:dyDescent="0.25">
      <c r="A766" s="1">
        <v>42748</v>
      </c>
      <c r="B766">
        <v>19</v>
      </c>
      <c r="C766">
        <v>11</v>
      </c>
      <c r="D766">
        <v>28787.276499999996</v>
      </c>
      <c r="E766">
        <f>INDEX(Stores[region],MATCH(Sales[[#This Row],[store_no]],Stores[store_no],0))</f>
        <v>3</v>
      </c>
      <c r="F766" t="str">
        <f>INDEX(Stores[storetype],MATCH(Sales[[#This Row],[store_no]],Stores[store_no],0))</f>
        <v>A</v>
      </c>
      <c r="G766" t="str">
        <f>INDEX(Stores[location_city],MATCH(Sales[[#This Row],[store_no]],Stores[store_no],0))</f>
        <v>Des Moines</v>
      </c>
      <c r="H766" t="str">
        <f>INDEX(Stores[location_state],MATCH(Sales[[#This Row],[store_no]],Stores[store_no],0))</f>
        <v>Iowa</v>
      </c>
      <c r="I766">
        <f>INDEX(Stores[sqft],MATCH(Sales[[#This Row],[store_no]],Stores[store_no],0))</f>
        <v>197600</v>
      </c>
      <c r="J766" s="4" t="str">
        <f>INDEX(Departments[dept_name],MATCH(Sales[[#This Row],[dept_no]],Departments[dept_no],0))</f>
        <v>Home</v>
      </c>
      <c r="K766" s="4" t="str">
        <f>CONCATENATE(Sales[[#This Row],[region]],Sales[[#This Row],[storetype]])</f>
        <v>3A</v>
      </c>
      <c r="L766" s="4">
        <f>INDEX(RegionStoreCount[Store Count],MATCH(Sales[[#This Row],[RegionStoretype]],RegionStoreCount[Region/Type],0))</f>
        <v>9</v>
      </c>
      <c r="M766" s="4">
        <f>AND(Sales[[#This Row],[date]]&lt;=TY_YTDMax,Sales[[#This Row],[date]]&gt;=TY_YTDMin)*Sales[[#This Row],[sales]]</f>
        <v>0</v>
      </c>
      <c r="N766" s="4">
        <f>AND(Sales[[#This Row],[date]]&lt;=LY_YTDMax,Sales[[#This Row],[date]]&gt;=LY_YTDMin)*Sales[[#This Row],[sales]]</f>
        <v>28787.276499999996</v>
      </c>
      <c r="O766" s="4">
        <f>AND(Sales[[#This Row],[date]]&gt;=YoY_Min,Sales[[#This Row],[date]]&lt;=TY_YTDMax)*(Sales[[#This Row],[sales]]/Sales[[#This Row],[sqft]])</f>
        <v>0</v>
      </c>
      <c r="P766" s="4">
        <f>SUMIF(Sales[RegionStoretype],Sales[[#This Row],[RegionStoretype]],Sales[YoY_SSF])/Sales[[#This Row],[Region_TypeCount]]</f>
        <v>53.603836561720975</v>
      </c>
    </row>
    <row r="767" spans="1:16" x14ac:dyDescent="0.25">
      <c r="A767" s="1">
        <v>42748</v>
      </c>
      <c r="B767">
        <v>19</v>
      </c>
      <c r="C767">
        <v>12</v>
      </c>
      <c r="D767">
        <v>38892.316399999996</v>
      </c>
      <c r="E767">
        <f>INDEX(Stores[region],MATCH(Sales[[#This Row],[store_no]],Stores[store_no],0))</f>
        <v>3</v>
      </c>
      <c r="F767" t="str">
        <f>INDEX(Stores[storetype],MATCH(Sales[[#This Row],[store_no]],Stores[store_no],0))</f>
        <v>A</v>
      </c>
      <c r="G767" t="str">
        <f>INDEX(Stores[location_city],MATCH(Sales[[#This Row],[store_no]],Stores[store_no],0))</f>
        <v>Des Moines</v>
      </c>
      <c r="H767" t="str">
        <f>INDEX(Stores[location_state],MATCH(Sales[[#This Row],[store_no]],Stores[store_no],0))</f>
        <v>Iowa</v>
      </c>
      <c r="I767">
        <f>INDEX(Stores[sqft],MATCH(Sales[[#This Row],[store_no]],Stores[store_no],0))</f>
        <v>197600</v>
      </c>
      <c r="J767" s="4" t="str">
        <f>INDEX(Departments[dept_name],MATCH(Sales[[#This Row],[dept_no]],Departments[dept_no],0))</f>
        <v>Jewelery</v>
      </c>
      <c r="K767" s="4" t="str">
        <f>CONCATENATE(Sales[[#This Row],[region]],Sales[[#This Row],[storetype]])</f>
        <v>3A</v>
      </c>
      <c r="L767" s="4">
        <f>INDEX(RegionStoreCount[Store Count],MATCH(Sales[[#This Row],[RegionStoretype]],RegionStoreCount[Region/Type],0))</f>
        <v>9</v>
      </c>
      <c r="M767" s="4">
        <f>AND(Sales[[#This Row],[date]]&lt;=TY_YTDMax,Sales[[#This Row],[date]]&gt;=TY_YTDMin)*Sales[[#This Row],[sales]]</f>
        <v>0</v>
      </c>
      <c r="N767" s="4">
        <f>AND(Sales[[#This Row],[date]]&lt;=LY_YTDMax,Sales[[#This Row],[date]]&gt;=LY_YTDMin)*Sales[[#This Row],[sales]]</f>
        <v>38892.316399999996</v>
      </c>
      <c r="O767" s="4">
        <f>AND(Sales[[#This Row],[date]]&gt;=YoY_Min,Sales[[#This Row],[date]]&lt;=TY_YTDMax)*(Sales[[#This Row],[sales]]/Sales[[#This Row],[sqft]])</f>
        <v>0</v>
      </c>
      <c r="P767" s="4">
        <f>SUMIF(Sales[RegionStoretype],Sales[[#This Row],[RegionStoretype]],Sales[YoY_SSF])/Sales[[#This Row],[Region_TypeCount]]</f>
        <v>53.603836561720975</v>
      </c>
    </row>
    <row r="768" spans="1:16" x14ac:dyDescent="0.25">
      <c r="A768" s="1">
        <v>42748</v>
      </c>
      <c r="B768">
        <v>20</v>
      </c>
      <c r="C768">
        <v>2</v>
      </c>
      <c r="D768">
        <v>21943.632099999999</v>
      </c>
      <c r="E768">
        <f>INDEX(Stores[region],MATCH(Sales[[#This Row],[store_no]],Stores[store_no],0))</f>
        <v>1</v>
      </c>
      <c r="F768" t="str">
        <f>INDEX(Stores[storetype],MATCH(Sales[[#This Row],[store_no]],Stores[store_no],0))</f>
        <v>A</v>
      </c>
      <c r="G768" t="str">
        <f>INDEX(Stores[location_city],MATCH(Sales[[#This Row],[store_no]],Stores[store_no],0))</f>
        <v>South Bend</v>
      </c>
      <c r="H768" t="str">
        <f>INDEX(Stores[location_state],MATCH(Sales[[#This Row],[store_no]],Stores[store_no],0))</f>
        <v>Indiana</v>
      </c>
      <c r="I768">
        <f>INDEX(Stores[sqft],MATCH(Sales[[#This Row],[store_no]],Stores[store_no],0))</f>
        <v>39700</v>
      </c>
      <c r="J768" s="4" t="str">
        <f>INDEX(Departments[dept_name],MATCH(Sales[[#This Row],[dept_no]],Departments[dept_no],0))</f>
        <v>Baby</v>
      </c>
      <c r="K768" s="4" t="str">
        <f>CONCATENATE(Sales[[#This Row],[region]],Sales[[#This Row],[storetype]])</f>
        <v>1A</v>
      </c>
      <c r="L768" s="4">
        <f>INDEX(RegionStoreCount[Store Count],MATCH(Sales[[#This Row],[RegionStoretype]],RegionStoreCount[Region/Type],0))</f>
        <v>5</v>
      </c>
      <c r="M768" s="4">
        <f>AND(Sales[[#This Row],[date]]&lt;=TY_YTDMax,Sales[[#This Row],[date]]&gt;=TY_YTDMin)*Sales[[#This Row],[sales]]</f>
        <v>0</v>
      </c>
      <c r="N768" s="4">
        <f>AND(Sales[[#This Row],[date]]&lt;=LY_YTDMax,Sales[[#This Row],[date]]&gt;=LY_YTDMin)*Sales[[#This Row],[sales]]</f>
        <v>21943.632099999999</v>
      </c>
      <c r="O768" s="4">
        <f>AND(Sales[[#This Row],[date]]&gt;=YoY_Min,Sales[[#This Row],[date]]&lt;=TY_YTDMax)*(Sales[[#This Row],[sales]]/Sales[[#This Row],[sqft]])</f>
        <v>0</v>
      </c>
      <c r="P768" s="4">
        <f>SUMIF(Sales[RegionStoretype],Sales[[#This Row],[RegionStoretype]],Sales[YoY_SSF])/Sales[[#This Row],[Region_TypeCount]]</f>
        <v>59.469551530910678</v>
      </c>
    </row>
    <row r="769" spans="1:16" x14ac:dyDescent="0.25">
      <c r="A769" s="1">
        <v>42748</v>
      </c>
      <c r="B769">
        <v>20</v>
      </c>
      <c r="C769">
        <v>5</v>
      </c>
      <c r="D769">
        <v>174359.51579999999</v>
      </c>
      <c r="E769">
        <f>INDEX(Stores[region],MATCH(Sales[[#This Row],[store_no]],Stores[store_no],0))</f>
        <v>1</v>
      </c>
      <c r="F769" t="str">
        <f>INDEX(Stores[storetype],MATCH(Sales[[#This Row],[store_no]],Stores[store_no],0))</f>
        <v>A</v>
      </c>
      <c r="G769" t="str">
        <f>INDEX(Stores[location_city],MATCH(Sales[[#This Row],[store_no]],Stores[store_no],0))</f>
        <v>South Bend</v>
      </c>
      <c r="H769" t="str">
        <f>INDEX(Stores[location_state],MATCH(Sales[[#This Row],[store_no]],Stores[store_no],0))</f>
        <v>Indiana</v>
      </c>
      <c r="I769">
        <f>INDEX(Stores[sqft],MATCH(Sales[[#This Row],[store_no]],Stores[store_no],0))</f>
        <v>39700</v>
      </c>
      <c r="J769" s="4" t="str">
        <f>INDEX(Departments[dept_name],MATCH(Sales[[#This Row],[dept_no]],Departments[dept_no],0))</f>
        <v>Clothing</v>
      </c>
      <c r="K769" s="4" t="str">
        <f>CONCATENATE(Sales[[#This Row],[region]],Sales[[#This Row],[storetype]])</f>
        <v>1A</v>
      </c>
      <c r="L769" s="4">
        <f>INDEX(RegionStoreCount[Store Count],MATCH(Sales[[#This Row],[RegionStoretype]],RegionStoreCount[Region/Type],0))</f>
        <v>5</v>
      </c>
      <c r="M769" s="4">
        <f>AND(Sales[[#This Row],[date]]&lt;=TY_YTDMax,Sales[[#This Row],[date]]&gt;=TY_YTDMin)*Sales[[#This Row],[sales]]</f>
        <v>0</v>
      </c>
      <c r="N769" s="4">
        <f>AND(Sales[[#This Row],[date]]&lt;=LY_YTDMax,Sales[[#This Row],[date]]&gt;=LY_YTDMin)*Sales[[#This Row],[sales]]</f>
        <v>174359.51579999999</v>
      </c>
      <c r="O769" s="4">
        <f>AND(Sales[[#This Row],[date]]&gt;=YoY_Min,Sales[[#This Row],[date]]&lt;=TY_YTDMax)*(Sales[[#This Row],[sales]]/Sales[[#This Row],[sqft]])</f>
        <v>0</v>
      </c>
      <c r="P769" s="4">
        <f>SUMIF(Sales[RegionStoretype],Sales[[#This Row],[RegionStoretype]],Sales[YoY_SSF])/Sales[[#This Row],[Region_TypeCount]]</f>
        <v>59.469551530910678</v>
      </c>
    </row>
    <row r="770" spans="1:16" x14ac:dyDescent="0.25">
      <c r="A770" s="1">
        <v>42748</v>
      </c>
      <c r="B770">
        <v>21</v>
      </c>
      <c r="C770">
        <v>11</v>
      </c>
      <c r="D770">
        <v>85696.636999999988</v>
      </c>
      <c r="E770">
        <f>INDEX(Stores[region],MATCH(Sales[[#This Row],[store_no]],Stores[store_no],0))</f>
        <v>2</v>
      </c>
      <c r="F770" t="str">
        <f>INDEX(Stores[storetype],MATCH(Sales[[#This Row],[store_no]],Stores[store_no],0))</f>
        <v>B</v>
      </c>
      <c r="G770" t="str">
        <f>INDEX(Stores[location_city],MATCH(Sales[[#This Row],[store_no]],Stores[store_no],0))</f>
        <v>Madison</v>
      </c>
      <c r="H770" t="str">
        <f>INDEX(Stores[location_state],MATCH(Sales[[#This Row],[store_no]],Stores[store_no],0))</f>
        <v>Wisconsin</v>
      </c>
      <c r="I770">
        <f>INDEX(Stores[sqft],MATCH(Sales[[#This Row],[store_no]],Stores[store_no],0))</f>
        <v>206400</v>
      </c>
      <c r="J770" s="4" t="str">
        <f>INDEX(Departments[dept_name],MATCH(Sales[[#This Row],[dept_no]],Departments[dept_no],0))</f>
        <v>Home</v>
      </c>
      <c r="K770" s="4" t="str">
        <f>CONCATENATE(Sales[[#This Row],[region]],Sales[[#This Row],[storetype]])</f>
        <v>2B</v>
      </c>
      <c r="L770" s="4">
        <f>INDEX(RegionStoreCount[Store Count],MATCH(Sales[[#This Row],[RegionStoretype]],RegionStoreCount[Region/Type],0))</f>
        <v>6</v>
      </c>
      <c r="M770" s="4">
        <f>AND(Sales[[#This Row],[date]]&lt;=TY_YTDMax,Sales[[#This Row],[date]]&gt;=TY_YTDMin)*Sales[[#This Row],[sales]]</f>
        <v>0</v>
      </c>
      <c r="N770" s="4">
        <f>AND(Sales[[#This Row],[date]]&lt;=LY_YTDMax,Sales[[#This Row],[date]]&gt;=LY_YTDMin)*Sales[[#This Row],[sales]]</f>
        <v>85696.636999999988</v>
      </c>
      <c r="O770" s="4">
        <f>AND(Sales[[#This Row],[date]]&gt;=YoY_Min,Sales[[#This Row],[date]]&lt;=TY_YTDMax)*(Sales[[#This Row],[sales]]/Sales[[#This Row],[sqft]])</f>
        <v>0</v>
      </c>
      <c r="P770" s="4">
        <f>SUMIF(Sales[RegionStoretype],Sales[[#This Row],[RegionStoretype]],Sales[YoY_SSF])/Sales[[#This Row],[Region_TypeCount]]</f>
        <v>58.393757732919049</v>
      </c>
    </row>
    <row r="771" spans="1:16" x14ac:dyDescent="0.25">
      <c r="A771" s="1">
        <v>42748</v>
      </c>
      <c r="B771">
        <v>21</v>
      </c>
      <c r="C771">
        <v>15</v>
      </c>
      <c r="D771">
        <v>85654.682199999996</v>
      </c>
      <c r="E771">
        <f>INDEX(Stores[region],MATCH(Sales[[#This Row],[store_no]],Stores[store_no],0))</f>
        <v>2</v>
      </c>
      <c r="F771" t="str">
        <f>INDEX(Stores[storetype],MATCH(Sales[[#This Row],[store_no]],Stores[store_no],0))</f>
        <v>B</v>
      </c>
      <c r="G771" t="str">
        <f>INDEX(Stores[location_city],MATCH(Sales[[#This Row],[store_no]],Stores[store_no],0))</f>
        <v>Madison</v>
      </c>
      <c r="H771" t="str">
        <f>INDEX(Stores[location_state],MATCH(Sales[[#This Row],[store_no]],Stores[store_no],0))</f>
        <v>Wisconsin</v>
      </c>
      <c r="I771">
        <f>INDEX(Stores[sqft],MATCH(Sales[[#This Row],[store_no]],Stores[store_no],0))</f>
        <v>206400</v>
      </c>
      <c r="J771" s="4" t="str">
        <f>INDEX(Departments[dept_name],MATCH(Sales[[#This Row],[dept_no]],Departments[dept_no],0))</f>
        <v>Music</v>
      </c>
      <c r="K771" s="4" t="str">
        <f>CONCATENATE(Sales[[#This Row],[region]],Sales[[#This Row],[storetype]])</f>
        <v>2B</v>
      </c>
      <c r="L771" s="4">
        <f>INDEX(RegionStoreCount[Store Count],MATCH(Sales[[#This Row],[RegionStoretype]],RegionStoreCount[Region/Type],0))</f>
        <v>6</v>
      </c>
      <c r="M771" s="4">
        <f>AND(Sales[[#This Row],[date]]&lt;=TY_YTDMax,Sales[[#This Row],[date]]&gt;=TY_YTDMin)*Sales[[#This Row],[sales]]</f>
        <v>0</v>
      </c>
      <c r="N771" s="4">
        <f>AND(Sales[[#This Row],[date]]&lt;=LY_YTDMax,Sales[[#This Row],[date]]&gt;=LY_YTDMin)*Sales[[#This Row],[sales]]</f>
        <v>85654.682199999996</v>
      </c>
      <c r="O771" s="4">
        <f>AND(Sales[[#This Row],[date]]&gt;=YoY_Min,Sales[[#This Row],[date]]&lt;=TY_YTDMax)*(Sales[[#This Row],[sales]]/Sales[[#This Row],[sqft]])</f>
        <v>0</v>
      </c>
      <c r="P771" s="4">
        <f>SUMIF(Sales[RegionStoretype],Sales[[#This Row],[RegionStoretype]],Sales[YoY_SSF])/Sales[[#This Row],[Region_TypeCount]]</f>
        <v>58.393757732919049</v>
      </c>
    </row>
    <row r="772" spans="1:16" x14ac:dyDescent="0.25">
      <c r="A772" s="1">
        <v>42748</v>
      </c>
      <c r="B772">
        <v>21</v>
      </c>
      <c r="C772">
        <v>17</v>
      </c>
      <c r="D772">
        <v>45034.099099999999</v>
      </c>
      <c r="E772">
        <f>INDEX(Stores[region],MATCH(Sales[[#This Row],[store_no]],Stores[store_no],0))</f>
        <v>2</v>
      </c>
      <c r="F772" t="str">
        <f>INDEX(Stores[storetype],MATCH(Sales[[#This Row],[store_no]],Stores[store_no],0))</f>
        <v>B</v>
      </c>
      <c r="G772" t="str">
        <f>INDEX(Stores[location_city],MATCH(Sales[[#This Row],[store_no]],Stores[store_no],0))</f>
        <v>Madison</v>
      </c>
      <c r="H772" t="str">
        <f>INDEX(Stores[location_state],MATCH(Sales[[#This Row],[store_no]],Stores[store_no],0))</f>
        <v>Wisconsin</v>
      </c>
      <c r="I772">
        <f>INDEX(Stores[sqft],MATCH(Sales[[#This Row],[store_no]],Stores[store_no],0))</f>
        <v>206400</v>
      </c>
      <c r="J772" s="4" t="str">
        <f>INDEX(Departments[dept_name],MATCH(Sales[[#This Row],[dept_no]],Departments[dept_no],0))</f>
        <v>Shoes</v>
      </c>
      <c r="K772" s="4" t="str">
        <f>CONCATENATE(Sales[[#This Row],[region]],Sales[[#This Row],[storetype]])</f>
        <v>2B</v>
      </c>
      <c r="L772" s="4">
        <f>INDEX(RegionStoreCount[Store Count],MATCH(Sales[[#This Row],[RegionStoretype]],RegionStoreCount[Region/Type],0))</f>
        <v>6</v>
      </c>
      <c r="M772" s="4">
        <f>AND(Sales[[#This Row],[date]]&lt;=TY_YTDMax,Sales[[#This Row],[date]]&gt;=TY_YTDMin)*Sales[[#This Row],[sales]]</f>
        <v>0</v>
      </c>
      <c r="N772" s="4">
        <f>AND(Sales[[#This Row],[date]]&lt;=LY_YTDMax,Sales[[#This Row],[date]]&gt;=LY_YTDMin)*Sales[[#This Row],[sales]]</f>
        <v>45034.099099999999</v>
      </c>
      <c r="O772" s="4">
        <f>AND(Sales[[#This Row],[date]]&gt;=YoY_Min,Sales[[#This Row],[date]]&lt;=TY_YTDMax)*(Sales[[#This Row],[sales]]/Sales[[#This Row],[sqft]])</f>
        <v>0</v>
      </c>
      <c r="P772" s="4">
        <f>SUMIF(Sales[RegionStoretype],Sales[[#This Row],[RegionStoretype]],Sales[YoY_SSF])/Sales[[#This Row],[Region_TypeCount]]</f>
        <v>58.393757732919049</v>
      </c>
    </row>
    <row r="773" spans="1:16" x14ac:dyDescent="0.25">
      <c r="A773" s="1">
        <v>42748</v>
      </c>
      <c r="B773">
        <v>22</v>
      </c>
      <c r="C773">
        <v>17</v>
      </c>
      <c r="D773">
        <v>16451.442299999999</v>
      </c>
      <c r="E773">
        <f>INDEX(Stores[region],MATCH(Sales[[#This Row],[store_no]],Stores[store_no],0))</f>
        <v>3</v>
      </c>
      <c r="F773" t="str">
        <f>INDEX(Stores[storetype],MATCH(Sales[[#This Row],[store_no]],Stores[store_no],0))</f>
        <v>B</v>
      </c>
      <c r="G773" t="str">
        <f>INDEX(Stores[location_city],MATCH(Sales[[#This Row],[store_no]],Stores[store_no],0))</f>
        <v>Sioux Falls</v>
      </c>
      <c r="H773" t="str">
        <f>INDEX(Stores[location_state],MATCH(Sales[[#This Row],[store_no]],Stores[store_no],0))</f>
        <v>South Dakota</v>
      </c>
      <c r="I773">
        <f>INDEX(Stores[sqft],MATCH(Sales[[#This Row],[store_no]],Stores[store_no],0))</f>
        <v>57800</v>
      </c>
      <c r="J773" s="4" t="str">
        <f>INDEX(Departments[dept_name],MATCH(Sales[[#This Row],[dept_no]],Departments[dept_no],0))</f>
        <v>Shoes</v>
      </c>
      <c r="K773" s="4" t="str">
        <f>CONCATENATE(Sales[[#This Row],[region]],Sales[[#This Row],[storetype]])</f>
        <v>3B</v>
      </c>
      <c r="L773" s="4">
        <f>INDEX(RegionStoreCount[Store Count],MATCH(Sales[[#This Row],[RegionStoretype]],RegionStoreCount[Region/Type],0))</f>
        <v>4</v>
      </c>
      <c r="M773" s="4">
        <f>AND(Sales[[#This Row],[date]]&lt;=TY_YTDMax,Sales[[#This Row],[date]]&gt;=TY_YTDMin)*Sales[[#This Row],[sales]]</f>
        <v>0</v>
      </c>
      <c r="N773" s="4">
        <f>AND(Sales[[#This Row],[date]]&lt;=LY_YTDMax,Sales[[#This Row],[date]]&gt;=LY_YTDMin)*Sales[[#This Row],[sales]]</f>
        <v>16451.442299999999</v>
      </c>
      <c r="O773" s="4">
        <f>AND(Sales[[#This Row],[date]]&gt;=YoY_Min,Sales[[#This Row],[date]]&lt;=TY_YTDMax)*(Sales[[#This Row],[sales]]/Sales[[#This Row],[sqft]])</f>
        <v>0</v>
      </c>
      <c r="P773" s="4">
        <f>SUMIF(Sales[RegionStoretype],Sales[[#This Row],[RegionStoretype]],Sales[YoY_SSF])/Sales[[#This Row],[Region_TypeCount]]</f>
        <v>58.312187288105562</v>
      </c>
    </row>
    <row r="774" spans="1:16" x14ac:dyDescent="0.25">
      <c r="A774" s="1">
        <v>42748</v>
      </c>
      <c r="B774">
        <v>23</v>
      </c>
      <c r="C774">
        <v>14</v>
      </c>
      <c r="D774">
        <v>48047.099399999999</v>
      </c>
      <c r="E774">
        <f>INDEX(Stores[region],MATCH(Sales[[#This Row],[store_no]],Stores[store_no],0))</f>
        <v>3</v>
      </c>
      <c r="F774" t="str">
        <f>INDEX(Stores[storetype],MATCH(Sales[[#This Row],[store_no]],Stores[store_no],0))</f>
        <v>B</v>
      </c>
      <c r="G774" t="str">
        <f>INDEX(Stores[location_city],MATCH(Sales[[#This Row],[store_no]],Stores[store_no],0))</f>
        <v>Cedar Rapids</v>
      </c>
      <c r="H774" t="str">
        <f>INDEX(Stores[location_state],MATCH(Sales[[#This Row],[store_no]],Stores[store_no],0))</f>
        <v>Iowa</v>
      </c>
      <c r="I774">
        <f>INDEX(Stores[sqft],MATCH(Sales[[#This Row],[store_no]],Stores[store_no],0))</f>
        <v>123700</v>
      </c>
      <c r="J774" s="4" t="str">
        <f>INDEX(Departments[dept_name],MATCH(Sales[[#This Row],[dept_no]],Departments[dept_no],0))</f>
        <v>Movies</v>
      </c>
      <c r="K774" s="4" t="str">
        <f>CONCATENATE(Sales[[#This Row],[region]],Sales[[#This Row],[storetype]])</f>
        <v>3B</v>
      </c>
      <c r="L774" s="4">
        <f>INDEX(RegionStoreCount[Store Count],MATCH(Sales[[#This Row],[RegionStoretype]],RegionStoreCount[Region/Type],0))</f>
        <v>4</v>
      </c>
      <c r="M774" s="4">
        <f>AND(Sales[[#This Row],[date]]&lt;=TY_YTDMax,Sales[[#This Row],[date]]&gt;=TY_YTDMin)*Sales[[#This Row],[sales]]</f>
        <v>0</v>
      </c>
      <c r="N774" s="4">
        <f>AND(Sales[[#This Row],[date]]&lt;=LY_YTDMax,Sales[[#This Row],[date]]&gt;=LY_YTDMin)*Sales[[#This Row],[sales]]</f>
        <v>48047.099399999999</v>
      </c>
      <c r="O774" s="4">
        <f>AND(Sales[[#This Row],[date]]&gt;=YoY_Min,Sales[[#This Row],[date]]&lt;=TY_YTDMax)*(Sales[[#This Row],[sales]]/Sales[[#This Row],[sqft]])</f>
        <v>0</v>
      </c>
      <c r="P774" s="4">
        <f>SUMIF(Sales[RegionStoretype],Sales[[#This Row],[RegionStoretype]],Sales[YoY_SSF])/Sales[[#This Row],[Region_TypeCount]]</f>
        <v>58.312187288105562</v>
      </c>
    </row>
    <row r="775" spans="1:16" x14ac:dyDescent="0.25">
      <c r="A775" s="1">
        <v>42748</v>
      </c>
      <c r="B775">
        <v>24</v>
      </c>
      <c r="C775">
        <v>8</v>
      </c>
      <c r="D775">
        <v>17178.687600000001</v>
      </c>
      <c r="E775">
        <f>INDEX(Stores[region],MATCH(Sales[[#This Row],[store_no]],Stores[store_no],0))</f>
        <v>2</v>
      </c>
      <c r="F775" t="str">
        <f>INDEX(Stores[storetype],MATCH(Sales[[#This Row],[store_no]],Stores[store_no],0))</f>
        <v>A</v>
      </c>
      <c r="G775" t="str">
        <f>INDEX(Stores[location_city],MATCH(Sales[[#This Row],[store_no]],Stores[store_no],0))</f>
        <v>Winnetka</v>
      </c>
      <c r="H775" t="str">
        <f>INDEX(Stores[location_state],MATCH(Sales[[#This Row],[store_no]],Stores[store_no],0))</f>
        <v>Illinois</v>
      </c>
      <c r="I775">
        <f>INDEX(Stores[sqft],MATCH(Sales[[#This Row],[store_no]],Stores[store_no],0))</f>
        <v>207800</v>
      </c>
      <c r="J775" s="4" t="str">
        <f>INDEX(Departments[dept_name],MATCH(Sales[[#This Row],[dept_no]],Departments[dept_no],0))</f>
        <v>Games</v>
      </c>
      <c r="K775" s="4" t="str">
        <f>CONCATENATE(Sales[[#This Row],[region]],Sales[[#This Row],[storetype]])</f>
        <v>2A</v>
      </c>
      <c r="L775" s="4">
        <f>INDEX(RegionStoreCount[Store Count],MATCH(Sales[[#This Row],[RegionStoretype]],RegionStoreCount[Region/Type],0))</f>
        <v>5</v>
      </c>
      <c r="M775" s="4">
        <f>AND(Sales[[#This Row],[date]]&lt;=TY_YTDMax,Sales[[#This Row],[date]]&gt;=TY_YTDMin)*Sales[[#This Row],[sales]]</f>
        <v>0</v>
      </c>
      <c r="N775" s="4">
        <f>AND(Sales[[#This Row],[date]]&lt;=LY_YTDMax,Sales[[#This Row],[date]]&gt;=LY_YTDMin)*Sales[[#This Row],[sales]]</f>
        <v>17178.687600000001</v>
      </c>
      <c r="O775" s="4">
        <f>AND(Sales[[#This Row],[date]]&gt;=YoY_Min,Sales[[#This Row],[date]]&lt;=TY_YTDMax)*(Sales[[#This Row],[sales]]/Sales[[#This Row],[sqft]])</f>
        <v>0</v>
      </c>
      <c r="P775" s="4">
        <f>SUMIF(Sales[RegionStoretype],Sales[[#This Row],[RegionStoretype]],Sales[YoY_SSF])/Sales[[#This Row],[Region_TypeCount]]</f>
        <v>60.052789354368521</v>
      </c>
    </row>
    <row r="776" spans="1:16" x14ac:dyDescent="0.25">
      <c r="A776" s="1">
        <v>42748</v>
      </c>
      <c r="B776">
        <v>24</v>
      </c>
      <c r="C776">
        <v>17</v>
      </c>
      <c r="D776">
        <v>127469.51860000001</v>
      </c>
      <c r="E776">
        <f>INDEX(Stores[region],MATCH(Sales[[#This Row],[store_no]],Stores[store_no],0))</f>
        <v>2</v>
      </c>
      <c r="F776" t="str">
        <f>INDEX(Stores[storetype],MATCH(Sales[[#This Row],[store_no]],Stores[store_no],0))</f>
        <v>A</v>
      </c>
      <c r="G776" t="str">
        <f>INDEX(Stores[location_city],MATCH(Sales[[#This Row],[store_no]],Stores[store_no],0))</f>
        <v>Winnetka</v>
      </c>
      <c r="H776" t="str">
        <f>INDEX(Stores[location_state],MATCH(Sales[[#This Row],[store_no]],Stores[store_no],0))</f>
        <v>Illinois</v>
      </c>
      <c r="I776">
        <f>INDEX(Stores[sqft],MATCH(Sales[[#This Row],[store_no]],Stores[store_no],0))</f>
        <v>207800</v>
      </c>
      <c r="J776" s="4" t="str">
        <f>INDEX(Departments[dept_name],MATCH(Sales[[#This Row],[dept_no]],Departments[dept_no],0))</f>
        <v>Shoes</v>
      </c>
      <c r="K776" s="4" t="str">
        <f>CONCATENATE(Sales[[#This Row],[region]],Sales[[#This Row],[storetype]])</f>
        <v>2A</v>
      </c>
      <c r="L776" s="4">
        <f>INDEX(RegionStoreCount[Store Count],MATCH(Sales[[#This Row],[RegionStoretype]],RegionStoreCount[Region/Type],0))</f>
        <v>5</v>
      </c>
      <c r="M776" s="4">
        <f>AND(Sales[[#This Row],[date]]&lt;=TY_YTDMax,Sales[[#This Row],[date]]&gt;=TY_YTDMin)*Sales[[#This Row],[sales]]</f>
        <v>0</v>
      </c>
      <c r="N776" s="4">
        <f>AND(Sales[[#This Row],[date]]&lt;=LY_YTDMax,Sales[[#This Row],[date]]&gt;=LY_YTDMin)*Sales[[#This Row],[sales]]</f>
        <v>127469.51860000001</v>
      </c>
      <c r="O776" s="4">
        <f>AND(Sales[[#This Row],[date]]&gt;=YoY_Min,Sales[[#This Row],[date]]&lt;=TY_YTDMax)*(Sales[[#This Row],[sales]]/Sales[[#This Row],[sqft]])</f>
        <v>0</v>
      </c>
      <c r="P776" s="4">
        <f>SUMIF(Sales[RegionStoretype],Sales[[#This Row],[RegionStoretype]],Sales[YoY_SSF])/Sales[[#This Row],[Region_TypeCount]]</f>
        <v>60.052789354368521</v>
      </c>
    </row>
    <row r="777" spans="1:16" x14ac:dyDescent="0.25">
      <c r="A777" s="1">
        <v>42748</v>
      </c>
      <c r="B777">
        <v>25</v>
      </c>
      <c r="C777">
        <v>3</v>
      </c>
      <c r="D777">
        <v>88237.483199999988</v>
      </c>
      <c r="E777">
        <f>INDEX(Stores[region],MATCH(Sales[[#This Row],[store_no]],Stores[store_no],0))</f>
        <v>3</v>
      </c>
      <c r="F777" t="str">
        <f>INDEX(Stores[storetype],MATCH(Sales[[#This Row],[store_no]],Stores[store_no],0))</f>
        <v>B</v>
      </c>
      <c r="G777" t="str">
        <f>INDEX(Stores[location_city],MATCH(Sales[[#This Row],[store_no]],Stores[store_no],0))</f>
        <v>Kansas City</v>
      </c>
      <c r="H777" t="str">
        <f>INDEX(Stores[location_state],MATCH(Sales[[#This Row],[store_no]],Stores[store_no],0))</f>
        <v>Missouri</v>
      </c>
      <c r="I777">
        <f>INDEX(Stores[sqft],MATCH(Sales[[#This Row],[store_no]],Stores[store_no],0))</f>
        <v>92300</v>
      </c>
      <c r="J777" s="4" t="str">
        <f>INDEX(Departments[dept_name],MATCH(Sales[[#This Row],[dept_no]],Departments[dept_no],0))</f>
        <v>Beauty</v>
      </c>
      <c r="K777" s="4" t="str">
        <f>CONCATENATE(Sales[[#This Row],[region]],Sales[[#This Row],[storetype]])</f>
        <v>3B</v>
      </c>
      <c r="L777" s="4">
        <f>INDEX(RegionStoreCount[Store Count],MATCH(Sales[[#This Row],[RegionStoretype]],RegionStoreCount[Region/Type],0))</f>
        <v>4</v>
      </c>
      <c r="M777" s="4">
        <f>AND(Sales[[#This Row],[date]]&lt;=TY_YTDMax,Sales[[#This Row],[date]]&gt;=TY_YTDMin)*Sales[[#This Row],[sales]]</f>
        <v>0</v>
      </c>
      <c r="N777" s="4">
        <f>AND(Sales[[#This Row],[date]]&lt;=LY_YTDMax,Sales[[#This Row],[date]]&gt;=LY_YTDMin)*Sales[[#This Row],[sales]]</f>
        <v>88237.483199999988</v>
      </c>
      <c r="O777" s="4">
        <f>AND(Sales[[#This Row],[date]]&gt;=YoY_Min,Sales[[#This Row],[date]]&lt;=TY_YTDMax)*(Sales[[#This Row],[sales]]/Sales[[#This Row],[sqft]])</f>
        <v>0</v>
      </c>
      <c r="P777" s="4">
        <f>SUMIF(Sales[RegionStoretype],Sales[[#This Row],[RegionStoretype]],Sales[YoY_SSF])/Sales[[#This Row],[Region_TypeCount]]</f>
        <v>58.312187288105562</v>
      </c>
    </row>
    <row r="778" spans="1:16" x14ac:dyDescent="0.25">
      <c r="A778" s="1">
        <v>42748</v>
      </c>
      <c r="B778">
        <v>25</v>
      </c>
      <c r="C778">
        <v>11</v>
      </c>
      <c r="D778">
        <v>55320.289099999995</v>
      </c>
      <c r="E778">
        <f>INDEX(Stores[region],MATCH(Sales[[#This Row],[store_no]],Stores[store_no],0))</f>
        <v>3</v>
      </c>
      <c r="F778" t="str">
        <f>INDEX(Stores[storetype],MATCH(Sales[[#This Row],[store_no]],Stores[store_no],0))</f>
        <v>B</v>
      </c>
      <c r="G778" t="str">
        <f>INDEX(Stores[location_city],MATCH(Sales[[#This Row],[store_no]],Stores[store_no],0))</f>
        <v>Kansas City</v>
      </c>
      <c r="H778" t="str">
        <f>INDEX(Stores[location_state],MATCH(Sales[[#This Row],[store_no]],Stores[store_no],0))</f>
        <v>Missouri</v>
      </c>
      <c r="I778">
        <f>INDEX(Stores[sqft],MATCH(Sales[[#This Row],[store_no]],Stores[store_no],0))</f>
        <v>92300</v>
      </c>
      <c r="J778" s="4" t="str">
        <f>INDEX(Departments[dept_name],MATCH(Sales[[#This Row],[dept_no]],Departments[dept_no],0))</f>
        <v>Home</v>
      </c>
      <c r="K778" s="4" t="str">
        <f>CONCATENATE(Sales[[#This Row],[region]],Sales[[#This Row],[storetype]])</f>
        <v>3B</v>
      </c>
      <c r="L778" s="4">
        <f>INDEX(RegionStoreCount[Store Count],MATCH(Sales[[#This Row],[RegionStoretype]],RegionStoreCount[Region/Type],0))</f>
        <v>4</v>
      </c>
      <c r="M778" s="4">
        <f>AND(Sales[[#This Row],[date]]&lt;=TY_YTDMax,Sales[[#This Row],[date]]&gt;=TY_YTDMin)*Sales[[#This Row],[sales]]</f>
        <v>0</v>
      </c>
      <c r="N778" s="4">
        <f>AND(Sales[[#This Row],[date]]&lt;=LY_YTDMax,Sales[[#This Row],[date]]&gt;=LY_YTDMin)*Sales[[#This Row],[sales]]</f>
        <v>55320.289099999995</v>
      </c>
      <c r="O778" s="4">
        <f>AND(Sales[[#This Row],[date]]&gt;=YoY_Min,Sales[[#This Row],[date]]&lt;=TY_YTDMax)*(Sales[[#This Row],[sales]]/Sales[[#This Row],[sqft]])</f>
        <v>0</v>
      </c>
      <c r="P778" s="4">
        <f>SUMIF(Sales[RegionStoretype],Sales[[#This Row],[RegionStoretype]],Sales[YoY_SSF])/Sales[[#This Row],[Region_TypeCount]]</f>
        <v>58.312187288105562</v>
      </c>
    </row>
    <row r="779" spans="1:16" x14ac:dyDescent="0.25">
      <c r="A779" s="1">
        <v>42748</v>
      </c>
      <c r="B779">
        <v>25</v>
      </c>
      <c r="C779">
        <v>17</v>
      </c>
      <c r="D779">
        <v>60673.044899999994</v>
      </c>
      <c r="E779">
        <f>INDEX(Stores[region],MATCH(Sales[[#This Row],[store_no]],Stores[store_no],0))</f>
        <v>3</v>
      </c>
      <c r="F779" t="str">
        <f>INDEX(Stores[storetype],MATCH(Sales[[#This Row],[store_no]],Stores[store_no],0))</f>
        <v>B</v>
      </c>
      <c r="G779" t="str">
        <f>INDEX(Stores[location_city],MATCH(Sales[[#This Row],[store_no]],Stores[store_no],0))</f>
        <v>Kansas City</v>
      </c>
      <c r="H779" t="str">
        <f>INDEX(Stores[location_state],MATCH(Sales[[#This Row],[store_no]],Stores[store_no],0))</f>
        <v>Missouri</v>
      </c>
      <c r="I779">
        <f>INDEX(Stores[sqft],MATCH(Sales[[#This Row],[store_no]],Stores[store_no],0))</f>
        <v>92300</v>
      </c>
      <c r="J779" s="4" t="str">
        <f>INDEX(Departments[dept_name],MATCH(Sales[[#This Row],[dept_no]],Departments[dept_no],0))</f>
        <v>Shoes</v>
      </c>
      <c r="K779" s="4" t="str">
        <f>CONCATENATE(Sales[[#This Row],[region]],Sales[[#This Row],[storetype]])</f>
        <v>3B</v>
      </c>
      <c r="L779" s="4">
        <f>INDEX(RegionStoreCount[Store Count],MATCH(Sales[[#This Row],[RegionStoretype]],RegionStoreCount[Region/Type],0))</f>
        <v>4</v>
      </c>
      <c r="M779" s="4">
        <f>AND(Sales[[#This Row],[date]]&lt;=TY_YTDMax,Sales[[#This Row],[date]]&gt;=TY_YTDMin)*Sales[[#This Row],[sales]]</f>
        <v>0</v>
      </c>
      <c r="N779" s="4">
        <f>AND(Sales[[#This Row],[date]]&lt;=LY_YTDMax,Sales[[#This Row],[date]]&gt;=LY_YTDMin)*Sales[[#This Row],[sales]]</f>
        <v>60673.044899999994</v>
      </c>
      <c r="O779" s="4">
        <f>AND(Sales[[#This Row],[date]]&gt;=YoY_Min,Sales[[#This Row],[date]]&lt;=TY_YTDMax)*(Sales[[#This Row],[sales]]/Sales[[#This Row],[sqft]])</f>
        <v>0</v>
      </c>
      <c r="P779" s="4">
        <f>SUMIF(Sales[RegionStoretype],Sales[[#This Row],[RegionStoretype]],Sales[YoY_SSF])/Sales[[#This Row],[Region_TypeCount]]</f>
        <v>58.312187288105562</v>
      </c>
    </row>
    <row r="780" spans="1:16" x14ac:dyDescent="0.25">
      <c r="A780" s="1">
        <v>42748</v>
      </c>
      <c r="B780">
        <v>26</v>
      </c>
      <c r="C780">
        <v>4</v>
      </c>
      <c r="D780">
        <v>86424.002000000008</v>
      </c>
      <c r="E780">
        <f>INDEX(Stores[region],MATCH(Sales[[#This Row],[store_no]],Stores[store_no],0))</f>
        <v>2</v>
      </c>
      <c r="F780" t="str">
        <f>INDEX(Stores[storetype],MATCH(Sales[[#This Row],[store_no]],Stores[store_no],0))</f>
        <v>A</v>
      </c>
      <c r="G780" t="str">
        <f>INDEX(Stores[location_city],MATCH(Sales[[#This Row],[store_no]],Stores[store_no],0))</f>
        <v>Carmel</v>
      </c>
      <c r="H780" t="str">
        <f>INDEX(Stores[location_state],MATCH(Sales[[#This Row],[store_no]],Stores[store_no],0))</f>
        <v>Indiana</v>
      </c>
      <c r="I780">
        <f>INDEX(Stores[sqft],MATCH(Sales[[#This Row],[store_no]],Stores[store_no],0))</f>
        <v>198500</v>
      </c>
      <c r="J780" s="4" t="str">
        <f>INDEX(Departments[dept_name],MATCH(Sales[[#This Row],[dept_no]],Departments[dept_no],0))</f>
        <v>Books</v>
      </c>
      <c r="K780" s="4" t="str">
        <f>CONCATENATE(Sales[[#This Row],[region]],Sales[[#This Row],[storetype]])</f>
        <v>2A</v>
      </c>
      <c r="L780" s="4">
        <f>INDEX(RegionStoreCount[Store Count],MATCH(Sales[[#This Row],[RegionStoretype]],RegionStoreCount[Region/Type],0))</f>
        <v>5</v>
      </c>
      <c r="M780" s="4">
        <f>AND(Sales[[#This Row],[date]]&lt;=TY_YTDMax,Sales[[#This Row],[date]]&gt;=TY_YTDMin)*Sales[[#This Row],[sales]]</f>
        <v>0</v>
      </c>
      <c r="N780" s="4">
        <f>AND(Sales[[#This Row],[date]]&lt;=LY_YTDMax,Sales[[#This Row],[date]]&gt;=LY_YTDMin)*Sales[[#This Row],[sales]]</f>
        <v>86424.002000000008</v>
      </c>
      <c r="O780" s="4">
        <f>AND(Sales[[#This Row],[date]]&gt;=YoY_Min,Sales[[#This Row],[date]]&lt;=TY_YTDMax)*(Sales[[#This Row],[sales]]/Sales[[#This Row],[sqft]])</f>
        <v>0</v>
      </c>
      <c r="P780" s="4">
        <f>SUMIF(Sales[RegionStoretype],Sales[[#This Row],[RegionStoretype]],Sales[YoY_SSF])/Sales[[#This Row],[Region_TypeCount]]</f>
        <v>60.052789354368521</v>
      </c>
    </row>
    <row r="781" spans="1:16" x14ac:dyDescent="0.25">
      <c r="A781" s="1">
        <v>42748</v>
      </c>
      <c r="B781">
        <v>26</v>
      </c>
      <c r="C781">
        <v>5</v>
      </c>
      <c r="D781">
        <v>95600.853099999993</v>
      </c>
      <c r="E781">
        <f>INDEX(Stores[region],MATCH(Sales[[#This Row],[store_no]],Stores[store_no],0))</f>
        <v>2</v>
      </c>
      <c r="F781" t="str">
        <f>INDEX(Stores[storetype],MATCH(Sales[[#This Row],[store_no]],Stores[store_no],0))</f>
        <v>A</v>
      </c>
      <c r="G781" t="str">
        <f>INDEX(Stores[location_city],MATCH(Sales[[#This Row],[store_no]],Stores[store_no],0))</f>
        <v>Carmel</v>
      </c>
      <c r="H781" t="str">
        <f>INDEX(Stores[location_state],MATCH(Sales[[#This Row],[store_no]],Stores[store_no],0))</f>
        <v>Indiana</v>
      </c>
      <c r="I781">
        <f>INDEX(Stores[sqft],MATCH(Sales[[#This Row],[store_no]],Stores[store_no],0))</f>
        <v>198500</v>
      </c>
      <c r="J781" s="4" t="str">
        <f>INDEX(Departments[dept_name],MATCH(Sales[[#This Row],[dept_no]],Departments[dept_no],0))</f>
        <v>Clothing</v>
      </c>
      <c r="K781" s="4" t="str">
        <f>CONCATENATE(Sales[[#This Row],[region]],Sales[[#This Row],[storetype]])</f>
        <v>2A</v>
      </c>
      <c r="L781" s="4">
        <f>INDEX(RegionStoreCount[Store Count],MATCH(Sales[[#This Row],[RegionStoretype]],RegionStoreCount[Region/Type],0))</f>
        <v>5</v>
      </c>
      <c r="M781" s="4">
        <f>AND(Sales[[#This Row],[date]]&lt;=TY_YTDMax,Sales[[#This Row],[date]]&gt;=TY_YTDMin)*Sales[[#This Row],[sales]]</f>
        <v>0</v>
      </c>
      <c r="N781" s="4">
        <f>AND(Sales[[#This Row],[date]]&lt;=LY_YTDMax,Sales[[#This Row],[date]]&gt;=LY_YTDMin)*Sales[[#This Row],[sales]]</f>
        <v>95600.853099999993</v>
      </c>
      <c r="O781" s="4">
        <f>AND(Sales[[#This Row],[date]]&gt;=YoY_Min,Sales[[#This Row],[date]]&lt;=TY_YTDMax)*(Sales[[#This Row],[sales]]/Sales[[#This Row],[sqft]])</f>
        <v>0</v>
      </c>
      <c r="P781" s="4">
        <f>SUMIF(Sales[RegionStoretype],Sales[[#This Row],[RegionStoretype]],Sales[YoY_SSF])/Sales[[#This Row],[Region_TypeCount]]</f>
        <v>60.052789354368521</v>
      </c>
    </row>
    <row r="782" spans="1:16" x14ac:dyDescent="0.25">
      <c r="A782" s="1">
        <v>42748</v>
      </c>
      <c r="B782">
        <v>27</v>
      </c>
      <c r="C782">
        <v>12</v>
      </c>
      <c r="D782">
        <v>33989.299299999999</v>
      </c>
      <c r="E782">
        <f>INDEX(Stores[region],MATCH(Sales[[#This Row],[store_no]],Stores[store_no],0))</f>
        <v>3</v>
      </c>
      <c r="F782" t="str">
        <f>INDEX(Stores[storetype],MATCH(Sales[[#This Row],[store_no]],Stores[store_no],0))</f>
        <v>A</v>
      </c>
      <c r="G782" t="str">
        <f>INDEX(Stores[location_city],MATCH(Sales[[#This Row],[store_no]],Stores[store_no],0))</f>
        <v>Springfield</v>
      </c>
      <c r="H782" t="str">
        <f>INDEX(Stores[location_state],MATCH(Sales[[#This Row],[store_no]],Stores[store_no],0))</f>
        <v>Missouri</v>
      </c>
      <c r="I782">
        <f>INDEX(Stores[sqft],MATCH(Sales[[#This Row],[store_no]],Stores[store_no],0))</f>
        <v>158200</v>
      </c>
      <c r="J782" s="4" t="str">
        <f>INDEX(Departments[dept_name],MATCH(Sales[[#This Row],[dept_no]],Departments[dept_no],0))</f>
        <v>Jewelery</v>
      </c>
      <c r="K782" s="4" t="str">
        <f>CONCATENATE(Sales[[#This Row],[region]],Sales[[#This Row],[storetype]])</f>
        <v>3A</v>
      </c>
      <c r="L782" s="4">
        <f>INDEX(RegionStoreCount[Store Count],MATCH(Sales[[#This Row],[RegionStoretype]],RegionStoreCount[Region/Type],0))</f>
        <v>9</v>
      </c>
      <c r="M782" s="4">
        <f>AND(Sales[[#This Row],[date]]&lt;=TY_YTDMax,Sales[[#This Row],[date]]&gt;=TY_YTDMin)*Sales[[#This Row],[sales]]</f>
        <v>0</v>
      </c>
      <c r="N782" s="4">
        <f>AND(Sales[[#This Row],[date]]&lt;=LY_YTDMax,Sales[[#This Row],[date]]&gt;=LY_YTDMin)*Sales[[#This Row],[sales]]</f>
        <v>33989.299299999999</v>
      </c>
      <c r="O782" s="4">
        <f>AND(Sales[[#This Row],[date]]&gt;=YoY_Min,Sales[[#This Row],[date]]&lt;=TY_YTDMax)*(Sales[[#This Row],[sales]]/Sales[[#This Row],[sqft]])</f>
        <v>0</v>
      </c>
      <c r="P782" s="4">
        <f>SUMIF(Sales[RegionStoretype],Sales[[#This Row],[RegionStoretype]],Sales[YoY_SSF])/Sales[[#This Row],[Region_TypeCount]]</f>
        <v>53.603836561720975</v>
      </c>
    </row>
    <row r="783" spans="1:16" x14ac:dyDescent="0.25">
      <c r="A783" s="1">
        <v>42748</v>
      </c>
      <c r="B783">
        <v>28</v>
      </c>
      <c r="C783">
        <v>6</v>
      </c>
      <c r="D783">
        <v>73369.023199999996</v>
      </c>
      <c r="E783">
        <f>INDEX(Stores[region],MATCH(Sales[[#This Row],[store_no]],Stores[store_no],0))</f>
        <v>2</v>
      </c>
      <c r="F783" t="str">
        <f>INDEX(Stores[storetype],MATCH(Sales[[#This Row],[store_no]],Stores[store_no],0))</f>
        <v>A</v>
      </c>
      <c r="G783" t="str">
        <f>INDEX(Stores[location_city],MATCH(Sales[[#This Row],[store_no]],Stores[store_no],0))</f>
        <v>Milwaukee</v>
      </c>
      <c r="H783" t="str">
        <f>INDEX(Stores[location_state],MATCH(Sales[[#This Row],[store_no]],Stores[store_no],0))</f>
        <v>Wisconsin</v>
      </c>
      <c r="I783">
        <f>INDEX(Stores[sqft],MATCH(Sales[[#This Row],[store_no]],Stores[store_no],0))</f>
        <v>203800</v>
      </c>
      <c r="J783" s="4" t="str">
        <f>INDEX(Departments[dept_name],MATCH(Sales[[#This Row],[dept_no]],Departments[dept_no],0))</f>
        <v>Computers</v>
      </c>
      <c r="K783" s="4" t="str">
        <f>CONCATENATE(Sales[[#This Row],[region]],Sales[[#This Row],[storetype]])</f>
        <v>2A</v>
      </c>
      <c r="L783" s="4">
        <f>INDEX(RegionStoreCount[Store Count],MATCH(Sales[[#This Row],[RegionStoretype]],RegionStoreCount[Region/Type],0))</f>
        <v>5</v>
      </c>
      <c r="M783" s="4">
        <f>AND(Sales[[#This Row],[date]]&lt;=TY_YTDMax,Sales[[#This Row],[date]]&gt;=TY_YTDMin)*Sales[[#This Row],[sales]]</f>
        <v>0</v>
      </c>
      <c r="N783" s="4">
        <f>AND(Sales[[#This Row],[date]]&lt;=LY_YTDMax,Sales[[#This Row],[date]]&gt;=LY_YTDMin)*Sales[[#This Row],[sales]]</f>
        <v>73369.023199999996</v>
      </c>
      <c r="O783" s="4">
        <f>AND(Sales[[#This Row],[date]]&gt;=YoY_Min,Sales[[#This Row],[date]]&lt;=TY_YTDMax)*(Sales[[#This Row],[sales]]/Sales[[#This Row],[sqft]])</f>
        <v>0</v>
      </c>
      <c r="P783" s="4">
        <f>SUMIF(Sales[RegionStoretype],Sales[[#This Row],[RegionStoretype]],Sales[YoY_SSF])/Sales[[#This Row],[Region_TypeCount]]</f>
        <v>60.052789354368521</v>
      </c>
    </row>
    <row r="784" spans="1:16" x14ac:dyDescent="0.25">
      <c r="A784" s="1">
        <v>42748</v>
      </c>
      <c r="B784">
        <v>28</v>
      </c>
      <c r="C784">
        <v>15</v>
      </c>
      <c r="D784">
        <v>87952.331300000005</v>
      </c>
      <c r="E784">
        <f>INDEX(Stores[region],MATCH(Sales[[#This Row],[store_no]],Stores[store_no],0))</f>
        <v>2</v>
      </c>
      <c r="F784" t="str">
        <f>INDEX(Stores[storetype],MATCH(Sales[[#This Row],[store_no]],Stores[store_no],0))</f>
        <v>A</v>
      </c>
      <c r="G784" t="str">
        <f>INDEX(Stores[location_city],MATCH(Sales[[#This Row],[store_no]],Stores[store_no],0))</f>
        <v>Milwaukee</v>
      </c>
      <c r="H784" t="str">
        <f>INDEX(Stores[location_state],MATCH(Sales[[#This Row],[store_no]],Stores[store_no],0))</f>
        <v>Wisconsin</v>
      </c>
      <c r="I784">
        <f>INDEX(Stores[sqft],MATCH(Sales[[#This Row],[store_no]],Stores[store_no],0))</f>
        <v>203800</v>
      </c>
      <c r="J784" s="4" t="str">
        <f>INDEX(Departments[dept_name],MATCH(Sales[[#This Row],[dept_no]],Departments[dept_no],0))</f>
        <v>Music</v>
      </c>
      <c r="K784" s="4" t="str">
        <f>CONCATENATE(Sales[[#This Row],[region]],Sales[[#This Row],[storetype]])</f>
        <v>2A</v>
      </c>
      <c r="L784" s="4">
        <f>INDEX(RegionStoreCount[Store Count],MATCH(Sales[[#This Row],[RegionStoretype]],RegionStoreCount[Region/Type],0))</f>
        <v>5</v>
      </c>
      <c r="M784" s="4">
        <f>AND(Sales[[#This Row],[date]]&lt;=TY_YTDMax,Sales[[#This Row],[date]]&gt;=TY_YTDMin)*Sales[[#This Row],[sales]]</f>
        <v>0</v>
      </c>
      <c r="N784" s="4">
        <f>AND(Sales[[#This Row],[date]]&lt;=LY_YTDMax,Sales[[#This Row],[date]]&gt;=LY_YTDMin)*Sales[[#This Row],[sales]]</f>
        <v>87952.331300000005</v>
      </c>
      <c r="O784" s="4">
        <f>AND(Sales[[#This Row],[date]]&gt;=YoY_Min,Sales[[#This Row],[date]]&lt;=TY_YTDMax)*(Sales[[#This Row],[sales]]/Sales[[#This Row],[sqft]])</f>
        <v>0</v>
      </c>
      <c r="P784" s="4">
        <f>SUMIF(Sales[RegionStoretype],Sales[[#This Row],[RegionStoretype]],Sales[YoY_SSF])/Sales[[#This Row],[Region_TypeCount]]</f>
        <v>60.052789354368521</v>
      </c>
    </row>
    <row r="785" spans="1:16" x14ac:dyDescent="0.25">
      <c r="A785" s="1">
        <v>42748</v>
      </c>
      <c r="B785">
        <v>29</v>
      </c>
      <c r="C785">
        <v>7</v>
      </c>
      <c r="D785">
        <v>76753.288499999995</v>
      </c>
      <c r="E785">
        <f>INDEX(Stores[region],MATCH(Sales[[#This Row],[store_no]],Stores[store_no],0))</f>
        <v>1</v>
      </c>
      <c r="F785" t="str">
        <f>INDEX(Stores[storetype],MATCH(Sales[[#This Row],[store_no]],Stores[store_no],0))</f>
        <v>B</v>
      </c>
      <c r="G785" t="str">
        <f>INDEX(Stores[location_city],MATCH(Sales[[#This Row],[store_no]],Stores[store_no],0))</f>
        <v>Grand Rapids</v>
      </c>
      <c r="H785" t="str">
        <f>INDEX(Stores[location_state],MATCH(Sales[[#This Row],[store_no]],Stores[store_no],0))</f>
        <v>Michigan</v>
      </c>
      <c r="I785">
        <f>INDEX(Stores[sqft],MATCH(Sales[[#This Row],[store_no]],Stores[store_no],0))</f>
        <v>148300</v>
      </c>
      <c r="J785" s="4" t="str">
        <f>INDEX(Departments[dept_name],MATCH(Sales[[#This Row],[dept_no]],Departments[dept_no],0))</f>
        <v>Electronics</v>
      </c>
      <c r="K785" s="4" t="str">
        <f>CONCATENATE(Sales[[#This Row],[region]],Sales[[#This Row],[storetype]])</f>
        <v>1B</v>
      </c>
      <c r="L785" s="4">
        <f>INDEX(RegionStoreCount[Store Count],MATCH(Sales[[#This Row],[RegionStoretype]],RegionStoreCount[Region/Type],0))</f>
        <v>5</v>
      </c>
      <c r="M785" s="4">
        <f>AND(Sales[[#This Row],[date]]&lt;=TY_YTDMax,Sales[[#This Row],[date]]&gt;=TY_YTDMin)*Sales[[#This Row],[sales]]</f>
        <v>0</v>
      </c>
      <c r="N785" s="4">
        <f>AND(Sales[[#This Row],[date]]&lt;=LY_YTDMax,Sales[[#This Row],[date]]&gt;=LY_YTDMin)*Sales[[#This Row],[sales]]</f>
        <v>76753.288499999995</v>
      </c>
      <c r="O785" s="4">
        <f>AND(Sales[[#This Row],[date]]&gt;=YoY_Min,Sales[[#This Row],[date]]&lt;=TY_YTDMax)*(Sales[[#This Row],[sales]]/Sales[[#This Row],[sqft]])</f>
        <v>0</v>
      </c>
      <c r="P785" s="4">
        <f>SUMIF(Sales[RegionStoretype],Sales[[#This Row],[RegionStoretype]],Sales[YoY_SSF])/Sales[[#This Row],[Region_TypeCount]]</f>
        <v>68.518982968140051</v>
      </c>
    </row>
    <row r="786" spans="1:16" x14ac:dyDescent="0.25">
      <c r="A786" s="1">
        <v>42748</v>
      </c>
      <c r="B786">
        <v>30</v>
      </c>
      <c r="C786">
        <v>7</v>
      </c>
      <c r="D786">
        <v>37788.931499999999</v>
      </c>
      <c r="E786">
        <f>INDEX(Stores[region],MATCH(Sales[[#This Row],[store_no]],Stores[store_no],0))</f>
        <v>1</v>
      </c>
      <c r="F786" t="str">
        <f>INDEX(Stores[storetype],MATCH(Sales[[#This Row],[store_no]],Stores[store_no],0))</f>
        <v>C</v>
      </c>
      <c r="G786" t="str">
        <f>INDEX(Stores[location_city],MATCH(Sales[[#This Row],[store_no]],Stores[store_no],0))</f>
        <v>Dayton</v>
      </c>
      <c r="H786" t="str">
        <f>INDEX(Stores[location_state],MATCH(Sales[[#This Row],[store_no]],Stores[store_no],0))</f>
        <v>Ohio</v>
      </c>
      <c r="I786">
        <f>INDEX(Stores[sqft],MATCH(Sales[[#This Row],[store_no]],Stores[store_no],0))</f>
        <v>90000</v>
      </c>
      <c r="J786" s="4" t="str">
        <f>INDEX(Departments[dept_name],MATCH(Sales[[#This Row],[dept_no]],Departments[dept_no],0))</f>
        <v>Electronics</v>
      </c>
      <c r="K786" s="4" t="str">
        <f>CONCATENATE(Sales[[#This Row],[region]],Sales[[#This Row],[storetype]])</f>
        <v>1C</v>
      </c>
      <c r="L786" s="4">
        <f>INDEX(RegionStoreCount[Store Count],MATCH(Sales[[#This Row],[RegionStoretype]],RegionStoreCount[Region/Type],0))</f>
        <v>1</v>
      </c>
      <c r="M786" s="4">
        <f>AND(Sales[[#This Row],[date]]&lt;=TY_YTDMax,Sales[[#This Row],[date]]&gt;=TY_YTDMin)*Sales[[#This Row],[sales]]</f>
        <v>0</v>
      </c>
      <c r="N786" s="4">
        <f>AND(Sales[[#This Row],[date]]&lt;=LY_YTDMax,Sales[[#This Row],[date]]&gt;=LY_YTDMin)*Sales[[#This Row],[sales]]</f>
        <v>37788.931499999999</v>
      </c>
      <c r="O786" s="4">
        <f>AND(Sales[[#This Row],[date]]&gt;=YoY_Min,Sales[[#This Row],[date]]&lt;=TY_YTDMax)*(Sales[[#This Row],[sales]]/Sales[[#This Row],[sqft]])</f>
        <v>0</v>
      </c>
      <c r="P786" s="4">
        <f>SUMIF(Sales[RegionStoretype],Sales[[#This Row],[RegionStoretype]],Sales[YoY_SSF])/Sales[[#This Row],[Region_TypeCount]]</f>
        <v>65.329042605555529</v>
      </c>
    </row>
    <row r="787" spans="1:16" x14ac:dyDescent="0.25">
      <c r="A787" s="1">
        <v>42748</v>
      </c>
      <c r="B787">
        <v>30</v>
      </c>
      <c r="C787">
        <v>12</v>
      </c>
      <c r="D787">
        <v>46969.244500000001</v>
      </c>
      <c r="E787">
        <f>INDEX(Stores[region],MATCH(Sales[[#This Row],[store_no]],Stores[store_no],0))</f>
        <v>1</v>
      </c>
      <c r="F787" t="str">
        <f>INDEX(Stores[storetype],MATCH(Sales[[#This Row],[store_no]],Stores[store_no],0))</f>
        <v>C</v>
      </c>
      <c r="G787" t="str">
        <f>INDEX(Stores[location_city],MATCH(Sales[[#This Row],[store_no]],Stores[store_no],0))</f>
        <v>Dayton</v>
      </c>
      <c r="H787" t="str">
        <f>INDEX(Stores[location_state],MATCH(Sales[[#This Row],[store_no]],Stores[store_no],0))</f>
        <v>Ohio</v>
      </c>
      <c r="I787">
        <f>INDEX(Stores[sqft],MATCH(Sales[[#This Row],[store_no]],Stores[store_no],0))</f>
        <v>90000</v>
      </c>
      <c r="J787" s="4" t="str">
        <f>INDEX(Departments[dept_name],MATCH(Sales[[#This Row],[dept_no]],Departments[dept_no],0))</f>
        <v>Jewelery</v>
      </c>
      <c r="K787" s="4" t="str">
        <f>CONCATENATE(Sales[[#This Row],[region]],Sales[[#This Row],[storetype]])</f>
        <v>1C</v>
      </c>
      <c r="L787" s="4">
        <f>INDEX(RegionStoreCount[Store Count],MATCH(Sales[[#This Row],[RegionStoretype]],RegionStoreCount[Region/Type],0))</f>
        <v>1</v>
      </c>
      <c r="M787" s="4">
        <f>AND(Sales[[#This Row],[date]]&lt;=TY_YTDMax,Sales[[#This Row],[date]]&gt;=TY_YTDMin)*Sales[[#This Row],[sales]]</f>
        <v>0</v>
      </c>
      <c r="N787" s="4">
        <f>AND(Sales[[#This Row],[date]]&lt;=LY_YTDMax,Sales[[#This Row],[date]]&gt;=LY_YTDMin)*Sales[[#This Row],[sales]]</f>
        <v>46969.244500000001</v>
      </c>
      <c r="O787" s="4">
        <f>AND(Sales[[#This Row],[date]]&gt;=YoY_Min,Sales[[#This Row],[date]]&lt;=TY_YTDMax)*(Sales[[#This Row],[sales]]/Sales[[#This Row],[sqft]])</f>
        <v>0</v>
      </c>
      <c r="P787" s="4">
        <f>SUMIF(Sales[RegionStoretype],Sales[[#This Row],[RegionStoretype]],Sales[YoY_SSF])/Sales[[#This Row],[Region_TypeCount]]</f>
        <v>65.329042605555529</v>
      </c>
    </row>
    <row r="788" spans="1:16" x14ac:dyDescent="0.25">
      <c r="A788" s="1">
        <v>42748</v>
      </c>
      <c r="B788">
        <v>31</v>
      </c>
      <c r="C788">
        <v>1</v>
      </c>
      <c r="D788">
        <v>35299.622499999998</v>
      </c>
      <c r="E788">
        <f>INDEX(Stores[region],MATCH(Sales[[#This Row],[store_no]],Stores[store_no],0))</f>
        <v>3</v>
      </c>
      <c r="F788" t="str">
        <f>INDEX(Stores[storetype],MATCH(Sales[[#This Row],[store_no]],Stores[store_no],0))</f>
        <v>A</v>
      </c>
      <c r="G788" t="str">
        <f>INDEX(Stores[location_city],MATCH(Sales[[#This Row],[store_no]],Stores[store_no],0))</f>
        <v>Rapid City</v>
      </c>
      <c r="H788" t="str">
        <f>INDEX(Stores[location_state],MATCH(Sales[[#This Row],[store_no]],Stores[store_no],0))</f>
        <v>South Dakota</v>
      </c>
      <c r="I788">
        <f>INDEX(Stores[sqft],MATCH(Sales[[#This Row],[store_no]],Stores[store_no],0))</f>
        <v>200100</v>
      </c>
      <c r="J788" s="4" t="str">
        <f>INDEX(Departments[dept_name],MATCH(Sales[[#This Row],[dept_no]],Departments[dept_no],0))</f>
        <v>Automotive</v>
      </c>
      <c r="K788" s="4" t="str">
        <f>CONCATENATE(Sales[[#This Row],[region]],Sales[[#This Row],[storetype]])</f>
        <v>3A</v>
      </c>
      <c r="L788" s="4">
        <f>INDEX(RegionStoreCount[Store Count],MATCH(Sales[[#This Row],[RegionStoretype]],RegionStoreCount[Region/Type],0))</f>
        <v>9</v>
      </c>
      <c r="M788" s="4">
        <f>AND(Sales[[#This Row],[date]]&lt;=TY_YTDMax,Sales[[#This Row],[date]]&gt;=TY_YTDMin)*Sales[[#This Row],[sales]]</f>
        <v>0</v>
      </c>
      <c r="N788" s="4">
        <f>AND(Sales[[#This Row],[date]]&lt;=LY_YTDMax,Sales[[#This Row],[date]]&gt;=LY_YTDMin)*Sales[[#This Row],[sales]]</f>
        <v>35299.622499999998</v>
      </c>
      <c r="O788" s="4">
        <f>AND(Sales[[#This Row],[date]]&gt;=YoY_Min,Sales[[#This Row],[date]]&lt;=TY_YTDMax)*(Sales[[#This Row],[sales]]/Sales[[#This Row],[sqft]])</f>
        <v>0</v>
      </c>
      <c r="P788" s="4">
        <f>SUMIF(Sales[RegionStoretype],Sales[[#This Row],[RegionStoretype]],Sales[YoY_SSF])/Sales[[#This Row],[Region_TypeCount]]</f>
        <v>53.603836561720975</v>
      </c>
    </row>
    <row r="789" spans="1:16" x14ac:dyDescent="0.25">
      <c r="A789" s="1">
        <v>42748</v>
      </c>
      <c r="B789">
        <v>31</v>
      </c>
      <c r="C789">
        <v>4</v>
      </c>
      <c r="D789">
        <v>26644.715199999995</v>
      </c>
      <c r="E789">
        <f>INDEX(Stores[region],MATCH(Sales[[#This Row],[store_no]],Stores[store_no],0))</f>
        <v>3</v>
      </c>
      <c r="F789" t="str">
        <f>INDEX(Stores[storetype],MATCH(Sales[[#This Row],[store_no]],Stores[store_no],0))</f>
        <v>A</v>
      </c>
      <c r="G789" t="str">
        <f>INDEX(Stores[location_city],MATCH(Sales[[#This Row],[store_no]],Stores[store_no],0))</f>
        <v>Rapid City</v>
      </c>
      <c r="H789" t="str">
        <f>INDEX(Stores[location_state],MATCH(Sales[[#This Row],[store_no]],Stores[store_no],0))</f>
        <v>South Dakota</v>
      </c>
      <c r="I789">
        <f>INDEX(Stores[sqft],MATCH(Sales[[#This Row],[store_no]],Stores[store_no],0))</f>
        <v>200100</v>
      </c>
      <c r="J789" s="4" t="str">
        <f>INDEX(Departments[dept_name],MATCH(Sales[[#This Row],[dept_no]],Departments[dept_no],0))</f>
        <v>Books</v>
      </c>
      <c r="K789" s="4" t="str">
        <f>CONCATENATE(Sales[[#This Row],[region]],Sales[[#This Row],[storetype]])</f>
        <v>3A</v>
      </c>
      <c r="L789" s="4">
        <f>INDEX(RegionStoreCount[Store Count],MATCH(Sales[[#This Row],[RegionStoretype]],RegionStoreCount[Region/Type],0))</f>
        <v>9</v>
      </c>
      <c r="M789" s="4">
        <f>AND(Sales[[#This Row],[date]]&lt;=TY_YTDMax,Sales[[#This Row],[date]]&gt;=TY_YTDMin)*Sales[[#This Row],[sales]]</f>
        <v>0</v>
      </c>
      <c r="N789" s="4">
        <f>AND(Sales[[#This Row],[date]]&lt;=LY_YTDMax,Sales[[#This Row],[date]]&gt;=LY_YTDMin)*Sales[[#This Row],[sales]]</f>
        <v>26644.715199999995</v>
      </c>
      <c r="O789" s="4">
        <f>AND(Sales[[#This Row],[date]]&gt;=YoY_Min,Sales[[#This Row],[date]]&lt;=TY_YTDMax)*(Sales[[#This Row],[sales]]/Sales[[#This Row],[sqft]])</f>
        <v>0</v>
      </c>
      <c r="P789" s="4">
        <f>SUMIF(Sales[RegionStoretype],Sales[[#This Row],[RegionStoretype]],Sales[YoY_SSF])/Sales[[#This Row],[Region_TypeCount]]</f>
        <v>53.603836561720975</v>
      </c>
    </row>
    <row r="790" spans="1:16" x14ac:dyDescent="0.25">
      <c r="A790" s="1">
        <v>42748</v>
      </c>
      <c r="B790">
        <v>31</v>
      </c>
      <c r="C790">
        <v>7</v>
      </c>
      <c r="D790">
        <v>39079.960900000005</v>
      </c>
      <c r="E790">
        <f>INDEX(Stores[region],MATCH(Sales[[#This Row],[store_no]],Stores[store_no],0))</f>
        <v>3</v>
      </c>
      <c r="F790" t="str">
        <f>INDEX(Stores[storetype],MATCH(Sales[[#This Row],[store_no]],Stores[store_no],0))</f>
        <v>A</v>
      </c>
      <c r="G790" t="str">
        <f>INDEX(Stores[location_city],MATCH(Sales[[#This Row],[store_no]],Stores[store_no],0))</f>
        <v>Rapid City</v>
      </c>
      <c r="H790" t="str">
        <f>INDEX(Stores[location_state],MATCH(Sales[[#This Row],[store_no]],Stores[store_no],0))</f>
        <v>South Dakota</v>
      </c>
      <c r="I790">
        <f>INDEX(Stores[sqft],MATCH(Sales[[#This Row],[store_no]],Stores[store_no],0))</f>
        <v>200100</v>
      </c>
      <c r="J790" s="4" t="str">
        <f>INDEX(Departments[dept_name],MATCH(Sales[[#This Row],[dept_no]],Departments[dept_no],0))</f>
        <v>Electronics</v>
      </c>
      <c r="K790" s="4" t="str">
        <f>CONCATENATE(Sales[[#This Row],[region]],Sales[[#This Row],[storetype]])</f>
        <v>3A</v>
      </c>
      <c r="L790" s="4">
        <f>INDEX(RegionStoreCount[Store Count],MATCH(Sales[[#This Row],[RegionStoretype]],RegionStoreCount[Region/Type],0))</f>
        <v>9</v>
      </c>
      <c r="M790" s="4">
        <f>AND(Sales[[#This Row],[date]]&lt;=TY_YTDMax,Sales[[#This Row],[date]]&gt;=TY_YTDMin)*Sales[[#This Row],[sales]]</f>
        <v>0</v>
      </c>
      <c r="N790" s="4">
        <f>AND(Sales[[#This Row],[date]]&lt;=LY_YTDMax,Sales[[#This Row],[date]]&gt;=LY_YTDMin)*Sales[[#This Row],[sales]]</f>
        <v>39079.960900000005</v>
      </c>
      <c r="O790" s="4">
        <f>AND(Sales[[#This Row],[date]]&gt;=YoY_Min,Sales[[#This Row],[date]]&lt;=TY_YTDMax)*(Sales[[#This Row],[sales]]/Sales[[#This Row],[sqft]])</f>
        <v>0</v>
      </c>
      <c r="P790" s="4">
        <f>SUMIF(Sales[RegionStoretype],Sales[[#This Row],[RegionStoretype]],Sales[YoY_SSF])/Sales[[#This Row],[Region_TypeCount]]</f>
        <v>53.603836561720975</v>
      </c>
    </row>
    <row r="791" spans="1:16" x14ac:dyDescent="0.25">
      <c r="A791" s="1">
        <v>42748</v>
      </c>
      <c r="B791">
        <v>31</v>
      </c>
      <c r="C791">
        <v>16</v>
      </c>
      <c r="D791">
        <v>104859.52469999999</v>
      </c>
      <c r="E791">
        <f>INDEX(Stores[region],MATCH(Sales[[#This Row],[store_no]],Stores[store_no],0))</f>
        <v>3</v>
      </c>
      <c r="F791" t="str">
        <f>INDEX(Stores[storetype],MATCH(Sales[[#This Row],[store_no]],Stores[store_no],0))</f>
        <v>A</v>
      </c>
      <c r="G791" t="str">
        <f>INDEX(Stores[location_city],MATCH(Sales[[#This Row],[store_no]],Stores[store_no],0))</f>
        <v>Rapid City</v>
      </c>
      <c r="H791" t="str">
        <f>INDEX(Stores[location_state],MATCH(Sales[[#This Row],[store_no]],Stores[store_no],0))</f>
        <v>South Dakota</v>
      </c>
      <c r="I791">
        <f>INDEX(Stores[sqft],MATCH(Sales[[#This Row],[store_no]],Stores[store_no],0))</f>
        <v>200100</v>
      </c>
      <c r="J791" s="4" t="str">
        <f>INDEX(Departments[dept_name],MATCH(Sales[[#This Row],[dept_no]],Departments[dept_no],0))</f>
        <v>Outdoors</v>
      </c>
      <c r="K791" s="4" t="str">
        <f>CONCATENATE(Sales[[#This Row],[region]],Sales[[#This Row],[storetype]])</f>
        <v>3A</v>
      </c>
      <c r="L791" s="4">
        <f>INDEX(RegionStoreCount[Store Count],MATCH(Sales[[#This Row],[RegionStoretype]],RegionStoreCount[Region/Type],0))</f>
        <v>9</v>
      </c>
      <c r="M791" s="4">
        <f>AND(Sales[[#This Row],[date]]&lt;=TY_YTDMax,Sales[[#This Row],[date]]&gt;=TY_YTDMin)*Sales[[#This Row],[sales]]</f>
        <v>0</v>
      </c>
      <c r="N791" s="4">
        <f>AND(Sales[[#This Row],[date]]&lt;=LY_YTDMax,Sales[[#This Row],[date]]&gt;=LY_YTDMin)*Sales[[#This Row],[sales]]</f>
        <v>104859.52469999999</v>
      </c>
      <c r="O791" s="4">
        <f>AND(Sales[[#This Row],[date]]&gt;=YoY_Min,Sales[[#This Row],[date]]&lt;=TY_YTDMax)*(Sales[[#This Row],[sales]]/Sales[[#This Row],[sqft]])</f>
        <v>0</v>
      </c>
      <c r="P791" s="4">
        <f>SUMIF(Sales[RegionStoretype],Sales[[#This Row],[RegionStoretype]],Sales[YoY_SSF])/Sales[[#This Row],[Region_TypeCount]]</f>
        <v>53.603836561720975</v>
      </c>
    </row>
    <row r="792" spans="1:16" x14ac:dyDescent="0.25">
      <c r="A792" s="1">
        <v>42748</v>
      </c>
      <c r="B792">
        <v>32</v>
      </c>
      <c r="C792">
        <v>9</v>
      </c>
      <c r="D792">
        <v>956.63850000000002</v>
      </c>
      <c r="E792">
        <f>INDEX(Stores[region],MATCH(Sales[[#This Row],[store_no]],Stores[store_no],0))</f>
        <v>2</v>
      </c>
      <c r="F792" t="str">
        <f>INDEX(Stores[storetype],MATCH(Sales[[#This Row],[store_no]],Stores[store_no],0))</f>
        <v>A</v>
      </c>
      <c r="G792" t="str">
        <f>INDEX(Stores[location_city],MATCH(Sales[[#This Row],[store_no]],Stores[store_no],0))</f>
        <v>Western Springs</v>
      </c>
      <c r="H792" t="str">
        <f>INDEX(Stores[location_state],MATCH(Sales[[#This Row],[store_no]],Stores[store_no],0))</f>
        <v>Illinois</v>
      </c>
      <c r="I792">
        <f>INDEX(Stores[sqft],MATCH(Sales[[#This Row],[store_no]],Stores[store_no],0))</f>
        <v>118200</v>
      </c>
      <c r="J792" s="4" t="str">
        <f>INDEX(Departments[dept_name],MATCH(Sales[[#This Row],[dept_no]],Departments[dept_no],0))</f>
        <v>Garden</v>
      </c>
      <c r="K792" s="4" t="str">
        <f>CONCATENATE(Sales[[#This Row],[region]],Sales[[#This Row],[storetype]])</f>
        <v>2A</v>
      </c>
      <c r="L792" s="4">
        <f>INDEX(RegionStoreCount[Store Count],MATCH(Sales[[#This Row],[RegionStoretype]],RegionStoreCount[Region/Type],0))</f>
        <v>5</v>
      </c>
      <c r="M792" s="4">
        <f>AND(Sales[[#This Row],[date]]&lt;=TY_YTDMax,Sales[[#This Row],[date]]&gt;=TY_YTDMin)*Sales[[#This Row],[sales]]</f>
        <v>0</v>
      </c>
      <c r="N792" s="4">
        <f>AND(Sales[[#This Row],[date]]&lt;=LY_YTDMax,Sales[[#This Row],[date]]&gt;=LY_YTDMin)*Sales[[#This Row],[sales]]</f>
        <v>956.63850000000002</v>
      </c>
      <c r="O792" s="4">
        <f>AND(Sales[[#This Row],[date]]&gt;=YoY_Min,Sales[[#This Row],[date]]&lt;=TY_YTDMax)*(Sales[[#This Row],[sales]]/Sales[[#This Row],[sqft]])</f>
        <v>0</v>
      </c>
      <c r="P792" s="4">
        <f>SUMIF(Sales[RegionStoretype],Sales[[#This Row],[RegionStoretype]],Sales[YoY_SSF])/Sales[[#This Row],[Region_TypeCount]]</f>
        <v>60.052789354368521</v>
      </c>
    </row>
    <row r="793" spans="1:16" x14ac:dyDescent="0.25">
      <c r="A793" s="1">
        <v>42748</v>
      </c>
      <c r="B793">
        <v>32</v>
      </c>
      <c r="C793">
        <v>15</v>
      </c>
      <c r="D793">
        <v>53995.531600000002</v>
      </c>
      <c r="E793">
        <f>INDEX(Stores[region],MATCH(Sales[[#This Row],[store_no]],Stores[store_no],0))</f>
        <v>2</v>
      </c>
      <c r="F793" t="str">
        <f>INDEX(Stores[storetype],MATCH(Sales[[#This Row],[store_no]],Stores[store_no],0))</f>
        <v>A</v>
      </c>
      <c r="G793" t="str">
        <f>INDEX(Stores[location_city],MATCH(Sales[[#This Row],[store_no]],Stores[store_no],0))</f>
        <v>Western Springs</v>
      </c>
      <c r="H793" t="str">
        <f>INDEX(Stores[location_state],MATCH(Sales[[#This Row],[store_no]],Stores[store_no],0))</f>
        <v>Illinois</v>
      </c>
      <c r="I793">
        <f>INDEX(Stores[sqft],MATCH(Sales[[#This Row],[store_no]],Stores[store_no],0))</f>
        <v>118200</v>
      </c>
      <c r="J793" s="4" t="str">
        <f>INDEX(Departments[dept_name],MATCH(Sales[[#This Row],[dept_no]],Departments[dept_no],0))</f>
        <v>Music</v>
      </c>
      <c r="K793" s="4" t="str">
        <f>CONCATENATE(Sales[[#This Row],[region]],Sales[[#This Row],[storetype]])</f>
        <v>2A</v>
      </c>
      <c r="L793" s="4">
        <f>INDEX(RegionStoreCount[Store Count],MATCH(Sales[[#This Row],[RegionStoretype]],RegionStoreCount[Region/Type],0))</f>
        <v>5</v>
      </c>
      <c r="M793" s="4">
        <f>AND(Sales[[#This Row],[date]]&lt;=TY_YTDMax,Sales[[#This Row],[date]]&gt;=TY_YTDMin)*Sales[[#This Row],[sales]]</f>
        <v>0</v>
      </c>
      <c r="N793" s="4">
        <f>AND(Sales[[#This Row],[date]]&lt;=LY_YTDMax,Sales[[#This Row],[date]]&gt;=LY_YTDMin)*Sales[[#This Row],[sales]]</f>
        <v>53995.531600000002</v>
      </c>
      <c r="O793" s="4">
        <f>AND(Sales[[#This Row],[date]]&gt;=YoY_Min,Sales[[#This Row],[date]]&lt;=TY_YTDMax)*(Sales[[#This Row],[sales]]/Sales[[#This Row],[sqft]])</f>
        <v>0</v>
      </c>
      <c r="P793" s="4">
        <f>SUMIF(Sales[RegionStoretype],Sales[[#This Row],[RegionStoretype]],Sales[YoY_SSF])/Sales[[#This Row],[Region_TypeCount]]</f>
        <v>60.052789354368521</v>
      </c>
    </row>
    <row r="794" spans="1:16" x14ac:dyDescent="0.25">
      <c r="A794" s="1">
        <v>42748</v>
      </c>
      <c r="B794">
        <v>32</v>
      </c>
      <c r="C794">
        <v>16</v>
      </c>
      <c r="D794">
        <v>38131.511599999998</v>
      </c>
      <c r="E794">
        <f>INDEX(Stores[region],MATCH(Sales[[#This Row],[store_no]],Stores[store_no],0))</f>
        <v>2</v>
      </c>
      <c r="F794" t="str">
        <f>INDEX(Stores[storetype],MATCH(Sales[[#This Row],[store_no]],Stores[store_no],0))</f>
        <v>A</v>
      </c>
      <c r="G794" t="str">
        <f>INDEX(Stores[location_city],MATCH(Sales[[#This Row],[store_no]],Stores[store_no],0))</f>
        <v>Western Springs</v>
      </c>
      <c r="H794" t="str">
        <f>INDEX(Stores[location_state],MATCH(Sales[[#This Row],[store_no]],Stores[store_no],0))</f>
        <v>Illinois</v>
      </c>
      <c r="I794">
        <f>INDEX(Stores[sqft],MATCH(Sales[[#This Row],[store_no]],Stores[store_no],0))</f>
        <v>118200</v>
      </c>
      <c r="J794" s="4" t="str">
        <f>INDEX(Departments[dept_name],MATCH(Sales[[#This Row],[dept_no]],Departments[dept_no],0))</f>
        <v>Outdoors</v>
      </c>
      <c r="K794" s="4" t="str">
        <f>CONCATENATE(Sales[[#This Row],[region]],Sales[[#This Row],[storetype]])</f>
        <v>2A</v>
      </c>
      <c r="L794" s="4">
        <f>INDEX(RegionStoreCount[Store Count],MATCH(Sales[[#This Row],[RegionStoretype]],RegionStoreCount[Region/Type],0))</f>
        <v>5</v>
      </c>
      <c r="M794" s="4">
        <f>AND(Sales[[#This Row],[date]]&lt;=TY_YTDMax,Sales[[#This Row],[date]]&gt;=TY_YTDMin)*Sales[[#This Row],[sales]]</f>
        <v>0</v>
      </c>
      <c r="N794" s="4">
        <f>AND(Sales[[#This Row],[date]]&lt;=LY_YTDMax,Sales[[#This Row],[date]]&gt;=LY_YTDMin)*Sales[[#This Row],[sales]]</f>
        <v>38131.511599999998</v>
      </c>
      <c r="O794" s="4">
        <f>AND(Sales[[#This Row],[date]]&gt;=YoY_Min,Sales[[#This Row],[date]]&lt;=TY_YTDMax)*(Sales[[#This Row],[sales]]/Sales[[#This Row],[sqft]])</f>
        <v>0</v>
      </c>
      <c r="P794" s="4">
        <f>SUMIF(Sales[RegionStoretype],Sales[[#This Row],[RegionStoretype]],Sales[YoY_SSF])/Sales[[#This Row],[Region_TypeCount]]</f>
        <v>60.052789354368521</v>
      </c>
    </row>
    <row r="795" spans="1:16" x14ac:dyDescent="0.25">
      <c r="A795" s="1">
        <v>42748</v>
      </c>
      <c r="B795">
        <v>33</v>
      </c>
      <c r="C795">
        <v>14</v>
      </c>
      <c r="D795">
        <v>26673.910000000003</v>
      </c>
      <c r="E795">
        <f>INDEX(Stores[region],MATCH(Sales[[#This Row],[store_no]],Stores[store_no],0))</f>
        <v>3</v>
      </c>
      <c r="F795" t="str">
        <f>INDEX(Stores[storetype],MATCH(Sales[[#This Row],[store_no]],Stores[store_no],0))</f>
        <v>A</v>
      </c>
      <c r="G795" t="str">
        <f>INDEX(Stores[location_city],MATCH(Sales[[#This Row],[store_no]],Stores[store_no],0))</f>
        <v>Omaha</v>
      </c>
      <c r="H795" t="str">
        <f>INDEX(Stores[location_state],MATCH(Sales[[#This Row],[store_no]],Stores[store_no],0))</f>
        <v>Nebraska</v>
      </c>
      <c r="I795">
        <f>INDEX(Stores[sqft],MATCH(Sales[[#This Row],[store_no]],Stores[store_no],0))</f>
        <v>40700</v>
      </c>
      <c r="J795" s="4" t="str">
        <f>INDEX(Departments[dept_name],MATCH(Sales[[#This Row],[dept_no]],Departments[dept_no],0))</f>
        <v>Movies</v>
      </c>
      <c r="K795" s="4" t="str">
        <f>CONCATENATE(Sales[[#This Row],[region]],Sales[[#This Row],[storetype]])</f>
        <v>3A</v>
      </c>
      <c r="L795" s="4">
        <f>INDEX(RegionStoreCount[Store Count],MATCH(Sales[[#This Row],[RegionStoretype]],RegionStoreCount[Region/Type],0))</f>
        <v>9</v>
      </c>
      <c r="M795" s="4">
        <f>AND(Sales[[#This Row],[date]]&lt;=TY_YTDMax,Sales[[#This Row],[date]]&gt;=TY_YTDMin)*Sales[[#This Row],[sales]]</f>
        <v>0</v>
      </c>
      <c r="N795" s="4">
        <f>AND(Sales[[#This Row],[date]]&lt;=LY_YTDMax,Sales[[#This Row],[date]]&gt;=LY_YTDMin)*Sales[[#This Row],[sales]]</f>
        <v>26673.910000000003</v>
      </c>
      <c r="O795" s="4">
        <f>AND(Sales[[#This Row],[date]]&gt;=YoY_Min,Sales[[#This Row],[date]]&lt;=TY_YTDMax)*(Sales[[#This Row],[sales]]/Sales[[#This Row],[sqft]])</f>
        <v>0</v>
      </c>
      <c r="P795" s="4">
        <f>SUMIF(Sales[RegionStoretype],Sales[[#This Row],[RegionStoretype]],Sales[YoY_SSF])/Sales[[#This Row],[Region_TypeCount]]</f>
        <v>53.603836561720975</v>
      </c>
    </row>
    <row r="796" spans="1:16" x14ac:dyDescent="0.25">
      <c r="A796" s="1">
        <v>42748</v>
      </c>
      <c r="B796">
        <v>33</v>
      </c>
      <c r="C796">
        <v>15</v>
      </c>
      <c r="D796">
        <v>28924.825399999998</v>
      </c>
      <c r="E796">
        <f>INDEX(Stores[region],MATCH(Sales[[#This Row],[store_no]],Stores[store_no],0))</f>
        <v>3</v>
      </c>
      <c r="F796" t="str">
        <f>INDEX(Stores[storetype],MATCH(Sales[[#This Row],[store_no]],Stores[store_no],0))</f>
        <v>A</v>
      </c>
      <c r="G796" t="str">
        <f>INDEX(Stores[location_city],MATCH(Sales[[#This Row],[store_no]],Stores[store_no],0))</f>
        <v>Omaha</v>
      </c>
      <c r="H796" t="str">
        <f>INDEX(Stores[location_state],MATCH(Sales[[#This Row],[store_no]],Stores[store_no],0))</f>
        <v>Nebraska</v>
      </c>
      <c r="I796">
        <f>INDEX(Stores[sqft],MATCH(Sales[[#This Row],[store_no]],Stores[store_no],0))</f>
        <v>40700</v>
      </c>
      <c r="J796" s="4" t="str">
        <f>INDEX(Departments[dept_name],MATCH(Sales[[#This Row],[dept_no]],Departments[dept_no],0))</f>
        <v>Music</v>
      </c>
      <c r="K796" s="4" t="str">
        <f>CONCATENATE(Sales[[#This Row],[region]],Sales[[#This Row],[storetype]])</f>
        <v>3A</v>
      </c>
      <c r="L796" s="4">
        <f>INDEX(RegionStoreCount[Store Count],MATCH(Sales[[#This Row],[RegionStoretype]],RegionStoreCount[Region/Type],0))</f>
        <v>9</v>
      </c>
      <c r="M796" s="4">
        <f>AND(Sales[[#This Row],[date]]&lt;=TY_YTDMax,Sales[[#This Row],[date]]&gt;=TY_YTDMin)*Sales[[#This Row],[sales]]</f>
        <v>0</v>
      </c>
      <c r="N796" s="4">
        <f>AND(Sales[[#This Row],[date]]&lt;=LY_YTDMax,Sales[[#This Row],[date]]&gt;=LY_YTDMin)*Sales[[#This Row],[sales]]</f>
        <v>28924.825399999998</v>
      </c>
      <c r="O796" s="4">
        <f>AND(Sales[[#This Row],[date]]&gt;=YoY_Min,Sales[[#This Row],[date]]&lt;=TY_YTDMax)*(Sales[[#This Row],[sales]]/Sales[[#This Row],[sqft]])</f>
        <v>0</v>
      </c>
      <c r="P796" s="4">
        <f>SUMIF(Sales[RegionStoretype],Sales[[#This Row],[RegionStoretype]],Sales[YoY_SSF])/Sales[[#This Row],[Region_TypeCount]]</f>
        <v>53.603836561720975</v>
      </c>
    </row>
    <row r="797" spans="1:16" x14ac:dyDescent="0.25">
      <c r="A797" s="1">
        <v>42748</v>
      </c>
      <c r="B797">
        <v>33</v>
      </c>
      <c r="C797">
        <v>16</v>
      </c>
      <c r="D797">
        <v>98645.995699999999</v>
      </c>
      <c r="E797">
        <f>INDEX(Stores[region],MATCH(Sales[[#This Row],[store_no]],Stores[store_no],0))</f>
        <v>3</v>
      </c>
      <c r="F797" t="str">
        <f>INDEX(Stores[storetype],MATCH(Sales[[#This Row],[store_no]],Stores[store_no],0))</f>
        <v>A</v>
      </c>
      <c r="G797" t="str">
        <f>INDEX(Stores[location_city],MATCH(Sales[[#This Row],[store_no]],Stores[store_no],0))</f>
        <v>Omaha</v>
      </c>
      <c r="H797" t="str">
        <f>INDEX(Stores[location_state],MATCH(Sales[[#This Row],[store_no]],Stores[store_no],0))</f>
        <v>Nebraska</v>
      </c>
      <c r="I797">
        <f>INDEX(Stores[sqft],MATCH(Sales[[#This Row],[store_no]],Stores[store_no],0))</f>
        <v>40700</v>
      </c>
      <c r="J797" s="4" t="str">
        <f>INDEX(Departments[dept_name],MATCH(Sales[[#This Row],[dept_no]],Departments[dept_no],0))</f>
        <v>Outdoors</v>
      </c>
      <c r="K797" s="4" t="str">
        <f>CONCATENATE(Sales[[#This Row],[region]],Sales[[#This Row],[storetype]])</f>
        <v>3A</v>
      </c>
      <c r="L797" s="4">
        <f>INDEX(RegionStoreCount[Store Count],MATCH(Sales[[#This Row],[RegionStoretype]],RegionStoreCount[Region/Type],0))</f>
        <v>9</v>
      </c>
      <c r="M797" s="4">
        <f>AND(Sales[[#This Row],[date]]&lt;=TY_YTDMax,Sales[[#This Row],[date]]&gt;=TY_YTDMin)*Sales[[#This Row],[sales]]</f>
        <v>0</v>
      </c>
      <c r="N797" s="4">
        <f>AND(Sales[[#This Row],[date]]&lt;=LY_YTDMax,Sales[[#This Row],[date]]&gt;=LY_YTDMin)*Sales[[#This Row],[sales]]</f>
        <v>98645.995699999999</v>
      </c>
      <c r="O797" s="4">
        <f>AND(Sales[[#This Row],[date]]&gt;=YoY_Min,Sales[[#This Row],[date]]&lt;=TY_YTDMax)*(Sales[[#This Row],[sales]]/Sales[[#This Row],[sqft]])</f>
        <v>0</v>
      </c>
      <c r="P797" s="4">
        <f>SUMIF(Sales[RegionStoretype],Sales[[#This Row],[RegionStoretype]],Sales[YoY_SSF])/Sales[[#This Row],[Region_TypeCount]]</f>
        <v>53.603836561720975</v>
      </c>
    </row>
    <row r="798" spans="1:16" x14ac:dyDescent="0.25">
      <c r="A798" s="1">
        <v>42748</v>
      </c>
      <c r="B798">
        <v>33</v>
      </c>
      <c r="C798">
        <v>17</v>
      </c>
      <c r="D798">
        <v>25216.847000000002</v>
      </c>
      <c r="E798">
        <f>INDEX(Stores[region],MATCH(Sales[[#This Row],[store_no]],Stores[store_no],0))</f>
        <v>3</v>
      </c>
      <c r="F798" t="str">
        <f>INDEX(Stores[storetype],MATCH(Sales[[#This Row],[store_no]],Stores[store_no],0))</f>
        <v>A</v>
      </c>
      <c r="G798" t="str">
        <f>INDEX(Stores[location_city],MATCH(Sales[[#This Row],[store_no]],Stores[store_no],0))</f>
        <v>Omaha</v>
      </c>
      <c r="H798" t="str">
        <f>INDEX(Stores[location_state],MATCH(Sales[[#This Row],[store_no]],Stores[store_no],0))</f>
        <v>Nebraska</v>
      </c>
      <c r="I798">
        <f>INDEX(Stores[sqft],MATCH(Sales[[#This Row],[store_no]],Stores[store_no],0))</f>
        <v>40700</v>
      </c>
      <c r="J798" s="4" t="str">
        <f>INDEX(Departments[dept_name],MATCH(Sales[[#This Row],[dept_no]],Departments[dept_no],0))</f>
        <v>Shoes</v>
      </c>
      <c r="K798" s="4" t="str">
        <f>CONCATENATE(Sales[[#This Row],[region]],Sales[[#This Row],[storetype]])</f>
        <v>3A</v>
      </c>
      <c r="L798" s="4">
        <f>INDEX(RegionStoreCount[Store Count],MATCH(Sales[[#This Row],[RegionStoretype]],RegionStoreCount[Region/Type],0))</f>
        <v>9</v>
      </c>
      <c r="M798" s="4">
        <f>AND(Sales[[#This Row],[date]]&lt;=TY_YTDMax,Sales[[#This Row],[date]]&gt;=TY_YTDMin)*Sales[[#This Row],[sales]]</f>
        <v>0</v>
      </c>
      <c r="N798" s="4">
        <f>AND(Sales[[#This Row],[date]]&lt;=LY_YTDMax,Sales[[#This Row],[date]]&gt;=LY_YTDMin)*Sales[[#This Row],[sales]]</f>
        <v>25216.847000000002</v>
      </c>
      <c r="O798" s="4">
        <f>AND(Sales[[#This Row],[date]]&gt;=YoY_Min,Sales[[#This Row],[date]]&lt;=TY_YTDMax)*(Sales[[#This Row],[sales]]/Sales[[#This Row],[sqft]])</f>
        <v>0</v>
      </c>
      <c r="P798" s="4">
        <f>SUMIF(Sales[RegionStoretype],Sales[[#This Row],[RegionStoretype]],Sales[YoY_SSF])/Sales[[#This Row],[Region_TypeCount]]</f>
        <v>53.603836561720975</v>
      </c>
    </row>
    <row r="799" spans="1:16" x14ac:dyDescent="0.25">
      <c r="A799" s="1">
        <v>42748</v>
      </c>
      <c r="B799">
        <v>34</v>
      </c>
      <c r="C799">
        <v>3</v>
      </c>
      <c r="D799">
        <v>76257.539400000009</v>
      </c>
      <c r="E799">
        <f>INDEX(Stores[region],MATCH(Sales[[#This Row],[store_no]],Stores[store_no],0))</f>
        <v>1</v>
      </c>
      <c r="F799" t="str">
        <f>INDEX(Stores[storetype],MATCH(Sales[[#This Row],[store_no]],Stores[store_no],0))</f>
        <v>A</v>
      </c>
      <c r="G799" t="str">
        <f>INDEX(Stores[location_city],MATCH(Sales[[#This Row],[store_no]],Stores[store_no],0))</f>
        <v>Toledo</v>
      </c>
      <c r="H799" t="str">
        <f>INDEX(Stores[location_state],MATCH(Sales[[#This Row],[store_no]],Stores[store_no],0))</f>
        <v>Ohio</v>
      </c>
      <c r="I799">
        <f>INDEX(Stores[sqft],MATCH(Sales[[#This Row],[store_no]],Stores[store_no],0))</f>
        <v>207900</v>
      </c>
      <c r="J799" s="4" t="str">
        <f>INDEX(Departments[dept_name],MATCH(Sales[[#This Row],[dept_no]],Departments[dept_no],0))</f>
        <v>Beauty</v>
      </c>
      <c r="K799" s="4" t="str">
        <f>CONCATENATE(Sales[[#This Row],[region]],Sales[[#This Row],[storetype]])</f>
        <v>1A</v>
      </c>
      <c r="L799" s="4">
        <f>INDEX(RegionStoreCount[Store Count],MATCH(Sales[[#This Row],[RegionStoretype]],RegionStoreCount[Region/Type],0))</f>
        <v>5</v>
      </c>
      <c r="M799" s="4">
        <f>AND(Sales[[#This Row],[date]]&lt;=TY_YTDMax,Sales[[#This Row],[date]]&gt;=TY_YTDMin)*Sales[[#This Row],[sales]]</f>
        <v>0</v>
      </c>
      <c r="N799" s="4">
        <f>AND(Sales[[#This Row],[date]]&lt;=LY_YTDMax,Sales[[#This Row],[date]]&gt;=LY_YTDMin)*Sales[[#This Row],[sales]]</f>
        <v>76257.539400000009</v>
      </c>
      <c r="O799" s="4">
        <f>AND(Sales[[#This Row],[date]]&gt;=YoY_Min,Sales[[#This Row],[date]]&lt;=TY_YTDMax)*(Sales[[#This Row],[sales]]/Sales[[#This Row],[sqft]])</f>
        <v>0</v>
      </c>
      <c r="P799" s="4">
        <f>SUMIF(Sales[RegionStoretype],Sales[[#This Row],[RegionStoretype]],Sales[YoY_SSF])/Sales[[#This Row],[Region_TypeCount]]</f>
        <v>59.469551530910678</v>
      </c>
    </row>
    <row r="800" spans="1:16" x14ac:dyDescent="0.25">
      <c r="A800" s="1">
        <v>42748</v>
      </c>
      <c r="B800">
        <v>35</v>
      </c>
      <c r="C800">
        <v>1</v>
      </c>
      <c r="D800">
        <v>12807.946</v>
      </c>
      <c r="E800">
        <f>INDEX(Stores[region],MATCH(Sales[[#This Row],[store_no]],Stores[store_no],0))</f>
        <v>3</v>
      </c>
      <c r="F800" t="str">
        <f>INDEX(Stores[storetype],MATCH(Sales[[#This Row],[store_no]],Stores[store_no],0))</f>
        <v>C</v>
      </c>
      <c r="G800" t="str">
        <f>INDEX(Stores[location_city],MATCH(Sales[[#This Row],[store_no]],Stores[store_no],0))</f>
        <v>Wichita</v>
      </c>
      <c r="H800" t="str">
        <f>INDEX(Stores[location_state],MATCH(Sales[[#This Row],[store_no]],Stores[store_no],0))</f>
        <v>Kansas</v>
      </c>
      <c r="I800">
        <f>INDEX(Stores[sqft],MATCH(Sales[[#This Row],[store_no]],Stores[store_no],0))</f>
        <v>72800</v>
      </c>
      <c r="J800" s="4" t="str">
        <f>INDEX(Departments[dept_name],MATCH(Sales[[#This Row],[dept_no]],Departments[dept_no],0))</f>
        <v>Automotive</v>
      </c>
      <c r="K800" s="4" t="str">
        <f>CONCATENATE(Sales[[#This Row],[region]],Sales[[#This Row],[storetype]])</f>
        <v>3C</v>
      </c>
      <c r="L800" s="4">
        <f>INDEX(RegionStoreCount[Store Count],MATCH(Sales[[#This Row],[RegionStoretype]],RegionStoreCount[Region/Type],0))</f>
        <v>2</v>
      </c>
      <c r="M800" s="4">
        <f>AND(Sales[[#This Row],[date]]&lt;=TY_YTDMax,Sales[[#This Row],[date]]&gt;=TY_YTDMin)*Sales[[#This Row],[sales]]</f>
        <v>0</v>
      </c>
      <c r="N800" s="4">
        <f>AND(Sales[[#This Row],[date]]&lt;=LY_YTDMax,Sales[[#This Row],[date]]&gt;=LY_YTDMin)*Sales[[#This Row],[sales]]</f>
        <v>12807.946</v>
      </c>
      <c r="O800" s="4">
        <f>AND(Sales[[#This Row],[date]]&gt;=YoY_Min,Sales[[#This Row],[date]]&lt;=TY_YTDMax)*(Sales[[#This Row],[sales]]/Sales[[#This Row],[sqft]])</f>
        <v>0</v>
      </c>
      <c r="P800" s="4">
        <f>SUMIF(Sales[RegionStoretype],Sales[[#This Row],[RegionStoretype]],Sales[YoY_SSF])/Sales[[#This Row],[Region_TypeCount]]</f>
        <v>47.561479460925746</v>
      </c>
    </row>
    <row r="801" spans="1:16" x14ac:dyDescent="0.25">
      <c r="A801" s="1">
        <v>42748</v>
      </c>
      <c r="B801">
        <v>35</v>
      </c>
      <c r="C801">
        <v>4</v>
      </c>
      <c r="D801">
        <v>10497.4241</v>
      </c>
      <c r="E801">
        <f>INDEX(Stores[region],MATCH(Sales[[#This Row],[store_no]],Stores[store_no],0))</f>
        <v>3</v>
      </c>
      <c r="F801" t="str">
        <f>INDEX(Stores[storetype],MATCH(Sales[[#This Row],[store_no]],Stores[store_no],0))</f>
        <v>C</v>
      </c>
      <c r="G801" t="str">
        <f>INDEX(Stores[location_city],MATCH(Sales[[#This Row],[store_no]],Stores[store_no],0))</f>
        <v>Wichita</v>
      </c>
      <c r="H801" t="str">
        <f>INDEX(Stores[location_state],MATCH(Sales[[#This Row],[store_no]],Stores[store_no],0))</f>
        <v>Kansas</v>
      </c>
      <c r="I801">
        <f>INDEX(Stores[sqft],MATCH(Sales[[#This Row],[store_no]],Stores[store_no],0))</f>
        <v>72800</v>
      </c>
      <c r="J801" s="4" t="str">
        <f>INDEX(Departments[dept_name],MATCH(Sales[[#This Row],[dept_no]],Departments[dept_no],0))</f>
        <v>Books</v>
      </c>
      <c r="K801" s="4" t="str">
        <f>CONCATENATE(Sales[[#This Row],[region]],Sales[[#This Row],[storetype]])</f>
        <v>3C</v>
      </c>
      <c r="L801" s="4">
        <f>INDEX(RegionStoreCount[Store Count],MATCH(Sales[[#This Row],[RegionStoretype]],RegionStoreCount[Region/Type],0))</f>
        <v>2</v>
      </c>
      <c r="M801" s="4">
        <f>AND(Sales[[#This Row],[date]]&lt;=TY_YTDMax,Sales[[#This Row],[date]]&gt;=TY_YTDMin)*Sales[[#This Row],[sales]]</f>
        <v>0</v>
      </c>
      <c r="N801" s="4">
        <f>AND(Sales[[#This Row],[date]]&lt;=LY_YTDMax,Sales[[#This Row],[date]]&gt;=LY_YTDMin)*Sales[[#This Row],[sales]]</f>
        <v>10497.4241</v>
      </c>
      <c r="O801" s="4">
        <f>AND(Sales[[#This Row],[date]]&gt;=YoY_Min,Sales[[#This Row],[date]]&lt;=TY_YTDMax)*(Sales[[#This Row],[sales]]/Sales[[#This Row],[sqft]])</f>
        <v>0</v>
      </c>
      <c r="P801" s="4">
        <f>SUMIF(Sales[RegionStoretype],Sales[[#This Row],[RegionStoretype]],Sales[YoY_SSF])/Sales[[#This Row],[Region_TypeCount]]</f>
        <v>47.561479460925746</v>
      </c>
    </row>
    <row r="802" spans="1:16" x14ac:dyDescent="0.25">
      <c r="A802" s="1">
        <v>42748</v>
      </c>
      <c r="B802">
        <v>35</v>
      </c>
      <c r="C802">
        <v>11</v>
      </c>
      <c r="D802">
        <v>54636.464699999997</v>
      </c>
      <c r="E802">
        <f>INDEX(Stores[region],MATCH(Sales[[#This Row],[store_no]],Stores[store_no],0))</f>
        <v>3</v>
      </c>
      <c r="F802" t="str">
        <f>INDEX(Stores[storetype],MATCH(Sales[[#This Row],[store_no]],Stores[store_no],0))</f>
        <v>C</v>
      </c>
      <c r="G802" t="str">
        <f>INDEX(Stores[location_city],MATCH(Sales[[#This Row],[store_no]],Stores[store_no],0))</f>
        <v>Wichita</v>
      </c>
      <c r="H802" t="str">
        <f>INDEX(Stores[location_state],MATCH(Sales[[#This Row],[store_no]],Stores[store_no],0))</f>
        <v>Kansas</v>
      </c>
      <c r="I802">
        <f>INDEX(Stores[sqft],MATCH(Sales[[#This Row],[store_no]],Stores[store_no],0))</f>
        <v>72800</v>
      </c>
      <c r="J802" s="4" t="str">
        <f>INDEX(Departments[dept_name],MATCH(Sales[[#This Row],[dept_no]],Departments[dept_no],0))</f>
        <v>Home</v>
      </c>
      <c r="K802" s="4" t="str">
        <f>CONCATENATE(Sales[[#This Row],[region]],Sales[[#This Row],[storetype]])</f>
        <v>3C</v>
      </c>
      <c r="L802" s="4">
        <f>INDEX(RegionStoreCount[Store Count],MATCH(Sales[[#This Row],[RegionStoretype]],RegionStoreCount[Region/Type],0))</f>
        <v>2</v>
      </c>
      <c r="M802" s="4">
        <f>AND(Sales[[#This Row],[date]]&lt;=TY_YTDMax,Sales[[#This Row],[date]]&gt;=TY_YTDMin)*Sales[[#This Row],[sales]]</f>
        <v>0</v>
      </c>
      <c r="N802" s="4">
        <f>AND(Sales[[#This Row],[date]]&lt;=LY_YTDMax,Sales[[#This Row],[date]]&gt;=LY_YTDMin)*Sales[[#This Row],[sales]]</f>
        <v>54636.464699999997</v>
      </c>
      <c r="O802" s="4">
        <f>AND(Sales[[#This Row],[date]]&gt;=YoY_Min,Sales[[#This Row],[date]]&lt;=TY_YTDMax)*(Sales[[#This Row],[sales]]/Sales[[#This Row],[sqft]])</f>
        <v>0</v>
      </c>
      <c r="P802" s="4">
        <f>SUMIF(Sales[RegionStoretype],Sales[[#This Row],[RegionStoretype]],Sales[YoY_SSF])/Sales[[#This Row],[Region_TypeCount]]</f>
        <v>47.561479460925746</v>
      </c>
    </row>
    <row r="803" spans="1:16" x14ac:dyDescent="0.25">
      <c r="A803" s="1">
        <v>42748</v>
      </c>
      <c r="B803">
        <v>35</v>
      </c>
      <c r="C803">
        <v>13</v>
      </c>
      <c r="D803">
        <v>24828.710900000002</v>
      </c>
      <c r="E803">
        <f>INDEX(Stores[region],MATCH(Sales[[#This Row],[store_no]],Stores[store_no],0))</f>
        <v>3</v>
      </c>
      <c r="F803" t="str">
        <f>INDEX(Stores[storetype],MATCH(Sales[[#This Row],[store_no]],Stores[store_no],0))</f>
        <v>C</v>
      </c>
      <c r="G803" t="str">
        <f>INDEX(Stores[location_city],MATCH(Sales[[#This Row],[store_no]],Stores[store_no],0))</f>
        <v>Wichita</v>
      </c>
      <c r="H803" t="str">
        <f>INDEX(Stores[location_state],MATCH(Sales[[#This Row],[store_no]],Stores[store_no],0))</f>
        <v>Kansas</v>
      </c>
      <c r="I803">
        <f>INDEX(Stores[sqft],MATCH(Sales[[#This Row],[store_no]],Stores[store_no],0))</f>
        <v>72800</v>
      </c>
      <c r="J803" s="4" t="str">
        <f>INDEX(Departments[dept_name],MATCH(Sales[[#This Row],[dept_no]],Departments[dept_no],0))</f>
        <v>Kids</v>
      </c>
      <c r="K803" s="4" t="str">
        <f>CONCATENATE(Sales[[#This Row],[region]],Sales[[#This Row],[storetype]])</f>
        <v>3C</v>
      </c>
      <c r="L803" s="4">
        <f>INDEX(RegionStoreCount[Store Count],MATCH(Sales[[#This Row],[RegionStoretype]],RegionStoreCount[Region/Type],0))</f>
        <v>2</v>
      </c>
      <c r="M803" s="4">
        <f>AND(Sales[[#This Row],[date]]&lt;=TY_YTDMax,Sales[[#This Row],[date]]&gt;=TY_YTDMin)*Sales[[#This Row],[sales]]</f>
        <v>0</v>
      </c>
      <c r="N803" s="4">
        <f>AND(Sales[[#This Row],[date]]&lt;=LY_YTDMax,Sales[[#This Row],[date]]&gt;=LY_YTDMin)*Sales[[#This Row],[sales]]</f>
        <v>24828.710900000002</v>
      </c>
      <c r="O803" s="4">
        <f>AND(Sales[[#This Row],[date]]&gt;=YoY_Min,Sales[[#This Row],[date]]&lt;=TY_YTDMax)*(Sales[[#This Row],[sales]]/Sales[[#This Row],[sqft]])</f>
        <v>0</v>
      </c>
      <c r="P803" s="4">
        <f>SUMIF(Sales[RegionStoretype],Sales[[#This Row],[RegionStoretype]],Sales[YoY_SSF])/Sales[[#This Row],[Region_TypeCount]]</f>
        <v>47.561479460925746</v>
      </c>
    </row>
    <row r="804" spans="1:16" x14ac:dyDescent="0.25">
      <c r="A804" s="1">
        <v>42748</v>
      </c>
      <c r="B804">
        <v>35</v>
      </c>
      <c r="C804">
        <v>17</v>
      </c>
      <c r="D804">
        <v>37214.489600000008</v>
      </c>
      <c r="E804">
        <f>INDEX(Stores[region],MATCH(Sales[[#This Row],[store_no]],Stores[store_no],0))</f>
        <v>3</v>
      </c>
      <c r="F804" t="str">
        <f>INDEX(Stores[storetype],MATCH(Sales[[#This Row],[store_no]],Stores[store_no],0))</f>
        <v>C</v>
      </c>
      <c r="G804" t="str">
        <f>INDEX(Stores[location_city],MATCH(Sales[[#This Row],[store_no]],Stores[store_no],0))</f>
        <v>Wichita</v>
      </c>
      <c r="H804" t="str">
        <f>INDEX(Stores[location_state],MATCH(Sales[[#This Row],[store_no]],Stores[store_no],0))</f>
        <v>Kansas</v>
      </c>
      <c r="I804">
        <f>INDEX(Stores[sqft],MATCH(Sales[[#This Row],[store_no]],Stores[store_no],0))</f>
        <v>72800</v>
      </c>
      <c r="J804" s="4" t="str">
        <f>INDEX(Departments[dept_name],MATCH(Sales[[#This Row],[dept_no]],Departments[dept_no],0))</f>
        <v>Shoes</v>
      </c>
      <c r="K804" s="4" t="str">
        <f>CONCATENATE(Sales[[#This Row],[region]],Sales[[#This Row],[storetype]])</f>
        <v>3C</v>
      </c>
      <c r="L804" s="4">
        <f>INDEX(RegionStoreCount[Store Count],MATCH(Sales[[#This Row],[RegionStoretype]],RegionStoreCount[Region/Type],0))</f>
        <v>2</v>
      </c>
      <c r="M804" s="4">
        <f>AND(Sales[[#This Row],[date]]&lt;=TY_YTDMax,Sales[[#This Row],[date]]&gt;=TY_YTDMin)*Sales[[#This Row],[sales]]</f>
        <v>0</v>
      </c>
      <c r="N804" s="4">
        <f>AND(Sales[[#This Row],[date]]&lt;=LY_YTDMax,Sales[[#This Row],[date]]&gt;=LY_YTDMin)*Sales[[#This Row],[sales]]</f>
        <v>37214.489600000008</v>
      </c>
      <c r="O804" s="4">
        <f>AND(Sales[[#This Row],[date]]&gt;=YoY_Min,Sales[[#This Row],[date]]&lt;=TY_YTDMax)*(Sales[[#This Row],[sales]]/Sales[[#This Row],[sqft]])</f>
        <v>0</v>
      </c>
      <c r="P804" s="4">
        <f>SUMIF(Sales[RegionStoretype],Sales[[#This Row],[RegionStoretype]],Sales[YoY_SSF])/Sales[[#This Row],[Region_TypeCount]]</f>
        <v>47.561479460925746</v>
      </c>
    </row>
    <row r="805" spans="1:16" x14ac:dyDescent="0.25">
      <c r="A805" s="1">
        <v>42748</v>
      </c>
      <c r="B805">
        <v>36</v>
      </c>
      <c r="C805">
        <v>1</v>
      </c>
      <c r="D805">
        <v>48777.649600000004</v>
      </c>
      <c r="E805">
        <f>INDEX(Stores[region],MATCH(Sales[[#This Row],[store_no]],Stores[store_no],0))</f>
        <v>2</v>
      </c>
      <c r="F805" t="str">
        <f>INDEX(Stores[storetype],MATCH(Sales[[#This Row],[store_no]],Stores[store_no],0))</f>
        <v>A</v>
      </c>
      <c r="G805" t="str">
        <f>INDEX(Stores[location_city],MATCH(Sales[[#This Row],[store_no]],Stores[store_no],0))</f>
        <v>Aurora</v>
      </c>
      <c r="H805" t="str">
        <f>INDEX(Stores[location_state],MATCH(Sales[[#This Row],[store_no]],Stores[store_no],0))</f>
        <v>Illinois</v>
      </c>
      <c r="I805">
        <f>INDEX(Stores[sqft],MATCH(Sales[[#This Row],[store_no]],Stores[store_no],0))</f>
        <v>209900</v>
      </c>
      <c r="J805" s="4" t="str">
        <f>INDEX(Departments[dept_name],MATCH(Sales[[#This Row],[dept_no]],Departments[dept_no],0))</f>
        <v>Automotive</v>
      </c>
      <c r="K805" s="4" t="str">
        <f>CONCATENATE(Sales[[#This Row],[region]],Sales[[#This Row],[storetype]])</f>
        <v>2A</v>
      </c>
      <c r="L805" s="4">
        <f>INDEX(RegionStoreCount[Store Count],MATCH(Sales[[#This Row],[RegionStoretype]],RegionStoreCount[Region/Type],0))</f>
        <v>5</v>
      </c>
      <c r="M805" s="4">
        <f>AND(Sales[[#This Row],[date]]&lt;=TY_YTDMax,Sales[[#This Row],[date]]&gt;=TY_YTDMin)*Sales[[#This Row],[sales]]</f>
        <v>0</v>
      </c>
      <c r="N805" s="4">
        <f>AND(Sales[[#This Row],[date]]&lt;=LY_YTDMax,Sales[[#This Row],[date]]&gt;=LY_YTDMin)*Sales[[#This Row],[sales]]</f>
        <v>48777.649600000004</v>
      </c>
      <c r="O805" s="4">
        <f>AND(Sales[[#This Row],[date]]&gt;=YoY_Min,Sales[[#This Row],[date]]&lt;=TY_YTDMax)*(Sales[[#This Row],[sales]]/Sales[[#This Row],[sqft]])</f>
        <v>0</v>
      </c>
      <c r="P805" s="4">
        <f>SUMIF(Sales[RegionStoretype],Sales[[#This Row],[RegionStoretype]],Sales[YoY_SSF])/Sales[[#This Row],[Region_TypeCount]]</f>
        <v>60.052789354368521</v>
      </c>
    </row>
    <row r="806" spans="1:16" x14ac:dyDescent="0.25">
      <c r="A806" s="1">
        <v>42748</v>
      </c>
      <c r="B806">
        <v>36</v>
      </c>
      <c r="C806">
        <v>20</v>
      </c>
      <c r="D806">
        <v>130912.72039999999</v>
      </c>
      <c r="E806">
        <f>INDEX(Stores[region],MATCH(Sales[[#This Row],[store_no]],Stores[store_no],0))</f>
        <v>2</v>
      </c>
      <c r="F806" t="str">
        <f>INDEX(Stores[storetype],MATCH(Sales[[#This Row],[store_no]],Stores[store_no],0))</f>
        <v>A</v>
      </c>
      <c r="G806" t="str">
        <f>INDEX(Stores[location_city],MATCH(Sales[[#This Row],[store_no]],Stores[store_no],0))</f>
        <v>Aurora</v>
      </c>
      <c r="H806" t="str">
        <f>INDEX(Stores[location_state],MATCH(Sales[[#This Row],[store_no]],Stores[store_no],0))</f>
        <v>Illinois</v>
      </c>
      <c r="I806">
        <f>INDEX(Stores[sqft],MATCH(Sales[[#This Row],[store_no]],Stores[store_no],0))</f>
        <v>209900</v>
      </c>
      <c r="J806" s="4" t="str">
        <f>INDEX(Departments[dept_name],MATCH(Sales[[#This Row],[dept_no]],Departments[dept_no],0))</f>
        <v>Toys</v>
      </c>
      <c r="K806" s="4" t="str">
        <f>CONCATENATE(Sales[[#This Row],[region]],Sales[[#This Row],[storetype]])</f>
        <v>2A</v>
      </c>
      <c r="L806" s="4">
        <f>INDEX(RegionStoreCount[Store Count],MATCH(Sales[[#This Row],[RegionStoretype]],RegionStoreCount[Region/Type],0))</f>
        <v>5</v>
      </c>
      <c r="M806" s="4">
        <f>AND(Sales[[#This Row],[date]]&lt;=TY_YTDMax,Sales[[#This Row],[date]]&gt;=TY_YTDMin)*Sales[[#This Row],[sales]]</f>
        <v>0</v>
      </c>
      <c r="N806" s="4">
        <f>AND(Sales[[#This Row],[date]]&lt;=LY_YTDMax,Sales[[#This Row],[date]]&gt;=LY_YTDMin)*Sales[[#This Row],[sales]]</f>
        <v>130912.72039999999</v>
      </c>
      <c r="O806" s="4">
        <f>AND(Sales[[#This Row],[date]]&gt;=YoY_Min,Sales[[#This Row],[date]]&lt;=TY_YTDMax)*(Sales[[#This Row],[sales]]/Sales[[#This Row],[sqft]])</f>
        <v>0</v>
      </c>
      <c r="P806" s="4">
        <f>SUMIF(Sales[RegionStoretype],Sales[[#This Row],[RegionStoretype]],Sales[YoY_SSF])/Sales[[#This Row],[Region_TypeCount]]</f>
        <v>60.052789354368521</v>
      </c>
    </row>
    <row r="807" spans="1:16" x14ac:dyDescent="0.25">
      <c r="A807" s="1">
        <v>42748</v>
      </c>
      <c r="B807">
        <v>37</v>
      </c>
      <c r="C807">
        <v>6</v>
      </c>
      <c r="D807">
        <v>66306.231600000014</v>
      </c>
      <c r="E807">
        <f>INDEX(Stores[region],MATCH(Sales[[#This Row],[store_no]],Stores[store_no],0))</f>
        <v>3</v>
      </c>
      <c r="F807" t="str">
        <f>INDEX(Stores[storetype],MATCH(Sales[[#This Row],[store_no]],Stores[store_no],0))</f>
        <v>C</v>
      </c>
      <c r="G807" t="str">
        <f>INDEX(Stores[location_city],MATCH(Sales[[#This Row],[store_no]],Stores[store_no],0))</f>
        <v>Lincoln</v>
      </c>
      <c r="H807" t="str">
        <f>INDEX(Stores[location_state],MATCH(Sales[[#This Row],[store_no]],Stores[store_no],0))</f>
        <v>Nebraska</v>
      </c>
      <c r="I807">
        <f>INDEX(Stores[sqft],MATCH(Sales[[#This Row],[store_no]],Stores[store_no],0))</f>
        <v>161300</v>
      </c>
      <c r="J807" s="4" t="str">
        <f>INDEX(Departments[dept_name],MATCH(Sales[[#This Row],[dept_no]],Departments[dept_no],0))</f>
        <v>Computers</v>
      </c>
      <c r="K807" s="4" t="str">
        <f>CONCATENATE(Sales[[#This Row],[region]],Sales[[#This Row],[storetype]])</f>
        <v>3C</v>
      </c>
      <c r="L807" s="4">
        <f>INDEX(RegionStoreCount[Store Count],MATCH(Sales[[#This Row],[RegionStoretype]],RegionStoreCount[Region/Type],0))</f>
        <v>2</v>
      </c>
      <c r="M807" s="4">
        <f>AND(Sales[[#This Row],[date]]&lt;=TY_YTDMax,Sales[[#This Row],[date]]&gt;=TY_YTDMin)*Sales[[#This Row],[sales]]</f>
        <v>0</v>
      </c>
      <c r="N807" s="4">
        <f>AND(Sales[[#This Row],[date]]&lt;=LY_YTDMax,Sales[[#This Row],[date]]&gt;=LY_YTDMin)*Sales[[#This Row],[sales]]</f>
        <v>66306.231600000014</v>
      </c>
      <c r="O807" s="4">
        <f>AND(Sales[[#This Row],[date]]&gt;=YoY_Min,Sales[[#This Row],[date]]&lt;=TY_YTDMax)*(Sales[[#This Row],[sales]]/Sales[[#This Row],[sqft]])</f>
        <v>0</v>
      </c>
      <c r="P807" s="4">
        <f>SUMIF(Sales[RegionStoretype],Sales[[#This Row],[RegionStoretype]],Sales[YoY_SSF])/Sales[[#This Row],[Region_TypeCount]]</f>
        <v>47.561479460925746</v>
      </c>
    </row>
    <row r="808" spans="1:16" x14ac:dyDescent="0.25">
      <c r="A808" s="1">
        <v>42748</v>
      </c>
      <c r="B808">
        <v>38</v>
      </c>
      <c r="C808">
        <v>12</v>
      </c>
      <c r="D808">
        <v>37902.714399999997</v>
      </c>
      <c r="E808">
        <f>INDEX(Stores[region],MATCH(Sales[[#This Row],[store_no]],Stores[store_no],0))</f>
        <v>2</v>
      </c>
      <c r="F808" t="str">
        <f>INDEX(Stores[storetype],MATCH(Sales[[#This Row],[store_no]],Stores[store_no],0))</f>
        <v>C</v>
      </c>
      <c r="G808" t="str">
        <f>INDEX(Stores[location_city],MATCH(Sales[[#This Row],[store_no]],Stores[store_no],0))</f>
        <v>Hinsdale</v>
      </c>
      <c r="H808" t="str">
        <f>INDEX(Stores[location_state],MATCH(Sales[[#This Row],[store_no]],Stores[store_no],0))</f>
        <v>Illinois</v>
      </c>
      <c r="I808">
        <f>INDEX(Stores[sqft],MATCH(Sales[[#This Row],[store_no]],Stores[store_no],0))</f>
        <v>155600</v>
      </c>
      <c r="J808" s="4" t="str">
        <f>INDEX(Departments[dept_name],MATCH(Sales[[#This Row],[dept_no]],Departments[dept_no],0))</f>
        <v>Jewelery</v>
      </c>
      <c r="K808" s="4" t="str">
        <f>CONCATENATE(Sales[[#This Row],[region]],Sales[[#This Row],[storetype]])</f>
        <v>2C</v>
      </c>
      <c r="L808" s="4">
        <f>INDEX(RegionStoreCount[Store Count],MATCH(Sales[[#This Row],[RegionStoretype]],RegionStoreCount[Region/Type],0))</f>
        <v>1</v>
      </c>
      <c r="M808" s="4">
        <f>AND(Sales[[#This Row],[date]]&lt;=TY_YTDMax,Sales[[#This Row],[date]]&gt;=TY_YTDMin)*Sales[[#This Row],[sales]]</f>
        <v>0</v>
      </c>
      <c r="N808" s="4">
        <f>AND(Sales[[#This Row],[date]]&lt;=LY_YTDMax,Sales[[#This Row],[date]]&gt;=LY_YTDMin)*Sales[[#This Row],[sales]]</f>
        <v>37902.714399999997</v>
      </c>
      <c r="O808" s="4">
        <f>AND(Sales[[#This Row],[date]]&gt;=YoY_Min,Sales[[#This Row],[date]]&lt;=TY_YTDMax)*(Sales[[#This Row],[sales]]/Sales[[#This Row],[sqft]])</f>
        <v>0</v>
      </c>
      <c r="P808" s="4">
        <f>SUMIF(Sales[RegionStoretype],Sales[[#This Row],[RegionStoretype]],Sales[YoY_SSF])/Sales[[#This Row],[Region_TypeCount]]</f>
        <v>44.537621913239086</v>
      </c>
    </row>
    <row r="809" spans="1:16" x14ac:dyDescent="0.25">
      <c r="A809" s="1">
        <v>42748</v>
      </c>
      <c r="B809">
        <v>38</v>
      </c>
      <c r="C809">
        <v>13</v>
      </c>
      <c r="D809">
        <v>85843.709400000007</v>
      </c>
      <c r="E809">
        <f>INDEX(Stores[region],MATCH(Sales[[#This Row],[store_no]],Stores[store_no],0))</f>
        <v>2</v>
      </c>
      <c r="F809" t="str">
        <f>INDEX(Stores[storetype],MATCH(Sales[[#This Row],[store_no]],Stores[store_no],0))</f>
        <v>C</v>
      </c>
      <c r="G809" t="str">
        <f>INDEX(Stores[location_city],MATCH(Sales[[#This Row],[store_no]],Stores[store_no],0))</f>
        <v>Hinsdale</v>
      </c>
      <c r="H809" t="str">
        <f>INDEX(Stores[location_state],MATCH(Sales[[#This Row],[store_no]],Stores[store_no],0))</f>
        <v>Illinois</v>
      </c>
      <c r="I809">
        <f>INDEX(Stores[sqft],MATCH(Sales[[#This Row],[store_no]],Stores[store_no],0))</f>
        <v>155600</v>
      </c>
      <c r="J809" s="4" t="str">
        <f>INDEX(Departments[dept_name],MATCH(Sales[[#This Row],[dept_no]],Departments[dept_no],0))</f>
        <v>Kids</v>
      </c>
      <c r="K809" s="4" t="str">
        <f>CONCATENATE(Sales[[#This Row],[region]],Sales[[#This Row],[storetype]])</f>
        <v>2C</v>
      </c>
      <c r="L809" s="4">
        <f>INDEX(RegionStoreCount[Store Count],MATCH(Sales[[#This Row],[RegionStoretype]],RegionStoreCount[Region/Type],0))</f>
        <v>1</v>
      </c>
      <c r="M809" s="4">
        <f>AND(Sales[[#This Row],[date]]&lt;=TY_YTDMax,Sales[[#This Row],[date]]&gt;=TY_YTDMin)*Sales[[#This Row],[sales]]</f>
        <v>0</v>
      </c>
      <c r="N809" s="4">
        <f>AND(Sales[[#This Row],[date]]&lt;=LY_YTDMax,Sales[[#This Row],[date]]&gt;=LY_YTDMin)*Sales[[#This Row],[sales]]</f>
        <v>85843.709400000007</v>
      </c>
      <c r="O809" s="4">
        <f>AND(Sales[[#This Row],[date]]&gt;=YoY_Min,Sales[[#This Row],[date]]&lt;=TY_YTDMax)*(Sales[[#This Row],[sales]]/Sales[[#This Row],[sqft]])</f>
        <v>0</v>
      </c>
      <c r="P809" s="4">
        <f>SUMIF(Sales[RegionStoretype],Sales[[#This Row],[RegionStoretype]],Sales[YoY_SSF])/Sales[[#This Row],[Region_TypeCount]]</f>
        <v>44.537621913239086</v>
      </c>
    </row>
    <row r="810" spans="1:16" x14ac:dyDescent="0.25">
      <c r="A810" s="1">
        <v>42755</v>
      </c>
      <c r="B810">
        <v>1</v>
      </c>
      <c r="C810">
        <v>1</v>
      </c>
      <c r="D810">
        <v>12139.7898</v>
      </c>
      <c r="E810">
        <f>INDEX(Stores[region],MATCH(Sales[[#This Row],[store_no]],Stores[store_no],0))</f>
        <v>1</v>
      </c>
      <c r="F810" t="str">
        <f>INDEX(Stores[storetype],MATCH(Sales[[#This Row],[store_no]],Stores[store_no],0))</f>
        <v>A</v>
      </c>
      <c r="G810" t="str">
        <f>INDEX(Stores[location_city],MATCH(Sales[[#This Row],[store_no]],Stores[store_no],0))</f>
        <v>Ann Arbor</v>
      </c>
      <c r="H810" t="str">
        <f>INDEX(Stores[location_state],MATCH(Sales[[#This Row],[store_no]],Stores[store_no],0))</f>
        <v>Michigan</v>
      </c>
      <c r="I810">
        <f>INDEX(Stores[sqft],MATCH(Sales[[#This Row],[store_no]],Stores[store_no],0))</f>
        <v>100600</v>
      </c>
      <c r="J810" s="4" t="str">
        <f>INDEX(Departments[dept_name],MATCH(Sales[[#This Row],[dept_no]],Departments[dept_no],0))</f>
        <v>Automotive</v>
      </c>
      <c r="K810" s="4" t="str">
        <f>CONCATENATE(Sales[[#This Row],[region]],Sales[[#This Row],[storetype]])</f>
        <v>1A</v>
      </c>
      <c r="L810" s="4">
        <f>INDEX(RegionStoreCount[Store Count],MATCH(Sales[[#This Row],[RegionStoretype]],RegionStoreCount[Region/Type],0))</f>
        <v>5</v>
      </c>
      <c r="M810" s="4">
        <f>AND(Sales[[#This Row],[date]]&lt;=TY_YTDMax,Sales[[#This Row],[date]]&gt;=TY_YTDMin)*Sales[[#This Row],[sales]]</f>
        <v>0</v>
      </c>
      <c r="N810" s="4">
        <f>AND(Sales[[#This Row],[date]]&lt;=LY_YTDMax,Sales[[#This Row],[date]]&gt;=LY_YTDMin)*Sales[[#This Row],[sales]]</f>
        <v>12139.7898</v>
      </c>
      <c r="O810" s="4">
        <f>AND(Sales[[#This Row],[date]]&gt;=YoY_Min,Sales[[#This Row],[date]]&lt;=TY_YTDMax)*(Sales[[#This Row],[sales]]/Sales[[#This Row],[sqft]])</f>
        <v>0</v>
      </c>
      <c r="P810" s="4">
        <f>SUMIF(Sales[RegionStoretype],Sales[[#This Row],[RegionStoretype]],Sales[YoY_SSF])/Sales[[#This Row],[Region_TypeCount]]</f>
        <v>59.469551530910678</v>
      </c>
    </row>
    <row r="811" spans="1:16" x14ac:dyDescent="0.25">
      <c r="A811" s="1">
        <v>42755</v>
      </c>
      <c r="B811">
        <v>1</v>
      </c>
      <c r="C811">
        <v>7</v>
      </c>
      <c r="D811">
        <v>92200.68250000001</v>
      </c>
      <c r="E811">
        <f>INDEX(Stores[region],MATCH(Sales[[#This Row],[store_no]],Stores[store_no],0))</f>
        <v>1</v>
      </c>
      <c r="F811" t="str">
        <f>INDEX(Stores[storetype],MATCH(Sales[[#This Row],[store_no]],Stores[store_no],0))</f>
        <v>A</v>
      </c>
      <c r="G811" t="str">
        <f>INDEX(Stores[location_city],MATCH(Sales[[#This Row],[store_no]],Stores[store_no],0))</f>
        <v>Ann Arbor</v>
      </c>
      <c r="H811" t="str">
        <f>INDEX(Stores[location_state],MATCH(Sales[[#This Row],[store_no]],Stores[store_no],0))</f>
        <v>Michigan</v>
      </c>
      <c r="I811">
        <f>INDEX(Stores[sqft],MATCH(Sales[[#This Row],[store_no]],Stores[store_no],0))</f>
        <v>100600</v>
      </c>
      <c r="J811" s="4" t="str">
        <f>INDEX(Departments[dept_name],MATCH(Sales[[#This Row],[dept_no]],Departments[dept_no],0))</f>
        <v>Electronics</v>
      </c>
      <c r="K811" s="4" t="str">
        <f>CONCATENATE(Sales[[#This Row],[region]],Sales[[#This Row],[storetype]])</f>
        <v>1A</v>
      </c>
      <c r="L811" s="4">
        <f>INDEX(RegionStoreCount[Store Count],MATCH(Sales[[#This Row],[RegionStoretype]],RegionStoreCount[Region/Type],0))</f>
        <v>5</v>
      </c>
      <c r="M811" s="4">
        <f>AND(Sales[[#This Row],[date]]&lt;=TY_YTDMax,Sales[[#This Row],[date]]&gt;=TY_YTDMin)*Sales[[#This Row],[sales]]</f>
        <v>0</v>
      </c>
      <c r="N811" s="4">
        <f>AND(Sales[[#This Row],[date]]&lt;=LY_YTDMax,Sales[[#This Row],[date]]&gt;=LY_YTDMin)*Sales[[#This Row],[sales]]</f>
        <v>92200.68250000001</v>
      </c>
      <c r="O811" s="4">
        <f>AND(Sales[[#This Row],[date]]&gt;=YoY_Min,Sales[[#This Row],[date]]&lt;=TY_YTDMax)*(Sales[[#This Row],[sales]]/Sales[[#This Row],[sqft]])</f>
        <v>0</v>
      </c>
      <c r="P811" s="4">
        <f>SUMIF(Sales[RegionStoretype],Sales[[#This Row],[RegionStoretype]],Sales[YoY_SSF])/Sales[[#This Row],[Region_TypeCount]]</f>
        <v>59.469551530910678</v>
      </c>
    </row>
    <row r="812" spans="1:16" x14ac:dyDescent="0.25">
      <c r="A812" s="1">
        <v>42755</v>
      </c>
      <c r="B812">
        <v>1</v>
      </c>
      <c r="C812">
        <v>10</v>
      </c>
      <c r="D812">
        <v>28218.360999999997</v>
      </c>
      <c r="E812">
        <f>INDEX(Stores[region],MATCH(Sales[[#This Row],[store_no]],Stores[store_no],0))</f>
        <v>1</v>
      </c>
      <c r="F812" t="str">
        <f>INDEX(Stores[storetype],MATCH(Sales[[#This Row],[store_no]],Stores[store_no],0))</f>
        <v>A</v>
      </c>
      <c r="G812" t="str">
        <f>INDEX(Stores[location_city],MATCH(Sales[[#This Row],[store_no]],Stores[store_no],0))</f>
        <v>Ann Arbor</v>
      </c>
      <c r="H812" t="str">
        <f>INDEX(Stores[location_state],MATCH(Sales[[#This Row],[store_no]],Stores[store_no],0))</f>
        <v>Michigan</v>
      </c>
      <c r="I812">
        <f>INDEX(Stores[sqft],MATCH(Sales[[#This Row],[store_no]],Stores[store_no],0))</f>
        <v>100600</v>
      </c>
      <c r="J812" s="4" t="str">
        <f>INDEX(Departments[dept_name],MATCH(Sales[[#This Row],[dept_no]],Departments[dept_no],0))</f>
        <v>Health</v>
      </c>
      <c r="K812" s="4" t="str">
        <f>CONCATENATE(Sales[[#This Row],[region]],Sales[[#This Row],[storetype]])</f>
        <v>1A</v>
      </c>
      <c r="L812" s="4">
        <f>INDEX(RegionStoreCount[Store Count],MATCH(Sales[[#This Row],[RegionStoretype]],RegionStoreCount[Region/Type],0))</f>
        <v>5</v>
      </c>
      <c r="M812" s="4">
        <f>AND(Sales[[#This Row],[date]]&lt;=TY_YTDMax,Sales[[#This Row],[date]]&gt;=TY_YTDMin)*Sales[[#This Row],[sales]]</f>
        <v>0</v>
      </c>
      <c r="N812" s="4">
        <f>AND(Sales[[#This Row],[date]]&lt;=LY_YTDMax,Sales[[#This Row],[date]]&gt;=LY_YTDMin)*Sales[[#This Row],[sales]]</f>
        <v>28218.360999999997</v>
      </c>
      <c r="O812" s="4">
        <f>AND(Sales[[#This Row],[date]]&gt;=YoY_Min,Sales[[#This Row],[date]]&lt;=TY_YTDMax)*(Sales[[#This Row],[sales]]/Sales[[#This Row],[sqft]])</f>
        <v>0</v>
      </c>
      <c r="P812" s="4">
        <f>SUMIF(Sales[RegionStoretype],Sales[[#This Row],[RegionStoretype]],Sales[YoY_SSF])/Sales[[#This Row],[Region_TypeCount]]</f>
        <v>59.469551530910678</v>
      </c>
    </row>
    <row r="813" spans="1:16" x14ac:dyDescent="0.25">
      <c r="A813" s="1">
        <v>42755</v>
      </c>
      <c r="B813">
        <v>1</v>
      </c>
      <c r="C813">
        <v>13</v>
      </c>
      <c r="D813">
        <v>41285.351000000002</v>
      </c>
      <c r="E813">
        <f>INDEX(Stores[region],MATCH(Sales[[#This Row],[store_no]],Stores[store_no],0))</f>
        <v>1</v>
      </c>
      <c r="F813" t="str">
        <f>INDEX(Stores[storetype],MATCH(Sales[[#This Row],[store_no]],Stores[store_no],0))</f>
        <v>A</v>
      </c>
      <c r="G813" t="str">
        <f>INDEX(Stores[location_city],MATCH(Sales[[#This Row],[store_no]],Stores[store_no],0))</f>
        <v>Ann Arbor</v>
      </c>
      <c r="H813" t="str">
        <f>INDEX(Stores[location_state],MATCH(Sales[[#This Row],[store_no]],Stores[store_no],0))</f>
        <v>Michigan</v>
      </c>
      <c r="I813">
        <f>INDEX(Stores[sqft],MATCH(Sales[[#This Row],[store_no]],Stores[store_no],0))</f>
        <v>100600</v>
      </c>
      <c r="J813" s="4" t="str">
        <f>INDEX(Departments[dept_name],MATCH(Sales[[#This Row],[dept_no]],Departments[dept_no],0))</f>
        <v>Kids</v>
      </c>
      <c r="K813" s="4" t="str">
        <f>CONCATENATE(Sales[[#This Row],[region]],Sales[[#This Row],[storetype]])</f>
        <v>1A</v>
      </c>
      <c r="L813" s="4">
        <f>INDEX(RegionStoreCount[Store Count],MATCH(Sales[[#This Row],[RegionStoretype]],RegionStoreCount[Region/Type],0))</f>
        <v>5</v>
      </c>
      <c r="M813" s="4">
        <f>AND(Sales[[#This Row],[date]]&lt;=TY_YTDMax,Sales[[#This Row],[date]]&gt;=TY_YTDMin)*Sales[[#This Row],[sales]]</f>
        <v>0</v>
      </c>
      <c r="N813" s="4">
        <f>AND(Sales[[#This Row],[date]]&lt;=LY_YTDMax,Sales[[#This Row],[date]]&gt;=LY_YTDMin)*Sales[[#This Row],[sales]]</f>
        <v>41285.351000000002</v>
      </c>
      <c r="O813" s="4">
        <f>AND(Sales[[#This Row],[date]]&gt;=YoY_Min,Sales[[#This Row],[date]]&lt;=TY_YTDMax)*(Sales[[#This Row],[sales]]/Sales[[#This Row],[sqft]])</f>
        <v>0</v>
      </c>
      <c r="P813" s="4">
        <f>SUMIF(Sales[RegionStoretype],Sales[[#This Row],[RegionStoretype]],Sales[YoY_SSF])/Sales[[#This Row],[Region_TypeCount]]</f>
        <v>59.469551530910678</v>
      </c>
    </row>
    <row r="814" spans="1:16" x14ac:dyDescent="0.25">
      <c r="A814" s="1">
        <v>42755</v>
      </c>
      <c r="B814">
        <v>1</v>
      </c>
      <c r="C814">
        <v>18</v>
      </c>
      <c r="D814">
        <v>24266.705699999999</v>
      </c>
      <c r="E814">
        <f>INDEX(Stores[region],MATCH(Sales[[#This Row],[store_no]],Stores[store_no],0))</f>
        <v>1</v>
      </c>
      <c r="F814" t="str">
        <f>INDEX(Stores[storetype],MATCH(Sales[[#This Row],[store_no]],Stores[store_no],0))</f>
        <v>A</v>
      </c>
      <c r="G814" t="str">
        <f>INDEX(Stores[location_city],MATCH(Sales[[#This Row],[store_no]],Stores[store_no],0))</f>
        <v>Ann Arbor</v>
      </c>
      <c r="H814" t="str">
        <f>INDEX(Stores[location_state],MATCH(Sales[[#This Row],[store_no]],Stores[store_no],0))</f>
        <v>Michigan</v>
      </c>
      <c r="I814">
        <f>INDEX(Stores[sqft],MATCH(Sales[[#This Row],[store_no]],Stores[store_no],0))</f>
        <v>100600</v>
      </c>
      <c r="J814" s="4" t="str">
        <f>INDEX(Departments[dept_name],MATCH(Sales[[#This Row],[dept_no]],Departments[dept_no],0))</f>
        <v>Sports</v>
      </c>
      <c r="K814" s="4" t="str">
        <f>CONCATENATE(Sales[[#This Row],[region]],Sales[[#This Row],[storetype]])</f>
        <v>1A</v>
      </c>
      <c r="L814" s="4">
        <f>INDEX(RegionStoreCount[Store Count],MATCH(Sales[[#This Row],[RegionStoretype]],RegionStoreCount[Region/Type],0))</f>
        <v>5</v>
      </c>
      <c r="M814" s="4">
        <f>AND(Sales[[#This Row],[date]]&lt;=TY_YTDMax,Sales[[#This Row],[date]]&gt;=TY_YTDMin)*Sales[[#This Row],[sales]]</f>
        <v>0</v>
      </c>
      <c r="N814" s="4">
        <f>AND(Sales[[#This Row],[date]]&lt;=LY_YTDMax,Sales[[#This Row],[date]]&gt;=LY_YTDMin)*Sales[[#This Row],[sales]]</f>
        <v>24266.705699999999</v>
      </c>
      <c r="O814" s="4">
        <f>AND(Sales[[#This Row],[date]]&gt;=YoY_Min,Sales[[#This Row],[date]]&lt;=TY_YTDMax)*(Sales[[#This Row],[sales]]/Sales[[#This Row],[sqft]])</f>
        <v>0</v>
      </c>
      <c r="P814" s="4">
        <f>SUMIF(Sales[RegionStoretype],Sales[[#This Row],[RegionStoretype]],Sales[YoY_SSF])/Sales[[#This Row],[Region_TypeCount]]</f>
        <v>59.469551530910678</v>
      </c>
    </row>
    <row r="815" spans="1:16" x14ac:dyDescent="0.25">
      <c r="A815" s="1">
        <v>42755</v>
      </c>
      <c r="B815">
        <v>2</v>
      </c>
      <c r="C815">
        <v>11</v>
      </c>
      <c r="D815">
        <v>87761.518299999996</v>
      </c>
      <c r="E815">
        <f>INDEX(Stores[region],MATCH(Sales[[#This Row],[store_no]],Stores[store_no],0))</f>
        <v>3</v>
      </c>
      <c r="F815" t="str">
        <f>INDEX(Stores[storetype],MATCH(Sales[[#This Row],[store_no]],Stores[store_no],0))</f>
        <v>A</v>
      </c>
      <c r="G815" t="str">
        <f>INDEX(Stores[location_city],MATCH(Sales[[#This Row],[store_no]],Stores[store_no],0))</f>
        <v>Minneapolis</v>
      </c>
      <c r="H815" t="str">
        <f>INDEX(Stores[location_state],MATCH(Sales[[#This Row],[store_no]],Stores[store_no],0))</f>
        <v>Minnesota</v>
      </c>
      <c r="I815">
        <f>INDEX(Stores[sqft],MATCH(Sales[[#This Row],[store_no]],Stores[store_no],0))</f>
        <v>210400</v>
      </c>
      <c r="J815" s="4" t="str">
        <f>INDEX(Departments[dept_name],MATCH(Sales[[#This Row],[dept_no]],Departments[dept_no],0))</f>
        <v>Home</v>
      </c>
      <c r="K815" s="4" t="str">
        <f>CONCATENATE(Sales[[#This Row],[region]],Sales[[#This Row],[storetype]])</f>
        <v>3A</v>
      </c>
      <c r="L815" s="4">
        <f>INDEX(RegionStoreCount[Store Count],MATCH(Sales[[#This Row],[RegionStoretype]],RegionStoreCount[Region/Type],0))</f>
        <v>9</v>
      </c>
      <c r="M815" s="4">
        <f>AND(Sales[[#This Row],[date]]&lt;=TY_YTDMax,Sales[[#This Row],[date]]&gt;=TY_YTDMin)*Sales[[#This Row],[sales]]</f>
        <v>0</v>
      </c>
      <c r="N815" s="4">
        <f>AND(Sales[[#This Row],[date]]&lt;=LY_YTDMax,Sales[[#This Row],[date]]&gt;=LY_YTDMin)*Sales[[#This Row],[sales]]</f>
        <v>87761.518299999996</v>
      </c>
      <c r="O815" s="4">
        <f>AND(Sales[[#This Row],[date]]&gt;=YoY_Min,Sales[[#This Row],[date]]&lt;=TY_YTDMax)*(Sales[[#This Row],[sales]]/Sales[[#This Row],[sqft]])</f>
        <v>0</v>
      </c>
      <c r="P815" s="4">
        <f>SUMIF(Sales[RegionStoretype],Sales[[#This Row],[RegionStoretype]],Sales[YoY_SSF])/Sales[[#This Row],[Region_TypeCount]]</f>
        <v>53.603836561720975</v>
      </c>
    </row>
    <row r="816" spans="1:16" x14ac:dyDescent="0.25">
      <c r="A816" s="1">
        <v>42755</v>
      </c>
      <c r="B816">
        <v>3</v>
      </c>
      <c r="C816">
        <v>9</v>
      </c>
      <c r="D816">
        <v>1781.2071000000001</v>
      </c>
      <c r="E816">
        <f>INDEX(Stores[region],MATCH(Sales[[#This Row],[store_no]],Stores[store_no],0))</f>
        <v>1</v>
      </c>
      <c r="F816" t="str">
        <f>INDEX(Stores[storetype],MATCH(Sales[[#This Row],[store_no]],Stores[store_no],0))</f>
        <v>B</v>
      </c>
      <c r="G816" t="str">
        <f>INDEX(Stores[location_city],MATCH(Sales[[#This Row],[store_no]],Stores[store_no],0))</f>
        <v>Detroit</v>
      </c>
      <c r="H816" t="str">
        <f>INDEX(Stores[location_state],MATCH(Sales[[#This Row],[store_no]],Stores[store_no],0))</f>
        <v>Michigan</v>
      </c>
      <c r="I816">
        <f>INDEX(Stores[sqft],MATCH(Sales[[#This Row],[store_no]],Stores[store_no],0))</f>
        <v>114500</v>
      </c>
      <c r="J816" s="4" t="str">
        <f>INDEX(Departments[dept_name],MATCH(Sales[[#This Row],[dept_no]],Departments[dept_no],0))</f>
        <v>Garden</v>
      </c>
      <c r="K816" s="4" t="str">
        <f>CONCATENATE(Sales[[#This Row],[region]],Sales[[#This Row],[storetype]])</f>
        <v>1B</v>
      </c>
      <c r="L816" s="4">
        <f>INDEX(RegionStoreCount[Store Count],MATCH(Sales[[#This Row],[RegionStoretype]],RegionStoreCount[Region/Type],0))</f>
        <v>5</v>
      </c>
      <c r="M816" s="4">
        <f>AND(Sales[[#This Row],[date]]&lt;=TY_YTDMax,Sales[[#This Row],[date]]&gt;=TY_YTDMin)*Sales[[#This Row],[sales]]</f>
        <v>0</v>
      </c>
      <c r="N816" s="4">
        <f>AND(Sales[[#This Row],[date]]&lt;=LY_YTDMax,Sales[[#This Row],[date]]&gt;=LY_YTDMin)*Sales[[#This Row],[sales]]</f>
        <v>1781.2071000000001</v>
      </c>
      <c r="O816" s="4">
        <f>AND(Sales[[#This Row],[date]]&gt;=YoY_Min,Sales[[#This Row],[date]]&lt;=TY_YTDMax)*(Sales[[#This Row],[sales]]/Sales[[#This Row],[sqft]])</f>
        <v>0</v>
      </c>
      <c r="P816" s="4">
        <f>SUMIF(Sales[RegionStoretype],Sales[[#This Row],[RegionStoretype]],Sales[YoY_SSF])/Sales[[#This Row],[Region_TypeCount]]</f>
        <v>68.518982968140051</v>
      </c>
    </row>
    <row r="817" spans="1:16" x14ac:dyDescent="0.25">
      <c r="A817" s="1">
        <v>42755</v>
      </c>
      <c r="B817">
        <v>4</v>
      </c>
      <c r="C817">
        <v>4</v>
      </c>
      <c r="D817">
        <v>22833.829999999998</v>
      </c>
      <c r="E817">
        <f>INDEX(Stores[region],MATCH(Sales[[#This Row],[store_no]],Stores[store_no],0))</f>
        <v>1</v>
      </c>
      <c r="F817" t="str">
        <f>INDEX(Stores[storetype],MATCH(Sales[[#This Row],[store_no]],Stores[store_no],0))</f>
        <v>A</v>
      </c>
      <c r="G817" t="str">
        <f>INDEX(Stores[location_city],MATCH(Sales[[#This Row],[store_no]],Stores[store_no],0))</f>
        <v>Cincinnati</v>
      </c>
      <c r="H817" t="str">
        <f>INDEX(Stores[location_state],MATCH(Sales[[#This Row],[store_no]],Stores[store_no],0))</f>
        <v>Ohio</v>
      </c>
      <c r="I817">
        <f>INDEX(Stores[sqft],MATCH(Sales[[#This Row],[store_no]],Stores[store_no],0))</f>
        <v>127800</v>
      </c>
      <c r="J817" s="4" t="str">
        <f>INDEX(Departments[dept_name],MATCH(Sales[[#This Row],[dept_no]],Departments[dept_no],0))</f>
        <v>Books</v>
      </c>
      <c r="K817" s="4" t="str">
        <f>CONCATENATE(Sales[[#This Row],[region]],Sales[[#This Row],[storetype]])</f>
        <v>1A</v>
      </c>
      <c r="L817" s="4">
        <f>INDEX(RegionStoreCount[Store Count],MATCH(Sales[[#This Row],[RegionStoretype]],RegionStoreCount[Region/Type],0))</f>
        <v>5</v>
      </c>
      <c r="M817" s="4">
        <f>AND(Sales[[#This Row],[date]]&lt;=TY_YTDMax,Sales[[#This Row],[date]]&gt;=TY_YTDMin)*Sales[[#This Row],[sales]]</f>
        <v>0</v>
      </c>
      <c r="N817" s="4">
        <f>AND(Sales[[#This Row],[date]]&lt;=LY_YTDMax,Sales[[#This Row],[date]]&gt;=LY_YTDMin)*Sales[[#This Row],[sales]]</f>
        <v>22833.829999999998</v>
      </c>
      <c r="O817" s="4">
        <f>AND(Sales[[#This Row],[date]]&gt;=YoY_Min,Sales[[#This Row],[date]]&lt;=TY_YTDMax)*(Sales[[#This Row],[sales]]/Sales[[#This Row],[sqft]])</f>
        <v>0</v>
      </c>
      <c r="P817" s="4">
        <f>SUMIF(Sales[RegionStoretype],Sales[[#This Row],[RegionStoretype]],Sales[YoY_SSF])/Sales[[#This Row],[Region_TypeCount]]</f>
        <v>59.469551530910678</v>
      </c>
    </row>
    <row r="818" spans="1:16" x14ac:dyDescent="0.25">
      <c r="A818" s="1">
        <v>42755</v>
      </c>
      <c r="B818">
        <v>4</v>
      </c>
      <c r="C818">
        <v>12</v>
      </c>
      <c r="D818">
        <v>210005.33609999999</v>
      </c>
      <c r="E818">
        <f>INDEX(Stores[region],MATCH(Sales[[#This Row],[store_no]],Stores[store_no],0))</f>
        <v>1</v>
      </c>
      <c r="F818" t="str">
        <f>INDEX(Stores[storetype],MATCH(Sales[[#This Row],[store_no]],Stores[store_no],0))</f>
        <v>A</v>
      </c>
      <c r="G818" t="str">
        <f>INDEX(Stores[location_city],MATCH(Sales[[#This Row],[store_no]],Stores[store_no],0))</f>
        <v>Cincinnati</v>
      </c>
      <c r="H818" t="str">
        <f>INDEX(Stores[location_state],MATCH(Sales[[#This Row],[store_no]],Stores[store_no],0))</f>
        <v>Ohio</v>
      </c>
      <c r="I818">
        <f>INDEX(Stores[sqft],MATCH(Sales[[#This Row],[store_no]],Stores[store_no],0))</f>
        <v>127800</v>
      </c>
      <c r="J818" s="4" t="str">
        <f>INDEX(Departments[dept_name],MATCH(Sales[[#This Row],[dept_no]],Departments[dept_no],0))</f>
        <v>Jewelery</v>
      </c>
      <c r="K818" s="4" t="str">
        <f>CONCATENATE(Sales[[#This Row],[region]],Sales[[#This Row],[storetype]])</f>
        <v>1A</v>
      </c>
      <c r="L818" s="4">
        <f>INDEX(RegionStoreCount[Store Count],MATCH(Sales[[#This Row],[RegionStoretype]],RegionStoreCount[Region/Type],0))</f>
        <v>5</v>
      </c>
      <c r="M818" s="4">
        <f>AND(Sales[[#This Row],[date]]&lt;=TY_YTDMax,Sales[[#This Row],[date]]&gt;=TY_YTDMin)*Sales[[#This Row],[sales]]</f>
        <v>0</v>
      </c>
      <c r="N818" s="4">
        <f>AND(Sales[[#This Row],[date]]&lt;=LY_YTDMax,Sales[[#This Row],[date]]&gt;=LY_YTDMin)*Sales[[#This Row],[sales]]</f>
        <v>210005.33609999999</v>
      </c>
      <c r="O818" s="4">
        <f>AND(Sales[[#This Row],[date]]&gt;=YoY_Min,Sales[[#This Row],[date]]&lt;=TY_YTDMax)*(Sales[[#This Row],[sales]]/Sales[[#This Row],[sqft]])</f>
        <v>0</v>
      </c>
      <c r="P818" s="4">
        <f>SUMIF(Sales[RegionStoretype],Sales[[#This Row],[RegionStoretype]],Sales[YoY_SSF])/Sales[[#This Row],[Region_TypeCount]]</f>
        <v>59.469551530910678</v>
      </c>
    </row>
    <row r="819" spans="1:16" x14ac:dyDescent="0.25">
      <c r="A819" s="1">
        <v>42755</v>
      </c>
      <c r="B819">
        <v>4</v>
      </c>
      <c r="C819">
        <v>13</v>
      </c>
      <c r="D819">
        <v>154894.1667</v>
      </c>
      <c r="E819">
        <f>INDEX(Stores[region],MATCH(Sales[[#This Row],[store_no]],Stores[store_no],0))</f>
        <v>1</v>
      </c>
      <c r="F819" t="str">
        <f>INDEX(Stores[storetype],MATCH(Sales[[#This Row],[store_no]],Stores[store_no],0))</f>
        <v>A</v>
      </c>
      <c r="G819" t="str">
        <f>INDEX(Stores[location_city],MATCH(Sales[[#This Row],[store_no]],Stores[store_no],0))</f>
        <v>Cincinnati</v>
      </c>
      <c r="H819" t="str">
        <f>INDEX(Stores[location_state],MATCH(Sales[[#This Row],[store_no]],Stores[store_no],0))</f>
        <v>Ohio</v>
      </c>
      <c r="I819">
        <f>INDEX(Stores[sqft],MATCH(Sales[[#This Row],[store_no]],Stores[store_no],0))</f>
        <v>127800</v>
      </c>
      <c r="J819" s="4" t="str">
        <f>INDEX(Departments[dept_name],MATCH(Sales[[#This Row],[dept_no]],Departments[dept_no],0))</f>
        <v>Kids</v>
      </c>
      <c r="K819" s="4" t="str">
        <f>CONCATENATE(Sales[[#This Row],[region]],Sales[[#This Row],[storetype]])</f>
        <v>1A</v>
      </c>
      <c r="L819" s="4">
        <f>INDEX(RegionStoreCount[Store Count],MATCH(Sales[[#This Row],[RegionStoretype]],RegionStoreCount[Region/Type],0))</f>
        <v>5</v>
      </c>
      <c r="M819" s="4">
        <f>AND(Sales[[#This Row],[date]]&lt;=TY_YTDMax,Sales[[#This Row],[date]]&gt;=TY_YTDMin)*Sales[[#This Row],[sales]]</f>
        <v>0</v>
      </c>
      <c r="N819" s="4">
        <f>AND(Sales[[#This Row],[date]]&lt;=LY_YTDMax,Sales[[#This Row],[date]]&gt;=LY_YTDMin)*Sales[[#This Row],[sales]]</f>
        <v>154894.1667</v>
      </c>
      <c r="O819" s="4">
        <f>AND(Sales[[#This Row],[date]]&gt;=YoY_Min,Sales[[#This Row],[date]]&lt;=TY_YTDMax)*(Sales[[#This Row],[sales]]/Sales[[#This Row],[sqft]])</f>
        <v>0</v>
      </c>
      <c r="P819" s="4">
        <f>SUMIF(Sales[RegionStoretype],Sales[[#This Row],[RegionStoretype]],Sales[YoY_SSF])/Sales[[#This Row],[Region_TypeCount]]</f>
        <v>59.469551530910678</v>
      </c>
    </row>
    <row r="820" spans="1:16" x14ac:dyDescent="0.25">
      <c r="A820" s="1">
        <v>42755</v>
      </c>
      <c r="B820">
        <v>4</v>
      </c>
      <c r="C820">
        <v>16</v>
      </c>
      <c r="D820">
        <v>58806.705700000006</v>
      </c>
      <c r="E820">
        <f>INDEX(Stores[region],MATCH(Sales[[#This Row],[store_no]],Stores[store_no],0))</f>
        <v>1</v>
      </c>
      <c r="F820" t="str">
        <f>INDEX(Stores[storetype],MATCH(Sales[[#This Row],[store_no]],Stores[store_no],0))</f>
        <v>A</v>
      </c>
      <c r="G820" t="str">
        <f>INDEX(Stores[location_city],MATCH(Sales[[#This Row],[store_no]],Stores[store_no],0))</f>
        <v>Cincinnati</v>
      </c>
      <c r="H820" t="str">
        <f>INDEX(Stores[location_state],MATCH(Sales[[#This Row],[store_no]],Stores[store_no],0))</f>
        <v>Ohio</v>
      </c>
      <c r="I820">
        <f>INDEX(Stores[sqft],MATCH(Sales[[#This Row],[store_no]],Stores[store_no],0))</f>
        <v>127800</v>
      </c>
      <c r="J820" s="4" t="str">
        <f>INDEX(Departments[dept_name],MATCH(Sales[[#This Row],[dept_no]],Departments[dept_no],0))</f>
        <v>Outdoors</v>
      </c>
      <c r="K820" s="4" t="str">
        <f>CONCATENATE(Sales[[#This Row],[region]],Sales[[#This Row],[storetype]])</f>
        <v>1A</v>
      </c>
      <c r="L820" s="4">
        <f>INDEX(RegionStoreCount[Store Count],MATCH(Sales[[#This Row],[RegionStoretype]],RegionStoreCount[Region/Type],0))</f>
        <v>5</v>
      </c>
      <c r="M820" s="4">
        <f>AND(Sales[[#This Row],[date]]&lt;=TY_YTDMax,Sales[[#This Row],[date]]&gt;=TY_YTDMin)*Sales[[#This Row],[sales]]</f>
        <v>0</v>
      </c>
      <c r="N820" s="4">
        <f>AND(Sales[[#This Row],[date]]&lt;=LY_YTDMax,Sales[[#This Row],[date]]&gt;=LY_YTDMin)*Sales[[#This Row],[sales]]</f>
        <v>58806.705700000006</v>
      </c>
      <c r="O820" s="4">
        <f>AND(Sales[[#This Row],[date]]&gt;=YoY_Min,Sales[[#This Row],[date]]&lt;=TY_YTDMax)*(Sales[[#This Row],[sales]]/Sales[[#This Row],[sqft]])</f>
        <v>0</v>
      </c>
      <c r="P820" s="4">
        <f>SUMIF(Sales[RegionStoretype],Sales[[#This Row],[RegionStoretype]],Sales[YoY_SSF])/Sales[[#This Row],[Region_TypeCount]]</f>
        <v>59.469551530910678</v>
      </c>
    </row>
    <row r="821" spans="1:16" x14ac:dyDescent="0.25">
      <c r="A821" s="1">
        <v>42755</v>
      </c>
      <c r="B821">
        <v>4</v>
      </c>
      <c r="C821">
        <v>20</v>
      </c>
      <c r="D821">
        <v>134357.3113</v>
      </c>
      <c r="E821">
        <f>INDEX(Stores[region],MATCH(Sales[[#This Row],[store_no]],Stores[store_no],0))</f>
        <v>1</v>
      </c>
      <c r="F821" t="str">
        <f>INDEX(Stores[storetype],MATCH(Sales[[#This Row],[store_no]],Stores[store_no],0))</f>
        <v>A</v>
      </c>
      <c r="G821" t="str">
        <f>INDEX(Stores[location_city],MATCH(Sales[[#This Row],[store_no]],Stores[store_no],0))</f>
        <v>Cincinnati</v>
      </c>
      <c r="H821" t="str">
        <f>INDEX(Stores[location_state],MATCH(Sales[[#This Row],[store_no]],Stores[store_no],0))</f>
        <v>Ohio</v>
      </c>
      <c r="I821">
        <f>INDEX(Stores[sqft],MATCH(Sales[[#This Row],[store_no]],Stores[store_no],0))</f>
        <v>127800</v>
      </c>
      <c r="J821" s="4" t="str">
        <f>INDEX(Departments[dept_name],MATCH(Sales[[#This Row],[dept_no]],Departments[dept_no],0))</f>
        <v>Toys</v>
      </c>
      <c r="K821" s="4" t="str">
        <f>CONCATENATE(Sales[[#This Row],[region]],Sales[[#This Row],[storetype]])</f>
        <v>1A</v>
      </c>
      <c r="L821" s="4">
        <f>INDEX(RegionStoreCount[Store Count],MATCH(Sales[[#This Row],[RegionStoretype]],RegionStoreCount[Region/Type],0))</f>
        <v>5</v>
      </c>
      <c r="M821" s="4">
        <f>AND(Sales[[#This Row],[date]]&lt;=TY_YTDMax,Sales[[#This Row],[date]]&gt;=TY_YTDMin)*Sales[[#This Row],[sales]]</f>
        <v>0</v>
      </c>
      <c r="N821" s="4">
        <f>AND(Sales[[#This Row],[date]]&lt;=LY_YTDMax,Sales[[#This Row],[date]]&gt;=LY_YTDMin)*Sales[[#This Row],[sales]]</f>
        <v>134357.3113</v>
      </c>
      <c r="O821" s="4">
        <f>AND(Sales[[#This Row],[date]]&gt;=YoY_Min,Sales[[#This Row],[date]]&lt;=TY_YTDMax)*(Sales[[#This Row],[sales]]/Sales[[#This Row],[sqft]])</f>
        <v>0</v>
      </c>
      <c r="P821" s="4">
        <f>SUMIF(Sales[RegionStoretype],Sales[[#This Row],[RegionStoretype]],Sales[YoY_SSF])/Sales[[#This Row],[Region_TypeCount]]</f>
        <v>59.469551530910678</v>
      </c>
    </row>
    <row r="822" spans="1:16" x14ac:dyDescent="0.25">
      <c r="A822" s="1">
        <v>42755</v>
      </c>
      <c r="B822">
        <v>5</v>
      </c>
      <c r="C822">
        <v>5</v>
      </c>
      <c r="D822">
        <v>46144.061300000001</v>
      </c>
      <c r="E822">
        <f>INDEX(Stores[region],MATCH(Sales[[#This Row],[store_no]],Stores[store_no],0))</f>
        <v>1</v>
      </c>
      <c r="F822" t="str">
        <f>INDEX(Stores[storetype],MATCH(Sales[[#This Row],[store_no]],Stores[store_no],0))</f>
        <v>B</v>
      </c>
      <c r="G822" t="str">
        <f>INDEX(Stores[location_city],MATCH(Sales[[#This Row],[store_no]],Stores[store_no],0))</f>
        <v>Bloomington</v>
      </c>
      <c r="H822" t="str">
        <f>INDEX(Stores[location_state],MATCH(Sales[[#This Row],[store_no]],Stores[store_no],0))</f>
        <v>Indiana</v>
      </c>
      <c r="I822">
        <f>INDEX(Stores[sqft],MATCH(Sales[[#This Row],[store_no]],Stores[store_no],0))</f>
        <v>114500</v>
      </c>
      <c r="J822" s="4" t="str">
        <f>INDEX(Departments[dept_name],MATCH(Sales[[#This Row],[dept_no]],Departments[dept_no],0))</f>
        <v>Clothing</v>
      </c>
      <c r="K822" s="4" t="str">
        <f>CONCATENATE(Sales[[#This Row],[region]],Sales[[#This Row],[storetype]])</f>
        <v>1B</v>
      </c>
      <c r="L822" s="4">
        <f>INDEX(RegionStoreCount[Store Count],MATCH(Sales[[#This Row],[RegionStoretype]],RegionStoreCount[Region/Type],0))</f>
        <v>5</v>
      </c>
      <c r="M822" s="4">
        <f>AND(Sales[[#This Row],[date]]&lt;=TY_YTDMax,Sales[[#This Row],[date]]&gt;=TY_YTDMin)*Sales[[#This Row],[sales]]</f>
        <v>0</v>
      </c>
      <c r="N822" s="4">
        <f>AND(Sales[[#This Row],[date]]&lt;=LY_YTDMax,Sales[[#This Row],[date]]&gt;=LY_YTDMin)*Sales[[#This Row],[sales]]</f>
        <v>46144.061300000001</v>
      </c>
      <c r="O822" s="4">
        <f>AND(Sales[[#This Row],[date]]&gt;=YoY_Min,Sales[[#This Row],[date]]&lt;=TY_YTDMax)*(Sales[[#This Row],[sales]]/Sales[[#This Row],[sqft]])</f>
        <v>0</v>
      </c>
      <c r="P822" s="4">
        <f>SUMIF(Sales[RegionStoretype],Sales[[#This Row],[RegionStoretype]],Sales[YoY_SSF])/Sales[[#This Row],[Region_TypeCount]]</f>
        <v>68.518982968140051</v>
      </c>
    </row>
    <row r="823" spans="1:16" x14ac:dyDescent="0.25">
      <c r="A823" s="1">
        <v>42755</v>
      </c>
      <c r="B823">
        <v>5</v>
      </c>
      <c r="C823">
        <v>12</v>
      </c>
      <c r="D823">
        <v>99449.562900000004</v>
      </c>
      <c r="E823">
        <f>INDEX(Stores[region],MATCH(Sales[[#This Row],[store_no]],Stores[store_no],0))</f>
        <v>1</v>
      </c>
      <c r="F823" t="str">
        <f>INDEX(Stores[storetype],MATCH(Sales[[#This Row],[store_no]],Stores[store_no],0))</f>
        <v>B</v>
      </c>
      <c r="G823" t="str">
        <f>INDEX(Stores[location_city],MATCH(Sales[[#This Row],[store_no]],Stores[store_no],0))</f>
        <v>Bloomington</v>
      </c>
      <c r="H823" t="str">
        <f>INDEX(Stores[location_state],MATCH(Sales[[#This Row],[store_no]],Stores[store_no],0))</f>
        <v>Indiana</v>
      </c>
      <c r="I823">
        <f>INDEX(Stores[sqft],MATCH(Sales[[#This Row],[store_no]],Stores[store_no],0))</f>
        <v>114500</v>
      </c>
      <c r="J823" s="4" t="str">
        <f>INDEX(Departments[dept_name],MATCH(Sales[[#This Row],[dept_no]],Departments[dept_no],0))</f>
        <v>Jewelery</v>
      </c>
      <c r="K823" s="4" t="str">
        <f>CONCATENATE(Sales[[#This Row],[region]],Sales[[#This Row],[storetype]])</f>
        <v>1B</v>
      </c>
      <c r="L823" s="4">
        <f>INDEX(RegionStoreCount[Store Count],MATCH(Sales[[#This Row],[RegionStoretype]],RegionStoreCount[Region/Type],0))</f>
        <v>5</v>
      </c>
      <c r="M823" s="4">
        <f>AND(Sales[[#This Row],[date]]&lt;=TY_YTDMax,Sales[[#This Row],[date]]&gt;=TY_YTDMin)*Sales[[#This Row],[sales]]</f>
        <v>0</v>
      </c>
      <c r="N823" s="4">
        <f>AND(Sales[[#This Row],[date]]&lt;=LY_YTDMax,Sales[[#This Row],[date]]&gt;=LY_YTDMin)*Sales[[#This Row],[sales]]</f>
        <v>99449.562900000004</v>
      </c>
      <c r="O823" s="4">
        <f>AND(Sales[[#This Row],[date]]&gt;=YoY_Min,Sales[[#This Row],[date]]&lt;=TY_YTDMax)*(Sales[[#This Row],[sales]]/Sales[[#This Row],[sqft]])</f>
        <v>0</v>
      </c>
      <c r="P823" s="4">
        <f>SUMIF(Sales[RegionStoretype],Sales[[#This Row],[RegionStoretype]],Sales[YoY_SSF])/Sales[[#This Row],[Region_TypeCount]]</f>
        <v>68.518982968140051</v>
      </c>
    </row>
    <row r="824" spans="1:16" x14ac:dyDescent="0.25">
      <c r="A824" s="1">
        <v>42755</v>
      </c>
      <c r="B824">
        <v>6</v>
      </c>
      <c r="C824">
        <v>9</v>
      </c>
      <c r="D824">
        <v>1463.8810999999998</v>
      </c>
      <c r="E824">
        <f>INDEX(Stores[region],MATCH(Sales[[#This Row],[store_no]],Stores[store_no],0))</f>
        <v>3</v>
      </c>
      <c r="F824" t="str">
        <f>INDEX(Stores[storetype],MATCH(Sales[[#This Row],[store_no]],Stores[store_no],0))</f>
        <v>A</v>
      </c>
      <c r="G824" t="str">
        <f>INDEX(Stores[location_city],MATCH(Sales[[#This Row],[store_no]],Stores[store_no],0))</f>
        <v>Green Bay</v>
      </c>
      <c r="H824" t="str">
        <f>INDEX(Stores[location_state],MATCH(Sales[[#This Row],[store_no]],Stores[store_no],0))</f>
        <v>Wisconsin</v>
      </c>
      <c r="I824">
        <f>INDEX(Stores[sqft],MATCH(Sales[[#This Row],[store_no]],Stores[store_no],0))</f>
        <v>138800</v>
      </c>
      <c r="J824" s="4" t="str">
        <f>INDEX(Departments[dept_name],MATCH(Sales[[#This Row],[dept_no]],Departments[dept_no],0))</f>
        <v>Garden</v>
      </c>
      <c r="K824" s="4" t="str">
        <f>CONCATENATE(Sales[[#This Row],[region]],Sales[[#This Row],[storetype]])</f>
        <v>3A</v>
      </c>
      <c r="L824" s="4">
        <f>INDEX(RegionStoreCount[Store Count],MATCH(Sales[[#This Row],[RegionStoretype]],RegionStoreCount[Region/Type],0))</f>
        <v>9</v>
      </c>
      <c r="M824" s="4">
        <f>AND(Sales[[#This Row],[date]]&lt;=TY_YTDMax,Sales[[#This Row],[date]]&gt;=TY_YTDMin)*Sales[[#This Row],[sales]]</f>
        <v>0</v>
      </c>
      <c r="N824" s="4">
        <f>AND(Sales[[#This Row],[date]]&lt;=LY_YTDMax,Sales[[#This Row],[date]]&gt;=LY_YTDMin)*Sales[[#This Row],[sales]]</f>
        <v>1463.8810999999998</v>
      </c>
      <c r="O824" s="4">
        <f>AND(Sales[[#This Row],[date]]&gt;=YoY_Min,Sales[[#This Row],[date]]&lt;=TY_YTDMax)*(Sales[[#This Row],[sales]]/Sales[[#This Row],[sqft]])</f>
        <v>0</v>
      </c>
      <c r="P824" s="4">
        <f>SUMIF(Sales[RegionStoretype],Sales[[#This Row],[RegionStoretype]],Sales[YoY_SSF])/Sales[[#This Row],[Region_TypeCount]]</f>
        <v>53.603836561720975</v>
      </c>
    </row>
    <row r="825" spans="1:16" x14ac:dyDescent="0.25">
      <c r="A825" s="1">
        <v>42755</v>
      </c>
      <c r="B825">
        <v>6</v>
      </c>
      <c r="C825">
        <v>17</v>
      </c>
      <c r="D825">
        <v>122880.0791</v>
      </c>
      <c r="E825">
        <f>INDEX(Stores[region],MATCH(Sales[[#This Row],[store_no]],Stores[store_no],0))</f>
        <v>3</v>
      </c>
      <c r="F825" t="str">
        <f>INDEX(Stores[storetype],MATCH(Sales[[#This Row],[store_no]],Stores[store_no],0))</f>
        <v>A</v>
      </c>
      <c r="G825" t="str">
        <f>INDEX(Stores[location_city],MATCH(Sales[[#This Row],[store_no]],Stores[store_no],0))</f>
        <v>Green Bay</v>
      </c>
      <c r="H825" t="str">
        <f>INDEX(Stores[location_state],MATCH(Sales[[#This Row],[store_no]],Stores[store_no],0))</f>
        <v>Wisconsin</v>
      </c>
      <c r="I825">
        <f>INDEX(Stores[sqft],MATCH(Sales[[#This Row],[store_no]],Stores[store_no],0))</f>
        <v>138800</v>
      </c>
      <c r="J825" s="4" t="str">
        <f>INDEX(Departments[dept_name],MATCH(Sales[[#This Row],[dept_no]],Departments[dept_no],0))</f>
        <v>Shoes</v>
      </c>
      <c r="K825" s="4" t="str">
        <f>CONCATENATE(Sales[[#This Row],[region]],Sales[[#This Row],[storetype]])</f>
        <v>3A</v>
      </c>
      <c r="L825" s="4">
        <f>INDEX(RegionStoreCount[Store Count],MATCH(Sales[[#This Row],[RegionStoretype]],RegionStoreCount[Region/Type],0))</f>
        <v>9</v>
      </c>
      <c r="M825" s="4">
        <f>AND(Sales[[#This Row],[date]]&lt;=TY_YTDMax,Sales[[#This Row],[date]]&gt;=TY_YTDMin)*Sales[[#This Row],[sales]]</f>
        <v>0</v>
      </c>
      <c r="N825" s="4">
        <f>AND(Sales[[#This Row],[date]]&lt;=LY_YTDMax,Sales[[#This Row],[date]]&gt;=LY_YTDMin)*Sales[[#This Row],[sales]]</f>
        <v>122880.0791</v>
      </c>
      <c r="O825" s="4">
        <f>AND(Sales[[#This Row],[date]]&gt;=YoY_Min,Sales[[#This Row],[date]]&lt;=TY_YTDMax)*(Sales[[#This Row],[sales]]/Sales[[#This Row],[sqft]])</f>
        <v>0</v>
      </c>
      <c r="P825" s="4">
        <f>SUMIF(Sales[RegionStoretype],Sales[[#This Row],[RegionStoretype]],Sales[YoY_SSF])/Sales[[#This Row],[Region_TypeCount]]</f>
        <v>53.603836561720975</v>
      </c>
    </row>
    <row r="826" spans="1:16" x14ac:dyDescent="0.25">
      <c r="A826" s="1">
        <v>42755</v>
      </c>
      <c r="B826">
        <v>8</v>
      </c>
      <c r="C826">
        <v>1</v>
      </c>
      <c r="D826">
        <v>50599.345399999998</v>
      </c>
      <c r="E826">
        <f>INDEX(Stores[region],MATCH(Sales[[#This Row],[store_no]],Stores[store_no],0))</f>
        <v>3</v>
      </c>
      <c r="F826" t="str">
        <f>INDEX(Stores[storetype],MATCH(Sales[[#This Row],[store_no]],Stores[store_no],0))</f>
        <v>A</v>
      </c>
      <c r="G826" t="str">
        <f>INDEX(Stores[location_city],MATCH(Sales[[#This Row],[store_no]],Stores[store_no],0))</f>
        <v>Saint Louis</v>
      </c>
      <c r="H826" t="str">
        <f>INDEX(Stores[location_state],MATCH(Sales[[#This Row],[store_no]],Stores[store_no],0))</f>
        <v>Missouri</v>
      </c>
      <c r="I826">
        <f>INDEX(Stores[sqft],MATCH(Sales[[#This Row],[store_no]],Stores[store_no],0))</f>
        <v>198900</v>
      </c>
      <c r="J826" s="4" t="str">
        <f>INDEX(Departments[dept_name],MATCH(Sales[[#This Row],[dept_no]],Departments[dept_no],0))</f>
        <v>Automotive</v>
      </c>
      <c r="K826" s="4" t="str">
        <f>CONCATENATE(Sales[[#This Row],[region]],Sales[[#This Row],[storetype]])</f>
        <v>3A</v>
      </c>
      <c r="L826" s="4">
        <f>INDEX(RegionStoreCount[Store Count],MATCH(Sales[[#This Row],[RegionStoretype]],RegionStoreCount[Region/Type],0))</f>
        <v>9</v>
      </c>
      <c r="M826" s="4">
        <f>AND(Sales[[#This Row],[date]]&lt;=TY_YTDMax,Sales[[#This Row],[date]]&gt;=TY_YTDMin)*Sales[[#This Row],[sales]]</f>
        <v>0</v>
      </c>
      <c r="N826" s="4">
        <f>AND(Sales[[#This Row],[date]]&lt;=LY_YTDMax,Sales[[#This Row],[date]]&gt;=LY_YTDMin)*Sales[[#This Row],[sales]]</f>
        <v>50599.345399999998</v>
      </c>
      <c r="O826" s="4">
        <f>AND(Sales[[#This Row],[date]]&gt;=YoY_Min,Sales[[#This Row],[date]]&lt;=TY_YTDMax)*(Sales[[#This Row],[sales]]/Sales[[#This Row],[sqft]])</f>
        <v>0</v>
      </c>
      <c r="P826" s="4">
        <f>SUMIF(Sales[RegionStoretype],Sales[[#This Row],[RegionStoretype]],Sales[YoY_SSF])/Sales[[#This Row],[Region_TypeCount]]</f>
        <v>53.603836561720975</v>
      </c>
    </row>
    <row r="827" spans="1:16" x14ac:dyDescent="0.25">
      <c r="A827" s="1">
        <v>42755</v>
      </c>
      <c r="B827">
        <v>8</v>
      </c>
      <c r="C827">
        <v>6</v>
      </c>
      <c r="D827">
        <v>56312.003900000003</v>
      </c>
      <c r="E827">
        <f>INDEX(Stores[region],MATCH(Sales[[#This Row],[store_no]],Stores[store_no],0))</f>
        <v>3</v>
      </c>
      <c r="F827" t="str">
        <f>INDEX(Stores[storetype],MATCH(Sales[[#This Row],[store_no]],Stores[store_no],0))</f>
        <v>A</v>
      </c>
      <c r="G827" t="str">
        <f>INDEX(Stores[location_city],MATCH(Sales[[#This Row],[store_no]],Stores[store_no],0))</f>
        <v>Saint Louis</v>
      </c>
      <c r="H827" t="str">
        <f>INDEX(Stores[location_state],MATCH(Sales[[#This Row],[store_no]],Stores[store_no],0))</f>
        <v>Missouri</v>
      </c>
      <c r="I827">
        <f>INDEX(Stores[sqft],MATCH(Sales[[#This Row],[store_no]],Stores[store_no],0))</f>
        <v>198900</v>
      </c>
      <c r="J827" s="4" t="str">
        <f>INDEX(Departments[dept_name],MATCH(Sales[[#This Row],[dept_no]],Departments[dept_no],0))</f>
        <v>Computers</v>
      </c>
      <c r="K827" s="4" t="str">
        <f>CONCATENATE(Sales[[#This Row],[region]],Sales[[#This Row],[storetype]])</f>
        <v>3A</v>
      </c>
      <c r="L827" s="4">
        <f>INDEX(RegionStoreCount[Store Count],MATCH(Sales[[#This Row],[RegionStoretype]],RegionStoreCount[Region/Type],0))</f>
        <v>9</v>
      </c>
      <c r="M827" s="4">
        <f>AND(Sales[[#This Row],[date]]&lt;=TY_YTDMax,Sales[[#This Row],[date]]&gt;=TY_YTDMin)*Sales[[#This Row],[sales]]</f>
        <v>0</v>
      </c>
      <c r="N827" s="4">
        <f>AND(Sales[[#This Row],[date]]&lt;=LY_YTDMax,Sales[[#This Row],[date]]&gt;=LY_YTDMin)*Sales[[#This Row],[sales]]</f>
        <v>56312.003900000003</v>
      </c>
      <c r="O827" s="4">
        <f>AND(Sales[[#This Row],[date]]&gt;=YoY_Min,Sales[[#This Row],[date]]&lt;=TY_YTDMax)*(Sales[[#This Row],[sales]]/Sales[[#This Row],[sqft]])</f>
        <v>0</v>
      </c>
      <c r="P827" s="4">
        <f>SUMIF(Sales[RegionStoretype],Sales[[#This Row],[RegionStoretype]],Sales[YoY_SSF])/Sales[[#This Row],[Region_TypeCount]]</f>
        <v>53.603836561720975</v>
      </c>
    </row>
    <row r="828" spans="1:16" x14ac:dyDescent="0.25">
      <c r="A828" s="1">
        <v>42755</v>
      </c>
      <c r="B828">
        <v>8</v>
      </c>
      <c r="C828">
        <v>7</v>
      </c>
      <c r="D828">
        <v>67044.872699999993</v>
      </c>
      <c r="E828">
        <f>INDEX(Stores[region],MATCH(Sales[[#This Row],[store_no]],Stores[store_no],0))</f>
        <v>3</v>
      </c>
      <c r="F828" t="str">
        <f>INDEX(Stores[storetype],MATCH(Sales[[#This Row],[store_no]],Stores[store_no],0))</f>
        <v>A</v>
      </c>
      <c r="G828" t="str">
        <f>INDEX(Stores[location_city],MATCH(Sales[[#This Row],[store_no]],Stores[store_no],0))</f>
        <v>Saint Louis</v>
      </c>
      <c r="H828" t="str">
        <f>INDEX(Stores[location_state],MATCH(Sales[[#This Row],[store_no]],Stores[store_no],0))</f>
        <v>Missouri</v>
      </c>
      <c r="I828">
        <f>INDEX(Stores[sqft],MATCH(Sales[[#This Row],[store_no]],Stores[store_no],0))</f>
        <v>198900</v>
      </c>
      <c r="J828" s="4" t="str">
        <f>INDEX(Departments[dept_name],MATCH(Sales[[#This Row],[dept_no]],Departments[dept_no],0))</f>
        <v>Electronics</v>
      </c>
      <c r="K828" s="4" t="str">
        <f>CONCATENATE(Sales[[#This Row],[region]],Sales[[#This Row],[storetype]])</f>
        <v>3A</v>
      </c>
      <c r="L828" s="4">
        <f>INDEX(RegionStoreCount[Store Count],MATCH(Sales[[#This Row],[RegionStoretype]],RegionStoreCount[Region/Type],0))</f>
        <v>9</v>
      </c>
      <c r="M828" s="4">
        <f>AND(Sales[[#This Row],[date]]&lt;=TY_YTDMax,Sales[[#This Row],[date]]&gt;=TY_YTDMin)*Sales[[#This Row],[sales]]</f>
        <v>0</v>
      </c>
      <c r="N828" s="4">
        <f>AND(Sales[[#This Row],[date]]&lt;=LY_YTDMax,Sales[[#This Row],[date]]&gt;=LY_YTDMin)*Sales[[#This Row],[sales]]</f>
        <v>67044.872699999993</v>
      </c>
      <c r="O828" s="4">
        <f>AND(Sales[[#This Row],[date]]&gt;=YoY_Min,Sales[[#This Row],[date]]&lt;=TY_YTDMax)*(Sales[[#This Row],[sales]]/Sales[[#This Row],[sqft]])</f>
        <v>0</v>
      </c>
      <c r="P828" s="4">
        <f>SUMIF(Sales[RegionStoretype],Sales[[#This Row],[RegionStoretype]],Sales[YoY_SSF])/Sales[[#This Row],[Region_TypeCount]]</f>
        <v>53.603836561720975</v>
      </c>
    </row>
    <row r="829" spans="1:16" x14ac:dyDescent="0.25">
      <c r="A829" s="1">
        <v>42755</v>
      </c>
      <c r="B829">
        <v>8</v>
      </c>
      <c r="C829">
        <v>9</v>
      </c>
      <c r="D829">
        <v>57829.852199999994</v>
      </c>
      <c r="E829">
        <f>INDEX(Stores[region],MATCH(Sales[[#This Row],[store_no]],Stores[store_no],0))</f>
        <v>3</v>
      </c>
      <c r="F829" t="str">
        <f>INDEX(Stores[storetype],MATCH(Sales[[#This Row],[store_no]],Stores[store_no],0))</f>
        <v>A</v>
      </c>
      <c r="G829" t="str">
        <f>INDEX(Stores[location_city],MATCH(Sales[[#This Row],[store_no]],Stores[store_no],0))</f>
        <v>Saint Louis</v>
      </c>
      <c r="H829" t="str">
        <f>INDEX(Stores[location_state],MATCH(Sales[[#This Row],[store_no]],Stores[store_no],0))</f>
        <v>Missouri</v>
      </c>
      <c r="I829">
        <f>INDEX(Stores[sqft],MATCH(Sales[[#This Row],[store_no]],Stores[store_no],0))</f>
        <v>198900</v>
      </c>
      <c r="J829" s="4" t="str">
        <f>INDEX(Departments[dept_name],MATCH(Sales[[#This Row],[dept_no]],Departments[dept_no],0))</f>
        <v>Garden</v>
      </c>
      <c r="K829" s="4" t="str">
        <f>CONCATENATE(Sales[[#This Row],[region]],Sales[[#This Row],[storetype]])</f>
        <v>3A</v>
      </c>
      <c r="L829" s="4">
        <f>INDEX(RegionStoreCount[Store Count],MATCH(Sales[[#This Row],[RegionStoretype]],RegionStoreCount[Region/Type],0))</f>
        <v>9</v>
      </c>
      <c r="M829" s="4">
        <f>AND(Sales[[#This Row],[date]]&lt;=TY_YTDMax,Sales[[#This Row],[date]]&gt;=TY_YTDMin)*Sales[[#This Row],[sales]]</f>
        <v>0</v>
      </c>
      <c r="N829" s="4">
        <f>AND(Sales[[#This Row],[date]]&lt;=LY_YTDMax,Sales[[#This Row],[date]]&gt;=LY_YTDMin)*Sales[[#This Row],[sales]]</f>
        <v>57829.852199999994</v>
      </c>
      <c r="O829" s="4">
        <f>AND(Sales[[#This Row],[date]]&gt;=YoY_Min,Sales[[#This Row],[date]]&lt;=TY_YTDMax)*(Sales[[#This Row],[sales]]/Sales[[#This Row],[sqft]])</f>
        <v>0</v>
      </c>
      <c r="P829" s="4">
        <f>SUMIF(Sales[RegionStoretype],Sales[[#This Row],[RegionStoretype]],Sales[YoY_SSF])/Sales[[#This Row],[Region_TypeCount]]</f>
        <v>53.603836561720975</v>
      </c>
    </row>
    <row r="830" spans="1:16" x14ac:dyDescent="0.25">
      <c r="A830" s="1">
        <v>42755</v>
      </c>
      <c r="B830">
        <v>9</v>
      </c>
      <c r="C830">
        <v>1</v>
      </c>
      <c r="D830">
        <v>18054.5566</v>
      </c>
      <c r="E830">
        <f>INDEX(Stores[region],MATCH(Sales[[#This Row],[store_no]],Stores[store_no],0))</f>
        <v>1</v>
      </c>
      <c r="F830" t="str">
        <f>INDEX(Stores[storetype],MATCH(Sales[[#This Row],[store_no]],Stores[store_no],0))</f>
        <v>B</v>
      </c>
      <c r="G830" t="str">
        <f>INDEX(Stores[location_city],MATCH(Sales[[#This Row],[store_no]],Stores[store_no],0))</f>
        <v>Columbus</v>
      </c>
      <c r="H830" t="str">
        <f>INDEX(Stores[location_state],MATCH(Sales[[#This Row],[store_no]],Stores[store_no],0))</f>
        <v>Ohio</v>
      </c>
      <c r="I830">
        <f>INDEX(Stores[sqft],MATCH(Sales[[#This Row],[store_no]],Stores[store_no],0))</f>
        <v>221800</v>
      </c>
      <c r="J830" s="4" t="str">
        <f>INDEX(Departments[dept_name],MATCH(Sales[[#This Row],[dept_no]],Departments[dept_no],0))</f>
        <v>Automotive</v>
      </c>
      <c r="K830" s="4" t="str">
        <f>CONCATENATE(Sales[[#This Row],[region]],Sales[[#This Row],[storetype]])</f>
        <v>1B</v>
      </c>
      <c r="L830" s="4">
        <f>INDEX(RegionStoreCount[Store Count],MATCH(Sales[[#This Row],[RegionStoretype]],RegionStoreCount[Region/Type],0))</f>
        <v>5</v>
      </c>
      <c r="M830" s="4">
        <f>AND(Sales[[#This Row],[date]]&lt;=TY_YTDMax,Sales[[#This Row],[date]]&gt;=TY_YTDMin)*Sales[[#This Row],[sales]]</f>
        <v>0</v>
      </c>
      <c r="N830" s="4">
        <f>AND(Sales[[#This Row],[date]]&lt;=LY_YTDMax,Sales[[#This Row],[date]]&gt;=LY_YTDMin)*Sales[[#This Row],[sales]]</f>
        <v>18054.5566</v>
      </c>
      <c r="O830" s="4">
        <f>AND(Sales[[#This Row],[date]]&gt;=YoY_Min,Sales[[#This Row],[date]]&lt;=TY_YTDMax)*(Sales[[#This Row],[sales]]/Sales[[#This Row],[sqft]])</f>
        <v>0</v>
      </c>
      <c r="P830" s="4">
        <f>SUMIF(Sales[RegionStoretype],Sales[[#This Row],[RegionStoretype]],Sales[YoY_SSF])/Sales[[#This Row],[Region_TypeCount]]</f>
        <v>68.518982968140051</v>
      </c>
    </row>
    <row r="831" spans="1:16" x14ac:dyDescent="0.25">
      <c r="A831" s="1">
        <v>42755</v>
      </c>
      <c r="B831">
        <v>9</v>
      </c>
      <c r="C831">
        <v>3</v>
      </c>
      <c r="D831">
        <v>118715.8005</v>
      </c>
      <c r="E831">
        <f>INDEX(Stores[region],MATCH(Sales[[#This Row],[store_no]],Stores[store_no],0))</f>
        <v>1</v>
      </c>
      <c r="F831" t="str">
        <f>INDEX(Stores[storetype],MATCH(Sales[[#This Row],[store_no]],Stores[store_no],0))</f>
        <v>B</v>
      </c>
      <c r="G831" t="str">
        <f>INDEX(Stores[location_city],MATCH(Sales[[#This Row],[store_no]],Stores[store_no],0))</f>
        <v>Columbus</v>
      </c>
      <c r="H831" t="str">
        <f>INDEX(Stores[location_state],MATCH(Sales[[#This Row],[store_no]],Stores[store_no],0))</f>
        <v>Ohio</v>
      </c>
      <c r="I831">
        <f>INDEX(Stores[sqft],MATCH(Sales[[#This Row],[store_no]],Stores[store_no],0))</f>
        <v>221800</v>
      </c>
      <c r="J831" s="4" t="str">
        <f>INDEX(Departments[dept_name],MATCH(Sales[[#This Row],[dept_no]],Departments[dept_no],0))</f>
        <v>Beauty</v>
      </c>
      <c r="K831" s="4" t="str">
        <f>CONCATENATE(Sales[[#This Row],[region]],Sales[[#This Row],[storetype]])</f>
        <v>1B</v>
      </c>
      <c r="L831" s="4">
        <f>INDEX(RegionStoreCount[Store Count],MATCH(Sales[[#This Row],[RegionStoretype]],RegionStoreCount[Region/Type],0))</f>
        <v>5</v>
      </c>
      <c r="M831" s="4">
        <f>AND(Sales[[#This Row],[date]]&lt;=TY_YTDMax,Sales[[#This Row],[date]]&gt;=TY_YTDMin)*Sales[[#This Row],[sales]]</f>
        <v>0</v>
      </c>
      <c r="N831" s="4">
        <f>AND(Sales[[#This Row],[date]]&lt;=LY_YTDMax,Sales[[#This Row],[date]]&gt;=LY_YTDMin)*Sales[[#This Row],[sales]]</f>
        <v>118715.8005</v>
      </c>
      <c r="O831" s="4">
        <f>AND(Sales[[#This Row],[date]]&gt;=YoY_Min,Sales[[#This Row],[date]]&lt;=TY_YTDMax)*(Sales[[#This Row],[sales]]/Sales[[#This Row],[sqft]])</f>
        <v>0</v>
      </c>
      <c r="P831" s="4">
        <f>SUMIF(Sales[RegionStoretype],Sales[[#This Row],[RegionStoretype]],Sales[YoY_SSF])/Sales[[#This Row],[Region_TypeCount]]</f>
        <v>68.518982968140051</v>
      </c>
    </row>
    <row r="832" spans="1:16" x14ac:dyDescent="0.25">
      <c r="A832" s="1">
        <v>42755</v>
      </c>
      <c r="B832">
        <v>9</v>
      </c>
      <c r="C832">
        <v>10</v>
      </c>
      <c r="D832">
        <v>31139.126400000001</v>
      </c>
      <c r="E832">
        <f>INDEX(Stores[region],MATCH(Sales[[#This Row],[store_no]],Stores[store_no],0))</f>
        <v>1</v>
      </c>
      <c r="F832" t="str">
        <f>INDEX(Stores[storetype],MATCH(Sales[[#This Row],[store_no]],Stores[store_no],0))</f>
        <v>B</v>
      </c>
      <c r="G832" t="str">
        <f>INDEX(Stores[location_city],MATCH(Sales[[#This Row],[store_no]],Stores[store_no],0))</f>
        <v>Columbus</v>
      </c>
      <c r="H832" t="str">
        <f>INDEX(Stores[location_state],MATCH(Sales[[#This Row],[store_no]],Stores[store_no],0))</f>
        <v>Ohio</v>
      </c>
      <c r="I832">
        <f>INDEX(Stores[sqft],MATCH(Sales[[#This Row],[store_no]],Stores[store_no],0))</f>
        <v>221800</v>
      </c>
      <c r="J832" s="4" t="str">
        <f>INDEX(Departments[dept_name],MATCH(Sales[[#This Row],[dept_no]],Departments[dept_no],0))</f>
        <v>Health</v>
      </c>
      <c r="K832" s="4" t="str">
        <f>CONCATENATE(Sales[[#This Row],[region]],Sales[[#This Row],[storetype]])</f>
        <v>1B</v>
      </c>
      <c r="L832" s="4">
        <f>INDEX(RegionStoreCount[Store Count],MATCH(Sales[[#This Row],[RegionStoretype]],RegionStoreCount[Region/Type],0))</f>
        <v>5</v>
      </c>
      <c r="M832" s="4">
        <f>AND(Sales[[#This Row],[date]]&lt;=TY_YTDMax,Sales[[#This Row],[date]]&gt;=TY_YTDMin)*Sales[[#This Row],[sales]]</f>
        <v>0</v>
      </c>
      <c r="N832" s="4">
        <f>AND(Sales[[#This Row],[date]]&lt;=LY_YTDMax,Sales[[#This Row],[date]]&gt;=LY_YTDMin)*Sales[[#This Row],[sales]]</f>
        <v>31139.126400000001</v>
      </c>
      <c r="O832" s="4">
        <f>AND(Sales[[#This Row],[date]]&gt;=YoY_Min,Sales[[#This Row],[date]]&lt;=TY_YTDMax)*(Sales[[#This Row],[sales]]/Sales[[#This Row],[sqft]])</f>
        <v>0</v>
      </c>
      <c r="P832" s="4">
        <f>SUMIF(Sales[RegionStoretype],Sales[[#This Row],[RegionStoretype]],Sales[YoY_SSF])/Sales[[#This Row],[Region_TypeCount]]</f>
        <v>68.518982968140051</v>
      </c>
    </row>
    <row r="833" spans="1:16" x14ac:dyDescent="0.25">
      <c r="A833" s="1">
        <v>42755</v>
      </c>
      <c r="B833">
        <v>9</v>
      </c>
      <c r="C833">
        <v>17</v>
      </c>
      <c r="D833">
        <v>171497.94000000003</v>
      </c>
      <c r="E833">
        <f>INDEX(Stores[region],MATCH(Sales[[#This Row],[store_no]],Stores[store_no],0))</f>
        <v>1</v>
      </c>
      <c r="F833" t="str">
        <f>INDEX(Stores[storetype],MATCH(Sales[[#This Row],[store_no]],Stores[store_no],0))</f>
        <v>B</v>
      </c>
      <c r="G833" t="str">
        <f>INDEX(Stores[location_city],MATCH(Sales[[#This Row],[store_no]],Stores[store_no],0))</f>
        <v>Columbus</v>
      </c>
      <c r="H833" t="str">
        <f>INDEX(Stores[location_state],MATCH(Sales[[#This Row],[store_no]],Stores[store_no],0))</f>
        <v>Ohio</v>
      </c>
      <c r="I833">
        <f>INDEX(Stores[sqft],MATCH(Sales[[#This Row],[store_no]],Stores[store_no],0))</f>
        <v>221800</v>
      </c>
      <c r="J833" s="4" t="str">
        <f>INDEX(Departments[dept_name],MATCH(Sales[[#This Row],[dept_no]],Departments[dept_no],0))</f>
        <v>Shoes</v>
      </c>
      <c r="K833" s="4" t="str">
        <f>CONCATENATE(Sales[[#This Row],[region]],Sales[[#This Row],[storetype]])</f>
        <v>1B</v>
      </c>
      <c r="L833" s="4">
        <f>INDEX(RegionStoreCount[Store Count],MATCH(Sales[[#This Row],[RegionStoretype]],RegionStoreCount[Region/Type],0))</f>
        <v>5</v>
      </c>
      <c r="M833" s="4">
        <f>AND(Sales[[#This Row],[date]]&lt;=TY_YTDMax,Sales[[#This Row],[date]]&gt;=TY_YTDMin)*Sales[[#This Row],[sales]]</f>
        <v>0</v>
      </c>
      <c r="N833" s="4">
        <f>AND(Sales[[#This Row],[date]]&lt;=LY_YTDMax,Sales[[#This Row],[date]]&gt;=LY_YTDMin)*Sales[[#This Row],[sales]]</f>
        <v>171497.94000000003</v>
      </c>
      <c r="O833" s="4">
        <f>AND(Sales[[#This Row],[date]]&gt;=YoY_Min,Sales[[#This Row],[date]]&lt;=TY_YTDMax)*(Sales[[#This Row],[sales]]/Sales[[#This Row],[sqft]])</f>
        <v>0</v>
      </c>
      <c r="P833" s="4">
        <f>SUMIF(Sales[RegionStoretype],Sales[[#This Row],[RegionStoretype]],Sales[YoY_SSF])/Sales[[#This Row],[Region_TypeCount]]</f>
        <v>68.518982968140051</v>
      </c>
    </row>
    <row r="834" spans="1:16" x14ac:dyDescent="0.25">
      <c r="A834" s="1">
        <v>42755</v>
      </c>
      <c r="B834">
        <v>9</v>
      </c>
      <c r="C834">
        <v>19</v>
      </c>
      <c r="D834">
        <v>37501.552499999998</v>
      </c>
      <c r="E834">
        <f>INDEX(Stores[region],MATCH(Sales[[#This Row],[store_no]],Stores[store_no],0))</f>
        <v>1</v>
      </c>
      <c r="F834" t="str">
        <f>INDEX(Stores[storetype],MATCH(Sales[[#This Row],[store_no]],Stores[store_no],0))</f>
        <v>B</v>
      </c>
      <c r="G834" t="str">
        <f>INDEX(Stores[location_city],MATCH(Sales[[#This Row],[store_no]],Stores[store_no],0))</f>
        <v>Columbus</v>
      </c>
      <c r="H834" t="str">
        <f>INDEX(Stores[location_state],MATCH(Sales[[#This Row],[store_no]],Stores[store_no],0))</f>
        <v>Ohio</v>
      </c>
      <c r="I834">
        <f>INDEX(Stores[sqft],MATCH(Sales[[#This Row],[store_no]],Stores[store_no],0))</f>
        <v>221800</v>
      </c>
      <c r="J834" s="4" t="str">
        <f>INDEX(Departments[dept_name],MATCH(Sales[[#This Row],[dept_no]],Departments[dept_no],0))</f>
        <v>Tools</v>
      </c>
      <c r="K834" s="4" t="str">
        <f>CONCATENATE(Sales[[#This Row],[region]],Sales[[#This Row],[storetype]])</f>
        <v>1B</v>
      </c>
      <c r="L834" s="4">
        <f>INDEX(RegionStoreCount[Store Count],MATCH(Sales[[#This Row],[RegionStoretype]],RegionStoreCount[Region/Type],0))</f>
        <v>5</v>
      </c>
      <c r="M834" s="4">
        <f>AND(Sales[[#This Row],[date]]&lt;=TY_YTDMax,Sales[[#This Row],[date]]&gt;=TY_YTDMin)*Sales[[#This Row],[sales]]</f>
        <v>0</v>
      </c>
      <c r="N834" s="4">
        <f>AND(Sales[[#This Row],[date]]&lt;=LY_YTDMax,Sales[[#This Row],[date]]&gt;=LY_YTDMin)*Sales[[#This Row],[sales]]</f>
        <v>37501.552499999998</v>
      </c>
      <c r="O834" s="4">
        <f>AND(Sales[[#This Row],[date]]&gt;=YoY_Min,Sales[[#This Row],[date]]&lt;=TY_YTDMax)*(Sales[[#This Row],[sales]]/Sales[[#This Row],[sqft]])</f>
        <v>0</v>
      </c>
      <c r="P834" s="4">
        <f>SUMIF(Sales[RegionStoretype],Sales[[#This Row],[RegionStoretype]],Sales[YoY_SSF])/Sales[[#This Row],[Region_TypeCount]]</f>
        <v>68.518982968140051</v>
      </c>
    </row>
    <row r="835" spans="1:16" x14ac:dyDescent="0.25">
      <c r="A835" s="1">
        <v>42755</v>
      </c>
      <c r="B835">
        <v>10</v>
      </c>
      <c r="C835">
        <v>5</v>
      </c>
      <c r="D835">
        <v>139183.5183</v>
      </c>
      <c r="E835">
        <f>INDEX(Stores[region],MATCH(Sales[[#This Row],[store_no]],Stores[store_no],0))</f>
        <v>1</v>
      </c>
      <c r="F835" t="str">
        <f>INDEX(Stores[storetype],MATCH(Sales[[#This Row],[store_no]],Stores[store_no],0))</f>
        <v>B</v>
      </c>
      <c r="G835" t="str">
        <f>INDEX(Stores[location_city],MATCH(Sales[[#This Row],[store_no]],Stores[store_no],0))</f>
        <v>Traverse City</v>
      </c>
      <c r="H835" t="str">
        <f>INDEX(Stores[location_state],MATCH(Sales[[#This Row],[store_no]],Stores[store_no],0))</f>
        <v>Michigan</v>
      </c>
      <c r="I835">
        <f>INDEX(Stores[sqft],MATCH(Sales[[#This Row],[store_no]],Stores[store_no],0))</f>
        <v>158200</v>
      </c>
      <c r="J835" s="4" t="str">
        <f>INDEX(Departments[dept_name],MATCH(Sales[[#This Row],[dept_no]],Departments[dept_no],0))</f>
        <v>Clothing</v>
      </c>
      <c r="K835" s="4" t="str">
        <f>CONCATENATE(Sales[[#This Row],[region]],Sales[[#This Row],[storetype]])</f>
        <v>1B</v>
      </c>
      <c r="L835" s="4">
        <f>INDEX(RegionStoreCount[Store Count],MATCH(Sales[[#This Row],[RegionStoretype]],RegionStoreCount[Region/Type],0))</f>
        <v>5</v>
      </c>
      <c r="M835" s="4">
        <f>AND(Sales[[#This Row],[date]]&lt;=TY_YTDMax,Sales[[#This Row],[date]]&gt;=TY_YTDMin)*Sales[[#This Row],[sales]]</f>
        <v>0</v>
      </c>
      <c r="N835" s="4">
        <f>AND(Sales[[#This Row],[date]]&lt;=LY_YTDMax,Sales[[#This Row],[date]]&gt;=LY_YTDMin)*Sales[[#This Row],[sales]]</f>
        <v>139183.5183</v>
      </c>
      <c r="O835" s="4">
        <f>AND(Sales[[#This Row],[date]]&gt;=YoY_Min,Sales[[#This Row],[date]]&lt;=TY_YTDMax)*(Sales[[#This Row],[sales]]/Sales[[#This Row],[sqft]])</f>
        <v>0</v>
      </c>
      <c r="P835" s="4">
        <f>SUMIF(Sales[RegionStoretype],Sales[[#This Row],[RegionStoretype]],Sales[YoY_SSF])/Sales[[#This Row],[Region_TypeCount]]</f>
        <v>68.518982968140051</v>
      </c>
    </row>
    <row r="836" spans="1:16" x14ac:dyDescent="0.25">
      <c r="A836" s="1">
        <v>42755</v>
      </c>
      <c r="B836">
        <v>10</v>
      </c>
      <c r="C836">
        <v>7</v>
      </c>
      <c r="D836">
        <v>41369.266199999998</v>
      </c>
      <c r="E836">
        <f>INDEX(Stores[region],MATCH(Sales[[#This Row],[store_no]],Stores[store_no],0))</f>
        <v>1</v>
      </c>
      <c r="F836" t="str">
        <f>INDEX(Stores[storetype],MATCH(Sales[[#This Row],[store_no]],Stores[store_no],0))</f>
        <v>B</v>
      </c>
      <c r="G836" t="str">
        <f>INDEX(Stores[location_city],MATCH(Sales[[#This Row],[store_no]],Stores[store_no],0))</f>
        <v>Traverse City</v>
      </c>
      <c r="H836" t="str">
        <f>INDEX(Stores[location_state],MATCH(Sales[[#This Row],[store_no]],Stores[store_no],0))</f>
        <v>Michigan</v>
      </c>
      <c r="I836">
        <f>INDEX(Stores[sqft],MATCH(Sales[[#This Row],[store_no]],Stores[store_no],0))</f>
        <v>158200</v>
      </c>
      <c r="J836" s="4" t="str">
        <f>INDEX(Departments[dept_name],MATCH(Sales[[#This Row],[dept_no]],Departments[dept_no],0))</f>
        <v>Electronics</v>
      </c>
      <c r="K836" s="4" t="str">
        <f>CONCATENATE(Sales[[#This Row],[region]],Sales[[#This Row],[storetype]])</f>
        <v>1B</v>
      </c>
      <c r="L836" s="4">
        <f>INDEX(RegionStoreCount[Store Count],MATCH(Sales[[#This Row],[RegionStoretype]],RegionStoreCount[Region/Type],0))</f>
        <v>5</v>
      </c>
      <c r="M836" s="4">
        <f>AND(Sales[[#This Row],[date]]&lt;=TY_YTDMax,Sales[[#This Row],[date]]&gt;=TY_YTDMin)*Sales[[#This Row],[sales]]</f>
        <v>0</v>
      </c>
      <c r="N836" s="4">
        <f>AND(Sales[[#This Row],[date]]&lt;=LY_YTDMax,Sales[[#This Row],[date]]&gt;=LY_YTDMin)*Sales[[#This Row],[sales]]</f>
        <v>41369.266199999998</v>
      </c>
      <c r="O836" s="4">
        <f>AND(Sales[[#This Row],[date]]&gt;=YoY_Min,Sales[[#This Row],[date]]&lt;=TY_YTDMax)*(Sales[[#This Row],[sales]]/Sales[[#This Row],[sqft]])</f>
        <v>0</v>
      </c>
      <c r="P836" s="4">
        <f>SUMIF(Sales[RegionStoretype],Sales[[#This Row],[RegionStoretype]],Sales[YoY_SSF])/Sales[[#This Row],[Region_TypeCount]]</f>
        <v>68.518982968140051</v>
      </c>
    </row>
    <row r="837" spans="1:16" x14ac:dyDescent="0.25">
      <c r="A837" s="1">
        <v>42755</v>
      </c>
      <c r="B837">
        <v>10</v>
      </c>
      <c r="C837">
        <v>20</v>
      </c>
      <c r="D837">
        <v>50520.331000000006</v>
      </c>
      <c r="E837">
        <f>INDEX(Stores[region],MATCH(Sales[[#This Row],[store_no]],Stores[store_no],0))</f>
        <v>1</v>
      </c>
      <c r="F837" t="str">
        <f>INDEX(Stores[storetype],MATCH(Sales[[#This Row],[store_no]],Stores[store_no],0))</f>
        <v>B</v>
      </c>
      <c r="G837" t="str">
        <f>INDEX(Stores[location_city],MATCH(Sales[[#This Row],[store_no]],Stores[store_no],0))</f>
        <v>Traverse City</v>
      </c>
      <c r="H837" t="str">
        <f>INDEX(Stores[location_state],MATCH(Sales[[#This Row],[store_no]],Stores[store_no],0))</f>
        <v>Michigan</v>
      </c>
      <c r="I837">
        <f>INDEX(Stores[sqft],MATCH(Sales[[#This Row],[store_no]],Stores[store_no],0))</f>
        <v>158200</v>
      </c>
      <c r="J837" s="4" t="str">
        <f>INDEX(Departments[dept_name],MATCH(Sales[[#This Row],[dept_no]],Departments[dept_no],0))</f>
        <v>Toys</v>
      </c>
      <c r="K837" s="4" t="str">
        <f>CONCATENATE(Sales[[#This Row],[region]],Sales[[#This Row],[storetype]])</f>
        <v>1B</v>
      </c>
      <c r="L837" s="4">
        <f>INDEX(RegionStoreCount[Store Count],MATCH(Sales[[#This Row],[RegionStoretype]],RegionStoreCount[Region/Type],0))</f>
        <v>5</v>
      </c>
      <c r="M837" s="4">
        <f>AND(Sales[[#This Row],[date]]&lt;=TY_YTDMax,Sales[[#This Row],[date]]&gt;=TY_YTDMin)*Sales[[#This Row],[sales]]</f>
        <v>0</v>
      </c>
      <c r="N837" s="4">
        <f>AND(Sales[[#This Row],[date]]&lt;=LY_YTDMax,Sales[[#This Row],[date]]&gt;=LY_YTDMin)*Sales[[#This Row],[sales]]</f>
        <v>50520.331000000006</v>
      </c>
      <c r="O837" s="4">
        <f>AND(Sales[[#This Row],[date]]&gt;=YoY_Min,Sales[[#This Row],[date]]&lt;=TY_YTDMax)*(Sales[[#This Row],[sales]]/Sales[[#This Row],[sqft]])</f>
        <v>0</v>
      </c>
      <c r="P837" s="4">
        <f>SUMIF(Sales[RegionStoretype],Sales[[#This Row],[RegionStoretype]],Sales[YoY_SSF])/Sales[[#This Row],[Region_TypeCount]]</f>
        <v>68.518982968140051</v>
      </c>
    </row>
    <row r="838" spans="1:16" x14ac:dyDescent="0.25">
      <c r="A838" s="1">
        <v>42755</v>
      </c>
      <c r="B838">
        <v>11</v>
      </c>
      <c r="C838">
        <v>6</v>
      </c>
      <c r="D838">
        <v>44922.747199999998</v>
      </c>
      <c r="E838">
        <f>INDEX(Stores[region],MATCH(Sales[[#This Row],[store_no]],Stores[store_no],0))</f>
        <v>1</v>
      </c>
      <c r="F838" t="str">
        <f>INDEX(Stores[storetype],MATCH(Sales[[#This Row],[store_no]],Stores[store_no],0))</f>
        <v>A</v>
      </c>
      <c r="G838" t="str">
        <f>INDEX(Stores[location_city],MATCH(Sales[[#This Row],[store_no]],Stores[store_no],0))</f>
        <v>Cleveland</v>
      </c>
      <c r="H838" t="str">
        <f>INDEX(Stores[location_state],MATCH(Sales[[#This Row],[store_no]],Stores[store_no],0))</f>
        <v>Ohio</v>
      </c>
      <c r="I838">
        <f>INDEX(Stores[sqft],MATCH(Sales[[#This Row],[store_no]],Stores[store_no],0))</f>
        <v>192400</v>
      </c>
      <c r="J838" s="4" t="str">
        <f>INDEX(Departments[dept_name],MATCH(Sales[[#This Row],[dept_no]],Departments[dept_no],0))</f>
        <v>Computers</v>
      </c>
      <c r="K838" s="4" t="str">
        <f>CONCATENATE(Sales[[#This Row],[region]],Sales[[#This Row],[storetype]])</f>
        <v>1A</v>
      </c>
      <c r="L838" s="4">
        <f>INDEX(RegionStoreCount[Store Count],MATCH(Sales[[#This Row],[RegionStoretype]],RegionStoreCount[Region/Type],0))</f>
        <v>5</v>
      </c>
      <c r="M838" s="4">
        <f>AND(Sales[[#This Row],[date]]&lt;=TY_YTDMax,Sales[[#This Row],[date]]&gt;=TY_YTDMin)*Sales[[#This Row],[sales]]</f>
        <v>0</v>
      </c>
      <c r="N838" s="4">
        <f>AND(Sales[[#This Row],[date]]&lt;=LY_YTDMax,Sales[[#This Row],[date]]&gt;=LY_YTDMin)*Sales[[#This Row],[sales]]</f>
        <v>44922.747199999998</v>
      </c>
      <c r="O838" s="4">
        <f>AND(Sales[[#This Row],[date]]&gt;=YoY_Min,Sales[[#This Row],[date]]&lt;=TY_YTDMax)*(Sales[[#This Row],[sales]]/Sales[[#This Row],[sqft]])</f>
        <v>0</v>
      </c>
      <c r="P838" s="4">
        <f>SUMIF(Sales[RegionStoretype],Sales[[#This Row],[RegionStoretype]],Sales[YoY_SSF])/Sales[[#This Row],[Region_TypeCount]]</f>
        <v>59.469551530910678</v>
      </c>
    </row>
    <row r="839" spans="1:16" x14ac:dyDescent="0.25">
      <c r="A839" s="1">
        <v>42755</v>
      </c>
      <c r="B839">
        <v>11</v>
      </c>
      <c r="C839">
        <v>18</v>
      </c>
      <c r="D839">
        <v>84471.144899999999</v>
      </c>
      <c r="E839">
        <f>INDEX(Stores[region],MATCH(Sales[[#This Row],[store_no]],Stores[store_no],0))</f>
        <v>1</v>
      </c>
      <c r="F839" t="str">
        <f>INDEX(Stores[storetype],MATCH(Sales[[#This Row],[store_no]],Stores[store_no],0))</f>
        <v>A</v>
      </c>
      <c r="G839" t="str">
        <f>INDEX(Stores[location_city],MATCH(Sales[[#This Row],[store_no]],Stores[store_no],0))</f>
        <v>Cleveland</v>
      </c>
      <c r="H839" t="str">
        <f>INDEX(Stores[location_state],MATCH(Sales[[#This Row],[store_no]],Stores[store_no],0))</f>
        <v>Ohio</v>
      </c>
      <c r="I839">
        <f>INDEX(Stores[sqft],MATCH(Sales[[#This Row],[store_no]],Stores[store_no],0))</f>
        <v>192400</v>
      </c>
      <c r="J839" s="4" t="str">
        <f>INDEX(Departments[dept_name],MATCH(Sales[[#This Row],[dept_no]],Departments[dept_no],0))</f>
        <v>Sports</v>
      </c>
      <c r="K839" s="4" t="str">
        <f>CONCATENATE(Sales[[#This Row],[region]],Sales[[#This Row],[storetype]])</f>
        <v>1A</v>
      </c>
      <c r="L839" s="4">
        <f>INDEX(RegionStoreCount[Store Count],MATCH(Sales[[#This Row],[RegionStoretype]],RegionStoreCount[Region/Type],0))</f>
        <v>5</v>
      </c>
      <c r="M839" s="4">
        <f>AND(Sales[[#This Row],[date]]&lt;=TY_YTDMax,Sales[[#This Row],[date]]&gt;=TY_YTDMin)*Sales[[#This Row],[sales]]</f>
        <v>0</v>
      </c>
      <c r="N839" s="4">
        <f>AND(Sales[[#This Row],[date]]&lt;=LY_YTDMax,Sales[[#This Row],[date]]&gt;=LY_YTDMin)*Sales[[#This Row],[sales]]</f>
        <v>84471.144899999999</v>
      </c>
      <c r="O839" s="4">
        <f>AND(Sales[[#This Row],[date]]&gt;=YoY_Min,Sales[[#This Row],[date]]&lt;=TY_YTDMax)*(Sales[[#This Row],[sales]]/Sales[[#This Row],[sqft]])</f>
        <v>0</v>
      </c>
      <c r="P839" s="4">
        <f>SUMIF(Sales[RegionStoretype],Sales[[#This Row],[RegionStoretype]],Sales[YoY_SSF])/Sales[[#This Row],[Region_TypeCount]]</f>
        <v>59.469551530910678</v>
      </c>
    </row>
    <row r="840" spans="1:16" x14ac:dyDescent="0.25">
      <c r="A840" s="1">
        <v>42755</v>
      </c>
      <c r="B840">
        <v>12</v>
      </c>
      <c r="C840">
        <v>14</v>
      </c>
      <c r="D840">
        <v>45993.101299999995</v>
      </c>
      <c r="E840">
        <f>INDEX(Stores[region],MATCH(Sales[[#This Row],[store_no]],Stores[store_no],0))</f>
        <v>2</v>
      </c>
      <c r="F840" t="str">
        <f>INDEX(Stores[storetype],MATCH(Sales[[#This Row],[store_no]],Stores[store_no],0))</f>
        <v>B</v>
      </c>
      <c r="G840" t="str">
        <f>INDEX(Stores[location_city],MATCH(Sales[[#This Row],[store_no]],Stores[store_no],0))</f>
        <v>Indianapolis</v>
      </c>
      <c r="H840" t="str">
        <f>INDEX(Stores[location_state],MATCH(Sales[[#This Row],[store_no]],Stores[store_no],0))</f>
        <v>Indiana</v>
      </c>
      <c r="I840">
        <f>INDEX(Stores[sqft],MATCH(Sales[[#This Row],[store_no]],Stores[store_no],0))</f>
        <v>120800</v>
      </c>
      <c r="J840" s="4" t="str">
        <f>INDEX(Departments[dept_name],MATCH(Sales[[#This Row],[dept_no]],Departments[dept_no],0))</f>
        <v>Movies</v>
      </c>
      <c r="K840" s="4" t="str">
        <f>CONCATENATE(Sales[[#This Row],[region]],Sales[[#This Row],[storetype]])</f>
        <v>2B</v>
      </c>
      <c r="L840" s="4">
        <f>INDEX(RegionStoreCount[Store Count],MATCH(Sales[[#This Row],[RegionStoretype]],RegionStoreCount[Region/Type],0))</f>
        <v>6</v>
      </c>
      <c r="M840" s="4">
        <f>AND(Sales[[#This Row],[date]]&lt;=TY_YTDMax,Sales[[#This Row],[date]]&gt;=TY_YTDMin)*Sales[[#This Row],[sales]]</f>
        <v>0</v>
      </c>
      <c r="N840" s="4">
        <f>AND(Sales[[#This Row],[date]]&lt;=LY_YTDMax,Sales[[#This Row],[date]]&gt;=LY_YTDMin)*Sales[[#This Row],[sales]]</f>
        <v>45993.101299999995</v>
      </c>
      <c r="O840" s="4">
        <f>AND(Sales[[#This Row],[date]]&gt;=YoY_Min,Sales[[#This Row],[date]]&lt;=TY_YTDMax)*(Sales[[#This Row],[sales]]/Sales[[#This Row],[sqft]])</f>
        <v>0</v>
      </c>
      <c r="P840" s="4">
        <f>SUMIF(Sales[RegionStoretype],Sales[[#This Row],[RegionStoretype]],Sales[YoY_SSF])/Sales[[#This Row],[Region_TypeCount]]</f>
        <v>58.393757732919049</v>
      </c>
    </row>
    <row r="841" spans="1:16" x14ac:dyDescent="0.25">
      <c r="A841" s="1">
        <v>42755</v>
      </c>
      <c r="B841">
        <v>12</v>
      </c>
      <c r="C841">
        <v>15</v>
      </c>
      <c r="D841">
        <v>47680.336500000005</v>
      </c>
      <c r="E841">
        <f>INDEX(Stores[region],MATCH(Sales[[#This Row],[store_no]],Stores[store_no],0))</f>
        <v>2</v>
      </c>
      <c r="F841" t="str">
        <f>INDEX(Stores[storetype],MATCH(Sales[[#This Row],[store_no]],Stores[store_no],0))</f>
        <v>B</v>
      </c>
      <c r="G841" t="str">
        <f>INDEX(Stores[location_city],MATCH(Sales[[#This Row],[store_no]],Stores[store_no],0))</f>
        <v>Indianapolis</v>
      </c>
      <c r="H841" t="str">
        <f>INDEX(Stores[location_state],MATCH(Sales[[#This Row],[store_no]],Stores[store_no],0))</f>
        <v>Indiana</v>
      </c>
      <c r="I841">
        <f>INDEX(Stores[sqft],MATCH(Sales[[#This Row],[store_no]],Stores[store_no],0))</f>
        <v>120800</v>
      </c>
      <c r="J841" s="4" t="str">
        <f>INDEX(Departments[dept_name],MATCH(Sales[[#This Row],[dept_no]],Departments[dept_no],0))</f>
        <v>Music</v>
      </c>
      <c r="K841" s="4" t="str">
        <f>CONCATENATE(Sales[[#This Row],[region]],Sales[[#This Row],[storetype]])</f>
        <v>2B</v>
      </c>
      <c r="L841" s="4">
        <f>INDEX(RegionStoreCount[Store Count],MATCH(Sales[[#This Row],[RegionStoretype]],RegionStoreCount[Region/Type],0))</f>
        <v>6</v>
      </c>
      <c r="M841" s="4">
        <f>AND(Sales[[#This Row],[date]]&lt;=TY_YTDMax,Sales[[#This Row],[date]]&gt;=TY_YTDMin)*Sales[[#This Row],[sales]]</f>
        <v>0</v>
      </c>
      <c r="N841" s="4">
        <f>AND(Sales[[#This Row],[date]]&lt;=LY_YTDMax,Sales[[#This Row],[date]]&gt;=LY_YTDMin)*Sales[[#This Row],[sales]]</f>
        <v>47680.336500000005</v>
      </c>
      <c r="O841" s="4">
        <f>AND(Sales[[#This Row],[date]]&gt;=YoY_Min,Sales[[#This Row],[date]]&lt;=TY_YTDMax)*(Sales[[#This Row],[sales]]/Sales[[#This Row],[sqft]])</f>
        <v>0</v>
      </c>
      <c r="P841" s="4">
        <f>SUMIF(Sales[RegionStoretype],Sales[[#This Row],[RegionStoretype]],Sales[YoY_SSF])/Sales[[#This Row],[Region_TypeCount]]</f>
        <v>58.393757732919049</v>
      </c>
    </row>
    <row r="842" spans="1:16" x14ac:dyDescent="0.25">
      <c r="A842" s="1">
        <v>42755</v>
      </c>
      <c r="B842">
        <v>13</v>
      </c>
      <c r="C842">
        <v>12</v>
      </c>
      <c r="D842">
        <v>77106.052999999985</v>
      </c>
      <c r="E842">
        <f>INDEX(Stores[region],MATCH(Sales[[#This Row],[store_no]],Stores[store_no],0))</f>
        <v>3</v>
      </c>
      <c r="F842" t="str">
        <f>INDEX(Stores[storetype],MATCH(Sales[[#This Row],[store_no]],Stores[store_no],0))</f>
        <v>A</v>
      </c>
      <c r="G842" t="str">
        <f>INDEX(Stores[location_city],MATCH(Sales[[#This Row],[store_no]],Stores[store_no],0))</f>
        <v>Overland Park</v>
      </c>
      <c r="H842" t="str">
        <f>INDEX(Stores[location_state],MATCH(Sales[[#This Row],[store_no]],Stores[store_no],0))</f>
        <v>Kansas</v>
      </c>
      <c r="I842">
        <f>INDEX(Stores[sqft],MATCH(Sales[[#This Row],[store_no]],Stores[store_no],0))</f>
        <v>201000</v>
      </c>
      <c r="J842" s="4" t="str">
        <f>INDEX(Departments[dept_name],MATCH(Sales[[#This Row],[dept_no]],Departments[dept_no],0))</f>
        <v>Jewelery</v>
      </c>
      <c r="K842" s="4" t="str">
        <f>CONCATENATE(Sales[[#This Row],[region]],Sales[[#This Row],[storetype]])</f>
        <v>3A</v>
      </c>
      <c r="L842" s="4">
        <f>INDEX(RegionStoreCount[Store Count],MATCH(Sales[[#This Row],[RegionStoretype]],RegionStoreCount[Region/Type],0))</f>
        <v>9</v>
      </c>
      <c r="M842" s="4">
        <f>AND(Sales[[#This Row],[date]]&lt;=TY_YTDMax,Sales[[#This Row],[date]]&gt;=TY_YTDMin)*Sales[[#This Row],[sales]]</f>
        <v>0</v>
      </c>
      <c r="N842" s="4">
        <f>AND(Sales[[#This Row],[date]]&lt;=LY_YTDMax,Sales[[#This Row],[date]]&gt;=LY_YTDMin)*Sales[[#This Row],[sales]]</f>
        <v>77106.052999999985</v>
      </c>
      <c r="O842" s="4">
        <f>AND(Sales[[#This Row],[date]]&gt;=YoY_Min,Sales[[#This Row],[date]]&lt;=TY_YTDMax)*(Sales[[#This Row],[sales]]/Sales[[#This Row],[sqft]])</f>
        <v>0</v>
      </c>
      <c r="P842" s="4">
        <f>SUMIF(Sales[RegionStoretype],Sales[[#This Row],[RegionStoretype]],Sales[YoY_SSF])/Sales[[#This Row],[Region_TypeCount]]</f>
        <v>53.603836561720975</v>
      </c>
    </row>
    <row r="843" spans="1:16" x14ac:dyDescent="0.25">
      <c r="A843" s="1">
        <v>42755</v>
      </c>
      <c r="B843">
        <v>13</v>
      </c>
      <c r="C843">
        <v>17</v>
      </c>
      <c r="D843">
        <v>70377.167199999996</v>
      </c>
      <c r="E843">
        <f>INDEX(Stores[region],MATCH(Sales[[#This Row],[store_no]],Stores[store_no],0))</f>
        <v>3</v>
      </c>
      <c r="F843" t="str">
        <f>INDEX(Stores[storetype],MATCH(Sales[[#This Row],[store_no]],Stores[store_no],0))</f>
        <v>A</v>
      </c>
      <c r="G843" t="str">
        <f>INDEX(Stores[location_city],MATCH(Sales[[#This Row],[store_no]],Stores[store_no],0))</f>
        <v>Overland Park</v>
      </c>
      <c r="H843" t="str">
        <f>INDEX(Stores[location_state],MATCH(Sales[[#This Row],[store_no]],Stores[store_no],0))</f>
        <v>Kansas</v>
      </c>
      <c r="I843">
        <f>INDEX(Stores[sqft],MATCH(Sales[[#This Row],[store_no]],Stores[store_no],0))</f>
        <v>201000</v>
      </c>
      <c r="J843" s="4" t="str">
        <f>INDEX(Departments[dept_name],MATCH(Sales[[#This Row],[dept_no]],Departments[dept_no],0))</f>
        <v>Shoes</v>
      </c>
      <c r="K843" s="4" t="str">
        <f>CONCATENATE(Sales[[#This Row],[region]],Sales[[#This Row],[storetype]])</f>
        <v>3A</v>
      </c>
      <c r="L843" s="4">
        <f>INDEX(RegionStoreCount[Store Count],MATCH(Sales[[#This Row],[RegionStoretype]],RegionStoreCount[Region/Type],0))</f>
        <v>9</v>
      </c>
      <c r="M843" s="4">
        <f>AND(Sales[[#This Row],[date]]&lt;=TY_YTDMax,Sales[[#This Row],[date]]&gt;=TY_YTDMin)*Sales[[#This Row],[sales]]</f>
        <v>0</v>
      </c>
      <c r="N843" s="4">
        <f>AND(Sales[[#This Row],[date]]&lt;=LY_YTDMax,Sales[[#This Row],[date]]&gt;=LY_YTDMin)*Sales[[#This Row],[sales]]</f>
        <v>70377.167199999996</v>
      </c>
      <c r="O843" s="4">
        <f>AND(Sales[[#This Row],[date]]&gt;=YoY_Min,Sales[[#This Row],[date]]&lt;=TY_YTDMax)*(Sales[[#This Row],[sales]]/Sales[[#This Row],[sqft]])</f>
        <v>0</v>
      </c>
      <c r="P843" s="4">
        <f>SUMIF(Sales[RegionStoretype],Sales[[#This Row],[RegionStoretype]],Sales[YoY_SSF])/Sales[[#This Row],[Region_TypeCount]]</f>
        <v>53.603836561720975</v>
      </c>
    </row>
    <row r="844" spans="1:16" x14ac:dyDescent="0.25">
      <c r="A844" s="1">
        <v>42755</v>
      </c>
      <c r="B844">
        <v>13</v>
      </c>
      <c r="C844">
        <v>18</v>
      </c>
      <c r="D844">
        <v>111416.9703</v>
      </c>
      <c r="E844">
        <f>INDEX(Stores[region],MATCH(Sales[[#This Row],[store_no]],Stores[store_no],0))</f>
        <v>3</v>
      </c>
      <c r="F844" t="str">
        <f>INDEX(Stores[storetype],MATCH(Sales[[#This Row],[store_no]],Stores[store_no],0))</f>
        <v>A</v>
      </c>
      <c r="G844" t="str">
        <f>INDEX(Stores[location_city],MATCH(Sales[[#This Row],[store_no]],Stores[store_no],0))</f>
        <v>Overland Park</v>
      </c>
      <c r="H844" t="str">
        <f>INDEX(Stores[location_state],MATCH(Sales[[#This Row],[store_no]],Stores[store_no],0))</f>
        <v>Kansas</v>
      </c>
      <c r="I844">
        <f>INDEX(Stores[sqft],MATCH(Sales[[#This Row],[store_no]],Stores[store_no],0))</f>
        <v>201000</v>
      </c>
      <c r="J844" s="4" t="str">
        <f>INDEX(Departments[dept_name],MATCH(Sales[[#This Row],[dept_no]],Departments[dept_no],0))</f>
        <v>Sports</v>
      </c>
      <c r="K844" s="4" t="str">
        <f>CONCATENATE(Sales[[#This Row],[region]],Sales[[#This Row],[storetype]])</f>
        <v>3A</v>
      </c>
      <c r="L844" s="4">
        <f>INDEX(RegionStoreCount[Store Count],MATCH(Sales[[#This Row],[RegionStoretype]],RegionStoreCount[Region/Type],0))</f>
        <v>9</v>
      </c>
      <c r="M844" s="4">
        <f>AND(Sales[[#This Row],[date]]&lt;=TY_YTDMax,Sales[[#This Row],[date]]&gt;=TY_YTDMin)*Sales[[#This Row],[sales]]</f>
        <v>0</v>
      </c>
      <c r="N844" s="4">
        <f>AND(Sales[[#This Row],[date]]&lt;=LY_YTDMax,Sales[[#This Row],[date]]&gt;=LY_YTDMin)*Sales[[#This Row],[sales]]</f>
        <v>111416.9703</v>
      </c>
      <c r="O844" s="4">
        <f>AND(Sales[[#This Row],[date]]&gt;=YoY_Min,Sales[[#This Row],[date]]&lt;=TY_YTDMax)*(Sales[[#This Row],[sales]]/Sales[[#This Row],[sqft]])</f>
        <v>0</v>
      </c>
      <c r="P844" s="4">
        <f>SUMIF(Sales[RegionStoretype],Sales[[#This Row],[RegionStoretype]],Sales[YoY_SSF])/Sales[[#This Row],[Region_TypeCount]]</f>
        <v>53.603836561720975</v>
      </c>
    </row>
    <row r="845" spans="1:16" x14ac:dyDescent="0.25">
      <c r="A845" s="1">
        <v>42755</v>
      </c>
      <c r="B845">
        <v>14</v>
      </c>
      <c r="C845">
        <v>5</v>
      </c>
      <c r="D845">
        <v>25158.881399999998</v>
      </c>
      <c r="E845">
        <f>INDEX(Stores[region],MATCH(Sales[[#This Row],[store_no]],Stores[store_no],0))</f>
        <v>3</v>
      </c>
      <c r="F845" t="str">
        <f>INDEX(Stores[storetype],MATCH(Sales[[#This Row],[store_no]],Stores[store_no],0))</f>
        <v>A</v>
      </c>
      <c r="G845" t="str">
        <f>INDEX(Stores[location_city],MATCH(Sales[[#This Row],[store_no]],Stores[store_no],0))</f>
        <v>Bismarck</v>
      </c>
      <c r="H845" t="str">
        <f>INDEX(Stores[location_state],MATCH(Sales[[#This Row],[store_no]],Stores[store_no],0))</f>
        <v>North Dakota</v>
      </c>
      <c r="I845">
        <f>INDEX(Stores[sqft],MATCH(Sales[[#This Row],[store_no]],Stores[store_no],0))</f>
        <v>96400</v>
      </c>
      <c r="J845" s="4" t="str">
        <f>INDEX(Departments[dept_name],MATCH(Sales[[#This Row],[dept_no]],Departments[dept_no],0))</f>
        <v>Clothing</v>
      </c>
      <c r="K845" s="4" t="str">
        <f>CONCATENATE(Sales[[#This Row],[region]],Sales[[#This Row],[storetype]])</f>
        <v>3A</v>
      </c>
      <c r="L845" s="4">
        <f>INDEX(RegionStoreCount[Store Count],MATCH(Sales[[#This Row],[RegionStoretype]],RegionStoreCount[Region/Type],0))</f>
        <v>9</v>
      </c>
      <c r="M845" s="4">
        <f>AND(Sales[[#This Row],[date]]&lt;=TY_YTDMax,Sales[[#This Row],[date]]&gt;=TY_YTDMin)*Sales[[#This Row],[sales]]</f>
        <v>0</v>
      </c>
      <c r="N845" s="4">
        <f>AND(Sales[[#This Row],[date]]&lt;=LY_YTDMax,Sales[[#This Row],[date]]&gt;=LY_YTDMin)*Sales[[#This Row],[sales]]</f>
        <v>25158.881399999998</v>
      </c>
      <c r="O845" s="4">
        <f>AND(Sales[[#This Row],[date]]&gt;=YoY_Min,Sales[[#This Row],[date]]&lt;=TY_YTDMax)*(Sales[[#This Row],[sales]]/Sales[[#This Row],[sqft]])</f>
        <v>0</v>
      </c>
      <c r="P845" s="4">
        <f>SUMIF(Sales[RegionStoretype],Sales[[#This Row],[RegionStoretype]],Sales[YoY_SSF])/Sales[[#This Row],[Region_TypeCount]]</f>
        <v>53.603836561720975</v>
      </c>
    </row>
    <row r="846" spans="1:16" x14ac:dyDescent="0.25">
      <c r="A846" s="1">
        <v>42755</v>
      </c>
      <c r="B846">
        <v>15</v>
      </c>
      <c r="C846">
        <v>1</v>
      </c>
      <c r="D846">
        <v>9848.4493000000002</v>
      </c>
      <c r="E846">
        <f>INDEX(Stores[region],MATCH(Sales[[#This Row],[store_no]],Stores[store_no],0))</f>
        <v>2</v>
      </c>
      <c r="F846" t="str">
        <f>INDEX(Stores[storetype],MATCH(Sales[[#This Row],[store_no]],Stores[store_no],0))</f>
        <v>B</v>
      </c>
      <c r="G846" t="str">
        <f>INDEX(Stores[location_city],MATCH(Sales[[#This Row],[store_no]],Stores[store_no],0))</f>
        <v>Rochester</v>
      </c>
      <c r="H846" t="str">
        <f>INDEX(Stores[location_state],MATCH(Sales[[#This Row],[store_no]],Stores[store_no],0))</f>
        <v>Minnesota</v>
      </c>
      <c r="I846">
        <f>INDEX(Stores[sqft],MATCH(Sales[[#This Row],[store_no]],Stores[store_no],0))</f>
        <v>128100</v>
      </c>
      <c r="J846" s="4" t="str">
        <f>INDEX(Departments[dept_name],MATCH(Sales[[#This Row],[dept_no]],Departments[dept_no],0))</f>
        <v>Automotive</v>
      </c>
      <c r="K846" s="4" t="str">
        <f>CONCATENATE(Sales[[#This Row],[region]],Sales[[#This Row],[storetype]])</f>
        <v>2B</v>
      </c>
      <c r="L846" s="4">
        <f>INDEX(RegionStoreCount[Store Count],MATCH(Sales[[#This Row],[RegionStoretype]],RegionStoreCount[Region/Type],0))</f>
        <v>6</v>
      </c>
      <c r="M846" s="4">
        <f>AND(Sales[[#This Row],[date]]&lt;=TY_YTDMax,Sales[[#This Row],[date]]&gt;=TY_YTDMin)*Sales[[#This Row],[sales]]</f>
        <v>0</v>
      </c>
      <c r="N846" s="4">
        <f>AND(Sales[[#This Row],[date]]&lt;=LY_YTDMax,Sales[[#This Row],[date]]&gt;=LY_YTDMin)*Sales[[#This Row],[sales]]</f>
        <v>9848.4493000000002</v>
      </c>
      <c r="O846" s="4">
        <f>AND(Sales[[#This Row],[date]]&gt;=YoY_Min,Sales[[#This Row],[date]]&lt;=TY_YTDMax)*(Sales[[#This Row],[sales]]/Sales[[#This Row],[sqft]])</f>
        <v>0</v>
      </c>
      <c r="P846" s="4">
        <f>SUMIF(Sales[RegionStoretype],Sales[[#This Row],[RegionStoretype]],Sales[YoY_SSF])/Sales[[#This Row],[Region_TypeCount]]</f>
        <v>58.393757732919049</v>
      </c>
    </row>
    <row r="847" spans="1:16" x14ac:dyDescent="0.25">
      <c r="A847" s="1">
        <v>42755</v>
      </c>
      <c r="B847">
        <v>15</v>
      </c>
      <c r="C847">
        <v>3</v>
      </c>
      <c r="D847">
        <v>100182.42799999999</v>
      </c>
      <c r="E847">
        <f>INDEX(Stores[region],MATCH(Sales[[#This Row],[store_no]],Stores[store_no],0))</f>
        <v>2</v>
      </c>
      <c r="F847" t="str">
        <f>INDEX(Stores[storetype],MATCH(Sales[[#This Row],[store_no]],Stores[store_no],0))</f>
        <v>B</v>
      </c>
      <c r="G847" t="str">
        <f>INDEX(Stores[location_city],MATCH(Sales[[#This Row],[store_no]],Stores[store_no],0))</f>
        <v>Rochester</v>
      </c>
      <c r="H847" t="str">
        <f>INDEX(Stores[location_state],MATCH(Sales[[#This Row],[store_no]],Stores[store_no],0))</f>
        <v>Minnesota</v>
      </c>
      <c r="I847">
        <f>INDEX(Stores[sqft],MATCH(Sales[[#This Row],[store_no]],Stores[store_no],0))</f>
        <v>128100</v>
      </c>
      <c r="J847" s="4" t="str">
        <f>INDEX(Departments[dept_name],MATCH(Sales[[#This Row],[dept_no]],Departments[dept_no],0))</f>
        <v>Beauty</v>
      </c>
      <c r="K847" s="4" t="str">
        <f>CONCATENATE(Sales[[#This Row],[region]],Sales[[#This Row],[storetype]])</f>
        <v>2B</v>
      </c>
      <c r="L847" s="4">
        <f>INDEX(RegionStoreCount[Store Count],MATCH(Sales[[#This Row],[RegionStoretype]],RegionStoreCount[Region/Type],0))</f>
        <v>6</v>
      </c>
      <c r="M847" s="4">
        <f>AND(Sales[[#This Row],[date]]&lt;=TY_YTDMax,Sales[[#This Row],[date]]&gt;=TY_YTDMin)*Sales[[#This Row],[sales]]</f>
        <v>0</v>
      </c>
      <c r="N847" s="4">
        <f>AND(Sales[[#This Row],[date]]&lt;=LY_YTDMax,Sales[[#This Row],[date]]&gt;=LY_YTDMin)*Sales[[#This Row],[sales]]</f>
        <v>100182.42799999999</v>
      </c>
      <c r="O847" s="4">
        <f>AND(Sales[[#This Row],[date]]&gt;=YoY_Min,Sales[[#This Row],[date]]&lt;=TY_YTDMax)*(Sales[[#This Row],[sales]]/Sales[[#This Row],[sqft]])</f>
        <v>0</v>
      </c>
      <c r="P847" s="4">
        <f>SUMIF(Sales[RegionStoretype],Sales[[#This Row],[RegionStoretype]],Sales[YoY_SSF])/Sales[[#This Row],[Region_TypeCount]]</f>
        <v>58.393757732919049</v>
      </c>
    </row>
    <row r="848" spans="1:16" x14ac:dyDescent="0.25">
      <c r="A848" s="1">
        <v>42755</v>
      </c>
      <c r="B848">
        <v>15</v>
      </c>
      <c r="C848">
        <v>8</v>
      </c>
      <c r="D848">
        <v>65428.034499999994</v>
      </c>
      <c r="E848">
        <f>INDEX(Stores[region],MATCH(Sales[[#This Row],[store_no]],Stores[store_no],0))</f>
        <v>2</v>
      </c>
      <c r="F848" t="str">
        <f>INDEX(Stores[storetype],MATCH(Sales[[#This Row],[store_no]],Stores[store_no],0))</f>
        <v>B</v>
      </c>
      <c r="G848" t="str">
        <f>INDEX(Stores[location_city],MATCH(Sales[[#This Row],[store_no]],Stores[store_no],0))</f>
        <v>Rochester</v>
      </c>
      <c r="H848" t="str">
        <f>INDEX(Stores[location_state],MATCH(Sales[[#This Row],[store_no]],Stores[store_no],0))</f>
        <v>Minnesota</v>
      </c>
      <c r="I848">
        <f>INDEX(Stores[sqft],MATCH(Sales[[#This Row],[store_no]],Stores[store_no],0))</f>
        <v>128100</v>
      </c>
      <c r="J848" s="4" t="str">
        <f>INDEX(Departments[dept_name],MATCH(Sales[[#This Row],[dept_no]],Departments[dept_no],0))</f>
        <v>Games</v>
      </c>
      <c r="K848" s="4" t="str">
        <f>CONCATENATE(Sales[[#This Row],[region]],Sales[[#This Row],[storetype]])</f>
        <v>2B</v>
      </c>
      <c r="L848" s="4">
        <f>INDEX(RegionStoreCount[Store Count],MATCH(Sales[[#This Row],[RegionStoretype]],RegionStoreCount[Region/Type],0))</f>
        <v>6</v>
      </c>
      <c r="M848" s="4">
        <f>AND(Sales[[#This Row],[date]]&lt;=TY_YTDMax,Sales[[#This Row],[date]]&gt;=TY_YTDMin)*Sales[[#This Row],[sales]]</f>
        <v>0</v>
      </c>
      <c r="N848" s="4">
        <f>AND(Sales[[#This Row],[date]]&lt;=LY_YTDMax,Sales[[#This Row],[date]]&gt;=LY_YTDMin)*Sales[[#This Row],[sales]]</f>
        <v>65428.034499999994</v>
      </c>
      <c r="O848" s="4">
        <f>AND(Sales[[#This Row],[date]]&gt;=YoY_Min,Sales[[#This Row],[date]]&lt;=TY_YTDMax)*(Sales[[#This Row],[sales]]/Sales[[#This Row],[sqft]])</f>
        <v>0</v>
      </c>
      <c r="P848" s="4">
        <f>SUMIF(Sales[RegionStoretype],Sales[[#This Row],[RegionStoretype]],Sales[YoY_SSF])/Sales[[#This Row],[Region_TypeCount]]</f>
        <v>58.393757732919049</v>
      </c>
    </row>
    <row r="849" spans="1:16" x14ac:dyDescent="0.25">
      <c r="A849" s="1">
        <v>42755</v>
      </c>
      <c r="B849">
        <v>15</v>
      </c>
      <c r="C849">
        <v>9</v>
      </c>
      <c r="D849">
        <v>8853.8374999999996</v>
      </c>
      <c r="E849">
        <f>INDEX(Stores[region],MATCH(Sales[[#This Row],[store_no]],Stores[store_no],0))</f>
        <v>2</v>
      </c>
      <c r="F849" t="str">
        <f>INDEX(Stores[storetype],MATCH(Sales[[#This Row],[store_no]],Stores[store_no],0))</f>
        <v>B</v>
      </c>
      <c r="G849" t="str">
        <f>INDEX(Stores[location_city],MATCH(Sales[[#This Row],[store_no]],Stores[store_no],0))</f>
        <v>Rochester</v>
      </c>
      <c r="H849" t="str">
        <f>INDEX(Stores[location_state],MATCH(Sales[[#This Row],[store_no]],Stores[store_no],0))</f>
        <v>Minnesota</v>
      </c>
      <c r="I849">
        <f>INDEX(Stores[sqft],MATCH(Sales[[#This Row],[store_no]],Stores[store_no],0))</f>
        <v>128100</v>
      </c>
      <c r="J849" s="4" t="str">
        <f>INDEX(Departments[dept_name],MATCH(Sales[[#This Row],[dept_no]],Departments[dept_no],0))</f>
        <v>Garden</v>
      </c>
      <c r="K849" s="4" t="str">
        <f>CONCATENATE(Sales[[#This Row],[region]],Sales[[#This Row],[storetype]])</f>
        <v>2B</v>
      </c>
      <c r="L849" s="4">
        <f>INDEX(RegionStoreCount[Store Count],MATCH(Sales[[#This Row],[RegionStoretype]],RegionStoreCount[Region/Type],0))</f>
        <v>6</v>
      </c>
      <c r="M849" s="4">
        <f>AND(Sales[[#This Row],[date]]&lt;=TY_YTDMax,Sales[[#This Row],[date]]&gt;=TY_YTDMin)*Sales[[#This Row],[sales]]</f>
        <v>0</v>
      </c>
      <c r="N849" s="4">
        <f>AND(Sales[[#This Row],[date]]&lt;=LY_YTDMax,Sales[[#This Row],[date]]&gt;=LY_YTDMin)*Sales[[#This Row],[sales]]</f>
        <v>8853.8374999999996</v>
      </c>
      <c r="O849" s="4">
        <f>AND(Sales[[#This Row],[date]]&gt;=YoY_Min,Sales[[#This Row],[date]]&lt;=TY_YTDMax)*(Sales[[#This Row],[sales]]/Sales[[#This Row],[sqft]])</f>
        <v>0</v>
      </c>
      <c r="P849" s="4">
        <f>SUMIF(Sales[RegionStoretype],Sales[[#This Row],[RegionStoretype]],Sales[YoY_SSF])/Sales[[#This Row],[Region_TypeCount]]</f>
        <v>58.393757732919049</v>
      </c>
    </row>
    <row r="850" spans="1:16" x14ac:dyDescent="0.25">
      <c r="A850" s="1">
        <v>42755</v>
      </c>
      <c r="B850">
        <v>15</v>
      </c>
      <c r="C850">
        <v>10</v>
      </c>
      <c r="D850">
        <v>16183.129000000001</v>
      </c>
      <c r="E850">
        <f>INDEX(Stores[region],MATCH(Sales[[#This Row],[store_no]],Stores[store_no],0))</f>
        <v>2</v>
      </c>
      <c r="F850" t="str">
        <f>INDEX(Stores[storetype],MATCH(Sales[[#This Row],[store_no]],Stores[store_no],0))</f>
        <v>B</v>
      </c>
      <c r="G850" t="str">
        <f>INDEX(Stores[location_city],MATCH(Sales[[#This Row],[store_no]],Stores[store_no],0))</f>
        <v>Rochester</v>
      </c>
      <c r="H850" t="str">
        <f>INDEX(Stores[location_state],MATCH(Sales[[#This Row],[store_no]],Stores[store_no],0))</f>
        <v>Minnesota</v>
      </c>
      <c r="I850">
        <f>INDEX(Stores[sqft],MATCH(Sales[[#This Row],[store_no]],Stores[store_no],0))</f>
        <v>128100</v>
      </c>
      <c r="J850" s="4" t="str">
        <f>INDEX(Departments[dept_name],MATCH(Sales[[#This Row],[dept_no]],Departments[dept_no],0))</f>
        <v>Health</v>
      </c>
      <c r="K850" s="4" t="str">
        <f>CONCATENATE(Sales[[#This Row],[region]],Sales[[#This Row],[storetype]])</f>
        <v>2B</v>
      </c>
      <c r="L850" s="4">
        <f>INDEX(RegionStoreCount[Store Count],MATCH(Sales[[#This Row],[RegionStoretype]],RegionStoreCount[Region/Type],0))</f>
        <v>6</v>
      </c>
      <c r="M850" s="4">
        <f>AND(Sales[[#This Row],[date]]&lt;=TY_YTDMax,Sales[[#This Row],[date]]&gt;=TY_YTDMin)*Sales[[#This Row],[sales]]</f>
        <v>0</v>
      </c>
      <c r="N850" s="4">
        <f>AND(Sales[[#This Row],[date]]&lt;=LY_YTDMax,Sales[[#This Row],[date]]&gt;=LY_YTDMin)*Sales[[#This Row],[sales]]</f>
        <v>16183.129000000001</v>
      </c>
      <c r="O850" s="4">
        <f>AND(Sales[[#This Row],[date]]&gt;=YoY_Min,Sales[[#This Row],[date]]&lt;=TY_YTDMax)*(Sales[[#This Row],[sales]]/Sales[[#This Row],[sqft]])</f>
        <v>0</v>
      </c>
      <c r="P850" s="4">
        <f>SUMIF(Sales[RegionStoretype],Sales[[#This Row],[RegionStoretype]],Sales[YoY_SSF])/Sales[[#This Row],[Region_TypeCount]]</f>
        <v>58.393757732919049</v>
      </c>
    </row>
    <row r="851" spans="1:16" x14ac:dyDescent="0.25">
      <c r="A851" s="1">
        <v>42755</v>
      </c>
      <c r="B851">
        <v>15</v>
      </c>
      <c r="C851">
        <v>11</v>
      </c>
      <c r="D851">
        <v>38554.8413</v>
      </c>
      <c r="E851">
        <f>INDEX(Stores[region],MATCH(Sales[[#This Row],[store_no]],Stores[store_no],0))</f>
        <v>2</v>
      </c>
      <c r="F851" t="str">
        <f>INDEX(Stores[storetype],MATCH(Sales[[#This Row],[store_no]],Stores[store_no],0))</f>
        <v>B</v>
      </c>
      <c r="G851" t="str">
        <f>INDEX(Stores[location_city],MATCH(Sales[[#This Row],[store_no]],Stores[store_no],0))</f>
        <v>Rochester</v>
      </c>
      <c r="H851" t="str">
        <f>INDEX(Stores[location_state],MATCH(Sales[[#This Row],[store_no]],Stores[store_no],0))</f>
        <v>Minnesota</v>
      </c>
      <c r="I851">
        <f>INDEX(Stores[sqft],MATCH(Sales[[#This Row],[store_no]],Stores[store_no],0))</f>
        <v>128100</v>
      </c>
      <c r="J851" s="4" t="str">
        <f>INDEX(Departments[dept_name],MATCH(Sales[[#This Row],[dept_no]],Departments[dept_no],0))</f>
        <v>Home</v>
      </c>
      <c r="K851" s="4" t="str">
        <f>CONCATENATE(Sales[[#This Row],[region]],Sales[[#This Row],[storetype]])</f>
        <v>2B</v>
      </c>
      <c r="L851" s="4">
        <f>INDEX(RegionStoreCount[Store Count],MATCH(Sales[[#This Row],[RegionStoretype]],RegionStoreCount[Region/Type],0))</f>
        <v>6</v>
      </c>
      <c r="M851" s="4">
        <f>AND(Sales[[#This Row],[date]]&lt;=TY_YTDMax,Sales[[#This Row],[date]]&gt;=TY_YTDMin)*Sales[[#This Row],[sales]]</f>
        <v>0</v>
      </c>
      <c r="N851" s="4">
        <f>AND(Sales[[#This Row],[date]]&lt;=LY_YTDMax,Sales[[#This Row],[date]]&gt;=LY_YTDMin)*Sales[[#This Row],[sales]]</f>
        <v>38554.8413</v>
      </c>
      <c r="O851" s="4">
        <f>AND(Sales[[#This Row],[date]]&gt;=YoY_Min,Sales[[#This Row],[date]]&lt;=TY_YTDMax)*(Sales[[#This Row],[sales]]/Sales[[#This Row],[sqft]])</f>
        <v>0</v>
      </c>
      <c r="P851" s="4">
        <f>SUMIF(Sales[RegionStoretype],Sales[[#This Row],[RegionStoretype]],Sales[YoY_SSF])/Sales[[#This Row],[Region_TypeCount]]</f>
        <v>58.393757732919049</v>
      </c>
    </row>
    <row r="852" spans="1:16" x14ac:dyDescent="0.25">
      <c r="A852" s="1">
        <v>42755</v>
      </c>
      <c r="B852">
        <v>15</v>
      </c>
      <c r="C852">
        <v>13</v>
      </c>
      <c r="D852">
        <v>67673.481299999999</v>
      </c>
      <c r="E852">
        <f>INDEX(Stores[region],MATCH(Sales[[#This Row],[store_no]],Stores[store_no],0))</f>
        <v>2</v>
      </c>
      <c r="F852" t="str">
        <f>INDEX(Stores[storetype],MATCH(Sales[[#This Row],[store_no]],Stores[store_no],0))</f>
        <v>B</v>
      </c>
      <c r="G852" t="str">
        <f>INDEX(Stores[location_city],MATCH(Sales[[#This Row],[store_no]],Stores[store_no],0))</f>
        <v>Rochester</v>
      </c>
      <c r="H852" t="str">
        <f>INDEX(Stores[location_state],MATCH(Sales[[#This Row],[store_no]],Stores[store_no],0))</f>
        <v>Minnesota</v>
      </c>
      <c r="I852">
        <f>INDEX(Stores[sqft],MATCH(Sales[[#This Row],[store_no]],Stores[store_no],0))</f>
        <v>128100</v>
      </c>
      <c r="J852" s="4" t="str">
        <f>INDEX(Departments[dept_name],MATCH(Sales[[#This Row],[dept_no]],Departments[dept_no],0))</f>
        <v>Kids</v>
      </c>
      <c r="K852" s="4" t="str">
        <f>CONCATENATE(Sales[[#This Row],[region]],Sales[[#This Row],[storetype]])</f>
        <v>2B</v>
      </c>
      <c r="L852" s="4">
        <f>INDEX(RegionStoreCount[Store Count],MATCH(Sales[[#This Row],[RegionStoretype]],RegionStoreCount[Region/Type],0))</f>
        <v>6</v>
      </c>
      <c r="M852" s="4">
        <f>AND(Sales[[#This Row],[date]]&lt;=TY_YTDMax,Sales[[#This Row],[date]]&gt;=TY_YTDMin)*Sales[[#This Row],[sales]]</f>
        <v>0</v>
      </c>
      <c r="N852" s="4">
        <f>AND(Sales[[#This Row],[date]]&lt;=LY_YTDMax,Sales[[#This Row],[date]]&gt;=LY_YTDMin)*Sales[[#This Row],[sales]]</f>
        <v>67673.481299999999</v>
      </c>
      <c r="O852" s="4">
        <f>AND(Sales[[#This Row],[date]]&gt;=YoY_Min,Sales[[#This Row],[date]]&lt;=TY_YTDMax)*(Sales[[#This Row],[sales]]/Sales[[#This Row],[sqft]])</f>
        <v>0</v>
      </c>
      <c r="P852" s="4">
        <f>SUMIF(Sales[RegionStoretype],Sales[[#This Row],[RegionStoretype]],Sales[YoY_SSF])/Sales[[#This Row],[Region_TypeCount]]</f>
        <v>58.393757732919049</v>
      </c>
    </row>
    <row r="853" spans="1:16" x14ac:dyDescent="0.25">
      <c r="A853" s="1">
        <v>42755</v>
      </c>
      <c r="B853">
        <v>15</v>
      </c>
      <c r="C853">
        <v>17</v>
      </c>
      <c r="D853">
        <v>53372.899899999997</v>
      </c>
      <c r="E853">
        <f>INDEX(Stores[region],MATCH(Sales[[#This Row],[store_no]],Stores[store_no],0))</f>
        <v>2</v>
      </c>
      <c r="F853" t="str">
        <f>INDEX(Stores[storetype],MATCH(Sales[[#This Row],[store_no]],Stores[store_no],0))</f>
        <v>B</v>
      </c>
      <c r="G853" t="str">
        <f>INDEX(Stores[location_city],MATCH(Sales[[#This Row],[store_no]],Stores[store_no],0))</f>
        <v>Rochester</v>
      </c>
      <c r="H853" t="str">
        <f>INDEX(Stores[location_state],MATCH(Sales[[#This Row],[store_no]],Stores[store_no],0))</f>
        <v>Minnesota</v>
      </c>
      <c r="I853">
        <f>INDEX(Stores[sqft],MATCH(Sales[[#This Row],[store_no]],Stores[store_no],0))</f>
        <v>128100</v>
      </c>
      <c r="J853" s="4" t="str">
        <f>INDEX(Departments[dept_name],MATCH(Sales[[#This Row],[dept_no]],Departments[dept_no],0))</f>
        <v>Shoes</v>
      </c>
      <c r="K853" s="4" t="str">
        <f>CONCATENATE(Sales[[#This Row],[region]],Sales[[#This Row],[storetype]])</f>
        <v>2B</v>
      </c>
      <c r="L853" s="4">
        <f>INDEX(RegionStoreCount[Store Count],MATCH(Sales[[#This Row],[RegionStoretype]],RegionStoreCount[Region/Type],0))</f>
        <v>6</v>
      </c>
      <c r="M853" s="4">
        <f>AND(Sales[[#This Row],[date]]&lt;=TY_YTDMax,Sales[[#This Row],[date]]&gt;=TY_YTDMin)*Sales[[#This Row],[sales]]</f>
        <v>0</v>
      </c>
      <c r="N853" s="4">
        <f>AND(Sales[[#This Row],[date]]&lt;=LY_YTDMax,Sales[[#This Row],[date]]&gt;=LY_YTDMin)*Sales[[#This Row],[sales]]</f>
        <v>53372.899899999997</v>
      </c>
      <c r="O853" s="4">
        <f>AND(Sales[[#This Row],[date]]&gt;=YoY_Min,Sales[[#This Row],[date]]&lt;=TY_YTDMax)*(Sales[[#This Row],[sales]]/Sales[[#This Row],[sqft]])</f>
        <v>0</v>
      </c>
      <c r="P853" s="4">
        <f>SUMIF(Sales[RegionStoretype],Sales[[#This Row],[RegionStoretype]],Sales[YoY_SSF])/Sales[[#This Row],[Region_TypeCount]]</f>
        <v>58.393757732919049</v>
      </c>
    </row>
    <row r="854" spans="1:16" x14ac:dyDescent="0.25">
      <c r="A854" s="1">
        <v>42755</v>
      </c>
      <c r="B854">
        <v>15</v>
      </c>
      <c r="C854">
        <v>19</v>
      </c>
      <c r="D854">
        <v>73176.036500000017</v>
      </c>
      <c r="E854">
        <f>INDEX(Stores[region],MATCH(Sales[[#This Row],[store_no]],Stores[store_no],0))</f>
        <v>2</v>
      </c>
      <c r="F854" t="str">
        <f>INDEX(Stores[storetype],MATCH(Sales[[#This Row],[store_no]],Stores[store_no],0))</f>
        <v>B</v>
      </c>
      <c r="G854" t="str">
        <f>INDEX(Stores[location_city],MATCH(Sales[[#This Row],[store_no]],Stores[store_no],0))</f>
        <v>Rochester</v>
      </c>
      <c r="H854" t="str">
        <f>INDEX(Stores[location_state],MATCH(Sales[[#This Row],[store_no]],Stores[store_no],0))</f>
        <v>Minnesota</v>
      </c>
      <c r="I854">
        <f>INDEX(Stores[sqft],MATCH(Sales[[#This Row],[store_no]],Stores[store_no],0))</f>
        <v>128100</v>
      </c>
      <c r="J854" s="4" t="str">
        <f>INDEX(Departments[dept_name],MATCH(Sales[[#This Row],[dept_no]],Departments[dept_no],0))</f>
        <v>Tools</v>
      </c>
      <c r="K854" s="4" t="str">
        <f>CONCATENATE(Sales[[#This Row],[region]],Sales[[#This Row],[storetype]])</f>
        <v>2B</v>
      </c>
      <c r="L854" s="4">
        <f>INDEX(RegionStoreCount[Store Count],MATCH(Sales[[#This Row],[RegionStoretype]],RegionStoreCount[Region/Type],0))</f>
        <v>6</v>
      </c>
      <c r="M854" s="4">
        <f>AND(Sales[[#This Row],[date]]&lt;=TY_YTDMax,Sales[[#This Row],[date]]&gt;=TY_YTDMin)*Sales[[#This Row],[sales]]</f>
        <v>0</v>
      </c>
      <c r="N854" s="4">
        <f>AND(Sales[[#This Row],[date]]&lt;=LY_YTDMax,Sales[[#This Row],[date]]&gt;=LY_YTDMin)*Sales[[#This Row],[sales]]</f>
        <v>73176.036500000017</v>
      </c>
      <c r="O854" s="4">
        <f>AND(Sales[[#This Row],[date]]&gt;=YoY_Min,Sales[[#This Row],[date]]&lt;=TY_YTDMax)*(Sales[[#This Row],[sales]]/Sales[[#This Row],[sqft]])</f>
        <v>0</v>
      </c>
      <c r="P854" s="4">
        <f>SUMIF(Sales[RegionStoretype],Sales[[#This Row],[RegionStoretype]],Sales[YoY_SSF])/Sales[[#This Row],[Region_TypeCount]]</f>
        <v>58.393757732919049</v>
      </c>
    </row>
    <row r="855" spans="1:16" x14ac:dyDescent="0.25">
      <c r="A855" s="1">
        <v>42755</v>
      </c>
      <c r="B855">
        <v>16</v>
      </c>
      <c r="C855">
        <v>9</v>
      </c>
      <c r="D855">
        <v>4757.4852000000001</v>
      </c>
      <c r="E855">
        <f>INDEX(Stores[region],MATCH(Sales[[#This Row],[store_no]],Stores[store_no],0))</f>
        <v>2</v>
      </c>
      <c r="F855" t="str">
        <f>INDEX(Stores[storetype],MATCH(Sales[[#This Row],[store_no]],Stores[store_no],0))</f>
        <v>B</v>
      </c>
      <c r="G855" t="str">
        <f>INDEX(Stores[location_city],MATCH(Sales[[#This Row],[store_no]],Stores[store_no],0))</f>
        <v>Saint Paul</v>
      </c>
      <c r="H855" t="str">
        <f>INDEX(Stores[location_state],MATCH(Sales[[#This Row],[store_no]],Stores[store_no],0))</f>
        <v>Minnesota</v>
      </c>
      <c r="I855">
        <f>INDEX(Stores[sqft],MATCH(Sales[[#This Row],[store_no]],Stores[store_no],0))</f>
        <v>180400</v>
      </c>
      <c r="J855" s="4" t="str">
        <f>INDEX(Departments[dept_name],MATCH(Sales[[#This Row],[dept_no]],Departments[dept_no],0))</f>
        <v>Garden</v>
      </c>
      <c r="K855" s="4" t="str">
        <f>CONCATENATE(Sales[[#This Row],[region]],Sales[[#This Row],[storetype]])</f>
        <v>2B</v>
      </c>
      <c r="L855" s="4">
        <f>INDEX(RegionStoreCount[Store Count],MATCH(Sales[[#This Row],[RegionStoretype]],RegionStoreCount[Region/Type],0))</f>
        <v>6</v>
      </c>
      <c r="M855" s="4">
        <f>AND(Sales[[#This Row],[date]]&lt;=TY_YTDMax,Sales[[#This Row],[date]]&gt;=TY_YTDMin)*Sales[[#This Row],[sales]]</f>
        <v>0</v>
      </c>
      <c r="N855" s="4">
        <f>AND(Sales[[#This Row],[date]]&lt;=LY_YTDMax,Sales[[#This Row],[date]]&gt;=LY_YTDMin)*Sales[[#This Row],[sales]]</f>
        <v>4757.4852000000001</v>
      </c>
      <c r="O855" s="4">
        <f>AND(Sales[[#This Row],[date]]&gt;=YoY_Min,Sales[[#This Row],[date]]&lt;=TY_YTDMax)*(Sales[[#This Row],[sales]]/Sales[[#This Row],[sqft]])</f>
        <v>0</v>
      </c>
      <c r="P855" s="4">
        <f>SUMIF(Sales[RegionStoretype],Sales[[#This Row],[RegionStoretype]],Sales[YoY_SSF])/Sales[[#This Row],[Region_TypeCount]]</f>
        <v>58.393757732919049</v>
      </c>
    </row>
    <row r="856" spans="1:16" x14ac:dyDescent="0.25">
      <c r="A856" s="1">
        <v>42755</v>
      </c>
      <c r="B856">
        <v>16</v>
      </c>
      <c r="C856">
        <v>10</v>
      </c>
      <c r="D856">
        <v>10333.92</v>
      </c>
      <c r="E856">
        <f>INDEX(Stores[region],MATCH(Sales[[#This Row],[store_no]],Stores[store_no],0))</f>
        <v>2</v>
      </c>
      <c r="F856" t="str">
        <f>INDEX(Stores[storetype],MATCH(Sales[[#This Row],[store_no]],Stores[store_no],0))</f>
        <v>B</v>
      </c>
      <c r="G856" t="str">
        <f>INDEX(Stores[location_city],MATCH(Sales[[#This Row],[store_no]],Stores[store_no],0))</f>
        <v>Saint Paul</v>
      </c>
      <c r="H856" t="str">
        <f>INDEX(Stores[location_state],MATCH(Sales[[#This Row],[store_no]],Stores[store_no],0))</f>
        <v>Minnesota</v>
      </c>
      <c r="I856">
        <f>INDEX(Stores[sqft],MATCH(Sales[[#This Row],[store_no]],Stores[store_no],0))</f>
        <v>180400</v>
      </c>
      <c r="J856" s="4" t="str">
        <f>INDEX(Departments[dept_name],MATCH(Sales[[#This Row],[dept_no]],Departments[dept_no],0))</f>
        <v>Health</v>
      </c>
      <c r="K856" s="4" t="str">
        <f>CONCATENATE(Sales[[#This Row],[region]],Sales[[#This Row],[storetype]])</f>
        <v>2B</v>
      </c>
      <c r="L856" s="4">
        <f>INDEX(RegionStoreCount[Store Count],MATCH(Sales[[#This Row],[RegionStoretype]],RegionStoreCount[Region/Type],0))</f>
        <v>6</v>
      </c>
      <c r="M856" s="4">
        <f>AND(Sales[[#This Row],[date]]&lt;=TY_YTDMax,Sales[[#This Row],[date]]&gt;=TY_YTDMin)*Sales[[#This Row],[sales]]</f>
        <v>0</v>
      </c>
      <c r="N856" s="4">
        <f>AND(Sales[[#This Row],[date]]&lt;=LY_YTDMax,Sales[[#This Row],[date]]&gt;=LY_YTDMin)*Sales[[#This Row],[sales]]</f>
        <v>10333.92</v>
      </c>
      <c r="O856" s="4">
        <f>AND(Sales[[#This Row],[date]]&gt;=YoY_Min,Sales[[#This Row],[date]]&lt;=TY_YTDMax)*(Sales[[#This Row],[sales]]/Sales[[#This Row],[sqft]])</f>
        <v>0</v>
      </c>
      <c r="P856" s="4">
        <f>SUMIF(Sales[RegionStoretype],Sales[[#This Row],[RegionStoretype]],Sales[YoY_SSF])/Sales[[#This Row],[Region_TypeCount]]</f>
        <v>58.393757732919049</v>
      </c>
    </row>
    <row r="857" spans="1:16" x14ac:dyDescent="0.25">
      <c r="A857" s="1">
        <v>42755</v>
      </c>
      <c r="B857">
        <v>16</v>
      </c>
      <c r="C857">
        <v>13</v>
      </c>
      <c r="D857">
        <v>81340.871799999994</v>
      </c>
      <c r="E857">
        <f>INDEX(Stores[region],MATCH(Sales[[#This Row],[store_no]],Stores[store_no],0))</f>
        <v>2</v>
      </c>
      <c r="F857" t="str">
        <f>INDEX(Stores[storetype],MATCH(Sales[[#This Row],[store_no]],Stores[store_no],0))</f>
        <v>B</v>
      </c>
      <c r="G857" t="str">
        <f>INDEX(Stores[location_city],MATCH(Sales[[#This Row],[store_no]],Stores[store_no],0))</f>
        <v>Saint Paul</v>
      </c>
      <c r="H857" t="str">
        <f>INDEX(Stores[location_state],MATCH(Sales[[#This Row],[store_no]],Stores[store_no],0))</f>
        <v>Minnesota</v>
      </c>
      <c r="I857">
        <f>INDEX(Stores[sqft],MATCH(Sales[[#This Row],[store_no]],Stores[store_no],0))</f>
        <v>180400</v>
      </c>
      <c r="J857" s="4" t="str">
        <f>INDEX(Departments[dept_name],MATCH(Sales[[#This Row],[dept_no]],Departments[dept_no],0))</f>
        <v>Kids</v>
      </c>
      <c r="K857" s="4" t="str">
        <f>CONCATENATE(Sales[[#This Row],[region]],Sales[[#This Row],[storetype]])</f>
        <v>2B</v>
      </c>
      <c r="L857" s="4">
        <f>INDEX(RegionStoreCount[Store Count],MATCH(Sales[[#This Row],[RegionStoretype]],RegionStoreCount[Region/Type],0))</f>
        <v>6</v>
      </c>
      <c r="M857" s="4">
        <f>AND(Sales[[#This Row],[date]]&lt;=TY_YTDMax,Sales[[#This Row],[date]]&gt;=TY_YTDMin)*Sales[[#This Row],[sales]]</f>
        <v>0</v>
      </c>
      <c r="N857" s="4">
        <f>AND(Sales[[#This Row],[date]]&lt;=LY_YTDMax,Sales[[#This Row],[date]]&gt;=LY_YTDMin)*Sales[[#This Row],[sales]]</f>
        <v>81340.871799999994</v>
      </c>
      <c r="O857" s="4">
        <f>AND(Sales[[#This Row],[date]]&gt;=YoY_Min,Sales[[#This Row],[date]]&lt;=TY_YTDMax)*(Sales[[#This Row],[sales]]/Sales[[#This Row],[sqft]])</f>
        <v>0</v>
      </c>
      <c r="P857" s="4">
        <f>SUMIF(Sales[RegionStoretype],Sales[[#This Row],[RegionStoretype]],Sales[YoY_SSF])/Sales[[#This Row],[Region_TypeCount]]</f>
        <v>58.393757732919049</v>
      </c>
    </row>
    <row r="858" spans="1:16" x14ac:dyDescent="0.25">
      <c r="A858" s="1">
        <v>42755</v>
      </c>
      <c r="B858">
        <v>16</v>
      </c>
      <c r="C858">
        <v>20</v>
      </c>
      <c r="D858">
        <v>95498.016600000003</v>
      </c>
      <c r="E858">
        <f>INDEX(Stores[region],MATCH(Sales[[#This Row],[store_no]],Stores[store_no],0))</f>
        <v>2</v>
      </c>
      <c r="F858" t="str">
        <f>INDEX(Stores[storetype],MATCH(Sales[[#This Row],[store_no]],Stores[store_no],0))</f>
        <v>B</v>
      </c>
      <c r="G858" t="str">
        <f>INDEX(Stores[location_city],MATCH(Sales[[#This Row],[store_no]],Stores[store_no],0))</f>
        <v>Saint Paul</v>
      </c>
      <c r="H858" t="str">
        <f>INDEX(Stores[location_state],MATCH(Sales[[#This Row],[store_no]],Stores[store_no],0))</f>
        <v>Minnesota</v>
      </c>
      <c r="I858">
        <f>INDEX(Stores[sqft],MATCH(Sales[[#This Row],[store_no]],Stores[store_no],0))</f>
        <v>180400</v>
      </c>
      <c r="J858" s="4" t="str">
        <f>INDEX(Departments[dept_name],MATCH(Sales[[#This Row],[dept_no]],Departments[dept_no],0))</f>
        <v>Toys</v>
      </c>
      <c r="K858" s="4" t="str">
        <f>CONCATENATE(Sales[[#This Row],[region]],Sales[[#This Row],[storetype]])</f>
        <v>2B</v>
      </c>
      <c r="L858" s="4">
        <f>INDEX(RegionStoreCount[Store Count],MATCH(Sales[[#This Row],[RegionStoretype]],RegionStoreCount[Region/Type],0))</f>
        <v>6</v>
      </c>
      <c r="M858" s="4">
        <f>AND(Sales[[#This Row],[date]]&lt;=TY_YTDMax,Sales[[#This Row],[date]]&gt;=TY_YTDMin)*Sales[[#This Row],[sales]]</f>
        <v>0</v>
      </c>
      <c r="N858" s="4">
        <f>AND(Sales[[#This Row],[date]]&lt;=LY_YTDMax,Sales[[#This Row],[date]]&gt;=LY_YTDMin)*Sales[[#This Row],[sales]]</f>
        <v>95498.016600000003</v>
      </c>
      <c r="O858" s="4">
        <f>AND(Sales[[#This Row],[date]]&gt;=YoY_Min,Sales[[#This Row],[date]]&lt;=TY_YTDMax)*(Sales[[#This Row],[sales]]/Sales[[#This Row],[sqft]])</f>
        <v>0</v>
      </c>
      <c r="P858" s="4">
        <f>SUMIF(Sales[RegionStoretype],Sales[[#This Row],[RegionStoretype]],Sales[YoY_SSF])/Sales[[#This Row],[Region_TypeCount]]</f>
        <v>58.393757732919049</v>
      </c>
    </row>
    <row r="859" spans="1:16" x14ac:dyDescent="0.25">
      <c r="A859" s="1">
        <v>42755</v>
      </c>
      <c r="B859">
        <v>17</v>
      </c>
      <c r="C859">
        <v>6</v>
      </c>
      <c r="D859">
        <v>50428.526500000007</v>
      </c>
      <c r="E859">
        <f>INDEX(Stores[region],MATCH(Sales[[#This Row],[store_no]],Stores[store_no],0))</f>
        <v>3</v>
      </c>
      <c r="F859" t="str">
        <f>INDEX(Stores[storetype],MATCH(Sales[[#This Row],[store_no]],Stores[store_no],0))</f>
        <v>B</v>
      </c>
      <c r="G859" t="str">
        <f>INDEX(Stores[location_city],MATCH(Sales[[#This Row],[store_no]],Stores[store_no],0))</f>
        <v>Fargo</v>
      </c>
      <c r="H859" t="str">
        <f>INDEX(Stores[location_state],MATCH(Sales[[#This Row],[store_no]],Stores[store_no],0))</f>
        <v>North Dakota</v>
      </c>
      <c r="I859">
        <f>INDEX(Stores[sqft],MATCH(Sales[[#This Row],[store_no]],Stores[store_no],0))</f>
        <v>211600</v>
      </c>
      <c r="J859" s="4" t="str">
        <f>INDEX(Departments[dept_name],MATCH(Sales[[#This Row],[dept_no]],Departments[dept_no],0))</f>
        <v>Computers</v>
      </c>
      <c r="K859" s="4" t="str">
        <f>CONCATENATE(Sales[[#This Row],[region]],Sales[[#This Row],[storetype]])</f>
        <v>3B</v>
      </c>
      <c r="L859" s="4">
        <f>INDEX(RegionStoreCount[Store Count],MATCH(Sales[[#This Row],[RegionStoretype]],RegionStoreCount[Region/Type],0))</f>
        <v>4</v>
      </c>
      <c r="M859" s="4">
        <f>AND(Sales[[#This Row],[date]]&lt;=TY_YTDMax,Sales[[#This Row],[date]]&gt;=TY_YTDMin)*Sales[[#This Row],[sales]]</f>
        <v>0</v>
      </c>
      <c r="N859" s="4">
        <f>AND(Sales[[#This Row],[date]]&lt;=LY_YTDMax,Sales[[#This Row],[date]]&gt;=LY_YTDMin)*Sales[[#This Row],[sales]]</f>
        <v>50428.526500000007</v>
      </c>
      <c r="O859" s="4">
        <f>AND(Sales[[#This Row],[date]]&gt;=YoY_Min,Sales[[#This Row],[date]]&lt;=TY_YTDMax)*(Sales[[#This Row],[sales]]/Sales[[#This Row],[sqft]])</f>
        <v>0</v>
      </c>
      <c r="P859" s="4">
        <f>SUMIF(Sales[RegionStoretype],Sales[[#This Row],[RegionStoretype]],Sales[YoY_SSF])/Sales[[#This Row],[Region_TypeCount]]</f>
        <v>58.312187288105562</v>
      </c>
    </row>
    <row r="860" spans="1:16" x14ac:dyDescent="0.25">
      <c r="A860" s="1">
        <v>42755</v>
      </c>
      <c r="B860">
        <v>18</v>
      </c>
      <c r="C860">
        <v>7</v>
      </c>
      <c r="D860">
        <v>2836.6427000000003</v>
      </c>
      <c r="E860">
        <f>INDEX(Stores[region],MATCH(Sales[[#This Row],[store_no]],Stores[store_no],0))</f>
        <v>2</v>
      </c>
      <c r="F860" t="str">
        <f>INDEX(Stores[storetype],MATCH(Sales[[#This Row],[store_no]],Stores[store_no],0))</f>
        <v>B</v>
      </c>
      <c r="G860" t="str">
        <f>INDEX(Stores[location_city],MATCH(Sales[[#This Row],[store_no]],Stores[store_no],0))</f>
        <v>Chicago</v>
      </c>
      <c r="H860" t="str">
        <f>INDEX(Stores[location_state],MATCH(Sales[[#This Row],[store_no]],Stores[store_no],0))</f>
        <v>Illinois</v>
      </c>
      <c r="I860">
        <f>INDEX(Stores[sqft],MATCH(Sales[[#This Row],[store_no]],Stores[store_no],0))</f>
        <v>120700</v>
      </c>
      <c r="J860" s="4" t="str">
        <f>INDEX(Departments[dept_name],MATCH(Sales[[#This Row],[dept_no]],Departments[dept_no],0))</f>
        <v>Electronics</v>
      </c>
      <c r="K860" s="4" t="str">
        <f>CONCATENATE(Sales[[#This Row],[region]],Sales[[#This Row],[storetype]])</f>
        <v>2B</v>
      </c>
      <c r="L860" s="4">
        <f>INDEX(RegionStoreCount[Store Count],MATCH(Sales[[#This Row],[RegionStoretype]],RegionStoreCount[Region/Type],0))</f>
        <v>6</v>
      </c>
      <c r="M860" s="4">
        <f>AND(Sales[[#This Row],[date]]&lt;=TY_YTDMax,Sales[[#This Row],[date]]&gt;=TY_YTDMin)*Sales[[#This Row],[sales]]</f>
        <v>0</v>
      </c>
      <c r="N860" s="4">
        <f>AND(Sales[[#This Row],[date]]&lt;=LY_YTDMax,Sales[[#This Row],[date]]&gt;=LY_YTDMin)*Sales[[#This Row],[sales]]</f>
        <v>2836.6427000000003</v>
      </c>
      <c r="O860" s="4">
        <f>AND(Sales[[#This Row],[date]]&gt;=YoY_Min,Sales[[#This Row],[date]]&lt;=TY_YTDMax)*(Sales[[#This Row],[sales]]/Sales[[#This Row],[sqft]])</f>
        <v>0</v>
      </c>
      <c r="P860" s="4">
        <f>SUMIF(Sales[RegionStoretype],Sales[[#This Row],[RegionStoretype]],Sales[YoY_SSF])/Sales[[#This Row],[Region_TypeCount]]</f>
        <v>58.393757732919049</v>
      </c>
    </row>
    <row r="861" spans="1:16" x14ac:dyDescent="0.25">
      <c r="A861" s="1">
        <v>42755</v>
      </c>
      <c r="B861">
        <v>18</v>
      </c>
      <c r="C861">
        <v>18</v>
      </c>
      <c r="D861">
        <v>42594.669199999997</v>
      </c>
      <c r="E861">
        <f>INDEX(Stores[region],MATCH(Sales[[#This Row],[store_no]],Stores[store_no],0))</f>
        <v>2</v>
      </c>
      <c r="F861" t="str">
        <f>INDEX(Stores[storetype],MATCH(Sales[[#This Row],[store_no]],Stores[store_no],0))</f>
        <v>B</v>
      </c>
      <c r="G861" t="str">
        <f>INDEX(Stores[location_city],MATCH(Sales[[#This Row],[store_no]],Stores[store_no],0))</f>
        <v>Chicago</v>
      </c>
      <c r="H861" t="str">
        <f>INDEX(Stores[location_state],MATCH(Sales[[#This Row],[store_no]],Stores[store_no],0))</f>
        <v>Illinois</v>
      </c>
      <c r="I861">
        <f>INDEX(Stores[sqft],MATCH(Sales[[#This Row],[store_no]],Stores[store_no],0))</f>
        <v>120700</v>
      </c>
      <c r="J861" s="4" t="str">
        <f>INDEX(Departments[dept_name],MATCH(Sales[[#This Row],[dept_no]],Departments[dept_no],0))</f>
        <v>Sports</v>
      </c>
      <c r="K861" s="4" t="str">
        <f>CONCATENATE(Sales[[#This Row],[region]],Sales[[#This Row],[storetype]])</f>
        <v>2B</v>
      </c>
      <c r="L861" s="4">
        <f>INDEX(RegionStoreCount[Store Count],MATCH(Sales[[#This Row],[RegionStoretype]],RegionStoreCount[Region/Type],0))</f>
        <v>6</v>
      </c>
      <c r="M861" s="4">
        <f>AND(Sales[[#This Row],[date]]&lt;=TY_YTDMax,Sales[[#This Row],[date]]&gt;=TY_YTDMin)*Sales[[#This Row],[sales]]</f>
        <v>0</v>
      </c>
      <c r="N861" s="4">
        <f>AND(Sales[[#This Row],[date]]&lt;=LY_YTDMax,Sales[[#This Row],[date]]&gt;=LY_YTDMin)*Sales[[#This Row],[sales]]</f>
        <v>42594.669199999997</v>
      </c>
      <c r="O861" s="4">
        <f>AND(Sales[[#This Row],[date]]&gt;=YoY_Min,Sales[[#This Row],[date]]&lt;=TY_YTDMax)*(Sales[[#This Row],[sales]]/Sales[[#This Row],[sqft]])</f>
        <v>0</v>
      </c>
      <c r="P861" s="4">
        <f>SUMIF(Sales[RegionStoretype],Sales[[#This Row],[RegionStoretype]],Sales[YoY_SSF])/Sales[[#This Row],[Region_TypeCount]]</f>
        <v>58.393757732919049</v>
      </c>
    </row>
    <row r="862" spans="1:16" x14ac:dyDescent="0.25">
      <c r="A862" s="1">
        <v>42755</v>
      </c>
      <c r="B862">
        <v>19</v>
      </c>
      <c r="C862">
        <v>2</v>
      </c>
      <c r="D862">
        <v>22541.136300000002</v>
      </c>
      <c r="E862">
        <f>INDEX(Stores[region],MATCH(Sales[[#This Row],[store_no]],Stores[store_no],0))</f>
        <v>3</v>
      </c>
      <c r="F862" t="str">
        <f>INDEX(Stores[storetype],MATCH(Sales[[#This Row],[store_no]],Stores[store_no],0))</f>
        <v>A</v>
      </c>
      <c r="G862" t="str">
        <f>INDEX(Stores[location_city],MATCH(Sales[[#This Row],[store_no]],Stores[store_no],0))</f>
        <v>Des Moines</v>
      </c>
      <c r="H862" t="str">
        <f>INDEX(Stores[location_state],MATCH(Sales[[#This Row],[store_no]],Stores[store_no],0))</f>
        <v>Iowa</v>
      </c>
      <c r="I862">
        <f>INDEX(Stores[sqft],MATCH(Sales[[#This Row],[store_no]],Stores[store_no],0))</f>
        <v>197600</v>
      </c>
      <c r="J862" s="4" t="str">
        <f>INDEX(Departments[dept_name],MATCH(Sales[[#This Row],[dept_no]],Departments[dept_no],0))</f>
        <v>Baby</v>
      </c>
      <c r="K862" s="4" t="str">
        <f>CONCATENATE(Sales[[#This Row],[region]],Sales[[#This Row],[storetype]])</f>
        <v>3A</v>
      </c>
      <c r="L862" s="4">
        <f>INDEX(RegionStoreCount[Store Count],MATCH(Sales[[#This Row],[RegionStoretype]],RegionStoreCount[Region/Type],0))</f>
        <v>9</v>
      </c>
      <c r="M862" s="4">
        <f>AND(Sales[[#This Row],[date]]&lt;=TY_YTDMax,Sales[[#This Row],[date]]&gt;=TY_YTDMin)*Sales[[#This Row],[sales]]</f>
        <v>0</v>
      </c>
      <c r="N862" s="4">
        <f>AND(Sales[[#This Row],[date]]&lt;=LY_YTDMax,Sales[[#This Row],[date]]&gt;=LY_YTDMin)*Sales[[#This Row],[sales]]</f>
        <v>22541.136300000002</v>
      </c>
      <c r="O862" s="4">
        <f>AND(Sales[[#This Row],[date]]&gt;=YoY_Min,Sales[[#This Row],[date]]&lt;=TY_YTDMax)*(Sales[[#This Row],[sales]]/Sales[[#This Row],[sqft]])</f>
        <v>0</v>
      </c>
      <c r="P862" s="4">
        <f>SUMIF(Sales[RegionStoretype],Sales[[#This Row],[RegionStoretype]],Sales[YoY_SSF])/Sales[[#This Row],[Region_TypeCount]]</f>
        <v>53.603836561720975</v>
      </c>
    </row>
    <row r="863" spans="1:16" x14ac:dyDescent="0.25">
      <c r="A863" s="1">
        <v>42755</v>
      </c>
      <c r="B863">
        <v>20</v>
      </c>
      <c r="C863">
        <v>9</v>
      </c>
      <c r="D863">
        <v>1292.0600000000002</v>
      </c>
      <c r="E863">
        <f>INDEX(Stores[region],MATCH(Sales[[#This Row],[store_no]],Stores[store_no],0))</f>
        <v>1</v>
      </c>
      <c r="F863" t="str">
        <f>INDEX(Stores[storetype],MATCH(Sales[[#This Row],[store_no]],Stores[store_no],0))</f>
        <v>A</v>
      </c>
      <c r="G863" t="str">
        <f>INDEX(Stores[location_city],MATCH(Sales[[#This Row],[store_no]],Stores[store_no],0))</f>
        <v>South Bend</v>
      </c>
      <c r="H863" t="str">
        <f>INDEX(Stores[location_state],MATCH(Sales[[#This Row],[store_no]],Stores[store_no],0))</f>
        <v>Indiana</v>
      </c>
      <c r="I863">
        <f>INDEX(Stores[sqft],MATCH(Sales[[#This Row],[store_no]],Stores[store_no],0))</f>
        <v>39700</v>
      </c>
      <c r="J863" s="4" t="str">
        <f>INDEX(Departments[dept_name],MATCH(Sales[[#This Row],[dept_no]],Departments[dept_no],0))</f>
        <v>Garden</v>
      </c>
      <c r="K863" s="4" t="str">
        <f>CONCATENATE(Sales[[#This Row],[region]],Sales[[#This Row],[storetype]])</f>
        <v>1A</v>
      </c>
      <c r="L863" s="4">
        <f>INDEX(RegionStoreCount[Store Count],MATCH(Sales[[#This Row],[RegionStoretype]],RegionStoreCount[Region/Type],0))</f>
        <v>5</v>
      </c>
      <c r="M863" s="4">
        <f>AND(Sales[[#This Row],[date]]&lt;=TY_YTDMax,Sales[[#This Row],[date]]&gt;=TY_YTDMin)*Sales[[#This Row],[sales]]</f>
        <v>0</v>
      </c>
      <c r="N863" s="4">
        <f>AND(Sales[[#This Row],[date]]&lt;=LY_YTDMax,Sales[[#This Row],[date]]&gt;=LY_YTDMin)*Sales[[#This Row],[sales]]</f>
        <v>1292.0600000000002</v>
      </c>
      <c r="O863" s="4">
        <f>AND(Sales[[#This Row],[date]]&gt;=YoY_Min,Sales[[#This Row],[date]]&lt;=TY_YTDMax)*(Sales[[#This Row],[sales]]/Sales[[#This Row],[sqft]])</f>
        <v>0</v>
      </c>
      <c r="P863" s="4">
        <f>SUMIF(Sales[RegionStoretype],Sales[[#This Row],[RegionStoretype]],Sales[YoY_SSF])/Sales[[#This Row],[Region_TypeCount]]</f>
        <v>59.469551530910678</v>
      </c>
    </row>
    <row r="864" spans="1:16" x14ac:dyDescent="0.25">
      <c r="A864" s="1">
        <v>42755</v>
      </c>
      <c r="B864">
        <v>20</v>
      </c>
      <c r="C864">
        <v>17</v>
      </c>
      <c r="D864">
        <v>37353.449000000001</v>
      </c>
      <c r="E864">
        <f>INDEX(Stores[region],MATCH(Sales[[#This Row],[store_no]],Stores[store_no],0))</f>
        <v>1</v>
      </c>
      <c r="F864" t="str">
        <f>INDEX(Stores[storetype],MATCH(Sales[[#This Row],[store_no]],Stores[store_no],0))</f>
        <v>A</v>
      </c>
      <c r="G864" t="str">
        <f>INDEX(Stores[location_city],MATCH(Sales[[#This Row],[store_no]],Stores[store_no],0))</f>
        <v>South Bend</v>
      </c>
      <c r="H864" t="str">
        <f>INDEX(Stores[location_state],MATCH(Sales[[#This Row],[store_no]],Stores[store_no],0))</f>
        <v>Indiana</v>
      </c>
      <c r="I864">
        <f>INDEX(Stores[sqft],MATCH(Sales[[#This Row],[store_no]],Stores[store_no],0))</f>
        <v>39700</v>
      </c>
      <c r="J864" s="4" t="str">
        <f>INDEX(Departments[dept_name],MATCH(Sales[[#This Row],[dept_no]],Departments[dept_no],0))</f>
        <v>Shoes</v>
      </c>
      <c r="K864" s="4" t="str">
        <f>CONCATENATE(Sales[[#This Row],[region]],Sales[[#This Row],[storetype]])</f>
        <v>1A</v>
      </c>
      <c r="L864" s="4">
        <f>INDEX(RegionStoreCount[Store Count],MATCH(Sales[[#This Row],[RegionStoretype]],RegionStoreCount[Region/Type],0))</f>
        <v>5</v>
      </c>
      <c r="M864" s="4">
        <f>AND(Sales[[#This Row],[date]]&lt;=TY_YTDMax,Sales[[#This Row],[date]]&gt;=TY_YTDMin)*Sales[[#This Row],[sales]]</f>
        <v>0</v>
      </c>
      <c r="N864" s="4">
        <f>AND(Sales[[#This Row],[date]]&lt;=LY_YTDMax,Sales[[#This Row],[date]]&gt;=LY_YTDMin)*Sales[[#This Row],[sales]]</f>
        <v>37353.449000000001</v>
      </c>
      <c r="O864" s="4">
        <f>AND(Sales[[#This Row],[date]]&gt;=YoY_Min,Sales[[#This Row],[date]]&lt;=TY_YTDMax)*(Sales[[#This Row],[sales]]/Sales[[#This Row],[sqft]])</f>
        <v>0</v>
      </c>
      <c r="P864" s="4">
        <f>SUMIF(Sales[RegionStoretype],Sales[[#This Row],[RegionStoretype]],Sales[YoY_SSF])/Sales[[#This Row],[Region_TypeCount]]</f>
        <v>59.469551530910678</v>
      </c>
    </row>
    <row r="865" spans="1:16" x14ac:dyDescent="0.25">
      <c r="A865" s="1">
        <v>42755</v>
      </c>
      <c r="B865">
        <v>20</v>
      </c>
      <c r="C865">
        <v>19</v>
      </c>
      <c r="D865">
        <v>31057.239300000001</v>
      </c>
      <c r="E865">
        <f>INDEX(Stores[region],MATCH(Sales[[#This Row],[store_no]],Stores[store_no],0))</f>
        <v>1</v>
      </c>
      <c r="F865" t="str">
        <f>INDEX(Stores[storetype],MATCH(Sales[[#This Row],[store_no]],Stores[store_no],0))</f>
        <v>A</v>
      </c>
      <c r="G865" t="str">
        <f>INDEX(Stores[location_city],MATCH(Sales[[#This Row],[store_no]],Stores[store_no],0))</f>
        <v>South Bend</v>
      </c>
      <c r="H865" t="str">
        <f>INDEX(Stores[location_state],MATCH(Sales[[#This Row],[store_no]],Stores[store_no],0))</f>
        <v>Indiana</v>
      </c>
      <c r="I865">
        <f>INDEX(Stores[sqft],MATCH(Sales[[#This Row],[store_no]],Stores[store_no],0))</f>
        <v>39700</v>
      </c>
      <c r="J865" s="4" t="str">
        <f>INDEX(Departments[dept_name],MATCH(Sales[[#This Row],[dept_no]],Departments[dept_no],0))</f>
        <v>Tools</v>
      </c>
      <c r="K865" s="4" t="str">
        <f>CONCATENATE(Sales[[#This Row],[region]],Sales[[#This Row],[storetype]])</f>
        <v>1A</v>
      </c>
      <c r="L865" s="4">
        <f>INDEX(RegionStoreCount[Store Count],MATCH(Sales[[#This Row],[RegionStoretype]],RegionStoreCount[Region/Type],0))</f>
        <v>5</v>
      </c>
      <c r="M865" s="4">
        <f>AND(Sales[[#This Row],[date]]&lt;=TY_YTDMax,Sales[[#This Row],[date]]&gt;=TY_YTDMin)*Sales[[#This Row],[sales]]</f>
        <v>0</v>
      </c>
      <c r="N865" s="4">
        <f>AND(Sales[[#This Row],[date]]&lt;=LY_YTDMax,Sales[[#This Row],[date]]&gt;=LY_YTDMin)*Sales[[#This Row],[sales]]</f>
        <v>31057.239300000001</v>
      </c>
      <c r="O865" s="4">
        <f>AND(Sales[[#This Row],[date]]&gt;=YoY_Min,Sales[[#This Row],[date]]&lt;=TY_YTDMax)*(Sales[[#This Row],[sales]]/Sales[[#This Row],[sqft]])</f>
        <v>0</v>
      </c>
      <c r="P865" s="4">
        <f>SUMIF(Sales[RegionStoretype],Sales[[#This Row],[RegionStoretype]],Sales[YoY_SSF])/Sales[[#This Row],[Region_TypeCount]]</f>
        <v>59.469551530910678</v>
      </c>
    </row>
    <row r="866" spans="1:16" x14ac:dyDescent="0.25">
      <c r="A866" s="1">
        <v>42755</v>
      </c>
      <c r="B866">
        <v>21</v>
      </c>
      <c r="C866">
        <v>9</v>
      </c>
      <c r="D866">
        <v>27670.068699999996</v>
      </c>
      <c r="E866">
        <f>INDEX(Stores[region],MATCH(Sales[[#This Row],[store_no]],Stores[store_no],0))</f>
        <v>2</v>
      </c>
      <c r="F866" t="str">
        <f>INDEX(Stores[storetype],MATCH(Sales[[#This Row],[store_no]],Stores[store_no],0))</f>
        <v>B</v>
      </c>
      <c r="G866" t="str">
        <f>INDEX(Stores[location_city],MATCH(Sales[[#This Row],[store_no]],Stores[store_no],0))</f>
        <v>Madison</v>
      </c>
      <c r="H866" t="str">
        <f>INDEX(Stores[location_state],MATCH(Sales[[#This Row],[store_no]],Stores[store_no],0))</f>
        <v>Wisconsin</v>
      </c>
      <c r="I866">
        <f>INDEX(Stores[sqft],MATCH(Sales[[#This Row],[store_no]],Stores[store_no],0))</f>
        <v>206400</v>
      </c>
      <c r="J866" s="4" t="str">
        <f>INDEX(Departments[dept_name],MATCH(Sales[[#This Row],[dept_no]],Departments[dept_no],0))</f>
        <v>Garden</v>
      </c>
      <c r="K866" s="4" t="str">
        <f>CONCATENATE(Sales[[#This Row],[region]],Sales[[#This Row],[storetype]])</f>
        <v>2B</v>
      </c>
      <c r="L866" s="4">
        <f>INDEX(RegionStoreCount[Store Count],MATCH(Sales[[#This Row],[RegionStoretype]],RegionStoreCount[Region/Type],0))</f>
        <v>6</v>
      </c>
      <c r="M866" s="4">
        <f>AND(Sales[[#This Row],[date]]&lt;=TY_YTDMax,Sales[[#This Row],[date]]&gt;=TY_YTDMin)*Sales[[#This Row],[sales]]</f>
        <v>0</v>
      </c>
      <c r="N866" s="4">
        <f>AND(Sales[[#This Row],[date]]&lt;=LY_YTDMax,Sales[[#This Row],[date]]&gt;=LY_YTDMin)*Sales[[#This Row],[sales]]</f>
        <v>27670.068699999996</v>
      </c>
      <c r="O866" s="4">
        <f>AND(Sales[[#This Row],[date]]&gt;=YoY_Min,Sales[[#This Row],[date]]&lt;=TY_YTDMax)*(Sales[[#This Row],[sales]]/Sales[[#This Row],[sqft]])</f>
        <v>0</v>
      </c>
      <c r="P866" s="4">
        <f>SUMIF(Sales[RegionStoretype],Sales[[#This Row],[RegionStoretype]],Sales[YoY_SSF])/Sales[[#This Row],[Region_TypeCount]]</f>
        <v>58.393757732919049</v>
      </c>
    </row>
    <row r="867" spans="1:16" x14ac:dyDescent="0.25">
      <c r="A867" s="1">
        <v>42755</v>
      </c>
      <c r="B867">
        <v>22</v>
      </c>
      <c r="C867">
        <v>1</v>
      </c>
      <c r="D867">
        <v>6994.2891999999993</v>
      </c>
      <c r="E867">
        <f>INDEX(Stores[region],MATCH(Sales[[#This Row],[store_no]],Stores[store_no],0))</f>
        <v>3</v>
      </c>
      <c r="F867" t="str">
        <f>INDEX(Stores[storetype],MATCH(Sales[[#This Row],[store_no]],Stores[store_no],0))</f>
        <v>B</v>
      </c>
      <c r="G867" t="str">
        <f>INDEX(Stores[location_city],MATCH(Sales[[#This Row],[store_no]],Stores[store_no],0))</f>
        <v>Sioux Falls</v>
      </c>
      <c r="H867" t="str">
        <f>INDEX(Stores[location_state],MATCH(Sales[[#This Row],[store_no]],Stores[store_no],0))</f>
        <v>South Dakota</v>
      </c>
      <c r="I867">
        <f>INDEX(Stores[sqft],MATCH(Sales[[#This Row],[store_no]],Stores[store_no],0))</f>
        <v>57800</v>
      </c>
      <c r="J867" s="4" t="str">
        <f>INDEX(Departments[dept_name],MATCH(Sales[[#This Row],[dept_no]],Departments[dept_no],0))</f>
        <v>Automotive</v>
      </c>
      <c r="K867" s="4" t="str">
        <f>CONCATENATE(Sales[[#This Row],[region]],Sales[[#This Row],[storetype]])</f>
        <v>3B</v>
      </c>
      <c r="L867" s="4">
        <f>INDEX(RegionStoreCount[Store Count],MATCH(Sales[[#This Row],[RegionStoretype]],RegionStoreCount[Region/Type],0))</f>
        <v>4</v>
      </c>
      <c r="M867" s="4">
        <f>AND(Sales[[#This Row],[date]]&lt;=TY_YTDMax,Sales[[#This Row],[date]]&gt;=TY_YTDMin)*Sales[[#This Row],[sales]]</f>
        <v>0</v>
      </c>
      <c r="N867" s="4">
        <f>AND(Sales[[#This Row],[date]]&lt;=LY_YTDMax,Sales[[#This Row],[date]]&gt;=LY_YTDMin)*Sales[[#This Row],[sales]]</f>
        <v>6994.2891999999993</v>
      </c>
      <c r="O867" s="4">
        <f>AND(Sales[[#This Row],[date]]&gt;=YoY_Min,Sales[[#This Row],[date]]&lt;=TY_YTDMax)*(Sales[[#This Row],[sales]]/Sales[[#This Row],[sqft]])</f>
        <v>0</v>
      </c>
      <c r="P867" s="4">
        <f>SUMIF(Sales[RegionStoretype],Sales[[#This Row],[RegionStoretype]],Sales[YoY_SSF])/Sales[[#This Row],[Region_TypeCount]]</f>
        <v>58.312187288105562</v>
      </c>
    </row>
    <row r="868" spans="1:16" x14ac:dyDescent="0.25">
      <c r="A868" s="1">
        <v>42755</v>
      </c>
      <c r="B868">
        <v>22</v>
      </c>
      <c r="C868">
        <v>4</v>
      </c>
      <c r="D868">
        <v>3020.9850000000001</v>
      </c>
      <c r="E868">
        <f>INDEX(Stores[region],MATCH(Sales[[#This Row],[store_no]],Stores[store_no],0))</f>
        <v>3</v>
      </c>
      <c r="F868" t="str">
        <f>INDEX(Stores[storetype],MATCH(Sales[[#This Row],[store_no]],Stores[store_no],0))</f>
        <v>B</v>
      </c>
      <c r="G868" t="str">
        <f>INDEX(Stores[location_city],MATCH(Sales[[#This Row],[store_no]],Stores[store_no],0))</f>
        <v>Sioux Falls</v>
      </c>
      <c r="H868" t="str">
        <f>INDEX(Stores[location_state],MATCH(Sales[[#This Row],[store_no]],Stores[store_no],0))</f>
        <v>South Dakota</v>
      </c>
      <c r="I868">
        <f>INDEX(Stores[sqft],MATCH(Sales[[#This Row],[store_no]],Stores[store_no],0))</f>
        <v>57800</v>
      </c>
      <c r="J868" s="4" t="str">
        <f>INDEX(Departments[dept_name],MATCH(Sales[[#This Row],[dept_no]],Departments[dept_no],0))</f>
        <v>Books</v>
      </c>
      <c r="K868" s="4" t="str">
        <f>CONCATENATE(Sales[[#This Row],[region]],Sales[[#This Row],[storetype]])</f>
        <v>3B</v>
      </c>
      <c r="L868" s="4">
        <f>INDEX(RegionStoreCount[Store Count],MATCH(Sales[[#This Row],[RegionStoretype]],RegionStoreCount[Region/Type],0))</f>
        <v>4</v>
      </c>
      <c r="M868" s="4">
        <f>AND(Sales[[#This Row],[date]]&lt;=TY_YTDMax,Sales[[#This Row],[date]]&gt;=TY_YTDMin)*Sales[[#This Row],[sales]]</f>
        <v>0</v>
      </c>
      <c r="N868" s="4">
        <f>AND(Sales[[#This Row],[date]]&lt;=LY_YTDMax,Sales[[#This Row],[date]]&gt;=LY_YTDMin)*Sales[[#This Row],[sales]]</f>
        <v>3020.9850000000001</v>
      </c>
      <c r="O868" s="4">
        <f>AND(Sales[[#This Row],[date]]&gt;=YoY_Min,Sales[[#This Row],[date]]&lt;=TY_YTDMax)*(Sales[[#This Row],[sales]]/Sales[[#This Row],[sqft]])</f>
        <v>0</v>
      </c>
      <c r="P868" s="4">
        <f>SUMIF(Sales[RegionStoretype],Sales[[#This Row],[RegionStoretype]],Sales[YoY_SSF])/Sales[[#This Row],[Region_TypeCount]]</f>
        <v>58.312187288105562</v>
      </c>
    </row>
    <row r="869" spans="1:16" x14ac:dyDescent="0.25">
      <c r="A869" s="1">
        <v>42755</v>
      </c>
      <c r="B869">
        <v>22</v>
      </c>
      <c r="C869">
        <v>5</v>
      </c>
      <c r="D869">
        <v>59038.388000000006</v>
      </c>
      <c r="E869">
        <f>INDEX(Stores[region],MATCH(Sales[[#This Row],[store_no]],Stores[store_no],0))</f>
        <v>3</v>
      </c>
      <c r="F869" t="str">
        <f>INDEX(Stores[storetype],MATCH(Sales[[#This Row],[store_no]],Stores[store_no],0))</f>
        <v>B</v>
      </c>
      <c r="G869" t="str">
        <f>INDEX(Stores[location_city],MATCH(Sales[[#This Row],[store_no]],Stores[store_no],0))</f>
        <v>Sioux Falls</v>
      </c>
      <c r="H869" t="str">
        <f>INDEX(Stores[location_state],MATCH(Sales[[#This Row],[store_no]],Stores[store_no],0))</f>
        <v>South Dakota</v>
      </c>
      <c r="I869">
        <f>INDEX(Stores[sqft],MATCH(Sales[[#This Row],[store_no]],Stores[store_no],0))</f>
        <v>57800</v>
      </c>
      <c r="J869" s="4" t="str">
        <f>INDEX(Departments[dept_name],MATCH(Sales[[#This Row],[dept_no]],Departments[dept_no],0))</f>
        <v>Clothing</v>
      </c>
      <c r="K869" s="4" t="str">
        <f>CONCATENATE(Sales[[#This Row],[region]],Sales[[#This Row],[storetype]])</f>
        <v>3B</v>
      </c>
      <c r="L869" s="4">
        <f>INDEX(RegionStoreCount[Store Count],MATCH(Sales[[#This Row],[RegionStoretype]],RegionStoreCount[Region/Type],0))</f>
        <v>4</v>
      </c>
      <c r="M869" s="4">
        <f>AND(Sales[[#This Row],[date]]&lt;=TY_YTDMax,Sales[[#This Row],[date]]&gt;=TY_YTDMin)*Sales[[#This Row],[sales]]</f>
        <v>0</v>
      </c>
      <c r="N869" s="4">
        <f>AND(Sales[[#This Row],[date]]&lt;=LY_YTDMax,Sales[[#This Row],[date]]&gt;=LY_YTDMin)*Sales[[#This Row],[sales]]</f>
        <v>59038.388000000006</v>
      </c>
      <c r="O869" s="4">
        <f>AND(Sales[[#This Row],[date]]&gt;=YoY_Min,Sales[[#This Row],[date]]&lt;=TY_YTDMax)*(Sales[[#This Row],[sales]]/Sales[[#This Row],[sqft]])</f>
        <v>0</v>
      </c>
      <c r="P869" s="4">
        <f>SUMIF(Sales[RegionStoretype],Sales[[#This Row],[RegionStoretype]],Sales[YoY_SSF])/Sales[[#This Row],[Region_TypeCount]]</f>
        <v>58.312187288105562</v>
      </c>
    </row>
    <row r="870" spans="1:16" x14ac:dyDescent="0.25">
      <c r="A870" s="1">
        <v>42755</v>
      </c>
      <c r="B870">
        <v>22</v>
      </c>
      <c r="C870">
        <v>9</v>
      </c>
      <c r="D870">
        <v>11222.695599999999</v>
      </c>
      <c r="E870">
        <f>INDEX(Stores[region],MATCH(Sales[[#This Row],[store_no]],Stores[store_no],0))</f>
        <v>3</v>
      </c>
      <c r="F870" t="str">
        <f>INDEX(Stores[storetype],MATCH(Sales[[#This Row],[store_no]],Stores[store_no],0))</f>
        <v>B</v>
      </c>
      <c r="G870" t="str">
        <f>INDEX(Stores[location_city],MATCH(Sales[[#This Row],[store_no]],Stores[store_no],0))</f>
        <v>Sioux Falls</v>
      </c>
      <c r="H870" t="str">
        <f>INDEX(Stores[location_state],MATCH(Sales[[#This Row],[store_no]],Stores[store_no],0))</f>
        <v>South Dakota</v>
      </c>
      <c r="I870">
        <f>INDEX(Stores[sqft],MATCH(Sales[[#This Row],[store_no]],Stores[store_no],0))</f>
        <v>57800</v>
      </c>
      <c r="J870" s="4" t="str">
        <f>INDEX(Departments[dept_name],MATCH(Sales[[#This Row],[dept_no]],Departments[dept_no],0))</f>
        <v>Garden</v>
      </c>
      <c r="K870" s="4" t="str">
        <f>CONCATENATE(Sales[[#This Row],[region]],Sales[[#This Row],[storetype]])</f>
        <v>3B</v>
      </c>
      <c r="L870" s="4">
        <f>INDEX(RegionStoreCount[Store Count],MATCH(Sales[[#This Row],[RegionStoretype]],RegionStoreCount[Region/Type],0))</f>
        <v>4</v>
      </c>
      <c r="M870" s="4">
        <f>AND(Sales[[#This Row],[date]]&lt;=TY_YTDMax,Sales[[#This Row],[date]]&gt;=TY_YTDMin)*Sales[[#This Row],[sales]]</f>
        <v>0</v>
      </c>
      <c r="N870" s="4">
        <f>AND(Sales[[#This Row],[date]]&lt;=LY_YTDMax,Sales[[#This Row],[date]]&gt;=LY_YTDMin)*Sales[[#This Row],[sales]]</f>
        <v>11222.695599999999</v>
      </c>
      <c r="O870" s="4">
        <f>AND(Sales[[#This Row],[date]]&gt;=YoY_Min,Sales[[#This Row],[date]]&lt;=TY_YTDMax)*(Sales[[#This Row],[sales]]/Sales[[#This Row],[sqft]])</f>
        <v>0</v>
      </c>
      <c r="P870" s="4">
        <f>SUMIF(Sales[RegionStoretype],Sales[[#This Row],[RegionStoretype]],Sales[YoY_SSF])/Sales[[#This Row],[Region_TypeCount]]</f>
        <v>58.312187288105562</v>
      </c>
    </row>
    <row r="871" spans="1:16" x14ac:dyDescent="0.25">
      <c r="A871" s="1">
        <v>42755</v>
      </c>
      <c r="B871">
        <v>22</v>
      </c>
      <c r="C871">
        <v>13</v>
      </c>
      <c r="D871">
        <v>54317.5285</v>
      </c>
      <c r="E871">
        <f>INDEX(Stores[region],MATCH(Sales[[#This Row],[store_no]],Stores[store_no],0))</f>
        <v>3</v>
      </c>
      <c r="F871" t="str">
        <f>INDEX(Stores[storetype],MATCH(Sales[[#This Row],[store_no]],Stores[store_no],0))</f>
        <v>B</v>
      </c>
      <c r="G871" t="str">
        <f>INDEX(Stores[location_city],MATCH(Sales[[#This Row],[store_no]],Stores[store_no],0))</f>
        <v>Sioux Falls</v>
      </c>
      <c r="H871" t="str">
        <f>INDEX(Stores[location_state],MATCH(Sales[[#This Row],[store_no]],Stores[store_no],0))</f>
        <v>South Dakota</v>
      </c>
      <c r="I871">
        <f>INDEX(Stores[sqft],MATCH(Sales[[#This Row],[store_no]],Stores[store_no],0))</f>
        <v>57800</v>
      </c>
      <c r="J871" s="4" t="str">
        <f>INDEX(Departments[dept_name],MATCH(Sales[[#This Row],[dept_no]],Departments[dept_no],0))</f>
        <v>Kids</v>
      </c>
      <c r="K871" s="4" t="str">
        <f>CONCATENATE(Sales[[#This Row],[region]],Sales[[#This Row],[storetype]])</f>
        <v>3B</v>
      </c>
      <c r="L871" s="4">
        <f>INDEX(RegionStoreCount[Store Count],MATCH(Sales[[#This Row],[RegionStoretype]],RegionStoreCount[Region/Type],0))</f>
        <v>4</v>
      </c>
      <c r="M871" s="4">
        <f>AND(Sales[[#This Row],[date]]&lt;=TY_YTDMax,Sales[[#This Row],[date]]&gt;=TY_YTDMin)*Sales[[#This Row],[sales]]</f>
        <v>0</v>
      </c>
      <c r="N871" s="4">
        <f>AND(Sales[[#This Row],[date]]&lt;=LY_YTDMax,Sales[[#This Row],[date]]&gt;=LY_YTDMin)*Sales[[#This Row],[sales]]</f>
        <v>54317.5285</v>
      </c>
      <c r="O871" s="4">
        <f>AND(Sales[[#This Row],[date]]&gt;=YoY_Min,Sales[[#This Row],[date]]&lt;=TY_YTDMax)*(Sales[[#This Row],[sales]]/Sales[[#This Row],[sqft]])</f>
        <v>0</v>
      </c>
      <c r="P871" s="4">
        <f>SUMIF(Sales[RegionStoretype],Sales[[#This Row],[RegionStoretype]],Sales[YoY_SSF])/Sales[[#This Row],[Region_TypeCount]]</f>
        <v>58.312187288105562</v>
      </c>
    </row>
    <row r="872" spans="1:16" x14ac:dyDescent="0.25">
      <c r="A872" s="1">
        <v>42755</v>
      </c>
      <c r="B872">
        <v>22</v>
      </c>
      <c r="C872">
        <v>18</v>
      </c>
      <c r="D872">
        <v>8060.0061999999998</v>
      </c>
      <c r="E872">
        <f>INDEX(Stores[region],MATCH(Sales[[#This Row],[store_no]],Stores[store_no],0))</f>
        <v>3</v>
      </c>
      <c r="F872" t="str">
        <f>INDEX(Stores[storetype],MATCH(Sales[[#This Row],[store_no]],Stores[store_no],0))</f>
        <v>B</v>
      </c>
      <c r="G872" t="str">
        <f>INDEX(Stores[location_city],MATCH(Sales[[#This Row],[store_no]],Stores[store_no],0))</f>
        <v>Sioux Falls</v>
      </c>
      <c r="H872" t="str">
        <f>INDEX(Stores[location_state],MATCH(Sales[[#This Row],[store_no]],Stores[store_no],0))</f>
        <v>South Dakota</v>
      </c>
      <c r="I872">
        <f>INDEX(Stores[sqft],MATCH(Sales[[#This Row],[store_no]],Stores[store_no],0))</f>
        <v>57800</v>
      </c>
      <c r="J872" s="4" t="str">
        <f>INDEX(Departments[dept_name],MATCH(Sales[[#This Row],[dept_no]],Departments[dept_no],0))</f>
        <v>Sports</v>
      </c>
      <c r="K872" s="4" t="str">
        <f>CONCATENATE(Sales[[#This Row],[region]],Sales[[#This Row],[storetype]])</f>
        <v>3B</v>
      </c>
      <c r="L872" s="4">
        <f>INDEX(RegionStoreCount[Store Count],MATCH(Sales[[#This Row],[RegionStoretype]],RegionStoreCount[Region/Type],0))</f>
        <v>4</v>
      </c>
      <c r="M872" s="4">
        <f>AND(Sales[[#This Row],[date]]&lt;=TY_YTDMax,Sales[[#This Row],[date]]&gt;=TY_YTDMin)*Sales[[#This Row],[sales]]</f>
        <v>0</v>
      </c>
      <c r="N872" s="4">
        <f>AND(Sales[[#This Row],[date]]&lt;=LY_YTDMax,Sales[[#This Row],[date]]&gt;=LY_YTDMin)*Sales[[#This Row],[sales]]</f>
        <v>8060.0061999999998</v>
      </c>
      <c r="O872" s="4">
        <f>AND(Sales[[#This Row],[date]]&gt;=YoY_Min,Sales[[#This Row],[date]]&lt;=TY_YTDMax)*(Sales[[#This Row],[sales]]/Sales[[#This Row],[sqft]])</f>
        <v>0</v>
      </c>
      <c r="P872" s="4">
        <f>SUMIF(Sales[RegionStoretype],Sales[[#This Row],[RegionStoretype]],Sales[YoY_SSF])/Sales[[#This Row],[Region_TypeCount]]</f>
        <v>58.312187288105562</v>
      </c>
    </row>
    <row r="873" spans="1:16" x14ac:dyDescent="0.25">
      <c r="A873" s="1">
        <v>42755</v>
      </c>
      <c r="B873">
        <v>23</v>
      </c>
      <c r="C873">
        <v>12</v>
      </c>
      <c r="D873">
        <v>114002.20139999998</v>
      </c>
      <c r="E873">
        <f>INDEX(Stores[region],MATCH(Sales[[#This Row],[store_no]],Stores[store_no],0))</f>
        <v>3</v>
      </c>
      <c r="F873" t="str">
        <f>INDEX(Stores[storetype],MATCH(Sales[[#This Row],[store_no]],Stores[store_no],0))</f>
        <v>B</v>
      </c>
      <c r="G873" t="str">
        <f>INDEX(Stores[location_city],MATCH(Sales[[#This Row],[store_no]],Stores[store_no],0))</f>
        <v>Cedar Rapids</v>
      </c>
      <c r="H873" t="str">
        <f>INDEX(Stores[location_state],MATCH(Sales[[#This Row],[store_no]],Stores[store_no],0))</f>
        <v>Iowa</v>
      </c>
      <c r="I873">
        <f>INDEX(Stores[sqft],MATCH(Sales[[#This Row],[store_no]],Stores[store_no],0))</f>
        <v>123700</v>
      </c>
      <c r="J873" s="4" t="str">
        <f>INDEX(Departments[dept_name],MATCH(Sales[[#This Row],[dept_no]],Departments[dept_no],0))</f>
        <v>Jewelery</v>
      </c>
      <c r="K873" s="4" t="str">
        <f>CONCATENATE(Sales[[#This Row],[region]],Sales[[#This Row],[storetype]])</f>
        <v>3B</v>
      </c>
      <c r="L873" s="4">
        <f>INDEX(RegionStoreCount[Store Count],MATCH(Sales[[#This Row],[RegionStoretype]],RegionStoreCount[Region/Type],0))</f>
        <v>4</v>
      </c>
      <c r="M873" s="4">
        <f>AND(Sales[[#This Row],[date]]&lt;=TY_YTDMax,Sales[[#This Row],[date]]&gt;=TY_YTDMin)*Sales[[#This Row],[sales]]</f>
        <v>0</v>
      </c>
      <c r="N873" s="4">
        <f>AND(Sales[[#This Row],[date]]&lt;=LY_YTDMax,Sales[[#This Row],[date]]&gt;=LY_YTDMin)*Sales[[#This Row],[sales]]</f>
        <v>114002.20139999998</v>
      </c>
      <c r="O873" s="4">
        <f>AND(Sales[[#This Row],[date]]&gt;=YoY_Min,Sales[[#This Row],[date]]&lt;=TY_YTDMax)*(Sales[[#This Row],[sales]]/Sales[[#This Row],[sqft]])</f>
        <v>0</v>
      </c>
      <c r="P873" s="4">
        <f>SUMIF(Sales[RegionStoretype],Sales[[#This Row],[RegionStoretype]],Sales[YoY_SSF])/Sales[[#This Row],[Region_TypeCount]]</f>
        <v>58.312187288105562</v>
      </c>
    </row>
    <row r="874" spans="1:16" x14ac:dyDescent="0.25">
      <c r="A874" s="1">
        <v>42755</v>
      </c>
      <c r="B874">
        <v>24</v>
      </c>
      <c r="C874">
        <v>2</v>
      </c>
      <c r="D874">
        <v>74408.537400000001</v>
      </c>
      <c r="E874">
        <f>INDEX(Stores[region],MATCH(Sales[[#This Row],[store_no]],Stores[store_no],0))</f>
        <v>2</v>
      </c>
      <c r="F874" t="str">
        <f>INDEX(Stores[storetype],MATCH(Sales[[#This Row],[store_no]],Stores[store_no],0))</f>
        <v>A</v>
      </c>
      <c r="G874" t="str">
        <f>INDEX(Stores[location_city],MATCH(Sales[[#This Row],[store_no]],Stores[store_no],0))</f>
        <v>Winnetka</v>
      </c>
      <c r="H874" t="str">
        <f>INDEX(Stores[location_state],MATCH(Sales[[#This Row],[store_no]],Stores[store_no],0))</f>
        <v>Illinois</v>
      </c>
      <c r="I874">
        <f>INDEX(Stores[sqft],MATCH(Sales[[#This Row],[store_no]],Stores[store_no],0))</f>
        <v>207800</v>
      </c>
      <c r="J874" s="4" t="str">
        <f>INDEX(Departments[dept_name],MATCH(Sales[[#This Row],[dept_no]],Departments[dept_no],0))</f>
        <v>Baby</v>
      </c>
      <c r="K874" s="4" t="str">
        <f>CONCATENATE(Sales[[#This Row],[region]],Sales[[#This Row],[storetype]])</f>
        <v>2A</v>
      </c>
      <c r="L874" s="4">
        <f>INDEX(RegionStoreCount[Store Count],MATCH(Sales[[#This Row],[RegionStoretype]],RegionStoreCount[Region/Type],0))</f>
        <v>5</v>
      </c>
      <c r="M874" s="4">
        <f>AND(Sales[[#This Row],[date]]&lt;=TY_YTDMax,Sales[[#This Row],[date]]&gt;=TY_YTDMin)*Sales[[#This Row],[sales]]</f>
        <v>0</v>
      </c>
      <c r="N874" s="4">
        <f>AND(Sales[[#This Row],[date]]&lt;=LY_YTDMax,Sales[[#This Row],[date]]&gt;=LY_YTDMin)*Sales[[#This Row],[sales]]</f>
        <v>74408.537400000001</v>
      </c>
      <c r="O874" s="4">
        <f>AND(Sales[[#This Row],[date]]&gt;=YoY_Min,Sales[[#This Row],[date]]&lt;=TY_YTDMax)*(Sales[[#This Row],[sales]]/Sales[[#This Row],[sqft]])</f>
        <v>0</v>
      </c>
      <c r="P874" s="4">
        <f>SUMIF(Sales[RegionStoretype],Sales[[#This Row],[RegionStoretype]],Sales[YoY_SSF])/Sales[[#This Row],[Region_TypeCount]]</f>
        <v>60.052789354368521</v>
      </c>
    </row>
    <row r="875" spans="1:16" x14ac:dyDescent="0.25">
      <c r="A875" s="1">
        <v>42755</v>
      </c>
      <c r="B875">
        <v>24</v>
      </c>
      <c r="C875">
        <v>3</v>
      </c>
      <c r="D875">
        <v>135983.57460000002</v>
      </c>
      <c r="E875">
        <f>INDEX(Stores[region],MATCH(Sales[[#This Row],[store_no]],Stores[store_no],0))</f>
        <v>2</v>
      </c>
      <c r="F875" t="str">
        <f>INDEX(Stores[storetype],MATCH(Sales[[#This Row],[store_no]],Stores[store_no],0))</f>
        <v>A</v>
      </c>
      <c r="G875" t="str">
        <f>INDEX(Stores[location_city],MATCH(Sales[[#This Row],[store_no]],Stores[store_no],0))</f>
        <v>Winnetka</v>
      </c>
      <c r="H875" t="str">
        <f>INDEX(Stores[location_state],MATCH(Sales[[#This Row],[store_no]],Stores[store_no],0))</f>
        <v>Illinois</v>
      </c>
      <c r="I875">
        <f>INDEX(Stores[sqft],MATCH(Sales[[#This Row],[store_no]],Stores[store_no],0))</f>
        <v>207800</v>
      </c>
      <c r="J875" s="4" t="str">
        <f>INDEX(Departments[dept_name],MATCH(Sales[[#This Row],[dept_no]],Departments[dept_no],0))</f>
        <v>Beauty</v>
      </c>
      <c r="K875" s="4" t="str">
        <f>CONCATENATE(Sales[[#This Row],[region]],Sales[[#This Row],[storetype]])</f>
        <v>2A</v>
      </c>
      <c r="L875" s="4">
        <f>INDEX(RegionStoreCount[Store Count],MATCH(Sales[[#This Row],[RegionStoretype]],RegionStoreCount[Region/Type],0))</f>
        <v>5</v>
      </c>
      <c r="M875" s="4">
        <f>AND(Sales[[#This Row],[date]]&lt;=TY_YTDMax,Sales[[#This Row],[date]]&gt;=TY_YTDMin)*Sales[[#This Row],[sales]]</f>
        <v>0</v>
      </c>
      <c r="N875" s="4">
        <f>AND(Sales[[#This Row],[date]]&lt;=LY_YTDMax,Sales[[#This Row],[date]]&gt;=LY_YTDMin)*Sales[[#This Row],[sales]]</f>
        <v>135983.57460000002</v>
      </c>
      <c r="O875" s="4">
        <f>AND(Sales[[#This Row],[date]]&gt;=YoY_Min,Sales[[#This Row],[date]]&lt;=TY_YTDMax)*(Sales[[#This Row],[sales]]/Sales[[#This Row],[sqft]])</f>
        <v>0</v>
      </c>
      <c r="P875" s="4">
        <f>SUMIF(Sales[RegionStoretype],Sales[[#This Row],[RegionStoretype]],Sales[YoY_SSF])/Sales[[#This Row],[Region_TypeCount]]</f>
        <v>60.052789354368521</v>
      </c>
    </row>
    <row r="876" spans="1:16" x14ac:dyDescent="0.25">
      <c r="A876" s="1">
        <v>42755</v>
      </c>
      <c r="B876">
        <v>24</v>
      </c>
      <c r="C876">
        <v>9</v>
      </c>
      <c r="D876">
        <v>406.42769999999996</v>
      </c>
      <c r="E876">
        <f>INDEX(Stores[region],MATCH(Sales[[#This Row],[store_no]],Stores[store_no],0))</f>
        <v>2</v>
      </c>
      <c r="F876" t="str">
        <f>INDEX(Stores[storetype],MATCH(Sales[[#This Row],[store_no]],Stores[store_no],0))</f>
        <v>A</v>
      </c>
      <c r="G876" t="str">
        <f>INDEX(Stores[location_city],MATCH(Sales[[#This Row],[store_no]],Stores[store_no],0))</f>
        <v>Winnetka</v>
      </c>
      <c r="H876" t="str">
        <f>INDEX(Stores[location_state],MATCH(Sales[[#This Row],[store_no]],Stores[store_no],0))</f>
        <v>Illinois</v>
      </c>
      <c r="I876">
        <f>INDEX(Stores[sqft],MATCH(Sales[[#This Row],[store_no]],Stores[store_no],0))</f>
        <v>207800</v>
      </c>
      <c r="J876" s="4" t="str">
        <f>INDEX(Departments[dept_name],MATCH(Sales[[#This Row],[dept_no]],Departments[dept_no],0))</f>
        <v>Garden</v>
      </c>
      <c r="K876" s="4" t="str">
        <f>CONCATENATE(Sales[[#This Row],[region]],Sales[[#This Row],[storetype]])</f>
        <v>2A</v>
      </c>
      <c r="L876" s="4">
        <f>INDEX(RegionStoreCount[Store Count],MATCH(Sales[[#This Row],[RegionStoretype]],RegionStoreCount[Region/Type],0))</f>
        <v>5</v>
      </c>
      <c r="M876" s="4">
        <f>AND(Sales[[#This Row],[date]]&lt;=TY_YTDMax,Sales[[#This Row],[date]]&gt;=TY_YTDMin)*Sales[[#This Row],[sales]]</f>
        <v>0</v>
      </c>
      <c r="N876" s="4">
        <f>AND(Sales[[#This Row],[date]]&lt;=LY_YTDMax,Sales[[#This Row],[date]]&gt;=LY_YTDMin)*Sales[[#This Row],[sales]]</f>
        <v>406.42769999999996</v>
      </c>
      <c r="O876" s="4">
        <f>AND(Sales[[#This Row],[date]]&gt;=YoY_Min,Sales[[#This Row],[date]]&lt;=TY_YTDMax)*(Sales[[#This Row],[sales]]/Sales[[#This Row],[sqft]])</f>
        <v>0</v>
      </c>
      <c r="P876" s="4">
        <f>SUMIF(Sales[RegionStoretype],Sales[[#This Row],[RegionStoretype]],Sales[YoY_SSF])/Sales[[#This Row],[Region_TypeCount]]</f>
        <v>60.052789354368521</v>
      </c>
    </row>
    <row r="877" spans="1:16" x14ac:dyDescent="0.25">
      <c r="A877" s="1">
        <v>42755</v>
      </c>
      <c r="B877">
        <v>24</v>
      </c>
      <c r="C877">
        <v>18</v>
      </c>
      <c r="D877">
        <v>190133.24340000001</v>
      </c>
      <c r="E877">
        <f>INDEX(Stores[region],MATCH(Sales[[#This Row],[store_no]],Stores[store_no],0))</f>
        <v>2</v>
      </c>
      <c r="F877" t="str">
        <f>INDEX(Stores[storetype],MATCH(Sales[[#This Row],[store_no]],Stores[store_no],0))</f>
        <v>A</v>
      </c>
      <c r="G877" t="str">
        <f>INDEX(Stores[location_city],MATCH(Sales[[#This Row],[store_no]],Stores[store_no],0))</f>
        <v>Winnetka</v>
      </c>
      <c r="H877" t="str">
        <f>INDEX(Stores[location_state],MATCH(Sales[[#This Row],[store_no]],Stores[store_no],0))</f>
        <v>Illinois</v>
      </c>
      <c r="I877">
        <f>INDEX(Stores[sqft],MATCH(Sales[[#This Row],[store_no]],Stores[store_no],0))</f>
        <v>207800</v>
      </c>
      <c r="J877" s="4" t="str">
        <f>INDEX(Departments[dept_name],MATCH(Sales[[#This Row],[dept_no]],Departments[dept_no],0))</f>
        <v>Sports</v>
      </c>
      <c r="K877" s="4" t="str">
        <f>CONCATENATE(Sales[[#This Row],[region]],Sales[[#This Row],[storetype]])</f>
        <v>2A</v>
      </c>
      <c r="L877" s="4">
        <f>INDEX(RegionStoreCount[Store Count],MATCH(Sales[[#This Row],[RegionStoretype]],RegionStoreCount[Region/Type],0))</f>
        <v>5</v>
      </c>
      <c r="M877" s="4">
        <f>AND(Sales[[#This Row],[date]]&lt;=TY_YTDMax,Sales[[#This Row],[date]]&gt;=TY_YTDMin)*Sales[[#This Row],[sales]]</f>
        <v>0</v>
      </c>
      <c r="N877" s="4">
        <f>AND(Sales[[#This Row],[date]]&lt;=LY_YTDMax,Sales[[#This Row],[date]]&gt;=LY_YTDMin)*Sales[[#This Row],[sales]]</f>
        <v>190133.24340000001</v>
      </c>
      <c r="O877" s="4">
        <f>AND(Sales[[#This Row],[date]]&gt;=YoY_Min,Sales[[#This Row],[date]]&lt;=TY_YTDMax)*(Sales[[#This Row],[sales]]/Sales[[#This Row],[sqft]])</f>
        <v>0</v>
      </c>
      <c r="P877" s="4">
        <f>SUMIF(Sales[RegionStoretype],Sales[[#This Row],[RegionStoretype]],Sales[YoY_SSF])/Sales[[#This Row],[Region_TypeCount]]</f>
        <v>60.052789354368521</v>
      </c>
    </row>
    <row r="878" spans="1:16" x14ac:dyDescent="0.25">
      <c r="A878" s="1">
        <v>42755</v>
      </c>
      <c r="B878">
        <v>24</v>
      </c>
      <c r="C878">
        <v>20</v>
      </c>
      <c r="D878">
        <v>282930.4045</v>
      </c>
      <c r="E878">
        <f>INDEX(Stores[region],MATCH(Sales[[#This Row],[store_no]],Stores[store_no],0))</f>
        <v>2</v>
      </c>
      <c r="F878" t="str">
        <f>INDEX(Stores[storetype],MATCH(Sales[[#This Row],[store_no]],Stores[store_no],0))</f>
        <v>A</v>
      </c>
      <c r="G878" t="str">
        <f>INDEX(Stores[location_city],MATCH(Sales[[#This Row],[store_no]],Stores[store_no],0))</f>
        <v>Winnetka</v>
      </c>
      <c r="H878" t="str">
        <f>INDEX(Stores[location_state],MATCH(Sales[[#This Row],[store_no]],Stores[store_no],0))</f>
        <v>Illinois</v>
      </c>
      <c r="I878">
        <f>INDEX(Stores[sqft],MATCH(Sales[[#This Row],[store_no]],Stores[store_no],0))</f>
        <v>207800</v>
      </c>
      <c r="J878" s="4" t="str">
        <f>INDEX(Departments[dept_name],MATCH(Sales[[#This Row],[dept_no]],Departments[dept_no],0))</f>
        <v>Toys</v>
      </c>
      <c r="K878" s="4" t="str">
        <f>CONCATENATE(Sales[[#This Row],[region]],Sales[[#This Row],[storetype]])</f>
        <v>2A</v>
      </c>
      <c r="L878" s="4">
        <f>INDEX(RegionStoreCount[Store Count],MATCH(Sales[[#This Row],[RegionStoretype]],RegionStoreCount[Region/Type],0))</f>
        <v>5</v>
      </c>
      <c r="M878" s="4">
        <f>AND(Sales[[#This Row],[date]]&lt;=TY_YTDMax,Sales[[#This Row],[date]]&gt;=TY_YTDMin)*Sales[[#This Row],[sales]]</f>
        <v>0</v>
      </c>
      <c r="N878" s="4">
        <f>AND(Sales[[#This Row],[date]]&lt;=LY_YTDMax,Sales[[#This Row],[date]]&gt;=LY_YTDMin)*Sales[[#This Row],[sales]]</f>
        <v>282930.4045</v>
      </c>
      <c r="O878" s="4">
        <f>AND(Sales[[#This Row],[date]]&gt;=YoY_Min,Sales[[#This Row],[date]]&lt;=TY_YTDMax)*(Sales[[#This Row],[sales]]/Sales[[#This Row],[sqft]])</f>
        <v>0</v>
      </c>
      <c r="P878" s="4">
        <f>SUMIF(Sales[RegionStoretype],Sales[[#This Row],[RegionStoretype]],Sales[YoY_SSF])/Sales[[#This Row],[Region_TypeCount]]</f>
        <v>60.052789354368521</v>
      </c>
    </row>
    <row r="879" spans="1:16" x14ac:dyDescent="0.25">
      <c r="A879" s="1">
        <v>42755</v>
      </c>
      <c r="B879">
        <v>25</v>
      </c>
      <c r="C879">
        <v>4</v>
      </c>
      <c r="D879">
        <v>4837.2667000000001</v>
      </c>
      <c r="E879">
        <f>INDEX(Stores[region],MATCH(Sales[[#This Row],[store_no]],Stores[store_no],0))</f>
        <v>3</v>
      </c>
      <c r="F879" t="str">
        <f>INDEX(Stores[storetype],MATCH(Sales[[#This Row],[store_no]],Stores[store_no],0))</f>
        <v>B</v>
      </c>
      <c r="G879" t="str">
        <f>INDEX(Stores[location_city],MATCH(Sales[[#This Row],[store_no]],Stores[store_no],0))</f>
        <v>Kansas City</v>
      </c>
      <c r="H879" t="str">
        <f>INDEX(Stores[location_state],MATCH(Sales[[#This Row],[store_no]],Stores[store_no],0))</f>
        <v>Missouri</v>
      </c>
      <c r="I879">
        <f>INDEX(Stores[sqft],MATCH(Sales[[#This Row],[store_no]],Stores[store_no],0))</f>
        <v>92300</v>
      </c>
      <c r="J879" s="4" t="str">
        <f>INDEX(Departments[dept_name],MATCH(Sales[[#This Row],[dept_no]],Departments[dept_no],0))</f>
        <v>Books</v>
      </c>
      <c r="K879" s="4" t="str">
        <f>CONCATENATE(Sales[[#This Row],[region]],Sales[[#This Row],[storetype]])</f>
        <v>3B</v>
      </c>
      <c r="L879" s="4">
        <f>INDEX(RegionStoreCount[Store Count],MATCH(Sales[[#This Row],[RegionStoretype]],RegionStoreCount[Region/Type],0))</f>
        <v>4</v>
      </c>
      <c r="M879" s="4">
        <f>AND(Sales[[#This Row],[date]]&lt;=TY_YTDMax,Sales[[#This Row],[date]]&gt;=TY_YTDMin)*Sales[[#This Row],[sales]]</f>
        <v>0</v>
      </c>
      <c r="N879" s="4">
        <f>AND(Sales[[#This Row],[date]]&lt;=LY_YTDMax,Sales[[#This Row],[date]]&gt;=LY_YTDMin)*Sales[[#This Row],[sales]]</f>
        <v>4837.2667000000001</v>
      </c>
      <c r="O879" s="4">
        <f>AND(Sales[[#This Row],[date]]&gt;=YoY_Min,Sales[[#This Row],[date]]&lt;=TY_YTDMax)*(Sales[[#This Row],[sales]]/Sales[[#This Row],[sqft]])</f>
        <v>0</v>
      </c>
      <c r="P879" s="4">
        <f>SUMIF(Sales[RegionStoretype],Sales[[#This Row],[RegionStoretype]],Sales[YoY_SSF])/Sales[[#This Row],[Region_TypeCount]]</f>
        <v>58.312187288105562</v>
      </c>
    </row>
    <row r="880" spans="1:16" x14ac:dyDescent="0.25">
      <c r="A880" s="1">
        <v>42755</v>
      </c>
      <c r="B880">
        <v>25</v>
      </c>
      <c r="C880">
        <v>9</v>
      </c>
      <c r="D880">
        <v>22288.837</v>
      </c>
      <c r="E880">
        <f>INDEX(Stores[region],MATCH(Sales[[#This Row],[store_no]],Stores[store_no],0))</f>
        <v>3</v>
      </c>
      <c r="F880" t="str">
        <f>INDEX(Stores[storetype],MATCH(Sales[[#This Row],[store_no]],Stores[store_no],0))</f>
        <v>B</v>
      </c>
      <c r="G880" t="str">
        <f>INDEX(Stores[location_city],MATCH(Sales[[#This Row],[store_no]],Stores[store_no],0))</f>
        <v>Kansas City</v>
      </c>
      <c r="H880" t="str">
        <f>INDEX(Stores[location_state],MATCH(Sales[[#This Row],[store_no]],Stores[store_no],0))</f>
        <v>Missouri</v>
      </c>
      <c r="I880">
        <f>INDEX(Stores[sqft],MATCH(Sales[[#This Row],[store_no]],Stores[store_no],0))</f>
        <v>92300</v>
      </c>
      <c r="J880" s="4" t="str">
        <f>INDEX(Departments[dept_name],MATCH(Sales[[#This Row],[dept_no]],Departments[dept_no],0))</f>
        <v>Garden</v>
      </c>
      <c r="K880" s="4" t="str">
        <f>CONCATENATE(Sales[[#This Row],[region]],Sales[[#This Row],[storetype]])</f>
        <v>3B</v>
      </c>
      <c r="L880" s="4">
        <f>INDEX(RegionStoreCount[Store Count],MATCH(Sales[[#This Row],[RegionStoretype]],RegionStoreCount[Region/Type],0))</f>
        <v>4</v>
      </c>
      <c r="M880" s="4">
        <f>AND(Sales[[#This Row],[date]]&lt;=TY_YTDMax,Sales[[#This Row],[date]]&gt;=TY_YTDMin)*Sales[[#This Row],[sales]]</f>
        <v>0</v>
      </c>
      <c r="N880" s="4">
        <f>AND(Sales[[#This Row],[date]]&lt;=LY_YTDMax,Sales[[#This Row],[date]]&gt;=LY_YTDMin)*Sales[[#This Row],[sales]]</f>
        <v>22288.837</v>
      </c>
      <c r="O880" s="4">
        <f>AND(Sales[[#This Row],[date]]&gt;=YoY_Min,Sales[[#This Row],[date]]&lt;=TY_YTDMax)*(Sales[[#This Row],[sales]]/Sales[[#This Row],[sqft]])</f>
        <v>0</v>
      </c>
      <c r="P880" s="4">
        <f>SUMIF(Sales[RegionStoretype],Sales[[#This Row],[RegionStoretype]],Sales[YoY_SSF])/Sales[[#This Row],[Region_TypeCount]]</f>
        <v>58.312187288105562</v>
      </c>
    </row>
    <row r="881" spans="1:16" x14ac:dyDescent="0.25">
      <c r="A881" s="1">
        <v>42755</v>
      </c>
      <c r="B881">
        <v>25</v>
      </c>
      <c r="C881">
        <v>12</v>
      </c>
      <c r="D881">
        <v>48676.686900000001</v>
      </c>
      <c r="E881">
        <f>INDEX(Stores[region],MATCH(Sales[[#This Row],[store_no]],Stores[store_no],0))</f>
        <v>3</v>
      </c>
      <c r="F881" t="str">
        <f>INDEX(Stores[storetype],MATCH(Sales[[#This Row],[store_no]],Stores[store_no],0))</f>
        <v>B</v>
      </c>
      <c r="G881" t="str">
        <f>INDEX(Stores[location_city],MATCH(Sales[[#This Row],[store_no]],Stores[store_no],0))</f>
        <v>Kansas City</v>
      </c>
      <c r="H881" t="str">
        <f>INDEX(Stores[location_state],MATCH(Sales[[#This Row],[store_no]],Stores[store_no],0))</f>
        <v>Missouri</v>
      </c>
      <c r="I881">
        <f>INDEX(Stores[sqft],MATCH(Sales[[#This Row],[store_no]],Stores[store_no],0))</f>
        <v>92300</v>
      </c>
      <c r="J881" s="4" t="str">
        <f>INDEX(Departments[dept_name],MATCH(Sales[[#This Row],[dept_no]],Departments[dept_no],0))</f>
        <v>Jewelery</v>
      </c>
      <c r="K881" s="4" t="str">
        <f>CONCATENATE(Sales[[#This Row],[region]],Sales[[#This Row],[storetype]])</f>
        <v>3B</v>
      </c>
      <c r="L881" s="4">
        <f>INDEX(RegionStoreCount[Store Count],MATCH(Sales[[#This Row],[RegionStoretype]],RegionStoreCount[Region/Type],0))</f>
        <v>4</v>
      </c>
      <c r="M881" s="4">
        <f>AND(Sales[[#This Row],[date]]&lt;=TY_YTDMax,Sales[[#This Row],[date]]&gt;=TY_YTDMin)*Sales[[#This Row],[sales]]</f>
        <v>0</v>
      </c>
      <c r="N881" s="4">
        <f>AND(Sales[[#This Row],[date]]&lt;=LY_YTDMax,Sales[[#This Row],[date]]&gt;=LY_YTDMin)*Sales[[#This Row],[sales]]</f>
        <v>48676.686900000001</v>
      </c>
      <c r="O881" s="4">
        <f>AND(Sales[[#This Row],[date]]&gt;=YoY_Min,Sales[[#This Row],[date]]&lt;=TY_YTDMax)*(Sales[[#This Row],[sales]]/Sales[[#This Row],[sqft]])</f>
        <v>0</v>
      </c>
      <c r="P881" s="4">
        <f>SUMIF(Sales[RegionStoretype],Sales[[#This Row],[RegionStoretype]],Sales[YoY_SSF])/Sales[[#This Row],[Region_TypeCount]]</f>
        <v>58.312187288105562</v>
      </c>
    </row>
    <row r="882" spans="1:16" x14ac:dyDescent="0.25">
      <c r="A882" s="1">
        <v>42755</v>
      </c>
      <c r="B882">
        <v>26</v>
      </c>
      <c r="C882">
        <v>4</v>
      </c>
      <c r="D882">
        <v>95085.832200000004</v>
      </c>
      <c r="E882">
        <f>INDEX(Stores[region],MATCH(Sales[[#This Row],[store_no]],Stores[store_no],0))</f>
        <v>2</v>
      </c>
      <c r="F882" t="str">
        <f>INDEX(Stores[storetype],MATCH(Sales[[#This Row],[store_no]],Stores[store_no],0))</f>
        <v>A</v>
      </c>
      <c r="G882" t="str">
        <f>INDEX(Stores[location_city],MATCH(Sales[[#This Row],[store_no]],Stores[store_no],0))</f>
        <v>Carmel</v>
      </c>
      <c r="H882" t="str">
        <f>INDEX(Stores[location_state],MATCH(Sales[[#This Row],[store_no]],Stores[store_no],0))</f>
        <v>Indiana</v>
      </c>
      <c r="I882">
        <f>INDEX(Stores[sqft],MATCH(Sales[[#This Row],[store_no]],Stores[store_no],0))</f>
        <v>198500</v>
      </c>
      <c r="J882" s="4" t="str">
        <f>INDEX(Departments[dept_name],MATCH(Sales[[#This Row],[dept_no]],Departments[dept_no],0))</f>
        <v>Books</v>
      </c>
      <c r="K882" s="4" t="str">
        <f>CONCATENATE(Sales[[#This Row],[region]],Sales[[#This Row],[storetype]])</f>
        <v>2A</v>
      </c>
      <c r="L882" s="4">
        <f>INDEX(RegionStoreCount[Store Count],MATCH(Sales[[#This Row],[RegionStoretype]],RegionStoreCount[Region/Type],0))</f>
        <v>5</v>
      </c>
      <c r="M882" s="4">
        <f>AND(Sales[[#This Row],[date]]&lt;=TY_YTDMax,Sales[[#This Row],[date]]&gt;=TY_YTDMin)*Sales[[#This Row],[sales]]</f>
        <v>0</v>
      </c>
      <c r="N882" s="4">
        <f>AND(Sales[[#This Row],[date]]&lt;=LY_YTDMax,Sales[[#This Row],[date]]&gt;=LY_YTDMin)*Sales[[#This Row],[sales]]</f>
        <v>95085.832200000004</v>
      </c>
      <c r="O882" s="4">
        <f>AND(Sales[[#This Row],[date]]&gt;=YoY_Min,Sales[[#This Row],[date]]&lt;=TY_YTDMax)*(Sales[[#This Row],[sales]]/Sales[[#This Row],[sqft]])</f>
        <v>0</v>
      </c>
      <c r="P882" s="4">
        <f>SUMIF(Sales[RegionStoretype],Sales[[#This Row],[RegionStoretype]],Sales[YoY_SSF])/Sales[[#This Row],[Region_TypeCount]]</f>
        <v>60.052789354368521</v>
      </c>
    </row>
    <row r="883" spans="1:16" x14ac:dyDescent="0.25">
      <c r="A883" s="1">
        <v>42755</v>
      </c>
      <c r="B883">
        <v>26</v>
      </c>
      <c r="C883">
        <v>8</v>
      </c>
      <c r="D883">
        <v>49256.332899999994</v>
      </c>
      <c r="E883">
        <f>INDEX(Stores[region],MATCH(Sales[[#This Row],[store_no]],Stores[store_no],0))</f>
        <v>2</v>
      </c>
      <c r="F883" t="str">
        <f>INDEX(Stores[storetype],MATCH(Sales[[#This Row],[store_no]],Stores[store_no],0))</f>
        <v>A</v>
      </c>
      <c r="G883" t="str">
        <f>INDEX(Stores[location_city],MATCH(Sales[[#This Row],[store_no]],Stores[store_no],0))</f>
        <v>Carmel</v>
      </c>
      <c r="H883" t="str">
        <f>INDEX(Stores[location_state],MATCH(Sales[[#This Row],[store_no]],Stores[store_no],0))</f>
        <v>Indiana</v>
      </c>
      <c r="I883">
        <f>INDEX(Stores[sqft],MATCH(Sales[[#This Row],[store_no]],Stores[store_no],0))</f>
        <v>198500</v>
      </c>
      <c r="J883" s="4" t="str">
        <f>INDEX(Departments[dept_name],MATCH(Sales[[#This Row],[dept_no]],Departments[dept_no],0))</f>
        <v>Games</v>
      </c>
      <c r="K883" s="4" t="str">
        <f>CONCATENATE(Sales[[#This Row],[region]],Sales[[#This Row],[storetype]])</f>
        <v>2A</v>
      </c>
      <c r="L883" s="4">
        <f>INDEX(RegionStoreCount[Store Count],MATCH(Sales[[#This Row],[RegionStoretype]],RegionStoreCount[Region/Type],0))</f>
        <v>5</v>
      </c>
      <c r="M883" s="4">
        <f>AND(Sales[[#This Row],[date]]&lt;=TY_YTDMax,Sales[[#This Row],[date]]&gt;=TY_YTDMin)*Sales[[#This Row],[sales]]</f>
        <v>0</v>
      </c>
      <c r="N883" s="4">
        <f>AND(Sales[[#This Row],[date]]&lt;=LY_YTDMax,Sales[[#This Row],[date]]&gt;=LY_YTDMin)*Sales[[#This Row],[sales]]</f>
        <v>49256.332899999994</v>
      </c>
      <c r="O883" s="4">
        <f>AND(Sales[[#This Row],[date]]&gt;=YoY_Min,Sales[[#This Row],[date]]&lt;=TY_YTDMax)*(Sales[[#This Row],[sales]]/Sales[[#This Row],[sqft]])</f>
        <v>0</v>
      </c>
      <c r="P883" s="4">
        <f>SUMIF(Sales[RegionStoretype],Sales[[#This Row],[RegionStoretype]],Sales[YoY_SSF])/Sales[[#This Row],[Region_TypeCount]]</f>
        <v>60.052789354368521</v>
      </c>
    </row>
    <row r="884" spans="1:16" x14ac:dyDescent="0.25">
      <c r="A884" s="1">
        <v>42755</v>
      </c>
      <c r="B884">
        <v>27</v>
      </c>
      <c r="C884">
        <v>13</v>
      </c>
      <c r="D884">
        <v>74578.793600000005</v>
      </c>
      <c r="E884">
        <f>INDEX(Stores[region],MATCH(Sales[[#This Row],[store_no]],Stores[store_no],0))</f>
        <v>3</v>
      </c>
      <c r="F884" t="str">
        <f>INDEX(Stores[storetype],MATCH(Sales[[#This Row],[store_no]],Stores[store_no],0))</f>
        <v>A</v>
      </c>
      <c r="G884" t="str">
        <f>INDEX(Stores[location_city],MATCH(Sales[[#This Row],[store_no]],Stores[store_no],0))</f>
        <v>Springfield</v>
      </c>
      <c r="H884" t="str">
        <f>INDEX(Stores[location_state],MATCH(Sales[[#This Row],[store_no]],Stores[store_no],0))</f>
        <v>Missouri</v>
      </c>
      <c r="I884">
        <f>INDEX(Stores[sqft],MATCH(Sales[[#This Row],[store_no]],Stores[store_no],0))</f>
        <v>158200</v>
      </c>
      <c r="J884" s="4" t="str">
        <f>INDEX(Departments[dept_name],MATCH(Sales[[#This Row],[dept_no]],Departments[dept_no],0))</f>
        <v>Kids</v>
      </c>
      <c r="K884" s="4" t="str">
        <f>CONCATENATE(Sales[[#This Row],[region]],Sales[[#This Row],[storetype]])</f>
        <v>3A</v>
      </c>
      <c r="L884" s="4">
        <f>INDEX(RegionStoreCount[Store Count],MATCH(Sales[[#This Row],[RegionStoretype]],RegionStoreCount[Region/Type],0))</f>
        <v>9</v>
      </c>
      <c r="M884" s="4">
        <f>AND(Sales[[#This Row],[date]]&lt;=TY_YTDMax,Sales[[#This Row],[date]]&gt;=TY_YTDMin)*Sales[[#This Row],[sales]]</f>
        <v>0</v>
      </c>
      <c r="N884" s="4">
        <f>AND(Sales[[#This Row],[date]]&lt;=LY_YTDMax,Sales[[#This Row],[date]]&gt;=LY_YTDMin)*Sales[[#This Row],[sales]]</f>
        <v>74578.793600000005</v>
      </c>
      <c r="O884" s="4">
        <f>AND(Sales[[#This Row],[date]]&gt;=YoY_Min,Sales[[#This Row],[date]]&lt;=TY_YTDMax)*(Sales[[#This Row],[sales]]/Sales[[#This Row],[sqft]])</f>
        <v>0</v>
      </c>
      <c r="P884" s="4">
        <f>SUMIF(Sales[RegionStoretype],Sales[[#This Row],[RegionStoretype]],Sales[YoY_SSF])/Sales[[#This Row],[Region_TypeCount]]</f>
        <v>53.603836561720975</v>
      </c>
    </row>
    <row r="885" spans="1:16" x14ac:dyDescent="0.25">
      <c r="A885" s="1">
        <v>42755</v>
      </c>
      <c r="B885">
        <v>28</v>
      </c>
      <c r="C885">
        <v>7</v>
      </c>
      <c r="D885">
        <v>101221.8725</v>
      </c>
      <c r="E885">
        <f>INDEX(Stores[region],MATCH(Sales[[#This Row],[store_no]],Stores[store_no],0))</f>
        <v>2</v>
      </c>
      <c r="F885" t="str">
        <f>INDEX(Stores[storetype],MATCH(Sales[[#This Row],[store_no]],Stores[store_no],0))</f>
        <v>A</v>
      </c>
      <c r="G885" t="str">
        <f>INDEX(Stores[location_city],MATCH(Sales[[#This Row],[store_no]],Stores[store_no],0))</f>
        <v>Milwaukee</v>
      </c>
      <c r="H885" t="str">
        <f>INDEX(Stores[location_state],MATCH(Sales[[#This Row],[store_no]],Stores[store_no],0))</f>
        <v>Wisconsin</v>
      </c>
      <c r="I885">
        <f>INDEX(Stores[sqft],MATCH(Sales[[#This Row],[store_no]],Stores[store_no],0))</f>
        <v>203800</v>
      </c>
      <c r="J885" s="4" t="str">
        <f>INDEX(Departments[dept_name],MATCH(Sales[[#This Row],[dept_no]],Departments[dept_no],0))</f>
        <v>Electronics</v>
      </c>
      <c r="K885" s="4" t="str">
        <f>CONCATENATE(Sales[[#This Row],[region]],Sales[[#This Row],[storetype]])</f>
        <v>2A</v>
      </c>
      <c r="L885" s="4">
        <f>INDEX(RegionStoreCount[Store Count],MATCH(Sales[[#This Row],[RegionStoretype]],RegionStoreCount[Region/Type],0))</f>
        <v>5</v>
      </c>
      <c r="M885" s="4">
        <f>AND(Sales[[#This Row],[date]]&lt;=TY_YTDMax,Sales[[#This Row],[date]]&gt;=TY_YTDMin)*Sales[[#This Row],[sales]]</f>
        <v>0</v>
      </c>
      <c r="N885" s="4">
        <f>AND(Sales[[#This Row],[date]]&lt;=LY_YTDMax,Sales[[#This Row],[date]]&gt;=LY_YTDMin)*Sales[[#This Row],[sales]]</f>
        <v>101221.8725</v>
      </c>
      <c r="O885" s="4">
        <f>AND(Sales[[#This Row],[date]]&gt;=YoY_Min,Sales[[#This Row],[date]]&lt;=TY_YTDMax)*(Sales[[#This Row],[sales]]/Sales[[#This Row],[sqft]])</f>
        <v>0</v>
      </c>
      <c r="P885" s="4">
        <f>SUMIF(Sales[RegionStoretype],Sales[[#This Row],[RegionStoretype]],Sales[YoY_SSF])/Sales[[#This Row],[Region_TypeCount]]</f>
        <v>60.052789354368521</v>
      </c>
    </row>
    <row r="886" spans="1:16" x14ac:dyDescent="0.25">
      <c r="A886" s="1">
        <v>42755</v>
      </c>
      <c r="B886">
        <v>28</v>
      </c>
      <c r="C886">
        <v>11</v>
      </c>
      <c r="D886">
        <v>214888.79190000001</v>
      </c>
      <c r="E886">
        <f>INDEX(Stores[region],MATCH(Sales[[#This Row],[store_no]],Stores[store_no],0))</f>
        <v>2</v>
      </c>
      <c r="F886" t="str">
        <f>INDEX(Stores[storetype],MATCH(Sales[[#This Row],[store_no]],Stores[store_no],0))</f>
        <v>A</v>
      </c>
      <c r="G886" t="str">
        <f>INDEX(Stores[location_city],MATCH(Sales[[#This Row],[store_no]],Stores[store_no],0))</f>
        <v>Milwaukee</v>
      </c>
      <c r="H886" t="str">
        <f>INDEX(Stores[location_state],MATCH(Sales[[#This Row],[store_no]],Stores[store_no],0))</f>
        <v>Wisconsin</v>
      </c>
      <c r="I886">
        <f>INDEX(Stores[sqft],MATCH(Sales[[#This Row],[store_no]],Stores[store_no],0))</f>
        <v>203800</v>
      </c>
      <c r="J886" s="4" t="str">
        <f>INDEX(Departments[dept_name],MATCH(Sales[[#This Row],[dept_no]],Departments[dept_no],0))</f>
        <v>Home</v>
      </c>
      <c r="K886" s="4" t="str">
        <f>CONCATENATE(Sales[[#This Row],[region]],Sales[[#This Row],[storetype]])</f>
        <v>2A</v>
      </c>
      <c r="L886" s="4">
        <f>INDEX(RegionStoreCount[Store Count],MATCH(Sales[[#This Row],[RegionStoretype]],RegionStoreCount[Region/Type],0))</f>
        <v>5</v>
      </c>
      <c r="M886" s="4">
        <f>AND(Sales[[#This Row],[date]]&lt;=TY_YTDMax,Sales[[#This Row],[date]]&gt;=TY_YTDMin)*Sales[[#This Row],[sales]]</f>
        <v>0</v>
      </c>
      <c r="N886" s="4">
        <f>AND(Sales[[#This Row],[date]]&lt;=LY_YTDMax,Sales[[#This Row],[date]]&gt;=LY_YTDMin)*Sales[[#This Row],[sales]]</f>
        <v>214888.79190000001</v>
      </c>
      <c r="O886" s="4">
        <f>AND(Sales[[#This Row],[date]]&gt;=YoY_Min,Sales[[#This Row],[date]]&lt;=TY_YTDMax)*(Sales[[#This Row],[sales]]/Sales[[#This Row],[sqft]])</f>
        <v>0</v>
      </c>
      <c r="P886" s="4">
        <f>SUMIF(Sales[RegionStoretype],Sales[[#This Row],[RegionStoretype]],Sales[YoY_SSF])/Sales[[#This Row],[Region_TypeCount]]</f>
        <v>60.052789354368521</v>
      </c>
    </row>
    <row r="887" spans="1:16" x14ac:dyDescent="0.25">
      <c r="A887" s="1">
        <v>42755</v>
      </c>
      <c r="B887">
        <v>29</v>
      </c>
      <c r="C887">
        <v>4</v>
      </c>
      <c r="D887">
        <v>140859.8407</v>
      </c>
      <c r="E887">
        <f>INDEX(Stores[region],MATCH(Sales[[#This Row],[store_no]],Stores[store_no],0))</f>
        <v>1</v>
      </c>
      <c r="F887" t="str">
        <f>INDEX(Stores[storetype],MATCH(Sales[[#This Row],[store_no]],Stores[store_no],0))</f>
        <v>B</v>
      </c>
      <c r="G887" t="str">
        <f>INDEX(Stores[location_city],MATCH(Sales[[#This Row],[store_no]],Stores[store_no],0))</f>
        <v>Grand Rapids</v>
      </c>
      <c r="H887" t="str">
        <f>INDEX(Stores[location_state],MATCH(Sales[[#This Row],[store_no]],Stores[store_no],0))</f>
        <v>Michigan</v>
      </c>
      <c r="I887">
        <f>INDEX(Stores[sqft],MATCH(Sales[[#This Row],[store_no]],Stores[store_no],0))</f>
        <v>148300</v>
      </c>
      <c r="J887" s="4" t="str">
        <f>INDEX(Departments[dept_name],MATCH(Sales[[#This Row],[dept_no]],Departments[dept_no],0))</f>
        <v>Books</v>
      </c>
      <c r="K887" s="4" t="str">
        <f>CONCATENATE(Sales[[#This Row],[region]],Sales[[#This Row],[storetype]])</f>
        <v>1B</v>
      </c>
      <c r="L887" s="4">
        <f>INDEX(RegionStoreCount[Store Count],MATCH(Sales[[#This Row],[RegionStoretype]],RegionStoreCount[Region/Type],0))</f>
        <v>5</v>
      </c>
      <c r="M887" s="4">
        <f>AND(Sales[[#This Row],[date]]&lt;=TY_YTDMax,Sales[[#This Row],[date]]&gt;=TY_YTDMin)*Sales[[#This Row],[sales]]</f>
        <v>0</v>
      </c>
      <c r="N887" s="4">
        <f>AND(Sales[[#This Row],[date]]&lt;=LY_YTDMax,Sales[[#This Row],[date]]&gt;=LY_YTDMin)*Sales[[#This Row],[sales]]</f>
        <v>140859.8407</v>
      </c>
      <c r="O887" s="4">
        <f>AND(Sales[[#This Row],[date]]&gt;=YoY_Min,Sales[[#This Row],[date]]&lt;=TY_YTDMax)*(Sales[[#This Row],[sales]]/Sales[[#This Row],[sqft]])</f>
        <v>0</v>
      </c>
      <c r="P887" s="4">
        <f>SUMIF(Sales[RegionStoretype],Sales[[#This Row],[RegionStoretype]],Sales[YoY_SSF])/Sales[[#This Row],[Region_TypeCount]]</f>
        <v>68.518982968140051</v>
      </c>
    </row>
    <row r="888" spans="1:16" x14ac:dyDescent="0.25">
      <c r="A888" s="1">
        <v>42755</v>
      </c>
      <c r="B888">
        <v>29</v>
      </c>
      <c r="C888">
        <v>13</v>
      </c>
      <c r="D888">
        <v>45181.268800000005</v>
      </c>
      <c r="E888">
        <f>INDEX(Stores[region],MATCH(Sales[[#This Row],[store_no]],Stores[store_no],0))</f>
        <v>1</v>
      </c>
      <c r="F888" t="str">
        <f>INDEX(Stores[storetype],MATCH(Sales[[#This Row],[store_no]],Stores[store_no],0))</f>
        <v>B</v>
      </c>
      <c r="G888" t="str">
        <f>INDEX(Stores[location_city],MATCH(Sales[[#This Row],[store_no]],Stores[store_no],0))</f>
        <v>Grand Rapids</v>
      </c>
      <c r="H888" t="str">
        <f>INDEX(Stores[location_state],MATCH(Sales[[#This Row],[store_no]],Stores[store_no],0))</f>
        <v>Michigan</v>
      </c>
      <c r="I888">
        <f>INDEX(Stores[sqft],MATCH(Sales[[#This Row],[store_no]],Stores[store_no],0))</f>
        <v>148300</v>
      </c>
      <c r="J888" s="4" t="str">
        <f>INDEX(Departments[dept_name],MATCH(Sales[[#This Row],[dept_no]],Departments[dept_no],0))</f>
        <v>Kids</v>
      </c>
      <c r="K888" s="4" t="str">
        <f>CONCATENATE(Sales[[#This Row],[region]],Sales[[#This Row],[storetype]])</f>
        <v>1B</v>
      </c>
      <c r="L888" s="4">
        <f>INDEX(RegionStoreCount[Store Count],MATCH(Sales[[#This Row],[RegionStoretype]],RegionStoreCount[Region/Type],0))</f>
        <v>5</v>
      </c>
      <c r="M888" s="4">
        <f>AND(Sales[[#This Row],[date]]&lt;=TY_YTDMax,Sales[[#This Row],[date]]&gt;=TY_YTDMin)*Sales[[#This Row],[sales]]</f>
        <v>0</v>
      </c>
      <c r="N888" s="4">
        <f>AND(Sales[[#This Row],[date]]&lt;=LY_YTDMax,Sales[[#This Row],[date]]&gt;=LY_YTDMin)*Sales[[#This Row],[sales]]</f>
        <v>45181.268800000005</v>
      </c>
      <c r="O888" s="4">
        <f>AND(Sales[[#This Row],[date]]&gt;=YoY_Min,Sales[[#This Row],[date]]&lt;=TY_YTDMax)*(Sales[[#This Row],[sales]]/Sales[[#This Row],[sqft]])</f>
        <v>0</v>
      </c>
      <c r="P888" s="4">
        <f>SUMIF(Sales[RegionStoretype],Sales[[#This Row],[RegionStoretype]],Sales[YoY_SSF])/Sales[[#This Row],[Region_TypeCount]]</f>
        <v>68.518982968140051</v>
      </c>
    </row>
    <row r="889" spans="1:16" x14ac:dyDescent="0.25">
      <c r="A889" s="1">
        <v>42755</v>
      </c>
      <c r="B889">
        <v>29</v>
      </c>
      <c r="C889">
        <v>14</v>
      </c>
      <c r="D889">
        <v>19637.356200000002</v>
      </c>
      <c r="E889">
        <f>INDEX(Stores[region],MATCH(Sales[[#This Row],[store_no]],Stores[store_no],0))</f>
        <v>1</v>
      </c>
      <c r="F889" t="str">
        <f>INDEX(Stores[storetype],MATCH(Sales[[#This Row],[store_no]],Stores[store_no],0))</f>
        <v>B</v>
      </c>
      <c r="G889" t="str">
        <f>INDEX(Stores[location_city],MATCH(Sales[[#This Row],[store_no]],Stores[store_no],0))</f>
        <v>Grand Rapids</v>
      </c>
      <c r="H889" t="str">
        <f>INDEX(Stores[location_state],MATCH(Sales[[#This Row],[store_no]],Stores[store_no],0))</f>
        <v>Michigan</v>
      </c>
      <c r="I889">
        <f>INDEX(Stores[sqft],MATCH(Sales[[#This Row],[store_no]],Stores[store_no],0))</f>
        <v>148300</v>
      </c>
      <c r="J889" s="4" t="str">
        <f>INDEX(Departments[dept_name],MATCH(Sales[[#This Row],[dept_no]],Departments[dept_no],0))</f>
        <v>Movies</v>
      </c>
      <c r="K889" s="4" t="str">
        <f>CONCATENATE(Sales[[#This Row],[region]],Sales[[#This Row],[storetype]])</f>
        <v>1B</v>
      </c>
      <c r="L889" s="4">
        <f>INDEX(RegionStoreCount[Store Count],MATCH(Sales[[#This Row],[RegionStoretype]],RegionStoreCount[Region/Type],0))</f>
        <v>5</v>
      </c>
      <c r="M889" s="4">
        <f>AND(Sales[[#This Row],[date]]&lt;=TY_YTDMax,Sales[[#This Row],[date]]&gt;=TY_YTDMin)*Sales[[#This Row],[sales]]</f>
        <v>0</v>
      </c>
      <c r="N889" s="4">
        <f>AND(Sales[[#This Row],[date]]&lt;=LY_YTDMax,Sales[[#This Row],[date]]&gt;=LY_YTDMin)*Sales[[#This Row],[sales]]</f>
        <v>19637.356200000002</v>
      </c>
      <c r="O889" s="4">
        <f>AND(Sales[[#This Row],[date]]&gt;=YoY_Min,Sales[[#This Row],[date]]&lt;=TY_YTDMax)*(Sales[[#This Row],[sales]]/Sales[[#This Row],[sqft]])</f>
        <v>0</v>
      </c>
      <c r="P889" s="4">
        <f>SUMIF(Sales[RegionStoretype],Sales[[#This Row],[RegionStoretype]],Sales[YoY_SSF])/Sales[[#This Row],[Region_TypeCount]]</f>
        <v>68.518982968140051</v>
      </c>
    </row>
    <row r="890" spans="1:16" x14ac:dyDescent="0.25">
      <c r="A890" s="1">
        <v>42755</v>
      </c>
      <c r="B890">
        <v>29</v>
      </c>
      <c r="C890">
        <v>15</v>
      </c>
      <c r="D890">
        <v>370.24379999999996</v>
      </c>
      <c r="E890">
        <f>INDEX(Stores[region],MATCH(Sales[[#This Row],[store_no]],Stores[store_no],0))</f>
        <v>1</v>
      </c>
      <c r="F890" t="str">
        <f>INDEX(Stores[storetype],MATCH(Sales[[#This Row],[store_no]],Stores[store_no],0))</f>
        <v>B</v>
      </c>
      <c r="G890" t="str">
        <f>INDEX(Stores[location_city],MATCH(Sales[[#This Row],[store_no]],Stores[store_no],0))</f>
        <v>Grand Rapids</v>
      </c>
      <c r="H890" t="str">
        <f>INDEX(Stores[location_state],MATCH(Sales[[#This Row],[store_no]],Stores[store_no],0))</f>
        <v>Michigan</v>
      </c>
      <c r="I890">
        <f>INDEX(Stores[sqft],MATCH(Sales[[#This Row],[store_no]],Stores[store_no],0))</f>
        <v>148300</v>
      </c>
      <c r="J890" s="4" t="str">
        <f>INDEX(Departments[dept_name],MATCH(Sales[[#This Row],[dept_no]],Departments[dept_no],0))</f>
        <v>Music</v>
      </c>
      <c r="K890" s="4" t="str">
        <f>CONCATENATE(Sales[[#This Row],[region]],Sales[[#This Row],[storetype]])</f>
        <v>1B</v>
      </c>
      <c r="L890" s="4">
        <f>INDEX(RegionStoreCount[Store Count],MATCH(Sales[[#This Row],[RegionStoretype]],RegionStoreCount[Region/Type],0))</f>
        <v>5</v>
      </c>
      <c r="M890" s="4">
        <f>AND(Sales[[#This Row],[date]]&lt;=TY_YTDMax,Sales[[#This Row],[date]]&gt;=TY_YTDMin)*Sales[[#This Row],[sales]]</f>
        <v>0</v>
      </c>
      <c r="N890" s="4">
        <f>AND(Sales[[#This Row],[date]]&lt;=LY_YTDMax,Sales[[#This Row],[date]]&gt;=LY_YTDMin)*Sales[[#This Row],[sales]]</f>
        <v>370.24379999999996</v>
      </c>
      <c r="O890" s="4">
        <f>AND(Sales[[#This Row],[date]]&gt;=YoY_Min,Sales[[#This Row],[date]]&lt;=TY_YTDMax)*(Sales[[#This Row],[sales]]/Sales[[#This Row],[sqft]])</f>
        <v>0</v>
      </c>
      <c r="P890" s="4">
        <f>SUMIF(Sales[RegionStoretype],Sales[[#This Row],[RegionStoretype]],Sales[YoY_SSF])/Sales[[#This Row],[Region_TypeCount]]</f>
        <v>68.518982968140051</v>
      </c>
    </row>
    <row r="891" spans="1:16" x14ac:dyDescent="0.25">
      <c r="A891" s="1">
        <v>42755</v>
      </c>
      <c r="B891">
        <v>29</v>
      </c>
      <c r="C891">
        <v>16</v>
      </c>
      <c r="D891">
        <v>177067.7708</v>
      </c>
      <c r="E891">
        <f>INDEX(Stores[region],MATCH(Sales[[#This Row],[store_no]],Stores[store_no],0))</f>
        <v>1</v>
      </c>
      <c r="F891" t="str">
        <f>INDEX(Stores[storetype],MATCH(Sales[[#This Row],[store_no]],Stores[store_no],0))</f>
        <v>B</v>
      </c>
      <c r="G891" t="str">
        <f>INDEX(Stores[location_city],MATCH(Sales[[#This Row],[store_no]],Stores[store_no],0))</f>
        <v>Grand Rapids</v>
      </c>
      <c r="H891" t="str">
        <f>INDEX(Stores[location_state],MATCH(Sales[[#This Row],[store_no]],Stores[store_no],0))</f>
        <v>Michigan</v>
      </c>
      <c r="I891">
        <f>INDEX(Stores[sqft],MATCH(Sales[[#This Row],[store_no]],Stores[store_no],0))</f>
        <v>148300</v>
      </c>
      <c r="J891" s="4" t="str">
        <f>INDEX(Departments[dept_name],MATCH(Sales[[#This Row],[dept_no]],Departments[dept_no],0))</f>
        <v>Outdoors</v>
      </c>
      <c r="K891" s="4" t="str">
        <f>CONCATENATE(Sales[[#This Row],[region]],Sales[[#This Row],[storetype]])</f>
        <v>1B</v>
      </c>
      <c r="L891" s="4">
        <f>INDEX(RegionStoreCount[Store Count],MATCH(Sales[[#This Row],[RegionStoretype]],RegionStoreCount[Region/Type],0))</f>
        <v>5</v>
      </c>
      <c r="M891" s="4">
        <f>AND(Sales[[#This Row],[date]]&lt;=TY_YTDMax,Sales[[#This Row],[date]]&gt;=TY_YTDMin)*Sales[[#This Row],[sales]]</f>
        <v>0</v>
      </c>
      <c r="N891" s="4">
        <f>AND(Sales[[#This Row],[date]]&lt;=LY_YTDMax,Sales[[#This Row],[date]]&gt;=LY_YTDMin)*Sales[[#This Row],[sales]]</f>
        <v>177067.7708</v>
      </c>
      <c r="O891" s="4">
        <f>AND(Sales[[#This Row],[date]]&gt;=YoY_Min,Sales[[#This Row],[date]]&lt;=TY_YTDMax)*(Sales[[#This Row],[sales]]/Sales[[#This Row],[sqft]])</f>
        <v>0</v>
      </c>
      <c r="P891" s="4">
        <f>SUMIF(Sales[RegionStoretype],Sales[[#This Row],[RegionStoretype]],Sales[YoY_SSF])/Sales[[#This Row],[Region_TypeCount]]</f>
        <v>68.518982968140051</v>
      </c>
    </row>
    <row r="892" spans="1:16" x14ac:dyDescent="0.25">
      <c r="A892" s="1">
        <v>42755</v>
      </c>
      <c r="B892">
        <v>31</v>
      </c>
      <c r="C892">
        <v>12</v>
      </c>
      <c r="D892">
        <v>14834.7047</v>
      </c>
      <c r="E892">
        <f>INDEX(Stores[region],MATCH(Sales[[#This Row],[store_no]],Stores[store_no],0))</f>
        <v>3</v>
      </c>
      <c r="F892" t="str">
        <f>INDEX(Stores[storetype],MATCH(Sales[[#This Row],[store_no]],Stores[store_no],0))</f>
        <v>A</v>
      </c>
      <c r="G892" t="str">
        <f>INDEX(Stores[location_city],MATCH(Sales[[#This Row],[store_no]],Stores[store_no],0))</f>
        <v>Rapid City</v>
      </c>
      <c r="H892" t="str">
        <f>INDEX(Stores[location_state],MATCH(Sales[[#This Row],[store_no]],Stores[store_no],0))</f>
        <v>South Dakota</v>
      </c>
      <c r="I892">
        <f>INDEX(Stores[sqft],MATCH(Sales[[#This Row],[store_no]],Stores[store_no],0))</f>
        <v>200100</v>
      </c>
      <c r="J892" s="4" t="str">
        <f>INDEX(Departments[dept_name],MATCH(Sales[[#This Row],[dept_no]],Departments[dept_no],0))</f>
        <v>Jewelery</v>
      </c>
      <c r="K892" s="4" t="str">
        <f>CONCATENATE(Sales[[#This Row],[region]],Sales[[#This Row],[storetype]])</f>
        <v>3A</v>
      </c>
      <c r="L892" s="4">
        <f>INDEX(RegionStoreCount[Store Count],MATCH(Sales[[#This Row],[RegionStoretype]],RegionStoreCount[Region/Type],0))</f>
        <v>9</v>
      </c>
      <c r="M892" s="4">
        <f>AND(Sales[[#This Row],[date]]&lt;=TY_YTDMax,Sales[[#This Row],[date]]&gt;=TY_YTDMin)*Sales[[#This Row],[sales]]</f>
        <v>0</v>
      </c>
      <c r="N892" s="4">
        <f>AND(Sales[[#This Row],[date]]&lt;=LY_YTDMax,Sales[[#This Row],[date]]&gt;=LY_YTDMin)*Sales[[#This Row],[sales]]</f>
        <v>14834.7047</v>
      </c>
      <c r="O892" s="4">
        <f>AND(Sales[[#This Row],[date]]&gt;=YoY_Min,Sales[[#This Row],[date]]&lt;=TY_YTDMax)*(Sales[[#This Row],[sales]]/Sales[[#This Row],[sqft]])</f>
        <v>0</v>
      </c>
      <c r="P892" s="4">
        <f>SUMIF(Sales[RegionStoretype],Sales[[#This Row],[RegionStoretype]],Sales[YoY_SSF])/Sales[[#This Row],[Region_TypeCount]]</f>
        <v>53.603836561720975</v>
      </c>
    </row>
    <row r="893" spans="1:16" x14ac:dyDescent="0.25">
      <c r="A893" s="1">
        <v>42755</v>
      </c>
      <c r="B893">
        <v>31</v>
      </c>
      <c r="C893">
        <v>13</v>
      </c>
      <c r="D893">
        <v>100560.23819999999</v>
      </c>
      <c r="E893">
        <f>INDEX(Stores[region],MATCH(Sales[[#This Row],[store_no]],Stores[store_no],0))</f>
        <v>3</v>
      </c>
      <c r="F893" t="str">
        <f>INDEX(Stores[storetype],MATCH(Sales[[#This Row],[store_no]],Stores[store_no],0))</f>
        <v>A</v>
      </c>
      <c r="G893" t="str">
        <f>INDEX(Stores[location_city],MATCH(Sales[[#This Row],[store_no]],Stores[store_no],0))</f>
        <v>Rapid City</v>
      </c>
      <c r="H893" t="str">
        <f>INDEX(Stores[location_state],MATCH(Sales[[#This Row],[store_no]],Stores[store_no],0))</f>
        <v>South Dakota</v>
      </c>
      <c r="I893">
        <f>INDEX(Stores[sqft],MATCH(Sales[[#This Row],[store_no]],Stores[store_no],0))</f>
        <v>200100</v>
      </c>
      <c r="J893" s="4" t="str">
        <f>INDEX(Departments[dept_name],MATCH(Sales[[#This Row],[dept_no]],Departments[dept_no],0))</f>
        <v>Kids</v>
      </c>
      <c r="K893" s="4" t="str">
        <f>CONCATENATE(Sales[[#This Row],[region]],Sales[[#This Row],[storetype]])</f>
        <v>3A</v>
      </c>
      <c r="L893" s="4">
        <f>INDEX(RegionStoreCount[Store Count],MATCH(Sales[[#This Row],[RegionStoretype]],RegionStoreCount[Region/Type],0))</f>
        <v>9</v>
      </c>
      <c r="M893" s="4">
        <f>AND(Sales[[#This Row],[date]]&lt;=TY_YTDMax,Sales[[#This Row],[date]]&gt;=TY_YTDMin)*Sales[[#This Row],[sales]]</f>
        <v>0</v>
      </c>
      <c r="N893" s="4">
        <f>AND(Sales[[#This Row],[date]]&lt;=LY_YTDMax,Sales[[#This Row],[date]]&gt;=LY_YTDMin)*Sales[[#This Row],[sales]]</f>
        <v>100560.23819999999</v>
      </c>
      <c r="O893" s="4">
        <f>AND(Sales[[#This Row],[date]]&gt;=YoY_Min,Sales[[#This Row],[date]]&lt;=TY_YTDMax)*(Sales[[#This Row],[sales]]/Sales[[#This Row],[sqft]])</f>
        <v>0</v>
      </c>
      <c r="P893" s="4">
        <f>SUMIF(Sales[RegionStoretype],Sales[[#This Row],[RegionStoretype]],Sales[YoY_SSF])/Sales[[#This Row],[Region_TypeCount]]</f>
        <v>53.603836561720975</v>
      </c>
    </row>
    <row r="894" spans="1:16" x14ac:dyDescent="0.25">
      <c r="A894" s="1">
        <v>42755</v>
      </c>
      <c r="B894">
        <v>32</v>
      </c>
      <c r="C894">
        <v>3</v>
      </c>
      <c r="D894">
        <v>84391.160299999989</v>
      </c>
      <c r="E894">
        <f>INDEX(Stores[region],MATCH(Sales[[#This Row],[store_no]],Stores[store_no],0))</f>
        <v>2</v>
      </c>
      <c r="F894" t="str">
        <f>INDEX(Stores[storetype],MATCH(Sales[[#This Row],[store_no]],Stores[store_no],0))</f>
        <v>A</v>
      </c>
      <c r="G894" t="str">
        <f>INDEX(Stores[location_city],MATCH(Sales[[#This Row],[store_no]],Stores[store_no],0))</f>
        <v>Western Springs</v>
      </c>
      <c r="H894" t="str">
        <f>INDEX(Stores[location_state],MATCH(Sales[[#This Row],[store_no]],Stores[store_no],0))</f>
        <v>Illinois</v>
      </c>
      <c r="I894">
        <f>INDEX(Stores[sqft],MATCH(Sales[[#This Row],[store_no]],Stores[store_no],0))</f>
        <v>118200</v>
      </c>
      <c r="J894" s="4" t="str">
        <f>INDEX(Departments[dept_name],MATCH(Sales[[#This Row],[dept_no]],Departments[dept_no],0))</f>
        <v>Beauty</v>
      </c>
      <c r="K894" s="4" t="str">
        <f>CONCATENATE(Sales[[#This Row],[region]],Sales[[#This Row],[storetype]])</f>
        <v>2A</v>
      </c>
      <c r="L894" s="4">
        <f>INDEX(RegionStoreCount[Store Count],MATCH(Sales[[#This Row],[RegionStoretype]],RegionStoreCount[Region/Type],0))</f>
        <v>5</v>
      </c>
      <c r="M894" s="4">
        <f>AND(Sales[[#This Row],[date]]&lt;=TY_YTDMax,Sales[[#This Row],[date]]&gt;=TY_YTDMin)*Sales[[#This Row],[sales]]</f>
        <v>0</v>
      </c>
      <c r="N894" s="4">
        <f>AND(Sales[[#This Row],[date]]&lt;=LY_YTDMax,Sales[[#This Row],[date]]&gt;=LY_YTDMin)*Sales[[#This Row],[sales]]</f>
        <v>84391.160299999989</v>
      </c>
      <c r="O894" s="4">
        <f>AND(Sales[[#This Row],[date]]&gt;=YoY_Min,Sales[[#This Row],[date]]&lt;=TY_YTDMax)*(Sales[[#This Row],[sales]]/Sales[[#This Row],[sqft]])</f>
        <v>0</v>
      </c>
      <c r="P894" s="4">
        <f>SUMIF(Sales[RegionStoretype],Sales[[#This Row],[RegionStoretype]],Sales[YoY_SSF])/Sales[[#This Row],[Region_TypeCount]]</f>
        <v>60.052789354368521</v>
      </c>
    </row>
    <row r="895" spans="1:16" x14ac:dyDescent="0.25">
      <c r="A895" s="1">
        <v>42755</v>
      </c>
      <c r="B895">
        <v>33</v>
      </c>
      <c r="C895">
        <v>8</v>
      </c>
      <c r="D895">
        <v>7985.4687000000004</v>
      </c>
      <c r="E895">
        <f>INDEX(Stores[region],MATCH(Sales[[#This Row],[store_no]],Stores[store_no],0))</f>
        <v>3</v>
      </c>
      <c r="F895" t="str">
        <f>INDEX(Stores[storetype],MATCH(Sales[[#This Row],[store_no]],Stores[store_no],0))</f>
        <v>A</v>
      </c>
      <c r="G895" t="str">
        <f>INDEX(Stores[location_city],MATCH(Sales[[#This Row],[store_no]],Stores[store_no],0))</f>
        <v>Omaha</v>
      </c>
      <c r="H895" t="str">
        <f>INDEX(Stores[location_state],MATCH(Sales[[#This Row],[store_no]],Stores[store_no],0))</f>
        <v>Nebraska</v>
      </c>
      <c r="I895">
        <f>INDEX(Stores[sqft],MATCH(Sales[[#This Row],[store_no]],Stores[store_no],0))</f>
        <v>40700</v>
      </c>
      <c r="J895" s="4" t="str">
        <f>INDEX(Departments[dept_name],MATCH(Sales[[#This Row],[dept_no]],Departments[dept_no],0))</f>
        <v>Games</v>
      </c>
      <c r="K895" s="4" t="str">
        <f>CONCATENATE(Sales[[#This Row],[region]],Sales[[#This Row],[storetype]])</f>
        <v>3A</v>
      </c>
      <c r="L895" s="4">
        <f>INDEX(RegionStoreCount[Store Count],MATCH(Sales[[#This Row],[RegionStoretype]],RegionStoreCount[Region/Type],0))</f>
        <v>9</v>
      </c>
      <c r="M895" s="4">
        <f>AND(Sales[[#This Row],[date]]&lt;=TY_YTDMax,Sales[[#This Row],[date]]&gt;=TY_YTDMin)*Sales[[#This Row],[sales]]</f>
        <v>0</v>
      </c>
      <c r="N895" s="4">
        <f>AND(Sales[[#This Row],[date]]&lt;=LY_YTDMax,Sales[[#This Row],[date]]&gt;=LY_YTDMin)*Sales[[#This Row],[sales]]</f>
        <v>7985.4687000000004</v>
      </c>
      <c r="O895" s="4">
        <f>AND(Sales[[#This Row],[date]]&gt;=YoY_Min,Sales[[#This Row],[date]]&lt;=TY_YTDMax)*(Sales[[#This Row],[sales]]/Sales[[#This Row],[sqft]])</f>
        <v>0</v>
      </c>
      <c r="P895" s="4">
        <f>SUMIF(Sales[RegionStoretype],Sales[[#This Row],[RegionStoretype]],Sales[YoY_SSF])/Sales[[#This Row],[Region_TypeCount]]</f>
        <v>53.603836561720975</v>
      </c>
    </row>
    <row r="896" spans="1:16" x14ac:dyDescent="0.25">
      <c r="A896" s="1">
        <v>42755</v>
      </c>
      <c r="B896">
        <v>33</v>
      </c>
      <c r="C896">
        <v>9</v>
      </c>
      <c r="D896">
        <v>1339.1668999999999</v>
      </c>
      <c r="E896">
        <f>INDEX(Stores[region],MATCH(Sales[[#This Row],[store_no]],Stores[store_no],0))</f>
        <v>3</v>
      </c>
      <c r="F896" t="str">
        <f>INDEX(Stores[storetype],MATCH(Sales[[#This Row],[store_no]],Stores[store_no],0))</f>
        <v>A</v>
      </c>
      <c r="G896" t="str">
        <f>INDEX(Stores[location_city],MATCH(Sales[[#This Row],[store_no]],Stores[store_no],0))</f>
        <v>Omaha</v>
      </c>
      <c r="H896" t="str">
        <f>INDEX(Stores[location_state],MATCH(Sales[[#This Row],[store_no]],Stores[store_no],0))</f>
        <v>Nebraska</v>
      </c>
      <c r="I896">
        <f>INDEX(Stores[sqft],MATCH(Sales[[#This Row],[store_no]],Stores[store_no],0))</f>
        <v>40700</v>
      </c>
      <c r="J896" s="4" t="str">
        <f>INDEX(Departments[dept_name],MATCH(Sales[[#This Row],[dept_no]],Departments[dept_no],0))</f>
        <v>Garden</v>
      </c>
      <c r="K896" s="4" t="str">
        <f>CONCATENATE(Sales[[#This Row],[region]],Sales[[#This Row],[storetype]])</f>
        <v>3A</v>
      </c>
      <c r="L896" s="4">
        <f>INDEX(RegionStoreCount[Store Count],MATCH(Sales[[#This Row],[RegionStoretype]],RegionStoreCount[Region/Type],0))</f>
        <v>9</v>
      </c>
      <c r="M896" s="4">
        <f>AND(Sales[[#This Row],[date]]&lt;=TY_YTDMax,Sales[[#This Row],[date]]&gt;=TY_YTDMin)*Sales[[#This Row],[sales]]</f>
        <v>0</v>
      </c>
      <c r="N896" s="4">
        <f>AND(Sales[[#This Row],[date]]&lt;=LY_YTDMax,Sales[[#This Row],[date]]&gt;=LY_YTDMin)*Sales[[#This Row],[sales]]</f>
        <v>1339.1668999999999</v>
      </c>
      <c r="O896" s="4">
        <f>AND(Sales[[#This Row],[date]]&gt;=YoY_Min,Sales[[#This Row],[date]]&lt;=TY_YTDMax)*(Sales[[#This Row],[sales]]/Sales[[#This Row],[sqft]])</f>
        <v>0</v>
      </c>
      <c r="P896" s="4">
        <f>SUMIF(Sales[RegionStoretype],Sales[[#This Row],[RegionStoretype]],Sales[YoY_SSF])/Sales[[#This Row],[Region_TypeCount]]</f>
        <v>53.603836561720975</v>
      </c>
    </row>
    <row r="897" spans="1:16" x14ac:dyDescent="0.25">
      <c r="A897" s="1">
        <v>42755</v>
      </c>
      <c r="B897">
        <v>33</v>
      </c>
      <c r="C897">
        <v>14</v>
      </c>
      <c r="D897">
        <v>21106.7402</v>
      </c>
      <c r="E897">
        <f>INDEX(Stores[region],MATCH(Sales[[#This Row],[store_no]],Stores[store_no],0))</f>
        <v>3</v>
      </c>
      <c r="F897" t="str">
        <f>INDEX(Stores[storetype],MATCH(Sales[[#This Row],[store_no]],Stores[store_no],0))</f>
        <v>A</v>
      </c>
      <c r="G897" t="str">
        <f>INDEX(Stores[location_city],MATCH(Sales[[#This Row],[store_no]],Stores[store_no],0))</f>
        <v>Omaha</v>
      </c>
      <c r="H897" t="str">
        <f>INDEX(Stores[location_state],MATCH(Sales[[#This Row],[store_no]],Stores[store_no],0))</f>
        <v>Nebraska</v>
      </c>
      <c r="I897">
        <f>INDEX(Stores[sqft],MATCH(Sales[[#This Row],[store_no]],Stores[store_no],0))</f>
        <v>40700</v>
      </c>
      <c r="J897" s="4" t="str">
        <f>INDEX(Departments[dept_name],MATCH(Sales[[#This Row],[dept_no]],Departments[dept_no],0))</f>
        <v>Movies</v>
      </c>
      <c r="K897" s="4" t="str">
        <f>CONCATENATE(Sales[[#This Row],[region]],Sales[[#This Row],[storetype]])</f>
        <v>3A</v>
      </c>
      <c r="L897" s="4">
        <f>INDEX(RegionStoreCount[Store Count],MATCH(Sales[[#This Row],[RegionStoretype]],RegionStoreCount[Region/Type],0))</f>
        <v>9</v>
      </c>
      <c r="M897" s="4">
        <f>AND(Sales[[#This Row],[date]]&lt;=TY_YTDMax,Sales[[#This Row],[date]]&gt;=TY_YTDMin)*Sales[[#This Row],[sales]]</f>
        <v>0</v>
      </c>
      <c r="N897" s="4">
        <f>AND(Sales[[#This Row],[date]]&lt;=LY_YTDMax,Sales[[#This Row],[date]]&gt;=LY_YTDMin)*Sales[[#This Row],[sales]]</f>
        <v>21106.7402</v>
      </c>
      <c r="O897" s="4">
        <f>AND(Sales[[#This Row],[date]]&gt;=YoY_Min,Sales[[#This Row],[date]]&lt;=TY_YTDMax)*(Sales[[#This Row],[sales]]/Sales[[#This Row],[sqft]])</f>
        <v>0</v>
      </c>
      <c r="P897" s="4">
        <f>SUMIF(Sales[RegionStoretype],Sales[[#This Row],[RegionStoretype]],Sales[YoY_SSF])/Sales[[#This Row],[Region_TypeCount]]</f>
        <v>53.603836561720975</v>
      </c>
    </row>
    <row r="898" spans="1:16" x14ac:dyDescent="0.25">
      <c r="A898" s="1">
        <v>42755</v>
      </c>
      <c r="B898">
        <v>33</v>
      </c>
      <c r="C898">
        <v>15</v>
      </c>
      <c r="D898">
        <v>28825.859699999997</v>
      </c>
      <c r="E898">
        <f>INDEX(Stores[region],MATCH(Sales[[#This Row],[store_no]],Stores[store_no],0))</f>
        <v>3</v>
      </c>
      <c r="F898" t="str">
        <f>INDEX(Stores[storetype],MATCH(Sales[[#This Row],[store_no]],Stores[store_no],0))</f>
        <v>A</v>
      </c>
      <c r="G898" t="str">
        <f>INDEX(Stores[location_city],MATCH(Sales[[#This Row],[store_no]],Stores[store_no],0))</f>
        <v>Omaha</v>
      </c>
      <c r="H898" t="str">
        <f>INDEX(Stores[location_state],MATCH(Sales[[#This Row],[store_no]],Stores[store_no],0))</f>
        <v>Nebraska</v>
      </c>
      <c r="I898">
        <f>INDEX(Stores[sqft],MATCH(Sales[[#This Row],[store_no]],Stores[store_no],0))</f>
        <v>40700</v>
      </c>
      <c r="J898" s="4" t="str">
        <f>INDEX(Departments[dept_name],MATCH(Sales[[#This Row],[dept_no]],Departments[dept_no],0))</f>
        <v>Music</v>
      </c>
      <c r="K898" s="4" t="str">
        <f>CONCATENATE(Sales[[#This Row],[region]],Sales[[#This Row],[storetype]])</f>
        <v>3A</v>
      </c>
      <c r="L898" s="4">
        <f>INDEX(RegionStoreCount[Store Count],MATCH(Sales[[#This Row],[RegionStoretype]],RegionStoreCount[Region/Type],0))</f>
        <v>9</v>
      </c>
      <c r="M898" s="4">
        <f>AND(Sales[[#This Row],[date]]&lt;=TY_YTDMax,Sales[[#This Row],[date]]&gt;=TY_YTDMin)*Sales[[#This Row],[sales]]</f>
        <v>0</v>
      </c>
      <c r="N898" s="4">
        <f>AND(Sales[[#This Row],[date]]&lt;=LY_YTDMax,Sales[[#This Row],[date]]&gt;=LY_YTDMin)*Sales[[#This Row],[sales]]</f>
        <v>28825.859699999997</v>
      </c>
      <c r="O898" s="4">
        <f>AND(Sales[[#This Row],[date]]&gt;=YoY_Min,Sales[[#This Row],[date]]&lt;=TY_YTDMax)*(Sales[[#This Row],[sales]]/Sales[[#This Row],[sqft]])</f>
        <v>0</v>
      </c>
      <c r="P898" s="4">
        <f>SUMIF(Sales[RegionStoretype],Sales[[#This Row],[RegionStoretype]],Sales[YoY_SSF])/Sales[[#This Row],[Region_TypeCount]]</f>
        <v>53.603836561720975</v>
      </c>
    </row>
    <row r="899" spans="1:16" x14ac:dyDescent="0.25">
      <c r="A899" s="1">
        <v>42755</v>
      </c>
      <c r="B899">
        <v>34</v>
      </c>
      <c r="C899">
        <v>11</v>
      </c>
      <c r="D899">
        <v>82627.131900000008</v>
      </c>
      <c r="E899">
        <f>INDEX(Stores[region],MATCH(Sales[[#This Row],[store_no]],Stores[store_no],0))</f>
        <v>1</v>
      </c>
      <c r="F899" t="str">
        <f>INDEX(Stores[storetype],MATCH(Sales[[#This Row],[store_no]],Stores[store_no],0))</f>
        <v>A</v>
      </c>
      <c r="G899" t="str">
        <f>INDEX(Stores[location_city],MATCH(Sales[[#This Row],[store_no]],Stores[store_no],0))</f>
        <v>Toledo</v>
      </c>
      <c r="H899" t="str">
        <f>INDEX(Stores[location_state],MATCH(Sales[[#This Row],[store_no]],Stores[store_no],0))</f>
        <v>Ohio</v>
      </c>
      <c r="I899">
        <f>INDEX(Stores[sqft],MATCH(Sales[[#This Row],[store_no]],Stores[store_no],0))</f>
        <v>207900</v>
      </c>
      <c r="J899" s="4" t="str">
        <f>INDEX(Departments[dept_name],MATCH(Sales[[#This Row],[dept_no]],Departments[dept_no],0))</f>
        <v>Home</v>
      </c>
      <c r="K899" s="4" t="str">
        <f>CONCATENATE(Sales[[#This Row],[region]],Sales[[#This Row],[storetype]])</f>
        <v>1A</v>
      </c>
      <c r="L899" s="4">
        <f>INDEX(RegionStoreCount[Store Count],MATCH(Sales[[#This Row],[RegionStoretype]],RegionStoreCount[Region/Type],0))</f>
        <v>5</v>
      </c>
      <c r="M899" s="4">
        <f>AND(Sales[[#This Row],[date]]&lt;=TY_YTDMax,Sales[[#This Row],[date]]&gt;=TY_YTDMin)*Sales[[#This Row],[sales]]</f>
        <v>0</v>
      </c>
      <c r="N899" s="4">
        <f>AND(Sales[[#This Row],[date]]&lt;=LY_YTDMax,Sales[[#This Row],[date]]&gt;=LY_YTDMin)*Sales[[#This Row],[sales]]</f>
        <v>82627.131900000008</v>
      </c>
      <c r="O899" s="4">
        <f>AND(Sales[[#This Row],[date]]&gt;=YoY_Min,Sales[[#This Row],[date]]&lt;=TY_YTDMax)*(Sales[[#This Row],[sales]]/Sales[[#This Row],[sqft]])</f>
        <v>0</v>
      </c>
      <c r="P899" s="4">
        <f>SUMIF(Sales[RegionStoretype],Sales[[#This Row],[RegionStoretype]],Sales[YoY_SSF])/Sales[[#This Row],[Region_TypeCount]]</f>
        <v>59.469551530910678</v>
      </c>
    </row>
    <row r="900" spans="1:16" x14ac:dyDescent="0.25">
      <c r="A900" s="1">
        <v>42755</v>
      </c>
      <c r="B900">
        <v>35</v>
      </c>
      <c r="C900">
        <v>8</v>
      </c>
      <c r="D900">
        <v>14696.393599999999</v>
      </c>
      <c r="E900">
        <f>INDEX(Stores[region],MATCH(Sales[[#This Row],[store_no]],Stores[store_no],0))</f>
        <v>3</v>
      </c>
      <c r="F900" t="str">
        <f>INDEX(Stores[storetype],MATCH(Sales[[#This Row],[store_no]],Stores[store_no],0))</f>
        <v>C</v>
      </c>
      <c r="G900" t="str">
        <f>INDEX(Stores[location_city],MATCH(Sales[[#This Row],[store_no]],Stores[store_no],0))</f>
        <v>Wichita</v>
      </c>
      <c r="H900" t="str">
        <f>INDEX(Stores[location_state],MATCH(Sales[[#This Row],[store_no]],Stores[store_no],0))</f>
        <v>Kansas</v>
      </c>
      <c r="I900">
        <f>INDEX(Stores[sqft],MATCH(Sales[[#This Row],[store_no]],Stores[store_no],0))</f>
        <v>72800</v>
      </c>
      <c r="J900" s="4" t="str">
        <f>INDEX(Departments[dept_name],MATCH(Sales[[#This Row],[dept_no]],Departments[dept_no],0))</f>
        <v>Games</v>
      </c>
      <c r="K900" s="4" t="str">
        <f>CONCATENATE(Sales[[#This Row],[region]],Sales[[#This Row],[storetype]])</f>
        <v>3C</v>
      </c>
      <c r="L900" s="4">
        <f>INDEX(RegionStoreCount[Store Count],MATCH(Sales[[#This Row],[RegionStoretype]],RegionStoreCount[Region/Type],0))</f>
        <v>2</v>
      </c>
      <c r="M900" s="4">
        <f>AND(Sales[[#This Row],[date]]&lt;=TY_YTDMax,Sales[[#This Row],[date]]&gt;=TY_YTDMin)*Sales[[#This Row],[sales]]</f>
        <v>0</v>
      </c>
      <c r="N900" s="4">
        <f>AND(Sales[[#This Row],[date]]&lt;=LY_YTDMax,Sales[[#This Row],[date]]&gt;=LY_YTDMin)*Sales[[#This Row],[sales]]</f>
        <v>14696.393599999999</v>
      </c>
      <c r="O900" s="4">
        <f>AND(Sales[[#This Row],[date]]&gt;=YoY_Min,Sales[[#This Row],[date]]&lt;=TY_YTDMax)*(Sales[[#This Row],[sales]]/Sales[[#This Row],[sqft]])</f>
        <v>0</v>
      </c>
      <c r="P900" s="4">
        <f>SUMIF(Sales[RegionStoretype],Sales[[#This Row],[RegionStoretype]],Sales[YoY_SSF])/Sales[[#This Row],[Region_TypeCount]]</f>
        <v>47.561479460925746</v>
      </c>
    </row>
    <row r="901" spans="1:16" x14ac:dyDescent="0.25">
      <c r="A901" s="1">
        <v>42755</v>
      </c>
      <c r="B901">
        <v>35</v>
      </c>
      <c r="C901">
        <v>10</v>
      </c>
      <c r="D901">
        <v>3287.3892000000001</v>
      </c>
      <c r="E901">
        <f>INDEX(Stores[region],MATCH(Sales[[#This Row],[store_no]],Stores[store_no],0))</f>
        <v>3</v>
      </c>
      <c r="F901" t="str">
        <f>INDEX(Stores[storetype],MATCH(Sales[[#This Row],[store_no]],Stores[store_no],0))</f>
        <v>C</v>
      </c>
      <c r="G901" t="str">
        <f>INDEX(Stores[location_city],MATCH(Sales[[#This Row],[store_no]],Stores[store_no],0))</f>
        <v>Wichita</v>
      </c>
      <c r="H901" t="str">
        <f>INDEX(Stores[location_state],MATCH(Sales[[#This Row],[store_no]],Stores[store_no],0))</f>
        <v>Kansas</v>
      </c>
      <c r="I901">
        <f>INDEX(Stores[sqft],MATCH(Sales[[#This Row],[store_no]],Stores[store_no],0))</f>
        <v>72800</v>
      </c>
      <c r="J901" s="4" t="str">
        <f>INDEX(Departments[dept_name],MATCH(Sales[[#This Row],[dept_no]],Departments[dept_no],0))</f>
        <v>Health</v>
      </c>
      <c r="K901" s="4" t="str">
        <f>CONCATENATE(Sales[[#This Row],[region]],Sales[[#This Row],[storetype]])</f>
        <v>3C</v>
      </c>
      <c r="L901" s="4">
        <f>INDEX(RegionStoreCount[Store Count],MATCH(Sales[[#This Row],[RegionStoretype]],RegionStoreCount[Region/Type],0))</f>
        <v>2</v>
      </c>
      <c r="M901" s="4">
        <f>AND(Sales[[#This Row],[date]]&lt;=TY_YTDMax,Sales[[#This Row],[date]]&gt;=TY_YTDMin)*Sales[[#This Row],[sales]]</f>
        <v>0</v>
      </c>
      <c r="N901" s="4">
        <f>AND(Sales[[#This Row],[date]]&lt;=LY_YTDMax,Sales[[#This Row],[date]]&gt;=LY_YTDMin)*Sales[[#This Row],[sales]]</f>
        <v>3287.3892000000001</v>
      </c>
      <c r="O901" s="4">
        <f>AND(Sales[[#This Row],[date]]&gt;=YoY_Min,Sales[[#This Row],[date]]&lt;=TY_YTDMax)*(Sales[[#This Row],[sales]]/Sales[[#This Row],[sqft]])</f>
        <v>0</v>
      </c>
      <c r="P901" s="4">
        <f>SUMIF(Sales[RegionStoretype],Sales[[#This Row],[RegionStoretype]],Sales[YoY_SSF])/Sales[[#This Row],[Region_TypeCount]]</f>
        <v>47.561479460925746</v>
      </c>
    </row>
    <row r="902" spans="1:16" x14ac:dyDescent="0.25">
      <c r="A902" s="1">
        <v>42755</v>
      </c>
      <c r="B902">
        <v>35</v>
      </c>
      <c r="C902">
        <v>11</v>
      </c>
      <c r="D902">
        <v>95548.462600000013</v>
      </c>
      <c r="E902">
        <f>INDEX(Stores[region],MATCH(Sales[[#This Row],[store_no]],Stores[store_no],0))</f>
        <v>3</v>
      </c>
      <c r="F902" t="str">
        <f>INDEX(Stores[storetype],MATCH(Sales[[#This Row],[store_no]],Stores[store_no],0))</f>
        <v>C</v>
      </c>
      <c r="G902" t="str">
        <f>INDEX(Stores[location_city],MATCH(Sales[[#This Row],[store_no]],Stores[store_no],0))</f>
        <v>Wichita</v>
      </c>
      <c r="H902" t="str">
        <f>INDEX(Stores[location_state],MATCH(Sales[[#This Row],[store_no]],Stores[store_no],0))</f>
        <v>Kansas</v>
      </c>
      <c r="I902">
        <f>INDEX(Stores[sqft],MATCH(Sales[[#This Row],[store_no]],Stores[store_no],0))</f>
        <v>72800</v>
      </c>
      <c r="J902" s="4" t="str">
        <f>INDEX(Departments[dept_name],MATCH(Sales[[#This Row],[dept_no]],Departments[dept_no],0))</f>
        <v>Home</v>
      </c>
      <c r="K902" s="4" t="str">
        <f>CONCATENATE(Sales[[#This Row],[region]],Sales[[#This Row],[storetype]])</f>
        <v>3C</v>
      </c>
      <c r="L902" s="4">
        <f>INDEX(RegionStoreCount[Store Count],MATCH(Sales[[#This Row],[RegionStoretype]],RegionStoreCount[Region/Type],0))</f>
        <v>2</v>
      </c>
      <c r="M902" s="4">
        <f>AND(Sales[[#This Row],[date]]&lt;=TY_YTDMax,Sales[[#This Row],[date]]&gt;=TY_YTDMin)*Sales[[#This Row],[sales]]</f>
        <v>0</v>
      </c>
      <c r="N902" s="4">
        <f>AND(Sales[[#This Row],[date]]&lt;=LY_YTDMax,Sales[[#This Row],[date]]&gt;=LY_YTDMin)*Sales[[#This Row],[sales]]</f>
        <v>95548.462600000013</v>
      </c>
      <c r="O902" s="4">
        <f>AND(Sales[[#This Row],[date]]&gt;=YoY_Min,Sales[[#This Row],[date]]&lt;=TY_YTDMax)*(Sales[[#This Row],[sales]]/Sales[[#This Row],[sqft]])</f>
        <v>0</v>
      </c>
      <c r="P902" s="4">
        <f>SUMIF(Sales[RegionStoretype],Sales[[#This Row],[RegionStoretype]],Sales[YoY_SSF])/Sales[[#This Row],[Region_TypeCount]]</f>
        <v>47.561479460925746</v>
      </c>
    </row>
    <row r="903" spans="1:16" x14ac:dyDescent="0.25">
      <c r="A903" s="1">
        <v>42755</v>
      </c>
      <c r="B903">
        <v>35</v>
      </c>
      <c r="C903">
        <v>19</v>
      </c>
      <c r="D903">
        <v>14855.6034</v>
      </c>
      <c r="E903">
        <f>INDEX(Stores[region],MATCH(Sales[[#This Row],[store_no]],Stores[store_no],0))</f>
        <v>3</v>
      </c>
      <c r="F903" t="str">
        <f>INDEX(Stores[storetype],MATCH(Sales[[#This Row],[store_no]],Stores[store_no],0))</f>
        <v>C</v>
      </c>
      <c r="G903" t="str">
        <f>INDEX(Stores[location_city],MATCH(Sales[[#This Row],[store_no]],Stores[store_no],0))</f>
        <v>Wichita</v>
      </c>
      <c r="H903" t="str">
        <f>INDEX(Stores[location_state],MATCH(Sales[[#This Row],[store_no]],Stores[store_no],0))</f>
        <v>Kansas</v>
      </c>
      <c r="I903">
        <f>INDEX(Stores[sqft],MATCH(Sales[[#This Row],[store_no]],Stores[store_no],0))</f>
        <v>72800</v>
      </c>
      <c r="J903" s="4" t="str">
        <f>INDEX(Departments[dept_name],MATCH(Sales[[#This Row],[dept_no]],Departments[dept_no],0))</f>
        <v>Tools</v>
      </c>
      <c r="K903" s="4" t="str">
        <f>CONCATENATE(Sales[[#This Row],[region]],Sales[[#This Row],[storetype]])</f>
        <v>3C</v>
      </c>
      <c r="L903" s="4">
        <f>INDEX(RegionStoreCount[Store Count],MATCH(Sales[[#This Row],[RegionStoretype]],RegionStoreCount[Region/Type],0))</f>
        <v>2</v>
      </c>
      <c r="M903" s="4">
        <f>AND(Sales[[#This Row],[date]]&lt;=TY_YTDMax,Sales[[#This Row],[date]]&gt;=TY_YTDMin)*Sales[[#This Row],[sales]]</f>
        <v>0</v>
      </c>
      <c r="N903" s="4">
        <f>AND(Sales[[#This Row],[date]]&lt;=LY_YTDMax,Sales[[#This Row],[date]]&gt;=LY_YTDMin)*Sales[[#This Row],[sales]]</f>
        <v>14855.6034</v>
      </c>
      <c r="O903" s="4">
        <f>AND(Sales[[#This Row],[date]]&gt;=YoY_Min,Sales[[#This Row],[date]]&lt;=TY_YTDMax)*(Sales[[#This Row],[sales]]/Sales[[#This Row],[sqft]])</f>
        <v>0</v>
      </c>
      <c r="P903" s="4">
        <f>SUMIF(Sales[RegionStoretype],Sales[[#This Row],[RegionStoretype]],Sales[YoY_SSF])/Sales[[#This Row],[Region_TypeCount]]</f>
        <v>47.561479460925746</v>
      </c>
    </row>
    <row r="904" spans="1:16" x14ac:dyDescent="0.25">
      <c r="A904" s="1">
        <v>42755</v>
      </c>
      <c r="B904">
        <v>36</v>
      </c>
      <c r="C904">
        <v>12</v>
      </c>
      <c r="D904">
        <v>150311.14889999997</v>
      </c>
      <c r="E904">
        <f>INDEX(Stores[region],MATCH(Sales[[#This Row],[store_no]],Stores[store_no],0))</f>
        <v>2</v>
      </c>
      <c r="F904" t="str">
        <f>INDEX(Stores[storetype],MATCH(Sales[[#This Row],[store_no]],Stores[store_no],0))</f>
        <v>A</v>
      </c>
      <c r="G904" t="str">
        <f>INDEX(Stores[location_city],MATCH(Sales[[#This Row],[store_no]],Stores[store_no],0))</f>
        <v>Aurora</v>
      </c>
      <c r="H904" t="str">
        <f>INDEX(Stores[location_state],MATCH(Sales[[#This Row],[store_no]],Stores[store_no],0))</f>
        <v>Illinois</v>
      </c>
      <c r="I904">
        <f>INDEX(Stores[sqft],MATCH(Sales[[#This Row],[store_no]],Stores[store_no],0))</f>
        <v>209900</v>
      </c>
      <c r="J904" s="4" t="str">
        <f>INDEX(Departments[dept_name],MATCH(Sales[[#This Row],[dept_no]],Departments[dept_no],0))</f>
        <v>Jewelery</v>
      </c>
      <c r="K904" s="4" t="str">
        <f>CONCATENATE(Sales[[#This Row],[region]],Sales[[#This Row],[storetype]])</f>
        <v>2A</v>
      </c>
      <c r="L904" s="4">
        <f>INDEX(RegionStoreCount[Store Count],MATCH(Sales[[#This Row],[RegionStoretype]],RegionStoreCount[Region/Type],0))</f>
        <v>5</v>
      </c>
      <c r="M904" s="4">
        <f>AND(Sales[[#This Row],[date]]&lt;=TY_YTDMax,Sales[[#This Row],[date]]&gt;=TY_YTDMin)*Sales[[#This Row],[sales]]</f>
        <v>0</v>
      </c>
      <c r="N904" s="4">
        <f>AND(Sales[[#This Row],[date]]&lt;=LY_YTDMax,Sales[[#This Row],[date]]&gt;=LY_YTDMin)*Sales[[#This Row],[sales]]</f>
        <v>150311.14889999997</v>
      </c>
      <c r="O904" s="4">
        <f>AND(Sales[[#This Row],[date]]&gt;=YoY_Min,Sales[[#This Row],[date]]&lt;=TY_YTDMax)*(Sales[[#This Row],[sales]]/Sales[[#This Row],[sqft]])</f>
        <v>0</v>
      </c>
      <c r="P904" s="4">
        <f>SUMIF(Sales[RegionStoretype],Sales[[#This Row],[RegionStoretype]],Sales[YoY_SSF])/Sales[[#This Row],[Region_TypeCount]]</f>
        <v>60.052789354368521</v>
      </c>
    </row>
    <row r="905" spans="1:16" x14ac:dyDescent="0.25">
      <c r="A905" s="1">
        <v>42755</v>
      </c>
      <c r="B905">
        <v>36</v>
      </c>
      <c r="C905">
        <v>17</v>
      </c>
      <c r="D905">
        <v>39844.242299999998</v>
      </c>
      <c r="E905">
        <f>INDEX(Stores[region],MATCH(Sales[[#This Row],[store_no]],Stores[store_no],0))</f>
        <v>2</v>
      </c>
      <c r="F905" t="str">
        <f>INDEX(Stores[storetype],MATCH(Sales[[#This Row],[store_no]],Stores[store_no],0))</f>
        <v>A</v>
      </c>
      <c r="G905" t="str">
        <f>INDEX(Stores[location_city],MATCH(Sales[[#This Row],[store_no]],Stores[store_no],0))</f>
        <v>Aurora</v>
      </c>
      <c r="H905" t="str">
        <f>INDEX(Stores[location_state],MATCH(Sales[[#This Row],[store_no]],Stores[store_no],0))</f>
        <v>Illinois</v>
      </c>
      <c r="I905">
        <f>INDEX(Stores[sqft],MATCH(Sales[[#This Row],[store_no]],Stores[store_no],0))</f>
        <v>209900</v>
      </c>
      <c r="J905" s="4" t="str">
        <f>INDEX(Departments[dept_name],MATCH(Sales[[#This Row],[dept_no]],Departments[dept_no],0))</f>
        <v>Shoes</v>
      </c>
      <c r="K905" s="4" t="str">
        <f>CONCATENATE(Sales[[#This Row],[region]],Sales[[#This Row],[storetype]])</f>
        <v>2A</v>
      </c>
      <c r="L905" s="4">
        <f>INDEX(RegionStoreCount[Store Count],MATCH(Sales[[#This Row],[RegionStoretype]],RegionStoreCount[Region/Type],0))</f>
        <v>5</v>
      </c>
      <c r="M905" s="4">
        <f>AND(Sales[[#This Row],[date]]&lt;=TY_YTDMax,Sales[[#This Row],[date]]&gt;=TY_YTDMin)*Sales[[#This Row],[sales]]</f>
        <v>0</v>
      </c>
      <c r="N905" s="4">
        <f>AND(Sales[[#This Row],[date]]&lt;=LY_YTDMax,Sales[[#This Row],[date]]&gt;=LY_YTDMin)*Sales[[#This Row],[sales]]</f>
        <v>39844.242299999998</v>
      </c>
      <c r="O905" s="4">
        <f>AND(Sales[[#This Row],[date]]&gt;=YoY_Min,Sales[[#This Row],[date]]&lt;=TY_YTDMax)*(Sales[[#This Row],[sales]]/Sales[[#This Row],[sqft]])</f>
        <v>0</v>
      </c>
      <c r="P905" s="4">
        <f>SUMIF(Sales[RegionStoretype],Sales[[#This Row],[RegionStoretype]],Sales[YoY_SSF])/Sales[[#This Row],[Region_TypeCount]]</f>
        <v>60.052789354368521</v>
      </c>
    </row>
    <row r="906" spans="1:16" x14ac:dyDescent="0.25">
      <c r="A906" s="1">
        <v>42755</v>
      </c>
      <c r="B906">
        <v>37</v>
      </c>
      <c r="C906">
        <v>15</v>
      </c>
      <c r="D906">
        <v>43693.468200000003</v>
      </c>
      <c r="E906">
        <f>INDEX(Stores[region],MATCH(Sales[[#This Row],[store_no]],Stores[store_no],0))</f>
        <v>3</v>
      </c>
      <c r="F906" t="str">
        <f>INDEX(Stores[storetype],MATCH(Sales[[#This Row],[store_no]],Stores[store_no],0))</f>
        <v>C</v>
      </c>
      <c r="G906" t="str">
        <f>INDEX(Stores[location_city],MATCH(Sales[[#This Row],[store_no]],Stores[store_no],0))</f>
        <v>Lincoln</v>
      </c>
      <c r="H906" t="str">
        <f>INDEX(Stores[location_state],MATCH(Sales[[#This Row],[store_no]],Stores[store_no],0))</f>
        <v>Nebraska</v>
      </c>
      <c r="I906">
        <f>INDEX(Stores[sqft],MATCH(Sales[[#This Row],[store_no]],Stores[store_no],0))</f>
        <v>161300</v>
      </c>
      <c r="J906" s="4" t="str">
        <f>INDEX(Departments[dept_name],MATCH(Sales[[#This Row],[dept_no]],Departments[dept_no],0))</f>
        <v>Music</v>
      </c>
      <c r="K906" s="4" t="str">
        <f>CONCATENATE(Sales[[#This Row],[region]],Sales[[#This Row],[storetype]])</f>
        <v>3C</v>
      </c>
      <c r="L906" s="4">
        <f>INDEX(RegionStoreCount[Store Count],MATCH(Sales[[#This Row],[RegionStoretype]],RegionStoreCount[Region/Type],0))</f>
        <v>2</v>
      </c>
      <c r="M906" s="4">
        <f>AND(Sales[[#This Row],[date]]&lt;=TY_YTDMax,Sales[[#This Row],[date]]&gt;=TY_YTDMin)*Sales[[#This Row],[sales]]</f>
        <v>0</v>
      </c>
      <c r="N906" s="4">
        <f>AND(Sales[[#This Row],[date]]&lt;=LY_YTDMax,Sales[[#This Row],[date]]&gt;=LY_YTDMin)*Sales[[#This Row],[sales]]</f>
        <v>43693.468200000003</v>
      </c>
      <c r="O906" s="4">
        <f>AND(Sales[[#This Row],[date]]&gt;=YoY_Min,Sales[[#This Row],[date]]&lt;=TY_YTDMax)*(Sales[[#This Row],[sales]]/Sales[[#This Row],[sqft]])</f>
        <v>0</v>
      </c>
      <c r="P906" s="4">
        <f>SUMIF(Sales[RegionStoretype],Sales[[#This Row],[RegionStoretype]],Sales[YoY_SSF])/Sales[[#This Row],[Region_TypeCount]]</f>
        <v>47.561479460925746</v>
      </c>
    </row>
    <row r="907" spans="1:16" x14ac:dyDescent="0.25">
      <c r="A907" s="1">
        <v>42762</v>
      </c>
      <c r="B907">
        <v>1</v>
      </c>
      <c r="C907">
        <v>11</v>
      </c>
      <c r="D907">
        <v>40043.879000000001</v>
      </c>
      <c r="E907">
        <f>INDEX(Stores[region],MATCH(Sales[[#This Row],[store_no]],Stores[store_no],0))</f>
        <v>1</v>
      </c>
      <c r="F907" t="str">
        <f>INDEX(Stores[storetype],MATCH(Sales[[#This Row],[store_no]],Stores[store_no],0))</f>
        <v>A</v>
      </c>
      <c r="G907" t="str">
        <f>INDEX(Stores[location_city],MATCH(Sales[[#This Row],[store_no]],Stores[store_no],0))</f>
        <v>Ann Arbor</v>
      </c>
      <c r="H907" t="str">
        <f>INDEX(Stores[location_state],MATCH(Sales[[#This Row],[store_no]],Stores[store_no],0))</f>
        <v>Michigan</v>
      </c>
      <c r="I907">
        <f>INDEX(Stores[sqft],MATCH(Sales[[#This Row],[store_no]],Stores[store_no],0))</f>
        <v>100600</v>
      </c>
      <c r="J907" s="4" t="str">
        <f>INDEX(Departments[dept_name],MATCH(Sales[[#This Row],[dept_no]],Departments[dept_no],0))</f>
        <v>Home</v>
      </c>
      <c r="K907" s="4" t="str">
        <f>CONCATENATE(Sales[[#This Row],[region]],Sales[[#This Row],[storetype]])</f>
        <v>1A</v>
      </c>
      <c r="L907" s="4">
        <f>INDEX(RegionStoreCount[Store Count],MATCH(Sales[[#This Row],[RegionStoretype]],RegionStoreCount[Region/Type],0))</f>
        <v>5</v>
      </c>
      <c r="M907" s="4">
        <f>AND(Sales[[#This Row],[date]]&lt;=TY_YTDMax,Sales[[#This Row],[date]]&gt;=TY_YTDMin)*Sales[[#This Row],[sales]]</f>
        <v>0</v>
      </c>
      <c r="N907" s="4">
        <f>AND(Sales[[#This Row],[date]]&lt;=LY_YTDMax,Sales[[#This Row],[date]]&gt;=LY_YTDMin)*Sales[[#This Row],[sales]]</f>
        <v>40043.879000000001</v>
      </c>
      <c r="O907" s="4">
        <f>AND(Sales[[#This Row],[date]]&gt;=YoY_Min,Sales[[#This Row],[date]]&lt;=TY_YTDMax)*(Sales[[#This Row],[sales]]/Sales[[#This Row],[sqft]])</f>
        <v>0</v>
      </c>
      <c r="P907" s="4">
        <f>SUMIF(Sales[RegionStoretype],Sales[[#This Row],[RegionStoretype]],Sales[YoY_SSF])/Sales[[#This Row],[Region_TypeCount]]</f>
        <v>59.469551530910678</v>
      </c>
    </row>
    <row r="908" spans="1:16" x14ac:dyDescent="0.25">
      <c r="A908" s="1">
        <v>42762</v>
      </c>
      <c r="B908">
        <v>2</v>
      </c>
      <c r="C908">
        <v>7</v>
      </c>
      <c r="D908">
        <v>5191.7655999999997</v>
      </c>
      <c r="E908">
        <f>INDEX(Stores[region],MATCH(Sales[[#This Row],[store_no]],Stores[store_no],0))</f>
        <v>3</v>
      </c>
      <c r="F908" t="str">
        <f>INDEX(Stores[storetype],MATCH(Sales[[#This Row],[store_no]],Stores[store_no],0))</f>
        <v>A</v>
      </c>
      <c r="G908" t="str">
        <f>INDEX(Stores[location_city],MATCH(Sales[[#This Row],[store_no]],Stores[store_no],0))</f>
        <v>Minneapolis</v>
      </c>
      <c r="H908" t="str">
        <f>INDEX(Stores[location_state],MATCH(Sales[[#This Row],[store_no]],Stores[store_no],0))</f>
        <v>Minnesota</v>
      </c>
      <c r="I908">
        <f>INDEX(Stores[sqft],MATCH(Sales[[#This Row],[store_no]],Stores[store_no],0))</f>
        <v>210400</v>
      </c>
      <c r="J908" s="4" t="str">
        <f>INDEX(Departments[dept_name],MATCH(Sales[[#This Row],[dept_no]],Departments[dept_no],0))</f>
        <v>Electronics</v>
      </c>
      <c r="K908" s="4" t="str">
        <f>CONCATENATE(Sales[[#This Row],[region]],Sales[[#This Row],[storetype]])</f>
        <v>3A</v>
      </c>
      <c r="L908" s="4">
        <f>INDEX(RegionStoreCount[Store Count],MATCH(Sales[[#This Row],[RegionStoretype]],RegionStoreCount[Region/Type],0))</f>
        <v>9</v>
      </c>
      <c r="M908" s="4">
        <f>AND(Sales[[#This Row],[date]]&lt;=TY_YTDMax,Sales[[#This Row],[date]]&gt;=TY_YTDMin)*Sales[[#This Row],[sales]]</f>
        <v>0</v>
      </c>
      <c r="N908" s="4">
        <f>AND(Sales[[#This Row],[date]]&lt;=LY_YTDMax,Sales[[#This Row],[date]]&gt;=LY_YTDMin)*Sales[[#This Row],[sales]]</f>
        <v>5191.7655999999997</v>
      </c>
      <c r="O908" s="4">
        <f>AND(Sales[[#This Row],[date]]&gt;=YoY_Min,Sales[[#This Row],[date]]&lt;=TY_YTDMax)*(Sales[[#This Row],[sales]]/Sales[[#This Row],[sqft]])</f>
        <v>0</v>
      </c>
      <c r="P908" s="4">
        <f>SUMIF(Sales[RegionStoretype],Sales[[#This Row],[RegionStoretype]],Sales[YoY_SSF])/Sales[[#This Row],[Region_TypeCount]]</f>
        <v>53.603836561720975</v>
      </c>
    </row>
    <row r="909" spans="1:16" x14ac:dyDescent="0.25">
      <c r="A909" s="1">
        <v>42762</v>
      </c>
      <c r="B909">
        <v>2</v>
      </c>
      <c r="C909">
        <v>16</v>
      </c>
      <c r="D909">
        <v>62927.383899999993</v>
      </c>
      <c r="E909">
        <f>INDEX(Stores[region],MATCH(Sales[[#This Row],[store_no]],Stores[store_no],0))</f>
        <v>3</v>
      </c>
      <c r="F909" t="str">
        <f>INDEX(Stores[storetype],MATCH(Sales[[#This Row],[store_no]],Stores[store_no],0))</f>
        <v>A</v>
      </c>
      <c r="G909" t="str">
        <f>INDEX(Stores[location_city],MATCH(Sales[[#This Row],[store_no]],Stores[store_no],0))</f>
        <v>Minneapolis</v>
      </c>
      <c r="H909" t="str">
        <f>INDEX(Stores[location_state],MATCH(Sales[[#This Row],[store_no]],Stores[store_no],0))</f>
        <v>Minnesota</v>
      </c>
      <c r="I909">
        <f>INDEX(Stores[sqft],MATCH(Sales[[#This Row],[store_no]],Stores[store_no],0))</f>
        <v>210400</v>
      </c>
      <c r="J909" s="4" t="str">
        <f>INDEX(Departments[dept_name],MATCH(Sales[[#This Row],[dept_no]],Departments[dept_no],0))</f>
        <v>Outdoors</v>
      </c>
      <c r="K909" s="4" t="str">
        <f>CONCATENATE(Sales[[#This Row],[region]],Sales[[#This Row],[storetype]])</f>
        <v>3A</v>
      </c>
      <c r="L909" s="4">
        <f>INDEX(RegionStoreCount[Store Count],MATCH(Sales[[#This Row],[RegionStoretype]],RegionStoreCount[Region/Type],0))</f>
        <v>9</v>
      </c>
      <c r="M909" s="4">
        <f>AND(Sales[[#This Row],[date]]&lt;=TY_YTDMax,Sales[[#This Row],[date]]&gt;=TY_YTDMin)*Sales[[#This Row],[sales]]</f>
        <v>0</v>
      </c>
      <c r="N909" s="4">
        <f>AND(Sales[[#This Row],[date]]&lt;=LY_YTDMax,Sales[[#This Row],[date]]&gt;=LY_YTDMin)*Sales[[#This Row],[sales]]</f>
        <v>62927.383899999993</v>
      </c>
      <c r="O909" s="4">
        <f>AND(Sales[[#This Row],[date]]&gt;=YoY_Min,Sales[[#This Row],[date]]&lt;=TY_YTDMax)*(Sales[[#This Row],[sales]]/Sales[[#This Row],[sqft]])</f>
        <v>0</v>
      </c>
      <c r="P909" s="4">
        <f>SUMIF(Sales[RegionStoretype],Sales[[#This Row],[RegionStoretype]],Sales[YoY_SSF])/Sales[[#This Row],[Region_TypeCount]]</f>
        <v>53.603836561720975</v>
      </c>
    </row>
    <row r="910" spans="1:16" x14ac:dyDescent="0.25">
      <c r="A910" s="1">
        <v>42762</v>
      </c>
      <c r="B910">
        <v>2</v>
      </c>
      <c r="C910">
        <v>19</v>
      </c>
      <c r="D910">
        <v>67336.77919999999</v>
      </c>
      <c r="E910">
        <f>INDEX(Stores[region],MATCH(Sales[[#This Row],[store_no]],Stores[store_no],0))</f>
        <v>3</v>
      </c>
      <c r="F910" t="str">
        <f>INDEX(Stores[storetype],MATCH(Sales[[#This Row],[store_no]],Stores[store_no],0))</f>
        <v>A</v>
      </c>
      <c r="G910" t="str">
        <f>INDEX(Stores[location_city],MATCH(Sales[[#This Row],[store_no]],Stores[store_no],0))</f>
        <v>Minneapolis</v>
      </c>
      <c r="H910" t="str">
        <f>INDEX(Stores[location_state],MATCH(Sales[[#This Row],[store_no]],Stores[store_no],0))</f>
        <v>Minnesota</v>
      </c>
      <c r="I910">
        <f>INDEX(Stores[sqft],MATCH(Sales[[#This Row],[store_no]],Stores[store_no],0))</f>
        <v>210400</v>
      </c>
      <c r="J910" s="4" t="str">
        <f>INDEX(Departments[dept_name],MATCH(Sales[[#This Row],[dept_no]],Departments[dept_no],0))</f>
        <v>Tools</v>
      </c>
      <c r="K910" s="4" t="str">
        <f>CONCATENATE(Sales[[#This Row],[region]],Sales[[#This Row],[storetype]])</f>
        <v>3A</v>
      </c>
      <c r="L910" s="4">
        <f>INDEX(RegionStoreCount[Store Count],MATCH(Sales[[#This Row],[RegionStoretype]],RegionStoreCount[Region/Type],0))</f>
        <v>9</v>
      </c>
      <c r="M910" s="4">
        <f>AND(Sales[[#This Row],[date]]&lt;=TY_YTDMax,Sales[[#This Row],[date]]&gt;=TY_YTDMin)*Sales[[#This Row],[sales]]</f>
        <v>0</v>
      </c>
      <c r="N910" s="4">
        <f>AND(Sales[[#This Row],[date]]&lt;=LY_YTDMax,Sales[[#This Row],[date]]&gt;=LY_YTDMin)*Sales[[#This Row],[sales]]</f>
        <v>67336.77919999999</v>
      </c>
      <c r="O910" s="4">
        <f>AND(Sales[[#This Row],[date]]&gt;=YoY_Min,Sales[[#This Row],[date]]&lt;=TY_YTDMax)*(Sales[[#This Row],[sales]]/Sales[[#This Row],[sqft]])</f>
        <v>0</v>
      </c>
      <c r="P910" s="4">
        <f>SUMIF(Sales[RegionStoretype],Sales[[#This Row],[RegionStoretype]],Sales[YoY_SSF])/Sales[[#This Row],[Region_TypeCount]]</f>
        <v>53.603836561720975</v>
      </c>
    </row>
    <row r="911" spans="1:16" x14ac:dyDescent="0.25">
      <c r="A911" s="1">
        <v>42762</v>
      </c>
      <c r="B911">
        <v>3</v>
      </c>
      <c r="C911">
        <v>5</v>
      </c>
      <c r="D911">
        <v>60265.948899999996</v>
      </c>
      <c r="E911">
        <f>INDEX(Stores[region],MATCH(Sales[[#This Row],[store_no]],Stores[store_no],0))</f>
        <v>1</v>
      </c>
      <c r="F911" t="str">
        <f>INDEX(Stores[storetype],MATCH(Sales[[#This Row],[store_no]],Stores[store_no],0))</f>
        <v>B</v>
      </c>
      <c r="G911" t="str">
        <f>INDEX(Stores[location_city],MATCH(Sales[[#This Row],[store_no]],Stores[store_no],0))</f>
        <v>Detroit</v>
      </c>
      <c r="H911" t="str">
        <f>INDEX(Stores[location_state],MATCH(Sales[[#This Row],[store_no]],Stores[store_no],0))</f>
        <v>Michigan</v>
      </c>
      <c r="I911">
        <f>INDEX(Stores[sqft],MATCH(Sales[[#This Row],[store_no]],Stores[store_no],0))</f>
        <v>114500</v>
      </c>
      <c r="J911" s="4" t="str">
        <f>INDEX(Departments[dept_name],MATCH(Sales[[#This Row],[dept_no]],Departments[dept_no],0))</f>
        <v>Clothing</v>
      </c>
      <c r="K911" s="4" t="str">
        <f>CONCATENATE(Sales[[#This Row],[region]],Sales[[#This Row],[storetype]])</f>
        <v>1B</v>
      </c>
      <c r="L911" s="4">
        <f>INDEX(RegionStoreCount[Store Count],MATCH(Sales[[#This Row],[RegionStoretype]],RegionStoreCount[Region/Type],0))</f>
        <v>5</v>
      </c>
      <c r="M911" s="4">
        <f>AND(Sales[[#This Row],[date]]&lt;=TY_YTDMax,Sales[[#This Row],[date]]&gt;=TY_YTDMin)*Sales[[#This Row],[sales]]</f>
        <v>0</v>
      </c>
      <c r="N911" s="4">
        <f>AND(Sales[[#This Row],[date]]&lt;=LY_YTDMax,Sales[[#This Row],[date]]&gt;=LY_YTDMin)*Sales[[#This Row],[sales]]</f>
        <v>60265.948899999996</v>
      </c>
      <c r="O911" s="4">
        <f>AND(Sales[[#This Row],[date]]&gt;=YoY_Min,Sales[[#This Row],[date]]&lt;=TY_YTDMax)*(Sales[[#This Row],[sales]]/Sales[[#This Row],[sqft]])</f>
        <v>0</v>
      </c>
      <c r="P911" s="4">
        <f>SUMIF(Sales[RegionStoretype],Sales[[#This Row],[RegionStoretype]],Sales[YoY_SSF])/Sales[[#This Row],[Region_TypeCount]]</f>
        <v>68.518982968140051</v>
      </c>
    </row>
    <row r="912" spans="1:16" x14ac:dyDescent="0.25">
      <c r="A912" s="1">
        <v>42762</v>
      </c>
      <c r="B912">
        <v>3</v>
      </c>
      <c r="C912">
        <v>9</v>
      </c>
      <c r="D912">
        <v>30474.413100000002</v>
      </c>
      <c r="E912">
        <f>INDEX(Stores[region],MATCH(Sales[[#This Row],[store_no]],Stores[store_no],0))</f>
        <v>1</v>
      </c>
      <c r="F912" t="str">
        <f>INDEX(Stores[storetype],MATCH(Sales[[#This Row],[store_no]],Stores[store_no],0))</f>
        <v>B</v>
      </c>
      <c r="G912" t="str">
        <f>INDEX(Stores[location_city],MATCH(Sales[[#This Row],[store_no]],Stores[store_no],0))</f>
        <v>Detroit</v>
      </c>
      <c r="H912" t="str">
        <f>INDEX(Stores[location_state],MATCH(Sales[[#This Row],[store_no]],Stores[store_no],0))</f>
        <v>Michigan</v>
      </c>
      <c r="I912">
        <f>INDEX(Stores[sqft],MATCH(Sales[[#This Row],[store_no]],Stores[store_no],0))</f>
        <v>114500</v>
      </c>
      <c r="J912" s="4" t="str">
        <f>INDEX(Departments[dept_name],MATCH(Sales[[#This Row],[dept_no]],Departments[dept_no],0))</f>
        <v>Garden</v>
      </c>
      <c r="K912" s="4" t="str">
        <f>CONCATENATE(Sales[[#This Row],[region]],Sales[[#This Row],[storetype]])</f>
        <v>1B</v>
      </c>
      <c r="L912" s="4">
        <f>INDEX(RegionStoreCount[Store Count],MATCH(Sales[[#This Row],[RegionStoretype]],RegionStoreCount[Region/Type],0))</f>
        <v>5</v>
      </c>
      <c r="M912" s="4">
        <f>AND(Sales[[#This Row],[date]]&lt;=TY_YTDMax,Sales[[#This Row],[date]]&gt;=TY_YTDMin)*Sales[[#This Row],[sales]]</f>
        <v>0</v>
      </c>
      <c r="N912" s="4">
        <f>AND(Sales[[#This Row],[date]]&lt;=LY_YTDMax,Sales[[#This Row],[date]]&gt;=LY_YTDMin)*Sales[[#This Row],[sales]]</f>
        <v>30474.413100000002</v>
      </c>
      <c r="O912" s="4">
        <f>AND(Sales[[#This Row],[date]]&gt;=YoY_Min,Sales[[#This Row],[date]]&lt;=TY_YTDMax)*(Sales[[#This Row],[sales]]/Sales[[#This Row],[sqft]])</f>
        <v>0</v>
      </c>
      <c r="P912" s="4">
        <f>SUMIF(Sales[RegionStoretype],Sales[[#This Row],[RegionStoretype]],Sales[YoY_SSF])/Sales[[#This Row],[Region_TypeCount]]</f>
        <v>68.518982968140051</v>
      </c>
    </row>
    <row r="913" spans="1:16" x14ac:dyDescent="0.25">
      <c r="A913" s="1">
        <v>42762</v>
      </c>
      <c r="B913">
        <v>3</v>
      </c>
      <c r="C913">
        <v>12</v>
      </c>
      <c r="D913">
        <v>80600.176600000006</v>
      </c>
      <c r="E913">
        <f>INDEX(Stores[region],MATCH(Sales[[#This Row],[store_no]],Stores[store_no],0))</f>
        <v>1</v>
      </c>
      <c r="F913" t="str">
        <f>INDEX(Stores[storetype],MATCH(Sales[[#This Row],[store_no]],Stores[store_no],0))</f>
        <v>B</v>
      </c>
      <c r="G913" t="str">
        <f>INDEX(Stores[location_city],MATCH(Sales[[#This Row],[store_no]],Stores[store_no],0))</f>
        <v>Detroit</v>
      </c>
      <c r="H913" t="str">
        <f>INDEX(Stores[location_state],MATCH(Sales[[#This Row],[store_no]],Stores[store_no],0))</f>
        <v>Michigan</v>
      </c>
      <c r="I913">
        <f>INDEX(Stores[sqft],MATCH(Sales[[#This Row],[store_no]],Stores[store_no],0))</f>
        <v>114500</v>
      </c>
      <c r="J913" s="4" t="str">
        <f>INDEX(Departments[dept_name],MATCH(Sales[[#This Row],[dept_no]],Departments[dept_no],0))</f>
        <v>Jewelery</v>
      </c>
      <c r="K913" s="4" t="str">
        <f>CONCATENATE(Sales[[#This Row],[region]],Sales[[#This Row],[storetype]])</f>
        <v>1B</v>
      </c>
      <c r="L913" s="4">
        <f>INDEX(RegionStoreCount[Store Count],MATCH(Sales[[#This Row],[RegionStoretype]],RegionStoreCount[Region/Type],0))</f>
        <v>5</v>
      </c>
      <c r="M913" s="4">
        <f>AND(Sales[[#This Row],[date]]&lt;=TY_YTDMax,Sales[[#This Row],[date]]&gt;=TY_YTDMin)*Sales[[#This Row],[sales]]</f>
        <v>0</v>
      </c>
      <c r="N913" s="4">
        <f>AND(Sales[[#This Row],[date]]&lt;=LY_YTDMax,Sales[[#This Row],[date]]&gt;=LY_YTDMin)*Sales[[#This Row],[sales]]</f>
        <v>80600.176600000006</v>
      </c>
      <c r="O913" s="4">
        <f>AND(Sales[[#This Row],[date]]&gt;=YoY_Min,Sales[[#This Row],[date]]&lt;=TY_YTDMax)*(Sales[[#This Row],[sales]]/Sales[[#This Row],[sqft]])</f>
        <v>0</v>
      </c>
      <c r="P913" s="4">
        <f>SUMIF(Sales[RegionStoretype],Sales[[#This Row],[RegionStoretype]],Sales[YoY_SSF])/Sales[[#This Row],[Region_TypeCount]]</f>
        <v>68.518982968140051</v>
      </c>
    </row>
    <row r="914" spans="1:16" x14ac:dyDescent="0.25">
      <c r="A914" s="1">
        <v>42762</v>
      </c>
      <c r="B914">
        <v>3</v>
      </c>
      <c r="C914">
        <v>17</v>
      </c>
      <c r="D914">
        <v>47401.826000000001</v>
      </c>
      <c r="E914">
        <f>INDEX(Stores[region],MATCH(Sales[[#This Row],[store_no]],Stores[store_no],0))</f>
        <v>1</v>
      </c>
      <c r="F914" t="str">
        <f>INDEX(Stores[storetype],MATCH(Sales[[#This Row],[store_no]],Stores[store_no],0))</f>
        <v>B</v>
      </c>
      <c r="G914" t="str">
        <f>INDEX(Stores[location_city],MATCH(Sales[[#This Row],[store_no]],Stores[store_no],0))</f>
        <v>Detroit</v>
      </c>
      <c r="H914" t="str">
        <f>INDEX(Stores[location_state],MATCH(Sales[[#This Row],[store_no]],Stores[store_no],0))</f>
        <v>Michigan</v>
      </c>
      <c r="I914">
        <f>INDEX(Stores[sqft],MATCH(Sales[[#This Row],[store_no]],Stores[store_no],0))</f>
        <v>114500</v>
      </c>
      <c r="J914" s="4" t="str">
        <f>INDEX(Departments[dept_name],MATCH(Sales[[#This Row],[dept_no]],Departments[dept_no],0))</f>
        <v>Shoes</v>
      </c>
      <c r="K914" s="4" t="str">
        <f>CONCATENATE(Sales[[#This Row],[region]],Sales[[#This Row],[storetype]])</f>
        <v>1B</v>
      </c>
      <c r="L914" s="4">
        <f>INDEX(RegionStoreCount[Store Count],MATCH(Sales[[#This Row],[RegionStoretype]],RegionStoreCount[Region/Type],0))</f>
        <v>5</v>
      </c>
      <c r="M914" s="4">
        <f>AND(Sales[[#This Row],[date]]&lt;=TY_YTDMax,Sales[[#This Row],[date]]&gt;=TY_YTDMin)*Sales[[#This Row],[sales]]</f>
        <v>0</v>
      </c>
      <c r="N914" s="4">
        <f>AND(Sales[[#This Row],[date]]&lt;=LY_YTDMax,Sales[[#This Row],[date]]&gt;=LY_YTDMin)*Sales[[#This Row],[sales]]</f>
        <v>47401.826000000001</v>
      </c>
      <c r="O914" s="4">
        <f>AND(Sales[[#This Row],[date]]&gt;=YoY_Min,Sales[[#This Row],[date]]&lt;=TY_YTDMax)*(Sales[[#This Row],[sales]]/Sales[[#This Row],[sqft]])</f>
        <v>0</v>
      </c>
      <c r="P914" s="4">
        <f>SUMIF(Sales[RegionStoretype],Sales[[#This Row],[RegionStoretype]],Sales[YoY_SSF])/Sales[[#This Row],[Region_TypeCount]]</f>
        <v>68.518982968140051</v>
      </c>
    </row>
    <row r="915" spans="1:16" x14ac:dyDescent="0.25">
      <c r="A915" s="1">
        <v>42762</v>
      </c>
      <c r="B915">
        <v>4</v>
      </c>
      <c r="C915">
        <v>17</v>
      </c>
      <c r="D915">
        <v>35066.106399999997</v>
      </c>
      <c r="E915">
        <f>INDEX(Stores[region],MATCH(Sales[[#This Row],[store_no]],Stores[store_no],0))</f>
        <v>1</v>
      </c>
      <c r="F915" t="str">
        <f>INDEX(Stores[storetype],MATCH(Sales[[#This Row],[store_no]],Stores[store_no],0))</f>
        <v>A</v>
      </c>
      <c r="G915" t="str">
        <f>INDEX(Stores[location_city],MATCH(Sales[[#This Row],[store_no]],Stores[store_no],0))</f>
        <v>Cincinnati</v>
      </c>
      <c r="H915" t="str">
        <f>INDEX(Stores[location_state],MATCH(Sales[[#This Row],[store_no]],Stores[store_no],0))</f>
        <v>Ohio</v>
      </c>
      <c r="I915">
        <f>INDEX(Stores[sqft],MATCH(Sales[[#This Row],[store_no]],Stores[store_no],0))</f>
        <v>127800</v>
      </c>
      <c r="J915" s="4" t="str">
        <f>INDEX(Departments[dept_name],MATCH(Sales[[#This Row],[dept_no]],Departments[dept_no],0))</f>
        <v>Shoes</v>
      </c>
      <c r="K915" s="4" t="str">
        <f>CONCATENATE(Sales[[#This Row],[region]],Sales[[#This Row],[storetype]])</f>
        <v>1A</v>
      </c>
      <c r="L915" s="4">
        <f>INDEX(RegionStoreCount[Store Count],MATCH(Sales[[#This Row],[RegionStoretype]],RegionStoreCount[Region/Type],0))</f>
        <v>5</v>
      </c>
      <c r="M915" s="4">
        <f>AND(Sales[[#This Row],[date]]&lt;=TY_YTDMax,Sales[[#This Row],[date]]&gt;=TY_YTDMin)*Sales[[#This Row],[sales]]</f>
        <v>0</v>
      </c>
      <c r="N915" s="4">
        <f>AND(Sales[[#This Row],[date]]&lt;=LY_YTDMax,Sales[[#This Row],[date]]&gt;=LY_YTDMin)*Sales[[#This Row],[sales]]</f>
        <v>35066.106399999997</v>
      </c>
      <c r="O915" s="4">
        <f>AND(Sales[[#This Row],[date]]&gt;=YoY_Min,Sales[[#This Row],[date]]&lt;=TY_YTDMax)*(Sales[[#This Row],[sales]]/Sales[[#This Row],[sqft]])</f>
        <v>0</v>
      </c>
      <c r="P915" s="4">
        <f>SUMIF(Sales[RegionStoretype],Sales[[#This Row],[RegionStoretype]],Sales[YoY_SSF])/Sales[[#This Row],[Region_TypeCount]]</f>
        <v>59.469551530910678</v>
      </c>
    </row>
    <row r="916" spans="1:16" x14ac:dyDescent="0.25">
      <c r="A916" s="1">
        <v>42762</v>
      </c>
      <c r="B916">
        <v>6</v>
      </c>
      <c r="C916">
        <v>4</v>
      </c>
      <c r="D916">
        <v>62177.845399999998</v>
      </c>
      <c r="E916">
        <f>INDEX(Stores[region],MATCH(Sales[[#This Row],[store_no]],Stores[store_no],0))</f>
        <v>3</v>
      </c>
      <c r="F916" t="str">
        <f>INDEX(Stores[storetype],MATCH(Sales[[#This Row],[store_no]],Stores[store_no],0))</f>
        <v>A</v>
      </c>
      <c r="G916" t="str">
        <f>INDEX(Stores[location_city],MATCH(Sales[[#This Row],[store_no]],Stores[store_no],0))</f>
        <v>Green Bay</v>
      </c>
      <c r="H916" t="str">
        <f>INDEX(Stores[location_state],MATCH(Sales[[#This Row],[store_no]],Stores[store_no],0))</f>
        <v>Wisconsin</v>
      </c>
      <c r="I916">
        <f>INDEX(Stores[sqft],MATCH(Sales[[#This Row],[store_no]],Stores[store_no],0))</f>
        <v>138800</v>
      </c>
      <c r="J916" s="4" t="str">
        <f>INDEX(Departments[dept_name],MATCH(Sales[[#This Row],[dept_no]],Departments[dept_no],0))</f>
        <v>Books</v>
      </c>
      <c r="K916" s="4" t="str">
        <f>CONCATENATE(Sales[[#This Row],[region]],Sales[[#This Row],[storetype]])</f>
        <v>3A</v>
      </c>
      <c r="L916" s="4">
        <f>INDEX(RegionStoreCount[Store Count],MATCH(Sales[[#This Row],[RegionStoretype]],RegionStoreCount[Region/Type],0))</f>
        <v>9</v>
      </c>
      <c r="M916" s="4">
        <f>AND(Sales[[#This Row],[date]]&lt;=TY_YTDMax,Sales[[#This Row],[date]]&gt;=TY_YTDMin)*Sales[[#This Row],[sales]]</f>
        <v>0</v>
      </c>
      <c r="N916" s="4">
        <f>AND(Sales[[#This Row],[date]]&lt;=LY_YTDMax,Sales[[#This Row],[date]]&gt;=LY_YTDMin)*Sales[[#This Row],[sales]]</f>
        <v>62177.845399999998</v>
      </c>
      <c r="O916" s="4">
        <f>AND(Sales[[#This Row],[date]]&gt;=YoY_Min,Sales[[#This Row],[date]]&lt;=TY_YTDMax)*(Sales[[#This Row],[sales]]/Sales[[#This Row],[sqft]])</f>
        <v>0</v>
      </c>
      <c r="P916" s="4">
        <f>SUMIF(Sales[RegionStoretype],Sales[[#This Row],[RegionStoretype]],Sales[YoY_SSF])/Sales[[#This Row],[Region_TypeCount]]</f>
        <v>53.603836561720975</v>
      </c>
    </row>
    <row r="917" spans="1:16" x14ac:dyDescent="0.25">
      <c r="A917" s="1">
        <v>42762</v>
      </c>
      <c r="B917">
        <v>6</v>
      </c>
      <c r="C917">
        <v>12</v>
      </c>
      <c r="D917">
        <v>24867.27410000001</v>
      </c>
      <c r="E917">
        <f>INDEX(Stores[region],MATCH(Sales[[#This Row],[store_no]],Stores[store_no],0))</f>
        <v>3</v>
      </c>
      <c r="F917" t="str">
        <f>INDEX(Stores[storetype],MATCH(Sales[[#This Row],[store_no]],Stores[store_no],0))</f>
        <v>A</v>
      </c>
      <c r="G917" t="str">
        <f>INDEX(Stores[location_city],MATCH(Sales[[#This Row],[store_no]],Stores[store_no],0))</f>
        <v>Green Bay</v>
      </c>
      <c r="H917" t="str">
        <f>INDEX(Stores[location_state],MATCH(Sales[[#This Row],[store_no]],Stores[store_no],0))</f>
        <v>Wisconsin</v>
      </c>
      <c r="I917">
        <f>INDEX(Stores[sqft],MATCH(Sales[[#This Row],[store_no]],Stores[store_no],0))</f>
        <v>138800</v>
      </c>
      <c r="J917" s="4" t="str">
        <f>INDEX(Departments[dept_name],MATCH(Sales[[#This Row],[dept_no]],Departments[dept_no],0))</f>
        <v>Jewelery</v>
      </c>
      <c r="K917" s="4" t="str">
        <f>CONCATENATE(Sales[[#This Row],[region]],Sales[[#This Row],[storetype]])</f>
        <v>3A</v>
      </c>
      <c r="L917" s="4">
        <f>INDEX(RegionStoreCount[Store Count],MATCH(Sales[[#This Row],[RegionStoretype]],RegionStoreCount[Region/Type],0))</f>
        <v>9</v>
      </c>
      <c r="M917" s="4">
        <f>AND(Sales[[#This Row],[date]]&lt;=TY_YTDMax,Sales[[#This Row],[date]]&gt;=TY_YTDMin)*Sales[[#This Row],[sales]]</f>
        <v>0</v>
      </c>
      <c r="N917" s="4">
        <f>AND(Sales[[#This Row],[date]]&lt;=LY_YTDMax,Sales[[#This Row],[date]]&gt;=LY_YTDMin)*Sales[[#This Row],[sales]]</f>
        <v>24867.27410000001</v>
      </c>
      <c r="O917" s="4">
        <f>AND(Sales[[#This Row],[date]]&gt;=YoY_Min,Sales[[#This Row],[date]]&lt;=TY_YTDMax)*(Sales[[#This Row],[sales]]/Sales[[#This Row],[sqft]])</f>
        <v>0</v>
      </c>
      <c r="P917" s="4">
        <f>SUMIF(Sales[RegionStoretype],Sales[[#This Row],[RegionStoretype]],Sales[YoY_SSF])/Sales[[#This Row],[Region_TypeCount]]</f>
        <v>53.603836561720975</v>
      </c>
    </row>
    <row r="918" spans="1:16" x14ac:dyDescent="0.25">
      <c r="A918" s="1">
        <v>42762</v>
      </c>
      <c r="B918">
        <v>6</v>
      </c>
      <c r="C918">
        <v>14</v>
      </c>
      <c r="D918">
        <v>63206.3868</v>
      </c>
      <c r="E918">
        <f>INDEX(Stores[region],MATCH(Sales[[#This Row],[store_no]],Stores[store_no],0))</f>
        <v>3</v>
      </c>
      <c r="F918" t="str">
        <f>INDEX(Stores[storetype],MATCH(Sales[[#This Row],[store_no]],Stores[store_no],0))</f>
        <v>A</v>
      </c>
      <c r="G918" t="str">
        <f>INDEX(Stores[location_city],MATCH(Sales[[#This Row],[store_no]],Stores[store_no],0))</f>
        <v>Green Bay</v>
      </c>
      <c r="H918" t="str">
        <f>INDEX(Stores[location_state],MATCH(Sales[[#This Row],[store_no]],Stores[store_no],0))</f>
        <v>Wisconsin</v>
      </c>
      <c r="I918">
        <f>INDEX(Stores[sqft],MATCH(Sales[[#This Row],[store_no]],Stores[store_no],0))</f>
        <v>138800</v>
      </c>
      <c r="J918" s="4" t="str">
        <f>INDEX(Departments[dept_name],MATCH(Sales[[#This Row],[dept_no]],Departments[dept_no],0))</f>
        <v>Movies</v>
      </c>
      <c r="K918" s="4" t="str">
        <f>CONCATENATE(Sales[[#This Row],[region]],Sales[[#This Row],[storetype]])</f>
        <v>3A</v>
      </c>
      <c r="L918" s="4">
        <f>INDEX(RegionStoreCount[Store Count],MATCH(Sales[[#This Row],[RegionStoretype]],RegionStoreCount[Region/Type],0))</f>
        <v>9</v>
      </c>
      <c r="M918" s="4">
        <f>AND(Sales[[#This Row],[date]]&lt;=TY_YTDMax,Sales[[#This Row],[date]]&gt;=TY_YTDMin)*Sales[[#This Row],[sales]]</f>
        <v>0</v>
      </c>
      <c r="N918" s="4">
        <f>AND(Sales[[#This Row],[date]]&lt;=LY_YTDMax,Sales[[#This Row],[date]]&gt;=LY_YTDMin)*Sales[[#This Row],[sales]]</f>
        <v>63206.3868</v>
      </c>
      <c r="O918" s="4">
        <f>AND(Sales[[#This Row],[date]]&gt;=YoY_Min,Sales[[#This Row],[date]]&lt;=TY_YTDMax)*(Sales[[#This Row],[sales]]/Sales[[#This Row],[sqft]])</f>
        <v>0</v>
      </c>
      <c r="P918" s="4">
        <f>SUMIF(Sales[RegionStoretype],Sales[[#This Row],[RegionStoretype]],Sales[YoY_SSF])/Sales[[#This Row],[Region_TypeCount]]</f>
        <v>53.603836561720975</v>
      </c>
    </row>
    <row r="919" spans="1:16" x14ac:dyDescent="0.25">
      <c r="A919" s="1">
        <v>42762</v>
      </c>
      <c r="B919">
        <v>6</v>
      </c>
      <c r="C919">
        <v>17</v>
      </c>
      <c r="D919">
        <v>63779.496400000004</v>
      </c>
      <c r="E919">
        <f>INDEX(Stores[region],MATCH(Sales[[#This Row],[store_no]],Stores[store_no],0))</f>
        <v>3</v>
      </c>
      <c r="F919" t="str">
        <f>INDEX(Stores[storetype],MATCH(Sales[[#This Row],[store_no]],Stores[store_no],0))</f>
        <v>A</v>
      </c>
      <c r="G919" t="str">
        <f>INDEX(Stores[location_city],MATCH(Sales[[#This Row],[store_no]],Stores[store_no],0))</f>
        <v>Green Bay</v>
      </c>
      <c r="H919" t="str">
        <f>INDEX(Stores[location_state],MATCH(Sales[[#This Row],[store_no]],Stores[store_no],0))</f>
        <v>Wisconsin</v>
      </c>
      <c r="I919">
        <f>INDEX(Stores[sqft],MATCH(Sales[[#This Row],[store_no]],Stores[store_no],0))</f>
        <v>138800</v>
      </c>
      <c r="J919" s="4" t="str">
        <f>INDEX(Departments[dept_name],MATCH(Sales[[#This Row],[dept_no]],Departments[dept_no],0))</f>
        <v>Shoes</v>
      </c>
      <c r="K919" s="4" t="str">
        <f>CONCATENATE(Sales[[#This Row],[region]],Sales[[#This Row],[storetype]])</f>
        <v>3A</v>
      </c>
      <c r="L919" s="4">
        <f>INDEX(RegionStoreCount[Store Count],MATCH(Sales[[#This Row],[RegionStoretype]],RegionStoreCount[Region/Type],0))</f>
        <v>9</v>
      </c>
      <c r="M919" s="4">
        <f>AND(Sales[[#This Row],[date]]&lt;=TY_YTDMax,Sales[[#This Row],[date]]&gt;=TY_YTDMin)*Sales[[#This Row],[sales]]</f>
        <v>0</v>
      </c>
      <c r="N919" s="4">
        <f>AND(Sales[[#This Row],[date]]&lt;=LY_YTDMax,Sales[[#This Row],[date]]&gt;=LY_YTDMin)*Sales[[#This Row],[sales]]</f>
        <v>63779.496400000004</v>
      </c>
      <c r="O919" s="4">
        <f>AND(Sales[[#This Row],[date]]&gt;=YoY_Min,Sales[[#This Row],[date]]&lt;=TY_YTDMax)*(Sales[[#This Row],[sales]]/Sales[[#This Row],[sqft]])</f>
        <v>0</v>
      </c>
      <c r="P919" s="4">
        <f>SUMIF(Sales[RegionStoretype],Sales[[#This Row],[RegionStoretype]],Sales[YoY_SSF])/Sales[[#This Row],[Region_TypeCount]]</f>
        <v>53.603836561720975</v>
      </c>
    </row>
    <row r="920" spans="1:16" x14ac:dyDescent="0.25">
      <c r="A920" s="1">
        <v>42762</v>
      </c>
      <c r="B920">
        <v>6</v>
      </c>
      <c r="C920">
        <v>19</v>
      </c>
      <c r="D920">
        <v>11057.81</v>
      </c>
      <c r="E920">
        <f>INDEX(Stores[region],MATCH(Sales[[#This Row],[store_no]],Stores[store_no],0))</f>
        <v>3</v>
      </c>
      <c r="F920" t="str">
        <f>INDEX(Stores[storetype],MATCH(Sales[[#This Row],[store_no]],Stores[store_no],0))</f>
        <v>A</v>
      </c>
      <c r="G920" t="str">
        <f>INDEX(Stores[location_city],MATCH(Sales[[#This Row],[store_no]],Stores[store_no],0))</f>
        <v>Green Bay</v>
      </c>
      <c r="H920" t="str">
        <f>INDEX(Stores[location_state],MATCH(Sales[[#This Row],[store_no]],Stores[store_no],0))</f>
        <v>Wisconsin</v>
      </c>
      <c r="I920">
        <f>INDEX(Stores[sqft],MATCH(Sales[[#This Row],[store_no]],Stores[store_no],0))</f>
        <v>138800</v>
      </c>
      <c r="J920" s="4" t="str">
        <f>INDEX(Departments[dept_name],MATCH(Sales[[#This Row],[dept_no]],Departments[dept_no],0))</f>
        <v>Tools</v>
      </c>
      <c r="K920" s="4" t="str">
        <f>CONCATENATE(Sales[[#This Row],[region]],Sales[[#This Row],[storetype]])</f>
        <v>3A</v>
      </c>
      <c r="L920" s="4">
        <f>INDEX(RegionStoreCount[Store Count],MATCH(Sales[[#This Row],[RegionStoretype]],RegionStoreCount[Region/Type],0))</f>
        <v>9</v>
      </c>
      <c r="M920" s="4">
        <f>AND(Sales[[#This Row],[date]]&lt;=TY_YTDMax,Sales[[#This Row],[date]]&gt;=TY_YTDMin)*Sales[[#This Row],[sales]]</f>
        <v>0</v>
      </c>
      <c r="N920" s="4">
        <f>AND(Sales[[#This Row],[date]]&lt;=LY_YTDMax,Sales[[#This Row],[date]]&gt;=LY_YTDMin)*Sales[[#This Row],[sales]]</f>
        <v>11057.81</v>
      </c>
      <c r="O920" s="4">
        <f>AND(Sales[[#This Row],[date]]&gt;=YoY_Min,Sales[[#This Row],[date]]&lt;=TY_YTDMax)*(Sales[[#This Row],[sales]]/Sales[[#This Row],[sqft]])</f>
        <v>0</v>
      </c>
      <c r="P920" s="4">
        <f>SUMIF(Sales[RegionStoretype],Sales[[#This Row],[RegionStoretype]],Sales[YoY_SSF])/Sales[[#This Row],[Region_TypeCount]]</f>
        <v>53.603836561720975</v>
      </c>
    </row>
    <row r="921" spans="1:16" x14ac:dyDescent="0.25">
      <c r="A921" s="1">
        <v>42762</v>
      </c>
      <c r="B921">
        <v>8</v>
      </c>
      <c r="C921">
        <v>13</v>
      </c>
      <c r="D921">
        <v>5271.7737999999999</v>
      </c>
      <c r="E921">
        <f>INDEX(Stores[region],MATCH(Sales[[#This Row],[store_no]],Stores[store_no],0))</f>
        <v>3</v>
      </c>
      <c r="F921" t="str">
        <f>INDEX(Stores[storetype],MATCH(Sales[[#This Row],[store_no]],Stores[store_no],0))</f>
        <v>A</v>
      </c>
      <c r="G921" t="str">
        <f>INDEX(Stores[location_city],MATCH(Sales[[#This Row],[store_no]],Stores[store_no],0))</f>
        <v>Saint Louis</v>
      </c>
      <c r="H921" t="str">
        <f>INDEX(Stores[location_state],MATCH(Sales[[#This Row],[store_no]],Stores[store_no],0))</f>
        <v>Missouri</v>
      </c>
      <c r="I921">
        <f>INDEX(Stores[sqft],MATCH(Sales[[#This Row],[store_no]],Stores[store_no],0))</f>
        <v>198900</v>
      </c>
      <c r="J921" s="4" t="str">
        <f>INDEX(Departments[dept_name],MATCH(Sales[[#This Row],[dept_no]],Departments[dept_no],0))</f>
        <v>Kids</v>
      </c>
      <c r="K921" s="4" t="str">
        <f>CONCATENATE(Sales[[#This Row],[region]],Sales[[#This Row],[storetype]])</f>
        <v>3A</v>
      </c>
      <c r="L921" s="4">
        <f>INDEX(RegionStoreCount[Store Count],MATCH(Sales[[#This Row],[RegionStoretype]],RegionStoreCount[Region/Type],0))</f>
        <v>9</v>
      </c>
      <c r="M921" s="4">
        <f>AND(Sales[[#This Row],[date]]&lt;=TY_YTDMax,Sales[[#This Row],[date]]&gt;=TY_YTDMin)*Sales[[#This Row],[sales]]</f>
        <v>0</v>
      </c>
      <c r="N921" s="4">
        <f>AND(Sales[[#This Row],[date]]&lt;=LY_YTDMax,Sales[[#This Row],[date]]&gt;=LY_YTDMin)*Sales[[#This Row],[sales]]</f>
        <v>5271.7737999999999</v>
      </c>
      <c r="O921" s="4">
        <f>AND(Sales[[#This Row],[date]]&gt;=YoY_Min,Sales[[#This Row],[date]]&lt;=TY_YTDMax)*(Sales[[#This Row],[sales]]/Sales[[#This Row],[sqft]])</f>
        <v>0</v>
      </c>
      <c r="P921" s="4">
        <f>SUMIF(Sales[RegionStoretype],Sales[[#This Row],[RegionStoretype]],Sales[YoY_SSF])/Sales[[#This Row],[Region_TypeCount]]</f>
        <v>53.603836561720975</v>
      </c>
    </row>
    <row r="922" spans="1:16" x14ac:dyDescent="0.25">
      <c r="A922" s="1">
        <v>42762</v>
      </c>
      <c r="B922">
        <v>9</v>
      </c>
      <c r="C922">
        <v>1</v>
      </c>
      <c r="D922">
        <v>28901.505799999999</v>
      </c>
      <c r="E922">
        <f>INDEX(Stores[region],MATCH(Sales[[#This Row],[store_no]],Stores[store_no],0))</f>
        <v>1</v>
      </c>
      <c r="F922" t="str">
        <f>INDEX(Stores[storetype],MATCH(Sales[[#This Row],[store_no]],Stores[store_no],0))</f>
        <v>B</v>
      </c>
      <c r="G922" t="str">
        <f>INDEX(Stores[location_city],MATCH(Sales[[#This Row],[store_no]],Stores[store_no],0))</f>
        <v>Columbus</v>
      </c>
      <c r="H922" t="str">
        <f>INDEX(Stores[location_state],MATCH(Sales[[#This Row],[store_no]],Stores[store_no],0))</f>
        <v>Ohio</v>
      </c>
      <c r="I922">
        <f>INDEX(Stores[sqft],MATCH(Sales[[#This Row],[store_no]],Stores[store_no],0))</f>
        <v>221800</v>
      </c>
      <c r="J922" s="4" t="str">
        <f>INDEX(Departments[dept_name],MATCH(Sales[[#This Row],[dept_no]],Departments[dept_no],0))</f>
        <v>Automotive</v>
      </c>
      <c r="K922" s="4" t="str">
        <f>CONCATENATE(Sales[[#This Row],[region]],Sales[[#This Row],[storetype]])</f>
        <v>1B</v>
      </c>
      <c r="L922" s="4">
        <f>INDEX(RegionStoreCount[Store Count],MATCH(Sales[[#This Row],[RegionStoretype]],RegionStoreCount[Region/Type],0))</f>
        <v>5</v>
      </c>
      <c r="M922" s="4">
        <f>AND(Sales[[#This Row],[date]]&lt;=TY_YTDMax,Sales[[#This Row],[date]]&gt;=TY_YTDMin)*Sales[[#This Row],[sales]]</f>
        <v>0</v>
      </c>
      <c r="N922" s="4">
        <f>AND(Sales[[#This Row],[date]]&lt;=LY_YTDMax,Sales[[#This Row],[date]]&gt;=LY_YTDMin)*Sales[[#This Row],[sales]]</f>
        <v>28901.505799999999</v>
      </c>
      <c r="O922" s="4">
        <f>AND(Sales[[#This Row],[date]]&gt;=YoY_Min,Sales[[#This Row],[date]]&lt;=TY_YTDMax)*(Sales[[#This Row],[sales]]/Sales[[#This Row],[sqft]])</f>
        <v>0</v>
      </c>
      <c r="P922" s="4">
        <f>SUMIF(Sales[RegionStoretype],Sales[[#This Row],[RegionStoretype]],Sales[YoY_SSF])/Sales[[#This Row],[Region_TypeCount]]</f>
        <v>68.518982968140051</v>
      </c>
    </row>
    <row r="923" spans="1:16" x14ac:dyDescent="0.25">
      <c r="A923" s="1">
        <v>42762</v>
      </c>
      <c r="B923">
        <v>9</v>
      </c>
      <c r="C923">
        <v>8</v>
      </c>
      <c r="D923">
        <v>39442.183299999997</v>
      </c>
      <c r="E923">
        <f>INDEX(Stores[region],MATCH(Sales[[#This Row],[store_no]],Stores[store_no],0))</f>
        <v>1</v>
      </c>
      <c r="F923" t="str">
        <f>INDEX(Stores[storetype],MATCH(Sales[[#This Row],[store_no]],Stores[store_no],0))</f>
        <v>B</v>
      </c>
      <c r="G923" t="str">
        <f>INDEX(Stores[location_city],MATCH(Sales[[#This Row],[store_no]],Stores[store_no],0))</f>
        <v>Columbus</v>
      </c>
      <c r="H923" t="str">
        <f>INDEX(Stores[location_state],MATCH(Sales[[#This Row],[store_no]],Stores[store_no],0))</f>
        <v>Ohio</v>
      </c>
      <c r="I923">
        <f>INDEX(Stores[sqft],MATCH(Sales[[#This Row],[store_no]],Stores[store_no],0))</f>
        <v>221800</v>
      </c>
      <c r="J923" s="4" t="str">
        <f>INDEX(Departments[dept_name],MATCH(Sales[[#This Row],[dept_no]],Departments[dept_no],0))</f>
        <v>Games</v>
      </c>
      <c r="K923" s="4" t="str">
        <f>CONCATENATE(Sales[[#This Row],[region]],Sales[[#This Row],[storetype]])</f>
        <v>1B</v>
      </c>
      <c r="L923" s="4">
        <f>INDEX(RegionStoreCount[Store Count],MATCH(Sales[[#This Row],[RegionStoretype]],RegionStoreCount[Region/Type],0))</f>
        <v>5</v>
      </c>
      <c r="M923" s="4">
        <f>AND(Sales[[#This Row],[date]]&lt;=TY_YTDMax,Sales[[#This Row],[date]]&gt;=TY_YTDMin)*Sales[[#This Row],[sales]]</f>
        <v>0</v>
      </c>
      <c r="N923" s="4">
        <f>AND(Sales[[#This Row],[date]]&lt;=LY_YTDMax,Sales[[#This Row],[date]]&gt;=LY_YTDMin)*Sales[[#This Row],[sales]]</f>
        <v>39442.183299999997</v>
      </c>
      <c r="O923" s="4">
        <f>AND(Sales[[#This Row],[date]]&gt;=YoY_Min,Sales[[#This Row],[date]]&lt;=TY_YTDMax)*(Sales[[#This Row],[sales]]/Sales[[#This Row],[sqft]])</f>
        <v>0</v>
      </c>
      <c r="P923" s="4">
        <f>SUMIF(Sales[RegionStoretype],Sales[[#This Row],[RegionStoretype]],Sales[YoY_SSF])/Sales[[#This Row],[Region_TypeCount]]</f>
        <v>68.518982968140051</v>
      </c>
    </row>
    <row r="924" spans="1:16" x14ac:dyDescent="0.25">
      <c r="A924" s="1">
        <v>42762</v>
      </c>
      <c r="B924">
        <v>10</v>
      </c>
      <c r="C924">
        <v>6</v>
      </c>
      <c r="D924">
        <v>44289.892099999997</v>
      </c>
      <c r="E924">
        <f>INDEX(Stores[region],MATCH(Sales[[#This Row],[store_no]],Stores[store_no],0))</f>
        <v>1</v>
      </c>
      <c r="F924" t="str">
        <f>INDEX(Stores[storetype],MATCH(Sales[[#This Row],[store_no]],Stores[store_no],0))</f>
        <v>B</v>
      </c>
      <c r="G924" t="str">
        <f>INDEX(Stores[location_city],MATCH(Sales[[#This Row],[store_no]],Stores[store_no],0))</f>
        <v>Traverse City</v>
      </c>
      <c r="H924" t="str">
        <f>INDEX(Stores[location_state],MATCH(Sales[[#This Row],[store_no]],Stores[store_no],0))</f>
        <v>Michigan</v>
      </c>
      <c r="I924">
        <f>INDEX(Stores[sqft],MATCH(Sales[[#This Row],[store_no]],Stores[store_no],0))</f>
        <v>158200</v>
      </c>
      <c r="J924" s="4" t="str">
        <f>INDEX(Departments[dept_name],MATCH(Sales[[#This Row],[dept_no]],Departments[dept_no],0))</f>
        <v>Computers</v>
      </c>
      <c r="K924" s="4" t="str">
        <f>CONCATENATE(Sales[[#This Row],[region]],Sales[[#This Row],[storetype]])</f>
        <v>1B</v>
      </c>
      <c r="L924" s="4">
        <f>INDEX(RegionStoreCount[Store Count],MATCH(Sales[[#This Row],[RegionStoretype]],RegionStoreCount[Region/Type],0))</f>
        <v>5</v>
      </c>
      <c r="M924" s="4">
        <f>AND(Sales[[#This Row],[date]]&lt;=TY_YTDMax,Sales[[#This Row],[date]]&gt;=TY_YTDMin)*Sales[[#This Row],[sales]]</f>
        <v>0</v>
      </c>
      <c r="N924" s="4">
        <f>AND(Sales[[#This Row],[date]]&lt;=LY_YTDMax,Sales[[#This Row],[date]]&gt;=LY_YTDMin)*Sales[[#This Row],[sales]]</f>
        <v>44289.892099999997</v>
      </c>
      <c r="O924" s="4">
        <f>AND(Sales[[#This Row],[date]]&gt;=YoY_Min,Sales[[#This Row],[date]]&lt;=TY_YTDMax)*(Sales[[#This Row],[sales]]/Sales[[#This Row],[sqft]])</f>
        <v>0</v>
      </c>
      <c r="P924" s="4">
        <f>SUMIF(Sales[RegionStoretype],Sales[[#This Row],[RegionStoretype]],Sales[YoY_SSF])/Sales[[#This Row],[Region_TypeCount]]</f>
        <v>68.518982968140051</v>
      </c>
    </row>
    <row r="925" spans="1:16" x14ac:dyDescent="0.25">
      <c r="A925" s="1">
        <v>42762</v>
      </c>
      <c r="B925">
        <v>10</v>
      </c>
      <c r="C925">
        <v>7</v>
      </c>
      <c r="D925">
        <v>119666.25799999999</v>
      </c>
      <c r="E925">
        <f>INDEX(Stores[region],MATCH(Sales[[#This Row],[store_no]],Stores[store_no],0))</f>
        <v>1</v>
      </c>
      <c r="F925" t="str">
        <f>INDEX(Stores[storetype],MATCH(Sales[[#This Row],[store_no]],Stores[store_no],0))</f>
        <v>B</v>
      </c>
      <c r="G925" t="str">
        <f>INDEX(Stores[location_city],MATCH(Sales[[#This Row],[store_no]],Stores[store_no],0))</f>
        <v>Traverse City</v>
      </c>
      <c r="H925" t="str">
        <f>INDEX(Stores[location_state],MATCH(Sales[[#This Row],[store_no]],Stores[store_no],0))</f>
        <v>Michigan</v>
      </c>
      <c r="I925">
        <f>INDEX(Stores[sqft],MATCH(Sales[[#This Row],[store_no]],Stores[store_no],0))</f>
        <v>158200</v>
      </c>
      <c r="J925" s="4" t="str">
        <f>INDEX(Departments[dept_name],MATCH(Sales[[#This Row],[dept_no]],Departments[dept_no],0))</f>
        <v>Electronics</v>
      </c>
      <c r="K925" s="4" t="str">
        <f>CONCATENATE(Sales[[#This Row],[region]],Sales[[#This Row],[storetype]])</f>
        <v>1B</v>
      </c>
      <c r="L925" s="4">
        <f>INDEX(RegionStoreCount[Store Count],MATCH(Sales[[#This Row],[RegionStoretype]],RegionStoreCount[Region/Type],0))</f>
        <v>5</v>
      </c>
      <c r="M925" s="4">
        <f>AND(Sales[[#This Row],[date]]&lt;=TY_YTDMax,Sales[[#This Row],[date]]&gt;=TY_YTDMin)*Sales[[#This Row],[sales]]</f>
        <v>0</v>
      </c>
      <c r="N925" s="4">
        <f>AND(Sales[[#This Row],[date]]&lt;=LY_YTDMax,Sales[[#This Row],[date]]&gt;=LY_YTDMin)*Sales[[#This Row],[sales]]</f>
        <v>119666.25799999999</v>
      </c>
      <c r="O925" s="4">
        <f>AND(Sales[[#This Row],[date]]&gt;=YoY_Min,Sales[[#This Row],[date]]&lt;=TY_YTDMax)*(Sales[[#This Row],[sales]]/Sales[[#This Row],[sqft]])</f>
        <v>0</v>
      </c>
      <c r="P925" s="4">
        <f>SUMIF(Sales[RegionStoretype],Sales[[#This Row],[RegionStoretype]],Sales[YoY_SSF])/Sales[[#This Row],[Region_TypeCount]]</f>
        <v>68.518982968140051</v>
      </c>
    </row>
    <row r="926" spans="1:16" x14ac:dyDescent="0.25">
      <c r="A926" s="1">
        <v>42762</v>
      </c>
      <c r="B926">
        <v>10</v>
      </c>
      <c r="C926">
        <v>10</v>
      </c>
      <c r="D926">
        <v>13584.312600000001</v>
      </c>
      <c r="E926">
        <f>INDEX(Stores[region],MATCH(Sales[[#This Row],[store_no]],Stores[store_no],0))</f>
        <v>1</v>
      </c>
      <c r="F926" t="str">
        <f>INDEX(Stores[storetype],MATCH(Sales[[#This Row],[store_no]],Stores[store_no],0))</f>
        <v>B</v>
      </c>
      <c r="G926" t="str">
        <f>INDEX(Stores[location_city],MATCH(Sales[[#This Row],[store_no]],Stores[store_no],0))</f>
        <v>Traverse City</v>
      </c>
      <c r="H926" t="str">
        <f>INDEX(Stores[location_state],MATCH(Sales[[#This Row],[store_no]],Stores[store_no],0))</f>
        <v>Michigan</v>
      </c>
      <c r="I926">
        <f>INDEX(Stores[sqft],MATCH(Sales[[#This Row],[store_no]],Stores[store_no],0))</f>
        <v>158200</v>
      </c>
      <c r="J926" s="4" t="str">
        <f>INDEX(Departments[dept_name],MATCH(Sales[[#This Row],[dept_no]],Departments[dept_no],0))</f>
        <v>Health</v>
      </c>
      <c r="K926" s="4" t="str">
        <f>CONCATENATE(Sales[[#This Row],[region]],Sales[[#This Row],[storetype]])</f>
        <v>1B</v>
      </c>
      <c r="L926" s="4">
        <f>INDEX(RegionStoreCount[Store Count],MATCH(Sales[[#This Row],[RegionStoretype]],RegionStoreCount[Region/Type],0))</f>
        <v>5</v>
      </c>
      <c r="M926" s="4">
        <f>AND(Sales[[#This Row],[date]]&lt;=TY_YTDMax,Sales[[#This Row],[date]]&gt;=TY_YTDMin)*Sales[[#This Row],[sales]]</f>
        <v>0</v>
      </c>
      <c r="N926" s="4">
        <f>AND(Sales[[#This Row],[date]]&lt;=LY_YTDMax,Sales[[#This Row],[date]]&gt;=LY_YTDMin)*Sales[[#This Row],[sales]]</f>
        <v>13584.312600000001</v>
      </c>
      <c r="O926" s="4">
        <f>AND(Sales[[#This Row],[date]]&gt;=YoY_Min,Sales[[#This Row],[date]]&lt;=TY_YTDMax)*(Sales[[#This Row],[sales]]/Sales[[#This Row],[sqft]])</f>
        <v>0</v>
      </c>
      <c r="P926" s="4">
        <f>SUMIF(Sales[RegionStoretype],Sales[[#This Row],[RegionStoretype]],Sales[YoY_SSF])/Sales[[#This Row],[Region_TypeCount]]</f>
        <v>68.518982968140051</v>
      </c>
    </row>
    <row r="927" spans="1:16" x14ac:dyDescent="0.25">
      <c r="A927" s="1">
        <v>42762</v>
      </c>
      <c r="B927">
        <v>10</v>
      </c>
      <c r="C927">
        <v>20</v>
      </c>
      <c r="D927">
        <v>61464.9683</v>
      </c>
      <c r="E927">
        <f>INDEX(Stores[region],MATCH(Sales[[#This Row],[store_no]],Stores[store_no],0))</f>
        <v>1</v>
      </c>
      <c r="F927" t="str">
        <f>INDEX(Stores[storetype],MATCH(Sales[[#This Row],[store_no]],Stores[store_no],0))</f>
        <v>B</v>
      </c>
      <c r="G927" t="str">
        <f>INDEX(Stores[location_city],MATCH(Sales[[#This Row],[store_no]],Stores[store_no],0))</f>
        <v>Traverse City</v>
      </c>
      <c r="H927" t="str">
        <f>INDEX(Stores[location_state],MATCH(Sales[[#This Row],[store_no]],Stores[store_no],0))</f>
        <v>Michigan</v>
      </c>
      <c r="I927">
        <f>INDEX(Stores[sqft],MATCH(Sales[[#This Row],[store_no]],Stores[store_no],0))</f>
        <v>158200</v>
      </c>
      <c r="J927" s="4" t="str">
        <f>INDEX(Departments[dept_name],MATCH(Sales[[#This Row],[dept_no]],Departments[dept_no],0))</f>
        <v>Toys</v>
      </c>
      <c r="K927" s="4" t="str">
        <f>CONCATENATE(Sales[[#This Row],[region]],Sales[[#This Row],[storetype]])</f>
        <v>1B</v>
      </c>
      <c r="L927" s="4">
        <f>INDEX(RegionStoreCount[Store Count],MATCH(Sales[[#This Row],[RegionStoretype]],RegionStoreCount[Region/Type],0))</f>
        <v>5</v>
      </c>
      <c r="M927" s="4">
        <f>AND(Sales[[#This Row],[date]]&lt;=TY_YTDMax,Sales[[#This Row],[date]]&gt;=TY_YTDMin)*Sales[[#This Row],[sales]]</f>
        <v>0</v>
      </c>
      <c r="N927" s="4">
        <f>AND(Sales[[#This Row],[date]]&lt;=LY_YTDMax,Sales[[#This Row],[date]]&gt;=LY_YTDMin)*Sales[[#This Row],[sales]]</f>
        <v>61464.9683</v>
      </c>
      <c r="O927" s="4">
        <f>AND(Sales[[#This Row],[date]]&gt;=YoY_Min,Sales[[#This Row],[date]]&lt;=TY_YTDMax)*(Sales[[#This Row],[sales]]/Sales[[#This Row],[sqft]])</f>
        <v>0</v>
      </c>
      <c r="P927" s="4">
        <f>SUMIF(Sales[RegionStoretype],Sales[[#This Row],[RegionStoretype]],Sales[YoY_SSF])/Sales[[#This Row],[Region_TypeCount]]</f>
        <v>68.518982968140051</v>
      </c>
    </row>
    <row r="928" spans="1:16" x14ac:dyDescent="0.25">
      <c r="A928" s="1">
        <v>42762</v>
      </c>
      <c r="B928">
        <v>11</v>
      </c>
      <c r="C928">
        <v>7</v>
      </c>
      <c r="D928">
        <v>67794.638500000001</v>
      </c>
      <c r="E928">
        <f>INDEX(Stores[region],MATCH(Sales[[#This Row],[store_no]],Stores[store_no],0))</f>
        <v>1</v>
      </c>
      <c r="F928" t="str">
        <f>INDEX(Stores[storetype],MATCH(Sales[[#This Row],[store_no]],Stores[store_no],0))</f>
        <v>A</v>
      </c>
      <c r="G928" t="str">
        <f>INDEX(Stores[location_city],MATCH(Sales[[#This Row],[store_no]],Stores[store_no],0))</f>
        <v>Cleveland</v>
      </c>
      <c r="H928" t="str">
        <f>INDEX(Stores[location_state],MATCH(Sales[[#This Row],[store_no]],Stores[store_no],0))</f>
        <v>Ohio</v>
      </c>
      <c r="I928">
        <f>INDEX(Stores[sqft],MATCH(Sales[[#This Row],[store_no]],Stores[store_no],0))</f>
        <v>192400</v>
      </c>
      <c r="J928" s="4" t="str">
        <f>INDEX(Departments[dept_name],MATCH(Sales[[#This Row],[dept_no]],Departments[dept_no],0))</f>
        <v>Electronics</v>
      </c>
      <c r="K928" s="4" t="str">
        <f>CONCATENATE(Sales[[#This Row],[region]],Sales[[#This Row],[storetype]])</f>
        <v>1A</v>
      </c>
      <c r="L928" s="4">
        <f>INDEX(RegionStoreCount[Store Count],MATCH(Sales[[#This Row],[RegionStoretype]],RegionStoreCount[Region/Type],0))</f>
        <v>5</v>
      </c>
      <c r="M928" s="4">
        <f>AND(Sales[[#This Row],[date]]&lt;=TY_YTDMax,Sales[[#This Row],[date]]&gt;=TY_YTDMin)*Sales[[#This Row],[sales]]</f>
        <v>0</v>
      </c>
      <c r="N928" s="4">
        <f>AND(Sales[[#This Row],[date]]&lt;=LY_YTDMax,Sales[[#This Row],[date]]&gt;=LY_YTDMin)*Sales[[#This Row],[sales]]</f>
        <v>67794.638500000001</v>
      </c>
      <c r="O928" s="4">
        <f>AND(Sales[[#This Row],[date]]&gt;=YoY_Min,Sales[[#This Row],[date]]&lt;=TY_YTDMax)*(Sales[[#This Row],[sales]]/Sales[[#This Row],[sqft]])</f>
        <v>0</v>
      </c>
      <c r="P928" s="4">
        <f>SUMIF(Sales[RegionStoretype],Sales[[#This Row],[RegionStoretype]],Sales[YoY_SSF])/Sales[[#This Row],[Region_TypeCount]]</f>
        <v>59.469551530910678</v>
      </c>
    </row>
    <row r="929" spans="1:16" x14ac:dyDescent="0.25">
      <c r="A929" s="1">
        <v>42762</v>
      </c>
      <c r="B929">
        <v>11</v>
      </c>
      <c r="C929">
        <v>10</v>
      </c>
      <c r="D929">
        <v>17571.248299999999</v>
      </c>
      <c r="E929">
        <f>INDEX(Stores[region],MATCH(Sales[[#This Row],[store_no]],Stores[store_no],0))</f>
        <v>1</v>
      </c>
      <c r="F929" t="str">
        <f>INDEX(Stores[storetype],MATCH(Sales[[#This Row],[store_no]],Stores[store_no],0))</f>
        <v>A</v>
      </c>
      <c r="G929" t="str">
        <f>INDEX(Stores[location_city],MATCH(Sales[[#This Row],[store_no]],Stores[store_no],0))</f>
        <v>Cleveland</v>
      </c>
      <c r="H929" t="str">
        <f>INDEX(Stores[location_state],MATCH(Sales[[#This Row],[store_no]],Stores[store_no],0))</f>
        <v>Ohio</v>
      </c>
      <c r="I929">
        <f>INDEX(Stores[sqft],MATCH(Sales[[#This Row],[store_no]],Stores[store_no],0))</f>
        <v>192400</v>
      </c>
      <c r="J929" s="4" t="str">
        <f>INDEX(Departments[dept_name],MATCH(Sales[[#This Row],[dept_no]],Departments[dept_no],0))</f>
        <v>Health</v>
      </c>
      <c r="K929" s="4" t="str">
        <f>CONCATENATE(Sales[[#This Row],[region]],Sales[[#This Row],[storetype]])</f>
        <v>1A</v>
      </c>
      <c r="L929" s="4">
        <f>INDEX(RegionStoreCount[Store Count],MATCH(Sales[[#This Row],[RegionStoretype]],RegionStoreCount[Region/Type],0))</f>
        <v>5</v>
      </c>
      <c r="M929" s="4">
        <f>AND(Sales[[#This Row],[date]]&lt;=TY_YTDMax,Sales[[#This Row],[date]]&gt;=TY_YTDMin)*Sales[[#This Row],[sales]]</f>
        <v>0</v>
      </c>
      <c r="N929" s="4">
        <f>AND(Sales[[#This Row],[date]]&lt;=LY_YTDMax,Sales[[#This Row],[date]]&gt;=LY_YTDMin)*Sales[[#This Row],[sales]]</f>
        <v>17571.248299999999</v>
      </c>
      <c r="O929" s="4">
        <f>AND(Sales[[#This Row],[date]]&gt;=YoY_Min,Sales[[#This Row],[date]]&lt;=TY_YTDMax)*(Sales[[#This Row],[sales]]/Sales[[#This Row],[sqft]])</f>
        <v>0</v>
      </c>
      <c r="P929" s="4">
        <f>SUMIF(Sales[RegionStoretype],Sales[[#This Row],[RegionStoretype]],Sales[YoY_SSF])/Sales[[#This Row],[Region_TypeCount]]</f>
        <v>59.469551530910678</v>
      </c>
    </row>
    <row r="930" spans="1:16" x14ac:dyDescent="0.25">
      <c r="A930" s="1">
        <v>42762</v>
      </c>
      <c r="B930">
        <v>11</v>
      </c>
      <c r="C930">
        <v>17</v>
      </c>
      <c r="D930">
        <v>51447.507600000004</v>
      </c>
      <c r="E930">
        <f>INDEX(Stores[region],MATCH(Sales[[#This Row],[store_no]],Stores[store_no],0))</f>
        <v>1</v>
      </c>
      <c r="F930" t="str">
        <f>INDEX(Stores[storetype],MATCH(Sales[[#This Row],[store_no]],Stores[store_no],0))</f>
        <v>A</v>
      </c>
      <c r="G930" t="str">
        <f>INDEX(Stores[location_city],MATCH(Sales[[#This Row],[store_no]],Stores[store_no],0))</f>
        <v>Cleveland</v>
      </c>
      <c r="H930" t="str">
        <f>INDEX(Stores[location_state],MATCH(Sales[[#This Row],[store_no]],Stores[store_no],0))</f>
        <v>Ohio</v>
      </c>
      <c r="I930">
        <f>INDEX(Stores[sqft],MATCH(Sales[[#This Row],[store_no]],Stores[store_no],0))</f>
        <v>192400</v>
      </c>
      <c r="J930" s="4" t="str">
        <f>INDEX(Departments[dept_name],MATCH(Sales[[#This Row],[dept_no]],Departments[dept_no],0))</f>
        <v>Shoes</v>
      </c>
      <c r="K930" s="4" t="str">
        <f>CONCATENATE(Sales[[#This Row],[region]],Sales[[#This Row],[storetype]])</f>
        <v>1A</v>
      </c>
      <c r="L930" s="4">
        <f>INDEX(RegionStoreCount[Store Count],MATCH(Sales[[#This Row],[RegionStoretype]],RegionStoreCount[Region/Type],0))</f>
        <v>5</v>
      </c>
      <c r="M930" s="4">
        <f>AND(Sales[[#This Row],[date]]&lt;=TY_YTDMax,Sales[[#This Row],[date]]&gt;=TY_YTDMin)*Sales[[#This Row],[sales]]</f>
        <v>0</v>
      </c>
      <c r="N930" s="4">
        <f>AND(Sales[[#This Row],[date]]&lt;=LY_YTDMax,Sales[[#This Row],[date]]&gt;=LY_YTDMin)*Sales[[#This Row],[sales]]</f>
        <v>51447.507600000004</v>
      </c>
      <c r="O930" s="4">
        <f>AND(Sales[[#This Row],[date]]&gt;=YoY_Min,Sales[[#This Row],[date]]&lt;=TY_YTDMax)*(Sales[[#This Row],[sales]]/Sales[[#This Row],[sqft]])</f>
        <v>0</v>
      </c>
      <c r="P930" s="4">
        <f>SUMIF(Sales[RegionStoretype],Sales[[#This Row],[RegionStoretype]],Sales[YoY_SSF])/Sales[[#This Row],[Region_TypeCount]]</f>
        <v>59.469551530910678</v>
      </c>
    </row>
    <row r="931" spans="1:16" x14ac:dyDescent="0.25">
      <c r="A931" s="1">
        <v>42762</v>
      </c>
      <c r="B931">
        <v>11</v>
      </c>
      <c r="C931">
        <v>18</v>
      </c>
      <c r="D931">
        <v>261647.342</v>
      </c>
      <c r="E931">
        <f>INDEX(Stores[region],MATCH(Sales[[#This Row],[store_no]],Stores[store_no],0))</f>
        <v>1</v>
      </c>
      <c r="F931" t="str">
        <f>INDEX(Stores[storetype],MATCH(Sales[[#This Row],[store_no]],Stores[store_no],0))</f>
        <v>A</v>
      </c>
      <c r="G931" t="str">
        <f>INDEX(Stores[location_city],MATCH(Sales[[#This Row],[store_no]],Stores[store_no],0))</f>
        <v>Cleveland</v>
      </c>
      <c r="H931" t="str">
        <f>INDEX(Stores[location_state],MATCH(Sales[[#This Row],[store_no]],Stores[store_no],0))</f>
        <v>Ohio</v>
      </c>
      <c r="I931">
        <f>INDEX(Stores[sqft],MATCH(Sales[[#This Row],[store_no]],Stores[store_no],0))</f>
        <v>192400</v>
      </c>
      <c r="J931" s="4" t="str">
        <f>INDEX(Departments[dept_name],MATCH(Sales[[#This Row],[dept_no]],Departments[dept_no],0))</f>
        <v>Sports</v>
      </c>
      <c r="K931" s="4" t="str">
        <f>CONCATENATE(Sales[[#This Row],[region]],Sales[[#This Row],[storetype]])</f>
        <v>1A</v>
      </c>
      <c r="L931" s="4">
        <f>INDEX(RegionStoreCount[Store Count],MATCH(Sales[[#This Row],[RegionStoretype]],RegionStoreCount[Region/Type],0))</f>
        <v>5</v>
      </c>
      <c r="M931" s="4">
        <f>AND(Sales[[#This Row],[date]]&lt;=TY_YTDMax,Sales[[#This Row],[date]]&gt;=TY_YTDMin)*Sales[[#This Row],[sales]]</f>
        <v>0</v>
      </c>
      <c r="N931" s="4">
        <f>AND(Sales[[#This Row],[date]]&lt;=LY_YTDMax,Sales[[#This Row],[date]]&gt;=LY_YTDMin)*Sales[[#This Row],[sales]]</f>
        <v>261647.342</v>
      </c>
      <c r="O931" s="4">
        <f>AND(Sales[[#This Row],[date]]&gt;=YoY_Min,Sales[[#This Row],[date]]&lt;=TY_YTDMax)*(Sales[[#This Row],[sales]]/Sales[[#This Row],[sqft]])</f>
        <v>0</v>
      </c>
      <c r="P931" s="4">
        <f>SUMIF(Sales[RegionStoretype],Sales[[#This Row],[RegionStoretype]],Sales[YoY_SSF])/Sales[[#This Row],[Region_TypeCount]]</f>
        <v>59.469551530910678</v>
      </c>
    </row>
    <row r="932" spans="1:16" x14ac:dyDescent="0.25">
      <c r="A932" s="1">
        <v>42762</v>
      </c>
      <c r="B932">
        <v>12</v>
      </c>
      <c r="C932">
        <v>4</v>
      </c>
      <c r="D932">
        <v>8944.8258000000005</v>
      </c>
      <c r="E932">
        <f>INDEX(Stores[region],MATCH(Sales[[#This Row],[store_no]],Stores[store_no],0))</f>
        <v>2</v>
      </c>
      <c r="F932" t="str">
        <f>INDEX(Stores[storetype],MATCH(Sales[[#This Row],[store_no]],Stores[store_no],0))</f>
        <v>B</v>
      </c>
      <c r="G932" t="str">
        <f>INDEX(Stores[location_city],MATCH(Sales[[#This Row],[store_no]],Stores[store_no],0))</f>
        <v>Indianapolis</v>
      </c>
      <c r="H932" t="str">
        <f>INDEX(Stores[location_state],MATCH(Sales[[#This Row],[store_no]],Stores[store_no],0))</f>
        <v>Indiana</v>
      </c>
      <c r="I932">
        <f>INDEX(Stores[sqft],MATCH(Sales[[#This Row],[store_no]],Stores[store_no],0))</f>
        <v>120800</v>
      </c>
      <c r="J932" s="4" t="str">
        <f>INDEX(Departments[dept_name],MATCH(Sales[[#This Row],[dept_no]],Departments[dept_no],0))</f>
        <v>Books</v>
      </c>
      <c r="K932" s="4" t="str">
        <f>CONCATENATE(Sales[[#This Row],[region]],Sales[[#This Row],[storetype]])</f>
        <v>2B</v>
      </c>
      <c r="L932" s="4">
        <f>INDEX(RegionStoreCount[Store Count],MATCH(Sales[[#This Row],[RegionStoretype]],RegionStoreCount[Region/Type],0))</f>
        <v>6</v>
      </c>
      <c r="M932" s="4">
        <f>AND(Sales[[#This Row],[date]]&lt;=TY_YTDMax,Sales[[#This Row],[date]]&gt;=TY_YTDMin)*Sales[[#This Row],[sales]]</f>
        <v>0</v>
      </c>
      <c r="N932" s="4">
        <f>AND(Sales[[#This Row],[date]]&lt;=LY_YTDMax,Sales[[#This Row],[date]]&gt;=LY_YTDMin)*Sales[[#This Row],[sales]]</f>
        <v>8944.8258000000005</v>
      </c>
      <c r="O932" s="4">
        <f>AND(Sales[[#This Row],[date]]&gt;=YoY_Min,Sales[[#This Row],[date]]&lt;=TY_YTDMax)*(Sales[[#This Row],[sales]]/Sales[[#This Row],[sqft]])</f>
        <v>0</v>
      </c>
      <c r="P932" s="4">
        <f>SUMIF(Sales[RegionStoretype],Sales[[#This Row],[RegionStoretype]],Sales[YoY_SSF])/Sales[[#This Row],[Region_TypeCount]]</f>
        <v>58.393757732919049</v>
      </c>
    </row>
    <row r="933" spans="1:16" x14ac:dyDescent="0.25">
      <c r="A933" s="1">
        <v>42762</v>
      </c>
      <c r="B933">
        <v>12</v>
      </c>
      <c r="C933">
        <v>14</v>
      </c>
      <c r="D933">
        <v>84550.543900000004</v>
      </c>
      <c r="E933">
        <f>INDEX(Stores[region],MATCH(Sales[[#This Row],[store_no]],Stores[store_no],0))</f>
        <v>2</v>
      </c>
      <c r="F933" t="str">
        <f>INDEX(Stores[storetype],MATCH(Sales[[#This Row],[store_no]],Stores[store_no],0))</f>
        <v>B</v>
      </c>
      <c r="G933" t="str">
        <f>INDEX(Stores[location_city],MATCH(Sales[[#This Row],[store_no]],Stores[store_no],0))</f>
        <v>Indianapolis</v>
      </c>
      <c r="H933" t="str">
        <f>INDEX(Stores[location_state],MATCH(Sales[[#This Row],[store_no]],Stores[store_no],0))</f>
        <v>Indiana</v>
      </c>
      <c r="I933">
        <f>INDEX(Stores[sqft],MATCH(Sales[[#This Row],[store_no]],Stores[store_no],0))</f>
        <v>120800</v>
      </c>
      <c r="J933" s="4" t="str">
        <f>INDEX(Departments[dept_name],MATCH(Sales[[#This Row],[dept_no]],Departments[dept_no],0))</f>
        <v>Movies</v>
      </c>
      <c r="K933" s="4" t="str">
        <f>CONCATENATE(Sales[[#This Row],[region]],Sales[[#This Row],[storetype]])</f>
        <v>2B</v>
      </c>
      <c r="L933" s="4">
        <f>INDEX(RegionStoreCount[Store Count],MATCH(Sales[[#This Row],[RegionStoretype]],RegionStoreCount[Region/Type],0))</f>
        <v>6</v>
      </c>
      <c r="M933" s="4">
        <f>AND(Sales[[#This Row],[date]]&lt;=TY_YTDMax,Sales[[#This Row],[date]]&gt;=TY_YTDMin)*Sales[[#This Row],[sales]]</f>
        <v>0</v>
      </c>
      <c r="N933" s="4">
        <f>AND(Sales[[#This Row],[date]]&lt;=LY_YTDMax,Sales[[#This Row],[date]]&gt;=LY_YTDMin)*Sales[[#This Row],[sales]]</f>
        <v>84550.543900000004</v>
      </c>
      <c r="O933" s="4">
        <f>AND(Sales[[#This Row],[date]]&gt;=YoY_Min,Sales[[#This Row],[date]]&lt;=TY_YTDMax)*(Sales[[#This Row],[sales]]/Sales[[#This Row],[sqft]])</f>
        <v>0</v>
      </c>
      <c r="P933" s="4">
        <f>SUMIF(Sales[RegionStoretype],Sales[[#This Row],[RegionStoretype]],Sales[YoY_SSF])/Sales[[#This Row],[Region_TypeCount]]</f>
        <v>58.393757732919049</v>
      </c>
    </row>
    <row r="934" spans="1:16" x14ac:dyDescent="0.25">
      <c r="A934" s="1">
        <v>42762</v>
      </c>
      <c r="B934">
        <v>12</v>
      </c>
      <c r="C934">
        <v>19</v>
      </c>
      <c r="D934">
        <v>32444.799999999999</v>
      </c>
      <c r="E934">
        <f>INDEX(Stores[region],MATCH(Sales[[#This Row],[store_no]],Stores[store_no],0))</f>
        <v>2</v>
      </c>
      <c r="F934" t="str">
        <f>INDEX(Stores[storetype],MATCH(Sales[[#This Row],[store_no]],Stores[store_no],0))</f>
        <v>B</v>
      </c>
      <c r="G934" t="str">
        <f>INDEX(Stores[location_city],MATCH(Sales[[#This Row],[store_no]],Stores[store_no],0))</f>
        <v>Indianapolis</v>
      </c>
      <c r="H934" t="str">
        <f>INDEX(Stores[location_state],MATCH(Sales[[#This Row],[store_no]],Stores[store_no],0))</f>
        <v>Indiana</v>
      </c>
      <c r="I934">
        <f>INDEX(Stores[sqft],MATCH(Sales[[#This Row],[store_no]],Stores[store_no],0))</f>
        <v>120800</v>
      </c>
      <c r="J934" s="4" t="str">
        <f>INDEX(Departments[dept_name],MATCH(Sales[[#This Row],[dept_no]],Departments[dept_no],0))</f>
        <v>Tools</v>
      </c>
      <c r="K934" s="4" t="str">
        <f>CONCATENATE(Sales[[#This Row],[region]],Sales[[#This Row],[storetype]])</f>
        <v>2B</v>
      </c>
      <c r="L934" s="4">
        <f>INDEX(RegionStoreCount[Store Count],MATCH(Sales[[#This Row],[RegionStoretype]],RegionStoreCount[Region/Type],0))</f>
        <v>6</v>
      </c>
      <c r="M934" s="4">
        <f>AND(Sales[[#This Row],[date]]&lt;=TY_YTDMax,Sales[[#This Row],[date]]&gt;=TY_YTDMin)*Sales[[#This Row],[sales]]</f>
        <v>0</v>
      </c>
      <c r="N934" s="4">
        <f>AND(Sales[[#This Row],[date]]&lt;=LY_YTDMax,Sales[[#This Row],[date]]&gt;=LY_YTDMin)*Sales[[#This Row],[sales]]</f>
        <v>32444.799999999999</v>
      </c>
      <c r="O934" s="4">
        <f>AND(Sales[[#This Row],[date]]&gt;=YoY_Min,Sales[[#This Row],[date]]&lt;=TY_YTDMax)*(Sales[[#This Row],[sales]]/Sales[[#This Row],[sqft]])</f>
        <v>0</v>
      </c>
      <c r="P934" s="4">
        <f>SUMIF(Sales[RegionStoretype],Sales[[#This Row],[RegionStoretype]],Sales[YoY_SSF])/Sales[[#This Row],[Region_TypeCount]]</f>
        <v>58.393757732919049</v>
      </c>
    </row>
    <row r="935" spans="1:16" x14ac:dyDescent="0.25">
      <c r="A935" s="1">
        <v>42762</v>
      </c>
      <c r="B935">
        <v>13</v>
      </c>
      <c r="C935">
        <v>5</v>
      </c>
      <c r="D935">
        <v>103266.54919999999</v>
      </c>
      <c r="E935">
        <f>INDEX(Stores[region],MATCH(Sales[[#This Row],[store_no]],Stores[store_no],0))</f>
        <v>3</v>
      </c>
      <c r="F935" t="str">
        <f>INDEX(Stores[storetype],MATCH(Sales[[#This Row],[store_no]],Stores[store_no],0))</f>
        <v>A</v>
      </c>
      <c r="G935" t="str">
        <f>INDEX(Stores[location_city],MATCH(Sales[[#This Row],[store_no]],Stores[store_no],0))</f>
        <v>Overland Park</v>
      </c>
      <c r="H935" t="str">
        <f>INDEX(Stores[location_state],MATCH(Sales[[#This Row],[store_no]],Stores[store_no],0))</f>
        <v>Kansas</v>
      </c>
      <c r="I935">
        <f>INDEX(Stores[sqft],MATCH(Sales[[#This Row],[store_no]],Stores[store_no],0))</f>
        <v>201000</v>
      </c>
      <c r="J935" s="4" t="str">
        <f>INDEX(Departments[dept_name],MATCH(Sales[[#This Row],[dept_no]],Departments[dept_no],0))</f>
        <v>Clothing</v>
      </c>
      <c r="K935" s="4" t="str">
        <f>CONCATENATE(Sales[[#This Row],[region]],Sales[[#This Row],[storetype]])</f>
        <v>3A</v>
      </c>
      <c r="L935" s="4">
        <f>INDEX(RegionStoreCount[Store Count],MATCH(Sales[[#This Row],[RegionStoretype]],RegionStoreCount[Region/Type],0))</f>
        <v>9</v>
      </c>
      <c r="M935" s="4">
        <f>AND(Sales[[#This Row],[date]]&lt;=TY_YTDMax,Sales[[#This Row],[date]]&gt;=TY_YTDMin)*Sales[[#This Row],[sales]]</f>
        <v>0</v>
      </c>
      <c r="N935" s="4">
        <f>AND(Sales[[#This Row],[date]]&lt;=LY_YTDMax,Sales[[#This Row],[date]]&gt;=LY_YTDMin)*Sales[[#This Row],[sales]]</f>
        <v>103266.54919999999</v>
      </c>
      <c r="O935" s="4">
        <f>AND(Sales[[#This Row],[date]]&gt;=YoY_Min,Sales[[#This Row],[date]]&lt;=TY_YTDMax)*(Sales[[#This Row],[sales]]/Sales[[#This Row],[sqft]])</f>
        <v>0</v>
      </c>
      <c r="P935" s="4">
        <f>SUMIF(Sales[RegionStoretype],Sales[[#This Row],[RegionStoretype]],Sales[YoY_SSF])/Sales[[#This Row],[Region_TypeCount]]</f>
        <v>53.603836561720975</v>
      </c>
    </row>
    <row r="936" spans="1:16" x14ac:dyDescent="0.25">
      <c r="A936" s="1">
        <v>42762</v>
      </c>
      <c r="B936">
        <v>13</v>
      </c>
      <c r="C936">
        <v>6</v>
      </c>
      <c r="D936">
        <v>58135.359500000006</v>
      </c>
      <c r="E936">
        <f>INDEX(Stores[region],MATCH(Sales[[#This Row],[store_no]],Stores[store_no],0))</f>
        <v>3</v>
      </c>
      <c r="F936" t="str">
        <f>INDEX(Stores[storetype],MATCH(Sales[[#This Row],[store_no]],Stores[store_no],0))</f>
        <v>A</v>
      </c>
      <c r="G936" t="str">
        <f>INDEX(Stores[location_city],MATCH(Sales[[#This Row],[store_no]],Stores[store_no],0))</f>
        <v>Overland Park</v>
      </c>
      <c r="H936" t="str">
        <f>INDEX(Stores[location_state],MATCH(Sales[[#This Row],[store_no]],Stores[store_no],0))</f>
        <v>Kansas</v>
      </c>
      <c r="I936">
        <f>INDEX(Stores[sqft],MATCH(Sales[[#This Row],[store_no]],Stores[store_no],0))</f>
        <v>201000</v>
      </c>
      <c r="J936" s="4" t="str">
        <f>INDEX(Departments[dept_name],MATCH(Sales[[#This Row],[dept_no]],Departments[dept_no],0))</f>
        <v>Computers</v>
      </c>
      <c r="K936" s="4" t="str">
        <f>CONCATENATE(Sales[[#This Row],[region]],Sales[[#This Row],[storetype]])</f>
        <v>3A</v>
      </c>
      <c r="L936" s="4">
        <f>INDEX(RegionStoreCount[Store Count],MATCH(Sales[[#This Row],[RegionStoretype]],RegionStoreCount[Region/Type],0))</f>
        <v>9</v>
      </c>
      <c r="M936" s="4">
        <f>AND(Sales[[#This Row],[date]]&lt;=TY_YTDMax,Sales[[#This Row],[date]]&gt;=TY_YTDMin)*Sales[[#This Row],[sales]]</f>
        <v>0</v>
      </c>
      <c r="N936" s="4">
        <f>AND(Sales[[#This Row],[date]]&lt;=LY_YTDMax,Sales[[#This Row],[date]]&gt;=LY_YTDMin)*Sales[[#This Row],[sales]]</f>
        <v>58135.359500000006</v>
      </c>
      <c r="O936" s="4">
        <f>AND(Sales[[#This Row],[date]]&gt;=YoY_Min,Sales[[#This Row],[date]]&lt;=TY_YTDMax)*(Sales[[#This Row],[sales]]/Sales[[#This Row],[sqft]])</f>
        <v>0</v>
      </c>
      <c r="P936" s="4">
        <f>SUMIF(Sales[RegionStoretype],Sales[[#This Row],[RegionStoretype]],Sales[YoY_SSF])/Sales[[#This Row],[Region_TypeCount]]</f>
        <v>53.603836561720975</v>
      </c>
    </row>
    <row r="937" spans="1:16" x14ac:dyDescent="0.25">
      <c r="A937" s="1">
        <v>42762</v>
      </c>
      <c r="B937">
        <v>13</v>
      </c>
      <c r="C937">
        <v>20</v>
      </c>
      <c r="D937">
        <v>121937.89870000001</v>
      </c>
      <c r="E937">
        <f>INDEX(Stores[region],MATCH(Sales[[#This Row],[store_no]],Stores[store_no],0))</f>
        <v>3</v>
      </c>
      <c r="F937" t="str">
        <f>INDEX(Stores[storetype],MATCH(Sales[[#This Row],[store_no]],Stores[store_no],0))</f>
        <v>A</v>
      </c>
      <c r="G937" t="str">
        <f>INDEX(Stores[location_city],MATCH(Sales[[#This Row],[store_no]],Stores[store_no],0))</f>
        <v>Overland Park</v>
      </c>
      <c r="H937" t="str">
        <f>INDEX(Stores[location_state],MATCH(Sales[[#This Row],[store_no]],Stores[store_no],0))</f>
        <v>Kansas</v>
      </c>
      <c r="I937">
        <f>INDEX(Stores[sqft],MATCH(Sales[[#This Row],[store_no]],Stores[store_no],0))</f>
        <v>201000</v>
      </c>
      <c r="J937" s="4" t="str">
        <f>INDEX(Departments[dept_name],MATCH(Sales[[#This Row],[dept_no]],Departments[dept_no],0))</f>
        <v>Toys</v>
      </c>
      <c r="K937" s="4" t="str">
        <f>CONCATENATE(Sales[[#This Row],[region]],Sales[[#This Row],[storetype]])</f>
        <v>3A</v>
      </c>
      <c r="L937" s="4">
        <f>INDEX(RegionStoreCount[Store Count],MATCH(Sales[[#This Row],[RegionStoretype]],RegionStoreCount[Region/Type],0))</f>
        <v>9</v>
      </c>
      <c r="M937" s="4">
        <f>AND(Sales[[#This Row],[date]]&lt;=TY_YTDMax,Sales[[#This Row],[date]]&gt;=TY_YTDMin)*Sales[[#This Row],[sales]]</f>
        <v>0</v>
      </c>
      <c r="N937" s="4">
        <f>AND(Sales[[#This Row],[date]]&lt;=LY_YTDMax,Sales[[#This Row],[date]]&gt;=LY_YTDMin)*Sales[[#This Row],[sales]]</f>
        <v>121937.89870000001</v>
      </c>
      <c r="O937" s="4">
        <f>AND(Sales[[#This Row],[date]]&gt;=YoY_Min,Sales[[#This Row],[date]]&lt;=TY_YTDMax)*(Sales[[#This Row],[sales]]/Sales[[#This Row],[sqft]])</f>
        <v>0</v>
      </c>
      <c r="P937" s="4">
        <f>SUMIF(Sales[RegionStoretype],Sales[[#This Row],[RegionStoretype]],Sales[YoY_SSF])/Sales[[#This Row],[Region_TypeCount]]</f>
        <v>53.603836561720975</v>
      </c>
    </row>
    <row r="938" spans="1:16" x14ac:dyDescent="0.25">
      <c r="A938" s="1">
        <v>42762</v>
      </c>
      <c r="B938">
        <v>14</v>
      </c>
      <c r="C938">
        <v>4</v>
      </c>
      <c r="D938">
        <v>7828.1587999999992</v>
      </c>
      <c r="E938">
        <f>INDEX(Stores[region],MATCH(Sales[[#This Row],[store_no]],Stores[store_no],0))</f>
        <v>3</v>
      </c>
      <c r="F938" t="str">
        <f>INDEX(Stores[storetype],MATCH(Sales[[#This Row],[store_no]],Stores[store_no],0))</f>
        <v>A</v>
      </c>
      <c r="G938" t="str">
        <f>INDEX(Stores[location_city],MATCH(Sales[[#This Row],[store_no]],Stores[store_no],0))</f>
        <v>Bismarck</v>
      </c>
      <c r="H938" t="str">
        <f>INDEX(Stores[location_state],MATCH(Sales[[#This Row],[store_no]],Stores[store_no],0))</f>
        <v>North Dakota</v>
      </c>
      <c r="I938">
        <f>INDEX(Stores[sqft],MATCH(Sales[[#This Row],[store_no]],Stores[store_no],0))</f>
        <v>96400</v>
      </c>
      <c r="J938" s="4" t="str">
        <f>INDEX(Departments[dept_name],MATCH(Sales[[#This Row],[dept_no]],Departments[dept_no],0))</f>
        <v>Books</v>
      </c>
      <c r="K938" s="4" t="str">
        <f>CONCATENATE(Sales[[#This Row],[region]],Sales[[#This Row],[storetype]])</f>
        <v>3A</v>
      </c>
      <c r="L938" s="4">
        <f>INDEX(RegionStoreCount[Store Count],MATCH(Sales[[#This Row],[RegionStoretype]],RegionStoreCount[Region/Type],0))</f>
        <v>9</v>
      </c>
      <c r="M938" s="4">
        <f>AND(Sales[[#This Row],[date]]&lt;=TY_YTDMax,Sales[[#This Row],[date]]&gt;=TY_YTDMin)*Sales[[#This Row],[sales]]</f>
        <v>0</v>
      </c>
      <c r="N938" s="4">
        <f>AND(Sales[[#This Row],[date]]&lt;=LY_YTDMax,Sales[[#This Row],[date]]&gt;=LY_YTDMin)*Sales[[#This Row],[sales]]</f>
        <v>7828.1587999999992</v>
      </c>
      <c r="O938" s="4">
        <f>AND(Sales[[#This Row],[date]]&gt;=YoY_Min,Sales[[#This Row],[date]]&lt;=TY_YTDMax)*(Sales[[#This Row],[sales]]/Sales[[#This Row],[sqft]])</f>
        <v>0</v>
      </c>
      <c r="P938" s="4">
        <f>SUMIF(Sales[RegionStoretype],Sales[[#This Row],[RegionStoretype]],Sales[YoY_SSF])/Sales[[#This Row],[Region_TypeCount]]</f>
        <v>53.603836561720975</v>
      </c>
    </row>
    <row r="939" spans="1:16" x14ac:dyDescent="0.25">
      <c r="A939" s="1">
        <v>42762</v>
      </c>
      <c r="B939">
        <v>14</v>
      </c>
      <c r="C939">
        <v>8</v>
      </c>
      <c r="D939">
        <v>29814.665799999995</v>
      </c>
      <c r="E939">
        <f>INDEX(Stores[region],MATCH(Sales[[#This Row],[store_no]],Stores[store_no],0))</f>
        <v>3</v>
      </c>
      <c r="F939" t="str">
        <f>INDEX(Stores[storetype],MATCH(Sales[[#This Row],[store_no]],Stores[store_no],0))</f>
        <v>A</v>
      </c>
      <c r="G939" t="str">
        <f>INDEX(Stores[location_city],MATCH(Sales[[#This Row],[store_no]],Stores[store_no],0))</f>
        <v>Bismarck</v>
      </c>
      <c r="H939" t="str">
        <f>INDEX(Stores[location_state],MATCH(Sales[[#This Row],[store_no]],Stores[store_no],0))</f>
        <v>North Dakota</v>
      </c>
      <c r="I939">
        <f>INDEX(Stores[sqft],MATCH(Sales[[#This Row],[store_no]],Stores[store_no],0))</f>
        <v>96400</v>
      </c>
      <c r="J939" s="4" t="str">
        <f>INDEX(Departments[dept_name],MATCH(Sales[[#This Row],[dept_no]],Departments[dept_no],0))</f>
        <v>Games</v>
      </c>
      <c r="K939" s="4" t="str">
        <f>CONCATENATE(Sales[[#This Row],[region]],Sales[[#This Row],[storetype]])</f>
        <v>3A</v>
      </c>
      <c r="L939" s="4">
        <f>INDEX(RegionStoreCount[Store Count],MATCH(Sales[[#This Row],[RegionStoretype]],RegionStoreCount[Region/Type],0))</f>
        <v>9</v>
      </c>
      <c r="M939" s="4">
        <f>AND(Sales[[#This Row],[date]]&lt;=TY_YTDMax,Sales[[#This Row],[date]]&gt;=TY_YTDMin)*Sales[[#This Row],[sales]]</f>
        <v>0</v>
      </c>
      <c r="N939" s="4">
        <f>AND(Sales[[#This Row],[date]]&lt;=LY_YTDMax,Sales[[#This Row],[date]]&gt;=LY_YTDMin)*Sales[[#This Row],[sales]]</f>
        <v>29814.665799999995</v>
      </c>
      <c r="O939" s="4">
        <f>AND(Sales[[#This Row],[date]]&gt;=YoY_Min,Sales[[#This Row],[date]]&lt;=TY_YTDMax)*(Sales[[#This Row],[sales]]/Sales[[#This Row],[sqft]])</f>
        <v>0</v>
      </c>
      <c r="P939" s="4">
        <f>SUMIF(Sales[RegionStoretype],Sales[[#This Row],[RegionStoretype]],Sales[YoY_SSF])/Sales[[#This Row],[Region_TypeCount]]</f>
        <v>53.603836561720975</v>
      </c>
    </row>
    <row r="940" spans="1:16" x14ac:dyDescent="0.25">
      <c r="A940" s="1">
        <v>42762</v>
      </c>
      <c r="B940">
        <v>15</v>
      </c>
      <c r="C940">
        <v>4</v>
      </c>
      <c r="D940">
        <v>18912.0488</v>
      </c>
      <c r="E940">
        <f>INDEX(Stores[region],MATCH(Sales[[#This Row],[store_no]],Stores[store_no],0))</f>
        <v>2</v>
      </c>
      <c r="F940" t="str">
        <f>INDEX(Stores[storetype],MATCH(Sales[[#This Row],[store_no]],Stores[store_no],0))</f>
        <v>B</v>
      </c>
      <c r="G940" t="str">
        <f>INDEX(Stores[location_city],MATCH(Sales[[#This Row],[store_no]],Stores[store_no],0))</f>
        <v>Rochester</v>
      </c>
      <c r="H940" t="str">
        <f>INDEX(Stores[location_state],MATCH(Sales[[#This Row],[store_no]],Stores[store_no],0))</f>
        <v>Minnesota</v>
      </c>
      <c r="I940">
        <f>INDEX(Stores[sqft],MATCH(Sales[[#This Row],[store_no]],Stores[store_no],0))</f>
        <v>128100</v>
      </c>
      <c r="J940" s="4" t="str">
        <f>INDEX(Departments[dept_name],MATCH(Sales[[#This Row],[dept_no]],Departments[dept_no],0))</f>
        <v>Books</v>
      </c>
      <c r="K940" s="4" t="str">
        <f>CONCATENATE(Sales[[#This Row],[region]],Sales[[#This Row],[storetype]])</f>
        <v>2B</v>
      </c>
      <c r="L940" s="4">
        <f>INDEX(RegionStoreCount[Store Count],MATCH(Sales[[#This Row],[RegionStoretype]],RegionStoreCount[Region/Type],0))</f>
        <v>6</v>
      </c>
      <c r="M940" s="4">
        <f>AND(Sales[[#This Row],[date]]&lt;=TY_YTDMax,Sales[[#This Row],[date]]&gt;=TY_YTDMin)*Sales[[#This Row],[sales]]</f>
        <v>0</v>
      </c>
      <c r="N940" s="4">
        <f>AND(Sales[[#This Row],[date]]&lt;=LY_YTDMax,Sales[[#This Row],[date]]&gt;=LY_YTDMin)*Sales[[#This Row],[sales]]</f>
        <v>18912.0488</v>
      </c>
      <c r="O940" s="4">
        <f>AND(Sales[[#This Row],[date]]&gt;=YoY_Min,Sales[[#This Row],[date]]&lt;=TY_YTDMax)*(Sales[[#This Row],[sales]]/Sales[[#This Row],[sqft]])</f>
        <v>0</v>
      </c>
      <c r="P940" s="4">
        <f>SUMIF(Sales[RegionStoretype],Sales[[#This Row],[RegionStoretype]],Sales[YoY_SSF])/Sales[[#This Row],[Region_TypeCount]]</f>
        <v>58.393757732919049</v>
      </c>
    </row>
    <row r="941" spans="1:16" x14ac:dyDescent="0.25">
      <c r="A941" s="1">
        <v>42762</v>
      </c>
      <c r="B941">
        <v>15</v>
      </c>
      <c r="C941">
        <v>9</v>
      </c>
      <c r="D941">
        <v>13005.894899999999</v>
      </c>
      <c r="E941">
        <f>INDEX(Stores[region],MATCH(Sales[[#This Row],[store_no]],Stores[store_no],0))</f>
        <v>2</v>
      </c>
      <c r="F941" t="str">
        <f>INDEX(Stores[storetype],MATCH(Sales[[#This Row],[store_no]],Stores[store_no],0))</f>
        <v>B</v>
      </c>
      <c r="G941" t="str">
        <f>INDEX(Stores[location_city],MATCH(Sales[[#This Row],[store_no]],Stores[store_no],0))</f>
        <v>Rochester</v>
      </c>
      <c r="H941" t="str">
        <f>INDEX(Stores[location_state],MATCH(Sales[[#This Row],[store_no]],Stores[store_no],0))</f>
        <v>Minnesota</v>
      </c>
      <c r="I941">
        <f>INDEX(Stores[sqft],MATCH(Sales[[#This Row],[store_no]],Stores[store_no],0))</f>
        <v>128100</v>
      </c>
      <c r="J941" s="4" t="str">
        <f>INDEX(Departments[dept_name],MATCH(Sales[[#This Row],[dept_no]],Departments[dept_no],0))</f>
        <v>Garden</v>
      </c>
      <c r="K941" s="4" t="str">
        <f>CONCATENATE(Sales[[#This Row],[region]],Sales[[#This Row],[storetype]])</f>
        <v>2B</v>
      </c>
      <c r="L941" s="4">
        <f>INDEX(RegionStoreCount[Store Count],MATCH(Sales[[#This Row],[RegionStoretype]],RegionStoreCount[Region/Type],0))</f>
        <v>6</v>
      </c>
      <c r="M941" s="4">
        <f>AND(Sales[[#This Row],[date]]&lt;=TY_YTDMax,Sales[[#This Row],[date]]&gt;=TY_YTDMin)*Sales[[#This Row],[sales]]</f>
        <v>0</v>
      </c>
      <c r="N941" s="4">
        <f>AND(Sales[[#This Row],[date]]&lt;=LY_YTDMax,Sales[[#This Row],[date]]&gt;=LY_YTDMin)*Sales[[#This Row],[sales]]</f>
        <v>13005.894899999999</v>
      </c>
      <c r="O941" s="4">
        <f>AND(Sales[[#This Row],[date]]&gt;=YoY_Min,Sales[[#This Row],[date]]&lt;=TY_YTDMax)*(Sales[[#This Row],[sales]]/Sales[[#This Row],[sqft]])</f>
        <v>0</v>
      </c>
      <c r="P941" s="4">
        <f>SUMIF(Sales[RegionStoretype],Sales[[#This Row],[RegionStoretype]],Sales[YoY_SSF])/Sales[[#This Row],[Region_TypeCount]]</f>
        <v>58.393757732919049</v>
      </c>
    </row>
    <row r="942" spans="1:16" x14ac:dyDescent="0.25">
      <c r="A942" s="1">
        <v>42762</v>
      </c>
      <c r="B942">
        <v>15</v>
      </c>
      <c r="C942">
        <v>10</v>
      </c>
      <c r="D942">
        <v>10342.222300000001</v>
      </c>
      <c r="E942">
        <f>INDEX(Stores[region],MATCH(Sales[[#This Row],[store_no]],Stores[store_no],0))</f>
        <v>2</v>
      </c>
      <c r="F942" t="str">
        <f>INDEX(Stores[storetype],MATCH(Sales[[#This Row],[store_no]],Stores[store_no],0))</f>
        <v>B</v>
      </c>
      <c r="G942" t="str">
        <f>INDEX(Stores[location_city],MATCH(Sales[[#This Row],[store_no]],Stores[store_no],0))</f>
        <v>Rochester</v>
      </c>
      <c r="H942" t="str">
        <f>INDEX(Stores[location_state],MATCH(Sales[[#This Row],[store_no]],Stores[store_no],0))</f>
        <v>Minnesota</v>
      </c>
      <c r="I942">
        <f>INDEX(Stores[sqft],MATCH(Sales[[#This Row],[store_no]],Stores[store_no],0))</f>
        <v>128100</v>
      </c>
      <c r="J942" s="4" t="str">
        <f>INDEX(Departments[dept_name],MATCH(Sales[[#This Row],[dept_no]],Departments[dept_no],0))</f>
        <v>Health</v>
      </c>
      <c r="K942" s="4" t="str">
        <f>CONCATENATE(Sales[[#This Row],[region]],Sales[[#This Row],[storetype]])</f>
        <v>2B</v>
      </c>
      <c r="L942" s="4">
        <f>INDEX(RegionStoreCount[Store Count],MATCH(Sales[[#This Row],[RegionStoretype]],RegionStoreCount[Region/Type],0))</f>
        <v>6</v>
      </c>
      <c r="M942" s="4">
        <f>AND(Sales[[#This Row],[date]]&lt;=TY_YTDMax,Sales[[#This Row],[date]]&gt;=TY_YTDMin)*Sales[[#This Row],[sales]]</f>
        <v>0</v>
      </c>
      <c r="N942" s="4">
        <f>AND(Sales[[#This Row],[date]]&lt;=LY_YTDMax,Sales[[#This Row],[date]]&gt;=LY_YTDMin)*Sales[[#This Row],[sales]]</f>
        <v>10342.222300000001</v>
      </c>
      <c r="O942" s="4">
        <f>AND(Sales[[#This Row],[date]]&gt;=YoY_Min,Sales[[#This Row],[date]]&lt;=TY_YTDMax)*(Sales[[#This Row],[sales]]/Sales[[#This Row],[sqft]])</f>
        <v>0</v>
      </c>
      <c r="P942" s="4">
        <f>SUMIF(Sales[RegionStoretype],Sales[[#This Row],[RegionStoretype]],Sales[YoY_SSF])/Sales[[#This Row],[Region_TypeCount]]</f>
        <v>58.393757732919049</v>
      </c>
    </row>
    <row r="943" spans="1:16" x14ac:dyDescent="0.25">
      <c r="A943" s="1">
        <v>42762</v>
      </c>
      <c r="B943">
        <v>16</v>
      </c>
      <c r="C943">
        <v>5</v>
      </c>
      <c r="D943">
        <v>123798.27500000001</v>
      </c>
      <c r="E943">
        <f>INDEX(Stores[region],MATCH(Sales[[#This Row],[store_no]],Stores[store_no],0))</f>
        <v>2</v>
      </c>
      <c r="F943" t="str">
        <f>INDEX(Stores[storetype],MATCH(Sales[[#This Row],[store_no]],Stores[store_no],0))</f>
        <v>B</v>
      </c>
      <c r="G943" t="str">
        <f>INDEX(Stores[location_city],MATCH(Sales[[#This Row],[store_no]],Stores[store_no],0))</f>
        <v>Saint Paul</v>
      </c>
      <c r="H943" t="str">
        <f>INDEX(Stores[location_state],MATCH(Sales[[#This Row],[store_no]],Stores[store_no],0))</f>
        <v>Minnesota</v>
      </c>
      <c r="I943">
        <f>INDEX(Stores[sqft],MATCH(Sales[[#This Row],[store_no]],Stores[store_no],0))</f>
        <v>180400</v>
      </c>
      <c r="J943" s="4" t="str">
        <f>INDEX(Departments[dept_name],MATCH(Sales[[#This Row],[dept_no]],Departments[dept_no],0))</f>
        <v>Clothing</v>
      </c>
      <c r="K943" s="4" t="str">
        <f>CONCATENATE(Sales[[#This Row],[region]],Sales[[#This Row],[storetype]])</f>
        <v>2B</v>
      </c>
      <c r="L943" s="4">
        <f>INDEX(RegionStoreCount[Store Count],MATCH(Sales[[#This Row],[RegionStoretype]],RegionStoreCount[Region/Type],0))</f>
        <v>6</v>
      </c>
      <c r="M943" s="4">
        <f>AND(Sales[[#This Row],[date]]&lt;=TY_YTDMax,Sales[[#This Row],[date]]&gt;=TY_YTDMin)*Sales[[#This Row],[sales]]</f>
        <v>0</v>
      </c>
      <c r="N943" s="4">
        <f>AND(Sales[[#This Row],[date]]&lt;=LY_YTDMax,Sales[[#This Row],[date]]&gt;=LY_YTDMin)*Sales[[#This Row],[sales]]</f>
        <v>123798.27500000001</v>
      </c>
      <c r="O943" s="4">
        <f>AND(Sales[[#This Row],[date]]&gt;=YoY_Min,Sales[[#This Row],[date]]&lt;=TY_YTDMax)*(Sales[[#This Row],[sales]]/Sales[[#This Row],[sqft]])</f>
        <v>0</v>
      </c>
      <c r="P943" s="4">
        <f>SUMIF(Sales[RegionStoretype],Sales[[#This Row],[RegionStoretype]],Sales[YoY_SSF])/Sales[[#This Row],[Region_TypeCount]]</f>
        <v>58.393757732919049</v>
      </c>
    </row>
    <row r="944" spans="1:16" x14ac:dyDescent="0.25">
      <c r="A944" s="1">
        <v>42762</v>
      </c>
      <c r="B944">
        <v>16</v>
      </c>
      <c r="C944">
        <v>6</v>
      </c>
      <c r="D944">
        <v>29815.173900000005</v>
      </c>
      <c r="E944">
        <f>INDEX(Stores[region],MATCH(Sales[[#This Row],[store_no]],Stores[store_no],0))</f>
        <v>2</v>
      </c>
      <c r="F944" t="str">
        <f>INDEX(Stores[storetype],MATCH(Sales[[#This Row],[store_no]],Stores[store_no],0))</f>
        <v>B</v>
      </c>
      <c r="G944" t="str">
        <f>INDEX(Stores[location_city],MATCH(Sales[[#This Row],[store_no]],Stores[store_no],0))</f>
        <v>Saint Paul</v>
      </c>
      <c r="H944" t="str">
        <f>INDEX(Stores[location_state],MATCH(Sales[[#This Row],[store_no]],Stores[store_no],0))</f>
        <v>Minnesota</v>
      </c>
      <c r="I944">
        <f>INDEX(Stores[sqft],MATCH(Sales[[#This Row],[store_no]],Stores[store_no],0))</f>
        <v>180400</v>
      </c>
      <c r="J944" s="4" t="str">
        <f>INDEX(Departments[dept_name],MATCH(Sales[[#This Row],[dept_no]],Departments[dept_no],0))</f>
        <v>Computers</v>
      </c>
      <c r="K944" s="4" t="str">
        <f>CONCATENATE(Sales[[#This Row],[region]],Sales[[#This Row],[storetype]])</f>
        <v>2B</v>
      </c>
      <c r="L944" s="4">
        <f>INDEX(RegionStoreCount[Store Count],MATCH(Sales[[#This Row],[RegionStoretype]],RegionStoreCount[Region/Type],0))</f>
        <v>6</v>
      </c>
      <c r="M944" s="4">
        <f>AND(Sales[[#This Row],[date]]&lt;=TY_YTDMax,Sales[[#This Row],[date]]&gt;=TY_YTDMin)*Sales[[#This Row],[sales]]</f>
        <v>0</v>
      </c>
      <c r="N944" s="4">
        <f>AND(Sales[[#This Row],[date]]&lt;=LY_YTDMax,Sales[[#This Row],[date]]&gt;=LY_YTDMin)*Sales[[#This Row],[sales]]</f>
        <v>29815.173900000005</v>
      </c>
      <c r="O944" s="4">
        <f>AND(Sales[[#This Row],[date]]&gt;=YoY_Min,Sales[[#This Row],[date]]&lt;=TY_YTDMax)*(Sales[[#This Row],[sales]]/Sales[[#This Row],[sqft]])</f>
        <v>0</v>
      </c>
      <c r="P944" s="4">
        <f>SUMIF(Sales[RegionStoretype],Sales[[#This Row],[RegionStoretype]],Sales[YoY_SSF])/Sales[[#This Row],[Region_TypeCount]]</f>
        <v>58.393757732919049</v>
      </c>
    </row>
    <row r="945" spans="1:16" x14ac:dyDescent="0.25">
      <c r="A945" s="1">
        <v>42762</v>
      </c>
      <c r="B945">
        <v>16</v>
      </c>
      <c r="C945">
        <v>7</v>
      </c>
      <c r="D945">
        <v>45746.637300000002</v>
      </c>
      <c r="E945">
        <f>INDEX(Stores[region],MATCH(Sales[[#This Row],[store_no]],Stores[store_no],0))</f>
        <v>2</v>
      </c>
      <c r="F945" t="str">
        <f>INDEX(Stores[storetype],MATCH(Sales[[#This Row],[store_no]],Stores[store_no],0))</f>
        <v>B</v>
      </c>
      <c r="G945" t="str">
        <f>INDEX(Stores[location_city],MATCH(Sales[[#This Row],[store_no]],Stores[store_no],0))</f>
        <v>Saint Paul</v>
      </c>
      <c r="H945" t="str">
        <f>INDEX(Stores[location_state],MATCH(Sales[[#This Row],[store_no]],Stores[store_no],0))</f>
        <v>Minnesota</v>
      </c>
      <c r="I945">
        <f>INDEX(Stores[sqft],MATCH(Sales[[#This Row],[store_no]],Stores[store_no],0))</f>
        <v>180400</v>
      </c>
      <c r="J945" s="4" t="str">
        <f>INDEX(Departments[dept_name],MATCH(Sales[[#This Row],[dept_no]],Departments[dept_no],0))</f>
        <v>Electronics</v>
      </c>
      <c r="K945" s="4" t="str">
        <f>CONCATENATE(Sales[[#This Row],[region]],Sales[[#This Row],[storetype]])</f>
        <v>2B</v>
      </c>
      <c r="L945" s="4">
        <f>INDEX(RegionStoreCount[Store Count],MATCH(Sales[[#This Row],[RegionStoretype]],RegionStoreCount[Region/Type],0))</f>
        <v>6</v>
      </c>
      <c r="M945" s="4">
        <f>AND(Sales[[#This Row],[date]]&lt;=TY_YTDMax,Sales[[#This Row],[date]]&gt;=TY_YTDMin)*Sales[[#This Row],[sales]]</f>
        <v>0</v>
      </c>
      <c r="N945" s="4">
        <f>AND(Sales[[#This Row],[date]]&lt;=LY_YTDMax,Sales[[#This Row],[date]]&gt;=LY_YTDMin)*Sales[[#This Row],[sales]]</f>
        <v>45746.637300000002</v>
      </c>
      <c r="O945" s="4">
        <f>AND(Sales[[#This Row],[date]]&gt;=YoY_Min,Sales[[#This Row],[date]]&lt;=TY_YTDMax)*(Sales[[#This Row],[sales]]/Sales[[#This Row],[sqft]])</f>
        <v>0</v>
      </c>
      <c r="P945" s="4">
        <f>SUMIF(Sales[RegionStoretype],Sales[[#This Row],[RegionStoretype]],Sales[YoY_SSF])/Sales[[#This Row],[Region_TypeCount]]</f>
        <v>58.393757732919049</v>
      </c>
    </row>
    <row r="946" spans="1:16" x14ac:dyDescent="0.25">
      <c r="A946" s="1">
        <v>42762</v>
      </c>
      <c r="B946">
        <v>16</v>
      </c>
      <c r="C946">
        <v>9</v>
      </c>
      <c r="D946">
        <v>19778.501799999998</v>
      </c>
      <c r="E946">
        <f>INDEX(Stores[region],MATCH(Sales[[#This Row],[store_no]],Stores[store_no],0))</f>
        <v>2</v>
      </c>
      <c r="F946" t="str">
        <f>INDEX(Stores[storetype],MATCH(Sales[[#This Row],[store_no]],Stores[store_no],0))</f>
        <v>B</v>
      </c>
      <c r="G946" t="str">
        <f>INDEX(Stores[location_city],MATCH(Sales[[#This Row],[store_no]],Stores[store_no],0))</f>
        <v>Saint Paul</v>
      </c>
      <c r="H946" t="str">
        <f>INDEX(Stores[location_state],MATCH(Sales[[#This Row],[store_no]],Stores[store_no],0))</f>
        <v>Minnesota</v>
      </c>
      <c r="I946">
        <f>INDEX(Stores[sqft],MATCH(Sales[[#This Row],[store_no]],Stores[store_no],0))</f>
        <v>180400</v>
      </c>
      <c r="J946" s="4" t="str">
        <f>INDEX(Departments[dept_name],MATCH(Sales[[#This Row],[dept_no]],Departments[dept_no],0))</f>
        <v>Garden</v>
      </c>
      <c r="K946" s="4" t="str">
        <f>CONCATENATE(Sales[[#This Row],[region]],Sales[[#This Row],[storetype]])</f>
        <v>2B</v>
      </c>
      <c r="L946" s="4">
        <f>INDEX(RegionStoreCount[Store Count],MATCH(Sales[[#This Row],[RegionStoretype]],RegionStoreCount[Region/Type],0))</f>
        <v>6</v>
      </c>
      <c r="M946" s="4">
        <f>AND(Sales[[#This Row],[date]]&lt;=TY_YTDMax,Sales[[#This Row],[date]]&gt;=TY_YTDMin)*Sales[[#This Row],[sales]]</f>
        <v>0</v>
      </c>
      <c r="N946" s="4">
        <f>AND(Sales[[#This Row],[date]]&lt;=LY_YTDMax,Sales[[#This Row],[date]]&gt;=LY_YTDMin)*Sales[[#This Row],[sales]]</f>
        <v>19778.501799999998</v>
      </c>
      <c r="O946" s="4">
        <f>AND(Sales[[#This Row],[date]]&gt;=YoY_Min,Sales[[#This Row],[date]]&lt;=TY_YTDMax)*(Sales[[#This Row],[sales]]/Sales[[#This Row],[sqft]])</f>
        <v>0</v>
      </c>
      <c r="P946" s="4">
        <f>SUMIF(Sales[RegionStoretype],Sales[[#This Row],[RegionStoretype]],Sales[YoY_SSF])/Sales[[#This Row],[Region_TypeCount]]</f>
        <v>58.393757732919049</v>
      </c>
    </row>
    <row r="947" spans="1:16" x14ac:dyDescent="0.25">
      <c r="A947" s="1">
        <v>42762</v>
      </c>
      <c r="B947">
        <v>16</v>
      </c>
      <c r="C947">
        <v>11</v>
      </c>
      <c r="D947">
        <v>24337.5524</v>
      </c>
      <c r="E947">
        <f>INDEX(Stores[region],MATCH(Sales[[#This Row],[store_no]],Stores[store_no],0))</f>
        <v>2</v>
      </c>
      <c r="F947" t="str">
        <f>INDEX(Stores[storetype],MATCH(Sales[[#This Row],[store_no]],Stores[store_no],0))</f>
        <v>B</v>
      </c>
      <c r="G947" t="str">
        <f>INDEX(Stores[location_city],MATCH(Sales[[#This Row],[store_no]],Stores[store_no],0))</f>
        <v>Saint Paul</v>
      </c>
      <c r="H947" t="str">
        <f>INDEX(Stores[location_state],MATCH(Sales[[#This Row],[store_no]],Stores[store_no],0))</f>
        <v>Minnesota</v>
      </c>
      <c r="I947">
        <f>INDEX(Stores[sqft],MATCH(Sales[[#This Row],[store_no]],Stores[store_no],0))</f>
        <v>180400</v>
      </c>
      <c r="J947" s="4" t="str">
        <f>INDEX(Departments[dept_name],MATCH(Sales[[#This Row],[dept_no]],Departments[dept_no],0))</f>
        <v>Home</v>
      </c>
      <c r="K947" s="4" t="str">
        <f>CONCATENATE(Sales[[#This Row],[region]],Sales[[#This Row],[storetype]])</f>
        <v>2B</v>
      </c>
      <c r="L947" s="4">
        <f>INDEX(RegionStoreCount[Store Count],MATCH(Sales[[#This Row],[RegionStoretype]],RegionStoreCount[Region/Type],0))</f>
        <v>6</v>
      </c>
      <c r="M947" s="4">
        <f>AND(Sales[[#This Row],[date]]&lt;=TY_YTDMax,Sales[[#This Row],[date]]&gt;=TY_YTDMin)*Sales[[#This Row],[sales]]</f>
        <v>0</v>
      </c>
      <c r="N947" s="4">
        <f>AND(Sales[[#This Row],[date]]&lt;=LY_YTDMax,Sales[[#This Row],[date]]&gt;=LY_YTDMin)*Sales[[#This Row],[sales]]</f>
        <v>24337.5524</v>
      </c>
      <c r="O947" s="4">
        <f>AND(Sales[[#This Row],[date]]&gt;=YoY_Min,Sales[[#This Row],[date]]&lt;=TY_YTDMax)*(Sales[[#This Row],[sales]]/Sales[[#This Row],[sqft]])</f>
        <v>0</v>
      </c>
      <c r="P947" s="4">
        <f>SUMIF(Sales[RegionStoretype],Sales[[#This Row],[RegionStoretype]],Sales[YoY_SSF])/Sales[[#This Row],[Region_TypeCount]]</f>
        <v>58.393757732919049</v>
      </c>
    </row>
    <row r="948" spans="1:16" x14ac:dyDescent="0.25">
      <c r="A948" s="1">
        <v>42762</v>
      </c>
      <c r="B948">
        <v>17</v>
      </c>
      <c r="C948">
        <v>15</v>
      </c>
      <c r="D948">
        <v>61208.291099999995</v>
      </c>
      <c r="E948">
        <f>INDEX(Stores[region],MATCH(Sales[[#This Row],[store_no]],Stores[store_no],0))</f>
        <v>3</v>
      </c>
      <c r="F948" t="str">
        <f>INDEX(Stores[storetype],MATCH(Sales[[#This Row],[store_no]],Stores[store_no],0))</f>
        <v>B</v>
      </c>
      <c r="G948" t="str">
        <f>INDEX(Stores[location_city],MATCH(Sales[[#This Row],[store_no]],Stores[store_no],0))</f>
        <v>Fargo</v>
      </c>
      <c r="H948" t="str">
        <f>INDEX(Stores[location_state],MATCH(Sales[[#This Row],[store_no]],Stores[store_no],0))</f>
        <v>North Dakota</v>
      </c>
      <c r="I948">
        <f>INDEX(Stores[sqft],MATCH(Sales[[#This Row],[store_no]],Stores[store_no],0))</f>
        <v>211600</v>
      </c>
      <c r="J948" s="4" t="str">
        <f>INDEX(Departments[dept_name],MATCH(Sales[[#This Row],[dept_no]],Departments[dept_no],0))</f>
        <v>Music</v>
      </c>
      <c r="K948" s="4" t="str">
        <f>CONCATENATE(Sales[[#This Row],[region]],Sales[[#This Row],[storetype]])</f>
        <v>3B</v>
      </c>
      <c r="L948" s="4">
        <f>INDEX(RegionStoreCount[Store Count],MATCH(Sales[[#This Row],[RegionStoretype]],RegionStoreCount[Region/Type],0))</f>
        <v>4</v>
      </c>
      <c r="M948" s="4">
        <f>AND(Sales[[#This Row],[date]]&lt;=TY_YTDMax,Sales[[#This Row],[date]]&gt;=TY_YTDMin)*Sales[[#This Row],[sales]]</f>
        <v>0</v>
      </c>
      <c r="N948" s="4">
        <f>AND(Sales[[#This Row],[date]]&lt;=LY_YTDMax,Sales[[#This Row],[date]]&gt;=LY_YTDMin)*Sales[[#This Row],[sales]]</f>
        <v>61208.291099999995</v>
      </c>
      <c r="O948" s="4">
        <f>AND(Sales[[#This Row],[date]]&gt;=YoY_Min,Sales[[#This Row],[date]]&lt;=TY_YTDMax)*(Sales[[#This Row],[sales]]/Sales[[#This Row],[sqft]])</f>
        <v>0</v>
      </c>
      <c r="P948" s="4">
        <f>SUMIF(Sales[RegionStoretype],Sales[[#This Row],[RegionStoretype]],Sales[YoY_SSF])/Sales[[#This Row],[Region_TypeCount]]</f>
        <v>58.312187288105562</v>
      </c>
    </row>
    <row r="949" spans="1:16" x14ac:dyDescent="0.25">
      <c r="A949" s="1">
        <v>42762</v>
      </c>
      <c r="B949">
        <v>18</v>
      </c>
      <c r="C949">
        <v>14</v>
      </c>
      <c r="D949">
        <v>58139.966800000002</v>
      </c>
      <c r="E949">
        <f>INDEX(Stores[region],MATCH(Sales[[#This Row],[store_no]],Stores[store_no],0))</f>
        <v>2</v>
      </c>
      <c r="F949" t="str">
        <f>INDEX(Stores[storetype],MATCH(Sales[[#This Row],[store_no]],Stores[store_no],0))</f>
        <v>B</v>
      </c>
      <c r="G949" t="str">
        <f>INDEX(Stores[location_city],MATCH(Sales[[#This Row],[store_no]],Stores[store_no],0))</f>
        <v>Chicago</v>
      </c>
      <c r="H949" t="str">
        <f>INDEX(Stores[location_state],MATCH(Sales[[#This Row],[store_no]],Stores[store_no],0))</f>
        <v>Illinois</v>
      </c>
      <c r="I949">
        <f>INDEX(Stores[sqft],MATCH(Sales[[#This Row],[store_no]],Stores[store_no],0))</f>
        <v>120700</v>
      </c>
      <c r="J949" s="4" t="str">
        <f>INDEX(Departments[dept_name],MATCH(Sales[[#This Row],[dept_no]],Departments[dept_no],0))</f>
        <v>Movies</v>
      </c>
      <c r="K949" s="4" t="str">
        <f>CONCATENATE(Sales[[#This Row],[region]],Sales[[#This Row],[storetype]])</f>
        <v>2B</v>
      </c>
      <c r="L949" s="4">
        <f>INDEX(RegionStoreCount[Store Count],MATCH(Sales[[#This Row],[RegionStoretype]],RegionStoreCount[Region/Type],0))</f>
        <v>6</v>
      </c>
      <c r="M949" s="4">
        <f>AND(Sales[[#This Row],[date]]&lt;=TY_YTDMax,Sales[[#This Row],[date]]&gt;=TY_YTDMin)*Sales[[#This Row],[sales]]</f>
        <v>0</v>
      </c>
      <c r="N949" s="4">
        <f>AND(Sales[[#This Row],[date]]&lt;=LY_YTDMax,Sales[[#This Row],[date]]&gt;=LY_YTDMin)*Sales[[#This Row],[sales]]</f>
        <v>58139.966800000002</v>
      </c>
      <c r="O949" s="4">
        <f>AND(Sales[[#This Row],[date]]&gt;=YoY_Min,Sales[[#This Row],[date]]&lt;=TY_YTDMax)*(Sales[[#This Row],[sales]]/Sales[[#This Row],[sqft]])</f>
        <v>0</v>
      </c>
      <c r="P949" s="4">
        <f>SUMIF(Sales[RegionStoretype],Sales[[#This Row],[RegionStoretype]],Sales[YoY_SSF])/Sales[[#This Row],[Region_TypeCount]]</f>
        <v>58.393757732919049</v>
      </c>
    </row>
    <row r="950" spans="1:16" x14ac:dyDescent="0.25">
      <c r="A950" s="1">
        <v>42762</v>
      </c>
      <c r="B950">
        <v>19</v>
      </c>
      <c r="C950">
        <v>1</v>
      </c>
      <c r="D950">
        <v>9774.9906999999985</v>
      </c>
      <c r="E950">
        <f>INDEX(Stores[region],MATCH(Sales[[#This Row],[store_no]],Stores[store_no],0))</f>
        <v>3</v>
      </c>
      <c r="F950" t="str">
        <f>INDEX(Stores[storetype],MATCH(Sales[[#This Row],[store_no]],Stores[store_no],0))</f>
        <v>A</v>
      </c>
      <c r="G950" t="str">
        <f>INDEX(Stores[location_city],MATCH(Sales[[#This Row],[store_no]],Stores[store_no],0))</f>
        <v>Des Moines</v>
      </c>
      <c r="H950" t="str">
        <f>INDEX(Stores[location_state],MATCH(Sales[[#This Row],[store_no]],Stores[store_no],0))</f>
        <v>Iowa</v>
      </c>
      <c r="I950">
        <f>INDEX(Stores[sqft],MATCH(Sales[[#This Row],[store_no]],Stores[store_no],0))</f>
        <v>197600</v>
      </c>
      <c r="J950" s="4" t="str">
        <f>INDEX(Departments[dept_name],MATCH(Sales[[#This Row],[dept_no]],Departments[dept_no],0))</f>
        <v>Automotive</v>
      </c>
      <c r="K950" s="4" t="str">
        <f>CONCATENATE(Sales[[#This Row],[region]],Sales[[#This Row],[storetype]])</f>
        <v>3A</v>
      </c>
      <c r="L950" s="4">
        <f>INDEX(RegionStoreCount[Store Count],MATCH(Sales[[#This Row],[RegionStoretype]],RegionStoreCount[Region/Type],0))</f>
        <v>9</v>
      </c>
      <c r="M950" s="4">
        <f>AND(Sales[[#This Row],[date]]&lt;=TY_YTDMax,Sales[[#This Row],[date]]&gt;=TY_YTDMin)*Sales[[#This Row],[sales]]</f>
        <v>0</v>
      </c>
      <c r="N950" s="4">
        <f>AND(Sales[[#This Row],[date]]&lt;=LY_YTDMax,Sales[[#This Row],[date]]&gt;=LY_YTDMin)*Sales[[#This Row],[sales]]</f>
        <v>9774.9906999999985</v>
      </c>
      <c r="O950" s="4">
        <f>AND(Sales[[#This Row],[date]]&gt;=YoY_Min,Sales[[#This Row],[date]]&lt;=TY_YTDMax)*(Sales[[#This Row],[sales]]/Sales[[#This Row],[sqft]])</f>
        <v>0</v>
      </c>
      <c r="P950" s="4">
        <f>SUMIF(Sales[RegionStoretype],Sales[[#This Row],[RegionStoretype]],Sales[YoY_SSF])/Sales[[#This Row],[Region_TypeCount]]</f>
        <v>53.603836561720975</v>
      </c>
    </row>
    <row r="951" spans="1:16" x14ac:dyDescent="0.25">
      <c r="A951" s="1">
        <v>42762</v>
      </c>
      <c r="B951">
        <v>19</v>
      </c>
      <c r="C951">
        <v>20</v>
      </c>
      <c r="D951">
        <v>37997.074000000001</v>
      </c>
      <c r="E951">
        <f>INDEX(Stores[region],MATCH(Sales[[#This Row],[store_no]],Stores[store_no],0))</f>
        <v>3</v>
      </c>
      <c r="F951" t="str">
        <f>INDEX(Stores[storetype],MATCH(Sales[[#This Row],[store_no]],Stores[store_no],0))</f>
        <v>A</v>
      </c>
      <c r="G951" t="str">
        <f>INDEX(Stores[location_city],MATCH(Sales[[#This Row],[store_no]],Stores[store_no],0))</f>
        <v>Des Moines</v>
      </c>
      <c r="H951" t="str">
        <f>INDEX(Stores[location_state],MATCH(Sales[[#This Row],[store_no]],Stores[store_no],0))</f>
        <v>Iowa</v>
      </c>
      <c r="I951">
        <f>INDEX(Stores[sqft],MATCH(Sales[[#This Row],[store_no]],Stores[store_no],0))</f>
        <v>197600</v>
      </c>
      <c r="J951" s="4" t="str">
        <f>INDEX(Departments[dept_name],MATCH(Sales[[#This Row],[dept_no]],Departments[dept_no],0))</f>
        <v>Toys</v>
      </c>
      <c r="K951" s="4" t="str">
        <f>CONCATENATE(Sales[[#This Row],[region]],Sales[[#This Row],[storetype]])</f>
        <v>3A</v>
      </c>
      <c r="L951" s="4">
        <f>INDEX(RegionStoreCount[Store Count],MATCH(Sales[[#This Row],[RegionStoretype]],RegionStoreCount[Region/Type],0))</f>
        <v>9</v>
      </c>
      <c r="M951" s="4">
        <f>AND(Sales[[#This Row],[date]]&lt;=TY_YTDMax,Sales[[#This Row],[date]]&gt;=TY_YTDMin)*Sales[[#This Row],[sales]]</f>
        <v>0</v>
      </c>
      <c r="N951" s="4">
        <f>AND(Sales[[#This Row],[date]]&lt;=LY_YTDMax,Sales[[#This Row],[date]]&gt;=LY_YTDMin)*Sales[[#This Row],[sales]]</f>
        <v>37997.074000000001</v>
      </c>
      <c r="O951" s="4">
        <f>AND(Sales[[#This Row],[date]]&gt;=YoY_Min,Sales[[#This Row],[date]]&lt;=TY_YTDMax)*(Sales[[#This Row],[sales]]/Sales[[#This Row],[sqft]])</f>
        <v>0</v>
      </c>
      <c r="P951" s="4">
        <f>SUMIF(Sales[RegionStoretype],Sales[[#This Row],[RegionStoretype]],Sales[YoY_SSF])/Sales[[#This Row],[Region_TypeCount]]</f>
        <v>53.603836561720975</v>
      </c>
    </row>
    <row r="952" spans="1:16" x14ac:dyDescent="0.25">
      <c r="A952" s="1">
        <v>42762</v>
      </c>
      <c r="B952">
        <v>20</v>
      </c>
      <c r="C952">
        <v>1</v>
      </c>
      <c r="D952">
        <v>32442.028399999999</v>
      </c>
      <c r="E952">
        <f>INDEX(Stores[region],MATCH(Sales[[#This Row],[store_no]],Stores[store_no],0))</f>
        <v>1</v>
      </c>
      <c r="F952" t="str">
        <f>INDEX(Stores[storetype],MATCH(Sales[[#This Row],[store_no]],Stores[store_no],0))</f>
        <v>A</v>
      </c>
      <c r="G952" t="str">
        <f>INDEX(Stores[location_city],MATCH(Sales[[#This Row],[store_no]],Stores[store_no],0))</f>
        <v>South Bend</v>
      </c>
      <c r="H952" t="str">
        <f>INDEX(Stores[location_state],MATCH(Sales[[#This Row],[store_no]],Stores[store_no],0))</f>
        <v>Indiana</v>
      </c>
      <c r="I952">
        <f>INDEX(Stores[sqft],MATCH(Sales[[#This Row],[store_no]],Stores[store_no],0))</f>
        <v>39700</v>
      </c>
      <c r="J952" s="4" t="str">
        <f>INDEX(Departments[dept_name],MATCH(Sales[[#This Row],[dept_no]],Departments[dept_no],0))</f>
        <v>Automotive</v>
      </c>
      <c r="K952" s="4" t="str">
        <f>CONCATENATE(Sales[[#This Row],[region]],Sales[[#This Row],[storetype]])</f>
        <v>1A</v>
      </c>
      <c r="L952" s="4">
        <f>INDEX(RegionStoreCount[Store Count],MATCH(Sales[[#This Row],[RegionStoretype]],RegionStoreCount[Region/Type],0))</f>
        <v>5</v>
      </c>
      <c r="M952" s="4">
        <f>AND(Sales[[#This Row],[date]]&lt;=TY_YTDMax,Sales[[#This Row],[date]]&gt;=TY_YTDMin)*Sales[[#This Row],[sales]]</f>
        <v>0</v>
      </c>
      <c r="N952" s="4">
        <f>AND(Sales[[#This Row],[date]]&lt;=LY_YTDMax,Sales[[#This Row],[date]]&gt;=LY_YTDMin)*Sales[[#This Row],[sales]]</f>
        <v>32442.028399999999</v>
      </c>
      <c r="O952" s="4">
        <f>AND(Sales[[#This Row],[date]]&gt;=YoY_Min,Sales[[#This Row],[date]]&lt;=TY_YTDMax)*(Sales[[#This Row],[sales]]/Sales[[#This Row],[sqft]])</f>
        <v>0</v>
      </c>
      <c r="P952" s="4">
        <f>SUMIF(Sales[RegionStoretype],Sales[[#This Row],[RegionStoretype]],Sales[YoY_SSF])/Sales[[#This Row],[Region_TypeCount]]</f>
        <v>59.469551530910678</v>
      </c>
    </row>
    <row r="953" spans="1:16" x14ac:dyDescent="0.25">
      <c r="A953" s="1">
        <v>42762</v>
      </c>
      <c r="B953">
        <v>20</v>
      </c>
      <c r="C953">
        <v>15</v>
      </c>
      <c r="D953">
        <v>355.0052</v>
      </c>
      <c r="E953">
        <f>INDEX(Stores[region],MATCH(Sales[[#This Row],[store_no]],Stores[store_no],0))</f>
        <v>1</v>
      </c>
      <c r="F953" t="str">
        <f>INDEX(Stores[storetype],MATCH(Sales[[#This Row],[store_no]],Stores[store_no],0))</f>
        <v>A</v>
      </c>
      <c r="G953" t="str">
        <f>INDEX(Stores[location_city],MATCH(Sales[[#This Row],[store_no]],Stores[store_no],0))</f>
        <v>South Bend</v>
      </c>
      <c r="H953" t="str">
        <f>INDEX(Stores[location_state],MATCH(Sales[[#This Row],[store_no]],Stores[store_no],0))</f>
        <v>Indiana</v>
      </c>
      <c r="I953">
        <f>INDEX(Stores[sqft],MATCH(Sales[[#This Row],[store_no]],Stores[store_no],0))</f>
        <v>39700</v>
      </c>
      <c r="J953" s="4" t="str">
        <f>INDEX(Departments[dept_name],MATCH(Sales[[#This Row],[dept_no]],Departments[dept_no],0))</f>
        <v>Music</v>
      </c>
      <c r="K953" s="4" t="str">
        <f>CONCATENATE(Sales[[#This Row],[region]],Sales[[#This Row],[storetype]])</f>
        <v>1A</v>
      </c>
      <c r="L953" s="4">
        <f>INDEX(RegionStoreCount[Store Count],MATCH(Sales[[#This Row],[RegionStoretype]],RegionStoreCount[Region/Type],0))</f>
        <v>5</v>
      </c>
      <c r="M953" s="4">
        <f>AND(Sales[[#This Row],[date]]&lt;=TY_YTDMax,Sales[[#This Row],[date]]&gt;=TY_YTDMin)*Sales[[#This Row],[sales]]</f>
        <v>0</v>
      </c>
      <c r="N953" s="4">
        <f>AND(Sales[[#This Row],[date]]&lt;=LY_YTDMax,Sales[[#This Row],[date]]&gt;=LY_YTDMin)*Sales[[#This Row],[sales]]</f>
        <v>355.0052</v>
      </c>
      <c r="O953" s="4">
        <f>AND(Sales[[#This Row],[date]]&gt;=YoY_Min,Sales[[#This Row],[date]]&lt;=TY_YTDMax)*(Sales[[#This Row],[sales]]/Sales[[#This Row],[sqft]])</f>
        <v>0</v>
      </c>
      <c r="P953" s="4">
        <f>SUMIF(Sales[RegionStoretype],Sales[[#This Row],[RegionStoretype]],Sales[YoY_SSF])/Sales[[#This Row],[Region_TypeCount]]</f>
        <v>59.469551530910678</v>
      </c>
    </row>
    <row r="954" spans="1:16" x14ac:dyDescent="0.25">
      <c r="A954" s="1">
        <v>42762</v>
      </c>
      <c r="B954">
        <v>21</v>
      </c>
      <c r="C954">
        <v>17</v>
      </c>
      <c r="D954">
        <v>189062.24839999998</v>
      </c>
      <c r="E954">
        <f>INDEX(Stores[region],MATCH(Sales[[#This Row],[store_no]],Stores[store_no],0))</f>
        <v>2</v>
      </c>
      <c r="F954" t="str">
        <f>INDEX(Stores[storetype],MATCH(Sales[[#This Row],[store_no]],Stores[store_no],0))</f>
        <v>B</v>
      </c>
      <c r="G954" t="str">
        <f>INDEX(Stores[location_city],MATCH(Sales[[#This Row],[store_no]],Stores[store_no],0))</f>
        <v>Madison</v>
      </c>
      <c r="H954" t="str">
        <f>INDEX(Stores[location_state],MATCH(Sales[[#This Row],[store_no]],Stores[store_no],0))</f>
        <v>Wisconsin</v>
      </c>
      <c r="I954">
        <f>INDEX(Stores[sqft],MATCH(Sales[[#This Row],[store_no]],Stores[store_no],0))</f>
        <v>206400</v>
      </c>
      <c r="J954" s="4" t="str">
        <f>INDEX(Departments[dept_name],MATCH(Sales[[#This Row],[dept_no]],Departments[dept_no],0))</f>
        <v>Shoes</v>
      </c>
      <c r="K954" s="4" t="str">
        <f>CONCATENATE(Sales[[#This Row],[region]],Sales[[#This Row],[storetype]])</f>
        <v>2B</v>
      </c>
      <c r="L954" s="4">
        <f>INDEX(RegionStoreCount[Store Count],MATCH(Sales[[#This Row],[RegionStoretype]],RegionStoreCount[Region/Type],0))</f>
        <v>6</v>
      </c>
      <c r="M954" s="4">
        <f>AND(Sales[[#This Row],[date]]&lt;=TY_YTDMax,Sales[[#This Row],[date]]&gt;=TY_YTDMin)*Sales[[#This Row],[sales]]</f>
        <v>0</v>
      </c>
      <c r="N954" s="4">
        <f>AND(Sales[[#This Row],[date]]&lt;=LY_YTDMax,Sales[[#This Row],[date]]&gt;=LY_YTDMin)*Sales[[#This Row],[sales]]</f>
        <v>189062.24839999998</v>
      </c>
      <c r="O954" s="4">
        <f>AND(Sales[[#This Row],[date]]&gt;=YoY_Min,Sales[[#This Row],[date]]&lt;=TY_YTDMax)*(Sales[[#This Row],[sales]]/Sales[[#This Row],[sqft]])</f>
        <v>0</v>
      </c>
      <c r="P954" s="4">
        <f>SUMIF(Sales[RegionStoretype],Sales[[#This Row],[RegionStoretype]],Sales[YoY_SSF])/Sales[[#This Row],[Region_TypeCount]]</f>
        <v>58.393757732919049</v>
      </c>
    </row>
    <row r="955" spans="1:16" x14ac:dyDescent="0.25">
      <c r="A955" s="1">
        <v>42762</v>
      </c>
      <c r="B955">
        <v>22</v>
      </c>
      <c r="C955">
        <v>14</v>
      </c>
      <c r="D955">
        <v>41548.758300000001</v>
      </c>
      <c r="E955">
        <f>INDEX(Stores[region],MATCH(Sales[[#This Row],[store_no]],Stores[store_no],0))</f>
        <v>3</v>
      </c>
      <c r="F955" t="str">
        <f>INDEX(Stores[storetype],MATCH(Sales[[#This Row],[store_no]],Stores[store_no],0))</f>
        <v>B</v>
      </c>
      <c r="G955" t="str">
        <f>INDEX(Stores[location_city],MATCH(Sales[[#This Row],[store_no]],Stores[store_no],0))</f>
        <v>Sioux Falls</v>
      </c>
      <c r="H955" t="str">
        <f>INDEX(Stores[location_state],MATCH(Sales[[#This Row],[store_no]],Stores[store_no],0))</f>
        <v>South Dakota</v>
      </c>
      <c r="I955">
        <f>INDEX(Stores[sqft],MATCH(Sales[[#This Row],[store_no]],Stores[store_no],0))</f>
        <v>57800</v>
      </c>
      <c r="J955" s="4" t="str">
        <f>INDEX(Departments[dept_name],MATCH(Sales[[#This Row],[dept_no]],Departments[dept_no],0))</f>
        <v>Movies</v>
      </c>
      <c r="K955" s="4" t="str">
        <f>CONCATENATE(Sales[[#This Row],[region]],Sales[[#This Row],[storetype]])</f>
        <v>3B</v>
      </c>
      <c r="L955" s="4">
        <f>INDEX(RegionStoreCount[Store Count],MATCH(Sales[[#This Row],[RegionStoretype]],RegionStoreCount[Region/Type],0))</f>
        <v>4</v>
      </c>
      <c r="M955" s="4">
        <f>AND(Sales[[#This Row],[date]]&lt;=TY_YTDMax,Sales[[#This Row],[date]]&gt;=TY_YTDMin)*Sales[[#This Row],[sales]]</f>
        <v>0</v>
      </c>
      <c r="N955" s="4">
        <f>AND(Sales[[#This Row],[date]]&lt;=LY_YTDMax,Sales[[#This Row],[date]]&gt;=LY_YTDMin)*Sales[[#This Row],[sales]]</f>
        <v>41548.758300000001</v>
      </c>
      <c r="O955" s="4">
        <f>AND(Sales[[#This Row],[date]]&gt;=YoY_Min,Sales[[#This Row],[date]]&lt;=TY_YTDMax)*(Sales[[#This Row],[sales]]/Sales[[#This Row],[sqft]])</f>
        <v>0</v>
      </c>
      <c r="P955" s="4">
        <f>SUMIF(Sales[RegionStoretype],Sales[[#This Row],[RegionStoretype]],Sales[YoY_SSF])/Sales[[#This Row],[Region_TypeCount]]</f>
        <v>58.312187288105562</v>
      </c>
    </row>
    <row r="956" spans="1:16" x14ac:dyDescent="0.25">
      <c r="A956" s="1">
        <v>42762</v>
      </c>
      <c r="B956">
        <v>22</v>
      </c>
      <c r="C956">
        <v>16</v>
      </c>
      <c r="D956">
        <v>117425.291</v>
      </c>
      <c r="E956">
        <f>INDEX(Stores[region],MATCH(Sales[[#This Row],[store_no]],Stores[store_no],0))</f>
        <v>3</v>
      </c>
      <c r="F956" t="str">
        <f>INDEX(Stores[storetype],MATCH(Sales[[#This Row],[store_no]],Stores[store_no],0))</f>
        <v>B</v>
      </c>
      <c r="G956" t="str">
        <f>INDEX(Stores[location_city],MATCH(Sales[[#This Row],[store_no]],Stores[store_no],0))</f>
        <v>Sioux Falls</v>
      </c>
      <c r="H956" t="str">
        <f>INDEX(Stores[location_state],MATCH(Sales[[#This Row],[store_no]],Stores[store_no],0))</f>
        <v>South Dakota</v>
      </c>
      <c r="I956">
        <f>INDEX(Stores[sqft],MATCH(Sales[[#This Row],[store_no]],Stores[store_no],0))</f>
        <v>57800</v>
      </c>
      <c r="J956" s="4" t="str">
        <f>INDEX(Departments[dept_name],MATCH(Sales[[#This Row],[dept_no]],Departments[dept_no],0))</f>
        <v>Outdoors</v>
      </c>
      <c r="K956" s="4" t="str">
        <f>CONCATENATE(Sales[[#This Row],[region]],Sales[[#This Row],[storetype]])</f>
        <v>3B</v>
      </c>
      <c r="L956" s="4">
        <f>INDEX(RegionStoreCount[Store Count],MATCH(Sales[[#This Row],[RegionStoretype]],RegionStoreCount[Region/Type],0))</f>
        <v>4</v>
      </c>
      <c r="M956" s="4">
        <f>AND(Sales[[#This Row],[date]]&lt;=TY_YTDMax,Sales[[#This Row],[date]]&gt;=TY_YTDMin)*Sales[[#This Row],[sales]]</f>
        <v>0</v>
      </c>
      <c r="N956" s="4">
        <f>AND(Sales[[#This Row],[date]]&lt;=LY_YTDMax,Sales[[#This Row],[date]]&gt;=LY_YTDMin)*Sales[[#This Row],[sales]]</f>
        <v>117425.291</v>
      </c>
      <c r="O956" s="4">
        <f>AND(Sales[[#This Row],[date]]&gt;=YoY_Min,Sales[[#This Row],[date]]&lt;=TY_YTDMax)*(Sales[[#This Row],[sales]]/Sales[[#This Row],[sqft]])</f>
        <v>0</v>
      </c>
      <c r="P956" s="4">
        <f>SUMIF(Sales[RegionStoretype],Sales[[#This Row],[RegionStoretype]],Sales[YoY_SSF])/Sales[[#This Row],[Region_TypeCount]]</f>
        <v>58.312187288105562</v>
      </c>
    </row>
    <row r="957" spans="1:16" x14ac:dyDescent="0.25">
      <c r="A957" s="1">
        <v>42762</v>
      </c>
      <c r="B957">
        <v>23</v>
      </c>
      <c r="C957">
        <v>1</v>
      </c>
      <c r="D957">
        <v>5334.4179999999997</v>
      </c>
      <c r="E957">
        <f>INDEX(Stores[region],MATCH(Sales[[#This Row],[store_no]],Stores[store_no],0))</f>
        <v>3</v>
      </c>
      <c r="F957" t="str">
        <f>INDEX(Stores[storetype],MATCH(Sales[[#This Row],[store_no]],Stores[store_no],0))</f>
        <v>B</v>
      </c>
      <c r="G957" t="str">
        <f>INDEX(Stores[location_city],MATCH(Sales[[#This Row],[store_no]],Stores[store_no],0))</f>
        <v>Cedar Rapids</v>
      </c>
      <c r="H957" t="str">
        <f>INDEX(Stores[location_state],MATCH(Sales[[#This Row],[store_no]],Stores[store_no],0))</f>
        <v>Iowa</v>
      </c>
      <c r="I957">
        <f>INDEX(Stores[sqft],MATCH(Sales[[#This Row],[store_no]],Stores[store_no],0))</f>
        <v>123700</v>
      </c>
      <c r="J957" s="4" t="str">
        <f>INDEX(Departments[dept_name],MATCH(Sales[[#This Row],[dept_no]],Departments[dept_no],0))</f>
        <v>Automotive</v>
      </c>
      <c r="K957" s="4" t="str">
        <f>CONCATENATE(Sales[[#This Row],[region]],Sales[[#This Row],[storetype]])</f>
        <v>3B</v>
      </c>
      <c r="L957" s="4">
        <f>INDEX(RegionStoreCount[Store Count],MATCH(Sales[[#This Row],[RegionStoretype]],RegionStoreCount[Region/Type],0))</f>
        <v>4</v>
      </c>
      <c r="M957" s="4">
        <f>AND(Sales[[#This Row],[date]]&lt;=TY_YTDMax,Sales[[#This Row],[date]]&gt;=TY_YTDMin)*Sales[[#This Row],[sales]]</f>
        <v>0</v>
      </c>
      <c r="N957" s="4">
        <f>AND(Sales[[#This Row],[date]]&lt;=LY_YTDMax,Sales[[#This Row],[date]]&gt;=LY_YTDMin)*Sales[[#This Row],[sales]]</f>
        <v>5334.4179999999997</v>
      </c>
      <c r="O957" s="4">
        <f>AND(Sales[[#This Row],[date]]&gt;=YoY_Min,Sales[[#This Row],[date]]&lt;=TY_YTDMax)*(Sales[[#This Row],[sales]]/Sales[[#This Row],[sqft]])</f>
        <v>0</v>
      </c>
      <c r="P957" s="4">
        <f>SUMIF(Sales[RegionStoretype],Sales[[#This Row],[RegionStoretype]],Sales[YoY_SSF])/Sales[[#This Row],[Region_TypeCount]]</f>
        <v>58.312187288105562</v>
      </c>
    </row>
    <row r="958" spans="1:16" x14ac:dyDescent="0.25">
      <c r="A958" s="1">
        <v>42762</v>
      </c>
      <c r="B958">
        <v>23</v>
      </c>
      <c r="C958">
        <v>13</v>
      </c>
      <c r="D958">
        <v>53285.7814</v>
      </c>
      <c r="E958">
        <f>INDEX(Stores[region],MATCH(Sales[[#This Row],[store_no]],Stores[store_no],0))</f>
        <v>3</v>
      </c>
      <c r="F958" t="str">
        <f>INDEX(Stores[storetype],MATCH(Sales[[#This Row],[store_no]],Stores[store_no],0))</f>
        <v>B</v>
      </c>
      <c r="G958" t="str">
        <f>INDEX(Stores[location_city],MATCH(Sales[[#This Row],[store_no]],Stores[store_no],0))</f>
        <v>Cedar Rapids</v>
      </c>
      <c r="H958" t="str">
        <f>INDEX(Stores[location_state],MATCH(Sales[[#This Row],[store_no]],Stores[store_no],0))</f>
        <v>Iowa</v>
      </c>
      <c r="I958">
        <f>INDEX(Stores[sqft],MATCH(Sales[[#This Row],[store_no]],Stores[store_no],0))</f>
        <v>123700</v>
      </c>
      <c r="J958" s="4" t="str">
        <f>INDEX(Departments[dept_name],MATCH(Sales[[#This Row],[dept_no]],Departments[dept_no],0))</f>
        <v>Kids</v>
      </c>
      <c r="K958" s="4" t="str">
        <f>CONCATENATE(Sales[[#This Row],[region]],Sales[[#This Row],[storetype]])</f>
        <v>3B</v>
      </c>
      <c r="L958" s="4">
        <f>INDEX(RegionStoreCount[Store Count],MATCH(Sales[[#This Row],[RegionStoretype]],RegionStoreCount[Region/Type],0))</f>
        <v>4</v>
      </c>
      <c r="M958" s="4">
        <f>AND(Sales[[#This Row],[date]]&lt;=TY_YTDMax,Sales[[#This Row],[date]]&gt;=TY_YTDMin)*Sales[[#This Row],[sales]]</f>
        <v>0</v>
      </c>
      <c r="N958" s="4">
        <f>AND(Sales[[#This Row],[date]]&lt;=LY_YTDMax,Sales[[#This Row],[date]]&gt;=LY_YTDMin)*Sales[[#This Row],[sales]]</f>
        <v>53285.7814</v>
      </c>
      <c r="O958" s="4">
        <f>AND(Sales[[#This Row],[date]]&gt;=YoY_Min,Sales[[#This Row],[date]]&lt;=TY_YTDMax)*(Sales[[#This Row],[sales]]/Sales[[#This Row],[sqft]])</f>
        <v>0</v>
      </c>
      <c r="P958" s="4">
        <f>SUMIF(Sales[RegionStoretype],Sales[[#This Row],[RegionStoretype]],Sales[YoY_SSF])/Sales[[#This Row],[Region_TypeCount]]</f>
        <v>58.312187288105562</v>
      </c>
    </row>
    <row r="959" spans="1:16" x14ac:dyDescent="0.25">
      <c r="A959" s="1">
        <v>42762</v>
      </c>
      <c r="B959">
        <v>23</v>
      </c>
      <c r="C959">
        <v>20</v>
      </c>
      <c r="D959">
        <v>172632.65449999998</v>
      </c>
      <c r="E959">
        <f>INDEX(Stores[region],MATCH(Sales[[#This Row],[store_no]],Stores[store_no],0))</f>
        <v>3</v>
      </c>
      <c r="F959" t="str">
        <f>INDEX(Stores[storetype],MATCH(Sales[[#This Row],[store_no]],Stores[store_no],0))</f>
        <v>B</v>
      </c>
      <c r="G959" t="str">
        <f>INDEX(Stores[location_city],MATCH(Sales[[#This Row],[store_no]],Stores[store_no],0))</f>
        <v>Cedar Rapids</v>
      </c>
      <c r="H959" t="str">
        <f>INDEX(Stores[location_state],MATCH(Sales[[#This Row],[store_no]],Stores[store_no],0))</f>
        <v>Iowa</v>
      </c>
      <c r="I959">
        <f>INDEX(Stores[sqft],MATCH(Sales[[#This Row],[store_no]],Stores[store_no],0))</f>
        <v>123700</v>
      </c>
      <c r="J959" s="4" t="str">
        <f>INDEX(Departments[dept_name],MATCH(Sales[[#This Row],[dept_no]],Departments[dept_no],0))</f>
        <v>Toys</v>
      </c>
      <c r="K959" s="4" t="str">
        <f>CONCATENATE(Sales[[#This Row],[region]],Sales[[#This Row],[storetype]])</f>
        <v>3B</v>
      </c>
      <c r="L959" s="4">
        <f>INDEX(RegionStoreCount[Store Count],MATCH(Sales[[#This Row],[RegionStoretype]],RegionStoreCount[Region/Type],0))</f>
        <v>4</v>
      </c>
      <c r="M959" s="4">
        <f>AND(Sales[[#This Row],[date]]&lt;=TY_YTDMax,Sales[[#This Row],[date]]&gt;=TY_YTDMin)*Sales[[#This Row],[sales]]</f>
        <v>0</v>
      </c>
      <c r="N959" s="4">
        <f>AND(Sales[[#This Row],[date]]&lt;=LY_YTDMax,Sales[[#This Row],[date]]&gt;=LY_YTDMin)*Sales[[#This Row],[sales]]</f>
        <v>172632.65449999998</v>
      </c>
      <c r="O959" s="4">
        <f>AND(Sales[[#This Row],[date]]&gt;=YoY_Min,Sales[[#This Row],[date]]&lt;=TY_YTDMax)*(Sales[[#This Row],[sales]]/Sales[[#This Row],[sqft]])</f>
        <v>0</v>
      </c>
      <c r="P959" s="4">
        <f>SUMIF(Sales[RegionStoretype],Sales[[#This Row],[RegionStoretype]],Sales[YoY_SSF])/Sales[[#This Row],[Region_TypeCount]]</f>
        <v>58.312187288105562</v>
      </c>
    </row>
    <row r="960" spans="1:16" x14ac:dyDescent="0.25">
      <c r="A960" s="1">
        <v>42762</v>
      </c>
      <c r="B960">
        <v>24</v>
      </c>
      <c r="C960">
        <v>1</v>
      </c>
      <c r="D960">
        <v>39521.68</v>
      </c>
      <c r="E960">
        <f>INDEX(Stores[region],MATCH(Sales[[#This Row],[store_no]],Stores[store_no],0))</f>
        <v>2</v>
      </c>
      <c r="F960" t="str">
        <f>INDEX(Stores[storetype],MATCH(Sales[[#This Row],[store_no]],Stores[store_no],0))</f>
        <v>A</v>
      </c>
      <c r="G960" t="str">
        <f>INDEX(Stores[location_city],MATCH(Sales[[#This Row],[store_no]],Stores[store_no],0))</f>
        <v>Winnetka</v>
      </c>
      <c r="H960" t="str">
        <f>INDEX(Stores[location_state],MATCH(Sales[[#This Row],[store_no]],Stores[store_no],0))</f>
        <v>Illinois</v>
      </c>
      <c r="I960">
        <f>INDEX(Stores[sqft],MATCH(Sales[[#This Row],[store_no]],Stores[store_no],0))</f>
        <v>207800</v>
      </c>
      <c r="J960" s="4" t="str">
        <f>INDEX(Departments[dept_name],MATCH(Sales[[#This Row],[dept_no]],Departments[dept_no],0))</f>
        <v>Automotive</v>
      </c>
      <c r="K960" s="4" t="str">
        <f>CONCATENATE(Sales[[#This Row],[region]],Sales[[#This Row],[storetype]])</f>
        <v>2A</v>
      </c>
      <c r="L960" s="4">
        <f>INDEX(RegionStoreCount[Store Count],MATCH(Sales[[#This Row],[RegionStoretype]],RegionStoreCount[Region/Type],0))</f>
        <v>5</v>
      </c>
      <c r="M960" s="4">
        <f>AND(Sales[[#This Row],[date]]&lt;=TY_YTDMax,Sales[[#This Row],[date]]&gt;=TY_YTDMin)*Sales[[#This Row],[sales]]</f>
        <v>0</v>
      </c>
      <c r="N960" s="4">
        <f>AND(Sales[[#This Row],[date]]&lt;=LY_YTDMax,Sales[[#This Row],[date]]&gt;=LY_YTDMin)*Sales[[#This Row],[sales]]</f>
        <v>39521.68</v>
      </c>
      <c r="O960" s="4">
        <f>AND(Sales[[#This Row],[date]]&gt;=YoY_Min,Sales[[#This Row],[date]]&lt;=TY_YTDMax)*(Sales[[#This Row],[sales]]/Sales[[#This Row],[sqft]])</f>
        <v>0</v>
      </c>
      <c r="P960" s="4">
        <f>SUMIF(Sales[RegionStoretype],Sales[[#This Row],[RegionStoretype]],Sales[YoY_SSF])/Sales[[#This Row],[Region_TypeCount]]</f>
        <v>60.052789354368521</v>
      </c>
    </row>
    <row r="961" spans="1:16" x14ac:dyDescent="0.25">
      <c r="A961" s="1">
        <v>42762</v>
      </c>
      <c r="B961">
        <v>24</v>
      </c>
      <c r="C961">
        <v>5</v>
      </c>
      <c r="D961">
        <v>159759.86079999999</v>
      </c>
      <c r="E961">
        <f>INDEX(Stores[region],MATCH(Sales[[#This Row],[store_no]],Stores[store_no],0))</f>
        <v>2</v>
      </c>
      <c r="F961" t="str">
        <f>INDEX(Stores[storetype],MATCH(Sales[[#This Row],[store_no]],Stores[store_no],0))</f>
        <v>A</v>
      </c>
      <c r="G961" t="str">
        <f>INDEX(Stores[location_city],MATCH(Sales[[#This Row],[store_no]],Stores[store_no],0))</f>
        <v>Winnetka</v>
      </c>
      <c r="H961" t="str">
        <f>INDEX(Stores[location_state],MATCH(Sales[[#This Row],[store_no]],Stores[store_no],0))</f>
        <v>Illinois</v>
      </c>
      <c r="I961">
        <f>INDEX(Stores[sqft],MATCH(Sales[[#This Row],[store_no]],Stores[store_no],0))</f>
        <v>207800</v>
      </c>
      <c r="J961" s="4" t="str">
        <f>INDEX(Departments[dept_name],MATCH(Sales[[#This Row],[dept_no]],Departments[dept_no],0))</f>
        <v>Clothing</v>
      </c>
      <c r="K961" s="4" t="str">
        <f>CONCATENATE(Sales[[#This Row],[region]],Sales[[#This Row],[storetype]])</f>
        <v>2A</v>
      </c>
      <c r="L961" s="4">
        <f>INDEX(RegionStoreCount[Store Count],MATCH(Sales[[#This Row],[RegionStoretype]],RegionStoreCount[Region/Type],0))</f>
        <v>5</v>
      </c>
      <c r="M961" s="4">
        <f>AND(Sales[[#This Row],[date]]&lt;=TY_YTDMax,Sales[[#This Row],[date]]&gt;=TY_YTDMin)*Sales[[#This Row],[sales]]</f>
        <v>0</v>
      </c>
      <c r="N961" s="4">
        <f>AND(Sales[[#This Row],[date]]&lt;=LY_YTDMax,Sales[[#This Row],[date]]&gt;=LY_YTDMin)*Sales[[#This Row],[sales]]</f>
        <v>159759.86079999999</v>
      </c>
      <c r="O961" s="4">
        <f>AND(Sales[[#This Row],[date]]&gt;=YoY_Min,Sales[[#This Row],[date]]&lt;=TY_YTDMax)*(Sales[[#This Row],[sales]]/Sales[[#This Row],[sqft]])</f>
        <v>0</v>
      </c>
      <c r="P961" s="4">
        <f>SUMIF(Sales[RegionStoretype],Sales[[#This Row],[RegionStoretype]],Sales[YoY_SSF])/Sales[[#This Row],[Region_TypeCount]]</f>
        <v>60.052789354368521</v>
      </c>
    </row>
    <row r="962" spans="1:16" x14ac:dyDescent="0.25">
      <c r="A962" s="1">
        <v>42762</v>
      </c>
      <c r="B962">
        <v>24</v>
      </c>
      <c r="C962">
        <v>7</v>
      </c>
      <c r="D962">
        <v>105606.92730000001</v>
      </c>
      <c r="E962">
        <f>INDEX(Stores[region],MATCH(Sales[[#This Row],[store_no]],Stores[store_no],0))</f>
        <v>2</v>
      </c>
      <c r="F962" t="str">
        <f>INDEX(Stores[storetype],MATCH(Sales[[#This Row],[store_no]],Stores[store_no],0))</f>
        <v>A</v>
      </c>
      <c r="G962" t="str">
        <f>INDEX(Stores[location_city],MATCH(Sales[[#This Row],[store_no]],Stores[store_no],0))</f>
        <v>Winnetka</v>
      </c>
      <c r="H962" t="str">
        <f>INDEX(Stores[location_state],MATCH(Sales[[#This Row],[store_no]],Stores[store_no],0))</f>
        <v>Illinois</v>
      </c>
      <c r="I962">
        <f>INDEX(Stores[sqft],MATCH(Sales[[#This Row],[store_no]],Stores[store_no],0))</f>
        <v>207800</v>
      </c>
      <c r="J962" s="4" t="str">
        <f>INDEX(Departments[dept_name],MATCH(Sales[[#This Row],[dept_no]],Departments[dept_no],0))</f>
        <v>Electronics</v>
      </c>
      <c r="K962" s="4" t="str">
        <f>CONCATENATE(Sales[[#This Row],[region]],Sales[[#This Row],[storetype]])</f>
        <v>2A</v>
      </c>
      <c r="L962" s="4">
        <f>INDEX(RegionStoreCount[Store Count],MATCH(Sales[[#This Row],[RegionStoretype]],RegionStoreCount[Region/Type],0))</f>
        <v>5</v>
      </c>
      <c r="M962" s="4">
        <f>AND(Sales[[#This Row],[date]]&lt;=TY_YTDMax,Sales[[#This Row],[date]]&gt;=TY_YTDMin)*Sales[[#This Row],[sales]]</f>
        <v>0</v>
      </c>
      <c r="N962" s="4">
        <f>AND(Sales[[#This Row],[date]]&lt;=LY_YTDMax,Sales[[#This Row],[date]]&gt;=LY_YTDMin)*Sales[[#This Row],[sales]]</f>
        <v>105606.92730000001</v>
      </c>
      <c r="O962" s="4">
        <f>AND(Sales[[#This Row],[date]]&gt;=YoY_Min,Sales[[#This Row],[date]]&lt;=TY_YTDMax)*(Sales[[#This Row],[sales]]/Sales[[#This Row],[sqft]])</f>
        <v>0</v>
      </c>
      <c r="P962" s="4">
        <f>SUMIF(Sales[RegionStoretype],Sales[[#This Row],[RegionStoretype]],Sales[YoY_SSF])/Sales[[#This Row],[Region_TypeCount]]</f>
        <v>60.052789354368521</v>
      </c>
    </row>
    <row r="963" spans="1:16" x14ac:dyDescent="0.25">
      <c r="A963" s="1">
        <v>42762</v>
      </c>
      <c r="B963">
        <v>25</v>
      </c>
      <c r="C963">
        <v>8</v>
      </c>
      <c r="D963">
        <v>29376.722300000001</v>
      </c>
      <c r="E963">
        <f>INDEX(Stores[region],MATCH(Sales[[#This Row],[store_no]],Stores[store_no],0))</f>
        <v>3</v>
      </c>
      <c r="F963" t="str">
        <f>INDEX(Stores[storetype],MATCH(Sales[[#This Row],[store_no]],Stores[store_no],0))</f>
        <v>B</v>
      </c>
      <c r="G963" t="str">
        <f>INDEX(Stores[location_city],MATCH(Sales[[#This Row],[store_no]],Stores[store_no],0))</f>
        <v>Kansas City</v>
      </c>
      <c r="H963" t="str">
        <f>INDEX(Stores[location_state],MATCH(Sales[[#This Row],[store_no]],Stores[store_no],0))</f>
        <v>Missouri</v>
      </c>
      <c r="I963">
        <f>INDEX(Stores[sqft],MATCH(Sales[[#This Row],[store_no]],Stores[store_no],0))</f>
        <v>92300</v>
      </c>
      <c r="J963" s="4" t="str">
        <f>INDEX(Departments[dept_name],MATCH(Sales[[#This Row],[dept_no]],Departments[dept_no],0))</f>
        <v>Games</v>
      </c>
      <c r="K963" s="4" t="str">
        <f>CONCATENATE(Sales[[#This Row],[region]],Sales[[#This Row],[storetype]])</f>
        <v>3B</v>
      </c>
      <c r="L963" s="4">
        <f>INDEX(RegionStoreCount[Store Count],MATCH(Sales[[#This Row],[RegionStoretype]],RegionStoreCount[Region/Type],0))</f>
        <v>4</v>
      </c>
      <c r="M963" s="4">
        <f>AND(Sales[[#This Row],[date]]&lt;=TY_YTDMax,Sales[[#This Row],[date]]&gt;=TY_YTDMin)*Sales[[#This Row],[sales]]</f>
        <v>0</v>
      </c>
      <c r="N963" s="4">
        <f>AND(Sales[[#This Row],[date]]&lt;=LY_YTDMax,Sales[[#This Row],[date]]&gt;=LY_YTDMin)*Sales[[#This Row],[sales]]</f>
        <v>29376.722300000001</v>
      </c>
      <c r="O963" s="4">
        <f>AND(Sales[[#This Row],[date]]&gt;=YoY_Min,Sales[[#This Row],[date]]&lt;=TY_YTDMax)*(Sales[[#This Row],[sales]]/Sales[[#This Row],[sqft]])</f>
        <v>0</v>
      </c>
      <c r="P963" s="4">
        <f>SUMIF(Sales[RegionStoretype],Sales[[#This Row],[RegionStoretype]],Sales[YoY_SSF])/Sales[[#This Row],[Region_TypeCount]]</f>
        <v>58.312187288105562</v>
      </c>
    </row>
    <row r="964" spans="1:16" x14ac:dyDescent="0.25">
      <c r="A964" s="1">
        <v>42762</v>
      </c>
      <c r="B964">
        <v>25</v>
      </c>
      <c r="C964">
        <v>16</v>
      </c>
      <c r="D964">
        <v>7642.5540999999994</v>
      </c>
      <c r="E964">
        <f>INDEX(Stores[region],MATCH(Sales[[#This Row],[store_no]],Stores[store_no],0))</f>
        <v>3</v>
      </c>
      <c r="F964" t="str">
        <f>INDEX(Stores[storetype],MATCH(Sales[[#This Row],[store_no]],Stores[store_no],0))</f>
        <v>B</v>
      </c>
      <c r="G964" t="str">
        <f>INDEX(Stores[location_city],MATCH(Sales[[#This Row],[store_no]],Stores[store_no],0))</f>
        <v>Kansas City</v>
      </c>
      <c r="H964" t="str">
        <f>INDEX(Stores[location_state],MATCH(Sales[[#This Row],[store_no]],Stores[store_no],0))</f>
        <v>Missouri</v>
      </c>
      <c r="I964">
        <f>INDEX(Stores[sqft],MATCH(Sales[[#This Row],[store_no]],Stores[store_no],0))</f>
        <v>92300</v>
      </c>
      <c r="J964" s="4" t="str">
        <f>INDEX(Departments[dept_name],MATCH(Sales[[#This Row],[dept_no]],Departments[dept_no],0))</f>
        <v>Outdoors</v>
      </c>
      <c r="K964" s="4" t="str">
        <f>CONCATENATE(Sales[[#This Row],[region]],Sales[[#This Row],[storetype]])</f>
        <v>3B</v>
      </c>
      <c r="L964" s="4">
        <f>INDEX(RegionStoreCount[Store Count],MATCH(Sales[[#This Row],[RegionStoretype]],RegionStoreCount[Region/Type],0))</f>
        <v>4</v>
      </c>
      <c r="M964" s="4">
        <f>AND(Sales[[#This Row],[date]]&lt;=TY_YTDMax,Sales[[#This Row],[date]]&gt;=TY_YTDMin)*Sales[[#This Row],[sales]]</f>
        <v>0</v>
      </c>
      <c r="N964" s="4">
        <f>AND(Sales[[#This Row],[date]]&lt;=LY_YTDMax,Sales[[#This Row],[date]]&gt;=LY_YTDMin)*Sales[[#This Row],[sales]]</f>
        <v>7642.5540999999994</v>
      </c>
      <c r="O964" s="4">
        <f>AND(Sales[[#This Row],[date]]&gt;=YoY_Min,Sales[[#This Row],[date]]&lt;=TY_YTDMax)*(Sales[[#This Row],[sales]]/Sales[[#This Row],[sqft]])</f>
        <v>0</v>
      </c>
      <c r="P964" s="4">
        <f>SUMIF(Sales[RegionStoretype],Sales[[#This Row],[RegionStoretype]],Sales[YoY_SSF])/Sales[[#This Row],[Region_TypeCount]]</f>
        <v>58.312187288105562</v>
      </c>
    </row>
    <row r="965" spans="1:16" x14ac:dyDescent="0.25">
      <c r="A965" s="1">
        <v>42762</v>
      </c>
      <c r="B965">
        <v>26</v>
      </c>
      <c r="C965">
        <v>12</v>
      </c>
      <c r="D965">
        <v>68748.2408</v>
      </c>
      <c r="E965">
        <f>INDEX(Stores[region],MATCH(Sales[[#This Row],[store_no]],Stores[store_no],0))</f>
        <v>2</v>
      </c>
      <c r="F965" t="str">
        <f>INDEX(Stores[storetype],MATCH(Sales[[#This Row],[store_no]],Stores[store_no],0))</f>
        <v>A</v>
      </c>
      <c r="G965" t="str">
        <f>INDEX(Stores[location_city],MATCH(Sales[[#This Row],[store_no]],Stores[store_no],0))</f>
        <v>Carmel</v>
      </c>
      <c r="H965" t="str">
        <f>INDEX(Stores[location_state],MATCH(Sales[[#This Row],[store_no]],Stores[store_no],0))</f>
        <v>Indiana</v>
      </c>
      <c r="I965">
        <f>INDEX(Stores[sqft],MATCH(Sales[[#This Row],[store_no]],Stores[store_no],0))</f>
        <v>198500</v>
      </c>
      <c r="J965" s="4" t="str">
        <f>INDEX(Departments[dept_name],MATCH(Sales[[#This Row],[dept_no]],Departments[dept_no],0))</f>
        <v>Jewelery</v>
      </c>
      <c r="K965" s="4" t="str">
        <f>CONCATENATE(Sales[[#This Row],[region]],Sales[[#This Row],[storetype]])</f>
        <v>2A</v>
      </c>
      <c r="L965" s="4">
        <f>INDEX(RegionStoreCount[Store Count],MATCH(Sales[[#This Row],[RegionStoretype]],RegionStoreCount[Region/Type],0))</f>
        <v>5</v>
      </c>
      <c r="M965" s="4">
        <f>AND(Sales[[#This Row],[date]]&lt;=TY_YTDMax,Sales[[#This Row],[date]]&gt;=TY_YTDMin)*Sales[[#This Row],[sales]]</f>
        <v>0</v>
      </c>
      <c r="N965" s="4">
        <f>AND(Sales[[#This Row],[date]]&lt;=LY_YTDMax,Sales[[#This Row],[date]]&gt;=LY_YTDMin)*Sales[[#This Row],[sales]]</f>
        <v>68748.2408</v>
      </c>
      <c r="O965" s="4">
        <f>AND(Sales[[#This Row],[date]]&gt;=YoY_Min,Sales[[#This Row],[date]]&lt;=TY_YTDMax)*(Sales[[#This Row],[sales]]/Sales[[#This Row],[sqft]])</f>
        <v>0</v>
      </c>
      <c r="P965" s="4">
        <f>SUMIF(Sales[RegionStoretype],Sales[[#This Row],[RegionStoretype]],Sales[YoY_SSF])/Sales[[#This Row],[Region_TypeCount]]</f>
        <v>60.052789354368521</v>
      </c>
    </row>
    <row r="966" spans="1:16" x14ac:dyDescent="0.25">
      <c r="A966" s="1">
        <v>42762</v>
      </c>
      <c r="B966">
        <v>27</v>
      </c>
      <c r="C966">
        <v>9</v>
      </c>
      <c r="D966">
        <v>35783.546499999997</v>
      </c>
      <c r="E966">
        <f>INDEX(Stores[region],MATCH(Sales[[#This Row],[store_no]],Stores[store_no],0))</f>
        <v>3</v>
      </c>
      <c r="F966" t="str">
        <f>INDEX(Stores[storetype],MATCH(Sales[[#This Row],[store_no]],Stores[store_no],0))</f>
        <v>A</v>
      </c>
      <c r="G966" t="str">
        <f>INDEX(Stores[location_city],MATCH(Sales[[#This Row],[store_no]],Stores[store_no],0))</f>
        <v>Springfield</v>
      </c>
      <c r="H966" t="str">
        <f>INDEX(Stores[location_state],MATCH(Sales[[#This Row],[store_no]],Stores[store_no],0))</f>
        <v>Missouri</v>
      </c>
      <c r="I966">
        <f>INDEX(Stores[sqft],MATCH(Sales[[#This Row],[store_no]],Stores[store_no],0))</f>
        <v>158200</v>
      </c>
      <c r="J966" s="4" t="str">
        <f>INDEX(Departments[dept_name],MATCH(Sales[[#This Row],[dept_no]],Departments[dept_no],0))</f>
        <v>Garden</v>
      </c>
      <c r="K966" s="4" t="str">
        <f>CONCATENATE(Sales[[#This Row],[region]],Sales[[#This Row],[storetype]])</f>
        <v>3A</v>
      </c>
      <c r="L966" s="4">
        <f>INDEX(RegionStoreCount[Store Count],MATCH(Sales[[#This Row],[RegionStoretype]],RegionStoreCount[Region/Type],0))</f>
        <v>9</v>
      </c>
      <c r="M966" s="4">
        <f>AND(Sales[[#This Row],[date]]&lt;=TY_YTDMax,Sales[[#This Row],[date]]&gt;=TY_YTDMin)*Sales[[#This Row],[sales]]</f>
        <v>0</v>
      </c>
      <c r="N966" s="4">
        <f>AND(Sales[[#This Row],[date]]&lt;=LY_YTDMax,Sales[[#This Row],[date]]&gt;=LY_YTDMin)*Sales[[#This Row],[sales]]</f>
        <v>35783.546499999997</v>
      </c>
      <c r="O966" s="4">
        <f>AND(Sales[[#This Row],[date]]&gt;=YoY_Min,Sales[[#This Row],[date]]&lt;=TY_YTDMax)*(Sales[[#This Row],[sales]]/Sales[[#This Row],[sqft]])</f>
        <v>0</v>
      </c>
      <c r="P966" s="4">
        <f>SUMIF(Sales[RegionStoretype],Sales[[#This Row],[RegionStoretype]],Sales[YoY_SSF])/Sales[[#This Row],[Region_TypeCount]]</f>
        <v>53.603836561720975</v>
      </c>
    </row>
    <row r="967" spans="1:16" x14ac:dyDescent="0.25">
      <c r="A967" s="1">
        <v>42762</v>
      </c>
      <c r="B967">
        <v>27</v>
      </c>
      <c r="C967">
        <v>14</v>
      </c>
      <c r="D967">
        <v>59187.971700000002</v>
      </c>
      <c r="E967">
        <f>INDEX(Stores[region],MATCH(Sales[[#This Row],[store_no]],Stores[store_no],0))</f>
        <v>3</v>
      </c>
      <c r="F967" t="str">
        <f>INDEX(Stores[storetype],MATCH(Sales[[#This Row],[store_no]],Stores[store_no],0))</f>
        <v>A</v>
      </c>
      <c r="G967" t="str">
        <f>INDEX(Stores[location_city],MATCH(Sales[[#This Row],[store_no]],Stores[store_no],0))</f>
        <v>Springfield</v>
      </c>
      <c r="H967" t="str">
        <f>INDEX(Stores[location_state],MATCH(Sales[[#This Row],[store_no]],Stores[store_no],0))</f>
        <v>Missouri</v>
      </c>
      <c r="I967">
        <f>INDEX(Stores[sqft],MATCH(Sales[[#This Row],[store_no]],Stores[store_no],0))</f>
        <v>158200</v>
      </c>
      <c r="J967" s="4" t="str">
        <f>INDEX(Departments[dept_name],MATCH(Sales[[#This Row],[dept_no]],Departments[dept_no],0))</f>
        <v>Movies</v>
      </c>
      <c r="K967" s="4" t="str">
        <f>CONCATENATE(Sales[[#This Row],[region]],Sales[[#This Row],[storetype]])</f>
        <v>3A</v>
      </c>
      <c r="L967" s="4">
        <f>INDEX(RegionStoreCount[Store Count],MATCH(Sales[[#This Row],[RegionStoretype]],RegionStoreCount[Region/Type],0))</f>
        <v>9</v>
      </c>
      <c r="M967" s="4">
        <f>AND(Sales[[#This Row],[date]]&lt;=TY_YTDMax,Sales[[#This Row],[date]]&gt;=TY_YTDMin)*Sales[[#This Row],[sales]]</f>
        <v>0</v>
      </c>
      <c r="N967" s="4">
        <f>AND(Sales[[#This Row],[date]]&lt;=LY_YTDMax,Sales[[#This Row],[date]]&gt;=LY_YTDMin)*Sales[[#This Row],[sales]]</f>
        <v>59187.971700000002</v>
      </c>
      <c r="O967" s="4">
        <f>AND(Sales[[#This Row],[date]]&gt;=YoY_Min,Sales[[#This Row],[date]]&lt;=TY_YTDMax)*(Sales[[#This Row],[sales]]/Sales[[#This Row],[sqft]])</f>
        <v>0</v>
      </c>
      <c r="P967" s="4">
        <f>SUMIF(Sales[RegionStoretype],Sales[[#This Row],[RegionStoretype]],Sales[YoY_SSF])/Sales[[#This Row],[Region_TypeCount]]</f>
        <v>53.603836561720975</v>
      </c>
    </row>
    <row r="968" spans="1:16" x14ac:dyDescent="0.25">
      <c r="A968" s="1">
        <v>42762</v>
      </c>
      <c r="B968">
        <v>28</v>
      </c>
      <c r="C968">
        <v>4</v>
      </c>
      <c r="D968">
        <v>20949.099999999999</v>
      </c>
      <c r="E968">
        <f>INDEX(Stores[region],MATCH(Sales[[#This Row],[store_no]],Stores[store_no],0))</f>
        <v>2</v>
      </c>
      <c r="F968" t="str">
        <f>INDEX(Stores[storetype],MATCH(Sales[[#This Row],[store_no]],Stores[store_no],0))</f>
        <v>A</v>
      </c>
      <c r="G968" t="str">
        <f>INDEX(Stores[location_city],MATCH(Sales[[#This Row],[store_no]],Stores[store_no],0))</f>
        <v>Milwaukee</v>
      </c>
      <c r="H968" t="str">
        <f>INDEX(Stores[location_state],MATCH(Sales[[#This Row],[store_no]],Stores[store_no],0))</f>
        <v>Wisconsin</v>
      </c>
      <c r="I968">
        <f>INDEX(Stores[sqft],MATCH(Sales[[#This Row],[store_no]],Stores[store_no],0))</f>
        <v>203800</v>
      </c>
      <c r="J968" s="4" t="str">
        <f>INDEX(Departments[dept_name],MATCH(Sales[[#This Row],[dept_no]],Departments[dept_no],0))</f>
        <v>Books</v>
      </c>
      <c r="K968" s="4" t="str">
        <f>CONCATENATE(Sales[[#This Row],[region]],Sales[[#This Row],[storetype]])</f>
        <v>2A</v>
      </c>
      <c r="L968" s="4">
        <f>INDEX(RegionStoreCount[Store Count],MATCH(Sales[[#This Row],[RegionStoretype]],RegionStoreCount[Region/Type],0))</f>
        <v>5</v>
      </c>
      <c r="M968" s="4">
        <f>AND(Sales[[#This Row],[date]]&lt;=TY_YTDMax,Sales[[#This Row],[date]]&gt;=TY_YTDMin)*Sales[[#This Row],[sales]]</f>
        <v>0</v>
      </c>
      <c r="N968" s="4">
        <f>AND(Sales[[#This Row],[date]]&lt;=LY_YTDMax,Sales[[#This Row],[date]]&gt;=LY_YTDMin)*Sales[[#This Row],[sales]]</f>
        <v>20949.099999999999</v>
      </c>
      <c r="O968" s="4">
        <f>AND(Sales[[#This Row],[date]]&gt;=YoY_Min,Sales[[#This Row],[date]]&lt;=TY_YTDMax)*(Sales[[#This Row],[sales]]/Sales[[#This Row],[sqft]])</f>
        <v>0</v>
      </c>
      <c r="P968" s="4">
        <f>SUMIF(Sales[RegionStoretype],Sales[[#This Row],[RegionStoretype]],Sales[YoY_SSF])/Sales[[#This Row],[Region_TypeCount]]</f>
        <v>60.052789354368521</v>
      </c>
    </row>
    <row r="969" spans="1:16" x14ac:dyDescent="0.25">
      <c r="A969" s="1">
        <v>42762</v>
      </c>
      <c r="B969">
        <v>28</v>
      </c>
      <c r="C969">
        <v>10</v>
      </c>
      <c r="D969">
        <v>9678.5400000000009</v>
      </c>
      <c r="E969">
        <f>INDEX(Stores[region],MATCH(Sales[[#This Row],[store_no]],Stores[store_no],0))</f>
        <v>2</v>
      </c>
      <c r="F969" t="str">
        <f>INDEX(Stores[storetype],MATCH(Sales[[#This Row],[store_no]],Stores[store_no],0))</f>
        <v>A</v>
      </c>
      <c r="G969" t="str">
        <f>INDEX(Stores[location_city],MATCH(Sales[[#This Row],[store_no]],Stores[store_no],0))</f>
        <v>Milwaukee</v>
      </c>
      <c r="H969" t="str">
        <f>INDEX(Stores[location_state],MATCH(Sales[[#This Row],[store_no]],Stores[store_no],0))</f>
        <v>Wisconsin</v>
      </c>
      <c r="I969">
        <f>INDEX(Stores[sqft],MATCH(Sales[[#This Row],[store_no]],Stores[store_no],0))</f>
        <v>203800</v>
      </c>
      <c r="J969" s="4" t="str">
        <f>INDEX(Departments[dept_name],MATCH(Sales[[#This Row],[dept_no]],Departments[dept_no],0))</f>
        <v>Health</v>
      </c>
      <c r="K969" s="4" t="str">
        <f>CONCATENATE(Sales[[#This Row],[region]],Sales[[#This Row],[storetype]])</f>
        <v>2A</v>
      </c>
      <c r="L969" s="4">
        <f>INDEX(RegionStoreCount[Store Count],MATCH(Sales[[#This Row],[RegionStoretype]],RegionStoreCount[Region/Type],0))</f>
        <v>5</v>
      </c>
      <c r="M969" s="4">
        <f>AND(Sales[[#This Row],[date]]&lt;=TY_YTDMax,Sales[[#This Row],[date]]&gt;=TY_YTDMin)*Sales[[#This Row],[sales]]</f>
        <v>0</v>
      </c>
      <c r="N969" s="4">
        <f>AND(Sales[[#This Row],[date]]&lt;=LY_YTDMax,Sales[[#This Row],[date]]&gt;=LY_YTDMin)*Sales[[#This Row],[sales]]</f>
        <v>9678.5400000000009</v>
      </c>
      <c r="O969" s="4">
        <f>AND(Sales[[#This Row],[date]]&gt;=YoY_Min,Sales[[#This Row],[date]]&lt;=TY_YTDMax)*(Sales[[#This Row],[sales]]/Sales[[#This Row],[sqft]])</f>
        <v>0</v>
      </c>
      <c r="P969" s="4">
        <f>SUMIF(Sales[RegionStoretype],Sales[[#This Row],[RegionStoretype]],Sales[YoY_SSF])/Sales[[#This Row],[Region_TypeCount]]</f>
        <v>60.052789354368521</v>
      </c>
    </row>
    <row r="970" spans="1:16" x14ac:dyDescent="0.25">
      <c r="A970" s="1">
        <v>42762</v>
      </c>
      <c r="B970">
        <v>28</v>
      </c>
      <c r="C970">
        <v>19</v>
      </c>
      <c r="D970">
        <v>12957.2516</v>
      </c>
      <c r="E970">
        <f>INDEX(Stores[region],MATCH(Sales[[#This Row],[store_no]],Stores[store_no],0))</f>
        <v>2</v>
      </c>
      <c r="F970" t="str">
        <f>INDEX(Stores[storetype],MATCH(Sales[[#This Row],[store_no]],Stores[store_no],0))</f>
        <v>A</v>
      </c>
      <c r="G970" t="str">
        <f>INDEX(Stores[location_city],MATCH(Sales[[#This Row],[store_no]],Stores[store_no],0))</f>
        <v>Milwaukee</v>
      </c>
      <c r="H970" t="str">
        <f>INDEX(Stores[location_state],MATCH(Sales[[#This Row],[store_no]],Stores[store_no],0))</f>
        <v>Wisconsin</v>
      </c>
      <c r="I970">
        <f>INDEX(Stores[sqft],MATCH(Sales[[#This Row],[store_no]],Stores[store_no],0))</f>
        <v>203800</v>
      </c>
      <c r="J970" s="4" t="str">
        <f>INDEX(Departments[dept_name],MATCH(Sales[[#This Row],[dept_no]],Departments[dept_no],0))</f>
        <v>Tools</v>
      </c>
      <c r="K970" s="4" t="str">
        <f>CONCATENATE(Sales[[#This Row],[region]],Sales[[#This Row],[storetype]])</f>
        <v>2A</v>
      </c>
      <c r="L970" s="4">
        <f>INDEX(RegionStoreCount[Store Count],MATCH(Sales[[#This Row],[RegionStoretype]],RegionStoreCount[Region/Type],0))</f>
        <v>5</v>
      </c>
      <c r="M970" s="4">
        <f>AND(Sales[[#This Row],[date]]&lt;=TY_YTDMax,Sales[[#This Row],[date]]&gt;=TY_YTDMin)*Sales[[#This Row],[sales]]</f>
        <v>0</v>
      </c>
      <c r="N970" s="4">
        <f>AND(Sales[[#This Row],[date]]&lt;=LY_YTDMax,Sales[[#This Row],[date]]&gt;=LY_YTDMin)*Sales[[#This Row],[sales]]</f>
        <v>12957.2516</v>
      </c>
      <c r="O970" s="4">
        <f>AND(Sales[[#This Row],[date]]&gt;=YoY_Min,Sales[[#This Row],[date]]&lt;=TY_YTDMax)*(Sales[[#This Row],[sales]]/Sales[[#This Row],[sqft]])</f>
        <v>0</v>
      </c>
      <c r="P970" s="4">
        <f>SUMIF(Sales[RegionStoretype],Sales[[#This Row],[RegionStoretype]],Sales[YoY_SSF])/Sales[[#This Row],[Region_TypeCount]]</f>
        <v>60.052789354368521</v>
      </c>
    </row>
    <row r="971" spans="1:16" x14ac:dyDescent="0.25">
      <c r="A971" s="1">
        <v>42762</v>
      </c>
      <c r="B971">
        <v>29</v>
      </c>
      <c r="C971">
        <v>11</v>
      </c>
      <c r="D971">
        <v>192970.77069999999</v>
      </c>
      <c r="E971">
        <f>INDEX(Stores[region],MATCH(Sales[[#This Row],[store_no]],Stores[store_no],0))</f>
        <v>1</v>
      </c>
      <c r="F971" t="str">
        <f>INDEX(Stores[storetype],MATCH(Sales[[#This Row],[store_no]],Stores[store_no],0))</f>
        <v>B</v>
      </c>
      <c r="G971" t="str">
        <f>INDEX(Stores[location_city],MATCH(Sales[[#This Row],[store_no]],Stores[store_no],0))</f>
        <v>Grand Rapids</v>
      </c>
      <c r="H971" t="str">
        <f>INDEX(Stores[location_state],MATCH(Sales[[#This Row],[store_no]],Stores[store_no],0))</f>
        <v>Michigan</v>
      </c>
      <c r="I971">
        <f>INDEX(Stores[sqft],MATCH(Sales[[#This Row],[store_no]],Stores[store_no],0))</f>
        <v>148300</v>
      </c>
      <c r="J971" s="4" t="str">
        <f>INDEX(Departments[dept_name],MATCH(Sales[[#This Row],[dept_no]],Departments[dept_no],0))</f>
        <v>Home</v>
      </c>
      <c r="K971" s="4" t="str">
        <f>CONCATENATE(Sales[[#This Row],[region]],Sales[[#This Row],[storetype]])</f>
        <v>1B</v>
      </c>
      <c r="L971" s="4">
        <f>INDEX(RegionStoreCount[Store Count],MATCH(Sales[[#This Row],[RegionStoretype]],RegionStoreCount[Region/Type],0))</f>
        <v>5</v>
      </c>
      <c r="M971" s="4">
        <f>AND(Sales[[#This Row],[date]]&lt;=TY_YTDMax,Sales[[#This Row],[date]]&gt;=TY_YTDMin)*Sales[[#This Row],[sales]]</f>
        <v>0</v>
      </c>
      <c r="N971" s="4">
        <f>AND(Sales[[#This Row],[date]]&lt;=LY_YTDMax,Sales[[#This Row],[date]]&gt;=LY_YTDMin)*Sales[[#This Row],[sales]]</f>
        <v>192970.77069999999</v>
      </c>
      <c r="O971" s="4">
        <f>AND(Sales[[#This Row],[date]]&gt;=YoY_Min,Sales[[#This Row],[date]]&lt;=TY_YTDMax)*(Sales[[#This Row],[sales]]/Sales[[#This Row],[sqft]])</f>
        <v>0</v>
      </c>
      <c r="P971" s="4">
        <f>SUMIF(Sales[RegionStoretype],Sales[[#This Row],[RegionStoretype]],Sales[YoY_SSF])/Sales[[#This Row],[Region_TypeCount]]</f>
        <v>68.518982968140051</v>
      </c>
    </row>
    <row r="972" spans="1:16" x14ac:dyDescent="0.25">
      <c r="A972" s="1">
        <v>42762</v>
      </c>
      <c r="B972">
        <v>29</v>
      </c>
      <c r="C972">
        <v>18</v>
      </c>
      <c r="D972">
        <v>225732.99780000001</v>
      </c>
      <c r="E972">
        <f>INDEX(Stores[region],MATCH(Sales[[#This Row],[store_no]],Stores[store_no],0))</f>
        <v>1</v>
      </c>
      <c r="F972" t="str">
        <f>INDEX(Stores[storetype],MATCH(Sales[[#This Row],[store_no]],Stores[store_no],0))</f>
        <v>B</v>
      </c>
      <c r="G972" t="str">
        <f>INDEX(Stores[location_city],MATCH(Sales[[#This Row],[store_no]],Stores[store_no],0))</f>
        <v>Grand Rapids</v>
      </c>
      <c r="H972" t="str">
        <f>INDEX(Stores[location_state],MATCH(Sales[[#This Row],[store_no]],Stores[store_no],0))</f>
        <v>Michigan</v>
      </c>
      <c r="I972">
        <f>INDEX(Stores[sqft],MATCH(Sales[[#This Row],[store_no]],Stores[store_no],0))</f>
        <v>148300</v>
      </c>
      <c r="J972" s="4" t="str">
        <f>INDEX(Departments[dept_name],MATCH(Sales[[#This Row],[dept_no]],Departments[dept_no],0))</f>
        <v>Sports</v>
      </c>
      <c r="K972" s="4" t="str">
        <f>CONCATENATE(Sales[[#This Row],[region]],Sales[[#This Row],[storetype]])</f>
        <v>1B</v>
      </c>
      <c r="L972" s="4">
        <f>INDEX(RegionStoreCount[Store Count],MATCH(Sales[[#This Row],[RegionStoretype]],RegionStoreCount[Region/Type],0))</f>
        <v>5</v>
      </c>
      <c r="M972" s="4">
        <f>AND(Sales[[#This Row],[date]]&lt;=TY_YTDMax,Sales[[#This Row],[date]]&gt;=TY_YTDMin)*Sales[[#This Row],[sales]]</f>
        <v>0</v>
      </c>
      <c r="N972" s="4">
        <f>AND(Sales[[#This Row],[date]]&lt;=LY_YTDMax,Sales[[#This Row],[date]]&gt;=LY_YTDMin)*Sales[[#This Row],[sales]]</f>
        <v>225732.99780000001</v>
      </c>
      <c r="O972" s="4">
        <f>AND(Sales[[#This Row],[date]]&gt;=YoY_Min,Sales[[#This Row],[date]]&lt;=TY_YTDMax)*(Sales[[#This Row],[sales]]/Sales[[#This Row],[sqft]])</f>
        <v>0</v>
      </c>
      <c r="P972" s="4">
        <f>SUMIF(Sales[RegionStoretype],Sales[[#This Row],[RegionStoretype]],Sales[YoY_SSF])/Sales[[#This Row],[Region_TypeCount]]</f>
        <v>68.518982968140051</v>
      </c>
    </row>
    <row r="973" spans="1:16" x14ac:dyDescent="0.25">
      <c r="A973" s="1">
        <v>42762</v>
      </c>
      <c r="B973">
        <v>30</v>
      </c>
      <c r="C973">
        <v>6</v>
      </c>
      <c r="D973">
        <v>4989.6772000000001</v>
      </c>
      <c r="E973">
        <f>INDEX(Stores[region],MATCH(Sales[[#This Row],[store_no]],Stores[store_no],0))</f>
        <v>1</v>
      </c>
      <c r="F973" t="str">
        <f>INDEX(Stores[storetype],MATCH(Sales[[#This Row],[store_no]],Stores[store_no],0))</f>
        <v>C</v>
      </c>
      <c r="G973" t="str">
        <f>INDEX(Stores[location_city],MATCH(Sales[[#This Row],[store_no]],Stores[store_no],0))</f>
        <v>Dayton</v>
      </c>
      <c r="H973" t="str">
        <f>INDEX(Stores[location_state],MATCH(Sales[[#This Row],[store_no]],Stores[store_no],0))</f>
        <v>Ohio</v>
      </c>
      <c r="I973">
        <f>INDEX(Stores[sqft],MATCH(Sales[[#This Row],[store_no]],Stores[store_no],0))</f>
        <v>90000</v>
      </c>
      <c r="J973" s="4" t="str">
        <f>INDEX(Departments[dept_name],MATCH(Sales[[#This Row],[dept_no]],Departments[dept_no],0))</f>
        <v>Computers</v>
      </c>
      <c r="K973" s="4" t="str">
        <f>CONCATENATE(Sales[[#This Row],[region]],Sales[[#This Row],[storetype]])</f>
        <v>1C</v>
      </c>
      <c r="L973" s="4">
        <f>INDEX(RegionStoreCount[Store Count],MATCH(Sales[[#This Row],[RegionStoretype]],RegionStoreCount[Region/Type],0))</f>
        <v>1</v>
      </c>
      <c r="M973" s="4">
        <f>AND(Sales[[#This Row],[date]]&lt;=TY_YTDMax,Sales[[#This Row],[date]]&gt;=TY_YTDMin)*Sales[[#This Row],[sales]]</f>
        <v>0</v>
      </c>
      <c r="N973" s="4">
        <f>AND(Sales[[#This Row],[date]]&lt;=LY_YTDMax,Sales[[#This Row],[date]]&gt;=LY_YTDMin)*Sales[[#This Row],[sales]]</f>
        <v>4989.6772000000001</v>
      </c>
      <c r="O973" s="4">
        <f>AND(Sales[[#This Row],[date]]&gt;=YoY_Min,Sales[[#This Row],[date]]&lt;=TY_YTDMax)*(Sales[[#This Row],[sales]]/Sales[[#This Row],[sqft]])</f>
        <v>0</v>
      </c>
      <c r="P973" s="4">
        <f>SUMIF(Sales[RegionStoretype],Sales[[#This Row],[RegionStoretype]],Sales[YoY_SSF])/Sales[[#This Row],[Region_TypeCount]]</f>
        <v>65.329042605555529</v>
      </c>
    </row>
    <row r="974" spans="1:16" x14ac:dyDescent="0.25">
      <c r="A974" s="1">
        <v>42762</v>
      </c>
      <c r="B974">
        <v>30</v>
      </c>
      <c r="C974">
        <v>11</v>
      </c>
      <c r="D974">
        <v>49942.2048</v>
      </c>
      <c r="E974">
        <f>INDEX(Stores[region],MATCH(Sales[[#This Row],[store_no]],Stores[store_no],0))</f>
        <v>1</v>
      </c>
      <c r="F974" t="str">
        <f>INDEX(Stores[storetype],MATCH(Sales[[#This Row],[store_no]],Stores[store_no],0))</f>
        <v>C</v>
      </c>
      <c r="G974" t="str">
        <f>INDEX(Stores[location_city],MATCH(Sales[[#This Row],[store_no]],Stores[store_no],0))</f>
        <v>Dayton</v>
      </c>
      <c r="H974" t="str">
        <f>INDEX(Stores[location_state],MATCH(Sales[[#This Row],[store_no]],Stores[store_no],0))</f>
        <v>Ohio</v>
      </c>
      <c r="I974">
        <f>INDEX(Stores[sqft],MATCH(Sales[[#This Row],[store_no]],Stores[store_no],0))</f>
        <v>90000</v>
      </c>
      <c r="J974" s="4" t="str">
        <f>INDEX(Departments[dept_name],MATCH(Sales[[#This Row],[dept_no]],Departments[dept_no],0))</f>
        <v>Home</v>
      </c>
      <c r="K974" s="4" t="str">
        <f>CONCATENATE(Sales[[#This Row],[region]],Sales[[#This Row],[storetype]])</f>
        <v>1C</v>
      </c>
      <c r="L974" s="4">
        <f>INDEX(RegionStoreCount[Store Count],MATCH(Sales[[#This Row],[RegionStoretype]],RegionStoreCount[Region/Type],0))</f>
        <v>1</v>
      </c>
      <c r="M974" s="4">
        <f>AND(Sales[[#This Row],[date]]&lt;=TY_YTDMax,Sales[[#This Row],[date]]&gt;=TY_YTDMin)*Sales[[#This Row],[sales]]</f>
        <v>0</v>
      </c>
      <c r="N974" s="4">
        <f>AND(Sales[[#This Row],[date]]&lt;=LY_YTDMax,Sales[[#This Row],[date]]&gt;=LY_YTDMin)*Sales[[#This Row],[sales]]</f>
        <v>49942.2048</v>
      </c>
      <c r="O974" s="4">
        <f>AND(Sales[[#This Row],[date]]&gt;=YoY_Min,Sales[[#This Row],[date]]&lt;=TY_YTDMax)*(Sales[[#This Row],[sales]]/Sales[[#This Row],[sqft]])</f>
        <v>0</v>
      </c>
      <c r="P974" s="4">
        <f>SUMIF(Sales[RegionStoretype],Sales[[#This Row],[RegionStoretype]],Sales[YoY_SSF])/Sales[[#This Row],[Region_TypeCount]]</f>
        <v>65.329042605555529</v>
      </c>
    </row>
    <row r="975" spans="1:16" x14ac:dyDescent="0.25">
      <c r="A975" s="1">
        <v>42762</v>
      </c>
      <c r="B975">
        <v>30</v>
      </c>
      <c r="C975">
        <v>14</v>
      </c>
      <c r="D975">
        <v>53573.964500000009</v>
      </c>
      <c r="E975">
        <f>INDEX(Stores[region],MATCH(Sales[[#This Row],[store_no]],Stores[store_no],0))</f>
        <v>1</v>
      </c>
      <c r="F975" t="str">
        <f>INDEX(Stores[storetype],MATCH(Sales[[#This Row],[store_no]],Stores[store_no],0))</f>
        <v>C</v>
      </c>
      <c r="G975" t="str">
        <f>INDEX(Stores[location_city],MATCH(Sales[[#This Row],[store_no]],Stores[store_no],0))</f>
        <v>Dayton</v>
      </c>
      <c r="H975" t="str">
        <f>INDEX(Stores[location_state],MATCH(Sales[[#This Row],[store_no]],Stores[store_no],0))</f>
        <v>Ohio</v>
      </c>
      <c r="I975">
        <f>INDEX(Stores[sqft],MATCH(Sales[[#This Row],[store_no]],Stores[store_no],0))</f>
        <v>90000</v>
      </c>
      <c r="J975" s="4" t="str">
        <f>INDEX(Departments[dept_name],MATCH(Sales[[#This Row],[dept_no]],Departments[dept_no],0))</f>
        <v>Movies</v>
      </c>
      <c r="K975" s="4" t="str">
        <f>CONCATENATE(Sales[[#This Row],[region]],Sales[[#This Row],[storetype]])</f>
        <v>1C</v>
      </c>
      <c r="L975" s="4">
        <f>INDEX(RegionStoreCount[Store Count],MATCH(Sales[[#This Row],[RegionStoretype]],RegionStoreCount[Region/Type],0))</f>
        <v>1</v>
      </c>
      <c r="M975" s="4">
        <f>AND(Sales[[#This Row],[date]]&lt;=TY_YTDMax,Sales[[#This Row],[date]]&gt;=TY_YTDMin)*Sales[[#This Row],[sales]]</f>
        <v>0</v>
      </c>
      <c r="N975" s="4">
        <f>AND(Sales[[#This Row],[date]]&lt;=LY_YTDMax,Sales[[#This Row],[date]]&gt;=LY_YTDMin)*Sales[[#This Row],[sales]]</f>
        <v>53573.964500000009</v>
      </c>
      <c r="O975" s="4">
        <f>AND(Sales[[#This Row],[date]]&gt;=YoY_Min,Sales[[#This Row],[date]]&lt;=TY_YTDMax)*(Sales[[#This Row],[sales]]/Sales[[#This Row],[sqft]])</f>
        <v>0</v>
      </c>
      <c r="P975" s="4">
        <f>SUMIF(Sales[RegionStoretype],Sales[[#This Row],[RegionStoretype]],Sales[YoY_SSF])/Sales[[#This Row],[Region_TypeCount]]</f>
        <v>65.329042605555529</v>
      </c>
    </row>
    <row r="976" spans="1:16" x14ac:dyDescent="0.25">
      <c r="A976" s="1">
        <v>42762</v>
      </c>
      <c r="B976">
        <v>31</v>
      </c>
      <c r="C976">
        <v>7</v>
      </c>
      <c r="D976">
        <v>81141.229900000006</v>
      </c>
      <c r="E976">
        <f>INDEX(Stores[region],MATCH(Sales[[#This Row],[store_no]],Stores[store_no],0))</f>
        <v>3</v>
      </c>
      <c r="F976" t="str">
        <f>INDEX(Stores[storetype],MATCH(Sales[[#This Row],[store_no]],Stores[store_no],0))</f>
        <v>A</v>
      </c>
      <c r="G976" t="str">
        <f>INDEX(Stores[location_city],MATCH(Sales[[#This Row],[store_no]],Stores[store_no],0))</f>
        <v>Rapid City</v>
      </c>
      <c r="H976" t="str">
        <f>INDEX(Stores[location_state],MATCH(Sales[[#This Row],[store_no]],Stores[store_no],0))</f>
        <v>South Dakota</v>
      </c>
      <c r="I976">
        <f>INDEX(Stores[sqft],MATCH(Sales[[#This Row],[store_no]],Stores[store_no],0))</f>
        <v>200100</v>
      </c>
      <c r="J976" s="4" t="str">
        <f>INDEX(Departments[dept_name],MATCH(Sales[[#This Row],[dept_no]],Departments[dept_no],0))</f>
        <v>Electronics</v>
      </c>
      <c r="K976" s="4" t="str">
        <f>CONCATENATE(Sales[[#This Row],[region]],Sales[[#This Row],[storetype]])</f>
        <v>3A</v>
      </c>
      <c r="L976" s="4">
        <f>INDEX(RegionStoreCount[Store Count],MATCH(Sales[[#This Row],[RegionStoretype]],RegionStoreCount[Region/Type],0))</f>
        <v>9</v>
      </c>
      <c r="M976" s="4">
        <f>AND(Sales[[#This Row],[date]]&lt;=TY_YTDMax,Sales[[#This Row],[date]]&gt;=TY_YTDMin)*Sales[[#This Row],[sales]]</f>
        <v>0</v>
      </c>
      <c r="N976" s="4">
        <f>AND(Sales[[#This Row],[date]]&lt;=LY_YTDMax,Sales[[#This Row],[date]]&gt;=LY_YTDMin)*Sales[[#This Row],[sales]]</f>
        <v>81141.229900000006</v>
      </c>
      <c r="O976" s="4">
        <f>AND(Sales[[#This Row],[date]]&gt;=YoY_Min,Sales[[#This Row],[date]]&lt;=TY_YTDMax)*(Sales[[#This Row],[sales]]/Sales[[#This Row],[sqft]])</f>
        <v>0</v>
      </c>
      <c r="P976" s="4">
        <f>SUMIF(Sales[RegionStoretype],Sales[[#This Row],[RegionStoretype]],Sales[YoY_SSF])/Sales[[#This Row],[Region_TypeCount]]</f>
        <v>53.603836561720975</v>
      </c>
    </row>
    <row r="977" spans="1:16" x14ac:dyDescent="0.25">
      <c r="A977" s="1">
        <v>42762</v>
      </c>
      <c r="B977">
        <v>31</v>
      </c>
      <c r="C977">
        <v>8</v>
      </c>
      <c r="D977">
        <v>14148.3066</v>
      </c>
      <c r="E977">
        <f>INDEX(Stores[region],MATCH(Sales[[#This Row],[store_no]],Stores[store_no],0))</f>
        <v>3</v>
      </c>
      <c r="F977" t="str">
        <f>INDEX(Stores[storetype],MATCH(Sales[[#This Row],[store_no]],Stores[store_no],0))</f>
        <v>A</v>
      </c>
      <c r="G977" t="str">
        <f>INDEX(Stores[location_city],MATCH(Sales[[#This Row],[store_no]],Stores[store_no],0))</f>
        <v>Rapid City</v>
      </c>
      <c r="H977" t="str">
        <f>INDEX(Stores[location_state],MATCH(Sales[[#This Row],[store_no]],Stores[store_no],0))</f>
        <v>South Dakota</v>
      </c>
      <c r="I977">
        <f>INDEX(Stores[sqft],MATCH(Sales[[#This Row],[store_no]],Stores[store_no],0))</f>
        <v>200100</v>
      </c>
      <c r="J977" s="4" t="str">
        <f>INDEX(Departments[dept_name],MATCH(Sales[[#This Row],[dept_no]],Departments[dept_no],0))</f>
        <v>Games</v>
      </c>
      <c r="K977" s="4" t="str">
        <f>CONCATENATE(Sales[[#This Row],[region]],Sales[[#This Row],[storetype]])</f>
        <v>3A</v>
      </c>
      <c r="L977" s="4">
        <f>INDEX(RegionStoreCount[Store Count],MATCH(Sales[[#This Row],[RegionStoretype]],RegionStoreCount[Region/Type],0))</f>
        <v>9</v>
      </c>
      <c r="M977" s="4">
        <f>AND(Sales[[#This Row],[date]]&lt;=TY_YTDMax,Sales[[#This Row],[date]]&gt;=TY_YTDMin)*Sales[[#This Row],[sales]]</f>
        <v>0</v>
      </c>
      <c r="N977" s="4">
        <f>AND(Sales[[#This Row],[date]]&lt;=LY_YTDMax,Sales[[#This Row],[date]]&gt;=LY_YTDMin)*Sales[[#This Row],[sales]]</f>
        <v>14148.3066</v>
      </c>
      <c r="O977" s="4">
        <f>AND(Sales[[#This Row],[date]]&gt;=YoY_Min,Sales[[#This Row],[date]]&lt;=TY_YTDMax)*(Sales[[#This Row],[sales]]/Sales[[#This Row],[sqft]])</f>
        <v>0</v>
      </c>
      <c r="P977" s="4">
        <f>SUMIF(Sales[RegionStoretype],Sales[[#This Row],[RegionStoretype]],Sales[YoY_SSF])/Sales[[#This Row],[Region_TypeCount]]</f>
        <v>53.603836561720975</v>
      </c>
    </row>
    <row r="978" spans="1:16" x14ac:dyDescent="0.25">
      <c r="A978" s="1">
        <v>42762</v>
      </c>
      <c r="B978">
        <v>32</v>
      </c>
      <c r="C978">
        <v>5</v>
      </c>
      <c r="D978">
        <v>98767.58249999999</v>
      </c>
      <c r="E978">
        <f>INDEX(Stores[region],MATCH(Sales[[#This Row],[store_no]],Stores[store_no],0))</f>
        <v>2</v>
      </c>
      <c r="F978" t="str">
        <f>INDEX(Stores[storetype],MATCH(Sales[[#This Row],[store_no]],Stores[store_no],0))</f>
        <v>A</v>
      </c>
      <c r="G978" t="str">
        <f>INDEX(Stores[location_city],MATCH(Sales[[#This Row],[store_no]],Stores[store_no],0))</f>
        <v>Western Springs</v>
      </c>
      <c r="H978" t="str">
        <f>INDEX(Stores[location_state],MATCH(Sales[[#This Row],[store_no]],Stores[store_no],0))</f>
        <v>Illinois</v>
      </c>
      <c r="I978">
        <f>INDEX(Stores[sqft],MATCH(Sales[[#This Row],[store_no]],Stores[store_no],0))</f>
        <v>118200</v>
      </c>
      <c r="J978" s="4" t="str">
        <f>INDEX(Departments[dept_name],MATCH(Sales[[#This Row],[dept_no]],Departments[dept_no],0))</f>
        <v>Clothing</v>
      </c>
      <c r="K978" s="4" t="str">
        <f>CONCATENATE(Sales[[#This Row],[region]],Sales[[#This Row],[storetype]])</f>
        <v>2A</v>
      </c>
      <c r="L978" s="4">
        <f>INDEX(RegionStoreCount[Store Count],MATCH(Sales[[#This Row],[RegionStoretype]],RegionStoreCount[Region/Type],0))</f>
        <v>5</v>
      </c>
      <c r="M978" s="4">
        <f>AND(Sales[[#This Row],[date]]&lt;=TY_YTDMax,Sales[[#This Row],[date]]&gt;=TY_YTDMin)*Sales[[#This Row],[sales]]</f>
        <v>0</v>
      </c>
      <c r="N978" s="4">
        <f>AND(Sales[[#This Row],[date]]&lt;=LY_YTDMax,Sales[[#This Row],[date]]&gt;=LY_YTDMin)*Sales[[#This Row],[sales]]</f>
        <v>98767.58249999999</v>
      </c>
      <c r="O978" s="4">
        <f>AND(Sales[[#This Row],[date]]&gt;=YoY_Min,Sales[[#This Row],[date]]&lt;=TY_YTDMax)*(Sales[[#This Row],[sales]]/Sales[[#This Row],[sqft]])</f>
        <v>0</v>
      </c>
      <c r="P978" s="4">
        <f>SUMIF(Sales[RegionStoretype],Sales[[#This Row],[RegionStoretype]],Sales[YoY_SSF])/Sales[[#This Row],[Region_TypeCount]]</f>
        <v>60.052789354368521</v>
      </c>
    </row>
    <row r="979" spans="1:16" x14ac:dyDescent="0.25">
      <c r="A979" s="1">
        <v>42762</v>
      </c>
      <c r="B979">
        <v>32</v>
      </c>
      <c r="C979">
        <v>14</v>
      </c>
      <c r="D979">
        <v>72548.590200000006</v>
      </c>
      <c r="E979">
        <f>INDEX(Stores[region],MATCH(Sales[[#This Row],[store_no]],Stores[store_no],0))</f>
        <v>2</v>
      </c>
      <c r="F979" t="str">
        <f>INDEX(Stores[storetype],MATCH(Sales[[#This Row],[store_no]],Stores[store_no],0))</f>
        <v>A</v>
      </c>
      <c r="G979" t="str">
        <f>INDEX(Stores[location_city],MATCH(Sales[[#This Row],[store_no]],Stores[store_no],0))</f>
        <v>Western Springs</v>
      </c>
      <c r="H979" t="str">
        <f>INDEX(Stores[location_state],MATCH(Sales[[#This Row],[store_no]],Stores[store_no],0))</f>
        <v>Illinois</v>
      </c>
      <c r="I979">
        <f>INDEX(Stores[sqft],MATCH(Sales[[#This Row],[store_no]],Stores[store_no],0))</f>
        <v>118200</v>
      </c>
      <c r="J979" s="4" t="str">
        <f>INDEX(Departments[dept_name],MATCH(Sales[[#This Row],[dept_no]],Departments[dept_no],0))</f>
        <v>Movies</v>
      </c>
      <c r="K979" s="4" t="str">
        <f>CONCATENATE(Sales[[#This Row],[region]],Sales[[#This Row],[storetype]])</f>
        <v>2A</v>
      </c>
      <c r="L979" s="4">
        <f>INDEX(RegionStoreCount[Store Count],MATCH(Sales[[#This Row],[RegionStoretype]],RegionStoreCount[Region/Type],0))</f>
        <v>5</v>
      </c>
      <c r="M979" s="4">
        <f>AND(Sales[[#This Row],[date]]&lt;=TY_YTDMax,Sales[[#This Row],[date]]&gt;=TY_YTDMin)*Sales[[#This Row],[sales]]</f>
        <v>0</v>
      </c>
      <c r="N979" s="4">
        <f>AND(Sales[[#This Row],[date]]&lt;=LY_YTDMax,Sales[[#This Row],[date]]&gt;=LY_YTDMin)*Sales[[#This Row],[sales]]</f>
        <v>72548.590200000006</v>
      </c>
      <c r="O979" s="4">
        <f>AND(Sales[[#This Row],[date]]&gt;=YoY_Min,Sales[[#This Row],[date]]&lt;=TY_YTDMax)*(Sales[[#This Row],[sales]]/Sales[[#This Row],[sqft]])</f>
        <v>0</v>
      </c>
      <c r="P979" s="4">
        <f>SUMIF(Sales[RegionStoretype],Sales[[#This Row],[RegionStoretype]],Sales[YoY_SSF])/Sales[[#This Row],[Region_TypeCount]]</f>
        <v>60.052789354368521</v>
      </c>
    </row>
    <row r="980" spans="1:16" x14ac:dyDescent="0.25">
      <c r="A980" s="1">
        <v>42762</v>
      </c>
      <c r="B980">
        <v>33</v>
      </c>
      <c r="C980">
        <v>2</v>
      </c>
      <c r="D980">
        <v>19193.353299999999</v>
      </c>
      <c r="E980">
        <f>INDEX(Stores[region],MATCH(Sales[[#This Row],[store_no]],Stores[store_no],0))</f>
        <v>3</v>
      </c>
      <c r="F980" t="str">
        <f>INDEX(Stores[storetype],MATCH(Sales[[#This Row],[store_no]],Stores[store_no],0))</f>
        <v>A</v>
      </c>
      <c r="G980" t="str">
        <f>INDEX(Stores[location_city],MATCH(Sales[[#This Row],[store_no]],Stores[store_no],0))</f>
        <v>Omaha</v>
      </c>
      <c r="H980" t="str">
        <f>INDEX(Stores[location_state],MATCH(Sales[[#This Row],[store_no]],Stores[store_no],0))</f>
        <v>Nebraska</v>
      </c>
      <c r="I980">
        <f>INDEX(Stores[sqft],MATCH(Sales[[#This Row],[store_no]],Stores[store_no],0))</f>
        <v>40700</v>
      </c>
      <c r="J980" s="4" t="str">
        <f>INDEX(Departments[dept_name],MATCH(Sales[[#This Row],[dept_no]],Departments[dept_no],0))</f>
        <v>Baby</v>
      </c>
      <c r="K980" s="4" t="str">
        <f>CONCATENATE(Sales[[#This Row],[region]],Sales[[#This Row],[storetype]])</f>
        <v>3A</v>
      </c>
      <c r="L980" s="4">
        <f>INDEX(RegionStoreCount[Store Count],MATCH(Sales[[#This Row],[RegionStoretype]],RegionStoreCount[Region/Type],0))</f>
        <v>9</v>
      </c>
      <c r="M980" s="4">
        <f>AND(Sales[[#This Row],[date]]&lt;=TY_YTDMax,Sales[[#This Row],[date]]&gt;=TY_YTDMin)*Sales[[#This Row],[sales]]</f>
        <v>0</v>
      </c>
      <c r="N980" s="4">
        <f>AND(Sales[[#This Row],[date]]&lt;=LY_YTDMax,Sales[[#This Row],[date]]&gt;=LY_YTDMin)*Sales[[#This Row],[sales]]</f>
        <v>19193.353299999999</v>
      </c>
      <c r="O980" s="4">
        <f>AND(Sales[[#This Row],[date]]&gt;=YoY_Min,Sales[[#This Row],[date]]&lt;=TY_YTDMax)*(Sales[[#This Row],[sales]]/Sales[[#This Row],[sqft]])</f>
        <v>0</v>
      </c>
      <c r="P980" s="4">
        <f>SUMIF(Sales[RegionStoretype],Sales[[#This Row],[RegionStoretype]],Sales[YoY_SSF])/Sales[[#This Row],[Region_TypeCount]]</f>
        <v>53.603836561720975</v>
      </c>
    </row>
    <row r="981" spans="1:16" x14ac:dyDescent="0.25">
      <c r="A981" s="1">
        <v>42762</v>
      </c>
      <c r="B981">
        <v>33</v>
      </c>
      <c r="C981">
        <v>3</v>
      </c>
      <c r="D981">
        <v>56758.080000000002</v>
      </c>
      <c r="E981">
        <f>INDEX(Stores[region],MATCH(Sales[[#This Row],[store_no]],Stores[store_no],0))</f>
        <v>3</v>
      </c>
      <c r="F981" t="str">
        <f>INDEX(Stores[storetype],MATCH(Sales[[#This Row],[store_no]],Stores[store_no],0))</f>
        <v>A</v>
      </c>
      <c r="G981" t="str">
        <f>INDEX(Stores[location_city],MATCH(Sales[[#This Row],[store_no]],Stores[store_no],0))</f>
        <v>Omaha</v>
      </c>
      <c r="H981" t="str">
        <f>INDEX(Stores[location_state],MATCH(Sales[[#This Row],[store_no]],Stores[store_no],0))</f>
        <v>Nebraska</v>
      </c>
      <c r="I981">
        <f>INDEX(Stores[sqft],MATCH(Sales[[#This Row],[store_no]],Stores[store_no],0))</f>
        <v>40700</v>
      </c>
      <c r="J981" s="4" t="str">
        <f>INDEX(Departments[dept_name],MATCH(Sales[[#This Row],[dept_no]],Departments[dept_no],0))</f>
        <v>Beauty</v>
      </c>
      <c r="K981" s="4" t="str">
        <f>CONCATENATE(Sales[[#This Row],[region]],Sales[[#This Row],[storetype]])</f>
        <v>3A</v>
      </c>
      <c r="L981" s="4">
        <f>INDEX(RegionStoreCount[Store Count],MATCH(Sales[[#This Row],[RegionStoretype]],RegionStoreCount[Region/Type],0))</f>
        <v>9</v>
      </c>
      <c r="M981" s="4">
        <f>AND(Sales[[#This Row],[date]]&lt;=TY_YTDMax,Sales[[#This Row],[date]]&gt;=TY_YTDMin)*Sales[[#This Row],[sales]]</f>
        <v>0</v>
      </c>
      <c r="N981" s="4">
        <f>AND(Sales[[#This Row],[date]]&lt;=LY_YTDMax,Sales[[#This Row],[date]]&gt;=LY_YTDMin)*Sales[[#This Row],[sales]]</f>
        <v>56758.080000000002</v>
      </c>
      <c r="O981" s="4">
        <f>AND(Sales[[#This Row],[date]]&gt;=YoY_Min,Sales[[#This Row],[date]]&lt;=TY_YTDMax)*(Sales[[#This Row],[sales]]/Sales[[#This Row],[sqft]])</f>
        <v>0</v>
      </c>
      <c r="P981" s="4">
        <f>SUMIF(Sales[RegionStoretype],Sales[[#This Row],[RegionStoretype]],Sales[YoY_SSF])/Sales[[#This Row],[Region_TypeCount]]</f>
        <v>53.603836561720975</v>
      </c>
    </row>
    <row r="982" spans="1:16" x14ac:dyDescent="0.25">
      <c r="A982" s="1">
        <v>42762</v>
      </c>
      <c r="B982">
        <v>33</v>
      </c>
      <c r="C982">
        <v>15</v>
      </c>
      <c r="D982">
        <v>30677.220299999997</v>
      </c>
      <c r="E982">
        <f>INDEX(Stores[region],MATCH(Sales[[#This Row],[store_no]],Stores[store_no],0))</f>
        <v>3</v>
      </c>
      <c r="F982" t="str">
        <f>INDEX(Stores[storetype],MATCH(Sales[[#This Row],[store_no]],Stores[store_no],0))</f>
        <v>A</v>
      </c>
      <c r="G982" t="str">
        <f>INDEX(Stores[location_city],MATCH(Sales[[#This Row],[store_no]],Stores[store_no],0))</f>
        <v>Omaha</v>
      </c>
      <c r="H982" t="str">
        <f>INDEX(Stores[location_state],MATCH(Sales[[#This Row],[store_no]],Stores[store_no],0))</f>
        <v>Nebraska</v>
      </c>
      <c r="I982">
        <f>INDEX(Stores[sqft],MATCH(Sales[[#This Row],[store_no]],Stores[store_no],0))</f>
        <v>40700</v>
      </c>
      <c r="J982" s="4" t="str">
        <f>INDEX(Departments[dept_name],MATCH(Sales[[#This Row],[dept_no]],Departments[dept_no],0))</f>
        <v>Music</v>
      </c>
      <c r="K982" s="4" t="str">
        <f>CONCATENATE(Sales[[#This Row],[region]],Sales[[#This Row],[storetype]])</f>
        <v>3A</v>
      </c>
      <c r="L982" s="4">
        <f>INDEX(RegionStoreCount[Store Count],MATCH(Sales[[#This Row],[RegionStoretype]],RegionStoreCount[Region/Type],0))</f>
        <v>9</v>
      </c>
      <c r="M982" s="4">
        <f>AND(Sales[[#This Row],[date]]&lt;=TY_YTDMax,Sales[[#This Row],[date]]&gt;=TY_YTDMin)*Sales[[#This Row],[sales]]</f>
        <v>0</v>
      </c>
      <c r="N982" s="4">
        <f>AND(Sales[[#This Row],[date]]&lt;=LY_YTDMax,Sales[[#This Row],[date]]&gt;=LY_YTDMin)*Sales[[#This Row],[sales]]</f>
        <v>30677.220299999997</v>
      </c>
      <c r="O982" s="4">
        <f>AND(Sales[[#This Row],[date]]&gt;=YoY_Min,Sales[[#This Row],[date]]&lt;=TY_YTDMax)*(Sales[[#This Row],[sales]]/Sales[[#This Row],[sqft]])</f>
        <v>0</v>
      </c>
      <c r="P982" s="4">
        <f>SUMIF(Sales[RegionStoretype],Sales[[#This Row],[RegionStoretype]],Sales[YoY_SSF])/Sales[[#This Row],[Region_TypeCount]]</f>
        <v>53.603836561720975</v>
      </c>
    </row>
    <row r="983" spans="1:16" x14ac:dyDescent="0.25">
      <c r="A983" s="1">
        <v>42762</v>
      </c>
      <c r="B983">
        <v>34</v>
      </c>
      <c r="C983">
        <v>10</v>
      </c>
      <c r="D983">
        <v>7882.7570999999998</v>
      </c>
      <c r="E983">
        <f>INDEX(Stores[region],MATCH(Sales[[#This Row],[store_no]],Stores[store_no],0))</f>
        <v>1</v>
      </c>
      <c r="F983" t="str">
        <f>INDEX(Stores[storetype],MATCH(Sales[[#This Row],[store_no]],Stores[store_no],0))</f>
        <v>A</v>
      </c>
      <c r="G983" t="str">
        <f>INDEX(Stores[location_city],MATCH(Sales[[#This Row],[store_no]],Stores[store_no],0))</f>
        <v>Toledo</v>
      </c>
      <c r="H983" t="str">
        <f>INDEX(Stores[location_state],MATCH(Sales[[#This Row],[store_no]],Stores[store_no],0))</f>
        <v>Ohio</v>
      </c>
      <c r="I983">
        <f>INDEX(Stores[sqft],MATCH(Sales[[#This Row],[store_no]],Stores[store_no],0))</f>
        <v>207900</v>
      </c>
      <c r="J983" s="4" t="str">
        <f>INDEX(Departments[dept_name],MATCH(Sales[[#This Row],[dept_no]],Departments[dept_no],0))</f>
        <v>Health</v>
      </c>
      <c r="K983" s="4" t="str">
        <f>CONCATENATE(Sales[[#This Row],[region]],Sales[[#This Row],[storetype]])</f>
        <v>1A</v>
      </c>
      <c r="L983" s="4">
        <f>INDEX(RegionStoreCount[Store Count],MATCH(Sales[[#This Row],[RegionStoretype]],RegionStoreCount[Region/Type],0))</f>
        <v>5</v>
      </c>
      <c r="M983" s="4">
        <f>AND(Sales[[#This Row],[date]]&lt;=TY_YTDMax,Sales[[#This Row],[date]]&gt;=TY_YTDMin)*Sales[[#This Row],[sales]]</f>
        <v>0</v>
      </c>
      <c r="N983" s="4">
        <f>AND(Sales[[#This Row],[date]]&lt;=LY_YTDMax,Sales[[#This Row],[date]]&gt;=LY_YTDMin)*Sales[[#This Row],[sales]]</f>
        <v>7882.7570999999998</v>
      </c>
      <c r="O983" s="4">
        <f>AND(Sales[[#This Row],[date]]&gt;=YoY_Min,Sales[[#This Row],[date]]&lt;=TY_YTDMax)*(Sales[[#This Row],[sales]]/Sales[[#This Row],[sqft]])</f>
        <v>0</v>
      </c>
      <c r="P983" s="4">
        <f>SUMIF(Sales[RegionStoretype],Sales[[#This Row],[RegionStoretype]],Sales[YoY_SSF])/Sales[[#This Row],[Region_TypeCount]]</f>
        <v>59.469551530910678</v>
      </c>
    </row>
    <row r="984" spans="1:16" x14ac:dyDescent="0.25">
      <c r="A984" s="1">
        <v>42762</v>
      </c>
      <c r="B984">
        <v>34</v>
      </c>
      <c r="C984">
        <v>15</v>
      </c>
      <c r="D984">
        <v>125543.88159999999</v>
      </c>
      <c r="E984">
        <f>INDEX(Stores[region],MATCH(Sales[[#This Row],[store_no]],Stores[store_no],0))</f>
        <v>1</v>
      </c>
      <c r="F984" t="str">
        <f>INDEX(Stores[storetype],MATCH(Sales[[#This Row],[store_no]],Stores[store_no],0))</f>
        <v>A</v>
      </c>
      <c r="G984" t="str">
        <f>INDEX(Stores[location_city],MATCH(Sales[[#This Row],[store_no]],Stores[store_no],0))</f>
        <v>Toledo</v>
      </c>
      <c r="H984" t="str">
        <f>INDEX(Stores[location_state],MATCH(Sales[[#This Row],[store_no]],Stores[store_no],0))</f>
        <v>Ohio</v>
      </c>
      <c r="I984">
        <f>INDEX(Stores[sqft],MATCH(Sales[[#This Row],[store_no]],Stores[store_no],0))</f>
        <v>207900</v>
      </c>
      <c r="J984" s="4" t="str">
        <f>INDEX(Departments[dept_name],MATCH(Sales[[#This Row],[dept_no]],Departments[dept_no],0))</f>
        <v>Music</v>
      </c>
      <c r="K984" s="4" t="str">
        <f>CONCATENATE(Sales[[#This Row],[region]],Sales[[#This Row],[storetype]])</f>
        <v>1A</v>
      </c>
      <c r="L984" s="4">
        <f>INDEX(RegionStoreCount[Store Count],MATCH(Sales[[#This Row],[RegionStoretype]],RegionStoreCount[Region/Type],0))</f>
        <v>5</v>
      </c>
      <c r="M984" s="4">
        <f>AND(Sales[[#This Row],[date]]&lt;=TY_YTDMax,Sales[[#This Row],[date]]&gt;=TY_YTDMin)*Sales[[#This Row],[sales]]</f>
        <v>0</v>
      </c>
      <c r="N984" s="4">
        <f>AND(Sales[[#This Row],[date]]&lt;=LY_YTDMax,Sales[[#This Row],[date]]&gt;=LY_YTDMin)*Sales[[#This Row],[sales]]</f>
        <v>125543.88159999999</v>
      </c>
      <c r="O984" s="4">
        <f>AND(Sales[[#This Row],[date]]&gt;=YoY_Min,Sales[[#This Row],[date]]&lt;=TY_YTDMax)*(Sales[[#This Row],[sales]]/Sales[[#This Row],[sqft]])</f>
        <v>0</v>
      </c>
      <c r="P984" s="4">
        <f>SUMIF(Sales[RegionStoretype],Sales[[#This Row],[RegionStoretype]],Sales[YoY_SSF])/Sales[[#This Row],[Region_TypeCount]]</f>
        <v>59.469551530910678</v>
      </c>
    </row>
    <row r="985" spans="1:16" x14ac:dyDescent="0.25">
      <c r="A985" s="1">
        <v>42762</v>
      </c>
      <c r="B985">
        <v>35</v>
      </c>
      <c r="C985">
        <v>3</v>
      </c>
      <c r="D985">
        <v>69674.545400000003</v>
      </c>
      <c r="E985">
        <f>INDEX(Stores[region],MATCH(Sales[[#This Row],[store_no]],Stores[store_no],0))</f>
        <v>3</v>
      </c>
      <c r="F985" t="str">
        <f>INDEX(Stores[storetype],MATCH(Sales[[#This Row],[store_no]],Stores[store_no],0))</f>
        <v>C</v>
      </c>
      <c r="G985" t="str">
        <f>INDEX(Stores[location_city],MATCH(Sales[[#This Row],[store_no]],Stores[store_no],0))</f>
        <v>Wichita</v>
      </c>
      <c r="H985" t="str">
        <f>INDEX(Stores[location_state],MATCH(Sales[[#This Row],[store_no]],Stores[store_no],0))</f>
        <v>Kansas</v>
      </c>
      <c r="I985">
        <f>INDEX(Stores[sqft],MATCH(Sales[[#This Row],[store_no]],Stores[store_no],0))</f>
        <v>72800</v>
      </c>
      <c r="J985" s="4" t="str">
        <f>INDEX(Departments[dept_name],MATCH(Sales[[#This Row],[dept_no]],Departments[dept_no],0))</f>
        <v>Beauty</v>
      </c>
      <c r="K985" s="4" t="str">
        <f>CONCATENATE(Sales[[#This Row],[region]],Sales[[#This Row],[storetype]])</f>
        <v>3C</v>
      </c>
      <c r="L985" s="4">
        <f>INDEX(RegionStoreCount[Store Count],MATCH(Sales[[#This Row],[RegionStoretype]],RegionStoreCount[Region/Type],0))</f>
        <v>2</v>
      </c>
      <c r="M985" s="4">
        <f>AND(Sales[[#This Row],[date]]&lt;=TY_YTDMax,Sales[[#This Row],[date]]&gt;=TY_YTDMin)*Sales[[#This Row],[sales]]</f>
        <v>0</v>
      </c>
      <c r="N985" s="4">
        <f>AND(Sales[[#This Row],[date]]&lt;=LY_YTDMax,Sales[[#This Row],[date]]&gt;=LY_YTDMin)*Sales[[#This Row],[sales]]</f>
        <v>69674.545400000003</v>
      </c>
      <c r="O985" s="4">
        <f>AND(Sales[[#This Row],[date]]&gt;=YoY_Min,Sales[[#This Row],[date]]&lt;=TY_YTDMax)*(Sales[[#This Row],[sales]]/Sales[[#This Row],[sqft]])</f>
        <v>0</v>
      </c>
      <c r="P985" s="4">
        <f>SUMIF(Sales[RegionStoretype],Sales[[#This Row],[RegionStoretype]],Sales[YoY_SSF])/Sales[[#This Row],[Region_TypeCount]]</f>
        <v>47.561479460925746</v>
      </c>
    </row>
    <row r="986" spans="1:16" x14ac:dyDescent="0.25">
      <c r="A986" s="1">
        <v>42762</v>
      </c>
      <c r="B986">
        <v>35</v>
      </c>
      <c r="C986">
        <v>4</v>
      </c>
      <c r="D986">
        <v>9188.3289999999997</v>
      </c>
      <c r="E986">
        <f>INDEX(Stores[region],MATCH(Sales[[#This Row],[store_no]],Stores[store_no],0))</f>
        <v>3</v>
      </c>
      <c r="F986" t="str">
        <f>INDEX(Stores[storetype],MATCH(Sales[[#This Row],[store_no]],Stores[store_no],0))</f>
        <v>C</v>
      </c>
      <c r="G986" t="str">
        <f>INDEX(Stores[location_city],MATCH(Sales[[#This Row],[store_no]],Stores[store_no],0))</f>
        <v>Wichita</v>
      </c>
      <c r="H986" t="str">
        <f>INDEX(Stores[location_state],MATCH(Sales[[#This Row],[store_no]],Stores[store_no],0))</f>
        <v>Kansas</v>
      </c>
      <c r="I986">
        <f>INDEX(Stores[sqft],MATCH(Sales[[#This Row],[store_no]],Stores[store_no],0))</f>
        <v>72800</v>
      </c>
      <c r="J986" s="4" t="str">
        <f>INDEX(Departments[dept_name],MATCH(Sales[[#This Row],[dept_no]],Departments[dept_no],0))</f>
        <v>Books</v>
      </c>
      <c r="K986" s="4" t="str">
        <f>CONCATENATE(Sales[[#This Row],[region]],Sales[[#This Row],[storetype]])</f>
        <v>3C</v>
      </c>
      <c r="L986" s="4">
        <f>INDEX(RegionStoreCount[Store Count],MATCH(Sales[[#This Row],[RegionStoretype]],RegionStoreCount[Region/Type],0))</f>
        <v>2</v>
      </c>
      <c r="M986" s="4">
        <f>AND(Sales[[#This Row],[date]]&lt;=TY_YTDMax,Sales[[#This Row],[date]]&gt;=TY_YTDMin)*Sales[[#This Row],[sales]]</f>
        <v>0</v>
      </c>
      <c r="N986" s="4">
        <f>AND(Sales[[#This Row],[date]]&lt;=LY_YTDMax,Sales[[#This Row],[date]]&gt;=LY_YTDMin)*Sales[[#This Row],[sales]]</f>
        <v>9188.3289999999997</v>
      </c>
      <c r="O986" s="4">
        <f>AND(Sales[[#This Row],[date]]&gt;=YoY_Min,Sales[[#This Row],[date]]&lt;=TY_YTDMax)*(Sales[[#This Row],[sales]]/Sales[[#This Row],[sqft]])</f>
        <v>0</v>
      </c>
      <c r="P986" s="4">
        <f>SUMIF(Sales[RegionStoretype],Sales[[#This Row],[RegionStoretype]],Sales[YoY_SSF])/Sales[[#This Row],[Region_TypeCount]]</f>
        <v>47.561479460925746</v>
      </c>
    </row>
    <row r="987" spans="1:16" x14ac:dyDescent="0.25">
      <c r="A987" s="1">
        <v>42762</v>
      </c>
      <c r="B987">
        <v>35</v>
      </c>
      <c r="C987">
        <v>7</v>
      </c>
      <c r="D987">
        <v>14889.298000000001</v>
      </c>
      <c r="E987">
        <f>INDEX(Stores[region],MATCH(Sales[[#This Row],[store_no]],Stores[store_no],0))</f>
        <v>3</v>
      </c>
      <c r="F987" t="str">
        <f>INDEX(Stores[storetype],MATCH(Sales[[#This Row],[store_no]],Stores[store_no],0))</f>
        <v>C</v>
      </c>
      <c r="G987" t="str">
        <f>INDEX(Stores[location_city],MATCH(Sales[[#This Row],[store_no]],Stores[store_no],0))</f>
        <v>Wichita</v>
      </c>
      <c r="H987" t="str">
        <f>INDEX(Stores[location_state],MATCH(Sales[[#This Row],[store_no]],Stores[store_no],0))</f>
        <v>Kansas</v>
      </c>
      <c r="I987">
        <f>INDEX(Stores[sqft],MATCH(Sales[[#This Row],[store_no]],Stores[store_no],0))</f>
        <v>72800</v>
      </c>
      <c r="J987" s="4" t="str">
        <f>INDEX(Departments[dept_name],MATCH(Sales[[#This Row],[dept_no]],Departments[dept_no],0))</f>
        <v>Electronics</v>
      </c>
      <c r="K987" s="4" t="str">
        <f>CONCATENATE(Sales[[#This Row],[region]],Sales[[#This Row],[storetype]])</f>
        <v>3C</v>
      </c>
      <c r="L987" s="4">
        <f>INDEX(RegionStoreCount[Store Count],MATCH(Sales[[#This Row],[RegionStoretype]],RegionStoreCount[Region/Type],0))</f>
        <v>2</v>
      </c>
      <c r="M987" s="4">
        <f>AND(Sales[[#This Row],[date]]&lt;=TY_YTDMax,Sales[[#This Row],[date]]&gt;=TY_YTDMin)*Sales[[#This Row],[sales]]</f>
        <v>0</v>
      </c>
      <c r="N987" s="4">
        <f>AND(Sales[[#This Row],[date]]&lt;=LY_YTDMax,Sales[[#This Row],[date]]&gt;=LY_YTDMin)*Sales[[#This Row],[sales]]</f>
        <v>14889.298000000001</v>
      </c>
      <c r="O987" s="4">
        <f>AND(Sales[[#This Row],[date]]&gt;=YoY_Min,Sales[[#This Row],[date]]&lt;=TY_YTDMax)*(Sales[[#This Row],[sales]]/Sales[[#This Row],[sqft]])</f>
        <v>0</v>
      </c>
      <c r="P987" s="4">
        <f>SUMIF(Sales[RegionStoretype],Sales[[#This Row],[RegionStoretype]],Sales[YoY_SSF])/Sales[[#This Row],[Region_TypeCount]]</f>
        <v>47.561479460925746</v>
      </c>
    </row>
    <row r="988" spans="1:16" x14ac:dyDescent="0.25">
      <c r="A988" s="1">
        <v>42762</v>
      </c>
      <c r="B988">
        <v>36</v>
      </c>
      <c r="C988">
        <v>2</v>
      </c>
      <c r="D988">
        <v>63094.980900000002</v>
      </c>
      <c r="E988">
        <f>INDEX(Stores[region],MATCH(Sales[[#This Row],[store_no]],Stores[store_no],0))</f>
        <v>2</v>
      </c>
      <c r="F988" t="str">
        <f>INDEX(Stores[storetype],MATCH(Sales[[#This Row],[store_no]],Stores[store_no],0))</f>
        <v>A</v>
      </c>
      <c r="G988" t="str">
        <f>INDEX(Stores[location_city],MATCH(Sales[[#This Row],[store_no]],Stores[store_no],0))</f>
        <v>Aurora</v>
      </c>
      <c r="H988" t="str">
        <f>INDEX(Stores[location_state],MATCH(Sales[[#This Row],[store_no]],Stores[store_no],0))</f>
        <v>Illinois</v>
      </c>
      <c r="I988">
        <f>INDEX(Stores[sqft],MATCH(Sales[[#This Row],[store_no]],Stores[store_no],0))</f>
        <v>209900</v>
      </c>
      <c r="J988" s="4" t="str">
        <f>INDEX(Departments[dept_name],MATCH(Sales[[#This Row],[dept_no]],Departments[dept_no],0))</f>
        <v>Baby</v>
      </c>
      <c r="K988" s="4" t="str">
        <f>CONCATENATE(Sales[[#This Row],[region]],Sales[[#This Row],[storetype]])</f>
        <v>2A</v>
      </c>
      <c r="L988" s="4">
        <f>INDEX(RegionStoreCount[Store Count],MATCH(Sales[[#This Row],[RegionStoretype]],RegionStoreCount[Region/Type],0))</f>
        <v>5</v>
      </c>
      <c r="M988" s="4">
        <f>AND(Sales[[#This Row],[date]]&lt;=TY_YTDMax,Sales[[#This Row],[date]]&gt;=TY_YTDMin)*Sales[[#This Row],[sales]]</f>
        <v>0</v>
      </c>
      <c r="N988" s="4">
        <f>AND(Sales[[#This Row],[date]]&lt;=LY_YTDMax,Sales[[#This Row],[date]]&gt;=LY_YTDMin)*Sales[[#This Row],[sales]]</f>
        <v>63094.980900000002</v>
      </c>
      <c r="O988" s="4">
        <f>AND(Sales[[#This Row],[date]]&gt;=YoY_Min,Sales[[#This Row],[date]]&lt;=TY_YTDMax)*(Sales[[#This Row],[sales]]/Sales[[#This Row],[sqft]])</f>
        <v>0</v>
      </c>
      <c r="P988" s="4">
        <f>SUMIF(Sales[RegionStoretype],Sales[[#This Row],[RegionStoretype]],Sales[YoY_SSF])/Sales[[#This Row],[Region_TypeCount]]</f>
        <v>60.052789354368521</v>
      </c>
    </row>
    <row r="989" spans="1:16" x14ac:dyDescent="0.25">
      <c r="A989" s="1">
        <v>42762</v>
      </c>
      <c r="B989">
        <v>36</v>
      </c>
      <c r="C989">
        <v>11</v>
      </c>
      <c r="D989">
        <v>88078.76999999999</v>
      </c>
      <c r="E989">
        <f>INDEX(Stores[region],MATCH(Sales[[#This Row],[store_no]],Stores[store_no],0))</f>
        <v>2</v>
      </c>
      <c r="F989" t="str">
        <f>INDEX(Stores[storetype],MATCH(Sales[[#This Row],[store_no]],Stores[store_no],0))</f>
        <v>A</v>
      </c>
      <c r="G989" t="str">
        <f>INDEX(Stores[location_city],MATCH(Sales[[#This Row],[store_no]],Stores[store_no],0))</f>
        <v>Aurora</v>
      </c>
      <c r="H989" t="str">
        <f>INDEX(Stores[location_state],MATCH(Sales[[#This Row],[store_no]],Stores[store_no],0))</f>
        <v>Illinois</v>
      </c>
      <c r="I989">
        <f>INDEX(Stores[sqft],MATCH(Sales[[#This Row],[store_no]],Stores[store_no],0))</f>
        <v>209900</v>
      </c>
      <c r="J989" s="4" t="str">
        <f>INDEX(Departments[dept_name],MATCH(Sales[[#This Row],[dept_no]],Departments[dept_no],0))</f>
        <v>Home</v>
      </c>
      <c r="K989" s="4" t="str">
        <f>CONCATENATE(Sales[[#This Row],[region]],Sales[[#This Row],[storetype]])</f>
        <v>2A</v>
      </c>
      <c r="L989" s="4">
        <f>INDEX(RegionStoreCount[Store Count],MATCH(Sales[[#This Row],[RegionStoretype]],RegionStoreCount[Region/Type],0))</f>
        <v>5</v>
      </c>
      <c r="M989" s="4">
        <f>AND(Sales[[#This Row],[date]]&lt;=TY_YTDMax,Sales[[#This Row],[date]]&gt;=TY_YTDMin)*Sales[[#This Row],[sales]]</f>
        <v>0</v>
      </c>
      <c r="N989" s="4">
        <f>AND(Sales[[#This Row],[date]]&lt;=LY_YTDMax,Sales[[#This Row],[date]]&gt;=LY_YTDMin)*Sales[[#This Row],[sales]]</f>
        <v>88078.76999999999</v>
      </c>
      <c r="O989" s="4">
        <f>AND(Sales[[#This Row],[date]]&gt;=YoY_Min,Sales[[#This Row],[date]]&lt;=TY_YTDMax)*(Sales[[#This Row],[sales]]/Sales[[#This Row],[sqft]])</f>
        <v>0</v>
      </c>
      <c r="P989" s="4">
        <f>SUMIF(Sales[RegionStoretype],Sales[[#This Row],[RegionStoretype]],Sales[YoY_SSF])/Sales[[#This Row],[Region_TypeCount]]</f>
        <v>60.052789354368521</v>
      </c>
    </row>
    <row r="990" spans="1:16" x14ac:dyDescent="0.25">
      <c r="A990" s="1">
        <v>42762</v>
      </c>
      <c r="B990">
        <v>36</v>
      </c>
      <c r="C990">
        <v>19</v>
      </c>
      <c r="D990">
        <v>63292.367399999996</v>
      </c>
      <c r="E990">
        <f>INDEX(Stores[region],MATCH(Sales[[#This Row],[store_no]],Stores[store_no],0))</f>
        <v>2</v>
      </c>
      <c r="F990" t="str">
        <f>INDEX(Stores[storetype],MATCH(Sales[[#This Row],[store_no]],Stores[store_no],0))</f>
        <v>A</v>
      </c>
      <c r="G990" t="str">
        <f>INDEX(Stores[location_city],MATCH(Sales[[#This Row],[store_no]],Stores[store_no],0))</f>
        <v>Aurora</v>
      </c>
      <c r="H990" t="str">
        <f>INDEX(Stores[location_state],MATCH(Sales[[#This Row],[store_no]],Stores[store_no],0))</f>
        <v>Illinois</v>
      </c>
      <c r="I990">
        <f>INDEX(Stores[sqft],MATCH(Sales[[#This Row],[store_no]],Stores[store_no],0))</f>
        <v>209900</v>
      </c>
      <c r="J990" s="4" t="str">
        <f>INDEX(Departments[dept_name],MATCH(Sales[[#This Row],[dept_no]],Departments[dept_no],0))</f>
        <v>Tools</v>
      </c>
      <c r="K990" s="4" t="str">
        <f>CONCATENATE(Sales[[#This Row],[region]],Sales[[#This Row],[storetype]])</f>
        <v>2A</v>
      </c>
      <c r="L990" s="4">
        <f>INDEX(RegionStoreCount[Store Count],MATCH(Sales[[#This Row],[RegionStoretype]],RegionStoreCount[Region/Type],0))</f>
        <v>5</v>
      </c>
      <c r="M990" s="4">
        <f>AND(Sales[[#This Row],[date]]&lt;=TY_YTDMax,Sales[[#This Row],[date]]&gt;=TY_YTDMin)*Sales[[#This Row],[sales]]</f>
        <v>0</v>
      </c>
      <c r="N990" s="4">
        <f>AND(Sales[[#This Row],[date]]&lt;=LY_YTDMax,Sales[[#This Row],[date]]&gt;=LY_YTDMin)*Sales[[#This Row],[sales]]</f>
        <v>63292.367399999996</v>
      </c>
      <c r="O990" s="4">
        <f>AND(Sales[[#This Row],[date]]&gt;=YoY_Min,Sales[[#This Row],[date]]&lt;=TY_YTDMax)*(Sales[[#This Row],[sales]]/Sales[[#This Row],[sqft]])</f>
        <v>0</v>
      </c>
      <c r="P990" s="4">
        <f>SUMIF(Sales[RegionStoretype],Sales[[#This Row],[RegionStoretype]],Sales[YoY_SSF])/Sales[[#This Row],[Region_TypeCount]]</f>
        <v>60.052789354368521</v>
      </c>
    </row>
    <row r="991" spans="1:16" x14ac:dyDescent="0.25">
      <c r="A991" s="1">
        <v>42762</v>
      </c>
      <c r="B991">
        <v>37</v>
      </c>
      <c r="C991">
        <v>16</v>
      </c>
      <c r="D991">
        <v>48597.713899999995</v>
      </c>
      <c r="E991">
        <f>INDEX(Stores[region],MATCH(Sales[[#This Row],[store_no]],Stores[store_no],0))</f>
        <v>3</v>
      </c>
      <c r="F991" t="str">
        <f>INDEX(Stores[storetype],MATCH(Sales[[#This Row],[store_no]],Stores[store_no],0))</f>
        <v>C</v>
      </c>
      <c r="G991" t="str">
        <f>INDEX(Stores[location_city],MATCH(Sales[[#This Row],[store_no]],Stores[store_no],0))</f>
        <v>Lincoln</v>
      </c>
      <c r="H991" t="str">
        <f>INDEX(Stores[location_state],MATCH(Sales[[#This Row],[store_no]],Stores[store_no],0))</f>
        <v>Nebraska</v>
      </c>
      <c r="I991">
        <f>INDEX(Stores[sqft],MATCH(Sales[[#This Row],[store_no]],Stores[store_no],0))</f>
        <v>161300</v>
      </c>
      <c r="J991" s="4" t="str">
        <f>INDEX(Departments[dept_name],MATCH(Sales[[#This Row],[dept_no]],Departments[dept_no],0))</f>
        <v>Outdoors</v>
      </c>
      <c r="K991" s="4" t="str">
        <f>CONCATENATE(Sales[[#This Row],[region]],Sales[[#This Row],[storetype]])</f>
        <v>3C</v>
      </c>
      <c r="L991" s="4">
        <f>INDEX(RegionStoreCount[Store Count],MATCH(Sales[[#This Row],[RegionStoretype]],RegionStoreCount[Region/Type],0))</f>
        <v>2</v>
      </c>
      <c r="M991" s="4">
        <f>AND(Sales[[#This Row],[date]]&lt;=TY_YTDMax,Sales[[#This Row],[date]]&gt;=TY_YTDMin)*Sales[[#This Row],[sales]]</f>
        <v>0</v>
      </c>
      <c r="N991" s="4">
        <f>AND(Sales[[#This Row],[date]]&lt;=LY_YTDMax,Sales[[#This Row],[date]]&gt;=LY_YTDMin)*Sales[[#This Row],[sales]]</f>
        <v>48597.713899999995</v>
      </c>
      <c r="O991" s="4">
        <f>AND(Sales[[#This Row],[date]]&gt;=YoY_Min,Sales[[#This Row],[date]]&lt;=TY_YTDMax)*(Sales[[#This Row],[sales]]/Sales[[#This Row],[sqft]])</f>
        <v>0</v>
      </c>
      <c r="P991" s="4">
        <f>SUMIF(Sales[RegionStoretype],Sales[[#This Row],[RegionStoretype]],Sales[YoY_SSF])/Sales[[#This Row],[Region_TypeCount]]</f>
        <v>47.561479460925746</v>
      </c>
    </row>
    <row r="992" spans="1:16" x14ac:dyDescent="0.25">
      <c r="A992" s="1">
        <v>42762</v>
      </c>
      <c r="B992">
        <v>38</v>
      </c>
      <c r="C992">
        <v>11</v>
      </c>
      <c r="D992">
        <v>52544.46149999999</v>
      </c>
      <c r="E992">
        <f>INDEX(Stores[region],MATCH(Sales[[#This Row],[store_no]],Stores[store_no],0))</f>
        <v>2</v>
      </c>
      <c r="F992" t="str">
        <f>INDEX(Stores[storetype],MATCH(Sales[[#This Row],[store_no]],Stores[store_no],0))</f>
        <v>C</v>
      </c>
      <c r="G992" t="str">
        <f>INDEX(Stores[location_city],MATCH(Sales[[#This Row],[store_no]],Stores[store_no],0))</f>
        <v>Hinsdale</v>
      </c>
      <c r="H992" t="str">
        <f>INDEX(Stores[location_state],MATCH(Sales[[#This Row],[store_no]],Stores[store_no],0))</f>
        <v>Illinois</v>
      </c>
      <c r="I992">
        <f>INDEX(Stores[sqft],MATCH(Sales[[#This Row],[store_no]],Stores[store_no],0))</f>
        <v>155600</v>
      </c>
      <c r="J992" s="4" t="str">
        <f>INDEX(Departments[dept_name],MATCH(Sales[[#This Row],[dept_no]],Departments[dept_no],0))</f>
        <v>Home</v>
      </c>
      <c r="K992" s="4" t="str">
        <f>CONCATENATE(Sales[[#This Row],[region]],Sales[[#This Row],[storetype]])</f>
        <v>2C</v>
      </c>
      <c r="L992" s="4">
        <f>INDEX(RegionStoreCount[Store Count],MATCH(Sales[[#This Row],[RegionStoretype]],RegionStoreCount[Region/Type],0))</f>
        <v>1</v>
      </c>
      <c r="M992" s="4">
        <f>AND(Sales[[#This Row],[date]]&lt;=TY_YTDMax,Sales[[#This Row],[date]]&gt;=TY_YTDMin)*Sales[[#This Row],[sales]]</f>
        <v>0</v>
      </c>
      <c r="N992" s="4">
        <f>AND(Sales[[#This Row],[date]]&lt;=LY_YTDMax,Sales[[#This Row],[date]]&gt;=LY_YTDMin)*Sales[[#This Row],[sales]]</f>
        <v>52544.46149999999</v>
      </c>
      <c r="O992" s="4">
        <f>AND(Sales[[#This Row],[date]]&gt;=YoY_Min,Sales[[#This Row],[date]]&lt;=TY_YTDMax)*(Sales[[#This Row],[sales]]/Sales[[#This Row],[sqft]])</f>
        <v>0</v>
      </c>
      <c r="P992" s="4">
        <f>SUMIF(Sales[RegionStoretype],Sales[[#This Row],[RegionStoretype]],Sales[YoY_SSF])/Sales[[#This Row],[Region_TypeCount]]</f>
        <v>44.537621913239086</v>
      </c>
    </row>
    <row r="993" spans="1:16" x14ac:dyDescent="0.25">
      <c r="A993" s="1">
        <v>42769</v>
      </c>
      <c r="B993">
        <v>1</v>
      </c>
      <c r="C993">
        <v>7</v>
      </c>
      <c r="D993">
        <v>46940.905400000003</v>
      </c>
      <c r="E993">
        <f>INDEX(Stores[region],MATCH(Sales[[#This Row],[store_no]],Stores[store_no],0))</f>
        <v>1</v>
      </c>
      <c r="F993" t="str">
        <f>INDEX(Stores[storetype],MATCH(Sales[[#This Row],[store_no]],Stores[store_no],0))</f>
        <v>A</v>
      </c>
      <c r="G993" t="str">
        <f>INDEX(Stores[location_city],MATCH(Sales[[#This Row],[store_no]],Stores[store_no],0))</f>
        <v>Ann Arbor</v>
      </c>
      <c r="H993" t="str">
        <f>INDEX(Stores[location_state],MATCH(Sales[[#This Row],[store_no]],Stores[store_no],0))</f>
        <v>Michigan</v>
      </c>
      <c r="I993">
        <f>INDEX(Stores[sqft],MATCH(Sales[[#This Row],[store_no]],Stores[store_no],0))</f>
        <v>100600</v>
      </c>
      <c r="J993" s="4" t="str">
        <f>INDEX(Departments[dept_name],MATCH(Sales[[#This Row],[dept_no]],Departments[dept_no],0))</f>
        <v>Electronics</v>
      </c>
      <c r="K993" s="4" t="str">
        <f>CONCATENATE(Sales[[#This Row],[region]],Sales[[#This Row],[storetype]])</f>
        <v>1A</v>
      </c>
      <c r="L993" s="4">
        <f>INDEX(RegionStoreCount[Store Count],MATCH(Sales[[#This Row],[RegionStoretype]],RegionStoreCount[Region/Type],0))</f>
        <v>5</v>
      </c>
      <c r="M993" s="4">
        <f>AND(Sales[[#This Row],[date]]&lt;=TY_YTDMax,Sales[[#This Row],[date]]&gt;=TY_YTDMin)*Sales[[#This Row],[sales]]</f>
        <v>0</v>
      </c>
      <c r="N993" s="4">
        <f>AND(Sales[[#This Row],[date]]&lt;=LY_YTDMax,Sales[[#This Row],[date]]&gt;=LY_YTDMin)*Sales[[#This Row],[sales]]</f>
        <v>46940.905400000003</v>
      </c>
      <c r="O993" s="4">
        <f>AND(Sales[[#This Row],[date]]&gt;=YoY_Min,Sales[[#This Row],[date]]&lt;=TY_YTDMax)*(Sales[[#This Row],[sales]]/Sales[[#This Row],[sqft]])</f>
        <v>0</v>
      </c>
      <c r="P993" s="4">
        <f>SUMIF(Sales[RegionStoretype],Sales[[#This Row],[RegionStoretype]],Sales[YoY_SSF])/Sales[[#This Row],[Region_TypeCount]]</f>
        <v>59.469551530910678</v>
      </c>
    </row>
    <row r="994" spans="1:16" x14ac:dyDescent="0.25">
      <c r="A994" s="1">
        <v>42769</v>
      </c>
      <c r="B994">
        <v>1</v>
      </c>
      <c r="C994">
        <v>8</v>
      </c>
      <c r="D994">
        <v>39886.161700000004</v>
      </c>
      <c r="E994">
        <f>INDEX(Stores[region],MATCH(Sales[[#This Row],[store_no]],Stores[store_no],0))</f>
        <v>1</v>
      </c>
      <c r="F994" t="str">
        <f>INDEX(Stores[storetype],MATCH(Sales[[#This Row],[store_no]],Stores[store_no],0))</f>
        <v>A</v>
      </c>
      <c r="G994" t="str">
        <f>INDEX(Stores[location_city],MATCH(Sales[[#This Row],[store_no]],Stores[store_no],0))</f>
        <v>Ann Arbor</v>
      </c>
      <c r="H994" t="str">
        <f>INDEX(Stores[location_state],MATCH(Sales[[#This Row],[store_no]],Stores[store_no],0))</f>
        <v>Michigan</v>
      </c>
      <c r="I994">
        <f>INDEX(Stores[sqft],MATCH(Sales[[#This Row],[store_no]],Stores[store_no],0))</f>
        <v>100600</v>
      </c>
      <c r="J994" s="4" t="str">
        <f>INDEX(Departments[dept_name],MATCH(Sales[[#This Row],[dept_no]],Departments[dept_no],0))</f>
        <v>Games</v>
      </c>
      <c r="K994" s="4" t="str">
        <f>CONCATENATE(Sales[[#This Row],[region]],Sales[[#This Row],[storetype]])</f>
        <v>1A</v>
      </c>
      <c r="L994" s="4">
        <f>INDEX(RegionStoreCount[Store Count],MATCH(Sales[[#This Row],[RegionStoretype]],RegionStoreCount[Region/Type],0))</f>
        <v>5</v>
      </c>
      <c r="M994" s="4">
        <f>AND(Sales[[#This Row],[date]]&lt;=TY_YTDMax,Sales[[#This Row],[date]]&gt;=TY_YTDMin)*Sales[[#This Row],[sales]]</f>
        <v>0</v>
      </c>
      <c r="N994" s="4">
        <f>AND(Sales[[#This Row],[date]]&lt;=LY_YTDMax,Sales[[#This Row],[date]]&gt;=LY_YTDMin)*Sales[[#This Row],[sales]]</f>
        <v>39886.161700000004</v>
      </c>
      <c r="O994" s="4">
        <f>AND(Sales[[#This Row],[date]]&gt;=YoY_Min,Sales[[#This Row],[date]]&lt;=TY_YTDMax)*(Sales[[#This Row],[sales]]/Sales[[#This Row],[sqft]])</f>
        <v>0</v>
      </c>
      <c r="P994" s="4">
        <f>SUMIF(Sales[RegionStoretype],Sales[[#This Row],[RegionStoretype]],Sales[YoY_SSF])/Sales[[#This Row],[Region_TypeCount]]</f>
        <v>59.469551530910678</v>
      </c>
    </row>
    <row r="995" spans="1:16" x14ac:dyDescent="0.25">
      <c r="A995" s="1">
        <v>42769</v>
      </c>
      <c r="B995">
        <v>1</v>
      </c>
      <c r="C995">
        <v>20</v>
      </c>
      <c r="D995">
        <v>166327.42270000002</v>
      </c>
      <c r="E995">
        <f>INDEX(Stores[region],MATCH(Sales[[#This Row],[store_no]],Stores[store_no],0))</f>
        <v>1</v>
      </c>
      <c r="F995" t="str">
        <f>INDEX(Stores[storetype],MATCH(Sales[[#This Row],[store_no]],Stores[store_no],0))</f>
        <v>A</v>
      </c>
      <c r="G995" t="str">
        <f>INDEX(Stores[location_city],MATCH(Sales[[#This Row],[store_no]],Stores[store_no],0))</f>
        <v>Ann Arbor</v>
      </c>
      <c r="H995" t="str">
        <f>INDEX(Stores[location_state],MATCH(Sales[[#This Row],[store_no]],Stores[store_no],0))</f>
        <v>Michigan</v>
      </c>
      <c r="I995">
        <f>INDEX(Stores[sqft],MATCH(Sales[[#This Row],[store_no]],Stores[store_no],0))</f>
        <v>100600</v>
      </c>
      <c r="J995" s="4" t="str">
        <f>INDEX(Departments[dept_name],MATCH(Sales[[#This Row],[dept_no]],Departments[dept_no],0))</f>
        <v>Toys</v>
      </c>
      <c r="K995" s="4" t="str">
        <f>CONCATENATE(Sales[[#This Row],[region]],Sales[[#This Row],[storetype]])</f>
        <v>1A</v>
      </c>
      <c r="L995" s="4">
        <f>INDEX(RegionStoreCount[Store Count],MATCH(Sales[[#This Row],[RegionStoretype]],RegionStoreCount[Region/Type],0))</f>
        <v>5</v>
      </c>
      <c r="M995" s="4">
        <f>AND(Sales[[#This Row],[date]]&lt;=TY_YTDMax,Sales[[#This Row],[date]]&gt;=TY_YTDMin)*Sales[[#This Row],[sales]]</f>
        <v>0</v>
      </c>
      <c r="N995" s="4">
        <f>AND(Sales[[#This Row],[date]]&lt;=LY_YTDMax,Sales[[#This Row],[date]]&gt;=LY_YTDMin)*Sales[[#This Row],[sales]]</f>
        <v>166327.42270000002</v>
      </c>
      <c r="O995" s="4">
        <f>AND(Sales[[#This Row],[date]]&gt;=YoY_Min,Sales[[#This Row],[date]]&lt;=TY_YTDMax)*(Sales[[#This Row],[sales]]/Sales[[#This Row],[sqft]])</f>
        <v>0</v>
      </c>
      <c r="P995" s="4">
        <f>SUMIF(Sales[RegionStoretype],Sales[[#This Row],[RegionStoretype]],Sales[YoY_SSF])/Sales[[#This Row],[Region_TypeCount]]</f>
        <v>59.469551530910678</v>
      </c>
    </row>
    <row r="996" spans="1:16" x14ac:dyDescent="0.25">
      <c r="A996" s="1">
        <v>42769</v>
      </c>
      <c r="B996">
        <v>3</v>
      </c>
      <c r="C996">
        <v>1</v>
      </c>
      <c r="D996">
        <v>155.07680000000002</v>
      </c>
      <c r="E996">
        <f>INDEX(Stores[region],MATCH(Sales[[#This Row],[store_no]],Stores[store_no],0))</f>
        <v>1</v>
      </c>
      <c r="F996" t="str">
        <f>INDEX(Stores[storetype],MATCH(Sales[[#This Row],[store_no]],Stores[store_no],0))</f>
        <v>B</v>
      </c>
      <c r="G996" t="str">
        <f>INDEX(Stores[location_city],MATCH(Sales[[#This Row],[store_no]],Stores[store_no],0))</f>
        <v>Detroit</v>
      </c>
      <c r="H996" t="str">
        <f>INDEX(Stores[location_state],MATCH(Sales[[#This Row],[store_no]],Stores[store_no],0))</f>
        <v>Michigan</v>
      </c>
      <c r="I996">
        <f>INDEX(Stores[sqft],MATCH(Sales[[#This Row],[store_no]],Stores[store_no],0))</f>
        <v>114500</v>
      </c>
      <c r="J996" s="4" t="str">
        <f>INDEX(Departments[dept_name],MATCH(Sales[[#This Row],[dept_no]],Departments[dept_no],0))</f>
        <v>Automotive</v>
      </c>
      <c r="K996" s="4" t="str">
        <f>CONCATENATE(Sales[[#This Row],[region]],Sales[[#This Row],[storetype]])</f>
        <v>1B</v>
      </c>
      <c r="L996" s="4">
        <f>INDEX(RegionStoreCount[Store Count],MATCH(Sales[[#This Row],[RegionStoretype]],RegionStoreCount[Region/Type],0))</f>
        <v>5</v>
      </c>
      <c r="M996" s="4">
        <f>AND(Sales[[#This Row],[date]]&lt;=TY_YTDMax,Sales[[#This Row],[date]]&gt;=TY_YTDMin)*Sales[[#This Row],[sales]]</f>
        <v>0</v>
      </c>
      <c r="N996" s="4">
        <f>AND(Sales[[#This Row],[date]]&lt;=LY_YTDMax,Sales[[#This Row],[date]]&gt;=LY_YTDMin)*Sales[[#This Row],[sales]]</f>
        <v>155.07680000000002</v>
      </c>
      <c r="O996" s="4">
        <f>AND(Sales[[#This Row],[date]]&gt;=YoY_Min,Sales[[#This Row],[date]]&lt;=TY_YTDMax)*(Sales[[#This Row],[sales]]/Sales[[#This Row],[sqft]])</f>
        <v>0</v>
      </c>
      <c r="P996" s="4">
        <f>SUMIF(Sales[RegionStoretype],Sales[[#This Row],[RegionStoretype]],Sales[YoY_SSF])/Sales[[#This Row],[Region_TypeCount]]</f>
        <v>68.518982968140051</v>
      </c>
    </row>
    <row r="997" spans="1:16" x14ac:dyDescent="0.25">
      <c r="A997" s="1">
        <v>42769</v>
      </c>
      <c r="B997">
        <v>3</v>
      </c>
      <c r="C997">
        <v>8</v>
      </c>
      <c r="D997">
        <v>21425.594400000002</v>
      </c>
      <c r="E997">
        <f>INDEX(Stores[region],MATCH(Sales[[#This Row],[store_no]],Stores[store_no],0))</f>
        <v>1</v>
      </c>
      <c r="F997" t="str">
        <f>INDEX(Stores[storetype],MATCH(Sales[[#This Row],[store_no]],Stores[store_no],0))</f>
        <v>B</v>
      </c>
      <c r="G997" t="str">
        <f>INDEX(Stores[location_city],MATCH(Sales[[#This Row],[store_no]],Stores[store_no],0))</f>
        <v>Detroit</v>
      </c>
      <c r="H997" t="str">
        <f>INDEX(Stores[location_state],MATCH(Sales[[#This Row],[store_no]],Stores[store_no],0))</f>
        <v>Michigan</v>
      </c>
      <c r="I997">
        <f>INDEX(Stores[sqft],MATCH(Sales[[#This Row],[store_no]],Stores[store_no],0))</f>
        <v>114500</v>
      </c>
      <c r="J997" s="4" t="str">
        <f>INDEX(Departments[dept_name],MATCH(Sales[[#This Row],[dept_no]],Departments[dept_no],0))</f>
        <v>Games</v>
      </c>
      <c r="K997" s="4" t="str">
        <f>CONCATENATE(Sales[[#This Row],[region]],Sales[[#This Row],[storetype]])</f>
        <v>1B</v>
      </c>
      <c r="L997" s="4">
        <f>INDEX(RegionStoreCount[Store Count],MATCH(Sales[[#This Row],[RegionStoretype]],RegionStoreCount[Region/Type],0))</f>
        <v>5</v>
      </c>
      <c r="M997" s="4">
        <f>AND(Sales[[#This Row],[date]]&lt;=TY_YTDMax,Sales[[#This Row],[date]]&gt;=TY_YTDMin)*Sales[[#This Row],[sales]]</f>
        <v>0</v>
      </c>
      <c r="N997" s="4">
        <f>AND(Sales[[#This Row],[date]]&lt;=LY_YTDMax,Sales[[#This Row],[date]]&gt;=LY_YTDMin)*Sales[[#This Row],[sales]]</f>
        <v>21425.594400000002</v>
      </c>
      <c r="O997" s="4">
        <f>AND(Sales[[#This Row],[date]]&gt;=YoY_Min,Sales[[#This Row],[date]]&lt;=TY_YTDMax)*(Sales[[#This Row],[sales]]/Sales[[#This Row],[sqft]])</f>
        <v>0</v>
      </c>
      <c r="P997" s="4">
        <f>SUMIF(Sales[RegionStoretype],Sales[[#This Row],[RegionStoretype]],Sales[YoY_SSF])/Sales[[#This Row],[Region_TypeCount]]</f>
        <v>68.518982968140051</v>
      </c>
    </row>
    <row r="998" spans="1:16" x14ac:dyDescent="0.25">
      <c r="A998" s="1">
        <v>42769</v>
      </c>
      <c r="B998">
        <v>3</v>
      </c>
      <c r="C998">
        <v>14</v>
      </c>
      <c r="D998">
        <v>30073.416799999999</v>
      </c>
      <c r="E998">
        <f>INDEX(Stores[region],MATCH(Sales[[#This Row],[store_no]],Stores[store_no],0))</f>
        <v>1</v>
      </c>
      <c r="F998" t="str">
        <f>INDEX(Stores[storetype],MATCH(Sales[[#This Row],[store_no]],Stores[store_no],0))</f>
        <v>B</v>
      </c>
      <c r="G998" t="str">
        <f>INDEX(Stores[location_city],MATCH(Sales[[#This Row],[store_no]],Stores[store_no],0))</f>
        <v>Detroit</v>
      </c>
      <c r="H998" t="str">
        <f>INDEX(Stores[location_state],MATCH(Sales[[#This Row],[store_no]],Stores[store_no],0))</f>
        <v>Michigan</v>
      </c>
      <c r="I998">
        <f>INDEX(Stores[sqft],MATCH(Sales[[#This Row],[store_no]],Stores[store_no],0))</f>
        <v>114500</v>
      </c>
      <c r="J998" s="4" t="str">
        <f>INDEX(Departments[dept_name],MATCH(Sales[[#This Row],[dept_no]],Departments[dept_no],0))</f>
        <v>Movies</v>
      </c>
      <c r="K998" s="4" t="str">
        <f>CONCATENATE(Sales[[#This Row],[region]],Sales[[#This Row],[storetype]])</f>
        <v>1B</v>
      </c>
      <c r="L998" s="4">
        <f>INDEX(RegionStoreCount[Store Count],MATCH(Sales[[#This Row],[RegionStoretype]],RegionStoreCount[Region/Type],0))</f>
        <v>5</v>
      </c>
      <c r="M998" s="4">
        <f>AND(Sales[[#This Row],[date]]&lt;=TY_YTDMax,Sales[[#This Row],[date]]&gt;=TY_YTDMin)*Sales[[#This Row],[sales]]</f>
        <v>0</v>
      </c>
      <c r="N998" s="4">
        <f>AND(Sales[[#This Row],[date]]&lt;=LY_YTDMax,Sales[[#This Row],[date]]&gt;=LY_YTDMin)*Sales[[#This Row],[sales]]</f>
        <v>30073.416799999999</v>
      </c>
      <c r="O998" s="4">
        <f>AND(Sales[[#This Row],[date]]&gt;=YoY_Min,Sales[[#This Row],[date]]&lt;=TY_YTDMax)*(Sales[[#This Row],[sales]]/Sales[[#This Row],[sqft]])</f>
        <v>0</v>
      </c>
      <c r="P998" s="4">
        <f>SUMIF(Sales[RegionStoretype],Sales[[#This Row],[RegionStoretype]],Sales[YoY_SSF])/Sales[[#This Row],[Region_TypeCount]]</f>
        <v>68.518982968140051</v>
      </c>
    </row>
    <row r="999" spans="1:16" x14ac:dyDescent="0.25">
      <c r="A999" s="1">
        <v>42769</v>
      </c>
      <c r="B999">
        <v>4</v>
      </c>
      <c r="C999">
        <v>4</v>
      </c>
      <c r="D999">
        <v>30096.189900000001</v>
      </c>
      <c r="E999">
        <f>INDEX(Stores[region],MATCH(Sales[[#This Row],[store_no]],Stores[store_no],0))</f>
        <v>1</v>
      </c>
      <c r="F999" t="str">
        <f>INDEX(Stores[storetype],MATCH(Sales[[#This Row],[store_no]],Stores[store_no],0))</f>
        <v>A</v>
      </c>
      <c r="G999" t="str">
        <f>INDEX(Stores[location_city],MATCH(Sales[[#This Row],[store_no]],Stores[store_no],0))</f>
        <v>Cincinnati</v>
      </c>
      <c r="H999" t="str">
        <f>INDEX(Stores[location_state],MATCH(Sales[[#This Row],[store_no]],Stores[store_no],0))</f>
        <v>Ohio</v>
      </c>
      <c r="I999">
        <f>INDEX(Stores[sqft],MATCH(Sales[[#This Row],[store_no]],Stores[store_no],0))</f>
        <v>127800</v>
      </c>
      <c r="J999" s="4" t="str">
        <f>INDEX(Departments[dept_name],MATCH(Sales[[#This Row],[dept_no]],Departments[dept_no],0))</f>
        <v>Books</v>
      </c>
      <c r="K999" s="4" t="str">
        <f>CONCATENATE(Sales[[#This Row],[region]],Sales[[#This Row],[storetype]])</f>
        <v>1A</v>
      </c>
      <c r="L999" s="4">
        <f>INDEX(RegionStoreCount[Store Count],MATCH(Sales[[#This Row],[RegionStoretype]],RegionStoreCount[Region/Type],0))</f>
        <v>5</v>
      </c>
      <c r="M999" s="4">
        <f>AND(Sales[[#This Row],[date]]&lt;=TY_YTDMax,Sales[[#This Row],[date]]&gt;=TY_YTDMin)*Sales[[#This Row],[sales]]</f>
        <v>0</v>
      </c>
      <c r="N999" s="4">
        <f>AND(Sales[[#This Row],[date]]&lt;=LY_YTDMax,Sales[[#This Row],[date]]&gt;=LY_YTDMin)*Sales[[#This Row],[sales]]</f>
        <v>30096.189900000001</v>
      </c>
      <c r="O999" s="4">
        <f>AND(Sales[[#This Row],[date]]&gt;=YoY_Min,Sales[[#This Row],[date]]&lt;=TY_YTDMax)*(Sales[[#This Row],[sales]]/Sales[[#This Row],[sqft]])</f>
        <v>0</v>
      </c>
      <c r="P999" s="4">
        <f>SUMIF(Sales[RegionStoretype],Sales[[#This Row],[RegionStoretype]],Sales[YoY_SSF])/Sales[[#This Row],[Region_TypeCount]]</f>
        <v>59.469551530910678</v>
      </c>
    </row>
    <row r="1000" spans="1:16" x14ac:dyDescent="0.25">
      <c r="A1000" s="1">
        <v>42769</v>
      </c>
      <c r="B1000">
        <v>4</v>
      </c>
      <c r="C1000">
        <v>10</v>
      </c>
      <c r="D1000">
        <v>53793.2111</v>
      </c>
      <c r="E1000">
        <f>INDEX(Stores[region],MATCH(Sales[[#This Row],[store_no]],Stores[store_no],0))</f>
        <v>1</v>
      </c>
      <c r="F1000" t="str">
        <f>INDEX(Stores[storetype],MATCH(Sales[[#This Row],[store_no]],Stores[store_no],0))</f>
        <v>A</v>
      </c>
      <c r="G1000" t="str">
        <f>INDEX(Stores[location_city],MATCH(Sales[[#This Row],[store_no]],Stores[store_no],0))</f>
        <v>Cincinnati</v>
      </c>
      <c r="H1000" t="str">
        <f>INDEX(Stores[location_state],MATCH(Sales[[#This Row],[store_no]],Stores[store_no],0))</f>
        <v>Ohio</v>
      </c>
      <c r="I1000">
        <f>INDEX(Stores[sqft],MATCH(Sales[[#This Row],[store_no]],Stores[store_no],0))</f>
        <v>127800</v>
      </c>
      <c r="J1000" s="4" t="str">
        <f>INDEX(Departments[dept_name],MATCH(Sales[[#This Row],[dept_no]],Departments[dept_no],0))</f>
        <v>Health</v>
      </c>
      <c r="K1000" s="4" t="str">
        <f>CONCATENATE(Sales[[#This Row],[region]],Sales[[#This Row],[storetype]])</f>
        <v>1A</v>
      </c>
      <c r="L1000" s="4">
        <f>INDEX(RegionStoreCount[Store Count],MATCH(Sales[[#This Row],[RegionStoretype]],RegionStoreCount[Region/Type],0))</f>
        <v>5</v>
      </c>
      <c r="M1000" s="4">
        <f>AND(Sales[[#This Row],[date]]&lt;=TY_YTDMax,Sales[[#This Row],[date]]&gt;=TY_YTDMin)*Sales[[#This Row],[sales]]</f>
        <v>0</v>
      </c>
      <c r="N1000" s="4">
        <f>AND(Sales[[#This Row],[date]]&lt;=LY_YTDMax,Sales[[#This Row],[date]]&gt;=LY_YTDMin)*Sales[[#This Row],[sales]]</f>
        <v>53793.2111</v>
      </c>
      <c r="O1000" s="4">
        <f>AND(Sales[[#This Row],[date]]&gt;=YoY_Min,Sales[[#This Row],[date]]&lt;=TY_YTDMax)*(Sales[[#This Row],[sales]]/Sales[[#This Row],[sqft]])</f>
        <v>0</v>
      </c>
      <c r="P1000" s="4">
        <f>SUMIF(Sales[RegionStoretype],Sales[[#This Row],[RegionStoretype]],Sales[YoY_SSF])/Sales[[#This Row],[Region_TypeCount]]</f>
        <v>59.469551530910678</v>
      </c>
    </row>
    <row r="1001" spans="1:16" x14ac:dyDescent="0.25">
      <c r="A1001" s="1">
        <v>42769</v>
      </c>
      <c r="B1001">
        <v>4</v>
      </c>
      <c r="C1001">
        <v>14</v>
      </c>
      <c r="D1001">
        <v>147932.7231</v>
      </c>
      <c r="E1001">
        <f>INDEX(Stores[region],MATCH(Sales[[#This Row],[store_no]],Stores[store_no],0))</f>
        <v>1</v>
      </c>
      <c r="F1001" t="str">
        <f>INDEX(Stores[storetype],MATCH(Sales[[#This Row],[store_no]],Stores[store_no],0))</f>
        <v>A</v>
      </c>
      <c r="G1001" t="str">
        <f>INDEX(Stores[location_city],MATCH(Sales[[#This Row],[store_no]],Stores[store_no],0))</f>
        <v>Cincinnati</v>
      </c>
      <c r="H1001" t="str">
        <f>INDEX(Stores[location_state],MATCH(Sales[[#This Row],[store_no]],Stores[store_no],0))</f>
        <v>Ohio</v>
      </c>
      <c r="I1001">
        <f>INDEX(Stores[sqft],MATCH(Sales[[#This Row],[store_no]],Stores[store_no],0))</f>
        <v>127800</v>
      </c>
      <c r="J1001" s="4" t="str">
        <f>INDEX(Departments[dept_name],MATCH(Sales[[#This Row],[dept_no]],Departments[dept_no],0))</f>
        <v>Movies</v>
      </c>
      <c r="K1001" s="4" t="str">
        <f>CONCATENATE(Sales[[#This Row],[region]],Sales[[#This Row],[storetype]])</f>
        <v>1A</v>
      </c>
      <c r="L1001" s="4">
        <f>INDEX(RegionStoreCount[Store Count],MATCH(Sales[[#This Row],[RegionStoretype]],RegionStoreCount[Region/Type],0))</f>
        <v>5</v>
      </c>
      <c r="M1001" s="4">
        <f>AND(Sales[[#This Row],[date]]&lt;=TY_YTDMax,Sales[[#This Row],[date]]&gt;=TY_YTDMin)*Sales[[#This Row],[sales]]</f>
        <v>0</v>
      </c>
      <c r="N1001" s="4">
        <f>AND(Sales[[#This Row],[date]]&lt;=LY_YTDMax,Sales[[#This Row],[date]]&gt;=LY_YTDMin)*Sales[[#This Row],[sales]]</f>
        <v>147932.7231</v>
      </c>
      <c r="O1001" s="4">
        <f>AND(Sales[[#This Row],[date]]&gt;=YoY_Min,Sales[[#This Row],[date]]&lt;=TY_YTDMax)*(Sales[[#This Row],[sales]]/Sales[[#This Row],[sqft]])</f>
        <v>0</v>
      </c>
      <c r="P1001" s="4">
        <f>SUMIF(Sales[RegionStoretype],Sales[[#This Row],[RegionStoretype]],Sales[YoY_SSF])/Sales[[#This Row],[Region_TypeCount]]</f>
        <v>59.469551530910678</v>
      </c>
    </row>
    <row r="1002" spans="1:16" x14ac:dyDescent="0.25">
      <c r="A1002" s="1">
        <v>42769</v>
      </c>
      <c r="B1002">
        <v>4</v>
      </c>
      <c r="C1002">
        <v>17</v>
      </c>
      <c r="D1002">
        <v>223614.60439999998</v>
      </c>
      <c r="E1002">
        <f>INDEX(Stores[region],MATCH(Sales[[#This Row],[store_no]],Stores[store_no],0))</f>
        <v>1</v>
      </c>
      <c r="F1002" t="str">
        <f>INDEX(Stores[storetype],MATCH(Sales[[#This Row],[store_no]],Stores[store_no],0))</f>
        <v>A</v>
      </c>
      <c r="G1002" t="str">
        <f>INDEX(Stores[location_city],MATCH(Sales[[#This Row],[store_no]],Stores[store_no],0))</f>
        <v>Cincinnati</v>
      </c>
      <c r="H1002" t="str">
        <f>INDEX(Stores[location_state],MATCH(Sales[[#This Row],[store_no]],Stores[store_no],0))</f>
        <v>Ohio</v>
      </c>
      <c r="I1002">
        <f>INDEX(Stores[sqft],MATCH(Sales[[#This Row],[store_no]],Stores[store_no],0))</f>
        <v>127800</v>
      </c>
      <c r="J1002" s="4" t="str">
        <f>INDEX(Departments[dept_name],MATCH(Sales[[#This Row],[dept_no]],Departments[dept_no],0))</f>
        <v>Shoes</v>
      </c>
      <c r="K1002" s="4" t="str">
        <f>CONCATENATE(Sales[[#This Row],[region]],Sales[[#This Row],[storetype]])</f>
        <v>1A</v>
      </c>
      <c r="L1002" s="4">
        <f>INDEX(RegionStoreCount[Store Count],MATCH(Sales[[#This Row],[RegionStoretype]],RegionStoreCount[Region/Type],0))</f>
        <v>5</v>
      </c>
      <c r="M1002" s="4">
        <f>AND(Sales[[#This Row],[date]]&lt;=TY_YTDMax,Sales[[#This Row],[date]]&gt;=TY_YTDMin)*Sales[[#This Row],[sales]]</f>
        <v>0</v>
      </c>
      <c r="N1002" s="4">
        <f>AND(Sales[[#This Row],[date]]&lt;=LY_YTDMax,Sales[[#This Row],[date]]&gt;=LY_YTDMin)*Sales[[#This Row],[sales]]</f>
        <v>223614.60439999998</v>
      </c>
      <c r="O1002" s="4">
        <f>AND(Sales[[#This Row],[date]]&gt;=YoY_Min,Sales[[#This Row],[date]]&lt;=TY_YTDMax)*(Sales[[#This Row],[sales]]/Sales[[#This Row],[sqft]])</f>
        <v>0</v>
      </c>
      <c r="P1002" s="4">
        <f>SUMIF(Sales[RegionStoretype],Sales[[#This Row],[RegionStoretype]],Sales[YoY_SSF])/Sales[[#This Row],[Region_TypeCount]]</f>
        <v>59.469551530910678</v>
      </c>
    </row>
    <row r="1003" spans="1:16" x14ac:dyDescent="0.25">
      <c r="A1003" s="1">
        <v>42769</v>
      </c>
      <c r="B1003">
        <v>4</v>
      </c>
      <c r="C1003">
        <v>20</v>
      </c>
      <c r="D1003">
        <v>403475.33799999999</v>
      </c>
      <c r="E1003">
        <f>INDEX(Stores[region],MATCH(Sales[[#This Row],[store_no]],Stores[store_no],0))</f>
        <v>1</v>
      </c>
      <c r="F1003" t="str">
        <f>INDEX(Stores[storetype],MATCH(Sales[[#This Row],[store_no]],Stores[store_no],0))</f>
        <v>A</v>
      </c>
      <c r="G1003" t="str">
        <f>INDEX(Stores[location_city],MATCH(Sales[[#This Row],[store_no]],Stores[store_no],0))</f>
        <v>Cincinnati</v>
      </c>
      <c r="H1003" t="str">
        <f>INDEX(Stores[location_state],MATCH(Sales[[#This Row],[store_no]],Stores[store_no],0))</f>
        <v>Ohio</v>
      </c>
      <c r="I1003">
        <f>INDEX(Stores[sqft],MATCH(Sales[[#This Row],[store_no]],Stores[store_no],0))</f>
        <v>127800</v>
      </c>
      <c r="J1003" s="4" t="str">
        <f>INDEX(Departments[dept_name],MATCH(Sales[[#This Row],[dept_no]],Departments[dept_no],0))</f>
        <v>Toys</v>
      </c>
      <c r="K1003" s="4" t="str">
        <f>CONCATENATE(Sales[[#This Row],[region]],Sales[[#This Row],[storetype]])</f>
        <v>1A</v>
      </c>
      <c r="L1003" s="4">
        <f>INDEX(RegionStoreCount[Store Count],MATCH(Sales[[#This Row],[RegionStoretype]],RegionStoreCount[Region/Type],0))</f>
        <v>5</v>
      </c>
      <c r="M1003" s="4">
        <f>AND(Sales[[#This Row],[date]]&lt;=TY_YTDMax,Sales[[#This Row],[date]]&gt;=TY_YTDMin)*Sales[[#This Row],[sales]]</f>
        <v>0</v>
      </c>
      <c r="N1003" s="4">
        <f>AND(Sales[[#This Row],[date]]&lt;=LY_YTDMax,Sales[[#This Row],[date]]&gt;=LY_YTDMin)*Sales[[#This Row],[sales]]</f>
        <v>403475.33799999999</v>
      </c>
      <c r="O1003" s="4">
        <f>AND(Sales[[#This Row],[date]]&gt;=YoY_Min,Sales[[#This Row],[date]]&lt;=TY_YTDMax)*(Sales[[#This Row],[sales]]/Sales[[#This Row],[sqft]])</f>
        <v>0</v>
      </c>
      <c r="P1003" s="4">
        <f>SUMIF(Sales[RegionStoretype],Sales[[#This Row],[RegionStoretype]],Sales[YoY_SSF])/Sales[[#This Row],[Region_TypeCount]]</f>
        <v>59.469551530910678</v>
      </c>
    </row>
    <row r="1004" spans="1:16" x14ac:dyDescent="0.25">
      <c r="A1004" s="1">
        <v>42769</v>
      </c>
      <c r="B1004">
        <v>5</v>
      </c>
      <c r="C1004">
        <v>6</v>
      </c>
      <c r="D1004">
        <v>77044.992899999997</v>
      </c>
      <c r="E1004">
        <f>INDEX(Stores[region],MATCH(Sales[[#This Row],[store_no]],Stores[store_no],0))</f>
        <v>1</v>
      </c>
      <c r="F1004" t="str">
        <f>INDEX(Stores[storetype],MATCH(Sales[[#This Row],[store_no]],Stores[store_no],0))</f>
        <v>B</v>
      </c>
      <c r="G1004" t="str">
        <f>INDEX(Stores[location_city],MATCH(Sales[[#This Row],[store_no]],Stores[store_no],0))</f>
        <v>Bloomington</v>
      </c>
      <c r="H1004" t="str">
        <f>INDEX(Stores[location_state],MATCH(Sales[[#This Row],[store_no]],Stores[store_no],0))</f>
        <v>Indiana</v>
      </c>
      <c r="I1004">
        <f>INDEX(Stores[sqft],MATCH(Sales[[#This Row],[store_no]],Stores[store_no],0))</f>
        <v>114500</v>
      </c>
      <c r="J1004" s="4" t="str">
        <f>INDEX(Departments[dept_name],MATCH(Sales[[#This Row],[dept_no]],Departments[dept_no],0))</f>
        <v>Computers</v>
      </c>
      <c r="K1004" s="4" t="str">
        <f>CONCATENATE(Sales[[#This Row],[region]],Sales[[#This Row],[storetype]])</f>
        <v>1B</v>
      </c>
      <c r="L1004" s="4">
        <f>INDEX(RegionStoreCount[Store Count],MATCH(Sales[[#This Row],[RegionStoretype]],RegionStoreCount[Region/Type],0))</f>
        <v>5</v>
      </c>
      <c r="M1004" s="4">
        <f>AND(Sales[[#This Row],[date]]&lt;=TY_YTDMax,Sales[[#This Row],[date]]&gt;=TY_YTDMin)*Sales[[#This Row],[sales]]</f>
        <v>0</v>
      </c>
      <c r="N1004" s="4">
        <f>AND(Sales[[#This Row],[date]]&lt;=LY_YTDMax,Sales[[#This Row],[date]]&gt;=LY_YTDMin)*Sales[[#This Row],[sales]]</f>
        <v>77044.992899999997</v>
      </c>
      <c r="O1004" s="4">
        <f>AND(Sales[[#This Row],[date]]&gt;=YoY_Min,Sales[[#This Row],[date]]&lt;=TY_YTDMax)*(Sales[[#This Row],[sales]]/Sales[[#This Row],[sqft]])</f>
        <v>0</v>
      </c>
      <c r="P1004" s="4">
        <f>SUMIF(Sales[RegionStoretype],Sales[[#This Row],[RegionStoretype]],Sales[YoY_SSF])/Sales[[#This Row],[Region_TypeCount]]</f>
        <v>68.518982968140051</v>
      </c>
    </row>
    <row r="1005" spans="1:16" x14ac:dyDescent="0.25">
      <c r="A1005" s="1">
        <v>42769</v>
      </c>
      <c r="B1005">
        <v>6</v>
      </c>
      <c r="C1005">
        <v>2</v>
      </c>
      <c r="D1005">
        <v>69352.372000000003</v>
      </c>
      <c r="E1005">
        <f>INDEX(Stores[region],MATCH(Sales[[#This Row],[store_no]],Stores[store_no],0))</f>
        <v>3</v>
      </c>
      <c r="F1005" t="str">
        <f>INDEX(Stores[storetype],MATCH(Sales[[#This Row],[store_no]],Stores[store_no],0))</f>
        <v>A</v>
      </c>
      <c r="G1005" t="str">
        <f>INDEX(Stores[location_city],MATCH(Sales[[#This Row],[store_no]],Stores[store_no],0))</f>
        <v>Green Bay</v>
      </c>
      <c r="H1005" t="str">
        <f>INDEX(Stores[location_state],MATCH(Sales[[#This Row],[store_no]],Stores[store_no],0))</f>
        <v>Wisconsin</v>
      </c>
      <c r="I1005">
        <f>INDEX(Stores[sqft],MATCH(Sales[[#This Row],[store_no]],Stores[store_no],0))</f>
        <v>138800</v>
      </c>
      <c r="J1005" s="4" t="str">
        <f>INDEX(Departments[dept_name],MATCH(Sales[[#This Row],[dept_no]],Departments[dept_no],0))</f>
        <v>Baby</v>
      </c>
      <c r="K1005" s="4" t="str">
        <f>CONCATENATE(Sales[[#This Row],[region]],Sales[[#This Row],[storetype]])</f>
        <v>3A</v>
      </c>
      <c r="L1005" s="4">
        <f>INDEX(RegionStoreCount[Store Count],MATCH(Sales[[#This Row],[RegionStoretype]],RegionStoreCount[Region/Type],0))</f>
        <v>9</v>
      </c>
      <c r="M1005" s="4">
        <f>AND(Sales[[#This Row],[date]]&lt;=TY_YTDMax,Sales[[#This Row],[date]]&gt;=TY_YTDMin)*Sales[[#This Row],[sales]]</f>
        <v>0</v>
      </c>
      <c r="N1005" s="4">
        <f>AND(Sales[[#This Row],[date]]&lt;=LY_YTDMax,Sales[[#This Row],[date]]&gt;=LY_YTDMin)*Sales[[#This Row],[sales]]</f>
        <v>69352.372000000003</v>
      </c>
      <c r="O1005" s="4">
        <f>AND(Sales[[#This Row],[date]]&gt;=YoY_Min,Sales[[#This Row],[date]]&lt;=TY_YTDMax)*(Sales[[#This Row],[sales]]/Sales[[#This Row],[sqft]])</f>
        <v>0</v>
      </c>
      <c r="P1005" s="4">
        <f>SUMIF(Sales[RegionStoretype],Sales[[#This Row],[RegionStoretype]],Sales[YoY_SSF])/Sales[[#This Row],[Region_TypeCount]]</f>
        <v>53.603836561720975</v>
      </c>
    </row>
    <row r="1006" spans="1:16" x14ac:dyDescent="0.25">
      <c r="A1006" s="1">
        <v>42769</v>
      </c>
      <c r="B1006">
        <v>6</v>
      </c>
      <c r="C1006">
        <v>13</v>
      </c>
      <c r="D1006">
        <v>81748.42240000001</v>
      </c>
      <c r="E1006">
        <f>INDEX(Stores[region],MATCH(Sales[[#This Row],[store_no]],Stores[store_no],0))</f>
        <v>3</v>
      </c>
      <c r="F1006" t="str">
        <f>INDEX(Stores[storetype],MATCH(Sales[[#This Row],[store_no]],Stores[store_no],0))</f>
        <v>A</v>
      </c>
      <c r="G1006" t="str">
        <f>INDEX(Stores[location_city],MATCH(Sales[[#This Row],[store_no]],Stores[store_no],0))</f>
        <v>Green Bay</v>
      </c>
      <c r="H1006" t="str">
        <f>INDEX(Stores[location_state],MATCH(Sales[[#This Row],[store_no]],Stores[store_no],0))</f>
        <v>Wisconsin</v>
      </c>
      <c r="I1006">
        <f>INDEX(Stores[sqft],MATCH(Sales[[#This Row],[store_no]],Stores[store_no],0))</f>
        <v>138800</v>
      </c>
      <c r="J1006" s="4" t="str">
        <f>INDEX(Departments[dept_name],MATCH(Sales[[#This Row],[dept_no]],Departments[dept_no],0))</f>
        <v>Kids</v>
      </c>
      <c r="K1006" s="4" t="str">
        <f>CONCATENATE(Sales[[#This Row],[region]],Sales[[#This Row],[storetype]])</f>
        <v>3A</v>
      </c>
      <c r="L1006" s="4">
        <f>INDEX(RegionStoreCount[Store Count],MATCH(Sales[[#This Row],[RegionStoretype]],RegionStoreCount[Region/Type],0))</f>
        <v>9</v>
      </c>
      <c r="M1006" s="4">
        <f>AND(Sales[[#This Row],[date]]&lt;=TY_YTDMax,Sales[[#This Row],[date]]&gt;=TY_YTDMin)*Sales[[#This Row],[sales]]</f>
        <v>0</v>
      </c>
      <c r="N1006" s="4">
        <f>AND(Sales[[#This Row],[date]]&lt;=LY_YTDMax,Sales[[#This Row],[date]]&gt;=LY_YTDMin)*Sales[[#This Row],[sales]]</f>
        <v>81748.42240000001</v>
      </c>
      <c r="O1006" s="4">
        <f>AND(Sales[[#This Row],[date]]&gt;=YoY_Min,Sales[[#This Row],[date]]&lt;=TY_YTDMax)*(Sales[[#This Row],[sales]]/Sales[[#This Row],[sqft]])</f>
        <v>0</v>
      </c>
      <c r="P1006" s="4">
        <f>SUMIF(Sales[RegionStoretype],Sales[[#This Row],[RegionStoretype]],Sales[YoY_SSF])/Sales[[#This Row],[Region_TypeCount]]</f>
        <v>53.603836561720975</v>
      </c>
    </row>
    <row r="1007" spans="1:16" x14ac:dyDescent="0.25">
      <c r="A1007" s="1">
        <v>42769</v>
      </c>
      <c r="B1007">
        <v>7</v>
      </c>
      <c r="C1007">
        <v>4</v>
      </c>
      <c r="D1007">
        <v>10287.8169</v>
      </c>
      <c r="E1007">
        <f>INDEX(Stores[region],MATCH(Sales[[#This Row],[store_no]],Stores[store_no],0))</f>
        <v>2</v>
      </c>
      <c r="F1007" t="str">
        <f>INDEX(Stores[storetype],MATCH(Sales[[#This Row],[store_no]],Stores[store_no],0))</f>
        <v>B</v>
      </c>
      <c r="G1007" t="str">
        <f>INDEX(Stores[location_city],MATCH(Sales[[#This Row],[store_no]],Stores[store_no],0))</f>
        <v>Rockford</v>
      </c>
      <c r="H1007" t="str">
        <f>INDEX(Stores[location_state],MATCH(Sales[[#This Row],[store_no]],Stores[store_no],0))</f>
        <v>Illinois</v>
      </c>
      <c r="I1007">
        <f>INDEX(Stores[sqft],MATCH(Sales[[#This Row],[store_no]],Stores[store_no],0))</f>
        <v>127100</v>
      </c>
      <c r="J1007" s="4" t="str">
        <f>INDEX(Departments[dept_name],MATCH(Sales[[#This Row],[dept_no]],Departments[dept_no],0))</f>
        <v>Books</v>
      </c>
      <c r="K1007" s="4" t="str">
        <f>CONCATENATE(Sales[[#This Row],[region]],Sales[[#This Row],[storetype]])</f>
        <v>2B</v>
      </c>
      <c r="L1007" s="4">
        <f>INDEX(RegionStoreCount[Store Count],MATCH(Sales[[#This Row],[RegionStoretype]],RegionStoreCount[Region/Type],0))</f>
        <v>6</v>
      </c>
      <c r="M1007" s="4">
        <f>AND(Sales[[#This Row],[date]]&lt;=TY_YTDMax,Sales[[#This Row],[date]]&gt;=TY_YTDMin)*Sales[[#This Row],[sales]]</f>
        <v>0</v>
      </c>
      <c r="N1007" s="4">
        <f>AND(Sales[[#This Row],[date]]&lt;=LY_YTDMax,Sales[[#This Row],[date]]&gt;=LY_YTDMin)*Sales[[#This Row],[sales]]</f>
        <v>10287.8169</v>
      </c>
      <c r="O1007" s="4">
        <f>AND(Sales[[#This Row],[date]]&gt;=YoY_Min,Sales[[#This Row],[date]]&lt;=TY_YTDMax)*(Sales[[#This Row],[sales]]/Sales[[#This Row],[sqft]])</f>
        <v>0</v>
      </c>
      <c r="P1007" s="4">
        <f>SUMIF(Sales[RegionStoretype],Sales[[#This Row],[RegionStoretype]],Sales[YoY_SSF])/Sales[[#This Row],[Region_TypeCount]]</f>
        <v>58.393757732919049</v>
      </c>
    </row>
    <row r="1008" spans="1:16" x14ac:dyDescent="0.25">
      <c r="A1008" s="1">
        <v>42769</v>
      </c>
      <c r="B1008">
        <v>7</v>
      </c>
      <c r="C1008">
        <v>7</v>
      </c>
      <c r="D1008">
        <v>30648.300899999998</v>
      </c>
      <c r="E1008">
        <f>INDEX(Stores[region],MATCH(Sales[[#This Row],[store_no]],Stores[store_no],0))</f>
        <v>2</v>
      </c>
      <c r="F1008" t="str">
        <f>INDEX(Stores[storetype],MATCH(Sales[[#This Row],[store_no]],Stores[store_no],0))</f>
        <v>B</v>
      </c>
      <c r="G1008" t="str">
        <f>INDEX(Stores[location_city],MATCH(Sales[[#This Row],[store_no]],Stores[store_no],0))</f>
        <v>Rockford</v>
      </c>
      <c r="H1008" t="str">
        <f>INDEX(Stores[location_state],MATCH(Sales[[#This Row],[store_no]],Stores[store_no],0))</f>
        <v>Illinois</v>
      </c>
      <c r="I1008">
        <f>INDEX(Stores[sqft],MATCH(Sales[[#This Row],[store_no]],Stores[store_no],0))</f>
        <v>127100</v>
      </c>
      <c r="J1008" s="4" t="str">
        <f>INDEX(Departments[dept_name],MATCH(Sales[[#This Row],[dept_no]],Departments[dept_no],0))</f>
        <v>Electronics</v>
      </c>
      <c r="K1008" s="4" t="str">
        <f>CONCATENATE(Sales[[#This Row],[region]],Sales[[#This Row],[storetype]])</f>
        <v>2B</v>
      </c>
      <c r="L1008" s="4">
        <f>INDEX(RegionStoreCount[Store Count],MATCH(Sales[[#This Row],[RegionStoretype]],RegionStoreCount[Region/Type],0))</f>
        <v>6</v>
      </c>
      <c r="M1008" s="4">
        <f>AND(Sales[[#This Row],[date]]&lt;=TY_YTDMax,Sales[[#This Row],[date]]&gt;=TY_YTDMin)*Sales[[#This Row],[sales]]</f>
        <v>0</v>
      </c>
      <c r="N1008" s="4">
        <f>AND(Sales[[#This Row],[date]]&lt;=LY_YTDMax,Sales[[#This Row],[date]]&gt;=LY_YTDMin)*Sales[[#This Row],[sales]]</f>
        <v>30648.300899999998</v>
      </c>
      <c r="O1008" s="4">
        <f>AND(Sales[[#This Row],[date]]&gt;=YoY_Min,Sales[[#This Row],[date]]&lt;=TY_YTDMax)*(Sales[[#This Row],[sales]]/Sales[[#This Row],[sqft]])</f>
        <v>0</v>
      </c>
      <c r="P1008" s="4">
        <f>SUMIF(Sales[RegionStoretype],Sales[[#This Row],[RegionStoretype]],Sales[YoY_SSF])/Sales[[#This Row],[Region_TypeCount]]</f>
        <v>58.393757732919049</v>
      </c>
    </row>
    <row r="1009" spans="1:16" x14ac:dyDescent="0.25">
      <c r="A1009" s="1">
        <v>42769</v>
      </c>
      <c r="B1009">
        <v>7</v>
      </c>
      <c r="C1009">
        <v>13</v>
      </c>
      <c r="D1009">
        <v>13346.473300000003</v>
      </c>
      <c r="E1009">
        <f>INDEX(Stores[region],MATCH(Sales[[#This Row],[store_no]],Stores[store_no],0))</f>
        <v>2</v>
      </c>
      <c r="F1009" t="str">
        <f>INDEX(Stores[storetype],MATCH(Sales[[#This Row],[store_no]],Stores[store_no],0))</f>
        <v>B</v>
      </c>
      <c r="G1009" t="str">
        <f>INDEX(Stores[location_city],MATCH(Sales[[#This Row],[store_no]],Stores[store_no],0))</f>
        <v>Rockford</v>
      </c>
      <c r="H1009" t="str">
        <f>INDEX(Stores[location_state],MATCH(Sales[[#This Row],[store_no]],Stores[store_no],0))</f>
        <v>Illinois</v>
      </c>
      <c r="I1009">
        <f>INDEX(Stores[sqft],MATCH(Sales[[#This Row],[store_no]],Stores[store_no],0))</f>
        <v>127100</v>
      </c>
      <c r="J1009" s="4" t="str">
        <f>INDEX(Departments[dept_name],MATCH(Sales[[#This Row],[dept_no]],Departments[dept_no],0))</f>
        <v>Kids</v>
      </c>
      <c r="K1009" s="4" t="str">
        <f>CONCATENATE(Sales[[#This Row],[region]],Sales[[#This Row],[storetype]])</f>
        <v>2B</v>
      </c>
      <c r="L1009" s="4">
        <f>INDEX(RegionStoreCount[Store Count],MATCH(Sales[[#This Row],[RegionStoretype]],RegionStoreCount[Region/Type],0))</f>
        <v>6</v>
      </c>
      <c r="M1009" s="4">
        <f>AND(Sales[[#This Row],[date]]&lt;=TY_YTDMax,Sales[[#This Row],[date]]&gt;=TY_YTDMin)*Sales[[#This Row],[sales]]</f>
        <v>0</v>
      </c>
      <c r="N1009" s="4">
        <f>AND(Sales[[#This Row],[date]]&lt;=LY_YTDMax,Sales[[#This Row],[date]]&gt;=LY_YTDMin)*Sales[[#This Row],[sales]]</f>
        <v>13346.473300000003</v>
      </c>
      <c r="O1009" s="4">
        <f>AND(Sales[[#This Row],[date]]&gt;=YoY_Min,Sales[[#This Row],[date]]&lt;=TY_YTDMax)*(Sales[[#This Row],[sales]]/Sales[[#This Row],[sqft]])</f>
        <v>0</v>
      </c>
      <c r="P1009" s="4">
        <f>SUMIF(Sales[RegionStoretype],Sales[[#This Row],[RegionStoretype]],Sales[YoY_SSF])/Sales[[#This Row],[Region_TypeCount]]</f>
        <v>58.393757732919049</v>
      </c>
    </row>
    <row r="1010" spans="1:16" x14ac:dyDescent="0.25">
      <c r="A1010" s="1">
        <v>42769</v>
      </c>
      <c r="B1010">
        <v>8</v>
      </c>
      <c r="C1010">
        <v>13</v>
      </c>
      <c r="D1010">
        <v>181453.94790000003</v>
      </c>
      <c r="E1010">
        <f>INDEX(Stores[region],MATCH(Sales[[#This Row],[store_no]],Stores[store_no],0))</f>
        <v>3</v>
      </c>
      <c r="F1010" t="str">
        <f>INDEX(Stores[storetype],MATCH(Sales[[#This Row],[store_no]],Stores[store_no],0))</f>
        <v>A</v>
      </c>
      <c r="G1010" t="str">
        <f>INDEX(Stores[location_city],MATCH(Sales[[#This Row],[store_no]],Stores[store_no],0))</f>
        <v>Saint Louis</v>
      </c>
      <c r="H1010" t="str">
        <f>INDEX(Stores[location_state],MATCH(Sales[[#This Row],[store_no]],Stores[store_no],0))</f>
        <v>Missouri</v>
      </c>
      <c r="I1010">
        <f>INDEX(Stores[sqft],MATCH(Sales[[#This Row],[store_no]],Stores[store_no],0))</f>
        <v>198900</v>
      </c>
      <c r="J1010" s="4" t="str">
        <f>INDEX(Departments[dept_name],MATCH(Sales[[#This Row],[dept_no]],Departments[dept_no],0))</f>
        <v>Kids</v>
      </c>
      <c r="K1010" s="4" t="str">
        <f>CONCATENATE(Sales[[#This Row],[region]],Sales[[#This Row],[storetype]])</f>
        <v>3A</v>
      </c>
      <c r="L1010" s="4">
        <f>INDEX(RegionStoreCount[Store Count],MATCH(Sales[[#This Row],[RegionStoretype]],RegionStoreCount[Region/Type],0))</f>
        <v>9</v>
      </c>
      <c r="M1010" s="4">
        <f>AND(Sales[[#This Row],[date]]&lt;=TY_YTDMax,Sales[[#This Row],[date]]&gt;=TY_YTDMin)*Sales[[#This Row],[sales]]</f>
        <v>0</v>
      </c>
      <c r="N1010" s="4">
        <f>AND(Sales[[#This Row],[date]]&lt;=LY_YTDMax,Sales[[#This Row],[date]]&gt;=LY_YTDMin)*Sales[[#This Row],[sales]]</f>
        <v>181453.94790000003</v>
      </c>
      <c r="O1010" s="4">
        <f>AND(Sales[[#This Row],[date]]&gt;=YoY_Min,Sales[[#This Row],[date]]&lt;=TY_YTDMax)*(Sales[[#This Row],[sales]]/Sales[[#This Row],[sqft]])</f>
        <v>0</v>
      </c>
      <c r="P1010" s="4">
        <f>SUMIF(Sales[RegionStoretype],Sales[[#This Row],[RegionStoretype]],Sales[YoY_SSF])/Sales[[#This Row],[Region_TypeCount]]</f>
        <v>53.603836561720975</v>
      </c>
    </row>
    <row r="1011" spans="1:16" x14ac:dyDescent="0.25">
      <c r="A1011" s="1">
        <v>42769</v>
      </c>
      <c r="B1011">
        <v>9</v>
      </c>
      <c r="C1011">
        <v>4</v>
      </c>
      <c r="D1011">
        <v>72194.824399999998</v>
      </c>
      <c r="E1011">
        <f>INDEX(Stores[region],MATCH(Sales[[#This Row],[store_no]],Stores[store_no],0))</f>
        <v>1</v>
      </c>
      <c r="F1011" t="str">
        <f>INDEX(Stores[storetype],MATCH(Sales[[#This Row],[store_no]],Stores[store_no],0))</f>
        <v>B</v>
      </c>
      <c r="G1011" t="str">
        <f>INDEX(Stores[location_city],MATCH(Sales[[#This Row],[store_no]],Stores[store_no],0))</f>
        <v>Columbus</v>
      </c>
      <c r="H1011" t="str">
        <f>INDEX(Stores[location_state],MATCH(Sales[[#This Row],[store_no]],Stores[store_no],0))</f>
        <v>Ohio</v>
      </c>
      <c r="I1011">
        <f>INDEX(Stores[sqft],MATCH(Sales[[#This Row],[store_no]],Stores[store_no],0))</f>
        <v>221800</v>
      </c>
      <c r="J1011" s="4" t="str">
        <f>INDEX(Departments[dept_name],MATCH(Sales[[#This Row],[dept_no]],Departments[dept_no],0))</f>
        <v>Books</v>
      </c>
      <c r="K1011" s="4" t="str">
        <f>CONCATENATE(Sales[[#This Row],[region]],Sales[[#This Row],[storetype]])</f>
        <v>1B</v>
      </c>
      <c r="L1011" s="4">
        <f>INDEX(RegionStoreCount[Store Count],MATCH(Sales[[#This Row],[RegionStoretype]],RegionStoreCount[Region/Type],0))</f>
        <v>5</v>
      </c>
      <c r="M1011" s="4">
        <f>AND(Sales[[#This Row],[date]]&lt;=TY_YTDMax,Sales[[#This Row],[date]]&gt;=TY_YTDMin)*Sales[[#This Row],[sales]]</f>
        <v>0</v>
      </c>
      <c r="N1011" s="4">
        <f>AND(Sales[[#This Row],[date]]&lt;=LY_YTDMax,Sales[[#This Row],[date]]&gt;=LY_YTDMin)*Sales[[#This Row],[sales]]</f>
        <v>72194.824399999998</v>
      </c>
      <c r="O1011" s="4">
        <f>AND(Sales[[#This Row],[date]]&gt;=YoY_Min,Sales[[#This Row],[date]]&lt;=TY_YTDMax)*(Sales[[#This Row],[sales]]/Sales[[#This Row],[sqft]])</f>
        <v>0</v>
      </c>
      <c r="P1011" s="4">
        <f>SUMIF(Sales[RegionStoretype],Sales[[#This Row],[RegionStoretype]],Sales[YoY_SSF])/Sales[[#This Row],[Region_TypeCount]]</f>
        <v>68.518982968140051</v>
      </c>
    </row>
    <row r="1012" spans="1:16" x14ac:dyDescent="0.25">
      <c r="A1012" s="1">
        <v>42769</v>
      </c>
      <c r="B1012">
        <v>9</v>
      </c>
      <c r="C1012">
        <v>20</v>
      </c>
      <c r="D1012">
        <v>36632.678400000004</v>
      </c>
      <c r="E1012">
        <f>INDEX(Stores[region],MATCH(Sales[[#This Row],[store_no]],Stores[store_no],0))</f>
        <v>1</v>
      </c>
      <c r="F1012" t="str">
        <f>INDEX(Stores[storetype],MATCH(Sales[[#This Row],[store_no]],Stores[store_no],0))</f>
        <v>B</v>
      </c>
      <c r="G1012" t="str">
        <f>INDEX(Stores[location_city],MATCH(Sales[[#This Row],[store_no]],Stores[store_no],0))</f>
        <v>Columbus</v>
      </c>
      <c r="H1012" t="str">
        <f>INDEX(Stores[location_state],MATCH(Sales[[#This Row],[store_no]],Stores[store_no],0))</f>
        <v>Ohio</v>
      </c>
      <c r="I1012">
        <f>INDEX(Stores[sqft],MATCH(Sales[[#This Row],[store_no]],Stores[store_no],0))</f>
        <v>221800</v>
      </c>
      <c r="J1012" s="4" t="str">
        <f>INDEX(Departments[dept_name],MATCH(Sales[[#This Row],[dept_no]],Departments[dept_no],0))</f>
        <v>Toys</v>
      </c>
      <c r="K1012" s="4" t="str">
        <f>CONCATENATE(Sales[[#This Row],[region]],Sales[[#This Row],[storetype]])</f>
        <v>1B</v>
      </c>
      <c r="L1012" s="4">
        <f>INDEX(RegionStoreCount[Store Count],MATCH(Sales[[#This Row],[RegionStoretype]],RegionStoreCount[Region/Type],0))</f>
        <v>5</v>
      </c>
      <c r="M1012" s="4">
        <f>AND(Sales[[#This Row],[date]]&lt;=TY_YTDMax,Sales[[#This Row],[date]]&gt;=TY_YTDMin)*Sales[[#This Row],[sales]]</f>
        <v>0</v>
      </c>
      <c r="N1012" s="4">
        <f>AND(Sales[[#This Row],[date]]&lt;=LY_YTDMax,Sales[[#This Row],[date]]&gt;=LY_YTDMin)*Sales[[#This Row],[sales]]</f>
        <v>36632.678400000004</v>
      </c>
      <c r="O1012" s="4">
        <f>AND(Sales[[#This Row],[date]]&gt;=YoY_Min,Sales[[#This Row],[date]]&lt;=TY_YTDMax)*(Sales[[#This Row],[sales]]/Sales[[#This Row],[sqft]])</f>
        <v>0</v>
      </c>
      <c r="P1012" s="4">
        <f>SUMIF(Sales[RegionStoretype],Sales[[#This Row],[RegionStoretype]],Sales[YoY_SSF])/Sales[[#This Row],[Region_TypeCount]]</f>
        <v>68.518982968140051</v>
      </c>
    </row>
    <row r="1013" spans="1:16" x14ac:dyDescent="0.25">
      <c r="A1013" s="1">
        <v>42769</v>
      </c>
      <c r="B1013">
        <v>10</v>
      </c>
      <c r="C1013">
        <v>3</v>
      </c>
      <c r="D1013">
        <v>91525.989399999991</v>
      </c>
      <c r="E1013">
        <f>INDEX(Stores[region],MATCH(Sales[[#This Row],[store_no]],Stores[store_no],0))</f>
        <v>1</v>
      </c>
      <c r="F1013" t="str">
        <f>INDEX(Stores[storetype],MATCH(Sales[[#This Row],[store_no]],Stores[store_no],0))</f>
        <v>B</v>
      </c>
      <c r="G1013" t="str">
        <f>INDEX(Stores[location_city],MATCH(Sales[[#This Row],[store_no]],Stores[store_no],0))</f>
        <v>Traverse City</v>
      </c>
      <c r="H1013" t="str">
        <f>INDEX(Stores[location_state],MATCH(Sales[[#This Row],[store_no]],Stores[store_no],0))</f>
        <v>Michigan</v>
      </c>
      <c r="I1013">
        <f>INDEX(Stores[sqft],MATCH(Sales[[#This Row],[store_no]],Stores[store_no],0))</f>
        <v>158200</v>
      </c>
      <c r="J1013" s="4" t="str">
        <f>INDEX(Departments[dept_name],MATCH(Sales[[#This Row],[dept_no]],Departments[dept_no],0))</f>
        <v>Beauty</v>
      </c>
      <c r="K1013" s="4" t="str">
        <f>CONCATENATE(Sales[[#This Row],[region]],Sales[[#This Row],[storetype]])</f>
        <v>1B</v>
      </c>
      <c r="L1013" s="4">
        <f>INDEX(RegionStoreCount[Store Count],MATCH(Sales[[#This Row],[RegionStoretype]],RegionStoreCount[Region/Type],0))</f>
        <v>5</v>
      </c>
      <c r="M1013" s="4">
        <f>AND(Sales[[#This Row],[date]]&lt;=TY_YTDMax,Sales[[#This Row],[date]]&gt;=TY_YTDMin)*Sales[[#This Row],[sales]]</f>
        <v>0</v>
      </c>
      <c r="N1013" s="4">
        <f>AND(Sales[[#This Row],[date]]&lt;=LY_YTDMax,Sales[[#This Row],[date]]&gt;=LY_YTDMin)*Sales[[#This Row],[sales]]</f>
        <v>91525.989399999991</v>
      </c>
      <c r="O1013" s="4">
        <f>AND(Sales[[#This Row],[date]]&gt;=YoY_Min,Sales[[#This Row],[date]]&lt;=TY_YTDMax)*(Sales[[#This Row],[sales]]/Sales[[#This Row],[sqft]])</f>
        <v>0</v>
      </c>
      <c r="P1013" s="4">
        <f>SUMIF(Sales[RegionStoretype],Sales[[#This Row],[RegionStoretype]],Sales[YoY_SSF])/Sales[[#This Row],[Region_TypeCount]]</f>
        <v>68.518982968140051</v>
      </c>
    </row>
    <row r="1014" spans="1:16" x14ac:dyDescent="0.25">
      <c r="A1014" s="1">
        <v>42769</v>
      </c>
      <c r="B1014">
        <v>11</v>
      </c>
      <c r="C1014">
        <v>8</v>
      </c>
      <c r="D1014">
        <v>24963.8982</v>
      </c>
      <c r="E1014">
        <f>INDEX(Stores[region],MATCH(Sales[[#This Row],[store_no]],Stores[store_no],0))</f>
        <v>1</v>
      </c>
      <c r="F1014" t="str">
        <f>INDEX(Stores[storetype],MATCH(Sales[[#This Row],[store_no]],Stores[store_no],0))</f>
        <v>A</v>
      </c>
      <c r="G1014" t="str">
        <f>INDEX(Stores[location_city],MATCH(Sales[[#This Row],[store_no]],Stores[store_no],0))</f>
        <v>Cleveland</v>
      </c>
      <c r="H1014" t="str">
        <f>INDEX(Stores[location_state],MATCH(Sales[[#This Row],[store_no]],Stores[store_no],0))</f>
        <v>Ohio</v>
      </c>
      <c r="I1014">
        <f>INDEX(Stores[sqft],MATCH(Sales[[#This Row],[store_no]],Stores[store_no],0))</f>
        <v>192400</v>
      </c>
      <c r="J1014" s="4" t="str">
        <f>INDEX(Departments[dept_name],MATCH(Sales[[#This Row],[dept_no]],Departments[dept_no],0))</f>
        <v>Games</v>
      </c>
      <c r="K1014" s="4" t="str">
        <f>CONCATENATE(Sales[[#This Row],[region]],Sales[[#This Row],[storetype]])</f>
        <v>1A</v>
      </c>
      <c r="L1014" s="4">
        <f>INDEX(RegionStoreCount[Store Count],MATCH(Sales[[#This Row],[RegionStoretype]],RegionStoreCount[Region/Type],0))</f>
        <v>5</v>
      </c>
      <c r="M1014" s="4">
        <f>AND(Sales[[#This Row],[date]]&lt;=TY_YTDMax,Sales[[#This Row],[date]]&gt;=TY_YTDMin)*Sales[[#This Row],[sales]]</f>
        <v>0</v>
      </c>
      <c r="N1014" s="4">
        <f>AND(Sales[[#This Row],[date]]&lt;=LY_YTDMax,Sales[[#This Row],[date]]&gt;=LY_YTDMin)*Sales[[#This Row],[sales]]</f>
        <v>24963.8982</v>
      </c>
      <c r="O1014" s="4">
        <f>AND(Sales[[#This Row],[date]]&gt;=YoY_Min,Sales[[#This Row],[date]]&lt;=TY_YTDMax)*(Sales[[#This Row],[sales]]/Sales[[#This Row],[sqft]])</f>
        <v>0</v>
      </c>
      <c r="P1014" s="4">
        <f>SUMIF(Sales[RegionStoretype],Sales[[#This Row],[RegionStoretype]],Sales[YoY_SSF])/Sales[[#This Row],[Region_TypeCount]]</f>
        <v>59.469551530910678</v>
      </c>
    </row>
    <row r="1015" spans="1:16" x14ac:dyDescent="0.25">
      <c r="A1015" s="1">
        <v>42769</v>
      </c>
      <c r="B1015">
        <v>11</v>
      </c>
      <c r="C1015">
        <v>13</v>
      </c>
      <c r="D1015">
        <v>37570.499900000003</v>
      </c>
      <c r="E1015">
        <f>INDEX(Stores[region],MATCH(Sales[[#This Row],[store_no]],Stores[store_no],0))</f>
        <v>1</v>
      </c>
      <c r="F1015" t="str">
        <f>INDEX(Stores[storetype],MATCH(Sales[[#This Row],[store_no]],Stores[store_no],0))</f>
        <v>A</v>
      </c>
      <c r="G1015" t="str">
        <f>INDEX(Stores[location_city],MATCH(Sales[[#This Row],[store_no]],Stores[store_no],0))</f>
        <v>Cleveland</v>
      </c>
      <c r="H1015" t="str">
        <f>INDEX(Stores[location_state],MATCH(Sales[[#This Row],[store_no]],Stores[store_no],0))</f>
        <v>Ohio</v>
      </c>
      <c r="I1015">
        <f>INDEX(Stores[sqft],MATCH(Sales[[#This Row],[store_no]],Stores[store_no],0))</f>
        <v>192400</v>
      </c>
      <c r="J1015" s="4" t="str">
        <f>INDEX(Departments[dept_name],MATCH(Sales[[#This Row],[dept_no]],Departments[dept_no],0))</f>
        <v>Kids</v>
      </c>
      <c r="K1015" s="4" t="str">
        <f>CONCATENATE(Sales[[#This Row],[region]],Sales[[#This Row],[storetype]])</f>
        <v>1A</v>
      </c>
      <c r="L1015" s="4">
        <f>INDEX(RegionStoreCount[Store Count],MATCH(Sales[[#This Row],[RegionStoretype]],RegionStoreCount[Region/Type],0))</f>
        <v>5</v>
      </c>
      <c r="M1015" s="4">
        <f>AND(Sales[[#This Row],[date]]&lt;=TY_YTDMax,Sales[[#This Row],[date]]&gt;=TY_YTDMin)*Sales[[#This Row],[sales]]</f>
        <v>0</v>
      </c>
      <c r="N1015" s="4">
        <f>AND(Sales[[#This Row],[date]]&lt;=LY_YTDMax,Sales[[#This Row],[date]]&gt;=LY_YTDMin)*Sales[[#This Row],[sales]]</f>
        <v>37570.499900000003</v>
      </c>
      <c r="O1015" s="4">
        <f>AND(Sales[[#This Row],[date]]&gt;=YoY_Min,Sales[[#This Row],[date]]&lt;=TY_YTDMax)*(Sales[[#This Row],[sales]]/Sales[[#This Row],[sqft]])</f>
        <v>0</v>
      </c>
      <c r="P1015" s="4">
        <f>SUMIF(Sales[RegionStoretype],Sales[[#This Row],[RegionStoretype]],Sales[YoY_SSF])/Sales[[#This Row],[Region_TypeCount]]</f>
        <v>59.469551530910678</v>
      </c>
    </row>
    <row r="1016" spans="1:16" x14ac:dyDescent="0.25">
      <c r="A1016" s="1">
        <v>42769</v>
      </c>
      <c r="B1016">
        <v>11</v>
      </c>
      <c r="C1016">
        <v>16</v>
      </c>
      <c r="D1016">
        <v>66168.080199999997</v>
      </c>
      <c r="E1016">
        <f>INDEX(Stores[region],MATCH(Sales[[#This Row],[store_no]],Stores[store_no],0))</f>
        <v>1</v>
      </c>
      <c r="F1016" t="str">
        <f>INDEX(Stores[storetype],MATCH(Sales[[#This Row],[store_no]],Stores[store_no],0))</f>
        <v>A</v>
      </c>
      <c r="G1016" t="str">
        <f>INDEX(Stores[location_city],MATCH(Sales[[#This Row],[store_no]],Stores[store_no],0))</f>
        <v>Cleveland</v>
      </c>
      <c r="H1016" t="str">
        <f>INDEX(Stores[location_state],MATCH(Sales[[#This Row],[store_no]],Stores[store_no],0))</f>
        <v>Ohio</v>
      </c>
      <c r="I1016">
        <f>INDEX(Stores[sqft],MATCH(Sales[[#This Row],[store_no]],Stores[store_no],0))</f>
        <v>192400</v>
      </c>
      <c r="J1016" s="4" t="str">
        <f>INDEX(Departments[dept_name],MATCH(Sales[[#This Row],[dept_no]],Departments[dept_no],0))</f>
        <v>Outdoors</v>
      </c>
      <c r="K1016" s="4" t="str">
        <f>CONCATENATE(Sales[[#This Row],[region]],Sales[[#This Row],[storetype]])</f>
        <v>1A</v>
      </c>
      <c r="L1016" s="4">
        <f>INDEX(RegionStoreCount[Store Count],MATCH(Sales[[#This Row],[RegionStoretype]],RegionStoreCount[Region/Type],0))</f>
        <v>5</v>
      </c>
      <c r="M1016" s="4">
        <f>AND(Sales[[#This Row],[date]]&lt;=TY_YTDMax,Sales[[#This Row],[date]]&gt;=TY_YTDMin)*Sales[[#This Row],[sales]]</f>
        <v>0</v>
      </c>
      <c r="N1016" s="4">
        <f>AND(Sales[[#This Row],[date]]&lt;=LY_YTDMax,Sales[[#This Row],[date]]&gt;=LY_YTDMin)*Sales[[#This Row],[sales]]</f>
        <v>66168.080199999997</v>
      </c>
      <c r="O1016" s="4">
        <f>AND(Sales[[#This Row],[date]]&gt;=YoY_Min,Sales[[#This Row],[date]]&lt;=TY_YTDMax)*(Sales[[#This Row],[sales]]/Sales[[#This Row],[sqft]])</f>
        <v>0</v>
      </c>
      <c r="P1016" s="4">
        <f>SUMIF(Sales[RegionStoretype],Sales[[#This Row],[RegionStoretype]],Sales[YoY_SSF])/Sales[[#This Row],[Region_TypeCount]]</f>
        <v>59.469551530910678</v>
      </c>
    </row>
    <row r="1017" spans="1:16" x14ac:dyDescent="0.25">
      <c r="A1017" s="1">
        <v>42769</v>
      </c>
      <c r="B1017">
        <v>12</v>
      </c>
      <c r="C1017">
        <v>2</v>
      </c>
      <c r="D1017">
        <v>49123.82</v>
      </c>
      <c r="E1017">
        <f>INDEX(Stores[region],MATCH(Sales[[#This Row],[store_no]],Stores[store_no],0))</f>
        <v>2</v>
      </c>
      <c r="F1017" t="str">
        <f>INDEX(Stores[storetype],MATCH(Sales[[#This Row],[store_no]],Stores[store_no],0))</f>
        <v>B</v>
      </c>
      <c r="G1017" t="str">
        <f>INDEX(Stores[location_city],MATCH(Sales[[#This Row],[store_no]],Stores[store_no],0))</f>
        <v>Indianapolis</v>
      </c>
      <c r="H1017" t="str">
        <f>INDEX(Stores[location_state],MATCH(Sales[[#This Row],[store_no]],Stores[store_no],0))</f>
        <v>Indiana</v>
      </c>
      <c r="I1017">
        <f>INDEX(Stores[sqft],MATCH(Sales[[#This Row],[store_no]],Stores[store_no],0))</f>
        <v>120800</v>
      </c>
      <c r="J1017" s="4" t="str">
        <f>INDEX(Departments[dept_name],MATCH(Sales[[#This Row],[dept_no]],Departments[dept_no],0))</f>
        <v>Baby</v>
      </c>
      <c r="K1017" s="4" t="str">
        <f>CONCATENATE(Sales[[#This Row],[region]],Sales[[#This Row],[storetype]])</f>
        <v>2B</v>
      </c>
      <c r="L1017" s="4">
        <f>INDEX(RegionStoreCount[Store Count],MATCH(Sales[[#This Row],[RegionStoretype]],RegionStoreCount[Region/Type],0))</f>
        <v>6</v>
      </c>
      <c r="M1017" s="4">
        <f>AND(Sales[[#This Row],[date]]&lt;=TY_YTDMax,Sales[[#This Row],[date]]&gt;=TY_YTDMin)*Sales[[#This Row],[sales]]</f>
        <v>0</v>
      </c>
      <c r="N1017" s="4">
        <f>AND(Sales[[#This Row],[date]]&lt;=LY_YTDMax,Sales[[#This Row],[date]]&gt;=LY_YTDMin)*Sales[[#This Row],[sales]]</f>
        <v>49123.82</v>
      </c>
      <c r="O1017" s="4">
        <f>AND(Sales[[#This Row],[date]]&gt;=YoY_Min,Sales[[#This Row],[date]]&lt;=TY_YTDMax)*(Sales[[#This Row],[sales]]/Sales[[#This Row],[sqft]])</f>
        <v>0</v>
      </c>
      <c r="P1017" s="4">
        <f>SUMIF(Sales[RegionStoretype],Sales[[#This Row],[RegionStoretype]],Sales[YoY_SSF])/Sales[[#This Row],[Region_TypeCount]]</f>
        <v>58.393757732919049</v>
      </c>
    </row>
    <row r="1018" spans="1:16" x14ac:dyDescent="0.25">
      <c r="A1018" s="1">
        <v>42769</v>
      </c>
      <c r="B1018">
        <v>12</v>
      </c>
      <c r="C1018">
        <v>5</v>
      </c>
      <c r="D1018">
        <v>50805.285300000003</v>
      </c>
      <c r="E1018">
        <f>INDEX(Stores[region],MATCH(Sales[[#This Row],[store_no]],Stores[store_no],0))</f>
        <v>2</v>
      </c>
      <c r="F1018" t="str">
        <f>INDEX(Stores[storetype],MATCH(Sales[[#This Row],[store_no]],Stores[store_no],0))</f>
        <v>B</v>
      </c>
      <c r="G1018" t="str">
        <f>INDEX(Stores[location_city],MATCH(Sales[[#This Row],[store_no]],Stores[store_no],0))</f>
        <v>Indianapolis</v>
      </c>
      <c r="H1018" t="str">
        <f>INDEX(Stores[location_state],MATCH(Sales[[#This Row],[store_no]],Stores[store_no],0))</f>
        <v>Indiana</v>
      </c>
      <c r="I1018">
        <f>INDEX(Stores[sqft],MATCH(Sales[[#This Row],[store_no]],Stores[store_no],0))</f>
        <v>120800</v>
      </c>
      <c r="J1018" s="4" t="str">
        <f>INDEX(Departments[dept_name],MATCH(Sales[[#This Row],[dept_no]],Departments[dept_no],0))</f>
        <v>Clothing</v>
      </c>
      <c r="K1018" s="4" t="str">
        <f>CONCATENATE(Sales[[#This Row],[region]],Sales[[#This Row],[storetype]])</f>
        <v>2B</v>
      </c>
      <c r="L1018" s="4">
        <f>INDEX(RegionStoreCount[Store Count],MATCH(Sales[[#This Row],[RegionStoretype]],RegionStoreCount[Region/Type],0))</f>
        <v>6</v>
      </c>
      <c r="M1018" s="4">
        <f>AND(Sales[[#This Row],[date]]&lt;=TY_YTDMax,Sales[[#This Row],[date]]&gt;=TY_YTDMin)*Sales[[#This Row],[sales]]</f>
        <v>0</v>
      </c>
      <c r="N1018" s="4">
        <f>AND(Sales[[#This Row],[date]]&lt;=LY_YTDMax,Sales[[#This Row],[date]]&gt;=LY_YTDMin)*Sales[[#This Row],[sales]]</f>
        <v>50805.285300000003</v>
      </c>
      <c r="O1018" s="4">
        <f>AND(Sales[[#This Row],[date]]&gt;=YoY_Min,Sales[[#This Row],[date]]&lt;=TY_YTDMax)*(Sales[[#This Row],[sales]]/Sales[[#This Row],[sqft]])</f>
        <v>0</v>
      </c>
      <c r="P1018" s="4">
        <f>SUMIF(Sales[RegionStoretype],Sales[[#This Row],[RegionStoretype]],Sales[YoY_SSF])/Sales[[#This Row],[Region_TypeCount]]</f>
        <v>58.393757732919049</v>
      </c>
    </row>
    <row r="1019" spans="1:16" x14ac:dyDescent="0.25">
      <c r="A1019" s="1">
        <v>42769</v>
      </c>
      <c r="B1019">
        <v>13</v>
      </c>
      <c r="C1019">
        <v>17</v>
      </c>
      <c r="D1019">
        <v>32167.462900000002</v>
      </c>
      <c r="E1019">
        <f>INDEX(Stores[region],MATCH(Sales[[#This Row],[store_no]],Stores[store_no],0))</f>
        <v>3</v>
      </c>
      <c r="F1019" t="str">
        <f>INDEX(Stores[storetype],MATCH(Sales[[#This Row],[store_no]],Stores[store_no],0))</f>
        <v>A</v>
      </c>
      <c r="G1019" t="str">
        <f>INDEX(Stores[location_city],MATCH(Sales[[#This Row],[store_no]],Stores[store_no],0))</f>
        <v>Overland Park</v>
      </c>
      <c r="H1019" t="str">
        <f>INDEX(Stores[location_state],MATCH(Sales[[#This Row],[store_no]],Stores[store_no],0))</f>
        <v>Kansas</v>
      </c>
      <c r="I1019">
        <f>INDEX(Stores[sqft],MATCH(Sales[[#This Row],[store_no]],Stores[store_no],0))</f>
        <v>201000</v>
      </c>
      <c r="J1019" s="4" t="str">
        <f>INDEX(Departments[dept_name],MATCH(Sales[[#This Row],[dept_no]],Departments[dept_no],0))</f>
        <v>Shoes</v>
      </c>
      <c r="K1019" s="4" t="str">
        <f>CONCATENATE(Sales[[#This Row],[region]],Sales[[#This Row],[storetype]])</f>
        <v>3A</v>
      </c>
      <c r="L1019" s="4">
        <f>INDEX(RegionStoreCount[Store Count],MATCH(Sales[[#This Row],[RegionStoretype]],RegionStoreCount[Region/Type],0))</f>
        <v>9</v>
      </c>
      <c r="M1019" s="4">
        <f>AND(Sales[[#This Row],[date]]&lt;=TY_YTDMax,Sales[[#This Row],[date]]&gt;=TY_YTDMin)*Sales[[#This Row],[sales]]</f>
        <v>0</v>
      </c>
      <c r="N1019" s="4">
        <f>AND(Sales[[#This Row],[date]]&lt;=LY_YTDMax,Sales[[#This Row],[date]]&gt;=LY_YTDMin)*Sales[[#This Row],[sales]]</f>
        <v>32167.462900000002</v>
      </c>
      <c r="O1019" s="4">
        <f>AND(Sales[[#This Row],[date]]&gt;=YoY_Min,Sales[[#This Row],[date]]&lt;=TY_YTDMax)*(Sales[[#This Row],[sales]]/Sales[[#This Row],[sqft]])</f>
        <v>0</v>
      </c>
      <c r="P1019" s="4">
        <f>SUMIF(Sales[RegionStoretype],Sales[[#This Row],[RegionStoretype]],Sales[YoY_SSF])/Sales[[#This Row],[Region_TypeCount]]</f>
        <v>53.603836561720975</v>
      </c>
    </row>
    <row r="1020" spans="1:16" x14ac:dyDescent="0.25">
      <c r="A1020" s="1">
        <v>42769</v>
      </c>
      <c r="B1020">
        <v>14</v>
      </c>
      <c r="C1020">
        <v>2</v>
      </c>
      <c r="D1020">
        <v>16448.441299999999</v>
      </c>
      <c r="E1020">
        <f>INDEX(Stores[region],MATCH(Sales[[#This Row],[store_no]],Stores[store_no],0))</f>
        <v>3</v>
      </c>
      <c r="F1020" t="str">
        <f>INDEX(Stores[storetype],MATCH(Sales[[#This Row],[store_no]],Stores[store_no],0))</f>
        <v>A</v>
      </c>
      <c r="G1020" t="str">
        <f>INDEX(Stores[location_city],MATCH(Sales[[#This Row],[store_no]],Stores[store_no],0))</f>
        <v>Bismarck</v>
      </c>
      <c r="H1020" t="str">
        <f>INDEX(Stores[location_state],MATCH(Sales[[#This Row],[store_no]],Stores[store_no],0))</f>
        <v>North Dakota</v>
      </c>
      <c r="I1020">
        <f>INDEX(Stores[sqft],MATCH(Sales[[#This Row],[store_no]],Stores[store_no],0))</f>
        <v>96400</v>
      </c>
      <c r="J1020" s="4" t="str">
        <f>INDEX(Departments[dept_name],MATCH(Sales[[#This Row],[dept_no]],Departments[dept_no],0))</f>
        <v>Baby</v>
      </c>
      <c r="K1020" s="4" t="str">
        <f>CONCATENATE(Sales[[#This Row],[region]],Sales[[#This Row],[storetype]])</f>
        <v>3A</v>
      </c>
      <c r="L1020" s="4">
        <f>INDEX(RegionStoreCount[Store Count],MATCH(Sales[[#This Row],[RegionStoretype]],RegionStoreCount[Region/Type],0))</f>
        <v>9</v>
      </c>
      <c r="M1020" s="4">
        <f>AND(Sales[[#This Row],[date]]&lt;=TY_YTDMax,Sales[[#This Row],[date]]&gt;=TY_YTDMin)*Sales[[#This Row],[sales]]</f>
        <v>0</v>
      </c>
      <c r="N1020" s="4">
        <f>AND(Sales[[#This Row],[date]]&lt;=LY_YTDMax,Sales[[#This Row],[date]]&gt;=LY_YTDMin)*Sales[[#This Row],[sales]]</f>
        <v>16448.441299999999</v>
      </c>
      <c r="O1020" s="4">
        <f>AND(Sales[[#This Row],[date]]&gt;=YoY_Min,Sales[[#This Row],[date]]&lt;=TY_YTDMax)*(Sales[[#This Row],[sales]]/Sales[[#This Row],[sqft]])</f>
        <v>0</v>
      </c>
      <c r="P1020" s="4">
        <f>SUMIF(Sales[RegionStoretype],Sales[[#This Row],[RegionStoretype]],Sales[YoY_SSF])/Sales[[#This Row],[Region_TypeCount]]</f>
        <v>53.603836561720975</v>
      </c>
    </row>
    <row r="1021" spans="1:16" x14ac:dyDescent="0.25">
      <c r="A1021" s="1">
        <v>42769</v>
      </c>
      <c r="B1021">
        <v>14</v>
      </c>
      <c r="C1021">
        <v>19</v>
      </c>
      <c r="D1021">
        <v>13605.640800000001</v>
      </c>
      <c r="E1021">
        <f>INDEX(Stores[region],MATCH(Sales[[#This Row],[store_no]],Stores[store_no],0))</f>
        <v>3</v>
      </c>
      <c r="F1021" t="str">
        <f>INDEX(Stores[storetype],MATCH(Sales[[#This Row],[store_no]],Stores[store_no],0))</f>
        <v>A</v>
      </c>
      <c r="G1021" t="str">
        <f>INDEX(Stores[location_city],MATCH(Sales[[#This Row],[store_no]],Stores[store_no],0))</f>
        <v>Bismarck</v>
      </c>
      <c r="H1021" t="str">
        <f>INDEX(Stores[location_state],MATCH(Sales[[#This Row],[store_no]],Stores[store_no],0))</f>
        <v>North Dakota</v>
      </c>
      <c r="I1021">
        <f>INDEX(Stores[sqft],MATCH(Sales[[#This Row],[store_no]],Stores[store_no],0))</f>
        <v>96400</v>
      </c>
      <c r="J1021" s="4" t="str">
        <f>INDEX(Departments[dept_name],MATCH(Sales[[#This Row],[dept_no]],Departments[dept_no],0))</f>
        <v>Tools</v>
      </c>
      <c r="K1021" s="4" t="str">
        <f>CONCATENATE(Sales[[#This Row],[region]],Sales[[#This Row],[storetype]])</f>
        <v>3A</v>
      </c>
      <c r="L1021" s="4">
        <f>INDEX(RegionStoreCount[Store Count],MATCH(Sales[[#This Row],[RegionStoretype]],RegionStoreCount[Region/Type],0))</f>
        <v>9</v>
      </c>
      <c r="M1021" s="4">
        <f>AND(Sales[[#This Row],[date]]&lt;=TY_YTDMax,Sales[[#This Row],[date]]&gt;=TY_YTDMin)*Sales[[#This Row],[sales]]</f>
        <v>0</v>
      </c>
      <c r="N1021" s="4">
        <f>AND(Sales[[#This Row],[date]]&lt;=LY_YTDMax,Sales[[#This Row],[date]]&gt;=LY_YTDMin)*Sales[[#This Row],[sales]]</f>
        <v>13605.640800000001</v>
      </c>
      <c r="O1021" s="4">
        <f>AND(Sales[[#This Row],[date]]&gt;=YoY_Min,Sales[[#This Row],[date]]&lt;=TY_YTDMax)*(Sales[[#This Row],[sales]]/Sales[[#This Row],[sqft]])</f>
        <v>0</v>
      </c>
      <c r="P1021" s="4">
        <f>SUMIF(Sales[RegionStoretype],Sales[[#This Row],[RegionStoretype]],Sales[YoY_SSF])/Sales[[#This Row],[Region_TypeCount]]</f>
        <v>53.603836561720975</v>
      </c>
    </row>
    <row r="1022" spans="1:16" x14ac:dyDescent="0.25">
      <c r="A1022" s="1">
        <v>42769</v>
      </c>
      <c r="B1022">
        <v>15</v>
      </c>
      <c r="C1022">
        <v>14</v>
      </c>
      <c r="D1022">
        <v>61150.618999999999</v>
      </c>
      <c r="E1022">
        <f>INDEX(Stores[region],MATCH(Sales[[#This Row],[store_no]],Stores[store_no],0))</f>
        <v>2</v>
      </c>
      <c r="F1022" t="str">
        <f>INDEX(Stores[storetype],MATCH(Sales[[#This Row],[store_no]],Stores[store_no],0))</f>
        <v>B</v>
      </c>
      <c r="G1022" t="str">
        <f>INDEX(Stores[location_city],MATCH(Sales[[#This Row],[store_no]],Stores[store_no],0))</f>
        <v>Rochester</v>
      </c>
      <c r="H1022" t="str">
        <f>INDEX(Stores[location_state],MATCH(Sales[[#This Row],[store_no]],Stores[store_no],0))</f>
        <v>Minnesota</v>
      </c>
      <c r="I1022">
        <f>INDEX(Stores[sqft],MATCH(Sales[[#This Row],[store_no]],Stores[store_no],0))</f>
        <v>128100</v>
      </c>
      <c r="J1022" s="4" t="str">
        <f>INDEX(Departments[dept_name],MATCH(Sales[[#This Row],[dept_no]],Departments[dept_no],0))</f>
        <v>Movies</v>
      </c>
      <c r="K1022" s="4" t="str">
        <f>CONCATENATE(Sales[[#This Row],[region]],Sales[[#This Row],[storetype]])</f>
        <v>2B</v>
      </c>
      <c r="L1022" s="4">
        <f>INDEX(RegionStoreCount[Store Count],MATCH(Sales[[#This Row],[RegionStoretype]],RegionStoreCount[Region/Type],0))</f>
        <v>6</v>
      </c>
      <c r="M1022" s="4">
        <f>AND(Sales[[#This Row],[date]]&lt;=TY_YTDMax,Sales[[#This Row],[date]]&gt;=TY_YTDMin)*Sales[[#This Row],[sales]]</f>
        <v>0</v>
      </c>
      <c r="N1022" s="4">
        <f>AND(Sales[[#This Row],[date]]&lt;=LY_YTDMax,Sales[[#This Row],[date]]&gt;=LY_YTDMin)*Sales[[#This Row],[sales]]</f>
        <v>61150.618999999999</v>
      </c>
      <c r="O1022" s="4">
        <f>AND(Sales[[#This Row],[date]]&gt;=YoY_Min,Sales[[#This Row],[date]]&lt;=TY_YTDMax)*(Sales[[#This Row],[sales]]/Sales[[#This Row],[sqft]])</f>
        <v>0</v>
      </c>
      <c r="P1022" s="4">
        <f>SUMIF(Sales[RegionStoretype],Sales[[#This Row],[RegionStoretype]],Sales[YoY_SSF])/Sales[[#This Row],[Region_TypeCount]]</f>
        <v>58.393757732919049</v>
      </c>
    </row>
    <row r="1023" spans="1:16" x14ac:dyDescent="0.25">
      <c r="A1023" s="1">
        <v>42769</v>
      </c>
      <c r="B1023">
        <v>15</v>
      </c>
      <c r="C1023">
        <v>17</v>
      </c>
      <c r="D1023">
        <v>39616.035799999998</v>
      </c>
      <c r="E1023">
        <f>INDEX(Stores[region],MATCH(Sales[[#This Row],[store_no]],Stores[store_no],0))</f>
        <v>2</v>
      </c>
      <c r="F1023" t="str">
        <f>INDEX(Stores[storetype],MATCH(Sales[[#This Row],[store_no]],Stores[store_no],0))</f>
        <v>B</v>
      </c>
      <c r="G1023" t="str">
        <f>INDEX(Stores[location_city],MATCH(Sales[[#This Row],[store_no]],Stores[store_no],0))</f>
        <v>Rochester</v>
      </c>
      <c r="H1023" t="str">
        <f>INDEX(Stores[location_state],MATCH(Sales[[#This Row],[store_no]],Stores[store_no],0))</f>
        <v>Minnesota</v>
      </c>
      <c r="I1023">
        <f>INDEX(Stores[sqft],MATCH(Sales[[#This Row],[store_no]],Stores[store_no],0))</f>
        <v>128100</v>
      </c>
      <c r="J1023" s="4" t="str">
        <f>INDEX(Departments[dept_name],MATCH(Sales[[#This Row],[dept_no]],Departments[dept_no],0))</f>
        <v>Shoes</v>
      </c>
      <c r="K1023" s="4" t="str">
        <f>CONCATENATE(Sales[[#This Row],[region]],Sales[[#This Row],[storetype]])</f>
        <v>2B</v>
      </c>
      <c r="L1023" s="4">
        <f>INDEX(RegionStoreCount[Store Count],MATCH(Sales[[#This Row],[RegionStoretype]],RegionStoreCount[Region/Type],0))</f>
        <v>6</v>
      </c>
      <c r="M1023" s="4">
        <f>AND(Sales[[#This Row],[date]]&lt;=TY_YTDMax,Sales[[#This Row],[date]]&gt;=TY_YTDMin)*Sales[[#This Row],[sales]]</f>
        <v>0</v>
      </c>
      <c r="N1023" s="4">
        <f>AND(Sales[[#This Row],[date]]&lt;=LY_YTDMax,Sales[[#This Row],[date]]&gt;=LY_YTDMin)*Sales[[#This Row],[sales]]</f>
        <v>39616.035799999998</v>
      </c>
      <c r="O1023" s="4">
        <f>AND(Sales[[#This Row],[date]]&gt;=YoY_Min,Sales[[#This Row],[date]]&lt;=TY_YTDMax)*(Sales[[#This Row],[sales]]/Sales[[#This Row],[sqft]])</f>
        <v>0</v>
      </c>
      <c r="P1023" s="4">
        <f>SUMIF(Sales[RegionStoretype],Sales[[#This Row],[RegionStoretype]],Sales[YoY_SSF])/Sales[[#This Row],[Region_TypeCount]]</f>
        <v>58.393757732919049</v>
      </c>
    </row>
    <row r="1024" spans="1:16" x14ac:dyDescent="0.25">
      <c r="A1024" s="1">
        <v>42769</v>
      </c>
      <c r="B1024">
        <v>15</v>
      </c>
      <c r="C1024">
        <v>19</v>
      </c>
      <c r="D1024">
        <v>32464.4274</v>
      </c>
      <c r="E1024">
        <f>INDEX(Stores[region],MATCH(Sales[[#This Row],[store_no]],Stores[store_no],0))</f>
        <v>2</v>
      </c>
      <c r="F1024" t="str">
        <f>INDEX(Stores[storetype],MATCH(Sales[[#This Row],[store_no]],Stores[store_no],0))</f>
        <v>B</v>
      </c>
      <c r="G1024" t="str">
        <f>INDEX(Stores[location_city],MATCH(Sales[[#This Row],[store_no]],Stores[store_no],0))</f>
        <v>Rochester</v>
      </c>
      <c r="H1024" t="str">
        <f>INDEX(Stores[location_state],MATCH(Sales[[#This Row],[store_no]],Stores[store_no],0))</f>
        <v>Minnesota</v>
      </c>
      <c r="I1024">
        <f>INDEX(Stores[sqft],MATCH(Sales[[#This Row],[store_no]],Stores[store_no],0))</f>
        <v>128100</v>
      </c>
      <c r="J1024" s="4" t="str">
        <f>INDEX(Departments[dept_name],MATCH(Sales[[#This Row],[dept_no]],Departments[dept_no],0))</f>
        <v>Tools</v>
      </c>
      <c r="K1024" s="4" t="str">
        <f>CONCATENATE(Sales[[#This Row],[region]],Sales[[#This Row],[storetype]])</f>
        <v>2B</v>
      </c>
      <c r="L1024" s="4">
        <f>INDEX(RegionStoreCount[Store Count],MATCH(Sales[[#This Row],[RegionStoretype]],RegionStoreCount[Region/Type],0))</f>
        <v>6</v>
      </c>
      <c r="M1024" s="4">
        <f>AND(Sales[[#This Row],[date]]&lt;=TY_YTDMax,Sales[[#This Row],[date]]&gt;=TY_YTDMin)*Sales[[#This Row],[sales]]</f>
        <v>0</v>
      </c>
      <c r="N1024" s="4">
        <f>AND(Sales[[#This Row],[date]]&lt;=LY_YTDMax,Sales[[#This Row],[date]]&gt;=LY_YTDMin)*Sales[[#This Row],[sales]]</f>
        <v>32464.4274</v>
      </c>
      <c r="O1024" s="4">
        <f>AND(Sales[[#This Row],[date]]&gt;=YoY_Min,Sales[[#This Row],[date]]&lt;=TY_YTDMax)*(Sales[[#This Row],[sales]]/Sales[[#This Row],[sqft]])</f>
        <v>0</v>
      </c>
      <c r="P1024" s="4">
        <f>SUMIF(Sales[RegionStoretype],Sales[[#This Row],[RegionStoretype]],Sales[YoY_SSF])/Sales[[#This Row],[Region_TypeCount]]</f>
        <v>58.393757732919049</v>
      </c>
    </row>
    <row r="1025" spans="1:16" x14ac:dyDescent="0.25">
      <c r="A1025" s="1">
        <v>42769</v>
      </c>
      <c r="B1025">
        <v>15</v>
      </c>
      <c r="C1025">
        <v>20</v>
      </c>
      <c r="D1025">
        <v>189328.90719999999</v>
      </c>
      <c r="E1025">
        <f>INDEX(Stores[region],MATCH(Sales[[#This Row],[store_no]],Stores[store_no],0))</f>
        <v>2</v>
      </c>
      <c r="F1025" t="str">
        <f>INDEX(Stores[storetype],MATCH(Sales[[#This Row],[store_no]],Stores[store_no],0))</f>
        <v>B</v>
      </c>
      <c r="G1025" t="str">
        <f>INDEX(Stores[location_city],MATCH(Sales[[#This Row],[store_no]],Stores[store_no],0))</f>
        <v>Rochester</v>
      </c>
      <c r="H1025" t="str">
        <f>INDEX(Stores[location_state],MATCH(Sales[[#This Row],[store_no]],Stores[store_no],0))</f>
        <v>Minnesota</v>
      </c>
      <c r="I1025">
        <f>INDEX(Stores[sqft],MATCH(Sales[[#This Row],[store_no]],Stores[store_no],0))</f>
        <v>128100</v>
      </c>
      <c r="J1025" s="4" t="str">
        <f>INDEX(Departments[dept_name],MATCH(Sales[[#This Row],[dept_no]],Departments[dept_no],0))</f>
        <v>Toys</v>
      </c>
      <c r="K1025" s="4" t="str">
        <f>CONCATENATE(Sales[[#This Row],[region]],Sales[[#This Row],[storetype]])</f>
        <v>2B</v>
      </c>
      <c r="L1025" s="4">
        <f>INDEX(RegionStoreCount[Store Count],MATCH(Sales[[#This Row],[RegionStoretype]],RegionStoreCount[Region/Type],0))</f>
        <v>6</v>
      </c>
      <c r="M1025" s="4">
        <f>AND(Sales[[#This Row],[date]]&lt;=TY_YTDMax,Sales[[#This Row],[date]]&gt;=TY_YTDMin)*Sales[[#This Row],[sales]]</f>
        <v>0</v>
      </c>
      <c r="N1025" s="4">
        <f>AND(Sales[[#This Row],[date]]&lt;=LY_YTDMax,Sales[[#This Row],[date]]&gt;=LY_YTDMin)*Sales[[#This Row],[sales]]</f>
        <v>189328.90719999999</v>
      </c>
      <c r="O1025" s="4">
        <f>AND(Sales[[#This Row],[date]]&gt;=YoY_Min,Sales[[#This Row],[date]]&lt;=TY_YTDMax)*(Sales[[#This Row],[sales]]/Sales[[#This Row],[sqft]])</f>
        <v>0</v>
      </c>
      <c r="P1025" s="4">
        <f>SUMIF(Sales[RegionStoretype],Sales[[#This Row],[RegionStoretype]],Sales[YoY_SSF])/Sales[[#This Row],[Region_TypeCount]]</f>
        <v>58.393757732919049</v>
      </c>
    </row>
    <row r="1026" spans="1:16" x14ac:dyDescent="0.25">
      <c r="A1026" s="1">
        <v>42769</v>
      </c>
      <c r="B1026">
        <v>18</v>
      </c>
      <c r="C1026">
        <v>18</v>
      </c>
      <c r="D1026">
        <v>28492.332600000002</v>
      </c>
      <c r="E1026">
        <f>INDEX(Stores[region],MATCH(Sales[[#This Row],[store_no]],Stores[store_no],0))</f>
        <v>2</v>
      </c>
      <c r="F1026" t="str">
        <f>INDEX(Stores[storetype],MATCH(Sales[[#This Row],[store_no]],Stores[store_no],0))</f>
        <v>B</v>
      </c>
      <c r="G1026" t="str">
        <f>INDEX(Stores[location_city],MATCH(Sales[[#This Row],[store_no]],Stores[store_no],0))</f>
        <v>Chicago</v>
      </c>
      <c r="H1026" t="str">
        <f>INDEX(Stores[location_state],MATCH(Sales[[#This Row],[store_no]],Stores[store_no],0))</f>
        <v>Illinois</v>
      </c>
      <c r="I1026">
        <f>INDEX(Stores[sqft],MATCH(Sales[[#This Row],[store_no]],Stores[store_no],0))</f>
        <v>120700</v>
      </c>
      <c r="J1026" s="4" t="str">
        <f>INDEX(Departments[dept_name],MATCH(Sales[[#This Row],[dept_no]],Departments[dept_no],0))</f>
        <v>Sports</v>
      </c>
      <c r="K1026" s="4" t="str">
        <f>CONCATENATE(Sales[[#This Row],[region]],Sales[[#This Row],[storetype]])</f>
        <v>2B</v>
      </c>
      <c r="L1026" s="4">
        <f>INDEX(RegionStoreCount[Store Count],MATCH(Sales[[#This Row],[RegionStoretype]],RegionStoreCount[Region/Type],0))</f>
        <v>6</v>
      </c>
      <c r="M1026" s="4">
        <f>AND(Sales[[#This Row],[date]]&lt;=TY_YTDMax,Sales[[#This Row],[date]]&gt;=TY_YTDMin)*Sales[[#This Row],[sales]]</f>
        <v>0</v>
      </c>
      <c r="N1026" s="4">
        <f>AND(Sales[[#This Row],[date]]&lt;=LY_YTDMax,Sales[[#This Row],[date]]&gt;=LY_YTDMin)*Sales[[#This Row],[sales]]</f>
        <v>28492.332600000002</v>
      </c>
      <c r="O1026" s="4">
        <f>AND(Sales[[#This Row],[date]]&gt;=YoY_Min,Sales[[#This Row],[date]]&lt;=TY_YTDMax)*(Sales[[#This Row],[sales]]/Sales[[#This Row],[sqft]])</f>
        <v>0</v>
      </c>
      <c r="P1026" s="4">
        <f>SUMIF(Sales[RegionStoretype],Sales[[#This Row],[RegionStoretype]],Sales[YoY_SSF])/Sales[[#This Row],[Region_TypeCount]]</f>
        <v>58.393757732919049</v>
      </c>
    </row>
    <row r="1027" spans="1:16" x14ac:dyDescent="0.25">
      <c r="A1027" s="1">
        <v>42769</v>
      </c>
      <c r="B1027">
        <v>18</v>
      </c>
      <c r="C1027">
        <v>19</v>
      </c>
      <c r="D1027">
        <v>38689.2359</v>
      </c>
      <c r="E1027">
        <f>INDEX(Stores[region],MATCH(Sales[[#This Row],[store_no]],Stores[store_no],0))</f>
        <v>2</v>
      </c>
      <c r="F1027" t="str">
        <f>INDEX(Stores[storetype],MATCH(Sales[[#This Row],[store_no]],Stores[store_no],0))</f>
        <v>B</v>
      </c>
      <c r="G1027" t="str">
        <f>INDEX(Stores[location_city],MATCH(Sales[[#This Row],[store_no]],Stores[store_no],0))</f>
        <v>Chicago</v>
      </c>
      <c r="H1027" t="str">
        <f>INDEX(Stores[location_state],MATCH(Sales[[#This Row],[store_no]],Stores[store_no],0))</f>
        <v>Illinois</v>
      </c>
      <c r="I1027">
        <f>INDEX(Stores[sqft],MATCH(Sales[[#This Row],[store_no]],Stores[store_no],0))</f>
        <v>120700</v>
      </c>
      <c r="J1027" s="4" t="str">
        <f>INDEX(Departments[dept_name],MATCH(Sales[[#This Row],[dept_no]],Departments[dept_no],0))</f>
        <v>Tools</v>
      </c>
      <c r="K1027" s="4" t="str">
        <f>CONCATENATE(Sales[[#This Row],[region]],Sales[[#This Row],[storetype]])</f>
        <v>2B</v>
      </c>
      <c r="L1027" s="4">
        <f>INDEX(RegionStoreCount[Store Count],MATCH(Sales[[#This Row],[RegionStoretype]],RegionStoreCount[Region/Type],0))</f>
        <v>6</v>
      </c>
      <c r="M1027" s="4">
        <f>AND(Sales[[#This Row],[date]]&lt;=TY_YTDMax,Sales[[#This Row],[date]]&gt;=TY_YTDMin)*Sales[[#This Row],[sales]]</f>
        <v>0</v>
      </c>
      <c r="N1027" s="4">
        <f>AND(Sales[[#This Row],[date]]&lt;=LY_YTDMax,Sales[[#This Row],[date]]&gt;=LY_YTDMin)*Sales[[#This Row],[sales]]</f>
        <v>38689.2359</v>
      </c>
      <c r="O1027" s="4">
        <f>AND(Sales[[#This Row],[date]]&gt;=YoY_Min,Sales[[#This Row],[date]]&lt;=TY_YTDMax)*(Sales[[#This Row],[sales]]/Sales[[#This Row],[sqft]])</f>
        <v>0</v>
      </c>
      <c r="P1027" s="4">
        <f>SUMIF(Sales[RegionStoretype],Sales[[#This Row],[RegionStoretype]],Sales[YoY_SSF])/Sales[[#This Row],[Region_TypeCount]]</f>
        <v>58.393757732919049</v>
      </c>
    </row>
    <row r="1028" spans="1:16" x14ac:dyDescent="0.25">
      <c r="A1028" s="1">
        <v>42769</v>
      </c>
      <c r="B1028">
        <v>18</v>
      </c>
      <c r="C1028">
        <v>20</v>
      </c>
      <c r="D1028">
        <v>123155.08649999999</v>
      </c>
      <c r="E1028">
        <f>INDEX(Stores[region],MATCH(Sales[[#This Row],[store_no]],Stores[store_no],0))</f>
        <v>2</v>
      </c>
      <c r="F1028" t="str">
        <f>INDEX(Stores[storetype],MATCH(Sales[[#This Row],[store_no]],Stores[store_no],0))</f>
        <v>B</v>
      </c>
      <c r="G1028" t="str">
        <f>INDEX(Stores[location_city],MATCH(Sales[[#This Row],[store_no]],Stores[store_no],0))</f>
        <v>Chicago</v>
      </c>
      <c r="H1028" t="str">
        <f>INDEX(Stores[location_state],MATCH(Sales[[#This Row],[store_no]],Stores[store_no],0))</f>
        <v>Illinois</v>
      </c>
      <c r="I1028">
        <f>INDEX(Stores[sqft],MATCH(Sales[[#This Row],[store_no]],Stores[store_no],0))</f>
        <v>120700</v>
      </c>
      <c r="J1028" s="4" t="str">
        <f>INDEX(Departments[dept_name],MATCH(Sales[[#This Row],[dept_no]],Departments[dept_no],0))</f>
        <v>Toys</v>
      </c>
      <c r="K1028" s="4" t="str">
        <f>CONCATENATE(Sales[[#This Row],[region]],Sales[[#This Row],[storetype]])</f>
        <v>2B</v>
      </c>
      <c r="L1028" s="4">
        <f>INDEX(RegionStoreCount[Store Count],MATCH(Sales[[#This Row],[RegionStoretype]],RegionStoreCount[Region/Type],0))</f>
        <v>6</v>
      </c>
      <c r="M1028" s="4">
        <f>AND(Sales[[#This Row],[date]]&lt;=TY_YTDMax,Sales[[#This Row],[date]]&gt;=TY_YTDMin)*Sales[[#This Row],[sales]]</f>
        <v>0</v>
      </c>
      <c r="N1028" s="4">
        <f>AND(Sales[[#This Row],[date]]&lt;=LY_YTDMax,Sales[[#This Row],[date]]&gt;=LY_YTDMin)*Sales[[#This Row],[sales]]</f>
        <v>123155.08649999999</v>
      </c>
      <c r="O1028" s="4">
        <f>AND(Sales[[#This Row],[date]]&gt;=YoY_Min,Sales[[#This Row],[date]]&lt;=TY_YTDMax)*(Sales[[#This Row],[sales]]/Sales[[#This Row],[sqft]])</f>
        <v>0</v>
      </c>
      <c r="P1028" s="4">
        <f>SUMIF(Sales[RegionStoretype],Sales[[#This Row],[RegionStoretype]],Sales[YoY_SSF])/Sales[[#This Row],[Region_TypeCount]]</f>
        <v>58.393757732919049</v>
      </c>
    </row>
    <row r="1029" spans="1:16" x14ac:dyDescent="0.25">
      <c r="A1029" s="1">
        <v>42769</v>
      </c>
      <c r="B1029">
        <v>19</v>
      </c>
      <c r="C1029">
        <v>3</v>
      </c>
      <c r="D1029">
        <v>324145.7464</v>
      </c>
      <c r="E1029">
        <f>INDEX(Stores[region],MATCH(Sales[[#This Row],[store_no]],Stores[store_no],0))</f>
        <v>3</v>
      </c>
      <c r="F1029" t="str">
        <f>INDEX(Stores[storetype],MATCH(Sales[[#This Row],[store_no]],Stores[store_no],0))</f>
        <v>A</v>
      </c>
      <c r="G1029" t="str">
        <f>INDEX(Stores[location_city],MATCH(Sales[[#This Row],[store_no]],Stores[store_no],0))</f>
        <v>Des Moines</v>
      </c>
      <c r="H1029" t="str">
        <f>INDEX(Stores[location_state],MATCH(Sales[[#This Row],[store_no]],Stores[store_no],0))</f>
        <v>Iowa</v>
      </c>
      <c r="I1029">
        <f>INDEX(Stores[sqft],MATCH(Sales[[#This Row],[store_no]],Stores[store_no],0))</f>
        <v>197600</v>
      </c>
      <c r="J1029" s="4" t="str">
        <f>INDEX(Departments[dept_name],MATCH(Sales[[#This Row],[dept_no]],Departments[dept_no],0))</f>
        <v>Beauty</v>
      </c>
      <c r="K1029" s="4" t="str">
        <f>CONCATENATE(Sales[[#This Row],[region]],Sales[[#This Row],[storetype]])</f>
        <v>3A</v>
      </c>
      <c r="L1029" s="4">
        <f>INDEX(RegionStoreCount[Store Count],MATCH(Sales[[#This Row],[RegionStoretype]],RegionStoreCount[Region/Type],0))</f>
        <v>9</v>
      </c>
      <c r="M1029" s="4">
        <f>AND(Sales[[#This Row],[date]]&lt;=TY_YTDMax,Sales[[#This Row],[date]]&gt;=TY_YTDMin)*Sales[[#This Row],[sales]]</f>
        <v>0</v>
      </c>
      <c r="N1029" s="4">
        <f>AND(Sales[[#This Row],[date]]&lt;=LY_YTDMax,Sales[[#This Row],[date]]&gt;=LY_YTDMin)*Sales[[#This Row],[sales]]</f>
        <v>324145.7464</v>
      </c>
      <c r="O1029" s="4">
        <f>AND(Sales[[#This Row],[date]]&gt;=YoY_Min,Sales[[#This Row],[date]]&lt;=TY_YTDMax)*(Sales[[#This Row],[sales]]/Sales[[#This Row],[sqft]])</f>
        <v>0</v>
      </c>
      <c r="P1029" s="4">
        <f>SUMIF(Sales[RegionStoretype],Sales[[#This Row],[RegionStoretype]],Sales[YoY_SSF])/Sales[[#This Row],[Region_TypeCount]]</f>
        <v>53.603836561720975</v>
      </c>
    </row>
    <row r="1030" spans="1:16" x14ac:dyDescent="0.25">
      <c r="A1030" s="1">
        <v>42769</v>
      </c>
      <c r="B1030">
        <v>19</v>
      </c>
      <c r="C1030">
        <v>4</v>
      </c>
      <c r="D1030">
        <v>14436.053</v>
      </c>
      <c r="E1030">
        <f>INDEX(Stores[region],MATCH(Sales[[#This Row],[store_no]],Stores[store_no],0))</f>
        <v>3</v>
      </c>
      <c r="F1030" t="str">
        <f>INDEX(Stores[storetype],MATCH(Sales[[#This Row],[store_no]],Stores[store_no],0))</f>
        <v>A</v>
      </c>
      <c r="G1030" t="str">
        <f>INDEX(Stores[location_city],MATCH(Sales[[#This Row],[store_no]],Stores[store_no],0))</f>
        <v>Des Moines</v>
      </c>
      <c r="H1030" t="str">
        <f>INDEX(Stores[location_state],MATCH(Sales[[#This Row],[store_no]],Stores[store_no],0))</f>
        <v>Iowa</v>
      </c>
      <c r="I1030">
        <f>INDEX(Stores[sqft],MATCH(Sales[[#This Row],[store_no]],Stores[store_no],0))</f>
        <v>197600</v>
      </c>
      <c r="J1030" s="4" t="str">
        <f>INDEX(Departments[dept_name],MATCH(Sales[[#This Row],[dept_no]],Departments[dept_no],0))</f>
        <v>Books</v>
      </c>
      <c r="K1030" s="4" t="str">
        <f>CONCATENATE(Sales[[#This Row],[region]],Sales[[#This Row],[storetype]])</f>
        <v>3A</v>
      </c>
      <c r="L1030" s="4">
        <f>INDEX(RegionStoreCount[Store Count],MATCH(Sales[[#This Row],[RegionStoretype]],RegionStoreCount[Region/Type],0))</f>
        <v>9</v>
      </c>
      <c r="M1030" s="4">
        <f>AND(Sales[[#This Row],[date]]&lt;=TY_YTDMax,Sales[[#This Row],[date]]&gt;=TY_YTDMin)*Sales[[#This Row],[sales]]</f>
        <v>0</v>
      </c>
      <c r="N1030" s="4">
        <f>AND(Sales[[#This Row],[date]]&lt;=LY_YTDMax,Sales[[#This Row],[date]]&gt;=LY_YTDMin)*Sales[[#This Row],[sales]]</f>
        <v>14436.053</v>
      </c>
      <c r="O1030" s="4">
        <f>AND(Sales[[#This Row],[date]]&gt;=YoY_Min,Sales[[#This Row],[date]]&lt;=TY_YTDMax)*(Sales[[#This Row],[sales]]/Sales[[#This Row],[sqft]])</f>
        <v>0</v>
      </c>
      <c r="P1030" s="4">
        <f>SUMIF(Sales[RegionStoretype],Sales[[#This Row],[RegionStoretype]],Sales[YoY_SSF])/Sales[[#This Row],[Region_TypeCount]]</f>
        <v>53.603836561720975</v>
      </c>
    </row>
    <row r="1031" spans="1:16" x14ac:dyDescent="0.25">
      <c r="A1031" s="1">
        <v>42769</v>
      </c>
      <c r="B1031">
        <v>19</v>
      </c>
      <c r="C1031">
        <v>16</v>
      </c>
      <c r="D1031">
        <v>42941.453999999998</v>
      </c>
      <c r="E1031">
        <f>INDEX(Stores[region],MATCH(Sales[[#This Row],[store_no]],Stores[store_no],0))</f>
        <v>3</v>
      </c>
      <c r="F1031" t="str">
        <f>INDEX(Stores[storetype],MATCH(Sales[[#This Row],[store_no]],Stores[store_no],0))</f>
        <v>A</v>
      </c>
      <c r="G1031" t="str">
        <f>INDEX(Stores[location_city],MATCH(Sales[[#This Row],[store_no]],Stores[store_no],0))</f>
        <v>Des Moines</v>
      </c>
      <c r="H1031" t="str">
        <f>INDEX(Stores[location_state],MATCH(Sales[[#This Row],[store_no]],Stores[store_no],0))</f>
        <v>Iowa</v>
      </c>
      <c r="I1031">
        <f>INDEX(Stores[sqft],MATCH(Sales[[#This Row],[store_no]],Stores[store_no],0))</f>
        <v>197600</v>
      </c>
      <c r="J1031" s="4" t="str">
        <f>INDEX(Departments[dept_name],MATCH(Sales[[#This Row],[dept_no]],Departments[dept_no],0))</f>
        <v>Outdoors</v>
      </c>
      <c r="K1031" s="4" t="str">
        <f>CONCATENATE(Sales[[#This Row],[region]],Sales[[#This Row],[storetype]])</f>
        <v>3A</v>
      </c>
      <c r="L1031" s="4">
        <f>INDEX(RegionStoreCount[Store Count],MATCH(Sales[[#This Row],[RegionStoretype]],RegionStoreCount[Region/Type],0))</f>
        <v>9</v>
      </c>
      <c r="M1031" s="4">
        <f>AND(Sales[[#This Row],[date]]&lt;=TY_YTDMax,Sales[[#This Row],[date]]&gt;=TY_YTDMin)*Sales[[#This Row],[sales]]</f>
        <v>0</v>
      </c>
      <c r="N1031" s="4">
        <f>AND(Sales[[#This Row],[date]]&lt;=LY_YTDMax,Sales[[#This Row],[date]]&gt;=LY_YTDMin)*Sales[[#This Row],[sales]]</f>
        <v>42941.453999999998</v>
      </c>
      <c r="O1031" s="4">
        <f>AND(Sales[[#This Row],[date]]&gt;=YoY_Min,Sales[[#This Row],[date]]&lt;=TY_YTDMax)*(Sales[[#This Row],[sales]]/Sales[[#This Row],[sqft]])</f>
        <v>0</v>
      </c>
      <c r="P1031" s="4">
        <f>SUMIF(Sales[RegionStoretype],Sales[[#This Row],[RegionStoretype]],Sales[YoY_SSF])/Sales[[#This Row],[Region_TypeCount]]</f>
        <v>53.603836561720975</v>
      </c>
    </row>
    <row r="1032" spans="1:16" x14ac:dyDescent="0.25">
      <c r="A1032" s="1">
        <v>42769</v>
      </c>
      <c r="B1032">
        <v>20</v>
      </c>
      <c r="C1032">
        <v>6</v>
      </c>
      <c r="D1032">
        <v>4808.8307999999997</v>
      </c>
      <c r="E1032">
        <f>INDEX(Stores[region],MATCH(Sales[[#This Row],[store_no]],Stores[store_no],0))</f>
        <v>1</v>
      </c>
      <c r="F1032" t="str">
        <f>INDEX(Stores[storetype],MATCH(Sales[[#This Row],[store_no]],Stores[store_no],0))</f>
        <v>A</v>
      </c>
      <c r="G1032" t="str">
        <f>INDEX(Stores[location_city],MATCH(Sales[[#This Row],[store_no]],Stores[store_no],0))</f>
        <v>South Bend</v>
      </c>
      <c r="H1032" t="str">
        <f>INDEX(Stores[location_state],MATCH(Sales[[#This Row],[store_no]],Stores[store_no],0))</f>
        <v>Indiana</v>
      </c>
      <c r="I1032">
        <f>INDEX(Stores[sqft],MATCH(Sales[[#This Row],[store_no]],Stores[store_no],0))</f>
        <v>39700</v>
      </c>
      <c r="J1032" s="4" t="str">
        <f>INDEX(Departments[dept_name],MATCH(Sales[[#This Row],[dept_no]],Departments[dept_no],0))</f>
        <v>Computers</v>
      </c>
      <c r="K1032" s="4" t="str">
        <f>CONCATENATE(Sales[[#This Row],[region]],Sales[[#This Row],[storetype]])</f>
        <v>1A</v>
      </c>
      <c r="L1032" s="4">
        <f>INDEX(RegionStoreCount[Store Count],MATCH(Sales[[#This Row],[RegionStoretype]],RegionStoreCount[Region/Type],0))</f>
        <v>5</v>
      </c>
      <c r="M1032" s="4">
        <f>AND(Sales[[#This Row],[date]]&lt;=TY_YTDMax,Sales[[#This Row],[date]]&gt;=TY_YTDMin)*Sales[[#This Row],[sales]]</f>
        <v>0</v>
      </c>
      <c r="N1032" s="4">
        <f>AND(Sales[[#This Row],[date]]&lt;=LY_YTDMax,Sales[[#This Row],[date]]&gt;=LY_YTDMin)*Sales[[#This Row],[sales]]</f>
        <v>4808.8307999999997</v>
      </c>
      <c r="O1032" s="4">
        <f>AND(Sales[[#This Row],[date]]&gt;=YoY_Min,Sales[[#This Row],[date]]&lt;=TY_YTDMax)*(Sales[[#This Row],[sales]]/Sales[[#This Row],[sqft]])</f>
        <v>0</v>
      </c>
      <c r="P1032" s="4">
        <f>SUMIF(Sales[RegionStoretype],Sales[[#This Row],[RegionStoretype]],Sales[YoY_SSF])/Sales[[#This Row],[Region_TypeCount]]</f>
        <v>59.469551530910678</v>
      </c>
    </row>
    <row r="1033" spans="1:16" x14ac:dyDescent="0.25">
      <c r="A1033" s="1">
        <v>42769</v>
      </c>
      <c r="B1033">
        <v>20</v>
      </c>
      <c r="C1033">
        <v>9</v>
      </c>
      <c r="D1033">
        <v>1701.5844000000002</v>
      </c>
      <c r="E1033">
        <f>INDEX(Stores[region],MATCH(Sales[[#This Row],[store_no]],Stores[store_no],0))</f>
        <v>1</v>
      </c>
      <c r="F1033" t="str">
        <f>INDEX(Stores[storetype],MATCH(Sales[[#This Row],[store_no]],Stores[store_no],0))</f>
        <v>A</v>
      </c>
      <c r="G1033" t="str">
        <f>INDEX(Stores[location_city],MATCH(Sales[[#This Row],[store_no]],Stores[store_no],0))</f>
        <v>South Bend</v>
      </c>
      <c r="H1033" t="str">
        <f>INDEX(Stores[location_state],MATCH(Sales[[#This Row],[store_no]],Stores[store_no],0))</f>
        <v>Indiana</v>
      </c>
      <c r="I1033">
        <f>INDEX(Stores[sqft],MATCH(Sales[[#This Row],[store_no]],Stores[store_no],0))</f>
        <v>39700</v>
      </c>
      <c r="J1033" s="4" t="str">
        <f>INDEX(Departments[dept_name],MATCH(Sales[[#This Row],[dept_no]],Departments[dept_no],0))</f>
        <v>Garden</v>
      </c>
      <c r="K1033" s="4" t="str">
        <f>CONCATENATE(Sales[[#This Row],[region]],Sales[[#This Row],[storetype]])</f>
        <v>1A</v>
      </c>
      <c r="L1033" s="4">
        <f>INDEX(RegionStoreCount[Store Count],MATCH(Sales[[#This Row],[RegionStoretype]],RegionStoreCount[Region/Type],0))</f>
        <v>5</v>
      </c>
      <c r="M1033" s="4">
        <f>AND(Sales[[#This Row],[date]]&lt;=TY_YTDMax,Sales[[#This Row],[date]]&gt;=TY_YTDMin)*Sales[[#This Row],[sales]]</f>
        <v>0</v>
      </c>
      <c r="N1033" s="4">
        <f>AND(Sales[[#This Row],[date]]&lt;=LY_YTDMax,Sales[[#This Row],[date]]&gt;=LY_YTDMin)*Sales[[#This Row],[sales]]</f>
        <v>1701.5844000000002</v>
      </c>
      <c r="O1033" s="4">
        <f>AND(Sales[[#This Row],[date]]&gt;=YoY_Min,Sales[[#This Row],[date]]&lt;=TY_YTDMax)*(Sales[[#This Row],[sales]]/Sales[[#This Row],[sqft]])</f>
        <v>0</v>
      </c>
      <c r="P1033" s="4">
        <f>SUMIF(Sales[RegionStoretype],Sales[[#This Row],[RegionStoretype]],Sales[YoY_SSF])/Sales[[#This Row],[Region_TypeCount]]</f>
        <v>59.469551530910678</v>
      </c>
    </row>
    <row r="1034" spans="1:16" x14ac:dyDescent="0.25">
      <c r="A1034" s="1">
        <v>42769</v>
      </c>
      <c r="B1034">
        <v>21</v>
      </c>
      <c r="C1034">
        <v>20</v>
      </c>
      <c r="D1034">
        <v>878.45670000000007</v>
      </c>
      <c r="E1034">
        <f>INDEX(Stores[region],MATCH(Sales[[#This Row],[store_no]],Stores[store_no],0))</f>
        <v>2</v>
      </c>
      <c r="F1034" t="str">
        <f>INDEX(Stores[storetype],MATCH(Sales[[#This Row],[store_no]],Stores[store_no],0))</f>
        <v>B</v>
      </c>
      <c r="G1034" t="str">
        <f>INDEX(Stores[location_city],MATCH(Sales[[#This Row],[store_no]],Stores[store_no],0))</f>
        <v>Madison</v>
      </c>
      <c r="H1034" t="str">
        <f>INDEX(Stores[location_state],MATCH(Sales[[#This Row],[store_no]],Stores[store_no],0))</f>
        <v>Wisconsin</v>
      </c>
      <c r="I1034">
        <f>INDEX(Stores[sqft],MATCH(Sales[[#This Row],[store_no]],Stores[store_no],0))</f>
        <v>206400</v>
      </c>
      <c r="J1034" s="4" t="str">
        <f>INDEX(Departments[dept_name],MATCH(Sales[[#This Row],[dept_no]],Departments[dept_no],0))</f>
        <v>Toys</v>
      </c>
      <c r="K1034" s="4" t="str">
        <f>CONCATENATE(Sales[[#This Row],[region]],Sales[[#This Row],[storetype]])</f>
        <v>2B</v>
      </c>
      <c r="L1034" s="4">
        <f>INDEX(RegionStoreCount[Store Count],MATCH(Sales[[#This Row],[RegionStoretype]],RegionStoreCount[Region/Type],0))</f>
        <v>6</v>
      </c>
      <c r="M1034" s="4">
        <f>AND(Sales[[#This Row],[date]]&lt;=TY_YTDMax,Sales[[#This Row],[date]]&gt;=TY_YTDMin)*Sales[[#This Row],[sales]]</f>
        <v>0</v>
      </c>
      <c r="N1034" s="4">
        <f>AND(Sales[[#This Row],[date]]&lt;=LY_YTDMax,Sales[[#This Row],[date]]&gt;=LY_YTDMin)*Sales[[#This Row],[sales]]</f>
        <v>878.45670000000007</v>
      </c>
      <c r="O1034" s="4">
        <f>AND(Sales[[#This Row],[date]]&gt;=YoY_Min,Sales[[#This Row],[date]]&lt;=TY_YTDMax)*(Sales[[#This Row],[sales]]/Sales[[#This Row],[sqft]])</f>
        <v>0</v>
      </c>
      <c r="P1034" s="4">
        <f>SUMIF(Sales[RegionStoretype],Sales[[#This Row],[RegionStoretype]],Sales[YoY_SSF])/Sales[[#This Row],[Region_TypeCount]]</f>
        <v>58.393757732919049</v>
      </c>
    </row>
    <row r="1035" spans="1:16" x14ac:dyDescent="0.25">
      <c r="A1035" s="1">
        <v>42769</v>
      </c>
      <c r="B1035">
        <v>22</v>
      </c>
      <c r="C1035">
        <v>15</v>
      </c>
      <c r="D1035">
        <v>34815.793900000004</v>
      </c>
      <c r="E1035">
        <f>INDEX(Stores[region],MATCH(Sales[[#This Row],[store_no]],Stores[store_no],0))</f>
        <v>3</v>
      </c>
      <c r="F1035" t="str">
        <f>INDEX(Stores[storetype],MATCH(Sales[[#This Row],[store_no]],Stores[store_no],0))</f>
        <v>B</v>
      </c>
      <c r="G1035" t="str">
        <f>INDEX(Stores[location_city],MATCH(Sales[[#This Row],[store_no]],Stores[store_no],0))</f>
        <v>Sioux Falls</v>
      </c>
      <c r="H1035" t="str">
        <f>INDEX(Stores[location_state],MATCH(Sales[[#This Row],[store_no]],Stores[store_no],0))</f>
        <v>South Dakota</v>
      </c>
      <c r="I1035">
        <f>INDEX(Stores[sqft],MATCH(Sales[[#This Row],[store_no]],Stores[store_no],0))</f>
        <v>57800</v>
      </c>
      <c r="J1035" s="4" t="str">
        <f>INDEX(Departments[dept_name],MATCH(Sales[[#This Row],[dept_no]],Departments[dept_no],0))</f>
        <v>Music</v>
      </c>
      <c r="K1035" s="4" t="str">
        <f>CONCATENATE(Sales[[#This Row],[region]],Sales[[#This Row],[storetype]])</f>
        <v>3B</v>
      </c>
      <c r="L1035" s="4">
        <f>INDEX(RegionStoreCount[Store Count],MATCH(Sales[[#This Row],[RegionStoretype]],RegionStoreCount[Region/Type],0))</f>
        <v>4</v>
      </c>
      <c r="M1035" s="4">
        <f>AND(Sales[[#This Row],[date]]&lt;=TY_YTDMax,Sales[[#This Row],[date]]&gt;=TY_YTDMin)*Sales[[#This Row],[sales]]</f>
        <v>0</v>
      </c>
      <c r="N1035" s="4">
        <f>AND(Sales[[#This Row],[date]]&lt;=LY_YTDMax,Sales[[#This Row],[date]]&gt;=LY_YTDMin)*Sales[[#This Row],[sales]]</f>
        <v>34815.793900000004</v>
      </c>
      <c r="O1035" s="4">
        <f>AND(Sales[[#This Row],[date]]&gt;=YoY_Min,Sales[[#This Row],[date]]&lt;=TY_YTDMax)*(Sales[[#This Row],[sales]]/Sales[[#This Row],[sqft]])</f>
        <v>0</v>
      </c>
      <c r="P1035" s="4">
        <f>SUMIF(Sales[RegionStoretype],Sales[[#This Row],[RegionStoretype]],Sales[YoY_SSF])/Sales[[#This Row],[Region_TypeCount]]</f>
        <v>58.312187288105562</v>
      </c>
    </row>
    <row r="1036" spans="1:16" x14ac:dyDescent="0.25">
      <c r="A1036" s="1">
        <v>42769</v>
      </c>
      <c r="B1036">
        <v>22</v>
      </c>
      <c r="C1036">
        <v>16</v>
      </c>
      <c r="D1036">
        <v>63242.149700000009</v>
      </c>
      <c r="E1036">
        <f>INDEX(Stores[region],MATCH(Sales[[#This Row],[store_no]],Stores[store_no],0))</f>
        <v>3</v>
      </c>
      <c r="F1036" t="str">
        <f>INDEX(Stores[storetype],MATCH(Sales[[#This Row],[store_no]],Stores[store_no],0))</f>
        <v>B</v>
      </c>
      <c r="G1036" t="str">
        <f>INDEX(Stores[location_city],MATCH(Sales[[#This Row],[store_no]],Stores[store_no],0))</f>
        <v>Sioux Falls</v>
      </c>
      <c r="H1036" t="str">
        <f>INDEX(Stores[location_state],MATCH(Sales[[#This Row],[store_no]],Stores[store_no],0))</f>
        <v>South Dakota</v>
      </c>
      <c r="I1036">
        <f>INDEX(Stores[sqft],MATCH(Sales[[#This Row],[store_no]],Stores[store_no],0))</f>
        <v>57800</v>
      </c>
      <c r="J1036" s="4" t="str">
        <f>INDEX(Departments[dept_name],MATCH(Sales[[#This Row],[dept_no]],Departments[dept_no],0))</f>
        <v>Outdoors</v>
      </c>
      <c r="K1036" s="4" t="str">
        <f>CONCATENATE(Sales[[#This Row],[region]],Sales[[#This Row],[storetype]])</f>
        <v>3B</v>
      </c>
      <c r="L1036" s="4">
        <f>INDEX(RegionStoreCount[Store Count],MATCH(Sales[[#This Row],[RegionStoretype]],RegionStoreCount[Region/Type],0))</f>
        <v>4</v>
      </c>
      <c r="M1036" s="4">
        <f>AND(Sales[[#This Row],[date]]&lt;=TY_YTDMax,Sales[[#This Row],[date]]&gt;=TY_YTDMin)*Sales[[#This Row],[sales]]</f>
        <v>0</v>
      </c>
      <c r="N1036" s="4">
        <f>AND(Sales[[#This Row],[date]]&lt;=LY_YTDMax,Sales[[#This Row],[date]]&gt;=LY_YTDMin)*Sales[[#This Row],[sales]]</f>
        <v>63242.149700000009</v>
      </c>
      <c r="O1036" s="4">
        <f>AND(Sales[[#This Row],[date]]&gt;=YoY_Min,Sales[[#This Row],[date]]&lt;=TY_YTDMax)*(Sales[[#This Row],[sales]]/Sales[[#This Row],[sqft]])</f>
        <v>0</v>
      </c>
      <c r="P1036" s="4">
        <f>SUMIF(Sales[RegionStoretype],Sales[[#This Row],[RegionStoretype]],Sales[YoY_SSF])/Sales[[#This Row],[Region_TypeCount]]</f>
        <v>58.312187288105562</v>
      </c>
    </row>
    <row r="1037" spans="1:16" x14ac:dyDescent="0.25">
      <c r="A1037" s="1">
        <v>42769</v>
      </c>
      <c r="B1037">
        <v>23</v>
      </c>
      <c r="C1037">
        <v>6</v>
      </c>
      <c r="D1037">
        <v>41282.515700000004</v>
      </c>
      <c r="E1037">
        <f>INDEX(Stores[region],MATCH(Sales[[#This Row],[store_no]],Stores[store_no],0))</f>
        <v>3</v>
      </c>
      <c r="F1037" t="str">
        <f>INDEX(Stores[storetype],MATCH(Sales[[#This Row],[store_no]],Stores[store_no],0))</f>
        <v>B</v>
      </c>
      <c r="G1037" t="str">
        <f>INDEX(Stores[location_city],MATCH(Sales[[#This Row],[store_no]],Stores[store_no],0))</f>
        <v>Cedar Rapids</v>
      </c>
      <c r="H1037" t="str">
        <f>INDEX(Stores[location_state],MATCH(Sales[[#This Row],[store_no]],Stores[store_no],0))</f>
        <v>Iowa</v>
      </c>
      <c r="I1037">
        <f>INDEX(Stores[sqft],MATCH(Sales[[#This Row],[store_no]],Stores[store_no],0))</f>
        <v>123700</v>
      </c>
      <c r="J1037" s="4" t="str">
        <f>INDEX(Departments[dept_name],MATCH(Sales[[#This Row],[dept_no]],Departments[dept_no],0))</f>
        <v>Computers</v>
      </c>
      <c r="K1037" s="4" t="str">
        <f>CONCATENATE(Sales[[#This Row],[region]],Sales[[#This Row],[storetype]])</f>
        <v>3B</v>
      </c>
      <c r="L1037" s="4">
        <f>INDEX(RegionStoreCount[Store Count],MATCH(Sales[[#This Row],[RegionStoretype]],RegionStoreCount[Region/Type],0))</f>
        <v>4</v>
      </c>
      <c r="M1037" s="4">
        <f>AND(Sales[[#This Row],[date]]&lt;=TY_YTDMax,Sales[[#This Row],[date]]&gt;=TY_YTDMin)*Sales[[#This Row],[sales]]</f>
        <v>0</v>
      </c>
      <c r="N1037" s="4">
        <f>AND(Sales[[#This Row],[date]]&lt;=LY_YTDMax,Sales[[#This Row],[date]]&gt;=LY_YTDMin)*Sales[[#This Row],[sales]]</f>
        <v>41282.515700000004</v>
      </c>
      <c r="O1037" s="4">
        <f>AND(Sales[[#This Row],[date]]&gt;=YoY_Min,Sales[[#This Row],[date]]&lt;=TY_YTDMax)*(Sales[[#This Row],[sales]]/Sales[[#This Row],[sqft]])</f>
        <v>0</v>
      </c>
      <c r="P1037" s="4">
        <f>SUMIF(Sales[RegionStoretype],Sales[[#This Row],[RegionStoretype]],Sales[YoY_SSF])/Sales[[#This Row],[Region_TypeCount]]</f>
        <v>58.312187288105562</v>
      </c>
    </row>
    <row r="1038" spans="1:16" x14ac:dyDescent="0.25">
      <c r="A1038" s="1">
        <v>42769</v>
      </c>
      <c r="B1038">
        <v>23</v>
      </c>
      <c r="C1038">
        <v>9</v>
      </c>
      <c r="D1038">
        <v>1003.1062000000001</v>
      </c>
      <c r="E1038">
        <f>INDEX(Stores[region],MATCH(Sales[[#This Row],[store_no]],Stores[store_no],0))</f>
        <v>3</v>
      </c>
      <c r="F1038" t="str">
        <f>INDEX(Stores[storetype],MATCH(Sales[[#This Row],[store_no]],Stores[store_no],0))</f>
        <v>B</v>
      </c>
      <c r="G1038" t="str">
        <f>INDEX(Stores[location_city],MATCH(Sales[[#This Row],[store_no]],Stores[store_no],0))</f>
        <v>Cedar Rapids</v>
      </c>
      <c r="H1038" t="str">
        <f>INDEX(Stores[location_state],MATCH(Sales[[#This Row],[store_no]],Stores[store_no],0))</f>
        <v>Iowa</v>
      </c>
      <c r="I1038">
        <f>INDEX(Stores[sqft],MATCH(Sales[[#This Row],[store_no]],Stores[store_no],0))</f>
        <v>123700</v>
      </c>
      <c r="J1038" s="4" t="str">
        <f>INDEX(Departments[dept_name],MATCH(Sales[[#This Row],[dept_no]],Departments[dept_no],0))</f>
        <v>Garden</v>
      </c>
      <c r="K1038" s="4" t="str">
        <f>CONCATENATE(Sales[[#This Row],[region]],Sales[[#This Row],[storetype]])</f>
        <v>3B</v>
      </c>
      <c r="L1038" s="4">
        <f>INDEX(RegionStoreCount[Store Count],MATCH(Sales[[#This Row],[RegionStoretype]],RegionStoreCount[Region/Type],0))</f>
        <v>4</v>
      </c>
      <c r="M1038" s="4">
        <f>AND(Sales[[#This Row],[date]]&lt;=TY_YTDMax,Sales[[#This Row],[date]]&gt;=TY_YTDMin)*Sales[[#This Row],[sales]]</f>
        <v>0</v>
      </c>
      <c r="N1038" s="4">
        <f>AND(Sales[[#This Row],[date]]&lt;=LY_YTDMax,Sales[[#This Row],[date]]&gt;=LY_YTDMin)*Sales[[#This Row],[sales]]</f>
        <v>1003.1062000000001</v>
      </c>
      <c r="O1038" s="4">
        <f>AND(Sales[[#This Row],[date]]&gt;=YoY_Min,Sales[[#This Row],[date]]&lt;=TY_YTDMax)*(Sales[[#This Row],[sales]]/Sales[[#This Row],[sqft]])</f>
        <v>0</v>
      </c>
      <c r="P1038" s="4">
        <f>SUMIF(Sales[RegionStoretype],Sales[[#This Row],[RegionStoretype]],Sales[YoY_SSF])/Sales[[#This Row],[Region_TypeCount]]</f>
        <v>58.312187288105562</v>
      </c>
    </row>
    <row r="1039" spans="1:16" x14ac:dyDescent="0.25">
      <c r="A1039" s="1">
        <v>42769</v>
      </c>
      <c r="B1039">
        <v>24</v>
      </c>
      <c r="C1039">
        <v>2</v>
      </c>
      <c r="D1039">
        <v>108646.79579999999</v>
      </c>
      <c r="E1039">
        <f>INDEX(Stores[region],MATCH(Sales[[#This Row],[store_no]],Stores[store_no],0))</f>
        <v>2</v>
      </c>
      <c r="F1039" t="str">
        <f>INDEX(Stores[storetype],MATCH(Sales[[#This Row],[store_no]],Stores[store_no],0))</f>
        <v>A</v>
      </c>
      <c r="G1039" t="str">
        <f>INDEX(Stores[location_city],MATCH(Sales[[#This Row],[store_no]],Stores[store_no],0))</f>
        <v>Winnetka</v>
      </c>
      <c r="H1039" t="str">
        <f>INDEX(Stores[location_state],MATCH(Sales[[#This Row],[store_no]],Stores[store_no],0))</f>
        <v>Illinois</v>
      </c>
      <c r="I1039">
        <f>INDEX(Stores[sqft],MATCH(Sales[[#This Row],[store_no]],Stores[store_no],0))</f>
        <v>207800</v>
      </c>
      <c r="J1039" s="4" t="str">
        <f>INDEX(Departments[dept_name],MATCH(Sales[[#This Row],[dept_no]],Departments[dept_no],0))</f>
        <v>Baby</v>
      </c>
      <c r="K1039" s="4" t="str">
        <f>CONCATENATE(Sales[[#This Row],[region]],Sales[[#This Row],[storetype]])</f>
        <v>2A</v>
      </c>
      <c r="L1039" s="4">
        <f>INDEX(RegionStoreCount[Store Count],MATCH(Sales[[#This Row],[RegionStoretype]],RegionStoreCount[Region/Type],0))</f>
        <v>5</v>
      </c>
      <c r="M1039" s="4">
        <f>AND(Sales[[#This Row],[date]]&lt;=TY_YTDMax,Sales[[#This Row],[date]]&gt;=TY_YTDMin)*Sales[[#This Row],[sales]]</f>
        <v>0</v>
      </c>
      <c r="N1039" s="4">
        <f>AND(Sales[[#This Row],[date]]&lt;=LY_YTDMax,Sales[[#This Row],[date]]&gt;=LY_YTDMin)*Sales[[#This Row],[sales]]</f>
        <v>108646.79579999999</v>
      </c>
      <c r="O1039" s="4">
        <f>AND(Sales[[#This Row],[date]]&gt;=YoY_Min,Sales[[#This Row],[date]]&lt;=TY_YTDMax)*(Sales[[#This Row],[sales]]/Sales[[#This Row],[sqft]])</f>
        <v>0</v>
      </c>
      <c r="P1039" s="4">
        <f>SUMIF(Sales[RegionStoretype],Sales[[#This Row],[RegionStoretype]],Sales[YoY_SSF])/Sales[[#This Row],[Region_TypeCount]]</f>
        <v>60.052789354368521</v>
      </c>
    </row>
    <row r="1040" spans="1:16" x14ac:dyDescent="0.25">
      <c r="A1040" s="1">
        <v>42769</v>
      </c>
      <c r="B1040">
        <v>24</v>
      </c>
      <c r="C1040">
        <v>8</v>
      </c>
      <c r="D1040">
        <v>97031.485100000005</v>
      </c>
      <c r="E1040">
        <f>INDEX(Stores[region],MATCH(Sales[[#This Row],[store_no]],Stores[store_no],0))</f>
        <v>2</v>
      </c>
      <c r="F1040" t="str">
        <f>INDEX(Stores[storetype],MATCH(Sales[[#This Row],[store_no]],Stores[store_no],0))</f>
        <v>A</v>
      </c>
      <c r="G1040" t="str">
        <f>INDEX(Stores[location_city],MATCH(Sales[[#This Row],[store_no]],Stores[store_no],0))</f>
        <v>Winnetka</v>
      </c>
      <c r="H1040" t="str">
        <f>INDEX(Stores[location_state],MATCH(Sales[[#This Row],[store_no]],Stores[store_no],0))</f>
        <v>Illinois</v>
      </c>
      <c r="I1040">
        <f>INDEX(Stores[sqft],MATCH(Sales[[#This Row],[store_no]],Stores[store_no],0))</f>
        <v>207800</v>
      </c>
      <c r="J1040" s="4" t="str">
        <f>INDEX(Departments[dept_name],MATCH(Sales[[#This Row],[dept_no]],Departments[dept_no],0))</f>
        <v>Games</v>
      </c>
      <c r="K1040" s="4" t="str">
        <f>CONCATENATE(Sales[[#This Row],[region]],Sales[[#This Row],[storetype]])</f>
        <v>2A</v>
      </c>
      <c r="L1040" s="4">
        <f>INDEX(RegionStoreCount[Store Count],MATCH(Sales[[#This Row],[RegionStoretype]],RegionStoreCount[Region/Type],0))</f>
        <v>5</v>
      </c>
      <c r="M1040" s="4">
        <f>AND(Sales[[#This Row],[date]]&lt;=TY_YTDMax,Sales[[#This Row],[date]]&gt;=TY_YTDMin)*Sales[[#This Row],[sales]]</f>
        <v>0</v>
      </c>
      <c r="N1040" s="4">
        <f>AND(Sales[[#This Row],[date]]&lt;=LY_YTDMax,Sales[[#This Row],[date]]&gt;=LY_YTDMin)*Sales[[#This Row],[sales]]</f>
        <v>97031.485100000005</v>
      </c>
      <c r="O1040" s="4">
        <f>AND(Sales[[#This Row],[date]]&gt;=YoY_Min,Sales[[#This Row],[date]]&lt;=TY_YTDMax)*(Sales[[#This Row],[sales]]/Sales[[#This Row],[sqft]])</f>
        <v>0</v>
      </c>
      <c r="P1040" s="4">
        <f>SUMIF(Sales[RegionStoretype],Sales[[#This Row],[RegionStoretype]],Sales[YoY_SSF])/Sales[[#This Row],[Region_TypeCount]]</f>
        <v>60.052789354368521</v>
      </c>
    </row>
    <row r="1041" spans="1:16" x14ac:dyDescent="0.25">
      <c r="A1041" s="1">
        <v>42769</v>
      </c>
      <c r="B1041">
        <v>24</v>
      </c>
      <c r="C1041">
        <v>11</v>
      </c>
      <c r="D1041">
        <v>51624.595800000003</v>
      </c>
      <c r="E1041">
        <f>INDEX(Stores[region],MATCH(Sales[[#This Row],[store_no]],Stores[store_no],0))</f>
        <v>2</v>
      </c>
      <c r="F1041" t="str">
        <f>INDEX(Stores[storetype],MATCH(Sales[[#This Row],[store_no]],Stores[store_no],0))</f>
        <v>A</v>
      </c>
      <c r="G1041" t="str">
        <f>INDEX(Stores[location_city],MATCH(Sales[[#This Row],[store_no]],Stores[store_no],0))</f>
        <v>Winnetka</v>
      </c>
      <c r="H1041" t="str">
        <f>INDEX(Stores[location_state],MATCH(Sales[[#This Row],[store_no]],Stores[store_no],0))</f>
        <v>Illinois</v>
      </c>
      <c r="I1041">
        <f>INDEX(Stores[sqft],MATCH(Sales[[#This Row],[store_no]],Stores[store_no],0))</f>
        <v>207800</v>
      </c>
      <c r="J1041" s="4" t="str">
        <f>INDEX(Departments[dept_name],MATCH(Sales[[#This Row],[dept_no]],Departments[dept_no],0))</f>
        <v>Home</v>
      </c>
      <c r="K1041" s="4" t="str">
        <f>CONCATENATE(Sales[[#This Row],[region]],Sales[[#This Row],[storetype]])</f>
        <v>2A</v>
      </c>
      <c r="L1041" s="4">
        <f>INDEX(RegionStoreCount[Store Count],MATCH(Sales[[#This Row],[RegionStoretype]],RegionStoreCount[Region/Type],0))</f>
        <v>5</v>
      </c>
      <c r="M1041" s="4">
        <f>AND(Sales[[#This Row],[date]]&lt;=TY_YTDMax,Sales[[#This Row],[date]]&gt;=TY_YTDMin)*Sales[[#This Row],[sales]]</f>
        <v>0</v>
      </c>
      <c r="N1041" s="4">
        <f>AND(Sales[[#This Row],[date]]&lt;=LY_YTDMax,Sales[[#This Row],[date]]&gt;=LY_YTDMin)*Sales[[#This Row],[sales]]</f>
        <v>51624.595800000003</v>
      </c>
      <c r="O1041" s="4">
        <f>AND(Sales[[#This Row],[date]]&gt;=YoY_Min,Sales[[#This Row],[date]]&lt;=TY_YTDMax)*(Sales[[#This Row],[sales]]/Sales[[#This Row],[sqft]])</f>
        <v>0</v>
      </c>
      <c r="P1041" s="4">
        <f>SUMIF(Sales[RegionStoretype],Sales[[#This Row],[RegionStoretype]],Sales[YoY_SSF])/Sales[[#This Row],[Region_TypeCount]]</f>
        <v>60.052789354368521</v>
      </c>
    </row>
    <row r="1042" spans="1:16" x14ac:dyDescent="0.25">
      <c r="A1042" s="1">
        <v>42769</v>
      </c>
      <c r="B1042">
        <v>24</v>
      </c>
      <c r="C1042">
        <v>15</v>
      </c>
      <c r="D1042">
        <v>174638.50650000002</v>
      </c>
      <c r="E1042">
        <f>INDEX(Stores[region],MATCH(Sales[[#This Row],[store_no]],Stores[store_no],0))</f>
        <v>2</v>
      </c>
      <c r="F1042" t="str">
        <f>INDEX(Stores[storetype],MATCH(Sales[[#This Row],[store_no]],Stores[store_no],0))</f>
        <v>A</v>
      </c>
      <c r="G1042" t="str">
        <f>INDEX(Stores[location_city],MATCH(Sales[[#This Row],[store_no]],Stores[store_no],0))</f>
        <v>Winnetka</v>
      </c>
      <c r="H1042" t="str">
        <f>INDEX(Stores[location_state],MATCH(Sales[[#This Row],[store_no]],Stores[store_no],0))</f>
        <v>Illinois</v>
      </c>
      <c r="I1042">
        <f>INDEX(Stores[sqft],MATCH(Sales[[#This Row],[store_no]],Stores[store_no],0))</f>
        <v>207800</v>
      </c>
      <c r="J1042" s="4" t="str">
        <f>INDEX(Departments[dept_name],MATCH(Sales[[#This Row],[dept_no]],Departments[dept_no],0))</f>
        <v>Music</v>
      </c>
      <c r="K1042" s="4" t="str">
        <f>CONCATENATE(Sales[[#This Row],[region]],Sales[[#This Row],[storetype]])</f>
        <v>2A</v>
      </c>
      <c r="L1042" s="4">
        <f>INDEX(RegionStoreCount[Store Count],MATCH(Sales[[#This Row],[RegionStoretype]],RegionStoreCount[Region/Type],0))</f>
        <v>5</v>
      </c>
      <c r="M1042" s="4">
        <f>AND(Sales[[#This Row],[date]]&lt;=TY_YTDMax,Sales[[#This Row],[date]]&gt;=TY_YTDMin)*Sales[[#This Row],[sales]]</f>
        <v>0</v>
      </c>
      <c r="N1042" s="4">
        <f>AND(Sales[[#This Row],[date]]&lt;=LY_YTDMax,Sales[[#This Row],[date]]&gt;=LY_YTDMin)*Sales[[#This Row],[sales]]</f>
        <v>174638.50650000002</v>
      </c>
      <c r="O1042" s="4">
        <f>AND(Sales[[#This Row],[date]]&gt;=YoY_Min,Sales[[#This Row],[date]]&lt;=TY_YTDMax)*(Sales[[#This Row],[sales]]/Sales[[#This Row],[sqft]])</f>
        <v>0</v>
      </c>
      <c r="P1042" s="4">
        <f>SUMIF(Sales[RegionStoretype],Sales[[#This Row],[RegionStoretype]],Sales[YoY_SSF])/Sales[[#This Row],[Region_TypeCount]]</f>
        <v>60.052789354368521</v>
      </c>
    </row>
    <row r="1043" spans="1:16" x14ac:dyDescent="0.25">
      <c r="A1043" s="1">
        <v>42769</v>
      </c>
      <c r="B1043">
        <v>25</v>
      </c>
      <c r="C1043">
        <v>1</v>
      </c>
      <c r="D1043">
        <v>6128.0989</v>
      </c>
      <c r="E1043">
        <f>INDEX(Stores[region],MATCH(Sales[[#This Row],[store_no]],Stores[store_no],0))</f>
        <v>3</v>
      </c>
      <c r="F1043" t="str">
        <f>INDEX(Stores[storetype],MATCH(Sales[[#This Row],[store_no]],Stores[store_no],0))</f>
        <v>B</v>
      </c>
      <c r="G1043" t="str">
        <f>INDEX(Stores[location_city],MATCH(Sales[[#This Row],[store_no]],Stores[store_no],0))</f>
        <v>Kansas City</v>
      </c>
      <c r="H1043" t="str">
        <f>INDEX(Stores[location_state],MATCH(Sales[[#This Row],[store_no]],Stores[store_no],0))</f>
        <v>Missouri</v>
      </c>
      <c r="I1043">
        <f>INDEX(Stores[sqft],MATCH(Sales[[#This Row],[store_no]],Stores[store_no],0))</f>
        <v>92300</v>
      </c>
      <c r="J1043" s="4" t="str">
        <f>INDEX(Departments[dept_name],MATCH(Sales[[#This Row],[dept_no]],Departments[dept_no],0))</f>
        <v>Automotive</v>
      </c>
      <c r="K1043" s="4" t="str">
        <f>CONCATENATE(Sales[[#This Row],[region]],Sales[[#This Row],[storetype]])</f>
        <v>3B</v>
      </c>
      <c r="L1043" s="4">
        <f>INDEX(RegionStoreCount[Store Count],MATCH(Sales[[#This Row],[RegionStoretype]],RegionStoreCount[Region/Type],0))</f>
        <v>4</v>
      </c>
      <c r="M1043" s="4">
        <f>AND(Sales[[#This Row],[date]]&lt;=TY_YTDMax,Sales[[#This Row],[date]]&gt;=TY_YTDMin)*Sales[[#This Row],[sales]]</f>
        <v>0</v>
      </c>
      <c r="N1043" s="4">
        <f>AND(Sales[[#This Row],[date]]&lt;=LY_YTDMax,Sales[[#This Row],[date]]&gt;=LY_YTDMin)*Sales[[#This Row],[sales]]</f>
        <v>6128.0989</v>
      </c>
      <c r="O1043" s="4">
        <f>AND(Sales[[#This Row],[date]]&gt;=YoY_Min,Sales[[#This Row],[date]]&lt;=TY_YTDMax)*(Sales[[#This Row],[sales]]/Sales[[#This Row],[sqft]])</f>
        <v>0</v>
      </c>
      <c r="P1043" s="4">
        <f>SUMIF(Sales[RegionStoretype],Sales[[#This Row],[RegionStoretype]],Sales[YoY_SSF])/Sales[[#This Row],[Region_TypeCount]]</f>
        <v>58.312187288105562</v>
      </c>
    </row>
    <row r="1044" spans="1:16" x14ac:dyDescent="0.25">
      <c r="A1044" s="1">
        <v>42769</v>
      </c>
      <c r="B1044">
        <v>25</v>
      </c>
      <c r="C1044">
        <v>4</v>
      </c>
      <c r="D1044">
        <v>4225.7913000000008</v>
      </c>
      <c r="E1044">
        <f>INDEX(Stores[region],MATCH(Sales[[#This Row],[store_no]],Stores[store_no],0))</f>
        <v>3</v>
      </c>
      <c r="F1044" t="str">
        <f>INDEX(Stores[storetype],MATCH(Sales[[#This Row],[store_no]],Stores[store_no],0))</f>
        <v>B</v>
      </c>
      <c r="G1044" t="str">
        <f>INDEX(Stores[location_city],MATCH(Sales[[#This Row],[store_no]],Stores[store_no],0))</f>
        <v>Kansas City</v>
      </c>
      <c r="H1044" t="str">
        <f>INDEX(Stores[location_state],MATCH(Sales[[#This Row],[store_no]],Stores[store_no],0))</f>
        <v>Missouri</v>
      </c>
      <c r="I1044">
        <f>INDEX(Stores[sqft],MATCH(Sales[[#This Row],[store_no]],Stores[store_no],0))</f>
        <v>92300</v>
      </c>
      <c r="J1044" s="4" t="str">
        <f>INDEX(Departments[dept_name],MATCH(Sales[[#This Row],[dept_no]],Departments[dept_no],0))</f>
        <v>Books</v>
      </c>
      <c r="K1044" s="4" t="str">
        <f>CONCATENATE(Sales[[#This Row],[region]],Sales[[#This Row],[storetype]])</f>
        <v>3B</v>
      </c>
      <c r="L1044" s="4">
        <f>INDEX(RegionStoreCount[Store Count],MATCH(Sales[[#This Row],[RegionStoretype]],RegionStoreCount[Region/Type],0))</f>
        <v>4</v>
      </c>
      <c r="M1044" s="4">
        <f>AND(Sales[[#This Row],[date]]&lt;=TY_YTDMax,Sales[[#This Row],[date]]&gt;=TY_YTDMin)*Sales[[#This Row],[sales]]</f>
        <v>0</v>
      </c>
      <c r="N1044" s="4">
        <f>AND(Sales[[#This Row],[date]]&lt;=LY_YTDMax,Sales[[#This Row],[date]]&gt;=LY_YTDMin)*Sales[[#This Row],[sales]]</f>
        <v>4225.7913000000008</v>
      </c>
      <c r="O1044" s="4">
        <f>AND(Sales[[#This Row],[date]]&gt;=YoY_Min,Sales[[#This Row],[date]]&lt;=TY_YTDMax)*(Sales[[#This Row],[sales]]/Sales[[#This Row],[sqft]])</f>
        <v>0</v>
      </c>
      <c r="P1044" s="4">
        <f>SUMIF(Sales[RegionStoretype],Sales[[#This Row],[RegionStoretype]],Sales[YoY_SSF])/Sales[[#This Row],[Region_TypeCount]]</f>
        <v>58.312187288105562</v>
      </c>
    </row>
    <row r="1045" spans="1:16" x14ac:dyDescent="0.25">
      <c r="A1045" s="1">
        <v>42769</v>
      </c>
      <c r="B1045">
        <v>26</v>
      </c>
      <c r="C1045">
        <v>3</v>
      </c>
      <c r="D1045">
        <v>77158.9182</v>
      </c>
      <c r="E1045">
        <f>INDEX(Stores[region],MATCH(Sales[[#This Row],[store_no]],Stores[store_no],0))</f>
        <v>2</v>
      </c>
      <c r="F1045" t="str">
        <f>INDEX(Stores[storetype],MATCH(Sales[[#This Row],[store_no]],Stores[store_no],0))</f>
        <v>A</v>
      </c>
      <c r="G1045" t="str">
        <f>INDEX(Stores[location_city],MATCH(Sales[[#This Row],[store_no]],Stores[store_no],0))</f>
        <v>Carmel</v>
      </c>
      <c r="H1045" t="str">
        <f>INDEX(Stores[location_state],MATCH(Sales[[#This Row],[store_no]],Stores[store_no],0))</f>
        <v>Indiana</v>
      </c>
      <c r="I1045">
        <f>INDEX(Stores[sqft],MATCH(Sales[[#This Row],[store_no]],Stores[store_no],0))</f>
        <v>198500</v>
      </c>
      <c r="J1045" s="4" t="str">
        <f>INDEX(Departments[dept_name],MATCH(Sales[[#This Row],[dept_no]],Departments[dept_no],0))</f>
        <v>Beauty</v>
      </c>
      <c r="K1045" s="4" t="str">
        <f>CONCATENATE(Sales[[#This Row],[region]],Sales[[#This Row],[storetype]])</f>
        <v>2A</v>
      </c>
      <c r="L1045" s="4">
        <f>INDEX(RegionStoreCount[Store Count],MATCH(Sales[[#This Row],[RegionStoretype]],RegionStoreCount[Region/Type],0))</f>
        <v>5</v>
      </c>
      <c r="M1045" s="4">
        <f>AND(Sales[[#This Row],[date]]&lt;=TY_YTDMax,Sales[[#This Row],[date]]&gt;=TY_YTDMin)*Sales[[#This Row],[sales]]</f>
        <v>0</v>
      </c>
      <c r="N1045" s="4">
        <f>AND(Sales[[#This Row],[date]]&lt;=LY_YTDMax,Sales[[#This Row],[date]]&gt;=LY_YTDMin)*Sales[[#This Row],[sales]]</f>
        <v>77158.9182</v>
      </c>
      <c r="O1045" s="4">
        <f>AND(Sales[[#This Row],[date]]&gt;=YoY_Min,Sales[[#This Row],[date]]&lt;=TY_YTDMax)*(Sales[[#This Row],[sales]]/Sales[[#This Row],[sqft]])</f>
        <v>0</v>
      </c>
      <c r="P1045" s="4">
        <f>SUMIF(Sales[RegionStoretype],Sales[[#This Row],[RegionStoretype]],Sales[YoY_SSF])/Sales[[#This Row],[Region_TypeCount]]</f>
        <v>60.052789354368521</v>
      </c>
    </row>
    <row r="1046" spans="1:16" x14ac:dyDescent="0.25">
      <c r="A1046" s="1">
        <v>42769</v>
      </c>
      <c r="B1046">
        <v>26</v>
      </c>
      <c r="C1046">
        <v>16</v>
      </c>
      <c r="D1046">
        <v>94030.604200000002</v>
      </c>
      <c r="E1046">
        <f>INDEX(Stores[region],MATCH(Sales[[#This Row],[store_no]],Stores[store_no],0))</f>
        <v>2</v>
      </c>
      <c r="F1046" t="str">
        <f>INDEX(Stores[storetype],MATCH(Sales[[#This Row],[store_no]],Stores[store_no],0))</f>
        <v>A</v>
      </c>
      <c r="G1046" t="str">
        <f>INDEX(Stores[location_city],MATCH(Sales[[#This Row],[store_no]],Stores[store_no],0))</f>
        <v>Carmel</v>
      </c>
      <c r="H1046" t="str">
        <f>INDEX(Stores[location_state],MATCH(Sales[[#This Row],[store_no]],Stores[store_no],0))</f>
        <v>Indiana</v>
      </c>
      <c r="I1046">
        <f>INDEX(Stores[sqft],MATCH(Sales[[#This Row],[store_no]],Stores[store_no],0))</f>
        <v>198500</v>
      </c>
      <c r="J1046" s="4" t="str">
        <f>INDEX(Departments[dept_name],MATCH(Sales[[#This Row],[dept_no]],Departments[dept_no],0))</f>
        <v>Outdoors</v>
      </c>
      <c r="K1046" s="4" t="str">
        <f>CONCATENATE(Sales[[#This Row],[region]],Sales[[#This Row],[storetype]])</f>
        <v>2A</v>
      </c>
      <c r="L1046" s="4">
        <f>INDEX(RegionStoreCount[Store Count],MATCH(Sales[[#This Row],[RegionStoretype]],RegionStoreCount[Region/Type],0))</f>
        <v>5</v>
      </c>
      <c r="M1046" s="4">
        <f>AND(Sales[[#This Row],[date]]&lt;=TY_YTDMax,Sales[[#This Row],[date]]&gt;=TY_YTDMin)*Sales[[#This Row],[sales]]</f>
        <v>0</v>
      </c>
      <c r="N1046" s="4">
        <f>AND(Sales[[#This Row],[date]]&lt;=LY_YTDMax,Sales[[#This Row],[date]]&gt;=LY_YTDMin)*Sales[[#This Row],[sales]]</f>
        <v>94030.604200000002</v>
      </c>
      <c r="O1046" s="4">
        <f>AND(Sales[[#This Row],[date]]&gt;=YoY_Min,Sales[[#This Row],[date]]&lt;=TY_YTDMax)*(Sales[[#This Row],[sales]]/Sales[[#This Row],[sqft]])</f>
        <v>0</v>
      </c>
      <c r="P1046" s="4">
        <f>SUMIF(Sales[RegionStoretype],Sales[[#This Row],[RegionStoretype]],Sales[YoY_SSF])/Sales[[#This Row],[Region_TypeCount]]</f>
        <v>60.052789354368521</v>
      </c>
    </row>
    <row r="1047" spans="1:16" x14ac:dyDescent="0.25">
      <c r="A1047" s="1">
        <v>42769</v>
      </c>
      <c r="B1047">
        <v>27</v>
      </c>
      <c r="C1047">
        <v>13</v>
      </c>
      <c r="D1047">
        <v>92198.953299999994</v>
      </c>
      <c r="E1047">
        <f>INDEX(Stores[region],MATCH(Sales[[#This Row],[store_no]],Stores[store_no],0))</f>
        <v>3</v>
      </c>
      <c r="F1047" t="str">
        <f>INDEX(Stores[storetype],MATCH(Sales[[#This Row],[store_no]],Stores[store_no],0))</f>
        <v>A</v>
      </c>
      <c r="G1047" t="str">
        <f>INDEX(Stores[location_city],MATCH(Sales[[#This Row],[store_no]],Stores[store_no],0))</f>
        <v>Springfield</v>
      </c>
      <c r="H1047" t="str">
        <f>INDEX(Stores[location_state],MATCH(Sales[[#This Row],[store_no]],Stores[store_no],0))</f>
        <v>Missouri</v>
      </c>
      <c r="I1047">
        <f>INDEX(Stores[sqft],MATCH(Sales[[#This Row],[store_no]],Stores[store_no],0))</f>
        <v>158200</v>
      </c>
      <c r="J1047" s="4" t="str">
        <f>INDEX(Departments[dept_name],MATCH(Sales[[#This Row],[dept_no]],Departments[dept_no],0))</f>
        <v>Kids</v>
      </c>
      <c r="K1047" s="4" t="str">
        <f>CONCATENATE(Sales[[#This Row],[region]],Sales[[#This Row],[storetype]])</f>
        <v>3A</v>
      </c>
      <c r="L1047" s="4">
        <f>INDEX(RegionStoreCount[Store Count],MATCH(Sales[[#This Row],[RegionStoretype]],RegionStoreCount[Region/Type],0))</f>
        <v>9</v>
      </c>
      <c r="M1047" s="4">
        <f>AND(Sales[[#This Row],[date]]&lt;=TY_YTDMax,Sales[[#This Row],[date]]&gt;=TY_YTDMin)*Sales[[#This Row],[sales]]</f>
        <v>0</v>
      </c>
      <c r="N1047" s="4">
        <f>AND(Sales[[#This Row],[date]]&lt;=LY_YTDMax,Sales[[#This Row],[date]]&gt;=LY_YTDMin)*Sales[[#This Row],[sales]]</f>
        <v>92198.953299999994</v>
      </c>
      <c r="O1047" s="4">
        <f>AND(Sales[[#This Row],[date]]&gt;=YoY_Min,Sales[[#This Row],[date]]&lt;=TY_YTDMax)*(Sales[[#This Row],[sales]]/Sales[[#This Row],[sqft]])</f>
        <v>0</v>
      </c>
      <c r="P1047" s="4">
        <f>SUMIF(Sales[RegionStoretype],Sales[[#This Row],[RegionStoretype]],Sales[YoY_SSF])/Sales[[#This Row],[Region_TypeCount]]</f>
        <v>53.603836561720975</v>
      </c>
    </row>
    <row r="1048" spans="1:16" x14ac:dyDescent="0.25">
      <c r="A1048" s="1">
        <v>42769</v>
      </c>
      <c r="B1048">
        <v>28</v>
      </c>
      <c r="C1048">
        <v>13</v>
      </c>
      <c r="D1048">
        <v>115816.64629999999</v>
      </c>
      <c r="E1048">
        <f>INDEX(Stores[region],MATCH(Sales[[#This Row],[store_no]],Stores[store_no],0))</f>
        <v>2</v>
      </c>
      <c r="F1048" t="str">
        <f>INDEX(Stores[storetype],MATCH(Sales[[#This Row],[store_no]],Stores[store_no],0))</f>
        <v>A</v>
      </c>
      <c r="G1048" t="str">
        <f>INDEX(Stores[location_city],MATCH(Sales[[#This Row],[store_no]],Stores[store_no],0))</f>
        <v>Milwaukee</v>
      </c>
      <c r="H1048" t="str">
        <f>INDEX(Stores[location_state],MATCH(Sales[[#This Row],[store_no]],Stores[store_no],0))</f>
        <v>Wisconsin</v>
      </c>
      <c r="I1048">
        <f>INDEX(Stores[sqft],MATCH(Sales[[#This Row],[store_no]],Stores[store_no],0))</f>
        <v>203800</v>
      </c>
      <c r="J1048" s="4" t="str">
        <f>INDEX(Departments[dept_name],MATCH(Sales[[#This Row],[dept_no]],Departments[dept_no],0))</f>
        <v>Kids</v>
      </c>
      <c r="K1048" s="4" t="str">
        <f>CONCATENATE(Sales[[#This Row],[region]],Sales[[#This Row],[storetype]])</f>
        <v>2A</v>
      </c>
      <c r="L1048" s="4">
        <f>INDEX(RegionStoreCount[Store Count],MATCH(Sales[[#This Row],[RegionStoretype]],RegionStoreCount[Region/Type],0))</f>
        <v>5</v>
      </c>
      <c r="M1048" s="4">
        <f>AND(Sales[[#This Row],[date]]&lt;=TY_YTDMax,Sales[[#This Row],[date]]&gt;=TY_YTDMin)*Sales[[#This Row],[sales]]</f>
        <v>0</v>
      </c>
      <c r="N1048" s="4">
        <f>AND(Sales[[#This Row],[date]]&lt;=LY_YTDMax,Sales[[#This Row],[date]]&gt;=LY_YTDMin)*Sales[[#This Row],[sales]]</f>
        <v>115816.64629999999</v>
      </c>
      <c r="O1048" s="4">
        <f>AND(Sales[[#This Row],[date]]&gt;=YoY_Min,Sales[[#This Row],[date]]&lt;=TY_YTDMax)*(Sales[[#This Row],[sales]]/Sales[[#This Row],[sqft]])</f>
        <v>0</v>
      </c>
      <c r="P1048" s="4">
        <f>SUMIF(Sales[RegionStoretype],Sales[[#This Row],[RegionStoretype]],Sales[YoY_SSF])/Sales[[#This Row],[Region_TypeCount]]</f>
        <v>60.052789354368521</v>
      </c>
    </row>
    <row r="1049" spans="1:16" x14ac:dyDescent="0.25">
      <c r="A1049" s="1">
        <v>42769</v>
      </c>
      <c r="B1049">
        <v>29</v>
      </c>
      <c r="C1049">
        <v>3</v>
      </c>
      <c r="D1049">
        <v>234202.59169999999</v>
      </c>
      <c r="E1049">
        <f>INDEX(Stores[region],MATCH(Sales[[#This Row],[store_no]],Stores[store_no],0))</f>
        <v>1</v>
      </c>
      <c r="F1049" t="str">
        <f>INDEX(Stores[storetype],MATCH(Sales[[#This Row],[store_no]],Stores[store_no],0))</f>
        <v>B</v>
      </c>
      <c r="G1049" t="str">
        <f>INDEX(Stores[location_city],MATCH(Sales[[#This Row],[store_no]],Stores[store_no],0))</f>
        <v>Grand Rapids</v>
      </c>
      <c r="H1049" t="str">
        <f>INDEX(Stores[location_state],MATCH(Sales[[#This Row],[store_no]],Stores[store_no],0))</f>
        <v>Michigan</v>
      </c>
      <c r="I1049">
        <f>INDEX(Stores[sqft],MATCH(Sales[[#This Row],[store_no]],Stores[store_no],0))</f>
        <v>148300</v>
      </c>
      <c r="J1049" s="4" t="str">
        <f>INDEX(Departments[dept_name],MATCH(Sales[[#This Row],[dept_no]],Departments[dept_no],0))</f>
        <v>Beauty</v>
      </c>
      <c r="K1049" s="4" t="str">
        <f>CONCATENATE(Sales[[#This Row],[region]],Sales[[#This Row],[storetype]])</f>
        <v>1B</v>
      </c>
      <c r="L1049" s="4">
        <f>INDEX(RegionStoreCount[Store Count],MATCH(Sales[[#This Row],[RegionStoretype]],RegionStoreCount[Region/Type],0))</f>
        <v>5</v>
      </c>
      <c r="M1049" s="4">
        <f>AND(Sales[[#This Row],[date]]&lt;=TY_YTDMax,Sales[[#This Row],[date]]&gt;=TY_YTDMin)*Sales[[#This Row],[sales]]</f>
        <v>0</v>
      </c>
      <c r="N1049" s="4">
        <f>AND(Sales[[#This Row],[date]]&lt;=LY_YTDMax,Sales[[#This Row],[date]]&gt;=LY_YTDMin)*Sales[[#This Row],[sales]]</f>
        <v>234202.59169999999</v>
      </c>
      <c r="O1049" s="4">
        <f>AND(Sales[[#This Row],[date]]&gt;=YoY_Min,Sales[[#This Row],[date]]&lt;=TY_YTDMax)*(Sales[[#This Row],[sales]]/Sales[[#This Row],[sqft]])</f>
        <v>0</v>
      </c>
      <c r="P1049" s="4">
        <f>SUMIF(Sales[RegionStoretype],Sales[[#This Row],[RegionStoretype]],Sales[YoY_SSF])/Sales[[#This Row],[Region_TypeCount]]</f>
        <v>68.518982968140051</v>
      </c>
    </row>
    <row r="1050" spans="1:16" x14ac:dyDescent="0.25">
      <c r="A1050" s="1">
        <v>42769</v>
      </c>
      <c r="B1050">
        <v>29</v>
      </c>
      <c r="C1050">
        <v>20</v>
      </c>
      <c r="D1050">
        <v>42617.862599999993</v>
      </c>
      <c r="E1050">
        <f>INDEX(Stores[region],MATCH(Sales[[#This Row],[store_no]],Stores[store_no],0))</f>
        <v>1</v>
      </c>
      <c r="F1050" t="str">
        <f>INDEX(Stores[storetype],MATCH(Sales[[#This Row],[store_no]],Stores[store_no],0))</f>
        <v>B</v>
      </c>
      <c r="G1050" t="str">
        <f>INDEX(Stores[location_city],MATCH(Sales[[#This Row],[store_no]],Stores[store_no],0))</f>
        <v>Grand Rapids</v>
      </c>
      <c r="H1050" t="str">
        <f>INDEX(Stores[location_state],MATCH(Sales[[#This Row],[store_no]],Stores[store_no],0))</f>
        <v>Michigan</v>
      </c>
      <c r="I1050">
        <f>INDEX(Stores[sqft],MATCH(Sales[[#This Row],[store_no]],Stores[store_no],0))</f>
        <v>148300</v>
      </c>
      <c r="J1050" s="4" t="str">
        <f>INDEX(Departments[dept_name],MATCH(Sales[[#This Row],[dept_no]],Departments[dept_no],0))</f>
        <v>Toys</v>
      </c>
      <c r="K1050" s="4" t="str">
        <f>CONCATENATE(Sales[[#This Row],[region]],Sales[[#This Row],[storetype]])</f>
        <v>1B</v>
      </c>
      <c r="L1050" s="4">
        <f>INDEX(RegionStoreCount[Store Count],MATCH(Sales[[#This Row],[RegionStoretype]],RegionStoreCount[Region/Type],0))</f>
        <v>5</v>
      </c>
      <c r="M1050" s="4">
        <f>AND(Sales[[#This Row],[date]]&lt;=TY_YTDMax,Sales[[#This Row],[date]]&gt;=TY_YTDMin)*Sales[[#This Row],[sales]]</f>
        <v>0</v>
      </c>
      <c r="N1050" s="4">
        <f>AND(Sales[[#This Row],[date]]&lt;=LY_YTDMax,Sales[[#This Row],[date]]&gt;=LY_YTDMin)*Sales[[#This Row],[sales]]</f>
        <v>42617.862599999993</v>
      </c>
      <c r="O1050" s="4">
        <f>AND(Sales[[#This Row],[date]]&gt;=YoY_Min,Sales[[#This Row],[date]]&lt;=TY_YTDMax)*(Sales[[#This Row],[sales]]/Sales[[#This Row],[sqft]])</f>
        <v>0</v>
      </c>
      <c r="P1050" s="4">
        <f>SUMIF(Sales[RegionStoretype],Sales[[#This Row],[RegionStoretype]],Sales[YoY_SSF])/Sales[[#This Row],[Region_TypeCount]]</f>
        <v>68.518982968140051</v>
      </c>
    </row>
    <row r="1051" spans="1:16" x14ac:dyDescent="0.25">
      <c r="A1051" s="1">
        <v>42769</v>
      </c>
      <c r="B1051">
        <v>30</v>
      </c>
      <c r="C1051">
        <v>5</v>
      </c>
      <c r="D1051">
        <v>109479.9307</v>
      </c>
      <c r="E1051">
        <f>INDEX(Stores[region],MATCH(Sales[[#This Row],[store_no]],Stores[store_no],0))</f>
        <v>1</v>
      </c>
      <c r="F1051" t="str">
        <f>INDEX(Stores[storetype],MATCH(Sales[[#This Row],[store_no]],Stores[store_no],0))</f>
        <v>C</v>
      </c>
      <c r="G1051" t="str">
        <f>INDEX(Stores[location_city],MATCH(Sales[[#This Row],[store_no]],Stores[store_no],0))</f>
        <v>Dayton</v>
      </c>
      <c r="H1051" t="str">
        <f>INDEX(Stores[location_state],MATCH(Sales[[#This Row],[store_no]],Stores[store_no],0))</f>
        <v>Ohio</v>
      </c>
      <c r="I1051">
        <f>INDEX(Stores[sqft],MATCH(Sales[[#This Row],[store_no]],Stores[store_no],0))</f>
        <v>90000</v>
      </c>
      <c r="J1051" s="4" t="str">
        <f>INDEX(Departments[dept_name],MATCH(Sales[[#This Row],[dept_no]],Departments[dept_no],0))</f>
        <v>Clothing</v>
      </c>
      <c r="K1051" s="4" t="str">
        <f>CONCATENATE(Sales[[#This Row],[region]],Sales[[#This Row],[storetype]])</f>
        <v>1C</v>
      </c>
      <c r="L1051" s="4">
        <f>INDEX(RegionStoreCount[Store Count],MATCH(Sales[[#This Row],[RegionStoretype]],RegionStoreCount[Region/Type],0))</f>
        <v>1</v>
      </c>
      <c r="M1051" s="4">
        <f>AND(Sales[[#This Row],[date]]&lt;=TY_YTDMax,Sales[[#This Row],[date]]&gt;=TY_YTDMin)*Sales[[#This Row],[sales]]</f>
        <v>0</v>
      </c>
      <c r="N1051" s="4">
        <f>AND(Sales[[#This Row],[date]]&lt;=LY_YTDMax,Sales[[#This Row],[date]]&gt;=LY_YTDMin)*Sales[[#This Row],[sales]]</f>
        <v>109479.9307</v>
      </c>
      <c r="O1051" s="4">
        <f>AND(Sales[[#This Row],[date]]&gt;=YoY_Min,Sales[[#This Row],[date]]&lt;=TY_YTDMax)*(Sales[[#This Row],[sales]]/Sales[[#This Row],[sqft]])</f>
        <v>0</v>
      </c>
      <c r="P1051" s="4">
        <f>SUMIF(Sales[RegionStoretype],Sales[[#This Row],[RegionStoretype]],Sales[YoY_SSF])/Sales[[#This Row],[Region_TypeCount]]</f>
        <v>65.329042605555529</v>
      </c>
    </row>
    <row r="1052" spans="1:16" x14ac:dyDescent="0.25">
      <c r="A1052" s="1">
        <v>42769</v>
      </c>
      <c r="B1052">
        <v>30</v>
      </c>
      <c r="C1052">
        <v>20</v>
      </c>
      <c r="D1052">
        <v>1955.4265</v>
      </c>
      <c r="E1052">
        <f>INDEX(Stores[region],MATCH(Sales[[#This Row],[store_no]],Stores[store_no],0))</f>
        <v>1</v>
      </c>
      <c r="F1052" t="str">
        <f>INDEX(Stores[storetype],MATCH(Sales[[#This Row],[store_no]],Stores[store_no],0))</f>
        <v>C</v>
      </c>
      <c r="G1052" t="str">
        <f>INDEX(Stores[location_city],MATCH(Sales[[#This Row],[store_no]],Stores[store_no],0))</f>
        <v>Dayton</v>
      </c>
      <c r="H1052" t="str">
        <f>INDEX(Stores[location_state],MATCH(Sales[[#This Row],[store_no]],Stores[store_no],0))</f>
        <v>Ohio</v>
      </c>
      <c r="I1052">
        <f>INDEX(Stores[sqft],MATCH(Sales[[#This Row],[store_no]],Stores[store_no],0))</f>
        <v>90000</v>
      </c>
      <c r="J1052" s="4" t="str">
        <f>INDEX(Departments[dept_name],MATCH(Sales[[#This Row],[dept_no]],Departments[dept_no],0))</f>
        <v>Toys</v>
      </c>
      <c r="K1052" s="4" t="str">
        <f>CONCATENATE(Sales[[#This Row],[region]],Sales[[#This Row],[storetype]])</f>
        <v>1C</v>
      </c>
      <c r="L1052" s="4">
        <f>INDEX(RegionStoreCount[Store Count],MATCH(Sales[[#This Row],[RegionStoretype]],RegionStoreCount[Region/Type],0))</f>
        <v>1</v>
      </c>
      <c r="M1052" s="4">
        <f>AND(Sales[[#This Row],[date]]&lt;=TY_YTDMax,Sales[[#This Row],[date]]&gt;=TY_YTDMin)*Sales[[#This Row],[sales]]</f>
        <v>0</v>
      </c>
      <c r="N1052" s="4">
        <f>AND(Sales[[#This Row],[date]]&lt;=LY_YTDMax,Sales[[#This Row],[date]]&gt;=LY_YTDMin)*Sales[[#This Row],[sales]]</f>
        <v>1955.4265</v>
      </c>
      <c r="O1052" s="4">
        <f>AND(Sales[[#This Row],[date]]&gt;=YoY_Min,Sales[[#This Row],[date]]&lt;=TY_YTDMax)*(Sales[[#This Row],[sales]]/Sales[[#This Row],[sqft]])</f>
        <v>0</v>
      </c>
      <c r="P1052" s="4">
        <f>SUMIF(Sales[RegionStoretype],Sales[[#This Row],[RegionStoretype]],Sales[YoY_SSF])/Sales[[#This Row],[Region_TypeCount]]</f>
        <v>65.329042605555529</v>
      </c>
    </row>
    <row r="1053" spans="1:16" x14ac:dyDescent="0.25">
      <c r="A1053" s="1">
        <v>42769</v>
      </c>
      <c r="B1053">
        <v>31</v>
      </c>
      <c r="C1053">
        <v>9</v>
      </c>
      <c r="D1053">
        <v>6236.8978000000006</v>
      </c>
      <c r="E1053">
        <f>INDEX(Stores[region],MATCH(Sales[[#This Row],[store_no]],Stores[store_no],0))</f>
        <v>3</v>
      </c>
      <c r="F1053" t="str">
        <f>INDEX(Stores[storetype],MATCH(Sales[[#This Row],[store_no]],Stores[store_no],0))</f>
        <v>A</v>
      </c>
      <c r="G1053" t="str">
        <f>INDEX(Stores[location_city],MATCH(Sales[[#This Row],[store_no]],Stores[store_no],0))</f>
        <v>Rapid City</v>
      </c>
      <c r="H1053" t="str">
        <f>INDEX(Stores[location_state],MATCH(Sales[[#This Row],[store_no]],Stores[store_no],0))</f>
        <v>South Dakota</v>
      </c>
      <c r="I1053">
        <f>INDEX(Stores[sqft],MATCH(Sales[[#This Row],[store_no]],Stores[store_no],0))</f>
        <v>200100</v>
      </c>
      <c r="J1053" s="4" t="str">
        <f>INDEX(Departments[dept_name],MATCH(Sales[[#This Row],[dept_no]],Departments[dept_no],0))</f>
        <v>Garden</v>
      </c>
      <c r="K1053" s="4" t="str">
        <f>CONCATENATE(Sales[[#This Row],[region]],Sales[[#This Row],[storetype]])</f>
        <v>3A</v>
      </c>
      <c r="L1053" s="4">
        <f>INDEX(RegionStoreCount[Store Count],MATCH(Sales[[#This Row],[RegionStoretype]],RegionStoreCount[Region/Type],0))</f>
        <v>9</v>
      </c>
      <c r="M1053" s="4">
        <f>AND(Sales[[#This Row],[date]]&lt;=TY_YTDMax,Sales[[#This Row],[date]]&gt;=TY_YTDMin)*Sales[[#This Row],[sales]]</f>
        <v>0</v>
      </c>
      <c r="N1053" s="4">
        <f>AND(Sales[[#This Row],[date]]&lt;=LY_YTDMax,Sales[[#This Row],[date]]&gt;=LY_YTDMin)*Sales[[#This Row],[sales]]</f>
        <v>6236.8978000000006</v>
      </c>
      <c r="O1053" s="4">
        <f>AND(Sales[[#This Row],[date]]&gt;=YoY_Min,Sales[[#This Row],[date]]&lt;=TY_YTDMax)*(Sales[[#This Row],[sales]]/Sales[[#This Row],[sqft]])</f>
        <v>0</v>
      </c>
      <c r="P1053" s="4">
        <f>SUMIF(Sales[RegionStoretype],Sales[[#This Row],[RegionStoretype]],Sales[YoY_SSF])/Sales[[#This Row],[Region_TypeCount]]</f>
        <v>53.603836561720975</v>
      </c>
    </row>
    <row r="1054" spans="1:16" x14ac:dyDescent="0.25">
      <c r="A1054" s="1">
        <v>42769</v>
      </c>
      <c r="B1054">
        <v>31</v>
      </c>
      <c r="C1054">
        <v>11</v>
      </c>
      <c r="D1054">
        <v>129399.46730000002</v>
      </c>
      <c r="E1054">
        <f>INDEX(Stores[region],MATCH(Sales[[#This Row],[store_no]],Stores[store_no],0))</f>
        <v>3</v>
      </c>
      <c r="F1054" t="str">
        <f>INDEX(Stores[storetype],MATCH(Sales[[#This Row],[store_no]],Stores[store_no],0))</f>
        <v>A</v>
      </c>
      <c r="G1054" t="str">
        <f>INDEX(Stores[location_city],MATCH(Sales[[#This Row],[store_no]],Stores[store_no],0))</f>
        <v>Rapid City</v>
      </c>
      <c r="H1054" t="str">
        <f>INDEX(Stores[location_state],MATCH(Sales[[#This Row],[store_no]],Stores[store_no],0))</f>
        <v>South Dakota</v>
      </c>
      <c r="I1054">
        <f>INDEX(Stores[sqft],MATCH(Sales[[#This Row],[store_no]],Stores[store_no],0))</f>
        <v>200100</v>
      </c>
      <c r="J1054" s="4" t="str">
        <f>INDEX(Departments[dept_name],MATCH(Sales[[#This Row],[dept_no]],Departments[dept_no],0))</f>
        <v>Home</v>
      </c>
      <c r="K1054" s="4" t="str">
        <f>CONCATENATE(Sales[[#This Row],[region]],Sales[[#This Row],[storetype]])</f>
        <v>3A</v>
      </c>
      <c r="L1054" s="4">
        <f>INDEX(RegionStoreCount[Store Count],MATCH(Sales[[#This Row],[RegionStoretype]],RegionStoreCount[Region/Type],0))</f>
        <v>9</v>
      </c>
      <c r="M1054" s="4">
        <f>AND(Sales[[#This Row],[date]]&lt;=TY_YTDMax,Sales[[#This Row],[date]]&gt;=TY_YTDMin)*Sales[[#This Row],[sales]]</f>
        <v>0</v>
      </c>
      <c r="N1054" s="4">
        <f>AND(Sales[[#This Row],[date]]&lt;=LY_YTDMax,Sales[[#This Row],[date]]&gt;=LY_YTDMin)*Sales[[#This Row],[sales]]</f>
        <v>129399.46730000002</v>
      </c>
      <c r="O1054" s="4">
        <f>AND(Sales[[#This Row],[date]]&gt;=YoY_Min,Sales[[#This Row],[date]]&lt;=TY_YTDMax)*(Sales[[#This Row],[sales]]/Sales[[#This Row],[sqft]])</f>
        <v>0</v>
      </c>
      <c r="P1054" s="4">
        <f>SUMIF(Sales[RegionStoretype],Sales[[#This Row],[RegionStoretype]],Sales[YoY_SSF])/Sales[[#This Row],[Region_TypeCount]]</f>
        <v>53.603836561720975</v>
      </c>
    </row>
    <row r="1055" spans="1:16" x14ac:dyDescent="0.25">
      <c r="A1055" s="1">
        <v>42769</v>
      </c>
      <c r="B1055">
        <v>32</v>
      </c>
      <c r="C1055">
        <v>18</v>
      </c>
      <c r="D1055">
        <v>93870.985700000005</v>
      </c>
      <c r="E1055">
        <f>INDEX(Stores[region],MATCH(Sales[[#This Row],[store_no]],Stores[store_no],0))</f>
        <v>2</v>
      </c>
      <c r="F1055" t="str">
        <f>INDEX(Stores[storetype],MATCH(Sales[[#This Row],[store_no]],Stores[store_no],0))</f>
        <v>A</v>
      </c>
      <c r="G1055" t="str">
        <f>INDEX(Stores[location_city],MATCH(Sales[[#This Row],[store_no]],Stores[store_no],0))</f>
        <v>Western Springs</v>
      </c>
      <c r="H1055" t="str">
        <f>INDEX(Stores[location_state],MATCH(Sales[[#This Row],[store_no]],Stores[store_no],0))</f>
        <v>Illinois</v>
      </c>
      <c r="I1055">
        <f>INDEX(Stores[sqft],MATCH(Sales[[#This Row],[store_no]],Stores[store_no],0))</f>
        <v>118200</v>
      </c>
      <c r="J1055" s="4" t="str">
        <f>INDEX(Departments[dept_name],MATCH(Sales[[#This Row],[dept_no]],Departments[dept_no],0))</f>
        <v>Sports</v>
      </c>
      <c r="K1055" s="4" t="str">
        <f>CONCATENATE(Sales[[#This Row],[region]],Sales[[#This Row],[storetype]])</f>
        <v>2A</v>
      </c>
      <c r="L1055" s="4">
        <f>INDEX(RegionStoreCount[Store Count],MATCH(Sales[[#This Row],[RegionStoretype]],RegionStoreCount[Region/Type],0))</f>
        <v>5</v>
      </c>
      <c r="M1055" s="4">
        <f>AND(Sales[[#This Row],[date]]&lt;=TY_YTDMax,Sales[[#This Row],[date]]&gt;=TY_YTDMin)*Sales[[#This Row],[sales]]</f>
        <v>0</v>
      </c>
      <c r="N1055" s="4">
        <f>AND(Sales[[#This Row],[date]]&lt;=LY_YTDMax,Sales[[#This Row],[date]]&gt;=LY_YTDMin)*Sales[[#This Row],[sales]]</f>
        <v>93870.985700000005</v>
      </c>
      <c r="O1055" s="4">
        <f>AND(Sales[[#This Row],[date]]&gt;=YoY_Min,Sales[[#This Row],[date]]&lt;=TY_YTDMax)*(Sales[[#This Row],[sales]]/Sales[[#This Row],[sqft]])</f>
        <v>0</v>
      </c>
      <c r="P1055" s="4">
        <f>SUMIF(Sales[RegionStoretype],Sales[[#This Row],[RegionStoretype]],Sales[YoY_SSF])/Sales[[#This Row],[Region_TypeCount]]</f>
        <v>60.052789354368521</v>
      </c>
    </row>
    <row r="1056" spans="1:16" x14ac:dyDescent="0.25">
      <c r="A1056" s="1">
        <v>42769</v>
      </c>
      <c r="B1056">
        <v>32</v>
      </c>
      <c r="C1056">
        <v>19</v>
      </c>
      <c r="D1056">
        <v>33576.434099999999</v>
      </c>
      <c r="E1056">
        <f>INDEX(Stores[region],MATCH(Sales[[#This Row],[store_no]],Stores[store_no],0))</f>
        <v>2</v>
      </c>
      <c r="F1056" t="str">
        <f>INDEX(Stores[storetype],MATCH(Sales[[#This Row],[store_no]],Stores[store_no],0))</f>
        <v>A</v>
      </c>
      <c r="G1056" t="str">
        <f>INDEX(Stores[location_city],MATCH(Sales[[#This Row],[store_no]],Stores[store_no],0))</f>
        <v>Western Springs</v>
      </c>
      <c r="H1056" t="str">
        <f>INDEX(Stores[location_state],MATCH(Sales[[#This Row],[store_no]],Stores[store_no],0))</f>
        <v>Illinois</v>
      </c>
      <c r="I1056">
        <f>INDEX(Stores[sqft],MATCH(Sales[[#This Row],[store_no]],Stores[store_no],0))</f>
        <v>118200</v>
      </c>
      <c r="J1056" s="4" t="str">
        <f>INDEX(Departments[dept_name],MATCH(Sales[[#This Row],[dept_no]],Departments[dept_no],0))</f>
        <v>Tools</v>
      </c>
      <c r="K1056" s="4" t="str">
        <f>CONCATENATE(Sales[[#This Row],[region]],Sales[[#This Row],[storetype]])</f>
        <v>2A</v>
      </c>
      <c r="L1056" s="4">
        <f>INDEX(RegionStoreCount[Store Count],MATCH(Sales[[#This Row],[RegionStoretype]],RegionStoreCount[Region/Type],0))</f>
        <v>5</v>
      </c>
      <c r="M1056" s="4">
        <f>AND(Sales[[#This Row],[date]]&lt;=TY_YTDMax,Sales[[#This Row],[date]]&gt;=TY_YTDMin)*Sales[[#This Row],[sales]]</f>
        <v>0</v>
      </c>
      <c r="N1056" s="4">
        <f>AND(Sales[[#This Row],[date]]&lt;=LY_YTDMax,Sales[[#This Row],[date]]&gt;=LY_YTDMin)*Sales[[#This Row],[sales]]</f>
        <v>33576.434099999999</v>
      </c>
      <c r="O1056" s="4">
        <f>AND(Sales[[#This Row],[date]]&gt;=YoY_Min,Sales[[#This Row],[date]]&lt;=TY_YTDMax)*(Sales[[#This Row],[sales]]/Sales[[#This Row],[sqft]])</f>
        <v>0</v>
      </c>
      <c r="P1056" s="4">
        <f>SUMIF(Sales[RegionStoretype],Sales[[#This Row],[RegionStoretype]],Sales[YoY_SSF])/Sales[[#This Row],[Region_TypeCount]]</f>
        <v>60.052789354368521</v>
      </c>
    </row>
    <row r="1057" spans="1:16" x14ac:dyDescent="0.25">
      <c r="A1057" s="1">
        <v>42769</v>
      </c>
      <c r="B1057">
        <v>33</v>
      </c>
      <c r="C1057">
        <v>5</v>
      </c>
      <c r="D1057">
        <v>136754.5509</v>
      </c>
      <c r="E1057">
        <f>INDEX(Stores[region],MATCH(Sales[[#This Row],[store_no]],Stores[store_no],0))</f>
        <v>3</v>
      </c>
      <c r="F1057" t="str">
        <f>INDEX(Stores[storetype],MATCH(Sales[[#This Row],[store_no]],Stores[store_no],0))</f>
        <v>A</v>
      </c>
      <c r="G1057" t="str">
        <f>INDEX(Stores[location_city],MATCH(Sales[[#This Row],[store_no]],Stores[store_no],0))</f>
        <v>Omaha</v>
      </c>
      <c r="H1057" t="str">
        <f>INDEX(Stores[location_state],MATCH(Sales[[#This Row],[store_no]],Stores[store_no],0))</f>
        <v>Nebraska</v>
      </c>
      <c r="I1057">
        <f>INDEX(Stores[sqft],MATCH(Sales[[#This Row],[store_no]],Stores[store_no],0))</f>
        <v>40700</v>
      </c>
      <c r="J1057" s="4" t="str">
        <f>INDEX(Departments[dept_name],MATCH(Sales[[#This Row],[dept_no]],Departments[dept_no],0))</f>
        <v>Clothing</v>
      </c>
      <c r="K1057" s="4" t="str">
        <f>CONCATENATE(Sales[[#This Row],[region]],Sales[[#This Row],[storetype]])</f>
        <v>3A</v>
      </c>
      <c r="L1057" s="4">
        <f>INDEX(RegionStoreCount[Store Count],MATCH(Sales[[#This Row],[RegionStoretype]],RegionStoreCount[Region/Type],0))</f>
        <v>9</v>
      </c>
      <c r="M1057" s="4">
        <f>AND(Sales[[#This Row],[date]]&lt;=TY_YTDMax,Sales[[#This Row],[date]]&gt;=TY_YTDMin)*Sales[[#This Row],[sales]]</f>
        <v>0</v>
      </c>
      <c r="N1057" s="4">
        <f>AND(Sales[[#This Row],[date]]&lt;=LY_YTDMax,Sales[[#This Row],[date]]&gt;=LY_YTDMin)*Sales[[#This Row],[sales]]</f>
        <v>136754.5509</v>
      </c>
      <c r="O1057" s="4">
        <f>AND(Sales[[#This Row],[date]]&gt;=YoY_Min,Sales[[#This Row],[date]]&lt;=TY_YTDMax)*(Sales[[#This Row],[sales]]/Sales[[#This Row],[sqft]])</f>
        <v>0</v>
      </c>
      <c r="P1057" s="4">
        <f>SUMIF(Sales[RegionStoretype],Sales[[#This Row],[RegionStoretype]],Sales[YoY_SSF])/Sales[[#This Row],[Region_TypeCount]]</f>
        <v>53.603836561720975</v>
      </c>
    </row>
    <row r="1058" spans="1:16" x14ac:dyDescent="0.25">
      <c r="A1058" s="1">
        <v>42769</v>
      </c>
      <c r="B1058">
        <v>33</v>
      </c>
      <c r="C1058">
        <v>11</v>
      </c>
      <c r="D1058">
        <v>61453.613299999997</v>
      </c>
      <c r="E1058">
        <f>INDEX(Stores[region],MATCH(Sales[[#This Row],[store_no]],Stores[store_no],0))</f>
        <v>3</v>
      </c>
      <c r="F1058" t="str">
        <f>INDEX(Stores[storetype],MATCH(Sales[[#This Row],[store_no]],Stores[store_no],0))</f>
        <v>A</v>
      </c>
      <c r="G1058" t="str">
        <f>INDEX(Stores[location_city],MATCH(Sales[[#This Row],[store_no]],Stores[store_no],0))</f>
        <v>Omaha</v>
      </c>
      <c r="H1058" t="str">
        <f>INDEX(Stores[location_state],MATCH(Sales[[#This Row],[store_no]],Stores[store_no],0))</f>
        <v>Nebraska</v>
      </c>
      <c r="I1058">
        <f>INDEX(Stores[sqft],MATCH(Sales[[#This Row],[store_no]],Stores[store_no],0))</f>
        <v>40700</v>
      </c>
      <c r="J1058" s="4" t="str">
        <f>INDEX(Departments[dept_name],MATCH(Sales[[#This Row],[dept_no]],Departments[dept_no],0))</f>
        <v>Home</v>
      </c>
      <c r="K1058" s="4" t="str">
        <f>CONCATENATE(Sales[[#This Row],[region]],Sales[[#This Row],[storetype]])</f>
        <v>3A</v>
      </c>
      <c r="L1058" s="4">
        <f>INDEX(RegionStoreCount[Store Count],MATCH(Sales[[#This Row],[RegionStoretype]],RegionStoreCount[Region/Type],0))</f>
        <v>9</v>
      </c>
      <c r="M1058" s="4">
        <f>AND(Sales[[#This Row],[date]]&lt;=TY_YTDMax,Sales[[#This Row],[date]]&gt;=TY_YTDMin)*Sales[[#This Row],[sales]]</f>
        <v>0</v>
      </c>
      <c r="N1058" s="4">
        <f>AND(Sales[[#This Row],[date]]&lt;=LY_YTDMax,Sales[[#This Row],[date]]&gt;=LY_YTDMin)*Sales[[#This Row],[sales]]</f>
        <v>61453.613299999997</v>
      </c>
      <c r="O1058" s="4">
        <f>AND(Sales[[#This Row],[date]]&gt;=YoY_Min,Sales[[#This Row],[date]]&lt;=TY_YTDMax)*(Sales[[#This Row],[sales]]/Sales[[#This Row],[sqft]])</f>
        <v>0</v>
      </c>
      <c r="P1058" s="4">
        <f>SUMIF(Sales[RegionStoretype],Sales[[#This Row],[RegionStoretype]],Sales[YoY_SSF])/Sales[[#This Row],[Region_TypeCount]]</f>
        <v>53.603836561720975</v>
      </c>
    </row>
    <row r="1059" spans="1:16" x14ac:dyDescent="0.25">
      <c r="A1059" s="1">
        <v>42769</v>
      </c>
      <c r="B1059">
        <v>34</v>
      </c>
      <c r="C1059">
        <v>10</v>
      </c>
      <c r="D1059">
        <v>39185.894899999999</v>
      </c>
      <c r="E1059">
        <f>INDEX(Stores[region],MATCH(Sales[[#This Row],[store_no]],Stores[store_no],0))</f>
        <v>1</v>
      </c>
      <c r="F1059" t="str">
        <f>INDEX(Stores[storetype],MATCH(Sales[[#This Row],[store_no]],Stores[store_no],0))</f>
        <v>A</v>
      </c>
      <c r="G1059" t="str">
        <f>INDEX(Stores[location_city],MATCH(Sales[[#This Row],[store_no]],Stores[store_no],0))</f>
        <v>Toledo</v>
      </c>
      <c r="H1059" t="str">
        <f>INDEX(Stores[location_state],MATCH(Sales[[#This Row],[store_no]],Stores[store_no],0))</f>
        <v>Ohio</v>
      </c>
      <c r="I1059">
        <f>INDEX(Stores[sqft],MATCH(Sales[[#This Row],[store_no]],Stores[store_no],0))</f>
        <v>207900</v>
      </c>
      <c r="J1059" s="4" t="str">
        <f>INDEX(Departments[dept_name],MATCH(Sales[[#This Row],[dept_no]],Departments[dept_no],0))</f>
        <v>Health</v>
      </c>
      <c r="K1059" s="4" t="str">
        <f>CONCATENATE(Sales[[#This Row],[region]],Sales[[#This Row],[storetype]])</f>
        <v>1A</v>
      </c>
      <c r="L1059" s="4">
        <f>INDEX(RegionStoreCount[Store Count],MATCH(Sales[[#This Row],[RegionStoretype]],RegionStoreCount[Region/Type],0))</f>
        <v>5</v>
      </c>
      <c r="M1059" s="4">
        <f>AND(Sales[[#This Row],[date]]&lt;=TY_YTDMax,Sales[[#This Row],[date]]&gt;=TY_YTDMin)*Sales[[#This Row],[sales]]</f>
        <v>0</v>
      </c>
      <c r="N1059" s="4">
        <f>AND(Sales[[#This Row],[date]]&lt;=LY_YTDMax,Sales[[#This Row],[date]]&gt;=LY_YTDMin)*Sales[[#This Row],[sales]]</f>
        <v>39185.894899999999</v>
      </c>
      <c r="O1059" s="4">
        <f>AND(Sales[[#This Row],[date]]&gt;=YoY_Min,Sales[[#This Row],[date]]&lt;=TY_YTDMax)*(Sales[[#This Row],[sales]]/Sales[[#This Row],[sqft]])</f>
        <v>0</v>
      </c>
      <c r="P1059" s="4">
        <f>SUMIF(Sales[RegionStoretype],Sales[[#This Row],[RegionStoretype]],Sales[YoY_SSF])/Sales[[#This Row],[Region_TypeCount]]</f>
        <v>59.469551530910678</v>
      </c>
    </row>
    <row r="1060" spans="1:16" x14ac:dyDescent="0.25">
      <c r="A1060" s="1">
        <v>42769</v>
      </c>
      <c r="B1060">
        <v>34</v>
      </c>
      <c r="C1060">
        <v>13</v>
      </c>
      <c r="D1060">
        <v>95122.905200000008</v>
      </c>
      <c r="E1060">
        <f>INDEX(Stores[region],MATCH(Sales[[#This Row],[store_no]],Stores[store_no],0))</f>
        <v>1</v>
      </c>
      <c r="F1060" t="str">
        <f>INDEX(Stores[storetype],MATCH(Sales[[#This Row],[store_no]],Stores[store_no],0))</f>
        <v>A</v>
      </c>
      <c r="G1060" t="str">
        <f>INDEX(Stores[location_city],MATCH(Sales[[#This Row],[store_no]],Stores[store_no],0))</f>
        <v>Toledo</v>
      </c>
      <c r="H1060" t="str">
        <f>INDEX(Stores[location_state],MATCH(Sales[[#This Row],[store_no]],Stores[store_no],0))</f>
        <v>Ohio</v>
      </c>
      <c r="I1060">
        <f>INDEX(Stores[sqft],MATCH(Sales[[#This Row],[store_no]],Stores[store_no],0))</f>
        <v>207900</v>
      </c>
      <c r="J1060" s="4" t="str">
        <f>INDEX(Departments[dept_name],MATCH(Sales[[#This Row],[dept_no]],Departments[dept_no],0))</f>
        <v>Kids</v>
      </c>
      <c r="K1060" s="4" t="str">
        <f>CONCATENATE(Sales[[#This Row],[region]],Sales[[#This Row],[storetype]])</f>
        <v>1A</v>
      </c>
      <c r="L1060" s="4">
        <f>INDEX(RegionStoreCount[Store Count],MATCH(Sales[[#This Row],[RegionStoretype]],RegionStoreCount[Region/Type],0))</f>
        <v>5</v>
      </c>
      <c r="M1060" s="4">
        <f>AND(Sales[[#This Row],[date]]&lt;=TY_YTDMax,Sales[[#This Row],[date]]&gt;=TY_YTDMin)*Sales[[#This Row],[sales]]</f>
        <v>0</v>
      </c>
      <c r="N1060" s="4">
        <f>AND(Sales[[#This Row],[date]]&lt;=LY_YTDMax,Sales[[#This Row],[date]]&gt;=LY_YTDMin)*Sales[[#This Row],[sales]]</f>
        <v>95122.905200000008</v>
      </c>
      <c r="O1060" s="4">
        <f>AND(Sales[[#This Row],[date]]&gt;=YoY_Min,Sales[[#This Row],[date]]&lt;=TY_YTDMax)*(Sales[[#This Row],[sales]]/Sales[[#This Row],[sqft]])</f>
        <v>0</v>
      </c>
      <c r="P1060" s="4">
        <f>SUMIF(Sales[RegionStoretype],Sales[[#This Row],[RegionStoretype]],Sales[YoY_SSF])/Sales[[#This Row],[Region_TypeCount]]</f>
        <v>59.469551530910678</v>
      </c>
    </row>
    <row r="1061" spans="1:16" x14ac:dyDescent="0.25">
      <c r="A1061" s="1">
        <v>42769</v>
      </c>
      <c r="B1061">
        <v>34</v>
      </c>
      <c r="C1061">
        <v>18</v>
      </c>
      <c r="D1061">
        <v>71797.334399999992</v>
      </c>
      <c r="E1061">
        <f>INDEX(Stores[region],MATCH(Sales[[#This Row],[store_no]],Stores[store_no],0))</f>
        <v>1</v>
      </c>
      <c r="F1061" t="str">
        <f>INDEX(Stores[storetype],MATCH(Sales[[#This Row],[store_no]],Stores[store_no],0))</f>
        <v>A</v>
      </c>
      <c r="G1061" t="str">
        <f>INDEX(Stores[location_city],MATCH(Sales[[#This Row],[store_no]],Stores[store_no],0))</f>
        <v>Toledo</v>
      </c>
      <c r="H1061" t="str">
        <f>INDEX(Stores[location_state],MATCH(Sales[[#This Row],[store_no]],Stores[store_no],0))</f>
        <v>Ohio</v>
      </c>
      <c r="I1061">
        <f>INDEX(Stores[sqft],MATCH(Sales[[#This Row],[store_no]],Stores[store_no],0))</f>
        <v>207900</v>
      </c>
      <c r="J1061" s="4" t="str">
        <f>INDEX(Departments[dept_name],MATCH(Sales[[#This Row],[dept_no]],Departments[dept_no],0))</f>
        <v>Sports</v>
      </c>
      <c r="K1061" s="4" t="str">
        <f>CONCATENATE(Sales[[#This Row],[region]],Sales[[#This Row],[storetype]])</f>
        <v>1A</v>
      </c>
      <c r="L1061" s="4">
        <f>INDEX(RegionStoreCount[Store Count],MATCH(Sales[[#This Row],[RegionStoretype]],RegionStoreCount[Region/Type],0))</f>
        <v>5</v>
      </c>
      <c r="M1061" s="4">
        <f>AND(Sales[[#This Row],[date]]&lt;=TY_YTDMax,Sales[[#This Row],[date]]&gt;=TY_YTDMin)*Sales[[#This Row],[sales]]</f>
        <v>0</v>
      </c>
      <c r="N1061" s="4">
        <f>AND(Sales[[#This Row],[date]]&lt;=LY_YTDMax,Sales[[#This Row],[date]]&gt;=LY_YTDMin)*Sales[[#This Row],[sales]]</f>
        <v>71797.334399999992</v>
      </c>
      <c r="O1061" s="4">
        <f>AND(Sales[[#This Row],[date]]&gt;=YoY_Min,Sales[[#This Row],[date]]&lt;=TY_YTDMax)*(Sales[[#This Row],[sales]]/Sales[[#This Row],[sqft]])</f>
        <v>0</v>
      </c>
      <c r="P1061" s="4">
        <f>SUMIF(Sales[RegionStoretype],Sales[[#This Row],[RegionStoretype]],Sales[YoY_SSF])/Sales[[#This Row],[Region_TypeCount]]</f>
        <v>59.469551530910678</v>
      </c>
    </row>
    <row r="1062" spans="1:16" x14ac:dyDescent="0.25">
      <c r="A1062" s="1">
        <v>42769</v>
      </c>
      <c r="B1062">
        <v>34</v>
      </c>
      <c r="C1062">
        <v>20</v>
      </c>
      <c r="D1062">
        <v>16437.667700000002</v>
      </c>
      <c r="E1062">
        <f>INDEX(Stores[region],MATCH(Sales[[#This Row],[store_no]],Stores[store_no],0))</f>
        <v>1</v>
      </c>
      <c r="F1062" t="str">
        <f>INDEX(Stores[storetype],MATCH(Sales[[#This Row],[store_no]],Stores[store_no],0))</f>
        <v>A</v>
      </c>
      <c r="G1062" t="str">
        <f>INDEX(Stores[location_city],MATCH(Sales[[#This Row],[store_no]],Stores[store_no],0))</f>
        <v>Toledo</v>
      </c>
      <c r="H1062" t="str">
        <f>INDEX(Stores[location_state],MATCH(Sales[[#This Row],[store_no]],Stores[store_no],0))</f>
        <v>Ohio</v>
      </c>
      <c r="I1062">
        <f>INDEX(Stores[sqft],MATCH(Sales[[#This Row],[store_no]],Stores[store_no],0))</f>
        <v>207900</v>
      </c>
      <c r="J1062" s="4" t="str">
        <f>INDEX(Departments[dept_name],MATCH(Sales[[#This Row],[dept_no]],Departments[dept_no],0))</f>
        <v>Toys</v>
      </c>
      <c r="K1062" s="4" t="str">
        <f>CONCATENATE(Sales[[#This Row],[region]],Sales[[#This Row],[storetype]])</f>
        <v>1A</v>
      </c>
      <c r="L1062" s="4">
        <f>INDEX(RegionStoreCount[Store Count],MATCH(Sales[[#This Row],[RegionStoretype]],RegionStoreCount[Region/Type],0))</f>
        <v>5</v>
      </c>
      <c r="M1062" s="4">
        <f>AND(Sales[[#This Row],[date]]&lt;=TY_YTDMax,Sales[[#This Row],[date]]&gt;=TY_YTDMin)*Sales[[#This Row],[sales]]</f>
        <v>0</v>
      </c>
      <c r="N1062" s="4">
        <f>AND(Sales[[#This Row],[date]]&lt;=LY_YTDMax,Sales[[#This Row],[date]]&gt;=LY_YTDMin)*Sales[[#This Row],[sales]]</f>
        <v>16437.667700000002</v>
      </c>
      <c r="O1062" s="4">
        <f>AND(Sales[[#This Row],[date]]&gt;=YoY_Min,Sales[[#This Row],[date]]&lt;=TY_YTDMax)*(Sales[[#This Row],[sales]]/Sales[[#This Row],[sqft]])</f>
        <v>0</v>
      </c>
      <c r="P1062" s="4">
        <f>SUMIF(Sales[RegionStoretype],Sales[[#This Row],[RegionStoretype]],Sales[YoY_SSF])/Sales[[#This Row],[Region_TypeCount]]</f>
        <v>59.469551530910678</v>
      </c>
    </row>
    <row r="1063" spans="1:16" x14ac:dyDescent="0.25">
      <c r="A1063" s="1">
        <v>42769</v>
      </c>
      <c r="B1063">
        <v>35</v>
      </c>
      <c r="C1063">
        <v>8</v>
      </c>
      <c r="D1063">
        <v>6601.1214</v>
      </c>
      <c r="E1063">
        <f>INDEX(Stores[region],MATCH(Sales[[#This Row],[store_no]],Stores[store_no],0))</f>
        <v>3</v>
      </c>
      <c r="F1063" t="str">
        <f>INDEX(Stores[storetype],MATCH(Sales[[#This Row],[store_no]],Stores[store_no],0))</f>
        <v>C</v>
      </c>
      <c r="G1063" t="str">
        <f>INDEX(Stores[location_city],MATCH(Sales[[#This Row],[store_no]],Stores[store_no],0))</f>
        <v>Wichita</v>
      </c>
      <c r="H1063" t="str">
        <f>INDEX(Stores[location_state],MATCH(Sales[[#This Row],[store_no]],Stores[store_no],0))</f>
        <v>Kansas</v>
      </c>
      <c r="I1063">
        <f>INDEX(Stores[sqft],MATCH(Sales[[#This Row],[store_no]],Stores[store_no],0))</f>
        <v>72800</v>
      </c>
      <c r="J1063" s="4" t="str">
        <f>INDEX(Departments[dept_name],MATCH(Sales[[#This Row],[dept_no]],Departments[dept_no],0))</f>
        <v>Games</v>
      </c>
      <c r="K1063" s="4" t="str">
        <f>CONCATENATE(Sales[[#This Row],[region]],Sales[[#This Row],[storetype]])</f>
        <v>3C</v>
      </c>
      <c r="L1063" s="4">
        <f>INDEX(RegionStoreCount[Store Count],MATCH(Sales[[#This Row],[RegionStoretype]],RegionStoreCount[Region/Type],0))</f>
        <v>2</v>
      </c>
      <c r="M1063" s="4">
        <f>AND(Sales[[#This Row],[date]]&lt;=TY_YTDMax,Sales[[#This Row],[date]]&gt;=TY_YTDMin)*Sales[[#This Row],[sales]]</f>
        <v>0</v>
      </c>
      <c r="N1063" s="4">
        <f>AND(Sales[[#This Row],[date]]&lt;=LY_YTDMax,Sales[[#This Row],[date]]&gt;=LY_YTDMin)*Sales[[#This Row],[sales]]</f>
        <v>6601.1214</v>
      </c>
      <c r="O1063" s="4">
        <f>AND(Sales[[#This Row],[date]]&gt;=YoY_Min,Sales[[#This Row],[date]]&lt;=TY_YTDMax)*(Sales[[#This Row],[sales]]/Sales[[#This Row],[sqft]])</f>
        <v>0</v>
      </c>
      <c r="P1063" s="4">
        <f>SUMIF(Sales[RegionStoretype],Sales[[#This Row],[RegionStoretype]],Sales[YoY_SSF])/Sales[[#This Row],[Region_TypeCount]]</f>
        <v>47.561479460925746</v>
      </c>
    </row>
    <row r="1064" spans="1:16" x14ac:dyDescent="0.25">
      <c r="A1064" s="1">
        <v>42769</v>
      </c>
      <c r="B1064">
        <v>36</v>
      </c>
      <c r="C1064">
        <v>2</v>
      </c>
      <c r="D1064">
        <v>80791.327499999999</v>
      </c>
      <c r="E1064">
        <f>INDEX(Stores[region],MATCH(Sales[[#This Row],[store_no]],Stores[store_no],0))</f>
        <v>2</v>
      </c>
      <c r="F1064" t="str">
        <f>INDEX(Stores[storetype],MATCH(Sales[[#This Row],[store_no]],Stores[store_no],0))</f>
        <v>A</v>
      </c>
      <c r="G1064" t="str">
        <f>INDEX(Stores[location_city],MATCH(Sales[[#This Row],[store_no]],Stores[store_no],0))</f>
        <v>Aurora</v>
      </c>
      <c r="H1064" t="str">
        <f>INDEX(Stores[location_state],MATCH(Sales[[#This Row],[store_no]],Stores[store_no],0))</f>
        <v>Illinois</v>
      </c>
      <c r="I1064">
        <f>INDEX(Stores[sqft],MATCH(Sales[[#This Row],[store_no]],Stores[store_no],0))</f>
        <v>209900</v>
      </c>
      <c r="J1064" s="4" t="str">
        <f>INDEX(Departments[dept_name],MATCH(Sales[[#This Row],[dept_no]],Departments[dept_no],0))</f>
        <v>Baby</v>
      </c>
      <c r="K1064" s="4" t="str">
        <f>CONCATENATE(Sales[[#This Row],[region]],Sales[[#This Row],[storetype]])</f>
        <v>2A</v>
      </c>
      <c r="L1064" s="4">
        <f>INDEX(RegionStoreCount[Store Count],MATCH(Sales[[#This Row],[RegionStoretype]],RegionStoreCount[Region/Type],0))</f>
        <v>5</v>
      </c>
      <c r="M1064" s="4">
        <f>AND(Sales[[#This Row],[date]]&lt;=TY_YTDMax,Sales[[#This Row],[date]]&gt;=TY_YTDMin)*Sales[[#This Row],[sales]]</f>
        <v>0</v>
      </c>
      <c r="N1064" s="4">
        <f>AND(Sales[[#This Row],[date]]&lt;=LY_YTDMax,Sales[[#This Row],[date]]&gt;=LY_YTDMin)*Sales[[#This Row],[sales]]</f>
        <v>80791.327499999999</v>
      </c>
      <c r="O1064" s="4">
        <f>AND(Sales[[#This Row],[date]]&gt;=YoY_Min,Sales[[#This Row],[date]]&lt;=TY_YTDMax)*(Sales[[#This Row],[sales]]/Sales[[#This Row],[sqft]])</f>
        <v>0</v>
      </c>
      <c r="P1064" s="4">
        <f>SUMIF(Sales[RegionStoretype],Sales[[#This Row],[RegionStoretype]],Sales[YoY_SSF])/Sales[[#This Row],[Region_TypeCount]]</f>
        <v>60.052789354368521</v>
      </c>
    </row>
    <row r="1065" spans="1:16" x14ac:dyDescent="0.25">
      <c r="A1065" s="1">
        <v>42769</v>
      </c>
      <c r="B1065">
        <v>37</v>
      </c>
      <c r="C1065">
        <v>8</v>
      </c>
      <c r="D1065">
        <v>6872.0720000000001</v>
      </c>
      <c r="E1065">
        <f>INDEX(Stores[region],MATCH(Sales[[#This Row],[store_no]],Stores[store_no],0))</f>
        <v>3</v>
      </c>
      <c r="F1065" t="str">
        <f>INDEX(Stores[storetype],MATCH(Sales[[#This Row],[store_no]],Stores[store_no],0))</f>
        <v>C</v>
      </c>
      <c r="G1065" t="str">
        <f>INDEX(Stores[location_city],MATCH(Sales[[#This Row],[store_no]],Stores[store_no],0))</f>
        <v>Lincoln</v>
      </c>
      <c r="H1065" t="str">
        <f>INDEX(Stores[location_state],MATCH(Sales[[#This Row],[store_no]],Stores[store_no],0))</f>
        <v>Nebraska</v>
      </c>
      <c r="I1065">
        <f>INDEX(Stores[sqft],MATCH(Sales[[#This Row],[store_no]],Stores[store_no],0))</f>
        <v>161300</v>
      </c>
      <c r="J1065" s="4" t="str">
        <f>INDEX(Departments[dept_name],MATCH(Sales[[#This Row],[dept_no]],Departments[dept_no],0))</f>
        <v>Games</v>
      </c>
      <c r="K1065" s="4" t="str">
        <f>CONCATENATE(Sales[[#This Row],[region]],Sales[[#This Row],[storetype]])</f>
        <v>3C</v>
      </c>
      <c r="L1065" s="4">
        <f>INDEX(RegionStoreCount[Store Count],MATCH(Sales[[#This Row],[RegionStoretype]],RegionStoreCount[Region/Type],0))</f>
        <v>2</v>
      </c>
      <c r="M1065" s="4">
        <f>AND(Sales[[#This Row],[date]]&lt;=TY_YTDMax,Sales[[#This Row],[date]]&gt;=TY_YTDMin)*Sales[[#This Row],[sales]]</f>
        <v>0</v>
      </c>
      <c r="N1065" s="4">
        <f>AND(Sales[[#This Row],[date]]&lt;=LY_YTDMax,Sales[[#This Row],[date]]&gt;=LY_YTDMin)*Sales[[#This Row],[sales]]</f>
        <v>6872.0720000000001</v>
      </c>
      <c r="O1065" s="4">
        <f>AND(Sales[[#This Row],[date]]&gt;=YoY_Min,Sales[[#This Row],[date]]&lt;=TY_YTDMax)*(Sales[[#This Row],[sales]]/Sales[[#This Row],[sqft]])</f>
        <v>0</v>
      </c>
      <c r="P1065" s="4">
        <f>SUMIF(Sales[RegionStoretype],Sales[[#This Row],[RegionStoretype]],Sales[YoY_SSF])/Sales[[#This Row],[Region_TypeCount]]</f>
        <v>47.561479460925746</v>
      </c>
    </row>
    <row r="1066" spans="1:16" x14ac:dyDescent="0.25">
      <c r="A1066" s="1">
        <v>42769</v>
      </c>
      <c r="B1066">
        <v>37</v>
      </c>
      <c r="C1066">
        <v>12</v>
      </c>
      <c r="D1066">
        <v>13749.411599999999</v>
      </c>
      <c r="E1066">
        <f>INDEX(Stores[region],MATCH(Sales[[#This Row],[store_no]],Stores[store_no],0))</f>
        <v>3</v>
      </c>
      <c r="F1066" t="str">
        <f>INDEX(Stores[storetype],MATCH(Sales[[#This Row],[store_no]],Stores[store_no],0))</f>
        <v>C</v>
      </c>
      <c r="G1066" t="str">
        <f>INDEX(Stores[location_city],MATCH(Sales[[#This Row],[store_no]],Stores[store_no],0))</f>
        <v>Lincoln</v>
      </c>
      <c r="H1066" t="str">
        <f>INDEX(Stores[location_state],MATCH(Sales[[#This Row],[store_no]],Stores[store_no],0))</f>
        <v>Nebraska</v>
      </c>
      <c r="I1066">
        <f>INDEX(Stores[sqft],MATCH(Sales[[#This Row],[store_no]],Stores[store_no],0))</f>
        <v>161300</v>
      </c>
      <c r="J1066" s="4" t="str">
        <f>INDEX(Departments[dept_name],MATCH(Sales[[#This Row],[dept_no]],Departments[dept_no],0))</f>
        <v>Jewelery</v>
      </c>
      <c r="K1066" s="4" t="str">
        <f>CONCATENATE(Sales[[#This Row],[region]],Sales[[#This Row],[storetype]])</f>
        <v>3C</v>
      </c>
      <c r="L1066" s="4">
        <f>INDEX(RegionStoreCount[Store Count],MATCH(Sales[[#This Row],[RegionStoretype]],RegionStoreCount[Region/Type],0))</f>
        <v>2</v>
      </c>
      <c r="M1066" s="4">
        <f>AND(Sales[[#This Row],[date]]&lt;=TY_YTDMax,Sales[[#This Row],[date]]&gt;=TY_YTDMin)*Sales[[#This Row],[sales]]</f>
        <v>0</v>
      </c>
      <c r="N1066" s="4">
        <f>AND(Sales[[#This Row],[date]]&lt;=LY_YTDMax,Sales[[#This Row],[date]]&gt;=LY_YTDMin)*Sales[[#This Row],[sales]]</f>
        <v>13749.411599999999</v>
      </c>
      <c r="O1066" s="4">
        <f>AND(Sales[[#This Row],[date]]&gt;=YoY_Min,Sales[[#This Row],[date]]&lt;=TY_YTDMax)*(Sales[[#This Row],[sales]]/Sales[[#This Row],[sqft]])</f>
        <v>0</v>
      </c>
      <c r="P1066" s="4">
        <f>SUMIF(Sales[RegionStoretype],Sales[[#This Row],[RegionStoretype]],Sales[YoY_SSF])/Sales[[#This Row],[Region_TypeCount]]</f>
        <v>47.561479460925746</v>
      </c>
    </row>
    <row r="1067" spans="1:16" x14ac:dyDescent="0.25">
      <c r="A1067" s="1">
        <v>42776</v>
      </c>
      <c r="B1067">
        <v>1</v>
      </c>
      <c r="C1067">
        <v>6</v>
      </c>
      <c r="D1067">
        <v>27885.923000000003</v>
      </c>
      <c r="E1067">
        <f>INDEX(Stores[region],MATCH(Sales[[#This Row],[store_no]],Stores[store_no],0))</f>
        <v>1</v>
      </c>
      <c r="F1067" t="str">
        <f>INDEX(Stores[storetype],MATCH(Sales[[#This Row],[store_no]],Stores[store_no],0))</f>
        <v>A</v>
      </c>
      <c r="G1067" t="str">
        <f>INDEX(Stores[location_city],MATCH(Sales[[#This Row],[store_no]],Stores[store_no],0))</f>
        <v>Ann Arbor</v>
      </c>
      <c r="H1067" t="str">
        <f>INDEX(Stores[location_state],MATCH(Sales[[#This Row],[store_no]],Stores[store_no],0))</f>
        <v>Michigan</v>
      </c>
      <c r="I1067">
        <f>INDEX(Stores[sqft],MATCH(Sales[[#This Row],[store_no]],Stores[store_no],0))</f>
        <v>100600</v>
      </c>
      <c r="J1067" s="4" t="str">
        <f>INDEX(Departments[dept_name],MATCH(Sales[[#This Row],[dept_no]],Departments[dept_no],0))</f>
        <v>Computers</v>
      </c>
      <c r="K1067" s="4" t="str">
        <f>CONCATENATE(Sales[[#This Row],[region]],Sales[[#This Row],[storetype]])</f>
        <v>1A</v>
      </c>
      <c r="L1067" s="4">
        <f>INDEX(RegionStoreCount[Store Count],MATCH(Sales[[#This Row],[RegionStoretype]],RegionStoreCount[Region/Type],0))</f>
        <v>5</v>
      </c>
      <c r="M1067" s="4">
        <f>AND(Sales[[#This Row],[date]]&lt;=TY_YTDMax,Sales[[#This Row],[date]]&gt;=TY_YTDMin)*Sales[[#This Row],[sales]]</f>
        <v>0</v>
      </c>
      <c r="N1067" s="4">
        <f>AND(Sales[[#This Row],[date]]&lt;=LY_YTDMax,Sales[[#This Row],[date]]&gt;=LY_YTDMin)*Sales[[#This Row],[sales]]</f>
        <v>27885.923000000003</v>
      </c>
      <c r="O1067" s="4">
        <f>AND(Sales[[#This Row],[date]]&gt;=YoY_Min,Sales[[#This Row],[date]]&lt;=TY_YTDMax)*(Sales[[#This Row],[sales]]/Sales[[#This Row],[sqft]])</f>
        <v>0</v>
      </c>
      <c r="P1067" s="4">
        <f>SUMIF(Sales[RegionStoretype],Sales[[#This Row],[RegionStoretype]],Sales[YoY_SSF])/Sales[[#This Row],[Region_TypeCount]]</f>
        <v>59.469551530910678</v>
      </c>
    </row>
    <row r="1068" spans="1:16" x14ac:dyDescent="0.25">
      <c r="A1068" s="1">
        <v>42776</v>
      </c>
      <c r="B1068">
        <v>1</v>
      </c>
      <c r="C1068">
        <v>17</v>
      </c>
      <c r="D1068">
        <v>13814.730000000001</v>
      </c>
      <c r="E1068">
        <f>INDEX(Stores[region],MATCH(Sales[[#This Row],[store_no]],Stores[store_no],0))</f>
        <v>1</v>
      </c>
      <c r="F1068" t="str">
        <f>INDEX(Stores[storetype],MATCH(Sales[[#This Row],[store_no]],Stores[store_no],0))</f>
        <v>A</v>
      </c>
      <c r="G1068" t="str">
        <f>INDEX(Stores[location_city],MATCH(Sales[[#This Row],[store_no]],Stores[store_no],0))</f>
        <v>Ann Arbor</v>
      </c>
      <c r="H1068" t="str">
        <f>INDEX(Stores[location_state],MATCH(Sales[[#This Row],[store_no]],Stores[store_no],0))</f>
        <v>Michigan</v>
      </c>
      <c r="I1068">
        <f>INDEX(Stores[sqft],MATCH(Sales[[#This Row],[store_no]],Stores[store_no],0))</f>
        <v>100600</v>
      </c>
      <c r="J1068" s="4" t="str">
        <f>INDEX(Departments[dept_name],MATCH(Sales[[#This Row],[dept_no]],Departments[dept_no],0))</f>
        <v>Shoes</v>
      </c>
      <c r="K1068" s="4" t="str">
        <f>CONCATENATE(Sales[[#This Row],[region]],Sales[[#This Row],[storetype]])</f>
        <v>1A</v>
      </c>
      <c r="L1068" s="4">
        <f>INDEX(RegionStoreCount[Store Count],MATCH(Sales[[#This Row],[RegionStoretype]],RegionStoreCount[Region/Type],0))</f>
        <v>5</v>
      </c>
      <c r="M1068" s="4">
        <f>AND(Sales[[#This Row],[date]]&lt;=TY_YTDMax,Sales[[#This Row],[date]]&gt;=TY_YTDMin)*Sales[[#This Row],[sales]]</f>
        <v>0</v>
      </c>
      <c r="N1068" s="4">
        <f>AND(Sales[[#This Row],[date]]&lt;=LY_YTDMax,Sales[[#This Row],[date]]&gt;=LY_YTDMin)*Sales[[#This Row],[sales]]</f>
        <v>13814.730000000001</v>
      </c>
      <c r="O1068" s="4">
        <f>AND(Sales[[#This Row],[date]]&gt;=YoY_Min,Sales[[#This Row],[date]]&lt;=TY_YTDMax)*(Sales[[#This Row],[sales]]/Sales[[#This Row],[sqft]])</f>
        <v>0</v>
      </c>
      <c r="P1068" s="4">
        <f>SUMIF(Sales[RegionStoretype],Sales[[#This Row],[RegionStoretype]],Sales[YoY_SSF])/Sales[[#This Row],[Region_TypeCount]]</f>
        <v>59.469551530910678</v>
      </c>
    </row>
    <row r="1069" spans="1:16" x14ac:dyDescent="0.25">
      <c r="A1069" s="1">
        <v>42776</v>
      </c>
      <c r="B1069">
        <v>1</v>
      </c>
      <c r="C1069">
        <v>20</v>
      </c>
      <c r="D1069">
        <v>215633.40979999999</v>
      </c>
      <c r="E1069">
        <f>INDEX(Stores[region],MATCH(Sales[[#This Row],[store_no]],Stores[store_no],0))</f>
        <v>1</v>
      </c>
      <c r="F1069" t="str">
        <f>INDEX(Stores[storetype],MATCH(Sales[[#This Row],[store_no]],Stores[store_no],0))</f>
        <v>A</v>
      </c>
      <c r="G1069" t="str">
        <f>INDEX(Stores[location_city],MATCH(Sales[[#This Row],[store_no]],Stores[store_no],0))</f>
        <v>Ann Arbor</v>
      </c>
      <c r="H1069" t="str">
        <f>INDEX(Stores[location_state],MATCH(Sales[[#This Row],[store_no]],Stores[store_no],0))</f>
        <v>Michigan</v>
      </c>
      <c r="I1069">
        <f>INDEX(Stores[sqft],MATCH(Sales[[#This Row],[store_no]],Stores[store_no],0))</f>
        <v>100600</v>
      </c>
      <c r="J1069" s="4" t="str">
        <f>INDEX(Departments[dept_name],MATCH(Sales[[#This Row],[dept_no]],Departments[dept_no],0))</f>
        <v>Toys</v>
      </c>
      <c r="K1069" s="4" t="str">
        <f>CONCATENATE(Sales[[#This Row],[region]],Sales[[#This Row],[storetype]])</f>
        <v>1A</v>
      </c>
      <c r="L1069" s="4">
        <f>INDEX(RegionStoreCount[Store Count],MATCH(Sales[[#This Row],[RegionStoretype]],RegionStoreCount[Region/Type],0))</f>
        <v>5</v>
      </c>
      <c r="M1069" s="4">
        <f>AND(Sales[[#This Row],[date]]&lt;=TY_YTDMax,Sales[[#This Row],[date]]&gt;=TY_YTDMin)*Sales[[#This Row],[sales]]</f>
        <v>0</v>
      </c>
      <c r="N1069" s="4">
        <f>AND(Sales[[#This Row],[date]]&lt;=LY_YTDMax,Sales[[#This Row],[date]]&gt;=LY_YTDMin)*Sales[[#This Row],[sales]]</f>
        <v>215633.40979999999</v>
      </c>
      <c r="O1069" s="4">
        <f>AND(Sales[[#This Row],[date]]&gt;=YoY_Min,Sales[[#This Row],[date]]&lt;=TY_YTDMax)*(Sales[[#This Row],[sales]]/Sales[[#This Row],[sqft]])</f>
        <v>0</v>
      </c>
      <c r="P1069" s="4">
        <f>SUMIF(Sales[RegionStoretype],Sales[[#This Row],[RegionStoretype]],Sales[YoY_SSF])/Sales[[#This Row],[Region_TypeCount]]</f>
        <v>59.469551530910678</v>
      </c>
    </row>
    <row r="1070" spans="1:16" x14ac:dyDescent="0.25">
      <c r="A1070" s="1">
        <v>42776</v>
      </c>
      <c r="B1070">
        <v>2</v>
      </c>
      <c r="C1070">
        <v>1</v>
      </c>
      <c r="D1070">
        <v>18653.330900000001</v>
      </c>
      <c r="E1070">
        <f>INDEX(Stores[region],MATCH(Sales[[#This Row],[store_no]],Stores[store_no],0))</f>
        <v>3</v>
      </c>
      <c r="F1070" t="str">
        <f>INDEX(Stores[storetype],MATCH(Sales[[#This Row],[store_no]],Stores[store_no],0))</f>
        <v>A</v>
      </c>
      <c r="G1070" t="str">
        <f>INDEX(Stores[location_city],MATCH(Sales[[#This Row],[store_no]],Stores[store_no],0))</f>
        <v>Minneapolis</v>
      </c>
      <c r="H1070" t="str">
        <f>INDEX(Stores[location_state],MATCH(Sales[[#This Row],[store_no]],Stores[store_no],0))</f>
        <v>Minnesota</v>
      </c>
      <c r="I1070">
        <f>INDEX(Stores[sqft],MATCH(Sales[[#This Row],[store_no]],Stores[store_no],0))</f>
        <v>210400</v>
      </c>
      <c r="J1070" s="4" t="str">
        <f>INDEX(Departments[dept_name],MATCH(Sales[[#This Row],[dept_no]],Departments[dept_no],0))</f>
        <v>Automotive</v>
      </c>
      <c r="K1070" s="4" t="str">
        <f>CONCATENATE(Sales[[#This Row],[region]],Sales[[#This Row],[storetype]])</f>
        <v>3A</v>
      </c>
      <c r="L1070" s="4">
        <f>INDEX(RegionStoreCount[Store Count],MATCH(Sales[[#This Row],[RegionStoretype]],RegionStoreCount[Region/Type],0))</f>
        <v>9</v>
      </c>
      <c r="M1070" s="4">
        <f>AND(Sales[[#This Row],[date]]&lt;=TY_YTDMax,Sales[[#This Row],[date]]&gt;=TY_YTDMin)*Sales[[#This Row],[sales]]</f>
        <v>0</v>
      </c>
      <c r="N1070" s="4">
        <f>AND(Sales[[#This Row],[date]]&lt;=LY_YTDMax,Sales[[#This Row],[date]]&gt;=LY_YTDMin)*Sales[[#This Row],[sales]]</f>
        <v>18653.330900000001</v>
      </c>
      <c r="O1070" s="4">
        <f>AND(Sales[[#This Row],[date]]&gt;=YoY_Min,Sales[[#This Row],[date]]&lt;=TY_YTDMax)*(Sales[[#This Row],[sales]]/Sales[[#This Row],[sqft]])</f>
        <v>0</v>
      </c>
      <c r="P1070" s="4">
        <f>SUMIF(Sales[RegionStoretype],Sales[[#This Row],[RegionStoretype]],Sales[YoY_SSF])/Sales[[#This Row],[Region_TypeCount]]</f>
        <v>53.603836561720975</v>
      </c>
    </row>
    <row r="1071" spans="1:16" x14ac:dyDescent="0.25">
      <c r="A1071" s="1">
        <v>42776</v>
      </c>
      <c r="B1071">
        <v>2</v>
      </c>
      <c r="C1071">
        <v>16</v>
      </c>
      <c r="D1071">
        <v>43020.380900000004</v>
      </c>
      <c r="E1071">
        <f>INDEX(Stores[region],MATCH(Sales[[#This Row],[store_no]],Stores[store_no],0))</f>
        <v>3</v>
      </c>
      <c r="F1071" t="str">
        <f>INDEX(Stores[storetype],MATCH(Sales[[#This Row],[store_no]],Stores[store_no],0))</f>
        <v>A</v>
      </c>
      <c r="G1071" t="str">
        <f>INDEX(Stores[location_city],MATCH(Sales[[#This Row],[store_no]],Stores[store_no],0))</f>
        <v>Minneapolis</v>
      </c>
      <c r="H1071" t="str">
        <f>INDEX(Stores[location_state],MATCH(Sales[[#This Row],[store_no]],Stores[store_no],0))</f>
        <v>Minnesota</v>
      </c>
      <c r="I1071">
        <f>INDEX(Stores[sqft],MATCH(Sales[[#This Row],[store_no]],Stores[store_no],0))</f>
        <v>210400</v>
      </c>
      <c r="J1071" s="4" t="str">
        <f>INDEX(Departments[dept_name],MATCH(Sales[[#This Row],[dept_no]],Departments[dept_no],0))</f>
        <v>Outdoors</v>
      </c>
      <c r="K1071" s="4" t="str">
        <f>CONCATENATE(Sales[[#This Row],[region]],Sales[[#This Row],[storetype]])</f>
        <v>3A</v>
      </c>
      <c r="L1071" s="4">
        <f>INDEX(RegionStoreCount[Store Count],MATCH(Sales[[#This Row],[RegionStoretype]],RegionStoreCount[Region/Type],0))</f>
        <v>9</v>
      </c>
      <c r="M1071" s="4">
        <f>AND(Sales[[#This Row],[date]]&lt;=TY_YTDMax,Sales[[#This Row],[date]]&gt;=TY_YTDMin)*Sales[[#This Row],[sales]]</f>
        <v>0</v>
      </c>
      <c r="N1071" s="4">
        <f>AND(Sales[[#This Row],[date]]&lt;=LY_YTDMax,Sales[[#This Row],[date]]&gt;=LY_YTDMin)*Sales[[#This Row],[sales]]</f>
        <v>43020.380900000004</v>
      </c>
      <c r="O1071" s="4">
        <f>AND(Sales[[#This Row],[date]]&gt;=YoY_Min,Sales[[#This Row],[date]]&lt;=TY_YTDMax)*(Sales[[#This Row],[sales]]/Sales[[#This Row],[sqft]])</f>
        <v>0</v>
      </c>
      <c r="P1071" s="4">
        <f>SUMIF(Sales[RegionStoretype],Sales[[#This Row],[RegionStoretype]],Sales[YoY_SSF])/Sales[[#This Row],[Region_TypeCount]]</f>
        <v>53.603836561720975</v>
      </c>
    </row>
    <row r="1072" spans="1:16" x14ac:dyDescent="0.25">
      <c r="A1072" s="1">
        <v>42776</v>
      </c>
      <c r="B1072">
        <v>3</v>
      </c>
      <c r="C1072">
        <v>8</v>
      </c>
      <c r="D1072">
        <v>57056.476999999999</v>
      </c>
      <c r="E1072">
        <f>INDEX(Stores[region],MATCH(Sales[[#This Row],[store_no]],Stores[store_no],0))</f>
        <v>1</v>
      </c>
      <c r="F1072" t="str">
        <f>INDEX(Stores[storetype],MATCH(Sales[[#This Row],[store_no]],Stores[store_no],0))</f>
        <v>B</v>
      </c>
      <c r="G1072" t="str">
        <f>INDEX(Stores[location_city],MATCH(Sales[[#This Row],[store_no]],Stores[store_no],0))</f>
        <v>Detroit</v>
      </c>
      <c r="H1072" t="str">
        <f>INDEX(Stores[location_state],MATCH(Sales[[#This Row],[store_no]],Stores[store_no],0))</f>
        <v>Michigan</v>
      </c>
      <c r="I1072">
        <f>INDEX(Stores[sqft],MATCH(Sales[[#This Row],[store_no]],Stores[store_no],0))</f>
        <v>114500</v>
      </c>
      <c r="J1072" s="4" t="str">
        <f>INDEX(Departments[dept_name],MATCH(Sales[[#This Row],[dept_no]],Departments[dept_no],0))</f>
        <v>Games</v>
      </c>
      <c r="K1072" s="4" t="str">
        <f>CONCATENATE(Sales[[#This Row],[region]],Sales[[#This Row],[storetype]])</f>
        <v>1B</v>
      </c>
      <c r="L1072" s="4">
        <f>INDEX(RegionStoreCount[Store Count],MATCH(Sales[[#This Row],[RegionStoretype]],RegionStoreCount[Region/Type],0))</f>
        <v>5</v>
      </c>
      <c r="M1072" s="4">
        <f>AND(Sales[[#This Row],[date]]&lt;=TY_YTDMax,Sales[[#This Row],[date]]&gt;=TY_YTDMin)*Sales[[#This Row],[sales]]</f>
        <v>0</v>
      </c>
      <c r="N1072" s="4">
        <f>AND(Sales[[#This Row],[date]]&lt;=LY_YTDMax,Sales[[#This Row],[date]]&gt;=LY_YTDMin)*Sales[[#This Row],[sales]]</f>
        <v>57056.476999999999</v>
      </c>
      <c r="O1072" s="4">
        <f>AND(Sales[[#This Row],[date]]&gt;=YoY_Min,Sales[[#This Row],[date]]&lt;=TY_YTDMax)*(Sales[[#This Row],[sales]]/Sales[[#This Row],[sqft]])</f>
        <v>0</v>
      </c>
      <c r="P1072" s="4">
        <f>SUMIF(Sales[RegionStoretype],Sales[[#This Row],[RegionStoretype]],Sales[YoY_SSF])/Sales[[#This Row],[Region_TypeCount]]</f>
        <v>68.518982968140051</v>
      </c>
    </row>
    <row r="1073" spans="1:16" x14ac:dyDescent="0.25">
      <c r="A1073" s="1">
        <v>42776</v>
      </c>
      <c r="B1073">
        <v>3</v>
      </c>
      <c r="C1073">
        <v>17</v>
      </c>
      <c r="D1073">
        <v>87622.600399999981</v>
      </c>
      <c r="E1073">
        <f>INDEX(Stores[region],MATCH(Sales[[#This Row],[store_no]],Stores[store_no],0))</f>
        <v>1</v>
      </c>
      <c r="F1073" t="str">
        <f>INDEX(Stores[storetype],MATCH(Sales[[#This Row],[store_no]],Stores[store_no],0))</f>
        <v>B</v>
      </c>
      <c r="G1073" t="str">
        <f>INDEX(Stores[location_city],MATCH(Sales[[#This Row],[store_no]],Stores[store_no],0))</f>
        <v>Detroit</v>
      </c>
      <c r="H1073" t="str">
        <f>INDEX(Stores[location_state],MATCH(Sales[[#This Row],[store_no]],Stores[store_no],0))</f>
        <v>Michigan</v>
      </c>
      <c r="I1073">
        <f>INDEX(Stores[sqft],MATCH(Sales[[#This Row],[store_no]],Stores[store_no],0))</f>
        <v>114500</v>
      </c>
      <c r="J1073" s="4" t="str">
        <f>INDEX(Departments[dept_name],MATCH(Sales[[#This Row],[dept_no]],Departments[dept_no],0))</f>
        <v>Shoes</v>
      </c>
      <c r="K1073" s="4" t="str">
        <f>CONCATENATE(Sales[[#This Row],[region]],Sales[[#This Row],[storetype]])</f>
        <v>1B</v>
      </c>
      <c r="L1073" s="4">
        <f>INDEX(RegionStoreCount[Store Count],MATCH(Sales[[#This Row],[RegionStoretype]],RegionStoreCount[Region/Type],0))</f>
        <v>5</v>
      </c>
      <c r="M1073" s="4">
        <f>AND(Sales[[#This Row],[date]]&lt;=TY_YTDMax,Sales[[#This Row],[date]]&gt;=TY_YTDMin)*Sales[[#This Row],[sales]]</f>
        <v>0</v>
      </c>
      <c r="N1073" s="4">
        <f>AND(Sales[[#This Row],[date]]&lt;=LY_YTDMax,Sales[[#This Row],[date]]&gt;=LY_YTDMin)*Sales[[#This Row],[sales]]</f>
        <v>87622.600399999981</v>
      </c>
      <c r="O1073" s="4">
        <f>AND(Sales[[#This Row],[date]]&gt;=YoY_Min,Sales[[#This Row],[date]]&lt;=TY_YTDMax)*(Sales[[#This Row],[sales]]/Sales[[#This Row],[sqft]])</f>
        <v>0</v>
      </c>
      <c r="P1073" s="4">
        <f>SUMIF(Sales[RegionStoretype],Sales[[#This Row],[RegionStoretype]],Sales[YoY_SSF])/Sales[[#This Row],[Region_TypeCount]]</f>
        <v>68.518982968140051</v>
      </c>
    </row>
    <row r="1074" spans="1:16" x14ac:dyDescent="0.25">
      <c r="A1074" s="1">
        <v>42776</v>
      </c>
      <c r="B1074">
        <v>4</v>
      </c>
      <c r="C1074">
        <v>5</v>
      </c>
      <c r="D1074">
        <v>47636.532899999998</v>
      </c>
      <c r="E1074">
        <f>INDEX(Stores[region],MATCH(Sales[[#This Row],[store_no]],Stores[store_no],0))</f>
        <v>1</v>
      </c>
      <c r="F1074" t="str">
        <f>INDEX(Stores[storetype],MATCH(Sales[[#This Row],[store_no]],Stores[store_no],0))</f>
        <v>A</v>
      </c>
      <c r="G1074" t="str">
        <f>INDEX(Stores[location_city],MATCH(Sales[[#This Row],[store_no]],Stores[store_no],0))</f>
        <v>Cincinnati</v>
      </c>
      <c r="H1074" t="str">
        <f>INDEX(Stores[location_state],MATCH(Sales[[#This Row],[store_no]],Stores[store_no],0))</f>
        <v>Ohio</v>
      </c>
      <c r="I1074">
        <f>INDEX(Stores[sqft],MATCH(Sales[[#This Row],[store_no]],Stores[store_no],0))</f>
        <v>127800</v>
      </c>
      <c r="J1074" s="4" t="str">
        <f>INDEX(Departments[dept_name],MATCH(Sales[[#This Row],[dept_no]],Departments[dept_no],0))</f>
        <v>Clothing</v>
      </c>
      <c r="K1074" s="4" t="str">
        <f>CONCATENATE(Sales[[#This Row],[region]],Sales[[#This Row],[storetype]])</f>
        <v>1A</v>
      </c>
      <c r="L1074" s="4">
        <f>INDEX(RegionStoreCount[Store Count],MATCH(Sales[[#This Row],[RegionStoretype]],RegionStoreCount[Region/Type],0))</f>
        <v>5</v>
      </c>
      <c r="M1074" s="4">
        <f>AND(Sales[[#This Row],[date]]&lt;=TY_YTDMax,Sales[[#This Row],[date]]&gt;=TY_YTDMin)*Sales[[#This Row],[sales]]</f>
        <v>0</v>
      </c>
      <c r="N1074" s="4">
        <f>AND(Sales[[#This Row],[date]]&lt;=LY_YTDMax,Sales[[#This Row],[date]]&gt;=LY_YTDMin)*Sales[[#This Row],[sales]]</f>
        <v>47636.532899999998</v>
      </c>
      <c r="O1074" s="4">
        <f>AND(Sales[[#This Row],[date]]&gt;=YoY_Min,Sales[[#This Row],[date]]&lt;=TY_YTDMax)*(Sales[[#This Row],[sales]]/Sales[[#This Row],[sqft]])</f>
        <v>0</v>
      </c>
      <c r="P1074" s="4">
        <f>SUMIF(Sales[RegionStoretype],Sales[[#This Row],[RegionStoretype]],Sales[YoY_SSF])/Sales[[#This Row],[Region_TypeCount]]</f>
        <v>59.469551530910678</v>
      </c>
    </row>
    <row r="1075" spans="1:16" x14ac:dyDescent="0.25">
      <c r="A1075" s="1">
        <v>42776</v>
      </c>
      <c r="B1075">
        <v>4</v>
      </c>
      <c r="C1075">
        <v>9</v>
      </c>
      <c r="D1075">
        <v>28055.436600000001</v>
      </c>
      <c r="E1075">
        <f>INDEX(Stores[region],MATCH(Sales[[#This Row],[store_no]],Stores[store_no],0))</f>
        <v>1</v>
      </c>
      <c r="F1075" t="str">
        <f>INDEX(Stores[storetype],MATCH(Sales[[#This Row],[store_no]],Stores[store_no],0))</f>
        <v>A</v>
      </c>
      <c r="G1075" t="str">
        <f>INDEX(Stores[location_city],MATCH(Sales[[#This Row],[store_no]],Stores[store_no],0))</f>
        <v>Cincinnati</v>
      </c>
      <c r="H1075" t="str">
        <f>INDEX(Stores[location_state],MATCH(Sales[[#This Row],[store_no]],Stores[store_no],0))</f>
        <v>Ohio</v>
      </c>
      <c r="I1075">
        <f>INDEX(Stores[sqft],MATCH(Sales[[#This Row],[store_no]],Stores[store_no],0))</f>
        <v>127800</v>
      </c>
      <c r="J1075" s="4" t="str">
        <f>INDEX(Departments[dept_name],MATCH(Sales[[#This Row],[dept_no]],Departments[dept_no],0))</f>
        <v>Garden</v>
      </c>
      <c r="K1075" s="4" t="str">
        <f>CONCATENATE(Sales[[#This Row],[region]],Sales[[#This Row],[storetype]])</f>
        <v>1A</v>
      </c>
      <c r="L1075" s="4">
        <f>INDEX(RegionStoreCount[Store Count],MATCH(Sales[[#This Row],[RegionStoretype]],RegionStoreCount[Region/Type],0))</f>
        <v>5</v>
      </c>
      <c r="M1075" s="4">
        <f>AND(Sales[[#This Row],[date]]&lt;=TY_YTDMax,Sales[[#This Row],[date]]&gt;=TY_YTDMin)*Sales[[#This Row],[sales]]</f>
        <v>0</v>
      </c>
      <c r="N1075" s="4">
        <f>AND(Sales[[#This Row],[date]]&lt;=LY_YTDMax,Sales[[#This Row],[date]]&gt;=LY_YTDMin)*Sales[[#This Row],[sales]]</f>
        <v>28055.436600000001</v>
      </c>
      <c r="O1075" s="4">
        <f>AND(Sales[[#This Row],[date]]&gt;=YoY_Min,Sales[[#This Row],[date]]&lt;=TY_YTDMax)*(Sales[[#This Row],[sales]]/Sales[[#This Row],[sqft]])</f>
        <v>0</v>
      </c>
      <c r="P1075" s="4">
        <f>SUMIF(Sales[RegionStoretype],Sales[[#This Row],[RegionStoretype]],Sales[YoY_SSF])/Sales[[#This Row],[Region_TypeCount]]</f>
        <v>59.469551530910678</v>
      </c>
    </row>
    <row r="1076" spans="1:16" x14ac:dyDescent="0.25">
      <c r="A1076" s="1">
        <v>42776</v>
      </c>
      <c r="B1076">
        <v>4</v>
      </c>
      <c r="C1076">
        <v>14</v>
      </c>
      <c r="D1076">
        <v>88034.933799999999</v>
      </c>
      <c r="E1076">
        <f>INDEX(Stores[region],MATCH(Sales[[#This Row],[store_no]],Stores[store_no],0))</f>
        <v>1</v>
      </c>
      <c r="F1076" t="str">
        <f>INDEX(Stores[storetype],MATCH(Sales[[#This Row],[store_no]],Stores[store_no],0))</f>
        <v>A</v>
      </c>
      <c r="G1076" t="str">
        <f>INDEX(Stores[location_city],MATCH(Sales[[#This Row],[store_no]],Stores[store_no],0))</f>
        <v>Cincinnati</v>
      </c>
      <c r="H1076" t="str">
        <f>INDEX(Stores[location_state],MATCH(Sales[[#This Row],[store_no]],Stores[store_no],0))</f>
        <v>Ohio</v>
      </c>
      <c r="I1076">
        <f>INDEX(Stores[sqft],MATCH(Sales[[#This Row],[store_no]],Stores[store_no],0))</f>
        <v>127800</v>
      </c>
      <c r="J1076" s="4" t="str">
        <f>INDEX(Departments[dept_name],MATCH(Sales[[#This Row],[dept_no]],Departments[dept_no],0))</f>
        <v>Movies</v>
      </c>
      <c r="K1076" s="4" t="str">
        <f>CONCATENATE(Sales[[#This Row],[region]],Sales[[#This Row],[storetype]])</f>
        <v>1A</v>
      </c>
      <c r="L1076" s="4">
        <f>INDEX(RegionStoreCount[Store Count],MATCH(Sales[[#This Row],[RegionStoretype]],RegionStoreCount[Region/Type],0))</f>
        <v>5</v>
      </c>
      <c r="M1076" s="4">
        <f>AND(Sales[[#This Row],[date]]&lt;=TY_YTDMax,Sales[[#This Row],[date]]&gt;=TY_YTDMin)*Sales[[#This Row],[sales]]</f>
        <v>0</v>
      </c>
      <c r="N1076" s="4">
        <f>AND(Sales[[#This Row],[date]]&lt;=LY_YTDMax,Sales[[#This Row],[date]]&gt;=LY_YTDMin)*Sales[[#This Row],[sales]]</f>
        <v>88034.933799999999</v>
      </c>
      <c r="O1076" s="4">
        <f>AND(Sales[[#This Row],[date]]&gt;=YoY_Min,Sales[[#This Row],[date]]&lt;=TY_YTDMax)*(Sales[[#This Row],[sales]]/Sales[[#This Row],[sqft]])</f>
        <v>0</v>
      </c>
      <c r="P1076" s="4">
        <f>SUMIF(Sales[RegionStoretype],Sales[[#This Row],[RegionStoretype]],Sales[YoY_SSF])/Sales[[#This Row],[Region_TypeCount]]</f>
        <v>59.469551530910678</v>
      </c>
    </row>
    <row r="1077" spans="1:16" x14ac:dyDescent="0.25">
      <c r="A1077" s="1">
        <v>42776</v>
      </c>
      <c r="B1077">
        <v>4</v>
      </c>
      <c r="C1077">
        <v>19</v>
      </c>
      <c r="D1077">
        <v>101510.7221</v>
      </c>
      <c r="E1077">
        <f>INDEX(Stores[region],MATCH(Sales[[#This Row],[store_no]],Stores[store_no],0))</f>
        <v>1</v>
      </c>
      <c r="F1077" t="str">
        <f>INDEX(Stores[storetype],MATCH(Sales[[#This Row],[store_no]],Stores[store_no],0))</f>
        <v>A</v>
      </c>
      <c r="G1077" t="str">
        <f>INDEX(Stores[location_city],MATCH(Sales[[#This Row],[store_no]],Stores[store_no],0))</f>
        <v>Cincinnati</v>
      </c>
      <c r="H1077" t="str">
        <f>INDEX(Stores[location_state],MATCH(Sales[[#This Row],[store_no]],Stores[store_no],0))</f>
        <v>Ohio</v>
      </c>
      <c r="I1077">
        <f>INDEX(Stores[sqft],MATCH(Sales[[#This Row],[store_no]],Stores[store_no],0))</f>
        <v>127800</v>
      </c>
      <c r="J1077" s="4" t="str">
        <f>INDEX(Departments[dept_name],MATCH(Sales[[#This Row],[dept_no]],Departments[dept_no],0))</f>
        <v>Tools</v>
      </c>
      <c r="K1077" s="4" t="str">
        <f>CONCATENATE(Sales[[#This Row],[region]],Sales[[#This Row],[storetype]])</f>
        <v>1A</v>
      </c>
      <c r="L1077" s="4">
        <f>INDEX(RegionStoreCount[Store Count],MATCH(Sales[[#This Row],[RegionStoretype]],RegionStoreCount[Region/Type],0))</f>
        <v>5</v>
      </c>
      <c r="M1077" s="4">
        <f>AND(Sales[[#This Row],[date]]&lt;=TY_YTDMax,Sales[[#This Row],[date]]&gt;=TY_YTDMin)*Sales[[#This Row],[sales]]</f>
        <v>0</v>
      </c>
      <c r="N1077" s="4">
        <f>AND(Sales[[#This Row],[date]]&lt;=LY_YTDMax,Sales[[#This Row],[date]]&gt;=LY_YTDMin)*Sales[[#This Row],[sales]]</f>
        <v>101510.7221</v>
      </c>
      <c r="O1077" s="4">
        <f>AND(Sales[[#This Row],[date]]&gt;=YoY_Min,Sales[[#This Row],[date]]&lt;=TY_YTDMax)*(Sales[[#This Row],[sales]]/Sales[[#This Row],[sqft]])</f>
        <v>0</v>
      </c>
      <c r="P1077" s="4">
        <f>SUMIF(Sales[RegionStoretype],Sales[[#This Row],[RegionStoretype]],Sales[YoY_SSF])/Sales[[#This Row],[Region_TypeCount]]</f>
        <v>59.469551530910678</v>
      </c>
    </row>
    <row r="1078" spans="1:16" x14ac:dyDescent="0.25">
      <c r="A1078" s="1">
        <v>42776</v>
      </c>
      <c r="B1078">
        <v>5</v>
      </c>
      <c r="C1078">
        <v>2</v>
      </c>
      <c r="D1078">
        <v>48510.104499999994</v>
      </c>
      <c r="E1078">
        <f>INDEX(Stores[region],MATCH(Sales[[#This Row],[store_no]],Stores[store_no],0))</f>
        <v>1</v>
      </c>
      <c r="F1078" t="str">
        <f>INDEX(Stores[storetype],MATCH(Sales[[#This Row],[store_no]],Stores[store_no],0))</f>
        <v>B</v>
      </c>
      <c r="G1078" t="str">
        <f>INDEX(Stores[location_city],MATCH(Sales[[#This Row],[store_no]],Stores[store_no],0))</f>
        <v>Bloomington</v>
      </c>
      <c r="H1078" t="str">
        <f>INDEX(Stores[location_state],MATCH(Sales[[#This Row],[store_no]],Stores[store_no],0))</f>
        <v>Indiana</v>
      </c>
      <c r="I1078">
        <f>INDEX(Stores[sqft],MATCH(Sales[[#This Row],[store_no]],Stores[store_no],0))</f>
        <v>114500</v>
      </c>
      <c r="J1078" s="4" t="str">
        <f>INDEX(Departments[dept_name],MATCH(Sales[[#This Row],[dept_no]],Departments[dept_no],0))</f>
        <v>Baby</v>
      </c>
      <c r="K1078" s="4" t="str">
        <f>CONCATENATE(Sales[[#This Row],[region]],Sales[[#This Row],[storetype]])</f>
        <v>1B</v>
      </c>
      <c r="L1078" s="4">
        <f>INDEX(RegionStoreCount[Store Count],MATCH(Sales[[#This Row],[RegionStoretype]],RegionStoreCount[Region/Type],0))</f>
        <v>5</v>
      </c>
      <c r="M1078" s="4">
        <f>AND(Sales[[#This Row],[date]]&lt;=TY_YTDMax,Sales[[#This Row],[date]]&gt;=TY_YTDMin)*Sales[[#This Row],[sales]]</f>
        <v>0</v>
      </c>
      <c r="N1078" s="4">
        <f>AND(Sales[[#This Row],[date]]&lt;=LY_YTDMax,Sales[[#This Row],[date]]&gt;=LY_YTDMin)*Sales[[#This Row],[sales]]</f>
        <v>48510.104499999994</v>
      </c>
      <c r="O1078" s="4">
        <f>AND(Sales[[#This Row],[date]]&gt;=YoY_Min,Sales[[#This Row],[date]]&lt;=TY_YTDMax)*(Sales[[#This Row],[sales]]/Sales[[#This Row],[sqft]])</f>
        <v>0</v>
      </c>
      <c r="P1078" s="4">
        <f>SUMIF(Sales[RegionStoretype],Sales[[#This Row],[RegionStoretype]],Sales[YoY_SSF])/Sales[[#This Row],[Region_TypeCount]]</f>
        <v>68.518982968140051</v>
      </c>
    </row>
    <row r="1079" spans="1:16" x14ac:dyDescent="0.25">
      <c r="A1079" s="1">
        <v>42776</v>
      </c>
      <c r="B1079">
        <v>5</v>
      </c>
      <c r="C1079">
        <v>12</v>
      </c>
      <c r="D1079">
        <v>132508.99359999999</v>
      </c>
      <c r="E1079">
        <f>INDEX(Stores[region],MATCH(Sales[[#This Row],[store_no]],Stores[store_no],0))</f>
        <v>1</v>
      </c>
      <c r="F1079" t="str">
        <f>INDEX(Stores[storetype],MATCH(Sales[[#This Row],[store_no]],Stores[store_no],0))</f>
        <v>B</v>
      </c>
      <c r="G1079" t="str">
        <f>INDEX(Stores[location_city],MATCH(Sales[[#This Row],[store_no]],Stores[store_no],0))</f>
        <v>Bloomington</v>
      </c>
      <c r="H1079" t="str">
        <f>INDEX(Stores[location_state],MATCH(Sales[[#This Row],[store_no]],Stores[store_no],0))</f>
        <v>Indiana</v>
      </c>
      <c r="I1079">
        <f>INDEX(Stores[sqft],MATCH(Sales[[#This Row],[store_no]],Stores[store_no],0))</f>
        <v>114500</v>
      </c>
      <c r="J1079" s="4" t="str">
        <f>INDEX(Departments[dept_name],MATCH(Sales[[#This Row],[dept_no]],Departments[dept_no],0))</f>
        <v>Jewelery</v>
      </c>
      <c r="K1079" s="4" t="str">
        <f>CONCATENATE(Sales[[#This Row],[region]],Sales[[#This Row],[storetype]])</f>
        <v>1B</v>
      </c>
      <c r="L1079" s="4">
        <f>INDEX(RegionStoreCount[Store Count],MATCH(Sales[[#This Row],[RegionStoretype]],RegionStoreCount[Region/Type],0))</f>
        <v>5</v>
      </c>
      <c r="M1079" s="4">
        <f>AND(Sales[[#This Row],[date]]&lt;=TY_YTDMax,Sales[[#This Row],[date]]&gt;=TY_YTDMin)*Sales[[#This Row],[sales]]</f>
        <v>0</v>
      </c>
      <c r="N1079" s="4">
        <f>AND(Sales[[#This Row],[date]]&lt;=LY_YTDMax,Sales[[#This Row],[date]]&gt;=LY_YTDMin)*Sales[[#This Row],[sales]]</f>
        <v>132508.99359999999</v>
      </c>
      <c r="O1079" s="4">
        <f>AND(Sales[[#This Row],[date]]&gt;=YoY_Min,Sales[[#This Row],[date]]&lt;=TY_YTDMax)*(Sales[[#This Row],[sales]]/Sales[[#This Row],[sqft]])</f>
        <v>0</v>
      </c>
      <c r="P1079" s="4">
        <f>SUMIF(Sales[RegionStoretype],Sales[[#This Row],[RegionStoretype]],Sales[YoY_SSF])/Sales[[#This Row],[Region_TypeCount]]</f>
        <v>68.518982968140051</v>
      </c>
    </row>
    <row r="1080" spans="1:16" x14ac:dyDescent="0.25">
      <c r="A1080" s="1">
        <v>42776</v>
      </c>
      <c r="B1080">
        <v>5</v>
      </c>
      <c r="C1080">
        <v>17</v>
      </c>
      <c r="D1080">
        <v>119828.31890000001</v>
      </c>
      <c r="E1080">
        <f>INDEX(Stores[region],MATCH(Sales[[#This Row],[store_no]],Stores[store_no],0))</f>
        <v>1</v>
      </c>
      <c r="F1080" t="str">
        <f>INDEX(Stores[storetype],MATCH(Sales[[#This Row],[store_no]],Stores[store_no],0))</f>
        <v>B</v>
      </c>
      <c r="G1080" t="str">
        <f>INDEX(Stores[location_city],MATCH(Sales[[#This Row],[store_no]],Stores[store_no],0))</f>
        <v>Bloomington</v>
      </c>
      <c r="H1080" t="str">
        <f>INDEX(Stores[location_state],MATCH(Sales[[#This Row],[store_no]],Stores[store_no],0))</f>
        <v>Indiana</v>
      </c>
      <c r="I1080">
        <f>INDEX(Stores[sqft],MATCH(Sales[[#This Row],[store_no]],Stores[store_no],0))</f>
        <v>114500</v>
      </c>
      <c r="J1080" s="4" t="str">
        <f>INDEX(Departments[dept_name],MATCH(Sales[[#This Row],[dept_no]],Departments[dept_no],0))</f>
        <v>Shoes</v>
      </c>
      <c r="K1080" s="4" t="str">
        <f>CONCATENATE(Sales[[#This Row],[region]],Sales[[#This Row],[storetype]])</f>
        <v>1B</v>
      </c>
      <c r="L1080" s="4">
        <f>INDEX(RegionStoreCount[Store Count],MATCH(Sales[[#This Row],[RegionStoretype]],RegionStoreCount[Region/Type],0))</f>
        <v>5</v>
      </c>
      <c r="M1080" s="4">
        <f>AND(Sales[[#This Row],[date]]&lt;=TY_YTDMax,Sales[[#This Row],[date]]&gt;=TY_YTDMin)*Sales[[#This Row],[sales]]</f>
        <v>0</v>
      </c>
      <c r="N1080" s="4">
        <f>AND(Sales[[#This Row],[date]]&lt;=LY_YTDMax,Sales[[#This Row],[date]]&gt;=LY_YTDMin)*Sales[[#This Row],[sales]]</f>
        <v>119828.31890000001</v>
      </c>
      <c r="O1080" s="4">
        <f>AND(Sales[[#This Row],[date]]&gt;=YoY_Min,Sales[[#This Row],[date]]&lt;=TY_YTDMax)*(Sales[[#This Row],[sales]]/Sales[[#This Row],[sqft]])</f>
        <v>0</v>
      </c>
      <c r="P1080" s="4">
        <f>SUMIF(Sales[RegionStoretype],Sales[[#This Row],[RegionStoretype]],Sales[YoY_SSF])/Sales[[#This Row],[Region_TypeCount]]</f>
        <v>68.518982968140051</v>
      </c>
    </row>
    <row r="1081" spans="1:16" x14ac:dyDescent="0.25">
      <c r="A1081" s="1">
        <v>42776</v>
      </c>
      <c r="B1081">
        <v>6</v>
      </c>
      <c r="C1081">
        <v>1</v>
      </c>
      <c r="D1081">
        <v>18390.927600000003</v>
      </c>
      <c r="E1081">
        <f>INDEX(Stores[region],MATCH(Sales[[#This Row],[store_no]],Stores[store_no],0))</f>
        <v>3</v>
      </c>
      <c r="F1081" t="str">
        <f>INDEX(Stores[storetype],MATCH(Sales[[#This Row],[store_no]],Stores[store_no],0))</f>
        <v>A</v>
      </c>
      <c r="G1081" t="str">
        <f>INDEX(Stores[location_city],MATCH(Sales[[#This Row],[store_no]],Stores[store_no],0))</f>
        <v>Green Bay</v>
      </c>
      <c r="H1081" t="str">
        <f>INDEX(Stores[location_state],MATCH(Sales[[#This Row],[store_no]],Stores[store_no],0))</f>
        <v>Wisconsin</v>
      </c>
      <c r="I1081">
        <f>INDEX(Stores[sqft],MATCH(Sales[[#This Row],[store_no]],Stores[store_no],0))</f>
        <v>138800</v>
      </c>
      <c r="J1081" s="4" t="str">
        <f>INDEX(Departments[dept_name],MATCH(Sales[[#This Row],[dept_no]],Departments[dept_no],0))</f>
        <v>Automotive</v>
      </c>
      <c r="K1081" s="4" t="str">
        <f>CONCATENATE(Sales[[#This Row],[region]],Sales[[#This Row],[storetype]])</f>
        <v>3A</v>
      </c>
      <c r="L1081" s="4">
        <f>INDEX(RegionStoreCount[Store Count],MATCH(Sales[[#This Row],[RegionStoretype]],RegionStoreCount[Region/Type],0))</f>
        <v>9</v>
      </c>
      <c r="M1081" s="4">
        <f>AND(Sales[[#This Row],[date]]&lt;=TY_YTDMax,Sales[[#This Row],[date]]&gt;=TY_YTDMin)*Sales[[#This Row],[sales]]</f>
        <v>0</v>
      </c>
      <c r="N1081" s="4">
        <f>AND(Sales[[#This Row],[date]]&lt;=LY_YTDMax,Sales[[#This Row],[date]]&gt;=LY_YTDMin)*Sales[[#This Row],[sales]]</f>
        <v>18390.927600000003</v>
      </c>
      <c r="O1081" s="4">
        <f>AND(Sales[[#This Row],[date]]&gt;=YoY_Min,Sales[[#This Row],[date]]&lt;=TY_YTDMax)*(Sales[[#This Row],[sales]]/Sales[[#This Row],[sqft]])</f>
        <v>0</v>
      </c>
      <c r="P1081" s="4">
        <f>SUMIF(Sales[RegionStoretype],Sales[[#This Row],[RegionStoretype]],Sales[YoY_SSF])/Sales[[#This Row],[Region_TypeCount]]</f>
        <v>53.603836561720975</v>
      </c>
    </row>
    <row r="1082" spans="1:16" x14ac:dyDescent="0.25">
      <c r="A1082" s="1">
        <v>42776</v>
      </c>
      <c r="B1082">
        <v>6</v>
      </c>
      <c r="C1082">
        <v>19</v>
      </c>
      <c r="D1082">
        <v>41475.758500000004</v>
      </c>
      <c r="E1082">
        <f>INDEX(Stores[region],MATCH(Sales[[#This Row],[store_no]],Stores[store_no],0))</f>
        <v>3</v>
      </c>
      <c r="F1082" t="str">
        <f>INDEX(Stores[storetype],MATCH(Sales[[#This Row],[store_no]],Stores[store_no],0))</f>
        <v>A</v>
      </c>
      <c r="G1082" t="str">
        <f>INDEX(Stores[location_city],MATCH(Sales[[#This Row],[store_no]],Stores[store_no],0))</f>
        <v>Green Bay</v>
      </c>
      <c r="H1082" t="str">
        <f>INDEX(Stores[location_state],MATCH(Sales[[#This Row],[store_no]],Stores[store_no],0))</f>
        <v>Wisconsin</v>
      </c>
      <c r="I1082">
        <f>INDEX(Stores[sqft],MATCH(Sales[[#This Row],[store_no]],Stores[store_no],0))</f>
        <v>138800</v>
      </c>
      <c r="J1082" s="4" t="str">
        <f>INDEX(Departments[dept_name],MATCH(Sales[[#This Row],[dept_no]],Departments[dept_no],0))</f>
        <v>Tools</v>
      </c>
      <c r="K1082" s="4" t="str">
        <f>CONCATENATE(Sales[[#This Row],[region]],Sales[[#This Row],[storetype]])</f>
        <v>3A</v>
      </c>
      <c r="L1082" s="4">
        <f>INDEX(RegionStoreCount[Store Count],MATCH(Sales[[#This Row],[RegionStoretype]],RegionStoreCount[Region/Type],0))</f>
        <v>9</v>
      </c>
      <c r="M1082" s="4">
        <f>AND(Sales[[#This Row],[date]]&lt;=TY_YTDMax,Sales[[#This Row],[date]]&gt;=TY_YTDMin)*Sales[[#This Row],[sales]]</f>
        <v>0</v>
      </c>
      <c r="N1082" s="4">
        <f>AND(Sales[[#This Row],[date]]&lt;=LY_YTDMax,Sales[[#This Row],[date]]&gt;=LY_YTDMin)*Sales[[#This Row],[sales]]</f>
        <v>41475.758500000004</v>
      </c>
      <c r="O1082" s="4">
        <f>AND(Sales[[#This Row],[date]]&gt;=YoY_Min,Sales[[#This Row],[date]]&lt;=TY_YTDMax)*(Sales[[#This Row],[sales]]/Sales[[#This Row],[sqft]])</f>
        <v>0</v>
      </c>
      <c r="P1082" s="4">
        <f>SUMIF(Sales[RegionStoretype],Sales[[#This Row],[RegionStoretype]],Sales[YoY_SSF])/Sales[[#This Row],[Region_TypeCount]]</f>
        <v>53.603836561720975</v>
      </c>
    </row>
    <row r="1083" spans="1:16" x14ac:dyDescent="0.25">
      <c r="A1083" s="1">
        <v>42776</v>
      </c>
      <c r="B1083">
        <v>7</v>
      </c>
      <c r="C1083">
        <v>4</v>
      </c>
      <c r="D1083">
        <v>51723.580700000006</v>
      </c>
      <c r="E1083">
        <f>INDEX(Stores[region],MATCH(Sales[[#This Row],[store_no]],Stores[store_no],0))</f>
        <v>2</v>
      </c>
      <c r="F1083" t="str">
        <f>INDEX(Stores[storetype],MATCH(Sales[[#This Row],[store_no]],Stores[store_no],0))</f>
        <v>B</v>
      </c>
      <c r="G1083" t="str">
        <f>INDEX(Stores[location_city],MATCH(Sales[[#This Row],[store_no]],Stores[store_no],0))</f>
        <v>Rockford</v>
      </c>
      <c r="H1083" t="str">
        <f>INDEX(Stores[location_state],MATCH(Sales[[#This Row],[store_no]],Stores[store_no],0))</f>
        <v>Illinois</v>
      </c>
      <c r="I1083">
        <f>INDEX(Stores[sqft],MATCH(Sales[[#This Row],[store_no]],Stores[store_no],0))</f>
        <v>127100</v>
      </c>
      <c r="J1083" s="4" t="str">
        <f>INDEX(Departments[dept_name],MATCH(Sales[[#This Row],[dept_no]],Departments[dept_no],0))</f>
        <v>Books</v>
      </c>
      <c r="K1083" s="4" t="str">
        <f>CONCATENATE(Sales[[#This Row],[region]],Sales[[#This Row],[storetype]])</f>
        <v>2B</v>
      </c>
      <c r="L1083" s="4">
        <f>INDEX(RegionStoreCount[Store Count],MATCH(Sales[[#This Row],[RegionStoretype]],RegionStoreCount[Region/Type],0))</f>
        <v>6</v>
      </c>
      <c r="M1083" s="4">
        <f>AND(Sales[[#This Row],[date]]&lt;=TY_YTDMax,Sales[[#This Row],[date]]&gt;=TY_YTDMin)*Sales[[#This Row],[sales]]</f>
        <v>0</v>
      </c>
      <c r="N1083" s="4">
        <f>AND(Sales[[#This Row],[date]]&lt;=LY_YTDMax,Sales[[#This Row],[date]]&gt;=LY_YTDMin)*Sales[[#This Row],[sales]]</f>
        <v>51723.580700000006</v>
      </c>
      <c r="O1083" s="4">
        <f>AND(Sales[[#This Row],[date]]&gt;=YoY_Min,Sales[[#This Row],[date]]&lt;=TY_YTDMax)*(Sales[[#This Row],[sales]]/Sales[[#This Row],[sqft]])</f>
        <v>0</v>
      </c>
      <c r="P1083" s="4">
        <f>SUMIF(Sales[RegionStoretype],Sales[[#This Row],[RegionStoretype]],Sales[YoY_SSF])/Sales[[#This Row],[Region_TypeCount]]</f>
        <v>58.393757732919049</v>
      </c>
    </row>
    <row r="1084" spans="1:16" x14ac:dyDescent="0.25">
      <c r="A1084" s="1">
        <v>42776</v>
      </c>
      <c r="B1084">
        <v>7</v>
      </c>
      <c r="C1084">
        <v>15</v>
      </c>
      <c r="D1084">
        <v>7139.9156000000003</v>
      </c>
      <c r="E1084">
        <f>INDEX(Stores[region],MATCH(Sales[[#This Row],[store_no]],Stores[store_no],0))</f>
        <v>2</v>
      </c>
      <c r="F1084" t="str">
        <f>INDEX(Stores[storetype],MATCH(Sales[[#This Row],[store_no]],Stores[store_no],0))</f>
        <v>B</v>
      </c>
      <c r="G1084" t="str">
        <f>INDEX(Stores[location_city],MATCH(Sales[[#This Row],[store_no]],Stores[store_no],0))</f>
        <v>Rockford</v>
      </c>
      <c r="H1084" t="str">
        <f>INDEX(Stores[location_state],MATCH(Sales[[#This Row],[store_no]],Stores[store_no],0))</f>
        <v>Illinois</v>
      </c>
      <c r="I1084">
        <f>INDEX(Stores[sqft],MATCH(Sales[[#This Row],[store_no]],Stores[store_no],0))</f>
        <v>127100</v>
      </c>
      <c r="J1084" s="4" t="str">
        <f>INDEX(Departments[dept_name],MATCH(Sales[[#This Row],[dept_no]],Departments[dept_no],0))</f>
        <v>Music</v>
      </c>
      <c r="K1084" s="4" t="str">
        <f>CONCATENATE(Sales[[#This Row],[region]],Sales[[#This Row],[storetype]])</f>
        <v>2B</v>
      </c>
      <c r="L1084" s="4">
        <f>INDEX(RegionStoreCount[Store Count],MATCH(Sales[[#This Row],[RegionStoretype]],RegionStoreCount[Region/Type],0))</f>
        <v>6</v>
      </c>
      <c r="M1084" s="4">
        <f>AND(Sales[[#This Row],[date]]&lt;=TY_YTDMax,Sales[[#This Row],[date]]&gt;=TY_YTDMin)*Sales[[#This Row],[sales]]</f>
        <v>0</v>
      </c>
      <c r="N1084" s="4">
        <f>AND(Sales[[#This Row],[date]]&lt;=LY_YTDMax,Sales[[#This Row],[date]]&gt;=LY_YTDMin)*Sales[[#This Row],[sales]]</f>
        <v>7139.9156000000003</v>
      </c>
      <c r="O1084" s="4">
        <f>AND(Sales[[#This Row],[date]]&gt;=YoY_Min,Sales[[#This Row],[date]]&lt;=TY_YTDMax)*(Sales[[#This Row],[sales]]/Sales[[#This Row],[sqft]])</f>
        <v>0</v>
      </c>
      <c r="P1084" s="4">
        <f>SUMIF(Sales[RegionStoretype],Sales[[#This Row],[RegionStoretype]],Sales[YoY_SSF])/Sales[[#This Row],[Region_TypeCount]]</f>
        <v>58.393757732919049</v>
      </c>
    </row>
    <row r="1085" spans="1:16" x14ac:dyDescent="0.25">
      <c r="A1085" s="1">
        <v>42776</v>
      </c>
      <c r="B1085">
        <v>7</v>
      </c>
      <c r="C1085">
        <v>19</v>
      </c>
      <c r="D1085">
        <v>22521.121400000004</v>
      </c>
      <c r="E1085">
        <f>INDEX(Stores[region],MATCH(Sales[[#This Row],[store_no]],Stores[store_no],0))</f>
        <v>2</v>
      </c>
      <c r="F1085" t="str">
        <f>INDEX(Stores[storetype],MATCH(Sales[[#This Row],[store_no]],Stores[store_no],0))</f>
        <v>B</v>
      </c>
      <c r="G1085" t="str">
        <f>INDEX(Stores[location_city],MATCH(Sales[[#This Row],[store_no]],Stores[store_no],0))</f>
        <v>Rockford</v>
      </c>
      <c r="H1085" t="str">
        <f>INDEX(Stores[location_state],MATCH(Sales[[#This Row],[store_no]],Stores[store_no],0))</f>
        <v>Illinois</v>
      </c>
      <c r="I1085">
        <f>INDEX(Stores[sqft],MATCH(Sales[[#This Row],[store_no]],Stores[store_no],0))</f>
        <v>127100</v>
      </c>
      <c r="J1085" s="4" t="str">
        <f>INDEX(Departments[dept_name],MATCH(Sales[[#This Row],[dept_no]],Departments[dept_no],0))</f>
        <v>Tools</v>
      </c>
      <c r="K1085" s="4" t="str">
        <f>CONCATENATE(Sales[[#This Row],[region]],Sales[[#This Row],[storetype]])</f>
        <v>2B</v>
      </c>
      <c r="L1085" s="4">
        <f>INDEX(RegionStoreCount[Store Count],MATCH(Sales[[#This Row],[RegionStoretype]],RegionStoreCount[Region/Type],0))</f>
        <v>6</v>
      </c>
      <c r="M1085" s="4">
        <f>AND(Sales[[#This Row],[date]]&lt;=TY_YTDMax,Sales[[#This Row],[date]]&gt;=TY_YTDMin)*Sales[[#This Row],[sales]]</f>
        <v>0</v>
      </c>
      <c r="N1085" s="4">
        <f>AND(Sales[[#This Row],[date]]&lt;=LY_YTDMax,Sales[[#This Row],[date]]&gt;=LY_YTDMin)*Sales[[#This Row],[sales]]</f>
        <v>22521.121400000004</v>
      </c>
      <c r="O1085" s="4">
        <f>AND(Sales[[#This Row],[date]]&gt;=YoY_Min,Sales[[#This Row],[date]]&lt;=TY_YTDMax)*(Sales[[#This Row],[sales]]/Sales[[#This Row],[sqft]])</f>
        <v>0</v>
      </c>
      <c r="P1085" s="4">
        <f>SUMIF(Sales[RegionStoretype],Sales[[#This Row],[RegionStoretype]],Sales[YoY_SSF])/Sales[[#This Row],[Region_TypeCount]]</f>
        <v>58.393757732919049</v>
      </c>
    </row>
    <row r="1086" spans="1:16" x14ac:dyDescent="0.25">
      <c r="A1086" s="1">
        <v>42776</v>
      </c>
      <c r="B1086">
        <v>8</v>
      </c>
      <c r="C1086">
        <v>12</v>
      </c>
      <c r="D1086">
        <v>47944.491199999997</v>
      </c>
      <c r="E1086">
        <f>INDEX(Stores[region],MATCH(Sales[[#This Row],[store_no]],Stores[store_no],0))</f>
        <v>3</v>
      </c>
      <c r="F1086" t="str">
        <f>INDEX(Stores[storetype],MATCH(Sales[[#This Row],[store_no]],Stores[store_no],0))</f>
        <v>A</v>
      </c>
      <c r="G1086" t="str">
        <f>INDEX(Stores[location_city],MATCH(Sales[[#This Row],[store_no]],Stores[store_no],0))</f>
        <v>Saint Louis</v>
      </c>
      <c r="H1086" t="str">
        <f>INDEX(Stores[location_state],MATCH(Sales[[#This Row],[store_no]],Stores[store_no],0))</f>
        <v>Missouri</v>
      </c>
      <c r="I1086">
        <f>INDEX(Stores[sqft],MATCH(Sales[[#This Row],[store_no]],Stores[store_no],0))</f>
        <v>198900</v>
      </c>
      <c r="J1086" s="4" t="str">
        <f>INDEX(Departments[dept_name],MATCH(Sales[[#This Row],[dept_no]],Departments[dept_no],0))</f>
        <v>Jewelery</v>
      </c>
      <c r="K1086" s="4" t="str">
        <f>CONCATENATE(Sales[[#This Row],[region]],Sales[[#This Row],[storetype]])</f>
        <v>3A</v>
      </c>
      <c r="L1086" s="4">
        <f>INDEX(RegionStoreCount[Store Count],MATCH(Sales[[#This Row],[RegionStoretype]],RegionStoreCount[Region/Type],0))</f>
        <v>9</v>
      </c>
      <c r="M1086" s="4">
        <f>AND(Sales[[#This Row],[date]]&lt;=TY_YTDMax,Sales[[#This Row],[date]]&gt;=TY_YTDMin)*Sales[[#This Row],[sales]]</f>
        <v>0</v>
      </c>
      <c r="N1086" s="4">
        <f>AND(Sales[[#This Row],[date]]&lt;=LY_YTDMax,Sales[[#This Row],[date]]&gt;=LY_YTDMin)*Sales[[#This Row],[sales]]</f>
        <v>47944.491199999997</v>
      </c>
      <c r="O1086" s="4">
        <f>AND(Sales[[#This Row],[date]]&gt;=YoY_Min,Sales[[#This Row],[date]]&lt;=TY_YTDMax)*(Sales[[#This Row],[sales]]/Sales[[#This Row],[sqft]])</f>
        <v>0</v>
      </c>
      <c r="P1086" s="4">
        <f>SUMIF(Sales[RegionStoretype],Sales[[#This Row],[RegionStoretype]],Sales[YoY_SSF])/Sales[[#This Row],[Region_TypeCount]]</f>
        <v>53.603836561720975</v>
      </c>
    </row>
    <row r="1087" spans="1:16" x14ac:dyDescent="0.25">
      <c r="A1087" s="1">
        <v>42776</v>
      </c>
      <c r="B1087">
        <v>8</v>
      </c>
      <c r="C1087">
        <v>15</v>
      </c>
      <c r="D1087">
        <v>78389.951400000005</v>
      </c>
      <c r="E1087">
        <f>INDEX(Stores[region],MATCH(Sales[[#This Row],[store_no]],Stores[store_no],0))</f>
        <v>3</v>
      </c>
      <c r="F1087" t="str">
        <f>INDEX(Stores[storetype],MATCH(Sales[[#This Row],[store_no]],Stores[store_no],0))</f>
        <v>A</v>
      </c>
      <c r="G1087" t="str">
        <f>INDEX(Stores[location_city],MATCH(Sales[[#This Row],[store_no]],Stores[store_no],0))</f>
        <v>Saint Louis</v>
      </c>
      <c r="H1087" t="str">
        <f>INDEX(Stores[location_state],MATCH(Sales[[#This Row],[store_no]],Stores[store_no],0))</f>
        <v>Missouri</v>
      </c>
      <c r="I1087">
        <f>INDEX(Stores[sqft],MATCH(Sales[[#This Row],[store_no]],Stores[store_no],0))</f>
        <v>198900</v>
      </c>
      <c r="J1087" s="4" t="str">
        <f>INDEX(Departments[dept_name],MATCH(Sales[[#This Row],[dept_no]],Departments[dept_no],0))</f>
        <v>Music</v>
      </c>
      <c r="K1087" s="4" t="str">
        <f>CONCATENATE(Sales[[#This Row],[region]],Sales[[#This Row],[storetype]])</f>
        <v>3A</v>
      </c>
      <c r="L1087" s="4">
        <f>INDEX(RegionStoreCount[Store Count],MATCH(Sales[[#This Row],[RegionStoretype]],RegionStoreCount[Region/Type],0))</f>
        <v>9</v>
      </c>
      <c r="M1087" s="4">
        <f>AND(Sales[[#This Row],[date]]&lt;=TY_YTDMax,Sales[[#This Row],[date]]&gt;=TY_YTDMin)*Sales[[#This Row],[sales]]</f>
        <v>0</v>
      </c>
      <c r="N1087" s="4">
        <f>AND(Sales[[#This Row],[date]]&lt;=LY_YTDMax,Sales[[#This Row],[date]]&gt;=LY_YTDMin)*Sales[[#This Row],[sales]]</f>
        <v>78389.951400000005</v>
      </c>
      <c r="O1087" s="4">
        <f>AND(Sales[[#This Row],[date]]&gt;=YoY_Min,Sales[[#This Row],[date]]&lt;=TY_YTDMax)*(Sales[[#This Row],[sales]]/Sales[[#This Row],[sqft]])</f>
        <v>0</v>
      </c>
      <c r="P1087" s="4">
        <f>SUMIF(Sales[RegionStoretype],Sales[[#This Row],[RegionStoretype]],Sales[YoY_SSF])/Sales[[#This Row],[Region_TypeCount]]</f>
        <v>53.603836561720975</v>
      </c>
    </row>
    <row r="1088" spans="1:16" x14ac:dyDescent="0.25">
      <c r="A1088" s="1">
        <v>42776</v>
      </c>
      <c r="B1088">
        <v>9</v>
      </c>
      <c r="C1088">
        <v>1</v>
      </c>
      <c r="D1088">
        <v>28269.884399999999</v>
      </c>
      <c r="E1088">
        <f>INDEX(Stores[region],MATCH(Sales[[#This Row],[store_no]],Stores[store_no],0))</f>
        <v>1</v>
      </c>
      <c r="F1088" t="str">
        <f>INDEX(Stores[storetype],MATCH(Sales[[#This Row],[store_no]],Stores[store_no],0))</f>
        <v>B</v>
      </c>
      <c r="G1088" t="str">
        <f>INDEX(Stores[location_city],MATCH(Sales[[#This Row],[store_no]],Stores[store_no],0))</f>
        <v>Columbus</v>
      </c>
      <c r="H1088" t="str">
        <f>INDEX(Stores[location_state],MATCH(Sales[[#This Row],[store_no]],Stores[store_no],0))</f>
        <v>Ohio</v>
      </c>
      <c r="I1088">
        <f>INDEX(Stores[sqft],MATCH(Sales[[#This Row],[store_no]],Stores[store_no],0))</f>
        <v>221800</v>
      </c>
      <c r="J1088" s="4" t="str">
        <f>INDEX(Departments[dept_name],MATCH(Sales[[#This Row],[dept_no]],Departments[dept_no],0))</f>
        <v>Automotive</v>
      </c>
      <c r="K1088" s="4" t="str">
        <f>CONCATENATE(Sales[[#This Row],[region]],Sales[[#This Row],[storetype]])</f>
        <v>1B</v>
      </c>
      <c r="L1088" s="4">
        <f>INDEX(RegionStoreCount[Store Count],MATCH(Sales[[#This Row],[RegionStoretype]],RegionStoreCount[Region/Type],0))</f>
        <v>5</v>
      </c>
      <c r="M1088" s="4">
        <f>AND(Sales[[#This Row],[date]]&lt;=TY_YTDMax,Sales[[#This Row],[date]]&gt;=TY_YTDMin)*Sales[[#This Row],[sales]]</f>
        <v>0</v>
      </c>
      <c r="N1088" s="4">
        <f>AND(Sales[[#This Row],[date]]&lt;=LY_YTDMax,Sales[[#This Row],[date]]&gt;=LY_YTDMin)*Sales[[#This Row],[sales]]</f>
        <v>28269.884399999999</v>
      </c>
      <c r="O1088" s="4">
        <f>AND(Sales[[#This Row],[date]]&gt;=YoY_Min,Sales[[#This Row],[date]]&lt;=TY_YTDMax)*(Sales[[#This Row],[sales]]/Sales[[#This Row],[sqft]])</f>
        <v>0</v>
      </c>
      <c r="P1088" s="4">
        <f>SUMIF(Sales[RegionStoretype],Sales[[#This Row],[RegionStoretype]],Sales[YoY_SSF])/Sales[[#This Row],[Region_TypeCount]]</f>
        <v>68.518982968140051</v>
      </c>
    </row>
    <row r="1089" spans="1:16" x14ac:dyDescent="0.25">
      <c r="A1089" s="1">
        <v>42776</v>
      </c>
      <c r="B1089">
        <v>9</v>
      </c>
      <c r="C1089">
        <v>9</v>
      </c>
      <c r="D1089">
        <v>23306.3963</v>
      </c>
      <c r="E1089">
        <f>INDEX(Stores[region],MATCH(Sales[[#This Row],[store_no]],Stores[store_no],0))</f>
        <v>1</v>
      </c>
      <c r="F1089" t="str">
        <f>INDEX(Stores[storetype],MATCH(Sales[[#This Row],[store_no]],Stores[store_no],0))</f>
        <v>B</v>
      </c>
      <c r="G1089" t="str">
        <f>INDEX(Stores[location_city],MATCH(Sales[[#This Row],[store_no]],Stores[store_no],0))</f>
        <v>Columbus</v>
      </c>
      <c r="H1089" t="str">
        <f>INDEX(Stores[location_state],MATCH(Sales[[#This Row],[store_no]],Stores[store_no],0))</f>
        <v>Ohio</v>
      </c>
      <c r="I1089">
        <f>INDEX(Stores[sqft],MATCH(Sales[[#This Row],[store_no]],Stores[store_no],0))</f>
        <v>221800</v>
      </c>
      <c r="J1089" s="4" t="str">
        <f>INDEX(Departments[dept_name],MATCH(Sales[[#This Row],[dept_no]],Departments[dept_no],0))</f>
        <v>Garden</v>
      </c>
      <c r="K1089" s="4" t="str">
        <f>CONCATENATE(Sales[[#This Row],[region]],Sales[[#This Row],[storetype]])</f>
        <v>1B</v>
      </c>
      <c r="L1089" s="4">
        <f>INDEX(RegionStoreCount[Store Count],MATCH(Sales[[#This Row],[RegionStoretype]],RegionStoreCount[Region/Type],0))</f>
        <v>5</v>
      </c>
      <c r="M1089" s="4">
        <f>AND(Sales[[#This Row],[date]]&lt;=TY_YTDMax,Sales[[#This Row],[date]]&gt;=TY_YTDMin)*Sales[[#This Row],[sales]]</f>
        <v>0</v>
      </c>
      <c r="N1089" s="4">
        <f>AND(Sales[[#This Row],[date]]&lt;=LY_YTDMax,Sales[[#This Row],[date]]&gt;=LY_YTDMin)*Sales[[#This Row],[sales]]</f>
        <v>23306.3963</v>
      </c>
      <c r="O1089" s="4">
        <f>AND(Sales[[#This Row],[date]]&gt;=YoY_Min,Sales[[#This Row],[date]]&lt;=TY_YTDMax)*(Sales[[#This Row],[sales]]/Sales[[#This Row],[sqft]])</f>
        <v>0</v>
      </c>
      <c r="P1089" s="4">
        <f>SUMIF(Sales[RegionStoretype],Sales[[#This Row],[RegionStoretype]],Sales[YoY_SSF])/Sales[[#This Row],[Region_TypeCount]]</f>
        <v>68.518982968140051</v>
      </c>
    </row>
    <row r="1090" spans="1:16" x14ac:dyDescent="0.25">
      <c r="A1090" s="1">
        <v>42776</v>
      </c>
      <c r="B1090">
        <v>10</v>
      </c>
      <c r="C1090">
        <v>2</v>
      </c>
      <c r="D1090">
        <v>40026.250400000004</v>
      </c>
      <c r="E1090">
        <f>INDEX(Stores[region],MATCH(Sales[[#This Row],[store_no]],Stores[store_no],0))</f>
        <v>1</v>
      </c>
      <c r="F1090" t="str">
        <f>INDEX(Stores[storetype],MATCH(Sales[[#This Row],[store_no]],Stores[store_no],0))</f>
        <v>B</v>
      </c>
      <c r="G1090" t="str">
        <f>INDEX(Stores[location_city],MATCH(Sales[[#This Row],[store_no]],Stores[store_no],0))</f>
        <v>Traverse City</v>
      </c>
      <c r="H1090" t="str">
        <f>INDEX(Stores[location_state],MATCH(Sales[[#This Row],[store_no]],Stores[store_no],0))</f>
        <v>Michigan</v>
      </c>
      <c r="I1090">
        <f>INDEX(Stores[sqft],MATCH(Sales[[#This Row],[store_no]],Stores[store_no],0))</f>
        <v>158200</v>
      </c>
      <c r="J1090" s="4" t="str">
        <f>INDEX(Departments[dept_name],MATCH(Sales[[#This Row],[dept_no]],Departments[dept_no],0))</f>
        <v>Baby</v>
      </c>
      <c r="K1090" s="4" t="str">
        <f>CONCATENATE(Sales[[#This Row],[region]],Sales[[#This Row],[storetype]])</f>
        <v>1B</v>
      </c>
      <c r="L1090" s="4">
        <f>INDEX(RegionStoreCount[Store Count],MATCH(Sales[[#This Row],[RegionStoretype]],RegionStoreCount[Region/Type],0))</f>
        <v>5</v>
      </c>
      <c r="M1090" s="4">
        <f>AND(Sales[[#This Row],[date]]&lt;=TY_YTDMax,Sales[[#This Row],[date]]&gt;=TY_YTDMin)*Sales[[#This Row],[sales]]</f>
        <v>0</v>
      </c>
      <c r="N1090" s="4">
        <f>AND(Sales[[#This Row],[date]]&lt;=LY_YTDMax,Sales[[#This Row],[date]]&gt;=LY_YTDMin)*Sales[[#This Row],[sales]]</f>
        <v>40026.250400000004</v>
      </c>
      <c r="O1090" s="4">
        <f>AND(Sales[[#This Row],[date]]&gt;=YoY_Min,Sales[[#This Row],[date]]&lt;=TY_YTDMax)*(Sales[[#This Row],[sales]]/Sales[[#This Row],[sqft]])</f>
        <v>0</v>
      </c>
      <c r="P1090" s="4">
        <f>SUMIF(Sales[RegionStoretype],Sales[[#This Row],[RegionStoretype]],Sales[YoY_SSF])/Sales[[#This Row],[Region_TypeCount]]</f>
        <v>68.518982968140051</v>
      </c>
    </row>
    <row r="1091" spans="1:16" x14ac:dyDescent="0.25">
      <c r="A1091" s="1">
        <v>42776</v>
      </c>
      <c r="B1091">
        <v>11</v>
      </c>
      <c r="C1091">
        <v>1</v>
      </c>
      <c r="D1091">
        <v>52463.934900000007</v>
      </c>
      <c r="E1091">
        <f>INDEX(Stores[region],MATCH(Sales[[#This Row],[store_no]],Stores[store_no],0))</f>
        <v>1</v>
      </c>
      <c r="F1091" t="str">
        <f>INDEX(Stores[storetype],MATCH(Sales[[#This Row],[store_no]],Stores[store_no],0))</f>
        <v>A</v>
      </c>
      <c r="G1091" t="str">
        <f>INDEX(Stores[location_city],MATCH(Sales[[#This Row],[store_no]],Stores[store_no],0))</f>
        <v>Cleveland</v>
      </c>
      <c r="H1091" t="str">
        <f>INDEX(Stores[location_state],MATCH(Sales[[#This Row],[store_no]],Stores[store_no],0))</f>
        <v>Ohio</v>
      </c>
      <c r="I1091">
        <f>INDEX(Stores[sqft],MATCH(Sales[[#This Row],[store_no]],Stores[store_no],0))</f>
        <v>192400</v>
      </c>
      <c r="J1091" s="4" t="str">
        <f>INDEX(Departments[dept_name],MATCH(Sales[[#This Row],[dept_no]],Departments[dept_no],0))</f>
        <v>Automotive</v>
      </c>
      <c r="K1091" s="4" t="str">
        <f>CONCATENATE(Sales[[#This Row],[region]],Sales[[#This Row],[storetype]])</f>
        <v>1A</v>
      </c>
      <c r="L1091" s="4">
        <f>INDEX(RegionStoreCount[Store Count],MATCH(Sales[[#This Row],[RegionStoretype]],RegionStoreCount[Region/Type],0))</f>
        <v>5</v>
      </c>
      <c r="M1091" s="4">
        <f>AND(Sales[[#This Row],[date]]&lt;=TY_YTDMax,Sales[[#This Row],[date]]&gt;=TY_YTDMin)*Sales[[#This Row],[sales]]</f>
        <v>0</v>
      </c>
      <c r="N1091" s="4">
        <f>AND(Sales[[#This Row],[date]]&lt;=LY_YTDMax,Sales[[#This Row],[date]]&gt;=LY_YTDMin)*Sales[[#This Row],[sales]]</f>
        <v>52463.934900000007</v>
      </c>
      <c r="O1091" s="4">
        <f>AND(Sales[[#This Row],[date]]&gt;=YoY_Min,Sales[[#This Row],[date]]&lt;=TY_YTDMax)*(Sales[[#This Row],[sales]]/Sales[[#This Row],[sqft]])</f>
        <v>0</v>
      </c>
      <c r="P1091" s="4">
        <f>SUMIF(Sales[RegionStoretype],Sales[[#This Row],[RegionStoretype]],Sales[YoY_SSF])/Sales[[#This Row],[Region_TypeCount]]</f>
        <v>59.469551530910678</v>
      </c>
    </row>
    <row r="1092" spans="1:16" x14ac:dyDescent="0.25">
      <c r="A1092" s="1">
        <v>42776</v>
      </c>
      <c r="B1092">
        <v>11</v>
      </c>
      <c r="C1092">
        <v>2</v>
      </c>
      <c r="D1092">
        <v>30655.914099999998</v>
      </c>
      <c r="E1092">
        <f>INDEX(Stores[region],MATCH(Sales[[#This Row],[store_no]],Stores[store_no],0))</f>
        <v>1</v>
      </c>
      <c r="F1092" t="str">
        <f>INDEX(Stores[storetype],MATCH(Sales[[#This Row],[store_no]],Stores[store_no],0))</f>
        <v>A</v>
      </c>
      <c r="G1092" t="str">
        <f>INDEX(Stores[location_city],MATCH(Sales[[#This Row],[store_no]],Stores[store_no],0))</f>
        <v>Cleveland</v>
      </c>
      <c r="H1092" t="str">
        <f>INDEX(Stores[location_state],MATCH(Sales[[#This Row],[store_no]],Stores[store_no],0))</f>
        <v>Ohio</v>
      </c>
      <c r="I1092">
        <f>INDEX(Stores[sqft],MATCH(Sales[[#This Row],[store_no]],Stores[store_no],0))</f>
        <v>192400</v>
      </c>
      <c r="J1092" s="4" t="str">
        <f>INDEX(Departments[dept_name],MATCH(Sales[[#This Row],[dept_no]],Departments[dept_no],0))</f>
        <v>Baby</v>
      </c>
      <c r="K1092" s="4" t="str">
        <f>CONCATENATE(Sales[[#This Row],[region]],Sales[[#This Row],[storetype]])</f>
        <v>1A</v>
      </c>
      <c r="L1092" s="4">
        <f>INDEX(RegionStoreCount[Store Count],MATCH(Sales[[#This Row],[RegionStoretype]],RegionStoreCount[Region/Type],0))</f>
        <v>5</v>
      </c>
      <c r="M1092" s="4">
        <f>AND(Sales[[#This Row],[date]]&lt;=TY_YTDMax,Sales[[#This Row],[date]]&gt;=TY_YTDMin)*Sales[[#This Row],[sales]]</f>
        <v>0</v>
      </c>
      <c r="N1092" s="4">
        <f>AND(Sales[[#This Row],[date]]&lt;=LY_YTDMax,Sales[[#This Row],[date]]&gt;=LY_YTDMin)*Sales[[#This Row],[sales]]</f>
        <v>30655.914099999998</v>
      </c>
      <c r="O1092" s="4">
        <f>AND(Sales[[#This Row],[date]]&gt;=YoY_Min,Sales[[#This Row],[date]]&lt;=TY_YTDMax)*(Sales[[#This Row],[sales]]/Sales[[#This Row],[sqft]])</f>
        <v>0</v>
      </c>
      <c r="P1092" s="4">
        <f>SUMIF(Sales[RegionStoretype],Sales[[#This Row],[RegionStoretype]],Sales[YoY_SSF])/Sales[[#This Row],[Region_TypeCount]]</f>
        <v>59.469551530910678</v>
      </c>
    </row>
    <row r="1093" spans="1:16" x14ac:dyDescent="0.25">
      <c r="A1093" s="1">
        <v>42776</v>
      </c>
      <c r="B1093">
        <v>11</v>
      </c>
      <c r="C1093">
        <v>10</v>
      </c>
      <c r="D1093">
        <v>28825.645600000003</v>
      </c>
      <c r="E1093">
        <f>INDEX(Stores[region],MATCH(Sales[[#This Row],[store_no]],Stores[store_no],0))</f>
        <v>1</v>
      </c>
      <c r="F1093" t="str">
        <f>INDEX(Stores[storetype],MATCH(Sales[[#This Row],[store_no]],Stores[store_no],0))</f>
        <v>A</v>
      </c>
      <c r="G1093" t="str">
        <f>INDEX(Stores[location_city],MATCH(Sales[[#This Row],[store_no]],Stores[store_no],0))</f>
        <v>Cleveland</v>
      </c>
      <c r="H1093" t="str">
        <f>INDEX(Stores[location_state],MATCH(Sales[[#This Row],[store_no]],Stores[store_no],0))</f>
        <v>Ohio</v>
      </c>
      <c r="I1093">
        <f>INDEX(Stores[sqft],MATCH(Sales[[#This Row],[store_no]],Stores[store_no],0))</f>
        <v>192400</v>
      </c>
      <c r="J1093" s="4" t="str">
        <f>INDEX(Departments[dept_name],MATCH(Sales[[#This Row],[dept_no]],Departments[dept_no],0))</f>
        <v>Health</v>
      </c>
      <c r="K1093" s="4" t="str">
        <f>CONCATENATE(Sales[[#This Row],[region]],Sales[[#This Row],[storetype]])</f>
        <v>1A</v>
      </c>
      <c r="L1093" s="4">
        <f>INDEX(RegionStoreCount[Store Count],MATCH(Sales[[#This Row],[RegionStoretype]],RegionStoreCount[Region/Type],0))</f>
        <v>5</v>
      </c>
      <c r="M1093" s="4">
        <f>AND(Sales[[#This Row],[date]]&lt;=TY_YTDMax,Sales[[#This Row],[date]]&gt;=TY_YTDMin)*Sales[[#This Row],[sales]]</f>
        <v>0</v>
      </c>
      <c r="N1093" s="4">
        <f>AND(Sales[[#This Row],[date]]&lt;=LY_YTDMax,Sales[[#This Row],[date]]&gt;=LY_YTDMin)*Sales[[#This Row],[sales]]</f>
        <v>28825.645600000003</v>
      </c>
      <c r="O1093" s="4">
        <f>AND(Sales[[#This Row],[date]]&gt;=YoY_Min,Sales[[#This Row],[date]]&lt;=TY_YTDMax)*(Sales[[#This Row],[sales]]/Sales[[#This Row],[sqft]])</f>
        <v>0</v>
      </c>
      <c r="P1093" s="4">
        <f>SUMIF(Sales[RegionStoretype],Sales[[#This Row],[RegionStoretype]],Sales[YoY_SSF])/Sales[[#This Row],[Region_TypeCount]]</f>
        <v>59.469551530910678</v>
      </c>
    </row>
    <row r="1094" spans="1:16" x14ac:dyDescent="0.25">
      <c r="A1094" s="1">
        <v>42776</v>
      </c>
      <c r="B1094">
        <v>11</v>
      </c>
      <c r="C1094">
        <v>14</v>
      </c>
      <c r="D1094">
        <v>30660.240599999997</v>
      </c>
      <c r="E1094">
        <f>INDEX(Stores[region],MATCH(Sales[[#This Row],[store_no]],Stores[store_no],0))</f>
        <v>1</v>
      </c>
      <c r="F1094" t="str">
        <f>INDEX(Stores[storetype],MATCH(Sales[[#This Row],[store_no]],Stores[store_no],0))</f>
        <v>A</v>
      </c>
      <c r="G1094" t="str">
        <f>INDEX(Stores[location_city],MATCH(Sales[[#This Row],[store_no]],Stores[store_no],0))</f>
        <v>Cleveland</v>
      </c>
      <c r="H1094" t="str">
        <f>INDEX(Stores[location_state],MATCH(Sales[[#This Row],[store_no]],Stores[store_no],0))</f>
        <v>Ohio</v>
      </c>
      <c r="I1094">
        <f>INDEX(Stores[sqft],MATCH(Sales[[#This Row],[store_no]],Stores[store_no],0))</f>
        <v>192400</v>
      </c>
      <c r="J1094" s="4" t="str">
        <f>INDEX(Departments[dept_name],MATCH(Sales[[#This Row],[dept_no]],Departments[dept_no],0))</f>
        <v>Movies</v>
      </c>
      <c r="K1094" s="4" t="str">
        <f>CONCATENATE(Sales[[#This Row],[region]],Sales[[#This Row],[storetype]])</f>
        <v>1A</v>
      </c>
      <c r="L1094" s="4">
        <f>INDEX(RegionStoreCount[Store Count],MATCH(Sales[[#This Row],[RegionStoretype]],RegionStoreCount[Region/Type],0))</f>
        <v>5</v>
      </c>
      <c r="M1094" s="4">
        <f>AND(Sales[[#This Row],[date]]&lt;=TY_YTDMax,Sales[[#This Row],[date]]&gt;=TY_YTDMin)*Sales[[#This Row],[sales]]</f>
        <v>0</v>
      </c>
      <c r="N1094" s="4">
        <f>AND(Sales[[#This Row],[date]]&lt;=LY_YTDMax,Sales[[#This Row],[date]]&gt;=LY_YTDMin)*Sales[[#This Row],[sales]]</f>
        <v>30660.240599999997</v>
      </c>
      <c r="O1094" s="4">
        <f>AND(Sales[[#This Row],[date]]&gt;=YoY_Min,Sales[[#This Row],[date]]&lt;=TY_YTDMax)*(Sales[[#This Row],[sales]]/Sales[[#This Row],[sqft]])</f>
        <v>0</v>
      </c>
      <c r="P1094" s="4">
        <f>SUMIF(Sales[RegionStoretype],Sales[[#This Row],[RegionStoretype]],Sales[YoY_SSF])/Sales[[#This Row],[Region_TypeCount]]</f>
        <v>59.469551530910678</v>
      </c>
    </row>
    <row r="1095" spans="1:16" x14ac:dyDescent="0.25">
      <c r="A1095" s="1">
        <v>42776</v>
      </c>
      <c r="B1095">
        <v>12</v>
      </c>
      <c r="C1095">
        <v>15</v>
      </c>
      <c r="D1095">
        <v>103960.5612</v>
      </c>
      <c r="E1095">
        <f>INDEX(Stores[region],MATCH(Sales[[#This Row],[store_no]],Stores[store_no],0))</f>
        <v>2</v>
      </c>
      <c r="F1095" t="str">
        <f>INDEX(Stores[storetype],MATCH(Sales[[#This Row],[store_no]],Stores[store_no],0))</f>
        <v>B</v>
      </c>
      <c r="G1095" t="str">
        <f>INDEX(Stores[location_city],MATCH(Sales[[#This Row],[store_no]],Stores[store_no],0))</f>
        <v>Indianapolis</v>
      </c>
      <c r="H1095" t="str">
        <f>INDEX(Stores[location_state],MATCH(Sales[[#This Row],[store_no]],Stores[store_no],0))</f>
        <v>Indiana</v>
      </c>
      <c r="I1095">
        <f>INDEX(Stores[sqft],MATCH(Sales[[#This Row],[store_no]],Stores[store_no],0))</f>
        <v>120800</v>
      </c>
      <c r="J1095" s="4" t="str">
        <f>INDEX(Departments[dept_name],MATCH(Sales[[#This Row],[dept_no]],Departments[dept_no],0))</f>
        <v>Music</v>
      </c>
      <c r="K1095" s="4" t="str">
        <f>CONCATENATE(Sales[[#This Row],[region]],Sales[[#This Row],[storetype]])</f>
        <v>2B</v>
      </c>
      <c r="L1095" s="4">
        <f>INDEX(RegionStoreCount[Store Count],MATCH(Sales[[#This Row],[RegionStoretype]],RegionStoreCount[Region/Type],0))</f>
        <v>6</v>
      </c>
      <c r="M1095" s="4">
        <f>AND(Sales[[#This Row],[date]]&lt;=TY_YTDMax,Sales[[#This Row],[date]]&gt;=TY_YTDMin)*Sales[[#This Row],[sales]]</f>
        <v>0</v>
      </c>
      <c r="N1095" s="4">
        <f>AND(Sales[[#This Row],[date]]&lt;=LY_YTDMax,Sales[[#This Row],[date]]&gt;=LY_YTDMin)*Sales[[#This Row],[sales]]</f>
        <v>103960.5612</v>
      </c>
      <c r="O1095" s="4">
        <f>AND(Sales[[#This Row],[date]]&gt;=YoY_Min,Sales[[#This Row],[date]]&lt;=TY_YTDMax)*(Sales[[#This Row],[sales]]/Sales[[#This Row],[sqft]])</f>
        <v>0</v>
      </c>
      <c r="P1095" s="4">
        <f>SUMIF(Sales[RegionStoretype],Sales[[#This Row],[RegionStoretype]],Sales[YoY_SSF])/Sales[[#This Row],[Region_TypeCount]]</f>
        <v>58.393757732919049</v>
      </c>
    </row>
    <row r="1096" spans="1:16" x14ac:dyDescent="0.25">
      <c r="A1096" s="1">
        <v>42776</v>
      </c>
      <c r="B1096">
        <v>13</v>
      </c>
      <c r="C1096">
        <v>7</v>
      </c>
      <c r="D1096">
        <v>40416.398499999996</v>
      </c>
      <c r="E1096">
        <f>INDEX(Stores[region],MATCH(Sales[[#This Row],[store_no]],Stores[store_no],0))</f>
        <v>3</v>
      </c>
      <c r="F1096" t="str">
        <f>INDEX(Stores[storetype],MATCH(Sales[[#This Row],[store_no]],Stores[store_no],0))</f>
        <v>A</v>
      </c>
      <c r="G1096" t="str">
        <f>INDEX(Stores[location_city],MATCH(Sales[[#This Row],[store_no]],Stores[store_no],0))</f>
        <v>Overland Park</v>
      </c>
      <c r="H1096" t="str">
        <f>INDEX(Stores[location_state],MATCH(Sales[[#This Row],[store_no]],Stores[store_no],0))</f>
        <v>Kansas</v>
      </c>
      <c r="I1096">
        <f>INDEX(Stores[sqft],MATCH(Sales[[#This Row],[store_no]],Stores[store_no],0))</f>
        <v>201000</v>
      </c>
      <c r="J1096" s="4" t="str">
        <f>INDEX(Departments[dept_name],MATCH(Sales[[#This Row],[dept_no]],Departments[dept_no],0))</f>
        <v>Electronics</v>
      </c>
      <c r="K1096" s="4" t="str">
        <f>CONCATENATE(Sales[[#This Row],[region]],Sales[[#This Row],[storetype]])</f>
        <v>3A</v>
      </c>
      <c r="L1096" s="4">
        <f>INDEX(RegionStoreCount[Store Count],MATCH(Sales[[#This Row],[RegionStoretype]],RegionStoreCount[Region/Type],0))</f>
        <v>9</v>
      </c>
      <c r="M1096" s="4">
        <f>AND(Sales[[#This Row],[date]]&lt;=TY_YTDMax,Sales[[#This Row],[date]]&gt;=TY_YTDMin)*Sales[[#This Row],[sales]]</f>
        <v>0</v>
      </c>
      <c r="N1096" s="4">
        <f>AND(Sales[[#This Row],[date]]&lt;=LY_YTDMax,Sales[[#This Row],[date]]&gt;=LY_YTDMin)*Sales[[#This Row],[sales]]</f>
        <v>40416.398499999996</v>
      </c>
      <c r="O1096" s="4">
        <f>AND(Sales[[#This Row],[date]]&gt;=YoY_Min,Sales[[#This Row],[date]]&lt;=TY_YTDMax)*(Sales[[#This Row],[sales]]/Sales[[#This Row],[sqft]])</f>
        <v>0</v>
      </c>
      <c r="P1096" s="4">
        <f>SUMIF(Sales[RegionStoretype],Sales[[#This Row],[RegionStoretype]],Sales[YoY_SSF])/Sales[[#This Row],[Region_TypeCount]]</f>
        <v>53.603836561720975</v>
      </c>
    </row>
    <row r="1097" spans="1:16" x14ac:dyDescent="0.25">
      <c r="A1097" s="1">
        <v>42776</v>
      </c>
      <c r="B1097">
        <v>13</v>
      </c>
      <c r="C1097">
        <v>10</v>
      </c>
      <c r="D1097">
        <v>20078.0052</v>
      </c>
      <c r="E1097">
        <f>INDEX(Stores[region],MATCH(Sales[[#This Row],[store_no]],Stores[store_no],0))</f>
        <v>3</v>
      </c>
      <c r="F1097" t="str">
        <f>INDEX(Stores[storetype],MATCH(Sales[[#This Row],[store_no]],Stores[store_no],0))</f>
        <v>A</v>
      </c>
      <c r="G1097" t="str">
        <f>INDEX(Stores[location_city],MATCH(Sales[[#This Row],[store_no]],Stores[store_no],0))</f>
        <v>Overland Park</v>
      </c>
      <c r="H1097" t="str">
        <f>INDEX(Stores[location_state],MATCH(Sales[[#This Row],[store_no]],Stores[store_no],0))</f>
        <v>Kansas</v>
      </c>
      <c r="I1097">
        <f>INDEX(Stores[sqft],MATCH(Sales[[#This Row],[store_no]],Stores[store_no],0))</f>
        <v>201000</v>
      </c>
      <c r="J1097" s="4" t="str">
        <f>INDEX(Departments[dept_name],MATCH(Sales[[#This Row],[dept_no]],Departments[dept_no],0))</f>
        <v>Health</v>
      </c>
      <c r="K1097" s="4" t="str">
        <f>CONCATENATE(Sales[[#This Row],[region]],Sales[[#This Row],[storetype]])</f>
        <v>3A</v>
      </c>
      <c r="L1097" s="4">
        <f>INDEX(RegionStoreCount[Store Count],MATCH(Sales[[#This Row],[RegionStoretype]],RegionStoreCount[Region/Type],0))</f>
        <v>9</v>
      </c>
      <c r="M1097" s="4">
        <f>AND(Sales[[#This Row],[date]]&lt;=TY_YTDMax,Sales[[#This Row],[date]]&gt;=TY_YTDMin)*Sales[[#This Row],[sales]]</f>
        <v>0</v>
      </c>
      <c r="N1097" s="4">
        <f>AND(Sales[[#This Row],[date]]&lt;=LY_YTDMax,Sales[[#This Row],[date]]&gt;=LY_YTDMin)*Sales[[#This Row],[sales]]</f>
        <v>20078.0052</v>
      </c>
      <c r="O1097" s="4">
        <f>AND(Sales[[#This Row],[date]]&gt;=YoY_Min,Sales[[#This Row],[date]]&lt;=TY_YTDMax)*(Sales[[#This Row],[sales]]/Sales[[#This Row],[sqft]])</f>
        <v>0</v>
      </c>
      <c r="P1097" s="4">
        <f>SUMIF(Sales[RegionStoretype],Sales[[#This Row],[RegionStoretype]],Sales[YoY_SSF])/Sales[[#This Row],[Region_TypeCount]]</f>
        <v>53.603836561720975</v>
      </c>
    </row>
    <row r="1098" spans="1:16" x14ac:dyDescent="0.25">
      <c r="A1098" s="1">
        <v>42776</v>
      </c>
      <c r="B1098">
        <v>13</v>
      </c>
      <c r="C1098">
        <v>12</v>
      </c>
      <c r="D1098">
        <v>83578.08660000001</v>
      </c>
      <c r="E1098">
        <f>INDEX(Stores[region],MATCH(Sales[[#This Row],[store_no]],Stores[store_no],0))</f>
        <v>3</v>
      </c>
      <c r="F1098" t="str">
        <f>INDEX(Stores[storetype],MATCH(Sales[[#This Row],[store_no]],Stores[store_no],0))</f>
        <v>A</v>
      </c>
      <c r="G1098" t="str">
        <f>INDEX(Stores[location_city],MATCH(Sales[[#This Row],[store_no]],Stores[store_no],0))</f>
        <v>Overland Park</v>
      </c>
      <c r="H1098" t="str">
        <f>INDEX(Stores[location_state],MATCH(Sales[[#This Row],[store_no]],Stores[store_no],0))</f>
        <v>Kansas</v>
      </c>
      <c r="I1098">
        <f>INDEX(Stores[sqft],MATCH(Sales[[#This Row],[store_no]],Stores[store_no],0))</f>
        <v>201000</v>
      </c>
      <c r="J1098" s="4" t="str">
        <f>INDEX(Departments[dept_name],MATCH(Sales[[#This Row],[dept_no]],Departments[dept_no],0))</f>
        <v>Jewelery</v>
      </c>
      <c r="K1098" s="4" t="str">
        <f>CONCATENATE(Sales[[#This Row],[region]],Sales[[#This Row],[storetype]])</f>
        <v>3A</v>
      </c>
      <c r="L1098" s="4">
        <f>INDEX(RegionStoreCount[Store Count],MATCH(Sales[[#This Row],[RegionStoretype]],RegionStoreCount[Region/Type],0))</f>
        <v>9</v>
      </c>
      <c r="M1098" s="4">
        <f>AND(Sales[[#This Row],[date]]&lt;=TY_YTDMax,Sales[[#This Row],[date]]&gt;=TY_YTDMin)*Sales[[#This Row],[sales]]</f>
        <v>0</v>
      </c>
      <c r="N1098" s="4">
        <f>AND(Sales[[#This Row],[date]]&lt;=LY_YTDMax,Sales[[#This Row],[date]]&gt;=LY_YTDMin)*Sales[[#This Row],[sales]]</f>
        <v>83578.08660000001</v>
      </c>
      <c r="O1098" s="4">
        <f>AND(Sales[[#This Row],[date]]&gt;=YoY_Min,Sales[[#This Row],[date]]&lt;=TY_YTDMax)*(Sales[[#This Row],[sales]]/Sales[[#This Row],[sqft]])</f>
        <v>0</v>
      </c>
      <c r="P1098" s="4">
        <f>SUMIF(Sales[RegionStoretype],Sales[[#This Row],[RegionStoretype]],Sales[YoY_SSF])/Sales[[#This Row],[Region_TypeCount]]</f>
        <v>53.603836561720975</v>
      </c>
    </row>
    <row r="1099" spans="1:16" x14ac:dyDescent="0.25">
      <c r="A1099" s="1">
        <v>42776</v>
      </c>
      <c r="B1099">
        <v>14</v>
      </c>
      <c r="C1099">
        <v>7</v>
      </c>
      <c r="D1099">
        <v>5897.5067999999992</v>
      </c>
      <c r="E1099">
        <f>INDEX(Stores[region],MATCH(Sales[[#This Row],[store_no]],Stores[store_no],0))</f>
        <v>3</v>
      </c>
      <c r="F1099" t="str">
        <f>INDEX(Stores[storetype],MATCH(Sales[[#This Row],[store_no]],Stores[store_no],0))</f>
        <v>A</v>
      </c>
      <c r="G1099" t="str">
        <f>INDEX(Stores[location_city],MATCH(Sales[[#This Row],[store_no]],Stores[store_no],0))</f>
        <v>Bismarck</v>
      </c>
      <c r="H1099" t="str">
        <f>INDEX(Stores[location_state],MATCH(Sales[[#This Row],[store_no]],Stores[store_no],0))</f>
        <v>North Dakota</v>
      </c>
      <c r="I1099">
        <f>INDEX(Stores[sqft],MATCH(Sales[[#This Row],[store_no]],Stores[store_no],0))</f>
        <v>96400</v>
      </c>
      <c r="J1099" s="4" t="str">
        <f>INDEX(Departments[dept_name],MATCH(Sales[[#This Row],[dept_no]],Departments[dept_no],0))</f>
        <v>Electronics</v>
      </c>
      <c r="K1099" s="4" t="str">
        <f>CONCATENATE(Sales[[#This Row],[region]],Sales[[#This Row],[storetype]])</f>
        <v>3A</v>
      </c>
      <c r="L1099" s="4">
        <f>INDEX(RegionStoreCount[Store Count],MATCH(Sales[[#This Row],[RegionStoretype]],RegionStoreCount[Region/Type],0))</f>
        <v>9</v>
      </c>
      <c r="M1099" s="4">
        <f>AND(Sales[[#This Row],[date]]&lt;=TY_YTDMax,Sales[[#This Row],[date]]&gt;=TY_YTDMin)*Sales[[#This Row],[sales]]</f>
        <v>0</v>
      </c>
      <c r="N1099" s="4">
        <f>AND(Sales[[#This Row],[date]]&lt;=LY_YTDMax,Sales[[#This Row],[date]]&gt;=LY_YTDMin)*Sales[[#This Row],[sales]]</f>
        <v>5897.5067999999992</v>
      </c>
      <c r="O1099" s="4">
        <f>AND(Sales[[#This Row],[date]]&gt;=YoY_Min,Sales[[#This Row],[date]]&lt;=TY_YTDMax)*(Sales[[#This Row],[sales]]/Sales[[#This Row],[sqft]])</f>
        <v>0</v>
      </c>
      <c r="P1099" s="4">
        <f>SUMIF(Sales[RegionStoretype],Sales[[#This Row],[RegionStoretype]],Sales[YoY_SSF])/Sales[[#This Row],[Region_TypeCount]]</f>
        <v>53.603836561720975</v>
      </c>
    </row>
    <row r="1100" spans="1:16" x14ac:dyDescent="0.25">
      <c r="A1100" s="1">
        <v>42776</v>
      </c>
      <c r="B1100">
        <v>14</v>
      </c>
      <c r="C1100">
        <v>20</v>
      </c>
      <c r="D1100">
        <v>121374.598</v>
      </c>
      <c r="E1100">
        <f>INDEX(Stores[region],MATCH(Sales[[#This Row],[store_no]],Stores[store_no],0))</f>
        <v>3</v>
      </c>
      <c r="F1100" t="str">
        <f>INDEX(Stores[storetype],MATCH(Sales[[#This Row],[store_no]],Stores[store_no],0))</f>
        <v>A</v>
      </c>
      <c r="G1100" t="str">
        <f>INDEX(Stores[location_city],MATCH(Sales[[#This Row],[store_no]],Stores[store_no],0))</f>
        <v>Bismarck</v>
      </c>
      <c r="H1100" t="str">
        <f>INDEX(Stores[location_state],MATCH(Sales[[#This Row],[store_no]],Stores[store_no],0))</f>
        <v>North Dakota</v>
      </c>
      <c r="I1100">
        <f>INDEX(Stores[sqft],MATCH(Sales[[#This Row],[store_no]],Stores[store_no],0))</f>
        <v>96400</v>
      </c>
      <c r="J1100" s="4" t="str">
        <f>INDEX(Departments[dept_name],MATCH(Sales[[#This Row],[dept_no]],Departments[dept_no],0))</f>
        <v>Toys</v>
      </c>
      <c r="K1100" s="4" t="str">
        <f>CONCATENATE(Sales[[#This Row],[region]],Sales[[#This Row],[storetype]])</f>
        <v>3A</v>
      </c>
      <c r="L1100" s="4">
        <f>INDEX(RegionStoreCount[Store Count],MATCH(Sales[[#This Row],[RegionStoretype]],RegionStoreCount[Region/Type],0))</f>
        <v>9</v>
      </c>
      <c r="M1100" s="4">
        <f>AND(Sales[[#This Row],[date]]&lt;=TY_YTDMax,Sales[[#This Row],[date]]&gt;=TY_YTDMin)*Sales[[#This Row],[sales]]</f>
        <v>0</v>
      </c>
      <c r="N1100" s="4">
        <f>AND(Sales[[#This Row],[date]]&lt;=LY_YTDMax,Sales[[#This Row],[date]]&gt;=LY_YTDMin)*Sales[[#This Row],[sales]]</f>
        <v>121374.598</v>
      </c>
      <c r="O1100" s="4">
        <f>AND(Sales[[#This Row],[date]]&gt;=YoY_Min,Sales[[#This Row],[date]]&lt;=TY_YTDMax)*(Sales[[#This Row],[sales]]/Sales[[#This Row],[sqft]])</f>
        <v>0</v>
      </c>
      <c r="P1100" s="4">
        <f>SUMIF(Sales[RegionStoretype],Sales[[#This Row],[RegionStoretype]],Sales[YoY_SSF])/Sales[[#This Row],[Region_TypeCount]]</f>
        <v>53.603836561720975</v>
      </c>
    </row>
    <row r="1101" spans="1:16" x14ac:dyDescent="0.25">
      <c r="A1101" s="1">
        <v>42776</v>
      </c>
      <c r="B1101">
        <v>15</v>
      </c>
      <c r="C1101">
        <v>1</v>
      </c>
      <c r="D1101">
        <v>13884.7508</v>
      </c>
      <c r="E1101">
        <f>INDEX(Stores[region],MATCH(Sales[[#This Row],[store_no]],Stores[store_no],0))</f>
        <v>2</v>
      </c>
      <c r="F1101" t="str">
        <f>INDEX(Stores[storetype],MATCH(Sales[[#This Row],[store_no]],Stores[store_no],0))</f>
        <v>B</v>
      </c>
      <c r="G1101" t="str">
        <f>INDEX(Stores[location_city],MATCH(Sales[[#This Row],[store_no]],Stores[store_no],0))</f>
        <v>Rochester</v>
      </c>
      <c r="H1101" t="str">
        <f>INDEX(Stores[location_state],MATCH(Sales[[#This Row],[store_no]],Stores[store_no],0))</f>
        <v>Minnesota</v>
      </c>
      <c r="I1101">
        <f>INDEX(Stores[sqft],MATCH(Sales[[#This Row],[store_no]],Stores[store_no],0))</f>
        <v>128100</v>
      </c>
      <c r="J1101" s="4" t="str">
        <f>INDEX(Departments[dept_name],MATCH(Sales[[#This Row],[dept_no]],Departments[dept_no],0))</f>
        <v>Automotive</v>
      </c>
      <c r="K1101" s="4" t="str">
        <f>CONCATENATE(Sales[[#This Row],[region]],Sales[[#This Row],[storetype]])</f>
        <v>2B</v>
      </c>
      <c r="L1101" s="4">
        <f>INDEX(RegionStoreCount[Store Count],MATCH(Sales[[#This Row],[RegionStoretype]],RegionStoreCount[Region/Type],0))</f>
        <v>6</v>
      </c>
      <c r="M1101" s="4">
        <f>AND(Sales[[#This Row],[date]]&lt;=TY_YTDMax,Sales[[#This Row],[date]]&gt;=TY_YTDMin)*Sales[[#This Row],[sales]]</f>
        <v>0</v>
      </c>
      <c r="N1101" s="4">
        <f>AND(Sales[[#This Row],[date]]&lt;=LY_YTDMax,Sales[[#This Row],[date]]&gt;=LY_YTDMin)*Sales[[#This Row],[sales]]</f>
        <v>13884.7508</v>
      </c>
      <c r="O1101" s="4">
        <f>AND(Sales[[#This Row],[date]]&gt;=YoY_Min,Sales[[#This Row],[date]]&lt;=TY_YTDMax)*(Sales[[#This Row],[sales]]/Sales[[#This Row],[sqft]])</f>
        <v>0</v>
      </c>
      <c r="P1101" s="4">
        <f>SUMIF(Sales[RegionStoretype],Sales[[#This Row],[RegionStoretype]],Sales[YoY_SSF])/Sales[[#This Row],[Region_TypeCount]]</f>
        <v>58.393757732919049</v>
      </c>
    </row>
    <row r="1102" spans="1:16" x14ac:dyDescent="0.25">
      <c r="A1102" s="1">
        <v>42776</v>
      </c>
      <c r="B1102">
        <v>15</v>
      </c>
      <c r="C1102">
        <v>8</v>
      </c>
      <c r="D1102">
        <v>43957.716400000005</v>
      </c>
      <c r="E1102">
        <f>INDEX(Stores[region],MATCH(Sales[[#This Row],[store_no]],Stores[store_no],0))</f>
        <v>2</v>
      </c>
      <c r="F1102" t="str">
        <f>INDEX(Stores[storetype],MATCH(Sales[[#This Row],[store_no]],Stores[store_no],0))</f>
        <v>B</v>
      </c>
      <c r="G1102" t="str">
        <f>INDEX(Stores[location_city],MATCH(Sales[[#This Row],[store_no]],Stores[store_no],0))</f>
        <v>Rochester</v>
      </c>
      <c r="H1102" t="str">
        <f>INDEX(Stores[location_state],MATCH(Sales[[#This Row],[store_no]],Stores[store_no],0))</f>
        <v>Minnesota</v>
      </c>
      <c r="I1102">
        <f>INDEX(Stores[sqft],MATCH(Sales[[#This Row],[store_no]],Stores[store_no],0))</f>
        <v>128100</v>
      </c>
      <c r="J1102" s="4" t="str">
        <f>INDEX(Departments[dept_name],MATCH(Sales[[#This Row],[dept_no]],Departments[dept_no],0))</f>
        <v>Games</v>
      </c>
      <c r="K1102" s="4" t="str">
        <f>CONCATENATE(Sales[[#This Row],[region]],Sales[[#This Row],[storetype]])</f>
        <v>2B</v>
      </c>
      <c r="L1102" s="4">
        <f>INDEX(RegionStoreCount[Store Count],MATCH(Sales[[#This Row],[RegionStoretype]],RegionStoreCount[Region/Type],0))</f>
        <v>6</v>
      </c>
      <c r="M1102" s="4">
        <f>AND(Sales[[#This Row],[date]]&lt;=TY_YTDMax,Sales[[#This Row],[date]]&gt;=TY_YTDMin)*Sales[[#This Row],[sales]]</f>
        <v>0</v>
      </c>
      <c r="N1102" s="4">
        <f>AND(Sales[[#This Row],[date]]&lt;=LY_YTDMax,Sales[[#This Row],[date]]&gt;=LY_YTDMin)*Sales[[#This Row],[sales]]</f>
        <v>43957.716400000005</v>
      </c>
      <c r="O1102" s="4">
        <f>AND(Sales[[#This Row],[date]]&gt;=YoY_Min,Sales[[#This Row],[date]]&lt;=TY_YTDMax)*(Sales[[#This Row],[sales]]/Sales[[#This Row],[sqft]])</f>
        <v>0</v>
      </c>
      <c r="P1102" s="4">
        <f>SUMIF(Sales[RegionStoretype],Sales[[#This Row],[RegionStoretype]],Sales[YoY_SSF])/Sales[[#This Row],[Region_TypeCount]]</f>
        <v>58.393757732919049</v>
      </c>
    </row>
    <row r="1103" spans="1:16" x14ac:dyDescent="0.25">
      <c r="A1103" s="1">
        <v>42776</v>
      </c>
      <c r="B1103">
        <v>15</v>
      </c>
      <c r="C1103">
        <v>10</v>
      </c>
      <c r="D1103">
        <v>59803.743000000002</v>
      </c>
      <c r="E1103">
        <f>INDEX(Stores[region],MATCH(Sales[[#This Row],[store_no]],Stores[store_no],0))</f>
        <v>2</v>
      </c>
      <c r="F1103" t="str">
        <f>INDEX(Stores[storetype],MATCH(Sales[[#This Row],[store_no]],Stores[store_no],0))</f>
        <v>B</v>
      </c>
      <c r="G1103" t="str">
        <f>INDEX(Stores[location_city],MATCH(Sales[[#This Row],[store_no]],Stores[store_no],0))</f>
        <v>Rochester</v>
      </c>
      <c r="H1103" t="str">
        <f>INDEX(Stores[location_state],MATCH(Sales[[#This Row],[store_no]],Stores[store_no],0))</f>
        <v>Minnesota</v>
      </c>
      <c r="I1103">
        <f>INDEX(Stores[sqft],MATCH(Sales[[#This Row],[store_no]],Stores[store_no],0))</f>
        <v>128100</v>
      </c>
      <c r="J1103" s="4" t="str">
        <f>INDEX(Departments[dept_name],MATCH(Sales[[#This Row],[dept_no]],Departments[dept_no],0))</f>
        <v>Health</v>
      </c>
      <c r="K1103" s="4" t="str">
        <f>CONCATENATE(Sales[[#This Row],[region]],Sales[[#This Row],[storetype]])</f>
        <v>2B</v>
      </c>
      <c r="L1103" s="4">
        <f>INDEX(RegionStoreCount[Store Count],MATCH(Sales[[#This Row],[RegionStoretype]],RegionStoreCount[Region/Type],0))</f>
        <v>6</v>
      </c>
      <c r="M1103" s="4">
        <f>AND(Sales[[#This Row],[date]]&lt;=TY_YTDMax,Sales[[#This Row],[date]]&gt;=TY_YTDMin)*Sales[[#This Row],[sales]]</f>
        <v>0</v>
      </c>
      <c r="N1103" s="4">
        <f>AND(Sales[[#This Row],[date]]&lt;=LY_YTDMax,Sales[[#This Row],[date]]&gt;=LY_YTDMin)*Sales[[#This Row],[sales]]</f>
        <v>59803.743000000002</v>
      </c>
      <c r="O1103" s="4">
        <f>AND(Sales[[#This Row],[date]]&gt;=YoY_Min,Sales[[#This Row],[date]]&lt;=TY_YTDMax)*(Sales[[#This Row],[sales]]/Sales[[#This Row],[sqft]])</f>
        <v>0</v>
      </c>
      <c r="P1103" s="4">
        <f>SUMIF(Sales[RegionStoretype],Sales[[#This Row],[RegionStoretype]],Sales[YoY_SSF])/Sales[[#This Row],[Region_TypeCount]]</f>
        <v>58.393757732919049</v>
      </c>
    </row>
    <row r="1104" spans="1:16" x14ac:dyDescent="0.25">
      <c r="A1104" s="1">
        <v>42776</v>
      </c>
      <c r="B1104">
        <v>15</v>
      </c>
      <c r="C1104">
        <v>15</v>
      </c>
      <c r="D1104">
        <v>20612.6247</v>
      </c>
      <c r="E1104">
        <f>INDEX(Stores[region],MATCH(Sales[[#This Row],[store_no]],Stores[store_no],0))</f>
        <v>2</v>
      </c>
      <c r="F1104" t="str">
        <f>INDEX(Stores[storetype],MATCH(Sales[[#This Row],[store_no]],Stores[store_no],0))</f>
        <v>B</v>
      </c>
      <c r="G1104" t="str">
        <f>INDEX(Stores[location_city],MATCH(Sales[[#This Row],[store_no]],Stores[store_no],0))</f>
        <v>Rochester</v>
      </c>
      <c r="H1104" t="str">
        <f>INDEX(Stores[location_state],MATCH(Sales[[#This Row],[store_no]],Stores[store_no],0))</f>
        <v>Minnesota</v>
      </c>
      <c r="I1104">
        <f>INDEX(Stores[sqft],MATCH(Sales[[#This Row],[store_no]],Stores[store_no],0))</f>
        <v>128100</v>
      </c>
      <c r="J1104" s="4" t="str">
        <f>INDEX(Departments[dept_name],MATCH(Sales[[#This Row],[dept_no]],Departments[dept_no],0))</f>
        <v>Music</v>
      </c>
      <c r="K1104" s="4" t="str">
        <f>CONCATENATE(Sales[[#This Row],[region]],Sales[[#This Row],[storetype]])</f>
        <v>2B</v>
      </c>
      <c r="L1104" s="4">
        <f>INDEX(RegionStoreCount[Store Count],MATCH(Sales[[#This Row],[RegionStoretype]],RegionStoreCount[Region/Type],0))</f>
        <v>6</v>
      </c>
      <c r="M1104" s="4">
        <f>AND(Sales[[#This Row],[date]]&lt;=TY_YTDMax,Sales[[#This Row],[date]]&gt;=TY_YTDMin)*Sales[[#This Row],[sales]]</f>
        <v>0</v>
      </c>
      <c r="N1104" s="4">
        <f>AND(Sales[[#This Row],[date]]&lt;=LY_YTDMax,Sales[[#This Row],[date]]&gt;=LY_YTDMin)*Sales[[#This Row],[sales]]</f>
        <v>20612.6247</v>
      </c>
      <c r="O1104" s="4">
        <f>AND(Sales[[#This Row],[date]]&gt;=YoY_Min,Sales[[#This Row],[date]]&lt;=TY_YTDMax)*(Sales[[#This Row],[sales]]/Sales[[#This Row],[sqft]])</f>
        <v>0</v>
      </c>
      <c r="P1104" s="4">
        <f>SUMIF(Sales[RegionStoretype],Sales[[#This Row],[RegionStoretype]],Sales[YoY_SSF])/Sales[[#This Row],[Region_TypeCount]]</f>
        <v>58.393757732919049</v>
      </c>
    </row>
    <row r="1105" spans="1:16" x14ac:dyDescent="0.25">
      <c r="A1105" s="1">
        <v>42776</v>
      </c>
      <c r="B1105">
        <v>15</v>
      </c>
      <c r="C1105">
        <v>20</v>
      </c>
      <c r="D1105">
        <v>61591.107799999998</v>
      </c>
      <c r="E1105">
        <f>INDEX(Stores[region],MATCH(Sales[[#This Row],[store_no]],Stores[store_no],0))</f>
        <v>2</v>
      </c>
      <c r="F1105" t="str">
        <f>INDEX(Stores[storetype],MATCH(Sales[[#This Row],[store_no]],Stores[store_no],0))</f>
        <v>B</v>
      </c>
      <c r="G1105" t="str">
        <f>INDEX(Stores[location_city],MATCH(Sales[[#This Row],[store_no]],Stores[store_no],0))</f>
        <v>Rochester</v>
      </c>
      <c r="H1105" t="str">
        <f>INDEX(Stores[location_state],MATCH(Sales[[#This Row],[store_no]],Stores[store_no],0))</f>
        <v>Minnesota</v>
      </c>
      <c r="I1105">
        <f>INDEX(Stores[sqft],MATCH(Sales[[#This Row],[store_no]],Stores[store_no],0))</f>
        <v>128100</v>
      </c>
      <c r="J1105" s="4" t="str">
        <f>INDEX(Departments[dept_name],MATCH(Sales[[#This Row],[dept_no]],Departments[dept_no],0))</f>
        <v>Toys</v>
      </c>
      <c r="K1105" s="4" t="str">
        <f>CONCATENATE(Sales[[#This Row],[region]],Sales[[#This Row],[storetype]])</f>
        <v>2B</v>
      </c>
      <c r="L1105" s="4">
        <f>INDEX(RegionStoreCount[Store Count],MATCH(Sales[[#This Row],[RegionStoretype]],RegionStoreCount[Region/Type],0))</f>
        <v>6</v>
      </c>
      <c r="M1105" s="4">
        <f>AND(Sales[[#This Row],[date]]&lt;=TY_YTDMax,Sales[[#This Row],[date]]&gt;=TY_YTDMin)*Sales[[#This Row],[sales]]</f>
        <v>0</v>
      </c>
      <c r="N1105" s="4">
        <f>AND(Sales[[#This Row],[date]]&lt;=LY_YTDMax,Sales[[#This Row],[date]]&gt;=LY_YTDMin)*Sales[[#This Row],[sales]]</f>
        <v>61591.107799999998</v>
      </c>
      <c r="O1105" s="4">
        <f>AND(Sales[[#This Row],[date]]&gt;=YoY_Min,Sales[[#This Row],[date]]&lt;=TY_YTDMax)*(Sales[[#This Row],[sales]]/Sales[[#This Row],[sqft]])</f>
        <v>0</v>
      </c>
      <c r="P1105" s="4">
        <f>SUMIF(Sales[RegionStoretype],Sales[[#This Row],[RegionStoretype]],Sales[YoY_SSF])/Sales[[#This Row],[Region_TypeCount]]</f>
        <v>58.393757732919049</v>
      </c>
    </row>
    <row r="1106" spans="1:16" x14ac:dyDescent="0.25">
      <c r="A1106" s="1">
        <v>42776</v>
      </c>
      <c r="B1106">
        <v>16</v>
      </c>
      <c r="C1106">
        <v>6</v>
      </c>
      <c r="D1106">
        <v>31395.786200000002</v>
      </c>
      <c r="E1106">
        <f>INDEX(Stores[region],MATCH(Sales[[#This Row],[store_no]],Stores[store_no],0))</f>
        <v>2</v>
      </c>
      <c r="F1106" t="str">
        <f>INDEX(Stores[storetype],MATCH(Sales[[#This Row],[store_no]],Stores[store_no],0))</f>
        <v>B</v>
      </c>
      <c r="G1106" t="str">
        <f>INDEX(Stores[location_city],MATCH(Sales[[#This Row],[store_no]],Stores[store_no],0))</f>
        <v>Saint Paul</v>
      </c>
      <c r="H1106" t="str">
        <f>INDEX(Stores[location_state],MATCH(Sales[[#This Row],[store_no]],Stores[store_no],0))</f>
        <v>Minnesota</v>
      </c>
      <c r="I1106">
        <f>INDEX(Stores[sqft],MATCH(Sales[[#This Row],[store_no]],Stores[store_no],0))</f>
        <v>180400</v>
      </c>
      <c r="J1106" s="4" t="str">
        <f>INDEX(Departments[dept_name],MATCH(Sales[[#This Row],[dept_no]],Departments[dept_no],0))</f>
        <v>Computers</v>
      </c>
      <c r="K1106" s="4" t="str">
        <f>CONCATENATE(Sales[[#This Row],[region]],Sales[[#This Row],[storetype]])</f>
        <v>2B</v>
      </c>
      <c r="L1106" s="4">
        <f>INDEX(RegionStoreCount[Store Count],MATCH(Sales[[#This Row],[RegionStoretype]],RegionStoreCount[Region/Type],0))</f>
        <v>6</v>
      </c>
      <c r="M1106" s="4">
        <f>AND(Sales[[#This Row],[date]]&lt;=TY_YTDMax,Sales[[#This Row],[date]]&gt;=TY_YTDMin)*Sales[[#This Row],[sales]]</f>
        <v>0</v>
      </c>
      <c r="N1106" s="4">
        <f>AND(Sales[[#This Row],[date]]&lt;=LY_YTDMax,Sales[[#This Row],[date]]&gt;=LY_YTDMin)*Sales[[#This Row],[sales]]</f>
        <v>31395.786200000002</v>
      </c>
      <c r="O1106" s="4">
        <f>AND(Sales[[#This Row],[date]]&gt;=YoY_Min,Sales[[#This Row],[date]]&lt;=TY_YTDMax)*(Sales[[#This Row],[sales]]/Sales[[#This Row],[sqft]])</f>
        <v>0</v>
      </c>
      <c r="P1106" s="4">
        <f>SUMIF(Sales[RegionStoretype],Sales[[#This Row],[RegionStoretype]],Sales[YoY_SSF])/Sales[[#This Row],[Region_TypeCount]]</f>
        <v>58.393757732919049</v>
      </c>
    </row>
    <row r="1107" spans="1:16" x14ac:dyDescent="0.25">
      <c r="A1107" s="1">
        <v>42776</v>
      </c>
      <c r="B1107">
        <v>16</v>
      </c>
      <c r="C1107">
        <v>11</v>
      </c>
      <c r="D1107">
        <v>118817.9075</v>
      </c>
      <c r="E1107">
        <f>INDEX(Stores[region],MATCH(Sales[[#This Row],[store_no]],Stores[store_no],0))</f>
        <v>2</v>
      </c>
      <c r="F1107" t="str">
        <f>INDEX(Stores[storetype],MATCH(Sales[[#This Row],[store_no]],Stores[store_no],0))</f>
        <v>B</v>
      </c>
      <c r="G1107" t="str">
        <f>INDEX(Stores[location_city],MATCH(Sales[[#This Row],[store_no]],Stores[store_no],0))</f>
        <v>Saint Paul</v>
      </c>
      <c r="H1107" t="str">
        <f>INDEX(Stores[location_state],MATCH(Sales[[#This Row],[store_no]],Stores[store_no],0))</f>
        <v>Minnesota</v>
      </c>
      <c r="I1107">
        <f>INDEX(Stores[sqft],MATCH(Sales[[#This Row],[store_no]],Stores[store_no],0))</f>
        <v>180400</v>
      </c>
      <c r="J1107" s="4" t="str">
        <f>INDEX(Departments[dept_name],MATCH(Sales[[#This Row],[dept_no]],Departments[dept_no],0))</f>
        <v>Home</v>
      </c>
      <c r="K1107" s="4" t="str">
        <f>CONCATENATE(Sales[[#This Row],[region]],Sales[[#This Row],[storetype]])</f>
        <v>2B</v>
      </c>
      <c r="L1107" s="4">
        <f>INDEX(RegionStoreCount[Store Count],MATCH(Sales[[#This Row],[RegionStoretype]],RegionStoreCount[Region/Type],0))</f>
        <v>6</v>
      </c>
      <c r="M1107" s="4">
        <f>AND(Sales[[#This Row],[date]]&lt;=TY_YTDMax,Sales[[#This Row],[date]]&gt;=TY_YTDMin)*Sales[[#This Row],[sales]]</f>
        <v>0</v>
      </c>
      <c r="N1107" s="4">
        <f>AND(Sales[[#This Row],[date]]&lt;=LY_YTDMax,Sales[[#This Row],[date]]&gt;=LY_YTDMin)*Sales[[#This Row],[sales]]</f>
        <v>118817.9075</v>
      </c>
      <c r="O1107" s="4">
        <f>AND(Sales[[#This Row],[date]]&gt;=YoY_Min,Sales[[#This Row],[date]]&lt;=TY_YTDMax)*(Sales[[#This Row],[sales]]/Sales[[#This Row],[sqft]])</f>
        <v>0</v>
      </c>
      <c r="P1107" s="4">
        <f>SUMIF(Sales[RegionStoretype],Sales[[#This Row],[RegionStoretype]],Sales[YoY_SSF])/Sales[[#This Row],[Region_TypeCount]]</f>
        <v>58.393757732919049</v>
      </c>
    </row>
    <row r="1108" spans="1:16" x14ac:dyDescent="0.25">
      <c r="A1108" s="1">
        <v>42776</v>
      </c>
      <c r="B1108">
        <v>17</v>
      </c>
      <c r="C1108">
        <v>4</v>
      </c>
      <c r="D1108">
        <v>37190.501199999999</v>
      </c>
      <c r="E1108">
        <f>INDEX(Stores[region],MATCH(Sales[[#This Row],[store_no]],Stores[store_no],0))</f>
        <v>3</v>
      </c>
      <c r="F1108" t="str">
        <f>INDEX(Stores[storetype],MATCH(Sales[[#This Row],[store_no]],Stores[store_no],0))</f>
        <v>B</v>
      </c>
      <c r="G1108" t="str">
        <f>INDEX(Stores[location_city],MATCH(Sales[[#This Row],[store_no]],Stores[store_no],0))</f>
        <v>Fargo</v>
      </c>
      <c r="H1108" t="str">
        <f>INDEX(Stores[location_state],MATCH(Sales[[#This Row],[store_no]],Stores[store_no],0))</f>
        <v>North Dakota</v>
      </c>
      <c r="I1108">
        <f>INDEX(Stores[sqft],MATCH(Sales[[#This Row],[store_no]],Stores[store_no],0))</f>
        <v>211600</v>
      </c>
      <c r="J1108" s="4" t="str">
        <f>INDEX(Departments[dept_name],MATCH(Sales[[#This Row],[dept_no]],Departments[dept_no],0))</f>
        <v>Books</v>
      </c>
      <c r="K1108" s="4" t="str">
        <f>CONCATENATE(Sales[[#This Row],[region]],Sales[[#This Row],[storetype]])</f>
        <v>3B</v>
      </c>
      <c r="L1108" s="4">
        <f>INDEX(RegionStoreCount[Store Count],MATCH(Sales[[#This Row],[RegionStoretype]],RegionStoreCount[Region/Type],0))</f>
        <v>4</v>
      </c>
      <c r="M1108" s="4">
        <f>AND(Sales[[#This Row],[date]]&lt;=TY_YTDMax,Sales[[#This Row],[date]]&gt;=TY_YTDMin)*Sales[[#This Row],[sales]]</f>
        <v>0</v>
      </c>
      <c r="N1108" s="4">
        <f>AND(Sales[[#This Row],[date]]&lt;=LY_YTDMax,Sales[[#This Row],[date]]&gt;=LY_YTDMin)*Sales[[#This Row],[sales]]</f>
        <v>37190.501199999999</v>
      </c>
      <c r="O1108" s="4">
        <f>AND(Sales[[#This Row],[date]]&gt;=YoY_Min,Sales[[#This Row],[date]]&lt;=TY_YTDMax)*(Sales[[#This Row],[sales]]/Sales[[#This Row],[sqft]])</f>
        <v>0</v>
      </c>
      <c r="P1108" s="4">
        <f>SUMIF(Sales[RegionStoretype],Sales[[#This Row],[RegionStoretype]],Sales[YoY_SSF])/Sales[[#This Row],[Region_TypeCount]]</f>
        <v>58.312187288105562</v>
      </c>
    </row>
    <row r="1109" spans="1:16" x14ac:dyDescent="0.25">
      <c r="A1109" s="1">
        <v>42776</v>
      </c>
      <c r="B1109">
        <v>17</v>
      </c>
      <c r="C1109">
        <v>9</v>
      </c>
      <c r="D1109">
        <v>2523.8564999999999</v>
      </c>
      <c r="E1109">
        <f>INDEX(Stores[region],MATCH(Sales[[#This Row],[store_no]],Stores[store_no],0))</f>
        <v>3</v>
      </c>
      <c r="F1109" t="str">
        <f>INDEX(Stores[storetype],MATCH(Sales[[#This Row],[store_no]],Stores[store_no],0))</f>
        <v>B</v>
      </c>
      <c r="G1109" t="str">
        <f>INDEX(Stores[location_city],MATCH(Sales[[#This Row],[store_no]],Stores[store_no],0))</f>
        <v>Fargo</v>
      </c>
      <c r="H1109" t="str">
        <f>INDEX(Stores[location_state],MATCH(Sales[[#This Row],[store_no]],Stores[store_no],0))</f>
        <v>North Dakota</v>
      </c>
      <c r="I1109">
        <f>INDEX(Stores[sqft],MATCH(Sales[[#This Row],[store_no]],Stores[store_no],0))</f>
        <v>211600</v>
      </c>
      <c r="J1109" s="4" t="str">
        <f>INDEX(Departments[dept_name],MATCH(Sales[[#This Row],[dept_no]],Departments[dept_no],0))</f>
        <v>Garden</v>
      </c>
      <c r="K1109" s="4" t="str">
        <f>CONCATENATE(Sales[[#This Row],[region]],Sales[[#This Row],[storetype]])</f>
        <v>3B</v>
      </c>
      <c r="L1109" s="4">
        <f>INDEX(RegionStoreCount[Store Count],MATCH(Sales[[#This Row],[RegionStoretype]],RegionStoreCount[Region/Type],0))</f>
        <v>4</v>
      </c>
      <c r="M1109" s="4">
        <f>AND(Sales[[#This Row],[date]]&lt;=TY_YTDMax,Sales[[#This Row],[date]]&gt;=TY_YTDMin)*Sales[[#This Row],[sales]]</f>
        <v>0</v>
      </c>
      <c r="N1109" s="4">
        <f>AND(Sales[[#This Row],[date]]&lt;=LY_YTDMax,Sales[[#This Row],[date]]&gt;=LY_YTDMin)*Sales[[#This Row],[sales]]</f>
        <v>2523.8564999999999</v>
      </c>
      <c r="O1109" s="4">
        <f>AND(Sales[[#This Row],[date]]&gt;=YoY_Min,Sales[[#This Row],[date]]&lt;=TY_YTDMax)*(Sales[[#This Row],[sales]]/Sales[[#This Row],[sqft]])</f>
        <v>0</v>
      </c>
      <c r="P1109" s="4">
        <f>SUMIF(Sales[RegionStoretype],Sales[[#This Row],[RegionStoretype]],Sales[YoY_SSF])/Sales[[#This Row],[Region_TypeCount]]</f>
        <v>58.312187288105562</v>
      </c>
    </row>
    <row r="1110" spans="1:16" x14ac:dyDescent="0.25">
      <c r="A1110" s="1">
        <v>42776</v>
      </c>
      <c r="B1110">
        <v>17</v>
      </c>
      <c r="C1110">
        <v>16</v>
      </c>
      <c r="D1110">
        <v>96280.908200000005</v>
      </c>
      <c r="E1110">
        <f>INDEX(Stores[region],MATCH(Sales[[#This Row],[store_no]],Stores[store_no],0))</f>
        <v>3</v>
      </c>
      <c r="F1110" t="str">
        <f>INDEX(Stores[storetype],MATCH(Sales[[#This Row],[store_no]],Stores[store_no],0))</f>
        <v>B</v>
      </c>
      <c r="G1110" t="str">
        <f>INDEX(Stores[location_city],MATCH(Sales[[#This Row],[store_no]],Stores[store_no],0))</f>
        <v>Fargo</v>
      </c>
      <c r="H1110" t="str">
        <f>INDEX(Stores[location_state],MATCH(Sales[[#This Row],[store_no]],Stores[store_no],0))</f>
        <v>North Dakota</v>
      </c>
      <c r="I1110">
        <f>INDEX(Stores[sqft],MATCH(Sales[[#This Row],[store_no]],Stores[store_no],0))</f>
        <v>211600</v>
      </c>
      <c r="J1110" s="4" t="str">
        <f>INDEX(Departments[dept_name],MATCH(Sales[[#This Row],[dept_no]],Departments[dept_no],0))</f>
        <v>Outdoors</v>
      </c>
      <c r="K1110" s="4" t="str">
        <f>CONCATENATE(Sales[[#This Row],[region]],Sales[[#This Row],[storetype]])</f>
        <v>3B</v>
      </c>
      <c r="L1110" s="4">
        <f>INDEX(RegionStoreCount[Store Count],MATCH(Sales[[#This Row],[RegionStoretype]],RegionStoreCount[Region/Type],0))</f>
        <v>4</v>
      </c>
      <c r="M1110" s="4">
        <f>AND(Sales[[#This Row],[date]]&lt;=TY_YTDMax,Sales[[#This Row],[date]]&gt;=TY_YTDMin)*Sales[[#This Row],[sales]]</f>
        <v>0</v>
      </c>
      <c r="N1110" s="4">
        <f>AND(Sales[[#This Row],[date]]&lt;=LY_YTDMax,Sales[[#This Row],[date]]&gt;=LY_YTDMin)*Sales[[#This Row],[sales]]</f>
        <v>96280.908200000005</v>
      </c>
      <c r="O1110" s="4">
        <f>AND(Sales[[#This Row],[date]]&gt;=YoY_Min,Sales[[#This Row],[date]]&lt;=TY_YTDMax)*(Sales[[#This Row],[sales]]/Sales[[#This Row],[sqft]])</f>
        <v>0</v>
      </c>
      <c r="P1110" s="4">
        <f>SUMIF(Sales[RegionStoretype],Sales[[#This Row],[RegionStoretype]],Sales[YoY_SSF])/Sales[[#This Row],[Region_TypeCount]]</f>
        <v>58.312187288105562</v>
      </c>
    </row>
    <row r="1111" spans="1:16" x14ac:dyDescent="0.25">
      <c r="A1111" s="1">
        <v>42776</v>
      </c>
      <c r="B1111">
        <v>17</v>
      </c>
      <c r="C1111">
        <v>19</v>
      </c>
      <c r="D1111">
        <v>38786.212500000001</v>
      </c>
      <c r="E1111">
        <f>INDEX(Stores[region],MATCH(Sales[[#This Row],[store_no]],Stores[store_no],0))</f>
        <v>3</v>
      </c>
      <c r="F1111" t="str">
        <f>INDEX(Stores[storetype],MATCH(Sales[[#This Row],[store_no]],Stores[store_no],0))</f>
        <v>B</v>
      </c>
      <c r="G1111" t="str">
        <f>INDEX(Stores[location_city],MATCH(Sales[[#This Row],[store_no]],Stores[store_no],0))</f>
        <v>Fargo</v>
      </c>
      <c r="H1111" t="str">
        <f>INDEX(Stores[location_state],MATCH(Sales[[#This Row],[store_no]],Stores[store_no],0))</f>
        <v>North Dakota</v>
      </c>
      <c r="I1111">
        <f>INDEX(Stores[sqft],MATCH(Sales[[#This Row],[store_no]],Stores[store_no],0))</f>
        <v>211600</v>
      </c>
      <c r="J1111" s="4" t="str">
        <f>INDEX(Departments[dept_name],MATCH(Sales[[#This Row],[dept_no]],Departments[dept_no],0))</f>
        <v>Tools</v>
      </c>
      <c r="K1111" s="4" t="str">
        <f>CONCATENATE(Sales[[#This Row],[region]],Sales[[#This Row],[storetype]])</f>
        <v>3B</v>
      </c>
      <c r="L1111" s="4">
        <f>INDEX(RegionStoreCount[Store Count],MATCH(Sales[[#This Row],[RegionStoretype]],RegionStoreCount[Region/Type],0))</f>
        <v>4</v>
      </c>
      <c r="M1111" s="4">
        <f>AND(Sales[[#This Row],[date]]&lt;=TY_YTDMax,Sales[[#This Row],[date]]&gt;=TY_YTDMin)*Sales[[#This Row],[sales]]</f>
        <v>0</v>
      </c>
      <c r="N1111" s="4">
        <f>AND(Sales[[#This Row],[date]]&lt;=LY_YTDMax,Sales[[#This Row],[date]]&gt;=LY_YTDMin)*Sales[[#This Row],[sales]]</f>
        <v>38786.212500000001</v>
      </c>
      <c r="O1111" s="4">
        <f>AND(Sales[[#This Row],[date]]&gt;=YoY_Min,Sales[[#This Row],[date]]&lt;=TY_YTDMax)*(Sales[[#This Row],[sales]]/Sales[[#This Row],[sqft]])</f>
        <v>0</v>
      </c>
      <c r="P1111" s="4">
        <f>SUMIF(Sales[RegionStoretype],Sales[[#This Row],[RegionStoretype]],Sales[YoY_SSF])/Sales[[#This Row],[Region_TypeCount]]</f>
        <v>58.312187288105562</v>
      </c>
    </row>
    <row r="1112" spans="1:16" x14ac:dyDescent="0.25">
      <c r="A1112" s="1">
        <v>42776</v>
      </c>
      <c r="B1112">
        <v>18</v>
      </c>
      <c r="C1112">
        <v>19</v>
      </c>
      <c r="D1112">
        <v>34453.782600000006</v>
      </c>
      <c r="E1112">
        <f>INDEX(Stores[region],MATCH(Sales[[#This Row],[store_no]],Stores[store_no],0))</f>
        <v>2</v>
      </c>
      <c r="F1112" t="str">
        <f>INDEX(Stores[storetype],MATCH(Sales[[#This Row],[store_no]],Stores[store_no],0))</f>
        <v>B</v>
      </c>
      <c r="G1112" t="str">
        <f>INDEX(Stores[location_city],MATCH(Sales[[#This Row],[store_no]],Stores[store_no],0))</f>
        <v>Chicago</v>
      </c>
      <c r="H1112" t="str">
        <f>INDEX(Stores[location_state],MATCH(Sales[[#This Row],[store_no]],Stores[store_no],0))</f>
        <v>Illinois</v>
      </c>
      <c r="I1112">
        <f>INDEX(Stores[sqft],MATCH(Sales[[#This Row],[store_no]],Stores[store_no],0))</f>
        <v>120700</v>
      </c>
      <c r="J1112" s="4" t="str">
        <f>INDEX(Departments[dept_name],MATCH(Sales[[#This Row],[dept_no]],Departments[dept_no],0))</f>
        <v>Tools</v>
      </c>
      <c r="K1112" s="4" t="str">
        <f>CONCATENATE(Sales[[#This Row],[region]],Sales[[#This Row],[storetype]])</f>
        <v>2B</v>
      </c>
      <c r="L1112" s="4">
        <f>INDEX(RegionStoreCount[Store Count],MATCH(Sales[[#This Row],[RegionStoretype]],RegionStoreCount[Region/Type],0))</f>
        <v>6</v>
      </c>
      <c r="M1112" s="4">
        <f>AND(Sales[[#This Row],[date]]&lt;=TY_YTDMax,Sales[[#This Row],[date]]&gt;=TY_YTDMin)*Sales[[#This Row],[sales]]</f>
        <v>0</v>
      </c>
      <c r="N1112" s="4">
        <f>AND(Sales[[#This Row],[date]]&lt;=LY_YTDMax,Sales[[#This Row],[date]]&gt;=LY_YTDMin)*Sales[[#This Row],[sales]]</f>
        <v>34453.782600000006</v>
      </c>
      <c r="O1112" s="4">
        <f>AND(Sales[[#This Row],[date]]&gt;=YoY_Min,Sales[[#This Row],[date]]&lt;=TY_YTDMax)*(Sales[[#This Row],[sales]]/Sales[[#This Row],[sqft]])</f>
        <v>0</v>
      </c>
      <c r="P1112" s="4">
        <f>SUMIF(Sales[RegionStoretype],Sales[[#This Row],[RegionStoretype]],Sales[YoY_SSF])/Sales[[#This Row],[Region_TypeCount]]</f>
        <v>58.393757732919049</v>
      </c>
    </row>
    <row r="1113" spans="1:16" x14ac:dyDescent="0.25">
      <c r="A1113" s="1">
        <v>42776</v>
      </c>
      <c r="B1113">
        <v>19</v>
      </c>
      <c r="C1113">
        <v>17</v>
      </c>
      <c r="D1113">
        <v>62906.264199999998</v>
      </c>
      <c r="E1113">
        <f>INDEX(Stores[region],MATCH(Sales[[#This Row],[store_no]],Stores[store_no],0))</f>
        <v>3</v>
      </c>
      <c r="F1113" t="str">
        <f>INDEX(Stores[storetype],MATCH(Sales[[#This Row],[store_no]],Stores[store_no],0))</f>
        <v>A</v>
      </c>
      <c r="G1113" t="str">
        <f>INDEX(Stores[location_city],MATCH(Sales[[#This Row],[store_no]],Stores[store_no],0))</f>
        <v>Des Moines</v>
      </c>
      <c r="H1113" t="str">
        <f>INDEX(Stores[location_state],MATCH(Sales[[#This Row],[store_no]],Stores[store_no],0))</f>
        <v>Iowa</v>
      </c>
      <c r="I1113">
        <f>INDEX(Stores[sqft],MATCH(Sales[[#This Row],[store_no]],Stores[store_no],0))</f>
        <v>197600</v>
      </c>
      <c r="J1113" s="4" t="str">
        <f>INDEX(Departments[dept_name],MATCH(Sales[[#This Row],[dept_no]],Departments[dept_no],0))</f>
        <v>Shoes</v>
      </c>
      <c r="K1113" s="4" t="str">
        <f>CONCATENATE(Sales[[#This Row],[region]],Sales[[#This Row],[storetype]])</f>
        <v>3A</v>
      </c>
      <c r="L1113" s="4">
        <f>INDEX(RegionStoreCount[Store Count],MATCH(Sales[[#This Row],[RegionStoretype]],RegionStoreCount[Region/Type],0))</f>
        <v>9</v>
      </c>
      <c r="M1113" s="4">
        <f>AND(Sales[[#This Row],[date]]&lt;=TY_YTDMax,Sales[[#This Row],[date]]&gt;=TY_YTDMin)*Sales[[#This Row],[sales]]</f>
        <v>0</v>
      </c>
      <c r="N1113" s="4">
        <f>AND(Sales[[#This Row],[date]]&lt;=LY_YTDMax,Sales[[#This Row],[date]]&gt;=LY_YTDMin)*Sales[[#This Row],[sales]]</f>
        <v>62906.264199999998</v>
      </c>
      <c r="O1113" s="4">
        <f>AND(Sales[[#This Row],[date]]&gt;=YoY_Min,Sales[[#This Row],[date]]&lt;=TY_YTDMax)*(Sales[[#This Row],[sales]]/Sales[[#This Row],[sqft]])</f>
        <v>0</v>
      </c>
      <c r="P1113" s="4">
        <f>SUMIF(Sales[RegionStoretype],Sales[[#This Row],[RegionStoretype]],Sales[YoY_SSF])/Sales[[#This Row],[Region_TypeCount]]</f>
        <v>53.603836561720975</v>
      </c>
    </row>
    <row r="1114" spans="1:16" x14ac:dyDescent="0.25">
      <c r="A1114" s="1">
        <v>42776</v>
      </c>
      <c r="B1114">
        <v>21</v>
      </c>
      <c r="C1114">
        <v>3</v>
      </c>
      <c r="D1114">
        <v>143719.23060000001</v>
      </c>
      <c r="E1114">
        <f>INDEX(Stores[region],MATCH(Sales[[#This Row],[store_no]],Stores[store_no],0))</f>
        <v>2</v>
      </c>
      <c r="F1114" t="str">
        <f>INDEX(Stores[storetype],MATCH(Sales[[#This Row],[store_no]],Stores[store_no],0))</f>
        <v>B</v>
      </c>
      <c r="G1114" t="str">
        <f>INDEX(Stores[location_city],MATCH(Sales[[#This Row],[store_no]],Stores[store_no],0))</f>
        <v>Madison</v>
      </c>
      <c r="H1114" t="str">
        <f>INDEX(Stores[location_state],MATCH(Sales[[#This Row],[store_no]],Stores[store_no],0))</f>
        <v>Wisconsin</v>
      </c>
      <c r="I1114">
        <f>INDEX(Stores[sqft],MATCH(Sales[[#This Row],[store_no]],Stores[store_no],0))</f>
        <v>206400</v>
      </c>
      <c r="J1114" s="4" t="str">
        <f>INDEX(Departments[dept_name],MATCH(Sales[[#This Row],[dept_no]],Departments[dept_no],0))</f>
        <v>Beauty</v>
      </c>
      <c r="K1114" s="4" t="str">
        <f>CONCATENATE(Sales[[#This Row],[region]],Sales[[#This Row],[storetype]])</f>
        <v>2B</v>
      </c>
      <c r="L1114" s="4">
        <f>INDEX(RegionStoreCount[Store Count],MATCH(Sales[[#This Row],[RegionStoretype]],RegionStoreCount[Region/Type],0))</f>
        <v>6</v>
      </c>
      <c r="M1114" s="4">
        <f>AND(Sales[[#This Row],[date]]&lt;=TY_YTDMax,Sales[[#This Row],[date]]&gt;=TY_YTDMin)*Sales[[#This Row],[sales]]</f>
        <v>0</v>
      </c>
      <c r="N1114" s="4">
        <f>AND(Sales[[#This Row],[date]]&lt;=LY_YTDMax,Sales[[#This Row],[date]]&gt;=LY_YTDMin)*Sales[[#This Row],[sales]]</f>
        <v>143719.23060000001</v>
      </c>
      <c r="O1114" s="4">
        <f>AND(Sales[[#This Row],[date]]&gt;=YoY_Min,Sales[[#This Row],[date]]&lt;=TY_YTDMax)*(Sales[[#This Row],[sales]]/Sales[[#This Row],[sqft]])</f>
        <v>0</v>
      </c>
      <c r="P1114" s="4">
        <f>SUMIF(Sales[RegionStoretype],Sales[[#This Row],[RegionStoretype]],Sales[YoY_SSF])/Sales[[#This Row],[Region_TypeCount]]</f>
        <v>58.393757732919049</v>
      </c>
    </row>
    <row r="1115" spans="1:16" x14ac:dyDescent="0.25">
      <c r="A1115" s="1">
        <v>42776</v>
      </c>
      <c r="B1115">
        <v>21</v>
      </c>
      <c r="C1115">
        <v>6</v>
      </c>
      <c r="D1115">
        <v>71372.072199999995</v>
      </c>
      <c r="E1115">
        <f>INDEX(Stores[region],MATCH(Sales[[#This Row],[store_no]],Stores[store_no],0))</f>
        <v>2</v>
      </c>
      <c r="F1115" t="str">
        <f>INDEX(Stores[storetype],MATCH(Sales[[#This Row],[store_no]],Stores[store_no],0))</f>
        <v>B</v>
      </c>
      <c r="G1115" t="str">
        <f>INDEX(Stores[location_city],MATCH(Sales[[#This Row],[store_no]],Stores[store_no],0))</f>
        <v>Madison</v>
      </c>
      <c r="H1115" t="str">
        <f>INDEX(Stores[location_state],MATCH(Sales[[#This Row],[store_no]],Stores[store_no],0))</f>
        <v>Wisconsin</v>
      </c>
      <c r="I1115">
        <f>INDEX(Stores[sqft],MATCH(Sales[[#This Row],[store_no]],Stores[store_no],0))</f>
        <v>206400</v>
      </c>
      <c r="J1115" s="4" t="str">
        <f>INDEX(Departments[dept_name],MATCH(Sales[[#This Row],[dept_no]],Departments[dept_no],0))</f>
        <v>Computers</v>
      </c>
      <c r="K1115" s="4" t="str">
        <f>CONCATENATE(Sales[[#This Row],[region]],Sales[[#This Row],[storetype]])</f>
        <v>2B</v>
      </c>
      <c r="L1115" s="4">
        <f>INDEX(RegionStoreCount[Store Count],MATCH(Sales[[#This Row],[RegionStoretype]],RegionStoreCount[Region/Type],0))</f>
        <v>6</v>
      </c>
      <c r="M1115" s="4">
        <f>AND(Sales[[#This Row],[date]]&lt;=TY_YTDMax,Sales[[#This Row],[date]]&gt;=TY_YTDMin)*Sales[[#This Row],[sales]]</f>
        <v>0</v>
      </c>
      <c r="N1115" s="4">
        <f>AND(Sales[[#This Row],[date]]&lt;=LY_YTDMax,Sales[[#This Row],[date]]&gt;=LY_YTDMin)*Sales[[#This Row],[sales]]</f>
        <v>71372.072199999995</v>
      </c>
      <c r="O1115" s="4">
        <f>AND(Sales[[#This Row],[date]]&gt;=YoY_Min,Sales[[#This Row],[date]]&lt;=TY_YTDMax)*(Sales[[#This Row],[sales]]/Sales[[#This Row],[sqft]])</f>
        <v>0</v>
      </c>
      <c r="P1115" s="4">
        <f>SUMIF(Sales[RegionStoretype],Sales[[#This Row],[RegionStoretype]],Sales[YoY_SSF])/Sales[[#This Row],[Region_TypeCount]]</f>
        <v>58.393757732919049</v>
      </c>
    </row>
    <row r="1116" spans="1:16" x14ac:dyDescent="0.25">
      <c r="A1116" s="1">
        <v>42776</v>
      </c>
      <c r="B1116">
        <v>21</v>
      </c>
      <c r="C1116">
        <v>10</v>
      </c>
      <c r="D1116">
        <v>39177.517899999999</v>
      </c>
      <c r="E1116">
        <f>INDEX(Stores[region],MATCH(Sales[[#This Row],[store_no]],Stores[store_no],0))</f>
        <v>2</v>
      </c>
      <c r="F1116" t="str">
        <f>INDEX(Stores[storetype],MATCH(Sales[[#This Row],[store_no]],Stores[store_no],0))</f>
        <v>B</v>
      </c>
      <c r="G1116" t="str">
        <f>INDEX(Stores[location_city],MATCH(Sales[[#This Row],[store_no]],Stores[store_no],0))</f>
        <v>Madison</v>
      </c>
      <c r="H1116" t="str">
        <f>INDEX(Stores[location_state],MATCH(Sales[[#This Row],[store_no]],Stores[store_no],0))</f>
        <v>Wisconsin</v>
      </c>
      <c r="I1116">
        <f>INDEX(Stores[sqft],MATCH(Sales[[#This Row],[store_no]],Stores[store_no],0))</f>
        <v>206400</v>
      </c>
      <c r="J1116" s="4" t="str">
        <f>INDEX(Departments[dept_name],MATCH(Sales[[#This Row],[dept_no]],Departments[dept_no],0))</f>
        <v>Health</v>
      </c>
      <c r="K1116" s="4" t="str">
        <f>CONCATENATE(Sales[[#This Row],[region]],Sales[[#This Row],[storetype]])</f>
        <v>2B</v>
      </c>
      <c r="L1116" s="4">
        <f>INDEX(RegionStoreCount[Store Count],MATCH(Sales[[#This Row],[RegionStoretype]],RegionStoreCount[Region/Type],0))</f>
        <v>6</v>
      </c>
      <c r="M1116" s="4">
        <f>AND(Sales[[#This Row],[date]]&lt;=TY_YTDMax,Sales[[#This Row],[date]]&gt;=TY_YTDMin)*Sales[[#This Row],[sales]]</f>
        <v>0</v>
      </c>
      <c r="N1116" s="4">
        <f>AND(Sales[[#This Row],[date]]&lt;=LY_YTDMax,Sales[[#This Row],[date]]&gt;=LY_YTDMin)*Sales[[#This Row],[sales]]</f>
        <v>39177.517899999999</v>
      </c>
      <c r="O1116" s="4">
        <f>AND(Sales[[#This Row],[date]]&gt;=YoY_Min,Sales[[#This Row],[date]]&lt;=TY_YTDMax)*(Sales[[#This Row],[sales]]/Sales[[#This Row],[sqft]])</f>
        <v>0</v>
      </c>
      <c r="P1116" s="4">
        <f>SUMIF(Sales[RegionStoretype],Sales[[#This Row],[RegionStoretype]],Sales[YoY_SSF])/Sales[[#This Row],[Region_TypeCount]]</f>
        <v>58.393757732919049</v>
      </c>
    </row>
    <row r="1117" spans="1:16" x14ac:dyDescent="0.25">
      <c r="A1117" s="1">
        <v>42776</v>
      </c>
      <c r="B1117">
        <v>21</v>
      </c>
      <c r="C1117">
        <v>19</v>
      </c>
      <c r="D1117">
        <v>111547.02310000001</v>
      </c>
      <c r="E1117">
        <f>INDEX(Stores[region],MATCH(Sales[[#This Row],[store_no]],Stores[store_no],0))</f>
        <v>2</v>
      </c>
      <c r="F1117" t="str">
        <f>INDEX(Stores[storetype],MATCH(Sales[[#This Row],[store_no]],Stores[store_no],0))</f>
        <v>B</v>
      </c>
      <c r="G1117" t="str">
        <f>INDEX(Stores[location_city],MATCH(Sales[[#This Row],[store_no]],Stores[store_no],0))</f>
        <v>Madison</v>
      </c>
      <c r="H1117" t="str">
        <f>INDEX(Stores[location_state],MATCH(Sales[[#This Row],[store_no]],Stores[store_no],0))</f>
        <v>Wisconsin</v>
      </c>
      <c r="I1117">
        <f>INDEX(Stores[sqft],MATCH(Sales[[#This Row],[store_no]],Stores[store_no],0))</f>
        <v>206400</v>
      </c>
      <c r="J1117" s="4" t="str">
        <f>INDEX(Departments[dept_name],MATCH(Sales[[#This Row],[dept_no]],Departments[dept_no],0))</f>
        <v>Tools</v>
      </c>
      <c r="K1117" s="4" t="str">
        <f>CONCATENATE(Sales[[#This Row],[region]],Sales[[#This Row],[storetype]])</f>
        <v>2B</v>
      </c>
      <c r="L1117" s="4">
        <f>INDEX(RegionStoreCount[Store Count],MATCH(Sales[[#This Row],[RegionStoretype]],RegionStoreCount[Region/Type],0))</f>
        <v>6</v>
      </c>
      <c r="M1117" s="4">
        <f>AND(Sales[[#This Row],[date]]&lt;=TY_YTDMax,Sales[[#This Row],[date]]&gt;=TY_YTDMin)*Sales[[#This Row],[sales]]</f>
        <v>0</v>
      </c>
      <c r="N1117" s="4">
        <f>AND(Sales[[#This Row],[date]]&lt;=LY_YTDMax,Sales[[#This Row],[date]]&gt;=LY_YTDMin)*Sales[[#This Row],[sales]]</f>
        <v>111547.02310000001</v>
      </c>
      <c r="O1117" s="4">
        <f>AND(Sales[[#This Row],[date]]&gt;=YoY_Min,Sales[[#This Row],[date]]&lt;=TY_YTDMax)*(Sales[[#This Row],[sales]]/Sales[[#This Row],[sqft]])</f>
        <v>0</v>
      </c>
      <c r="P1117" s="4">
        <f>SUMIF(Sales[RegionStoretype],Sales[[#This Row],[RegionStoretype]],Sales[YoY_SSF])/Sales[[#This Row],[Region_TypeCount]]</f>
        <v>58.393757732919049</v>
      </c>
    </row>
    <row r="1118" spans="1:16" x14ac:dyDescent="0.25">
      <c r="A1118" s="1">
        <v>42776</v>
      </c>
      <c r="B1118">
        <v>22</v>
      </c>
      <c r="C1118">
        <v>11</v>
      </c>
      <c r="D1118">
        <v>42040.097800000003</v>
      </c>
      <c r="E1118">
        <f>INDEX(Stores[region],MATCH(Sales[[#This Row],[store_no]],Stores[store_no],0))</f>
        <v>3</v>
      </c>
      <c r="F1118" t="str">
        <f>INDEX(Stores[storetype],MATCH(Sales[[#This Row],[store_no]],Stores[store_no],0))</f>
        <v>B</v>
      </c>
      <c r="G1118" t="str">
        <f>INDEX(Stores[location_city],MATCH(Sales[[#This Row],[store_no]],Stores[store_no],0))</f>
        <v>Sioux Falls</v>
      </c>
      <c r="H1118" t="str">
        <f>INDEX(Stores[location_state],MATCH(Sales[[#This Row],[store_no]],Stores[store_no],0))</f>
        <v>South Dakota</v>
      </c>
      <c r="I1118">
        <f>INDEX(Stores[sqft],MATCH(Sales[[#This Row],[store_no]],Stores[store_no],0))</f>
        <v>57800</v>
      </c>
      <c r="J1118" s="4" t="str">
        <f>INDEX(Departments[dept_name],MATCH(Sales[[#This Row],[dept_no]],Departments[dept_no],0))</f>
        <v>Home</v>
      </c>
      <c r="K1118" s="4" t="str">
        <f>CONCATENATE(Sales[[#This Row],[region]],Sales[[#This Row],[storetype]])</f>
        <v>3B</v>
      </c>
      <c r="L1118" s="4">
        <f>INDEX(RegionStoreCount[Store Count],MATCH(Sales[[#This Row],[RegionStoretype]],RegionStoreCount[Region/Type],0))</f>
        <v>4</v>
      </c>
      <c r="M1118" s="4">
        <f>AND(Sales[[#This Row],[date]]&lt;=TY_YTDMax,Sales[[#This Row],[date]]&gt;=TY_YTDMin)*Sales[[#This Row],[sales]]</f>
        <v>0</v>
      </c>
      <c r="N1118" s="4">
        <f>AND(Sales[[#This Row],[date]]&lt;=LY_YTDMax,Sales[[#This Row],[date]]&gt;=LY_YTDMin)*Sales[[#This Row],[sales]]</f>
        <v>42040.097800000003</v>
      </c>
      <c r="O1118" s="4">
        <f>AND(Sales[[#This Row],[date]]&gt;=YoY_Min,Sales[[#This Row],[date]]&lt;=TY_YTDMax)*(Sales[[#This Row],[sales]]/Sales[[#This Row],[sqft]])</f>
        <v>0</v>
      </c>
      <c r="P1118" s="4">
        <f>SUMIF(Sales[RegionStoretype],Sales[[#This Row],[RegionStoretype]],Sales[YoY_SSF])/Sales[[#This Row],[Region_TypeCount]]</f>
        <v>58.312187288105562</v>
      </c>
    </row>
    <row r="1119" spans="1:16" x14ac:dyDescent="0.25">
      <c r="A1119" s="1">
        <v>42776</v>
      </c>
      <c r="B1119">
        <v>22</v>
      </c>
      <c r="C1119">
        <v>18</v>
      </c>
      <c r="D1119">
        <v>2749.0963000000002</v>
      </c>
      <c r="E1119">
        <f>INDEX(Stores[region],MATCH(Sales[[#This Row],[store_no]],Stores[store_no],0))</f>
        <v>3</v>
      </c>
      <c r="F1119" t="str">
        <f>INDEX(Stores[storetype],MATCH(Sales[[#This Row],[store_no]],Stores[store_no],0))</f>
        <v>B</v>
      </c>
      <c r="G1119" t="str">
        <f>INDEX(Stores[location_city],MATCH(Sales[[#This Row],[store_no]],Stores[store_no],0))</f>
        <v>Sioux Falls</v>
      </c>
      <c r="H1119" t="str">
        <f>INDEX(Stores[location_state],MATCH(Sales[[#This Row],[store_no]],Stores[store_no],0))</f>
        <v>South Dakota</v>
      </c>
      <c r="I1119">
        <f>INDEX(Stores[sqft],MATCH(Sales[[#This Row],[store_no]],Stores[store_no],0))</f>
        <v>57800</v>
      </c>
      <c r="J1119" s="4" t="str">
        <f>INDEX(Departments[dept_name],MATCH(Sales[[#This Row],[dept_no]],Departments[dept_no],0))</f>
        <v>Sports</v>
      </c>
      <c r="K1119" s="4" t="str">
        <f>CONCATENATE(Sales[[#This Row],[region]],Sales[[#This Row],[storetype]])</f>
        <v>3B</v>
      </c>
      <c r="L1119" s="4">
        <f>INDEX(RegionStoreCount[Store Count],MATCH(Sales[[#This Row],[RegionStoretype]],RegionStoreCount[Region/Type],0))</f>
        <v>4</v>
      </c>
      <c r="M1119" s="4">
        <f>AND(Sales[[#This Row],[date]]&lt;=TY_YTDMax,Sales[[#This Row],[date]]&gt;=TY_YTDMin)*Sales[[#This Row],[sales]]</f>
        <v>0</v>
      </c>
      <c r="N1119" s="4">
        <f>AND(Sales[[#This Row],[date]]&lt;=LY_YTDMax,Sales[[#This Row],[date]]&gt;=LY_YTDMin)*Sales[[#This Row],[sales]]</f>
        <v>2749.0963000000002</v>
      </c>
      <c r="O1119" s="4">
        <f>AND(Sales[[#This Row],[date]]&gt;=YoY_Min,Sales[[#This Row],[date]]&lt;=TY_YTDMax)*(Sales[[#This Row],[sales]]/Sales[[#This Row],[sqft]])</f>
        <v>0</v>
      </c>
      <c r="P1119" s="4">
        <f>SUMIF(Sales[RegionStoretype],Sales[[#This Row],[RegionStoretype]],Sales[YoY_SSF])/Sales[[#This Row],[Region_TypeCount]]</f>
        <v>58.312187288105562</v>
      </c>
    </row>
    <row r="1120" spans="1:16" x14ac:dyDescent="0.25">
      <c r="A1120" s="1">
        <v>42776</v>
      </c>
      <c r="B1120">
        <v>23</v>
      </c>
      <c r="C1120">
        <v>10</v>
      </c>
      <c r="D1120">
        <v>20327.058700000001</v>
      </c>
      <c r="E1120">
        <f>INDEX(Stores[region],MATCH(Sales[[#This Row],[store_no]],Stores[store_no],0))</f>
        <v>3</v>
      </c>
      <c r="F1120" t="str">
        <f>INDEX(Stores[storetype],MATCH(Sales[[#This Row],[store_no]],Stores[store_no],0))</f>
        <v>B</v>
      </c>
      <c r="G1120" t="str">
        <f>INDEX(Stores[location_city],MATCH(Sales[[#This Row],[store_no]],Stores[store_no],0))</f>
        <v>Cedar Rapids</v>
      </c>
      <c r="H1120" t="str">
        <f>INDEX(Stores[location_state],MATCH(Sales[[#This Row],[store_no]],Stores[store_no],0))</f>
        <v>Iowa</v>
      </c>
      <c r="I1120">
        <f>INDEX(Stores[sqft],MATCH(Sales[[#This Row],[store_no]],Stores[store_no],0))</f>
        <v>123700</v>
      </c>
      <c r="J1120" s="4" t="str">
        <f>INDEX(Departments[dept_name],MATCH(Sales[[#This Row],[dept_no]],Departments[dept_no],0))</f>
        <v>Health</v>
      </c>
      <c r="K1120" s="4" t="str">
        <f>CONCATENATE(Sales[[#This Row],[region]],Sales[[#This Row],[storetype]])</f>
        <v>3B</v>
      </c>
      <c r="L1120" s="4">
        <f>INDEX(RegionStoreCount[Store Count],MATCH(Sales[[#This Row],[RegionStoretype]],RegionStoreCount[Region/Type],0))</f>
        <v>4</v>
      </c>
      <c r="M1120" s="4">
        <f>AND(Sales[[#This Row],[date]]&lt;=TY_YTDMax,Sales[[#This Row],[date]]&gt;=TY_YTDMin)*Sales[[#This Row],[sales]]</f>
        <v>0</v>
      </c>
      <c r="N1120" s="4">
        <f>AND(Sales[[#This Row],[date]]&lt;=LY_YTDMax,Sales[[#This Row],[date]]&gt;=LY_YTDMin)*Sales[[#This Row],[sales]]</f>
        <v>20327.058700000001</v>
      </c>
      <c r="O1120" s="4">
        <f>AND(Sales[[#This Row],[date]]&gt;=YoY_Min,Sales[[#This Row],[date]]&lt;=TY_YTDMax)*(Sales[[#This Row],[sales]]/Sales[[#This Row],[sqft]])</f>
        <v>0</v>
      </c>
      <c r="P1120" s="4">
        <f>SUMIF(Sales[RegionStoretype],Sales[[#This Row],[RegionStoretype]],Sales[YoY_SSF])/Sales[[#This Row],[Region_TypeCount]]</f>
        <v>58.312187288105562</v>
      </c>
    </row>
    <row r="1121" spans="1:16" x14ac:dyDescent="0.25">
      <c r="A1121" s="1">
        <v>42776</v>
      </c>
      <c r="B1121">
        <v>24</v>
      </c>
      <c r="C1121">
        <v>1</v>
      </c>
      <c r="D1121">
        <v>16488.177599999999</v>
      </c>
      <c r="E1121">
        <f>INDEX(Stores[region],MATCH(Sales[[#This Row],[store_no]],Stores[store_no],0))</f>
        <v>2</v>
      </c>
      <c r="F1121" t="str">
        <f>INDEX(Stores[storetype],MATCH(Sales[[#This Row],[store_no]],Stores[store_no],0))</f>
        <v>A</v>
      </c>
      <c r="G1121" t="str">
        <f>INDEX(Stores[location_city],MATCH(Sales[[#This Row],[store_no]],Stores[store_no],0))</f>
        <v>Winnetka</v>
      </c>
      <c r="H1121" t="str">
        <f>INDEX(Stores[location_state],MATCH(Sales[[#This Row],[store_no]],Stores[store_no],0))</f>
        <v>Illinois</v>
      </c>
      <c r="I1121">
        <f>INDEX(Stores[sqft],MATCH(Sales[[#This Row],[store_no]],Stores[store_no],0))</f>
        <v>207800</v>
      </c>
      <c r="J1121" s="4" t="str">
        <f>INDEX(Departments[dept_name],MATCH(Sales[[#This Row],[dept_no]],Departments[dept_no],0))</f>
        <v>Automotive</v>
      </c>
      <c r="K1121" s="4" t="str">
        <f>CONCATENATE(Sales[[#This Row],[region]],Sales[[#This Row],[storetype]])</f>
        <v>2A</v>
      </c>
      <c r="L1121" s="4">
        <f>INDEX(RegionStoreCount[Store Count],MATCH(Sales[[#This Row],[RegionStoretype]],RegionStoreCount[Region/Type],0))</f>
        <v>5</v>
      </c>
      <c r="M1121" s="4">
        <f>AND(Sales[[#This Row],[date]]&lt;=TY_YTDMax,Sales[[#This Row],[date]]&gt;=TY_YTDMin)*Sales[[#This Row],[sales]]</f>
        <v>0</v>
      </c>
      <c r="N1121" s="4">
        <f>AND(Sales[[#This Row],[date]]&lt;=LY_YTDMax,Sales[[#This Row],[date]]&gt;=LY_YTDMin)*Sales[[#This Row],[sales]]</f>
        <v>16488.177599999999</v>
      </c>
      <c r="O1121" s="4">
        <f>AND(Sales[[#This Row],[date]]&gt;=YoY_Min,Sales[[#This Row],[date]]&lt;=TY_YTDMax)*(Sales[[#This Row],[sales]]/Sales[[#This Row],[sqft]])</f>
        <v>0</v>
      </c>
      <c r="P1121" s="4">
        <f>SUMIF(Sales[RegionStoretype],Sales[[#This Row],[RegionStoretype]],Sales[YoY_SSF])/Sales[[#This Row],[Region_TypeCount]]</f>
        <v>60.052789354368521</v>
      </c>
    </row>
    <row r="1122" spans="1:16" x14ac:dyDescent="0.25">
      <c r="A1122" s="1">
        <v>42776</v>
      </c>
      <c r="B1122">
        <v>24</v>
      </c>
      <c r="C1122">
        <v>17</v>
      </c>
      <c r="D1122">
        <v>124892.0251</v>
      </c>
      <c r="E1122">
        <f>INDEX(Stores[region],MATCH(Sales[[#This Row],[store_no]],Stores[store_no],0))</f>
        <v>2</v>
      </c>
      <c r="F1122" t="str">
        <f>INDEX(Stores[storetype],MATCH(Sales[[#This Row],[store_no]],Stores[store_no],0))</f>
        <v>A</v>
      </c>
      <c r="G1122" t="str">
        <f>INDEX(Stores[location_city],MATCH(Sales[[#This Row],[store_no]],Stores[store_no],0))</f>
        <v>Winnetka</v>
      </c>
      <c r="H1122" t="str">
        <f>INDEX(Stores[location_state],MATCH(Sales[[#This Row],[store_no]],Stores[store_no],0))</f>
        <v>Illinois</v>
      </c>
      <c r="I1122">
        <f>INDEX(Stores[sqft],MATCH(Sales[[#This Row],[store_no]],Stores[store_no],0))</f>
        <v>207800</v>
      </c>
      <c r="J1122" s="4" t="str">
        <f>INDEX(Departments[dept_name],MATCH(Sales[[#This Row],[dept_no]],Departments[dept_no],0))</f>
        <v>Shoes</v>
      </c>
      <c r="K1122" s="4" t="str">
        <f>CONCATENATE(Sales[[#This Row],[region]],Sales[[#This Row],[storetype]])</f>
        <v>2A</v>
      </c>
      <c r="L1122" s="4">
        <f>INDEX(RegionStoreCount[Store Count],MATCH(Sales[[#This Row],[RegionStoretype]],RegionStoreCount[Region/Type],0))</f>
        <v>5</v>
      </c>
      <c r="M1122" s="4">
        <f>AND(Sales[[#This Row],[date]]&lt;=TY_YTDMax,Sales[[#This Row],[date]]&gt;=TY_YTDMin)*Sales[[#This Row],[sales]]</f>
        <v>0</v>
      </c>
      <c r="N1122" s="4">
        <f>AND(Sales[[#This Row],[date]]&lt;=LY_YTDMax,Sales[[#This Row],[date]]&gt;=LY_YTDMin)*Sales[[#This Row],[sales]]</f>
        <v>124892.0251</v>
      </c>
      <c r="O1122" s="4">
        <f>AND(Sales[[#This Row],[date]]&gt;=YoY_Min,Sales[[#This Row],[date]]&lt;=TY_YTDMax)*(Sales[[#This Row],[sales]]/Sales[[#This Row],[sqft]])</f>
        <v>0</v>
      </c>
      <c r="P1122" s="4">
        <f>SUMIF(Sales[RegionStoretype],Sales[[#This Row],[RegionStoretype]],Sales[YoY_SSF])/Sales[[#This Row],[Region_TypeCount]]</f>
        <v>60.052789354368521</v>
      </c>
    </row>
    <row r="1123" spans="1:16" x14ac:dyDescent="0.25">
      <c r="A1123" s="1">
        <v>42776</v>
      </c>
      <c r="B1123">
        <v>25</v>
      </c>
      <c r="C1123">
        <v>1</v>
      </c>
      <c r="D1123">
        <v>879.06</v>
      </c>
      <c r="E1123">
        <f>INDEX(Stores[region],MATCH(Sales[[#This Row],[store_no]],Stores[store_no],0))</f>
        <v>3</v>
      </c>
      <c r="F1123" t="str">
        <f>INDEX(Stores[storetype],MATCH(Sales[[#This Row],[store_no]],Stores[store_no],0))</f>
        <v>B</v>
      </c>
      <c r="G1123" t="str">
        <f>INDEX(Stores[location_city],MATCH(Sales[[#This Row],[store_no]],Stores[store_no],0))</f>
        <v>Kansas City</v>
      </c>
      <c r="H1123" t="str">
        <f>INDEX(Stores[location_state],MATCH(Sales[[#This Row],[store_no]],Stores[store_no],0))</f>
        <v>Missouri</v>
      </c>
      <c r="I1123">
        <f>INDEX(Stores[sqft],MATCH(Sales[[#This Row],[store_no]],Stores[store_no],0))</f>
        <v>92300</v>
      </c>
      <c r="J1123" s="4" t="str">
        <f>INDEX(Departments[dept_name],MATCH(Sales[[#This Row],[dept_no]],Departments[dept_no],0))</f>
        <v>Automotive</v>
      </c>
      <c r="K1123" s="4" t="str">
        <f>CONCATENATE(Sales[[#This Row],[region]],Sales[[#This Row],[storetype]])</f>
        <v>3B</v>
      </c>
      <c r="L1123" s="4">
        <f>INDEX(RegionStoreCount[Store Count],MATCH(Sales[[#This Row],[RegionStoretype]],RegionStoreCount[Region/Type],0))</f>
        <v>4</v>
      </c>
      <c r="M1123" s="4">
        <f>AND(Sales[[#This Row],[date]]&lt;=TY_YTDMax,Sales[[#This Row],[date]]&gt;=TY_YTDMin)*Sales[[#This Row],[sales]]</f>
        <v>0</v>
      </c>
      <c r="N1123" s="4">
        <f>AND(Sales[[#This Row],[date]]&lt;=LY_YTDMax,Sales[[#This Row],[date]]&gt;=LY_YTDMin)*Sales[[#This Row],[sales]]</f>
        <v>879.06</v>
      </c>
      <c r="O1123" s="4">
        <f>AND(Sales[[#This Row],[date]]&gt;=YoY_Min,Sales[[#This Row],[date]]&lt;=TY_YTDMax)*(Sales[[#This Row],[sales]]/Sales[[#This Row],[sqft]])</f>
        <v>0</v>
      </c>
      <c r="P1123" s="4">
        <f>SUMIF(Sales[RegionStoretype],Sales[[#This Row],[RegionStoretype]],Sales[YoY_SSF])/Sales[[#This Row],[Region_TypeCount]]</f>
        <v>58.312187288105562</v>
      </c>
    </row>
    <row r="1124" spans="1:16" x14ac:dyDescent="0.25">
      <c r="A1124" s="1">
        <v>42776</v>
      </c>
      <c r="B1124">
        <v>25</v>
      </c>
      <c r="C1124">
        <v>9</v>
      </c>
      <c r="D1124">
        <v>9267.2471999999998</v>
      </c>
      <c r="E1124">
        <f>INDEX(Stores[region],MATCH(Sales[[#This Row],[store_no]],Stores[store_no],0))</f>
        <v>3</v>
      </c>
      <c r="F1124" t="str">
        <f>INDEX(Stores[storetype],MATCH(Sales[[#This Row],[store_no]],Stores[store_no],0))</f>
        <v>B</v>
      </c>
      <c r="G1124" t="str">
        <f>INDEX(Stores[location_city],MATCH(Sales[[#This Row],[store_no]],Stores[store_no],0))</f>
        <v>Kansas City</v>
      </c>
      <c r="H1124" t="str">
        <f>INDEX(Stores[location_state],MATCH(Sales[[#This Row],[store_no]],Stores[store_no],0))</f>
        <v>Missouri</v>
      </c>
      <c r="I1124">
        <f>INDEX(Stores[sqft],MATCH(Sales[[#This Row],[store_no]],Stores[store_no],0))</f>
        <v>92300</v>
      </c>
      <c r="J1124" s="4" t="str">
        <f>INDEX(Departments[dept_name],MATCH(Sales[[#This Row],[dept_no]],Departments[dept_no],0))</f>
        <v>Garden</v>
      </c>
      <c r="K1124" s="4" t="str">
        <f>CONCATENATE(Sales[[#This Row],[region]],Sales[[#This Row],[storetype]])</f>
        <v>3B</v>
      </c>
      <c r="L1124" s="4">
        <f>INDEX(RegionStoreCount[Store Count],MATCH(Sales[[#This Row],[RegionStoretype]],RegionStoreCount[Region/Type],0))</f>
        <v>4</v>
      </c>
      <c r="M1124" s="4">
        <f>AND(Sales[[#This Row],[date]]&lt;=TY_YTDMax,Sales[[#This Row],[date]]&gt;=TY_YTDMin)*Sales[[#This Row],[sales]]</f>
        <v>0</v>
      </c>
      <c r="N1124" s="4">
        <f>AND(Sales[[#This Row],[date]]&lt;=LY_YTDMax,Sales[[#This Row],[date]]&gt;=LY_YTDMin)*Sales[[#This Row],[sales]]</f>
        <v>9267.2471999999998</v>
      </c>
      <c r="O1124" s="4">
        <f>AND(Sales[[#This Row],[date]]&gt;=YoY_Min,Sales[[#This Row],[date]]&lt;=TY_YTDMax)*(Sales[[#This Row],[sales]]/Sales[[#This Row],[sqft]])</f>
        <v>0</v>
      </c>
      <c r="P1124" s="4">
        <f>SUMIF(Sales[RegionStoretype],Sales[[#This Row],[RegionStoretype]],Sales[YoY_SSF])/Sales[[#This Row],[Region_TypeCount]]</f>
        <v>58.312187288105562</v>
      </c>
    </row>
    <row r="1125" spans="1:16" x14ac:dyDescent="0.25">
      <c r="A1125" s="1">
        <v>42776</v>
      </c>
      <c r="B1125">
        <v>25</v>
      </c>
      <c r="C1125">
        <v>17</v>
      </c>
      <c r="D1125">
        <v>130586.06789999999</v>
      </c>
      <c r="E1125">
        <f>INDEX(Stores[region],MATCH(Sales[[#This Row],[store_no]],Stores[store_no],0))</f>
        <v>3</v>
      </c>
      <c r="F1125" t="str">
        <f>INDEX(Stores[storetype],MATCH(Sales[[#This Row],[store_no]],Stores[store_no],0))</f>
        <v>B</v>
      </c>
      <c r="G1125" t="str">
        <f>INDEX(Stores[location_city],MATCH(Sales[[#This Row],[store_no]],Stores[store_no],0))</f>
        <v>Kansas City</v>
      </c>
      <c r="H1125" t="str">
        <f>INDEX(Stores[location_state],MATCH(Sales[[#This Row],[store_no]],Stores[store_no],0))</f>
        <v>Missouri</v>
      </c>
      <c r="I1125">
        <f>INDEX(Stores[sqft],MATCH(Sales[[#This Row],[store_no]],Stores[store_no],0))</f>
        <v>92300</v>
      </c>
      <c r="J1125" s="4" t="str">
        <f>INDEX(Departments[dept_name],MATCH(Sales[[#This Row],[dept_no]],Departments[dept_no],0))</f>
        <v>Shoes</v>
      </c>
      <c r="K1125" s="4" t="str">
        <f>CONCATENATE(Sales[[#This Row],[region]],Sales[[#This Row],[storetype]])</f>
        <v>3B</v>
      </c>
      <c r="L1125" s="4">
        <f>INDEX(RegionStoreCount[Store Count],MATCH(Sales[[#This Row],[RegionStoretype]],RegionStoreCount[Region/Type],0))</f>
        <v>4</v>
      </c>
      <c r="M1125" s="4">
        <f>AND(Sales[[#This Row],[date]]&lt;=TY_YTDMax,Sales[[#This Row],[date]]&gt;=TY_YTDMin)*Sales[[#This Row],[sales]]</f>
        <v>0</v>
      </c>
      <c r="N1125" s="4">
        <f>AND(Sales[[#This Row],[date]]&lt;=LY_YTDMax,Sales[[#This Row],[date]]&gt;=LY_YTDMin)*Sales[[#This Row],[sales]]</f>
        <v>130586.06789999999</v>
      </c>
      <c r="O1125" s="4">
        <f>AND(Sales[[#This Row],[date]]&gt;=YoY_Min,Sales[[#This Row],[date]]&lt;=TY_YTDMax)*(Sales[[#This Row],[sales]]/Sales[[#This Row],[sqft]])</f>
        <v>0</v>
      </c>
      <c r="P1125" s="4">
        <f>SUMIF(Sales[RegionStoretype],Sales[[#This Row],[RegionStoretype]],Sales[YoY_SSF])/Sales[[#This Row],[Region_TypeCount]]</f>
        <v>58.312187288105562</v>
      </c>
    </row>
    <row r="1126" spans="1:16" x14ac:dyDescent="0.25">
      <c r="A1126" s="1">
        <v>42776</v>
      </c>
      <c r="B1126">
        <v>25</v>
      </c>
      <c r="C1126">
        <v>19</v>
      </c>
      <c r="D1126">
        <v>22556.524800000003</v>
      </c>
      <c r="E1126">
        <f>INDEX(Stores[region],MATCH(Sales[[#This Row],[store_no]],Stores[store_no],0))</f>
        <v>3</v>
      </c>
      <c r="F1126" t="str">
        <f>INDEX(Stores[storetype],MATCH(Sales[[#This Row],[store_no]],Stores[store_no],0))</f>
        <v>B</v>
      </c>
      <c r="G1126" t="str">
        <f>INDEX(Stores[location_city],MATCH(Sales[[#This Row],[store_no]],Stores[store_no],0))</f>
        <v>Kansas City</v>
      </c>
      <c r="H1126" t="str">
        <f>INDEX(Stores[location_state],MATCH(Sales[[#This Row],[store_no]],Stores[store_no],0))</f>
        <v>Missouri</v>
      </c>
      <c r="I1126">
        <f>INDEX(Stores[sqft],MATCH(Sales[[#This Row],[store_no]],Stores[store_no],0))</f>
        <v>92300</v>
      </c>
      <c r="J1126" s="4" t="str">
        <f>INDEX(Departments[dept_name],MATCH(Sales[[#This Row],[dept_no]],Departments[dept_no],0))</f>
        <v>Tools</v>
      </c>
      <c r="K1126" s="4" t="str">
        <f>CONCATENATE(Sales[[#This Row],[region]],Sales[[#This Row],[storetype]])</f>
        <v>3B</v>
      </c>
      <c r="L1126" s="4">
        <f>INDEX(RegionStoreCount[Store Count],MATCH(Sales[[#This Row],[RegionStoretype]],RegionStoreCount[Region/Type],0))</f>
        <v>4</v>
      </c>
      <c r="M1126" s="4">
        <f>AND(Sales[[#This Row],[date]]&lt;=TY_YTDMax,Sales[[#This Row],[date]]&gt;=TY_YTDMin)*Sales[[#This Row],[sales]]</f>
        <v>0</v>
      </c>
      <c r="N1126" s="4">
        <f>AND(Sales[[#This Row],[date]]&lt;=LY_YTDMax,Sales[[#This Row],[date]]&gt;=LY_YTDMin)*Sales[[#This Row],[sales]]</f>
        <v>22556.524800000003</v>
      </c>
      <c r="O1126" s="4">
        <f>AND(Sales[[#This Row],[date]]&gt;=YoY_Min,Sales[[#This Row],[date]]&lt;=TY_YTDMax)*(Sales[[#This Row],[sales]]/Sales[[#This Row],[sqft]])</f>
        <v>0</v>
      </c>
      <c r="P1126" s="4">
        <f>SUMIF(Sales[RegionStoretype],Sales[[#This Row],[RegionStoretype]],Sales[YoY_SSF])/Sales[[#This Row],[Region_TypeCount]]</f>
        <v>58.312187288105562</v>
      </c>
    </row>
    <row r="1127" spans="1:16" x14ac:dyDescent="0.25">
      <c r="A1127" s="1">
        <v>42776</v>
      </c>
      <c r="B1127">
        <v>26</v>
      </c>
      <c r="C1127">
        <v>9</v>
      </c>
      <c r="D1127">
        <v>17180.5599</v>
      </c>
      <c r="E1127">
        <f>INDEX(Stores[region],MATCH(Sales[[#This Row],[store_no]],Stores[store_no],0))</f>
        <v>2</v>
      </c>
      <c r="F1127" t="str">
        <f>INDEX(Stores[storetype],MATCH(Sales[[#This Row],[store_no]],Stores[store_no],0))</f>
        <v>A</v>
      </c>
      <c r="G1127" t="str">
        <f>INDEX(Stores[location_city],MATCH(Sales[[#This Row],[store_no]],Stores[store_no],0))</f>
        <v>Carmel</v>
      </c>
      <c r="H1127" t="str">
        <f>INDEX(Stores[location_state],MATCH(Sales[[#This Row],[store_no]],Stores[store_no],0))</f>
        <v>Indiana</v>
      </c>
      <c r="I1127">
        <f>INDEX(Stores[sqft],MATCH(Sales[[#This Row],[store_no]],Stores[store_no],0))</f>
        <v>198500</v>
      </c>
      <c r="J1127" s="4" t="str">
        <f>INDEX(Departments[dept_name],MATCH(Sales[[#This Row],[dept_no]],Departments[dept_no],0))</f>
        <v>Garden</v>
      </c>
      <c r="K1127" s="4" t="str">
        <f>CONCATENATE(Sales[[#This Row],[region]],Sales[[#This Row],[storetype]])</f>
        <v>2A</v>
      </c>
      <c r="L1127" s="4">
        <f>INDEX(RegionStoreCount[Store Count],MATCH(Sales[[#This Row],[RegionStoretype]],RegionStoreCount[Region/Type],0))</f>
        <v>5</v>
      </c>
      <c r="M1127" s="4">
        <f>AND(Sales[[#This Row],[date]]&lt;=TY_YTDMax,Sales[[#This Row],[date]]&gt;=TY_YTDMin)*Sales[[#This Row],[sales]]</f>
        <v>0</v>
      </c>
      <c r="N1127" s="4">
        <f>AND(Sales[[#This Row],[date]]&lt;=LY_YTDMax,Sales[[#This Row],[date]]&gt;=LY_YTDMin)*Sales[[#This Row],[sales]]</f>
        <v>17180.5599</v>
      </c>
      <c r="O1127" s="4">
        <f>AND(Sales[[#This Row],[date]]&gt;=YoY_Min,Sales[[#This Row],[date]]&lt;=TY_YTDMax)*(Sales[[#This Row],[sales]]/Sales[[#This Row],[sqft]])</f>
        <v>0</v>
      </c>
      <c r="P1127" s="4">
        <f>SUMIF(Sales[RegionStoretype],Sales[[#This Row],[RegionStoretype]],Sales[YoY_SSF])/Sales[[#This Row],[Region_TypeCount]]</f>
        <v>60.052789354368521</v>
      </c>
    </row>
    <row r="1128" spans="1:16" x14ac:dyDescent="0.25">
      <c r="A1128" s="1">
        <v>42776</v>
      </c>
      <c r="B1128">
        <v>27</v>
      </c>
      <c r="C1128">
        <v>1</v>
      </c>
      <c r="D1128">
        <v>8845.69</v>
      </c>
      <c r="E1128">
        <f>INDEX(Stores[region],MATCH(Sales[[#This Row],[store_no]],Stores[store_no],0))</f>
        <v>3</v>
      </c>
      <c r="F1128" t="str">
        <f>INDEX(Stores[storetype],MATCH(Sales[[#This Row],[store_no]],Stores[store_no],0))</f>
        <v>A</v>
      </c>
      <c r="G1128" t="str">
        <f>INDEX(Stores[location_city],MATCH(Sales[[#This Row],[store_no]],Stores[store_no],0))</f>
        <v>Springfield</v>
      </c>
      <c r="H1128" t="str">
        <f>INDEX(Stores[location_state],MATCH(Sales[[#This Row],[store_no]],Stores[store_no],0))</f>
        <v>Missouri</v>
      </c>
      <c r="I1128">
        <f>INDEX(Stores[sqft],MATCH(Sales[[#This Row],[store_no]],Stores[store_no],0))</f>
        <v>158200</v>
      </c>
      <c r="J1128" s="4" t="str">
        <f>INDEX(Departments[dept_name],MATCH(Sales[[#This Row],[dept_no]],Departments[dept_no],0))</f>
        <v>Automotive</v>
      </c>
      <c r="K1128" s="4" t="str">
        <f>CONCATENATE(Sales[[#This Row],[region]],Sales[[#This Row],[storetype]])</f>
        <v>3A</v>
      </c>
      <c r="L1128" s="4">
        <f>INDEX(RegionStoreCount[Store Count],MATCH(Sales[[#This Row],[RegionStoretype]],RegionStoreCount[Region/Type],0))</f>
        <v>9</v>
      </c>
      <c r="M1128" s="4">
        <f>AND(Sales[[#This Row],[date]]&lt;=TY_YTDMax,Sales[[#This Row],[date]]&gt;=TY_YTDMin)*Sales[[#This Row],[sales]]</f>
        <v>0</v>
      </c>
      <c r="N1128" s="4">
        <f>AND(Sales[[#This Row],[date]]&lt;=LY_YTDMax,Sales[[#This Row],[date]]&gt;=LY_YTDMin)*Sales[[#This Row],[sales]]</f>
        <v>8845.69</v>
      </c>
      <c r="O1128" s="4">
        <f>AND(Sales[[#This Row],[date]]&gt;=YoY_Min,Sales[[#This Row],[date]]&lt;=TY_YTDMax)*(Sales[[#This Row],[sales]]/Sales[[#This Row],[sqft]])</f>
        <v>0</v>
      </c>
      <c r="P1128" s="4">
        <f>SUMIF(Sales[RegionStoretype],Sales[[#This Row],[RegionStoretype]],Sales[YoY_SSF])/Sales[[#This Row],[Region_TypeCount]]</f>
        <v>53.603836561720975</v>
      </c>
    </row>
    <row r="1129" spans="1:16" x14ac:dyDescent="0.25">
      <c r="A1129" s="1">
        <v>42776</v>
      </c>
      <c r="B1129">
        <v>27</v>
      </c>
      <c r="C1129">
        <v>6</v>
      </c>
      <c r="D1129">
        <v>63212.394100000005</v>
      </c>
      <c r="E1129">
        <f>INDEX(Stores[region],MATCH(Sales[[#This Row],[store_no]],Stores[store_no],0))</f>
        <v>3</v>
      </c>
      <c r="F1129" t="str">
        <f>INDEX(Stores[storetype],MATCH(Sales[[#This Row],[store_no]],Stores[store_no],0))</f>
        <v>A</v>
      </c>
      <c r="G1129" t="str">
        <f>INDEX(Stores[location_city],MATCH(Sales[[#This Row],[store_no]],Stores[store_no],0))</f>
        <v>Springfield</v>
      </c>
      <c r="H1129" t="str">
        <f>INDEX(Stores[location_state],MATCH(Sales[[#This Row],[store_no]],Stores[store_no],0))</f>
        <v>Missouri</v>
      </c>
      <c r="I1129">
        <f>INDEX(Stores[sqft],MATCH(Sales[[#This Row],[store_no]],Stores[store_no],0))</f>
        <v>158200</v>
      </c>
      <c r="J1129" s="4" t="str">
        <f>INDEX(Departments[dept_name],MATCH(Sales[[#This Row],[dept_no]],Departments[dept_no],0))</f>
        <v>Computers</v>
      </c>
      <c r="K1129" s="4" t="str">
        <f>CONCATENATE(Sales[[#This Row],[region]],Sales[[#This Row],[storetype]])</f>
        <v>3A</v>
      </c>
      <c r="L1129" s="4">
        <f>INDEX(RegionStoreCount[Store Count],MATCH(Sales[[#This Row],[RegionStoretype]],RegionStoreCount[Region/Type],0))</f>
        <v>9</v>
      </c>
      <c r="M1129" s="4">
        <f>AND(Sales[[#This Row],[date]]&lt;=TY_YTDMax,Sales[[#This Row],[date]]&gt;=TY_YTDMin)*Sales[[#This Row],[sales]]</f>
        <v>0</v>
      </c>
      <c r="N1129" s="4">
        <f>AND(Sales[[#This Row],[date]]&lt;=LY_YTDMax,Sales[[#This Row],[date]]&gt;=LY_YTDMin)*Sales[[#This Row],[sales]]</f>
        <v>63212.394100000005</v>
      </c>
      <c r="O1129" s="4">
        <f>AND(Sales[[#This Row],[date]]&gt;=YoY_Min,Sales[[#This Row],[date]]&lt;=TY_YTDMax)*(Sales[[#This Row],[sales]]/Sales[[#This Row],[sqft]])</f>
        <v>0</v>
      </c>
      <c r="P1129" s="4">
        <f>SUMIF(Sales[RegionStoretype],Sales[[#This Row],[RegionStoretype]],Sales[YoY_SSF])/Sales[[#This Row],[Region_TypeCount]]</f>
        <v>53.603836561720975</v>
      </c>
    </row>
    <row r="1130" spans="1:16" x14ac:dyDescent="0.25">
      <c r="A1130" s="1">
        <v>42776</v>
      </c>
      <c r="B1130">
        <v>27</v>
      </c>
      <c r="C1130">
        <v>18</v>
      </c>
      <c r="D1130">
        <v>28269.346400000002</v>
      </c>
      <c r="E1130">
        <f>INDEX(Stores[region],MATCH(Sales[[#This Row],[store_no]],Stores[store_no],0))</f>
        <v>3</v>
      </c>
      <c r="F1130" t="str">
        <f>INDEX(Stores[storetype],MATCH(Sales[[#This Row],[store_no]],Stores[store_no],0))</f>
        <v>A</v>
      </c>
      <c r="G1130" t="str">
        <f>INDEX(Stores[location_city],MATCH(Sales[[#This Row],[store_no]],Stores[store_no],0))</f>
        <v>Springfield</v>
      </c>
      <c r="H1130" t="str">
        <f>INDEX(Stores[location_state],MATCH(Sales[[#This Row],[store_no]],Stores[store_no],0))</f>
        <v>Missouri</v>
      </c>
      <c r="I1130">
        <f>INDEX(Stores[sqft],MATCH(Sales[[#This Row],[store_no]],Stores[store_no],0))</f>
        <v>158200</v>
      </c>
      <c r="J1130" s="4" t="str">
        <f>INDEX(Departments[dept_name],MATCH(Sales[[#This Row],[dept_no]],Departments[dept_no],0))</f>
        <v>Sports</v>
      </c>
      <c r="K1130" s="4" t="str">
        <f>CONCATENATE(Sales[[#This Row],[region]],Sales[[#This Row],[storetype]])</f>
        <v>3A</v>
      </c>
      <c r="L1130" s="4">
        <f>INDEX(RegionStoreCount[Store Count],MATCH(Sales[[#This Row],[RegionStoretype]],RegionStoreCount[Region/Type],0))</f>
        <v>9</v>
      </c>
      <c r="M1130" s="4">
        <f>AND(Sales[[#This Row],[date]]&lt;=TY_YTDMax,Sales[[#This Row],[date]]&gt;=TY_YTDMin)*Sales[[#This Row],[sales]]</f>
        <v>0</v>
      </c>
      <c r="N1130" s="4">
        <f>AND(Sales[[#This Row],[date]]&lt;=LY_YTDMax,Sales[[#This Row],[date]]&gt;=LY_YTDMin)*Sales[[#This Row],[sales]]</f>
        <v>28269.346400000002</v>
      </c>
      <c r="O1130" s="4">
        <f>AND(Sales[[#This Row],[date]]&gt;=YoY_Min,Sales[[#This Row],[date]]&lt;=TY_YTDMax)*(Sales[[#This Row],[sales]]/Sales[[#This Row],[sqft]])</f>
        <v>0</v>
      </c>
      <c r="P1130" s="4">
        <f>SUMIF(Sales[RegionStoretype],Sales[[#This Row],[RegionStoretype]],Sales[YoY_SSF])/Sales[[#This Row],[Region_TypeCount]]</f>
        <v>53.603836561720975</v>
      </c>
    </row>
    <row r="1131" spans="1:16" x14ac:dyDescent="0.25">
      <c r="A1131" s="1">
        <v>42776</v>
      </c>
      <c r="B1131">
        <v>27</v>
      </c>
      <c r="C1131">
        <v>20</v>
      </c>
      <c r="D1131">
        <v>289976.64750000002</v>
      </c>
      <c r="E1131">
        <f>INDEX(Stores[region],MATCH(Sales[[#This Row],[store_no]],Stores[store_no],0))</f>
        <v>3</v>
      </c>
      <c r="F1131" t="str">
        <f>INDEX(Stores[storetype],MATCH(Sales[[#This Row],[store_no]],Stores[store_no],0))</f>
        <v>A</v>
      </c>
      <c r="G1131" t="str">
        <f>INDEX(Stores[location_city],MATCH(Sales[[#This Row],[store_no]],Stores[store_no],0))</f>
        <v>Springfield</v>
      </c>
      <c r="H1131" t="str">
        <f>INDEX(Stores[location_state],MATCH(Sales[[#This Row],[store_no]],Stores[store_no],0))</f>
        <v>Missouri</v>
      </c>
      <c r="I1131">
        <f>INDEX(Stores[sqft],MATCH(Sales[[#This Row],[store_no]],Stores[store_no],0))</f>
        <v>158200</v>
      </c>
      <c r="J1131" s="4" t="str">
        <f>INDEX(Departments[dept_name],MATCH(Sales[[#This Row],[dept_no]],Departments[dept_no],0))</f>
        <v>Toys</v>
      </c>
      <c r="K1131" s="4" t="str">
        <f>CONCATENATE(Sales[[#This Row],[region]],Sales[[#This Row],[storetype]])</f>
        <v>3A</v>
      </c>
      <c r="L1131" s="4">
        <f>INDEX(RegionStoreCount[Store Count],MATCH(Sales[[#This Row],[RegionStoretype]],RegionStoreCount[Region/Type],0))</f>
        <v>9</v>
      </c>
      <c r="M1131" s="4">
        <f>AND(Sales[[#This Row],[date]]&lt;=TY_YTDMax,Sales[[#This Row],[date]]&gt;=TY_YTDMin)*Sales[[#This Row],[sales]]</f>
        <v>0</v>
      </c>
      <c r="N1131" s="4">
        <f>AND(Sales[[#This Row],[date]]&lt;=LY_YTDMax,Sales[[#This Row],[date]]&gt;=LY_YTDMin)*Sales[[#This Row],[sales]]</f>
        <v>289976.64750000002</v>
      </c>
      <c r="O1131" s="4">
        <f>AND(Sales[[#This Row],[date]]&gt;=YoY_Min,Sales[[#This Row],[date]]&lt;=TY_YTDMax)*(Sales[[#This Row],[sales]]/Sales[[#This Row],[sqft]])</f>
        <v>0</v>
      </c>
      <c r="P1131" s="4">
        <f>SUMIF(Sales[RegionStoretype],Sales[[#This Row],[RegionStoretype]],Sales[YoY_SSF])/Sales[[#This Row],[Region_TypeCount]]</f>
        <v>53.603836561720975</v>
      </c>
    </row>
    <row r="1132" spans="1:16" x14ac:dyDescent="0.25">
      <c r="A1132" s="1">
        <v>42776</v>
      </c>
      <c r="B1132">
        <v>28</v>
      </c>
      <c r="C1132">
        <v>1</v>
      </c>
      <c r="D1132">
        <v>70101.490699999995</v>
      </c>
      <c r="E1132">
        <f>INDEX(Stores[region],MATCH(Sales[[#This Row],[store_no]],Stores[store_no],0))</f>
        <v>2</v>
      </c>
      <c r="F1132" t="str">
        <f>INDEX(Stores[storetype],MATCH(Sales[[#This Row],[store_no]],Stores[store_no],0))</f>
        <v>A</v>
      </c>
      <c r="G1132" t="str">
        <f>INDEX(Stores[location_city],MATCH(Sales[[#This Row],[store_no]],Stores[store_no],0))</f>
        <v>Milwaukee</v>
      </c>
      <c r="H1132" t="str">
        <f>INDEX(Stores[location_state],MATCH(Sales[[#This Row],[store_no]],Stores[store_no],0))</f>
        <v>Wisconsin</v>
      </c>
      <c r="I1132">
        <f>INDEX(Stores[sqft],MATCH(Sales[[#This Row],[store_no]],Stores[store_no],0))</f>
        <v>203800</v>
      </c>
      <c r="J1132" s="4" t="str">
        <f>INDEX(Departments[dept_name],MATCH(Sales[[#This Row],[dept_no]],Departments[dept_no],0))</f>
        <v>Automotive</v>
      </c>
      <c r="K1132" s="4" t="str">
        <f>CONCATENATE(Sales[[#This Row],[region]],Sales[[#This Row],[storetype]])</f>
        <v>2A</v>
      </c>
      <c r="L1132" s="4">
        <f>INDEX(RegionStoreCount[Store Count],MATCH(Sales[[#This Row],[RegionStoretype]],RegionStoreCount[Region/Type],0))</f>
        <v>5</v>
      </c>
      <c r="M1132" s="4">
        <f>AND(Sales[[#This Row],[date]]&lt;=TY_YTDMax,Sales[[#This Row],[date]]&gt;=TY_YTDMin)*Sales[[#This Row],[sales]]</f>
        <v>0</v>
      </c>
      <c r="N1132" s="4">
        <f>AND(Sales[[#This Row],[date]]&lt;=LY_YTDMax,Sales[[#This Row],[date]]&gt;=LY_YTDMin)*Sales[[#This Row],[sales]]</f>
        <v>70101.490699999995</v>
      </c>
      <c r="O1132" s="4">
        <f>AND(Sales[[#This Row],[date]]&gt;=YoY_Min,Sales[[#This Row],[date]]&lt;=TY_YTDMax)*(Sales[[#This Row],[sales]]/Sales[[#This Row],[sqft]])</f>
        <v>0</v>
      </c>
      <c r="P1132" s="4">
        <f>SUMIF(Sales[RegionStoretype],Sales[[#This Row],[RegionStoretype]],Sales[YoY_SSF])/Sales[[#This Row],[Region_TypeCount]]</f>
        <v>60.052789354368521</v>
      </c>
    </row>
    <row r="1133" spans="1:16" x14ac:dyDescent="0.25">
      <c r="A1133" s="1">
        <v>42776</v>
      </c>
      <c r="B1133">
        <v>28</v>
      </c>
      <c r="C1133">
        <v>3</v>
      </c>
      <c r="D1133">
        <v>145825.8653</v>
      </c>
      <c r="E1133">
        <f>INDEX(Stores[region],MATCH(Sales[[#This Row],[store_no]],Stores[store_no],0))</f>
        <v>2</v>
      </c>
      <c r="F1133" t="str">
        <f>INDEX(Stores[storetype],MATCH(Sales[[#This Row],[store_no]],Stores[store_no],0))</f>
        <v>A</v>
      </c>
      <c r="G1133" t="str">
        <f>INDEX(Stores[location_city],MATCH(Sales[[#This Row],[store_no]],Stores[store_no],0))</f>
        <v>Milwaukee</v>
      </c>
      <c r="H1133" t="str">
        <f>INDEX(Stores[location_state],MATCH(Sales[[#This Row],[store_no]],Stores[store_no],0))</f>
        <v>Wisconsin</v>
      </c>
      <c r="I1133">
        <f>INDEX(Stores[sqft],MATCH(Sales[[#This Row],[store_no]],Stores[store_no],0))</f>
        <v>203800</v>
      </c>
      <c r="J1133" s="4" t="str">
        <f>INDEX(Departments[dept_name],MATCH(Sales[[#This Row],[dept_no]],Departments[dept_no],0))</f>
        <v>Beauty</v>
      </c>
      <c r="K1133" s="4" t="str">
        <f>CONCATENATE(Sales[[#This Row],[region]],Sales[[#This Row],[storetype]])</f>
        <v>2A</v>
      </c>
      <c r="L1133" s="4">
        <f>INDEX(RegionStoreCount[Store Count],MATCH(Sales[[#This Row],[RegionStoretype]],RegionStoreCount[Region/Type],0))</f>
        <v>5</v>
      </c>
      <c r="M1133" s="4">
        <f>AND(Sales[[#This Row],[date]]&lt;=TY_YTDMax,Sales[[#This Row],[date]]&gt;=TY_YTDMin)*Sales[[#This Row],[sales]]</f>
        <v>0</v>
      </c>
      <c r="N1133" s="4">
        <f>AND(Sales[[#This Row],[date]]&lt;=LY_YTDMax,Sales[[#This Row],[date]]&gt;=LY_YTDMin)*Sales[[#This Row],[sales]]</f>
        <v>145825.8653</v>
      </c>
      <c r="O1133" s="4">
        <f>AND(Sales[[#This Row],[date]]&gt;=YoY_Min,Sales[[#This Row],[date]]&lt;=TY_YTDMax)*(Sales[[#This Row],[sales]]/Sales[[#This Row],[sqft]])</f>
        <v>0</v>
      </c>
      <c r="P1133" s="4">
        <f>SUMIF(Sales[RegionStoretype],Sales[[#This Row],[RegionStoretype]],Sales[YoY_SSF])/Sales[[#This Row],[Region_TypeCount]]</f>
        <v>60.052789354368521</v>
      </c>
    </row>
    <row r="1134" spans="1:16" x14ac:dyDescent="0.25">
      <c r="A1134" s="1">
        <v>42776</v>
      </c>
      <c r="B1134">
        <v>28</v>
      </c>
      <c r="C1134">
        <v>16</v>
      </c>
      <c r="D1134">
        <v>36990.614699999998</v>
      </c>
      <c r="E1134">
        <f>INDEX(Stores[region],MATCH(Sales[[#This Row],[store_no]],Stores[store_no],0))</f>
        <v>2</v>
      </c>
      <c r="F1134" t="str">
        <f>INDEX(Stores[storetype],MATCH(Sales[[#This Row],[store_no]],Stores[store_no],0))</f>
        <v>A</v>
      </c>
      <c r="G1134" t="str">
        <f>INDEX(Stores[location_city],MATCH(Sales[[#This Row],[store_no]],Stores[store_no],0))</f>
        <v>Milwaukee</v>
      </c>
      <c r="H1134" t="str">
        <f>INDEX(Stores[location_state],MATCH(Sales[[#This Row],[store_no]],Stores[store_no],0))</f>
        <v>Wisconsin</v>
      </c>
      <c r="I1134">
        <f>INDEX(Stores[sqft],MATCH(Sales[[#This Row],[store_no]],Stores[store_no],0))</f>
        <v>203800</v>
      </c>
      <c r="J1134" s="4" t="str">
        <f>INDEX(Departments[dept_name],MATCH(Sales[[#This Row],[dept_no]],Departments[dept_no],0))</f>
        <v>Outdoors</v>
      </c>
      <c r="K1134" s="4" t="str">
        <f>CONCATENATE(Sales[[#This Row],[region]],Sales[[#This Row],[storetype]])</f>
        <v>2A</v>
      </c>
      <c r="L1134" s="4">
        <f>INDEX(RegionStoreCount[Store Count],MATCH(Sales[[#This Row],[RegionStoretype]],RegionStoreCount[Region/Type],0))</f>
        <v>5</v>
      </c>
      <c r="M1134" s="4">
        <f>AND(Sales[[#This Row],[date]]&lt;=TY_YTDMax,Sales[[#This Row],[date]]&gt;=TY_YTDMin)*Sales[[#This Row],[sales]]</f>
        <v>0</v>
      </c>
      <c r="N1134" s="4">
        <f>AND(Sales[[#This Row],[date]]&lt;=LY_YTDMax,Sales[[#This Row],[date]]&gt;=LY_YTDMin)*Sales[[#This Row],[sales]]</f>
        <v>36990.614699999998</v>
      </c>
      <c r="O1134" s="4">
        <f>AND(Sales[[#This Row],[date]]&gt;=YoY_Min,Sales[[#This Row],[date]]&lt;=TY_YTDMax)*(Sales[[#This Row],[sales]]/Sales[[#This Row],[sqft]])</f>
        <v>0</v>
      </c>
      <c r="P1134" s="4">
        <f>SUMIF(Sales[RegionStoretype],Sales[[#This Row],[RegionStoretype]],Sales[YoY_SSF])/Sales[[#This Row],[Region_TypeCount]]</f>
        <v>60.052789354368521</v>
      </c>
    </row>
    <row r="1135" spans="1:16" x14ac:dyDescent="0.25">
      <c r="A1135" s="1">
        <v>42776</v>
      </c>
      <c r="B1135">
        <v>29</v>
      </c>
      <c r="C1135">
        <v>1</v>
      </c>
      <c r="D1135">
        <v>30727.234</v>
      </c>
      <c r="E1135">
        <f>INDEX(Stores[region],MATCH(Sales[[#This Row],[store_no]],Stores[store_no],0))</f>
        <v>1</v>
      </c>
      <c r="F1135" t="str">
        <f>INDEX(Stores[storetype],MATCH(Sales[[#This Row],[store_no]],Stores[store_no],0))</f>
        <v>B</v>
      </c>
      <c r="G1135" t="str">
        <f>INDEX(Stores[location_city],MATCH(Sales[[#This Row],[store_no]],Stores[store_no],0))</f>
        <v>Grand Rapids</v>
      </c>
      <c r="H1135" t="str">
        <f>INDEX(Stores[location_state],MATCH(Sales[[#This Row],[store_no]],Stores[store_no],0))</f>
        <v>Michigan</v>
      </c>
      <c r="I1135">
        <f>INDEX(Stores[sqft],MATCH(Sales[[#This Row],[store_no]],Stores[store_no],0))</f>
        <v>148300</v>
      </c>
      <c r="J1135" s="4" t="str">
        <f>INDEX(Departments[dept_name],MATCH(Sales[[#This Row],[dept_no]],Departments[dept_no],0))</f>
        <v>Automotive</v>
      </c>
      <c r="K1135" s="4" t="str">
        <f>CONCATENATE(Sales[[#This Row],[region]],Sales[[#This Row],[storetype]])</f>
        <v>1B</v>
      </c>
      <c r="L1135" s="4">
        <f>INDEX(RegionStoreCount[Store Count],MATCH(Sales[[#This Row],[RegionStoretype]],RegionStoreCount[Region/Type],0))</f>
        <v>5</v>
      </c>
      <c r="M1135" s="4">
        <f>AND(Sales[[#This Row],[date]]&lt;=TY_YTDMax,Sales[[#This Row],[date]]&gt;=TY_YTDMin)*Sales[[#This Row],[sales]]</f>
        <v>0</v>
      </c>
      <c r="N1135" s="4">
        <f>AND(Sales[[#This Row],[date]]&lt;=LY_YTDMax,Sales[[#This Row],[date]]&gt;=LY_YTDMin)*Sales[[#This Row],[sales]]</f>
        <v>30727.234</v>
      </c>
      <c r="O1135" s="4">
        <f>AND(Sales[[#This Row],[date]]&gt;=YoY_Min,Sales[[#This Row],[date]]&lt;=TY_YTDMax)*(Sales[[#This Row],[sales]]/Sales[[#This Row],[sqft]])</f>
        <v>0</v>
      </c>
      <c r="P1135" s="4">
        <f>SUMIF(Sales[RegionStoretype],Sales[[#This Row],[RegionStoretype]],Sales[YoY_SSF])/Sales[[#This Row],[Region_TypeCount]]</f>
        <v>68.518982968140051</v>
      </c>
    </row>
    <row r="1136" spans="1:16" x14ac:dyDescent="0.25">
      <c r="A1136" s="1">
        <v>42776</v>
      </c>
      <c r="B1136">
        <v>30</v>
      </c>
      <c r="C1136">
        <v>1</v>
      </c>
      <c r="D1136">
        <v>23502.973699999999</v>
      </c>
      <c r="E1136">
        <f>INDEX(Stores[region],MATCH(Sales[[#This Row],[store_no]],Stores[store_no],0))</f>
        <v>1</v>
      </c>
      <c r="F1136" t="str">
        <f>INDEX(Stores[storetype],MATCH(Sales[[#This Row],[store_no]],Stores[store_no],0))</f>
        <v>C</v>
      </c>
      <c r="G1136" t="str">
        <f>INDEX(Stores[location_city],MATCH(Sales[[#This Row],[store_no]],Stores[store_no],0))</f>
        <v>Dayton</v>
      </c>
      <c r="H1136" t="str">
        <f>INDEX(Stores[location_state],MATCH(Sales[[#This Row],[store_no]],Stores[store_no],0))</f>
        <v>Ohio</v>
      </c>
      <c r="I1136">
        <f>INDEX(Stores[sqft],MATCH(Sales[[#This Row],[store_no]],Stores[store_no],0))</f>
        <v>90000</v>
      </c>
      <c r="J1136" s="4" t="str">
        <f>INDEX(Departments[dept_name],MATCH(Sales[[#This Row],[dept_no]],Departments[dept_no],0))</f>
        <v>Automotive</v>
      </c>
      <c r="K1136" s="4" t="str">
        <f>CONCATENATE(Sales[[#This Row],[region]],Sales[[#This Row],[storetype]])</f>
        <v>1C</v>
      </c>
      <c r="L1136" s="4">
        <f>INDEX(RegionStoreCount[Store Count],MATCH(Sales[[#This Row],[RegionStoretype]],RegionStoreCount[Region/Type],0))</f>
        <v>1</v>
      </c>
      <c r="M1136" s="4">
        <f>AND(Sales[[#This Row],[date]]&lt;=TY_YTDMax,Sales[[#This Row],[date]]&gt;=TY_YTDMin)*Sales[[#This Row],[sales]]</f>
        <v>0</v>
      </c>
      <c r="N1136" s="4">
        <f>AND(Sales[[#This Row],[date]]&lt;=LY_YTDMax,Sales[[#This Row],[date]]&gt;=LY_YTDMin)*Sales[[#This Row],[sales]]</f>
        <v>23502.973699999999</v>
      </c>
      <c r="O1136" s="4">
        <f>AND(Sales[[#This Row],[date]]&gt;=YoY_Min,Sales[[#This Row],[date]]&lt;=TY_YTDMax)*(Sales[[#This Row],[sales]]/Sales[[#This Row],[sqft]])</f>
        <v>0</v>
      </c>
      <c r="P1136" s="4">
        <f>SUMIF(Sales[RegionStoretype],Sales[[#This Row],[RegionStoretype]],Sales[YoY_SSF])/Sales[[#This Row],[Region_TypeCount]]</f>
        <v>65.329042605555529</v>
      </c>
    </row>
    <row r="1137" spans="1:16" x14ac:dyDescent="0.25">
      <c r="A1137" s="1">
        <v>42776</v>
      </c>
      <c r="B1137">
        <v>30</v>
      </c>
      <c r="C1137">
        <v>4</v>
      </c>
      <c r="D1137">
        <v>21853.765599999999</v>
      </c>
      <c r="E1137">
        <f>INDEX(Stores[region],MATCH(Sales[[#This Row],[store_no]],Stores[store_no],0))</f>
        <v>1</v>
      </c>
      <c r="F1137" t="str">
        <f>INDEX(Stores[storetype],MATCH(Sales[[#This Row],[store_no]],Stores[store_no],0))</f>
        <v>C</v>
      </c>
      <c r="G1137" t="str">
        <f>INDEX(Stores[location_city],MATCH(Sales[[#This Row],[store_no]],Stores[store_no],0))</f>
        <v>Dayton</v>
      </c>
      <c r="H1137" t="str">
        <f>INDEX(Stores[location_state],MATCH(Sales[[#This Row],[store_no]],Stores[store_no],0))</f>
        <v>Ohio</v>
      </c>
      <c r="I1137">
        <f>INDEX(Stores[sqft],MATCH(Sales[[#This Row],[store_no]],Stores[store_no],0))</f>
        <v>90000</v>
      </c>
      <c r="J1137" s="4" t="str">
        <f>INDEX(Departments[dept_name],MATCH(Sales[[#This Row],[dept_no]],Departments[dept_no],0))</f>
        <v>Books</v>
      </c>
      <c r="K1137" s="4" t="str">
        <f>CONCATENATE(Sales[[#This Row],[region]],Sales[[#This Row],[storetype]])</f>
        <v>1C</v>
      </c>
      <c r="L1137" s="4">
        <f>INDEX(RegionStoreCount[Store Count],MATCH(Sales[[#This Row],[RegionStoretype]],RegionStoreCount[Region/Type],0))</f>
        <v>1</v>
      </c>
      <c r="M1137" s="4">
        <f>AND(Sales[[#This Row],[date]]&lt;=TY_YTDMax,Sales[[#This Row],[date]]&gt;=TY_YTDMin)*Sales[[#This Row],[sales]]</f>
        <v>0</v>
      </c>
      <c r="N1137" s="4">
        <f>AND(Sales[[#This Row],[date]]&lt;=LY_YTDMax,Sales[[#This Row],[date]]&gt;=LY_YTDMin)*Sales[[#This Row],[sales]]</f>
        <v>21853.765599999999</v>
      </c>
      <c r="O1137" s="4">
        <f>AND(Sales[[#This Row],[date]]&gt;=YoY_Min,Sales[[#This Row],[date]]&lt;=TY_YTDMax)*(Sales[[#This Row],[sales]]/Sales[[#This Row],[sqft]])</f>
        <v>0</v>
      </c>
      <c r="P1137" s="4">
        <f>SUMIF(Sales[RegionStoretype],Sales[[#This Row],[RegionStoretype]],Sales[YoY_SSF])/Sales[[#This Row],[Region_TypeCount]]</f>
        <v>65.329042605555529</v>
      </c>
    </row>
    <row r="1138" spans="1:16" x14ac:dyDescent="0.25">
      <c r="A1138" s="1">
        <v>42776</v>
      </c>
      <c r="B1138">
        <v>30</v>
      </c>
      <c r="C1138">
        <v>6</v>
      </c>
      <c r="D1138">
        <v>4491.0406000000003</v>
      </c>
      <c r="E1138">
        <f>INDEX(Stores[region],MATCH(Sales[[#This Row],[store_no]],Stores[store_no],0))</f>
        <v>1</v>
      </c>
      <c r="F1138" t="str">
        <f>INDEX(Stores[storetype],MATCH(Sales[[#This Row],[store_no]],Stores[store_no],0))</f>
        <v>C</v>
      </c>
      <c r="G1138" t="str">
        <f>INDEX(Stores[location_city],MATCH(Sales[[#This Row],[store_no]],Stores[store_no],0))</f>
        <v>Dayton</v>
      </c>
      <c r="H1138" t="str">
        <f>INDEX(Stores[location_state],MATCH(Sales[[#This Row],[store_no]],Stores[store_no],0))</f>
        <v>Ohio</v>
      </c>
      <c r="I1138">
        <f>INDEX(Stores[sqft],MATCH(Sales[[#This Row],[store_no]],Stores[store_no],0))</f>
        <v>90000</v>
      </c>
      <c r="J1138" s="4" t="str">
        <f>INDEX(Departments[dept_name],MATCH(Sales[[#This Row],[dept_no]],Departments[dept_no],0))</f>
        <v>Computers</v>
      </c>
      <c r="K1138" s="4" t="str">
        <f>CONCATENATE(Sales[[#This Row],[region]],Sales[[#This Row],[storetype]])</f>
        <v>1C</v>
      </c>
      <c r="L1138" s="4">
        <f>INDEX(RegionStoreCount[Store Count],MATCH(Sales[[#This Row],[RegionStoretype]],RegionStoreCount[Region/Type],0))</f>
        <v>1</v>
      </c>
      <c r="M1138" s="4">
        <f>AND(Sales[[#This Row],[date]]&lt;=TY_YTDMax,Sales[[#This Row],[date]]&gt;=TY_YTDMin)*Sales[[#This Row],[sales]]</f>
        <v>0</v>
      </c>
      <c r="N1138" s="4">
        <f>AND(Sales[[#This Row],[date]]&lt;=LY_YTDMax,Sales[[#This Row],[date]]&gt;=LY_YTDMin)*Sales[[#This Row],[sales]]</f>
        <v>4491.0406000000003</v>
      </c>
      <c r="O1138" s="4">
        <f>AND(Sales[[#This Row],[date]]&gt;=YoY_Min,Sales[[#This Row],[date]]&lt;=TY_YTDMax)*(Sales[[#This Row],[sales]]/Sales[[#This Row],[sqft]])</f>
        <v>0</v>
      </c>
      <c r="P1138" s="4">
        <f>SUMIF(Sales[RegionStoretype],Sales[[#This Row],[RegionStoretype]],Sales[YoY_SSF])/Sales[[#This Row],[Region_TypeCount]]</f>
        <v>65.329042605555529</v>
      </c>
    </row>
    <row r="1139" spans="1:16" x14ac:dyDescent="0.25">
      <c r="A1139" s="1">
        <v>42776</v>
      </c>
      <c r="B1139">
        <v>30</v>
      </c>
      <c r="C1139">
        <v>18</v>
      </c>
      <c r="D1139">
        <v>199496.9915</v>
      </c>
      <c r="E1139">
        <f>INDEX(Stores[region],MATCH(Sales[[#This Row],[store_no]],Stores[store_no],0))</f>
        <v>1</v>
      </c>
      <c r="F1139" t="str">
        <f>INDEX(Stores[storetype],MATCH(Sales[[#This Row],[store_no]],Stores[store_no],0))</f>
        <v>C</v>
      </c>
      <c r="G1139" t="str">
        <f>INDEX(Stores[location_city],MATCH(Sales[[#This Row],[store_no]],Stores[store_no],0))</f>
        <v>Dayton</v>
      </c>
      <c r="H1139" t="str">
        <f>INDEX(Stores[location_state],MATCH(Sales[[#This Row],[store_no]],Stores[store_no],0))</f>
        <v>Ohio</v>
      </c>
      <c r="I1139">
        <f>INDEX(Stores[sqft],MATCH(Sales[[#This Row],[store_no]],Stores[store_no],0))</f>
        <v>90000</v>
      </c>
      <c r="J1139" s="4" t="str">
        <f>INDEX(Departments[dept_name],MATCH(Sales[[#This Row],[dept_no]],Departments[dept_no],0))</f>
        <v>Sports</v>
      </c>
      <c r="K1139" s="4" t="str">
        <f>CONCATENATE(Sales[[#This Row],[region]],Sales[[#This Row],[storetype]])</f>
        <v>1C</v>
      </c>
      <c r="L1139" s="4">
        <f>INDEX(RegionStoreCount[Store Count],MATCH(Sales[[#This Row],[RegionStoretype]],RegionStoreCount[Region/Type],0))</f>
        <v>1</v>
      </c>
      <c r="M1139" s="4">
        <f>AND(Sales[[#This Row],[date]]&lt;=TY_YTDMax,Sales[[#This Row],[date]]&gt;=TY_YTDMin)*Sales[[#This Row],[sales]]</f>
        <v>0</v>
      </c>
      <c r="N1139" s="4">
        <f>AND(Sales[[#This Row],[date]]&lt;=LY_YTDMax,Sales[[#This Row],[date]]&gt;=LY_YTDMin)*Sales[[#This Row],[sales]]</f>
        <v>199496.9915</v>
      </c>
      <c r="O1139" s="4">
        <f>AND(Sales[[#This Row],[date]]&gt;=YoY_Min,Sales[[#This Row],[date]]&lt;=TY_YTDMax)*(Sales[[#This Row],[sales]]/Sales[[#This Row],[sqft]])</f>
        <v>0</v>
      </c>
      <c r="P1139" s="4">
        <f>SUMIF(Sales[RegionStoretype],Sales[[#This Row],[RegionStoretype]],Sales[YoY_SSF])/Sales[[#This Row],[Region_TypeCount]]</f>
        <v>65.329042605555529</v>
      </c>
    </row>
    <row r="1140" spans="1:16" x14ac:dyDescent="0.25">
      <c r="A1140" s="1">
        <v>42776</v>
      </c>
      <c r="B1140">
        <v>31</v>
      </c>
      <c r="C1140">
        <v>2</v>
      </c>
      <c r="D1140">
        <v>77313.907000000007</v>
      </c>
      <c r="E1140">
        <f>INDEX(Stores[region],MATCH(Sales[[#This Row],[store_no]],Stores[store_no],0))</f>
        <v>3</v>
      </c>
      <c r="F1140" t="str">
        <f>INDEX(Stores[storetype],MATCH(Sales[[#This Row],[store_no]],Stores[store_no],0))</f>
        <v>A</v>
      </c>
      <c r="G1140" t="str">
        <f>INDEX(Stores[location_city],MATCH(Sales[[#This Row],[store_no]],Stores[store_no],0))</f>
        <v>Rapid City</v>
      </c>
      <c r="H1140" t="str">
        <f>INDEX(Stores[location_state],MATCH(Sales[[#This Row],[store_no]],Stores[store_no],0))</f>
        <v>South Dakota</v>
      </c>
      <c r="I1140">
        <f>INDEX(Stores[sqft],MATCH(Sales[[#This Row],[store_no]],Stores[store_no],0))</f>
        <v>200100</v>
      </c>
      <c r="J1140" s="4" t="str">
        <f>INDEX(Departments[dept_name],MATCH(Sales[[#This Row],[dept_no]],Departments[dept_no],0))</f>
        <v>Baby</v>
      </c>
      <c r="K1140" s="4" t="str">
        <f>CONCATENATE(Sales[[#This Row],[region]],Sales[[#This Row],[storetype]])</f>
        <v>3A</v>
      </c>
      <c r="L1140" s="4">
        <f>INDEX(RegionStoreCount[Store Count],MATCH(Sales[[#This Row],[RegionStoretype]],RegionStoreCount[Region/Type],0))</f>
        <v>9</v>
      </c>
      <c r="M1140" s="4">
        <f>AND(Sales[[#This Row],[date]]&lt;=TY_YTDMax,Sales[[#This Row],[date]]&gt;=TY_YTDMin)*Sales[[#This Row],[sales]]</f>
        <v>0</v>
      </c>
      <c r="N1140" s="4">
        <f>AND(Sales[[#This Row],[date]]&lt;=LY_YTDMax,Sales[[#This Row],[date]]&gt;=LY_YTDMin)*Sales[[#This Row],[sales]]</f>
        <v>77313.907000000007</v>
      </c>
      <c r="O1140" s="4">
        <f>AND(Sales[[#This Row],[date]]&gt;=YoY_Min,Sales[[#This Row],[date]]&lt;=TY_YTDMax)*(Sales[[#This Row],[sales]]/Sales[[#This Row],[sqft]])</f>
        <v>0</v>
      </c>
      <c r="P1140" s="4">
        <f>SUMIF(Sales[RegionStoretype],Sales[[#This Row],[RegionStoretype]],Sales[YoY_SSF])/Sales[[#This Row],[Region_TypeCount]]</f>
        <v>53.603836561720975</v>
      </c>
    </row>
    <row r="1141" spans="1:16" x14ac:dyDescent="0.25">
      <c r="A1141" s="1">
        <v>42776</v>
      </c>
      <c r="B1141">
        <v>31</v>
      </c>
      <c r="C1141">
        <v>7</v>
      </c>
      <c r="D1141">
        <v>75149.141500000012</v>
      </c>
      <c r="E1141">
        <f>INDEX(Stores[region],MATCH(Sales[[#This Row],[store_no]],Stores[store_no],0))</f>
        <v>3</v>
      </c>
      <c r="F1141" t="str">
        <f>INDEX(Stores[storetype],MATCH(Sales[[#This Row],[store_no]],Stores[store_no],0))</f>
        <v>A</v>
      </c>
      <c r="G1141" t="str">
        <f>INDEX(Stores[location_city],MATCH(Sales[[#This Row],[store_no]],Stores[store_no],0))</f>
        <v>Rapid City</v>
      </c>
      <c r="H1141" t="str">
        <f>INDEX(Stores[location_state],MATCH(Sales[[#This Row],[store_no]],Stores[store_no],0))</f>
        <v>South Dakota</v>
      </c>
      <c r="I1141">
        <f>INDEX(Stores[sqft],MATCH(Sales[[#This Row],[store_no]],Stores[store_no],0))</f>
        <v>200100</v>
      </c>
      <c r="J1141" s="4" t="str">
        <f>INDEX(Departments[dept_name],MATCH(Sales[[#This Row],[dept_no]],Departments[dept_no],0))</f>
        <v>Electronics</v>
      </c>
      <c r="K1141" s="4" t="str">
        <f>CONCATENATE(Sales[[#This Row],[region]],Sales[[#This Row],[storetype]])</f>
        <v>3A</v>
      </c>
      <c r="L1141" s="4">
        <f>INDEX(RegionStoreCount[Store Count],MATCH(Sales[[#This Row],[RegionStoretype]],RegionStoreCount[Region/Type],0))</f>
        <v>9</v>
      </c>
      <c r="M1141" s="4">
        <f>AND(Sales[[#This Row],[date]]&lt;=TY_YTDMax,Sales[[#This Row],[date]]&gt;=TY_YTDMin)*Sales[[#This Row],[sales]]</f>
        <v>0</v>
      </c>
      <c r="N1141" s="4">
        <f>AND(Sales[[#This Row],[date]]&lt;=LY_YTDMax,Sales[[#This Row],[date]]&gt;=LY_YTDMin)*Sales[[#This Row],[sales]]</f>
        <v>75149.141500000012</v>
      </c>
      <c r="O1141" s="4">
        <f>AND(Sales[[#This Row],[date]]&gt;=YoY_Min,Sales[[#This Row],[date]]&lt;=TY_YTDMax)*(Sales[[#This Row],[sales]]/Sales[[#This Row],[sqft]])</f>
        <v>0</v>
      </c>
      <c r="P1141" s="4">
        <f>SUMIF(Sales[RegionStoretype],Sales[[#This Row],[RegionStoretype]],Sales[YoY_SSF])/Sales[[#This Row],[Region_TypeCount]]</f>
        <v>53.603836561720975</v>
      </c>
    </row>
    <row r="1142" spans="1:16" x14ac:dyDescent="0.25">
      <c r="A1142" s="1">
        <v>42776</v>
      </c>
      <c r="B1142">
        <v>31</v>
      </c>
      <c r="C1142">
        <v>14</v>
      </c>
      <c r="D1142">
        <v>38650.855100000001</v>
      </c>
      <c r="E1142">
        <f>INDEX(Stores[region],MATCH(Sales[[#This Row],[store_no]],Stores[store_no],0))</f>
        <v>3</v>
      </c>
      <c r="F1142" t="str">
        <f>INDEX(Stores[storetype],MATCH(Sales[[#This Row],[store_no]],Stores[store_no],0))</f>
        <v>A</v>
      </c>
      <c r="G1142" t="str">
        <f>INDEX(Stores[location_city],MATCH(Sales[[#This Row],[store_no]],Stores[store_no],0))</f>
        <v>Rapid City</v>
      </c>
      <c r="H1142" t="str">
        <f>INDEX(Stores[location_state],MATCH(Sales[[#This Row],[store_no]],Stores[store_no],0))</f>
        <v>South Dakota</v>
      </c>
      <c r="I1142">
        <f>INDEX(Stores[sqft],MATCH(Sales[[#This Row],[store_no]],Stores[store_no],0))</f>
        <v>200100</v>
      </c>
      <c r="J1142" s="4" t="str">
        <f>INDEX(Departments[dept_name],MATCH(Sales[[#This Row],[dept_no]],Departments[dept_no],0))</f>
        <v>Movies</v>
      </c>
      <c r="K1142" s="4" t="str">
        <f>CONCATENATE(Sales[[#This Row],[region]],Sales[[#This Row],[storetype]])</f>
        <v>3A</v>
      </c>
      <c r="L1142" s="4">
        <f>INDEX(RegionStoreCount[Store Count],MATCH(Sales[[#This Row],[RegionStoretype]],RegionStoreCount[Region/Type],0))</f>
        <v>9</v>
      </c>
      <c r="M1142" s="4">
        <f>AND(Sales[[#This Row],[date]]&lt;=TY_YTDMax,Sales[[#This Row],[date]]&gt;=TY_YTDMin)*Sales[[#This Row],[sales]]</f>
        <v>0</v>
      </c>
      <c r="N1142" s="4">
        <f>AND(Sales[[#This Row],[date]]&lt;=LY_YTDMax,Sales[[#This Row],[date]]&gt;=LY_YTDMin)*Sales[[#This Row],[sales]]</f>
        <v>38650.855100000001</v>
      </c>
      <c r="O1142" s="4">
        <f>AND(Sales[[#This Row],[date]]&gt;=YoY_Min,Sales[[#This Row],[date]]&lt;=TY_YTDMax)*(Sales[[#This Row],[sales]]/Sales[[#This Row],[sqft]])</f>
        <v>0</v>
      </c>
      <c r="P1142" s="4">
        <f>SUMIF(Sales[RegionStoretype],Sales[[#This Row],[RegionStoretype]],Sales[YoY_SSF])/Sales[[#This Row],[Region_TypeCount]]</f>
        <v>53.603836561720975</v>
      </c>
    </row>
    <row r="1143" spans="1:16" x14ac:dyDescent="0.25">
      <c r="A1143" s="1">
        <v>42776</v>
      </c>
      <c r="B1143">
        <v>31</v>
      </c>
      <c r="C1143">
        <v>18</v>
      </c>
      <c r="D1143">
        <v>233533.16139999998</v>
      </c>
      <c r="E1143">
        <f>INDEX(Stores[region],MATCH(Sales[[#This Row],[store_no]],Stores[store_no],0))</f>
        <v>3</v>
      </c>
      <c r="F1143" t="str">
        <f>INDEX(Stores[storetype],MATCH(Sales[[#This Row],[store_no]],Stores[store_no],0))</f>
        <v>A</v>
      </c>
      <c r="G1143" t="str">
        <f>INDEX(Stores[location_city],MATCH(Sales[[#This Row],[store_no]],Stores[store_no],0))</f>
        <v>Rapid City</v>
      </c>
      <c r="H1143" t="str">
        <f>INDEX(Stores[location_state],MATCH(Sales[[#This Row],[store_no]],Stores[store_no],0))</f>
        <v>South Dakota</v>
      </c>
      <c r="I1143">
        <f>INDEX(Stores[sqft],MATCH(Sales[[#This Row],[store_no]],Stores[store_no],0))</f>
        <v>200100</v>
      </c>
      <c r="J1143" s="4" t="str">
        <f>INDEX(Departments[dept_name],MATCH(Sales[[#This Row],[dept_no]],Departments[dept_no],0))</f>
        <v>Sports</v>
      </c>
      <c r="K1143" s="4" t="str">
        <f>CONCATENATE(Sales[[#This Row],[region]],Sales[[#This Row],[storetype]])</f>
        <v>3A</v>
      </c>
      <c r="L1143" s="4">
        <f>INDEX(RegionStoreCount[Store Count],MATCH(Sales[[#This Row],[RegionStoretype]],RegionStoreCount[Region/Type],0))</f>
        <v>9</v>
      </c>
      <c r="M1143" s="4">
        <f>AND(Sales[[#This Row],[date]]&lt;=TY_YTDMax,Sales[[#This Row],[date]]&gt;=TY_YTDMin)*Sales[[#This Row],[sales]]</f>
        <v>0</v>
      </c>
      <c r="N1143" s="4">
        <f>AND(Sales[[#This Row],[date]]&lt;=LY_YTDMax,Sales[[#This Row],[date]]&gt;=LY_YTDMin)*Sales[[#This Row],[sales]]</f>
        <v>233533.16139999998</v>
      </c>
      <c r="O1143" s="4">
        <f>AND(Sales[[#This Row],[date]]&gt;=YoY_Min,Sales[[#This Row],[date]]&lt;=TY_YTDMax)*(Sales[[#This Row],[sales]]/Sales[[#This Row],[sqft]])</f>
        <v>0</v>
      </c>
      <c r="P1143" s="4">
        <f>SUMIF(Sales[RegionStoretype],Sales[[#This Row],[RegionStoretype]],Sales[YoY_SSF])/Sales[[#This Row],[Region_TypeCount]]</f>
        <v>53.603836561720975</v>
      </c>
    </row>
    <row r="1144" spans="1:16" x14ac:dyDescent="0.25">
      <c r="A1144" s="1">
        <v>42776</v>
      </c>
      <c r="B1144">
        <v>32</v>
      </c>
      <c r="C1144">
        <v>4</v>
      </c>
      <c r="D1144">
        <v>44620.092699999994</v>
      </c>
      <c r="E1144">
        <f>INDEX(Stores[region],MATCH(Sales[[#This Row],[store_no]],Stores[store_no],0))</f>
        <v>2</v>
      </c>
      <c r="F1144" t="str">
        <f>INDEX(Stores[storetype],MATCH(Sales[[#This Row],[store_no]],Stores[store_no],0))</f>
        <v>A</v>
      </c>
      <c r="G1144" t="str">
        <f>INDEX(Stores[location_city],MATCH(Sales[[#This Row],[store_no]],Stores[store_no],0))</f>
        <v>Western Springs</v>
      </c>
      <c r="H1144" t="str">
        <f>INDEX(Stores[location_state],MATCH(Sales[[#This Row],[store_no]],Stores[store_no],0))</f>
        <v>Illinois</v>
      </c>
      <c r="I1144">
        <f>INDEX(Stores[sqft],MATCH(Sales[[#This Row],[store_no]],Stores[store_no],0))</f>
        <v>118200</v>
      </c>
      <c r="J1144" s="4" t="str">
        <f>INDEX(Departments[dept_name],MATCH(Sales[[#This Row],[dept_no]],Departments[dept_no],0))</f>
        <v>Books</v>
      </c>
      <c r="K1144" s="4" t="str">
        <f>CONCATENATE(Sales[[#This Row],[region]],Sales[[#This Row],[storetype]])</f>
        <v>2A</v>
      </c>
      <c r="L1144" s="4">
        <f>INDEX(RegionStoreCount[Store Count],MATCH(Sales[[#This Row],[RegionStoretype]],RegionStoreCount[Region/Type],0))</f>
        <v>5</v>
      </c>
      <c r="M1144" s="4">
        <f>AND(Sales[[#This Row],[date]]&lt;=TY_YTDMax,Sales[[#This Row],[date]]&gt;=TY_YTDMin)*Sales[[#This Row],[sales]]</f>
        <v>0</v>
      </c>
      <c r="N1144" s="4">
        <f>AND(Sales[[#This Row],[date]]&lt;=LY_YTDMax,Sales[[#This Row],[date]]&gt;=LY_YTDMin)*Sales[[#This Row],[sales]]</f>
        <v>44620.092699999994</v>
      </c>
      <c r="O1144" s="4">
        <f>AND(Sales[[#This Row],[date]]&gt;=YoY_Min,Sales[[#This Row],[date]]&lt;=TY_YTDMax)*(Sales[[#This Row],[sales]]/Sales[[#This Row],[sqft]])</f>
        <v>0</v>
      </c>
      <c r="P1144" s="4">
        <f>SUMIF(Sales[RegionStoretype],Sales[[#This Row],[RegionStoretype]],Sales[YoY_SSF])/Sales[[#This Row],[Region_TypeCount]]</f>
        <v>60.052789354368521</v>
      </c>
    </row>
    <row r="1145" spans="1:16" x14ac:dyDescent="0.25">
      <c r="A1145" s="1">
        <v>42776</v>
      </c>
      <c r="B1145">
        <v>32</v>
      </c>
      <c r="C1145">
        <v>11</v>
      </c>
      <c r="D1145">
        <v>16172.1947</v>
      </c>
      <c r="E1145">
        <f>INDEX(Stores[region],MATCH(Sales[[#This Row],[store_no]],Stores[store_no],0))</f>
        <v>2</v>
      </c>
      <c r="F1145" t="str">
        <f>INDEX(Stores[storetype],MATCH(Sales[[#This Row],[store_no]],Stores[store_no],0))</f>
        <v>A</v>
      </c>
      <c r="G1145" t="str">
        <f>INDEX(Stores[location_city],MATCH(Sales[[#This Row],[store_no]],Stores[store_no],0))</f>
        <v>Western Springs</v>
      </c>
      <c r="H1145" t="str">
        <f>INDEX(Stores[location_state],MATCH(Sales[[#This Row],[store_no]],Stores[store_no],0))</f>
        <v>Illinois</v>
      </c>
      <c r="I1145">
        <f>INDEX(Stores[sqft],MATCH(Sales[[#This Row],[store_no]],Stores[store_no],0))</f>
        <v>118200</v>
      </c>
      <c r="J1145" s="4" t="str">
        <f>INDEX(Departments[dept_name],MATCH(Sales[[#This Row],[dept_no]],Departments[dept_no],0))</f>
        <v>Home</v>
      </c>
      <c r="K1145" s="4" t="str">
        <f>CONCATENATE(Sales[[#This Row],[region]],Sales[[#This Row],[storetype]])</f>
        <v>2A</v>
      </c>
      <c r="L1145" s="4">
        <f>INDEX(RegionStoreCount[Store Count],MATCH(Sales[[#This Row],[RegionStoretype]],RegionStoreCount[Region/Type],0))</f>
        <v>5</v>
      </c>
      <c r="M1145" s="4">
        <f>AND(Sales[[#This Row],[date]]&lt;=TY_YTDMax,Sales[[#This Row],[date]]&gt;=TY_YTDMin)*Sales[[#This Row],[sales]]</f>
        <v>0</v>
      </c>
      <c r="N1145" s="4">
        <f>AND(Sales[[#This Row],[date]]&lt;=LY_YTDMax,Sales[[#This Row],[date]]&gt;=LY_YTDMin)*Sales[[#This Row],[sales]]</f>
        <v>16172.1947</v>
      </c>
      <c r="O1145" s="4">
        <f>AND(Sales[[#This Row],[date]]&gt;=YoY_Min,Sales[[#This Row],[date]]&lt;=TY_YTDMax)*(Sales[[#This Row],[sales]]/Sales[[#This Row],[sqft]])</f>
        <v>0</v>
      </c>
      <c r="P1145" s="4">
        <f>SUMIF(Sales[RegionStoretype],Sales[[#This Row],[RegionStoretype]],Sales[YoY_SSF])/Sales[[#This Row],[Region_TypeCount]]</f>
        <v>60.052789354368521</v>
      </c>
    </row>
    <row r="1146" spans="1:16" x14ac:dyDescent="0.25">
      <c r="A1146" s="1">
        <v>42776</v>
      </c>
      <c r="B1146">
        <v>33</v>
      </c>
      <c r="C1146">
        <v>3</v>
      </c>
      <c r="D1146">
        <v>47409.694199999998</v>
      </c>
      <c r="E1146">
        <f>INDEX(Stores[region],MATCH(Sales[[#This Row],[store_no]],Stores[store_no],0))</f>
        <v>3</v>
      </c>
      <c r="F1146" t="str">
        <f>INDEX(Stores[storetype],MATCH(Sales[[#This Row],[store_no]],Stores[store_no],0))</f>
        <v>A</v>
      </c>
      <c r="G1146" t="str">
        <f>INDEX(Stores[location_city],MATCH(Sales[[#This Row],[store_no]],Stores[store_no],0))</f>
        <v>Omaha</v>
      </c>
      <c r="H1146" t="str">
        <f>INDEX(Stores[location_state],MATCH(Sales[[#This Row],[store_no]],Stores[store_no],0))</f>
        <v>Nebraska</v>
      </c>
      <c r="I1146">
        <f>INDEX(Stores[sqft],MATCH(Sales[[#This Row],[store_no]],Stores[store_no],0))</f>
        <v>40700</v>
      </c>
      <c r="J1146" s="4" t="str">
        <f>INDEX(Departments[dept_name],MATCH(Sales[[#This Row],[dept_no]],Departments[dept_no],0))</f>
        <v>Beauty</v>
      </c>
      <c r="K1146" s="4" t="str">
        <f>CONCATENATE(Sales[[#This Row],[region]],Sales[[#This Row],[storetype]])</f>
        <v>3A</v>
      </c>
      <c r="L1146" s="4">
        <f>INDEX(RegionStoreCount[Store Count],MATCH(Sales[[#This Row],[RegionStoretype]],RegionStoreCount[Region/Type],0))</f>
        <v>9</v>
      </c>
      <c r="M1146" s="4">
        <f>AND(Sales[[#This Row],[date]]&lt;=TY_YTDMax,Sales[[#This Row],[date]]&gt;=TY_YTDMin)*Sales[[#This Row],[sales]]</f>
        <v>0</v>
      </c>
      <c r="N1146" s="4">
        <f>AND(Sales[[#This Row],[date]]&lt;=LY_YTDMax,Sales[[#This Row],[date]]&gt;=LY_YTDMin)*Sales[[#This Row],[sales]]</f>
        <v>47409.694199999998</v>
      </c>
      <c r="O1146" s="4">
        <f>AND(Sales[[#This Row],[date]]&gt;=YoY_Min,Sales[[#This Row],[date]]&lt;=TY_YTDMax)*(Sales[[#This Row],[sales]]/Sales[[#This Row],[sqft]])</f>
        <v>0</v>
      </c>
      <c r="P1146" s="4">
        <f>SUMIF(Sales[RegionStoretype],Sales[[#This Row],[RegionStoretype]],Sales[YoY_SSF])/Sales[[#This Row],[Region_TypeCount]]</f>
        <v>53.603836561720975</v>
      </c>
    </row>
    <row r="1147" spans="1:16" x14ac:dyDescent="0.25">
      <c r="A1147" s="1">
        <v>42776</v>
      </c>
      <c r="B1147">
        <v>33</v>
      </c>
      <c r="C1147">
        <v>4</v>
      </c>
      <c r="D1147">
        <v>52912.257100000003</v>
      </c>
      <c r="E1147">
        <f>INDEX(Stores[region],MATCH(Sales[[#This Row],[store_no]],Stores[store_no],0))</f>
        <v>3</v>
      </c>
      <c r="F1147" t="str">
        <f>INDEX(Stores[storetype],MATCH(Sales[[#This Row],[store_no]],Stores[store_no],0))</f>
        <v>A</v>
      </c>
      <c r="G1147" t="str">
        <f>INDEX(Stores[location_city],MATCH(Sales[[#This Row],[store_no]],Stores[store_no],0))</f>
        <v>Omaha</v>
      </c>
      <c r="H1147" t="str">
        <f>INDEX(Stores[location_state],MATCH(Sales[[#This Row],[store_no]],Stores[store_no],0))</f>
        <v>Nebraska</v>
      </c>
      <c r="I1147">
        <f>INDEX(Stores[sqft],MATCH(Sales[[#This Row],[store_no]],Stores[store_no],0))</f>
        <v>40700</v>
      </c>
      <c r="J1147" s="4" t="str">
        <f>INDEX(Departments[dept_name],MATCH(Sales[[#This Row],[dept_no]],Departments[dept_no],0))</f>
        <v>Books</v>
      </c>
      <c r="K1147" s="4" t="str">
        <f>CONCATENATE(Sales[[#This Row],[region]],Sales[[#This Row],[storetype]])</f>
        <v>3A</v>
      </c>
      <c r="L1147" s="4">
        <f>INDEX(RegionStoreCount[Store Count],MATCH(Sales[[#This Row],[RegionStoretype]],RegionStoreCount[Region/Type],0))</f>
        <v>9</v>
      </c>
      <c r="M1147" s="4">
        <f>AND(Sales[[#This Row],[date]]&lt;=TY_YTDMax,Sales[[#This Row],[date]]&gt;=TY_YTDMin)*Sales[[#This Row],[sales]]</f>
        <v>0</v>
      </c>
      <c r="N1147" s="4">
        <f>AND(Sales[[#This Row],[date]]&lt;=LY_YTDMax,Sales[[#This Row],[date]]&gt;=LY_YTDMin)*Sales[[#This Row],[sales]]</f>
        <v>52912.257100000003</v>
      </c>
      <c r="O1147" s="4">
        <f>AND(Sales[[#This Row],[date]]&gt;=YoY_Min,Sales[[#This Row],[date]]&lt;=TY_YTDMax)*(Sales[[#This Row],[sales]]/Sales[[#This Row],[sqft]])</f>
        <v>0</v>
      </c>
      <c r="P1147" s="4">
        <f>SUMIF(Sales[RegionStoretype],Sales[[#This Row],[RegionStoretype]],Sales[YoY_SSF])/Sales[[#This Row],[Region_TypeCount]]</f>
        <v>53.603836561720975</v>
      </c>
    </row>
    <row r="1148" spans="1:16" x14ac:dyDescent="0.25">
      <c r="A1148" s="1">
        <v>42776</v>
      </c>
      <c r="B1148">
        <v>33</v>
      </c>
      <c r="C1148">
        <v>6</v>
      </c>
      <c r="D1148">
        <v>3780.0282000000002</v>
      </c>
      <c r="E1148">
        <f>INDEX(Stores[region],MATCH(Sales[[#This Row],[store_no]],Stores[store_no],0))</f>
        <v>3</v>
      </c>
      <c r="F1148" t="str">
        <f>INDEX(Stores[storetype],MATCH(Sales[[#This Row],[store_no]],Stores[store_no],0))</f>
        <v>A</v>
      </c>
      <c r="G1148" t="str">
        <f>INDEX(Stores[location_city],MATCH(Sales[[#This Row],[store_no]],Stores[store_no],0))</f>
        <v>Omaha</v>
      </c>
      <c r="H1148" t="str">
        <f>INDEX(Stores[location_state],MATCH(Sales[[#This Row],[store_no]],Stores[store_no],0))</f>
        <v>Nebraska</v>
      </c>
      <c r="I1148">
        <f>INDEX(Stores[sqft],MATCH(Sales[[#This Row],[store_no]],Stores[store_no],0))</f>
        <v>40700</v>
      </c>
      <c r="J1148" s="4" t="str">
        <f>INDEX(Departments[dept_name],MATCH(Sales[[#This Row],[dept_no]],Departments[dept_no],0))</f>
        <v>Computers</v>
      </c>
      <c r="K1148" s="4" t="str">
        <f>CONCATENATE(Sales[[#This Row],[region]],Sales[[#This Row],[storetype]])</f>
        <v>3A</v>
      </c>
      <c r="L1148" s="4">
        <f>INDEX(RegionStoreCount[Store Count],MATCH(Sales[[#This Row],[RegionStoretype]],RegionStoreCount[Region/Type],0))</f>
        <v>9</v>
      </c>
      <c r="M1148" s="4">
        <f>AND(Sales[[#This Row],[date]]&lt;=TY_YTDMax,Sales[[#This Row],[date]]&gt;=TY_YTDMin)*Sales[[#This Row],[sales]]</f>
        <v>0</v>
      </c>
      <c r="N1148" s="4">
        <f>AND(Sales[[#This Row],[date]]&lt;=LY_YTDMax,Sales[[#This Row],[date]]&gt;=LY_YTDMin)*Sales[[#This Row],[sales]]</f>
        <v>3780.0282000000002</v>
      </c>
      <c r="O1148" s="4">
        <f>AND(Sales[[#This Row],[date]]&gt;=YoY_Min,Sales[[#This Row],[date]]&lt;=TY_YTDMax)*(Sales[[#This Row],[sales]]/Sales[[#This Row],[sqft]])</f>
        <v>0</v>
      </c>
      <c r="P1148" s="4">
        <f>SUMIF(Sales[RegionStoretype],Sales[[#This Row],[RegionStoretype]],Sales[YoY_SSF])/Sales[[#This Row],[Region_TypeCount]]</f>
        <v>53.603836561720975</v>
      </c>
    </row>
    <row r="1149" spans="1:16" x14ac:dyDescent="0.25">
      <c r="A1149" s="1">
        <v>42776</v>
      </c>
      <c r="B1149">
        <v>33</v>
      </c>
      <c r="C1149">
        <v>8</v>
      </c>
      <c r="D1149">
        <v>24760.401300000001</v>
      </c>
      <c r="E1149">
        <f>INDEX(Stores[region],MATCH(Sales[[#This Row],[store_no]],Stores[store_no],0))</f>
        <v>3</v>
      </c>
      <c r="F1149" t="str">
        <f>INDEX(Stores[storetype],MATCH(Sales[[#This Row],[store_no]],Stores[store_no],0))</f>
        <v>A</v>
      </c>
      <c r="G1149" t="str">
        <f>INDEX(Stores[location_city],MATCH(Sales[[#This Row],[store_no]],Stores[store_no],0))</f>
        <v>Omaha</v>
      </c>
      <c r="H1149" t="str">
        <f>INDEX(Stores[location_state],MATCH(Sales[[#This Row],[store_no]],Stores[store_no],0))</f>
        <v>Nebraska</v>
      </c>
      <c r="I1149">
        <f>INDEX(Stores[sqft],MATCH(Sales[[#This Row],[store_no]],Stores[store_no],0))</f>
        <v>40700</v>
      </c>
      <c r="J1149" s="4" t="str">
        <f>INDEX(Departments[dept_name],MATCH(Sales[[#This Row],[dept_no]],Departments[dept_no],0))</f>
        <v>Games</v>
      </c>
      <c r="K1149" s="4" t="str">
        <f>CONCATENATE(Sales[[#This Row],[region]],Sales[[#This Row],[storetype]])</f>
        <v>3A</v>
      </c>
      <c r="L1149" s="4">
        <f>INDEX(RegionStoreCount[Store Count],MATCH(Sales[[#This Row],[RegionStoretype]],RegionStoreCount[Region/Type],0))</f>
        <v>9</v>
      </c>
      <c r="M1149" s="4">
        <f>AND(Sales[[#This Row],[date]]&lt;=TY_YTDMax,Sales[[#This Row],[date]]&gt;=TY_YTDMin)*Sales[[#This Row],[sales]]</f>
        <v>0</v>
      </c>
      <c r="N1149" s="4">
        <f>AND(Sales[[#This Row],[date]]&lt;=LY_YTDMax,Sales[[#This Row],[date]]&gt;=LY_YTDMin)*Sales[[#This Row],[sales]]</f>
        <v>24760.401300000001</v>
      </c>
      <c r="O1149" s="4">
        <f>AND(Sales[[#This Row],[date]]&gt;=YoY_Min,Sales[[#This Row],[date]]&lt;=TY_YTDMax)*(Sales[[#This Row],[sales]]/Sales[[#This Row],[sqft]])</f>
        <v>0</v>
      </c>
      <c r="P1149" s="4">
        <f>SUMIF(Sales[RegionStoretype],Sales[[#This Row],[RegionStoretype]],Sales[YoY_SSF])/Sales[[#This Row],[Region_TypeCount]]</f>
        <v>53.603836561720975</v>
      </c>
    </row>
    <row r="1150" spans="1:16" x14ac:dyDescent="0.25">
      <c r="A1150" s="1">
        <v>42776</v>
      </c>
      <c r="B1150">
        <v>33</v>
      </c>
      <c r="C1150">
        <v>11</v>
      </c>
      <c r="D1150">
        <v>579.22619999999995</v>
      </c>
      <c r="E1150">
        <f>INDEX(Stores[region],MATCH(Sales[[#This Row],[store_no]],Stores[store_no],0))</f>
        <v>3</v>
      </c>
      <c r="F1150" t="str">
        <f>INDEX(Stores[storetype],MATCH(Sales[[#This Row],[store_no]],Stores[store_no],0))</f>
        <v>A</v>
      </c>
      <c r="G1150" t="str">
        <f>INDEX(Stores[location_city],MATCH(Sales[[#This Row],[store_no]],Stores[store_no],0))</f>
        <v>Omaha</v>
      </c>
      <c r="H1150" t="str">
        <f>INDEX(Stores[location_state],MATCH(Sales[[#This Row],[store_no]],Stores[store_no],0))</f>
        <v>Nebraska</v>
      </c>
      <c r="I1150">
        <f>INDEX(Stores[sqft],MATCH(Sales[[#This Row],[store_no]],Stores[store_no],0))</f>
        <v>40700</v>
      </c>
      <c r="J1150" s="4" t="str">
        <f>INDEX(Departments[dept_name],MATCH(Sales[[#This Row],[dept_no]],Departments[dept_no],0))</f>
        <v>Home</v>
      </c>
      <c r="K1150" s="4" t="str">
        <f>CONCATENATE(Sales[[#This Row],[region]],Sales[[#This Row],[storetype]])</f>
        <v>3A</v>
      </c>
      <c r="L1150" s="4">
        <f>INDEX(RegionStoreCount[Store Count],MATCH(Sales[[#This Row],[RegionStoretype]],RegionStoreCount[Region/Type],0))</f>
        <v>9</v>
      </c>
      <c r="M1150" s="4">
        <f>AND(Sales[[#This Row],[date]]&lt;=TY_YTDMax,Sales[[#This Row],[date]]&gt;=TY_YTDMin)*Sales[[#This Row],[sales]]</f>
        <v>0</v>
      </c>
      <c r="N1150" s="4">
        <f>AND(Sales[[#This Row],[date]]&lt;=LY_YTDMax,Sales[[#This Row],[date]]&gt;=LY_YTDMin)*Sales[[#This Row],[sales]]</f>
        <v>579.22619999999995</v>
      </c>
      <c r="O1150" s="4">
        <f>AND(Sales[[#This Row],[date]]&gt;=YoY_Min,Sales[[#This Row],[date]]&lt;=TY_YTDMax)*(Sales[[#This Row],[sales]]/Sales[[#This Row],[sqft]])</f>
        <v>0</v>
      </c>
      <c r="P1150" s="4">
        <f>SUMIF(Sales[RegionStoretype],Sales[[#This Row],[RegionStoretype]],Sales[YoY_SSF])/Sales[[#This Row],[Region_TypeCount]]</f>
        <v>53.603836561720975</v>
      </c>
    </row>
    <row r="1151" spans="1:16" x14ac:dyDescent="0.25">
      <c r="A1151" s="1">
        <v>42776</v>
      </c>
      <c r="B1151">
        <v>33</v>
      </c>
      <c r="C1151">
        <v>17</v>
      </c>
      <c r="D1151">
        <v>46886.278999999995</v>
      </c>
      <c r="E1151">
        <f>INDEX(Stores[region],MATCH(Sales[[#This Row],[store_no]],Stores[store_no],0))</f>
        <v>3</v>
      </c>
      <c r="F1151" t="str">
        <f>INDEX(Stores[storetype],MATCH(Sales[[#This Row],[store_no]],Stores[store_no],0))</f>
        <v>A</v>
      </c>
      <c r="G1151" t="str">
        <f>INDEX(Stores[location_city],MATCH(Sales[[#This Row],[store_no]],Stores[store_no],0))</f>
        <v>Omaha</v>
      </c>
      <c r="H1151" t="str">
        <f>INDEX(Stores[location_state],MATCH(Sales[[#This Row],[store_no]],Stores[store_no],0))</f>
        <v>Nebraska</v>
      </c>
      <c r="I1151">
        <f>INDEX(Stores[sqft],MATCH(Sales[[#This Row],[store_no]],Stores[store_no],0))</f>
        <v>40700</v>
      </c>
      <c r="J1151" s="4" t="str">
        <f>INDEX(Departments[dept_name],MATCH(Sales[[#This Row],[dept_no]],Departments[dept_no],0))</f>
        <v>Shoes</v>
      </c>
      <c r="K1151" s="4" t="str">
        <f>CONCATENATE(Sales[[#This Row],[region]],Sales[[#This Row],[storetype]])</f>
        <v>3A</v>
      </c>
      <c r="L1151" s="4">
        <f>INDEX(RegionStoreCount[Store Count],MATCH(Sales[[#This Row],[RegionStoretype]],RegionStoreCount[Region/Type],0))</f>
        <v>9</v>
      </c>
      <c r="M1151" s="4">
        <f>AND(Sales[[#This Row],[date]]&lt;=TY_YTDMax,Sales[[#This Row],[date]]&gt;=TY_YTDMin)*Sales[[#This Row],[sales]]</f>
        <v>0</v>
      </c>
      <c r="N1151" s="4">
        <f>AND(Sales[[#This Row],[date]]&lt;=LY_YTDMax,Sales[[#This Row],[date]]&gt;=LY_YTDMin)*Sales[[#This Row],[sales]]</f>
        <v>46886.278999999995</v>
      </c>
      <c r="O1151" s="4">
        <f>AND(Sales[[#This Row],[date]]&gt;=YoY_Min,Sales[[#This Row],[date]]&lt;=TY_YTDMax)*(Sales[[#This Row],[sales]]/Sales[[#This Row],[sqft]])</f>
        <v>0</v>
      </c>
      <c r="P1151" s="4">
        <f>SUMIF(Sales[RegionStoretype],Sales[[#This Row],[RegionStoretype]],Sales[YoY_SSF])/Sales[[#This Row],[Region_TypeCount]]</f>
        <v>53.603836561720975</v>
      </c>
    </row>
    <row r="1152" spans="1:16" x14ac:dyDescent="0.25">
      <c r="A1152" s="1">
        <v>42776</v>
      </c>
      <c r="B1152">
        <v>33</v>
      </c>
      <c r="C1152">
        <v>20</v>
      </c>
      <c r="D1152">
        <v>2571.8399999999997</v>
      </c>
      <c r="E1152">
        <f>INDEX(Stores[region],MATCH(Sales[[#This Row],[store_no]],Stores[store_no],0))</f>
        <v>3</v>
      </c>
      <c r="F1152" t="str">
        <f>INDEX(Stores[storetype],MATCH(Sales[[#This Row],[store_no]],Stores[store_no],0))</f>
        <v>A</v>
      </c>
      <c r="G1152" t="str">
        <f>INDEX(Stores[location_city],MATCH(Sales[[#This Row],[store_no]],Stores[store_no],0))</f>
        <v>Omaha</v>
      </c>
      <c r="H1152" t="str">
        <f>INDEX(Stores[location_state],MATCH(Sales[[#This Row],[store_no]],Stores[store_no],0))</f>
        <v>Nebraska</v>
      </c>
      <c r="I1152">
        <f>INDEX(Stores[sqft],MATCH(Sales[[#This Row],[store_no]],Stores[store_no],0))</f>
        <v>40700</v>
      </c>
      <c r="J1152" s="4" t="str">
        <f>INDEX(Departments[dept_name],MATCH(Sales[[#This Row],[dept_no]],Departments[dept_no],0))</f>
        <v>Toys</v>
      </c>
      <c r="K1152" s="4" t="str">
        <f>CONCATENATE(Sales[[#This Row],[region]],Sales[[#This Row],[storetype]])</f>
        <v>3A</v>
      </c>
      <c r="L1152" s="4">
        <f>INDEX(RegionStoreCount[Store Count],MATCH(Sales[[#This Row],[RegionStoretype]],RegionStoreCount[Region/Type],0))</f>
        <v>9</v>
      </c>
      <c r="M1152" s="4">
        <f>AND(Sales[[#This Row],[date]]&lt;=TY_YTDMax,Sales[[#This Row],[date]]&gt;=TY_YTDMin)*Sales[[#This Row],[sales]]</f>
        <v>0</v>
      </c>
      <c r="N1152" s="4">
        <f>AND(Sales[[#This Row],[date]]&lt;=LY_YTDMax,Sales[[#This Row],[date]]&gt;=LY_YTDMin)*Sales[[#This Row],[sales]]</f>
        <v>2571.8399999999997</v>
      </c>
      <c r="O1152" s="4">
        <f>AND(Sales[[#This Row],[date]]&gt;=YoY_Min,Sales[[#This Row],[date]]&lt;=TY_YTDMax)*(Sales[[#This Row],[sales]]/Sales[[#This Row],[sqft]])</f>
        <v>0</v>
      </c>
      <c r="P1152" s="4">
        <f>SUMIF(Sales[RegionStoretype],Sales[[#This Row],[RegionStoretype]],Sales[YoY_SSF])/Sales[[#This Row],[Region_TypeCount]]</f>
        <v>53.603836561720975</v>
      </c>
    </row>
    <row r="1153" spans="1:16" x14ac:dyDescent="0.25">
      <c r="A1153" s="1">
        <v>42776</v>
      </c>
      <c r="B1153">
        <v>34</v>
      </c>
      <c r="C1153">
        <v>9</v>
      </c>
      <c r="D1153">
        <v>2346.1580000000004</v>
      </c>
      <c r="E1153">
        <f>INDEX(Stores[region],MATCH(Sales[[#This Row],[store_no]],Stores[store_no],0))</f>
        <v>1</v>
      </c>
      <c r="F1153" t="str">
        <f>INDEX(Stores[storetype],MATCH(Sales[[#This Row],[store_no]],Stores[store_no],0))</f>
        <v>A</v>
      </c>
      <c r="G1153" t="str">
        <f>INDEX(Stores[location_city],MATCH(Sales[[#This Row],[store_no]],Stores[store_no],0))</f>
        <v>Toledo</v>
      </c>
      <c r="H1153" t="str">
        <f>INDEX(Stores[location_state],MATCH(Sales[[#This Row],[store_no]],Stores[store_no],0))</f>
        <v>Ohio</v>
      </c>
      <c r="I1153">
        <f>INDEX(Stores[sqft],MATCH(Sales[[#This Row],[store_no]],Stores[store_no],0))</f>
        <v>207900</v>
      </c>
      <c r="J1153" s="4" t="str">
        <f>INDEX(Departments[dept_name],MATCH(Sales[[#This Row],[dept_no]],Departments[dept_no],0))</f>
        <v>Garden</v>
      </c>
      <c r="K1153" s="4" t="str">
        <f>CONCATENATE(Sales[[#This Row],[region]],Sales[[#This Row],[storetype]])</f>
        <v>1A</v>
      </c>
      <c r="L1153" s="4">
        <f>INDEX(RegionStoreCount[Store Count],MATCH(Sales[[#This Row],[RegionStoretype]],RegionStoreCount[Region/Type],0))</f>
        <v>5</v>
      </c>
      <c r="M1153" s="4">
        <f>AND(Sales[[#This Row],[date]]&lt;=TY_YTDMax,Sales[[#This Row],[date]]&gt;=TY_YTDMin)*Sales[[#This Row],[sales]]</f>
        <v>0</v>
      </c>
      <c r="N1153" s="4">
        <f>AND(Sales[[#This Row],[date]]&lt;=LY_YTDMax,Sales[[#This Row],[date]]&gt;=LY_YTDMin)*Sales[[#This Row],[sales]]</f>
        <v>2346.1580000000004</v>
      </c>
      <c r="O1153" s="4">
        <f>AND(Sales[[#This Row],[date]]&gt;=YoY_Min,Sales[[#This Row],[date]]&lt;=TY_YTDMax)*(Sales[[#This Row],[sales]]/Sales[[#This Row],[sqft]])</f>
        <v>0</v>
      </c>
      <c r="P1153" s="4">
        <f>SUMIF(Sales[RegionStoretype],Sales[[#This Row],[RegionStoretype]],Sales[YoY_SSF])/Sales[[#This Row],[Region_TypeCount]]</f>
        <v>59.469551530910678</v>
      </c>
    </row>
    <row r="1154" spans="1:16" x14ac:dyDescent="0.25">
      <c r="A1154" s="1">
        <v>42776</v>
      </c>
      <c r="B1154">
        <v>35</v>
      </c>
      <c r="C1154">
        <v>12</v>
      </c>
      <c r="D1154">
        <v>27632.970600000001</v>
      </c>
      <c r="E1154">
        <f>INDEX(Stores[region],MATCH(Sales[[#This Row],[store_no]],Stores[store_no],0))</f>
        <v>3</v>
      </c>
      <c r="F1154" t="str">
        <f>INDEX(Stores[storetype],MATCH(Sales[[#This Row],[store_no]],Stores[store_no],0))</f>
        <v>C</v>
      </c>
      <c r="G1154" t="str">
        <f>INDEX(Stores[location_city],MATCH(Sales[[#This Row],[store_no]],Stores[store_no],0))</f>
        <v>Wichita</v>
      </c>
      <c r="H1154" t="str">
        <f>INDEX(Stores[location_state],MATCH(Sales[[#This Row],[store_no]],Stores[store_no],0))</f>
        <v>Kansas</v>
      </c>
      <c r="I1154">
        <f>INDEX(Stores[sqft],MATCH(Sales[[#This Row],[store_no]],Stores[store_no],0))</f>
        <v>72800</v>
      </c>
      <c r="J1154" s="4" t="str">
        <f>INDEX(Departments[dept_name],MATCH(Sales[[#This Row],[dept_no]],Departments[dept_no],0))</f>
        <v>Jewelery</v>
      </c>
      <c r="K1154" s="4" t="str">
        <f>CONCATENATE(Sales[[#This Row],[region]],Sales[[#This Row],[storetype]])</f>
        <v>3C</v>
      </c>
      <c r="L1154" s="4">
        <f>INDEX(RegionStoreCount[Store Count],MATCH(Sales[[#This Row],[RegionStoretype]],RegionStoreCount[Region/Type],0))</f>
        <v>2</v>
      </c>
      <c r="M1154" s="4">
        <f>AND(Sales[[#This Row],[date]]&lt;=TY_YTDMax,Sales[[#This Row],[date]]&gt;=TY_YTDMin)*Sales[[#This Row],[sales]]</f>
        <v>0</v>
      </c>
      <c r="N1154" s="4">
        <f>AND(Sales[[#This Row],[date]]&lt;=LY_YTDMax,Sales[[#This Row],[date]]&gt;=LY_YTDMin)*Sales[[#This Row],[sales]]</f>
        <v>27632.970600000001</v>
      </c>
      <c r="O1154" s="4">
        <f>AND(Sales[[#This Row],[date]]&gt;=YoY_Min,Sales[[#This Row],[date]]&lt;=TY_YTDMax)*(Sales[[#This Row],[sales]]/Sales[[#This Row],[sqft]])</f>
        <v>0</v>
      </c>
      <c r="P1154" s="4">
        <f>SUMIF(Sales[RegionStoretype],Sales[[#This Row],[RegionStoretype]],Sales[YoY_SSF])/Sales[[#This Row],[Region_TypeCount]]</f>
        <v>47.561479460925746</v>
      </c>
    </row>
    <row r="1155" spans="1:16" x14ac:dyDescent="0.25">
      <c r="A1155" s="1">
        <v>42776</v>
      </c>
      <c r="B1155">
        <v>35</v>
      </c>
      <c r="C1155">
        <v>19</v>
      </c>
      <c r="D1155">
        <v>29015.855499999998</v>
      </c>
      <c r="E1155">
        <f>INDEX(Stores[region],MATCH(Sales[[#This Row],[store_no]],Stores[store_no],0))</f>
        <v>3</v>
      </c>
      <c r="F1155" t="str">
        <f>INDEX(Stores[storetype],MATCH(Sales[[#This Row],[store_no]],Stores[store_no],0))</f>
        <v>C</v>
      </c>
      <c r="G1155" t="str">
        <f>INDEX(Stores[location_city],MATCH(Sales[[#This Row],[store_no]],Stores[store_no],0))</f>
        <v>Wichita</v>
      </c>
      <c r="H1155" t="str">
        <f>INDEX(Stores[location_state],MATCH(Sales[[#This Row],[store_no]],Stores[store_no],0))</f>
        <v>Kansas</v>
      </c>
      <c r="I1155">
        <f>INDEX(Stores[sqft],MATCH(Sales[[#This Row],[store_no]],Stores[store_no],0))</f>
        <v>72800</v>
      </c>
      <c r="J1155" s="4" t="str">
        <f>INDEX(Departments[dept_name],MATCH(Sales[[#This Row],[dept_no]],Departments[dept_no],0))</f>
        <v>Tools</v>
      </c>
      <c r="K1155" s="4" t="str">
        <f>CONCATENATE(Sales[[#This Row],[region]],Sales[[#This Row],[storetype]])</f>
        <v>3C</v>
      </c>
      <c r="L1155" s="4">
        <f>INDEX(RegionStoreCount[Store Count],MATCH(Sales[[#This Row],[RegionStoretype]],RegionStoreCount[Region/Type],0))</f>
        <v>2</v>
      </c>
      <c r="M1155" s="4">
        <f>AND(Sales[[#This Row],[date]]&lt;=TY_YTDMax,Sales[[#This Row],[date]]&gt;=TY_YTDMin)*Sales[[#This Row],[sales]]</f>
        <v>0</v>
      </c>
      <c r="N1155" s="4">
        <f>AND(Sales[[#This Row],[date]]&lt;=LY_YTDMax,Sales[[#This Row],[date]]&gt;=LY_YTDMin)*Sales[[#This Row],[sales]]</f>
        <v>29015.855499999998</v>
      </c>
      <c r="O1155" s="4">
        <f>AND(Sales[[#This Row],[date]]&gt;=YoY_Min,Sales[[#This Row],[date]]&lt;=TY_YTDMax)*(Sales[[#This Row],[sales]]/Sales[[#This Row],[sqft]])</f>
        <v>0</v>
      </c>
      <c r="P1155" s="4">
        <f>SUMIF(Sales[RegionStoretype],Sales[[#This Row],[RegionStoretype]],Sales[YoY_SSF])/Sales[[#This Row],[Region_TypeCount]]</f>
        <v>47.561479460925746</v>
      </c>
    </row>
    <row r="1156" spans="1:16" x14ac:dyDescent="0.25">
      <c r="A1156" s="1">
        <v>42776</v>
      </c>
      <c r="B1156">
        <v>36</v>
      </c>
      <c r="C1156">
        <v>12</v>
      </c>
      <c r="D1156">
        <v>73062.539299999989</v>
      </c>
      <c r="E1156">
        <f>INDEX(Stores[region],MATCH(Sales[[#This Row],[store_no]],Stores[store_no],0))</f>
        <v>2</v>
      </c>
      <c r="F1156" t="str">
        <f>INDEX(Stores[storetype],MATCH(Sales[[#This Row],[store_no]],Stores[store_no],0))</f>
        <v>A</v>
      </c>
      <c r="G1156" t="str">
        <f>INDEX(Stores[location_city],MATCH(Sales[[#This Row],[store_no]],Stores[store_no],0))</f>
        <v>Aurora</v>
      </c>
      <c r="H1156" t="str">
        <f>INDEX(Stores[location_state],MATCH(Sales[[#This Row],[store_no]],Stores[store_no],0))</f>
        <v>Illinois</v>
      </c>
      <c r="I1156">
        <f>INDEX(Stores[sqft],MATCH(Sales[[#This Row],[store_no]],Stores[store_no],0))</f>
        <v>209900</v>
      </c>
      <c r="J1156" s="4" t="str">
        <f>INDEX(Departments[dept_name],MATCH(Sales[[#This Row],[dept_no]],Departments[dept_no],0))</f>
        <v>Jewelery</v>
      </c>
      <c r="K1156" s="4" t="str">
        <f>CONCATENATE(Sales[[#This Row],[region]],Sales[[#This Row],[storetype]])</f>
        <v>2A</v>
      </c>
      <c r="L1156" s="4">
        <f>INDEX(RegionStoreCount[Store Count],MATCH(Sales[[#This Row],[RegionStoretype]],RegionStoreCount[Region/Type],0))</f>
        <v>5</v>
      </c>
      <c r="M1156" s="4">
        <f>AND(Sales[[#This Row],[date]]&lt;=TY_YTDMax,Sales[[#This Row],[date]]&gt;=TY_YTDMin)*Sales[[#This Row],[sales]]</f>
        <v>0</v>
      </c>
      <c r="N1156" s="4">
        <f>AND(Sales[[#This Row],[date]]&lt;=LY_YTDMax,Sales[[#This Row],[date]]&gt;=LY_YTDMin)*Sales[[#This Row],[sales]]</f>
        <v>73062.539299999989</v>
      </c>
      <c r="O1156" s="4">
        <f>AND(Sales[[#This Row],[date]]&gt;=YoY_Min,Sales[[#This Row],[date]]&lt;=TY_YTDMax)*(Sales[[#This Row],[sales]]/Sales[[#This Row],[sqft]])</f>
        <v>0</v>
      </c>
      <c r="P1156" s="4">
        <f>SUMIF(Sales[RegionStoretype],Sales[[#This Row],[RegionStoretype]],Sales[YoY_SSF])/Sales[[#This Row],[Region_TypeCount]]</f>
        <v>60.052789354368521</v>
      </c>
    </row>
    <row r="1157" spans="1:16" x14ac:dyDescent="0.25">
      <c r="A1157" s="1">
        <v>42776</v>
      </c>
      <c r="B1157">
        <v>37</v>
      </c>
      <c r="C1157">
        <v>2</v>
      </c>
      <c r="D1157">
        <v>20686.201500000003</v>
      </c>
      <c r="E1157">
        <f>INDEX(Stores[region],MATCH(Sales[[#This Row],[store_no]],Stores[store_no],0))</f>
        <v>3</v>
      </c>
      <c r="F1157" t="str">
        <f>INDEX(Stores[storetype],MATCH(Sales[[#This Row],[store_no]],Stores[store_no],0))</f>
        <v>C</v>
      </c>
      <c r="G1157" t="str">
        <f>INDEX(Stores[location_city],MATCH(Sales[[#This Row],[store_no]],Stores[store_no],0))</f>
        <v>Lincoln</v>
      </c>
      <c r="H1157" t="str">
        <f>INDEX(Stores[location_state],MATCH(Sales[[#This Row],[store_no]],Stores[store_no],0))</f>
        <v>Nebraska</v>
      </c>
      <c r="I1157">
        <f>INDEX(Stores[sqft],MATCH(Sales[[#This Row],[store_no]],Stores[store_no],0))</f>
        <v>161300</v>
      </c>
      <c r="J1157" s="4" t="str">
        <f>INDEX(Departments[dept_name],MATCH(Sales[[#This Row],[dept_no]],Departments[dept_no],0))</f>
        <v>Baby</v>
      </c>
      <c r="K1157" s="4" t="str">
        <f>CONCATENATE(Sales[[#This Row],[region]],Sales[[#This Row],[storetype]])</f>
        <v>3C</v>
      </c>
      <c r="L1157" s="4">
        <f>INDEX(RegionStoreCount[Store Count],MATCH(Sales[[#This Row],[RegionStoretype]],RegionStoreCount[Region/Type],0))</f>
        <v>2</v>
      </c>
      <c r="M1157" s="4">
        <f>AND(Sales[[#This Row],[date]]&lt;=TY_YTDMax,Sales[[#This Row],[date]]&gt;=TY_YTDMin)*Sales[[#This Row],[sales]]</f>
        <v>0</v>
      </c>
      <c r="N1157" s="4">
        <f>AND(Sales[[#This Row],[date]]&lt;=LY_YTDMax,Sales[[#This Row],[date]]&gt;=LY_YTDMin)*Sales[[#This Row],[sales]]</f>
        <v>20686.201500000003</v>
      </c>
      <c r="O1157" s="4">
        <f>AND(Sales[[#This Row],[date]]&gt;=YoY_Min,Sales[[#This Row],[date]]&lt;=TY_YTDMax)*(Sales[[#This Row],[sales]]/Sales[[#This Row],[sqft]])</f>
        <v>0</v>
      </c>
      <c r="P1157" s="4">
        <f>SUMIF(Sales[RegionStoretype],Sales[[#This Row],[RegionStoretype]],Sales[YoY_SSF])/Sales[[#This Row],[Region_TypeCount]]</f>
        <v>47.561479460925746</v>
      </c>
    </row>
    <row r="1158" spans="1:16" x14ac:dyDescent="0.25">
      <c r="A1158" s="1">
        <v>42776</v>
      </c>
      <c r="B1158">
        <v>37</v>
      </c>
      <c r="C1158">
        <v>3</v>
      </c>
      <c r="D1158">
        <v>204030.46369999999</v>
      </c>
      <c r="E1158">
        <f>INDEX(Stores[region],MATCH(Sales[[#This Row],[store_no]],Stores[store_no],0))</f>
        <v>3</v>
      </c>
      <c r="F1158" t="str">
        <f>INDEX(Stores[storetype],MATCH(Sales[[#This Row],[store_no]],Stores[store_no],0))</f>
        <v>C</v>
      </c>
      <c r="G1158" t="str">
        <f>INDEX(Stores[location_city],MATCH(Sales[[#This Row],[store_no]],Stores[store_no],0))</f>
        <v>Lincoln</v>
      </c>
      <c r="H1158" t="str">
        <f>INDEX(Stores[location_state],MATCH(Sales[[#This Row],[store_no]],Stores[store_no],0))</f>
        <v>Nebraska</v>
      </c>
      <c r="I1158">
        <f>INDEX(Stores[sqft],MATCH(Sales[[#This Row],[store_no]],Stores[store_no],0))</f>
        <v>161300</v>
      </c>
      <c r="J1158" s="4" t="str">
        <f>INDEX(Departments[dept_name],MATCH(Sales[[#This Row],[dept_no]],Departments[dept_no],0))</f>
        <v>Beauty</v>
      </c>
      <c r="K1158" s="4" t="str">
        <f>CONCATENATE(Sales[[#This Row],[region]],Sales[[#This Row],[storetype]])</f>
        <v>3C</v>
      </c>
      <c r="L1158" s="4">
        <f>INDEX(RegionStoreCount[Store Count],MATCH(Sales[[#This Row],[RegionStoretype]],RegionStoreCount[Region/Type],0))</f>
        <v>2</v>
      </c>
      <c r="M1158" s="4">
        <f>AND(Sales[[#This Row],[date]]&lt;=TY_YTDMax,Sales[[#This Row],[date]]&gt;=TY_YTDMin)*Sales[[#This Row],[sales]]</f>
        <v>0</v>
      </c>
      <c r="N1158" s="4">
        <f>AND(Sales[[#This Row],[date]]&lt;=LY_YTDMax,Sales[[#This Row],[date]]&gt;=LY_YTDMin)*Sales[[#This Row],[sales]]</f>
        <v>204030.46369999999</v>
      </c>
      <c r="O1158" s="4">
        <f>AND(Sales[[#This Row],[date]]&gt;=YoY_Min,Sales[[#This Row],[date]]&lt;=TY_YTDMax)*(Sales[[#This Row],[sales]]/Sales[[#This Row],[sqft]])</f>
        <v>0</v>
      </c>
      <c r="P1158" s="4">
        <f>SUMIF(Sales[RegionStoretype],Sales[[#This Row],[RegionStoretype]],Sales[YoY_SSF])/Sales[[#This Row],[Region_TypeCount]]</f>
        <v>47.561479460925746</v>
      </c>
    </row>
    <row r="1159" spans="1:16" x14ac:dyDescent="0.25">
      <c r="A1159" s="1">
        <v>42776</v>
      </c>
      <c r="B1159">
        <v>37</v>
      </c>
      <c r="C1159">
        <v>5</v>
      </c>
      <c r="D1159">
        <v>64868.641199999998</v>
      </c>
      <c r="E1159">
        <f>INDEX(Stores[region],MATCH(Sales[[#This Row],[store_no]],Stores[store_no],0))</f>
        <v>3</v>
      </c>
      <c r="F1159" t="str">
        <f>INDEX(Stores[storetype],MATCH(Sales[[#This Row],[store_no]],Stores[store_no],0))</f>
        <v>C</v>
      </c>
      <c r="G1159" t="str">
        <f>INDEX(Stores[location_city],MATCH(Sales[[#This Row],[store_no]],Stores[store_no],0))</f>
        <v>Lincoln</v>
      </c>
      <c r="H1159" t="str">
        <f>INDEX(Stores[location_state],MATCH(Sales[[#This Row],[store_no]],Stores[store_no],0))</f>
        <v>Nebraska</v>
      </c>
      <c r="I1159">
        <f>INDEX(Stores[sqft],MATCH(Sales[[#This Row],[store_no]],Stores[store_no],0))</f>
        <v>161300</v>
      </c>
      <c r="J1159" s="4" t="str">
        <f>INDEX(Departments[dept_name],MATCH(Sales[[#This Row],[dept_no]],Departments[dept_no],0))</f>
        <v>Clothing</v>
      </c>
      <c r="K1159" s="4" t="str">
        <f>CONCATENATE(Sales[[#This Row],[region]],Sales[[#This Row],[storetype]])</f>
        <v>3C</v>
      </c>
      <c r="L1159" s="4">
        <f>INDEX(RegionStoreCount[Store Count],MATCH(Sales[[#This Row],[RegionStoretype]],RegionStoreCount[Region/Type],0))</f>
        <v>2</v>
      </c>
      <c r="M1159" s="4">
        <f>AND(Sales[[#This Row],[date]]&lt;=TY_YTDMax,Sales[[#This Row],[date]]&gt;=TY_YTDMin)*Sales[[#This Row],[sales]]</f>
        <v>0</v>
      </c>
      <c r="N1159" s="4">
        <f>AND(Sales[[#This Row],[date]]&lt;=LY_YTDMax,Sales[[#This Row],[date]]&gt;=LY_YTDMin)*Sales[[#This Row],[sales]]</f>
        <v>64868.641199999998</v>
      </c>
      <c r="O1159" s="4">
        <f>AND(Sales[[#This Row],[date]]&gt;=YoY_Min,Sales[[#This Row],[date]]&lt;=TY_YTDMax)*(Sales[[#This Row],[sales]]/Sales[[#This Row],[sqft]])</f>
        <v>0</v>
      </c>
      <c r="P1159" s="4">
        <f>SUMIF(Sales[RegionStoretype],Sales[[#This Row],[RegionStoretype]],Sales[YoY_SSF])/Sales[[#This Row],[Region_TypeCount]]</f>
        <v>47.561479460925746</v>
      </c>
    </row>
    <row r="1160" spans="1:16" x14ac:dyDescent="0.25">
      <c r="A1160" s="1">
        <v>42776</v>
      </c>
      <c r="B1160">
        <v>37</v>
      </c>
      <c r="C1160">
        <v>11</v>
      </c>
      <c r="D1160">
        <v>38445.001300000004</v>
      </c>
      <c r="E1160">
        <f>INDEX(Stores[region],MATCH(Sales[[#This Row],[store_no]],Stores[store_no],0))</f>
        <v>3</v>
      </c>
      <c r="F1160" t="str">
        <f>INDEX(Stores[storetype],MATCH(Sales[[#This Row],[store_no]],Stores[store_no],0))</f>
        <v>C</v>
      </c>
      <c r="G1160" t="str">
        <f>INDEX(Stores[location_city],MATCH(Sales[[#This Row],[store_no]],Stores[store_no],0))</f>
        <v>Lincoln</v>
      </c>
      <c r="H1160" t="str">
        <f>INDEX(Stores[location_state],MATCH(Sales[[#This Row],[store_no]],Stores[store_no],0))</f>
        <v>Nebraska</v>
      </c>
      <c r="I1160">
        <f>INDEX(Stores[sqft],MATCH(Sales[[#This Row],[store_no]],Stores[store_no],0))</f>
        <v>161300</v>
      </c>
      <c r="J1160" s="4" t="str">
        <f>INDEX(Departments[dept_name],MATCH(Sales[[#This Row],[dept_no]],Departments[dept_no],0))</f>
        <v>Home</v>
      </c>
      <c r="K1160" s="4" t="str">
        <f>CONCATENATE(Sales[[#This Row],[region]],Sales[[#This Row],[storetype]])</f>
        <v>3C</v>
      </c>
      <c r="L1160" s="4">
        <f>INDEX(RegionStoreCount[Store Count],MATCH(Sales[[#This Row],[RegionStoretype]],RegionStoreCount[Region/Type],0))</f>
        <v>2</v>
      </c>
      <c r="M1160" s="4">
        <f>AND(Sales[[#This Row],[date]]&lt;=TY_YTDMax,Sales[[#This Row],[date]]&gt;=TY_YTDMin)*Sales[[#This Row],[sales]]</f>
        <v>0</v>
      </c>
      <c r="N1160" s="4">
        <f>AND(Sales[[#This Row],[date]]&lt;=LY_YTDMax,Sales[[#This Row],[date]]&gt;=LY_YTDMin)*Sales[[#This Row],[sales]]</f>
        <v>38445.001300000004</v>
      </c>
      <c r="O1160" s="4">
        <f>AND(Sales[[#This Row],[date]]&gt;=YoY_Min,Sales[[#This Row],[date]]&lt;=TY_YTDMax)*(Sales[[#This Row],[sales]]/Sales[[#This Row],[sqft]])</f>
        <v>0</v>
      </c>
      <c r="P1160" s="4">
        <f>SUMIF(Sales[RegionStoretype],Sales[[#This Row],[RegionStoretype]],Sales[YoY_SSF])/Sales[[#This Row],[Region_TypeCount]]</f>
        <v>47.561479460925746</v>
      </c>
    </row>
    <row r="1161" spans="1:16" x14ac:dyDescent="0.25">
      <c r="A1161" s="1">
        <v>42776</v>
      </c>
      <c r="B1161">
        <v>37</v>
      </c>
      <c r="C1161">
        <v>14</v>
      </c>
      <c r="D1161">
        <v>25367.240800000003</v>
      </c>
      <c r="E1161">
        <f>INDEX(Stores[region],MATCH(Sales[[#This Row],[store_no]],Stores[store_no],0))</f>
        <v>3</v>
      </c>
      <c r="F1161" t="str">
        <f>INDEX(Stores[storetype],MATCH(Sales[[#This Row],[store_no]],Stores[store_no],0))</f>
        <v>C</v>
      </c>
      <c r="G1161" t="str">
        <f>INDEX(Stores[location_city],MATCH(Sales[[#This Row],[store_no]],Stores[store_no],0))</f>
        <v>Lincoln</v>
      </c>
      <c r="H1161" t="str">
        <f>INDEX(Stores[location_state],MATCH(Sales[[#This Row],[store_no]],Stores[store_no],0))</f>
        <v>Nebraska</v>
      </c>
      <c r="I1161">
        <f>INDEX(Stores[sqft],MATCH(Sales[[#This Row],[store_no]],Stores[store_no],0))</f>
        <v>161300</v>
      </c>
      <c r="J1161" s="4" t="str">
        <f>INDEX(Departments[dept_name],MATCH(Sales[[#This Row],[dept_no]],Departments[dept_no],0))</f>
        <v>Movies</v>
      </c>
      <c r="K1161" s="4" t="str">
        <f>CONCATENATE(Sales[[#This Row],[region]],Sales[[#This Row],[storetype]])</f>
        <v>3C</v>
      </c>
      <c r="L1161" s="4">
        <f>INDEX(RegionStoreCount[Store Count],MATCH(Sales[[#This Row],[RegionStoretype]],RegionStoreCount[Region/Type],0))</f>
        <v>2</v>
      </c>
      <c r="M1161" s="4">
        <f>AND(Sales[[#This Row],[date]]&lt;=TY_YTDMax,Sales[[#This Row],[date]]&gt;=TY_YTDMin)*Sales[[#This Row],[sales]]</f>
        <v>0</v>
      </c>
      <c r="N1161" s="4">
        <f>AND(Sales[[#This Row],[date]]&lt;=LY_YTDMax,Sales[[#This Row],[date]]&gt;=LY_YTDMin)*Sales[[#This Row],[sales]]</f>
        <v>25367.240800000003</v>
      </c>
      <c r="O1161" s="4">
        <f>AND(Sales[[#This Row],[date]]&gt;=YoY_Min,Sales[[#This Row],[date]]&lt;=TY_YTDMax)*(Sales[[#This Row],[sales]]/Sales[[#This Row],[sqft]])</f>
        <v>0</v>
      </c>
      <c r="P1161" s="4">
        <f>SUMIF(Sales[RegionStoretype],Sales[[#This Row],[RegionStoretype]],Sales[YoY_SSF])/Sales[[#This Row],[Region_TypeCount]]</f>
        <v>47.561479460925746</v>
      </c>
    </row>
    <row r="1162" spans="1:16" x14ac:dyDescent="0.25">
      <c r="A1162" s="1">
        <v>42776</v>
      </c>
      <c r="B1162">
        <v>37</v>
      </c>
      <c r="C1162">
        <v>15</v>
      </c>
      <c r="D1162">
        <v>89161.595100000006</v>
      </c>
      <c r="E1162">
        <f>INDEX(Stores[region],MATCH(Sales[[#This Row],[store_no]],Stores[store_no],0))</f>
        <v>3</v>
      </c>
      <c r="F1162" t="str">
        <f>INDEX(Stores[storetype],MATCH(Sales[[#This Row],[store_no]],Stores[store_no],0))</f>
        <v>C</v>
      </c>
      <c r="G1162" t="str">
        <f>INDEX(Stores[location_city],MATCH(Sales[[#This Row],[store_no]],Stores[store_no],0))</f>
        <v>Lincoln</v>
      </c>
      <c r="H1162" t="str">
        <f>INDEX(Stores[location_state],MATCH(Sales[[#This Row],[store_no]],Stores[store_no],0))</f>
        <v>Nebraska</v>
      </c>
      <c r="I1162">
        <f>INDEX(Stores[sqft],MATCH(Sales[[#This Row],[store_no]],Stores[store_no],0))</f>
        <v>161300</v>
      </c>
      <c r="J1162" s="4" t="str">
        <f>INDEX(Departments[dept_name],MATCH(Sales[[#This Row],[dept_no]],Departments[dept_no],0))</f>
        <v>Music</v>
      </c>
      <c r="K1162" s="4" t="str">
        <f>CONCATENATE(Sales[[#This Row],[region]],Sales[[#This Row],[storetype]])</f>
        <v>3C</v>
      </c>
      <c r="L1162" s="4">
        <f>INDEX(RegionStoreCount[Store Count],MATCH(Sales[[#This Row],[RegionStoretype]],RegionStoreCount[Region/Type],0))</f>
        <v>2</v>
      </c>
      <c r="M1162" s="4">
        <f>AND(Sales[[#This Row],[date]]&lt;=TY_YTDMax,Sales[[#This Row],[date]]&gt;=TY_YTDMin)*Sales[[#This Row],[sales]]</f>
        <v>0</v>
      </c>
      <c r="N1162" s="4">
        <f>AND(Sales[[#This Row],[date]]&lt;=LY_YTDMax,Sales[[#This Row],[date]]&gt;=LY_YTDMin)*Sales[[#This Row],[sales]]</f>
        <v>89161.595100000006</v>
      </c>
      <c r="O1162" s="4">
        <f>AND(Sales[[#This Row],[date]]&gt;=YoY_Min,Sales[[#This Row],[date]]&lt;=TY_YTDMax)*(Sales[[#This Row],[sales]]/Sales[[#This Row],[sqft]])</f>
        <v>0</v>
      </c>
      <c r="P1162" s="4">
        <f>SUMIF(Sales[RegionStoretype],Sales[[#This Row],[RegionStoretype]],Sales[YoY_SSF])/Sales[[#This Row],[Region_TypeCount]]</f>
        <v>47.561479460925746</v>
      </c>
    </row>
    <row r="1163" spans="1:16" x14ac:dyDescent="0.25">
      <c r="A1163" s="1">
        <v>42776</v>
      </c>
      <c r="B1163">
        <v>37</v>
      </c>
      <c r="C1163">
        <v>16</v>
      </c>
      <c r="D1163">
        <v>69314.509300000005</v>
      </c>
      <c r="E1163">
        <f>INDEX(Stores[region],MATCH(Sales[[#This Row],[store_no]],Stores[store_no],0))</f>
        <v>3</v>
      </c>
      <c r="F1163" t="str">
        <f>INDEX(Stores[storetype],MATCH(Sales[[#This Row],[store_no]],Stores[store_no],0))</f>
        <v>C</v>
      </c>
      <c r="G1163" t="str">
        <f>INDEX(Stores[location_city],MATCH(Sales[[#This Row],[store_no]],Stores[store_no],0))</f>
        <v>Lincoln</v>
      </c>
      <c r="H1163" t="str">
        <f>INDEX(Stores[location_state],MATCH(Sales[[#This Row],[store_no]],Stores[store_no],0))</f>
        <v>Nebraska</v>
      </c>
      <c r="I1163">
        <f>INDEX(Stores[sqft],MATCH(Sales[[#This Row],[store_no]],Stores[store_no],0))</f>
        <v>161300</v>
      </c>
      <c r="J1163" s="4" t="str">
        <f>INDEX(Departments[dept_name],MATCH(Sales[[#This Row],[dept_no]],Departments[dept_no],0))</f>
        <v>Outdoors</v>
      </c>
      <c r="K1163" s="4" t="str">
        <f>CONCATENATE(Sales[[#This Row],[region]],Sales[[#This Row],[storetype]])</f>
        <v>3C</v>
      </c>
      <c r="L1163" s="4">
        <f>INDEX(RegionStoreCount[Store Count],MATCH(Sales[[#This Row],[RegionStoretype]],RegionStoreCount[Region/Type],0))</f>
        <v>2</v>
      </c>
      <c r="M1163" s="4">
        <f>AND(Sales[[#This Row],[date]]&lt;=TY_YTDMax,Sales[[#This Row],[date]]&gt;=TY_YTDMin)*Sales[[#This Row],[sales]]</f>
        <v>0</v>
      </c>
      <c r="N1163" s="4">
        <f>AND(Sales[[#This Row],[date]]&lt;=LY_YTDMax,Sales[[#This Row],[date]]&gt;=LY_YTDMin)*Sales[[#This Row],[sales]]</f>
        <v>69314.509300000005</v>
      </c>
      <c r="O1163" s="4">
        <f>AND(Sales[[#This Row],[date]]&gt;=YoY_Min,Sales[[#This Row],[date]]&lt;=TY_YTDMax)*(Sales[[#This Row],[sales]]/Sales[[#This Row],[sqft]])</f>
        <v>0</v>
      </c>
      <c r="P1163" s="4">
        <f>SUMIF(Sales[RegionStoretype],Sales[[#This Row],[RegionStoretype]],Sales[YoY_SSF])/Sales[[#This Row],[Region_TypeCount]]</f>
        <v>47.561479460925746</v>
      </c>
    </row>
    <row r="1164" spans="1:16" x14ac:dyDescent="0.25">
      <c r="A1164" s="1">
        <v>42776</v>
      </c>
      <c r="B1164">
        <v>37</v>
      </c>
      <c r="C1164">
        <v>18</v>
      </c>
      <c r="D1164">
        <v>85064.609400000001</v>
      </c>
      <c r="E1164">
        <f>INDEX(Stores[region],MATCH(Sales[[#This Row],[store_no]],Stores[store_no],0))</f>
        <v>3</v>
      </c>
      <c r="F1164" t="str">
        <f>INDEX(Stores[storetype],MATCH(Sales[[#This Row],[store_no]],Stores[store_no],0))</f>
        <v>C</v>
      </c>
      <c r="G1164" t="str">
        <f>INDEX(Stores[location_city],MATCH(Sales[[#This Row],[store_no]],Stores[store_no],0))</f>
        <v>Lincoln</v>
      </c>
      <c r="H1164" t="str">
        <f>INDEX(Stores[location_state],MATCH(Sales[[#This Row],[store_no]],Stores[store_no],0))</f>
        <v>Nebraska</v>
      </c>
      <c r="I1164">
        <f>INDEX(Stores[sqft],MATCH(Sales[[#This Row],[store_no]],Stores[store_no],0))</f>
        <v>161300</v>
      </c>
      <c r="J1164" s="4" t="str">
        <f>INDEX(Departments[dept_name],MATCH(Sales[[#This Row],[dept_no]],Departments[dept_no],0))</f>
        <v>Sports</v>
      </c>
      <c r="K1164" s="4" t="str">
        <f>CONCATENATE(Sales[[#This Row],[region]],Sales[[#This Row],[storetype]])</f>
        <v>3C</v>
      </c>
      <c r="L1164" s="4">
        <f>INDEX(RegionStoreCount[Store Count],MATCH(Sales[[#This Row],[RegionStoretype]],RegionStoreCount[Region/Type],0))</f>
        <v>2</v>
      </c>
      <c r="M1164" s="4">
        <f>AND(Sales[[#This Row],[date]]&lt;=TY_YTDMax,Sales[[#This Row],[date]]&gt;=TY_YTDMin)*Sales[[#This Row],[sales]]</f>
        <v>0</v>
      </c>
      <c r="N1164" s="4">
        <f>AND(Sales[[#This Row],[date]]&lt;=LY_YTDMax,Sales[[#This Row],[date]]&gt;=LY_YTDMin)*Sales[[#This Row],[sales]]</f>
        <v>85064.609400000001</v>
      </c>
      <c r="O1164" s="4">
        <f>AND(Sales[[#This Row],[date]]&gt;=YoY_Min,Sales[[#This Row],[date]]&lt;=TY_YTDMax)*(Sales[[#This Row],[sales]]/Sales[[#This Row],[sqft]])</f>
        <v>0</v>
      </c>
      <c r="P1164" s="4">
        <f>SUMIF(Sales[RegionStoretype],Sales[[#This Row],[RegionStoretype]],Sales[YoY_SSF])/Sales[[#This Row],[Region_TypeCount]]</f>
        <v>47.561479460925746</v>
      </c>
    </row>
    <row r="1165" spans="1:16" x14ac:dyDescent="0.25">
      <c r="A1165" s="1">
        <v>42776</v>
      </c>
      <c r="B1165">
        <v>38</v>
      </c>
      <c r="C1165">
        <v>13</v>
      </c>
      <c r="D1165">
        <v>47759.46409999999</v>
      </c>
      <c r="E1165">
        <f>INDEX(Stores[region],MATCH(Sales[[#This Row],[store_no]],Stores[store_no],0))</f>
        <v>2</v>
      </c>
      <c r="F1165" t="str">
        <f>INDEX(Stores[storetype],MATCH(Sales[[#This Row],[store_no]],Stores[store_no],0))</f>
        <v>C</v>
      </c>
      <c r="G1165" t="str">
        <f>INDEX(Stores[location_city],MATCH(Sales[[#This Row],[store_no]],Stores[store_no],0))</f>
        <v>Hinsdale</v>
      </c>
      <c r="H1165" t="str">
        <f>INDEX(Stores[location_state],MATCH(Sales[[#This Row],[store_no]],Stores[store_no],0))</f>
        <v>Illinois</v>
      </c>
      <c r="I1165">
        <f>INDEX(Stores[sqft],MATCH(Sales[[#This Row],[store_no]],Stores[store_no],0))</f>
        <v>155600</v>
      </c>
      <c r="J1165" s="4" t="str">
        <f>INDEX(Departments[dept_name],MATCH(Sales[[#This Row],[dept_no]],Departments[dept_no],0))</f>
        <v>Kids</v>
      </c>
      <c r="K1165" s="4" t="str">
        <f>CONCATENATE(Sales[[#This Row],[region]],Sales[[#This Row],[storetype]])</f>
        <v>2C</v>
      </c>
      <c r="L1165" s="4">
        <f>INDEX(RegionStoreCount[Store Count],MATCH(Sales[[#This Row],[RegionStoretype]],RegionStoreCount[Region/Type],0))</f>
        <v>1</v>
      </c>
      <c r="M1165" s="4">
        <f>AND(Sales[[#This Row],[date]]&lt;=TY_YTDMax,Sales[[#This Row],[date]]&gt;=TY_YTDMin)*Sales[[#This Row],[sales]]</f>
        <v>0</v>
      </c>
      <c r="N1165" s="4">
        <f>AND(Sales[[#This Row],[date]]&lt;=LY_YTDMax,Sales[[#This Row],[date]]&gt;=LY_YTDMin)*Sales[[#This Row],[sales]]</f>
        <v>47759.46409999999</v>
      </c>
      <c r="O1165" s="4">
        <f>AND(Sales[[#This Row],[date]]&gt;=YoY_Min,Sales[[#This Row],[date]]&lt;=TY_YTDMax)*(Sales[[#This Row],[sales]]/Sales[[#This Row],[sqft]])</f>
        <v>0</v>
      </c>
      <c r="P1165" s="4">
        <f>SUMIF(Sales[RegionStoretype],Sales[[#This Row],[RegionStoretype]],Sales[YoY_SSF])/Sales[[#This Row],[Region_TypeCount]]</f>
        <v>44.537621913239086</v>
      </c>
    </row>
    <row r="1166" spans="1:16" x14ac:dyDescent="0.25">
      <c r="A1166" s="1">
        <v>42776</v>
      </c>
      <c r="B1166">
        <v>38</v>
      </c>
      <c r="C1166">
        <v>19</v>
      </c>
      <c r="D1166">
        <v>30820.504900000004</v>
      </c>
      <c r="E1166">
        <f>INDEX(Stores[region],MATCH(Sales[[#This Row],[store_no]],Stores[store_no],0))</f>
        <v>2</v>
      </c>
      <c r="F1166" t="str">
        <f>INDEX(Stores[storetype],MATCH(Sales[[#This Row],[store_no]],Stores[store_no],0))</f>
        <v>C</v>
      </c>
      <c r="G1166" t="str">
        <f>INDEX(Stores[location_city],MATCH(Sales[[#This Row],[store_no]],Stores[store_no],0))</f>
        <v>Hinsdale</v>
      </c>
      <c r="H1166" t="str">
        <f>INDEX(Stores[location_state],MATCH(Sales[[#This Row],[store_no]],Stores[store_no],0))</f>
        <v>Illinois</v>
      </c>
      <c r="I1166">
        <f>INDEX(Stores[sqft],MATCH(Sales[[#This Row],[store_no]],Stores[store_no],0))</f>
        <v>155600</v>
      </c>
      <c r="J1166" s="4" t="str">
        <f>INDEX(Departments[dept_name],MATCH(Sales[[#This Row],[dept_no]],Departments[dept_no],0))</f>
        <v>Tools</v>
      </c>
      <c r="K1166" s="4" t="str">
        <f>CONCATENATE(Sales[[#This Row],[region]],Sales[[#This Row],[storetype]])</f>
        <v>2C</v>
      </c>
      <c r="L1166" s="4">
        <f>INDEX(RegionStoreCount[Store Count],MATCH(Sales[[#This Row],[RegionStoretype]],RegionStoreCount[Region/Type],0))</f>
        <v>1</v>
      </c>
      <c r="M1166" s="4">
        <f>AND(Sales[[#This Row],[date]]&lt;=TY_YTDMax,Sales[[#This Row],[date]]&gt;=TY_YTDMin)*Sales[[#This Row],[sales]]</f>
        <v>0</v>
      </c>
      <c r="N1166" s="4">
        <f>AND(Sales[[#This Row],[date]]&lt;=LY_YTDMax,Sales[[#This Row],[date]]&gt;=LY_YTDMin)*Sales[[#This Row],[sales]]</f>
        <v>30820.504900000004</v>
      </c>
      <c r="O1166" s="4">
        <f>AND(Sales[[#This Row],[date]]&gt;=YoY_Min,Sales[[#This Row],[date]]&lt;=TY_YTDMax)*(Sales[[#This Row],[sales]]/Sales[[#This Row],[sqft]])</f>
        <v>0</v>
      </c>
      <c r="P1166" s="4">
        <f>SUMIF(Sales[RegionStoretype],Sales[[#This Row],[RegionStoretype]],Sales[YoY_SSF])/Sales[[#This Row],[Region_TypeCount]]</f>
        <v>44.537621913239086</v>
      </c>
    </row>
    <row r="1167" spans="1:16" x14ac:dyDescent="0.25">
      <c r="A1167" s="1">
        <v>42783</v>
      </c>
      <c r="B1167">
        <v>1</v>
      </c>
      <c r="C1167">
        <v>1</v>
      </c>
      <c r="D1167">
        <v>25259.661499999998</v>
      </c>
      <c r="E1167">
        <f>INDEX(Stores[region],MATCH(Sales[[#This Row],[store_no]],Stores[store_no],0))</f>
        <v>1</v>
      </c>
      <c r="F1167" t="str">
        <f>INDEX(Stores[storetype],MATCH(Sales[[#This Row],[store_no]],Stores[store_no],0))</f>
        <v>A</v>
      </c>
      <c r="G1167" t="str">
        <f>INDEX(Stores[location_city],MATCH(Sales[[#This Row],[store_no]],Stores[store_no],0))</f>
        <v>Ann Arbor</v>
      </c>
      <c r="H1167" t="str">
        <f>INDEX(Stores[location_state],MATCH(Sales[[#This Row],[store_no]],Stores[store_no],0))</f>
        <v>Michigan</v>
      </c>
      <c r="I1167">
        <f>INDEX(Stores[sqft],MATCH(Sales[[#This Row],[store_no]],Stores[store_no],0))</f>
        <v>100600</v>
      </c>
      <c r="J1167" s="4" t="str">
        <f>INDEX(Departments[dept_name],MATCH(Sales[[#This Row],[dept_no]],Departments[dept_no],0))</f>
        <v>Automotive</v>
      </c>
      <c r="K1167" s="4" t="str">
        <f>CONCATENATE(Sales[[#This Row],[region]],Sales[[#This Row],[storetype]])</f>
        <v>1A</v>
      </c>
      <c r="L1167" s="4">
        <f>INDEX(RegionStoreCount[Store Count],MATCH(Sales[[#This Row],[RegionStoretype]],RegionStoreCount[Region/Type],0))</f>
        <v>5</v>
      </c>
      <c r="M1167" s="4">
        <f>AND(Sales[[#This Row],[date]]&lt;=TY_YTDMax,Sales[[#This Row],[date]]&gt;=TY_YTDMin)*Sales[[#This Row],[sales]]</f>
        <v>0</v>
      </c>
      <c r="N1167" s="4">
        <f>AND(Sales[[#This Row],[date]]&lt;=LY_YTDMax,Sales[[#This Row],[date]]&gt;=LY_YTDMin)*Sales[[#This Row],[sales]]</f>
        <v>25259.661499999998</v>
      </c>
      <c r="O1167" s="4">
        <f>AND(Sales[[#This Row],[date]]&gt;=YoY_Min,Sales[[#This Row],[date]]&lt;=TY_YTDMax)*(Sales[[#This Row],[sales]]/Sales[[#This Row],[sqft]])</f>
        <v>0</v>
      </c>
      <c r="P1167" s="4">
        <f>SUMIF(Sales[RegionStoretype],Sales[[#This Row],[RegionStoretype]],Sales[YoY_SSF])/Sales[[#This Row],[Region_TypeCount]]</f>
        <v>59.469551530910678</v>
      </c>
    </row>
    <row r="1168" spans="1:16" x14ac:dyDescent="0.25">
      <c r="A1168" s="1">
        <v>42783</v>
      </c>
      <c r="B1168">
        <v>1</v>
      </c>
      <c r="C1168">
        <v>5</v>
      </c>
      <c r="D1168">
        <v>27671.0154</v>
      </c>
      <c r="E1168">
        <f>INDEX(Stores[region],MATCH(Sales[[#This Row],[store_no]],Stores[store_no],0))</f>
        <v>1</v>
      </c>
      <c r="F1168" t="str">
        <f>INDEX(Stores[storetype],MATCH(Sales[[#This Row],[store_no]],Stores[store_no],0))</f>
        <v>A</v>
      </c>
      <c r="G1168" t="str">
        <f>INDEX(Stores[location_city],MATCH(Sales[[#This Row],[store_no]],Stores[store_no],0))</f>
        <v>Ann Arbor</v>
      </c>
      <c r="H1168" t="str">
        <f>INDEX(Stores[location_state],MATCH(Sales[[#This Row],[store_no]],Stores[store_no],0))</f>
        <v>Michigan</v>
      </c>
      <c r="I1168">
        <f>INDEX(Stores[sqft],MATCH(Sales[[#This Row],[store_no]],Stores[store_no],0))</f>
        <v>100600</v>
      </c>
      <c r="J1168" s="4" t="str">
        <f>INDEX(Departments[dept_name],MATCH(Sales[[#This Row],[dept_no]],Departments[dept_no],0))</f>
        <v>Clothing</v>
      </c>
      <c r="K1168" s="4" t="str">
        <f>CONCATENATE(Sales[[#This Row],[region]],Sales[[#This Row],[storetype]])</f>
        <v>1A</v>
      </c>
      <c r="L1168" s="4">
        <f>INDEX(RegionStoreCount[Store Count],MATCH(Sales[[#This Row],[RegionStoretype]],RegionStoreCount[Region/Type],0))</f>
        <v>5</v>
      </c>
      <c r="M1168" s="4">
        <f>AND(Sales[[#This Row],[date]]&lt;=TY_YTDMax,Sales[[#This Row],[date]]&gt;=TY_YTDMin)*Sales[[#This Row],[sales]]</f>
        <v>0</v>
      </c>
      <c r="N1168" s="4">
        <f>AND(Sales[[#This Row],[date]]&lt;=LY_YTDMax,Sales[[#This Row],[date]]&gt;=LY_YTDMin)*Sales[[#This Row],[sales]]</f>
        <v>27671.0154</v>
      </c>
      <c r="O1168" s="4">
        <f>AND(Sales[[#This Row],[date]]&gt;=YoY_Min,Sales[[#This Row],[date]]&lt;=TY_YTDMax)*(Sales[[#This Row],[sales]]/Sales[[#This Row],[sqft]])</f>
        <v>0</v>
      </c>
      <c r="P1168" s="4">
        <f>SUMIF(Sales[RegionStoretype],Sales[[#This Row],[RegionStoretype]],Sales[YoY_SSF])/Sales[[#This Row],[Region_TypeCount]]</f>
        <v>59.469551530910678</v>
      </c>
    </row>
    <row r="1169" spans="1:16" x14ac:dyDescent="0.25">
      <c r="A1169" s="1">
        <v>42783</v>
      </c>
      <c r="B1169">
        <v>1</v>
      </c>
      <c r="C1169">
        <v>8</v>
      </c>
      <c r="D1169">
        <v>38763.048300000002</v>
      </c>
      <c r="E1169">
        <f>INDEX(Stores[region],MATCH(Sales[[#This Row],[store_no]],Stores[store_no],0))</f>
        <v>1</v>
      </c>
      <c r="F1169" t="str">
        <f>INDEX(Stores[storetype],MATCH(Sales[[#This Row],[store_no]],Stores[store_no],0))</f>
        <v>A</v>
      </c>
      <c r="G1169" t="str">
        <f>INDEX(Stores[location_city],MATCH(Sales[[#This Row],[store_no]],Stores[store_no],0))</f>
        <v>Ann Arbor</v>
      </c>
      <c r="H1169" t="str">
        <f>INDEX(Stores[location_state],MATCH(Sales[[#This Row],[store_no]],Stores[store_no],0))</f>
        <v>Michigan</v>
      </c>
      <c r="I1169">
        <f>INDEX(Stores[sqft],MATCH(Sales[[#This Row],[store_no]],Stores[store_no],0))</f>
        <v>100600</v>
      </c>
      <c r="J1169" s="4" t="str">
        <f>INDEX(Departments[dept_name],MATCH(Sales[[#This Row],[dept_no]],Departments[dept_no],0))</f>
        <v>Games</v>
      </c>
      <c r="K1169" s="4" t="str">
        <f>CONCATENATE(Sales[[#This Row],[region]],Sales[[#This Row],[storetype]])</f>
        <v>1A</v>
      </c>
      <c r="L1169" s="4">
        <f>INDEX(RegionStoreCount[Store Count],MATCH(Sales[[#This Row],[RegionStoretype]],RegionStoreCount[Region/Type],0))</f>
        <v>5</v>
      </c>
      <c r="M1169" s="4">
        <f>AND(Sales[[#This Row],[date]]&lt;=TY_YTDMax,Sales[[#This Row],[date]]&gt;=TY_YTDMin)*Sales[[#This Row],[sales]]</f>
        <v>0</v>
      </c>
      <c r="N1169" s="4">
        <f>AND(Sales[[#This Row],[date]]&lt;=LY_YTDMax,Sales[[#This Row],[date]]&gt;=LY_YTDMin)*Sales[[#This Row],[sales]]</f>
        <v>38763.048300000002</v>
      </c>
      <c r="O1169" s="4">
        <f>AND(Sales[[#This Row],[date]]&gt;=YoY_Min,Sales[[#This Row],[date]]&lt;=TY_YTDMax)*(Sales[[#This Row],[sales]]/Sales[[#This Row],[sqft]])</f>
        <v>0</v>
      </c>
      <c r="P1169" s="4">
        <f>SUMIF(Sales[RegionStoretype],Sales[[#This Row],[RegionStoretype]],Sales[YoY_SSF])/Sales[[#This Row],[Region_TypeCount]]</f>
        <v>59.469551530910678</v>
      </c>
    </row>
    <row r="1170" spans="1:16" x14ac:dyDescent="0.25">
      <c r="A1170" s="1">
        <v>42783</v>
      </c>
      <c r="B1170">
        <v>1</v>
      </c>
      <c r="C1170">
        <v>11</v>
      </c>
      <c r="D1170">
        <v>22249.131400000002</v>
      </c>
      <c r="E1170">
        <f>INDEX(Stores[region],MATCH(Sales[[#This Row],[store_no]],Stores[store_no],0))</f>
        <v>1</v>
      </c>
      <c r="F1170" t="str">
        <f>INDEX(Stores[storetype],MATCH(Sales[[#This Row],[store_no]],Stores[store_no],0))</f>
        <v>A</v>
      </c>
      <c r="G1170" t="str">
        <f>INDEX(Stores[location_city],MATCH(Sales[[#This Row],[store_no]],Stores[store_no],0))</f>
        <v>Ann Arbor</v>
      </c>
      <c r="H1170" t="str">
        <f>INDEX(Stores[location_state],MATCH(Sales[[#This Row],[store_no]],Stores[store_no],0))</f>
        <v>Michigan</v>
      </c>
      <c r="I1170">
        <f>INDEX(Stores[sqft],MATCH(Sales[[#This Row],[store_no]],Stores[store_no],0))</f>
        <v>100600</v>
      </c>
      <c r="J1170" s="4" t="str">
        <f>INDEX(Departments[dept_name],MATCH(Sales[[#This Row],[dept_no]],Departments[dept_no],0))</f>
        <v>Home</v>
      </c>
      <c r="K1170" s="4" t="str">
        <f>CONCATENATE(Sales[[#This Row],[region]],Sales[[#This Row],[storetype]])</f>
        <v>1A</v>
      </c>
      <c r="L1170" s="4">
        <f>INDEX(RegionStoreCount[Store Count],MATCH(Sales[[#This Row],[RegionStoretype]],RegionStoreCount[Region/Type],0))</f>
        <v>5</v>
      </c>
      <c r="M1170" s="4">
        <f>AND(Sales[[#This Row],[date]]&lt;=TY_YTDMax,Sales[[#This Row],[date]]&gt;=TY_YTDMin)*Sales[[#This Row],[sales]]</f>
        <v>0</v>
      </c>
      <c r="N1170" s="4">
        <f>AND(Sales[[#This Row],[date]]&lt;=LY_YTDMax,Sales[[#This Row],[date]]&gt;=LY_YTDMin)*Sales[[#This Row],[sales]]</f>
        <v>22249.131400000002</v>
      </c>
      <c r="O1170" s="4">
        <f>AND(Sales[[#This Row],[date]]&gt;=YoY_Min,Sales[[#This Row],[date]]&lt;=TY_YTDMax)*(Sales[[#This Row],[sales]]/Sales[[#This Row],[sqft]])</f>
        <v>0</v>
      </c>
      <c r="P1170" s="4">
        <f>SUMIF(Sales[RegionStoretype],Sales[[#This Row],[RegionStoretype]],Sales[YoY_SSF])/Sales[[#This Row],[Region_TypeCount]]</f>
        <v>59.469551530910678</v>
      </c>
    </row>
    <row r="1171" spans="1:16" x14ac:dyDescent="0.25">
      <c r="A1171" s="1">
        <v>42783</v>
      </c>
      <c r="B1171">
        <v>1</v>
      </c>
      <c r="C1171">
        <v>13</v>
      </c>
      <c r="D1171">
        <v>60196.457699999999</v>
      </c>
      <c r="E1171">
        <f>INDEX(Stores[region],MATCH(Sales[[#This Row],[store_no]],Stores[store_no],0))</f>
        <v>1</v>
      </c>
      <c r="F1171" t="str">
        <f>INDEX(Stores[storetype],MATCH(Sales[[#This Row],[store_no]],Stores[store_no],0))</f>
        <v>A</v>
      </c>
      <c r="G1171" t="str">
        <f>INDEX(Stores[location_city],MATCH(Sales[[#This Row],[store_no]],Stores[store_no],0))</f>
        <v>Ann Arbor</v>
      </c>
      <c r="H1171" t="str">
        <f>INDEX(Stores[location_state],MATCH(Sales[[#This Row],[store_no]],Stores[store_no],0))</f>
        <v>Michigan</v>
      </c>
      <c r="I1171">
        <f>INDEX(Stores[sqft],MATCH(Sales[[#This Row],[store_no]],Stores[store_no],0))</f>
        <v>100600</v>
      </c>
      <c r="J1171" s="4" t="str">
        <f>INDEX(Departments[dept_name],MATCH(Sales[[#This Row],[dept_no]],Departments[dept_no],0))</f>
        <v>Kids</v>
      </c>
      <c r="K1171" s="4" t="str">
        <f>CONCATENATE(Sales[[#This Row],[region]],Sales[[#This Row],[storetype]])</f>
        <v>1A</v>
      </c>
      <c r="L1171" s="4">
        <f>INDEX(RegionStoreCount[Store Count],MATCH(Sales[[#This Row],[RegionStoretype]],RegionStoreCount[Region/Type],0))</f>
        <v>5</v>
      </c>
      <c r="M1171" s="4">
        <f>AND(Sales[[#This Row],[date]]&lt;=TY_YTDMax,Sales[[#This Row],[date]]&gt;=TY_YTDMin)*Sales[[#This Row],[sales]]</f>
        <v>0</v>
      </c>
      <c r="N1171" s="4">
        <f>AND(Sales[[#This Row],[date]]&lt;=LY_YTDMax,Sales[[#This Row],[date]]&gt;=LY_YTDMin)*Sales[[#This Row],[sales]]</f>
        <v>60196.457699999999</v>
      </c>
      <c r="O1171" s="4">
        <f>AND(Sales[[#This Row],[date]]&gt;=YoY_Min,Sales[[#This Row],[date]]&lt;=TY_YTDMax)*(Sales[[#This Row],[sales]]/Sales[[#This Row],[sqft]])</f>
        <v>0</v>
      </c>
      <c r="P1171" s="4">
        <f>SUMIF(Sales[RegionStoretype],Sales[[#This Row],[RegionStoretype]],Sales[YoY_SSF])/Sales[[#This Row],[Region_TypeCount]]</f>
        <v>59.469551530910678</v>
      </c>
    </row>
    <row r="1172" spans="1:16" x14ac:dyDescent="0.25">
      <c r="A1172" s="1">
        <v>42783</v>
      </c>
      <c r="B1172">
        <v>1</v>
      </c>
      <c r="C1172">
        <v>16</v>
      </c>
      <c r="D1172">
        <v>176533.511</v>
      </c>
      <c r="E1172">
        <f>INDEX(Stores[region],MATCH(Sales[[#This Row],[store_no]],Stores[store_no],0))</f>
        <v>1</v>
      </c>
      <c r="F1172" t="str">
        <f>INDEX(Stores[storetype],MATCH(Sales[[#This Row],[store_no]],Stores[store_no],0))</f>
        <v>A</v>
      </c>
      <c r="G1172" t="str">
        <f>INDEX(Stores[location_city],MATCH(Sales[[#This Row],[store_no]],Stores[store_no],0))</f>
        <v>Ann Arbor</v>
      </c>
      <c r="H1172" t="str">
        <f>INDEX(Stores[location_state],MATCH(Sales[[#This Row],[store_no]],Stores[store_no],0))</f>
        <v>Michigan</v>
      </c>
      <c r="I1172">
        <f>INDEX(Stores[sqft],MATCH(Sales[[#This Row],[store_no]],Stores[store_no],0))</f>
        <v>100600</v>
      </c>
      <c r="J1172" s="4" t="str">
        <f>INDEX(Departments[dept_name],MATCH(Sales[[#This Row],[dept_no]],Departments[dept_no],0))</f>
        <v>Outdoors</v>
      </c>
      <c r="K1172" s="4" t="str">
        <f>CONCATENATE(Sales[[#This Row],[region]],Sales[[#This Row],[storetype]])</f>
        <v>1A</v>
      </c>
      <c r="L1172" s="4">
        <f>INDEX(RegionStoreCount[Store Count],MATCH(Sales[[#This Row],[RegionStoretype]],RegionStoreCount[Region/Type],0))</f>
        <v>5</v>
      </c>
      <c r="M1172" s="4">
        <f>AND(Sales[[#This Row],[date]]&lt;=TY_YTDMax,Sales[[#This Row],[date]]&gt;=TY_YTDMin)*Sales[[#This Row],[sales]]</f>
        <v>0</v>
      </c>
      <c r="N1172" s="4">
        <f>AND(Sales[[#This Row],[date]]&lt;=LY_YTDMax,Sales[[#This Row],[date]]&gt;=LY_YTDMin)*Sales[[#This Row],[sales]]</f>
        <v>176533.511</v>
      </c>
      <c r="O1172" s="4">
        <f>AND(Sales[[#This Row],[date]]&gt;=YoY_Min,Sales[[#This Row],[date]]&lt;=TY_YTDMax)*(Sales[[#This Row],[sales]]/Sales[[#This Row],[sqft]])</f>
        <v>0</v>
      </c>
      <c r="P1172" s="4">
        <f>SUMIF(Sales[RegionStoretype],Sales[[#This Row],[RegionStoretype]],Sales[YoY_SSF])/Sales[[#This Row],[Region_TypeCount]]</f>
        <v>59.469551530910678</v>
      </c>
    </row>
    <row r="1173" spans="1:16" x14ac:dyDescent="0.25">
      <c r="A1173" s="1">
        <v>42783</v>
      </c>
      <c r="B1173">
        <v>2</v>
      </c>
      <c r="C1173">
        <v>15</v>
      </c>
      <c r="D1173">
        <v>55106.184000000001</v>
      </c>
      <c r="E1173">
        <f>INDEX(Stores[region],MATCH(Sales[[#This Row],[store_no]],Stores[store_no],0))</f>
        <v>3</v>
      </c>
      <c r="F1173" t="str">
        <f>INDEX(Stores[storetype],MATCH(Sales[[#This Row],[store_no]],Stores[store_no],0))</f>
        <v>A</v>
      </c>
      <c r="G1173" t="str">
        <f>INDEX(Stores[location_city],MATCH(Sales[[#This Row],[store_no]],Stores[store_no],0))</f>
        <v>Minneapolis</v>
      </c>
      <c r="H1173" t="str">
        <f>INDEX(Stores[location_state],MATCH(Sales[[#This Row],[store_no]],Stores[store_no],0))</f>
        <v>Minnesota</v>
      </c>
      <c r="I1173">
        <f>INDEX(Stores[sqft],MATCH(Sales[[#This Row],[store_no]],Stores[store_no],0))</f>
        <v>210400</v>
      </c>
      <c r="J1173" s="4" t="str">
        <f>INDEX(Departments[dept_name],MATCH(Sales[[#This Row],[dept_no]],Departments[dept_no],0))</f>
        <v>Music</v>
      </c>
      <c r="K1173" s="4" t="str">
        <f>CONCATENATE(Sales[[#This Row],[region]],Sales[[#This Row],[storetype]])</f>
        <v>3A</v>
      </c>
      <c r="L1173" s="4">
        <f>INDEX(RegionStoreCount[Store Count],MATCH(Sales[[#This Row],[RegionStoretype]],RegionStoreCount[Region/Type],0))</f>
        <v>9</v>
      </c>
      <c r="M1173" s="4">
        <f>AND(Sales[[#This Row],[date]]&lt;=TY_YTDMax,Sales[[#This Row],[date]]&gt;=TY_YTDMin)*Sales[[#This Row],[sales]]</f>
        <v>0</v>
      </c>
      <c r="N1173" s="4">
        <f>AND(Sales[[#This Row],[date]]&lt;=LY_YTDMax,Sales[[#This Row],[date]]&gt;=LY_YTDMin)*Sales[[#This Row],[sales]]</f>
        <v>55106.184000000001</v>
      </c>
      <c r="O1173" s="4">
        <f>AND(Sales[[#This Row],[date]]&gt;=YoY_Min,Sales[[#This Row],[date]]&lt;=TY_YTDMax)*(Sales[[#This Row],[sales]]/Sales[[#This Row],[sqft]])</f>
        <v>0</v>
      </c>
      <c r="P1173" s="4">
        <f>SUMIF(Sales[RegionStoretype],Sales[[#This Row],[RegionStoretype]],Sales[YoY_SSF])/Sales[[#This Row],[Region_TypeCount]]</f>
        <v>53.603836561720975</v>
      </c>
    </row>
    <row r="1174" spans="1:16" x14ac:dyDescent="0.25">
      <c r="A1174" s="1">
        <v>42783</v>
      </c>
      <c r="B1174">
        <v>3</v>
      </c>
      <c r="C1174">
        <v>3</v>
      </c>
      <c r="D1174">
        <v>52955.926800000001</v>
      </c>
      <c r="E1174">
        <f>INDEX(Stores[region],MATCH(Sales[[#This Row],[store_no]],Stores[store_no],0))</f>
        <v>1</v>
      </c>
      <c r="F1174" t="str">
        <f>INDEX(Stores[storetype],MATCH(Sales[[#This Row],[store_no]],Stores[store_no],0))</f>
        <v>B</v>
      </c>
      <c r="G1174" t="str">
        <f>INDEX(Stores[location_city],MATCH(Sales[[#This Row],[store_no]],Stores[store_no],0))</f>
        <v>Detroit</v>
      </c>
      <c r="H1174" t="str">
        <f>INDEX(Stores[location_state],MATCH(Sales[[#This Row],[store_no]],Stores[store_no],0))</f>
        <v>Michigan</v>
      </c>
      <c r="I1174">
        <f>INDEX(Stores[sqft],MATCH(Sales[[#This Row],[store_no]],Stores[store_no],0))</f>
        <v>114500</v>
      </c>
      <c r="J1174" s="4" t="str">
        <f>INDEX(Departments[dept_name],MATCH(Sales[[#This Row],[dept_no]],Departments[dept_no],0))</f>
        <v>Beauty</v>
      </c>
      <c r="K1174" s="4" t="str">
        <f>CONCATENATE(Sales[[#This Row],[region]],Sales[[#This Row],[storetype]])</f>
        <v>1B</v>
      </c>
      <c r="L1174" s="4">
        <f>INDEX(RegionStoreCount[Store Count],MATCH(Sales[[#This Row],[RegionStoretype]],RegionStoreCount[Region/Type],0))</f>
        <v>5</v>
      </c>
      <c r="M1174" s="4">
        <f>AND(Sales[[#This Row],[date]]&lt;=TY_YTDMax,Sales[[#This Row],[date]]&gt;=TY_YTDMin)*Sales[[#This Row],[sales]]</f>
        <v>0</v>
      </c>
      <c r="N1174" s="4">
        <f>AND(Sales[[#This Row],[date]]&lt;=LY_YTDMax,Sales[[#This Row],[date]]&gt;=LY_YTDMin)*Sales[[#This Row],[sales]]</f>
        <v>52955.926800000001</v>
      </c>
      <c r="O1174" s="4">
        <f>AND(Sales[[#This Row],[date]]&gt;=YoY_Min,Sales[[#This Row],[date]]&lt;=TY_YTDMax)*(Sales[[#This Row],[sales]]/Sales[[#This Row],[sqft]])</f>
        <v>0</v>
      </c>
      <c r="P1174" s="4">
        <f>SUMIF(Sales[RegionStoretype],Sales[[#This Row],[RegionStoretype]],Sales[YoY_SSF])/Sales[[#This Row],[Region_TypeCount]]</f>
        <v>68.518982968140051</v>
      </c>
    </row>
    <row r="1175" spans="1:16" x14ac:dyDescent="0.25">
      <c r="A1175" s="1">
        <v>42783</v>
      </c>
      <c r="B1175">
        <v>3</v>
      </c>
      <c r="C1175">
        <v>6</v>
      </c>
      <c r="D1175">
        <v>40849.578099999999</v>
      </c>
      <c r="E1175">
        <f>INDEX(Stores[region],MATCH(Sales[[#This Row],[store_no]],Stores[store_no],0))</f>
        <v>1</v>
      </c>
      <c r="F1175" t="str">
        <f>INDEX(Stores[storetype],MATCH(Sales[[#This Row],[store_no]],Stores[store_no],0))</f>
        <v>B</v>
      </c>
      <c r="G1175" t="str">
        <f>INDEX(Stores[location_city],MATCH(Sales[[#This Row],[store_no]],Stores[store_no],0))</f>
        <v>Detroit</v>
      </c>
      <c r="H1175" t="str">
        <f>INDEX(Stores[location_state],MATCH(Sales[[#This Row],[store_no]],Stores[store_no],0))</f>
        <v>Michigan</v>
      </c>
      <c r="I1175">
        <f>INDEX(Stores[sqft],MATCH(Sales[[#This Row],[store_no]],Stores[store_no],0))</f>
        <v>114500</v>
      </c>
      <c r="J1175" s="4" t="str">
        <f>INDEX(Departments[dept_name],MATCH(Sales[[#This Row],[dept_no]],Departments[dept_no],0))</f>
        <v>Computers</v>
      </c>
      <c r="K1175" s="4" t="str">
        <f>CONCATENATE(Sales[[#This Row],[region]],Sales[[#This Row],[storetype]])</f>
        <v>1B</v>
      </c>
      <c r="L1175" s="4">
        <f>INDEX(RegionStoreCount[Store Count],MATCH(Sales[[#This Row],[RegionStoretype]],RegionStoreCount[Region/Type],0))</f>
        <v>5</v>
      </c>
      <c r="M1175" s="4">
        <f>AND(Sales[[#This Row],[date]]&lt;=TY_YTDMax,Sales[[#This Row],[date]]&gt;=TY_YTDMin)*Sales[[#This Row],[sales]]</f>
        <v>0</v>
      </c>
      <c r="N1175" s="4">
        <f>AND(Sales[[#This Row],[date]]&lt;=LY_YTDMax,Sales[[#This Row],[date]]&gt;=LY_YTDMin)*Sales[[#This Row],[sales]]</f>
        <v>40849.578099999999</v>
      </c>
      <c r="O1175" s="4">
        <f>AND(Sales[[#This Row],[date]]&gt;=YoY_Min,Sales[[#This Row],[date]]&lt;=TY_YTDMax)*(Sales[[#This Row],[sales]]/Sales[[#This Row],[sqft]])</f>
        <v>0</v>
      </c>
      <c r="P1175" s="4">
        <f>SUMIF(Sales[RegionStoretype],Sales[[#This Row],[RegionStoretype]],Sales[YoY_SSF])/Sales[[#This Row],[Region_TypeCount]]</f>
        <v>68.518982968140051</v>
      </c>
    </row>
    <row r="1176" spans="1:16" x14ac:dyDescent="0.25">
      <c r="A1176" s="1">
        <v>42783</v>
      </c>
      <c r="B1176">
        <v>3</v>
      </c>
      <c r="C1176">
        <v>7</v>
      </c>
      <c r="D1176">
        <v>94818.823999999993</v>
      </c>
      <c r="E1176">
        <f>INDEX(Stores[region],MATCH(Sales[[#This Row],[store_no]],Stores[store_no],0))</f>
        <v>1</v>
      </c>
      <c r="F1176" t="str">
        <f>INDEX(Stores[storetype],MATCH(Sales[[#This Row],[store_no]],Stores[store_no],0))</f>
        <v>B</v>
      </c>
      <c r="G1176" t="str">
        <f>INDEX(Stores[location_city],MATCH(Sales[[#This Row],[store_no]],Stores[store_no],0))</f>
        <v>Detroit</v>
      </c>
      <c r="H1176" t="str">
        <f>INDEX(Stores[location_state],MATCH(Sales[[#This Row],[store_no]],Stores[store_no],0))</f>
        <v>Michigan</v>
      </c>
      <c r="I1176">
        <f>INDEX(Stores[sqft],MATCH(Sales[[#This Row],[store_no]],Stores[store_no],0))</f>
        <v>114500</v>
      </c>
      <c r="J1176" s="4" t="str">
        <f>INDEX(Departments[dept_name],MATCH(Sales[[#This Row],[dept_no]],Departments[dept_no],0))</f>
        <v>Electronics</v>
      </c>
      <c r="K1176" s="4" t="str">
        <f>CONCATENATE(Sales[[#This Row],[region]],Sales[[#This Row],[storetype]])</f>
        <v>1B</v>
      </c>
      <c r="L1176" s="4">
        <f>INDEX(RegionStoreCount[Store Count],MATCH(Sales[[#This Row],[RegionStoretype]],RegionStoreCount[Region/Type],0))</f>
        <v>5</v>
      </c>
      <c r="M1176" s="4">
        <f>AND(Sales[[#This Row],[date]]&lt;=TY_YTDMax,Sales[[#This Row],[date]]&gt;=TY_YTDMin)*Sales[[#This Row],[sales]]</f>
        <v>0</v>
      </c>
      <c r="N1176" s="4">
        <f>AND(Sales[[#This Row],[date]]&lt;=LY_YTDMax,Sales[[#This Row],[date]]&gt;=LY_YTDMin)*Sales[[#This Row],[sales]]</f>
        <v>94818.823999999993</v>
      </c>
      <c r="O1176" s="4">
        <f>AND(Sales[[#This Row],[date]]&gt;=YoY_Min,Sales[[#This Row],[date]]&lt;=TY_YTDMax)*(Sales[[#This Row],[sales]]/Sales[[#This Row],[sqft]])</f>
        <v>0</v>
      </c>
      <c r="P1176" s="4">
        <f>SUMIF(Sales[RegionStoretype],Sales[[#This Row],[RegionStoretype]],Sales[YoY_SSF])/Sales[[#This Row],[Region_TypeCount]]</f>
        <v>68.518982968140051</v>
      </c>
    </row>
    <row r="1177" spans="1:16" x14ac:dyDescent="0.25">
      <c r="A1177" s="1">
        <v>42783</v>
      </c>
      <c r="B1177">
        <v>4</v>
      </c>
      <c r="C1177">
        <v>1</v>
      </c>
      <c r="D1177">
        <v>235.50919999999996</v>
      </c>
      <c r="E1177">
        <f>INDEX(Stores[region],MATCH(Sales[[#This Row],[store_no]],Stores[store_no],0))</f>
        <v>1</v>
      </c>
      <c r="F1177" t="str">
        <f>INDEX(Stores[storetype],MATCH(Sales[[#This Row],[store_no]],Stores[store_no],0))</f>
        <v>A</v>
      </c>
      <c r="G1177" t="str">
        <f>INDEX(Stores[location_city],MATCH(Sales[[#This Row],[store_no]],Stores[store_no],0))</f>
        <v>Cincinnati</v>
      </c>
      <c r="H1177" t="str">
        <f>INDEX(Stores[location_state],MATCH(Sales[[#This Row],[store_no]],Stores[store_no],0))</f>
        <v>Ohio</v>
      </c>
      <c r="I1177">
        <f>INDEX(Stores[sqft],MATCH(Sales[[#This Row],[store_no]],Stores[store_no],0))</f>
        <v>127800</v>
      </c>
      <c r="J1177" s="4" t="str">
        <f>INDEX(Departments[dept_name],MATCH(Sales[[#This Row],[dept_no]],Departments[dept_no],0))</f>
        <v>Automotive</v>
      </c>
      <c r="K1177" s="4" t="str">
        <f>CONCATENATE(Sales[[#This Row],[region]],Sales[[#This Row],[storetype]])</f>
        <v>1A</v>
      </c>
      <c r="L1177" s="4">
        <f>INDEX(RegionStoreCount[Store Count],MATCH(Sales[[#This Row],[RegionStoretype]],RegionStoreCount[Region/Type],0))</f>
        <v>5</v>
      </c>
      <c r="M1177" s="4">
        <f>AND(Sales[[#This Row],[date]]&lt;=TY_YTDMax,Sales[[#This Row],[date]]&gt;=TY_YTDMin)*Sales[[#This Row],[sales]]</f>
        <v>0</v>
      </c>
      <c r="N1177" s="4">
        <f>AND(Sales[[#This Row],[date]]&lt;=LY_YTDMax,Sales[[#This Row],[date]]&gt;=LY_YTDMin)*Sales[[#This Row],[sales]]</f>
        <v>235.50919999999996</v>
      </c>
      <c r="O1177" s="4">
        <f>AND(Sales[[#This Row],[date]]&gt;=YoY_Min,Sales[[#This Row],[date]]&lt;=TY_YTDMax)*(Sales[[#This Row],[sales]]/Sales[[#This Row],[sqft]])</f>
        <v>0</v>
      </c>
      <c r="P1177" s="4">
        <f>SUMIF(Sales[RegionStoretype],Sales[[#This Row],[RegionStoretype]],Sales[YoY_SSF])/Sales[[#This Row],[Region_TypeCount]]</f>
        <v>59.469551530910678</v>
      </c>
    </row>
    <row r="1178" spans="1:16" x14ac:dyDescent="0.25">
      <c r="A1178" s="1">
        <v>42783</v>
      </c>
      <c r="B1178">
        <v>4</v>
      </c>
      <c r="C1178">
        <v>18</v>
      </c>
      <c r="D1178">
        <v>5664.1592000000001</v>
      </c>
      <c r="E1178">
        <f>INDEX(Stores[region],MATCH(Sales[[#This Row],[store_no]],Stores[store_no],0))</f>
        <v>1</v>
      </c>
      <c r="F1178" t="str">
        <f>INDEX(Stores[storetype],MATCH(Sales[[#This Row],[store_no]],Stores[store_no],0))</f>
        <v>A</v>
      </c>
      <c r="G1178" t="str">
        <f>INDEX(Stores[location_city],MATCH(Sales[[#This Row],[store_no]],Stores[store_no],0))</f>
        <v>Cincinnati</v>
      </c>
      <c r="H1178" t="str">
        <f>INDEX(Stores[location_state],MATCH(Sales[[#This Row],[store_no]],Stores[store_no],0))</f>
        <v>Ohio</v>
      </c>
      <c r="I1178">
        <f>INDEX(Stores[sqft],MATCH(Sales[[#This Row],[store_no]],Stores[store_no],0))</f>
        <v>127800</v>
      </c>
      <c r="J1178" s="4" t="str">
        <f>INDEX(Departments[dept_name],MATCH(Sales[[#This Row],[dept_no]],Departments[dept_no],0))</f>
        <v>Sports</v>
      </c>
      <c r="K1178" s="4" t="str">
        <f>CONCATENATE(Sales[[#This Row],[region]],Sales[[#This Row],[storetype]])</f>
        <v>1A</v>
      </c>
      <c r="L1178" s="4">
        <f>INDEX(RegionStoreCount[Store Count],MATCH(Sales[[#This Row],[RegionStoretype]],RegionStoreCount[Region/Type],0))</f>
        <v>5</v>
      </c>
      <c r="M1178" s="4">
        <f>AND(Sales[[#This Row],[date]]&lt;=TY_YTDMax,Sales[[#This Row],[date]]&gt;=TY_YTDMin)*Sales[[#This Row],[sales]]</f>
        <v>0</v>
      </c>
      <c r="N1178" s="4">
        <f>AND(Sales[[#This Row],[date]]&lt;=LY_YTDMax,Sales[[#This Row],[date]]&gt;=LY_YTDMin)*Sales[[#This Row],[sales]]</f>
        <v>5664.1592000000001</v>
      </c>
      <c r="O1178" s="4">
        <f>AND(Sales[[#This Row],[date]]&gt;=YoY_Min,Sales[[#This Row],[date]]&lt;=TY_YTDMax)*(Sales[[#This Row],[sales]]/Sales[[#This Row],[sqft]])</f>
        <v>0</v>
      </c>
      <c r="P1178" s="4">
        <f>SUMIF(Sales[RegionStoretype],Sales[[#This Row],[RegionStoretype]],Sales[YoY_SSF])/Sales[[#This Row],[Region_TypeCount]]</f>
        <v>59.469551530910678</v>
      </c>
    </row>
    <row r="1179" spans="1:16" x14ac:dyDescent="0.25">
      <c r="A1179" s="1">
        <v>42783</v>
      </c>
      <c r="B1179">
        <v>5</v>
      </c>
      <c r="C1179">
        <v>6</v>
      </c>
      <c r="D1179">
        <v>6282.4862999999996</v>
      </c>
      <c r="E1179">
        <f>INDEX(Stores[region],MATCH(Sales[[#This Row],[store_no]],Stores[store_no],0))</f>
        <v>1</v>
      </c>
      <c r="F1179" t="str">
        <f>INDEX(Stores[storetype],MATCH(Sales[[#This Row],[store_no]],Stores[store_no],0))</f>
        <v>B</v>
      </c>
      <c r="G1179" t="str">
        <f>INDEX(Stores[location_city],MATCH(Sales[[#This Row],[store_no]],Stores[store_no],0))</f>
        <v>Bloomington</v>
      </c>
      <c r="H1179" t="str">
        <f>INDEX(Stores[location_state],MATCH(Sales[[#This Row],[store_no]],Stores[store_no],0))</f>
        <v>Indiana</v>
      </c>
      <c r="I1179">
        <f>INDEX(Stores[sqft],MATCH(Sales[[#This Row],[store_no]],Stores[store_no],0))</f>
        <v>114500</v>
      </c>
      <c r="J1179" s="4" t="str">
        <f>INDEX(Departments[dept_name],MATCH(Sales[[#This Row],[dept_no]],Departments[dept_no],0))</f>
        <v>Computers</v>
      </c>
      <c r="K1179" s="4" t="str">
        <f>CONCATENATE(Sales[[#This Row],[region]],Sales[[#This Row],[storetype]])</f>
        <v>1B</v>
      </c>
      <c r="L1179" s="4">
        <f>INDEX(RegionStoreCount[Store Count],MATCH(Sales[[#This Row],[RegionStoretype]],RegionStoreCount[Region/Type],0))</f>
        <v>5</v>
      </c>
      <c r="M1179" s="4">
        <f>AND(Sales[[#This Row],[date]]&lt;=TY_YTDMax,Sales[[#This Row],[date]]&gt;=TY_YTDMin)*Sales[[#This Row],[sales]]</f>
        <v>0</v>
      </c>
      <c r="N1179" s="4">
        <f>AND(Sales[[#This Row],[date]]&lt;=LY_YTDMax,Sales[[#This Row],[date]]&gt;=LY_YTDMin)*Sales[[#This Row],[sales]]</f>
        <v>6282.4862999999996</v>
      </c>
      <c r="O1179" s="4">
        <f>AND(Sales[[#This Row],[date]]&gt;=YoY_Min,Sales[[#This Row],[date]]&lt;=TY_YTDMax)*(Sales[[#This Row],[sales]]/Sales[[#This Row],[sqft]])</f>
        <v>0</v>
      </c>
      <c r="P1179" s="4">
        <f>SUMIF(Sales[RegionStoretype],Sales[[#This Row],[RegionStoretype]],Sales[YoY_SSF])/Sales[[#This Row],[Region_TypeCount]]</f>
        <v>68.518982968140051</v>
      </c>
    </row>
    <row r="1180" spans="1:16" x14ac:dyDescent="0.25">
      <c r="A1180" s="1">
        <v>42783</v>
      </c>
      <c r="B1180">
        <v>5</v>
      </c>
      <c r="C1180">
        <v>20</v>
      </c>
      <c r="D1180">
        <v>142075.8028</v>
      </c>
      <c r="E1180">
        <f>INDEX(Stores[region],MATCH(Sales[[#This Row],[store_no]],Stores[store_no],0))</f>
        <v>1</v>
      </c>
      <c r="F1180" t="str">
        <f>INDEX(Stores[storetype],MATCH(Sales[[#This Row],[store_no]],Stores[store_no],0))</f>
        <v>B</v>
      </c>
      <c r="G1180" t="str">
        <f>INDEX(Stores[location_city],MATCH(Sales[[#This Row],[store_no]],Stores[store_no],0))</f>
        <v>Bloomington</v>
      </c>
      <c r="H1180" t="str">
        <f>INDEX(Stores[location_state],MATCH(Sales[[#This Row],[store_no]],Stores[store_no],0))</f>
        <v>Indiana</v>
      </c>
      <c r="I1180">
        <f>INDEX(Stores[sqft],MATCH(Sales[[#This Row],[store_no]],Stores[store_no],0))</f>
        <v>114500</v>
      </c>
      <c r="J1180" s="4" t="str">
        <f>INDEX(Departments[dept_name],MATCH(Sales[[#This Row],[dept_no]],Departments[dept_no],0))</f>
        <v>Toys</v>
      </c>
      <c r="K1180" s="4" t="str">
        <f>CONCATENATE(Sales[[#This Row],[region]],Sales[[#This Row],[storetype]])</f>
        <v>1B</v>
      </c>
      <c r="L1180" s="4">
        <f>INDEX(RegionStoreCount[Store Count],MATCH(Sales[[#This Row],[RegionStoretype]],RegionStoreCount[Region/Type],0))</f>
        <v>5</v>
      </c>
      <c r="M1180" s="4">
        <f>AND(Sales[[#This Row],[date]]&lt;=TY_YTDMax,Sales[[#This Row],[date]]&gt;=TY_YTDMin)*Sales[[#This Row],[sales]]</f>
        <v>0</v>
      </c>
      <c r="N1180" s="4">
        <f>AND(Sales[[#This Row],[date]]&lt;=LY_YTDMax,Sales[[#This Row],[date]]&gt;=LY_YTDMin)*Sales[[#This Row],[sales]]</f>
        <v>142075.8028</v>
      </c>
      <c r="O1180" s="4">
        <f>AND(Sales[[#This Row],[date]]&gt;=YoY_Min,Sales[[#This Row],[date]]&lt;=TY_YTDMax)*(Sales[[#This Row],[sales]]/Sales[[#This Row],[sqft]])</f>
        <v>0</v>
      </c>
      <c r="P1180" s="4">
        <f>SUMIF(Sales[RegionStoretype],Sales[[#This Row],[RegionStoretype]],Sales[YoY_SSF])/Sales[[#This Row],[Region_TypeCount]]</f>
        <v>68.518982968140051</v>
      </c>
    </row>
    <row r="1181" spans="1:16" x14ac:dyDescent="0.25">
      <c r="A1181" s="1">
        <v>42783</v>
      </c>
      <c r="B1181">
        <v>6</v>
      </c>
      <c r="C1181">
        <v>4</v>
      </c>
      <c r="D1181">
        <v>7583.5273000000007</v>
      </c>
      <c r="E1181">
        <f>INDEX(Stores[region],MATCH(Sales[[#This Row],[store_no]],Stores[store_no],0))</f>
        <v>3</v>
      </c>
      <c r="F1181" t="str">
        <f>INDEX(Stores[storetype],MATCH(Sales[[#This Row],[store_no]],Stores[store_no],0))</f>
        <v>A</v>
      </c>
      <c r="G1181" t="str">
        <f>INDEX(Stores[location_city],MATCH(Sales[[#This Row],[store_no]],Stores[store_no],0))</f>
        <v>Green Bay</v>
      </c>
      <c r="H1181" t="str">
        <f>INDEX(Stores[location_state],MATCH(Sales[[#This Row],[store_no]],Stores[store_no],0))</f>
        <v>Wisconsin</v>
      </c>
      <c r="I1181">
        <f>INDEX(Stores[sqft],MATCH(Sales[[#This Row],[store_no]],Stores[store_no],0))</f>
        <v>138800</v>
      </c>
      <c r="J1181" s="4" t="str">
        <f>INDEX(Departments[dept_name],MATCH(Sales[[#This Row],[dept_no]],Departments[dept_no],0))</f>
        <v>Books</v>
      </c>
      <c r="K1181" s="4" t="str">
        <f>CONCATENATE(Sales[[#This Row],[region]],Sales[[#This Row],[storetype]])</f>
        <v>3A</v>
      </c>
      <c r="L1181" s="4">
        <f>INDEX(RegionStoreCount[Store Count],MATCH(Sales[[#This Row],[RegionStoretype]],RegionStoreCount[Region/Type],0))</f>
        <v>9</v>
      </c>
      <c r="M1181" s="4">
        <f>AND(Sales[[#This Row],[date]]&lt;=TY_YTDMax,Sales[[#This Row],[date]]&gt;=TY_YTDMin)*Sales[[#This Row],[sales]]</f>
        <v>0</v>
      </c>
      <c r="N1181" s="4">
        <f>AND(Sales[[#This Row],[date]]&lt;=LY_YTDMax,Sales[[#This Row],[date]]&gt;=LY_YTDMin)*Sales[[#This Row],[sales]]</f>
        <v>7583.5273000000007</v>
      </c>
      <c r="O1181" s="4">
        <f>AND(Sales[[#This Row],[date]]&gt;=YoY_Min,Sales[[#This Row],[date]]&lt;=TY_YTDMax)*(Sales[[#This Row],[sales]]/Sales[[#This Row],[sqft]])</f>
        <v>0</v>
      </c>
      <c r="P1181" s="4">
        <f>SUMIF(Sales[RegionStoretype],Sales[[#This Row],[RegionStoretype]],Sales[YoY_SSF])/Sales[[#This Row],[Region_TypeCount]]</f>
        <v>53.603836561720975</v>
      </c>
    </row>
    <row r="1182" spans="1:16" x14ac:dyDescent="0.25">
      <c r="A1182" s="1">
        <v>42783</v>
      </c>
      <c r="B1182">
        <v>6</v>
      </c>
      <c r="C1182">
        <v>14</v>
      </c>
      <c r="D1182">
        <v>37001.279999999999</v>
      </c>
      <c r="E1182">
        <f>INDEX(Stores[region],MATCH(Sales[[#This Row],[store_no]],Stores[store_no],0))</f>
        <v>3</v>
      </c>
      <c r="F1182" t="str">
        <f>INDEX(Stores[storetype],MATCH(Sales[[#This Row],[store_no]],Stores[store_no],0))</f>
        <v>A</v>
      </c>
      <c r="G1182" t="str">
        <f>INDEX(Stores[location_city],MATCH(Sales[[#This Row],[store_no]],Stores[store_no],0))</f>
        <v>Green Bay</v>
      </c>
      <c r="H1182" t="str">
        <f>INDEX(Stores[location_state],MATCH(Sales[[#This Row],[store_no]],Stores[store_no],0))</f>
        <v>Wisconsin</v>
      </c>
      <c r="I1182">
        <f>INDEX(Stores[sqft],MATCH(Sales[[#This Row],[store_no]],Stores[store_no],0))</f>
        <v>138800</v>
      </c>
      <c r="J1182" s="4" t="str">
        <f>INDEX(Departments[dept_name],MATCH(Sales[[#This Row],[dept_no]],Departments[dept_no],0))</f>
        <v>Movies</v>
      </c>
      <c r="K1182" s="4" t="str">
        <f>CONCATENATE(Sales[[#This Row],[region]],Sales[[#This Row],[storetype]])</f>
        <v>3A</v>
      </c>
      <c r="L1182" s="4">
        <f>INDEX(RegionStoreCount[Store Count],MATCH(Sales[[#This Row],[RegionStoretype]],RegionStoreCount[Region/Type],0))</f>
        <v>9</v>
      </c>
      <c r="M1182" s="4">
        <f>AND(Sales[[#This Row],[date]]&lt;=TY_YTDMax,Sales[[#This Row],[date]]&gt;=TY_YTDMin)*Sales[[#This Row],[sales]]</f>
        <v>0</v>
      </c>
      <c r="N1182" s="4">
        <f>AND(Sales[[#This Row],[date]]&lt;=LY_YTDMax,Sales[[#This Row],[date]]&gt;=LY_YTDMin)*Sales[[#This Row],[sales]]</f>
        <v>37001.279999999999</v>
      </c>
      <c r="O1182" s="4">
        <f>AND(Sales[[#This Row],[date]]&gt;=YoY_Min,Sales[[#This Row],[date]]&lt;=TY_YTDMax)*(Sales[[#This Row],[sales]]/Sales[[#This Row],[sqft]])</f>
        <v>0</v>
      </c>
      <c r="P1182" s="4">
        <f>SUMIF(Sales[RegionStoretype],Sales[[#This Row],[RegionStoretype]],Sales[YoY_SSF])/Sales[[#This Row],[Region_TypeCount]]</f>
        <v>53.603836561720975</v>
      </c>
    </row>
    <row r="1183" spans="1:16" x14ac:dyDescent="0.25">
      <c r="A1183" s="1">
        <v>42783</v>
      </c>
      <c r="B1183">
        <v>7</v>
      </c>
      <c r="C1183">
        <v>3</v>
      </c>
      <c r="D1183">
        <v>95844.503899999996</v>
      </c>
      <c r="E1183">
        <f>INDEX(Stores[region],MATCH(Sales[[#This Row],[store_no]],Stores[store_no],0))</f>
        <v>2</v>
      </c>
      <c r="F1183" t="str">
        <f>INDEX(Stores[storetype],MATCH(Sales[[#This Row],[store_no]],Stores[store_no],0))</f>
        <v>B</v>
      </c>
      <c r="G1183" t="str">
        <f>INDEX(Stores[location_city],MATCH(Sales[[#This Row],[store_no]],Stores[store_no],0))</f>
        <v>Rockford</v>
      </c>
      <c r="H1183" t="str">
        <f>INDEX(Stores[location_state],MATCH(Sales[[#This Row],[store_no]],Stores[store_no],0))</f>
        <v>Illinois</v>
      </c>
      <c r="I1183">
        <f>INDEX(Stores[sqft],MATCH(Sales[[#This Row],[store_no]],Stores[store_no],0))</f>
        <v>127100</v>
      </c>
      <c r="J1183" s="4" t="str">
        <f>INDEX(Departments[dept_name],MATCH(Sales[[#This Row],[dept_no]],Departments[dept_no],0))</f>
        <v>Beauty</v>
      </c>
      <c r="K1183" s="4" t="str">
        <f>CONCATENATE(Sales[[#This Row],[region]],Sales[[#This Row],[storetype]])</f>
        <v>2B</v>
      </c>
      <c r="L1183" s="4">
        <f>INDEX(RegionStoreCount[Store Count],MATCH(Sales[[#This Row],[RegionStoretype]],RegionStoreCount[Region/Type],0))</f>
        <v>6</v>
      </c>
      <c r="M1183" s="4">
        <f>AND(Sales[[#This Row],[date]]&lt;=TY_YTDMax,Sales[[#This Row],[date]]&gt;=TY_YTDMin)*Sales[[#This Row],[sales]]</f>
        <v>0</v>
      </c>
      <c r="N1183" s="4">
        <f>AND(Sales[[#This Row],[date]]&lt;=LY_YTDMax,Sales[[#This Row],[date]]&gt;=LY_YTDMin)*Sales[[#This Row],[sales]]</f>
        <v>95844.503899999996</v>
      </c>
      <c r="O1183" s="4">
        <f>AND(Sales[[#This Row],[date]]&gt;=YoY_Min,Sales[[#This Row],[date]]&lt;=TY_YTDMax)*(Sales[[#This Row],[sales]]/Sales[[#This Row],[sqft]])</f>
        <v>0</v>
      </c>
      <c r="P1183" s="4">
        <f>SUMIF(Sales[RegionStoretype],Sales[[#This Row],[RegionStoretype]],Sales[YoY_SSF])/Sales[[#This Row],[Region_TypeCount]]</f>
        <v>58.393757732919049</v>
      </c>
    </row>
    <row r="1184" spans="1:16" x14ac:dyDescent="0.25">
      <c r="A1184" s="1">
        <v>42783</v>
      </c>
      <c r="B1184">
        <v>7</v>
      </c>
      <c r="C1184">
        <v>4</v>
      </c>
      <c r="D1184">
        <v>20372.090100000001</v>
      </c>
      <c r="E1184">
        <f>INDEX(Stores[region],MATCH(Sales[[#This Row],[store_no]],Stores[store_no],0))</f>
        <v>2</v>
      </c>
      <c r="F1184" t="str">
        <f>INDEX(Stores[storetype],MATCH(Sales[[#This Row],[store_no]],Stores[store_no],0))</f>
        <v>B</v>
      </c>
      <c r="G1184" t="str">
        <f>INDEX(Stores[location_city],MATCH(Sales[[#This Row],[store_no]],Stores[store_no],0))</f>
        <v>Rockford</v>
      </c>
      <c r="H1184" t="str">
        <f>INDEX(Stores[location_state],MATCH(Sales[[#This Row],[store_no]],Stores[store_no],0))</f>
        <v>Illinois</v>
      </c>
      <c r="I1184">
        <f>INDEX(Stores[sqft],MATCH(Sales[[#This Row],[store_no]],Stores[store_no],0))</f>
        <v>127100</v>
      </c>
      <c r="J1184" s="4" t="str">
        <f>INDEX(Departments[dept_name],MATCH(Sales[[#This Row],[dept_no]],Departments[dept_no],0))</f>
        <v>Books</v>
      </c>
      <c r="K1184" s="4" t="str">
        <f>CONCATENATE(Sales[[#This Row],[region]],Sales[[#This Row],[storetype]])</f>
        <v>2B</v>
      </c>
      <c r="L1184" s="4">
        <f>INDEX(RegionStoreCount[Store Count],MATCH(Sales[[#This Row],[RegionStoretype]],RegionStoreCount[Region/Type],0))</f>
        <v>6</v>
      </c>
      <c r="M1184" s="4">
        <f>AND(Sales[[#This Row],[date]]&lt;=TY_YTDMax,Sales[[#This Row],[date]]&gt;=TY_YTDMin)*Sales[[#This Row],[sales]]</f>
        <v>0</v>
      </c>
      <c r="N1184" s="4">
        <f>AND(Sales[[#This Row],[date]]&lt;=LY_YTDMax,Sales[[#This Row],[date]]&gt;=LY_YTDMin)*Sales[[#This Row],[sales]]</f>
        <v>20372.090100000001</v>
      </c>
      <c r="O1184" s="4">
        <f>AND(Sales[[#This Row],[date]]&gt;=YoY_Min,Sales[[#This Row],[date]]&lt;=TY_YTDMax)*(Sales[[#This Row],[sales]]/Sales[[#This Row],[sqft]])</f>
        <v>0</v>
      </c>
      <c r="P1184" s="4">
        <f>SUMIF(Sales[RegionStoretype],Sales[[#This Row],[RegionStoretype]],Sales[YoY_SSF])/Sales[[#This Row],[Region_TypeCount]]</f>
        <v>58.393757732919049</v>
      </c>
    </row>
    <row r="1185" spans="1:16" x14ac:dyDescent="0.25">
      <c r="A1185" s="1">
        <v>42783</v>
      </c>
      <c r="B1185">
        <v>7</v>
      </c>
      <c r="C1185">
        <v>19</v>
      </c>
      <c r="D1185">
        <v>16241.817000000001</v>
      </c>
      <c r="E1185">
        <f>INDEX(Stores[region],MATCH(Sales[[#This Row],[store_no]],Stores[store_no],0))</f>
        <v>2</v>
      </c>
      <c r="F1185" t="str">
        <f>INDEX(Stores[storetype],MATCH(Sales[[#This Row],[store_no]],Stores[store_no],0))</f>
        <v>B</v>
      </c>
      <c r="G1185" t="str">
        <f>INDEX(Stores[location_city],MATCH(Sales[[#This Row],[store_no]],Stores[store_no],0))</f>
        <v>Rockford</v>
      </c>
      <c r="H1185" t="str">
        <f>INDEX(Stores[location_state],MATCH(Sales[[#This Row],[store_no]],Stores[store_no],0))</f>
        <v>Illinois</v>
      </c>
      <c r="I1185">
        <f>INDEX(Stores[sqft],MATCH(Sales[[#This Row],[store_no]],Stores[store_no],0))</f>
        <v>127100</v>
      </c>
      <c r="J1185" s="4" t="str">
        <f>INDEX(Departments[dept_name],MATCH(Sales[[#This Row],[dept_no]],Departments[dept_no],0))</f>
        <v>Tools</v>
      </c>
      <c r="K1185" s="4" t="str">
        <f>CONCATENATE(Sales[[#This Row],[region]],Sales[[#This Row],[storetype]])</f>
        <v>2B</v>
      </c>
      <c r="L1185" s="4">
        <f>INDEX(RegionStoreCount[Store Count],MATCH(Sales[[#This Row],[RegionStoretype]],RegionStoreCount[Region/Type],0))</f>
        <v>6</v>
      </c>
      <c r="M1185" s="4">
        <f>AND(Sales[[#This Row],[date]]&lt;=TY_YTDMax,Sales[[#This Row],[date]]&gt;=TY_YTDMin)*Sales[[#This Row],[sales]]</f>
        <v>0</v>
      </c>
      <c r="N1185" s="4">
        <f>AND(Sales[[#This Row],[date]]&lt;=LY_YTDMax,Sales[[#This Row],[date]]&gt;=LY_YTDMin)*Sales[[#This Row],[sales]]</f>
        <v>16241.817000000001</v>
      </c>
      <c r="O1185" s="4">
        <f>AND(Sales[[#This Row],[date]]&gt;=YoY_Min,Sales[[#This Row],[date]]&lt;=TY_YTDMax)*(Sales[[#This Row],[sales]]/Sales[[#This Row],[sqft]])</f>
        <v>0</v>
      </c>
      <c r="P1185" s="4">
        <f>SUMIF(Sales[RegionStoretype],Sales[[#This Row],[RegionStoretype]],Sales[YoY_SSF])/Sales[[#This Row],[Region_TypeCount]]</f>
        <v>58.393757732919049</v>
      </c>
    </row>
    <row r="1186" spans="1:16" x14ac:dyDescent="0.25">
      <c r="A1186" s="1">
        <v>42783</v>
      </c>
      <c r="B1186">
        <v>8</v>
      </c>
      <c r="C1186">
        <v>4</v>
      </c>
      <c r="D1186">
        <v>23376.087</v>
      </c>
      <c r="E1186">
        <f>INDEX(Stores[region],MATCH(Sales[[#This Row],[store_no]],Stores[store_no],0))</f>
        <v>3</v>
      </c>
      <c r="F1186" t="str">
        <f>INDEX(Stores[storetype],MATCH(Sales[[#This Row],[store_no]],Stores[store_no],0))</f>
        <v>A</v>
      </c>
      <c r="G1186" t="str">
        <f>INDEX(Stores[location_city],MATCH(Sales[[#This Row],[store_no]],Stores[store_no],0))</f>
        <v>Saint Louis</v>
      </c>
      <c r="H1186" t="str">
        <f>INDEX(Stores[location_state],MATCH(Sales[[#This Row],[store_no]],Stores[store_no],0))</f>
        <v>Missouri</v>
      </c>
      <c r="I1186">
        <f>INDEX(Stores[sqft],MATCH(Sales[[#This Row],[store_no]],Stores[store_no],0))</f>
        <v>198900</v>
      </c>
      <c r="J1186" s="4" t="str">
        <f>INDEX(Departments[dept_name],MATCH(Sales[[#This Row],[dept_no]],Departments[dept_no],0))</f>
        <v>Books</v>
      </c>
      <c r="K1186" s="4" t="str">
        <f>CONCATENATE(Sales[[#This Row],[region]],Sales[[#This Row],[storetype]])</f>
        <v>3A</v>
      </c>
      <c r="L1186" s="4">
        <f>INDEX(RegionStoreCount[Store Count],MATCH(Sales[[#This Row],[RegionStoretype]],RegionStoreCount[Region/Type],0))</f>
        <v>9</v>
      </c>
      <c r="M1186" s="4">
        <f>AND(Sales[[#This Row],[date]]&lt;=TY_YTDMax,Sales[[#This Row],[date]]&gt;=TY_YTDMin)*Sales[[#This Row],[sales]]</f>
        <v>0</v>
      </c>
      <c r="N1186" s="4">
        <f>AND(Sales[[#This Row],[date]]&lt;=LY_YTDMax,Sales[[#This Row],[date]]&gt;=LY_YTDMin)*Sales[[#This Row],[sales]]</f>
        <v>23376.087</v>
      </c>
      <c r="O1186" s="4">
        <f>AND(Sales[[#This Row],[date]]&gt;=YoY_Min,Sales[[#This Row],[date]]&lt;=TY_YTDMax)*(Sales[[#This Row],[sales]]/Sales[[#This Row],[sqft]])</f>
        <v>0</v>
      </c>
      <c r="P1186" s="4">
        <f>SUMIF(Sales[RegionStoretype],Sales[[#This Row],[RegionStoretype]],Sales[YoY_SSF])/Sales[[#This Row],[Region_TypeCount]]</f>
        <v>53.603836561720975</v>
      </c>
    </row>
    <row r="1187" spans="1:16" x14ac:dyDescent="0.25">
      <c r="A1187" s="1">
        <v>42783</v>
      </c>
      <c r="B1187">
        <v>9</v>
      </c>
      <c r="C1187">
        <v>5</v>
      </c>
      <c r="D1187">
        <v>153113.37</v>
      </c>
      <c r="E1187">
        <f>INDEX(Stores[region],MATCH(Sales[[#This Row],[store_no]],Stores[store_no],0))</f>
        <v>1</v>
      </c>
      <c r="F1187" t="str">
        <f>INDEX(Stores[storetype],MATCH(Sales[[#This Row],[store_no]],Stores[store_no],0))</f>
        <v>B</v>
      </c>
      <c r="G1187" t="str">
        <f>INDEX(Stores[location_city],MATCH(Sales[[#This Row],[store_no]],Stores[store_no],0))</f>
        <v>Columbus</v>
      </c>
      <c r="H1187" t="str">
        <f>INDEX(Stores[location_state],MATCH(Sales[[#This Row],[store_no]],Stores[store_no],0))</f>
        <v>Ohio</v>
      </c>
      <c r="I1187">
        <f>INDEX(Stores[sqft],MATCH(Sales[[#This Row],[store_no]],Stores[store_no],0))</f>
        <v>221800</v>
      </c>
      <c r="J1187" s="4" t="str">
        <f>INDEX(Departments[dept_name],MATCH(Sales[[#This Row],[dept_no]],Departments[dept_no],0))</f>
        <v>Clothing</v>
      </c>
      <c r="K1187" s="4" t="str">
        <f>CONCATENATE(Sales[[#This Row],[region]],Sales[[#This Row],[storetype]])</f>
        <v>1B</v>
      </c>
      <c r="L1187" s="4">
        <f>INDEX(RegionStoreCount[Store Count],MATCH(Sales[[#This Row],[RegionStoretype]],RegionStoreCount[Region/Type],0))</f>
        <v>5</v>
      </c>
      <c r="M1187" s="4">
        <f>AND(Sales[[#This Row],[date]]&lt;=TY_YTDMax,Sales[[#This Row],[date]]&gt;=TY_YTDMin)*Sales[[#This Row],[sales]]</f>
        <v>0</v>
      </c>
      <c r="N1187" s="4">
        <f>AND(Sales[[#This Row],[date]]&lt;=LY_YTDMax,Sales[[#This Row],[date]]&gt;=LY_YTDMin)*Sales[[#This Row],[sales]]</f>
        <v>153113.37</v>
      </c>
      <c r="O1187" s="4">
        <f>AND(Sales[[#This Row],[date]]&gt;=YoY_Min,Sales[[#This Row],[date]]&lt;=TY_YTDMax)*(Sales[[#This Row],[sales]]/Sales[[#This Row],[sqft]])</f>
        <v>0</v>
      </c>
      <c r="P1187" s="4">
        <f>SUMIF(Sales[RegionStoretype],Sales[[#This Row],[RegionStoretype]],Sales[YoY_SSF])/Sales[[#This Row],[Region_TypeCount]]</f>
        <v>68.518982968140051</v>
      </c>
    </row>
    <row r="1188" spans="1:16" x14ac:dyDescent="0.25">
      <c r="A1188" s="1">
        <v>42783</v>
      </c>
      <c r="B1188">
        <v>9</v>
      </c>
      <c r="C1188">
        <v>9</v>
      </c>
      <c r="D1188">
        <v>5036.0614000000005</v>
      </c>
      <c r="E1188">
        <f>INDEX(Stores[region],MATCH(Sales[[#This Row],[store_no]],Stores[store_no],0))</f>
        <v>1</v>
      </c>
      <c r="F1188" t="str">
        <f>INDEX(Stores[storetype],MATCH(Sales[[#This Row],[store_no]],Stores[store_no],0))</f>
        <v>B</v>
      </c>
      <c r="G1188" t="str">
        <f>INDEX(Stores[location_city],MATCH(Sales[[#This Row],[store_no]],Stores[store_no],0))</f>
        <v>Columbus</v>
      </c>
      <c r="H1188" t="str">
        <f>INDEX(Stores[location_state],MATCH(Sales[[#This Row],[store_no]],Stores[store_no],0))</f>
        <v>Ohio</v>
      </c>
      <c r="I1188">
        <f>INDEX(Stores[sqft],MATCH(Sales[[#This Row],[store_no]],Stores[store_no],0))</f>
        <v>221800</v>
      </c>
      <c r="J1188" s="4" t="str">
        <f>INDEX(Departments[dept_name],MATCH(Sales[[#This Row],[dept_no]],Departments[dept_no],0))</f>
        <v>Garden</v>
      </c>
      <c r="K1188" s="4" t="str">
        <f>CONCATENATE(Sales[[#This Row],[region]],Sales[[#This Row],[storetype]])</f>
        <v>1B</v>
      </c>
      <c r="L1188" s="4">
        <f>INDEX(RegionStoreCount[Store Count],MATCH(Sales[[#This Row],[RegionStoretype]],RegionStoreCount[Region/Type],0))</f>
        <v>5</v>
      </c>
      <c r="M1188" s="4">
        <f>AND(Sales[[#This Row],[date]]&lt;=TY_YTDMax,Sales[[#This Row],[date]]&gt;=TY_YTDMin)*Sales[[#This Row],[sales]]</f>
        <v>0</v>
      </c>
      <c r="N1188" s="4">
        <f>AND(Sales[[#This Row],[date]]&lt;=LY_YTDMax,Sales[[#This Row],[date]]&gt;=LY_YTDMin)*Sales[[#This Row],[sales]]</f>
        <v>5036.0614000000005</v>
      </c>
      <c r="O1188" s="4">
        <f>AND(Sales[[#This Row],[date]]&gt;=YoY_Min,Sales[[#This Row],[date]]&lt;=TY_YTDMax)*(Sales[[#This Row],[sales]]/Sales[[#This Row],[sqft]])</f>
        <v>0</v>
      </c>
      <c r="P1188" s="4">
        <f>SUMIF(Sales[RegionStoretype],Sales[[#This Row],[RegionStoretype]],Sales[YoY_SSF])/Sales[[#This Row],[Region_TypeCount]]</f>
        <v>68.518982968140051</v>
      </c>
    </row>
    <row r="1189" spans="1:16" x14ac:dyDescent="0.25">
      <c r="A1189" s="1">
        <v>42783</v>
      </c>
      <c r="B1189">
        <v>9</v>
      </c>
      <c r="C1189">
        <v>17</v>
      </c>
      <c r="D1189">
        <v>224491.61180000001</v>
      </c>
      <c r="E1189">
        <f>INDEX(Stores[region],MATCH(Sales[[#This Row],[store_no]],Stores[store_no],0))</f>
        <v>1</v>
      </c>
      <c r="F1189" t="str">
        <f>INDEX(Stores[storetype],MATCH(Sales[[#This Row],[store_no]],Stores[store_no],0))</f>
        <v>B</v>
      </c>
      <c r="G1189" t="str">
        <f>INDEX(Stores[location_city],MATCH(Sales[[#This Row],[store_no]],Stores[store_no],0))</f>
        <v>Columbus</v>
      </c>
      <c r="H1189" t="str">
        <f>INDEX(Stores[location_state],MATCH(Sales[[#This Row],[store_no]],Stores[store_no],0))</f>
        <v>Ohio</v>
      </c>
      <c r="I1189">
        <f>INDEX(Stores[sqft],MATCH(Sales[[#This Row],[store_no]],Stores[store_no],0))</f>
        <v>221800</v>
      </c>
      <c r="J1189" s="4" t="str">
        <f>INDEX(Departments[dept_name],MATCH(Sales[[#This Row],[dept_no]],Departments[dept_no],0))</f>
        <v>Shoes</v>
      </c>
      <c r="K1189" s="4" t="str">
        <f>CONCATENATE(Sales[[#This Row],[region]],Sales[[#This Row],[storetype]])</f>
        <v>1B</v>
      </c>
      <c r="L1189" s="4">
        <f>INDEX(RegionStoreCount[Store Count],MATCH(Sales[[#This Row],[RegionStoretype]],RegionStoreCount[Region/Type],0))</f>
        <v>5</v>
      </c>
      <c r="M1189" s="4">
        <f>AND(Sales[[#This Row],[date]]&lt;=TY_YTDMax,Sales[[#This Row],[date]]&gt;=TY_YTDMin)*Sales[[#This Row],[sales]]</f>
        <v>0</v>
      </c>
      <c r="N1189" s="4">
        <f>AND(Sales[[#This Row],[date]]&lt;=LY_YTDMax,Sales[[#This Row],[date]]&gt;=LY_YTDMin)*Sales[[#This Row],[sales]]</f>
        <v>224491.61180000001</v>
      </c>
      <c r="O1189" s="4">
        <f>AND(Sales[[#This Row],[date]]&gt;=YoY_Min,Sales[[#This Row],[date]]&lt;=TY_YTDMax)*(Sales[[#This Row],[sales]]/Sales[[#This Row],[sqft]])</f>
        <v>0</v>
      </c>
      <c r="P1189" s="4">
        <f>SUMIF(Sales[RegionStoretype],Sales[[#This Row],[RegionStoretype]],Sales[YoY_SSF])/Sales[[#This Row],[Region_TypeCount]]</f>
        <v>68.518982968140051</v>
      </c>
    </row>
    <row r="1190" spans="1:16" x14ac:dyDescent="0.25">
      <c r="A1190" s="1">
        <v>42783</v>
      </c>
      <c r="B1190">
        <v>9</v>
      </c>
      <c r="C1190">
        <v>18</v>
      </c>
      <c r="D1190">
        <v>237650.23320000002</v>
      </c>
      <c r="E1190">
        <f>INDEX(Stores[region],MATCH(Sales[[#This Row],[store_no]],Stores[store_no],0))</f>
        <v>1</v>
      </c>
      <c r="F1190" t="str">
        <f>INDEX(Stores[storetype],MATCH(Sales[[#This Row],[store_no]],Stores[store_no],0))</f>
        <v>B</v>
      </c>
      <c r="G1190" t="str">
        <f>INDEX(Stores[location_city],MATCH(Sales[[#This Row],[store_no]],Stores[store_no],0))</f>
        <v>Columbus</v>
      </c>
      <c r="H1190" t="str">
        <f>INDEX(Stores[location_state],MATCH(Sales[[#This Row],[store_no]],Stores[store_no],0))</f>
        <v>Ohio</v>
      </c>
      <c r="I1190">
        <f>INDEX(Stores[sqft],MATCH(Sales[[#This Row],[store_no]],Stores[store_no],0))</f>
        <v>221800</v>
      </c>
      <c r="J1190" s="4" t="str">
        <f>INDEX(Departments[dept_name],MATCH(Sales[[#This Row],[dept_no]],Departments[dept_no],0))</f>
        <v>Sports</v>
      </c>
      <c r="K1190" s="4" t="str">
        <f>CONCATENATE(Sales[[#This Row],[region]],Sales[[#This Row],[storetype]])</f>
        <v>1B</v>
      </c>
      <c r="L1190" s="4">
        <f>INDEX(RegionStoreCount[Store Count],MATCH(Sales[[#This Row],[RegionStoretype]],RegionStoreCount[Region/Type],0))</f>
        <v>5</v>
      </c>
      <c r="M1190" s="4">
        <f>AND(Sales[[#This Row],[date]]&lt;=TY_YTDMax,Sales[[#This Row],[date]]&gt;=TY_YTDMin)*Sales[[#This Row],[sales]]</f>
        <v>0</v>
      </c>
      <c r="N1190" s="4">
        <f>AND(Sales[[#This Row],[date]]&lt;=LY_YTDMax,Sales[[#This Row],[date]]&gt;=LY_YTDMin)*Sales[[#This Row],[sales]]</f>
        <v>237650.23320000002</v>
      </c>
      <c r="O1190" s="4">
        <f>AND(Sales[[#This Row],[date]]&gt;=YoY_Min,Sales[[#This Row],[date]]&lt;=TY_YTDMax)*(Sales[[#This Row],[sales]]/Sales[[#This Row],[sqft]])</f>
        <v>0</v>
      </c>
      <c r="P1190" s="4">
        <f>SUMIF(Sales[RegionStoretype],Sales[[#This Row],[RegionStoretype]],Sales[YoY_SSF])/Sales[[#This Row],[Region_TypeCount]]</f>
        <v>68.518982968140051</v>
      </c>
    </row>
    <row r="1191" spans="1:16" x14ac:dyDescent="0.25">
      <c r="A1191" s="1">
        <v>42783</v>
      </c>
      <c r="B1191">
        <v>11</v>
      </c>
      <c r="C1191">
        <v>2</v>
      </c>
      <c r="D1191">
        <v>26179.9768</v>
      </c>
      <c r="E1191">
        <f>INDEX(Stores[region],MATCH(Sales[[#This Row],[store_no]],Stores[store_no],0))</f>
        <v>1</v>
      </c>
      <c r="F1191" t="str">
        <f>INDEX(Stores[storetype],MATCH(Sales[[#This Row],[store_no]],Stores[store_no],0))</f>
        <v>A</v>
      </c>
      <c r="G1191" t="str">
        <f>INDEX(Stores[location_city],MATCH(Sales[[#This Row],[store_no]],Stores[store_no],0))</f>
        <v>Cleveland</v>
      </c>
      <c r="H1191" t="str">
        <f>INDEX(Stores[location_state],MATCH(Sales[[#This Row],[store_no]],Stores[store_no],0))</f>
        <v>Ohio</v>
      </c>
      <c r="I1191">
        <f>INDEX(Stores[sqft],MATCH(Sales[[#This Row],[store_no]],Stores[store_no],0))</f>
        <v>192400</v>
      </c>
      <c r="J1191" s="4" t="str">
        <f>INDEX(Departments[dept_name],MATCH(Sales[[#This Row],[dept_no]],Departments[dept_no],0))</f>
        <v>Baby</v>
      </c>
      <c r="K1191" s="4" t="str">
        <f>CONCATENATE(Sales[[#This Row],[region]],Sales[[#This Row],[storetype]])</f>
        <v>1A</v>
      </c>
      <c r="L1191" s="4">
        <f>INDEX(RegionStoreCount[Store Count],MATCH(Sales[[#This Row],[RegionStoretype]],RegionStoreCount[Region/Type],0))</f>
        <v>5</v>
      </c>
      <c r="M1191" s="4">
        <f>AND(Sales[[#This Row],[date]]&lt;=TY_YTDMax,Sales[[#This Row],[date]]&gt;=TY_YTDMin)*Sales[[#This Row],[sales]]</f>
        <v>0</v>
      </c>
      <c r="N1191" s="4">
        <f>AND(Sales[[#This Row],[date]]&lt;=LY_YTDMax,Sales[[#This Row],[date]]&gt;=LY_YTDMin)*Sales[[#This Row],[sales]]</f>
        <v>26179.9768</v>
      </c>
      <c r="O1191" s="4">
        <f>AND(Sales[[#This Row],[date]]&gt;=YoY_Min,Sales[[#This Row],[date]]&lt;=TY_YTDMax)*(Sales[[#This Row],[sales]]/Sales[[#This Row],[sqft]])</f>
        <v>0</v>
      </c>
      <c r="P1191" s="4">
        <f>SUMIF(Sales[RegionStoretype],Sales[[#This Row],[RegionStoretype]],Sales[YoY_SSF])/Sales[[#This Row],[Region_TypeCount]]</f>
        <v>59.469551530910678</v>
      </c>
    </row>
    <row r="1192" spans="1:16" x14ac:dyDescent="0.25">
      <c r="A1192" s="1">
        <v>42783</v>
      </c>
      <c r="B1192">
        <v>11</v>
      </c>
      <c r="C1192">
        <v>10</v>
      </c>
      <c r="D1192">
        <v>15645.727800000001</v>
      </c>
      <c r="E1192">
        <f>INDEX(Stores[region],MATCH(Sales[[#This Row],[store_no]],Stores[store_no],0))</f>
        <v>1</v>
      </c>
      <c r="F1192" t="str">
        <f>INDEX(Stores[storetype],MATCH(Sales[[#This Row],[store_no]],Stores[store_no],0))</f>
        <v>A</v>
      </c>
      <c r="G1192" t="str">
        <f>INDEX(Stores[location_city],MATCH(Sales[[#This Row],[store_no]],Stores[store_no],0))</f>
        <v>Cleveland</v>
      </c>
      <c r="H1192" t="str">
        <f>INDEX(Stores[location_state],MATCH(Sales[[#This Row],[store_no]],Stores[store_no],0))</f>
        <v>Ohio</v>
      </c>
      <c r="I1192">
        <f>INDEX(Stores[sqft],MATCH(Sales[[#This Row],[store_no]],Stores[store_no],0))</f>
        <v>192400</v>
      </c>
      <c r="J1192" s="4" t="str">
        <f>INDEX(Departments[dept_name],MATCH(Sales[[#This Row],[dept_no]],Departments[dept_no],0))</f>
        <v>Health</v>
      </c>
      <c r="K1192" s="4" t="str">
        <f>CONCATENATE(Sales[[#This Row],[region]],Sales[[#This Row],[storetype]])</f>
        <v>1A</v>
      </c>
      <c r="L1192" s="4">
        <f>INDEX(RegionStoreCount[Store Count],MATCH(Sales[[#This Row],[RegionStoretype]],RegionStoreCount[Region/Type],0))</f>
        <v>5</v>
      </c>
      <c r="M1192" s="4">
        <f>AND(Sales[[#This Row],[date]]&lt;=TY_YTDMax,Sales[[#This Row],[date]]&gt;=TY_YTDMin)*Sales[[#This Row],[sales]]</f>
        <v>0</v>
      </c>
      <c r="N1192" s="4">
        <f>AND(Sales[[#This Row],[date]]&lt;=LY_YTDMax,Sales[[#This Row],[date]]&gt;=LY_YTDMin)*Sales[[#This Row],[sales]]</f>
        <v>15645.727800000001</v>
      </c>
      <c r="O1192" s="4">
        <f>AND(Sales[[#This Row],[date]]&gt;=YoY_Min,Sales[[#This Row],[date]]&lt;=TY_YTDMax)*(Sales[[#This Row],[sales]]/Sales[[#This Row],[sqft]])</f>
        <v>0</v>
      </c>
      <c r="P1192" s="4">
        <f>SUMIF(Sales[RegionStoretype],Sales[[#This Row],[RegionStoretype]],Sales[YoY_SSF])/Sales[[#This Row],[Region_TypeCount]]</f>
        <v>59.469551530910678</v>
      </c>
    </row>
    <row r="1193" spans="1:16" x14ac:dyDescent="0.25">
      <c r="A1193" s="1">
        <v>42783</v>
      </c>
      <c r="B1193">
        <v>12</v>
      </c>
      <c r="C1193">
        <v>7</v>
      </c>
      <c r="D1193">
        <v>28948.615899999997</v>
      </c>
      <c r="E1193">
        <f>INDEX(Stores[region],MATCH(Sales[[#This Row],[store_no]],Stores[store_no],0))</f>
        <v>2</v>
      </c>
      <c r="F1193" t="str">
        <f>INDEX(Stores[storetype],MATCH(Sales[[#This Row],[store_no]],Stores[store_no],0))</f>
        <v>B</v>
      </c>
      <c r="G1193" t="str">
        <f>INDEX(Stores[location_city],MATCH(Sales[[#This Row],[store_no]],Stores[store_no],0))</f>
        <v>Indianapolis</v>
      </c>
      <c r="H1193" t="str">
        <f>INDEX(Stores[location_state],MATCH(Sales[[#This Row],[store_no]],Stores[store_no],0))</f>
        <v>Indiana</v>
      </c>
      <c r="I1193">
        <f>INDEX(Stores[sqft],MATCH(Sales[[#This Row],[store_no]],Stores[store_no],0))</f>
        <v>120800</v>
      </c>
      <c r="J1193" s="4" t="str">
        <f>INDEX(Departments[dept_name],MATCH(Sales[[#This Row],[dept_no]],Departments[dept_no],0))</f>
        <v>Electronics</v>
      </c>
      <c r="K1193" s="4" t="str">
        <f>CONCATENATE(Sales[[#This Row],[region]],Sales[[#This Row],[storetype]])</f>
        <v>2B</v>
      </c>
      <c r="L1193" s="4">
        <f>INDEX(RegionStoreCount[Store Count],MATCH(Sales[[#This Row],[RegionStoretype]],RegionStoreCount[Region/Type],0))</f>
        <v>6</v>
      </c>
      <c r="M1193" s="4">
        <f>AND(Sales[[#This Row],[date]]&lt;=TY_YTDMax,Sales[[#This Row],[date]]&gt;=TY_YTDMin)*Sales[[#This Row],[sales]]</f>
        <v>0</v>
      </c>
      <c r="N1193" s="4">
        <f>AND(Sales[[#This Row],[date]]&lt;=LY_YTDMax,Sales[[#This Row],[date]]&gt;=LY_YTDMin)*Sales[[#This Row],[sales]]</f>
        <v>28948.615899999997</v>
      </c>
      <c r="O1193" s="4">
        <f>AND(Sales[[#This Row],[date]]&gt;=YoY_Min,Sales[[#This Row],[date]]&lt;=TY_YTDMax)*(Sales[[#This Row],[sales]]/Sales[[#This Row],[sqft]])</f>
        <v>0</v>
      </c>
      <c r="P1193" s="4">
        <f>SUMIF(Sales[RegionStoretype],Sales[[#This Row],[RegionStoretype]],Sales[YoY_SSF])/Sales[[#This Row],[Region_TypeCount]]</f>
        <v>58.393757732919049</v>
      </c>
    </row>
    <row r="1194" spans="1:16" x14ac:dyDescent="0.25">
      <c r="A1194" s="1">
        <v>42783</v>
      </c>
      <c r="B1194">
        <v>13</v>
      </c>
      <c r="C1194">
        <v>13</v>
      </c>
      <c r="D1194">
        <v>62069.833899999998</v>
      </c>
      <c r="E1194">
        <f>INDEX(Stores[region],MATCH(Sales[[#This Row],[store_no]],Stores[store_no],0))</f>
        <v>3</v>
      </c>
      <c r="F1194" t="str">
        <f>INDEX(Stores[storetype],MATCH(Sales[[#This Row],[store_no]],Stores[store_no],0))</f>
        <v>A</v>
      </c>
      <c r="G1194" t="str">
        <f>INDEX(Stores[location_city],MATCH(Sales[[#This Row],[store_no]],Stores[store_no],0))</f>
        <v>Overland Park</v>
      </c>
      <c r="H1194" t="str">
        <f>INDEX(Stores[location_state],MATCH(Sales[[#This Row],[store_no]],Stores[store_no],0))</f>
        <v>Kansas</v>
      </c>
      <c r="I1194">
        <f>INDEX(Stores[sqft],MATCH(Sales[[#This Row],[store_no]],Stores[store_no],0))</f>
        <v>201000</v>
      </c>
      <c r="J1194" s="4" t="str">
        <f>INDEX(Departments[dept_name],MATCH(Sales[[#This Row],[dept_no]],Departments[dept_no],0))</f>
        <v>Kids</v>
      </c>
      <c r="K1194" s="4" t="str">
        <f>CONCATENATE(Sales[[#This Row],[region]],Sales[[#This Row],[storetype]])</f>
        <v>3A</v>
      </c>
      <c r="L1194" s="4">
        <f>INDEX(RegionStoreCount[Store Count],MATCH(Sales[[#This Row],[RegionStoretype]],RegionStoreCount[Region/Type],0))</f>
        <v>9</v>
      </c>
      <c r="M1194" s="4">
        <f>AND(Sales[[#This Row],[date]]&lt;=TY_YTDMax,Sales[[#This Row],[date]]&gt;=TY_YTDMin)*Sales[[#This Row],[sales]]</f>
        <v>0</v>
      </c>
      <c r="N1194" s="4">
        <f>AND(Sales[[#This Row],[date]]&lt;=LY_YTDMax,Sales[[#This Row],[date]]&gt;=LY_YTDMin)*Sales[[#This Row],[sales]]</f>
        <v>62069.833899999998</v>
      </c>
      <c r="O1194" s="4">
        <f>AND(Sales[[#This Row],[date]]&gt;=YoY_Min,Sales[[#This Row],[date]]&lt;=TY_YTDMax)*(Sales[[#This Row],[sales]]/Sales[[#This Row],[sqft]])</f>
        <v>0</v>
      </c>
      <c r="P1194" s="4">
        <f>SUMIF(Sales[RegionStoretype],Sales[[#This Row],[RegionStoretype]],Sales[YoY_SSF])/Sales[[#This Row],[Region_TypeCount]]</f>
        <v>53.603836561720975</v>
      </c>
    </row>
    <row r="1195" spans="1:16" x14ac:dyDescent="0.25">
      <c r="A1195" s="1">
        <v>42783</v>
      </c>
      <c r="B1195">
        <v>15</v>
      </c>
      <c r="C1195">
        <v>2</v>
      </c>
      <c r="D1195">
        <v>32144.767199999998</v>
      </c>
      <c r="E1195">
        <f>INDEX(Stores[region],MATCH(Sales[[#This Row],[store_no]],Stores[store_no],0))</f>
        <v>2</v>
      </c>
      <c r="F1195" t="str">
        <f>INDEX(Stores[storetype],MATCH(Sales[[#This Row],[store_no]],Stores[store_no],0))</f>
        <v>B</v>
      </c>
      <c r="G1195" t="str">
        <f>INDEX(Stores[location_city],MATCH(Sales[[#This Row],[store_no]],Stores[store_no],0))</f>
        <v>Rochester</v>
      </c>
      <c r="H1195" t="str">
        <f>INDEX(Stores[location_state],MATCH(Sales[[#This Row],[store_no]],Stores[store_no],0))</f>
        <v>Minnesota</v>
      </c>
      <c r="I1195">
        <f>INDEX(Stores[sqft],MATCH(Sales[[#This Row],[store_no]],Stores[store_no],0))</f>
        <v>128100</v>
      </c>
      <c r="J1195" s="4" t="str">
        <f>INDEX(Departments[dept_name],MATCH(Sales[[#This Row],[dept_no]],Departments[dept_no],0))</f>
        <v>Baby</v>
      </c>
      <c r="K1195" s="4" t="str">
        <f>CONCATENATE(Sales[[#This Row],[region]],Sales[[#This Row],[storetype]])</f>
        <v>2B</v>
      </c>
      <c r="L1195" s="4">
        <f>INDEX(RegionStoreCount[Store Count],MATCH(Sales[[#This Row],[RegionStoretype]],RegionStoreCount[Region/Type],0))</f>
        <v>6</v>
      </c>
      <c r="M1195" s="4">
        <f>AND(Sales[[#This Row],[date]]&lt;=TY_YTDMax,Sales[[#This Row],[date]]&gt;=TY_YTDMin)*Sales[[#This Row],[sales]]</f>
        <v>0</v>
      </c>
      <c r="N1195" s="4">
        <f>AND(Sales[[#This Row],[date]]&lt;=LY_YTDMax,Sales[[#This Row],[date]]&gt;=LY_YTDMin)*Sales[[#This Row],[sales]]</f>
        <v>32144.767199999998</v>
      </c>
      <c r="O1195" s="4">
        <f>AND(Sales[[#This Row],[date]]&gt;=YoY_Min,Sales[[#This Row],[date]]&lt;=TY_YTDMax)*(Sales[[#This Row],[sales]]/Sales[[#This Row],[sqft]])</f>
        <v>0</v>
      </c>
      <c r="P1195" s="4">
        <f>SUMIF(Sales[RegionStoretype],Sales[[#This Row],[RegionStoretype]],Sales[YoY_SSF])/Sales[[#This Row],[Region_TypeCount]]</f>
        <v>58.393757732919049</v>
      </c>
    </row>
    <row r="1196" spans="1:16" x14ac:dyDescent="0.25">
      <c r="A1196" s="1">
        <v>42783</v>
      </c>
      <c r="B1196">
        <v>15</v>
      </c>
      <c r="C1196">
        <v>20</v>
      </c>
      <c r="D1196">
        <v>95051.085800000001</v>
      </c>
      <c r="E1196">
        <f>INDEX(Stores[region],MATCH(Sales[[#This Row],[store_no]],Stores[store_no],0))</f>
        <v>2</v>
      </c>
      <c r="F1196" t="str">
        <f>INDEX(Stores[storetype],MATCH(Sales[[#This Row],[store_no]],Stores[store_no],0))</f>
        <v>B</v>
      </c>
      <c r="G1196" t="str">
        <f>INDEX(Stores[location_city],MATCH(Sales[[#This Row],[store_no]],Stores[store_no],0))</f>
        <v>Rochester</v>
      </c>
      <c r="H1196" t="str">
        <f>INDEX(Stores[location_state],MATCH(Sales[[#This Row],[store_no]],Stores[store_no],0))</f>
        <v>Minnesota</v>
      </c>
      <c r="I1196">
        <f>INDEX(Stores[sqft],MATCH(Sales[[#This Row],[store_no]],Stores[store_no],0))</f>
        <v>128100</v>
      </c>
      <c r="J1196" s="4" t="str">
        <f>INDEX(Departments[dept_name],MATCH(Sales[[#This Row],[dept_no]],Departments[dept_no],0))</f>
        <v>Toys</v>
      </c>
      <c r="K1196" s="4" t="str">
        <f>CONCATENATE(Sales[[#This Row],[region]],Sales[[#This Row],[storetype]])</f>
        <v>2B</v>
      </c>
      <c r="L1196" s="4">
        <f>INDEX(RegionStoreCount[Store Count],MATCH(Sales[[#This Row],[RegionStoretype]],RegionStoreCount[Region/Type],0))</f>
        <v>6</v>
      </c>
      <c r="M1196" s="4">
        <f>AND(Sales[[#This Row],[date]]&lt;=TY_YTDMax,Sales[[#This Row],[date]]&gt;=TY_YTDMin)*Sales[[#This Row],[sales]]</f>
        <v>0</v>
      </c>
      <c r="N1196" s="4">
        <f>AND(Sales[[#This Row],[date]]&lt;=LY_YTDMax,Sales[[#This Row],[date]]&gt;=LY_YTDMin)*Sales[[#This Row],[sales]]</f>
        <v>95051.085800000001</v>
      </c>
      <c r="O1196" s="4">
        <f>AND(Sales[[#This Row],[date]]&gt;=YoY_Min,Sales[[#This Row],[date]]&lt;=TY_YTDMax)*(Sales[[#This Row],[sales]]/Sales[[#This Row],[sqft]])</f>
        <v>0</v>
      </c>
      <c r="P1196" s="4">
        <f>SUMIF(Sales[RegionStoretype],Sales[[#This Row],[RegionStoretype]],Sales[YoY_SSF])/Sales[[#This Row],[Region_TypeCount]]</f>
        <v>58.393757732919049</v>
      </c>
    </row>
    <row r="1197" spans="1:16" x14ac:dyDescent="0.25">
      <c r="A1197" s="1">
        <v>42783</v>
      </c>
      <c r="B1197">
        <v>16</v>
      </c>
      <c r="C1197">
        <v>2</v>
      </c>
      <c r="D1197">
        <v>45689.315699999999</v>
      </c>
      <c r="E1197">
        <f>INDEX(Stores[region],MATCH(Sales[[#This Row],[store_no]],Stores[store_no],0))</f>
        <v>2</v>
      </c>
      <c r="F1197" t="str">
        <f>INDEX(Stores[storetype],MATCH(Sales[[#This Row],[store_no]],Stores[store_no],0))</f>
        <v>B</v>
      </c>
      <c r="G1197" t="str">
        <f>INDEX(Stores[location_city],MATCH(Sales[[#This Row],[store_no]],Stores[store_no],0))</f>
        <v>Saint Paul</v>
      </c>
      <c r="H1197" t="str">
        <f>INDEX(Stores[location_state],MATCH(Sales[[#This Row],[store_no]],Stores[store_no],0))</f>
        <v>Minnesota</v>
      </c>
      <c r="I1197">
        <f>INDEX(Stores[sqft],MATCH(Sales[[#This Row],[store_no]],Stores[store_no],0))</f>
        <v>180400</v>
      </c>
      <c r="J1197" s="4" t="str">
        <f>INDEX(Departments[dept_name],MATCH(Sales[[#This Row],[dept_no]],Departments[dept_no],0))</f>
        <v>Baby</v>
      </c>
      <c r="K1197" s="4" t="str">
        <f>CONCATENATE(Sales[[#This Row],[region]],Sales[[#This Row],[storetype]])</f>
        <v>2B</v>
      </c>
      <c r="L1197" s="4">
        <f>INDEX(RegionStoreCount[Store Count],MATCH(Sales[[#This Row],[RegionStoretype]],RegionStoreCount[Region/Type],0))</f>
        <v>6</v>
      </c>
      <c r="M1197" s="4">
        <f>AND(Sales[[#This Row],[date]]&lt;=TY_YTDMax,Sales[[#This Row],[date]]&gt;=TY_YTDMin)*Sales[[#This Row],[sales]]</f>
        <v>0</v>
      </c>
      <c r="N1197" s="4">
        <f>AND(Sales[[#This Row],[date]]&lt;=LY_YTDMax,Sales[[#This Row],[date]]&gt;=LY_YTDMin)*Sales[[#This Row],[sales]]</f>
        <v>45689.315699999999</v>
      </c>
      <c r="O1197" s="4">
        <f>AND(Sales[[#This Row],[date]]&gt;=YoY_Min,Sales[[#This Row],[date]]&lt;=TY_YTDMax)*(Sales[[#This Row],[sales]]/Sales[[#This Row],[sqft]])</f>
        <v>0</v>
      </c>
      <c r="P1197" s="4">
        <f>SUMIF(Sales[RegionStoretype],Sales[[#This Row],[RegionStoretype]],Sales[YoY_SSF])/Sales[[#This Row],[Region_TypeCount]]</f>
        <v>58.393757732919049</v>
      </c>
    </row>
    <row r="1198" spans="1:16" x14ac:dyDescent="0.25">
      <c r="A1198" s="1">
        <v>42783</v>
      </c>
      <c r="B1198">
        <v>17</v>
      </c>
      <c r="C1198">
        <v>8</v>
      </c>
      <c r="D1198">
        <v>40589.745200000005</v>
      </c>
      <c r="E1198">
        <f>INDEX(Stores[region],MATCH(Sales[[#This Row],[store_no]],Stores[store_no],0))</f>
        <v>3</v>
      </c>
      <c r="F1198" t="str">
        <f>INDEX(Stores[storetype],MATCH(Sales[[#This Row],[store_no]],Stores[store_no],0))</f>
        <v>B</v>
      </c>
      <c r="G1198" t="str">
        <f>INDEX(Stores[location_city],MATCH(Sales[[#This Row],[store_no]],Stores[store_no],0))</f>
        <v>Fargo</v>
      </c>
      <c r="H1198" t="str">
        <f>INDEX(Stores[location_state],MATCH(Sales[[#This Row],[store_no]],Stores[store_no],0))</f>
        <v>North Dakota</v>
      </c>
      <c r="I1198">
        <f>INDEX(Stores[sqft],MATCH(Sales[[#This Row],[store_no]],Stores[store_no],0))</f>
        <v>211600</v>
      </c>
      <c r="J1198" s="4" t="str">
        <f>INDEX(Departments[dept_name],MATCH(Sales[[#This Row],[dept_no]],Departments[dept_no],0))</f>
        <v>Games</v>
      </c>
      <c r="K1198" s="4" t="str">
        <f>CONCATENATE(Sales[[#This Row],[region]],Sales[[#This Row],[storetype]])</f>
        <v>3B</v>
      </c>
      <c r="L1198" s="4">
        <f>INDEX(RegionStoreCount[Store Count],MATCH(Sales[[#This Row],[RegionStoretype]],RegionStoreCount[Region/Type],0))</f>
        <v>4</v>
      </c>
      <c r="M1198" s="4">
        <f>AND(Sales[[#This Row],[date]]&lt;=TY_YTDMax,Sales[[#This Row],[date]]&gt;=TY_YTDMin)*Sales[[#This Row],[sales]]</f>
        <v>0</v>
      </c>
      <c r="N1198" s="4">
        <f>AND(Sales[[#This Row],[date]]&lt;=LY_YTDMax,Sales[[#This Row],[date]]&gt;=LY_YTDMin)*Sales[[#This Row],[sales]]</f>
        <v>40589.745200000005</v>
      </c>
      <c r="O1198" s="4">
        <f>AND(Sales[[#This Row],[date]]&gt;=YoY_Min,Sales[[#This Row],[date]]&lt;=TY_YTDMax)*(Sales[[#This Row],[sales]]/Sales[[#This Row],[sqft]])</f>
        <v>0</v>
      </c>
      <c r="P1198" s="4">
        <f>SUMIF(Sales[RegionStoretype],Sales[[#This Row],[RegionStoretype]],Sales[YoY_SSF])/Sales[[#This Row],[Region_TypeCount]]</f>
        <v>58.312187288105562</v>
      </c>
    </row>
    <row r="1199" spans="1:16" x14ac:dyDescent="0.25">
      <c r="A1199" s="1">
        <v>42783</v>
      </c>
      <c r="B1199">
        <v>18</v>
      </c>
      <c r="C1199">
        <v>13</v>
      </c>
      <c r="D1199">
        <v>34435.469400000002</v>
      </c>
      <c r="E1199">
        <f>INDEX(Stores[region],MATCH(Sales[[#This Row],[store_no]],Stores[store_no],0))</f>
        <v>2</v>
      </c>
      <c r="F1199" t="str">
        <f>INDEX(Stores[storetype],MATCH(Sales[[#This Row],[store_no]],Stores[store_no],0))</f>
        <v>B</v>
      </c>
      <c r="G1199" t="str">
        <f>INDEX(Stores[location_city],MATCH(Sales[[#This Row],[store_no]],Stores[store_no],0))</f>
        <v>Chicago</v>
      </c>
      <c r="H1199" t="str">
        <f>INDEX(Stores[location_state],MATCH(Sales[[#This Row],[store_no]],Stores[store_no],0))</f>
        <v>Illinois</v>
      </c>
      <c r="I1199">
        <f>INDEX(Stores[sqft],MATCH(Sales[[#This Row],[store_no]],Stores[store_no],0))</f>
        <v>120700</v>
      </c>
      <c r="J1199" s="4" t="str">
        <f>INDEX(Departments[dept_name],MATCH(Sales[[#This Row],[dept_no]],Departments[dept_no],0))</f>
        <v>Kids</v>
      </c>
      <c r="K1199" s="4" t="str">
        <f>CONCATENATE(Sales[[#This Row],[region]],Sales[[#This Row],[storetype]])</f>
        <v>2B</v>
      </c>
      <c r="L1199" s="4">
        <f>INDEX(RegionStoreCount[Store Count],MATCH(Sales[[#This Row],[RegionStoretype]],RegionStoreCount[Region/Type],0))</f>
        <v>6</v>
      </c>
      <c r="M1199" s="4">
        <f>AND(Sales[[#This Row],[date]]&lt;=TY_YTDMax,Sales[[#This Row],[date]]&gt;=TY_YTDMin)*Sales[[#This Row],[sales]]</f>
        <v>0</v>
      </c>
      <c r="N1199" s="4">
        <f>AND(Sales[[#This Row],[date]]&lt;=LY_YTDMax,Sales[[#This Row],[date]]&gt;=LY_YTDMin)*Sales[[#This Row],[sales]]</f>
        <v>34435.469400000002</v>
      </c>
      <c r="O1199" s="4">
        <f>AND(Sales[[#This Row],[date]]&gt;=YoY_Min,Sales[[#This Row],[date]]&lt;=TY_YTDMax)*(Sales[[#This Row],[sales]]/Sales[[#This Row],[sqft]])</f>
        <v>0</v>
      </c>
      <c r="P1199" s="4">
        <f>SUMIF(Sales[RegionStoretype],Sales[[#This Row],[RegionStoretype]],Sales[YoY_SSF])/Sales[[#This Row],[Region_TypeCount]]</f>
        <v>58.393757732919049</v>
      </c>
    </row>
    <row r="1200" spans="1:16" x14ac:dyDescent="0.25">
      <c r="A1200" s="1">
        <v>42783</v>
      </c>
      <c r="B1200">
        <v>18</v>
      </c>
      <c r="C1200">
        <v>17</v>
      </c>
      <c r="D1200">
        <v>73399.762700000007</v>
      </c>
      <c r="E1200">
        <f>INDEX(Stores[region],MATCH(Sales[[#This Row],[store_no]],Stores[store_no],0))</f>
        <v>2</v>
      </c>
      <c r="F1200" t="str">
        <f>INDEX(Stores[storetype],MATCH(Sales[[#This Row],[store_no]],Stores[store_no],0))</f>
        <v>B</v>
      </c>
      <c r="G1200" t="str">
        <f>INDEX(Stores[location_city],MATCH(Sales[[#This Row],[store_no]],Stores[store_no],0))</f>
        <v>Chicago</v>
      </c>
      <c r="H1200" t="str">
        <f>INDEX(Stores[location_state],MATCH(Sales[[#This Row],[store_no]],Stores[store_no],0))</f>
        <v>Illinois</v>
      </c>
      <c r="I1200">
        <f>INDEX(Stores[sqft],MATCH(Sales[[#This Row],[store_no]],Stores[store_no],0))</f>
        <v>120700</v>
      </c>
      <c r="J1200" s="4" t="str">
        <f>INDEX(Departments[dept_name],MATCH(Sales[[#This Row],[dept_no]],Departments[dept_no],0))</f>
        <v>Shoes</v>
      </c>
      <c r="K1200" s="4" t="str">
        <f>CONCATENATE(Sales[[#This Row],[region]],Sales[[#This Row],[storetype]])</f>
        <v>2B</v>
      </c>
      <c r="L1200" s="4">
        <f>INDEX(RegionStoreCount[Store Count],MATCH(Sales[[#This Row],[RegionStoretype]],RegionStoreCount[Region/Type],0))</f>
        <v>6</v>
      </c>
      <c r="M1200" s="4">
        <f>AND(Sales[[#This Row],[date]]&lt;=TY_YTDMax,Sales[[#This Row],[date]]&gt;=TY_YTDMin)*Sales[[#This Row],[sales]]</f>
        <v>0</v>
      </c>
      <c r="N1200" s="4">
        <f>AND(Sales[[#This Row],[date]]&lt;=LY_YTDMax,Sales[[#This Row],[date]]&gt;=LY_YTDMin)*Sales[[#This Row],[sales]]</f>
        <v>73399.762700000007</v>
      </c>
      <c r="O1200" s="4">
        <f>AND(Sales[[#This Row],[date]]&gt;=YoY_Min,Sales[[#This Row],[date]]&lt;=TY_YTDMax)*(Sales[[#This Row],[sales]]/Sales[[#This Row],[sqft]])</f>
        <v>0</v>
      </c>
      <c r="P1200" s="4">
        <f>SUMIF(Sales[RegionStoretype],Sales[[#This Row],[RegionStoretype]],Sales[YoY_SSF])/Sales[[#This Row],[Region_TypeCount]]</f>
        <v>58.393757732919049</v>
      </c>
    </row>
    <row r="1201" spans="1:16" x14ac:dyDescent="0.25">
      <c r="A1201" s="1">
        <v>42783</v>
      </c>
      <c r="B1201">
        <v>19</v>
      </c>
      <c r="C1201">
        <v>6</v>
      </c>
      <c r="D1201">
        <v>31375.432499999999</v>
      </c>
      <c r="E1201">
        <f>INDEX(Stores[region],MATCH(Sales[[#This Row],[store_no]],Stores[store_no],0))</f>
        <v>3</v>
      </c>
      <c r="F1201" t="str">
        <f>INDEX(Stores[storetype],MATCH(Sales[[#This Row],[store_no]],Stores[store_no],0))</f>
        <v>A</v>
      </c>
      <c r="G1201" t="str">
        <f>INDEX(Stores[location_city],MATCH(Sales[[#This Row],[store_no]],Stores[store_no],0))</f>
        <v>Des Moines</v>
      </c>
      <c r="H1201" t="str">
        <f>INDEX(Stores[location_state],MATCH(Sales[[#This Row],[store_no]],Stores[store_no],0))</f>
        <v>Iowa</v>
      </c>
      <c r="I1201">
        <f>INDEX(Stores[sqft],MATCH(Sales[[#This Row],[store_no]],Stores[store_no],0))</f>
        <v>197600</v>
      </c>
      <c r="J1201" s="4" t="str">
        <f>INDEX(Departments[dept_name],MATCH(Sales[[#This Row],[dept_no]],Departments[dept_no],0))</f>
        <v>Computers</v>
      </c>
      <c r="K1201" s="4" t="str">
        <f>CONCATENATE(Sales[[#This Row],[region]],Sales[[#This Row],[storetype]])</f>
        <v>3A</v>
      </c>
      <c r="L1201" s="4">
        <f>INDEX(RegionStoreCount[Store Count],MATCH(Sales[[#This Row],[RegionStoretype]],RegionStoreCount[Region/Type],0))</f>
        <v>9</v>
      </c>
      <c r="M1201" s="4">
        <f>AND(Sales[[#This Row],[date]]&lt;=TY_YTDMax,Sales[[#This Row],[date]]&gt;=TY_YTDMin)*Sales[[#This Row],[sales]]</f>
        <v>0</v>
      </c>
      <c r="N1201" s="4">
        <f>AND(Sales[[#This Row],[date]]&lt;=LY_YTDMax,Sales[[#This Row],[date]]&gt;=LY_YTDMin)*Sales[[#This Row],[sales]]</f>
        <v>31375.432499999999</v>
      </c>
      <c r="O1201" s="4">
        <f>AND(Sales[[#This Row],[date]]&gt;=YoY_Min,Sales[[#This Row],[date]]&lt;=TY_YTDMax)*(Sales[[#This Row],[sales]]/Sales[[#This Row],[sqft]])</f>
        <v>0</v>
      </c>
      <c r="P1201" s="4">
        <f>SUMIF(Sales[RegionStoretype],Sales[[#This Row],[RegionStoretype]],Sales[YoY_SSF])/Sales[[#This Row],[Region_TypeCount]]</f>
        <v>53.603836561720975</v>
      </c>
    </row>
    <row r="1202" spans="1:16" x14ac:dyDescent="0.25">
      <c r="A1202" s="1">
        <v>42783</v>
      </c>
      <c r="B1202">
        <v>19</v>
      </c>
      <c r="C1202">
        <v>10</v>
      </c>
      <c r="D1202">
        <v>36780.347699999998</v>
      </c>
      <c r="E1202">
        <f>INDEX(Stores[region],MATCH(Sales[[#This Row],[store_no]],Stores[store_no],0))</f>
        <v>3</v>
      </c>
      <c r="F1202" t="str">
        <f>INDEX(Stores[storetype],MATCH(Sales[[#This Row],[store_no]],Stores[store_no],0))</f>
        <v>A</v>
      </c>
      <c r="G1202" t="str">
        <f>INDEX(Stores[location_city],MATCH(Sales[[#This Row],[store_no]],Stores[store_no],0))</f>
        <v>Des Moines</v>
      </c>
      <c r="H1202" t="str">
        <f>INDEX(Stores[location_state],MATCH(Sales[[#This Row],[store_no]],Stores[store_no],0))</f>
        <v>Iowa</v>
      </c>
      <c r="I1202">
        <f>INDEX(Stores[sqft],MATCH(Sales[[#This Row],[store_no]],Stores[store_no],0))</f>
        <v>197600</v>
      </c>
      <c r="J1202" s="4" t="str">
        <f>INDEX(Departments[dept_name],MATCH(Sales[[#This Row],[dept_no]],Departments[dept_no],0))</f>
        <v>Health</v>
      </c>
      <c r="K1202" s="4" t="str">
        <f>CONCATENATE(Sales[[#This Row],[region]],Sales[[#This Row],[storetype]])</f>
        <v>3A</v>
      </c>
      <c r="L1202" s="4">
        <f>INDEX(RegionStoreCount[Store Count],MATCH(Sales[[#This Row],[RegionStoretype]],RegionStoreCount[Region/Type],0))</f>
        <v>9</v>
      </c>
      <c r="M1202" s="4">
        <f>AND(Sales[[#This Row],[date]]&lt;=TY_YTDMax,Sales[[#This Row],[date]]&gt;=TY_YTDMin)*Sales[[#This Row],[sales]]</f>
        <v>0</v>
      </c>
      <c r="N1202" s="4">
        <f>AND(Sales[[#This Row],[date]]&lt;=LY_YTDMax,Sales[[#This Row],[date]]&gt;=LY_YTDMin)*Sales[[#This Row],[sales]]</f>
        <v>36780.347699999998</v>
      </c>
      <c r="O1202" s="4">
        <f>AND(Sales[[#This Row],[date]]&gt;=YoY_Min,Sales[[#This Row],[date]]&lt;=TY_YTDMax)*(Sales[[#This Row],[sales]]/Sales[[#This Row],[sqft]])</f>
        <v>0</v>
      </c>
      <c r="P1202" s="4">
        <f>SUMIF(Sales[RegionStoretype],Sales[[#This Row],[RegionStoretype]],Sales[YoY_SSF])/Sales[[#This Row],[Region_TypeCount]]</f>
        <v>53.603836561720975</v>
      </c>
    </row>
    <row r="1203" spans="1:16" x14ac:dyDescent="0.25">
      <c r="A1203" s="1">
        <v>42783</v>
      </c>
      <c r="B1203">
        <v>19</v>
      </c>
      <c r="C1203">
        <v>14</v>
      </c>
      <c r="D1203">
        <v>44313.355799999998</v>
      </c>
      <c r="E1203">
        <f>INDEX(Stores[region],MATCH(Sales[[#This Row],[store_no]],Stores[store_no],0))</f>
        <v>3</v>
      </c>
      <c r="F1203" t="str">
        <f>INDEX(Stores[storetype],MATCH(Sales[[#This Row],[store_no]],Stores[store_no],0))</f>
        <v>A</v>
      </c>
      <c r="G1203" t="str">
        <f>INDEX(Stores[location_city],MATCH(Sales[[#This Row],[store_no]],Stores[store_no],0))</f>
        <v>Des Moines</v>
      </c>
      <c r="H1203" t="str">
        <f>INDEX(Stores[location_state],MATCH(Sales[[#This Row],[store_no]],Stores[store_no],0))</f>
        <v>Iowa</v>
      </c>
      <c r="I1203">
        <f>INDEX(Stores[sqft],MATCH(Sales[[#This Row],[store_no]],Stores[store_no],0))</f>
        <v>197600</v>
      </c>
      <c r="J1203" s="4" t="str">
        <f>INDEX(Departments[dept_name],MATCH(Sales[[#This Row],[dept_no]],Departments[dept_no],0))</f>
        <v>Movies</v>
      </c>
      <c r="K1203" s="4" t="str">
        <f>CONCATENATE(Sales[[#This Row],[region]],Sales[[#This Row],[storetype]])</f>
        <v>3A</v>
      </c>
      <c r="L1203" s="4">
        <f>INDEX(RegionStoreCount[Store Count],MATCH(Sales[[#This Row],[RegionStoretype]],RegionStoreCount[Region/Type],0))</f>
        <v>9</v>
      </c>
      <c r="M1203" s="4">
        <f>AND(Sales[[#This Row],[date]]&lt;=TY_YTDMax,Sales[[#This Row],[date]]&gt;=TY_YTDMin)*Sales[[#This Row],[sales]]</f>
        <v>0</v>
      </c>
      <c r="N1203" s="4">
        <f>AND(Sales[[#This Row],[date]]&lt;=LY_YTDMax,Sales[[#This Row],[date]]&gt;=LY_YTDMin)*Sales[[#This Row],[sales]]</f>
        <v>44313.355799999998</v>
      </c>
      <c r="O1203" s="4">
        <f>AND(Sales[[#This Row],[date]]&gt;=YoY_Min,Sales[[#This Row],[date]]&lt;=TY_YTDMax)*(Sales[[#This Row],[sales]]/Sales[[#This Row],[sqft]])</f>
        <v>0</v>
      </c>
      <c r="P1203" s="4">
        <f>SUMIF(Sales[RegionStoretype],Sales[[#This Row],[RegionStoretype]],Sales[YoY_SSF])/Sales[[#This Row],[Region_TypeCount]]</f>
        <v>53.603836561720975</v>
      </c>
    </row>
    <row r="1204" spans="1:16" x14ac:dyDescent="0.25">
      <c r="A1204" s="1">
        <v>42783</v>
      </c>
      <c r="B1204">
        <v>20</v>
      </c>
      <c r="C1204">
        <v>6</v>
      </c>
      <c r="D1204">
        <v>3442.2265000000002</v>
      </c>
      <c r="E1204">
        <f>INDEX(Stores[region],MATCH(Sales[[#This Row],[store_no]],Stores[store_no],0))</f>
        <v>1</v>
      </c>
      <c r="F1204" t="str">
        <f>INDEX(Stores[storetype],MATCH(Sales[[#This Row],[store_no]],Stores[store_no],0))</f>
        <v>A</v>
      </c>
      <c r="G1204" t="str">
        <f>INDEX(Stores[location_city],MATCH(Sales[[#This Row],[store_no]],Stores[store_no],0))</f>
        <v>South Bend</v>
      </c>
      <c r="H1204" t="str">
        <f>INDEX(Stores[location_state],MATCH(Sales[[#This Row],[store_no]],Stores[store_no],0))</f>
        <v>Indiana</v>
      </c>
      <c r="I1204">
        <f>INDEX(Stores[sqft],MATCH(Sales[[#This Row],[store_no]],Stores[store_no],0))</f>
        <v>39700</v>
      </c>
      <c r="J1204" s="4" t="str">
        <f>INDEX(Departments[dept_name],MATCH(Sales[[#This Row],[dept_no]],Departments[dept_no],0))</f>
        <v>Computers</v>
      </c>
      <c r="K1204" s="4" t="str">
        <f>CONCATENATE(Sales[[#This Row],[region]],Sales[[#This Row],[storetype]])</f>
        <v>1A</v>
      </c>
      <c r="L1204" s="4">
        <f>INDEX(RegionStoreCount[Store Count],MATCH(Sales[[#This Row],[RegionStoretype]],RegionStoreCount[Region/Type],0))</f>
        <v>5</v>
      </c>
      <c r="M1204" s="4">
        <f>AND(Sales[[#This Row],[date]]&lt;=TY_YTDMax,Sales[[#This Row],[date]]&gt;=TY_YTDMin)*Sales[[#This Row],[sales]]</f>
        <v>0</v>
      </c>
      <c r="N1204" s="4">
        <f>AND(Sales[[#This Row],[date]]&lt;=LY_YTDMax,Sales[[#This Row],[date]]&gt;=LY_YTDMin)*Sales[[#This Row],[sales]]</f>
        <v>3442.2265000000002</v>
      </c>
      <c r="O1204" s="4">
        <f>AND(Sales[[#This Row],[date]]&gt;=YoY_Min,Sales[[#This Row],[date]]&lt;=TY_YTDMax)*(Sales[[#This Row],[sales]]/Sales[[#This Row],[sqft]])</f>
        <v>0</v>
      </c>
      <c r="P1204" s="4">
        <f>SUMIF(Sales[RegionStoretype],Sales[[#This Row],[RegionStoretype]],Sales[YoY_SSF])/Sales[[#This Row],[Region_TypeCount]]</f>
        <v>59.469551530910678</v>
      </c>
    </row>
    <row r="1205" spans="1:16" x14ac:dyDescent="0.25">
      <c r="A1205" s="1">
        <v>42783</v>
      </c>
      <c r="B1205">
        <v>20</v>
      </c>
      <c r="C1205">
        <v>7</v>
      </c>
      <c r="D1205">
        <v>35789.782500000001</v>
      </c>
      <c r="E1205">
        <f>INDEX(Stores[region],MATCH(Sales[[#This Row],[store_no]],Stores[store_no],0))</f>
        <v>1</v>
      </c>
      <c r="F1205" t="str">
        <f>INDEX(Stores[storetype],MATCH(Sales[[#This Row],[store_no]],Stores[store_no],0))</f>
        <v>A</v>
      </c>
      <c r="G1205" t="str">
        <f>INDEX(Stores[location_city],MATCH(Sales[[#This Row],[store_no]],Stores[store_no],0))</f>
        <v>South Bend</v>
      </c>
      <c r="H1205" t="str">
        <f>INDEX(Stores[location_state],MATCH(Sales[[#This Row],[store_no]],Stores[store_no],0))</f>
        <v>Indiana</v>
      </c>
      <c r="I1205">
        <f>INDEX(Stores[sqft],MATCH(Sales[[#This Row],[store_no]],Stores[store_no],0))</f>
        <v>39700</v>
      </c>
      <c r="J1205" s="4" t="str">
        <f>INDEX(Departments[dept_name],MATCH(Sales[[#This Row],[dept_no]],Departments[dept_no],0))</f>
        <v>Electronics</v>
      </c>
      <c r="K1205" s="4" t="str">
        <f>CONCATENATE(Sales[[#This Row],[region]],Sales[[#This Row],[storetype]])</f>
        <v>1A</v>
      </c>
      <c r="L1205" s="4">
        <f>INDEX(RegionStoreCount[Store Count],MATCH(Sales[[#This Row],[RegionStoretype]],RegionStoreCount[Region/Type],0))</f>
        <v>5</v>
      </c>
      <c r="M1205" s="4">
        <f>AND(Sales[[#This Row],[date]]&lt;=TY_YTDMax,Sales[[#This Row],[date]]&gt;=TY_YTDMin)*Sales[[#This Row],[sales]]</f>
        <v>0</v>
      </c>
      <c r="N1205" s="4">
        <f>AND(Sales[[#This Row],[date]]&lt;=LY_YTDMax,Sales[[#This Row],[date]]&gt;=LY_YTDMin)*Sales[[#This Row],[sales]]</f>
        <v>35789.782500000001</v>
      </c>
      <c r="O1205" s="4">
        <f>AND(Sales[[#This Row],[date]]&gt;=YoY_Min,Sales[[#This Row],[date]]&lt;=TY_YTDMax)*(Sales[[#This Row],[sales]]/Sales[[#This Row],[sqft]])</f>
        <v>0</v>
      </c>
      <c r="P1205" s="4">
        <f>SUMIF(Sales[RegionStoretype],Sales[[#This Row],[RegionStoretype]],Sales[YoY_SSF])/Sales[[#This Row],[Region_TypeCount]]</f>
        <v>59.469551530910678</v>
      </c>
    </row>
    <row r="1206" spans="1:16" x14ac:dyDescent="0.25">
      <c r="A1206" s="1">
        <v>42783</v>
      </c>
      <c r="B1206">
        <v>20</v>
      </c>
      <c r="C1206">
        <v>18</v>
      </c>
      <c r="D1206">
        <v>86665.462400000019</v>
      </c>
      <c r="E1206">
        <f>INDEX(Stores[region],MATCH(Sales[[#This Row],[store_no]],Stores[store_no],0))</f>
        <v>1</v>
      </c>
      <c r="F1206" t="str">
        <f>INDEX(Stores[storetype],MATCH(Sales[[#This Row],[store_no]],Stores[store_no],0))</f>
        <v>A</v>
      </c>
      <c r="G1206" t="str">
        <f>INDEX(Stores[location_city],MATCH(Sales[[#This Row],[store_no]],Stores[store_no],0))</f>
        <v>South Bend</v>
      </c>
      <c r="H1206" t="str">
        <f>INDEX(Stores[location_state],MATCH(Sales[[#This Row],[store_no]],Stores[store_no],0))</f>
        <v>Indiana</v>
      </c>
      <c r="I1206">
        <f>INDEX(Stores[sqft],MATCH(Sales[[#This Row],[store_no]],Stores[store_no],0))</f>
        <v>39700</v>
      </c>
      <c r="J1206" s="4" t="str">
        <f>INDEX(Departments[dept_name],MATCH(Sales[[#This Row],[dept_no]],Departments[dept_no],0))</f>
        <v>Sports</v>
      </c>
      <c r="K1206" s="4" t="str">
        <f>CONCATENATE(Sales[[#This Row],[region]],Sales[[#This Row],[storetype]])</f>
        <v>1A</v>
      </c>
      <c r="L1206" s="4">
        <f>INDEX(RegionStoreCount[Store Count],MATCH(Sales[[#This Row],[RegionStoretype]],RegionStoreCount[Region/Type],0))</f>
        <v>5</v>
      </c>
      <c r="M1206" s="4">
        <f>AND(Sales[[#This Row],[date]]&lt;=TY_YTDMax,Sales[[#This Row],[date]]&gt;=TY_YTDMin)*Sales[[#This Row],[sales]]</f>
        <v>0</v>
      </c>
      <c r="N1206" s="4">
        <f>AND(Sales[[#This Row],[date]]&lt;=LY_YTDMax,Sales[[#This Row],[date]]&gt;=LY_YTDMin)*Sales[[#This Row],[sales]]</f>
        <v>86665.462400000019</v>
      </c>
      <c r="O1206" s="4">
        <f>AND(Sales[[#This Row],[date]]&gt;=YoY_Min,Sales[[#This Row],[date]]&lt;=TY_YTDMax)*(Sales[[#This Row],[sales]]/Sales[[#This Row],[sqft]])</f>
        <v>0</v>
      </c>
      <c r="P1206" s="4">
        <f>SUMIF(Sales[RegionStoretype],Sales[[#This Row],[RegionStoretype]],Sales[YoY_SSF])/Sales[[#This Row],[Region_TypeCount]]</f>
        <v>59.469551530910678</v>
      </c>
    </row>
    <row r="1207" spans="1:16" x14ac:dyDescent="0.25">
      <c r="A1207" s="1">
        <v>42783</v>
      </c>
      <c r="B1207">
        <v>21</v>
      </c>
      <c r="C1207">
        <v>6</v>
      </c>
      <c r="D1207">
        <v>46373.969100000002</v>
      </c>
      <c r="E1207">
        <f>INDEX(Stores[region],MATCH(Sales[[#This Row],[store_no]],Stores[store_no],0))</f>
        <v>2</v>
      </c>
      <c r="F1207" t="str">
        <f>INDEX(Stores[storetype],MATCH(Sales[[#This Row],[store_no]],Stores[store_no],0))</f>
        <v>B</v>
      </c>
      <c r="G1207" t="str">
        <f>INDEX(Stores[location_city],MATCH(Sales[[#This Row],[store_no]],Stores[store_no],0))</f>
        <v>Madison</v>
      </c>
      <c r="H1207" t="str">
        <f>INDEX(Stores[location_state],MATCH(Sales[[#This Row],[store_no]],Stores[store_no],0))</f>
        <v>Wisconsin</v>
      </c>
      <c r="I1207">
        <f>INDEX(Stores[sqft],MATCH(Sales[[#This Row],[store_no]],Stores[store_no],0))</f>
        <v>206400</v>
      </c>
      <c r="J1207" s="4" t="str">
        <f>INDEX(Departments[dept_name],MATCH(Sales[[#This Row],[dept_no]],Departments[dept_no],0))</f>
        <v>Computers</v>
      </c>
      <c r="K1207" s="4" t="str">
        <f>CONCATENATE(Sales[[#This Row],[region]],Sales[[#This Row],[storetype]])</f>
        <v>2B</v>
      </c>
      <c r="L1207" s="4">
        <f>INDEX(RegionStoreCount[Store Count],MATCH(Sales[[#This Row],[RegionStoretype]],RegionStoreCount[Region/Type],0))</f>
        <v>6</v>
      </c>
      <c r="M1207" s="4">
        <f>AND(Sales[[#This Row],[date]]&lt;=TY_YTDMax,Sales[[#This Row],[date]]&gt;=TY_YTDMin)*Sales[[#This Row],[sales]]</f>
        <v>0</v>
      </c>
      <c r="N1207" s="4">
        <f>AND(Sales[[#This Row],[date]]&lt;=LY_YTDMax,Sales[[#This Row],[date]]&gt;=LY_YTDMin)*Sales[[#This Row],[sales]]</f>
        <v>46373.969100000002</v>
      </c>
      <c r="O1207" s="4">
        <f>AND(Sales[[#This Row],[date]]&gt;=YoY_Min,Sales[[#This Row],[date]]&lt;=TY_YTDMax)*(Sales[[#This Row],[sales]]/Sales[[#This Row],[sqft]])</f>
        <v>0</v>
      </c>
      <c r="P1207" s="4">
        <f>SUMIF(Sales[RegionStoretype],Sales[[#This Row],[RegionStoretype]],Sales[YoY_SSF])/Sales[[#This Row],[Region_TypeCount]]</f>
        <v>58.393757732919049</v>
      </c>
    </row>
    <row r="1208" spans="1:16" x14ac:dyDescent="0.25">
      <c r="A1208" s="1">
        <v>42783</v>
      </c>
      <c r="B1208">
        <v>21</v>
      </c>
      <c r="C1208">
        <v>9</v>
      </c>
      <c r="D1208">
        <v>39605.108200000002</v>
      </c>
      <c r="E1208">
        <f>INDEX(Stores[region],MATCH(Sales[[#This Row],[store_no]],Stores[store_no],0))</f>
        <v>2</v>
      </c>
      <c r="F1208" t="str">
        <f>INDEX(Stores[storetype],MATCH(Sales[[#This Row],[store_no]],Stores[store_no],0))</f>
        <v>B</v>
      </c>
      <c r="G1208" t="str">
        <f>INDEX(Stores[location_city],MATCH(Sales[[#This Row],[store_no]],Stores[store_no],0))</f>
        <v>Madison</v>
      </c>
      <c r="H1208" t="str">
        <f>INDEX(Stores[location_state],MATCH(Sales[[#This Row],[store_no]],Stores[store_no],0))</f>
        <v>Wisconsin</v>
      </c>
      <c r="I1208">
        <f>INDEX(Stores[sqft],MATCH(Sales[[#This Row],[store_no]],Stores[store_no],0))</f>
        <v>206400</v>
      </c>
      <c r="J1208" s="4" t="str">
        <f>INDEX(Departments[dept_name],MATCH(Sales[[#This Row],[dept_no]],Departments[dept_no],0))</f>
        <v>Garden</v>
      </c>
      <c r="K1208" s="4" t="str">
        <f>CONCATENATE(Sales[[#This Row],[region]],Sales[[#This Row],[storetype]])</f>
        <v>2B</v>
      </c>
      <c r="L1208" s="4">
        <f>INDEX(RegionStoreCount[Store Count],MATCH(Sales[[#This Row],[RegionStoretype]],RegionStoreCount[Region/Type],0))</f>
        <v>6</v>
      </c>
      <c r="M1208" s="4">
        <f>AND(Sales[[#This Row],[date]]&lt;=TY_YTDMax,Sales[[#This Row],[date]]&gt;=TY_YTDMin)*Sales[[#This Row],[sales]]</f>
        <v>0</v>
      </c>
      <c r="N1208" s="4">
        <f>AND(Sales[[#This Row],[date]]&lt;=LY_YTDMax,Sales[[#This Row],[date]]&gt;=LY_YTDMin)*Sales[[#This Row],[sales]]</f>
        <v>39605.108200000002</v>
      </c>
      <c r="O1208" s="4">
        <f>AND(Sales[[#This Row],[date]]&gt;=YoY_Min,Sales[[#This Row],[date]]&lt;=TY_YTDMax)*(Sales[[#This Row],[sales]]/Sales[[#This Row],[sqft]])</f>
        <v>0</v>
      </c>
      <c r="P1208" s="4">
        <f>SUMIF(Sales[RegionStoretype],Sales[[#This Row],[RegionStoretype]],Sales[YoY_SSF])/Sales[[#This Row],[Region_TypeCount]]</f>
        <v>58.393757732919049</v>
      </c>
    </row>
    <row r="1209" spans="1:16" x14ac:dyDescent="0.25">
      <c r="A1209" s="1">
        <v>42783</v>
      </c>
      <c r="B1209">
        <v>21</v>
      </c>
      <c r="C1209">
        <v>13</v>
      </c>
      <c r="D1209">
        <v>180000.84760000001</v>
      </c>
      <c r="E1209">
        <f>INDEX(Stores[region],MATCH(Sales[[#This Row],[store_no]],Stores[store_no],0))</f>
        <v>2</v>
      </c>
      <c r="F1209" t="str">
        <f>INDEX(Stores[storetype],MATCH(Sales[[#This Row],[store_no]],Stores[store_no],0))</f>
        <v>B</v>
      </c>
      <c r="G1209" t="str">
        <f>INDEX(Stores[location_city],MATCH(Sales[[#This Row],[store_no]],Stores[store_no],0))</f>
        <v>Madison</v>
      </c>
      <c r="H1209" t="str">
        <f>INDEX(Stores[location_state],MATCH(Sales[[#This Row],[store_no]],Stores[store_no],0))</f>
        <v>Wisconsin</v>
      </c>
      <c r="I1209">
        <f>INDEX(Stores[sqft],MATCH(Sales[[#This Row],[store_no]],Stores[store_no],0))</f>
        <v>206400</v>
      </c>
      <c r="J1209" s="4" t="str">
        <f>INDEX(Departments[dept_name],MATCH(Sales[[#This Row],[dept_no]],Departments[dept_no],0))</f>
        <v>Kids</v>
      </c>
      <c r="K1209" s="4" t="str">
        <f>CONCATENATE(Sales[[#This Row],[region]],Sales[[#This Row],[storetype]])</f>
        <v>2B</v>
      </c>
      <c r="L1209" s="4">
        <f>INDEX(RegionStoreCount[Store Count],MATCH(Sales[[#This Row],[RegionStoretype]],RegionStoreCount[Region/Type],0))</f>
        <v>6</v>
      </c>
      <c r="M1209" s="4">
        <f>AND(Sales[[#This Row],[date]]&lt;=TY_YTDMax,Sales[[#This Row],[date]]&gt;=TY_YTDMin)*Sales[[#This Row],[sales]]</f>
        <v>0</v>
      </c>
      <c r="N1209" s="4">
        <f>AND(Sales[[#This Row],[date]]&lt;=LY_YTDMax,Sales[[#This Row],[date]]&gt;=LY_YTDMin)*Sales[[#This Row],[sales]]</f>
        <v>180000.84760000001</v>
      </c>
      <c r="O1209" s="4">
        <f>AND(Sales[[#This Row],[date]]&gt;=YoY_Min,Sales[[#This Row],[date]]&lt;=TY_YTDMax)*(Sales[[#This Row],[sales]]/Sales[[#This Row],[sqft]])</f>
        <v>0</v>
      </c>
      <c r="P1209" s="4">
        <f>SUMIF(Sales[RegionStoretype],Sales[[#This Row],[RegionStoretype]],Sales[YoY_SSF])/Sales[[#This Row],[Region_TypeCount]]</f>
        <v>58.393757732919049</v>
      </c>
    </row>
    <row r="1210" spans="1:16" x14ac:dyDescent="0.25">
      <c r="A1210" s="1">
        <v>42783</v>
      </c>
      <c r="B1210">
        <v>22</v>
      </c>
      <c r="C1210">
        <v>1</v>
      </c>
      <c r="D1210">
        <v>4583.0844000000006</v>
      </c>
      <c r="E1210">
        <f>INDEX(Stores[region],MATCH(Sales[[#This Row],[store_no]],Stores[store_no],0))</f>
        <v>3</v>
      </c>
      <c r="F1210" t="str">
        <f>INDEX(Stores[storetype],MATCH(Sales[[#This Row],[store_no]],Stores[store_no],0))</f>
        <v>B</v>
      </c>
      <c r="G1210" t="str">
        <f>INDEX(Stores[location_city],MATCH(Sales[[#This Row],[store_no]],Stores[store_no],0))</f>
        <v>Sioux Falls</v>
      </c>
      <c r="H1210" t="str">
        <f>INDEX(Stores[location_state],MATCH(Sales[[#This Row],[store_no]],Stores[store_no],0))</f>
        <v>South Dakota</v>
      </c>
      <c r="I1210">
        <f>INDEX(Stores[sqft],MATCH(Sales[[#This Row],[store_no]],Stores[store_no],0))</f>
        <v>57800</v>
      </c>
      <c r="J1210" s="4" t="str">
        <f>INDEX(Departments[dept_name],MATCH(Sales[[#This Row],[dept_no]],Departments[dept_no],0))</f>
        <v>Automotive</v>
      </c>
      <c r="K1210" s="4" t="str">
        <f>CONCATENATE(Sales[[#This Row],[region]],Sales[[#This Row],[storetype]])</f>
        <v>3B</v>
      </c>
      <c r="L1210" s="4">
        <f>INDEX(RegionStoreCount[Store Count],MATCH(Sales[[#This Row],[RegionStoretype]],RegionStoreCount[Region/Type],0))</f>
        <v>4</v>
      </c>
      <c r="M1210" s="4">
        <f>AND(Sales[[#This Row],[date]]&lt;=TY_YTDMax,Sales[[#This Row],[date]]&gt;=TY_YTDMin)*Sales[[#This Row],[sales]]</f>
        <v>0</v>
      </c>
      <c r="N1210" s="4">
        <f>AND(Sales[[#This Row],[date]]&lt;=LY_YTDMax,Sales[[#This Row],[date]]&gt;=LY_YTDMin)*Sales[[#This Row],[sales]]</f>
        <v>4583.0844000000006</v>
      </c>
      <c r="O1210" s="4">
        <f>AND(Sales[[#This Row],[date]]&gt;=YoY_Min,Sales[[#This Row],[date]]&lt;=TY_YTDMax)*(Sales[[#This Row],[sales]]/Sales[[#This Row],[sqft]])</f>
        <v>0</v>
      </c>
      <c r="P1210" s="4">
        <f>SUMIF(Sales[RegionStoretype],Sales[[#This Row],[RegionStoretype]],Sales[YoY_SSF])/Sales[[#This Row],[Region_TypeCount]]</f>
        <v>58.312187288105562</v>
      </c>
    </row>
    <row r="1211" spans="1:16" x14ac:dyDescent="0.25">
      <c r="A1211" s="1">
        <v>42783</v>
      </c>
      <c r="B1211">
        <v>22</v>
      </c>
      <c r="C1211">
        <v>8</v>
      </c>
      <c r="D1211">
        <v>20941.9761</v>
      </c>
      <c r="E1211">
        <f>INDEX(Stores[region],MATCH(Sales[[#This Row],[store_no]],Stores[store_no],0))</f>
        <v>3</v>
      </c>
      <c r="F1211" t="str">
        <f>INDEX(Stores[storetype],MATCH(Sales[[#This Row],[store_no]],Stores[store_no],0))</f>
        <v>B</v>
      </c>
      <c r="G1211" t="str">
        <f>INDEX(Stores[location_city],MATCH(Sales[[#This Row],[store_no]],Stores[store_no],0))</f>
        <v>Sioux Falls</v>
      </c>
      <c r="H1211" t="str">
        <f>INDEX(Stores[location_state],MATCH(Sales[[#This Row],[store_no]],Stores[store_no],0))</f>
        <v>South Dakota</v>
      </c>
      <c r="I1211">
        <f>INDEX(Stores[sqft],MATCH(Sales[[#This Row],[store_no]],Stores[store_no],0))</f>
        <v>57800</v>
      </c>
      <c r="J1211" s="4" t="str">
        <f>INDEX(Departments[dept_name],MATCH(Sales[[#This Row],[dept_no]],Departments[dept_no],0))</f>
        <v>Games</v>
      </c>
      <c r="K1211" s="4" t="str">
        <f>CONCATENATE(Sales[[#This Row],[region]],Sales[[#This Row],[storetype]])</f>
        <v>3B</v>
      </c>
      <c r="L1211" s="4">
        <f>INDEX(RegionStoreCount[Store Count],MATCH(Sales[[#This Row],[RegionStoretype]],RegionStoreCount[Region/Type],0))</f>
        <v>4</v>
      </c>
      <c r="M1211" s="4">
        <f>AND(Sales[[#This Row],[date]]&lt;=TY_YTDMax,Sales[[#This Row],[date]]&gt;=TY_YTDMin)*Sales[[#This Row],[sales]]</f>
        <v>0</v>
      </c>
      <c r="N1211" s="4">
        <f>AND(Sales[[#This Row],[date]]&lt;=LY_YTDMax,Sales[[#This Row],[date]]&gt;=LY_YTDMin)*Sales[[#This Row],[sales]]</f>
        <v>20941.9761</v>
      </c>
      <c r="O1211" s="4">
        <f>AND(Sales[[#This Row],[date]]&gt;=YoY_Min,Sales[[#This Row],[date]]&lt;=TY_YTDMax)*(Sales[[#This Row],[sales]]/Sales[[#This Row],[sqft]])</f>
        <v>0</v>
      </c>
      <c r="P1211" s="4">
        <f>SUMIF(Sales[RegionStoretype],Sales[[#This Row],[RegionStoretype]],Sales[YoY_SSF])/Sales[[#This Row],[Region_TypeCount]]</f>
        <v>58.312187288105562</v>
      </c>
    </row>
    <row r="1212" spans="1:16" x14ac:dyDescent="0.25">
      <c r="A1212" s="1">
        <v>42783</v>
      </c>
      <c r="B1212">
        <v>22</v>
      </c>
      <c r="C1212">
        <v>16</v>
      </c>
      <c r="D1212">
        <v>98260.901299999998</v>
      </c>
      <c r="E1212">
        <f>INDEX(Stores[region],MATCH(Sales[[#This Row],[store_no]],Stores[store_no],0))</f>
        <v>3</v>
      </c>
      <c r="F1212" t="str">
        <f>INDEX(Stores[storetype],MATCH(Sales[[#This Row],[store_no]],Stores[store_no],0))</f>
        <v>B</v>
      </c>
      <c r="G1212" t="str">
        <f>INDEX(Stores[location_city],MATCH(Sales[[#This Row],[store_no]],Stores[store_no],0))</f>
        <v>Sioux Falls</v>
      </c>
      <c r="H1212" t="str">
        <f>INDEX(Stores[location_state],MATCH(Sales[[#This Row],[store_no]],Stores[store_no],0))</f>
        <v>South Dakota</v>
      </c>
      <c r="I1212">
        <f>INDEX(Stores[sqft],MATCH(Sales[[#This Row],[store_no]],Stores[store_no],0))</f>
        <v>57800</v>
      </c>
      <c r="J1212" s="4" t="str">
        <f>INDEX(Departments[dept_name],MATCH(Sales[[#This Row],[dept_no]],Departments[dept_no],0))</f>
        <v>Outdoors</v>
      </c>
      <c r="K1212" s="4" t="str">
        <f>CONCATENATE(Sales[[#This Row],[region]],Sales[[#This Row],[storetype]])</f>
        <v>3B</v>
      </c>
      <c r="L1212" s="4">
        <f>INDEX(RegionStoreCount[Store Count],MATCH(Sales[[#This Row],[RegionStoretype]],RegionStoreCount[Region/Type],0))</f>
        <v>4</v>
      </c>
      <c r="M1212" s="4">
        <f>AND(Sales[[#This Row],[date]]&lt;=TY_YTDMax,Sales[[#This Row],[date]]&gt;=TY_YTDMin)*Sales[[#This Row],[sales]]</f>
        <v>0</v>
      </c>
      <c r="N1212" s="4">
        <f>AND(Sales[[#This Row],[date]]&lt;=LY_YTDMax,Sales[[#This Row],[date]]&gt;=LY_YTDMin)*Sales[[#This Row],[sales]]</f>
        <v>98260.901299999998</v>
      </c>
      <c r="O1212" s="4">
        <f>AND(Sales[[#This Row],[date]]&gt;=YoY_Min,Sales[[#This Row],[date]]&lt;=TY_YTDMax)*(Sales[[#This Row],[sales]]/Sales[[#This Row],[sqft]])</f>
        <v>0</v>
      </c>
      <c r="P1212" s="4">
        <f>SUMIF(Sales[RegionStoretype],Sales[[#This Row],[RegionStoretype]],Sales[YoY_SSF])/Sales[[#This Row],[Region_TypeCount]]</f>
        <v>58.312187288105562</v>
      </c>
    </row>
    <row r="1213" spans="1:16" x14ac:dyDescent="0.25">
      <c r="A1213" s="1">
        <v>42783</v>
      </c>
      <c r="B1213">
        <v>23</v>
      </c>
      <c r="C1213">
        <v>8</v>
      </c>
      <c r="D1213">
        <v>25668.8796</v>
      </c>
      <c r="E1213">
        <f>INDEX(Stores[region],MATCH(Sales[[#This Row],[store_no]],Stores[store_no],0))</f>
        <v>3</v>
      </c>
      <c r="F1213" t="str">
        <f>INDEX(Stores[storetype],MATCH(Sales[[#This Row],[store_no]],Stores[store_no],0))</f>
        <v>B</v>
      </c>
      <c r="G1213" t="str">
        <f>INDEX(Stores[location_city],MATCH(Sales[[#This Row],[store_no]],Stores[store_no],0))</f>
        <v>Cedar Rapids</v>
      </c>
      <c r="H1213" t="str">
        <f>INDEX(Stores[location_state],MATCH(Sales[[#This Row],[store_no]],Stores[store_no],0))</f>
        <v>Iowa</v>
      </c>
      <c r="I1213">
        <f>INDEX(Stores[sqft],MATCH(Sales[[#This Row],[store_no]],Stores[store_no],0))</f>
        <v>123700</v>
      </c>
      <c r="J1213" s="4" t="str">
        <f>INDEX(Departments[dept_name],MATCH(Sales[[#This Row],[dept_no]],Departments[dept_no],0))</f>
        <v>Games</v>
      </c>
      <c r="K1213" s="4" t="str">
        <f>CONCATENATE(Sales[[#This Row],[region]],Sales[[#This Row],[storetype]])</f>
        <v>3B</v>
      </c>
      <c r="L1213" s="4">
        <f>INDEX(RegionStoreCount[Store Count],MATCH(Sales[[#This Row],[RegionStoretype]],RegionStoreCount[Region/Type],0))</f>
        <v>4</v>
      </c>
      <c r="M1213" s="4">
        <f>AND(Sales[[#This Row],[date]]&lt;=TY_YTDMax,Sales[[#This Row],[date]]&gt;=TY_YTDMin)*Sales[[#This Row],[sales]]</f>
        <v>0</v>
      </c>
      <c r="N1213" s="4">
        <f>AND(Sales[[#This Row],[date]]&lt;=LY_YTDMax,Sales[[#This Row],[date]]&gt;=LY_YTDMin)*Sales[[#This Row],[sales]]</f>
        <v>25668.8796</v>
      </c>
      <c r="O1213" s="4">
        <f>AND(Sales[[#This Row],[date]]&gt;=YoY_Min,Sales[[#This Row],[date]]&lt;=TY_YTDMax)*(Sales[[#This Row],[sales]]/Sales[[#This Row],[sqft]])</f>
        <v>0</v>
      </c>
      <c r="P1213" s="4">
        <f>SUMIF(Sales[RegionStoretype],Sales[[#This Row],[RegionStoretype]],Sales[YoY_SSF])/Sales[[#This Row],[Region_TypeCount]]</f>
        <v>58.312187288105562</v>
      </c>
    </row>
    <row r="1214" spans="1:16" x14ac:dyDescent="0.25">
      <c r="A1214" s="1">
        <v>42783</v>
      </c>
      <c r="B1214">
        <v>23</v>
      </c>
      <c r="C1214">
        <v>15</v>
      </c>
      <c r="D1214">
        <v>28684.747000000003</v>
      </c>
      <c r="E1214">
        <f>INDEX(Stores[region],MATCH(Sales[[#This Row],[store_no]],Stores[store_no],0))</f>
        <v>3</v>
      </c>
      <c r="F1214" t="str">
        <f>INDEX(Stores[storetype],MATCH(Sales[[#This Row],[store_no]],Stores[store_no],0))</f>
        <v>B</v>
      </c>
      <c r="G1214" t="str">
        <f>INDEX(Stores[location_city],MATCH(Sales[[#This Row],[store_no]],Stores[store_no],0))</f>
        <v>Cedar Rapids</v>
      </c>
      <c r="H1214" t="str">
        <f>INDEX(Stores[location_state],MATCH(Sales[[#This Row],[store_no]],Stores[store_no],0))</f>
        <v>Iowa</v>
      </c>
      <c r="I1214">
        <f>INDEX(Stores[sqft],MATCH(Sales[[#This Row],[store_no]],Stores[store_no],0))</f>
        <v>123700</v>
      </c>
      <c r="J1214" s="4" t="str">
        <f>INDEX(Departments[dept_name],MATCH(Sales[[#This Row],[dept_no]],Departments[dept_no],0))</f>
        <v>Music</v>
      </c>
      <c r="K1214" s="4" t="str">
        <f>CONCATENATE(Sales[[#This Row],[region]],Sales[[#This Row],[storetype]])</f>
        <v>3B</v>
      </c>
      <c r="L1214" s="4">
        <f>INDEX(RegionStoreCount[Store Count],MATCH(Sales[[#This Row],[RegionStoretype]],RegionStoreCount[Region/Type],0))</f>
        <v>4</v>
      </c>
      <c r="M1214" s="4">
        <f>AND(Sales[[#This Row],[date]]&lt;=TY_YTDMax,Sales[[#This Row],[date]]&gt;=TY_YTDMin)*Sales[[#This Row],[sales]]</f>
        <v>0</v>
      </c>
      <c r="N1214" s="4">
        <f>AND(Sales[[#This Row],[date]]&lt;=LY_YTDMax,Sales[[#This Row],[date]]&gt;=LY_YTDMin)*Sales[[#This Row],[sales]]</f>
        <v>28684.747000000003</v>
      </c>
      <c r="O1214" s="4">
        <f>AND(Sales[[#This Row],[date]]&gt;=YoY_Min,Sales[[#This Row],[date]]&lt;=TY_YTDMax)*(Sales[[#This Row],[sales]]/Sales[[#This Row],[sqft]])</f>
        <v>0</v>
      </c>
      <c r="P1214" s="4">
        <f>SUMIF(Sales[RegionStoretype],Sales[[#This Row],[RegionStoretype]],Sales[YoY_SSF])/Sales[[#This Row],[Region_TypeCount]]</f>
        <v>58.312187288105562</v>
      </c>
    </row>
    <row r="1215" spans="1:16" x14ac:dyDescent="0.25">
      <c r="A1215" s="1">
        <v>42783</v>
      </c>
      <c r="B1215">
        <v>23</v>
      </c>
      <c r="C1215">
        <v>16</v>
      </c>
      <c r="D1215">
        <v>52747.888299999999</v>
      </c>
      <c r="E1215">
        <f>INDEX(Stores[region],MATCH(Sales[[#This Row],[store_no]],Stores[store_no],0))</f>
        <v>3</v>
      </c>
      <c r="F1215" t="str">
        <f>INDEX(Stores[storetype],MATCH(Sales[[#This Row],[store_no]],Stores[store_no],0))</f>
        <v>B</v>
      </c>
      <c r="G1215" t="str">
        <f>INDEX(Stores[location_city],MATCH(Sales[[#This Row],[store_no]],Stores[store_no],0))</f>
        <v>Cedar Rapids</v>
      </c>
      <c r="H1215" t="str">
        <f>INDEX(Stores[location_state],MATCH(Sales[[#This Row],[store_no]],Stores[store_no],0))</f>
        <v>Iowa</v>
      </c>
      <c r="I1215">
        <f>INDEX(Stores[sqft],MATCH(Sales[[#This Row],[store_no]],Stores[store_no],0))</f>
        <v>123700</v>
      </c>
      <c r="J1215" s="4" t="str">
        <f>INDEX(Departments[dept_name],MATCH(Sales[[#This Row],[dept_no]],Departments[dept_no],0))</f>
        <v>Outdoors</v>
      </c>
      <c r="K1215" s="4" t="str">
        <f>CONCATENATE(Sales[[#This Row],[region]],Sales[[#This Row],[storetype]])</f>
        <v>3B</v>
      </c>
      <c r="L1215" s="4">
        <f>INDEX(RegionStoreCount[Store Count],MATCH(Sales[[#This Row],[RegionStoretype]],RegionStoreCount[Region/Type],0))</f>
        <v>4</v>
      </c>
      <c r="M1215" s="4">
        <f>AND(Sales[[#This Row],[date]]&lt;=TY_YTDMax,Sales[[#This Row],[date]]&gt;=TY_YTDMin)*Sales[[#This Row],[sales]]</f>
        <v>0</v>
      </c>
      <c r="N1215" s="4">
        <f>AND(Sales[[#This Row],[date]]&lt;=LY_YTDMax,Sales[[#This Row],[date]]&gt;=LY_YTDMin)*Sales[[#This Row],[sales]]</f>
        <v>52747.888299999999</v>
      </c>
      <c r="O1215" s="4">
        <f>AND(Sales[[#This Row],[date]]&gt;=YoY_Min,Sales[[#This Row],[date]]&lt;=TY_YTDMax)*(Sales[[#This Row],[sales]]/Sales[[#This Row],[sqft]])</f>
        <v>0</v>
      </c>
      <c r="P1215" s="4">
        <f>SUMIF(Sales[RegionStoretype],Sales[[#This Row],[RegionStoretype]],Sales[YoY_SSF])/Sales[[#This Row],[Region_TypeCount]]</f>
        <v>58.312187288105562</v>
      </c>
    </row>
    <row r="1216" spans="1:16" x14ac:dyDescent="0.25">
      <c r="A1216" s="1">
        <v>42783</v>
      </c>
      <c r="B1216">
        <v>24</v>
      </c>
      <c r="C1216">
        <v>19</v>
      </c>
      <c r="D1216">
        <v>77737.441699999996</v>
      </c>
      <c r="E1216">
        <f>INDEX(Stores[region],MATCH(Sales[[#This Row],[store_no]],Stores[store_no],0))</f>
        <v>2</v>
      </c>
      <c r="F1216" t="str">
        <f>INDEX(Stores[storetype],MATCH(Sales[[#This Row],[store_no]],Stores[store_no],0))</f>
        <v>A</v>
      </c>
      <c r="G1216" t="str">
        <f>INDEX(Stores[location_city],MATCH(Sales[[#This Row],[store_no]],Stores[store_no],0))</f>
        <v>Winnetka</v>
      </c>
      <c r="H1216" t="str">
        <f>INDEX(Stores[location_state],MATCH(Sales[[#This Row],[store_no]],Stores[store_no],0))</f>
        <v>Illinois</v>
      </c>
      <c r="I1216">
        <f>INDEX(Stores[sqft],MATCH(Sales[[#This Row],[store_no]],Stores[store_no],0))</f>
        <v>207800</v>
      </c>
      <c r="J1216" s="4" t="str">
        <f>INDEX(Departments[dept_name],MATCH(Sales[[#This Row],[dept_no]],Departments[dept_no],0))</f>
        <v>Tools</v>
      </c>
      <c r="K1216" s="4" t="str">
        <f>CONCATENATE(Sales[[#This Row],[region]],Sales[[#This Row],[storetype]])</f>
        <v>2A</v>
      </c>
      <c r="L1216" s="4">
        <f>INDEX(RegionStoreCount[Store Count],MATCH(Sales[[#This Row],[RegionStoretype]],RegionStoreCount[Region/Type],0))</f>
        <v>5</v>
      </c>
      <c r="M1216" s="4">
        <f>AND(Sales[[#This Row],[date]]&lt;=TY_YTDMax,Sales[[#This Row],[date]]&gt;=TY_YTDMin)*Sales[[#This Row],[sales]]</f>
        <v>0</v>
      </c>
      <c r="N1216" s="4">
        <f>AND(Sales[[#This Row],[date]]&lt;=LY_YTDMax,Sales[[#This Row],[date]]&gt;=LY_YTDMin)*Sales[[#This Row],[sales]]</f>
        <v>77737.441699999996</v>
      </c>
      <c r="O1216" s="4">
        <f>AND(Sales[[#This Row],[date]]&gt;=YoY_Min,Sales[[#This Row],[date]]&lt;=TY_YTDMax)*(Sales[[#This Row],[sales]]/Sales[[#This Row],[sqft]])</f>
        <v>0</v>
      </c>
      <c r="P1216" s="4">
        <f>SUMIF(Sales[RegionStoretype],Sales[[#This Row],[RegionStoretype]],Sales[YoY_SSF])/Sales[[#This Row],[Region_TypeCount]]</f>
        <v>60.052789354368521</v>
      </c>
    </row>
    <row r="1217" spans="1:16" x14ac:dyDescent="0.25">
      <c r="A1217" s="1">
        <v>42783</v>
      </c>
      <c r="B1217">
        <v>25</v>
      </c>
      <c r="C1217">
        <v>7</v>
      </c>
      <c r="D1217">
        <v>24856.489799999999</v>
      </c>
      <c r="E1217">
        <f>INDEX(Stores[region],MATCH(Sales[[#This Row],[store_no]],Stores[store_no],0))</f>
        <v>3</v>
      </c>
      <c r="F1217" t="str">
        <f>INDEX(Stores[storetype],MATCH(Sales[[#This Row],[store_no]],Stores[store_no],0))</f>
        <v>B</v>
      </c>
      <c r="G1217" t="str">
        <f>INDEX(Stores[location_city],MATCH(Sales[[#This Row],[store_no]],Stores[store_no],0))</f>
        <v>Kansas City</v>
      </c>
      <c r="H1217" t="str">
        <f>INDEX(Stores[location_state],MATCH(Sales[[#This Row],[store_no]],Stores[store_no],0))</f>
        <v>Missouri</v>
      </c>
      <c r="I1217">
        <f>INDEX(Stores[sqft],MATCH(Sales[[#This Row],[store_no]],Stores[store_no],0))</f>
        <v>92300</v>
      </c>
      <c r="J1217" s="4" t="str">
        <f>INDEX(Departments[dept_name],MATCH(Sales[[#This Row],[dept_no]],Departments[dept_no],0))</f>
        <v>Electronics</v>
      </c>
      <c r="K1217" s="4" t="str">
        <f>CONCATENATE(Sales[[#This Row],[region]],Sales[[#This Row],[storetype]])</f>
        <v>3B</v>
      </c>
      <c r="L1217" s="4">
        <f>INDEX(RegionStoreCount[Store Count],MATCH(Sales[[#This Row],[RegionStoretype]],RegionStoreCount[Region/Type],0))</f>
        <v>4</v>
      </c>
      <c r="M1217" s="4">
        <f>AND(Sales[[#This Row],[date]]&lt;=TY_YTDMax,Sales[[#This Row],[date]]&gt;=TY_YTDMin)*Sales[[#This Row],[sales]]</f>
        <v>0</v>
      </c>
      <c r="N1217" s="4">
        <f>AND(Sales[[#This Row],[date]]&lt;=LY_YTDMax,Sales[[#This Row],[date]]&gt;=LY_YTDMin)*Sales[[#This Row],[sales]]</f>
        <v>24856.489799999999</v>
      </c>
      <c r="O1217" s="4">
        <f>AND(Sales[[#This Row],[date]]&gt;=YoY_Min,Sales[[#This Row],[date]]&lt;=TY_YTDMax)*(Sales[[#This Row],[sales]]/Sales[[#This Row],[sqft]])</f>
        <v>0</v>
      </c>
      <c r="P1217" s="4">
        <f>SUMIF(Sales[RegionStoretype],Sales[[#This Row],[RegionStoretype]],Sales[YoY_SSF])/Sales[[#This Row],[Region_TypeCount]]</f>
        <v>58.312187288105562</v>
      </c>
    </row>
    <row r="1218" spans="1:16" x14ac:dyDescent="0.25">
      <c r="A1218" s="1">
        <v>42783</v>
      </c>
      <c r="B1218">
        <v>25</v>
      </c>
      <c r="C1218">
        <v>12</v>
      </c>
      <c r="D1218">
        <v>161577.73599999998</v>
      </c>
      <c r="E1218">
        <f>INDEX(Stores[region],MATCH(Sales[[#This Row],[store_no]],Stores[store_no],0))</f>
        <v>3</v>
      </c>
      <c r="F1218" t="str">
        <f>INDEX(Stores[storetype],MATCH(Sales[[#This Row],[store_no]],Stores[store_no],0))</f>
        <v>B</v>
      </c>
      <c r="G1218" t="str">
        <f>INDEX(Stores[location_city],MATCH(Sales[[#This Row],[store_no]],Stores[store_no],0))</f>
        <v>Kansas City</v>
      </c>
      <c r="H1218" t="str">
        <f>INDEX(Stores[location_state],MATCH(Sales[[#This Row],[store_no]],Stores[store_no],0))</f>
        <v>Missouri</v>
      </c>
      <c r="I1218">
        <f>INDEX(Stores[sqft],MATCH(Sales[[#This Row],[store_no]],Stores[store_no],0))</f>
        <v>92300</v>
      </c>
      <c r="J1218" s="4" t="str">
        <f>INDEX(Departments[dept_name],MATCH(Sales[[#This Row],[dept_no]],Departments[dept_no],0))</f>
        <v>Jewelery</v>
      </c>
      <c r="K1218" s="4" t="str">
        <f>CONCATENATE(Sales[[#This Row],[region]],Sales[[#This Row],[storetype]])</f>
        <v>3B</v>
      </c>
      <c r="L1218" s="4">
        <f>INDEX(RegionStoreCount[Store Count],MATCH(Sales[[#This Row],[RegionStoretype]],RegionStoreCount[Region/Type],0))</f>
        <v>4</v>
      </c>
      <c r="M1218" s="4">
        <f>AND(Sales[[#This Row],[date]]&lt;=TY_YTDMax,Sales[[#This Row],[date]]&gt;=TY_YTDMin)*Sales[[#This Row],[sales]]</f>
        <v>0</v>
      </c>
      <c r="N1218" s="4">
        <f>AND(Sales[[#This Row],[date]]&lt;=LY_YTDMax,Sales[[#This Row],[date]]&gt;=LY_YTDMin)*Sales[[#This Row],[sales]]</f>
        <v>161577.73599999998</v>
      </c>
      <c r="O1218" s="4">
        <f>AND(Sales[[#This Row],[date]]&gt;=YoY_Min,Sales[[#This Row],[date]]&lt;=TY_YTDMax)*(Sales[[#This Row],[sales]]/Sales[[#This Row],[sqft]])</f>
        <v>0</v>
      </c>
      <c r="P1218" s="4">
        <f>SUMIF(Sales[RegionStoretype],Sales[[#This Row],[RegionStoretype]],Sales[YoY_SSF])/Sales[[#This Row],[Region_TypeCount]]</f>
        <v>58.312187288105562</v>
      </c>
    </row>
    <row r="1219" spans="1:16" x14ac:dyDescent="0.25">
      <c r="A1219" s="1">
        <v>42783</v>
      </c>
      <c r="B1219">
        <v>25</v>
      </c>
      <c r="C1219">
        <v>14</v>
      </c>
      <c r="D1219">
        <v>38404.36</v>
      </c>
      <c r="E1219">
        <f>INDEX(Stores[region],MATCH(Sales[[#This Row],[store_no]],Stores[store_no],0))</f>
        <v>3</v>
      </c>
      <c r="F1219" t="str">
        <f>INDEX(Stores[storetype],MATCH(Sales[[#This Row],[store_no]],Stores[store_no],0))</f>
        <v>B</v>
      </c>
      <c r="G1219" t="str">
        <f>INDEX(Stores[location_city],MATCH(Sales[[#This Row],[store_no]],Stores[store_no],0))</f>
        <v>Kansas City</v>
      </c>
      <c r="H1219" t="str">
        <f>INDEX(Stores[location_state],MATCH(Sales[[#This Row],[store_no]],Stores[store_no],0))</f>
        <v>Missouri</v>
      </c>
      <c r="I1219">
        <f>INDEX(Stores[sqft],MATCH(Sales[[#This Row],[store_no]],Stores[store_no],0))</f>
        <v>92300</v>
      </c>
      <c r="J1219" s="4" t="str">
        <f>INDEX(Departments[dept_name],MATCH(Sales[[#This Row],[dept_no]],Departments[dept_no],0))</f>
        <v>Movies</v>
      </c>
      <c r="K1219" s="4" t="str">
        <f>CONCATENATE(Sales[[#This Row],[region]],Sales[[#This Row],[storetype]])</f>
        <v>3B</v>
      </c>
      <c r="L1219" s="4">
        <f>INDEX(RegionStoreCount[Store Count],MATCH(Sales[[#This Row],[RegionStoretype]],RegionStoreCount[Region/Type],0))</f>
        <v>4</v>
      </c>
      <c r="M1219" s="4">
        <f>AND(Sales[[#This Row],[date]]&lt;=TY_YTDMax,Sales[[#This Row],[date]]&gt;=TY_YTDMin)*Sales[[#This Row],[sales]]</f>
        <v>0</v>
      </c>
      <c r="N1219" s="4">
        <f>AND(Sales[[#This Row],[date]]&lt;=LY_YTDMax,Sales[[#This Row],[date]]&gt;=LY_YTDMin)*Sales[[#This Row],[sales]]</f>
        <v>38404.36</v>
      </c>
      <c r="O1219" s="4">
        <f>AND(Sales[[#This Row],[date]]&gt;=YoY_Min,Sales[[#This Row],[date]]&lt;=TY_YTDMax)*(Sales[[#This Row],[sales]]/Sales[[#This Row],[sqft]])</f>
        <v>0</v>
      </c>
      <c r="P1219" s="4">
        <f>SUMIF(Sales[RegionStoretype],Sales[[#This Row],[RegionStoretype]],Sales[YoY_SSF])/Sales[[#This Row],[Region_TypeCount]]</f>
        <v>58.312187288105562</v>
      </c>
    </row>
    <row r="1220" spans="1:16" x14ac:dyDescent="0.25">
      <c r="A1220" s="1">
        <v>42783</v>
      </c>
      <c r="B1220">
        <v>25</v>
      </c>
      <c r="C1220">
        <v>15</v>
      </c>
      <c r="D1220">
        <v>102275.79070000001</v>
      </c>
      <c r="E1220">
        <f>INDEX(Stores[region],MATCH(Sales[[#This Row],[store_no]],Stores[store_no],0))</f>
        <v>3</v>
      </c>
      <c r="F1220" t="str">
        <f>INDEX(Stores[storetype],MATCH(Sales[[#This Row],[store_no]],Stores[store_no],0))</f>
        <v>B</v>
      </c>
      <c r="G1220" t="str">
        <f>INDEX(Stores[location_city],MATCH(Sales[[#This Row],[store_no]],Stores[store_no],0))</f>
        <v>Kansas City</v>
      </c>
      <c r="H1220" t="str">
        <f>INDEX(Stores[location_state],MATCH(Sales[[#This Row],[store_no]],Stores[store_no],0))</f>
        <v>Missouri</v>
      </c>
      <c r="I1220">
        <f>INDEX(Stores[sqft],MATCH(Sales[[#This Row],[store_no]],Stores[store_no],0))</f>
        <v>92300</v>
      </c>
      <c r="J1220" s="4" t="str">
        <f>INDEX(Departments[dept_name],MATCH(Sales[[#This Row],[dept_no]],Departments[dept_no],0))</f>
        <v>Music</v>
      </c>
      <c r="K1220" s="4" t="str">
        <f>CONCATENATE(Sales[[#This Row],[region]],Sales[[#This Row],[storetype]])</f>
        <v>3B</v>
      </c>
      <c r="L1220" s="4">
        <f>INDEX(RegionStoreCount[Store Count],MATCH(Sales[[#This Row],[RegionStoretype]],RegionStoreCount[Region/Type],0))</f>
        <v>4</v>
      </c>
      <c r="M1220" s="4">
        <f>AND(Sales[[#This Row],[date]]&lt;=TY_YTDMax,Sales[[#This Row],[date]]&gt;=TY_YTDMin)*Sales[[#This Row],[sales]]</f>
        <v>0</v>
      </c>
      <c r="N1220" s="4">
        <f>AND(Sales[[#This Row],[date]]&lt;=LY_YTDMax,Sales[[#This Row],[date]]&gt;=LY_YTDMin)*Sales[[#This Row],[sales]]</f>
        <v>102275.79070000001</v>
      </c>
      <c r="O1220" s="4">
        <f>AND(Sales[[#This Row],[date]]&gt;=YoY_Min,Sales[[#This Row],[date]]&lt;=TY_YTDMax)*(Sales[[#This Row],[sales]]/Sales[[#This Row],[sqft]])</f>
        <v>0</v>
      </c>
      <c r="P1220" s="4">
        <f>SUMIF(Sales[RegionStoretype],Sales[[#This Row],[RegionStoretype]],Sales[YoY_SSF])/Sales[[#This Row],[Region_TypeCount]]</f>
        <v>58.312187288105562</v>
      </c>
    </row>
    <row r="1221" spans="1:16" x14ac:dyDescent="0.25">
      <c r="A1221" s="1">
        <v>42783</v>
      </c>
      <c r="B1221">
        <v>25</v>
      </c>
      <c r="C1221">
        <v>16</v>
      </c>
      <c r="D1221">
        <v>93361.579099999988</v>
      </c>
      <c r="E1221">
        <f>INDEX(Stores[region],MATCH(Sales[[#This Row],[store_no]],Stores[store_no],0))</f>
        <v>3</v>
      </c>
      <c r="F1221" t="str">
        <f>INDEX(Stores[storetype],MATCH(Sales[[#This Row],[store_no]],Stores[store_no],0))</f>
        <v>B</v>
      </c>
      <c r="G1221" t="str">
        <f>INDEX(Stores[location_city],MATCH(Sales[[#This Row],[store_no]],Stores[store_no],0))</f>
        <v>Kansas City</v>
      </c>
      <c r="H1221" t="str">
        <f>INDEX(Stores[location_state],MATCH(Sales[[#This Row],[store_no]],Stores[store_no],0))</f>
        <v>Missouri</v>
      </c>
      <c r="I1221">
        <f>INDEX(Stores[sqft],MATCH(Sales[[#This Row],[store_no]],Stores[store_no],0))</f>
        <v>92300</v>
      </c>
      <c r="J1221" s="4" t="str">
        <f>INDEX(Departments[dept_name],MATCH(Sales[[#This Row],[dept_no]],Departments[dept_no],0))</f>
        <v>Outdoors</v>
      </c>
      <c r="K1221" s="4" t="str">
        <f>CONCATENATE(Sales[[#This Row],[region]],Sales[[#This Row],[storetype]])</f>
        <v>3B</v>
      </c>
      <c r="L1221" s="4">
        <f>INDEX(RegionStoreCount[Store Count],MATCH(Sales[[#This Row],[RegionStoretype]],RegionStoreCount[Region/Type],0))</f>
        <v>4</v>
      </c>
      <c r="M1221" s="4">
        <f>AND(Sales[[#This Row],[date]]&lt;=TY_YTDMax,Sales[[#This Row],[date]]&gt;=TY_YTDMin)*Sales[[#This Row],[sales]]</f>
        <v>0</v>
      </c>
      <c r="N1221" s="4">
        <f>AND(Sales[[#This Row],[date]]&lt;=LY_YTDMax,Sales[[#This Row],[date]]&gt;=LY_YTDMin)*Sales[[#This Row],[sales]]</f>
        <v>93361.579099999988</v>
      </c>
      <c r="O1221" s="4">
        <f>AND(Sales[[#This Row],[date]]&gt;=YoY_Min,Sales[[#This Row],[date]]&lt;=TY_YTDMax)*(Sales[[#This Row],[sales]]/Sales[[#This Row],[sqft]])</f>
        <v>0</v>
      </c>
      <c r="P1221" s="4">
        <f>SUMIF(Sales[RegionStoretype],Sales[[#This Row],[RegionStoretype]],Sales[YoY_SSF])/Sales[[#This Row],[Region_TypeCount]]</f>
        <v>58.312187288105562</v>
      </c>
    </row>
    <row r="1222" spans="1:16" x14ac:dyDescent="0.25">
      <c r="A1222" s="1">
        <v>42783</v>
      </c>
      <c r="B1222">
        <v>27</v>
      </c>
      <c r="C1222">
        <v>2</v>
      </c>
      <c r="D1222">
        <v>52855.740100000003</v>
      </c>
      <c r="E1222">
        <f>INDEX(Stores[region],MATCH(Sales[[#This Row],[store_no]],Stores[store_no],0))</f>
        <v>3</v>
      </c>
      <c r="F1222" t="str">
        <f>INDEX(Stores[storetype],MATCH(Sales[[#This Row],[store_no]],Stores[store_no],0))</f>
        <v>A</v>
      </c>
      <c r="G1222" t="str">
        <f>INDEX(Stores[location_city],MATCH(Sales[[#This Row],[store_no]],Stores[store_no],0))</f>
        <v>Springfield</v>
      </c>
      <c r="H1222" t="str">
        <f>INDEX(Stores[location_state],MATCH(Sales[[#This Row],[store_no]],Stores[store_no],0))</f>
        <v>Missouri</v>
      </c>
      <c r="I1222">
        <f>INDEX(Stores[sqft],MATCH(Sales[[#This Row],[store_no]],Stores[store_no],0))</f>
        <v>158200</v>
      </c>
      <c r="J1222" s="4" t="str">
        <f>INDEX(Departments[dept_name],MATCH(Sales[[#This Row],[dept_no]],Departments[dept_no],0))</f>
        <v>Baby</v>
      </c>
      <c r="K1222" s="4" t="str">
        <f>CONCATENATE(Sales[[#This Row],[region]],Sales[[#This Row],[storetype]])</f>
        <v>3A</v>
      </c>
      <c r="L1222" s="4">
        <f>INDEX(RegionStoreCount[Store Count],MATCH(Sales[[#This Row],[RegionStoretype]],RegionStoreCount[Region/Type],0))</f>
        <v>9</v>
      </c>
      <c r="M1222" s="4">
        <f>AND(Sales[[#This Row],[date]]&lt;=TY_YTDMax,Sales[[#This Row],[date]]&gt;=TY_YTDMin)*Sales[[#This Row],[sales]]</f>
        <v>0</v>
      </c>
      <c r="N1222" s="4">
        <f>AND(Sales[[#This Row],[date]]&lt;=LY_YTDMax,Sales[[#This Row],[date]]&gt;=LY_YTDMin)*Sales[[#This Row],[sales]]</f>
        <v>52855.740100000003</v>
      </c>
      <c r="O1222" s="4">
        <f>AND(Sales[[#This Row],[date]]&gt;=YoY_Min,Sales[[#This Row],[date]]&lt;=TY_YTDMax)*(Sales[[#This Row],[sales]]/Sales[[#This Row],[sqft]])</f>
        <v>0</v>
      </c>
      <c r="P1222" s="4">
        <f>SUMIF(Sales[RegionStoretype],Sales[[#This Row],[RegionStoretype]],Sales[YoY_SSF])/Sales[[#This Row],[Region_TypeCount]]</f>
        <v>53.603836561720975</v>
      </c>
    </row>
    <row r="1223" spans="1:16" x14ac:dyDescent="0.25">
      <c r="A1223" s="1">
        <v>42783</v>
      </c>
      <c r="B1223">
        <v>27</v>
      </c>
      <c r="C1223">
        <v>6</v>
      </c>
      <c r="D1223">
        <v>48948.384000000005</v>
      </c>
      <c r="E1223">
        <f>INDEX(Stores[region],MATCH(Sales[[#This Row],[store_no]],Stores[store_no],0))</f>
        <v>3</v>
      </c>
      <c r="F1223" t="str">
        <f>INDEX(Stores[storetype],MATCH(Sales[[#This Row],[store_no]],Stores[store_no],0))</f>
        <v>A</v>
      </c>
      <c r="G1223" t="str">
        <f>INDEX(Stores[location_city],MATCH(Sales[[#This Row],[store_no]],Stores[store_no],0))</f>
        <v>Springfield</v>
      </c>
      <c r="H1223" t="str">
        <f>INDEX(Stores[location_state],MATCH(Sales[[#This Row],[store_no]],Stores[store_no],0))</f>
        <v>Missouri</v>
      </c>
      <c r="I1223">
        <f>INDEX(Stores[sqft],MATCH(Sales[[#This Row],[store_no]],Stores[store_no],0))</f>
        <v>158200</v>
      </c>
      <c r="J1223" s="4" t="str">
        <f>INDEX(Departments[dept_name],MATCH(Sales[[#This Row],[dept_no]],Departments[dept_no],0))</f>
        <v>Computers</v>
      </c>
      <c r="K1223" s="4" t="str">
        <f>CONCATENATE(Sales[[#This Row],[region]],Sales[[#This Row],[storetype]])</f>
        <v>3A</v>
      </c>
      <c r="L1223" s="4">
        <f>INDEX(RegionStoreCount[Store Count],MATCH(Sales[[#This Row],[RegionStoretype]],RegionStoreCount[Region/Type],0))</f>
        <v>9</v>
      </c>
      <c r="M1223" s="4">
        <f>AND(Sales[[#This Row],[date]]&lt;=TY_YTDMax,Sales[[#This Row],[date]]&gt;=TY_YTDMin)*Sales[[#This Row],[sales]]</f>
        <v>0</v>
      </c>
      <c r="N1223" s="4">
        <f>AND(Sales[[#This Row],[date]]&lt;=LY_YTDMax,Sales[[#This Row],[date]]&gt;=LY_YTDMin)*Sales[[#This Row],[sales]]</f>
        <v>48948.384000000005</v>
      </c>
      <c r="O1223" s="4">
        <f>AND(Sales[[#This Row],[date]]&gt;=YoY_Min,Sales[[#This Row],[date]]&lt;=TY_YTDMax)*(Sales[[#This Row],[sales]]/Sales[[#This Row],[sqft]])</f>
        <v>0</v>
      </c>
      <c r="P1223" s="4">
        <f>SUMIF(Sales[RegionStoretype],Sales[[#This Row],[RegionStoretype]],Sales[YoY_SSF])/Sales[[#This Row],[Region_TypeCount]]</f>
        <v>53.603836561720975</v>
      </c>
    </row>
    <row r="1224" spans="1:16" x14ac:dyDescent="0.25">
      <c r="A1224" s="1">
        <v>42783</v>
      </c>
      <c r="B1224">
        <v>27</v>
      </c>
      <c r="C1224">
        <v>7</v>
      </c>
      <c r="D1224">
        <v>67177.319900000002</v>
      </c>
      <c r="E1224">
        <f>INDEX(Stores[region],MATCH(Sales[[#This Row],[store_no]],Stores[store_no],0))</f>
        <v>3</v>
      </c>
      <c r="F1224" t="str">
        <f>INDEX(Stores[storetype],MATCH(Sales[[#This Row],[store_no]],Stores[store_no],0))</f>
        <v>A</v>
      </c>
      <c r="G1224" t="str">
        <f>INDEX(Stores[location_city],MATCH(Sales[[#This Row],[store_no]],Stores[store_no],0))</f>
        <v>Springfield</v>
      </c>
      <c r="H1224" t="str">
        <f>INDEX(Stores[location_state],MATCH(Sales[[#This Row],[store_no]],Stores[store_no],0))</f>
        <v>Missouri</v>
      </c>
      <c r="I1224">
        <f>INDEX(Stores[sqft],MATCH(Sales[[#This Row],[store_no]],Stores[store_no],0))</f>
        <v>158200</v>
      </c>
      <c r="J1224" s="4" t="str">
        <f>INDEX(Departments[dept_name],MATCH(Sales[[#This Row],[dept_no]],Departments[dept_no],0))</f>
        <v>Electronics</v>
      </c>
      <c r="K1224" s="4" t="str">
        <f>CONCATENATE(Sales[[#This Row],[region]],Sales[[#This Row],[storetype]])</f>
        <v>3A</v>
      </c>
      <c r="L1224" s="4">
        <f>INDEX(RegionStoreCount[Store Count],MATCH(Sales[[#This Row],[RegionStoretype]],RegionStoreCount[Region/Type],0))</f>
        <v>9</v>
      </c>
      <c r="M1224" s="4">
        <f>AND(Sales[[#This Row],[date]]&lt;=TY_YTDMax,Sales[[#This Row],[date]]&gt;=TY_YTDMin)*Sales[[#This Row],[sales]]</f>
        <v>0</v>
      </c>
      <c r="N1224" s="4">
        <f>AND(Sales[[#This Row],[date]]&lt;=LY_YTDMax,Sales[[#This Row],[date]]&gt;=LY_YTDMin)*Sales[[#This Row],[sales]]</f>
        <v>67177.319900000002</v>
      </c>
      <c r="O1224" s="4">
        <f>AND(Sales[[#This Row],[date]]&gt;=YoY_Min,Sales[[#This Row],[date]]&lt;=TY_YTDMax)*(Sales[[#This Row],[sales]]/Sales[[#This Row],[sqft]])</f>
        <v>0</v>
      </c>
      <c r="P1224" s="4">
        <f>SUMIF(Sales[RegionStoretype],Sales[[#This Row],[RegionStoretype]],Sales[YoY_SSF])/Sales[[#This Row],[Region_TypeCount]]</f>
        <v>53.603836561720975</v>
      </c>
    </row>
    <row r="1225" spans="1:16" x14ac:dyDescent="0.25">
      <c r="A1225" s="1">
        <v>42783</v>
      </c>
      <c r="B1225">
        <v>27</v>
      </c>
      <c r="C1225">
        <v>10</v>
      </c>
      <c r="D1225">
        <v>29587.043899999997</v>
      </c>
      <c r="E1225">
        <f>INDEX(Stores[region],MATCH(Sales[[#This Row],[store_no]],Stores[store_no],0))</f>
        <v>3</v>
      </c>
      <c r="F1225" t="str">
        <f>INDEX(Stores[storetype],MATCH(Sales[[#This Row],[store_no]],Stores[store_no],0))</f>
        <v>A</v>
      </c>
      <c r="G1225" t="str">
        <f>INDEX(Stores[location_city],MATCH(Sales[[#This Row],[store_no]],Stores[store_no],0))</f>
        <v>Springfield</v>
      </c>
      <c r="H1225" t="str">
        <f>INDEX(Stores[location_state],MATCH(Sales[[#This Row],[store_no]],Stores[store_no],0))</f>
        <v>Missouri</v>
      </c>
      <c r="I1225">
        <f>INDEX(Stores[sqft],MATCH(Sales[[#This Row],[store_no]],Stores[store_no],0))</f>
        <v>158200</v>
      </c>
      <c r="J1225" s="4" t="str">
        <f>INDEX(Departments[dept_name],MATCH(Sales[[#This Row],[dept_no]],Departments[dept_no],0))</f>
        <v>Health</v>
      </c>
      <c r="K1225" s="4" t="str">
        <f>CONCATENATE(Sales[[#This Row],[region]],Sales[[#This Row],[storetype]])</f>
        <v>3A</v>
      </c>
      <c r="L1225" s="4">
        <f>INDEX(RegionStoreCount[Store Count],MATCH(Sales[[#This Row],[RegionStoretype]],RegionStoreCount[Region/Type],0))</f>
        <v>9</v>
      </c>
      <c r="M1225" s="4">
        <f>AND(Sales[[#This Row],[date]]&lt;=TY_YTDMax,Sales[[#This Row],[date]]&gt;=TY_YTDMin)*Sales[[#This Row],[sales]]</f>
        <v>0</v>
      </c>
      <c r="N1225" s="4">
        <f>AND(Sales[[#This Row],[date]]&lt;=LY_YTDMax,Sales[[#This Row],[date]]&gt;=LY_YTDMin)*Sales[[#This Row],[sales]]</f>
        <v>29587.043899999997</v>
      </c>
      <c r="O1225" s="4">
        <f>AND(Sales[[#This Row],[date]]&gt;=YoY_Min,Sales[[#This Row],[date]]&lt;=TY_YTDMax)*(Sales[[#This Row],[sales]]/Sales[[#This Row],[sqft]])</f>
        <v>0</v>
      </c>
      <c r="P1225" s="4">
        <f>SUMIF(Sales[RegionStoretype],Sales[[#This Row],[RegionStoretype]],Sales[YoY_SSF])/Sales[[#This Row],[Region_TypeCount]]</f>
        <v>53.603836561720975</v>
      </c>
    </row>
    <row r="1226" spans="1:16" x14ac:dyDescent="0.25">
      <c r="A1226" s="1">
        <v>42783</v>
      </c>
      <c r="B1226">
        <v>28</v>
      </c>
      <c r="C1226">
        <v>4</v>
      </c>
      <c r="D1226">
        <v>88931.888200000001</v>
      </c>
      <c r="E1226">
        <f>INDEX(Stores[region],MATCH(Sales[[#This Row],[store_no]],Stores[store_no],0))</f>
        <v>2</v>
      </c>
      <c r="F1226" t="str">
        <f>INDEX(Stores[storetype],MATCH(Sales[[#This Row],[store_no]],Stores[store_no],0))</f>
        <v>A</v>
      </c>
      <c r="G1226" t="str">
        <f>INDEX(Stores[location_city],MATCH(Sales[[#This Row],[store_no]],Stores[store_no],0))</f>
        <v>Milwaukee</v>
      </c>
      <c r="H1226" t="str">
        <f>INDEX(Stores[location_state],MATCH(Sales[[#This Row],[store_no]],Stores[store_no],0))</f>
        <v>Wisconsin</v>
      </c>
      <c r="I1226">
        <f>INDEX(Stores[sqft],MATCH(Sales[[#This Row],[store_no]],Stores[store_no],0))</f>
        <v>203800</v>
      </c>
      <c r="J1226" s="4" t="str">
        <f>INDEX(Departments[dept_name],MATCH(Sales[[#This Row],[dept_no]],Departments[dept_no],0))</f>
        <v>Books</v>
      </c>
      <c r="K1226" s="4" t="str">
        <f>CONCATENATE(Sales[[#This Row],[region]],Sales[[#This Row],[storetype]])</f>
        <v>2A</v>
      </c>
      <c r="L1226" s="4">
        <f>INDEX(RegionStoreCount[Store Count],MATCH(Sales[[#This Row],[RegionStoretype]],RegionStoreCount[Region/Type],0))</f>
        <v>5</v>
      </c>
      <c r="M1226" s="4">
        <f>AND(Sales[[#This Row],[date]]&lt;=TY_YTDMax,Sales[[#This Row],[date]]&gt;=TY_YTDMin)*Sales[[#This Row],[sales]]</f>
        <v>0</v>
      </c>
      <c r="N1226" s="4">
        <f>AND(Sales[[#This Row],[date]]&lt;=LY_YTDMax,Sales[[#This Row],[date]]&gt;=LY_YTDMin)*Sales[[#This Row],[sales]]</f>
        <v>88931.888200000001</v>
      </c>
      <c r="O1226" s="4">
        <f>AND(Sales[[#This Row],[date]]&gt;=YoY_Min,Sales[[#This Row],[date]]&lt;=TY_YTDMax)*(Sales[[#This Row],[sales]]/Sales[[#This Row],[sqft]])</f>
        <v>0</v>
      </c>
      <c r="P1226" s="4">
        <f>SUMIF(Sales[RegionStoretype],Sales[[#This Row],[RegionStoretype]],Sales[YoY_SSF])/Sales[[#This Row],[Region_TypeCount]]</f>
        <v>60.052789354368521</v>
      </c>
    </row>
    <row r="1227" spans="1:16" x14ac:dyDescent="0.25">
      <c r="A1227" s="1">
        <v>42783</v>
      </c>
      <c r="B1227">
        <v>28</v>
      </c>
      <c r="C1227">
        <v>9</v>
      </c>
      <c r="D1227">
        <v>56567.646700000005</v>
      </c>
      <c r="E1227">
        <f>INDEX(Stores[region],MATCH(Sales[[#This Row],[store_no]],Stores[store_no],0))</f>
        <v>2</v>
      </c>
      <c r="F1227" t="str">
        <f>INDEX(Stores[storetype],MATCH(Sales[[#This Row],[store_no]],Stores[store_no],0))</f>
        <v>A</v>
      </c>
      <c r="G1227" t="str">
        <f>INDEX(Stores[location_city],MATCH(Sales[[#This Row],[store_no]],Stores[store_no],0))</f>
        <v>Milwaukee</v>
      </c>
      <c r="H1227" t="str">
        <f>INDEX(Stores[location_state],MATCH(Sales[[#This Row],[store_no]],Stores[store_no],0))</f>
        <v>Wisconsin</v>
      </c>
      <c r="I1227">
        <f>INDEX(Stores[sqft],MATCH(Sales[[#This Row],[store_no]],Stores[store_no],0))</f>
        <v>203800</v>
      </c>
      <c r="J1227" s="4" t="str">
        <f>INDEX(Departments[dept_name],MATCH(Sales[[#This Row],[dept_no]],Departments[dept_no],0))</f>
        <v>Garden</v>
      </c>
      <c r="K1227" s="4" t="str">
        <f>CONCATENATE(Sales[[#This Row],[region]],Sales[[#This Row],[storetype]])</f>
        <v>2A</v>
      </c>
      <c r="L1227" s="4">
        <f>INDEX(RegionStoreCount[Store Count],MATCH(Sales[[#This Row],[RegionStoretype]],RegionStoreCount[Region/Type],0))</f>
        <v>5</v>
      </c>
      <c r="M1227" s="4">
        <f>AND(Sales[[#This Row],[date]]&lt;=TY_YTDMax,Sales[[#This Row],[date]]&gt;=TY_YTDMin)*Sales[[#This Row],[sales]]</f>
        <v>0</v>
      </c>
      <c r="N1227" s="4">
        <f>AND(Sales[[#This Row],[date]]&lt;=LY_YTDMax,Sales[[#This Row],[date]]&gt;=LY_YTDMin)*Sales[[#This Row],[sales]]</f>
        <v>56567.646700000005</v>
      </c>
      <c r="O1227" s="4">
        <f>AND(Sales[[#This Row],[date]]&gt;=YoY_Min,Sales[[#This Row],[date]]&lt;=TY_YTDMax)*(Sales[[#This Row],[sales]]/Sales[[#This Row],[sqft]])</f>
        <v>0</v>
      </c>
      <c r="P1227" s="4">
        <f>SUMIF(Sales[RegionStoretype],Sales[[#This Row],[RegionStoretype]],Sales[YoY_SSF])/Sales[[#This Row],[Region_TypeCount]]</f>
        <v>60.052789354368521</v>
      </c>
    </row>
    <row r="1228" spans="1:16" x14ac:dyDescent="0.25">
      <c r="A1228" s="1">
        <v>42783</v>
      </c>
      <c r="B1228">
        <v>28</v>
      </c>
      <c r="C1228">
        <v>18</v>
      </c>
      <c r="D1228">
        <v>94810.452000000005</v>
      </c>
      <c r="E1228">
        <f>INDEX(Stores[region],MATCH(Sales[[#This Row],[store_no]],Stores[store_no],0))</f>
        <v>2</v>
      </c>
      <c r="F1228" t="str">
        <f>INDEX(Stores[storetype],MATCH(Sales[[#This Row],[store_no]],Stores[store_no],0))</f>
        <v>A</v>
      </c>
      <c r="G1228" t="str">
        <f>INDEX(Stores[location_city],MATCH(Sales[[#This Row],[store_no]],Stores[store_no],0))</f>
        <v>Milwaukee</v>
      </c>
      <c r="H1228" t="str">
        <f>INDEX(Stores[location_state],MATCH(Sales[[#This Row],[store_no]],Stores[store_no],0))</f>
        <v>Wisconsin</v>
      </c>
      <c r="I1228">
        <f>INDEX(Stores[sqft],MATCH(Sales[[#This Row],[store_no]],Stores[store_no],0))</f>
        <v>203800</v>
      </c>
      <c r="J1228" s="4" t="str">
        <f>INDEX(Departments[dept_name],MATCH(Sales[[#This Row],[dept_no]],Departments[dept_no],0))</f>
        <v>Sports</v>
      </c>
      <c r="K1228" s="4" t="str">
        <f>CONCATENATE(Sales[[#This Row],[region]],Sales[[#This Row],[storetype]])</f>
        <v>2A</v>
      </c>
      <c r="L1228" s="4">
        <f>INDEX(RegionStoreCount[Store Count],MATCH(Sales[[#This Row],[RegionStoretype]],RegionStoreCount[Region/Type],0))</f>
        <v>5</v>
      </c>
      <c r="M1228" s="4">
        <f>AND(Sales[[#This Row],[date]]&lt;=TY_YTDMax,Sales[[#This Row],[date]]&gt;=TY_YTDMin)*Sales[[#This Row],[sales]]</f>
        <v>0</v>
      </c>
      <c r="N1228" s="4">
        <f>AND(Sales[[#This Row],[date]]&lt;=LY_YTDMax,Sales[[#This Row],[date]]&gt;=LY_YTDMin)*Sales[[#This Row],[sales]]</f>
        <v>94810.452000000005</v>
      </c>
      <c r="O1228" s="4">
        <f>AND(Sales[[#This Row],[date]]&gt;=YoY_Min,Sales[[#This Row],[date]]&lt;=TY_YTDMax)*(Sales[[#This Row],[sales]]/Sales[[#This Row],[sqft]])</f>
        <v>0</v>
      </c>
      <c r="P1228" s="4">
        <f>SUMIF(Sales[RegionStoretype],Sales[[#This Row],[RegionStoretype]],Sales[YoY_SSF])/Sales[[#This Row],[Region_TypeCount]]</f>
        <v>60.052789354368521</v>
      </c>
    </row>
    <row r="1229" spans="1:16" x14ac:dyDescent="0.25">
      <c r="A1229" s="1">
        <v>42783</v>
      </c>
      <c r="B1229">
        <v>28</v>
      </c>
      <c r="C1229">
        <v>19</v>
      </c>
      <c r="D1229">
        <v>72300.676099999997</v>
      </c>
      <c r="E1229">
        <f>INDEX(Stores[region],MATCH(Sales[[#This Row],[store_no]],Stores[store_no],0))</f>
        <v>2</v>
      </c>
      <c r="F1229" t="str">
        <f>INDEX(Stores[storetype],MATCH(Sales[[#This Row],[store_no]],Stores[store_no],0))</f>
        <v>A</v>
      </c>
      <c r="G1229" t="str">
        <f>INDEX(Stores[location_city],MATCH(Sales[[#This Row],[store_no]],Stores[store_no],0))</f>
        <v>Milwaukee</v>
      </c>
      <c r="H1229" t="str">
        <f>INDEX(Stores[location_state],MATCH(Sales[[#This Row],[store_no]],Stores[store_no],0))</f>
        <v>Wisconsin</v>
      </c>
      <c r="I1229">
        <f>INDEX(Stores[sqft],MATCH(Sales[[#This Row],[store_no]],Stores[store_no],0))</f>
        <v>203800</v>
      </c>
      <c r="J1229" s="4" t="str">
        <f>INDEX(Departments[dept_name],MATCH(Sales[[#This Row],[dept_no]],Departments[dept_no],0))</f>
        <v>Tools</v>
      </c>
      <c r="K1229" s="4" t="str">
        <f>CONCATENATE(Sales[[#This Row],[region]],Sales[[#This Row],[storetype]])</f>
        <v>2A</v>
      </c>
      <c r="L1229" s="4">
        <f>INDEX(RegionStoreCount[Store Count],MATCH(Sales[[#This Row],[RegionStoretype]],RegionStoreCount[Region/Type],0))</f>
        <v>5</v>
      </c>
      <c r="M1229" s="4">
        <f>AND(Sales[[#This Row],[date]]&lt;=TY_YTDMax,Sales[[#This Row],[date]]&gt;=TY_YTDMin)*Sales[[#This Row],[sales]]</f>
        <v>0</v>
      </c>
      <c r="N1229" s="4">
        <f>AND(Sales[[#This Row],[date]]&lt;=LY_YTDMax,Sales[[#This Row],[date]]&gt;=LY_YTDMin)*Sales[[#This Row],[sales]]</f>
        <v>72300.676099999997</v>
      </c>
      <c r="O1229" s="4">
        <f>AND(Sales[[#This Row],[date]]&gt;=YoY_Min,Sales[[#This Row],[date]]&lt;=TY_YTDMax)*(Sales[[#This Row],[sales]]/Sales[[#This Row],[sqft]])</f>
        <v>0</v>
      </c>
      <c r="P1229" s="4">
        <f>SUMIF(Sales[RegionStoretype],Sales[[#This Row],[RegionStoretype]],Sales[YoY_SSF])/Sales[[#This Row],[Region_TypeCount]]</f>
        <v>60.052789354368521</v>
      </c>
    </row>
    <row r="1230" spans="1:16" x14ac:dyDescent="0.25">
      <c r="A1230" s="1">
        <v>42783</v>
      </c>
      <c r="B1230">
        <v>29</v>
      </c>
      <c r="C1230">
        <v>6</v>
      </c>
      <c r="D1230">
        <v>49246.557200000003</v>
      </c>
      <c r="E1230">
        <f>INDEX(Stores[region],MATCH(Sales[[#This Row],[store_no]],Stores[store_no],0))</f>
        <v>1</v>
      </c>
      <c r="F1230" t="str">
        <f>INDEX(Stores[storetype],MATCH(Sales[[#This Row],[store_no]],Stores[store_no],0))</f>
        <v>B</v>
      </c>
      <c r="G1230" t="str">
        <f>INDEX(Stores[location_city],MATCH(Sales[[#This Row],[store_no]],Stores[store_no],0))</f>
        <v>Grand Rapids</v>
      </c>
      <c r="H1230" t="str">
        <f>INDEX(Stores[location_state],MATCH(Sales[[#This Row],[store_no]],Stores[store_no],0))</f>
        <v>Michigan</v>
      </c>
      <c r="I1230">
        <f>INDEX(Stores[sqft],MATCH(Sales[[#This Row],[store_no]],Stores[store_no],0))</f>
        <v>148300</v>
      </c>
      <c r="J1230" s="4" t="str">
        <f>INDEX(Departments[dept_name],MATCH(Sales[[#This Row],[dept_no]],Departments[dept_no],0))</f>
        <v>Computers</v>
      </c>
      <c r="K1230" s="4" t="str">
        <f>CONCATENATE(Sales[[#This Row],[region]],Sales[[#This Row],[storetype]])</f>
        <v>1B</v>
      </c>
      <c r="L1230" s="4">
        <f>INDEX(RegionStoreCount[Store Count],MATCH(Sales[[#This Row],[RegionStoretype]],RegionStoreCount[Region/Type],0))</f>
        <v>5</v>
      </c>
      <c r="M1230" s="4">
        <f>AND(Sales[[#This Row],[date]]&lt;=TY_YTDMax,Sales[[#This Row],[date]]&gt;=TY_YTDMin)*Sales[[#This Row],[sales]]</f>
        <v>0</v>
      </c>
      <c r="N1230" s="4">
        <f>AND(Sales[[#This Row],[date]]&lt;=LY_YTDMax,Sales[[#This Row],[date]]&gt;=LY_YTDMin)*Sales[[#This Row],[sales]]</f>
        <v>49246.557200000003</v>
      </c>
      <c r="O1230" s="4">
        <f>AND(Sales[[#This Row],[date]]&gt;=YoY_Min,Sales[[#This Row],[date]]&lt;=TY_YTDMax)*(Sales[[#This Row],[sales]]/Sales[[#This Row],[sqft]])</f>
        <v>0</v>
      </c>
      <c r="P1230" s="4">
        <f>SUMIF(Sales[RegionStoretype],Sales[[#This Row],[RegionStoretype]],Sales[YoY_SSF])/Sales[[#This Row],[Region_TypeCount]]</f>
        <v>68.518982968140051</v>
      </c>
    </row>
    <row r="1231" spans="1:16" x14ac:dyDescent="0.25">
      <c r="A1231" s="1">
        <v>42783</v>
      </c>
      <c r="B1231">
        <v>29</v>
      </c>
      <c r="C1231">
        <v>13</v>
      </c>
      <c r="D1231">
        <v>47193.137300000002</v>
      </c>
      <c r="E1231">
        <f>INDEX(Stores[region],MATCH(Sales[[#This Row],[store_no]],Stores[store_no],0))</f>
        <v>1</v>
      </c>
      <c r="F1231" t="str">
        <f>INDEX(Stores[storetype],MATCH(Sales[[#This Row],[store_no]],Stores[store_no],0))</f>
        <v>B</v>
      </c>
      <c r="G1231" t="str">
        <f>INDEX(Stores[location_city],MATCH(Sales[[#This Row],[store_no]],Stores[store_no],0))</f>
        <v>Grand Rapids</v>
      </c>
      <c r="H1231" t="str">
        <f>INDEX(Stores[location_state],MATCH(Sales[[#This Row],[store_no]],Stores[store_no],0))</f>
        <v>Michigan</v>
      </c>
      <c r="I1231">
        <f>INDEX(Stores[sqft],MATCH(Sales[[#This Row],[store_no]],Stores[store_no],0))</f>
        <v>148300</v>
      </c>
      <c r="J1231" s="4" t="str">
        <f>INDEX(Departments[dept_name],MATCH(Sales[[#This Row],[dept_no]],Departments[dept_no],0))</f>
        <v>Kids</v>
      </c>
      <c r="K1231" s="4" t="str">
        <f>CONCATENATE(Sales[[#This Row],[region]],Sales[[#This Row],[storetype]])</f>
        <v>1B</v>
      </c>
      <c r="L1231" s="4">
        <f>INDEX(RegionStoreCount[Store Count],MATCH(Sales[[#This Row],[RegionStoretype]],RegionStoreCount[Region/Type],0))</f>
        <v>5</v>
      </c>
      <c r="M1231" s="4">
        <f>AND(Sales[[#This Row],[date]]&lt;=TY_YTDMax,Sales[[#This Row],[date]]&gt;=TY_YTDMin)*Sales[[#This Row],[sales]]</f>
        <v>0</v>
      </c>
      <c r="N1231" s="4">
        <f>AND(Sales[[#This Row],[date]]&lt;=LY_YTDMax,Sales[[#This Row],[date]]&gt;=LY_YTDMin)*Sales[[#This Row],[sales]]</f>
        <v>47193.137300000002</v>
      </c>
      <c r="O1231" s="4">
        <f>AND(Sales[[#This Row],[date]]&gt;=YoY_Min,Sales[[#This Row],[date]]&lt;=TY_YTDMax)*(Sales[[#This Row],[sales]]/Sales[[#This Row],[sqft]])</f>
        <v>0</v>
      </c>
      <c r="P1231" s="4">
        <f>SUMIF(Sales[RegionStoretype],Sales[[#This Row],[RegionStoretype]],Sales[YoY_SSF])/Sales[[#This Row],[Region_TypeCount]]</f>
        <v>68.518982968140051</v>
      </c>
    </row>
    <row r="1232" spans="1:16" x14ac:dyDescent="0.25">
      <c r="A1232" s="1">
        <v>42783</v>
      </c>
      <c r="B1232">
        <v>29</v>
      </c>
      <c r="C1232">
        <v>20</v>
      </c>
      <c r="D1232">
        <v>164111.1336</v>
      </c>
      <c r="E1232">
        <f>INDEX(Stores[region],MATCH(Sales[[#This Row],[store_no]],Stores[store_no],0))</f>
        <v>1</v>
      </c>
      <c r="F1232" t="str">
        <f>INDEX(Stores[storetype],MATCH(Sales[[#This Row],[store_no]],Stores[store_no],0))</f>
        <v>B</v>
      </c>
      <c r="G1232" t="str">
        <f>INDEX(Stores[location_city],MATCH(Sales[[#This Row],[store_no]],Stores[store_no],0))</f>
        <v>Grand Rapids</v>
      </c>
      <c r="H1232" t="str">
        <f>INDEX(Stores[location_state],MATCH(Sales[[#This Row],[store_no]],Stores[store_no],0))</f>
        <v>Michigan</v>
      </c>
      <c r="I1232">
        <f>INDEX(Stores[sqft],MATCH(Sales[[#This Row],[store_no]],Stores[store_no],0))</f>
        <v>148300</v>
      </c>
      <c r="J1232" s="4" t="str">
        <f>INDEX(Departments[dept_name],MATCH(Sales[[#This Row],[dept_no]],Departments[dept_no],0))</f>
        <v>Toys</v>
      </c>
      <c r="K1232" s="4" t="str">
        <f>CONCATENATE(Sales[[#This Row],[region]],Sales[[#This Row],[storetype]])</f>
        <v>1B</v>
      </c>
      <c r="L1232" s="4">
        <f>INDEX(RegionStoreCount[Store Count],MATCH(Sales[[#This Row],[RegionStoretype]],RegionStoreCount[Region/Type],0))</f>
        <v>5</v>
      </c>
      <c r="M1232" s="4">
        <f>AND(Sales[[#This Row],[date]]&lt;=TY_YTDMax,Sales[[#This Row],[date]]&gt;=TY_YTDMin)*Sales[[#This Row],[sales]]</f>
        <v>0</v>
      </c>
      <c r="N1232" s="4">
        <f>AND(Sales[[#This Row],[date]]&lt;=LY_YTDMax,Sales[[#This Row],[date]]&gt;=LY_YTDMin)*Sales[[#This Row],[sales]]</f>
        <v>164111.1336</v>
      </c>
      <c r="O1232" s="4">
        <f>AND(Sales[[#This Row],[date]]&gt;=YoY_Min,Sales[[#This Row],[date]]&lt;=TY_YTDMax)*(Sales[[#This Row],[sales]]/Sales[[#This Row],[sqft]])</f>
        <v>0</v>
      </c>
      <c r="P1232" s="4">
        <f>SUMIF(Sales[RegionStoretype],Sales[[#This Row],[RegionStoretype]],Sales[YoY_SSF])/Sales[[#This Row],[Region_TypeCount]]</f>
        <v>68.518982968140051</v>
      </c>
    </row>
    <row r="1233" spans="1:16" x14ac:dyDescent="0.25">
      <c r="A1233" s="1">
        <v>42783</v>
      </c>
      <c r="B1233">
        <v>30</v>
      </c>
      <c r="C1233">
        <v>9</v>
      </c>
      <c r="D1233">
        <v>503.95069999999998</v>
      </c>
      <c r="E1233">
        <f>INDEX(Stores[region],MATCH(Sales[[#This Row],[store_no]],Stores[store_no],0))</f>
        <v>1</v>
      </c>
      <c r="F1233" t="str">
        <f>INDEX(Stores[storetype],MATCH(Sales[[#This Row],[store_no]],Stores[store_no],0))</f>
        <v>C</v>
      </c>
      <c r="G1233" t="str">
        <f>INDEX(Stores[location_city],MATCH(Sales[[#This Row],[store_no]],Stores[store_no],0))</f>
        <v>Dayton</v>
      </c>
      <c r="H1233" t="str">
        <f>INDEX(Stores[location_state],MATCH(Sales[[#This Row],[store_no]],Stores[store_no],0))</f>
        <v>Ohio</v>
      </c>
      <c r="I1233">
        <f>INDEX(Stores[sqft],MATCH(Sales[[#This Row],[store_no]],Stores[store_no],0))</f>
        <v>90000</v>
      </c>
      <c r="J1233" s="4" t="str">
        <f>INDEX(Departments[dept_name],MATCH(Sales[[#This Row],[dept_no]],Departments[dept_no],0))</f>
        <v>Garden</v>
      </c>
      <c r="K1233" s="4" t="str">
        <f>CONCATENATE(Sales[[#This Row],[region]],Sales[[#This Row],[storetype]])</f>
        <v>1C</v>
      </c>
      <c r="L1233" s="4">
        <f>INDEX(RegionStoreCount[Store Count],MATCH(Sales[[#This Row],[RegionStoretype]],RegionStoreCount[Region/Type],0))</f>
        <v>1</v>
      </c>
      <c r="M1233" s="4">
        <f>AND(Sales[[#This Row],[date]]&lt;=TY_YTDMax,Sales[[#This Row],[date]]&gt;=TY_YTDMin)*Sales[[#This Row],[sales]]</f>
        <v>0</v>
      </c>
      <c r="N1233" s="4">
        <f>AND(Sales[[#This Row],[date]]&lt;=LY_YTDMax,Sales[[#This Row],[date]]&gt;=LY_YTDMin)*Sales[[#This Row],[sales]]</f>
        <v>503.95069999999998</v>
      </c>
      <c r="O1233" s="4">
        <f>AND(Sales[[#This Row],[date]]&gt;=YoY_Min,Sales[[#This Row],[date]]&lt;=TY_YTDMax)*(Sales[[#This Row],[sales]]/Sales[[#This Row],[sqft]])</f>
        <v>0</v>
      </c>
      <c r="P1233" s="4">
        <f>SUMIF(Sales[RegionStoretype],Sales[[#This Row],[RegionStoretype]],Sales[YoY_SSF])/Sales[[#This Row],[Region_TypeCount]]</f>
        <v>65.329042605555529</v>
      </c>
    </row>
    <row r="1234" spans="1:16" x14ac:dyDescent="0.25">
      <c r="A1234" s="1">
        <v>42783</v>
      </c>
      <c r="B1234">
        <v>30</v>
      </c>
      <c r="C1234">
        <v>15</v>
      </c>
      <c r="D1234">
        <v>46593.563699999992</v>
      </c>
      <c r="E1234">
        <f>INDEX(Stores[region],MATCH(Sales[[#This Row],[store_no]],Stores[store_no],0))</f>
        <v>1</v>
      </c>
      <c r="F1234" t="str">
        <f>INDEX(Stores[storetype],MATCH(Sales[[#This Row],[store_no]],Stores[store_no],0))</f>
        <v>C</v>
      </c>
      <c r="G1234" t="str">
        <f>INDEX(Stores[location_city],MATCH(Sales[[#This Row],[store_no]],Stores[store_no],0))</f>
        <v>Dayton</v>
      </c>
      <c r="H1234" t="str">
        <f>INDEX(Stores[location_state],MATCH(Sales[[#This Row],[store_no]],Stores[store_no],0))</f>
        <v>Ohio</v>
      </c>
      <c r="I1234">
        <f>INDEX(Stores[sqft],MATCH(Sales[[#This Row],[store_no]],Stores[store_no],0))</f>
        <v>90000</v>
      </c>
      <c r="J1234" s="4" t="str">
        <f>INDEX(Departments[dept_name],MATCH(Sales[[#This Row],[dept_no]],Departments[dept_no],0))</f>
        <v>Music</v>
      </c>
      <c r="K1234" s="4" t="str">
        <f>CONCATENATE(Sales[[#This Row],[region]],Sales[[#This Row],[storetype]])</f>
        <v>1C</v>
      </c>
      <c r="L1234" s="4">
        <f>INDEX(RegionStoreCount[Store Count],MATCH(Sales[[#This Row],[RegionStoretype]],RegionStoreCount[Region/Type],0))</f>
        <v>1</v>
      </c>
      <c r="M1234" s="4">
        <f>AND(Sales[[#This Row],[date]]&lt;=TY_YTDMax,Sales[[#This Row],[date]]&gt;=TY_YTDMin)*Sales[[#This Row],[sales]]</f>
        <v>0</v>
      </c>
      <c r="N1234" s="4">
        <f>AND(Sales[[#This Row],[date]]&lt;=LY_YTDMax,Sales[[#This Row],[date]]&gt;=LY_YTDMin)*Sales[[#This Row],[sales]]</f>
        <v>46593.563699999992</v>
      </c>
      <c r="O1234" s="4">
        <f>AND(Sales[[#This Row],[date]]&gt;=YoY_Min,Sales[[#This Row],[date]]&lt;=TY_YTDMax)*(Sales[[#This Row],[sales]]/Sales[[#This Row],[sqft]])</f>
        <v>0</v>
      </c>
      <c r="P1234" s="4">
        <f>SUMIF(Sales[RegionStoretype],Sales[[#This Row],[RegionStoretype]],Sales[YoY_SSF])/Sales[[#This Row],[Region_TypeCount]]</f>
        <v>65.329042605555529</v>
      </c>
    </row>
    <row r="1235" spans="1:16" x14ac:dyDescent="0.25">
      <c r="A1235" s="1">
        <v>42783</v>
      </c>
      <c r="B1235">
        <v>31</v>
      </c>
      <c r="C1235">
        <v>1</v>
      </c>
      <c r="D1235">
        <v>28989.494200000001</v>
      </c>
      <c r="E1235">
        <f>INDEX(Stores[region],MATCH(Sales[[#This Row],[store_no]],Stores[store_no],0))</f>
        <v>3</v>
      </c>
      <c r="F1235" t="str">
        <f>INDEX(Stores[storetype],MATCH(Sales[[#This Row],[store_no]],Stores[store_no],0))</f>
        <v>A</v>
      </c>
      <c r="G1235" t="str">
        <f>INDEX(Stores[location_city],MATCH(Sales[[#This Row],[store_no]],Stores[store_no],0))</f>
        <v>Rapid City</v>
      </c>
      <c r="H1235" t="str">
        <f>INDEX(Stores[location_state],MATCH(Sales[[#This Row],[store_no]],Stores[store_no],0))</f>
        <v>South Dakota</v>
      </c>
      <c r="I1235">
        <f>INDEX(Stores[sqft],MATCH(Sales[[#This Row],[store_no]],Stores[store_no],0))</f>
        <v>200100</v>
      </c>
      <c r="J1235" s="4" t="str">
        <f>INDEX(Departments[dept_name],MATCH(Sales[[#This Row],[dept_no]],Departments[dept_no],0))</f>
        <v>Automotive</v>
      </c>
      <c r="K1235" s="4" t="str">
        <f>CONCATENATE(Sales[[#This Row],[region]],Sales[[#This Row],[storetype]])</f>
        <v>3A</v>
      </c>
      <c r="L1235" s="4">
        <f>INDEX(RegionStoreCount[Store Count],MATCH(Sales[[#This Row],[RegionStoretype]],RegionStoreCount[Region/Type],0))</f>
        <v>9</v>
      </c>
      <c r="M1235" s="4">
        <f>AND(Sales[[#This Row],[date]]&lt;=TY_YTDMax,Sales[[#This Row],[date]]&gt;=TY_YTDMin)*Sales[[#This Row],[sales]]</f>
        <v>0</v>
      </c>
      <c r="N1235" s="4">
        <f>AND(Sales[[#This Row],[date]]&lt;=LY_YTDMax,Sales[[#This Row],[date]]&gt;=LY_YTDMin)*Sales[[#This Row],[sales]]</f>
        <v>28989.494200000001</v>
      </c>
      <c r="O1235" s="4">
        <f>AND(Sales[[#This Row],[date]]&gt;=YoY_Min,Sales[[#This Row],[date]]&lt;=TY_YTDMax)*(Sales[[#This Row],[sales]]/Sales[[#This Row],[sqft]])</f>
        <v>0</v>
      </c>
      <c r="P1235" s="4">
        <f>SUMIF(Sales[RegionStoretype],Sales[[#This Row],[RegionStoretype]],Sales[YoY_SSF])/Sales[[#This Row],[Region_TypeCount]]</f>
        <v>53.603836561720975</v>
      </c>
    </row>
    <row r="1236" spans="1:16" x14ac:dyDescent="0.25">
      <c r="A1236" s="1">
        <v>42783</v>
      </c>
      <c r="B1236">
        <v>31</v>
      </c>
      <c r="C1236">
        <v>6</v>
      </c>
      <c r="D1236">
        <v>59848.865000000005</v>
      </c>
      <c r="E1236">
        <f>INDEX(Stores[region],MATCH(Sales[[#This Row],[store_no]],Stores[store_no],0))</f>
        <v>3</v>
      </c>
      <c r="F1236" t="str">
        <f>INDEX(Stores[storetype],MATCH(Sales[[#This Row],[store_no]],Stores[store_no],0))</f>
        <v>A</v>
      </c>
      <c r="G1236" t="str">
        <f>INDEX(Stores[location_city],MATCH(Sales[[#This Row],[store_no]],Stores[store_no],0))</f>
        <v>Rapid City</v>
      </c>
      <c r="H1236" t="str">
        <f>INDEX(Stores[location_state],MATCH(Sales[[#This Row],[store_no]],Stores[store_no],0))</f>
        <v>South Dakota</v>
      </c>
      <c r="I1236">
        <f>INDEX(Stores[sqft],MATCH(Sales[[#This Row],[store_no]],Stores[store_no],0))</f>
        <v>200100</v>
      </c>
      <c r="J1236" s="4" t="str">
        <f>INDEX(Departments[dept_name],MATCH(Sales[[#This Row],[dept_no]],Departments[dept_no],0))</f>
        <v>Computers</v>
      </c>
      <c r="K1236" s="4" t="str">
        <f>CONCATENATE(Sales[[#This Row],[region]],Sales[[#This Row],[storetype]])</f>
        <v>3A</v>
      </c>
      <c r="L1236" s="4">
        <f>INDEX(RegionStoreCount[Store Count],MATCH(Sales[[#This Row],[RegionStoretype]],RegionStoreCount[Region/Type],0))</f>
        <v>9</v>
      </c>
      <c r="M1236" s="4">
        <f>AND(Sales[[#This Row],[date]]&lt;=TY_YTDMax,Sales[[#This Row],[date]]&gt;=TY_YTDMin)*Sales[[#This Row],[sales]]</f>
        <v>0</v>
      </c>
      <c r="N1236" s="4">
        <f>AND(Sales[[#This Row],[date]]&lt;=LY_YTDMax,Sales[[#This Row],[date]]&gt;=LY_YTDMin)*Sales[[#This Row],[sales]]</f>
        <v>59848.865000000005</v>
      </c>
      <c r="O1236" s="4">
        <f>AND(Sales[[#This Row],[date]]&gt;=YoY_Min,Sales[[#This Row],[date]]&lt;=TY_YTDMax)*(Sales[[#This Row],[sales]]/Sales[[#This Row],[sqft]])</f>
        <v>0</v>
      </c>
      <c r="P1236" s="4">
        <f>SUMIF(Sales[RegionStoretype],Sales[[#This Row],[RegionStoretype]],Sales[YoY_SSF])/Sales[[#This Row],[Region_TypeCount]]</f>
        <v>53.603836561720975</v>
      </c>
    </row>
    <row r="1237" spans="1:16" x14ac:dyDescent="0.25">
      <c r="A1237" s="1">
        <v>42783</v>
      </c>
      <c r="B1237">
        <v>31</v>
      </c>
      <c r="C1237">
        <v>11</v>
      </c>
      <c r="D1237">
        <v>41223.747800000005</v>
      </c>
      <c r="E1237">
        <f>INDEX(Stores[region],MATCH(Sales[[#This Row],[store_no]],Stores[store_no],0))</f>
        <v>3</v>
      </c>
      <c r="F1237" t="str">
        <f>INDEX(Stores[storetype],MATCH(Sales[[#This Row],[store_no]],Stores[store_no],0))</f>
        <v>A</v>
      </c>
      <c r="G1237" t="str">
        <f>INDEX(Stores[location_city],MATCH(Sales[[#This Row],[store_no]],Stores[store_no],0))</f>
        <v>Rapid City</v>
      </c>
      <c r="H1237" t="str">
        <f>INDEX(Stores[location_state],MATCH(Sales[[#This Row],[store_no]],Stores[store_no],0))</f>
        <v>South Dakota</v>
      </c>
      <c r="I1237">
        <f>INDEX(Stores[sqft],MATCH(Sales[[#This Row],[store_no]],Stores[store_no],0))</f>
        <v>200100</v>
      </c>
      <c r="J1237" s="4" t="str">
        <f>INDEX(Departments[dept_name],MATCH(Sales[[#This Row],[dept_no]],Departments[dept_no],0))</f>
        <v>Home</v>
      </c>
      <c r="K1237" s="4" t="str">
        <f>CONCATENATE(Sales[[#This Row],[region]],Sales[[#This Row],[storetype]])</f>
        <v>3A</v>
      </c>
      <c r="L1237" s="4">
        <f>INDEX(RegionStoreCount[Store Count],MATCH(Sales[[#This Row],[RegionStoretype]],RegionStoreCount[Region/Type],0))</f>
        <v>9</v>
      </c>
      <c r="M1237" s="4">
        <f>AND(Sales[[#This Row],[date]]&lt;=TY_YTDMax,Sales[[#This Row],[date]]&gt;=TY_YTDMin)*Sales[[#This Row],[sales]]</f>
        <v>0</v>
      </c>
      <c r="N1237" s="4">
        <f>AND(Sales[[#This Row],[date]]&lt;=LY_YTDMax,Sales[[#This Row],[date]]&gt;=LY_YTDMin)*Sales[[#This Row],[sales]]</f>
        <v>41223.747800000005</v>
      </c>
      <c r="O1237" s="4">
        <f>AND(Sales[[#This Row],[date]]&gt;=YoY_Min,Sales[[#This Row],[date]]&lt;=TY_YTDMax)*(Sales[[#This Row],[sales]]/Sales[[#This Row],[sqft]])</f>
        <v>0</v>
      </c>
      <c r="P1237" s="4">
        <f>SUMIF(Sales[RegionStoretype],Sales[[#This Row],[RegionStoretype]],Sales[YoY_SSF])/Sales[[#This Row],[Region_TypeCount]]</f>
        <v>53.603836561720975</v>
      </c>
    </row>
    <row r="1238" spans="1:16" x14ac:dyDescent="0.25">
      <c r="A1238" s="1">
        <v>42783</v>
      </c>
      <c r="B1238">
        <v>31</v>
      </c>
      <c r="C1238">
        <v>13</v>
      </c>
      <c r="D1238">
        <v>118232.23709999998</v>
      </c>
      <c r="E1238">
        <f>INDEX(Stores[region],MATCH(Sales[[#This Row],[store_no]],Stores[store_no],0))</f>
        <v>3</v>
      </c>
      <c r="F1238" t="str">
        <f>INDEX(Stores[storetype],MATCH(Sales[[#This Row],[store_no]],Stores[store_no],0))</f>
        <v>A</v>
      </c>
      <c r="G1238" t="str">
        <f>INDEX(Stores[location_city],MATCH(Sales[[#This Row],[store_no]],Stores[store_no],0))</f>
        <v>Rapid City</v>
      </c>
      <c r="H1238" t="str">
        <f>INDEX(Stores[location_state],MATCH(Sales[[#This Row],[store_no]],Stores[store_no],0))</f>
        <v>South Dakota</v>
      </c>
      <c r="I1238">
        <f>INDEX(Stores[sqft],MATCH(Sales[[#This Row],[store_no]],Stores[store_no],0))</f>
        <v>200100</v>
      </c>
      <c r="J1238" s="4" t="str">
        <f>INDEX(Departments[dept_name],MATCH(Sales[[#This Row],[dept_no]],Departments[dept_no],0))</f>
        <v>Kids</v>
      </c>
      <c r="K1238" s="4" t="str">
        <f>CONCATENATE(Sales[[#This Row],[region]],Sales[[#This Row],[storetype]])</f>
        <v>3A</v>
      </c>
      <c r="L1238" s="4">
        <f>INDEX(RegionStoreCount[Store Count],MATCH(Sales[[#This Row],[RegionStoretype]],RegionStoreCount[Region/Type],0))</f>
        <v>9</v>
      </c>
      <c r="M1238" s="4">
        <f>AND(Sales[[#This Row],[date]]&lt;=TY_YTDMax,Sales[[#This Row],[date]]&gt;=TY_YTDMin)*Sales[[#This Row],[sales]]</f>
        <v>0</v>
      </c>
      <c r="N1238" s="4">
        <f>AND(Sales[[#This Row],[date]]&lt;=LY_YTDMax,Sales[[#This Row],[date]]&gt;=LY_YTDMin)*Sales[[#This Row],[sales]]</f>
        <v>118232.23709999998</v>
      </c>
      <c r="O1238" s="4">
        <f>AND(Sales[[#This Row],[date]]&gt;=YoY_Min,Sales[[#This Row],[date]]&lt;=TY_YTDMax)*(Sales[[#This Row],[sales]]/Sales[[#This Row],[sqft]])</f>
        <v>0</v>
      </c>
      <c r="P1238" s="4">
        <f>SUMIF(Sales[RegionStoretype],Sales[[#This Row],[RegionStoretype]],Sales[YoY_SSF])/Sales[[#This Row],[Region_TypeCount]]</f>
        <v>53.603836561720975</v>
      </c>
    </row>
    <row r="1239" spans="1:16" x14ac:dyDescent="0.25">
      <c r="A1239" s="1">
        <v>42783</v>
      </c>
      <c r="B1239">
        <v>31</v>
      </c>
      <c r="C1239">
        <v>16</v>
      </c>
      <c r="D1239">
        <v>83368.464099999997</v>
      </c>
      <c r="E1239">
        <f>INDEX(Stores[region],MATCH(Sales[[#This Row],[store_no]],Stores[store_no],0))</f>
        <v>3</v>
      </c>
      <c r="F1239" t="str">
        <f>INDEX(Stores[storetype],MATCH(Sales[[#This Row],[store_no]],Stores[store_no],0))</f>
        <v>A</v>
      </c>
      <c r="G1239" t="str">
        <f>INDEX(Stores[location_city],MATCH(Sales[[#This Row],[store_no]],Stores[store_no],0))</f>
        <v>Rapid City</v>
      </c>
      <c r="H1239" t="str">
        <f>INDEX(Stores[location_state],MATCH(Sales[[#This Row],[store_no]],Stores[store_no],0))</f>
        <v>South Dakota</v>
      </c>
      <c r="I1239">
        <f>INDEX(Stores[sqft],MATCH(Sales[[#This Row],[store_no]],Stores[store_no],0))</f>
        <v>200100</v>
      </c>
      <c r="J1239" s="4" t="str">
        <f>INDEX(Departments[dept_name],MATCH(Sales[[#This Row],[dept_no]],Departments[dept_no],0))</f>
        <v>Outdoors</v>
      </c>
      <c r="K1239" s="4" t="str">
        <f>CONCATENATE(Sales[[#This Row],[region]],Sales[[#This Row],[storetype]])</f>
        <v>3A</v>
      </c>
      <c r="L1239" s="4">
        <f>INDEX(RegionStoreCount[Store Count],MATCH(Sales[[#This Row],[RegionStoretype]],RegionStoreCount[Region/Type],0))</f>
        <v>9</v>
      </c>
      <c r="M1239" s="4">
        <f>AND(Sales[[#This Row],[date]]&lt;=TY_YTDMax,Sales[[#This Row],[date]]&gt;=TY_YTDMin)*Sales[[#This Row],[sales]]</f>
        <v>0</v>
      </c>
      <c r="N1239" s="4">
        <f>AND(Sales[[#This Row],[date]]&lt;=LY_YTDMax,Sales[[#This Row],[date]]&gt;=LY_YTDMin)*Sales[[#This Row],[sales]]</f>
        <v>83368.464099999997</v>
      </c>
      <c r="O1239" s="4">
        <f>AND(Sales[[#This Row],[date]]&gt;=YoY_Min,Sales[[#This Row],[date]]&lt;=TY_YTDMax)*(Sales[[#This Row],[sales]]/Sales[[#This Row],[sqft]])</f>
        <v>0</v>
      </c>
      <c r="P1239" s="4">
        <f>SUMIF(Sales[RegionStoretype],Sales[[#This Row],[RegionStoretype]],Sales[YoY_SSF])/Sales[[#This Row],[Region_TypeCount]]</f>
        <v>53.603836561720975</v>
      </c>
    </row>
    <row r="1240" spans="1:16" x14ac:dyDescent="0.25">
      <c r="A1240" s="1">
        <v>42783</v>
      </c>
      <c r="B1240">
        <v>31</v>
      </c>
      <c r="C1240">
        <v>17</v>
      </c>
      <c r="D1240">
        <v>64242.275899999993</v>
      </c>
      <c r="E1240">
        <f>INDEX(Stores[region],MATCH(Sales[[#This Row],[store_no]],Stores[store_no],0))</f>
        <v>3</v>
      </c>
      <c r="F1240" t="str">
        <f>INDEX(Stores[storetype],MATCH(Sales[[#This Row],[store_no]],Stores[store_no],0))</f>
        <v>A</v>
      </c>
      <c r="G1240" t="str">
        <f>INDEX(Stores[location_city],MATCH(Sales[[#This Row],[store_no]],Stores[store_no],0))</f>
        <v>Rapid City</v>
      </c>
      <c r="H1240" t="str">
        <f>INDEX(Stores[location_state],MATCH(Sales[[#This Row],[store_no]],Stores[store_no],0))</f>
        <v>South Dakota</v>
      </c>
      <c r="I1240">
        <f>INDEX(Stores[sqft],MATCH(Sales[[#This Row],[store_no]],Stores[store_no],0))</f>
        <v>200100</v>
      </c>
      <c r="J1240" s="4" t="str">
        <f>INDEX(Departments[dept_name],MATCH(Sales[[#This Row],[dept_no]],Departments[dept_no],0))</f>
        <v>Shoes</v>
      </c>
      <c r="K1240" s="4" t="str">
        <f>CONCATENATE(Sales[[#This Row],[region]],Sales[[#This Row],[storetype]])</f>
        <v>3A</v>
      </c>
      <c r="L1240" s="4">
        <f>INDEX(RegionStoreCount[Store Count],MATCH(Sales[[#This Row],[RegionStoretype]],RegionStoreCount[Region/Type],0))</f>
        <v>9</v>
      </c>
      <c r="M1240" s="4">
        <f>AND(Sales[[#This Row],[date]]&lt;=TY_YTDMax,Sales[[#This Row],[date]]&gt;=TY_YTDMin)*Sales[[#This Row],[sales]]</f>
        <v>0</v>
      </c>
      <c r="N1240" s="4">
        <f>AND(Sales[[#This Row],[date]]&lt;=LY_YTDMax,Sales[[#This Row],[date]]&gt;=LY_YTDMin)*Sales[[#This Row],[sales]]</f>
        <v>64242.275899999993</v>
      </c>
      <c r="O1240" s="4">
        <f>AND(Sales[[#This Row],[date]]&gt;=YoY_Min,Sales[[#This Row],[date]]&lt;=TY_YTDMax)*(Sales[[#This Row],[sales]]/Sales[[#This Row],[sqft]])</f>
        <v>0</v>
      </c>
      <c r="P1240" s="4">
        <f>SUMIF(Sales[RegionStoretype],Sales[[#This Row],[RegionStoretype]],Sales[YoY_SSF])/Sales[[#This Row],[Region_TypeCount]]</f>
        <v>53.603836561720975</v>
      </c>
    </row>
    <row r="1241" spans="1:16" x14ac:dyDescent="0.25">
      <c r="A1241" s="1">
        <v>42783</v>
      </c>
      <c r="B1241">
        <v>31</v>
      </c>
      <c r="C1241">
        <v>20</v>
      </c>
      <c r="D1241">
        <v>226063.30089999997</v>
      </c>
      <c r="E1241">
        <f>INDEX(Stores[region],MATCH(Sales[[#This Row],[store_no]],Stores[store_no],0))</f>
        <v>3</v>
      </c>
      <c r="F1241" t="str">
        <f>INDEX(Stores[storetype],MATCH(Sales[[#This Row],[store_no]],Stores[store_no],0))</f>
        <v>A</v>
      </c>
      <c r="G1241" t="str">
        <f>INDEX(Stores[location_city],MATCH(Sales[[#This Row],[store_no]],Stores[store_no],0))</f>
        <v>Rapid City</v>
      </c>
      <c r="H1241" t="str">
        <f>INDEX(Stores[location_state],MATCH(Sales[[#This Row],[store_no]],Stores[store_no],0))</f>
        <v>South Dakota</v>
      </c>
      <c r="I1241">
        <f>INDEX(Stores[sqft],MATCH(Sales[[#This Row],[store_no]],Stores[store_no],0))</f>
        <v>200100</v>
      </c>
      <c r="J1241" s="4" t="str">
        <f>INDEX(Departments[dept_name],MATCH(Sales[[#This Row],[dept_no]],Departments[dept_no],0))</f>
        <v>Toys</v>
      </c>
      <c r="K1241" s="4" t="str">
        <f>CONCATENATE(Sales[[#This Row],[region]],Sales[[#This Row],[storetype]])</f>
        <v>3A</v>
      </c>
      <c r="L1241" s="4">
        <f>INDEX(RegionStoreCount[Store Count],MATCH(Sales[[#This Row],[RegionStoretype]],RegionStoreCount[Region/Type],0))</f>
        <v>9</v>
      </c>
      <c r="M1241" s="4">
        <f>AND(Sales[[#This Row],[date]]&lt;=TY_YTDMax,Sales[[#This Row],[date]]&gt;=TY_YTDMin)*Sales[[#This Row],[sales]]</f>
        <v>0</v>
      </c>
      <c r="N1241" s="4">
        <f>AND(Sales[[#This Row],[date]]&lt;=LY_YTDMax,Sales[[#This Row],[date]]&gt;=LY_YTDMin)*Sales[[#This Row],[sales]]</f>
        <v>226063.30089999997</v>
      </c>
      <c r="O1241" s="4">
        <f>AND(Sales[[#This Row],[date]]&gt;=YoY_Min,Sales[[#This Row],[date]]&lt;=TY_YTDMax)*(Sales[[#This Row],[sales]]/Sales[[#This Row],[sqft]])</f>
        <v>0</v>
      </c>
      <c r="P1241" s="4">
        <f>SUMIF(Sales[RegionStoretype],Sales[[#This Row],[RegionStoretype]],Sales[YoY_SSF])/Sales[[#This Row],[Region_TypeCount]]</f>
        <v>53.603836561720975</v>
      </c>
    </row>
    <row r="1242" spans="1:16" x14ac:dyDescent="0.25">
      <c r="A1242" s="1">
        <v>42783</v>
      </c>
      <c r="B1242">
        <v>32</v>
      </c>
      <c r="C1242">
        <v>3</v>
      </c>
      <c r="D1242">
        <v>60079.060799999999</v>
      </c>
      <c r="E1242">
        <f>INDEX(Stores[region],MATCH(Sales[[#This Row],[store_no]],Stores[store_no],0))</f>
        <v>2</v>
      </c>
      <c r="F1242" t="str">
        <f>INDEX(Stores[storetype],MATCH(Sales[[#This Row],[store_no]],Stores[store_no],0))</f>
        <v>A</v>
      </c>
      <c r="G1242" t="str">
        <f>INDEX(Stores[location_city],MATCH(Sales[[#This Row],[store_no]],Stores[store_no],0))</f>
        <v>Western Springs</v>
      </c>
      <c r="H1242" t="str">
        <f>INDEX(Stores[location_state],MATCH(Sales[[#This Row],[store_no]],Stores[store_no],0))</f>
        <v>Illinois</v>
      </c>
      <c r="I1242">
        <f>INDEX(Stores[sqft],MATCH(Sales[[#This Row],[store_no]],Stores[store_no],0))</f>
        <v>118200</v>
      </c>
      <c r="J1242" s="4" t="str">
        <f>INDEX(Departments[dept_name],MATCH(Sales[[#This Row],[dept_no]],Departments[dept_no],0))</f>
        <v>Beauty</v>
      </c>
      <c r="K1242" s="4" t="str">
        <f>CONCATENATE(Sales[[#This Row],[region]],Sales[[#This Row],[storetype]])</f>
        <v>2A</v>
      </c>
      <c r="L1242" s="4">
        <f>INDEX(RegionStoreCount[Store Count],MATCH(Sales[[#This Row],[RegionStoretype]],RegionStoreCount[Region/Type],0))</f>
        <v>5</v>
      </c>
      <c r="M1242" s="4">
        <f>AND(Sales[[#This Row],[date]]&lt;=TY_YTDMax,Sales[[#This Row],[date]]&gt;=TY_YTDMin)*Sales[[#This Row],[sales]]</f>
        <v>0</v>
      </c>
      <c r="N1242" s="4">
        <f>AND(Sales[[#This Row],[date]]&lt;=LY_YTDMax,Sales[[#This Row],[date]]&gt;=LY_YTDMin)*Sales[[#This Row],[sales]]</f>
        <v>60079.060799999999</v>
      </c>
      <c r="O1242" s="4">
        <f>AND(Sales[[#This Row],[date]]&gt;=YoY_Min,Sales[[#This Row],[date]]&lt;=TY_YTDMax)*(Sales[[#This Row],[sales]]/Sales[[#This Row],[sqft]])</f>
        <v>0</v>
      </c>
      <c r="P1242" s="4">
        <f>SUMIF(Sales[RegionStoretype],Sales[[#This Row],[RegionStoretype]],Sales[YoY_SSF])/Sales[[#This Row],[Region_TypeCount]]</f>
        <v>60.052789354368521</v>
      </c>
    </row>
    <row r="1243" spans="1:16" x14ac:dyDescent="0.25">
      <c r="A1243" s="1">
        <v>42783</v>
      </c>
      <c r="B1243">
        <v>32</v>
      </c>
      <c r="C1243">
        <v>17</v>
      </c>
      <c r="D1243">
        <v>41102.550900000002</v>
      </c>
      <c r="E1243">
        <f>INDEX(Stores[region],MATCH(Sales[[#This Row],[store_no]],Stores[store_no],0))</f>
        <v>2</v>
      </c>
      <c r="F1243" t="str">
        <f>INDEX(Stores[storetype],MATCH(Sales[[#This Row],[store_no]],Stores[store_no],0))</f>
        <v>A</v>
      </c>
      <c r="G1243" t="str">
        <f>INDEX(Stores[location_city],MATCH(Sales[[#This Row],[store_no]],Stores[store_no],0))</f>
        <v>Western Springs</v>
      </c>
      <c r="H1243" t="str">
        <f>INDEX(Stores[location_state],MATCH(Sales[[#This Row],[store_no]],Stores[store_no],0))</f>
        <v>Illinois</v>
      </c>
      <c r="I1243">
        <f>INDEX(Stores[sqft],MATCH(Sales[[#This Row],[store_no]],Stores[store_no],0))</f>
        <v>118200</v>
      </c>
      <c r="J1243" s="4" t="str">
        <f>INDEX(Departments[dept_name],MATCH(Sales[[#This Row],[dept_no]],Departments[dept_no],0))</f>
        <v>Shoes</v>
      </c>
      <c r="K1243" s="4" t="str">
        <f>CONCATENATE(Sales[[#This Row],[region]],Sales[[#This Row],[storetype]])</f>
        <v>2A</v>
      </c>
      <c r="L1243" s="4">
        <f>INDEX(RegionStoreCount[Store Count],MATCH(Sales[[#This Row],[RegionStoretype]],RegionStoreCount[Region/Type],0))</f>
        <v>5</v>
      </c>
      <c r="M1243" s="4">
        <f>AND(Sales[[#This Row],[date]]&lt;=TY_YTDMax,Sales[[#This Row],[date]]&gt;=TY_YTDMin)*Sales[[#This Row],[sales]]</f>
        <v>0</v>
      </c>
      <c r="N1243" s="4">
        <f>AND(Sales[[#This Row],[date]]&lt;=LY_YTDMax,Sales[[#This Row],[date]]&gt;=LY_YTDMin)*Sales[[#This Row],[sales]]</f>
        <v>41102.550900000002</v>
      </c>
      <c r="O1243" s="4">
        <f>AND(Sales[[#This Row],[date]]&gt;=YoY_Min,Sales[[#This Row],[date]]&lt;=TY_YTDMax)*(Sales[[#This Row],[sales]]/Sales[[#This Row],[sqft]])</f>
        <v>0</v>
      </c>
      <c r="P1243" s="4">
        <f>SUMIF(Sales[RegionStoretype],Sales[[#This Row],[RegionStoretype]],Sales[YoY_SSF])/Sales[[#This Row],[Region_TypeCount]]</f>
        <v>60.052789354368521</v>
      </c>
    </row>
    <row r="1244" spans="1:16" x14ac:dyDescent="0.25">
      <c r="A1244" s="1">
        <v>42783</v>
      </c>
      <c r="B1244">
        <v>33</v>
      </c>
      <c r="C1244">
        <v>2</v>
      </c>
      <c r="D1244">
        <v>5426.4439000000002</v>
      </c>
      <c r="E1244">
        <f>INDEX(Stores[region],MATCH(Sales[[#This Row],[store_no]],Stores[store_no],0))</f>
        <v>3</v>
      </c>
      <c r="F1244" t="str">
        <f>INDEX(Stores[storetype],MATCH(Sales[[#This Row],[store_no]],Stores[store_no],0))</f>
        <v>A</v>
      </c>
      <c r="G1244" t="str">
        <f>INDEX(Stores[location_city],MATCH(Sales[[#This Row],[store_no]],Stores[store_no],0))</f>
        <v>Omaha</v>
      </c>
      <c r="H1244" t="str">
        <f>INDEX(Stores[location_state],MATCH(Sales[[#This Row],[store_no]],Stores[store_no],0))</f>
        <v>Nebraska</v>
      </c>
      <c r="I1244">
        <f>INDEX(Stores[sqft],MATCH(Sales[[#This Row],[store_no]],Stores[store_no],0))</f>
        <v>40700</v>
      </c>
      <c r="J1244" s="4" t="str">
        <f>INDEX(Departments[dept_name],MATCH(Sales[[#This Row],[dept_no]],Departments[dept_no],0))</f>
        <v>Baby</v>
      </c>
      <c r="K1244" s="4" t="str">
        <f>CONCATENATE(Sales[[#This Row],[region]],Sales[[#This Row],[storetype]])</f>
        <v>3A</v>
      </c>
      <c r="L1244" s="4">
        <f>INDEX(RegionStoreCount[Store Count],MATCH(Sales[[#This Row],[RegionStoretype]],RegionStoreCount[Region/Type],0))</f>
        <v>9</v>
      </c>
      <c r="M1244" s="4">
        <f>AND(Sales[[#This Row],[date]]&lt;=TY_YTDMax,Sales[[#This Row],[date]]&gt;=TY_YTDMin)*Sales[[#This Row],[sales]]</f>
        <v>0</v>
      </c>
      <c r="N1244" s="4">
        <f>AND(Sales[[#This Row],[date]]&lt;=LY_YTDMax,Sales[[#This Row],[date]]&gt;=LY_YTDMin)*Sales[[#This Row],[sales]]</f>
        <v>5426.4439000000002</v>
      </c>
      <c r="O1244" s="4">
        <f>AND(Sales[[#This Row],[date]]&gt;=YoY_Min,Sales[[#This Row],[date]]&lt;=TY_YTDMax)*(Sales[[#This Row],[sales]]/Sales[[#This Row],[sqft]])</f>
        <v>0</v>
      </c>
      <c r="P1244" s="4">
        <f>SUMIF(Sales[RegionStoretype],Sales[[#This Row],[RegionStoretype]],Sales[YoY_SSF])/Sales[[#This Row],[Region_TypeCount]]</f>
        <v>53.603836561720975</v>
      </c>
    </row>
    <row r="1245" spans="1:16" x14ac:dyDescent="0.25">
      <c r="A1245" s="1">
        <v>42783</v>
      </c>
      <c r="B1245">
        <v>33</v>
      </c>
      <c r="C1245">
        <v>3</v>
      </c>
      <c r="D1245">
        <v>149653.91450000001</v>
      </c>
      <c r="E1245">
        <f>INDEX(Stores[region],MATCH(Sales[[#This Row],[store_no]],Stores[store_no],0))</f>
        <v>3</v>
      </c>
      <c r="F1245" t="str">
        <f>INDEX(Stores[storetype],MATCH(Sales[[#This Row],[store_no]],Stores[store_no],0))</f>
        <v>A</v>
      </c>
      <c r="G1245" t="str">
        <f>INDEX(Stores[location_city],MATCH(Sales[[#This Row],[store_no]],Stores[store_no],0))</f>
        <v>Omaha</v>
      </c>
      <c r="H1245" t="str">
        <f>INDEX(Stores[location_state],MATCH(Sales[[#This Row],[store_no]],Stores[store_no],0))</f>
        <v>Nebraska</v>
      </c>
      <c r="I1245">
        <f>INDEX(Stores[sqft],MATCH(Sales[[#This Row],[store_no]],Stores[store_no],0))</f>
        <v>40700</v>
      </c>
      <c r="J1245" s="4" t="str">
        <f>INDEX(Departments[dept_name],MATCH(Sales[[#This Row],[dept_no]],Departments[dept_no],0))</f>
        <v>Beauty</v>
      </c>
      <c r="K1245" s="4" t="str">
        <f>CONCATENATE(Sales[[#This Row],[region]],Sales[[#This Row],[storetype]])</f>
        <v>3A</v>
      </c>
      <c r="L1245" s="4">
        <f>INDEX(RegionStoreCount[Store Count],MATCH(Sales[[#This Row],[RegionStoretype]],RegionStoreCount[Region/Type],0))</f>
        <v>9</v>
      </c>
      <c r="M1245" s="4">
        <f>AND(Sales[[#This Row],[date]]&lt;=TY_YTDMax,Sales[[#This Row],[date]]&gt;=TY_YTDMin)*Sales[[#This Row],[sales]]</f>
        <v>0</v>
      </c>
      <c r="N1245" s="4">
        <f>AND(Sales[[#This Row],[date]]&lt;=LY_YTDMax,Sales[[#This Row],[date]]&gt;=LY_YTDMin)*Sales[[#This Row],[sales]]</f>
        <v>149653.91450000001</v>
      </c>
      <c r="O1245" s="4">
        <f>AND(Sales[[#This Row],[date]]&gt;=YoY_Min,Sales[[#This Row],[date]]&lt;=TY_YTDMax)*(Sales[[#This Row],[sales]]/Sales[[#This Row],[sqft]])</f>
        <v>0</v>
      </c>
      <c r="P1245" s="4">
        <f>SUMIF(Sales[RegionStoretype],Sales[[#This Row],[RegionStoretype]],Sales[YoY_SSF])/Sales[[#This Row],[Region_TypeCount]]</f>
        <v>53.603836561720975</v>
      </c>
    </row>
    <row r="1246" spans="1:16" x14ac:dyDescent="0.25">
      <c r="A1246" s="1">
        <v>42783</v>
      </c>
      <c r="B1246">
        <v>33</v>
      </c>
      <c r="C1246">
        <v>5</v>
      </c>
      <c r="D1246">
        <v>118712.3541</v>
      </c>
      <c r="E1246">
        <f>INDEX(Stores[region],MATCH(Sales[[#This Row],[store_no]],Stores[store_no],0))</f>
        <v>3</v>
      </c>
      <c r="F1246" t="str">
        <f>INDEX(Stores[storetype],MATCH(Sales[[#This Row],[store_no]],Stores[store_no],0))</f>
        <v>A</v>
      </c>
      <c r="G1246" t="str">
        <f>INDEX(Stores[location_city],MATCH(Sales[[#This Row],[store_no]],Stores[store_no],0))</f>
        <v>Omaha</v>
      </c>
      <c r="H1246" t="str">
        <f>INDEX(Stores[location_state],MATCH(Sales[[#This Row],[store_no]],Stores[store_no],0))</f>
        <v>Nebraska</v>
      </c>
      <c r="I1246">
        <f>INDEX(Stores[sqft],MATCH(Sales[[#This Row],[store_no]],Stores[store_no],0))</f>
        <v>40700</v>
      </c>
      <c r="J1246" s="4" t="str">
        <f>INDEX(Departments[dept_name],MATCH(Sales[[#This Row],[dept_no]],Departments[dept_no],0))</f>
        <v>Clothing</v>
      </c>
      <c r="K1246" s="4" t="str">
        <f>CONCATENATE(Sales[[#This Row],[region]],Sales[[#This Row],[storetype]])</f>
        <v>3A</v>
      </c>
      <c r="L1246" s="4">
        <f>INDEX(RegionStoreCount[Store Count],MATCH(Sales[[#This Row],[RegionStoretype]],RegionStoreCount[Region/Type],0))</f>
        <v>9</v>
      </c>
      <c r="M1246" s="4">
        <f>AND(Sales[[#This Row],[date]]&lt;=TY_YTDMax,Sales[[#This Row],[date]]&gt;=TY_YTDMin)*Sales[[#This Row],[sales]]</f>
        <v>0</v>
      </c>
      <c r="N1246" s="4">
        <f>AND(Sales[[#This Row],[date]]&lt;=LY_YTDMax,Sales[[#This Row],[date]]&gt;=LY_YTDMin)*Sales[[#This Row],[sales]]</f>
        <v>118712.3541</v>
      </c>
      <c r="O1246" s="4">
        <f>AND(Sales[[#This Row],[date]]&gt;=YoY_Min,Sales[[#This Row],[date]]&lt;=TY_YTDMax)*(Sales[[#This Row],[sales]]/Sales[[#This Row],[sqft]])</f>
        <v>0</v>
      </c>
      <c r="P1246" s="4">
        <f>SUMIF(Sales[RegionStoretype],Sales[[#This Row],[RegionStoretype]],Sales[YoY_SSF])/Sales[[#This Row],[Region_TypeCount]]</f>
        <v>53.603836561720975</v>
      </c>
    </row>
    <row r="1247" spans="1:16" x14ac:dyDescent="0.25">
      <c r="A1247" s="1">
        <v>42783</v>
      </c>
      <c r="B1247">
        <v>34</v>
      </c>
      <c r="C1247">
        <v>10</v>
      </c>
      <c r="D1247">
        <v>16931.953700000002</v>
      </c>
      <c r="E1247">
        <f>INDEX(Stores[region],MATCH(Sales[[#This Row],[store_no]],Stores[store_no],0))</f>
        <v>1</v>
      </c>
      <c r="F1247" t="str">
        <f>INDEX(Stores[storetype],MATCH(Sales[[#This Row],[store_no]],Stores[store_no],0))</f>
        <v>A</v>
      </c>
      <c r="G1247" t="str">
        <f>INDEX(Stores[location_city],MATCH(Sales[[#This Row],[store_no]],Stores[store_no],0))</f>
        <v>Toledo</v>
      </c>
      <c r="H1247" t="str">
        <f>INDEX(Stores[location_state],MATCH(Sales[[#This Row],[store_no]],Stores[store_no],0))</f>
        <v>Ohio</v>
      </c>
      <c r="I1247">
        <f>INDEX(Stores[sqft],MATCH(Sales[[#This Row],[store_no]],Stores[store_no],0))</f>
        <v>207900</v>
      </c>
      <c r="J1247" s="4" t="str">
        <f>INDEX(Departments[dept_name],MATCH(Sales[[#This Row],[dept_no]],Departments[dept_no],0))</f>
        <v>Health</v>
      </c>
      <c r="K1247" s="4" t="str">
        <f>CONCATENATE(Sales[[#This Row],[region]],Sales[[#This Row],[storetype]])</f>
        <v>1A</v>
      </c>
      <c r="L1247" s="4">
        <f>INDEX(RegionStoreCount[Store Count],MATCH(Sales[[#This Row],[RegionStoretype]],RegionStoreCount[Region/Type],0))</f>
        <v>5</v>
      </c>
      <c r="M1247" s="4">
        <f>AND(Sales[[#This Row],[date]]&lt;=TY_YTDMax,Sales[[#This Row],[date]]&gt;=TY_YTDMin)*Sales[[#This Row],[sales]]</f>
        <v>0</v>
      </c>
      <c r="N1247" s="4">
        <f>AND(Sales[[#This Row],[date]]&lt;=LY_YTDMax,Sales[[#This Row],[date]]&gt;=LY_YTDMin)*Sales[[#This Row],[sales]]</f>
        <v>16931.953700000002</v>
      </c>
      <c r="O1247" s="4">
        <f>AND(Sales[[#This Row],[date]]&gt;=YoY_Min,Sales[[#This Row],[date]]&lt;=TY_YTDMax)*(Sales[[#This Row],[sales]]/Sales[[#This Row],[sqft]])</f>
        <v>0</v>
      </c>
      <c r="P1247" s="4">
        <f>SUMIF(Sales[RegionStoretype],Sales[[#This Row],[RegionStoretype]],Sales[YoY_SSF])/Sales[[#This Row],[Region_TypeCount]]</f>
        <v>59.469551530910678</v>
      </c>
    </row>
    <row r="1248" spans="1:16" x14ac:dyDescent="0.25">
      <c r="A1248" s="1">
        <v>42783</v>
      </c>
      <c r="B1248">
        <v>34</v>
      </c>
      <c r="C1248">
        <v>14</v>
      </c>
      <c r="D1248">
        <v>92279.608700000012</v>
      </c>
      <c r="E1248">
        <f>INDEX(Stores[region],MATCH(Sales[[#This Row],[store_no]],Stores[store_no],0))</f>
        <v>1</v>
      </c>
      <c r="F1248" t="str">
        <f>INDEX(Stores[storetype],MATCH(Sales[[#This Row],[store_no]],Stores[store_no],0))</f>
        <v>A</v>
      </c>
      <c r="G1248" t="str">
        <f>INDEX(Stores[location_city],MATCH(Sales[[#This Row],[store_no]],Stores[store_no],0))</f>
        <v>Toledo</v>
      </c>
      <c r="H1248" t="str">
        <f>INDEX(Stores[location_state],MATCH(Sales[[#This Row],[store_no]],Stores[store_no],0))</f>
        <v>Ohio</v>
      </c>
      <c r="I1248">
        <f>INDEX(Stores[sqft],MATCH(Sales[[#This Row],[store_no]],Stores[store_no],0))</f>
        <v>207900</v>
      </c>
      <c r="J1248" s="4" t="str">
        <f>INDEX(Departments[dept_name],MATCH(Sales[[#This Row],[dept_no]],Departments[dept_no],0))</f>
        <v>Movies</v>
      </c>
      <c r="K1248" s="4" t="str">
        <f>CONCATENATE(Sales[[#This Row],[region]],Sales[[#This Row],[storetype]])</f>
        <v>1A</v>
      </c>
      <c r="L1248" s="4">
        <f>INDEX(RegionStoreCount[Store Count],MATCH(Sales[[#This Row],[RegionStoretype]],RegionStoreCount[Region/Type],0))</f>
        <v>5</v>
      </c>
      <c r="M1248" s="4">
        <f>AND(Sales[[#This Row],[date]]&lt;=TY_YTDMax,Sales[[#This Row],[date]]&gt;=TY_YTDMin)*Sales[[#This Row],[sales]]</f>
        <v>0</v>
      </c>
      <c r="N1248" s="4">
        <f>AND(Sales[[#This Row],[date]]&lt;=LY_YTDMax,Sales[[#This Row],[date]]&gt;=LY_YTDMin)*Sales[[#This Row],[sales]]</f>
        <v>92279.608700000012</v>
      </c>
      <c r="O1248" s="4">
        <f>AND(Sales[[#This Row],[date]]&gt;=YoY_Min,Sales[[#This Row],[date]]&lt;=TY_YTDMax)*(Sales[[#This Row],[sales]]/Sales[[#This Row],[sqft]])</f>
        <v>0</v>
      </c>
      <c r="P1248" s="4">
        <f>SUMIF(Sales[RegionStoretype],Sales[[#This Row],[RegionStoretype]],Sales[YoY_SSF])/Sales[[#This Row],[Region_TypeCount]]</f>
        <v>59.469551530910678</v>
      </c>
    </row>
    <row r="1249" spans="1:16" x14ac:dyDescent="0.25">
      <c r="A1249" s="1">
        <v>42783</v>
      </c>
      <c r="B1249">
        <v>34</v>
      </c>
      <c r="C1249">
        <v>15</v>
      </c>
      <c r="D1249">
        <v>1526.5565000000001</v>
      </c>
      <c r="E1249">
        <f>INDEX(Stores[region],MATCH(Sales[[#This Row],[store_no]],Stores[store_no],0))</f>
        <v>1</v>
      </c>
      <c r="F1249" t="str">
        <f>INDEX(Stores[storetype],MATCH(Sales[[#This Row],[store_no]],Stores[store_no],0))</f>
        <v>A</v>
      </c>
      <c r="G1249" t="str">
        <f>INDEX(Stores[location_city],MATCH(Sales[[#This Row],[store_no]],Stores[store_no],0))</f>
        <v>Toledo</v>
      </c>
      <c r="H1249" t="str">
        <f>INDEX(Stores[location_state],MATCH(Sales[[#This Row],[store_no]],Stores[store_no],0))</f>
        <v>Ohio</v>
      </c>
      <c r="I1249">
        <f>INDEX(Stores[sqft],MATCH(Sales[[#This Row],[store_no]],Stores[store_no],0))</f>
        <v>207900</v>
      </c>
      <c r="J1249" s="4" t="str">
        <f>INDEX(Departments[dept_name],MATCH(Sales[[#This Row],[dept_no]],Departments[dept_no],0))</f>
        <v>Music</v>
      </c>
      <c r="K1249" s="4" t="str">
        <f>CONCATENATE(Sales[[#This Row],[region]],Sales[[#This Row],[storetype]])</f>
        <v>1A</v>
      </c>
      <c r="L1249" s="4">
        <f>INDEX(RegionStoreCount[Store Count],MATCH(Sales[[#This Row],[RegionStoretype]],RegionStoreCount[Region/Type],0))</f>
        <v>5</v>
      </c>
      <c r="M1249" s="4">
        <f>AND(Sales[[#This Row],[date]]&lt;=TY_YTDMax,Sales[[#This Row],[date]]&gt;=TY_YTDMin)*Sales[[#This Row],[sales]]</f>
        <v>0</v>
      </c>
      <c r="N1249" s="4">
        <f>AND(Sales[[#This Row],[date]]&lt;=LY_YTDMax,Sales[[#This Row],[date]]&gt;=LY_YTDMin)*Sales[[#This Row],[sales]]</f>
        <v>1526.5565000000001</v>
      </c>
      <c r="O1249" s="4">
        <f>AND(Sales[[#This Row],[date]]&gt;=YoY_Min,Sales[[#This Row],[date]]&lt;=TY_YTDMax)*(Sales[[#This Row],[sales]]/Sales[[#This Row],[sqft]])</f>
        <v>0</v>
      </c>
      <c r="P1249" s="4">
        <f>SUMIF(Sales[RegionStoretype],Sales[[#This Row],[RegionStoretype]],Sales[YoY_SSF])/Sales[[#This Row],[Region_TypeCount]]</f>
        <v>59.469551530910678</v>
      </c>
    </row>
    <row r="1250" spans="1:16" x14ac:dyDescent="0.25">
      <c r="A1250" s="1">
        <v>42783</v>
      </c>
      <c r="B1250">
        <v>35</v>
      </c>
      <c r="C1250">
        <v>5</v>
      </c>
      <c r="D1250">
        <v>29130.017100000001</v>
      </c>
      <c r="E1250">
        <f>INDEX(Stores[region],MATCH(Sales[[#This Row],[store_no]],Stores[store_no],0))</f>
        <v>3</v>
      </c>
      <c r="F1250" t="str">
        <f>INDEX(Stores[storetype],MATCH(Sales[[#This Row],[store_no]],Stores[store_no],0))</f>
        <v>C</v>
      </c>
      <c r="G1250" t="str">
        <f>INDEX(Stores[location_city],MATCH(Sales[[#This Row],[store_no]],Stores[store_no],0))</f>
        <v>Wichita</v>
      </c>
      <c r="H1250" t="str">
        <f>INDEX(Stores[location_state],MATCH(Sales[[#This Row],[store_no]],Stores[store_no],0))</f>
        <v>Kansas</v>
      </c>
      <c r="I1250">
        <f>INDEX(Stores[sqft],MATCH(Sales[[#This Row],[store_no]],Stores[store_no],0))</f>
        <v>72800</v>
      </c>
      <c r="J1250" s="4" t="str">
        <f>INDEX(Departments[dept_name],MATCH(Sales[[#This Row],[dept_no]],Departments[dept_no],0))</f>
        <v>Clothing</v>
      </c>
      <c r="K1250" s="4" t="str">
        <f>CONCATENATE(Sales[[#This Row],[region]],Sales[[#This Row],[storetype]])</f>
        <v>3C</v>
      </c>
      <c r="L1250" s="4">
        <f>INDEX(RegionStoreCount[Store Count],MATCH(Sales[[#This Row],[RegionStoretype]],RegionStoreCount[Region/Type],0))</f>
        <v>2</v>
      </c>
      <c r="M1250" s="4">
        <f>AND(Sales[[#This Row],[date]]&lt;=TY_YTDMax,Sales[[#This Row],[date]]&gt;=TY_YTDMin)*Sales[[#This Row],[sales]]</f>
        <v>0</v>
      </c>
      <c r="N1250" s="4">
        <f>AND(Sales[[#This Row],[date]]&lt;=LY_YTDMax,Sales[[#This Row],[date]]&gt;=LY_YTDMin)*Sales[[#This Row],[sales]]</f>
        <v>29130.017100000001</v>
      </c>
      <c r="O1250" s="4">
        <f>AND(Sales[[#This Row],[date]]&gt;=YoY_Min,Sales[[#This Row],[date]]&lt;=TY_YTDMax)*(Sales[[#This Row],[sales]]/Sales[[#This Row],[sqft]])</f>
        <v>0</v>
      </c>
      <c r="P1250" s="4">
        <f>SUMIF(Sales[RegionStoretype],Sales[[#This Row],[RegionStoretype]],Sales[YoY_SSF])/Sales[[#This Row],[Region_TypeCount]]</f>
        <v>47.561479460925746</v>
      </c>
    </row>
    <row r="1251" spans="1:16" x14ac:dyDescent="0.25">
      <c r="A1251" s="1">
        <v>42783</v>
      </c>
      <c r="B1251">
        <v>35</v>
      </c>
      <c r="C1251">
        <v>9</v>
      </c>
      <c r="D1251">
        <v>16723.779399999999</v>
      </c>
      <c r="E1251">
        <f>INDEX(Stores[region],MATCH(Sales[[#This Row],[store_no]],Stores[store_no],0))</f>
        <v>3</v>
      </c>
      <c r="F1251" t="str">
        <f>INDEX(Stores[storetype],MATCH(Sales[[#This Row],[store_no]],Stores[store_no],0))</f>
        <v>C</v>
      </c>
      <c r="G1251" t="str">
        <f>INDEX(Stores[location_city],MATCH(Sales[[#This Row],[store_no]],Stores[store_no],0))</f>
        <v>Wichita</v>
      </c>
      <c r="H1251" t="str">
        <f>INDEX(Stores[location_state],MATCH(Sales[[#This Row],[store_no]],Stores[store_no],0))</f>
        <v>Kansas</v>
      </c>
      <c r="I1251">
        <f>INDEX(Stores[sqft],MATCH(Sales[[#This Row],[store_no]],Stores[store_no],0))</f>
        <v>72800</v>
      </c>
      <c r="J1251" s="4" t="str">
        <f>INDEX(Departments[dept_name],MATCH(Sales[[#This Row],[dept_no]],Departments[dept_no],0))</f>
        <v>Garden</v>
      </c>
      <c r="K1251" s="4" t="str">
        <f>CONCATENATE(Sales[[#This Row],[region]],Sales[[#This Row],[storetype]])</f>
        <v>3C</v>
      </c>
      <c r="L1251" s="4">
        <f>INDEX(RegionStoreCount[Store Count],MATCH(Sales[[#This Row],[RegionStoretype]],RegionStoreCount[Region/Type],0))</f>
        <v>2</v>
      </c>
      <c r="M1251" s="4">
        <f>AND(Sales[[#This Row],[date]]&lt;=TY_YTDMax,Sales[[#This Row],[date]]&gt;=TY_YTDMin)*Sales[[#This Row],[sales]]</f>
        <v>0</v>
      </c>
      <c r="N1251" s="4">
        <f>AND(Sales[[#This Row],[date]]&lt;=LY_YTDMax,Sales[[#This Row],[date]]&gt;=LY_YTDMin)*Sales[[#This Row],[sales]]</f>
        <v>16723.779399999999</v>
      </c>
      <c r="O1251" s="4">
        <f>AND(Sales[[#This Row],[date]]&gt;=YoY_Min,Sales[[#This Row],[date]]&lt;=TY_YTDMax)*(Sales[[#This Row],[sales]]/Sales[[#This Row],[sqft]])</f>
        <v>0</v>
      </c>
      <c r="P1251" s="4">
        <f>SUMIF(Sales[RegionStoretype],Sales[[#This Row],[RegionStoretype]],Sales[YoY_SSF])/Sales[[#This Row],[Region_TypeCount]]</f>
        <v>47.561479460925746</v>
      </c>
    </row>
    <row r="1252" spans="1:16" x14ac:dyDescent="0.25">
      <c r="A1252" s="1">
        <v>42783</v>
      </c>
      <c r="B1252">
        <v>35</v>
      </c>
      <c r="C1252">
        <v>12</v>
      </c>
      <c r="D1252">
        <v>48286.6875</v>
      </c>
      <c r="E1252">
        <f>INDEX(Stores[region],MATCH(Sales[[#This Row],[store_no]],Stores[store_no],0))</f>
        <v>3</v>
      </c>
      <c r="F1252" t="str">
        <f>INDEX(Stores[storetype],MATCH(Sales[[#This Row],[store_no]],Stores[store_no],0))</f>
        <v>C</v>
      </c>
      <c r="G1252" t="str">
        <f>INDEX(Stores[location_city],MATCH(Sales[[#This Row],[store_no]],Stores[store_no],0))</f>
        <v>Wichita</v>
      </c>
      <c r="H1252" t="str">
        <f>INDEX(Stores[location_state],MATCH(Sales[[#This Row],[store_no]],Stores[store_no],0))</f>
        <v>Kansas</v>
      </c>
      <c r="I1252">
        <f>INDEX(Stores[sqft],MATCH(Sales[[#This Row],[store_no]],Stores[store_no],0))</f>
        <v>72800</v>
      </c>
      <c r="J1252" s="4" t="str">
        <f>INDEX(Departments[dept_name],MATCH(Sales[[#This Row],[dept_no]],Departments[dept_no],0))</f>
        <v>Jewelery</v>
      </c>
      <c r="K1252" s="4" t="str">
        <f>CONCATENATE(Sales[[#This Row],[region]],Sales[[#This Row],[storetype]])</f>
        <v>3C</v>
      </c>
      <c r="L1252" s="4">
        <f>INDEX(RegionStoreCount[Store Count],MATCH(Sales[[#This Row],[RegionStoretype]],RegionStoreCount[Region/Type],0))</f>
        <v>2</v>
      </c>
      <c r="M1252" s="4">
        <f>AND(Sales[[#This Row],[date]]&lt;=TY_YTDMax,Sales[[#This Row],[date]]&gt;=TY_YTDMin)*Sales[[#This Row],[sales]]</f>
        <v>0</v>
      </c>
      <c r="N1252" s="4">
        <f>AND(Sales[[#This Row],[date]]&lt;=LY_YTDMax,Sales[[#This Row],[date]]&gt;=LY_YTDMin)*Sales[[#This Row],[sales]]</f>
        <v>48286.6875</v>
      </c>
      <c r="O1252" s="4">
        <f>AND(Sales[[#This Row],[date]]&gt;=YoY_Min,Sales[[#This Row],[date]]&lt;=TY_YTDMax)*(Sales[[#This Row],[sales]]/Sales[[#This Row],[sqft]])</f>
        <v>0</v>
      </c>
      <c r="P1252" s="4">
        <f>SUMIF(Sales[RegionStoretype],Sales[[#This Row],[RegionStoretype]],Sales[YoY_SSF])/Sales[[#This Row],[Region_TypeCount]]</f>
        <v>47.561479460925746</v>
      </c>
    </row>
    <row r="1253" spans="1:16" x14ac:dyDescent="0.25">
      <c r="A1253" s="1">
        <v>42783</v>
      </c>
      <c r="B1253">
        <v>35</v>
      </c>
      <c r="C1253">
        <v>15</v>
      </c>
      <c r="D1253">
        <v>232.92310000000001</v>
      </c>
      <c r="E1253">
        <f>INDEX(Stores[region],MATCH(Sales[[#This Row],[store_no]],Stores[store_no],0))</f>
        <v>3</v>
      </c>
      <c r="F1253" t="str">
        <f>INDEX(Stores[storetype],MATCH(Sales[[#This Row],[store_no]],Stores[store_no],0))</f>
        <v>C</v>
      </c>
      <c r="G1253" t="str">
        <f>INDEX(Stores[location_city],MATCH(Sales[[#This Row],[store_no]],Stores[store_no],0))</f>
        <v>Wichita</v>
      </c>
      <c r="H1253" t="str">
        <f>INDEX(Stores[location_state],MATCH(Sales[[#This Row],[store_no]],Stores[store_no],0))</f>
        <v>Kansas</v>
      </c>
      <c r="I1253">
        <f>INDEX(Stores[sqft],MATCH(Sales[[#This Row],[store_no]],Stores[store_no],0))</f>
        <v>72800</v>
      </c>
      <c r="J1253" s="4" t="str">
        <f>INDEX(Departments[dept_name],MATCH(Sales[[#This Row],[dept_no]],Departments[dept_no],0))</f>
        <v>Music</v>
      </c>
      <c r="K1253" s="4" t="str">
        <f>CONCATENATE(Sales[[#This Row],[region]],Sales[[#This Row],[storetype]])</f>
        <v>3C</v>
      </c>
      <c r="L1253" s="4">
        <f>INDEX(RegionStoreCount[Store Count],MATCH(Sales[[#This Row],[RegionStoretype]],RegionStoreCount[Region/Type],0))</f>
        <v>2</v>
      </c>
      <c r="M1253" s="4">
        <f>AND(Sales[[#This Row],[date]]&lt;=TY_YTDMax,Sales[[#This Row],[date]]&gt;=TY_YTDMin)*Sales[[#This Row],[sales]]</f>
        <v>0</v>
      </c>
      <c r="N1253" s="4">
        <f>AND(Sales[[#This Row],[date]]&lt;=LY_YTDMax,Sales[[#This Row],[date]]&gt;=LY_YTDMin)*Sales[[#This Row],[sales]]</f>
        <v>232.92310000000001</v>
      </c>
      <c r="O1253" s="4">
        <f>AND(Sales[[#This Row],[date]]&gt;=YoY_Min,Sales[[#This Row],[date]]&lt;=TY_YTDMax)*(Sales[[#This Row],[sales]]/Sales[[#This Row],[sqft]])</f>
        <v>0</v>
      </c>
      <c r="P1253" s="4">
        <f>SUMIF(Sales[RegionStoretype],Sales[[#This Row],[RegionStoretype]],Sales[YoY_SSF])/Sales[[#This Row],[Region_TypeCount]]</f>
        <v>47.561479460925746</v>
      </c>
    </row>
    <row r="1254" spans="1:16" x14ac:dyDescent="0.25">
      <c r="A1254" s="1">
        <v>42783</v>
      </c>
      <c r="B1254">
        <v>35</v>
      </c>
      <c r="C1254">
        <v>20</v>
      </c>
      <c r="D1254">
        <v>17256.816200000001</v>
      </c>
      <c r="E1254">
        <f>INDEX(Stores[region],MATCH(Sales[[#This Row],[store_no]],Stores[store_no],0))</f>
        <v>3</v>
      </c>
      <c r="F1254" t="str">
        <f>INDEX(Stores[storetype],MATCH(Sales[[#This Row],[store_no]],Stores[store_no],0))</f>
        <v>C</v>
      </c>
      <c r="G1254" t="str">
        <f>INDEX(Stores[location_city],MATCH(Sales[[#This Row],[store_no]],Stores[store_no],0))</f>
        <v>Wichita</v>
      </c>
      <c r="H1254" t="str">
        <f>INDEX(Stores[location_state],MATCH(Sales[[#This Row],[store_no]],Stores[store_no],0))</f>
        <v>Kansas</v>
      </c>
      <c r="I1254">
        <f>INDEX(Stores[sqft],MATCH(Sales[[#This Row],[store_no]],Stores[store_no],0))</f>
        <v>72800</v>
      </c>
      <c r="J1254" s="4" t="str">
        <f>INDEX(Departments[dept_name],MATCH(Sales[[#This Row],[dept_no]],Departments[dept_no],0))</f>
        <v>Toys</v>
      </c>
      <c r="K1254" s="4" t="str">
        <f>CONCATENATE(Sales[[#This Row],[region]],Sales[[#This Row],[storetype]])</f>
        <v>3C</v>
      </c>
      <c r="L1254" s="4">
        <f>INDEX(RegionStoreCount[Store Count],MATCH(Sales[[#This Row],[RegionStoretype]],RegionStoreCount[Region/Type],0))</f>
        <v>2</v>
      </c>
      <c r="M1254" s="4">
        <f>AND(Sales[[#This Row],[date]]&lt;=TY_YTDMax,Sales[[#This Row],[date]]&gt;=TY_YTDMin)*Sales[[#This Row],[sales]]</f>
        <v>0</v>
      </c>
      <c r="N1254" s="4">
        <f>AND(Sales[[#This Row],[date]]&lt;=LY_YTDMax,Sales[[#This Row],[date]]&gt;=LY_YTDMin)*Sales[[#This Row],[sales]]</f>
        <v>17256.816200000001</v>
      </c>
      <c r="O1254" s="4">
        <f>AND(Sales[[#This Row],[date]]&gt;=YoY_Min,Sales[[#This Row],[date]]&lt;=TY_YTDMax)*(Sales[[#This Row],[sales]]/Sales[[#This Row],[sqft]])</f>
        <v>0</v>
      </c>
      <c r="P1254" s="4">
        <f>SUMIF(Sales[RegionStoretype],Sales[[#This Row],[RegionStoretype]],Sales[YoY_SSF])/Sales[[#This Row],[Region_TypeCount]]</f>
        <v>47.561479460925746</v>
      </c>
    </row>
    <row r="1255" spans="1:16" x14ac:dyDescent="0.25">
      <c r="A1255" s="1">
        <v>42783</v>
      </c>
      <c r="B1255">
        <v>36</v>
      </c>
      <c r="C1255">
        <v>4</v>
      </c>
      <c r="D1255">
        <v>46951.156499999997</v>
      </c>
      <c r="E1255">
        <f>INDEX(Stores[region],MATCH(Sales[[#This Row],[store_no]],Stores[store_no],0))</f>
        <v>2</v>
      </c>
      <c r="F1255" t="str">
        <f>INDEX(Stores[storetype],MATCH(Sales[[#This Row],[store_no]],Stores[store_no],0))</f>
        <v>A</v>
      </c>
      <c r="G1255" t="str">
        <f>INDEX(Stores[location_city],MATCH(Sales[[#This Row],[store_no]],Stores[store_no],0))</f>
        <v>Aurora</v>
      </c>
      <c r="H1255" t="str">
        <f>INDEX(Stores[location_state],MATCH(Sales[[#This Row],[store_no]],Stores[store_no],0))</f>
        <v>Illinois</v>
      </c>
      <c r="I1255">
        <f>INDEX(Stores[sqft],MATCH(Sales[[#This Row],[store_no]],Stores[store_no],0))</f>
        <v>209900</v>
      </c>
      <c r="J1255" s="4" t="str">
        <f>INDEX(Departments[dept_name],MATCH(Sales[[#This Row],[dept_no]],Departments[dept_no],0))</f>
        <v>Books</v>
      </c>
      <c r="K1255" s="4" t="str">
        <f>CONCATENATE(Sales[[#This Row],[region]],Sales[[#This Row],[storetype]])</f>
        <v>2A</v>
      </c>
      <c r="L1255" s="4">
        <f>INDEX(RegionStoreCount[Store Count],MATCH(Sales[[#This Row],[RegionStoretype]],RegionStoreCount[Region/Type],0))</f>
        <v>5</v>
      </c>
      <c r="M1255" s="4">
        <f>AND(Sales[[#This Row],[date]]&lt;=TY_YTDMax,Sales[[#This Row],[date]]&gt;=TY_YTDMin)*Sales[[#This Row],[sales]]</f>
        <v>0</v>
      </c>
      <c r="N1255" s="4">
        <f>AND(Sales[[#This Row],[date]]&lt;=LY_YTDMax,Sales[[#This Row],[date]]&gt;=LY_YTDMin)*Sales[[#This Row],[sales]]</f>
        <v>46951.156499999997</v>
      </c>
      <c r="O1255" s="4">
        <f>AND(Sales[[#This Row],[date]]&gt;=YoY_Min,Sales[[#This Row],[date]]&lt;=TY_YTDMax)*(Sales[[#This Row],[sales]]/Sales[[#This Row],[sqft]])</f>
        <v>0</v>
      </c>
      <c r="P1255" s="4">
        <f>SUMIF(Sales[RegionStoretype],Sales[[#This Row],[RegionStoretype]],Sales[YoY_SSF])/Sales[[#This Row],[Region_TypeCount]]</f>
        <v>60.052789354368521</v>
      </c>
    </row>
    <row r="1256" spans="1:16" x14ac:dyDescent="0.25">
      <c r="A1256" s="1">
        <v>42783</v>
      </c>
      <c r="B1256">
        <v>36</v>
      </c>
      <c r="C1256">
        <v>16</v>
      </c>
      <c r="D1256">
        <v>13574.623299999999</v>
      </c>
      <c r="E1256">
        <f>INDEX(Stores[region],MATCH(Sales[[#This Row],[store_no]],Stores[store_no],0))</f>
        <v>2</v>
      </c>
      <c r="F1256" t="str">
        <f>INDEX(Stores[storetype],MATCH(Sales[[#This Row],[store_no]],Stores[store_no],0))</f>
        <v>A</v>
      </c>
      <c r="G1256" t="str">
        <f>INDEX(Stores[location_city],MATCH(Sales[[#This Row],[store_no]],Stores[store_no],0))</f>
        <v>Aurora</v>
      </c>
      <c r="H1256" t="str">
        <f>INDEX(Stores[location_state],MATCH(Sales[[#This Row],[store_no]],Stores[store_no],0))</f>
        <v>Illinois</v>
      </c>
      <c r="I1256">
        <f>INDEX(Stores[sqft],MATCH(Sales[[#This Row],[store_no]],Stores[store_no],0))</f>
        <v>209900</v>
      </c>
      <c r="J1256" s="4" t="str">
        <f>INDEX(Departments[dept_name],MATCH(Sales[[#This Row],[dept_no]],Departments[dept_no],0))</f>
        <v>Outdoors</v>
      </c>
      <c r="K1256" s="4" t="str">
        <f>CONCATENATE(Sales[[#This Row],[region]],Sales[[#This Row],[storetype]])</f>
        <v>2A</v>
      </c>
      <c r="L1256" s="4">
        <f>INDEX(RegionStoreCount[Store Count],MATCH(Sales[[#This Row],[RegionStoretype]],RegionStoreCount[Region/Type],0))</f>
        <v>5</v>
      </c>
      <c r="M1256" s="4">
        <f>AND(Sales[[#This Row],[date]]&lt;=TY_YTDMax,Sales[[#This Row],[date]]&gt;=TY_YTDMin)*Sales[[#This Row],[sales]]</f>
        <v>0</v>
      </c>
      <c r="N1256" s="4">
        <f>AND(Sales[[#This Row],[date]]&lt;=LY_YTDMax,Sales[[#This Row],[date]]&gt;=LY_YTDMin)*Sales[[#This Row],[sales]]</f>
        <v>13574.623299999999</v>
      </c>
      <c r="O1256" s="4">
        <f>AND(Sales[[#This Row],[date]]&gt;=YoY_Min,Sales[[#This Row],[date]]&lt;=TY_YTDMax)*(Sales[[#This Row],[sales]]/Sales[[#This Row],[sqft]])</f>
        <v>0</v>
      </c>
      <c r="P1256" s="4">
        <f>SUMIF(Sales[RegionStoretype],Sales[[#This Row],[RegionStoretype]],Sales[YoY_SSF])/Sales[[#This Row],[Region_TypeCount]]</f>
        <v>60.052789354368521</v>
      </c>
    </row>
    <row r="1257" spans="1:16" x14ac:dyDescent="0.25">
      <c r="A1257" s="1">
        <v>42783</v>
      </c>
      <c r="B1257">
        <v>36</v>
      </c>
      <c r="C1257">
        <v>17</v>
      </c>
      <c r="D1257">
        <v>116794.77619999999</v>
      </c>
      <c r="E1257">
        <f>INDEX(Stores[region],MATCH(Sales[[#This Row],[store_no]],Stores[store_no],0))</f>
        <v>2</v>
      </c>
      <c r="F1257" t="str">
        <f>INDEX(Stores[storetype],MATCH(Sales[[#This Row],[store_no]],Stores[store_no],0))</f>
        <v>A</v>
      </c>
      <c r="G1257" t="str">
        <f>INDEX(Stores[location_city],MATCH(Sales[[#This Row],[store_no]],Stores[store_no],0))</f>
        <v>Aurora</v>
      </c>
      <c r="H1257" t="str">
        <f>INDEX(Stores[location_state],MATCH(Sales[[#This Row],[store_no]],Stores[store_no],0))</f>
        <v>Illinois</v>
      </c>
      <c r="I1257">
        <f>INDEX(Stores[sqft],MATCH(Sales[[#This Row],[store_no]],Stores[store_no],0))</f>
        <v>209900</v>
      </c>
      <c r="J1257" s="4" t="str">
        <f>INDEX(Departments[dept_name],MATCH(Sales[[#This Row],[dept_no]],Departments[dept_no],0))</f>
        <v>Shoes</v>
      </c>
      <c r="K1257" s="4" t="str">
        <f>CONCATENATE(Sales[[#This Row],[region]],Sales[[#This Row],[storetype]])</f>
        <v>2A</v>
      </c>
      <c r="L1257" s="4">
        <f>INDEX(RegionStoreCount[Store Count],MATCH(Sales[[#This Row],[RegionStoretype]],RegionStoreCount[Region/Type],0))</f>
        <v>5</v>
      </c>
      <c r="M1257" s="4">
        <f>AND(Sales[[#This Row],[date]]&lt;=TY_YTDMax,Sales[[#This Row],[date]]&gt;=TY_YTDMin)*Sales[[#This Row],[sales]]</f>
        <v>0</v>
      </c>
      <c r="N1257" s="4">
        <f>AND(Sales[[#This Row],[date]]&lt;=LY_YTDMax,Sales[[#This Row],[date]]&gt;=LY_YTDMin)*Sales[[#This Row],[sales]]</f>
        <v>116794.77619999999</v>
      </c>
      <c r="O1257" s="4">
        <f>AND(Sales[[#This Row],[date]]&gt;=YoY_Min,Sales[[#This Row],[date]]&lt;=TY_YTDMax)*(Sales[[#This Row],[sales]]/Sales[[#This Row],[sqft]])</f>
        <v>0</v>
      </c>
      <c r="P1257" s="4">
        <f>SUMIF(Sales[RegionStoretype],Sales[[#This Row],[RegionStoretype]],Sales[YoY_SSF])/Sales[[#This Row],[Region_TypeCount]]</f>
        <v>60.052789354368521</v>
      </c>
    </row>
    <row r="1258" spans="1:16" x14ac:dyDescent="0.25">
      <c r="A1258" s="1">
        <v>42783</v>
      </c>
      <c r="B1258">
        <v>36</v>
      </c>
      <c r="C1258">
        <v>18</v>
      </c>
      <c r="D1258">
        <v>33.880000000000003</v>
      </c>
      <c r="E1258">
        <f>INDEX(Stores[region],MATCH(Sales[[#This Row],[store_no]],Stores[store_no],0))</f>
        <v>2</v>
      </c>
      <c r="F1258" t="str">
        <f>INDEX(Stores[storetype],MATCH(Sales[[#This Row],[store_no]],Stores[store_no],0))</f>
        <v>A</v>
      </c>
      <c r="G1258" t="str">
        <f>INDEX(Stores[location_city],MATCH(Sales[[#This Row],[store_no]],Stores[store_no],0))</f>
        <v>Aurora</v>
      </c>
      <c r="H1258" t="str">
        <f>INDEX(Stores[location_state],MATCH(Sales[[#This Row],[store_no]],Stores[store_no],0))</f>
        <v>Illinois</v>
      </c>
      <c r="I1258">
        <f>INDEX(Stores[sqft],MATCH(Sales[[#This Row],[store_no]],Stores[store_no],0))</f>
        <v>209900</v>
      </c>
      <c r="J1258" s="4" t="str">
        <f>INDEX(Departments[dept_name],MATCH(Sales[[#This Row],[dept_no]],Departments[dept_no],0))</f>
        <v>Sports</v>
      </c>
      <c r="K1258" s="4" t="str">
        <f>CONCATENATE(Sales[[#This Row],[region]],Sales[[#This Row],[storetype]])</f>
        <v>2A</v>
      </c>
      <c r="L1258" s="4">
        <f>INDEX(RegionStoreCount[Store Count],MATCH(Sales[[#This Row],[RegionStoretype]],RegionStoreCount[Region/Type],0))</f>
        <v>5</v>
      </c>
      <c r="M1258" s="4">
        <f>AND(Sales[[#This Row],[date]]&lt;=TY_YTDMax,Sales[[#This Row],[date]]&gt;=TY_YTDMin)*Sales[[#This Row],[sales]]</f>
        <v>0</v>
      </c>
      <c r="N1258" s="4">
        <f>AND(Sales[[#This Row],[date]]&lt;=LY_YTDMax,Sales[[#This Row],[date]]&gt;=LY_YTDMin)*Sales[[#This Row],[sales]]</f>
        <v>33.880000000000003</v>
      </c>
      <c r="O1258" s="4">
        <f>AND(Sales[[#This Row],[date]]&gt;=YoY_Min,Sales[[#This Row],[date]]&lt;=TY_YTDMax)*(Sales[[#This Row],[sales]]/Sales[[#This Row],[sqft]])</f>
        <v>0</v>
      </c>
      <c r="P1258" s="4">
        <f>SUMIF(Sales[RegionStoretype],Sales[[#This Row],[RegionStoretype]],Sales[YoY_SSF])/Sales[[#This Row],[Region_TypeCount]]</f>
        <v>60.052789354368521</v>
      </c>
    </row>
    <row r="1259" spans="1:16" x14ac:dyDescent="0.25">
      <c r="A1259" s="1">
        <v>42783</v>
      </c>
      <c r="B1259">
        <v>37</v>
      </c>
      <c r="C1259">
        <v>6</v>
      </c>
      <c r="D1259">
        <v>33891.3367</v>
      </c>
      <c r="E1259">
        <f>INDEX(Stores[region],MATCH(Sales[[#This Row],[store_no]],Stores[store_no],0))</f>
        <v>3</v>
      </c>
      <c r="F1259" t="str">
        <f>INDEX(Stores[storetype],MATCH(Sales[[#This Row],[store_no]],Stores[store_no],0))</f>
        <v>C</v>
      </c>
      <c r="G1259" t="str">
        <f>INDEX(Stores[location_city],MATCH(Sales[[#This Row],[store_no]],Stores[store_no],0))</f>
        <v>Lincoln</v>
      </c>
      <c r="H1259" t="str">
        <f>INDEX(Stores[location_state],MATCH(Sales[[#This Row],[store_no]],Stores[store_no],0))</f>
        <v>Nebraska</v>
      </c>
      <c r="I1259">
        <f>INDEX(Stores[sqft],MATCH(Sales[[#This Row],[store_no]],Stores[store_no],0))</f>
        <v>161300</v>
      </c>
      <c r="J1259" s="4" t="str">
        <f>INDEX(Departments[dept_name],MATCH(Sales[[#This Row],[dept_no]],Departments[dept_no],0))</f>
        <v>Computers</v>
      </c>
      <c r="K1259" s="4" t="str">
        <f>CONCATENATE(Sales[[#This Row],[region]],Sales[[#This Row],[storetype]])</f>
        <v>3C</v>
      </c>
      <c r="L1259" s="4">
        <f>INDEX(RegionStoreCount[Store Count],MATCH(Sales[[#This Row],[RegionStoretype]],RegionStoreCount[Region/Type],0))</f>
        <v>2</v>
      </c>
      <c r="M1259" s="4">
        <f>AND(Sales[[#This Row],[date]]&lt;=TY_YTDMax,Sales[[#This Row],[date]]&gt;=TY_YTDMin)*Sales[[#This Row],[sales]]</f>
        <v>0</v>
      </c>
      <c r="N1259" s="4">
        <f>AND(Sales[[#This Row],[date]]&lt;=LY_YTDMax,Sales[[#This Row],[date]]&gt;=LY_YTDMin)*Sales[[#This Row],[sales]]</f>
        <v>33891.3367</v>
      </c>
      <c r="O1259" s="4">
        <f>AND(Sales[[#This Row],[date]]&gt;=YoY_Min,Sales[[#This Row],[date]]&lt;=TY_YTDMax)*(Sales[[#This Row],[sales]]/Sales[[#This Row],[sqft]])</f>
        <v>0</v>
      </c>
      <c r="P1259" s="4">
        <f>SUMIF(Sales[RegionStoretype],Sales[[#This Row],[RegionStoretype]],Sales[YoY_SSF])/Sales[[#This Row],[Region_TypeCount]]</f>
        <v>47.561479460925746</v>
      </c>
    </row>
    <row r="1260" spans="1:16" x14ac:dyDescent="0.25">
      <c r="A1260" s="1">
        <v>42783</v>
      </c>
      <c r="B1260">
        <v>37</v>
      </c>
      <c r="C1260">
        <v>11</v>
      </c>
      <c r="D1260">
        <v>53962.330600000001</v>
      </c>
      <c r="E1260">
        <f>INDEX(Stores[region],MATCH(Sales[[#This Row],[store_no]],Stores[store_no],0))</f>
        <v>3</v>
      </c>
      <c r="F1260" t="str">
        <f>INDEX(Stores[storetype],MATCH(Sales[[#This Row],[store_no]],Stores[store_no],0))</f>
        <v>C</v>
      </c>
      <c r="G1260" t="str">
        <f>INDEX(Stores[location_city],MATCH(Sales[[#This Row],[store_no]],Stores[store_no],0))</f>
        <v>Lincoln</v>
      </c>
      <c r="H1260" t="str">
        <f>INDEX(Stores[location_state],MATCH(Sales[[#This Row],[store_no]],Stores[store_no],0))</f>
        <v>Nebraska</v>
      </c>
      <c r="I1260">
        <f>INDEX(Stores[sqft],MATCH(Sales[[#This Row],[store_no]],Stores[store_no],0))</f>
        <v>161300</v>
      </c>
      <c r="J1260" s="4" t="str">
        <f>INDEX(Departments[dept_name],MATCH(Sales[[#This Row],[dept_no]],Departments[dept_no],0))</f>
        <v>Home</v>
      </c>
      <c r="K1260" s="4" t="str">
        <f>CONCATENATE(Sales[[#This Row],[region]],Sales[[#This Row],[storetype]])</f>
        <v>3C</v>
      </c>
      <c r="L1260" s="4">
        <f>INDEX(RegionStoreCount[Store Count],MATCH(Sales[[#This Row],[RegionStoretype]],RegionStoreCount[Region/Type],0))</f>
        <v>2</v>
      </c>
      <c r="M1260" s="4">
        <f>AND(Sales[[#This Row],[date]]&lt;=TY_YTDMax,Sales[[#This Row],[date]]&gt;=TY_YTDMin)*Sales[[#This Row],[sales]]</f>
        <v>0</v>
      </c>
      <c r="N1260" s="4">
        <f>AND(Sales[[#This Row],[date]]&lt;=LY_YTDMax,Sales[[#This Row],[date]]&gt;=LY_YTDMin)*Sales[[#This Row],[sales]]</f>
        <v>53962.330600000001</v>
      </c>
      <c r="O1260" s="4">
        <f>AND(Sales[[#This Row],[date]]&gt;=YoY_Min,Sales[[#This Row],[date]]&lt;=TY_YTDMax)*(Sales[[#This Row],[sales]]/Sales[[#This Row],[sqft]])</f>
        <v>0</v>
      </c>
      <c r="P1260" s="4">
        <f>SUMIF(Sales[RegionStoretype],Sales[[#This Row],[RegionStoretype]],Sales[YoY_SSF])/Sales[[#This Row],[Region_TypeCount]]</f>
        <v>47.561479460925746</v>
      </c>
    </row>
    <row r="1261" spans="1:16" x14ac:dyDescent="0.25">
      <c r="A1261" s="1">
        <v>42783</v>
      </c>
      <c r="B1261">
        <v>37</v>
      </c>
      <c r="C1261">
        <v>14</v>
      </c>
      <c r="D1261">
        <v>39235.884099999996</v>
      </c>
      <c r="E1261">
        <f>INDEX(Stores[region],MATCH(Sales[[#This Row],[store_no]],Stores[store_no],0))</f>
        <v>3</v>
      </c>
      <c r="F1261" t="str">
        <f>INDEX(Stores[storetype],MATCH(Sales[[#This Row],[store_no]],Stores[store_no],0))</f>
        <v>C</v>
      </c>
      <c r="G1261" t="str">
        <f>INDEX(Stores[location_city],MATCH(Sales[[#This Row],[store_no]],Stores[store_no],0))</f>
        <v>Lincoln</v>
      </c>
      <c r="H1261" t="str">
        <f>INDEX(Stores[location_state],MATCH(Sales[[#This Row],[store_no]],Stores[store_no],0))</f>
        <v>Nebraska</v>
      </c>
      <c r="I1261">
        <f>INDEX(Stores[sqft],MATCH(Sales[[#This Row],[store_no]],Stores[store_no],0))</f>
        <v>161300</v>
      </c>
      <c r="J1261" s="4" t="str">
        <f>INDEX(Departments[dept_name],MATCH(Sales[[#This Row],[dept_no]],Departments[dept_no],0))</f>
        <v>Movies</v>
      </c>
      <c r="K1261" s="4" t="str">
        <f>CONCATENATE(Sales[[#This Row],[region]],Sales[[#This Row],[storetype]])</f>
        <v>3C</v>
      </c>
      <c r="L1261" s="4">
        <f>INDEX(RegionStoreCount[Store Count],MATCH(Sales[[#This Row],[RegionStoretype]],RegionStoreCount[Region/Type],0))</f>
        <v>2</v>
      </c>
      <c r="M1261" s="4">
        <f>AND(Sales[[#This Row],[date]]&lt;=TY_YTDMax,Sales[[#This Row],[date]]&gt;=TY_YTDMin)*Sales[[#This Row],[sales]]</f>
        <v>0</v>
      </c>
      <c r="N1261" s="4">
        <f>AND(Sales[[#This Row],[date]]&lt;=LY_YTDMax,Sales[[#This Row],[date]]&gt;=LY_YTDMin)*Sales[[#This Row],[sales]]</f>
        <v>39235.884099999996</v>
      </c>
      <c r="O1261" s="4">
        <f>AND(Sales[[#This Row],[date]]&gt;=YoY_Min,Sales[[#This Row],[date]]&lt;=TY_YTDMax)*(Sales[[#This Row],[sales]]/Sales[[#This Row],[sqft]])</f>
        <v>0</v>
      </c>
      <c r="P1261" s="4">
        <f>SUMIF(Sales[RegionStoretype],Sales[[#This Row],[RegionStoretype]],Sales[YoY_SSF])/Sales[[#This Row],[Region_TypeCount]]</f>
        <v>47.561479460925746</v>
      </c>
    </row>
    <row r="1262" spans="1:16" x14ac:dyDescent="0.25">
      <c r="A1262" s="1">
        <v>42783</v>
      </c>
      <c r="B1262">
        <v>37</v>
      </c>
      <c r="C1262">
        <v>15</v>
      </c>
      <c r="D1262">
        <v>552.21389999999997</v>
      </c>
      <c r="E1262">
        <f>INDEX(Stores[region],MATCH(Sales[[#This Row],[store_no]],Stores[store_no],0))</f>
        <v>3</v>
      </c>
      <c r="F1262" t="str">
        <f>INDEX(Stores[storetype],MATCH(Sales[[#This Row],[store_no]],Stores[store_no],0))</f>
        <v>C</v>
      </c>
      <c r="G1262" t="str">
        <f>INDEX(Stores[location_city],MATCH(Sales[[#This Row],[store_no]],Stores[store_no],0))</f>
        <v>Lincoln</v>
      </c>
      <c r="H1262" t="str">
        <f>INDEX(Stores[location_state],MATCH(Sales[[#This Row],[store_no]],Stores[store_no],0))</f>
        <v>Nebraska</v>
      </c>
      <c r="I1262">
        <f>INDEX(Stores[sqft],MATCH(Sales[[#This Row],[store_no]],Stores[store_no],0))</f>
        <v>161300</v>
      </c>
      <c r="J1262" s="4" t="str">
        <f>INDEX(Departments[dept_name],MATCH(Sales[[#This Row],[dept_no]],Departments[dept_no],0))</f>
        <v>Music</v>
      </c>
      <c r="K1262" s="4" t="str">
        <f>CONCATENATE(Sales[[#This Row],[region]],Sales[[#This Row],[storetype]])</f>
        <v>3C</v>
      </c>
      <c r="L1262" s="4">
        <f>INDEX(RegionStoreCount[Store Count],MATCH(Sales[[#This Row],[RegionStoretype]],RegionStoreCount[Region/Type],0))</f>
        <v>2</v>
      </c>
      <c r="M1262" s="4">
        <f>AND(Sales[[#This Row],[date]]&lt;=TY_YTDMax,Sales[[#This Row],[date]]&gt;=TY_YTDMin)*Sales[[#This Row],[sales]]</f>
        <v>0</v>
      </c>
      <c r="N1262" s="4">
        <f>AND(Sales[[#This Row],[date]]&lt;=LY_YTDMax,Sales[[#This Row],[date]]&gt;=LY_YTDMin)*Sales[[#This Row],[sales]]</f>
        <v>552.21389999999997</v>
      </c>
      <c r="O1262" s="4">
        <f>AND(Sales[[#This Row],[date]]&gt;=YoY_Min,Sales[[#This Row],[date]]&lt;=TY_YTDMax)*(Sales[[#This Row],[sales]]/Sales[[#This Row],[sqft]])</f>
        <v>0</v>
      </c>
      <c r="P1262" s="4">
        <f>SUMIF(Sales[RegionStoretype],Sales[[#This Row],[RegionStoretype]],Sales[YoY_SSF])/Sales[[#This Row],[Region_TypeCount]]</f>
        <v>47.561479460925746</v>
      </c>
    </row>
    <row r="1263" spans="1:16" x14ac:dyDescent="0.25">
      <c r="A1263" s="1">
        <v>42783</v>
      </c>
      <c r="B1263">
        <v>38</v>
      </c>
      <c r="C1263">
        <v>4</v>
      </c>
      <c r="D1263">
        <v>44569.86</v>
      </c>
      <c r="E1263">
        <f>INDEX(Stores[region],MATCH(Sales[[#This Row],[store_no]],Stores[store_no],0))</f>
        <v>2</v>
      </c>
      <c r="F1263" t="str">
        <f>INDEX(Stores[storetype],MATCH(Sales[[#This Row],[store_no]],Stores[store_no],0))</f>
        <v>C</v>
      </c>
      <c r="G1263" t="str">
        <f>INDEX(Stores[location_city],MATCH(Sales[[#This Row],[store_no]],Stores[store_no],0))</f>
        <v>Hinsdale</v>
      </c>
      <c r="H1263" t="str">
        <f>INDEX(Stores[location_state],MATCH(Sales[[#This Row],[store_no]],Stores[store_no],0))</f>
        <v>Illinois</v>
      </c>
      <c r="I1263">
        <f>INDEX(Stores[sqft],MATCH(Sales[[#This Row],[store_no]],Stores[store_no],0))</f>
        <v>155600</v>
      </c>
      <c r="J1263" s="4" t="str">
        <f>INDEX(Departments[dept_name],MATCH(Sales[[#This Row],[dept_no]],Departments[dept_no],0))</f>
        <v>Books</v>
      </c>
      <c r="K1263" s="4" t="str">
        <f>CONCATENATE(Sales[[#This Row],[region]],Sales[[#This Row],[storetype]])</f>
        <v>2C</v>
      </c>
      <c r="L1263" s="4">
        <f>INDEX(RegionStoreCount[Store Count],MATCH(Sales[[#This Row],[RegionStoretype]],RegionStoreCount[Region/Type],0))</f>
        <v>1</v>
      </c>
      <c r="M1263" s="4">
        <f>AND(Sales[[#This Row],[date]]&lt;=TY_YTDMax,Sales[[#This Row],[date]]&gt;=TY_YTDMin)*Sales[[#This Row],[sales]]</f>
        <v>0</v>
      </c>
      <c r="N1263" s="4">
        <f>AND(Sales[[#This Row],[date]]&lt;=LY_YTDMax,Sales[[#This Row],[date]]&gt;=LY_YTDMin)*Sales[[#This Row],[sales]]</f>
        <v>44569.86</v>
      </c>
      <c r="O1263" s="4">
        <f>AND(Sales[[#This Row],[date]]&gt;=YoY_Min,Sales[[#This Row],[date]]&lt;=TY_YTDMax)*(Sales[[#This Row],[sales]]/Sales[[#This Row],[sqft]])</f>
        <v>0</v>
      </c>
      <c r="P1263" s="4">
        <f>SUMIF(Sales[RegionStoretype],Sales[[#This Row],[RegionStoretype]],Sales[YoY_SSF])/Sales[[#This Row],[Region_TypeCount]]</f>
        <v>44.537621913239086</v>
      </c>
    </row>
    <row r="1264" spans="1:16" x14ac:dyDescent="0.25">
      <c r="A1264" s="1">
        <v>42783</v>
      </c>
      <c r="B1264">
        <v>38</v>
      </c>
      <c r="C1264">
        <v>15</v>
      </c>
      <c r="D1264">
        <v>37871.1414</v>
      </c>
      <c r="E1264">
        <f>INDEX(Stores[region],MATCH(Sales[[#This Row],[store_no]],Stores[store_no],0))</f>
        <v>2</v>
      </c>
      <c r="F1264" t="str">
        <f>INDEX(Stores[storetype],MATCH(Sales[[#This Row],[store_no]],Stores[store_no],0))</f>
        <v>C</v>
      </c>
      <c r="G1264" t="str">
        <f>INDEX(Stores[location_city],MATCH(Sales[[#This Row],[store_no]],Stores[store_no],0))</f>
        <v>Hinsdale</v>
      </c>
      <c r="H1264" t="str">
        <f>INDEX(Stores[location_state],MATCH(Sales[[#This Row],[store_no]],Stores[store_no],0))</f>
        <v>Illinois</v>
      </c>
      <c r="I1264">
        <f>INDEX(Stores[sqft],MATCH(Sales[[#This Row],[store_no]],Stores[store_no],0))</f>
        <v>155600</v>
      </c>
      <c r="J1264" s="4" t="str">
        <f>INDEX(Departments[dept_name],MATCH(Sales[[#This Row],[dept_no]],Departments[dept_no],0))</f>
        <v>Music</v>
      </c>
      <c r="K1264" s="4" t="str">
        <f>CONCATENATE(Sales[[#This Row],[region]],Sales[[#This Row],[storetype]])</f>
        <v>2C</v>
      </c>
      <c r="L1264" s="4">
        <f>INDEX(RegionStoreCount[Store Count],MATCH(Sales[[#This Row],[RegionStoretype]],RegionStoreCount[Region/Type],0))</f>
        <v>1</v>
      </c>
      <c r="M1264" s="4">
        <f>AND(Sales[[#This Row],[date]]&lt;=TY_YTDMax,Sales[[#This Row],[date]]&gt;=TY_YTDMin)*Sales[[#This Row],[sales]]</f>
        <v>0</v>
      </c>
      <c r="N1264" s="4">
        <f>AND(Sales[[#This Row],[date]]&lt;=LY_YTDMax,Sales[[#This Row],[date]]&gt;=LY_YTDMin)*Sales[[#This Row],[sales]]</f>
        <v>37871.1414</v>
      </c>
      <c r="O1264" s="4">
        <f>AND(Sales[[#This Row],[date]]&gt;=YoY_Min,Sales[[#This Row],[date]]&lt;=TY_YTDMax)*(Sales[[#This Row],[sales]]/Sales[[#This Row],[sqft]])</f>
        <v>0</v>
      </c>
      <c r="P1264" s="4">
        <f>SUMIF(Sales[RegionStoretype],Sales[[#This Row],[RegionStoretype]],Sales[YoY_SSF])/Sales[[#This Row],[Region_TypeCount]]</f>
        <v>44.537621913239086</v>
      </c>
    </row>
    <row r="1265" spans="1:16" x14ac:dyDescent="0.25">
      <c r="A1265" s="1">
        <v>42790</v>
      </c>
      <c r="B1265">
        <v>1</v>
      </c>
      <c r="C1265">
        <v>20</v>
      </c>
      <c r="D1265">
        <v>195927.2487</v>
      </c>
      <c r="E1265">
        <f>INDEX(Stores[region],MATCH(Sales[[#This Row],[store_no]],Stores[store_no],0))</f>
        <v>1</v>
      </c>
      <c r="F1265" t="str">
        <f>INDEX(Stores[storetype],MATCH(Sales[[#This Row],[store_no]],Stores[store_no],0))</f>
        <v>A</v>
      </c>
      <c r="G1265" t="str">
        <f>INDEX(Stores[location_city],MATCH(Sales[[#This Row],[store_no]],Stores[store_no],0))</f>
        <v>Ann Arbor</v>
      </c>
      <c r="H1265" t="str">
        <f>INDEX(Stores[location_state],MATCH(Sales[[#This Row],[store_no]],Stores[store_no],0))</f>
        <v>Michigan</v>
      </c>
      <c r="I1265">
        <f>INDEX(Stores[sqft],MATCH(Sales[[#This Row],[store_no]],Stores[store_no],0))</f>
        <v>100600</v>
      </c>
      <c r="J1265" s="4" t="str">
        <f>INDEX(Departments[dept_name],MATCH(Sales[[#This Row],[dept_no]],Departments[dept_no],0))</f>
        <v>Toys</v>
      </c>
      <c r="K1265" s="4" t="str">
        <f>CONCATENATE(Sales[[#This Row],[region]],Sales[[#This Row],[storetype]])</f>
        <v>1A</v>
      </c>
      <c r="L1265" s="4">
        <f>INDEX(RegionStoreCount[Store Count],MATCH(Sales[[#This Row],[RegionStoretype]],RegionStoreCount[Region/Type],0))</f>
        <v>5</v>
      </c>
      <c r="M1265" s="4">
        <f>AND(Sales[[#This Row],[date]]&lt;=TY_YTDMax,Sales[[#This Row],[date]]&gt;=TY_YTDMin)*Sales[[#This Row],[sales]]</f>
        <v>0</v>
      </c>
      <c r="N1265" s="4">
        <f>AND(Sales[[#This Row],[date]]&lt;=LY_YTDMax,Sales[[#This Row],[date]]&gt;=LY_YTDMin)*Sales[[#This Row],[sales]]</f>
        <v>195927.2487</v>
      </c>
      <c r="O1265" s="4">
        <f>AND(Sales[[#This Row],[date]]&gt;=YoY_Min,Sales[[#This Row],[date]]&lt;=TY_YTDMax)*(Sales[[#This Row],[sales]]/Sales[[#This Row],[sqft]])</f>
        <v>0</v>
      </c>
      <c r="P1265" s="4">
        <f>SUMIF(Sales[RegionStoretype],Sales[[#This Row],[RegionStoretype]],Sales[YoY_SSF])/Sales[[#This Row],[Region_TypeCount]]</f>
        <v>59.469551530910678</v>
      </c>
    </row>
    <row r="1266" spans="1:16" x14ac:dyDescent="0.25">
      <c r="A1266" s="1">
        <v>42790</v>
      </c>
      <c r="B1266">
        <v>2</v>
      </c>
      <c r="C1266">
        <v>6</v>
      </c>
      <c r="D1266">
        <v>42373.308199999999</v>
      </c>
      <c r="E1266">
        <f>INDEX(Stores[region],MATCH(Sales[[#This Row],[store_no]],Stores[store_no],0))</f>
        <v>3</v>
      </c>
      <c r="F1266" t="str">
        <f>INDEX(Stores[storetype],MATCH(Sales[[#This Row],[store_no]],Stores[store_no],0))</f>
        <v>A</v>
      </c>
      <c r="G1266" t="str">
        <f>INDEX(Stores[location_city],MATCH(Sales[[#This Row],[store_no]],Stores[store_no],0))</f>
        <v>Minneapolis</v>
      </c>
      <c r="H1266" t="str">
        <f>INDEX(Stores[location_state],MATCH(Sales[[#This Row],[store_no]],Stores[store_no],0))</f>
        <v>Minnesota</v>
      </c>
      <c r="I1266">
        <f>INDEX(Stores[sqft],MATCH(Sales[[#This Row],[store_no]],Stores[store_no],0))</f>
        <v>210400</v>
      </c>
      <c r="J1266" s="4" t="str">
        <f>INDEX(Departments[dept_name],MATCH(Sales[[#This Row],[dept_no]],Departments[dept_no],0))</f>
        <v>Computers</v>
      </c>
      <c r="K1266" s="4" t="str">
        <f>CONCATENATE(Sales[[#This Row],[region]],Sales[[#This Row],[storetype]])</f>
        <v>3A</v>
      </c>
      <c r="L1266" s="4">
        <f>INDEX(RegionStoreCount[Store Count],MATCH(Sales[[#This Row],[RegionStoretype]],RegionStoreCount[Region/Type],0))</f>
        <v>9</v>
      </c>
      <c r="M1266" s="4">
        <f>AND(Sales[[#This Row],[date]]&lt;=TY_YTDMax,Sales[[#This Row],[date]]&gt;=TY_YTDMin)*Sales[[#This Row],[sales]]</f>
        <v>0</v>
      </c>
      <c r="N1266" s="4">
        <f>AND(Sales[[#This Row],[date]]&lt;=LY_YTDMax,Sales[[#This Row],[date]]&gt;=LY_YTDMin)*Sales[[#This Row],[sales]]</f>
        <v>42373.308199999999</v>
      </c>
      <c r="O1266" s="4">
        <f>AND(Sales[[#This Row],[date]]&gt;=YoY_Min,Sales[[#This Row],[date]]&lt;=TY_YTDMax)*(Sales[[#This Row],[sales]]/Sales[[#This Row],[sqft]])</f>
        <v>0</v>
      </c>
      <c r="P1266" s="4">
        <f>SUMIF(Sales[RegionStoretype],Sales[[#This Row],[RegionStoretype]],Sales[YoY_SSF])/Sales[[#This Row],[Region_TypeCount]]</f>
        <v>53.603836561720975</v>
      </c>
    </row>
    <row r="1267" spans="1:16" x14ac:dyDescent="0.25">
      <c r="A1267" s="1">
        <v>42790</v>
      </c>
      <c r="B1267">
        <v>2</v>
      </c>
      <c r="C1267">
        <v>13</v>
      </c>
      <c r="D1267">
        <v>63234.991600000001</v>
      </c>
      <c r="E1267">
        <f>INDEX(Stores[region],MATCH(Sales[[#This Row],[store_no]],Stores[store_no],0))</f>
        <v>3</v>
      </c>
      <c r="F1267" t="str">
        <f>INDEX(Stores[storetype],MATCH(Sales[[#This Row],[store_no]],Stores[store_no],0))</f>
        <v>A</v>
      </c>
      <c r="G1267" t="str">
        <f>INDEX(Stores[location_city],MATCH(Sales[[#This Row],[store_no]],Stores[store_no],0))</f>
        <v>Minneapolis</v>
      </c>
      <c r="H1267" t="str">
        <f>INDEX(Stores[location_state],MATCH(Sales[[#This Row],[store_no]],Stores[store_no],0))</f>
        <v>Minnesota</v>
      </c>
      <c r="I1267">
        <f>INDEX(Stores[sqft],MATCH(Sales[[#This Row],[store_no]],Stores[store_no],0))</f>
        <v>210400</v>
      </c>
      <c r="J1267" s="4" t="str">
        <f>INDEX(Departments[dept_name],MATCH(Sales[[#This Row],[dept_no]],Departments[dept_no],0))</f>
        <v>Kids</v>
      </c>
      <c r="K1267" s="4" t="str">
        <f>CONCATENATE(Sales[[#This Row],[region]],Sales[[#This Row],[storetype]])</f>
        <v>3A</v>
      </c>
      <c r="L1267" s="4">
        <f>INDEX(RegionStoreCount[Store Count],MATCH(Sales[[#This Row],[RegionStoretype]],RegionStoreCount[Region/Type],0))</f>
        <v>9</v>
      </c>
      <c r="M1267" s="4">
        <f>AND(Sales[[#This Row],[date]]&lt;=TY_YTDMax,Sales[[#This Row],[date]]&gt;=TY_YTDMin)*Sales[[#This Row],[sales]]</f>
        <v>0</v>
      </c>
      <c r="N1267" s="4">
        <f>AND(Sales[[#This Row],[date]]&lt;=LY_YTDMax,Sales[[#This Row],[date]]&gt;=LY_YTDMin)*Sales[[#This Row],[sales]]</f>
        <v>63234.991600000001</v>
      </c>
      <c r="O1267" s="4">
        <f>AND(Sales[[#This Row],[date]]&gt;=YoY_Min,Sales[[#This Row],[date]]&lt;=TY_YTDMax)*(Sales[[#This Row],[sales]]/Sales[[#This Row],[sqft]])</f>
        <v>0</v>
      </c>
      <c r="P1267" s="4">
        <f>SUMIF(Sales[RegionStoretype],Sales[[#This Row],[RegionStoretype]],Sales[YoY_SSF])/Sales[[#This Row],[Region_TypeCount]]</f>
        <v>53.603836561720975</v>
      </c>
    </row>
    <row r="1268" spans="1:16" x14ac:dyDescent="0.25">
      <c r="A1268" s="1">
        <v>42790</v>
      </c>
      <c r="B1268">
        <v>3</v>
      </c>
      <c r="C1268">
        <v>14</v>
      </c>
      <c r="D1268">
        <v>65637.623600000006</v>
      </c>
      <c r="E1268">
        <f>INDEX(Stores[region],MATCH(Sales[[#This Row],[store_no]],Stores[store_no],0))</f>
        <v>1</v>
      </c>
      <c r="F1268" t="str">
        <f>INDEX(Stores[storetype],MATCH(Sales[[#This Row],[store_no]],Stores[store_no],0))</f>
        <v>B</v>
      </c>
      <c r="G1268" t="str">
        <f>INDEX(Stores[location_city],MATCH(Sales[[#This Row],[store_no]],Stores[store_no],0))</f>
        <v>Detroit</v>
      </c>
      <c r="H1268" t="str">
        <f>INDEX(Stores[location_state],MATCH(Sales[[#This Row],[store_no]],Stores[store_no],0))</f>
        <v>Michigan</v>
      </c>
      <c r="I1268">
        <f>INDEX(Stores[sqft],MATCH(Sales[[#This Row],[store_no]],Stores[store_no],0))</f>
        <v>114500</v>
      </c>
      <c r="J1268" s="4" t="str">
        <f>INDEX(Departments[dept_name],MATCH(Sales[[#This Row],[dept_no]],Departments[dept_no],0))</f>
        <v>Movies</v>
      </c>
      <c r="K1268" s="4" t="str">
        <f>CONCATENATE(Sales[[#This Row],[region]],Sales[[#This Row],[storetype]])</f>
        <v>1B</v>
      </c>
      <c r="L1268" s="4">
        <f>INDEX(RegionStoreCount[Store Count],MATCH(Sales[[#This Row],[RegionStoretype]],RegionStoreCount[Region/Type],0))</f>
        <v>5</v>
      </c>
      <c r="M1268" s="4">
        <f>AND(Sales[[#This Row],[date]]&lt;=TY_YTDMax,Sales[[#This Row],[date]]&gt;=TY_YTDMin)*Sales[[#This Row],[sales]]</f>
        <v>0</v>
      </c>
      <c r="N1268" s="4">
        <f>AND(Sales[[#This Row],[date]]&lt;=LY_YTDMax,Sales[[#This Row],[date]]&gt;=LY_YTDMin)*Sales[[#This Row],[sales]]</f>
        <v>65637.623600000006</v>
      </c>
      <c r="O1268" s="4">
        <f>AND(Sales[[#This Row],[date]]&gt;=YoY_Min,Sales[[#This Row],[date]]&lt;=TY_YTDMax)*(Sales[[#This Row],[sales]]/Sales[[#This Row],[sqft]])</f>
        <v>0</v>
      </c>
      <c r="P1268" s="4">
        <f>SUMIF(Sales[RegionStoretype],Sales[[#This Row],[RegionStoretype]],Sales[YoY_SSF])/Sales[[#This Row],[Region_TypeCount]]</f>
        <v>68.518982968140051</v>
      </c>
    </row>
    <row r="1269" spans="1:16" x14ac:dyDescent="0.25">
      <c r="A1269" s="1">
        <v>42790</v>
      </c>
      <c r="B1269">
        <v>4</v>
      </c>
      <c r="C1269">
        <v>10</v>
      </c>
      <c r="D1269">
        <v>44645.021999999997</v>
      </c>
      <c r="E1269">
        <f>INDEX(Stores[region],MATCH(Sales[[#This Row],[store_no]],Stores[store_no],0))</f>
        <v>1</v>
      </c>
      <c r="F1269" t="str">
        <f>INDEX(Stores[storetype],MATCH(Sales[[#This Row],[store_no]],Stores[store_no],0))</f>
        <v>A</v>
      </c>
      <c r="G1269" t="str">
        <f>INDEX(Stores[location_city],MATCH(Sales[[#This Row],[store_no]],Stores[store_no],0))</f>
        <v>Cincinnati</v>
      </c>
      <c r="H1269" t="str">
        <f>INDEX(Stores[location_state],MATCH(Sales[[#This Row],[store_no]],Stores[store_no],0))</f>
        <v>Ohio</v>
      </c>
      <c r="I1269">
        <f>INDEX(Stores[sqft],MATCH(Sales[[#This Row],[store_no]],Stores[store_no],0))</f>
        <v>127800</v>
      </c>
      <c r="J1269" s="4" t="str">
        <f>INDEX(Departments[dept_name],MATCH(Sales[[#This Row],[dept_no]],Departments[dept_no],0))</f>
        <v>Health</v>
      </c>
      <c r="K1269" s="4" t="str">
        <f>CONCATENATE(Sales[[#This Row],[region]],Sales[[#This Row],[storetype]])</f>
        <v>1A</v>
      </c>
      <c r="L1269" s="4">
        <f>INDEX(RegionStoreCount[Store Count],MATCH(Sales[[#This Row],[RegionStoretype]],RegionStoreCount[Region/Type],0))</f>
        <v>5</v>
      </c>
      <c r="M1269" s="4">
        <f>AND(Sales[[#This Row],[date]]&lt;=TY_YTDMax,Sales[[#This Row],[date]]&gt;=TY_YTDMin)*Sales[[#This Row],[sales]]</f>
        <v>0</v>
      </c>
      <c r="N1269" s="4">
        <f>AND(Sales[[#This Row],[date]]&lt;=LY_YTDMax,Sales[[#This Row],[date]]&gt;=LY_YTDMin)*Sales[[#This Row],[sales]]</f>
        <v>44645.021999999997</v>
      </c>
      <c r="O1269" s="4">
        <f>AND(Sales[[#This Row],[date]]&gt;=YoY_Min,Sales[[#This Row],[date]]&lt;=TY_YTDMax)*(Sales[[#This Row],[sales]]/Sales[[#This Row],[sqft]])</f>
        <v>0</v>
      </c>
      <c r="P1269" s="4">
        <f>SUMIF(Sales[RegionStoretype],Sales[[#This Row],[RegionStoretype]],Sales[YoY_SSF])/Sales[[#This Row],[Region_TypeCount]]</f>
        <v>59.469551530910678</v>
      </c>
    </row>
    <row r="1270" spans="1:16" x14ac:dyDescent="0.25">
      <c r="A1270" s="1">
        <v>42790</v>
      </c>
      <c r="B1270">
        <v>4</v>
      </c>
      <c r="C1270">
        <v>16</v>
      </c>
      <c r="D1270">
        <v>54636.8027</v>
      </c>
      <c r="E1270">
        <f>INDEX(Stores[region],MATCH(Sales[[#This Row],[store_no]],Stores[store_no],0))</f>
        <v>1</v>
      </c>
      <c r="F1270" t="str">
        <f>INDEX(Stores[storetype],MATCH(Sales[[#This Row],[store_no]],Stores[store_no],0))</f>
        <v>A</v>
      </c>
      <c r="G1270" t="str">
        <f>INDEX(Stores[location_city],MATCH(Sales[[#This Row],[store_no]],Stores[store_no],0))</f>
        <v>Cincinnati</v>
      </c>
      <c r="H1270" t="str">
        <f>INDEX(Stores[location_state],MATCH(Sales[[#This Row],[store_no]],Stores[store_no],0))</f>
        <v>Ohio</v>
      </c>
      <c r="I1270">
        <f>INDEX(Stores[sqft],MATCH(Sales[[#This Row],[store_no]],Stores[store_no],0))</f>
        <v>127800</v>
      </c>
      <c r="J1270" s="4" t="str">
        <f>INDEX(Departments[dept_name],MATCH(Sales[[#This Row],[dept_no]],Departments[dept_no],0))</f>
        <v>Outdoors</v>
      </c>
      <c r="K1270" s="4" t="str">
        <f>CONCATENATE(Sales[[#This Row],[region]],Sales[[#This Row],[storetype]])</f>
        <v>1A</v>
      </c>
      <c r="L1270" s="4">
        <f>INDEX(RegionStoreCount[Store Count],MATCH(Sales[[#This Row],[RegionStoretype]],RegionStoreCount[Region/Type],0))</f>
        <v>5</v>
      </c>
      <c r="M1270" s="4">
        <f>AND(Sales[[#This Row],[date]]&lt;=TY_YTDMax,Sales[[#This Row],[date]]&gt;=TY_YTDMin)*Sales[[#This Row],[sales]]</f>
        <v>0</v>
      </c>
      <c r="N1270" s="4">
        <f>AND(Sales[[#This Row],[date]]&lt;=LY_YTDMax,Sales[[#This Row],[date]]&gt;=LY_YTDMin)*Sales[[#This Row],[sales]]</f>
        <v>54636.8027</v>
      </c>
      <c r="O1270" s="4">
        <f>AND(Sales[[#This Row],[date]]&gt;=YoY_Min,Sales[[#This Row],[date]]&lt;=TY_YTDMax)*(Sales[[#This Row],[sales]]/Sales[[#This Row],[sqft]])</f>
        <v>0</v>
      </c>
      <c r="P1270" s="4">
        <f>SUMIF(Sales[RegionStoretype],Sales[[#This Row],[RegionStoretype]],Sales[YoY_SSF])/Sales[[#This Row],[Region_TypeCount]]</f>
        <v>59.469551530910678</v>
      </c>
    </row>
    <row r="1271" spans="1:16" x14ac:dyDescent="0.25">
      <c r="A1271" s="1">
        <v>42790</v>
      </c>
      <c r="B1271">
        <v>5</v>
      </c>
      <c r="C1271">
        <v>7</v>
      </c>
      <c r="D1271">
        <v>47387.5003</v>
      </c>
      <c r="E1271">
        <f>INDEX(Stores[region],MATCH(Sales[[#This Row],[store_no]],Stores[store_no],0))</f>
        <v>1</v>
      </c>
      <c r="F1271" t="str">
        <f>INDEX(Stores[storetype],MATCH(Sales[[#This Row],[store_no]],Stores[store_no],0))</f>
        <v>B</v>
      </c>
      <c r="G1271" t="str">
        <f>INDEX(Stores[location_city],MATCH(Sales[[#This Row],[store_no]],Stores[store_no],0))</f>
        <v>Bloomington</v>
      </c>
      <c r="H1271" t="str">
        <f>INDEX(Stores[location_state],MATCH(Sales[[#This Row],[store_no]],Stores[store_no],0))</f>
        <v>Indiana</v>
      </c>
      <c r="I1271">
        <f>INDEX(Stores[sqft],MATCH(Sales[[#This Row],[store_no]],Stores[store_no],0))</f>
        <v>114500</v>
      </c>
      <c r="J1271" s="4" t="str">
        <f>INDEX(Departments[dept_name],MATCH(Sales[[#This Row],[dept_no]],Departments[dept_no],0))</f>
        <v>Electronics</v>
      </c>
      <c r="K1271" s="4" t="str">
        <f>CONCATENATE(Sales[[#This Row],[region]],Sales[[#This Row],[storetype]])</f>
        <v>1B</v>
      </c>
      <c r="L1271" s="4">
        <f>INDEX(RegionStoreCount[Store Count],MATCH(Sales[[#This Row],[RegionStoretype]],RegionStoreCount[Region/Type],0))</f>
        <v>5</v>
      </c>
      <c r="M1271" s="4">
        <f>AND(Sales[[#This Row],[date]]&lt;=TY_YTDMax,Sales[[#This Row],[date]]&gt;=TY_YTDMin)*Sales[[#This Row],[sales]]</f>
        <v>0</v>
      </c>
      <c r="N1271" s="4">
        <f>AND(Sales[[#This Row],[date]]&lt;=LY_YTDMax,Sales[[#This Row],[date]]&gt;=LY_YTDMin)*Sales[[#This Row],[sales]]</f>
        <v>47387.5003</v>
      </c>
      <c r="O1271" s="4">
        <f>AND(Sales[[#This Row],[date]]&gt;=YoY_Min,Sales[[#This Row],[date]]&lt;=TY_YTDMax)*(Sales[[#This Row],[sales]]/Sales[[#This Row],[sqft]])</f>
        <v>0</v>
      </c>
      <c r="P1271" s="4">
        <f>SUMIF(Sales[RegionStoretype],Sales[[#This Row],[RegionStoretype]],Sales[YoY_SSF])/Sales[[#This Row],[Region_TypeCount]]</f>
        <v>68.518982968140051</v>
      </c>
    </row>
    <row r="1272" spans="1:16" x14ac:dyDescent="0.25">
      <c r="A1272" s="1">
        <v>42790</v>
      </c>
      <c r="B1272">
        <v>5</v>
      </c>
      <c r="C1272">
        <v>13</v>
      </c>
      <c r="D1272">
        <v>244750.81399999998</v>
      </c>
      <c r="E1272">
        <f>INDEX(Stores[region],MATCH(Sales[[#This Row],[store_no]],Stores[store_no],0))</f>
        <v>1</v>
      </c>
      <c r="F1272" t="str">
        <f>INDEX(Stores[storetype],MATCH(Sales[[#This Row],[store_no]],Stores[store_no],0))</f>
        <v>B</v>
      </c>
      <c r="G1272" t="str">
        <f>INDEX(Stores[location_city],MATCH(Sales[[#This Row],[store_no]],Stores[store_no],0))</f>
        <v>Bloomington</v>
      </c>
      <c r="H1272" t="str">
        <f>INDEX(Stores[location_state],MATCH(Sales[[#This Row],[store_no]],Stores[store_no],0))</f>
        <v>Indiana</v>
      </c>
      <c r="I1272">
        <f>INDEX(Stores[sqft],MATCH(Sales[[#This Row],[store_no]],Stores[store_no],0))</f>
        <v>114500</v>
      </c>
      <c r="J1272" s="4" t="str">
        <f>INDEX(Departments[dept_name],MATCH(Sales[[#This Row],[dept_no]],Departments[dept_no],0))</f>
        <v>Kids</v>
      </c>
      <c r="K1272" s="4" t="str">
        <f>CONCATENATE(Sales[[#This Row],[region]],Sales[[#This Row],[storetype]])</f>
        <v>1B</v>
      </c>
      <c r="L1272" s="4">
        <f>INDEX(RegionStoreCount[Store Count],MATCH(Sales[[#This Row],[RegionStoretype]],RegionStoreCount[Region/Type],0))</f>
        <v>5</v>
      </c>
      <c r="M1272" s="4">
        <f>AND(Sales[[#This Row],[date]]&lt;=TY_YTDMax,Sales[[#This Row],[date]]&gt;=TY_YTDMin)*Sales[[#This Row],[sales]]</f>
        <v>0</v>
      </c>
      <c r="N1272" s="4">
        <f>AND(Sales[[#This Row],[date]]&lt;=LY_YTDMax,Sales[[#This Row],[date]]&gt;=LY_YTDMin)*Sales[[#This Row],[sales]]</f>
        <v>244750.81399999998</v>
      </c>
      <c r="O1272" s="4">
        <f>AND(Sales[[#This Row],[date]]&gt;=YoY_Min,Sales[[#This Row],[date]]&lt;=TY_YTDMax)*(Sales[[#This Row],[sales]]/Sales[[#This Row],[sqft]])</f>
        <v>0</v>
      </c>
      <c r="P1272" s="4">
        <f>SUMIF(Sales[RegionStoretype],Sales[[#This Row],[RegionStoretype]],Sales[YoY_SSF])/Sales[[#This Row],[Region_TypeCount]]</f>
        <v>68.518982968140051</v>
      </c>
    </row>
    <row r="1273" spans="1:16" x14ac:dyDescent="0.25">
      <c r="A1273" s="1">
        <v>42790</v>
      </c>
      <c r="B1273">
        <v>5</v>
      </c>
      <c r="C1273">
        <v>16</v>
      </c>
      <c r="D1273">
        <v>138370.66129999998</v>
      </c>
      <c r="E1273">
        <f>INDEX(Stores[region],MATCH(Sales[[#This Row],[store_no]],Stores[store_no],0))</f>
        <v>1</v>
      </c>
      <c r="F1273" t="str">
        <f>INDEX(Stores[storetype],MATCH(Sales[[#This Row],[store_no]],Stores[store_no],0))</f>
        <v>B</v>
      </c>
      <c r="G1273" t="str">
        <f>INDEX(Stores[location_city],MATCH(Sales[[#This Row],[store_no]],Stores[store_no],0))</f>
        <v>Bloomington</v>
      </c>
      <c r="H1273" t="str">
        <f>INDEX(Stores[location_state],MATCH(Sales[[#This Row],[store_no]],Stores[store_no],0))</f>
        <v>Indiana</v>
      </c>
      <c r="I1273">
        <f>INDEX(Stores[sqft],MATCH(Sales[[#This Row],[store_no]],Stores[store_no],0))</f>
        <v>114500</v>
      </c>
      <c r="J1273" s="4" t="str">
        <f>INDEX(Departments[dept_name],MATCH(Sales[[#This Row],[dept_no]],Departments[dept_no],0))</f>
        <v>Outdoors</v>
      </c>
      <c r="K1273" s="4" t="str">
        <f>CONCATENATE(Sales[[#This Row],[region]],Sales[[#This Row],[storetype]])</f>
        <v>1B</v>
      </c>
      <c r="L1273" s="4">
        <f>INDEX(RegionStoreCount[Store Count],MATCH(Sales[[#This Row],[RegionStoretype]],RegionStoreCount[Region/Type],0))</f>
        <v>5</v>
      </c>
      <c r="M1273" s="4">
        <f>AND(Sales[[#This Row],[date]]&lt;=TY_YTDMax,Sales[[#This Row],[date]]&gt;=TY_YTDMin)*Sales[[#This Row],[sales]]</f>
        <v>0</v>
      </c>
      <c r="N1273" s="4">
        <f>AND(Sales[[#This Row],[date]]&lt;=LY_YTDMax,Sales[[#This Row],[date]]&gt;=LY_YTDMin)*Sales[[#This Row],[sales]]</f>
        <v>138370.66129999998</v>
      </c>
      <c r="O1273" s="4">
        <f>AND(Sales[[#This Row],[date]]&gt;=YoY_Min,Sales[[#This Row],[date]]&lt;=TY_YTDMax)*(Sales[[#This Row],[sales]]/Sales[[#This Row],[sqft]])</f>
        <v>0</v>
      </c>
      <c r="P1273" s="4">
        <f>SUMIF(Sales[RegionStoretype],Sales[[#This Row],[RegionStoretype]],Sales[YoY_SSF])/Sales[[#This Row],[Region_TypeCount]]</f>
        <v>68.518982968140051</v>
      </c>
    </row>
    <row r="1274" spans="1:16" x14ac:dyDescent="0.25">
      <c r="A1274" s="1">
        <v>42790</v>
      </c>
      <c r="B1274">
        <v>5</v>
      </c>
      <c r="C1274">
        <v>20</v>
      </c>
      <c r="D1274">
        <v>123368.52989999999</v>
      </c>
      <c r="E1274">
        <f>INDEX(Stores[region],MATCH(Sales[[#This Row],[store_no]],Stores[store_no],0))</f>
        <v>1</v>
      </c>
      <c r="F1274" t="str">
        <f>INDEX(Stores[storetype],MATCH(Sales[[#This Row],[store_no]],Stores[store_no],0))</f>
        <v>B</v>
      </c>
      <c r="G1274" t="str">
        <f>INDEX(Stores[location_city],MATCH(Sales[[#This Row],[store_no]],Stores[store_no],0))</f>
        <v>Bloomington</v>
      </c>
      <c r="H1274" t="str">
        <f>INDEX(Stores[location_state],MATCH(Sales[[#This Row],[store_no]],Stores[store_no],0))</f>
        <v>Indiana</v>
      </c>
      <c r="I1274">
        <f>INDEX(Stores[sqft],MATCH(Sales[[#This Row],[store_no]],Stores[store_no],0))</f>
        <v>114500</v>
      </c>
      <c r="J1274" s="4" t="str">
        <f>INDEX(Departments[dept_name],MATCH(Sales[[#This Row],[dept_no]],Departments[dept_no],0))</f>
        <v>Toys</v>
      </c>
      <c r="K1274" s="4" t="str">
        <f>CONCATENATE(Sales[[#This Row],[region]],Sales[[#This Row],[storetype]])</f>
        <v>1B</v>
      </c>
      <c r="L1274" s="4">
        <f>INDEX(RegionStoreCount[Store Count],MATCH(Sales[[#This Row],[RegionStoretype]],RegionStoreCount[Region/Type],0))</f>
        <v>5</v>
      </c>
      <c r="M1274" s="4">
        <f>AND(Sales[[#This Row],[date]]&lt;=TY_YTDMax,Sales[[#This Row],[date]]&gt;=TY_YTDMin)*Sales[[#This Row],[sales]]</f>
        <v>0</v>
      </c>
      <c r="N1274" s="4">
        <f>AND(Sales[[#This Row],[date]]&lt;=LY_YTDMax,Sales[[#This Row],[date]]&gt;=LY_YTDMin)*Sales[[#This Row],[sales]]</f>
        <v>123368.52989999999</v>
      </c>
      <c r="O1274" s="4">
        <f>AND(Sales[[#This Row],[date]]&gt;=YoY_Min,Sales[[#This Row],[date]]&lt;=TY_YTDMax)*(Sales[[#This Row],[sales]]/Sales[[#This Row],[sqft]])</f>
        <v>0</v>
      </c>
      <c r="P1274" s="4">
        <f>SUMIF(Sales[RegionStoretype],Sales[[#This Row],[RegionStoretype]],Sales[YoY_SSF])/Sales[[#This Row],[Region_TypeCount]]</f>
        <v>68.518982968140051</v>
      </c>
    </row>
    <row r="1275" spans="1:16" x14ac:dyDescent="0.25">
      <c r="A1275" s="1">
        <v>42790</v>
      </c>
      <c r="B1275">
        <v>6</v>
      </c>
      <c r="C1275">
        <v>4</v>
      </c>
      <c r="D1275">
        <v>61002.838000000003</v>
      </c>
      <c r="E1275">
        <f>INDEX(Stores[region],MATCH(Sales[[#This Row],[store_no]],Stores[store_no],0))</f>
        <v>3</v>
      </c>
      <c r="F1275" t="str">
        <f>INDEX(Stores[storetype],MATCH(Sales[[#This Row],[store_no]],Stores[store_no],0))</f>
        <v>A</v>
      </c>
      <c r="G1275" t="str">
        <f>INDEX(Stores[location_city],MATCH(Sales[[#This Row],[store_no]],Stores[store_no],0))</f>
        <v>Green Bay</v>
      </c>
      <c r="H1275" t="str">
        <f>INDEX(Stores[location_state],MATCH(Sales[[#This Row],[store_no]],Stores[store_no],0))</f>
        <v>Wisconsin</v>
      </c>
      <c r="I1275">
        <f>INDEX(Stores[sqft],MATCH(Sales[[#This Row],[store_no]],Stores[store_no],0))</f>
        <v>138800</v>
      </c>
      <c r="J1275" s="4" t="str">
        <f>INDEX(Departments[dept_name],MATCH(Sales[[#This Row],[dept_no]],Departments[dept_no],0))</f>
        <v>Books</v>
      </c>
      <c r="K1275" s="4" t="str">
        <f>CONCATENATE(Sales[[#This Row],[region]],Sales[[#This Row],[storetype]])</f>
        <v>3A</v>
      </c>
      <c r="L1275" s="4">
        <f>INDEX(RegionStoreCount[Store Count],MATCH(Sales[[#This Row],[RegionStoretype]],RegionStoreCount[Region/Type],0))</f>
        <v>9</v>
      </c>
      <c r="M1275" s="4">
        <f>AND(Sales[[#This Row],[date]]&lt;=TY_YTDMax,Sales[[#This Row],[date]]&gt;=TY_YTDMin)*Sales[[#This Row],[sales]]</f>
        <v>0</v>
      </c>
      <c r="N1275" s="4">
        <f>AND(Sales[[#This Row],[date]]&lt;=LY_YTDMax,Sales[[#This Row],[date]]&gt;=LY_YTDMin)*Sales[[#This Row],[sales]]</f>
        <v>61002.838000000003</v>
      </c>
      <c r="O1275" s="4">
        <f>AND(Sales[[#This Row],[date]]&gt;=YoY_Min,Sales[[#This Row],[date]]&lt;=TY_YTDMax)*(Sales[[#This Row],[sales]]/Sales[[#This Row],[sqft]])</f>
        <v>0</v>
      </c>
      <c r="P1275" s="4">
        <f>SUMIF(Sales[RegionStoretype],Sales[[#This Row],[RegionStoretype]],Sales[YoY_SSF])/Sales[[#This Row],[Region_TypeCount]]</f>
        <v>53.603836561720975</v>
      </c>
    </row>
    <row r="1276" spans="1:16" x14ac:dyDescent="0.25">
      <c r="A1276" s="1">
        <v>42790</v>
      </c>
      <c r="B1276">
        <v>6</v>
      </c>
      <c r="C1276">
        <v>19</v>
      </c>
      <c r="D1276">
        <v>35688.096100000002</v>
      </c>
      <c r="E1276">
        <f>INDEX(Stores[region],MATCH(Sales[[#This Row],[store_no]],Stores[store_no],0))</f>
        <v>3</v>
      </c>
      <c r="F1276" t="str">
        <f>INDEX(Stores[storetype],MATCH(Sales[[#This Row],[store_no]],Stores[store_no],0))</f>
        <v>A</v>
      </c>
      <c r="G1276" t="str">
        <f>INDEX(Stores[location_city],MATCH(Sales[[#This Row],[store_no]],Stores[store_no],0))</f>
        <v>Green Bay</v>
      </c>
      <c r="H1276" t="str">
        <f>INDEX(Stores[location_state],MATCH(Sales[[#This Row],[store_no]],Stores[store_no],0))</f>
        <v>Wisconsin</v>
      </c>
      <c r="I1276">
        <f>INDEX(Stores[sqft],MATCH(Sales[[#This Row],[store_no]],Stores[store_no],0))</f>
        <v>138800</v>
      </c>
      <c r="J1276" s="4" t="str">
        <f>INDEX(Departments[dept_name],MATCH(Sales[[#This Row],[dept_no]],Departments[dept_no],0))</f>
        <v>Tools</v>
      </c>
      <c r="K1276" s="4" t="str">
        <f>CONCATENATE(Sales[[#This Row],[region]],Sales[[#This Row],[storetype]])</f>
        <v>3A</v>
      </c>
      <c r="L1276" s="4">
        <f>INDEX(RegionStoreCount[Store Count],MATCH(Sales[[#This Row],[RegionStoretype]],RegionStoreCount[Region/Type],0))</f>
        <v>9</v>
      </c>
      <c r="M1276" s="4">
        <f>AND(Sales[[#This Row],[date]]&lt;=TY_YTDMax,Sales[[#This Row],[date]]&gt;=TY_YTDMin)*Sales[[#This Row],[sales]]</f>
        <v>0</v>
      </c>
      <c r="N1276" s="4">
        <f>AND(Sales[[#This Row],[date]]&lt;=LY_YTDMax,Sales[[#This Row],[date]]&gt;=LY_YTDMin)*Sales[[#This Row],[sales]]</f>
        <v>35688.096100000002</v>
      </c>
      <c r="O1276" s="4">
        <f>AND(Sales[[#This Row],[date]]&gt;=YoY_Min,Sales[[#This Row],[date]]&lt;=TY_YTDMax)*(Sales[[#This Row],[sales]]/Sales[[#This Row],[sqft]])</f>
        <v>0</v>
      </c>
      <c r="P1276" s="4">
        <f>SUMIF(Sales[RegionStoretype],Sales[[#This Row],[RegionStoretype]],Sales[YoY_SSF])/Sales[[#This Row],[Region_TypeCount]]</f>
        <v>53.603836561720975</v>
      </c>
    </row>
    <row r="1277" spans="1:16" x14ac:dyDescent="0.25">
      <c r="A1277" s="1">
        <v>42790</v>
      </c>
      <c r="B1277">
        <v>7</v>
      </c>
      <c r="C1277">
        <v>1</v>
      </c>
      <c r="D1277">
        <v>24050.094599999997</v>
      </c>
      <c r="E1277">
        <f>INDEX(Stores[region],MATCH(Sales[[#This Row],[store_no]],Stores[store_no],0))</f>
        <v>2</v>
      </c>
      <c r="F1277" t="str">
        <f>INDEX(Stores[storetype],MATCH(Sales[[#This Row],[store_no]],Stores[store_no],0))</f>
        <v>B</v>
      </c>
      <c r="G1277" t="str">
        <f>INDEX(Stores[location_city],MATCH(Sales[[#This Row],[store_no]],Stores[store_no],0))</f>
        <v>Rockford</v>
      </c>
      <c r="H1277" t="str">
        <f>INDEX(Stores[location_state],MATCH(Sales[[#This Row],[store_no]],Stores[store_no],0))</f>
        <v>Illinois</v>
      </c>
      <c r="I1277">
        <f>INDEX(Stores[sqft],MATCH(Sales[[#This Row],[store_no]],Stores[store_no],0))</f>
        <v>127100</v>
      </c>
      <c r="J1277" s="4" t="str">
        <f>INDEX(Departments[dept_name],MATCH(Sales[[#This Row],[dept_no]],Departments[dept_no],0))</f>
        <v>Automotive</v>
      </c>
      <c r="K1277" s="4" t="str">
        <f>CONCATENATE(Sales[[#This Row],[region]],Sales[[#This Row],[storetype]])</f>
        <v>2B</v>
      </c>
      <c r="L1277" s="4">
        <f>INDEX(RegionStoreCount[Store Count],MATCH(Sales[[#This Row],[RegionStoretype]],RegionStoreCount[Region/Type],0))</f>
        <v>6</v>
      </c>
      <c r="M1277" s="4">
        <f>AND(Sales[[#This Row],[date]]&lt;=TY_YTDMax,Sales[[#This Row],[date]]&gt;=TY_YTDMin)*Sales[[#This Row],[sales]]</f>
        <v>0</v>
      </c>
      <c r="N1277" s="4">
        <f>AND(Sales[[#This Row],[date]]&lt;=LY_YTDMax,Sales[[#This Row],[date]]&gt;=LY_YTDMin)*Sales[[#This Row],[sales]]</f>
        <v>24050.094599999997</v>
      </c>
      <c r="O1277" s="4">
        <f>AND(Sales[[#This Row],[date]]&gt;=YoY_Min,Sales[[#This Row],[date]]&lt;=TY_YTDMax)*(Sales[[#This Row],[sales]]/Sales[[#This Row],[sqft]])</f>
        <v>0</v>
      </c>
      <c r="P1277" s="4">
        <f>SUMIF(Sales[RegionStoretype],Sales[[#This Row],[RegionStoretype]],Sales[YoY_SSF])/Sales[[#This Row],[Region_TypeCount]]</f>
        <v>58.393757732919049</v>
      </c>
    </row>
    <row r="1278" spans="1:16" x14ac:dyDescent="0.25">
      <c r="A1278" s="1">
        <v>42790</v>
      </c>
      <c r="B1278">
        <v>7</v>
      </c>
      <c r="C1278">
        <v>2</v>
      </c>
      <c r="D1278">
        <v>13609.653699999999</v>
      </c>
      <c r="E1278">
        <f>INDEX(Stores[region],MATCH(Sales[[#This Row],[store_no]],Stores[store_no],0))</f>
        <v>2</v>
      </c>
      <c r="F1278" t="str">
        <f>INDEX(Stores[storetype],MATCH(Sales[[#This Row],[store_no]],Stores[store_no],0))</f>
        <v>B</v>
      </c>
      <c r="G1278" t="str">
        <f>INDEX(Stores[location_city],MATCH(Sales[[#This Row],[store_no]],Stores[store_no],0))</f>
        <v>Rockford</v>
      </c>
      <c r="H1278" t="str">
        <f>INDEX(Stores[location_state],MATCH(Sales[[#This Row],[store_no]],Stores[store_no],0))</f>
        <v>Illinois</v>
      </c>
      <c r="I1278">
        <f>INDEX(Stores[sqft],MATCH(Sales[[#This Row],[store_no]],Stores[store_no],0))</f>
        <v>127100</v>
      </c>
      <c r="J1278" s="4" t="str">
        <f>INDEX(Departments[dept_name],MATCH(Sales[[#This Row],[dept_no]],Departments[dept_no],0))</f>
        <v>Baby</v>
      </c>
      <c r="K1278" s="4" t="str">
        <f>CONCATENATE(Sales[[#This Row],[region]],Sales[[#This Row],[storetype]])</f>
        <v>2B</v>
      </c>
      <c r="L1278" s="4">
        <f>INDEX(RegionStoreCount[Store Count],MATCH(Sales[[#This Row],[RegionStoretype]],RegionStoreCount[Region/Type],0))</f>
        <v>6</v>
      </c>
      <c r="M1278" s="4">
        <f>AND(Sales[[#This Row],[date]]&lt;=TY_YTDMax,Sales[[#This Row],[date]]&gt;=TY_YTDMin)*Sales[[#This Row],[sales]]</f>
        <v>0</v>
      </c>
      <c r="N1278" s="4">
        <f>AND(Sales[[#This Row],[date]]&lt;=LY_YTDMax,Sales[[#This Row],[date]]&gt;=LY_YTDMin)*Sales[[#This Row],[sales]]</f>
        <v>13609.653699999999</v>
      </c>
      <c r="O1278" s="4">
        <f>AND(Sales[[#This Row],[date]]&gt;=YoY_Min,Sales[[#This Row],[date]]&lt;=TY_YTDMax)*(Sales[[#This Row],[sales]]/Sales[[#This Row],[sqft]])</f>
        <v>0</v>
      </c>
      <c r="P1278" s="4">
        <f>SUMIF(Sales[RegionStoretype],Sales[[#This Row],[RegionStoretype]],Sales[YoY_SSF])/Sales[[#This Row],[Region_TypeCount]]</f>
        <v>58.393757732919049</v>
      </c>
    </row>
    <row r="1279" spans="1:16" x14ac:dyDescent="0.25">
      <c r="A1279" s="1">
        <v>42790</v>
      </c>
      <c r="B1279">
        <v>7</v>
      </c>
      <c r="C1279">
        <v>6</v>
      </c>
      <c r="D1279">
        <v>10152.017200000002</v>
      </c>
      <c r="E1279">
        <f>INDEX(Stores[region],MATCH(Sales[[#This Row],[store_no]],Stores[store_no],0))</f>
        <v>2</v>
      </c>
      <c r="F1279" t="str">
        <f>INDEX(Stores[storetype],MATCH(Sales[[#This Row],[store_no]],Stores[store_no],0))</f>
        <v>B</v>
      </c>
      <c r="G1279" t="str">
        <f>INDEX(Stores[location_city],MATCH(Sales[[#This Row],[store_no]],Stores[store_no],0))</f>
        <v>Rockford</v>
      </c>
      <c r="H1279" t="str">
        <f>INDEX(Stores[location_state],MATCH(Sales[[#This Row],[store_no]],Stores[store_no],0))</f>
        <v>Illinois</v>
      </c>
      <c r="I1279">
        <f>INDEX(Stores[sqft],MATCH(Sales[[#This Row],[store_no]],Stores[store_no],0))</f>
        <v>127100</v>
      </c>
      <c r="J1279" s="4" t="str">
        <f>INDEX(Departments[dept_name],MATCH(Sales[[#This Row],[dept_no]],Departments[dept_no],0))</f>
        <v>Computers</v>
      </c>
      <c r="K1279" s="4" t="str">
        <f>CONCATENATE(Sales[[#This Row],[region]],Sales[[#This Row],[storetype]])</f>
        <v>2B</v>
      </c>
      <c r="L1279" s="4">
        <f>INDEX(RegionStoreCount[Store Count],MATCH(Sales[[#This Row],[RegionStoretype]],RegionStoreCount[Region/Type],0))</f>
        <v>6</v>
      </c>
      <c r="M1279" s="4">
        <f>AND(Sales[[#This Row],[date]]&lt;=TY_YTDMax,Sales[[#This Row],[date]]&gt;=TY_YTDMin)*Sales[[#This Row],[sales]]</f>
        <v>0</v>
      </c>
      <c r="N1279" s="4">
        <f>AND(Sales[[#This Row],[date]]&lt;=LY_YTDMax,Sales[[#This Row],[date]]&gt;=LY_YTDMin)*Sales[[#This Row],[sales]]</f>
        <v>10152.017200000002</v>
      </c>
      <c r="O1279" s="4">
        <f>AND(Sales[[#This Row],[date]]&gt;=YoY_Min,Sales[[#This Row],[date]]&lt;=TY_YTDMax)*(Sales[[#This Row],[sales]]/Sales[[#This Row],[sqft]])</f>
        <v>0</v>
      </c>
      <c r="P1279" s="4">
        <f>SUMIF(Sales[RegionStoretype],Sales[[#This Row],[RegionStoretype]],Sales[YoY_SSF])/Sales[[#This Row],[Region_TypeCount]]</f>
        <v>58.393757732919049</v>
      </c>
    </row>
    <row r="1280" spans="1:16" x14ac:dyDescent="0.25">
      <c r="A1280" s="1">
        <v>42790</v>
      </c>
      <c r="B1280">
        <v>7</v>
      </c>
      <c r="C1280">
        <v>8</v>
      </c>
      <c r="D1280">
        <v>14366.7012</v>
      </c>
      <c r="E1280">
        <f>INDEX(Stores[region],MATCH(Sales[[#This Row],[store_no]],Stores[store_no],0))</f>
        <v>2</v>
      </c>
      <c r="F1280" t="str">
        <f>INDEX(Stores[storetype],MATCH(Sales[[#This Row],[store_no]],Stores[store_no],0))</f>
        <v>B</v>
      </c>
      <c r="G1280" t="str">
        <f>INDEX(Stores[location_city],MATCH(Sales[[#This Row],[store_no]],Stores[store_no],0))</f>
        <v>Rockford</v>
      </c>
      <c r="H1280" t="str">
        <f>INDEX(Stores[location_state],MATCH(Sales[[#This Row],[store_no]],Stores[store_no],0))</f>
        <v>Illinois</v>
      </c>
      <c r="I1280">
        <f>INDEX(Stores[sqft],MATCH(Sales[[#This Row],[store_no]],Stores[store_no],0))</f>
        <v>127100</v>
      </c>
      <c r="J1280" s="4" t="str">
        <f>INDEX(Departments[dept_name],MATCH(Sales[[#This Row],[dept_no]],Departments[dept_no],0))</f>
        <v>Games</v>
      </c>
      <c r="K1280" s="4" t="str">
        <f>CONCATENATE(Sales[[#This Row],[region]],Sales[[#This Row],[storetype]])</f>
        <v>2B</v>
      </c>
      <c r="L1280" s="4">
        <f>INDEX(RegionStoreCount[Store Count],MATCH(Sales[[#This Row],[RegionStoretype]],RegionStoreCount[Region/Type],0))</f>
        <v>6</v>
      </c>
      <c r="M1280" s="4">
        <f>AND(Sales[[#This Row],[date]]&lt;=TY_YTDMax,Sales[[#This Row],[date]]&gt;=TY_YTDMin)*Sales[[#This Row],[sales]]</f>
        <v>0</v>
      </c>
      <c r="N1280" s="4">
        <f>AND(Sales[[#This Row],[date]]&lt;=LY_YTDMax,Sales[[#This Row],[date]]&gt;=LY_YTDMin)*Sales[[#This Row],[sales]]</f>
        <v>14366.7012</v>
      </c>
      <c r="O1280" s="4">
        <f>AND(Sales[[#This Row],[date]]&gt;=YoY_Min,Sales[[#This Row],[date]]&lt;=TY_YTDMax)*(Sales[[#This Row],[sales]]/Sales[[#This Row],[sqft]])</f>
        <v>0</v>
      </c>
      <c r="P1280" s="4">
        <f>SUMIF(Sales[RegionStoretype],Sales[[#This Row],[RegionStoretype]],Sales[YoY_SSF])/Sales[[#This Row],[Region_TypeCount]]</f>
        <v>58.393757732919049</v>
      </c>
    </row>
    <row r="1281" spans="1:16" x14ac:dyDescent="0.25">
      <c r="A1281" s="1">
        <v>42790</v>
      </c>
      <c r="B1281">
        <v>7</v>
      </c>
      <c r="C1281">
        <v>17</v>
      </c>
      <c r="D1281">
        <v>46934.930599999992</v>
      </c>
      <c r="E1281">
        <f>INDEX(Stores[region],MATCH(Sales[[#This Row],[store_no]],Stores[store_no],0))</f>
        <v>2</v>
      </c>
      <c r="F1281" t="str">
        <f>INDEX(Stores[storetype],MATCH(Sales[[#This Row],[store_no]],Stores[store_no],0))</f>
        <v>B</v>
      </c>
      <c r="G1281" t="str">
        <f>INDEX(Stores[location_city],MATCH(Sales[[#This Row],[store_no]],Stores[store_no],0))</f>
        <v>Rockford</v>
      </c>
      <c r="H1281" t="str">
        <f>INDEX(Stores[location_state],MATCH(Sales[[#This Row],[store_no]],Stores[store_no],0))</f>
        <v>Illinois</v>
      </c>
      <c r="I1281">
        <f>INDEX(Stores[sqft],MATCH(Sales[[#This Row],[store_no]],Stores[store_no],0))</f>
        <v>127100</v>
      </c>
      <c r="J1281" s="4" t="str">
        <f>INDEX(Departments[dept_name],MATCH(Sales[[#This Row],[dept_no]],Departments[dept_no],0))</f>
        <v>Shoes</v>
      </c>
      <c r="K1281" s="4" t="str">
        <f>CONCATENATE(Sales[[#This Row],[region]],Sales[[#This Row],[storetype]])</f>
        <v>2B</v>
      </c>
      <c r="L1281" s="4">
        <f>INDEX(RegionStoreCount[Store Count],MATCH(Sales[[#This Row],[RegionStoretype]],RegionStoreCount[Region/Type],0))</f>
        <v>6</v>
      </c>
      <c r="M1281" s="4">
        <f>AND(Sales[[#This Row],[date]]&lt;=TY_YTDMax,Sales[[#This Row],[date]]&gt;=TY_YTDMin)*Sales[[#This Row],[sales]]</f>
        <v>0</v>
      </c>
      <c r="N1281" s="4">
        <f>AND(Sales[[#This Row],[date]]&lt;=LY_YTDMax,Sales[[#This Row],[date]]&gt;=LY_YTDMin)*Sales[[#This Row],[sales]]</f>
        <v>46934.930599999992</v>
      </c>
      <c r="O1281" s="4">
        <f>AND(Sales[[#This Row],[date]]&gt;=YoY_Min,Sales[[#This Row],[date]]&lt;=TY_YTDMax)*(Sales[[#This Row],[sales]]/Sales[[#This Row],[sqft]])</f>
        <v>0</v>
      </c>
      <c r="P1281" s="4">
        <f>SUMIF(Sales[RegionStoretype],Sales[[#This Row],[RegionStoretype]],Sales[YoY_SSF])/Sales[[#This Row],[Region_TypeCount]]</f>
        <v>58.393757732919049</v>
      </c>
    </row>
    <row r="1282" spans="1:16" x14ac:dyDescent="0.25">
      <c r="A1282" s="1">
        <v>42790</v>
      </c>
      <c r="B1282">
        <v>8</v>
      </c>
      <c r="C1282">
        <v>6</v>
      </c>
      <c r="D1282">
        <v>27320.903699999999</v>
      </c>
      <c r="E1282">
        <f>INDEX(Stores[region],MATCH(Sales[[#This Row],[store_no]],Stores[store_no],0))</f>
        <v>3</v>
      </c>
      <c r="F1282" t="str">
        <f>INDEX(Stores[storetype],MATCH(Sales[[#This Row],[store_no]],Stores[store_no],0))</f>
        <v>A</v>
      </c>
      <c r="G1282" t="str">
        <f>INDEX(Stores[location_city],MATCH(Sales[[#This Row],[store_no]],Stores[store_no],0))</f>
        <v>Saint Louis</v>
      </c>
      <c r="H1282" t="str">
        <f>INDEX(Stores[location_state],MATCH(Sales[[#This Row],[store_no]],Stores[store_no],0))</f>
        <v>Missouri</v>
      </c>
      <c r="I1282">
        <f>INDEX(Stores[sqft],MATCH(Sales[[#This Row],[store_no]],Stores[store_no],0))</f>
        <v>198900</v>
      </c>
      <c r="J1282" s="4" t="str">
        <f>INDEX(Departments[dept_name],MATCH(Sales[[#This Row],[dept_no]],Departments[dept_no],0))</f>
        <v>Computers</v>
      </c>
      <c r="K1282" s="4" t="str">
        <f>CONCATENATE(Sales[[#This Row],[region]],Sales[[#This Row],[storetype]])</f>
        <v>3A</v>
      </c>
      <c r="L1282" s="4">
        <f>INDEX(RegionStoreCount[Store Count],MATCH(Sales[[#This Row],[RegionStoretype]],RegionStoreCount[Region/Type],0))</f>
        <v>9</v>
      </c>
      <c r="M1282" s="4">
        <f>AND(Sales[[#This Row],[date]]&lt;=TY_YTDMax,Sales[[#This Row],[date]]&gt;=TY_YTDMin)*Sales[[#This Row],[sales]]</f>
        <v>0</v>
      </c>
      <c r="N1282" s="4">
        <f>AND(Sales[[#This Row],[date]]&lt;=LY_YTDMax,Sales[[#This Row],[date]]&gt;=LY_YTDMin)*Sales[[#This Row],[sales]]</f>
        <v>27320.903699999999</v>
      </c>
      <c r="O1282" s="4">
        <f>AND(Sales[[#This Row],[date]]&gt;=YoY_Min,Sales[[#This Row],[date]]&lt;=TY_YTDMax)*(Sales[[#This Row],[sales]]/Sales[[#This Row],[sqft]])</f>
        <v>0</v>
      </c>
      <c r="P1282" s="4">
        <f>SUMIF(Sales[RegionStoretype],Sales[[#This Row],[RegionStoretype]],Sales[YoY_SSF])/Sales[[#This Row],[Region_TypeCount]]</f>
        <v>53.603836561720975</v>
      </c>
    </row>
    <row r="1283" spans="1:16" x14ac:dyDescent="0.25">
      <c r="A1283" s="1">
        <v>42790</v>
      </c>
      <c r="B1283">
        <v>8</v>
      </c>
      <c r="C1283">
        <v>10</v>
      </c>
      <c r="D1283">
        <v>10825.1451</v>
      </c>
      <c r="E1283">
        <f>INDEX(Stores[region],MATCH(Sales[[#This Row],[store_no]],Stores[store_no],0))</f>
        <v>3</v>
      </c>
      <c r="F1283" t="str">
        <f>INDEX(Stores[storetype],MATCH(Sales[[#This Row],[store_no]],Stores[store_no],0))</f>
        <v>A</v>
      </c>
      <c r="G1283" t="str">
        <f>INDEX(Stores[location_city],MATCH(Sales[[#This Row],[store_no]],Stores[store_no],0))</f>
        <v>Saint Louis</v>
      </c>
      <c r="H1283" t="str">
        <f>INDEX(Stores[location_state],MATCH(Sales[[#This Row],[store_no]],Stores[store_no],0))</f>
        <v>Missouri</v>
      </c>
      <c r="I1283">
        <f>INDEX(Stores[sqft],MATCH(Sales[[#This Row],[store_no]],Stores[store_no],0))</f>
        <v>198900</v>
      </c>
      <c r="J1283" s="4" t="str">
        <f>INDEX(Departments[dept_name],MATCH(Sales[[#This Row],[dept_no]],Departments[dept_no],0))</f>
        <v>Health</v>
      </c>
      <c r="K1283" s="4" t="str">
        <f>CONCATENATE(Sales[[#This Row],[region]],Sales[[#This Row],[storetype]])</f>
        <v>3A</v>
      </c>
      <c r="L1283" s="4">
        <f>INDEX(RegionStoreCount[Store Count],MATCH(Sales[[#This Row],[RegionStoretype]],RegionStoreCount[Region/Type],0))</f>
        <v>9</v>
      </c>
      <c r="M1283" s="4">
        <f>AND(Sales[[#This Row],[date]]&lt;=TY_YTDMax,Sales[[#This Row],[date]]&gt;=TY_YTDMin)*Sales[[#This Row],[sales]]</f>
        <v>0</v>
      </c>
      <c r="N1283" s="4">
        <f>AND(Sales[[#This Row],[date]]&lt;=LY_YTDMax,Sales[[#This Row],[date]]&gt;=LY_YTDMin)*Sales[[#This Row],[sales]]</f>
        <v>10825.1451</v>
      </c>
      <c r="O1283" s="4">
        <f>AND(Sales[[#This Row],[date]]&gt;=YoY_Min,Sales[[#This Row],[date]]&lt;=TY_YTDMax)*(Sales[[#This Row],[sales]]/Sales[[#This Row],[sqft]])</f>
        <v>0</v>
      </c>
      <c r="P1283" s="4">
        <f>SUMIF(Sales[RegionStoretype],Sales[[#This Row],[RegionStoretype]],Sales[YoY_SSF])/Sales[[#This Row],[Region_TypeCount]]</f>
        <v>53.603836561720975</v>
      </c>
    </row>
    <row r="1284" spans="1:16" x14ac:dyDescent="0.25">
      <c r="A1284" s="1">
        <v>42790</v>
      </c>
      <c r="B1284">
        <v>8</v>
      </c>
      <c r="C1284">
        <v>16</v>
      </c>
      <c r="D1284">
        <v>42406.749299999996</v>
      </c>
      <c r="E1284">
        <f>INDEX(Stores[region],MATCH(Sales[[#This Row],[store_no]],Stores[store_no],0))</f>
        <v>3</v>
      </c>
      <c r="F1284" t="str">
        <f>INDEX(Stores[storetype],MATCH(Sales[[#This Row],[store_no]],Stores[store_no],0))</f>
        <v>A</v>
      </c>
      <c r="G1284" t="str">
        <f>INDEX(Stores[location_city],MATCH(Sales[[#This Row],[store_no]],Stores[store_no],0))</f>
        <v>Saint Louis</v>
      </c>
      <c r="H1284" t="str">
        <f>INDEX(Stores[location_state],MATCH(Sales[[#This Row],[store_no]],Stores[store_no],0))</f>
        <v>Missouri</v>
      </c>
      <c r="I1284">
        <f>INDEX(Stores[sqft],MATCH(Sales[[#This Row],[store_no]],Stores[store_no],0))</f>
        <v>198900</v>
      </c>
      <c r="J1284" s="4" t="str">
        <f>INDEX(Departments[dept_name],MATCH(Sales[[#This Row],[dept_no]],Departments[dept_no],0))</f>
        <v>Outdoors</v>
      </c>
      <c r="K1284" s="4" t="str">
        <f>CONCATENATE(Sales[[#This Row],[region]],Sales[[#This Row],[storetype]])</f>
        <v>3A</v>
      </c>
      <c r="L1284" s="4">
        <f>INDEX(RegionStoreCount[Store Count],MATCH(Sales[[#This Row],[RegionStoretype]],RegionStoreCount[Region/Type],0))</f>
        <v>9</v>
      </c>
      <c r="M1284" s="4">
        <f>AND(Sales[[#This Row],[date]]&lt;=TY_YTDMax,Sales[[#This Row],[date]]&gt;=TY_YTDMin)*Sales[[#This Row],[sales]]</f>
        <v>0</v>
      </c>
      <c r="N1284" s="4">
        <f>AND(Sales[[#This Row],[date]]&lt;=LY_YTDMax,Sales[[#This Row],[date]]&gt;=LY_YTDMin)*Sales[[#This Row],[sales]]</f>
        <v>42406.749299999996</v>
      </c>
      <c r="O1284" s="4">
        <f>AND(Sales[[#This Row],[date]]&gt;=YoY_Min,Sales[[#This Row],[date]]&lt;=TY_YTDMax)*(Sales[[#This Row],[sales]]/Sales[[#This Row],[sqft]])</f>
        <v>0</v>
      </c>
      <c r="P1284" s="4">
        <f>SUMIF(Sales[RegionStoretype],Sales[[#This Row],[RegionStoretype]],Sales[YoY_SSF])/Sales[[#This Row],[Region_TypeCount]]</f>
        <v>53.603836561720975</v>
      </c>
    </row>
    <row r="1285" spans="1:16" x14ac:dyDescent="0.25">
      <c r="A1285" s="1">
        <v>42790</v>
      </c>
      <c r="B1285">
        <v>9</v>
      </c>
      <c r="C1285">
        <v>7</v>
      </c>
      <c r="D1285">
        <v>79005.709600000002</v>
      </c>
      <c r="E1285">
        <f>INDEX(Stores[region],MATCH(Sales[[#This Row],[store_no]],Stores[store_no],0))</f>
        <v>1</v>
      </c>
      <c r="F1285" t="str">
        <f>INDEX(Stores[storetype],MATCH(Sales[[#This Row],[store_no]],Stores[store_no],0))</f>
        <v>B</v>
      </c>
      <c r="G1285" t="str">
        <f>INDEX(Stores[location_city],MATCH(Sales[[#This Row],[store_no]],Stores[store_no],0))</f>
        <v>Columbus</v>
      </c>
      <c r="H1285" t="str">
        <f>INDEX(Stores[location_state],MATCH(Sales[[#This Row],[store_no]],Stores[store_no],0))</f>
        <v>Ohio</v>
      </c>
      <c r="I1285">
        <f>INDEX(Stores[sqft],MATCH(Sales[[#This Row],[store_no]],Stores[store_no],0))</f>
        <v>221800</v>
      </c>
      <c r="J1285" s="4" t="str">
        <f>INDEX(Departments[dept_name],MATCH(Sales[[#This Row],[dept_no]],Departments[dept_no],0))</f>
        <v>Electronics</v>
      </c>
      <c r="K1285" s="4" t="str">
        <f>CONCATENATE(Sales[[#This Row],[region]],Sales[[#This Row],[storetype]])</f>
        <v>1B</v>
      </c>
      <c r="L1285" s="4">
        <f>INDEX(RegionStoreCount[Store Count],MATCH(Sales[[#This Row],[RegionStoretype]],RegionStoreCount[Region/Type],0))</f>
        <v>5</v>
      </c>
      <c r="M1285" s="4">
        <f>AND(Sales[[#This Row],[date]]&lt;=TY_YTDMax,Sales[[#This Row],[date]]&gt;=TY_YTDMin)*Sales[[#This Row],[sales]]</f>
        <v>0</v>
      </c>
      <c r="N1285" s="4">
        <f>AND(Sales[[#This Row],[date]]&lt;=LY_YTDMax,Sales[[#This Row],[date]]&gt;=LY_YTDMin)*Sales[[#This Row],[sales]]</f>
        <v>79005.709600000002</v>
      </c>
      <c r="O1285" s="4">
        <f>AND(Sales[[#This Row],[date]]&gt;=YoY_Min,Sales[[#This Row],[date]]&lt;=TY_YTDMax)*(Sales[[#This Row],[sales]]/Sales[[#This Row],[sqft]])</f>
        <v>0</v>
      </c>
      <c r="P1285" s="4">
        <f>SUMIF(Sales[RegionStoretype],Sales[[#This Row],[RegionStoretype]],Sales[YoY_SSF])/Sales[[#This Row],[Region_TypeCount]]</f>
        <v>68.518982968140051</v>
      </c>
    </row>
    <row r="1286" spans="1:16" x14ac:dyDescent="0.25">
      <c r="A1286" s="1">
        <v>42790</v>
      </c>
      <c r="B1286">
        <v>9</v>
      </c>
      <c r="C1286">
        <v>15</v>
      </c>
      <c r="D1286">
        <v>732.29</v>
      </c>
      <c r="E1286">
        <f>INDEX(Stores[region],MATCH(Sales[[#This Row],[store_no]],Stores[store_no],0))</f>
        <v>1</v>
      </c>
      <c r="F1286" t="str">
        <f>INDEX(Stores[storetype],MATCH(Sales[[#This Row],[store_no]],Stores[store_no],0))</f>
        <v>B</v>
      </c>
      <c r="G1286" t="str">
        <f>INDEX(Stores[location_city],MATCH(Sales[[#This Row],[store_no]],Stores[store_no],0))</f>
        <v>Columbus</v>
      </c>
      <c r="H1286" t="str">
        <f>INDEX(Stores[location_state],MATCH(Sales[[#This Row],[store_no]],Stores[store_no],0))</f>
        <v>Ohio</v>
      </c>
      <c r="I1286">
        <f>INDEX(Stores[sqft],MATCH(Sales[[#This Row],[store_no]],Stores[store_no],0))</f>
        <v>221800</v>
      </c>
      <c r="J1286" s="4" t="str">
        <f>INDEX(Departments[dept_name],MATCH(Sales[[#This Row],[dept_no]],Departments[dept_no],0))</f>
        <v>Music</v>
      </c>
      <c r="K1286" s="4" t="str">
        <f>CONCATENATE(Sales[[#This Row],[region]],Sales[[#This Row],[storetype]])</f>
        <v>1B</v>
      </c>
      <c r="L1286" s="4">
        <f>INDEX(RegionStoreCount[Store Count],MATCH(Sales[[#This Row],[RegionStoretype]],RegionStoreCount[Region/Type],0))</f>
        <v>5</v>
      </c>
      <c r="M1286" s="4">
        <f>AND(Sales[[#This Row],[date]]&lt;=TY_YTDMax,Sales[[#This Row],[date]]&gt;=TY_YTDMin)*Sales[[#This Row],[sales]]</f>
        <v>0</v>
      </c>
      <c r="N1286" s="4">
        <f>AND(Sales[[#This Row],[date]]&lt;=LY_YTDMax,Sales[[#This Row],[date]]&gt;=LY_YTDMin)*Sales[[#This Row],[sales]]</f>
        <v>732.29</v>
      </c>
      <c r="O1286" s="4">
        <f>AND(Sales[[#This Row],[date]]&gt;=YoY_Min,Sales[[#This Row],[date]]&lt;=TY_YTDMax)*(Sales[[#This Row],[sales]]/Sales[[#This Row],[sqft]])</f>
        <v>0</v>
      </c>
      <c r="P1286" s="4">
        <f>SUMIF(Sales[RegionStoretype],Sales[[#This Row],[RegionStoretype]],Sales[YoY_SSF])/Sales[[#This Row],[Region_TypeCount]]</f>
        <v>68.518982968140051</v>
      </c>
    </row>
    <row r="1287" spans="1:16" x14ac:dyDescent="0.25">
      <c r="A1287" s="1">
        <v>42790</v>
      </c>
      <c r="B1287">
        <v>11</v>
      </c>
      <c r="C1287">
        <v>8</v>
      </c>
      <c r="D1287">
        <v>14554.515300000001</v>
      </c>
      <c r="E1287">
        <f>INDEX(Stores[region],MATCH(Sales[[#This Row],[store_no]],Stores[store_no],0))</f>
        <v>1</v>
      </c>
      <c r="F1287" t="str">
        <f>INDEX(Stores[storetype],MATCH(Sales[[#This Row],[store_no]],Stores[store_no],0))</f>
        <v>A</v>
      </c>
      <c r="G1287" t="str">
        <f>INDEX(Stores[location_city],MATCH(Sales[[#This Row],[store_no]],Stores[store_no],0))</f>
        <v>Cleveland</v>
      </c>
      <c r="H1287" t="str">
        <f>INDEX(Stores[location_state],MATCH(Sales[[#This Row],[store_no]],Stores[store_no],0))</f>
        <v>Ohio</v>
      </c>
      <c r="I1287">
        <f>INDEX(Stores[sqft],MATCH(Sales[[#This Row],[store_no]],Stores[store_no],0))</f>
        <v>192400</v>
      </c>
      <c r="J1287" s="4" t="str">
        <f>INDEX(Departments[dept_name],MATCH(Sales[[#This Row],[dept_no]],Departments[dept_no],0))</f>
        <v>Games</v>
      </c>
      <c r="K1287" s="4" t="str">
        <f>CONCATENATE(Sales[[#This Row],[region]],Sales[[#This Row],[storetype]])</f>
        <v>1A</v>
      </c>
      <c r="L1287" s="4">
        <f>INDEX(RegionStoreCount[Store Count],MATCH(Sales[[#This Row],[RegionStoretype]],RegionStoreCount[Region/Type],0))</f>
        <v>5</v>
      </c>
      <c r="M1287" s="4">
        <f>AND(Sales[[#This Row],[date]]&lt;=TY_YTDMax,Sales[[#This Row],[date]]&gt;=TY_YTDMin)*Sales[[#This Row],[sales]]</f>
        <v>0</v>
      </c>
      <c r="N1287" s="4">
        <f>AND(Sales[[#This Row],[date]]&lt;=LY_YTDMax,Sales[[#This Row],[date]]&gt;=LY_YTDMin)*Sales[[#This Row],[sales]]</f>
        <v>14554.515300000001</v>
      </c>
      <c r="O1287" s="4">
        <f>AND(Sales[[#This Row],[date]]&gt;=YoY_Min,Sales[[#This Row],[date]]&lt;=TY_YTDMax)*(Sales[[#This Row],[sales]]/Sales[[#This Row],[sqft]])</f>
        <v>0</v>
      </c>
      <c r="P1287" s="4">
        <f>SUMIF(Sales[RegionStoretype],Sales[[#This Row],[RegionStoretype]],Sales[YoY_SSF])/Sales[[#This Row],[Region_TypeCount]]</f>
        <v>59.469551530910678</v>
      </c>
    </row>
    <row r="1288" spans="1:16" x14ac:dyDescent="0.25">
      <c r="A1288" s="1">
        <v>42790</v>
      </c>
      <c r="B1288">
        <v>11</v>
      </c>
      <c r="C1288">
        <v>10</v>
      </c>
      <c r="D1288">
        <v>39715.513200000001</v>
      </c>
      <c r="E1288">
        <f>INDEX(Stores[region],MATCH(Sales[[#This Row],[store_no]],Stores[store_no],0))</f>
        <v>1</v>
      </c>
      <c r="F1288" t="str">
        <f>INDEX(Stores[storetype],MATCH(Sales[[#This Row],[store_no]],Stores[store_no],0))</f>
        <v>A</v>
      </c>
      <c r="G1288" t="str">
        <f>INDEX(Stores[location_city],MATCH(Sales[[#This Row],[store_no]],Stores[store_no],0))</f>
        <v>Cleveland</v>
      </c>
      <c r="H1288" t="str">
        <f>INDEX(Stores[location_state],MATCH(Sales[[#This Row],[store_no]],Stores[store_no],0))</f>
        <v>Ohio</v>
      </c>
      <c r="I1288">
        <f>INDEX(Stores[sqft],MATCH(Sales[[#This Row],[store_no]],Stores[store_no],0))</f>
        <v>192400</v>
      </c>
      <c r="J1288" s="4" t="str">
        <f>INDEX(Departments[dept_name],MATCH(Sales[[#This Row],[dept_no]],Departments[dept_no],0))</f>
        <v>Health</v>
      </c>
      <c r="K1288" s="4" t="str">
        <f>CONCATENATE(Sales[[#This Row],[region]],Sales[[#This Row],[storetype]])</f>
        <v>1A</v>
      </c>
      <c r="L1288" s="4">
        <f>INDEX(RegionStoreCount[Store Count],MATCH(Sales[[#This Row],[RegionStoretype]],RegionStoreCount[Region/Type],0))</f>
        <v>5</v>
      </c>
      <c r="M1288" s="4">
        <f>AND(Sales[[#This Row],[date]]&lt;=TY_YTDMax,Sales[[#This Row],[date]]&gt;=TY_YTDMin)*Sales[[#This Row],[sales]]</f>
        <v>0</v>
      </c>
      <c r="N1288" s="4">
        <f>AND(Sales[[#This Row],[date]]&lt;=LY_YTDMax,Sales[[#This Row],[date]]&gt;=LY_YTDMin)*Sales[[#This Row],[sales]]</f>
        <v>39715.513200000001</v>
      </c>
      <c r="O1288" s="4">
        <f>AND(Sales[[#This Row],[date]]&gt;=YoY_Min,Sales[[#This Row],[date]]&lt;=TY_YTDMax)*(Sales[[#This Row],[sales]]/Sales[[#This Row],[sqft]])</f>
        <v>0</v>
      </c>
      <c r="P1288" s="4">
        <f>SUMIF(Sales[RegionStoretype],Sales[[#This Row],[RegionStoretype]],Sales[YoY_SSF])/Sales[[#This Row],[Region_TypeCount]]</f>
        <v>59.469551530910678</v>
      </c>
    </row>
    <row r="1289" spans="1:16" x14ac:dyDescent="0.25">
      <c r="A1289" s="1">
        <v>42790</v>
      </c>
      <c r="B1289">
        <v>11</v>
      </c>
      <c r="C1289">
        <v>12</v>
      </c>
      <c r="D1289">
        <v>99154.484200000006</v>
      </c>
      <c r="E1289">
        <f>INDEX(Stores[region],MATCH(Sales[[#This Row],[store_no]],Stores[store_no],0))</f>
        <v>1</v>
      </c>
      <c r="F1289" t="str">
        <f>INDEX(Stores[storetype],MATCH(Sales[[#This Row],[store_no]],Stores[store_no],0))</f>
        <v>A</v>
      </c>
      <c r="G1289" t="str">
        <f>INDEX(Stores[location_city],MATCH(Sales[[#This Row],[store_no]],Stores[store_no],0))</f>
        <v>Cleveland</v>
      </c>
      <c r="H1289" t="str">
        <f>INDEX(Stores[location_state],MATCH(Sales[[#This Row],[store_no]],Stores[store_no],0))</f>
        <v>Ohio</v>
      </c>
      <c r="I1289">
        <f>INDEX(Stores[sqft],MATCH(Sales[[#This Row],[store_no]],Stores[store_no],0))</f>
        <v>192400</v>
      </c>
      <c r="J1289" s="4" t="str">
        <f>INDEX(Departments[dept_name],MATCH(Sales[[#This Row],[dept_no]],Departments[dept_no],0))</f>
        <v>Jewelery</v>
      </c>
      <c r="K1289" s="4" t="str">
        <f>CONCATENATE(Sales[[#This Row],[region]],Sales[[#This Row],[storetype]])</f>
        <v>1A</v>
      </c>
      <c r="L1289" s="4">
        <f>INDEX(RegionStoreCount[Store Count],MATCH(Sales[[#This Row],[RegionStoretype]],RegionStoreCount[Region/Type],0))</f>
        <v>5</v>
      </c>
      <c r="M1289" s="4">
        <f>AND(Sales[[#This Row],[date]]&lt;=TY_YTDMax,Sales[[#This Row],[date]]&gt;=TY_YTDMin)*Sales[[#This Row],[sales]]</f>
        <v>0</v>
      </c>
      <c r="N1289" s="4">
        <f>AND(Sales[[#This Row],[date]]&lt;=LY_YTDMax,Sales[[#This Row],[date]]&gt;=LY_YTDMin)*Sales[[#This Row],[sales]]</f>
        <v>99154.484200000006</v>
      </c>
      <c r="O1289" s="4">
        <f>AND(Sales[[#This Row],[date]]&gt;=YoY_Min,Sales[[#This Row],[date]]&lt;=TY_YTDMax)*(Sales[[#This Row],[sales]]/Sales[[#This Row],[sqft]])</f>
        <v>0</v>
      </c>
      <c r="P1289" s="4">
        <f>SUMIF(Sales[RegionStoretype],Sales[[#This Row],[RegionStoretype]],Sales[YoY_SSF])/Sales[[#This Row],[Region_TypeCount]]</f>
        <v>59.469551530910678</v>
      </c>
    </row>
    <row r="1290" spans="1:16" x14ac:dyDescent="0.25">
      <c r="A1290" s="1">
        <v>42790</v>
      </c>
      <c r="B1290">
        <v>11</v>
      </c>
      <c r="C1290">
        <v>19</v>
      </c>
      <c r="D1290">
        <v>29543.9859</v>
      </c>
      <c r="E1290">
        <f>INDEX(Stores[region],MATCH(Sales[[#This Row],[store_no]],Stores[store_no],0))</f>
        <v>1</v>
      </c>
      <c r="F1290" t="str">
        <f>INDEX(Stores[storetype],MATCH(Sales[[#This Row],[store_no]],Stores[store_no],0))</f>
        <v>A</v>
      </c>
      <c r="G1290" t="str">
        <f>INDEX(Stores[location_city],MATCH(Sales[[#This Row],[store_no]],Stores[store_no],0))</f>
        <v>Cleveland</v>
      </c>
      <c r="H1290" t="str">
        <f>INDEX(Stores[location_state],MATCH(Sales[[#This Row],[store_no]],Stores[store_no],0))</f>
        <v>Ohio</v>
      </c>
      <c r="I1290">
        <f>INDEX(Stores[sqft],MATCH(Sales[[#This Row],[store_no]],Stores[store_no],0))</f>
        <v>192400</v>
      </c>
      <c r="J1290" s="4" t="str">
        <f>INDEX(Departments[dept_name],MATCH(Sales[[#This Row],[dept_no]],Departments[dept_no],0))</f>
        <v>Tools</v>
      </c>
      <c r="K1290" s="4" t="str">
        <f>CONCATENATE(Sales[[#This Row],[region]],Sales[[#This Row],[storetype]])</f>
        <v>1A</v>
      </c>
      <c r="L1290" s="4">
        <f>INDEX(RegionStoreCount[Store Count],MATCH(Sales[[#This Row],[RegionStoretype]],RegionStoreCount[Region/Type],0))</f>
        <v>5</v>
      </c>
      <c r="M1290" s="4">
        <f>AND(Sales[[#This Row],[date]]&lt;=TY_YTDMax,Sales[[#This Row],[date]]&gt;=TY_YTDMin)*Sales[[#This Row],[sales]]</f>
        <v>0</v>
      </c>
      <c r="N1290" s="4">
        <f>AND(Sales[[#This Row],[date]]&lt;=LY_YTDMax,Sales[[#This Row],[date]]&gt;=LY_YTDMin)*Sales[[#This Row],[sales]]</f>
        <v>29543.9859</v>
      </c>
      <c r="O1290" s="4">
        <f>AND(Sales[[#This Row],[date]]&gt;=YoY_Min,Sales[[#This Row],[date]]&lt;=TY_YTDMax)*(Sales[[#This Row],[sales]]/Sales[[#This Row],[sqft]])</f>
        <v>0</v>
      </c>
      <c r="P1290" s="4">
        <f>SUMIF(Sales[RegionStoretype],Sales[[#This Row],[RegionStoretype]],Sales[YoY_SSF])/Sales[[#This Row],[Region_TypeCount]]</f>
        <v>59.469551530910678</v>
      </c>
    </row>
    <row r="1291" spans="1:16" x14ac:dyDescent="0.25">
      <c r="A1291" s="1">
        <v>42790</v>
      </c>
      <c r="B1291">
        <v>12</v>
      </c>
      <c r="C1291">
        <v>4</v>
      </c>
      <c r="D1291">
        <v>26109.284399999997</v>
      </c>
      <c r="E1291">
        <f>INDEX(Stores[region],MATCH(Sales[[#This Row],[store_no]],Stores[store_no],0))</f>
        <v>2</v>
      </c>
      <c r="F1291" t="str">
        <f>INDEX(Stores[storetype],MATCH(Sales[[#This Row],[store_no]],Stores[store_no],0))</f>
        <v>B</v>
      </c>
      <c r="G1291" t="str">
        <f>INDEX(Stores[location_city],MATCH(Sales[[#This Row],[store_no]],Stores[store_no],0))</f>
        <v>Indianapolis</v>
      </c>
      <c r="H1291" t="str">
        <f>INDEX(Stores[location_state],MATCH(Sales[[#This Row],[store_no]],Stores[store_no],0))</f>
        <v>Indiana</v>
      </c>
      <c r="I1291">
        <f>INDEX(Stores[sqft],MATCH(Sales[[#This Row],[store_no]],Stores[store_no],0))</f>
        <v>120800</v>
      </c>
      <c r="J1291" s="4" t="str">
        <f>INDEX(Departments[dept_name],MATCH(Sales[[#This Row],[dept_no]],Departments[dept_no],0))</f>
        <v>Books</v>
      </c>
      <c r="K1291" s="4" t="str">
        <f>CONCATENATE(Sales[[#This Row],[region]],Sales[[#This Row],[storetype]])</f>
        <v>2B</v>
      </c>
      <c r="L1291" s="4">
        <f>INDEX(RegionStoreCount[Store Count],MATCH(Sales[[#This Row],[RegionStoretype]],RegionStoreCount[Region/Type],0))</f>
        <v>6</v>
      </c>
      <c r="M1291" s="4">
        <f>AND(Sales[[#This Row],[date]]&lt;=TY_YTDMax,Sales[[#This Row],[date]]&gt;=TY_YTDMin)*Sales[[#This Row],[sales]]</f>
        <v>0</v>
      </c>
      <c r="N1291" s="4">
        <f>AND(Sales[[#This Row],[date]]&lt;=LY_YTDMax,Sales[[#This Row],[date]]&gt;=LY_YTDMin)*Sales[[#This Row],[sales]]</f>
        <v>26109.284399999997</v>
      </c>
      <c r="O1291" s="4">
        <f>AND(Sales[[#This Row],[date]]&gt;=YoY_Min,Sales[[#This Row],[date]]&lt;=TY_YTDMax)*(Sales[[#This Row],[sales]]/Sales[[#This Row],[sqft]])</f>
        <v>0</v>
      </c>
      <c r="P1291" s="4">
        <f>SUMIF(Sales[RegionStoretype],Sales[[#This Row],[RegionStoretype]],Sales[YoY_SSF])/Sales[[#This Row],[Region_TypeCount]]</f>
        <v>58.393757732919049</v>
      </c>
    </row>
    <row r="1292" spans="1:16" x14ac:dyDescent="0.25">
      <c r="A1292" s="1">
        <v>42790</v>
      </c>
      <c r="B1292">
        <v>13</v>
      </c>
      <c r="C1292">
        <v>1</v>
      </c>
      <c r="D1292">
        <v>6340.1547</v>
      </c>
      <c r="E1292">
        <f>INDEX(Stores[region],MATCH(Sales[[#This Row],[store_no]],Stores[store_no],0))</f>
        <v>3</v>
      </c>
      <c r="F1292" t="str">
        <f>INDEX(Stores[storetype],MATCH(Sales[[#This Row],[store_no]],Stores[store_no],0))</f>
        <v>A</v>
      </c>
      <c r="G1292" t="str">
        <f>INDEX(Stores[location_city],MATCH(Sales[[#This Row],[store_no]],Stores[store_no],0))</f>
        <v>Overland Park</v>
      </c>
      <c r="H1292" t="str">
        <f>INDEX(Stores[location_state],MATCH(Sales[[#This Row],[store_no]],Stores[store_no],0))</f>
        <v>Kansas</v>
      </c>
      <c r="I1292">
        <f>INDEX(Stores[sqft],MATCH(Sales[[#This Row],[store_no]],Stores[store_no],0))</f>
        <v>201000</v>
      </c>
      <c r="J1292" s="4" t="str">
        <f>INDEX(Departments[dept_name],MATCH(Sales[[#This Row],[dept_no]],Departments[dept_no],0))</f>
        <v>Automotive</v>
      </c>
      <c r="K1292" s="4" t="str">
        <f>CONCATENATE(Sales[[#This Row],[region]],Sales[[#This Row],[storetype]])</f>
        <v>3A</v>
      </c>
      <c r="L1292" s="4">
        <f>INDEX(RegionStoreCount[Store Count],MATCH(Sales[[#This Row],[RegionStoretype]],RegionStoreCount[Region/Type],0))</f>
        <v>9</v>
      </c>
      <c r="M1292" s="4">
        <f>AND(Sales[[#This Row],[date]]&lt;=TY_YTDMax,Sales[[#This Row],[date]]&gt;=TY_YTDMin)*Sales[[#This Row],[sales]]</f>
        <v>0</v>
      </c>
      <c r="N1292" s="4">
        <f>AND(Sales[[#This Row],[date]]&lt;=LY_YTDMax,Sales[[#This Row],[date]]&gt;=LY_YTDMin)*Sales[[#This Row],[sales]]</f>
        <v>6340.1547</v>
      </c>
      <c r="O1292" s="4">
        <f>AND(Sales[[#This Row],[date]]&gt;=YoY_Min,Sales[[#This Row],[date]]&lt;=TY_YTDMax)*(Sales[[#This Row],[sales]]/Sales[[#This Row],[sqft]])</f>
        <v>0</v>
      </c>
      <c r="P1292" s="4">
        <f>SUMIF(Sales[RegionStoretype],Sales[[#This Row],[RegionStoretype]],Sales[YoY_SSF])/Sales[[#This Row],[Region_TypeCount]]</f>
        <v>53.603836561720975</v>
      </c>
    </row>
    <row r="1293" spans="1:16" x14ac:dyDescent="0.25">
      <c r="A1293" s="1">
        <v>42790</v>
      </c>
      <c r="B1293">
        <v>13</v>
      </c>
      <c r="C1293">
        <v>6</v>
      </c>
      <c r="D1293">
        <v>33733.544300000001</v>
      </c>
      <c r="E1293">
        <f>INDEX(Stores[region],MATCH(Sales[[#This Row],[store_no]],Stores[store_no],0))</f>
        <v>3</v>
      </c>
      <c r="F1293" t="str">
        <f>INDEX(Stores[storetype],MATCH(Sales[[#This Row],[store_no]],Stores[store_no],0))</f>
        <v>A</v>
      </c>
      <c r="G1293" t="str">
        <f>INDEX(Stores[location_city],MATCH(Sales[[#This Row],[store_no]],Stores[store_no],0))</f>
        <v>Overland Park</v>
      </c>
      <c r="H1293" t="str">
        <f>INDEX(Stores[location_state],MATCH(Sales[[#This Row],[store_no]],Stores[store_no],0))</f>
        <v>Kansas</v>
      </c>
      <c r="I1293">
        <f>INDEX(Stores[sqft],MATCH(Sales[[#This Row],[store_no]],Stores[store_no],0))</f>
        <v>201000</v>
      </c>
      <c r="J1293" s="4" t="str">
        <f>INDEX(Departments[dept_name],MATCH(Sales[[#This Row],[dept_no]],Departments[dept_no],0))</f>
        <v>Computers</v>
      </c>
      <c r="K1293" s="4" t="str">
        <f>CONCATENATE(Sales[[#This Row],[region]],Sales[[#This Row],[storetype]])</f>
        <v>3A</v>
      </c>
      <c r="L1293" s="4">
        <f>INDEX(RegionStoreCount[Store Count],MATCH(Sales[[#This Row],[RegionStoretype]],RegionStoreCount[Region/Type],0))</f>
        <v>9</v>
      </c>
      <c r="M1293" s="4">
        <f>AND(Sales[[#This Row],[date]]&lt;=TY_YTDMax,Sales[[#This Row],[date]]&gt;=TY_YTDMin)*Sales[[#This Row],[sales]]</f>
        <v>0</v>
      </c>
      <c r="N1293" s="4">
        <f>AND(Sales[[#This Row],[date]]&lt;=LY_YTDMax,Sales[[#This Row],[date]]&gt;=LY_YTDMin)*Sales[[#This Row],[sales]]</f>
        <v>33733.544300000001</v>
      </c>
      <c r="O1293" s="4">
        <f>AND(Sales[[#This Row],[date]]&gt;=YoY_Min,Sales[[#This Row],[date]]&lt;=TY_YTDMax)*(Sales[[#This Row],[sales]]/Sales[[#This Row],[sqft]])</f>
        <v>0</v>
      </c>
      <c r="P1293" s="4">
        <f>SUMIF(Sales[RegionStoretype],Sales[[#This Row],[RegionStoretype]],Sales[YoY_SSF])/Sales[[#This Row],[Region_TypeCount]]</f>
        <v>53.603836561720975</v>
      </c>
    </row>
    <row r="1294" spans="1:16" x14ac:dyDescent="0.25">
      <c r="A1294" s="1">
        <v>42790</v>
      </c>
      <c r="B1294">
        <v>13</v>
      </c>
      <c r="C1294">
        <v>11</v>
      </c>
      <c r="D1294">
        <v>4274.4868000000006</v>
      </c>
      <c r="E1294">
        <f>INDEX(Stores[region],MATCH(Sales[[#This Row],[store_no]],Stores[store_no],0))</f>
        <v>3</v>
      </c>
      <c r="F1294" t="str">
        <f>INDEX(Stores[storetype],MATCH(Sales[[#This Row],[store_no]],Stores[store_no],0))</f>
        <v>A</v>
      </c>
      <c r="G1294" t="str">
        <f>INDEX(Stores[location_city],MATCH(Sales[[#This Row],[store_no]],Stores[store_no],0))</f>
        <v>Overland Park</v>
      </c>
      <c r="H1294" t="str">
        <f>INDEX(Stores[location_state],MATCH(Sales[[#This Row],[store_no]],Stores[store_no],0))</f>
        <v>Kansas</v>
      </c>
      <c r="I1294">
        <f>INDEX(Stores[sqft],MATCH(Sales[[#This Row],[store_no]],Stores[store_no],0))</f>
        <v>201000</v>
      </c>
      <c r="J1294" s="4" t="str">
        <f>INDEX(Departments[dept_name],MATCH(Sales[[#This Row],[dept_no]],Departments[dept_no],0))</f>
        <v>Home</v>
      </c>
      <c r="K1294" s="4" t="str">
        <f>CONCATENATE(Sales[[#This Row],[region]],Sales[[#This Row],[storetype]])</f>
        <v>3A</v>
      </c>
      <c r="L1294" s="4">
        <f>INDEX(RegionStoreCount[Store Count],MATCH(Sales[[#This Row],[RegionStoretype]],RegionStoreCount[Region/Type],0))</f>
        <v>9</v>
      </c>
      <c r="M1294" s="4">
        <f>AND(Sales[[#This Row],[date]]&lt;=TY_YTDMax,Sales[[#This Row],[date]]&gt;=TY_YTDMin)*Sales[[#This Row],[sales]]</f>
        <v>0</v>
      </c>
      <c r="N1294" s="4">
        <f>AND(Sales[[#This Row],[date]]&lt;=LY_YTDMax,Sales[[#This Row],[date]]&gt;=LY_YTDMin)*Sales[[#This Row],[sales]]</f>
        <v>4274.4868000000006</v>
      </c>
      <c r="O1294" s="4">
        <f>AND(Sales[[#This Row],[date]]&gt;=YoY_Min,Sales[[#This Row],[date]]&lt;=TY_YTDMax)*(Sales[[#This Row],[sales]]/Sales[[#This Row],[sqft]])</f>
        <v>0</v>
      </c>
      <c r="P1294" s="4">
        <f>SUMIF(Sales[RegionStoretype],Sales[[#This Row],[RegionStoretype]],Sales[YoY_SSF])/Sales[[#This Row],[Region_TypeCount]]</f>
        <v>53.603836561720975</v>
      </c>
    </row>
    <row r="1295" spans="1:16" x14ac:dyDescent="0.25">
      <c r="A1295" s="1">
        <v>42790</v>
      </c>
      <c r="B1295">
        <v>13</v>
      </c>
      <c r="C1295">
        <v>16</v>
      </c>
      <c r="D1295">
        <v>139334.94409999999</v>
      </c>
      <c r="E1295">
        <f>INDEX(Stores[region],MATCH(Sales[[#This Row],[store_no]],Stores[store_no],0))</f>
        <v>3</v>
      </c>
      <c r="F1295" t="str">
        <f>INDEX(Stores[storetype],MATCH(Sales[[#This Row],[store_no]],Stores[store_no],0))</f>
        <v>A</v>
      </c>
      <c r="G1295" t="str">
        <f>INDEX(Stores[location_city],MATCH(Sales[[#This Row],[store_no]],Stores[store_no],0))</f>
        <v>Overland Park</v>
      </c>
      <c r="H1295" t="str">
        <f>INDEX(Stores[location_state],MATCH(Sales[[#This Row],[store_no]],Stores[store_no],0))</f>
        <v>Kansas</v>
      </c>
      <c r="I1295">
        <f>INDEX(Stores[sqft],MATCH(Sales[[#This Row],[store_no]],Stores[store_no],0))</f>
        <v>201000</v>
      </c>
      <c r="J1295" s="4" t="str">
        <f>INDEX(Departments[dept_name],MATCH(Sales[[#This Row],[dept_no]],Departments[dept_no],0))</f>
        <v>Outdoors</v>
      </c>
      <c r="K1295" s="4" t="str">
        <f>CONCATENATE(Sales[[#This Row],[region]],Sales[[#This Row],[storetype]])</f>
        <v>3A</v>
      </c>
      <c r="L1295" s="4">
        <f>INDEX(RegionStoreCount[Store Count],MATCH(Sales[[#This Row],[RegionStoretype]],RegionStoreCount[Region/Type],0))</f>
        <v>9</v>
      </c>
      <c r="M1295" s="4">
        <f>AND(Sales[[#This Row],[date]]&lt;=TY_YTDMax,Sales[[#This Row],[date]]&gt;=TY_YTDMin)*Sales[[#This Row],[sales]]</f>
        <v>0</v>
      </c>
      <c r="N1295" s="4">
        <f>AND(Sales[[#This Row],[date]]&lt;=LY_YTDMax,Sales[[#This Row],[date]]&gt;=LY_YTDMin)*Sales[[#This Row],[sales]]</f>
        <v>139334.94409999999</v>
      </c>
      <c r="O1295" s="4">
        <f>AND(Sales[[#This Row],[date]]&gt;=YoY_Min,Sales[[#This Row],[date]]&lt;=TY_YTDMax)*(Sales[[#This Row],[sales]]/Sales[[#This Row],[sqft]])</f>
        <v>0</v>
      </c>
      <c r="P1295" s="4">
        <f>SUMIF(Sales[RegionStoretype],Sales[[#This Row],[RegionStoretype]],Sales[YoY_SSF])/Sales[[#This Row],[Region_TypeCount]]</f>
        <v>53.603836561720975</v>
      </c>
    </row>
    <row r="1296" spans="1:16" x14ac:dyDescent="0.25">
      <c r="A1296" s="1">
        <v>42790</v>
      </c>
      <c r="B1296">
        <v>14</v>
      </c>
      <c r="C1296">
        <v>2</v>
      </c>
      <c r="D1296">
        <v>17695.402299999998</v>
      </c>
      <c r="E1296">
        <f>INDEX(Stores[region],MATCH(Sales[[#This Row],[store_no]],Stores[store_no],0))</f>
        <v>3</v>
      </c>
      <c r="F1296" t="str">
        <f>INDEX(Stores[storetype],MATCH(Sales[[#This Row],[store_no]],Stores[store_no],0))</f>
        <v>A</v>
      </c>
      <c r="G1296" t="str">
        <f>INDEX(Stores[location_city],MATCH(Sales[[#This Row],[store_no]],Stores[store_no],0))</f>
        <v>Bismarck</v>
      </c>
      <c r="H1296" t="str">
        <f>INDEX(Stores[location_state],MATCH(Sales[[#This Row],[store_no]],Stores[store_no],0))</f>
        <v>North Dakota</v>
      </c>
      <c r="I1296">
        <f>INDEX(Stores[sqft],MATCH(Sales[[#This Row],[store_no]],Stores[store_no],0))</f>
        <v>96400</v>
      </c>
      <c r="J1296" s="4" t="str">
        <f>INDEX(Departments[dept_name],MATCH(Sales[[#This Row],[dept_no]],Departments[dept_no],0))</f>
        <v>Baby</v>
      </c>
      <c r="K1296" s="4" t="str">
        <f>CONCATENATE(Sales[[#This Row],[region]],Sales[[#This Row],[storetype]])</f>
        <v>3A</v>
      </c>
      <c r="L1296" s="4">
        <f>INDEX(RegionStoreCount[Store Count],MATCH(Sales[[#This Row],[RegionStoretype]],RegionStoreCount[Region/Type],0))</f>
        <v>9</v>
      </c>
      <c r="M1296" s="4">
        <f>AND(Sales[[#This Row],[date]]&lt;=TY_YTDMax,Sales[[#This Row],[date]]&gt;=TY_YTDMin)*Sales[[#This Row],[sales]]</f>
        <v>0</v>
      </c>
      <c r="N1296" s="4">
        <f>AND(Sales[[#This Row],[date]]&lt;=LY_YTDMax,Sales[[#This Row],[date]]&gt;=LY_YTDMin)*Sales[[#This Row],[sales]]</f>
        <v>17695.402299999998</v>
      </c>
      <c r="O1296" s="4">
        <f>AND(Sales[[#This Row],[date]]&gt;=YoY_Min,Sales[[#This Row],[date]]&lt;=TY_YTDMax)*(Sales[[#This Row],[sales]]/Sales[[#This Row],[sqft]])</f>
        <v>0</v>
      </c>
      <c r="P1296" s="4">
        <f>SUMIF(Sales[RegionStoretype],Sales[[#This Row],[RegionStoretype]],Sales[YoY_SSF])/Sales[[#This Row],[Region_TypeCount]]</f>
        <v>53.603836561720975</v>
      </c>
    </row>
    <row r="1297" spans="1:16" x14ac:dyDescent="0.25">
      <c r="A1297" s="1">
        <v>42790</v>
      </c>
      <c r="B1297">
        <v>14</v>
      </c>
      <c r="C1297">
        <v>11</v>
      </c>
      <c r="D1297">
        <v>21181.818499999998</v>
      </c>
      <c r="E1297">
        <f>INDEX(Stores[region],MATCH(Sales[[#This Row],[store_no]],Stores[store_no],0))</f>
        <v>3</v>
      </c>
      <c r="F1297" t="str">
        <f>INDEX(Stores[storetype],MATCH(Sales[[#This Row],[store_no]],Stores[store_no],0))</f>
        <v>A</v>
      </c>
      <c r="G1297" t="str">
        <f>INDEX(Stores[location_city],MATCH(Sales[[#This Row],[store_no]],Stores[store_no],0))</f>
        <v>Bismarck</v>
      </c>
      <c r="H1297" t="str">
        <f>INDEX(Stores[location_state],MATCH(Sales[[#This Row],[store_no]],Stores[store_no],0))</f>
        <v>North Dakota</v>
      </c>
      <c r="I1297">
        <f>INDEX(Stores[sqft],MATCH(Sales[[#This Row],[store_no]],Stores[store_no],0))</f>
        <v>96400</v>
      </c>
      <c r="J1297" s="4" t="str">
        <f>INDEX(Departments[dept_name],MATCH(Sales[[#This Row],[dept_no]],Departments[dept_no],0))</f>
        <v>Home</v>
      </c>
      <c r="K1297" s="4" t="str">
        <f>CONCATENATE(Sales[[#This Row],[region]],Sales[[#This Row],[storetype]])</f>
        <v>3A</v>
      </c>
      <c r="L1297" s="4">
        <f>INDEX(RegionStoreCount[Store Count],MATCH(Sales[[#This Row],[RegionStoretype]],RegionStoreCount[Region/Type],0))</f>
        <v>9</v>
      </c>
      <c r="M1297" s="4">
        <f>AND(Sales[[#This Row],[date]]&lt;=TY_YTDMax,Sales[[#This Row],[date]]&gt;=TY_YTDMin)*Sales[[#This Row],[sales]]</f>
        <v>0</v>
      </c>
      <c r="N1297" s="4">
        <f>AND(Sales[[#This Row],[date]]&lt;=LY_YTDMax,Sales[[#This Row],[date]]&gt;=LY_YTDMin)*Sales[[#This Row],[sales]]</f>
        <v>21181.818499999998</v>
      </c>
      <c r="O1297" s="4">
        <f>AND(Sales[[#This Row],[date]]&gt;=YoY_Min,Sales[[#This Row],[date]]&lt;=TY_YTDMax)*(Sales[[#This Row],[sales]]/Sales[[#This Row],[sqft]])</f>
        <v>0</v>
      </c>
      <c r="P1297" s="4">
        <f>SUMIF(Sales[RegionStoretype],Sales[[#This Row],[RegionStoretype]],Sales[YoY_SSF])/Sales[[#This Row],[Region_TypeCount]]</f>
        <v>53.603836561720975</v>
      </c>
    </row>
    <row r="1298" spans="1:16" x14ac:dyDescent="0.25">
      <c r="A1298" s="1">
        <v>42790</v>
      </c>
      <c r="B1298">
        <v>14</v>
      </c>
      <c r="C1298">
        <v>17</v>
      </c>
      <c r="D1298">
        <v>51202.675000000003</v>
      </c>
      <c r="E1298">
        <f>INDEX(Stores[region],MATCH(Sales[[#This Row],[store_no]],Stores[store_no],0))</f>
        <v>3</v>
      </c>
      <c r="F1298" t="str">
        <f>INDEX(Stores[storetype],MATCH(Sales[[#This Row],[store_no]],Stores[store_no],0))</f>
        <v>A</v>
      </c>
      <c r="G1298" t="str">
        <f>INDEX(Stores[location_city],MATCH(Sales[[#This Row],[store_no]],Stores[store_no],0))</f>
        <v>Bismarck</v>
      </c>
      <c r="H1298" t="str">
        <f>INDEX(Stores[location_state],MATCH(Sales[[#This Row],[store_no]],Stores[store_no],0))</f>
        <v>North Dakota</v>
      </c>
      <c r="I1298">
        <f>INDEX(Stores[sqft],MATCH(Sales[[#This Row],[store_no]],Stores[store_no],0))</f>
        <v>96400</v>
      </c>
      <c r="J1298" s="4" t="str">
        <f>INDEX(Departments[dept_name],MATCH(Sales[[#This Row],[dept_no]],Departments[dept_no],0))</f>
        <v>Shoes</v>
      </c>
      <c r="K1298" s="4" t="str">
        <f>CONCATENATE(Sales[[#This Row],[region]],Sales[[#This Row],[storetype]])</f>
        <v>3A</v>
      </c>
      <c r="L1298" s="4">
        <f>INDEX(RegionStoreCount[Store Count],MATCH(Sales[[#This Row],[RegionStoretype]],RegionStoreCount[Region/Type],0))</f>
        <v>9</v>
      </c>
      <c r="M1298" s="4">
        <f>AND(Sales[[#This Row],[date]]&lt;=TY_YTDMax,Sales[[#This Row],[date]]&gt;=TY_YTDMin)*Sales[[#This Row],[sales]]</f>
        <v>0</v>
      </c>
      <c r="N1298" s="4">
        <f>AND(Sales[[#This Row],[date]]&lt;=LY_YTDMax,Sales[[#This Row],[date]]&gt;=LY_YTDMin)*Sales[[#This Row],[sales]]</f>
        <v>51202.675000000003</v>
      </c>
      <c r="O1298" s="4">
        <f>AND(Sales[[#This Row],[date]]&gt;=YoY_Min,Sales[[#This Row],[date]]&lt;=TY_YTDMax)*(Sales[[#This Row],[sales]]/Sales[[#This Row],[sqft]])</f>
        <v>0</v>
      </c>
      <c r="P1298" s="4">
        <f>SUMIF(Sales[RegionStoretype],Sales[[#This Row],[RegionStoretype]],Sales[YoY_SSF])/Sales[[#This Row],[Region_TypeCount]]</f>
        <v>53.603836561720975</v>
      </c>
    </row>
    <row r="1299" spans="1:16" x14ac:dyDescent="0.25">
      <c r="A1299" s="1">
        <v>42790</v>
      </c>
      <c r="B1299">
        <v>15</v>
      </c>
      <c r="C1299">
        <v>9</v>
      </c>
      <c r="D1299">
        <v>19040.200799999999</v>
      </c>
      <c r="E1299">
        <f>INDEX(Stores[region],MATCH(Sales[[#This Row],[store_no]],Stores[store_no],0))</f>
        <v>2</v>
      </c>
      <c r="F1299" t="str">
        <f>INDEX(Stores[storetype],MATCH(Sales[[#This Row],[store_no]],Stores[store_no],0))</f>
        <v>B</v>
      </c>
      <c r="G1299" t="str">
        <f>INDEX(Stores[location_city],MATCH(Sales[[#This Row],[store_no]],Stores[store_no],0))</f>
        <v>Rochester</v>
      </c>
      <c r="H1299" t="str">
        <f>INDEX(Stores[location_state],MATCH(Sales[[#This Row],[store_no]],Stores[store_no],0))</f>
        <v>Minnesota</v>
      </c>
      <c r="I1299">
        <f>INDEX(Stores[sqft],MATCH(Sales[[#This Row],[store_no]],Stores[store_no],0))</f>
        <v>128100</v>
      </c>
      <c r="J1299" s="4" t="str">
        <f>INDEX(Departments[dept_name],MATCH(Sales[[#This Row],[dept_no]],Departments[dept_no],0))</f>
        <v>Garden</v>
      </c>
      <c r="K1299" s="4" t="str">
        <f>CONCATENATE(Sales[[#This Row],[region]],Sales[[#This Row],[storetype]])</f>
        <v>2B</v>
      </c>
      <c r="L1299" s="4">
        <f>INDEX(RegionStoreCount[Store Count],MATCH(Sales[[#This Row],[RegionStoretype]],RegionStoreCount[Region/Type],0))</f>
        <v>6</v>
      </c>
      <c r="M1299" s="4">
        <f>AND(Sales[[#This Row],[date]]&lt;=TY_YTDMax,Sales[[#This Row],[date]]&gt;=TY_YTDMin)*Sales[[#This Row],[sales]]</f>
        <v>0</v>
      </c>
      <c r="N1299" s="4">
        <f>AND(Sales[[#This Row],[date]]&lt;=LY_YTDMax,Sales[[#This Row],[date]]&gt;=LY_YTDMin)*Sales[[#This Row],[sales]]</f>
        <v>19040.200799999999</v>
      </c>
      <c r="O1299" s="4">
        <f>AND(Sales[[#This Row],[date]]&gt;=YoY_Min,Sales[[#This Row],[date]]&lt;=TY_YTDMax)*(Sales[[#This Row],[sales]]/Sales[[#This Row],[sqft]])</f>
        <v>0</v>
      </c>
      <c r="P1299" s="4">
        <f>SUMIF(Sales[RegionStoretype],Sales[[#This Row],[RegionStoretype]],Sales[YoY_SSF])/Sales[[#This Row],[Region_TypeCount]]</f>
        <v>58.393757732919049</v>
      </c>
    </row>
    <row r="1300" spans="1:16" x14ac:dyDescent="0.25">
      <c r="A1300" s="1">
        <v>42790</v>
      </c>
      <c r="B1300">
        <v>16</v>
      </c>
      <c r="C1300">
        <v>8</v>
      </c>
      <c r="D1300">
        <v>40607.384399999995</v>
      </c>
      <c r="E1300">
        <f>INDEX(Stores[region],MATCH(Sales[[#This Row],[store_no]],Stores[store_no],0))</f>
        <v>2</v>
      </c>
      <c r="F1300" t="str">
        <f>INDEX(Stores[storetype],MATCH(Sales[[#This Row],[store_no]],Stores[store_no],0))</f>
        <v>B</v>
      </c>
      <c r="G1300" t="str">
        <f>INDEX(Stores[location_city],MATCH(Sales[[#This Row],[store_no]],Stores[store_no],0))</f>
        <v>Saint Paul</v>
      </c>
      <c r="H1300" t="str">
        <f>INDEX(Stores[location_state],MATCH(Sales[[#This Row],[store_no]],Stores[store_no],0))</f>
        <v>Minnesota</v>
      </c>
      <c r="I1300">
        <f>INDEX(Stores[sqft],MATCH(Sales[[#This Row],[store_no]],Stores[store_no],0))</f>
        <v>180400</v>
      </c>
      <c r="J1300" s="4" t="str">
        <f>INDEX(Departments[dept_name],MATCH(Sales[[#This Row],[dept_no]],Departments[dept_no],0))</f>
        <v>Games</v>
      </c>
      <c r="K1300" s="4" t="str">
        <f>CONCATENATE(Sales[[#This Row],[region]],Sales[[#This Row],[storetype]])</f>
        <v>2B</v>
      </c>
      <c r="L1300" s="4">
        <f>INDEX(RegionStoreCount[Store Count],MATCH(Sales[[#This Row],[RegionStoretype]],RegionStoreCount[Region/Type],0))</f>
        <v>6</v>
      </c>
      <c r="M1300" s="4">
        <f>AND(Sales[[#This Row],[date]]&lt;=TY_YTDMax,Sales[[#This Row],[date]]&gt;=TY_YTDMin)*Sales[[#This Row],[sales]]</f>
        <v>0</v>
      </c>
      <c r="N1300" s="4">
        <f>AND(Sales[[#This Row],[date]]&lt;=LY_YTDMax,Sales[[#This Row],[date]]&gt;=LY_YTDMin)*Sales[[#This Row],[sales]]</f>
        <v>40607.384399999995</v>
      </c>
      <c r="O1300" s="4">
        <f>AND(Sales[[#This Row],[date]]&gt;=YoY_Min,Sales[[#This Row],[date]]&lt;=TY_YTDMax)*(Sales[[#This Row],[sales]]/Sales[[#This Row],[sqft]])</f>
        <v>0</v>
      </c>
      <c r="P1300" s="4">
        <f>SUMIF(Sales[RegionStoretype],Sales[[#This Row],[RegionStoretype]],Sales[YoY_SSF])/Sales[[#This Row],[Region_TypeCount]]</f>
        <v>58.393757732919049</v>
      </c>
    </row>
    <row r="1301" spans="1:16" x14ac:dyDescent="0.25">
      <c r="A1301" s="1">
        <v>42790</v>
      </c>
      <c r="B1301">
        <v>16</v>
      </c>
      <c r="C1301">
        <v>17</v>
      </c>
      <c r="D1301">
        <v>124819.0863</v>
      </c>
      <c r="E1301">
        <f>INDEX(Stores[region],MATCH(Sales[[#This Row],[store_no]],Stores[store_no],0))</f>
        <v>2</v>
      </c>
      <c r="F1301" t="str">
        <f>INDEX(Stores[storetype],MATCH(Sales[[#This Row],[store_no]],Stores[store_no],0))</f>
        <v>B</v>
      </c>
      <c r="G1301" t="str">
        <f>INDEX(Stores[location_city],MATCH(Sales[[#This Row],[store_no]],Stores[store_no],0))</f>
        <v>Saint Paul</v>
      </c>
      <c r="H1301" t="str">
        <f>INDEX(Stores[location_state],MATCH(Sales[[#This Row],[store_no]],Stores[store_no],0))</f>
        <v>Minnesota</v>
      </c>
      <c r="I1301">
        <f>INDEX(Stores[sqft],MATCH(Sales[[#This Row],[store_no]],Stores[store_no],0))</f>
        <v>180400</v>
      </c>
      <c r="J1301" s="4" t="str">
        <f>INDEX(Departments[dept_name],MATCH(Sales[[#This Row],[dept_no]],Departments[dept_no],0))</f>
        <v>Shoes</v>
      </c>
      <c r="K1301" s="4" t="str">
        <f>CONCATENATE(Sales[[#This Row],[region]],Sales[[#This Row],[storetype]])</f>
        <v>2B</v>
      </c>
      <c r="L1301" s="4">
        <f>INDEX(RegionStoreCount[Store Count],MATCH(Sales[[#This Row],[RegionStoretype]],RegionStoreCount[Region/Type],0))</f>
        <v>6</v>
      </c>
      <c r="M1301" s="4">
        <f>AND(Sales[[#This Row],[date]]&lt;=TY_YTDMax,Sales[[#This Row],[date]]&gt;=TY_YTDMin)*Sales[[#This Row],[sales]]</f>
        <v>0</v>
      </c>
      <c r="N1301" s="4">
        <f>AND(Sales[[#This Row],[date]]&lt;=LY_YTDMax,Sales[[#This Row],[date]]&gt;=LY_YTDMin)*Sales[[#This Row],[sales]]</f>
        <v>124819.0863</v>
      </c>
      <c r="O1301" s="4">
        <f>AND(Sales[[#This Row],[date]]&gt;=YoY_Min,Sales[[#This Row],[date]]&lt;=TY_YTDMax)*(Sales[[#This Row],[sales]]/Sales[[#This Row],[sqft]])</f>
        <v>0</v>
      </c>
      <c r="P1301" s="4">
        <f>SUMIF(Sales[RegionStoretype],Sales[[#This Row],[RegionStoretype]],Sales[YoY_SSF])/Sales[[#This Row],[Region_TypeCount]]</f>
        <v>58.393757732919049</v>
      </c>
    </row>
    <row r="1302" spans="1:16" x14ac:dyDescent="0.25">
      <c r="A1302" s="1">
        <v>42790</v>
      </c>
      <c r="B1302">
        <v>16</v>
      </c>
      <c r="C1302">
        <v>20</v>
      </c>
      <c r="D1302">
        <v>55190.881600000001</v>
      </c>
      <c r="E1302">
        <f>INDEX(Stores[region],MATCH(Sales[[#This Row],[store_no]],Stores[store_no],0))</f>
        <v>2</v>
      </c>
      <c r="F1302" t="str">
        <f>INDEX(Stores[storetype],MATCH(Sales[[#This Row],[store_no]],Stores[store_no],0))</f>
        <v>B</v>
      </c>
      <c r="G1302" t="str">
        <f>INDEX(Stores[location_city],MATCH(Sales[[#This Row],[store_no]],Stores[store_no],0))</f>
        <v>Saint Paul</v>
      </c>
      <c r="H1302" t="str">
        <f>INDEX(Stores[location_state],MATCH(Sales[[#This Row],[store_no]],Stores[store_no],0))</f>
        <v>Minnesota</v>
      </c>
      <c r="I1302">
        <f>INDEX(Stores[sqft],MATCH(Sales[[#This Row],[store_no]],Stores[store_no],0))</f>
        <v>180400</v>
      </c>
      <c r="J1302" s="4" t="str">
        <f>INDEX(Departments[dept_name],MATCH(Sales[[#This Row],[dept_no]],Departments[dept_no],0))</f>
        <v>Toys</v>
      </c>
      <c r="K1302" s="4" t="str">
        <f>CONCATENATE(Sales[[#This Row],[region]],Sales[[#This Row],[storetype]])</f>
        <v>2B</v>
      </c>
      <c r="L1302" s="4">
        <f>INDEX(RegionStoreCount[Store Count],MATCH(Sales[[#This Row],[RegionStoretype]],RegionStoreCount[Region/Type],0))</f>
        <v>6</v>
      </c>
      <c r="M1302" s="4">
        <f>AND(Sales[[#This Row],[date]]&lt;=TY_YTDMax,Sales[[#This Row],[date]]&gt;=TY_YTDMin)*Sales[[#This Row],[sales]]</f>
        <v>0</v>
      </c>
      <c r="N1302" s="4">
        <f>AND(Sales[[#This Row],[date]]&lt;=LY_YTDMax,Sales[[#This Row],[date]]&gt;=LY_YTDMin)*Sales[[#This Row],[sales]]</f>
        <v>55190.881600000001</v>
      </c>
      <c r="O1302" s="4">
        <f>AND(Sales[[#This Row],[date]]&gt;=YoY_Min,Sales[[#This Row],[date]]&lt;=TY_YTDMax)*(Sales[[#This Row],[sales]]/Sales[[#This Row],[sqft]])</f>
        <v>0</v>
      </c>
      <c r="P1302" s="4">
        <f>SUMIF(Sales[RegionStoretype],Sales[[#This Row],[RegionStoretype]],Sales[YoY_SSF])/Sales[[#This Row],[Region_TypeCount]]</f>
        <v>58.393757732919049</v>
      </c>
    </row>
    <row r="1303" spans="1:16" x14ac:dyDescent="0.25">
      <c r="A1303" s="1">
        <v>42790</v>
      </c>
      <c r="B1303">
        <v>17</v>
      </c>
      <c r="C1303">
        <v>3</v>
      </c>
      <c r="D1303">
        <v>76333.433999999994</v>
      </c>
      <c r="E1303">
        <f>INDEX(Stores[region],MATCH(Sales[[#This Row],[store_no]],Stores[store_no],0))</f>
        <v>3</v>
      </c>
      <c r="F1303" t="str">
        <f>INDEX(Stores[storetype],MATCH(Sales[[#This Row],[store_no]],Stores[store_no],0))</f>
        <v>B</v>
      </c>
      <c r="G1303" t="str">
        <f>INDEX(Stores[location_city],MATCH(Sales[[#This Row],[store_no]],Stores[store_no],0))</f>
        <v>Fargo</v>
      </c>
      <c r="H1303" t="str">
        <f>INDEX(Stores[location_state],MATCH(Sales[[#This Row],[store_no]],Stores[store_no],0))</f>
        <v>North Dakota</v>
      </c>
      <c r="I1303">
        <f>INDEX(Stores[sqft],MATCH(Sales[[#This Row],[store_no]],Stores[store_no],0))</f>
        <v>211600</v>
      </c>
      <c r="J1303" s="4" t="str">
        <f>INDEX(Departments[dept_name],MATCH(Sales[[#This Row],[dept_no]],Departments[dept_no],0))</f>
        <v>Beauty</v>
      </c>
      <c r="K1303" s="4" t="str">
        <f>CONCATENATE(Sales[[#This Row],[region]],Sales[[#This Row],[storetype]])</f>
        <v>3B</v>
      </c>
      <c r="L1303" s="4">
        <f>INDEX(RegionStoreCount[Store Count],MATCH(Sales[[#This Row],[RegionStoretype]],RegionStoreCount[Region/Type],0))</f>
        <v>4</v>
      </c>
      <c r="M1303" s="4">
        <f>AND(Sales[[#This Row],[date]]&lt;=TY_YTDMax,Sales[[#This Row],[date]]&gt;=TY_YTDMin)*Sales[[#This Row],[sales]]</f>
        <v>0</v>
      </c>
      <c r="N1303" s="4">
        <f>AND(Sales[[#This Row],[date]]&lt;=LY_YTDMax,Sales[[#This Row],[date]]&gt;=LY_YTDMin)*Sales[[#This Row],[sales]]</f>
        <v>76333.433999999994</v>
      </c>
      <c r="O1303" s="4">
        <f>AND(Sales[[#This Row],[date]]&gt;=YoY_Min,Sales[[#This Row],[date]]&lt;=TY_YTDMax)*(Sales[[#This Row],[sales]]/Sales[[#This Row],[sqft]])</f>
        <v>0</v>
      </c>
      <c r="P1303" s="4">
        <f>SUMIF(Sales[RegionStoretype],Sales[[#This Row],[RegionStoretype]],Sales[YoY_SSF])/Sales[[#This Row],[Region_TypeCount]]</f>
        <v>58.312187288105562</v>
      </c>
    </row>
    <row r="1304" spans="1:16" x14ac:dyDescent="0.25">
      <c r="A1304" s="1">
        <v>42790</v>
      </c>
      <c r="B1304">
        <v>17</v>
      </c>
      <c r="C1304">
        <v>6</v>
      </c>
      <c r="D1304">
        <v>30999.257099999999</v>
      </c>
      <c r="E1304">
        <f>INDEX(Stores[region],MATCH(Sales[[#This Row],[store_no]],Stores[store_no],0))</f>
        <v>3</v>
      </c>
      <c r="F1304" t="str">
        <f>INDEX(Stores[storetype],MATCH(Sales[[#This Row],[store_no]],Stores[store_no],0))</f>
        <v>B</v>
      </c>
      <c r="G1304" t="str">
        <f>INDEX(Stores[location_city],MATCH(Sales[[#This Row],[store_no]],Stores[store_no],0))</f>
        <v>Fargo</v>
      </c>
      <c r="H1304" t="str">
        <f>INDEX(Stores[location_state],MATCH(Sales[[#This Row],[store_no]],Stores[store_no],0))</f>
        <v>North Dakota</v>
      </c>
      <c r="I1304">
        <f>INDEX(Stores[sqft],MATCH(Sales[[#This Row],[store_no]],Stores[store_no],0))</f>
        <v>211600</v>
      </c>
      <c r="J1304" s="4" t="str">
        <f>INDEX(Departments[dept_name],MATCH(Sales[[#This Row],[dept_no]],Departments[dept_no],0))</f>
        <v>Computers</v>
      </c>
      <c r="K1304" s="4" t="str">
        <f>CONCATENATE(Sales[[#This Row],[region]],Sales[[#This Row],[storetype]])</f>
        <v>3B</v>
      </c>
      <c r="L1304" s="4">
        <f>INDEX(RegionStoreCount[Store Count],MATCH(Sales[[#This Row],[RegionStoretype]],RegionStoreCount[Region/Type],0))</f>
        <v>4</v>
      </c>
      <c r="M1304" s="4">
        <f>AND(Sales[[#This Row],[date]]&lt;=TY_YTDMax,Sales[[#This Row],[date]]&gt;=TY_YTDMin)*Sales[[#This Row],[sales]]</f>
        <v>0</v>
      </c>
      <c r="N1304" s="4">
        <f>AND(Sales[[#This Row],[date]]&lt;=LY_YTDMax,Sales[[#This Row],[date]]&gt;=LY_YTDMin)*Sales[[#This Row],[sales]]</f>
        <v>30999.257099999999</v>
      </c>
      <c r="O1304" s="4">
        <f>AND(Sales[[#This Row],[date]]&gt;=YoY_Min,Sales[[#This Row],[date]]&lt;=TY_YTDMax)*(Sales[[#This Row],[sales]]/Sales[[#This Row],[sqft]])</f>
        <v>0</v>
      </c>
      <c r="P1304" s="4">
        <f>SUMIF(Sales[RegionStoretype],Sales[[#This Row],[RegionStoretype]],Sales[YoY_SSF])/Sales[[#This Row],[Region_TypeCount]]</f>
        <v>58.312187288105562</v>
      </c>
    </row>
    <row r="1305" spans="1:16" x14ac:dyDescent="0.25">
      <c r="A1305" s="1">
        <v>42790</v>
      </c>
      <c r="B1305">
        <v>17</v>
      </c>
      <c r="C1305">
        <v>12</v>
      </c>
      <c r="D1305">
        <v>50718.784400000004</v>
      </c>
      <c r="E1305">
        <f>INDEX(Stores[region],MATCH(Sales[[#This Row],[store_no]],Stores[store_no],0))</f>
        <v>3</v>
      </c>
      <c r="F1305" t="str">
        <f>INDEX(Stores[storetype],MATCH(Sales[[#This Row],[store_no]],Stores[store_no],0))</f>
        <v>B</v>
      </c>
      <c r="G1305" t="str">
        <f>INDEX(Stores[location_city],MATCH(Sales[[#This Row],[store_no]],Stores[store_no],0))</f>
        <v>Fargo</v>
      </c>
      <c r="H1305" t="str">
        <f>INDEX(Stores[location_state],MATCH(Sales[[#This Row],[store_no]],Stores[store_no],0))</f>
        <v>North Dakota</v>
      </c>
      <c r="I1305">
        <f>INDEX(Stores[sqft],MATCH(Sales[[#This Row],[store_no]],Stores[store_no],0))</f>
        <v>211600</v>
      </c>
      <c r="J1305" s="4" t="str">
        <f>INDEX(Departments[dept_name],MATCH(Sales[[#This Row],[dept_no]],Departments[dept_no],0))</f>
        <v>Jewelery</v>
      </c>
      <c r="K1305" s="4" t="str">
        <f>CONCATENATE(Sales[[#This Row],[region]],Sales[[#This Row],[storetype]])</f>
        <v>3B</v>
      </c>
      <c r="L1305" s="4">
        <f>INDEX(RegionStoreCount[Store Count],MATCH(Sales[[#This Row],[RegionStoretype]],RegionStoreCount[Region/Type],0))</f>
        <v>4</v>
      </c>
      <c r="M1305" s="4">
        <f>AND(Sales[[#This Row],[date]]&lt;=TY_YTDMax,Sales[[#This Row],[date]]&gt;=TY_YTDMin)*Sales[[#This Row],[sales]]</f>
        <v>0</v>
      </c>
      <c r="N1305" s="4">
        <f>AND(Sales[[#This Row],[date]]&lt;=LY_YTDMax,Sales[[#This Row],[date]]&gt;=LY_YTDMin)*Sales[[#This Row],[sales]]</f>
        <v>50718.784400000004</v>
      </c>
      <c r="O1305" s="4">
        <f>AND(Sales[[#This Row],[date]]&gt;=YoY_Min,Sales[[#This Row],[date]]&lt;=TY_YTDMax)*(Sales[[#This Row],[sales]]/Sales[[#This Row],[sqft]])</f>
        <v>0</v>
      </c>
      <c r="P1305" s="4">
        <f>SUMIF(Sales[RegionStoretype],Sales[[#This Row],[RegionStoretype]],Sales[YoY_SSF])/Sales[[#This Row],[Region_TypeCount]]</f>
        <v>58.312187288105562</v>
      </c>
    </row>
    <row r="1306" spans="1:16" x14ac:dyDescent="0.25">
      <c r="A1306" s="1">
        <v>42790</v>
      </c>
      <c r="B1306">
        <v>17</v>
      </c>
      <c r="C1306">
        <v>16</v>
      </c>
      <c r="D1306">
        <v>208002.0373</v>
      </c>
      <c r="E1306">
        <f>INDEX(Stores[region],MATCH(Sales[[#This Row],[store_no]],Stores[store_no],0))</f>
        <v>3</v>
      </c>
      <c r="F1306" t="str">
        <f>INDEX(Stores[storetype],MATCH(Sales[[#This Row],[store_no]],Stores[store_no],0))</f>
        <v>B</v>
      </c>
      <c r="G1306" t="str">
        <f>INDEX(Stores[location_city],MATCH(Sales[[#This Row],[store_no]],Stores[store_no],0))</f>
        <v>Fargo</v>
      </c>
      <c r="H1306" t="str">
        <f>INDEX(Stores[location_state],MATCH(Sales[[#This Row],[store_no]],Stores[store_no],0))</f>
        <v>North Dakota</v>
      </c>
      <c r="I1306">
        <f>INDEX(Stores[sqft],MATCH(Sales[[#This Row],[store_no]],Stores[store_no],0))</f>
        <v>211600</v>
      </c>
      <c r="J1306" s="4" t="str">
        <f>INDEX(Departments[dept_name],MATCH(Sales[[#This Row],[dept_no]],Departments[dept_no],0))</f>
        <v>Outdoors</v>
      </c>
      <c r="K1306" s="4" t="str">
        <f>CONCATENATE(Sales[[#This Row],[region]],Sales[[#This Row],[storetype]])</f>
        <v>3B</v>
      </c>
      <c r="L1306" s="4">
        <f>INDEX(RegionStoreCount[Store Count],MATCH(Sales[[#This Row],[RegionStoretype]],RegionStoreCount[Region/Type],0))</f>
        <v>4</v>
      </c>
      <c r="M1306" s="4">
        <f>AND(Sales[[#This Row],[date]]&lt;=TY_YTDMax,Sales[[#This Row],[date]]&gt;=TY_YTDMin)*Sales[[#This Row],[sales]]</f>
        <v>0</v>
      </c>
      <c r="N1306" s="4">
        <f>AND(Sales[[#This Row],[date]]&lt;=LY_YTDMax,Sales[[#This Row],[date]]&gt;=LY_YTDMin)*Sales[[#This Row],[sales]]</f>
        <v>208002.0373</v>
      </c>
      <c r="O1306" s="4">
        <f>AND(Sales[[#This Row],[date]]&gt;=YoY_Min,Sales[[#This Row],[date]]&lt;=TY_YTDMax)*(Sales[[#This Row],[sales]]/Sales[[#This Row],[sqft]])</f>
        <v>0</v>
      </c>
      <c r="P1306" s="4">
        <f>SUMIF(Sales[RegionStoretype],Sales[[#This Row],[RegionStoretype]],Sales[YoY_SSF])/Sales[[#This Row],[Region_TypeCount]]</f>
        <v>58.312187288105562</v>
      </c>
    </row>
    <row r="1307" spans="1:16" x14ac:dyDescent="0.25">
      <c r="A1307" s="1">
        <v>42790</v>
      </c>
      <c r="B1307">
        <v>18</v>
      </c>
      <c r="C1307">
        <v>6</v>
      </c>
      <c r="D1307">
        <v>17217.1011</v>
      </c>
      <c r="E1307">
        <f>INDEX(Stores[region],MATCH(Sales[[#This Row],[store_no]],Stores[store_no],0))</f>
        <v>2</v>
      </c>
      <c r="F1307" t="str">
        <f>INDEX(Stores[storetype],MATCH(Sales[[#This Row],[store_no]],Stores[store_no],0))</f>
        <v>B</v>
      </c>
      <c r="G1307" t="str">
        <f>INDEX(Stores[location_city],MATCH(Sales[[#This Row],[store_no]],Stores[store_no],0))</f>
        <v>Chicago</v>
      </c>
      <c r="H1307" t="str">
        <f>INDEX(Stores[location_state],MATCH(Sales[[#This Row],[store_no]],Stores[store_no],0))</f>
        <v>Illinois</v>
      </c>
      <c r="I1307">
        <f>INDEX(Stores[sqft],MATCH(Sales[[#This Row],[store_no]],Stores[store_no],0))</f>
        <v>120700</v>
      </c>
      <c r="J1307" s="4" t="str">
        <f>INDEX(Departments[dept_name],MATCH(Sales[[#This Row],[dept_no]],Departments[dept_no],0))</f>
        <v>Computers</v>
      </c>
      <c r="K1307" s="4" t="str">
        <f>CONCATENATE(Sales[[#This Row],[region]],Sales[[#This Row],[storetype]])</f>
        <v>2B</v>
      </c>
      <c r="L1307" s="4">
        <f>INDEX(RegionStoreCount[Store Count],MATCH(Sales[[#This Row],[RegionStoretype]],RegionStoreCount[Region/Type],0))</f>
        <v>6</v>
      </c>
      <c r="M1307" s="4">
        <f>AND(Sales[[#This Row],[date]]&lt;=TY_YTDMax,Sales[[#This Row],[date]]&gt;=TY_YTDMin)*Sales[[#This Row],[sales]]</f>
        <v>0</v>
      </c>
      <c r="N1307" s="4">
        <f>AND(Sales[[#This Row],[date]]&lt;=LY_YTDMax,Sales[[#This Row],[date]]&gt;=LY_YTDMin)*Sales[[#This Row],[sales]]</f>
        <v>17217.1011</v>
      </c>
      <c r="O1307" s="4">
        <f>AND(Sales[[#This Row],[date]]&gt;=YoY_Min,Sales[[#This Row],[date]]&lt;=TY_YTDMax)*(Sales[[#This Row],[sales]]/Sales[[#This Row],[sqft]])</f>
        <v>0</v>
      </c>
      <c r="P1307" s="4">
        <f>SUMIF(Sales[RegionStoretype],Sales[[#This Row],[RegionStoretype]],Sales[YoY_SSF])/Sales[[#This Row],[Region_TypeCount]]</f>
        <v>58.393757732919049</v>
      </c>
    </row>
    <row r="1308" spans="1:16" x14ac:dyDescent="0.25">
      <c r="A1308" s="1">
        <v>42790</v>
      </c>
      <c r="B1308">
        <v>18</v>
      </c>
      <c r="C1308">
        <v>11</v>
      </c>
      <c r="D1308">
        <v>29154.823</v>
      </c>
      <c r="E1308">
        <f>INDEX(Stores[region],MATCH(Sales[[#This Row],[store_no]],Stores[store_no],0))</f>
        <v>2</v>
      </c>
      <c r="F1308" t="str">
        <f>INDEX(Stores[storetype],MATCH(Sales[[#This Row],[store_no]],Stores[store_no],0))</f>
        <v>B</v>
      </c>
      <c r="G1308" t="str">
        <f>INDEX(Stores[location_city],MATCH(Sales[[#This Row],[store_no]],Stores[store_no],0))</f>
        <v>Chicago</v>
      </c>
      <c r="H1308" t="str">
        <f>INDEX(Stores[location_state],MATCH(Sales[[#This Row],[store_no]],Stores[store_no],0))</f>
        <v>Illinois</v>
      </c>
      <c r="I1308">
        <f>INDEX(Stores[sqft],MATCH(Sales[[#This Row],[store_no]],Stores[store_no],0))</f>
        <v>120700</v>
      </c>
      <c r="J1308" s="4" t="str">
        <f>INDEX(Departments[dept_name],MATCH(Sales[[#This Row],[dept_no]],Departments[dept_no],0))</f>
        <v>Home</v>
      </c>
      <c r="K1308" s="4" t="str">
        <f>CONCATENATE(Sales[[#This Row],[region]],Sales[[#This Row],[storetype]])</f>
        <v>2B</v>
      </c>
      <c r="L1308" s="4">
        <f>INDEX(RegionStoreCount[Store Count],MATCH(Sales[[#This Row],[RegionStoretype]],RegionStoreCount[Region/Type],0))</f>
        <v>6</v>
      </c>
      <c r="M1308" s="4">
        <f>AND(Sales[[#This Row],[date]]&lt;=TY_YTDMax,Sales[[#This Row],[date]]&gt;=TY_YTDMin)*Sales[[#This Row],[sales]]</f>
        <v>0</v>
      </c>
      <c r="N1308" s="4">
        <f>AND(Sales[[#This Row],[date]]&lt;=LY_YTDMax,Sales[[#This Row],[date]]&gt;=LY_YTDMin)*Sales[[#This Row],[sales]]</f>
        <v>29154.823</v>
      </c>
      <c r="O1308" s="4">
        <f>AND(Sales[[#This Row],[date]]&gt;=YoY_Min,Sales[[#This Row],[date]]&lt;=TY_YTDMax)*(Sales[[#This Row],[sales]]/Sales[[#This Row],[sqft]])</f>
        <v>0</v>
      </c>
      <c r="P1308" s="4">
        <f>SUMIF(Sales[RegionStoretype],Sales[[#This Row],[RegionStoretype]],Sales[YoY_SSF])/Sales[[#This Row],[Region_TypeCount]]</f>
        <v>58.393757732919049</v>
      </c>
    </row>
    <row r="1309" spans="1:16" x14ac:dyDescent="0.25">
      <c r="A1309" s="1">
        <v>42790</v>
      </c>
      <c r="B1309">
        <v>19</v>
      </c>
      <c r="C1309">
        <v>2</v>
      </c>
      <c r="D1309">
        <v>20674.2533</v>
      </c>
      <c r="E1309">
        <f>INDEX(Stores[region],MATCH(Sales[[#This Row],[store_no]],Stores[store_no],0))</f>
        <v>3</v>
      </c>
      <c r="F1309" t="str">
        <f>INDEX(Stores[storetype],MATCH(Sales[[#This Row],[store_no]],Stores[store_no],0))</f>
        <v>A</v>
      </c>
      <c r="G1309" t="str">
        <f>INDEX(Stores[location_city],MATCH(Sales[[#This Row],[store_no]],Stores[store_no],0))</f>
        <v>Des Moines</v>
      </c>
      <c r="H1309" t="str">
        <f>INDEX(Stores[location_state],MATCH(Sales[[#This Row],[store_no]],Stores[store_no],0))</f>
        <v>Iowa</v>
      </c>
      <c r="I1309">
        <f>INDEX(Stores[sqft],MATCH(Sales[[#This Row],[store_no]],Stores[store_no],0))</f>
        <v>197600</v>
      </c>
      <c r="J1309" s="4" t="str">
        <f>INDEX(Departments[dept_name],MATCH(Sales[[#This Row],[dept_no]],Departments[dept_no],0))</f>
        <v>Baby</v>
      </c>
      <c r="K1309" s="4" t="str">
        <f>CONCATENATE(Sales[[#This Row],[region]],Sales[[#This Row],[storetype]])</f>
        <v>3A</v>
      </c>
      <c r="L1309" s="4">
        <f>INDEX(RegionStoreCount[Store Count],MATCH(Sales[[#This Row],[RegionStoretype]],RegionStoreCount[Region/Type],0))</f>
        <v>9</v>
      </c>
      <c r="M1309" s="4">
        <f>AND(Sales[[#This Row],[date]]&lt;=TY_YTDMax,Sales[[#This Row],[date]]&gt;=TY_YTDMin)*Sales[[#This Row],[sales]]</f>
        <v>0</v>
      </c>
      <c r="N1309" s="4">
        <f>AND(Sales[[#This Row],[date]]&lt;=LY_YTDMax,Sales[[#This Row],[date]]&gt;=LY_YTDMin)*Sales[[#This Row],[sales]]</f>
        <v>20674.2533</v>
      </c>
      <c r="O1309" s="4">
        <f>AND(Sales[[#This Row],[date]]&gt;=YoY_Min,Sales[[#This Row],[date]]&lt;=TY_YTDMax)*(Sales[[#This Row],[sales]]/Sales[[#This Row],[sqft]])</f>
        <v>0</v>
      </c>
      <c r="P1309" s="4">
        <f>SUMIF(Sales[RegionStoretype],Sales[[#This Row],[RegionStoretype]],Sales[YoY_SSF])/Sales[[#This Row],[Region_TypeCount]]</f>
        <v>53.603836561720975</v>
      </c>
    </row>
    <row r="1310" spans="1:16" x14ac:dyDescent="0.25">
      <c r="A1310" s="1">
        <v>42790</v>
      </c>
      <c r="B1310">
        <v>19</v>
      </c>
      <c r="C1310">
        <v>7</v>
      </c>
      <c r="D1310">
        <v>101467.34360000001</v>
      </c>
      <c r="E1310">
        <f>INDEX(Stores[region],MATCH(Sales[[#This Row],[store_no]],Stores[store_no],0))</f>
        <v>3</v>
      </c>
      <c r="F1310" t="str">
        <f>INDEX(Stores[storetype],MATCH(Sales[[#This Row],[store_no]],Stores[store_no],0))</f>
        <v>A</v>
      </c>
      <c r="G1310" t="str">
        <f>INDEX(Stores[location_city],MATCH(Sales[[#This Row],[store_no]],Stores[store_no],0))</f>
        <v>Des Moines</v>
      </c>
      <c r="H1310" t="str">
        <f>INDEX(Stores[location_state],MATCH(Sales[[#This Row],[store_no]],Stores[store_no],0))</f>
        <v>Iowa</v>
      </c>
      <c r="I1310">
        <f>INDEX(Stores[sqft],MATCH(Sales[[#This Row],[store_no]],Stores[store_no],0))</f>
        <v>197600</v>
      </c>
      <c r="J1310" s="4" t="str">
        <f>INDEX(Departments[dept_name],MATCH(Sales[[#This Row],[dept_no]],Departments[dept_no],0))</f>
        <v>Electronics</v>
      </c>
      <c r="K1310" s="4" t="str">
        <f>CONCATENATE(Sales[[#This Row],[region]],Sales[[#This Row],[storetype]])</f>
        <v>3A</v>
      </c>
      <c r="L1310" s="4">
        <f>INDEX(RegionStoreCount[Store Count],MATCH(Sales[[#This Row],[RegionStoretype]],RegionStoreCount[Region/Type],0))</f>
        <v>9</v>
      </c>
      <c r="M1310" s="4">
        <f>AND(Sales[[#This Row],[date]]&lt;=TY_YTDMax,Sales[[#This Row],[date]]&gt;=TY_YTDMin)*Sales[[#This Row],[sales]]</f>
        <v>0</v>
      </c>
      <c r="N1310" s="4">
        <f>AND(Sales[[#This Row],[date]]&lt;=LY_YTDMax,Sales[[#This Row],[date]]&gt;=LY_YTDMin)*Sales[[#This Row],[sales]]</f>
        <v>101467.34360000001</v>
      </c>
      <c r="O1310" s="4">
        <f>AND(Sales[[#This Row],[date]]&gt;=YoY_Min,Sales[[#This Row],[date]]&lt;=TY_YTDMax)*(Sales[[#This Row],[sales]]/Sales[[#This Row],[sqft]])</f>
        <v>0</v>
      </c>
      <c r="P1310" s="4">
        <f>SUMIF(Sales[RegionStoretype],Sales[[#This Row],[RegionStoretype]],Sales[YoY_SSF])/Sales[[#This Row],[Region_TypeCount]]</f>
        <v>53.603836561720975</v>
      </c>
    </row>
    <row r="1311" spans="1:16" x14ac:dyDescent="0.25">
      <c r="A1311" s="1">
        <v>42790</v>
      </c>
      <c r="B1311">
        <v>20</v>
      </c>
      <c r="C1311">
        <v>4</v>
      </c>
      <c r="D1311">
        <v>33038.032800000001</v>
      </c>
      <c r="E1311">
        <f>INDEX(Stores[region],MATCH(Sales[[#This Row],[store_no]],Stores[store_no],0))</f>
        <v>1</v>
      </c>
      <c r="F1311" t="str">
        <f>INDEX(Stores[storetype],MATCH(Sales[[#This Row],[store_no]],Stores[store_no],0))</f>
        <v>A</v>
      </c>
      <c r="G1311" t="str">
        <f>INDEX(Stores[location_city],MATCH(Sales[[#This Row],[store_no]],Stores[store_no],0))</f>
        <v>South Bend</v>
      </c>
      <c r="H1311" t="str">
        <f>INDEX(Stores[location_state],MATCH(Sales[[#This Row],[store_no]],Stores[store_no],0))</f>
        <v>Indiana</v>
      </c>
      <c r="I1311">
        <f>INDEX(Stores[sqft],MATCH(Sales[[#This Row],[store_no]],Stores[store_no],0))</f>
        <v>39700</v>
      </c>
      <c r="J1311" s="4" t="str">
        <f>INDEX(Departments[dept_name],MATCH(Sales[[#This Row],[dept_no]],Departments[dept_no],0))</f>
        <v>Books</v>
      </c>
      <c r="K1311" s="4" t="str">
        <f>CONCATENATE(Sales[[#This Row],[region]],Sales[[#This Row],[storetype]])</f>
        <v>1A</v>
      </c>
      <c r="L1311" s="4">
        <f>INDEX(RegionStoreCount[Store Count],MATCH(Sales[[#This Row],[RegionStoretype]],RegionStoreCount[Region/Type],0))</f>
        <v>5</v>
      </c>
      <c r="M1311" s="4">
        <f>AND(Sales[[#This Row],[date]]&lt;=TY_YTDMax,Sales[[#This Row],[date]]&gt;=TY_YTDMin)*Sales[[#This Row],[sales]]</f>
        <v>0</v>
      </c>
      <c r="N1311" s="4">
        <f>AND(Sales[[#This Row],[date]]&lt;=LY_YTDMax,Sales[[#This Row],[date]]&gt;=LY_YTDMin)*Sales[[#This Row],[sales]]</f>
        <v>33038.032800000001</v>
      </c>
      <c r="O1311" s="4">
        <f>AND(Sales[[#This Row],[date]]&gt;=YoY_Min,Sales[[#This Row],[date]]&lt;=TY_YTDMax)*(Sales[[#This Row],[sales]]/Sales[[#This Row],[sqft]])</f>
        <v>0</v>
      </c>
      <c r="P1311" s="4">
        <f>SUMIF(Sales[RegionStoretype],Sales[[#This Row],[RegionStoretype]],Sales[YoY_SSF])/Sales[[#This Row],[Region_TypeCount]]</f>
        <v>59.469551530910678</v>
      </c>
    </row>
    <row r="1312" spans="1:16" x14ac:dyDescent="0.25">
      <c r="A1312" s="1">
        <v>42790</v>
      </c>
      <c r="B1312">
        <v>20</v>
      </c>
      <c r="C1312">
        <v>15</v>
      </c>
      <c r="D1312">
        <v>22118.995999999999</v>
      </c>
      <c r="E1312">
        <f>INDEX(Stores[region],MATCH(Sales[[#This Row],[store_no]],Stores[store_no],0))</f>
        <v>1</v>
      </c>
      <c r="F1312" t="str">
        <f>INDEX(Stores[storetype],MATCH(Sales[[#This Row],[store_no]],Stores[store_no],0))</f>
        <v>A</v>
      </c>
      <c r="G1312" t="str">
        <f>INDEX(Stores[location_city],MATCH(Sales[[#This Row],[store_no]],Stores[store_no],0))</f>
        <v>South Bend</v>
      </c>
      <c r="H1312" t="str">
        <f>INDEX(Stores[location_state],MATCH(Sales[[#This Row],[store_no]],Stores[store_no],0))</f>
        <v>Indiana</v>
      </c>
      <c r="I1312">
        <f>INDEX(Stores[sqft],MATCH(Sales[[#This Row],[store_no]],Stores[store_no],0))</f>
        <v>39700</v>
      </c>
      <c r="J1312" s="4" t="str">
        <f>INDEX(Departments[dept_name],MATCH(Sales[[#This Row],[dept_no]],Departments[dept_no],0))</f>
        <v>Music</v>
      </c>
      <c r="K1312" s="4" t="str">
        <f>CONCATENATE(Sales[[#This Row],[region]],Sales[[#This Row],[storetype]])</f>
        <v>1A</v>
      </c>
      <c r="L1312" s="4">
        <f>INDEX(RegionStoreCount[Store Count],MATCH(Sales[[#This Row],[RegionStoretype]],RegionStoreCount[Region/Type],0))</f>
        <v>5</v>
      </c>
      <c r="M1312" s="4">
        <f>AND(Sales[[#This Row],[date]]&lt;=TY_YTDMax,Sales[[#This Row],[date]]&gt;=TY_YTDMin)*Sales[[#This Row],[sales]]</f>
        <v>0</v>
      </c>
      <c r="N1312" s="4">
        <f>AND(Sales[[#This Row],[date]]&lt;=LY_YTDMax,Sales[[#This Row],[date]]&gt;=LY_YTDMin)*Sales[[#This Row],[sales]]</f>
        <v>22118.995999999999</v>
      </c>
      <c r="O1312" s="4">
        <f>AND(Sales[[#This Row],[date]]&gt;=YoY_Min,Sales[[#This Row],[date]]&lt;=TY_YTDMax)*(Sales[[#This Row],[sales]]/Sales[[#This Row],[sqft]])</f>
        <v>0</v>
      </c>
      <c r="P1312" s="4">
        <f>SUMIF(Sales[RegionStoretype],Sales[[#This Row],[RegionStoretype]],Sales[YoY_SSF])/Sales[[#This Row],[Region_TypeCount]]</f>
        <v>59.469551530910678</v>
      </c>
    </row>
    <row r="1313" spans="1:16" x14ac:dyDescent="0.25">
      <c r="A1313" s="1">
        <v>42790</v>
      </c>
      <c r="B1313">
        <v>21</v>
      </c>
      <c r="C1313">
        <v>4</v>
      </c>
      <c r="D1313">
        <v>60403.846799999999</v>
      </c>
      <c r="E1313">
        <f>INDEX(Stores[region],MATCH(Sales[[#This Row],[store_no]],Stores[store_no],0))</f>
        <v>2</v>
      </c>
      <c r="F1313" t="str">
        <f>INDEX(Stores[storetype],MATCH(Sales[[#This Row],[store_no]],Stores[store_no],0))</f>
        <v>B</v>
      </c>
      <c r="G1313" t="str">
        <f>INDEX(Stores[location_city],MATCH(Sales[[#This Row],[store_no]],Stores[store_no],0))</f>
        <v>Madison</v>
      </c>
      <c r="H1313" t="str">
        <f>INDEX(Stores[location_state],MATCH(Sales[[#This Row],[store_no]],Stores[store_no],0))</f>
        <v>Wisconsin</v>
      </c>
      <c r="I1313">
        <f>INDEX(Stores[sqft],MATCH(Sales[[#This Row],[store_no]],Stores[store_no],0))</f>
        <v>206400</v>
      </c>
      <c r="J1313" s="4" t="str">
        <f>INDEX(Departments[dept_name],MATCH(Sales[[#This Row],[dept_no]],Departments[dept_no],0))</f>
        <v>Books</v>
      </c>
      <c r="K1313" s="4" t="str">
        <f>CONCATENATE(Sales[[#This Row],[region]],Sales[[#This Row],[storetype]])</f>
        <v>2B</v>
      </c>
      <c r="L1313" s="4">
        <f>INDEX(RegionStoreCount[Store Count],MATCH(Sales[[#This Row],[RegionStoretype]],RegionStoreCount[Region/Type],0))</f>
        <v>6</v>
      </c>
      <c r="M1313" s="4">
        <f>AND(Sales[[#This Row],[date]]&lt;=TY_YTDMax,Sales[[#This Row],[date]]&gt;=TY_YTDMin)*Sales[[#This Row],[sales]]</f>
        <v>0</v>
      </c>
      <c r="N1313" s="4">
        <f>AND(Sales[[#This Row],[date]]&lt;=LY_YTDMax,Sales[[#This Row],[date]]&gt;=LY_YTDMin)*Sales[[#This Row],[sales]]</f>
        <v>60403.846799999999</v>
      </c>
      <c r="O1313" s="4">
        <f>AND(Sales[[#This Row],[date]]&gt;=YoY_Min,Sales[[#This Row],[date]]&lt;=TY_YTDMax)*(Sales[[#This Row],[sales]]/Sales[[#This Row],[sqft]])</f>
        <v>0</v>
      </c>
      <c r="P1313" s="4">
        <f>SUMIF(Sales[RegionStoretype],Sales[[#This Row],[RegionStoretype]],Sales[YoY_SSF])/Sales[[#This Row],[Region_TypeCount]]</f>
        <v>58.393757732919049</v>
      </c>
    </row>
    <row r="1314" spans="1:16" x14ac:dyDescent="0.25">
      <c r="A1314" s="1">
        <v>42790</v>
      </c>
      <c r="B1314">
        <v>21</v>
      </c>
      <c r="C1314">
        <v>6</v>
      </c>
      <c r="D1314">
        <v>54522.999299999996</v>
      </c>
      <c r="E1314">
        <f>INDEX(Stores[region],MATCH(Sales[[#This Row],[store_no]],Stores[store_no],0))</f>
        <v>2</v>
      </c>
      <c r="F1314" t="str">
        <f>INDEX(Stores[storetype],MATCH(Sales[[#This Row],[store_no]],Stores[store_no],0))</f>
        <v>B</v>
      </c>
      <c r="G1314" t="str">
        <f>INDEX(Stores[location_city],MATCH(Sales[[#This Row],[store_no]],Stores[store_no],0))</f>
        <v>Madison</v>
      </c>
      <c r="H1314" t="str">
        <f>INDEX(Stores[location_state],MATCH(Sales[[#This Row],[store_no]],Stores[store_no],0))</f>
        <v>Wisconsin</v>
      </c>
      <c r="I1314">
        <f>INDEX(Stores[sqft],MATCH(Sales[[#This Row],[store_no]],Stores[store_no],0))</f>
        <v>206400</v>
      </c>
      <c r="J1314" s="4" t="str">
        <f>INDEX(Departments[dept_name],MATCH(Sales[[#This Row],[dept_no]],Departments[dept_no],0))</f>
        <v>Computers</v>
      </c>
      <c r="K1314" s="4" t="str">
        <f>CONCATENATE(Sales[[#This Row],[region]],Sales[[#This Row],[storetype]])</f>
        <v>2B</v>
      </c>
      <c r="L1314" s="4">
        <f>INDEX(RegionStoreCount[Store Count],MATCH(Sales[[#This Row],[RegionStoretype]],RegionStoreCount[Region/Type],0))</f>
        <v>6</v>
      </c>
      <c r="M1314" s="4">
        <f>AND(Sales[[#This Row],[date]]&lt;=TY_YTDMax,Sales[[#This Row],[date]]&gt;=TY_YTDMin)*Sales[[#This Row],[sales]]</f>
        <v>0</v>
      </c>
      <c r="N1314" s="4">
        <f>AND(Sales[[#This Row],[date]]&lt;=LY_YTDMax,Sales[[#This Row],[date]]&gt;=LY_YTDMin)*Sales[[#This Row],[sales]]</f>
        <v>54522.999299999996</v>
      </c>
      <c r="O1314" s="4">
        <f>AND(Sales[[#This Row],[date]]&gt;=YoY_Min,Sales[[#This Row],[date]]&lt;=TY_YTDMax)*(Sales[[#This Row],[sales]]/Sales[[#This Row],[sqft]])</f>
        <v>0</v>
      </c>
      <c r="P1314" s="4">
        <f>SUMIF(Sales[RegionStoretype],Sales[[#This Row],[RegionStoretype]],Sales[YoY_SSF])/Sales[[#This Row],[Region_TypeCount]]</f>
        <v>58.393757732919049</v>
      </c>
    </row>
    <row r="1315" spans="1:16" x14ac:dyDescent="0.25">
      <c r="A1315" s="1">
        <v>42790</v>
      </c>
      <c r="B1315">
        <v>21</v>
      </c>
      <c r="C1315">
        <v>10</v>
      </c>
      <c r="D1315">
        <v>17616.545100000003</v>
      </c>
      <c r="E1315">
        <f>INDEX(Stores[region],MATCH(Sales[[#This Row],[store_no]],Stores[store_no],0))</f>
        <v>2</v>
      </c>
      <c r="F1315" t="str">
        <f>INDEX(Stores[storetype],MATCH(Sales[[#This Row],[store_no]],Stores[store_no],0))</f>
        <v>B</v>
      </c>
      <c r="G1315" t="str">
        <f>INDEX(Stores[location_city],MATCH(Sales[[#This Row],[store_no]],Stores[store_no],0))</f>
        <v>Madison</v>
      </c>
      <c r="H1315" t="str">
        <f>INDEX(Stores[location_state],MATCH(Sales[[#This Row],[store_no]],Stores[store_no],0))</f>
        <v>Wisconsin</v>
      </c>
      <c r="I1315">
        <f>INDEX(Stores[sqft],MATCH(Sales[[#This Row],[store_no]],Stores[store_no],0))</f>
        <v>206400</v>
      </c>
      <c r="J1315" s="4" t="str">
        <f>INDEX(Departments[dept_name],MATCH(Sales[[#This Row],[dept_no]],Departments[dept_no],0))</f>
        <v>Health</v>
      </c>
      <c r="K1315" s="4" t="str">
        <f>CONCATENATE(Sales[[#This Row],[region]],Sales[[#This Row],[storetype]])</f>
        <v>2B</v>
      </c>
      <c r="L1315" s="4">
        <f>INDEX(RegionStoreCount[Store Count],MATCH(Sales[[#This Row],[RegionStoretype]],RegionStoreCount[Region/Type],0))</f>
        <v>6</v>
      </c>
      <c r="M1315" s="4">
        <f>AND(Sales[[#This Row],[date]]&lt;=TY_YTDMax,Sales[[#This Row],[date]]&gt;=TY_YTDMin)*Sales[[#This Row],[sales]]</f>
        <v>0</v>
      </c>
      <c r="N1315" s="4">
        <f>AND(Sales[[#This Row],[date]]&lt;=LY_YTDMax,Sales[[#This Row],[date]]&gt;=LY_YTDMin)*Sales[[#This Row],[sales]]</f>
        <v>17616.545100000003</v>
      </c>
      <c r="O1315" s="4">
        <f>AND(Sales[[#This Row],[date]]&gt;=YoY_Min,Sales[[#This Row],[date]]&lt;=TY_YTDMax)*(Sales[[#This Row],[sales]]/Sales[[#This Row],[sqft]])</f>
        <v>0</v>
      </c>
      <c r="P1315" s="4">
        <f>SUMIF(Sales[RegionStoretype],Sales[[#This Row],[RegionStoretype]],Sales[YoY_SSF])/Sales[[#This Row],[Region_TypeCount]]</f>
        <v>58.393757732919049</v>
      </c>
    </row>
    <row r="1316" spans="1:16" x14ac:dyDescent="0.25">
      <c r="A1316" s="1">
        <v>42790</v>
      </c>
      <c r="B1316">
        <v>21</v>
      </c>
      <c r="C1316">
        <v>11</v>
      </c>
      <c r="D1316">
        <v>234408.63549999997</v>
      </c>
      <c r="E1316">
        <f>INDEX(Stores[region],MATCH(Sales[[#This Row],[store_no]],Stores[store_no],0))</f>
        <v>2</v>
      </c>
      <c r="F1316" t="str">
        <f>INDEX(Stores[storetype],MATCH(Sales[[#This Row],[store_no]],Stores[store_no],0))</f>
        <v>B</v>
      </c>
      <c r="G1316" t="str">
        <f>INDEX(Stores[location_city],MATCH(Sales[[#This Row],[store_no]],Stores[store_no],0))</f>
        <v>Madison</v>
      </c>
      <c r="H1316" t="str">
        <f>INDEX(Stores[location_state],MATCH(Sales[[#This Row],[store_no]],Stores[store_no],0))</f>
        <v>Wisconsin</v>
      </c>
      <c r="I1316">
        <f>INDEX(Stores[sqft],MATCH(Sales[[#This Row],[store_no]],Stores[store_no],0))</f>
        <v>206400</v>
      </c>
      <c r="J1316" s="4" t="str">
        <f>INDEX(Departments[dept_name],MATCH(Sales[[#This Row],[dept_no]],Departments[dept_no],0))</f>
        <v>Home</v>
      </c>
      <c r="K1316" s="4" t="str">
        <f>CONCATENATE(Sales[[#This Row],[region]],Sales[[#This Row],[storetype]])</f>
        <v>2B</v>
      </c>
      <c r="L1316" s="4">
        <f>INDEX(RegionStoreCount[Store Count],MATCH(Sales[[#This Row],[RegionStoretype]],RegionStoreCount[Region/Type],0))</f>
        <v>6</v>
      </c>
      <c r="M1316" s="4">
        <f>AND(Sales[[#This Row],[date]]&lt;=TY_YTDMax,Sales[[#This Row],[date]]&gt;=TY_YTDMin)*Sales[[#This Row],[sales]]</f>
        <v>0</v>
      </c>
      <c r="N1316" s="4">
        <f>AND(Sales[[#This Row],[date]]&lt;=LY_YTDMax,Sales[[#This Row],[date]]&gt;=LY_YTDMin)*Sales[[#This Row],[sales]]</f>
        <v>234408.63549999997</v>
      </c>
      <c r="O1316" s="4">
        <f>AND(Sales[[#This Row],[date]]&gt;=YoY_Min,Sales[[#This Row],[date]]&lt;=TY_YTDMax)*(Sales[[#This Row],[sales]]/Sales[[#This Row],[sqft]])</f>
        <v>0</v>
      </c>
      <c r="P1316" s="4">
        <f>SUMIF(Sales[RegionStoretype],Sales[[#This Row],[RegionStoretype]],Sales[YoY_SSF])/Sales[[#This Row],[Region_TypeCount]]</f>
        <v>58.393757732919049</v>
      </c>
    </row>
    <row r="1317" spans="1:16" x14ac:dyDescent="0.25">
      <c r="A1317" s="1">
        <v>42790</v>
      </c>
      <c r="B1317">
        <v>21</v>
      </c>
      <c r="C1317">
        <v>18</v>
      </c>
      <c r="D1317">
        <v>167170.128</v>
      </c>
      <c r="E1317">
        <f>INDEX(Stores[region],MATCH(Sales[[#This Row],[store_no]],Stores[store_no],0))</f>
        <v>2</v>
      </c>
      <c r="F1317" t="str">
        <f>INDEX(Stores[storetype],MATCH(Sales[[#This Row],[store_no]],Stores[store_no],0))</f>
        <v>B</v>
      </c>
      <c r="G1317" t="str">
        <f>INDEX(Stores[location_city],MATCH(Sales[[#This Row],[store_no]],Stores[store_no],0))</f>
        <v>Madison</v>
      </c>
      <c r="H1317" t="str">
        <f>INDEX(Stores[location_state],MATCH(Sales[[#This Row],[store_no]],Stores[store_no],0))</f>
        <v>Wisconsin</v>
      </c>
      <c r="I1317">
        <f>INDEX(Stores[sqft],MATCH(Sales[[#This Row],[store_no]],Stores[store_no],0))</f>
        <v>206400</v>
      </c>
      <c r="J1317" s="4" t="str">
        <f>INDEX(Departments[dept_name],MATCH(Sales[[#This Row],[dept_no]],Departments[dept_no],0))</f>
        <v>Sports</v>
      </c>
      <c r="K1317" s="4" t="str">
        <f>CONCATENATE(Sales[[#This Row],[region]],Sales[[#This Row],[storetype]])</f>
        <v>2B</v>
      </c>
      <c r="L1317" s="4">
        <f>INDEX(RegionStoreCount[Store Count],MATCH(Sales[[#This Row],[RegionStoretype]],RegionStoreCount[Region/Type],0))</f>
        <v>6</v>
      </c>
      <c r="M1317" s="4">
        <f>AND(Sales[[#This Row],[date]]&lt;=TY_YTDMax,Sales[[#This Row],[date]]&gt;=TY_YTDMin)*Sales[[#This Row],[sales]]</f>
        <v>0</v>
      </c>
      <c r="N1317" s="4">
        <f>AND(Sales[[#This Row],[date]]&lt;=LY_YTDMax,Sales[[#This Row],[date]]&gt;=LY_YTDMin)*Sales[[#This Row],[sales]]</f>
        <v>167170.128</v>
      </c>
      <c r="O1317" s="4">
        <f>AND(Sales[[#This Row],[date]]&gt;=YoY_Min,Sales[[#This Row],[date]]&lt;=TY_YTDMax)*(Sales[[#This Row],[sales]]/Sales[[#This Row],[sqft]])</f>
        <v>0</v>
      </c>
      <c r="P1317" s="4">
        <f>SUMIF(Sales[RegionStoretype],Sales[[#This Row],[RegionStoretype]],Sales[YoY_SSF])/Sales[[#This Row],[Region_TypeCount]]</f>
        <v>58.393757732919049</v>
      </c>
    </row>
    <row r="1318" spans="1:16" x14ac:dyDescent="0.25">
      <c r="A1318" s="1">
        <v>42790</v>
      </c>
      <c r="B1318">
        <v>22</v>
      </c>
      <c r="C1318">
        <v>7</v>
      </c>
      <c r="D1318">
        <v>12611.503400000001</v>
      </c>
      <c r="E1318">
        <f>INDEX(Stores[region],MATCH(Sales[[#This Row],[store_no]],Stores[store_no],0))</f>
        <v>3</v>
      </c>
      <c r="F1318" t="str">
        <f>INDEX(Stores[storetype],MATCH(Sales[[#This Row],[store_no]],Stores[store_no],0))</f>
        <v>B</v>
      </c>
      <c r="G1318" t="str">
        <f>INDEX(Stores[location_city],MATCH(Sales[[#This Row],[store_no]],Stores[store_no],0))</f>
        <v>Sioux Falls</v>
      </c>
      <c r="H1318" t="str">
        <f>INDEX(Stores[location_state],MATCH(Sales[[#This Row],[store_no]],Stores[store_no],0))</f>
        <v>South Dakota</v>
      </c>
      <c r="I1318">
        <f>INDEX(Stores[sqft],MATCH(Sales[[#This Row],[store_no]],Stores[store_no],0))</f>
        <v>57800</v>
      </c>
      <c r="J1318" s="4" t="str">
        <f>INDEX(Departments[dept_name],MATCH(Sales[[#This Row],[dept_no]],Departments[dept_no],0))</f>
        <v>Electronics</v>
      </c>
      <c r="K1318" s="4" t="str">
        <f>CONCATENATE(Sales[[#This Row],[region]],Sales[[#This Row],[storetype]])</f>
        <v>3B</v>
      </c>
      <c r="L1318" s="4">
        <f>INDEX(RegionStoreCount[Store Count],MATCH(Sales[[#This Row],[RegionStoretype]],RegionStoreCount[Region/Type],0))</f>
        <v>4</v>
      </c>
      <c r="M1318" s="4">
        <f>AND(Sales[[#This Row],[date]]&lt;=TY_YTDMax,Sales[[#This Row],[date]]&gt;=TY_YTDMin)*Sales[[#This Row],[sales]]</f>
        <v>0</v>
      </c>
      <c r="N1318" s="4">
        <f>AND(Sales[[#This Row],[date]]&lt;=LY_YTDMax,Sales[[#This Row],[date]]&gt;=LY_YTDMin)*Sales[[#This Row],[sales]]</f>
        <v>12611.503400000001</v>
      </c>
      <c r="O1318" s="4">
        <f>AND(Sales[[#This Row],[date]]&gt;=YoY_Min,Sales[[#This Row],[date]]&lt;=TY_YTDMax)*(Sales[[#This Row],[sales]]/Sales[[#This Row],[sqft]])</f>
        <v>0</v>
      </c>
      <c r="P1318" s="4">
        <f>SUMIF(Sales[RegionStoretype],Sales[[#This Row],[RegionStoretype]],Sales[YoY_SSF])/Sales[[#This Row],[Region_TypeCount]]</f>
        <v>58.312187288105562</v>
      </c>
    </row>
    <row r="1319" spans="1:16" x14ac:dyDescent="0.25">
      <c r="A1319" s="1">
        <v>42790</v>
      </c>
      <c r="B1319">
        <v>23</v>
      </c>
      <c r="C1319">
        <v>14</v>
      </c>
      <c r="D1319">
        <v>42112.346099999995</v>
      </c>
      <c r="E1319">
        <f>INDEX(Stores[region],MATCH(Sales[[#This Row],[store_no]],Stores[store_no],0))</f>
        <v>3</v>
      </c>
      <c r="F1319" t="str">
        <f>INDEX(Stores[storetype],MATCH(Sales[[#This Row],[store_no]],Stores[store_no],0))</f>
        <v>B</v>
      </c>
      <c r="G1319" t="str">
        <f>INDEX(Stores[location_city],MATCH(Sales[[#This Row],[store_no]],Stores[store_no],0))</f>
        <v>Cedar Rapids</v>
      </c>
      <c r="H1319" t="str">
        <f>INDEX(Stores[location_state],MATCH(Sales[[#This Row],[store_no]],Stores[store_no],0))</f>
        <v>Iowa</v>
      </c>
      <c r="I1319">
        <f>INDEX(Stores[sqft],MATCH(Sales[[#This Row],[store_no]],Stores[store_no],0))</f>
        <v>123700</v>
      </c>
      <c r="J1319" s="4" t="str">
        <f>INDEX(Departments[dept_name],MATCH(Sales[[#This Row],[dept_no]],Departments[dept_no],0))</f>
        <v>Movies</v>
      </c>
      <c r="K1319" s="4" t="str">
        <f>CONCATENATE(Sales[[#This Row],[region]],Sales[[#This Row],[storetype]])</f>
        <v>3B</v>
      </c>
      <c r="L1319" s="4">
        <f>INDEX(RegionStoreCount[Store Count],MATCH(Sales[[#This Row],[RegionStoretype]],RegionStoreCount[Region/Type],0))</f>
        <v>4</v>
      </c>
      <c r="M1319" s="4">
        <f>AND(Sales[[#This Row],[date]]&lt;=TY_YTDMax,Sales[[#This Row],[date]]&gt;=TY_YTDMin)*Sales[[#This Row],[sales]]</f>
        <v>0</v>
      </c>
      <c r="N1319" s="4">
        <f>AND(Sales[[#This Row],[date]]&lt;=LY_YTDMax,Sales[[#This Row],[date]]&gt;=LY_YTDMin)*Sales[[#This Row],[sales]]</f>
        <v>42112.346099999995</v>
      </c>
      <c r="O1319" s="4">
        <f>AND(Sales[[#This Row],[date]]&gt;=YoY_Min,Sales[[#This Row],[date]]&lt;=TY_YTDMax)*(Sales[[#This Row],[sales]]/Sales[[#This Row],[sqft]])</f>
        <v>0</v>
      </c>
      <c r="P1319" s="4">
        <f>SUMIF(Sales[RegionStoretype],Sales[[#This Row],[RegionStoretype]],Sales[YoY_SSF])/Sales[[#This Row],[Region_TypeCount]]</f>
        <v>58.312187288105562</v>
      </c>
    </row>
    <row r="1320" spans="1:16" x14ac:dyDescent="0.25">
      <c r="A1320" s="1">
        <v>42790</v>
      </c>
      <c r="B1320">
        <v>23</v>
      </c>
      <c r="C1320">
        <v>15</v>
      </c>
      <c r="D1320">
        <v>31636.180199999999</v>
      </c>
      <c r="E1320">
        <f>INDEX(Stores[region],MATCH(Sales[[#This Row],[store_no]],Stores[store_no],0))</f>
        <v>3</v>
      </c>
      <c r="F1320" t="str">
        <f>INDEX(Stores[storetype],MATCH(Sales[[#This Row],[store_no]],Stores[store_no],0))</f>
        <v>B</v>
      </c>
      <c r="G1320" t="str">
        <f>INDEX(Stores[location_city],MATCH(Sales[[#This Row],[store_no]],Stores[store_no],0))</f>
        <v>Cedar Rapids</v>
      </c>
      <c r="H1320" t="str">
        <f>INDEX(Stores[location_state],MATCH(Sales[[#This Row],[store_no]],Stores[store_no],0))</f>
        <v>Iowa</v>
      </c>
      <c r="I1320">
        <f>INDEX(Stores[sqft],MATCH(Sales[[#This Row],[store_no]],Stores[store_no],0))</f>
        <v>123700</v>
      </c>
      <c r="J1320" s="4" t="str">
        <f>INDEX(Departments[dept_name],MATCH(Sales[[#This Row],[dept_no]],Departments[dept_no],0))</f>
        <v>Music</v>
      </c>
      <c r="K1320" s="4" t="str">
        <f>CONCATENATE(Sales[[#This Row],[region]],Sales[[#This Row],[storetype]])</f>
        <v>3B</v>
      </c>
      <c r="L1320" s="4">
        <f>INDEX(RegionStoreCount[Store Count],MATCH(Sales[[#This Row],[RegionStoretype]],RegionStoreCount[Region/Type],0))</f>
        <v>4</v>
      </c>
      <c r="M1320" s="4">
        <f>AND(Sales[[#This Row],[date]]&lt;=TY_YTDMax,Sales[[#This Row],[date]]&gt;=TY_YTDMin)*Sales[[#This Row],[sales]]</f>
        <v>0</v>
      </c>
      <c r="N1320" s="4">
        <f>AND(Sales[[#This Row],[date]]&lt;=LY_YTDMax,Sales[[#This Row],[date]]&gt;=LY_YTDMin)*Sales[[#This Row],[sales]]</f>
        <v>31636.180199999999</v>
      </c>
      <c r="O1320" s="4">
        <f>AND(Sales[[#This Row],[date]]&gt;=YoY_Min,Sales[[#This Row],[date]]&lt;=TY_YTDMax)*(Sales[[#This Row],[sales]]/Sales[[#This Row],[sqft]])</f>
        <v>0</v>
      </c>
      <c r="P1320" s="4">
        <f>SUMIF(Sales[RegionStoretype],Sales[[#This Row],[RegionStoretype]],Sales[YoY_SSF])/Sales[[#This Row],[Region_TypeCount]]</f>
        <v>58.312187288105562</v>
      </c>
    </row>
    <row r="1321" spans="1:16" x14ac:dyDescent="0.25">
      <c r="A1321" s="1">
        <v>42790</v>
      </c>
      <c r="B1321">
        <v>23</v>
      </c>
      <c r="C1321">
        <v>19</v>
      </c>
      <c r="D1321">
        <v>42938.697500000002</v>
      </c>
      <c r="E1321">
        <f>INDEX(Stores[region],MATCH(Sales[[#This Row],[store_no]],Stores[store_no],0))</f>
        <v>3</v>
      </c>
      <c r="F1321" t="str">
        <f>INDEX(Stores[storetype],MATCH(Sales[[#This Row],[store_no]],Stores[store_no],0))</f>
        <v>B</v>
      </c>
      <c r="G1321" t="str">
        <f>INDEX(Stores[location_city],MATCH(Sales[[#This Row],[store_no]],Stores[store_no],0))</f>
        <v>Cedar Rapids</v>
      </c>
      <c r="H1321" t="str">
        <f>INDEX(Stores[location_state],MATCH(Sales[[#This Row],[store_no]],Stores[store_no],0))</f>
        <v>Iowa</v>
      </c>
      <c r="I1321">
        <f>INDEX(Stores[sqft],MATCH(Sales[[#This Row],[store_no]],Stores[store_no],0))</f>
        <v>123700</v>
      </c>
      <c r="J1321" s="4" t="str">
        <f>INDEX(Departments[dept_name],MATCH(Sales[[#This Row],[dept_no]],Departments[dept_no],0))</f>
        <v>Tools</v>
      </c>
      <c r="K1321" s="4" t="str">
        <f>CONCATENATE(Sales[[#This Row],[region]],Sales[[#This Row],[storetype]])</f>
        <v>3B</v>
      </c>
      <c r="L1321" s="4">
        <f>INDEX(RegionStoreCount[Store Count],MATCH(Sales[[#This Row],[RegionStoretype]],RegionStoreCount[Region/Type],0))</f>
        <v>4</v>
      </c>
      <c r="M1321" s="4">
        <f>AND(Sales[[#This Row],[date]]&lt;=TY_YTDMax,Sales[[#This Row],[date]]&gt;=TY_YTDMin)*Sales[[#This Row],[sales]]</f>
        <v>0</v>
      </c>
      <c r="N1321" s="4">
        <f>AND(Sales[[#This Row],[date]]&lt;=LY_YTDMax,Sales[[#This Row],[date]]&gt;=LY_YTDMin)*Sales[[#This Row],[sales]]</f>
        <v>42938.697500000002</v>
      </c>
      <c r="O1321" s="4">
        <f>AND(Sales[[#This Row],[date]]&gt;=YoY_Min,Sales[[#This Row],[date]]&lt;=TY_YTDMax)*(Sales[[#This Row],[sales]]/Sales[[#This Row],[sqft]])</f>
        <v>0</v>
      </c>
      <c r="P1321" s="4">
        <f>SUMIF(Sales[RegionStoretype],Sales[[#This Row],[RegionStoretype]],Sales[YoY_SSF])/Sales[[#This Row],[Region_TypeCount]]</f>
        <v>58.312187288105562</v>
      </c>
    </row>
    <row r="1322" spans="1:16" x14ac:dyDescent="0.25">
      <c r="A1322" s="1">
        <v>42790</v>
      </c>
      <c r="B1322">
        <v>23</v>
      </c>
      <c r="C1322">
        <v>20</v>
      </c>
      <c r="D1322">
        <v>37723.96</v>
      </c>
      <c r="E1322">
        <f>INDEX(Stores[region],MATCH(Sales[[#This Row],[store_no]],Stores[store_no],0))</f>
        <v>3</v>
      </c>
      <c r="F1322" t="str">
        <f>INDEX(Stores[storetype],MATCH(Sales[[#This Row],[store_no]],Stores[store_no],0))</f>
        <v>B</v>
      </c>
      <c r="G1322" t="str">
        <f>INDEX(Stores[location_city],MATCH(Sales[[#This Row],[store_no]],Stores[store_no],0))</f>
        <v>Cedar Rapids</v>
      </c>
      <c r="H1322" t="str">
        <f>INDEX(Stores[location_state],MATCH(Sales[[#This Row],[store_no]],Stores[store_no],0))</f>
        <v>Iowa</v>
      </c>
      <c r="I1322">
        <f>INDEX(Stores[sqft],MATCH(Sales[[#This Row],[store_no]],Stores[store_no],0))</f>
        <v>123700</v>
      </c>
      <c r="J1322" s="4" t="str">
        <f>INDEX(Departments[dept_name],MATCH(Sales[[#This Row],[dept_no]],Departments[dept_no],0))</f>
        <v>Toys</v>
      </c>
      <c r="K1322" s="4" t="str">
        <f>CONCATENATE(Sales[[#This Row],[region]],Sales[[#This Row],[storetype]])</f>
        <v>3B</v>
      </c>
      <c r="L1322" s="4">
        <f>INDEX(RegionStoreCount[Store Count],MATCH(Sales[[#This Row],[RegionStoretype]],RegionStoreCount[Region/Type],0))</f>
        <v>4</v>
      </c>
      <c r="M1322" s="4">
        <f>AND(Sales[[#This Row],[date]]&lt;=TY_YTDMax,Sales[[#This Row],[date]]&gt;=TY_YTDMin)*Sales[[#This Row],[sales]]</f>
        <v>0</v>
      </c>
      <c r="N1322" s="4">
        <f>AND(Sales[[#This Row],[date]]&lt;=LY_YTDMax,Sales[[#This Row],[date]]&gt;=LY_YTDMin)*Sales[[#This Row],[sales]]</f>
        <v>37723.96</v>
      </c>
      <c r="O1322" s="4">
        <f>AND(Sales[[#This Row],[date]]&gt;=YoY_Min,Sales[[#This Row],[date]]&lt;=TY_YTDMax)*(Sales[[#This Row],[sales]]/Sales[[#This Row],[sqft]])</f>
        <v>0</v>
      </c>
      <c r="P1322" s="4">
        <f>SUMIF(Sales[RegionStoretype],Sales[[#This Row],[RegionStoretype]],Sales[YoY_SSF])/Sales[[#This Row],[Region_TypeCount]]</f>
        <v>58.312187288105562</v>
      </c>
    </row>
    <row r="1323" spans="1:16" x14ac:dyDescent="0.25">
      <c r="A1323" s="1">
        <v>42790</v>
      </c>
      <c r="B1323">
        <v>24</v>
      </c>
      <c r="C1323">
        <v>8</v>
      </c>
      <c r="D1323">
        <v>30193.496199999998</v>
      </c>
      <c r="E1323">
        <f>INDEX(Stores[region],MATCH(Sales[[#This Row],[store_no]],Stores[store_no],0))</f>
        <v>2</v>
      </c>
      <c r="F1323" t="str">
        <f>INDEX(Stores[storetype],MATCH(Sales[[#This Row],[store_no]],Stores[store_no],0))</f>
        <v>A</v>
      </c>
      <c r="G1323" t="str">
        <f>INDEX(Stores[location_city],MATCH(Sales[[#This Row],[store_no]],Stores[store_no],0))</f>
        <v>Winnetka</v>
      </c>
      <c r="H1323" t="str">
        <f>INDEX(Stores[location_state],MATCH(Sales[[#This Row],[store_no]],Stores[store_no],0))</f>
        <v>Illinois</v>
      </c>
      <c r="I1323">
        <f>INDEX(Stores[sqft],MATCH(Sales[[#This Row],[store_no]],Stores[store_no],0))</f>
        <v>207800</v>
      </c>
      <c r="J1323" s="4" t="str">
        <f>INDEX(Departments[dept_name],MATCH(Sales[[#This Row],[dept_no]],Departments[dept_no],0))</f>
        <v>Games</v>
      </c>
      <c r="K1323" s="4" t="str">
        <f>CONCATENATE(Sales[[#This Row],[region]],Sales[[#This Row],[storetype]])</f>
        <v>2A</v>
      </c>
      <c r="L1323" s="4">
        <f>INDEX(RegionStoreCount[Store Count],MATCH(Sales[[#This Row],[RegionStoretype]],RegionStoreCount[Region/Type],0))</f>
        <v>5</v>
      </c>
      <c r="M1323" s="4">
        <f>AND(Sales[[#This Row],[date]]&lt;=TY_YTDMax,Sales[[#This Row],[date]]&gt;=TY_YTDMin)*Sales[[#This Row],[sales]]</f>
        <v>0</v>
      </c>
      <c r="N1323" s="4">
        <f>AND(Sales[[#This Row],[date]]&lt;=LY_YTDMax,Sales[[#This Row],[date]]&gt;=LY_YTDMin)*Sales[[#This Row],[sales]]</f>
        <v>30193.496199999998</v>
      </c>
      <c r="O1323" s="4">
        <f>AND(Sales[[#This Row],[date]]&gt;=YoY_Min,Sales[[#This Row],[date]]&lt;=TY_YTDMax)*(Sales[[#This Row],[sales]]/Sales[[#This Row],[sqft]])</f>
        <v>0</v>
      </c>
      <c r="P1323" s="4">
        <f>SUMIF(Sales[RegionStoretype],Sales[[#This Row],[RegionStoretype]],Sales[YoY_SSF])/Sales[[#This Row],[Region_TypeCount]]</f>
        <v>60.052789354368521</v>
      </c>
    </row>
    <row r="1324" spans="1:16" x14ac:dyDescent="0.25">
      <c r="A1324" s="1">
        <v>42790</v>
      </c>
      <c r="B1324">
        <v>24</v>
      </c>
      <c r="C1324">
        <v>12</v>
      </c>
      <c r="D1324">
        <v>38334.910000000003</v>
      </c>
      <c r="E1324">
        <f>INDEX(Stores[region],MATCH(Sales[[#This Row],[store_no]],Stores[store_no],0))</f>
        <v>2</v>
      </c>
      <c r="F1324" t="str">
        <f>INDEX(Stores[storetype],MATCH(Sales[[#This Row],[store_no]],Stores[store_no],0))</f>
        <v>A</v>
      </c>
      <c r="G1324" t="str">
        <f>INDEX(Stores[location_city],MATCH(Sales[[#This Row],[store_no]],Stores[store_no],0))</f>
        <v>Winnetka</v>
      </c>
      <c r="H1324" t="str">
        <f>INDEX(Stores[location_state],MATCH(Sales[[#This Row],[store_no]],Stores[store_no],0))</f>
        <v>Illinois</v>
      </c>
      <c r="I1324">
        <f>INDEX(Stores[sqft],MATCH(Sales[[#This Row],[store_no]],Stores[store_no],0))</f>
        <v>207800</v>
      </c>
      <c r="J1324" s="4" t="str">
        <f>INDEX(Departments[dept_name],MATCH(Sales[[#This Row],[dept_no]],Departments[dept_no],0))</f>
        <v>Jewelery</v>
      </c>
      <c r="K1324" s="4" t="str">
        <f>CONCATENATE(Sales[[#This Row],[region]],Sales[[#This Row],[storetype]])</f>
        <v>2A</v>
      </c>
      <c r="L1324" s="4">
        <f>INDEX(RegionStoreCount[Store Count],MATCH(Sales[[#This Row],[RegionStoretype]],RegionStoreCount[Region/Type],0))</f>
        <v>5</v>
      </c>
      <c r="M1324" s="4">
        <f>AND(Sales[[#This Row],[date]]&lt;=TY_YTDMax,Sales[[#This Row],[date]]&gt;=TY_YTDMin)*Sales[[#This Row],[sales]]</f>
        <v>0</v>
      </c>
      <c r="N1324" s="4">
        <f>AND(Sales[[#This Row],[date]]&lt;=LY_YTDMax,Sales[[#This Row],[date]]&gt;=LY_YTDMin)*Sales[[#This Row],[sales]]</f>
        <v>38334.910000000003</v>
      </c>
      <c r="O1324" s="4">
        <f>AND(Sales[[#This Row],[date]]&gt;=YoY_Min,Sales[[#This Row],[date]]&lt;=TY_YTDMax)*(Sales[[#This Row],[sales]]/Sales[[#This Row],[sqft]])</f>
        <v>0</v>
      </c>
      <c r="P1324" s="4">
        <f>SUMIF(Sales[RegionStoretype],Sales[[#This Row],[RegionStoretype]],Sales[YoY_SSF])/Sales[[#This Row],[Region_TypeCount]]</f>
        <v>60.052789354368521</v>
      </c>
    </row>
    <row r="1325" spans="1:16" x14ac:dyDescent="0.25">
      <c r="A1325" s="1">
        <v>42790</v>
      </c>
      <c r="B1325">
        <v>24</v>
      </c>
      <c r="C1325">
        <v>13</v>
      </c>
      <c r="D1325">
        <v>100436.9477</v>
      </c>
      <c r="E1325">
        <f>INDEX(Stores[region],MATCH(Sales[[#This Row],[store_no]],Stores[store_no],0))</f>
        <v>2</v>
      </c>
      <c r="F1325" t="str">
        <f>INDEX(Stores[storetype],MATCH(Sales[[#This Row],[store_no]],Stores[store_no],0))</f>
        <v>A</v>
      </c>
      <c r="G1325" t="str">
        <f>INDEX(Stores[location_city],MATCH(Sales[[#This Row],[store_no]],Stores[store_no],0))</f>
        <v>Winnetka</v>
      </c>
      <c r="H1325" t="str">
        <f>INDEX(Stores[location_state],MATCH(Sales[[#This Row],[store_no]],Stores[store_no],0))</f>
        <v>Illinois</v>
      </c>
      <c r="I1325">
        <f>INDEX(Stores[sqft],MATCH(Sales[[#This Row],[store_no]],Stores[store_no],0))</f>
        <v>207800</v>
      </c>
      <c r="J1325" s="4" t="str">
        <f>INDEX(Departments[dept_name],MATCH(Sales[[#This Row],[dept_no]],Departments[dept_no],0))</f>
        <v>Kids</v>
      </c>
      <c r="K1325" s="4" t="str">
        <f>CONCATENATE(Sales[[#This Row],[region]],Sales[[#This Row],[storetype]])</f>
        <v>2A</v>
      </c>
      <c r="L1325" s="4">
        <f>INDEX(RegionStoreCount[Store Count],MATCH(Sales[[#This Row],[RegionStoretype]],RegionStoreCount[Region/Type],0))</f>
        <v>5</v>
      </c>
      <c r="M1325" s="4">
        <f>AND(Sales[[#This Row],[date]]&lt;=TY_YTDMax,Sales[[#This Row],[date]]&gt;=TY_YTDMin)*Sales[[#This Row],[sales]]</f>
        <v>0</v>
      </c>
      <c r="N1325" s="4">
        <f>AND(Sales[[#This Row],[date]]&lt;=LY_YTDMax,Sales[[#This Row],[date]]&gt;=LY_YTDMin)*Sales[[#This Row],[sales]]</f>
        <v>100436.9477</v>
      </c>
      <c r="O1325" s="4">
        <f>AND(Sales[[#This Row],[date]]&gt;=YoY_Min,Sales[[#This Row],[date]]&lt;=TY_YTDMax)*(Sales[[#This Row],[sales]]/Sales[[#This Row],[sqft]])</f>
        <v>0</v>
      </c>
      <c r="P1325" s="4">
        <f>SUMIF(Sales[RegionStoretype],Sales[[#This Row],[RegionStoretype]],Sales[YoY_SSF])/Sales[[#This Row],[Region_TypeCount]]</f>
        <v>60.052789354368521</v>
      </c>
    </row>
    <row r="1326" spans="1:16" x14ac:dyDescent="0.25">
      <c r="A1326" s="1">
        <v>42790</v>
      </c>
      <c r="B1326">
        <v>25</v>
      </c>
      <c r="C1326">
        <v>9</v>
      </c>
      <c r="D1326">
        <v>7825.3714</v>
      </c>
      <c r="E1326">
        <f>INDEX(Stores[region],MATCH(Sales[[#This Row],[store_no]],Stores[store_no],0))</f>
        <v>3</v>
      </c>
      <c r="F1326" t="str">
        <f>INDEX(Stores[storetype],MATCH(Sales[[#This Row],[store_no]],Stores[store_no],0))</f>
        <v>B</v>
      </c>
      <c r="G1326" t="str">
        <f>INDEX(Stores[location_city],MATCH(Sales[[#This Row],[store_no]],Stores[store_no],0))</f>
        <v>Kansas City</v>
      </c>
      <c r="H1326" t="str">
        <f>INDEX(Stores[location_state],MATCH(Sales[[#This Row],[store_no]],Stores[store_no],0))</f>
        <v>Missouri</v>
      </c>
      <c r="I1326">
        <f>INDEX(Stores[sqft],MATCH(Sales[[#This Row],[store_no]],Stores[store_no],0))</f>
        <v>92300</v>
      </c>
      <c r="J1326" s="4" t="str">
        <f>INDEX(Departments[dept_name],MATCH(Sales[[#This Row],[dept_no]],Departments[dept_no],0))</f>
        <v>Garden</v>
      </c>
      <c r="K1326" s="4" t="str">
        <f>CONCATENATE(Sales[[#This Row],[region]],Sales[[#This Row],[storetype]])</f>
        <v>3B</v>
      </c>
      <c r="L1326" s="4">
        <f>INDEX(RegionStoreCount[Store Count],MATCH(Sales[[#This Row],[RegionStoretype]],RegionStoreCount[Region/Type],0))</f>
        <v>4</v>
      </c>
      <c r="M1326" s="4">
        <f>AND(Sales[[#This Row],[date]]&lt;=TY_YTDMax,Sales[[#This Row],[date]]&gt;=TY_YTDMin)*Sales[[#This Row],[sales]]</f>
        <v>0</v>
      </c>
      <c r="N1326" s="4">
        <f>AND(Sales[[#This Row],[date]]&lt;=LY_YTDMax,Sales[[#This Row],[date]]&gt;=LY_YTDMin)*Sales[[#This Row],[sales]]</f>
        <v>7825.3714</v>
      </c>
      <c r="O1326" s="4">
        <f>AND(Sales[[#This Row],[date]]&gt;=YoY_Min,Sales[[#This Row],[date]]&lt;=TY_YTDMax)*(Sales[[#This Row],[sales]]/Sales[[#This Row],[sqft]])</f>
        <v>0</v>
      </c>
      <c r="P1326" s="4">
        <f>SUMIF(Sales[RegionStoretype],Sales[[#This Row],[RegionStoretype]],Sales[YoY_SSF])/Sales[[#This Row],[Region_TypeCount]]</f>
        <v>58.312187288105562</v>
      </c>
    </row>
    <row r="1327" spans="1:16" x14ac:dyDescent="0.25">
      <c r="A1327" s="1">
        <v>42790</v>
      </c>
      <c r="B1327">
        <v>25</v>
      </c>
      <c r="C1327">
        <v>14</v>
      </c>
      <c r="D1327">
        <v>36277.635299999994</v>
      </c>
      <c r="E1327">
        <f>INDEX(Stores[region],MATCH(Sales[[#This Row],[store_no]],Stores[store_no],0))</f>
        <v>3</v>
      </c>
      <c r="F1327" t="str">
        <f>INDEX(Stores[storetype],MATCH(Sales[[#This Row],[store_no]],Stores[store_no],0))</f>
        <v>B</v>
      </c>
      <c r="G1327" t="str">
        <f>INDEX(Stores[location_city],MATCH(Sales[[#This Row],[store_no]],Stores[store_no],0))</f>
        <v>Kansas City</v>
      </c>
      <c r="H1327" t="str">
        <f>INDEX(Stores[location_state],MATCH(Sales[[#This Row],[store_no]],Stores[store_no],0))</f>
        <v>Missouri</v>
      </c>
      <c r="I1327">
        <f>INDEX(Stores[sqft],MATCH(Sales[[#This Row],[store_no]],Stores[store_no],0))</f>
        <v>92300</v>
      </c>
      <c r="J1327" s="4" t="str">
        <f>INDEX(Departments[dept_name],MATCH(Sales[[#This Row],[dept_no]],Departments[dept_no],0))</f>
        <v>Movies</v>
      </c>
      <c r="K1327" s="4" t="str">
        <f>CONCATENATE(Sales[[#This Row],[region]],Sales[[#This Row],[storetype]])</f>
        <v>3B</v>
      </c>
      <c r="L1327" s="4">
        <f>INDEX(RegionStoreCount[Store Count],MATCH(Sales[[#This Row],[RegionStoretype]],RegionStoreCount[Region/Type],0))</f>
        <v>4</v>
      </c>
      <c r="M1327" s="4">
        <f>AND(Sales[[#This Row],[date]]&lt;=TY_YTDMax,Sales[[#This Row],[date]]&gt;=TY_YTDMin)*Sales[[#This Row],[sales]]</f>
        <v>0</v>
      </c>
      <c r="N1327" s="4">
        <f>AND(Sales[[#This Row],[date]]&lt;=LY_YTDMax,Sales[[#This Row],[date]]&gt;=LY_YTDMin)*Sales[[#This Row],[sales]]</f>
        <v>36277.635299999994</v>
      </c>
      <c r="O1327" s="4">
        <f>AND(Sales[[#This Row],[date]]&gt;=YoY_Min,Sales[[#This Row],[date]]&lt;=TY_YTDMax)*(Sales[[#This Row],[sales]]/Sales[[#This Row],[sqft]])</f>
        <v>0</v>
      </c>
      <c r="P1327" s="4">
        <f>SUMIF(Sales[RegionStoretype],Sales[[#This Row],[RegionStoretype]],Sales[YoY_SSF])/Sales[[#This Row],[Region_TypeCount]]</f>
        <v>58.312187288105562</v>
      </c>
    </row>
    <row r="1328" spans="1:16" x14ac:dyDescent="0.25">
      <c r="A1328" s="1">
        <v>42790</v>
      </c>
      <c r="B1328">
        <v>25</v>
      </c>
      <c r="C1328">
        <v>15</v>
      </c>
      <c r="D1328">
        <v>48144.4306</v>
      </c>
      <c r="E1328">
        <f>INDEX(Stores[region],MATCH(Sales[[#This Row],[store_no]],Stores[store_no],0))</f>
        <v>3</v>
      </c>
      <c r="F1328" t="str">
        <f>INDEX(Stores[storetype],MATCH(Sales[[#This Row],[store_no]],Stores[store_no],0))</f>
        <v>B</v>
      </c>
      <c r="G1328" t="str">
        <f>INDEX(Stores[location_city],MATCH(Sales[[#This Row],[store_no]],Stores[store_no],0))</f>
        <v>Kansas City</v>
      </c>
      <c r="H1328" t="str">
        <f>INDEX(Stores[location_state],MATCH(Sales[[#This Row],[store_no]],Stores[store_no],0))</f>
        <v>Missouri</v>
      </c>
      <c r="I1328">
        <f>INDEX(Stores[sqft],MATCH(Sales[[#This Row],[store_no]],Stores[store_no],0))</f>
        <v>92300</v>
      </c>
      <c r="J1328" s="4" t="str">
        <f>INDEX(Departments[dept_name],MATCH(Sales[[#This Row],[dept_no]],Departments[dept_no],0))</f>
        <v>Music</v>
      </c>
      <c r="K1328" s="4" t="str">
        <f>CONCATENATE(Sales[[#This Row],[region]],Sales[[#This Row],[storetype]])</f>
        <v>3B</v>
      </c>
      <c r="L1328" s="4">
        <f>INDEX(RegionStoreCount[Store Count],MATCH(Sales[[#This Row],[RegionStoretype]],RegionStoreCount[Region/Type],0))</f>
        <v>4</v>
      </c>
      <c r="M1328" s="4">
        <f>AND(Sales[[#This Row],[date]]&lt;=TY_YTDMax,Sales[[#This Row],[date]]&gt;=TY_YTDMin)*Sales[[#This Row],[sales]]</f>
        <v>0</v>
      </c>
      <c r="N1328" s="4">
        <f>AND(Sales[[#This Row],[date]]&lt;=LY_YTDMax,Sales[[#This Row],[date]]&gt;=LY_YTDMin)*Sales[[#This Row],[sales]]</f>
        <v>48144.4306</v>
      </c>
      <c r="O1328" s="4">
        <f>AND(Sales[[#This Row],[date]]&gt;=YoY_Min,Sales[[#This Row],[date]]&lt;=TY_YTDMax)*(Sales[[#This Row],[sales]]/Sales[[#This Row],[sqft]])</f>
        <v>0</v>
      </c>
      <c r="P1328" s="4">
        <f>SUMIF(Sales[RegionStoretype],Sales[[#This Row],[RegionStoretype]],Sales[YoY_SSF])/Sales[[#This Row],[Region_TypeCount]]</f>
        <v>58.312187288105562</v>
      </c>
    </row>
    <row r="1329" spans="1:16" x14ac:dyDescent="0.25">
      <c r="A1329" s="1">
        <v>42790</v>
      </c>
      <c r="B1329">
        <v>26</v>
      </c>
      <c r="C1329">
        <v>5</v>
      </c>
      <c r="D1329">
        <v>286046.0367</v>
      </c>
      <c r="E1329">
        <f>INDEX(Stores[region],MATCH(Sales[[#This Row],[store_no]],Stores[store_no],0))</f>
        <v>2</v>
      </c>
      <c r="F1329" t="str">
        <f>INDEX(Stores[storetype],MATCH(Sales[[#This Row],[store_no]],Stores[store_no],0))</f>
        <v>A</v>
      </c>
      <c r="G1329" t="str">
        <f>INDEX(Stores[location_city],MATCH(Sales[[#This Row],[store_no]],Stores[store_no],0))</f>
        <v>Carmel</v>
      </c>
      <c r="H1329" t="str">
        <f>INDEX(Stores[location_state],MATCH(Sales[[#This Row],[store_no]],Stores[store_no],0))</f>
        <v>Indiana</v>
      </c>
      <c r="I1329">
        <f>INDEX(Stores[sqft],MATCH(Sales[[#This Row],[store_no]],Stores[store_no],0))</f>
        <v>198500</v>
      </c>
      <c r="J1329" s="4" t="str">
        <f>INDEX(Departments[dept_name],MATCH(Sales[[#This Row],[dept_no]],Departments[dept_no],0))</f>
        <v>Clothing</v>
      </c>
      <c r="K1329" s="4" t="str">
        <f>CONCATENATE(Sales[[#This Row],[region]],Sales[[#This Row],[storetype]])</f>
        <v>2A</v>
      </c>
      <c r="L1329" s="4">
        <f>INDEX(RegionStoreCount[Store Count],MATCH(Sales[[#This Row],[RegionStoretype]],RegionStoreCount[Region/Type],0))</f>
        <v>5</v>
      </c>
      <c r="M1329" s="4">
        <f>AND(Sales[[#This Row],[date]]&lt;=TY_YTDMax,Sales[[#This Row],[date]]&gt;=TY_YTDMin)*Sales[[#This Row],[sales]]</f>
        <v>0</v>
      </c>
      <c r="N1329" s="4">
        <f>AND(Sales[[#This Row],[date]]&lt;=LY_YTDMax,Sales[[#This Row],[date]]&gt;=LY_YTDMin)*Sales[[#This Row],[sales]]</f>
        <v>286046.0367</v>
      </c>
      <c r="O1329" s="4">
        <f>AND(Sales[[#This Row],[date]]&gt;=YoY_Min,Sales[[#This Row],[date]]&lt;=TY_YTDMax)*(Sales[[#This Row],[sales]]/Sales[[#This Row],[sqft]])</f>
        <v>0</v>
      </c>
      <c r="P1329" s="4">
        <f>SUMIF(Sales[RegionStoretype],Sales[[#This Row],[RegionStoretype]],Sales[YoY_SSF])/Sales[[#This Row],[Region_TypeCount]]</f>
        <v>60.052789354368521</v>
      </c>
    </row>
    <row r="1330" spans="1:16" x14ac:dyDescent="0.25">
      <c r="A1330" s="1">
        <v>42790</v>
      </c>
      <c r="B1330">
        <v>26</v>
      </c>
      <c r="C1330">
        <v>14</v>
      </c>
      <c r="D1330">
        <v>95605.971099999995</v>
      </c>
      <c r="E1330">
        <f>INDEX(Stores[region],MATCH(Sales[[#This Row],[store_no]],Stores[store_no],0))</f>
        <v>2</v>
      </c>
      <c r="F1330" t="str">
        <f>INDEX(Stores[storetype],MATCH(Sales[[#This Row],[store_no]],Stores[store_no],0))</f>
        <v>A</v>
      </c>
      <c r="G1330" t="str">
        <f>INDEX(Stores[location_city],MATCH(Sales[[#This Row],[store_no]],Stores[store_no],0))</f>
        <v>Carmel</v>
      </c>
      <c r="H1330" t="str">
        <f>INDEX(Stores[location_state],MATCH(Sales[[#This Row],[store_no]],Stores[store_no],0))</f>
        <v>Indiana</v>
      </c>
      <c r="I1330">
        <f>INDEX(Stores[sqft],MATCH(Sales[[#This Row],[store_no]],Stores[store_no],0))</f>
        <v>198500</v>
      </c>
      <c r="J1330" s="4" t="str">
        <f>INDEX(Departments[dept_name],MATCH(Sales[[#This Row],[dept_no]],Departments[dept_no],0))</f>
        <v>Movies</v>
      </c>
      <c r="K1330" s="4" t="str">
        <f>CONCATENATE(Sales[[#This Row],[region]],Sales[[#This Row],[storetype]])</f>
        <v>2A</v>
      </c>
      <c r="L1330" s="4">
        <f>INDEX(RegionStoreCount[Store Count],MATCH(Sales[[#This Row],[RegionStoretype]],RegionStoreCount[Region/Type],0))</f>
        <v>5</v>
      </c>
      <c r="M1330" s="4">
        <f>AND(Sales[[#This Row],[date]]&lt;=TY_YTDMax,Sales[[#This Row],[date]]&gt;=TY_YTDMin)*Sales[[#This Row],[sales]]</f>
        <v>0</v>
      </c>
      <c r="N1330" s="4">
        <f>AND(Sales[[#This Row],[date]]&lt;=LY_YTDMax,Sales[[#This Row],[date]]&gt;=LY_YTDMin)*Sales[[#This Row],[sales]]</f>
        <v>95605.971099999995</v>
      </c>
      <c r="O1330" s="4">
        <f>AND(Sales[[#This Row],[date]]&gt;=YoY_Min,Sales[[#This Row],[date]]&lt;=TY_YTDMax)*(Sales[[#This Row],[sales]]/Sales[[#This Row],[sqft]])</f>
        <v>0</v>
      </c>
      <c r="P1330" s="4">
        <f>SUMIF(Sales[RegionStoretype],Sales[[#This Row],[RegionStoretype]],Sales[YoY_SSF])/Sales[[#This Row],[Region_TypeCount]]</f>
        <v>60.052789354368521</v>
      </c>
    </row>
    <row r="1331" spans="1:16" x14ac:dyDescent="0.25">
      <c r="A1331" s="1">
        <v>42790</v>
      </c>
      <c r="B1331">
        <v>27</v>
      </c>
      <c r="C1331">
        <v>9</v>
      </c>
      <c r="D1331">
        <v>38148.248200000002</v>
      </c>
      <c r="E1331">
        <f>INDEX(Stores[region],MATCH(Sales[[#This Row],[store_no]],Stores[store_no],0))</f>
        <v>3</v>
      </c>
      <c r="F1331" t="str">
        <f>INDEX(Stores[storetype],MATCH(Sales[[#This Row],[store_no]],Stores[store_no],0))</f>
        <v>A</v>
      </c>
      <c r="G1331" t="str">
        <f>INDEX(Stores[location_city],MATCH(Sales[[#This Row],[store_no]],Stores[store_no],0))</f>
        <v>Springfield</v>
      </c>
      <c r="H1331" t="str">
        <f>INDEX(Stores[location_state],MATCH(Sales[[#This Row],[store_no]],Stores[store_no],0))</f>
        <v>Missouri</v>
      </c>
      <c r="I1331">
        <f>INDEX(Stores[sqft],MATCH(Sales[[#This Row],[store_no]],Stores[store_no],0))</f>
        <v>158200</v>
      </c>
      <c r="J1331" s="4" t="str">
        <f>INDEX(Departments[dept_name],MATCH(Sales[[#This Row],[dept_no]],Departments[dept_no],0))</f>
        <v>Garden</v>
      </c>
      <c r="K1331" s="4" t="str">
        <f>CONCATENATE(Sales[[#This Row],[region]],Sales[[#This Row],[storetype]])</f>
        <v>3A</v>
      </c>
      <c r="L1331" s="4">
        <f>INDEX(RegionStoreCount[Store Count],MATCH(Sales[[#This Row],[RegionStoretype]],RegionStoreCount[Region/Type],0))</f>
        <v>9</v>
      </c>
      <c r="M1331" s="4">
        <f>AND(Sales[[#This Row],[date]]&lt;=TY_YTDMax,Sales[[#This Row],[date]]&gt;=TY_YTDMin)*Sales[[#This Row],[sales]]</f>
        <v>0</v>
      </c>
      <c r="N1331" s="4">
        <f>AND(Sales[[#This Row],[date]]&lt;=LY_YTDMax,Sales[[#This Row],[date]]&gt;=LY_YTDMin)*Sales[[#This Row],[sales]]</f>
        <v>38148.248200000002</v>
      </c>
      <c r="O1331" s="4">
        <f>AND(Sales[[#This Row],[date]]&gt;=YoY_Min,Sales[[#This Row],[date]]&lt;=TY_YTDMax)*(Sales[[#This Row],[sales]]/Sales[[#This Row],[sqft]])</f>
        <v>0</v>
      </c>
      <c r="P1331" s="4">
        <f>SUMIF(Sales[RegionStoretype],Sales[[#This Row],[RegionStoretype]],Sales[YoY_SSF])/Sales[[#This Row],[Region_TypeCount]]</f>
        <v>53.603836561720975</v>
      </c>
    </row>
    <row r="1332" spans="1:16" x14ac:dyDescent="0.25">
      <c r="A1332" s="1">
        <v>42790</v>
      </c>
      <c r="B1332">
        <v>28</v>
      </c>
      <c r="C1332">
        <v>6</v>
      </c>
      <c r="D1332">
        <v>51679.368300000002</v>
      </c>
      <c r="E1332">
        <f>INDEX(Stores[region],MATCH(Sales[[#This Row],[store_no]],Stores[store_no],0))</f>
        <v>2</v>
      </c>
      <c r="F1332" t="str">
        <f>INDEX(Stores[storetype],MATCH(Sales[[#This Row],[store_no]],Stores[store_no],0))</f>
        <v>A</v>
      </c>
      <c r="G1332" t="str">
        <f>INDEX(Stores[location_city],MATCH(Sales[[#This Row],[store_no]],Stores[store_no],0))</f>
        <v>Milwaukee</v>
      </c>
      <c r="H1332" t="str">
        <f>INDEX(Stores[location_state],MATCH(Sales[[#This Row],[store_no]],Stores[store_no],0))</f>
        <v>Wisconsin</v>
      </c>
      <c r="I1332">
        <f>INDEX(Stores[sqft],MATCH(Sales[[#This Row],[store_no]],Stores[store_no],0))</f>
        <v>203800</v>
      </c>
      <c r="J1332" s="4" t="str">
        <f>INDEX(Departments[dept_name],MATCH(Sales[[#This Row],[dept_no]],Departments[dept_no],0))</f>
        <v>Computers</v>
      </c>
      <c r="K1332" s="4" t="str">
        <f>CONCATENATE(Sales[[#This Row],[region]],Sales[[#This Row],[storetype]])</f>
        <v>2A</v>
      </c>
      <c r="L1332" s="4">
        <f>INDEX(RegionStoreCount[Store Count],MATCH(Sales[[#This Row],[RegionStoretype]],RegionStoreCount[Region/Type],0))</f>
        <v>5</v>
      </c>
      <c r="M1332" s="4">
        <f>AND(Sales[[#This Row],[date]]&lt;=TY_YTDMax,Sales[[#This Row],[date]]&gt;=TY_YTDMin)*Sales[[#This Row],[sales]]</f>
        <v>0</v>
      </c>
      <c r="N1332" s="4">
        <f>AND(Sales[[#This Row],[date]]&lt;=LY_YTDMax,Sales[[#This Row],[date]]&gt;=LY_YTDMin)*Sales[[#This Row],[sales]]</f>
        <v>51679.368300000002</v>
      </c>
      <c r="O1332" s="4">
        <f>AND(Sales[[#This Row],[date]]&gt;=YoY_Min,Sales[[#This Row],[date]]&lt;=TY_YTDMax)*(Sales[[#This Row],[sales]]/Sales[[#This Row],[sqft]])</f>
        <v>0</v>
      </c>
      <c r="P1332" s="4">
        <f>SUMIF(Sales[RegionStoretype],Sales[[#This Row],[RegionStoretype]],Sales[YoY_SSF])/Sales[[#This Row],[Region_TypeCount]]</f>
        <v>60.052789354368521</v>
      </c>
    </row>
    <row r="1333" spans="1:16" x14ac:dyDescent="0.25">
      <c r="A1333" s="1">
        <v>42790</v>
      </c>
      <c r="B1333">
        <v>28</v>
      </c>
      <c r="C1333">
        <v>7</v>
      </c>
      <c r="D1333">
        <v>81653.938699999999</v>
      </c>
      <c r="E1333">
        <f>INDEX(Stores[region],MATCH(Sales[[#This Row],[store_no]],Stores[store_no],0))</f>
        <v>2</v>
      </c>
      <c r="F1333" t="str">
        <f>INDEX(Stores[storetype],MATCH(Sales[[#This Row],[store_no]],Stores[store_no],0))</f>
        <v>A</v>
      </c>
      <c r="G1333" t="str">
        <f>INDEX(Stores[location_city],MATCH(Sales[[#This Row],[store_no]],Stores[store_no],0))</f>
        <v>Milwaukee</v>
      </c>
      <c r="H1333" t="str">
        <f>INDEX(Stores[location_state],MATCH(Sales[[#This Row],[store_no]],Stores[store_no],0))</f>
        <v>Wisconsin</v>
      </c>
      <c r="I1333">
        <f>INDEX(Stores[sqft],MATCH(Sales[[#This Row],[store_no]],Stores[store_no],0))</f>
        <v>203800</v>
      </c>
      <c r="J1333" s="4" t="str">
        <f>INDEX(Departments[dept_name],MATCH(Sales[[#This Row],[dept_no]],Departments[dept_no],0))</f>
        <v>Electronics</v>
      </c>
      <c r="K1333" s="4" t="str">
        <f>CONCATENATE(Sales[[#This Row],[region]],Sales[[#This Row],[storetype]])</f>
        <v>2A</v>
      </c>
      <c r="L1333" s="4">
        <f>INDEX(RegionStoreCount[Store Count],MATCH(Sales[[#This Row],[RegionStoretype]],RegionStoreCount[Region/Type],0))</f>
        <v>5</v>
      </c>
      <c r="M1333" s="4">
        <f>AND(Sales[[#This Row],[date]]&lt;=TY_YTDMax,Sales[[#This Row],[date]]&gt;=TY_YTDMin)*Sales[[#This Row],[sales]]</f>
        <v>0</v>
      </c>
      <c r="N1333" s="4">
        <f>AND(Sales[[#This Row],[date]]&lt;=LY_YTDMax,Sales[[#This Row],[date]]&gt;=LY_YTDMin)*Sales[[#This Row],[sales]]</f>
        <v>81653.938699999999</v>
      </c>
      <c r="O1333" s="4">
        <f>AND(Sales[[#This Row],[date]]&gt;=YoY_Min,Sales[[#This Row],[date]]&lt;=TY_YTDMax)*(Sales[[#This Row],[sales]]/Sales[[#This Row],[sqft]])</f>
        <v>0</v>
      </c>
      <c r="P1333" s="4">
        <f>SUMIF(Sales[RegionStoretype],Sales[[#This Row],[RegionStoretype]],Sales[YoY_SSF])/Sales[[#This Row],[Region_TypeCount]]</f>
        <v>60.052789354368521</v>
      </c>
    </row>
    <row r="1334" spans="1:16" x14ac:dyDescent="0.25">
      <c r="A1334" s="1">
        <v>42790</v>
      </c>
      <c r="B1334">
        <v>28</v>
      </c>
      <c r="C1334">
        <v>17</v>
      </c>
      <c r="D1334">
        <v>183071.33069999999</v>
      </c>
      <c r="E1334">
        <f>INDEX(Stores[region],MATCH(Sales[[#This Row],[store_no]],Stores[store_no],0))</f>
        <v>2</v>
      </c>
      <c r="F1334" t="str">
        <f>INDEX(Stores[storetype],MATCH(Sales[[#This Row],[store_no]],Stores[store_no],0))</f>
        <v>A</v>
      </c>
      <c r="G1334" t="str">
        <f>INDEX(Stores[location_city],MATCH(Sales[[#This Row],[store_no]],Stores[store_no],0))</f>
        <v>Milwaukee</v>
      </c>
      <c r="H1334" t="str">
        <f>INDEX(Stores[location_state],MATCH(Sales[[#This Row],[store_no]],Stores[store_no],0))</f>
        <v>Wisconsin</v>
      </c>
      <c r="I1334">
        <f>INDEX(Stores[sqft],MATCH(Sales[[#This Row],[store_no]],Stores[store_no],0))</f>
        <v>203800</v>
      </c>
      <c r="J1334" s="4" t="str">
        <f>INDEX(Departments[dept_name],MATCH(Sales[[#This Row],[dept_no]],Departments[dept_no],0))</f>
        <v>Shoes</v>
      </c>
      <c r="K1334" s="4" t="str">
        <f>CONCATENATE(Sales[[#This Row],[region]],Sales[[#This Row],[storetype]])</f>
        <v>2A</v>
      </c>
      <c r="L1334" s="4">
        <f>INDEX(RegionStoreCount[Store Count],MATCH(Sales[[#This Row],[RegionStoretype]],RegionStoreCount[Region/Type],0))</f>
        <v>5</v>
      </c>
      <c r="M1334" s="4">
        <f>AND(Sales[[#This Row],[date]]&lt;=TY_YTDMax,Sales[[#This Row],[date]]&gt;=TY_YTDMin)*Sales[[#This Row],[sales]]</f>
        <v>0</v>
      </c>
      <c r="N1334" s="4">
        <f>AND(Sales[[#This Row],[date]]&lt;=LY_YTDMax,Sales[[#This Row],[date]]&gt;=LY_YTDMin)*Sales[[#This Row],[sales]]</f>
        <v>183071.33069999999</v>
      </c>
      <c r="O1334" s="4">
        <f>AND(Sales[[#This Row],[date]]&gt;=YoY_Min,Sales[[#This Row],[date]]&lt;=TY_YTDMax)*(Sales[[#This Row],[sales]]/Sales[[#This Row],[sqft]])</f>
        <v>0</v>
      </c>
      <c r="P1334" s="4">
        <f>SUMIF(Sales[RegionStoretype],Sales[[#This Row],[RegionStoretype]],Sales[YoY_SSF])/Sales[[#This Row],[Region_TypeCount]]</f>
        <v>60.052789354368521</v>
      </c>
    </row>
    <row r="1335" spans="1:16" x14ac:dyDescent="0.25">
      <c r="A1335" s="1">
        <v>42790</v>
      </c>
      <c r="B1335">
        <v>29</v>
      </c>
      <c r="C1335">
        <v>3</v>
      </c>
      <c r="D1335">
        <v>119415.10680000001</v>
      </c>
      <c r="E1335">
        <f>INDEX(Stores[region],MATCH(Sales[[#This Row],[store_no]],Stores[store_no],0))</f>
        <v>1</v>
      </c>
      <c r="F1335" t="str">
        <f>INDEX(Stores[storetype],MATCH(Sales[[#This Row],[store_no]],Stores[store_no],0))</f>
        <v>B</v>
      </c>
      <c r="G1335" t="str">
        <f>INDEX(Stores[location_city],MATCH(Sales[[#This Row],[store_no]],Stores[store_no],0))</f>
        <v>Grand Rapids</v>
      </c>
      <c r="H1335" t="str">
        <f>INDEX(Stores[location_state],MATCH(Sales[[#This Row],[store_no]],Stores[store_no],0))</f>
        <v>Michigan</v>
      </c>
      <c r="I1335">
        <f>INDEX(Stores[sqft],MATCH(Sales[[#This Row],[store_no]],Stores[store_no],0))</f>
        <v>148300</v>
      </c>
      <c r="J1335" s="4" t="str">
        <f>INDEX(Departments[dept_name],MATCH(Sales[[#This Row],[dept_no]],Departments[dept_no],0))</f>
        <v>Beauty</v>
      </c>
      <c r="K1335" s="4" t="str">
        <f>CONCATENATE(Sales[[#This Row],[region]],Sales[[#This Row],[storetype]])</f>
        <v>1B</v>
      </c>
      <c r="L1335" s="4">
        <f>INDEX(RegionStoreCount[Store Count],MATCH(Sales[[#This Row],[RegionStoretype]],RegionStoreCount[Region/Type],0))</f>
        <v>5</v>
      </c>
      <c r="M1335" s="4">
        <f>AND(Sales[[#This Row],[date]]&lt;=TY_YTDMax,Sales[[#This Row],[date]]&gt;=TY_YTDMin)*Sales[[#This Row],[sales]]</f>
        <v>0</v>
      </c>
      <c r="N1335" s="4">
        <f>AND(Sales[[#This Row],[date]]&lt;=LY_YTDMax,Sales[[#This Row],[date]]&gt;=LY_YTDMin)*Sales[[#This Row],[sales]]</f>
        <v>119415.10680000001</v>
      </c>
      <c r="O1335" s="4">
        <f>AND(Sales[[#This Row],[date]]&gt;=YoY_Min,Sales[[#This Row],[date]]&lt;=TY_YTDMax)*(Sales[[#This Row],[sales]]/Sales[[#This Row],[sqft]])</f>
        <v>0</v>
      </c>
      <c r="P1335" s="4">
        <f>SUMIF(Sales[RegionStoretype],Sales[[#This Row],[RegionStoretype]],Sales[YoY_SSF])/Sales[[#This Row],[Region_TypeCount]]</f>
        <v>68.518982968140051</v>
      </c>
    </row>
    <row r="1336" spans="1:16" x14ac:dyDescent="0.25">
      <c r="A1336" s="1">
        <v>42790</v>
      </c>
      <c r="B1336">
        <v>30</v>
      </c>
      <c r="C1336">
        <v>1</v>
      </c>
      <c r="D1336">
        <v>9901.0720999999994</v>
      </c>
      <c r="E1336">
        <f>INDEX(Stores[region],MATCH(Sales[[#This Row],[store_no]],Stores[store_no],0))</f>
        <v>1</v>
      </c>
      <c r="F1336" t="str">
        <f>INDEX(Stores[storetype],MATCH(Sales[[#This Row],[store_no]],Stores[store_no],0))</f>
        <v>C</v>
      </c>
      <c r="G1336" t="str">
        <f>INDEX(Stores[location_city],MATCH(Sales[[#This Row],[store_no]],Stores[store_no],0))</f>
        <v>Dayton</v>
      </c>
      <c r="H1336" t="str">
        <f>INDEX(Stores[location_state],MATCH(Sales[[#This Row],[store_no]],Stores[store_no],0))</f>
        <v>Ohio</v>
      </c>
      <c r="I1336">
        <f>INDEX(Stores[sqft],MATCH(Sales[[#This Row],[store_no]],Stores[store_no],0))</f>
        <v>90000</v>
      </c>
      <c r="J1336" s="4" t="str">
        <f>INDEX(Departments[dept_name],MATCH(Sales[[#This Row],[dept_no]],Departments[dept_no],0))</f>
        <v>Automotive</v>
      </c>
      <c r="K1336" s="4" t="str">
        <f>CONCATENATE(Sales[[#This Row],[region]],Sales[[#This Row],[storetype]])</f>
        <v>1C</v>
      </c>
      <c r="L1336" s="4">
        <f>INDEX(RegionStoreCount[Store Count],MATCH(Sales[[#This Row],[RegionStoretype]],RegionStoreCount[Region/Type],0))</f>
        <v>1</v>
      </c>
      <c r="M1336" s="4">
        <f>AND(Sales[[#This Row],[date]]&lt;=TY_YTDMax,Sales[[#This Row],[date]]&gt;=TY_YTDMin)*Sales[[#This Row],[sales]]</f>
        <v>0</v>
      </c>
      <c r="N1336" s="4">
        <f>AND(Sales[[#This Row],[date]]&lt;=LY_YTDMax,Sales[[#This Row],[date]]&gt;=LY_YTDMin)*Sales[[#This Row],[sales]]</f>
        <v>9901.0720999999994</v>
      </c>
      <c r="O1336" s="4">
        <f>AND(Sales[[#This Row],[date]]&gt;=YoY_Min,Sales[[#This Row],[date]]&lt;=TY_YTDMax)*(Sales[[#This Row],[sales]]/Sales[[#This Row],[sqft]])</f>
        <v>0</v>
      </c>
      <c r="P1336" s="4">
        <f>SUMIF(Sales[RegionStoretype],Sales[[#This Row],[RegionStoretype]],Sales[YoY_SSF])/Sales[[#This Row],[Region_TypeCount]]</f>
        <v>65.329042605555529</v>
      </c>
    </row>
    <row r="1337" spans="1:16" x14ac:dyDescent="0.25">
      <c r="A1337" s="1">
        <v>42790</v>
      </c>
      <c r="B1337">
        <v>30</v>
      </c>
      <c r="C1337">
        <v>6</v>
      </c>
      <c r="D1337">
        <v>2975.1508000000003</v>
      </c>
      <c r="E1337">
        <f>INDEX(Stores[region],MATCH(Sales[[#This Row],[store_no]],Stores[store_no],0))</f>
        <v>1</v>
      </c>
      <c r="F1337" t="str">
        <f>INDEX(Stores[storetype],MATCH(Sales[[#This Row],[store_no]],Stores[store_no],0))</f>
        <v>C</v>
      </c>
      <c r="G1337" t="str">
        <f>INDEX(Stores[location_city],MATCH(Sales[[#This Row],[store_no]],Stores[store_no],0))</f>
        <v>Dayton</v>
      </c>
      <c r="H1337" t="str">
        <f>INDEX(Stores[location_state],MATCH(Sales[[#This Row],[store_no]],Stores[store_no],0))</f>
        <v>Ohio</v>
      </c>
      <c r="I1337">
        <f>INDEX(Stores[sqft],MATCH(Sales[[#This Row],[store_no]],Stores[store_no],0))</f>
        <v>90000</v>
      </c>
      <c r="J1337" s="4" t="str">
        <f>INDEX(Departments[dept_name],MATCH(Sales[[#This Row],[dept_no]],Departments[dept_no],0))</f>
        <v>Computers</v>
      </c>
      <c r="K1337" s="4" t="str">
        <f>CONCATENATE(Sales[[#This Row],[region]],Sales[[#This Row],[storetype]])</f>
        <v>1C</v>
      </c>
      <c r="L1337" s="4">
        <f>INDEX(RegionStoreCount[Store Count],MATCH(Sales[[#This Row],[RegionStoretype]],RegionStoreCount[Region/Type],0))</f>
        <v>1</v>
      </c>
      <c r="M1337" s="4">
        <f>AND(Sales[[#This Row],[date]]&lt;=TY_YTDMax,Sales[[#This Row],[date]]&gt;=TY_YTDMin)*Sales[[#This Row],[sales]]</f>
        <v>0</v>
      </c>
      <c r="N1337" s="4">
        <f>AND(Sales[[#This Row],[date]]&lt;=LY_YTDMax,Sales[[#This Row],[date]]&gt;=LY_YTDMin)*Sales[[#This Row],[sales]]</f>
        <v>2975.1508000000003</v>
      </c>
      <c r="O1337" s="4">
        <f>AND(Sales[[#This Row],[date]]&gt;=YoY_Min,Sales[[#This Row],[date]]&lt;=TY_YTDMax)*(Sales[[#This Row],[sales]]/Sales[[#This Row],[sqft]])</f>
        <v>0</v>
      </c>
      <c r="P1337" s="4">
        <f>SUMIF(Sales[RegionStoretype],Sales[[#This Row],[RegionStoretype]],Sales[YoY_SSF])/Sales[[#This Row],[Region_TypeCount]]</f>
        <v>65.329042605555529</v>
      </c>
    </row>
    <row r="1338" spans="1:16" x14ac:dyDescent="0.25">
      <c r="A1338" s="1">
        <v>42790</v>
      </c>
      <c r="B1338">
        <v>30</v>
      </c>
      <c r="C1338">
        <v>7</v>
      </c>
      <c r="D1338">
        <v>20663.907299999999</v>
      </c>
      <c r="E1338">
        <f>INDEX(Stores[region],MATCH(Sales[[#This Row],[store_no]],Stores[store_no],0))</f>
        <v>1</v>
      </c>
      <c r="F1338" t="str">
        <f>INDEX(Stores[storetype],MATCH(Sales[[#This Row],[store_no]],Stores[store_no],0))</f>
        <v>C</v>
      </c>
      <c r="G1338" t="str">
        <f>INDEX(Stores[location_city],MATCH(Sales[[#This Row],[store_no]],Stores[store_no],0))</f>
        <v>Dayton</v>
      </c>
      <c r="H1338" t="str">
        <f>INDEX(Stores[location_state],MATCH(Sales[[#This Row],[store_no]],Stores[store_no],0))</f>
        <v>Ohio</v>
      </c>
      <c r="I1338">
        <f>INDEX(Stores[sqft],MATCH(Sales[[#This Row],[store_no]],Stores[store_no],0))</f>
        <v>90000</v>
      </c>
      <c r="J1338" s="4" t="str">
        <f>INDEX(Departments[dept_name],MATCH(Sales[[#This Row],[dept_no]],Departments[dept_no],0))</f>
        <v>Electronics</v>
      </c>
      <c r="K1338" s="4" t="str">
        <f>CONCATENATE(Sales[[#This Row],[region]],Sales[[#This Row],[storetype]])</f>
        <v>1C</v>
      </c>
      <c r="L1338" s="4">
        <f>INDEX(RegionStoreCount[Store Count],MATCH(Sales[[#This Row],[RegionStoretype]],RegionStoreCount[Region/Type],0))</f>
        <v>1</v>
      </c>
      <c r="M1338" s="4">
        <f>AND(Sales[[#This Row],[date]]&lt;=TY_YTDMax,Sales[[#This Row],[date]]&gt;=TY_YTDMin)*Sales[[#This Row],[sales]]</f>
        <v>0</v>
      </c>
      <c r="N1338" s="4">
        <f>AND(Sales[[#This Row],[date]]&lt;=LY_YTDMax,Sales[[#This Row],[date]]&gt;=LY_YTDMin)*Sales[[#This Row],[sales]]</f>
        <v>20663.907299999999</v>
      </c>
      <c r="O1338" s="4">
        <f>AND(Sales[[#This Row],[date]]&gt;=YoY_Min,Sales[[#This Row],[date]]&lt;=TY_YTDMax)*(Sales[[#This Row],[sales]]/Sales[[#This Row],[sqft]])</f>
        <v>0</v>
      </c>
      <c r="P1338" s="4">
        <f>SUMIF(Sales[RegionStoretype],Sales[[#This Row],[RegionStoretype]],Sales[YoY_SSF])/Sales[[#This Row],[Region_TypeCount]]</f>
        <v>65.329042605555529</v>
      </c>
    </row>
    <row r="1339" spans="1:16" x14ac:dyDescent="0.25">
      <c r="A1339" s="1">
        <v>42790</v>
      </c>
      <c r="B1339">
        <v>30</v>
      </c>
      <c r="C1339">
        <v>20</v>
      </c>
      <c r="D1339">
        <v>1129.1909000000001</v>
      </c>
      <c r="E1339">
        <f>INDEX(Stores[region],MATCH(Sales[[#This Row],[store_no]],Stores[store_no],0))</f>
        <v>1</v>
      </c>
      <c r="F1339" t="str">
        <f>INDEX(Stores[storetype],MATCH(Sales[[#This Row],[store_no]],Stores[store_no],0))</f>
        <v>C</v>
      </c>
      <c r="G1339" t="str">
        <f>INDEX(Stores[location_city],MATCH(Sales[[#This Row],[store_no]],Stores[store_no],0))</f>
        <v>Dayton</v>
      </c>
      <c r="H1339" t="str">
        <f>INDEX(Stores[location_state],MATCH(Sales[[#This Row],[store_no]],Stores[store_no],0))</f>
        <v>Ohio</v>
      </c>
      <c r="I1339">
        <f>INDEX(Stores[sqft],MATCH(Sales[[#This Row],[store_no]],Stores[store_no],0))</f>
        <v>90000</v>
      </c>
      <c r="J1339" s="4" t="str">
        <f>INDEX(Departments[dept_name],MATCH(Sales[[#This Row],[dept_no]],Departments[dept_no],0))</f>
        <v>Toys</v>
      </c>
      <c r="K1339" s="4" t="str">
        <f>CONCATENATE(Sales[[#This Row],[region]],Sales[[#This Row],[storetype]])</f>
        <v>1C</v>
      </c>
      <c r="L1339" s="4">
        <f>INDEX(RegionStoreCount[Store Count],MATCH(Sales[[#This Row],[RegionStoretype]],RegionStoreCount[Region/Type],0))</f>
        <v>1</v>
      </c>
      <c r="M1339" s="4">
        <f>AND(Sales[[#This Row],[date]]&lt;=TY_YTDMax,Sales[[#This Row],[date]]&gt;=TY_YTDMin)*Sales[[#This Row],[sales]]</f>
        <v>0</v>
      </c>
      <c r="N1339" s="4">
        <f>AND(Sales[[#This Row],[date]]&lt;=LY_YTDMax,Sales[[#This Row],[date]]&gt;=LY_YTDMin)*Sales[[#This Row],[sales]]</f>
        <v>1129.1909000000001</v>
      </c>
      <c r="O1339" s="4">
        <f>AND(Sales[[#This Row],[date]]&gt;=YoY_Min,Sales[[#This Row],[date]]&lt;=TY_YTDMax)*(Sales[[#This Row],[sales]]/Sales[[#This Row],[sqft]])</f>
        <v>0</v>
      </c>
      <c r="P1339" s="4">
        <f>SUMIF(Sales[RegionStoretype],Sales[[#This Row],[RegionStoretype]],Sales[YoY_SSF])/Sales[[#This Row],[Region_TypeCount]]</f>
        <v>65.329042605555529</v>
      </c>
    </row>
    <row r="1340" spans="1:16" x14ac:dyDescent="0.25">
      <c r="A1340" s="1">
        <v>42790</v>
      </c>
      <c r="B1340">
        <v>31</v>
      </c>
      <c r="C1340">
        <v>4</v>
      </c>
      <c r="D1340">
        <v>63277.1446</v>
      </c>
      <c r="E1340">
        <f>INDEX(Stores[region],MATCH(Sales[[#This Row],[store_no]],Stores[store_no],0))</f>
        <v>3</v>
      </c>
      <c r="F1340" t="str">
        <f>INDEX(Stores[storetype],MATCH(Sales[[#This Row],[store_no]],Stores[store_no],0))</f>
        <v>A</v>
      </c>
      <c r="G1340" t="str">
        <f>INDEX(Stores[location_city],MATCH(Sales[[#This Row],[store_no]],Stores[store_no],0))</f>
        <v>Rapid City</v>
      </c>
      <c r="H1340" t="str">
        <f>INDEX(Stores[location_state],MATCH(Sales[[#This Row],[store_no]],Stores[store_no],0))</f>
        <v>South Dakota</v>
      </c>
      <c r="I1340">
        <f>INDEX(Stores[sqft],MATCH(Sales[[#This Row],[store_no]],Stores[store_no],0))</f>
        <v>200100</v>
      </c>
      <c r="J1340" s="4" t="str">
        <f>INDEX(Departments[dept_name],MATCH(Sales[[#This Row],[dept_no]],Departments[dept_no],0))</f>
        <v>Books</v>
      </c>
      <c r="K1340" s="4" t="str">
        <f>CONCATENATE(Sales[[#This Row],[region]],Sales[[#This Row],[storetype]])</f>
        <v>3A</v>
      </c>
      <c r="L1340" s="4">
        <f>INDEX(RegionStoreCount[Store Count],MATCH(Sales[[#This Row],[RegionStoretype]],RegionStoreCount[Region/Type],0))</f>
        <v>9</v>
      </c>
      <c r="M1340" s="4">
        <f>AND(Sales[[#This Row],[date]]&lt;=TY_YTDMax,Sales[[#This Row],[date]]&gt;=TY_YTDMin)*Sales[[#This Row],[sales]]</f>
        <v>0</v>
      </c>
      <c r="N1340" s="4">
        <f>AND(Sales[[#This Row],[date]]&lt;=LY_YTDMax,Sales[[#This Row],[date]]&gt;=LY_YTDMin)*Sales[[#This Row],[sales]]</f>
        <v>63277.1446</v>
      </c>
      <c r="O1340" s="4">
        <f>AND(Sales[[#This Row],[date]]&gt;=YoY_Min,Sales[[#This Row],[date]]&lt;=TY_YTDMax)*(Sales[[#This Row],[sales]]/Sales[[#This Row],[sqft]])</f>
        <v>0</v>
      </c>
      <c r="P1340" s="4">
        <f>SUMIF(Sales[RegionStoretype],Sales[[#This Row],[RegionStoretype]],Sales[YoY_SSF])/Sales[[#This Row],[Region_TypeCount]]</f>
        <v>53.603836561720975</v>
      </c>
    </row>
    <row r="1341" spans="1:16" x14ac:dyDescent="0.25">
      <c r="A1341" s="1">
        <v>42790</v>
      </c>
      <c r="B1341">
        <v>31</v>
      </c>
      <c r="C1341">
        <v>6</v>
      </c>
      <c r="D1341">
        <v>23998.889899999998</v>
      </c>
      <c r="E1341">
        <f>INDEX(Stores[region],MATCH(Sales[[#This Row],[store_no]],Stores[store_no],0))</f>
        <v>3</v>
      </c>
      <c r="F1341" t="str">
        <f>INDEX(Stores[storetype],MATCH(Sales[[#This Row],[store_no]],Stores[store_no],0))</f>
        <v>A</v>
      </c>
      <c r="G1341" t="str">
        <f>INDEX(Stores[location_city],MATCH(Sales[[#This Row],[store_no]],Stores[store_no],0))</f>
        <v>Rapid City</v>
      </c>
      <c r="H1341" t="str">
        <f>INDEX(Stores[location_state],MATCH(Sales[[#This Row],[store_no]],Stores[store_no],0))</f>
        <v>South Dakota</v>
      </c>
      <c r="I1341">
        <f>INDEX(Stores[sqft],MATCH(Sales[[#This Row],[store_no]],Stores[store_no],0))</f>
        <v>200100</v>
      </c>
      <c r="J1341" s="4" t="str">
        <f>INDEX(Departments[dept_name],MATCH(Sales[[#This Row],[dept_no]],Departments[dept_no],0))</f>
        <v>Computers</v>
      </c>
      <c r="K1341" s="4" t="str">
        <f>CONCATENATE(Sales[[#This Row],[region]],Sales[[#This Row],[storetype]])</f>
        <v>3A</v>
      </c>
      <c r="L1341" s="4">
        <f>INDEX(RegionStoreCount[Store Count],MATCH(Sales[[#This Row],[RegionStoretype]],RegionStoreCount[Region/Type],0))</f>
        <v>9</v>
      </c>
      <c r="M1341" s="4">
        <f>AND(Sales[[#This Row],[date]]&lt;=TY_YTDMax,Sales[[#This Row],[date]]&gt;=TY_YTDMin)*Sales[[#This Row],[sales]]</f>
        <v>0</v>
      </c>
      <c r="N1341" s="4">
        <f>AND(Sales[[#This Row],[date]]&lt;=LY_YTDMax,Sales[[#This Row],[date]]&gt;=LY_YTDMin)*Sales[[#This Row],[sales]]</f>
        <v>23998.889899999998</v>
      </c>
      <c r="O1341" s="4">
        <f>AND(Sales[[#This Row],[date]]&gt;=YoY_Min,Sales[[#This Row],[date]]&lt;=TY_YTDMax)*(Sales[[#This Row],[sales]]/Sales[[#This Row],[sqft]])</f>
        <v>0</v>
      </c>
      <c r="P1341" s="4">
        <f>SUMIF(Sales[RegionStoretype],Sales[[#This Row],[RegionStoretype]],Sales[YoY_SSF])/Sales[[#This Row],[Region_TypeCount]]</f>
        <v>53.603836561720975</v>
      </c>
    </row>
    <row r="1342" spans="1:16" x14ac:dyDescent="0.25">
      <c r="A1342" s="1">
        <v>42790</v>
      </c>
      <c r="B1342">
        <v>31</v>
      </c>
      <c r="C1342">
        <v>12</v>
      </c>
      <c r="D1342">
        <v>15291.4498</v>
      </c>
      <c r="E1342">
        <f>INDEX(Stores[region],MATCH(Sales[[#This Row],[store_no]],Stores[store_no],0))</f>
        <v>3</v>
      </c>
      <c r="F1342" t="str">
        <f>INDEX(Stores[storetype],MATCH(Sales[[#This Row],[store_no]],Stores[store_no],0))</f>
        <v>A</v>
      </c>
      <c r="G1342" t="str">
        <f>INDEX(Stores[location_city],MATCH(Sales[[#This Row],[store_no]],Stores[store_no],0))</f>
        <v>Rapid City</v>
      </c>
      <c r="H1342" t="str">
        <f>INDEX(Stores[location_state],MATCH(Sales[[#This Row],[store_no]],Stores[store_no],0))</f>
        <v>South Dakota</v>
      </c>
      <c r="I1342">
        <f>INDEX(Stores[sqft],MATCH(Sales[[#This Row],[store_no]],Stores[store_no],0))</f>
        <v>200100</v>
      </c>
      <c r="J1342" s="4" t="str">
        <f>INDEX(Departments[dept_name],MATCH(Sales[[#This Row],[dept_no]],Departments[dept_no],0))</f>
        <v>Jewelery</v>
      </c>
      <c r="K1342" s="4" t="str">
        <f>CONCATENATE(Sales[[#This Row],[region]],Sales[[#This Row],[storetype]])</f>
        <v>3A</v>
      </c>
      <c r="L1342" s="4">
        <f>INDEX(RegionStoreCount[Store Count],MATCH(Sales[[#This Row],[RegionStoretype]],RegionStoreCount[Region/Type],0))</f>
        <v>9</v>
      </c>
      <c r="M1342" s="4">
        <f>AND(Sales[[#This Row],[date]]&lt;=TY_YTDMax,Sales[[#This Row],[date]]&gt;=TY_YTDMin)*Sales[[#This Row],[sales]]</f>
        <v>0</v>
      </c>
      <c r="N1342" s="4">
        <f>AND(Sales[[#This Row],[date]]&lt;=LY_YTDMax,Sales[[#This Row],[date]]&gt;=LY_YTDMin)*Sales[[#This Row],[sales]]</f>
        <v>15291.4498</v>
      </c>
      <c r="O1342" s="4">
        <f>AND(Sales[[#This Row],[date]]&gt;=YoY_Min,Sales[[#This Row],[date]]&lt;=TY_YTDMax)*(Sales[[#This Row],[sales]]/Sales[[#This Row],[sqft]])</f>
        <v>0</v>
      </c>
      <c r="P1342" s="4">
        <f>SUMIF(Sales[RegionStoretype],Sales[[#This Row],[RegionStoretype]],Sales[YoY_SSF])/Sales[[#This Row],[Region_TypeCount]]</f>
        <v>53.603836561720975</v>
      </c>
    </row>
    <row r="1343" spans="1:16" x14ac:dyDescent="0.25">
      <c r="A1343" s="1">
        <v>42790</v>
      </c>
      <c r="B1343">
        <v>31</v>
      </c>
      <c r="C1343">
        <v>14</v>
      </c>
      <c r="D1343">
        <v>176712.97340000002</v>
      </c>
      <c r="E1343">
        <f>INDEX(Stores[region],MATCH(Sales[[#This Row],[store_no]],Stores[store_no],0))</f>
        <v>3</v>
      </c>
      <c r="F1343" t="str">
        <f>INDEX(Stores[storetype],MATCH(Sales[[#This Row],[store_no]],Stores[store_no],0))</f>
        <v>A</v>
      </c>
      <c r="G1343" t="str">
        <f>INDEX(Stores[location_city],MATCH(Sales[[#This Row],[store_no]],Stores[store_no],0))</f>
        <v>Rapid City</v>
      </c>
      <c r="H1343" t="str">
        <f>INDEX(Stores[location_state],MATCH(Sales[[#This Row],[store_no]],Stores[store_no],0))</f>
        <v>South Dakota</v>
      </c>
      <c r="I1343">
        <f>INDEX(Stores[sqft],MATCH(Sales[[#This Row],[store_no]],Stores[store_no],0))</f>
        <v>200100</v>
      </c>
      <c r="J1343" s="4" t="str">
        <f>INDEX(Departments[dept_name],MATCH(Sales[[#This Row],[dept_no]],Departments[dept_no],0))</f>
        <v>Movies</v>
      </c>
      <c r="K1343" s="4" t="str">
        <f>CONCATENATE(Sales[[#This Row],[region]],Sales[[#This Row],[storetype]])</f>
        <v>3A</v>
      </c>
      <c r="L1343" s="4">
        <f>INDEX(RegionStoreCount[Store Count],MATCH(Sales[[#This Row],[RegionStoretype]],RegionStoreCount[Region/Type],0))</f>
        <v>9</v>
      </c>
      <c r="M1343" s="4">
        <f>AND(Sales[[#This Row],[date]]&lt;=TY_YTDMax,Sales[[#This Row],[date]]&gt;=TY_YTDMin)*Sales[[#This Row],[sales]]</f>
        <v>0</v>
      </c>
      <c r="N1343" s="4">
        <f>AND(Sales[[#This Row],[date]]&lt;=LY_YTDMax,Sales[[#This Row],[date]]&gt;=LY_YTDMin)*Sales[[#This Row],[sales]]</f>
        <v>176712.97340000002</v>
      </c>
      <c r="O1343" s="4">
        <f>AND(Sales[[#This Row],[date]]&gt;=YoY_Min,Sales[[#This Row],[date]]&lt;=TY_YTDMax)*(Sales[[#This Row],[sales]]/Sales[[#This Row],[sqft]])</f>
        <v>0</v>
      </c>
      <c r="P1343" s="4">
        <f>SUMIF(Sales[RegionStoretype],Sales[[#This Row],[RegionStoretype]],Sales[YoY_SSF])/Sales[[#This Row],[Region_TypeCount]]</f>
        <v>53.603836561720975</v>
      </c>
    </row>
    <row r="1344" spans="1:16" x14ac:dyDescent="0.25">
      <c r="A1344" s="1">
        <v>42790</v>
      </c>
      <c r="B1344">
        <v>32</v>
      </c>
      <c r="C1344">
        <v>3</v>
      </c>
      <c r="D1344">
        <v>91085.157299999992</v>
      </c>
      <c r="E1344">
        <f>INDEX(Stores[region],MATCH(Sales[[#This Row],[store_no]],Stores[store_no],0))</f>
        <v>2</v>
      </c>
      <c r="F1344" t="str">
        <f>INDEX(Stores[storetype],MATCH(Sales[[#This Row],[store_no]],Stores[store_no],0))</f>
        <v>A</v>
      </c>
      <c r="G1344" t="str">
        <f>INDEX(Stores[location_city],MATCH(Sales[[#This Row],[store_no]],Stores[store_no],0))</f>
        <v>Western Springs</v>
      </c>
      <c r="H1344" t="str">
        <f>INDEX(Stores[location_state],MATCH(Sales[[#This Row],[store_no]],Stores[store_no],0))</f>
        <v>Illinois</v>
      </c>
      <c r="I1344">
        <f>INDEX(Stores[sqft],MATCH(Sales[[#This Row],[store_no]],Stores[store_no],0))</f>
        <v>118200</v>
      </c>
      <c r="J1344" s="4" t="str">
        <f>INDEX(Departments[dept_name],MATCH(Sales[[#This Row],[dept_no]],Departments[dept_no],0))</f>
        <v>Beauty</v>
      </c>
      <c r="K1344" s="4" t="str">
        <f>CONCATENATE(Sales[[#This Row],[region]],Sales[[#This Row],[storetype]])</f>
        <v>2A</v>
      </c>
      <c r="L1344" s="4">
        <f>INDEX(RegionStoreCount[Store Count],MATCH(Sales[[#This Row],[RegionStoretype]],RegionStoreCount[Region/Type],0))</f>
        <v>5</v>
      </c>
      <c r="M1344" s="4">
        <f>AND(Sales[[#This Row],[date]]&lt;=TY_YTDMax,Sales[[#This Row],[date]]&gt;=TY_YTDMin)*Sales[[#This Row],[sales]]</f>
        <v>0</v>
      </c>
      <c r="N1344" s="4">
        <f>AND(Sales[[#This Row],[date]]&lt;=LY_YTDMax,Sales[[#This Row],[date]]&gt;=LY_YTDMin)*Sales[[#This Row],[sales]]</f>
        <v>91085.157299999992</v>
      </c>
      <c r="O1344" s="4">
        <f>AND(Sales[[#This Row],[date]]&gt;=YoY_Min,Sales[[#This Row],[date]]&lt;=TY_YTDMax)*(Sales[[#This Row],[sales]]/Sales[[#This Row],[sqft]])</f>
        <v>0</v>
      </c>
      <c r="P1344" s="4">
        <f>SUMIF(Sales[RegionStoretype],Sales[[#This Row],[RegionStoretype]],Sales[YoY_SSF])/Sales[[#This Row],[Region_TypeCount]]</f>
        <v>60.052789354368521</v>
      </c>
    </row>
    <row r="1345" spans="1:16" x14ac:dyDescent="0.25">
      <c r="A1345" s="1">
        <v>42790</v>
      </c>
      <c r="B1345">
        <v>32</v>
      </c>
      <c r="C1345">
        <v>4</v>
      </c>
      <c r="D1345">
        <v>60095.790799999995</v>
      </c>
      <c r="E1345">
        <f>INDEX(Stores[region],MATCH(Sales[[#This Row],[store_no]],Stores[store_no],0))</f>
        <v>2</v>
      </c>
      <c r="F1345" t="str">
        <f>INDEX(Stores[storetype],MATCH(Sales[[#This Row],[store_no]],Stores[store_no],0))</f>
        <v>A</v>
      </c>
      <c r="G1345" t="str">
        <f>INDEX(Stores[location_city],MATCH(Sales[[#This Row],[store_no]],Stores[store_no],0))</f>
        <v>Western Springs</v>
      </c>
      <c r="H1345" t="str">
        <f>INDEX(Stores[location_state],MATCH(Sales[[#This Row],[store_no]],Stores[store_no],0))</f>
        <v>Illinois</v>
      </c>
      <c r="I1345">
        <f>INDEX(Stores[sqft],MATCH(Sales[[#This Row],[store_no]],Stores[store_no],0))</f>
        <v>118200</v>
      </c>
      <c r="J1345" s="4" t="str">
        <f>INDEX(Departments[dept_name],MATCH(Sales[[#This Row],[dept_no]],Departments[dept_no],0))</f>
        <v>Books</v>
      </c>
      <c r="K1345" s="4" t="str">
        <f>CONCATENATE(Sales[[#This Row],[region]],Sales[[#This Row],[storetype]])</f>
        <v>2A</v>
      </c>
      <c r="L1345" s="4">
        <f>INDEX(RegionStoreCount[Store Count],MATCH(Sales[[#This Row],[RegionStoretype]],RegionStoreCount[Region/Type],0))</f>
        <v>5</v>
      </c>
      <c r="M1345" s="4">
        <f>AND(Sales[[#This Row],[date]]&lt;=TY_YTDMax,Sales[[#This Row],[date]]&gt;=TY_YTDMin)*Sales[[#This Row],[sales]]</f>
        <v>0</v>
      </c>
      <c r="N1345" s="4">
        <f>AND(Sales[[#This Row],[date]]&lt;=LY_YTDMax,Sales[[#This Row],[date]]&gt;=LY_YTDMin)*Sales[[#This Row],[sales]]</f>
        <v>60095.790799999995</v>
      </c>
      <c r="O1345" s="4">
        <f>AND(Sales[[#This Row],[date]]&gt;=YoY_Min,Sales[[#This Row],[date]]&lt;=TY_YTDMax)*(Sales[[#This Row],[sales]]/Sales[[#This Row],[sqft]])</f>
        <v>0</v>
      </c>
      <c r="P1345" s="4">
        <f>SUMIF(Sales[RegionStoretype],Sales[[#This Row],[RegionStoretype]],Sales[YoY_SSF])/Sales[[#This Row],[Region_TypeCount]]</f>
        <v>60.052789354368521</v>
      </c>
    </row>
    <row r="1346" spans="1:16" x14ac:dyDescent="0.25">
      <c r="A1346" s="1">
        <v>42790</v>
      </c>
      <c r="B1346">
        <v>32</v>
      </c>
      <c r="C1346">
        <v>9</v>
      </c>
      <c r="D1346">
        <v>9757.7403000000013</v>
      </c>
      <c r="E1346">
        <f>INDEX(Stores[region],MATCH(Sales[[#This Row],[store_no]],Stores[store_no],0))</f>
        <v>2</v>
      </c>
      <c r="F1346" t="str">
        <f>INDEX(Stores[storetype],MATCH(Sales[[#This Row],[store_no]],Stores[store_no],0))</f>
        <v>A</v>
      </c>
      <c r="G1346" t="str">
        <f>INDEX(Stores[location_city],MATCH(Sales[[#This Row],[store_no]],Stores[store_no],0))</f>
        <v>Western Springs</v>
      </c>
      <c r="H1346" t="str">
        <f>INDEX(Stores[location_state],MATCH(Sales[[#This Row],[store_no]],Stores[store_no],0))</f>
        <v>Illinois</v>
      </c>
      <c r="I1346">
        <f>INDEX(Stores[sqft],MATCH(Sales[[#This Row],[store_no]],Stores[store_no],0))</f>
        <v>118200</v>
      </c>
      <c r="J1346" s="4" t="str">
        <f>INDEX(Departments[dept_name],MATCH(Sales[[#This Row],[dept_no]],Departments[dept_no],0))</f>
        <v>Garden</v>
      </c>
      <c r="K1346" s="4" t="str">
        <f>CONCATENATE(Sales[[#This Row],[region]],Sales[[#This Row],[storetype]])</f>
        <v>2A</v>
      </c>
      <c r="L1346" s="4">
        <f>INDEX(RegionStoreCount[Store Count],MATCH(Sales[[#This Row],[RegionStoretype]],RegionStoreCount[Region/Type],0))</f>
        <v>5</v>
      </c>
      <c r="M1346" s="4">
        <f>AND(Sales[[#This Row],[date]]&lt;=TY_YTDMax,Sales[[#This Row],[date]]&gt;=TY_YTDMin)*Sales[[#This Row],[sales]]</f>
        <v>0</v>
      </c>
      <c r="N1346" s="4">
        <f>AND(Sales[[#This Row],[date]]&lt;=LY_YTDMax,Sales[[#This Row],[date]]&gt;=LY_YTDMin)*Sales[[#This Row],[sales]]</f>
        <v>9757.7403000000013</v>
      </c>
      <c r="O1346" s="4">
        <f>AND(Sales[[#This Row],[date]]&gt;=YoY_Min,Sales[[#This Row],[date]]&lt;=TY_YTDMax)*(Sales[[#This Row],[sales]]/Sales[[#This Row],[sqft]])</f>
        <v>0</v>
      </c>
      <c r="P1346" s="4">
        <f>SUMIF(Sales[RegionStoretype],Sales[[#This Row],[RegionStoretype]],Sales[YoY_SSF])/Sales[[#This Row],[Region_TypeCount]]</f>
        <v>60.052789354368521</v>
      </c>
    </row>
    <row r="1347" spans="1:16" x14ac:dyDescent="0.25">
      <c r="A1347" s="1">
        <v>42790</v>
      </c>
      <c r="B1347">
        <v>34</v>
      </c>
      <c r="C1347">
        <v>13</v>
      </c>
      <c r="D1347">
        <v>1992.8791999999999</v>
      </c>
      <c r="E1347">
        <f>INDEX(Stores[region],MATCH(Sales[[#This Row],[store_no]],Stores[store_no],0))</f>
        <v>1</v>
      </c>
      <c r="F1347" t="str">
        <f>INDEX(Stores[storetype],MATCH(Sales[[#This Row],[store_no]],Stores[store_no],0))</f>
        <v>A</v>
      </c>
      <c r="G1347" t="str">
        <f>INDEX(Stores[location_city],MATCH(Sales[[#This Row],[store_no]],Stores[store_no],0))</f>
        <v>Toledo</v>
      </c>
      <c r="H1347" t="str">
        <f>INDEX(Stores[location_state],MATCH(Sales[[#This Row],[store_no]],Stores[store_no],0))</f>
        <v>Ohio</v>
      </c>
      <c r="I1347">
        <f>INDEX(Stores[sqft],MATCH(Sales[[#This Row],[store_no]],Stores[store_no],0))</f>
        <v>207900</v>
      </c>
      <c r="J1347" s="4" t="str">
        <f>INDEX(Departments[dept_name],MATCH(Sales[[#This Row],[dept_no]],Departments[dept_no],0))</f>
        <v>Kids</v>
      </c>
      <c r="K1347" s="4" t="str">
        <f>CONCATENATE(Sales[[#This Row],[region]],Sales[[#This Row],[storetype]])</f>
        <v>1A</v>
      </c>
      <c r="L1347" s="4">
        <f>INDEX(RegionStoreCount[Store Count],MATCH(Sales[[#This Row],[RegionStoretype]],RegionStoreCount[Region/Type],0))</f>
        <v>5</v>
      </c>
      <c r="M1347" s="4">
        <f>AND(Sales[[#This Row],[date]]&lt;=TY_YTDMax,Sales[[#This Row],[date]]&gt;=TY_YTDMin)*Sales[[#This Row],[sales]]</f>
        <v>0</v>
      </c>
      <c r="N1347" s="4">
        <f>AND(Sales[[#This Row],[date]]&lt;=LY_YTDMax,Sales[[#This Row],[date]]&gt;=LY_YTDMin)*Sales[[#This Row],[sales]]</f>
        <v>1992.8791999999999</v>
      </c>
      <c r="O1347" s="4">
        <f>AND(Sales[[#This Row],[date]]&gt;=YoY_Min,Sales[[#This Row],[date]]&lt;=TY_YTDMax)*(Sales[[#This Row],[sales]]/Sales[[#This Row],[sqft]])</f>
        <v>0</v>
      </c>
      <c r="P1347" s="4">
        <f>SUMIF(Sales[RegionStoretype],Sales[[#This Row],[RegionStoretype]],Sales[YoY_SSF])/Sales[[#This Row],[Region_TypeCount]]</f>
        <v>59.469551530910678</v>
      </c>
    </row>
    <row r="1348" spans="1:16" x14ac:dyDescent="0.25">
      <c r="A1348" s="1">
        <v>42790</v>
      </c>
      <c r="B1348">
        <v>34</v>
      </c>
      <c r="C1348">
        <v>18</v>
      </c>
      <c r="D1348">
        <v>121883.0775</v>
      </c>
      <c r="E1348">
        <f>INDEX(Stores[region],MATCH(Sales[[#This Row],[store_no]],Stores[store_no],0))</f>
        <v>1</v>
      </c>
      <c r="F1348" t="str">
        <f>INDEX(Stores[storetype],MATCH(Sales[[#This Row],[store_no]],Stores[store_no],0))</f>
        <v>A</v>
      </c>
      <c r="G1348" t="str">
        <f>INDEX(Stores[location_city],MATCH(Sales[[#This Row],[store_no]],Stores[store_no],0))</f>
        <v>Toledo</v>
      </c>
      <c r="H1348" t="str">
        <f>INDEX(Stores[location_state],MATCH(Sales[[#This Row],[store_no]],Stores[store_no],0))</f>
        <v>Ohio</v>
      </c>
      <c r="I1348">
        <f>INDEX(Stores[sqft],MATCH(Sales[[#This Row],[store_no]],Stores[store_no],0))</f>
        <v>207900</v>
      </c>
      <c r="J1348" s="4" t="str">
        <f>INDEX(Departments[dept_name],MATCH(Sales[[#This Row],[dept_no]],Departments[dept_no],0))</f>
        <v>Sports</v>
      </c>
      <c r="K1348" s="4" t="str">
        <f>CONCATENATE(Sales[[#This Row],[region]],Sales[[#This Row],[storetype]])</f>
        <v>1A</v>
      </c>
      <c r="L1348" s="4">
        <f>INDEX(RegionStoreCount[Store Count],MATCH(Sales[[#This Row],[RegionStoretype]],RegionStoreCount[Region/Type],0))</f>
        <v>5</v>
      </c>
      <c r="M1348" s="4">
        <f>AND(Sales[[#This Row],[date]]&lt;=TY_YTDMax,Sales[[#This Row],[date]]&gt;=TY_YTDMin)*Sales[[#This Row],[sales]]</f>
        <v>0</v>
      </c>
      <c r="N1348" s="4">
        <f>AND(Sales[[#This Row],[date]]&lt;=LY_YTDMax,Sales[[#This Row],[date]]&gt;=LY_YTDMin)*Sales[[#This Row],[sales]]</f>
        <v>121883.0775</v>
      </c>
      <c r="O1348" s="4">
        <f>AND(Sales[[#This Row],[date]]&gt;=YoY_Min,Sales[[#This Row],[date]]&lt;=TY_YTDMax)*(Sales[[#This Row],[sales]]/Sales[[#This Row],[sqft]])</f>
        <v>0</v>
      </c>
      <c r="P1348" s="4">
        <f>SUMIF(Sales[RegionStoretype],Sales[[#This Row],[RegionStoretype]],Sales[YoY_SSF])/Sales[[#This Row],[Region_TypeCount]]</f>
        <v>59.469551530910678</v>
      </c>
    </row>
    <row r="1349" spans="1:16" x14ac:dyDescent="0.25">
      <c r="A1349" s="1">
        <v>42790</v>
      </c>
      <c r="B1349">
        <v>35</v>
      </c>
      <c r="C1349">
        <v>9</v>
      </c>
      <c r="D1349">
        <v>2359.7534000000001</v>
      </c>
      <c r="E1349">
        <f>INDEX(Stores[region],MATCH(Sales[[#This Row],[store_no]],Stores[store_no],0))</f>
        <v>3</v>
      </c>
      <c r="F1349" t="str">
        <f>INDEX(Stores[storetype],MATCH(Sales[[#This Row],[store_no]],Stores[store_no],0))</f>
        <v>C</v>
      </c>
      <c r="G1349" t="str">
        <f>INDEX(Stores[location_city],MATCH(Sales[[#This Row],[store_no]],Stores[store_no],0))</f>
        <v>Wichita</v>
      </c>
      <c r="H1349" t="str">
        <f>INDEX(Stores[location_state],MATCH(Sales[[#This Row],[store_no]],Stores[store_no],0))</f>
        <v>Kansas</v>
      </c>
      <c r="I1349">
        <f>INDEX(Stores[sqft],MATCH(Sales[[#This Row],[store_no]],Stores[store_no],0))</f>
        <v>72800</v>
      </c>
      <c r="J1349" s="4" t="str">
        <f>INDEX(Departments[dept_name],MATCH(Sales[[#This Row],[dept_no]],Departments[dept_no],0))</f>
        <v>Garden</v>
      </c>
      <c r="K1349" s="4" t="str">
        <f>CONCATENATE(Sales[[#This Row],[region]],Sales[[#This Row],[storetype]])</f>
        <v>3C</v>
      </c>
      <c r="L1349" s="4">
        <f>INDEX(RegionStoreCount[Store Count],MATCH(Sales[[#This Row],[RegionStoretype]],RegionStoreCount[Region/Type],0))</f>
        <v>2</v>
      </c>
      <c r="M1349" s="4">
        <f>AND(Sales[[#This Row],[date]]&lt;=TY_YTDMax,Sales[[#This Row],[date]]&gt;=TY_YTDMin)*Sales[[#This Row],[sales]]</f>
        <v>0</v>
      </c>
      <c r="N1349" s="4">
        <f>AND(Sales[[#This Row],[date]]&lt;=LY_YTDMax,Sales[[#This Row],[date]]&gt;=LY_YTDMin)*Sales[[#This Row],[sales]]</f>
        <v>2359.7534000000001</v>
      </c>
      <c r="O1349" s="4">
        <f>AND(Sales[[#This Row],[date]]&gt;=YoY_Min,Sales[[#This Row],[date]]&lt;=TY_YTDMax)*(Sales[[#This Row],[sales]]/Sales[[#This Row],[sqft]])</f>
        <v>0</v>
      </c>
      <c r="P1349" s="4">
        <f>SUMIF(Sales[RegionStoretype],Sales[[#This Row],[RegionStoretype]],Sales[YoY_SSF])/Sales[[#This Row],[Region_TypeCount]]</f>
        <v>47.561479460925746</v>
      </c>
    </row>
    <row r="1350" spans="1:16" x14ac:dyDescent="0.25">
      <c r="A1350" s="1">
        <v>42790</v>
      </c>
      <c r="B1350">
        <v>35</v>
      </c>
      <c r="C1350">
        <v>13</v>
      </c>
      <c r="D1350">
        <v>22707.630100000002</v>
      </c>
      <c r="E1350">
        <f>INDEX(Stores[region],MATCH(Sales[[#This Row],[store_no]],Stores[store_no],0))</f>
        <v>3</v>
      </c>
      <c r="F1350" t="str">
        <f>INDEX(Stores[storetype],MATCH(Sales[[#This Row],[store_no]],Stores[store_no],0))</f>
        <v>C</v>
      </c>
      <c r="G1350" t="str">
        <f>INDEX(Stores[location_city],MATCH(Sales[[#This Row],[store_no]],Stores[store_no],0))</f>
        <v>Wichita</v>
      </c>
      <c r="H1350" t="str">
        <f>INDEX(Stores[location_state],MATCH(Sales[[#This Row],[store_no]],Stores[store_no],0))</f>
        <v>Kansas</v>
      </c>
      <c r="I1350">
        <f>INDEX(Stores[sqft],MATCH(Sales[[#This Row],[store_no]],Stores[store_no],0))</f>
        <v>72800</v>
      </c>
      <c r="J1350" s="4" t="str">
        <f>INDEX(Departments[dept_name],MATCH(Sales[[#This Row],[dept_no]],Departments[dept_no],0))</f>
        <v>Kids</v>
      </c>
      <c r="K1350" s="4" t="str">
        <f>CONCATENATE(Sales[[#This Row],[region]],Sales[[#This Row],[storetype]])</f>
        <v>3C</v>
      </c>
      <c r="L1350" s="4">
        <f>INDEX(RegionStoreCount[Store Count],MATCH(Sales[[#This Row],[RegionStoretype]],RegionStoreCount[Region/Type],0))</f>
        <v>2</v>
      </c>
      <c r="M1350" s="4">
        <f>AND(Sales[[#This Row],[date]]&lt;=TY_YTDMax,Sales[[#This Row],[date]]&gt;=TY_YTDMin)*Sales[[#This Row],[sales]]</f>
        <v>0</v>
      </c>
      <c r="N1350" s="4">
        <f>AND(Sales[[#This Row],[date]]&lt;=LY_YTDMax,Sales[[#This Row],[date]]&gt;=LY_YTDMin)*Sales[[#This Row],[sales]]</f>
        <v>22707.630100000002</v>
      </c>
      <c r="O1350" s="4">
        <f>AND(Sales[[#This Row],[date]]&gt;=YoY_Min,Sales[[#This Row],[date]]&lt;=TY_YTDMax)*(Sales[[#This Row],[sales]]/Sales[[#This Row],[sqft]])</f>
        <v>0</v>
      </c>
      <c r="P1350" s="4">
        <f>SUMIF(Sales[RegionStoretype],Sales[[#This Row],[RegionStoretype]],Sales[YoY_SSF])/Sales[[#This Row],[Region_TypeCount]]</f>
        <v>47.561479460925746</v>
      </c>
    </row>
    <row r="1351" spans="1:16" x14ac:dyDescent="0.25">
      <c r="A1351" s="1">
        <v>42790</v>
      </c>
      <c r="B1351">
        <v>36</v>
      </c>
      <c r="C1351">
        <v>8</v>
      </c>
      <c r="D1351">
        <v>29822.453199999996</v>
      </c>
      <c r="E1351">
        <f>INDEX(Stores[region],MATCH(Sales[[#This Row],[store_no]],Stores[store_no],0))</f>
        <v>2</v>
      </c>
      <c r="F1351" t="str">
        <f>INDEX(Stores[storetype],MATCH(Sales[[#This Row],[store_no]],Stores[store_no],0))</f>
        <v>A</v>
      </c>
      <c r="G1351" t="str">
        <f>INDEX(Stores[location_city],MATCH(Sales[[#This Row],[store_no]],Stores[store_no],0))</f>
        <v>Aurora</v>
      </c>
      <c r="H1351" t="str">
        <f>INDEX(Stores[location_state],MATCH(Sales[[#This Row],[store_no]],Stores[store_no],0))</f>
        <v>Illinois</v>
      </c>
      <c r="I1351">
        <f>INDEX(Stores[sqft],MATCH(Sales[[#This Row],[store_no]],Stores[store_no],0))</f>
        <v>209900</v>
      </c>
      <c r="J1351" s="4" t="str">
        <f>INDEX(Departments[dept_name],MATCH(Sales[[#This Row],[dept_no]],Departments[dept_no],0))</f>
        <v>Games</v>
      </c>
      <c r="K1351" s="4" t="str">
        <f>CONCATENATE(Sales[[#This Row],[region]],Sales[[#This Row],[storetype]])</f>
        <v>2A</v>
      </c>
      <c r="L1351" s="4">
        <f>INDEX(RegionStoreCount[Store Count],MATCH(Sales[[#This Row],[RegionStoretype]],RegionStoreCount[Region/Type],0))</f>
        <v>5</v>
      </c>
      <c r="M1351" s="4">
        <f>AND(Sales[[#This Row],[date]]&lt;=TY_YTDMax,Sales[[#This Row],[date]]&gt;=TY_YTDMin)*Sales[[#This Row],[sales]]</f>
        <v>0</v>
      </c>
      <c r="N1351" s="4">
        <f>AND(Sales[[#This Row],[date]]&lt;=LY_YTDMax,Sales[[#This Row],[date]]&gt;=LY_YTDMin)*Sales[[#This Row],[sales]]</f>
        <v>29822.453199999996</v>
      </c>
      <c r="O1351" s="4">
        <f>AND(Sales[[#This Row],[date]]&gt;=YoY_Min,Sales[[#This Row],[date]]&lt;=TY_YTDMax)*(Sales[[#This Row],[sales]]/Sales[[#This Row],[sqft]])</f>
        <v>0</v>
      </c>
      <c r="P1351" s="4">
        <f>SUMIF(Sales[RegionStoretype],Sales[[#This Row],[RegionStoretype]],Sales[YoY_SSF])/Sales[[#This Row],[Region_TypeCount]]</f>
        <v>60.052789354368521</v>
      </c>
    </row>
    <row r="1352" spans="1:16" x14ac:dyDescent="0.25">
      <c r="A1352" s="1">
        <v>42790</v>
      </c>
      <c r="B1352">
        <v>36</v>
      </c>
      <c r="C1352">
        <v>15</v>
      </c>
      <c r="D1352">
        <v>110903.0998</v>
      </c>
      <c r="E1352">
        <f>INDEX(Stores[region],MATCH(Sales[[#This Row],[store_no]],Stores[store_no],0))</f>
        <v>2</v>
      </c>
      <c r="F1352" t="str">
        <f>INDEX(Stores[storetype],MATCH(Sales[[#This Row],[store_no]],Stores[store_no],0))</f>
        <v>A</v>
      </c>
      <c r="G1352" t="str">
        <f>INDEX(Stores[location_city],MATCH(Sales[[#This Row],[store_no]],Stores[store_no],0))</f>
        <v>Aurora</v>
      </c>
      <c r="H1352" t="str">
        <f>INDEX(Stores[location_state],MATCH(Sales[[#This Row],[store_no]],Stores[store_no],0))</f>
        <v>Illinois</v>
      </c>
      <c r="I1352">
        <f>INDEX(Stores[sqft],MATCH(Sales[[#This Row],[store_no]],Stores[store_no],0))</f>
        <v>209900</v>
      </c>
      <c r="J1352" s="4" t="str">
        <f>INDEX(Departments[dept_name],MATCH(Sales[[#This Row],[dept_no]],Departments[dept_no],0))</f>
        <v>Music</v>
      </c>
      <c r="K1352" s="4" t="str">
        <f>CONCATENATE(Sales[[#This Row],[region]],Sales[[#This Row],[storetype]])</f>
        <v>2A</v>
      </c>
      <c r="L1352" s="4">
        <f>INDEX(RegionStoreCount[Store Count],MATCH(Sales[[#This Row],[RegionStoretype]],RegionStoreCount[Region/Type],0))</f>
        <v>5</v>
      </c>
      <c r="M1352" s="4">
        <f>AND(Sales[[#This Row],[date]]&lt;=TY_YTDMax,Sales[[#This Row],[date]]&gt;=TY_YTDMin)*Sales[[#This Row],[sales]]</f>
        <v>0</v>
      </c>
      <c r="N1352" s="4">
        <f>AND(Sales[[#This Row],[date]]&lt;=LY_YTDMax,Sales[[#This Row],[date]]&gt;=LY_YTDMin)*Sales[[#This Row],[sales]]</f>
        <v>110903.0998</v>
      </c>
      <c r="O1352" s="4">
        <f>AND(Sales[[#This Row],[date]]&gt;=YoY_Min,Sales[[#This Row],[date]]&lt;=TY_YTDMax)*(Sales[[#This Row],[sales]]/Sales[[#This Row],[sqft]])</f>
        <v>0</v>
      </c>
      <c r="P1352" s="4">
        <f>SUMIF(Sales[RegionStoretype],Sales[[#This Row],[RegionStoretype]],Sales[YoY_SSF])/Sales[[#This Row],[Region_TypeCount]]</f>
        <v>60.052789354368521</v>
      </c>
    </row>
    <row r="1353" spans="1:16" x14ac:dyDescent="0.25">
      <c r="A1353" s="1">
        <v>42790</v>
      </c>
      <c r="B1353">
        <v>36</v>
      </c>
      <c r="C1353">
        <v>17</v>
      </c>
      <c r="D1353">
        <v>114680.10829999999</v>
      </c>
      <c r="E1353">
        <f>INDEX(Stores[region],MATCH(Sales[[#This Row],[store_no]],Stores[store_no],0))</f>
        <v>2</v>
      </c>
      <c r="F1353" t="str">
        <f>INDEX(Stores[storetype],MATCH(Sales[[#This Row],[store_no]],Stores[store_no],0))</f>
        <v>A</v>
      </c>
      <c r="G1353" t="str">
        <f>INDEX(Stores[location_city],MATCH(Sales[[#This Row],[store_no]],Stores[store_no],0))</f>
        <v>Aurora</v>
      </c>
      <c r="H1353" t="str">
        <f>INDEX(Stores[location_state],MATCH(Sales[[#This Row],[store_no]],Stores[store_no],0))</f>
        <v>Illinois</v>
      </c>
      <c r="I1353">
        <f>INDEX(Stores[sqft],MATCH(Sales[[#This Row],[store_no]],Stores[store_no],0))</f>
        <v>209900</v>
      </c>
      <c r="J1353" s="4" t="str">
        <f>INDEX(Departments[dept_name],MATCH(Sales[[#This Row],[dept_no]],Departments[dept_no],0))</f>
        <v>Shoes</v>
      </c>
      <c r="K1353" s="4" t="str">
        <f>CONCATENATE(Sales[[#This Row],[region]],Sales[[#This Row],[storetype]])</f>
        <v>2A</v>
      </c>
      <c r="L1353" s="4">
        <f>INDEX(RegionStoreCount[Store Count],MATCH(Sales[[#This Row],[RegionStoretype]],RegionStoreCount[Region/Type],0))</f>
        <v>5</v>
      </c>
      <c r="M1353" s="4">
        <f>AND(Sales[[#This Row],[date]]&lt;=TY_YTDMax,Sales[[#This Row],[date]]&gt;=TY_YTDMin)*Sales[[#This Row],[sales]]</f>
        <v>0</v>
      </c>
      <c r="N1353" s="4">
        <f>AND(Sales[[#This Row],[date]]&lt;=LY_YTDMax,Sales[[#This Row],[date]]&gt;=LY_YTDMin)*Sales[[#This Row],[sales]]</f>
        <v>114680.10829999999</v>
      </c>
      <c r="O1353" s="4">
        <f>AND(Sales[[#This Row],[date]]&gt;=YoY_Min,Sales[[#This Row],[date]]&lt;=TY_YTDMax)*(Sales[[#This Row],[sales]]/Sales[[#This Row],[sqft]])</f>
        <v>0</v>
      </c>
      <c r="P1353" s="4">
        <f>SUMIF(Sales[RegionStoretype],Sales[[#This Row],[RegionStoretype]],Sales[YoY_SSF])/Sales[[#This Row],[Region_TypeCount]]</f>
        <v>60.052789354368521</v>
      </c>
    </row>
    <row r="1354" spans="1:16" x14ac:dyDescent="0.25">
      <c r="A1354" s="1">
        <v>42790</v>
      </c>
      <c r="B1354">
        <v>36</v>
      </c>
      <c r="C1354">
        <v>20</v>
      </c>
      <c r="D1354">
        <v>68704.935499999992</v>
      </c>
      <c r="E1354">
        <f>INDEX(Stores[region],MATCH(Sales[[#This Row],[store_no]],Stores[store_no],0))</f>
        <v>2</v>
      </c>
      <c r="F1354" t="str">
        <f>INDEX(Stores[storetype],MATCH(Sales[[#This Row],[store_no]],Stores[store_no],0))</f>
        <v>A</v>
      </c>
      <c r="G1354" t="str">
        <f>INDEX(Stores[location_city],MATCH(Sales[[#This Row],[store_no]],Stores[store_no],0))</f>
        <v>Aurora</v>
      </c>
      <c r="H1354" t="str">
        <f>INDEX(Stores[location_state],MATCH(Sales[[#This Row],[store_no]],Stores[store_no],0))</f>
        <v>Illinois</v>
      </c>
      <c r="I1354">
        <f>INDEX(Stores[sqft],MATCH(Sales[[#This Row],[store_no]],Stores[store_no],0))</f>
        <v>209900</v>
      </c>
      <c r="J1354" s="4" t="str">
        <f>INDEX(Departments[dept_name],MATCH(Sales[[#This Row],[dept_no]],Departments[dept_no],0))</f>
        <v>Toys</v>
      </c>
      <c r="K1354" s="4" t="str">
        <f>CONCATENATE(Sales[[#This Row],[region]],Sales[[#This Row],[storetype]])</f>
        <v>2A</v>
      </c>
      <c r="L1354" s="4">
        <f>INDEX(RegionStoreCount[Store Count],MATCH(Sales[[#This Row],[RegionStoretype]],RegionStoreCount[Region/Type],0))</f>
        <v>5</v>
      </c>
      <c r="M1354" s="4">
        <f>AND(Sales[[#This Row],[date]]&lt;=TY_YTDMax,Sales[[#This Row],[date]]&gt;=TY_YTDMin)*Sales[[#This Row],[sales]]</f>
        <v>0</v>
      </c>
      <c r="N1354" s="4">
        <f>AND(Sales[[#This Row],[date]]&lt;=LY_YTDMax,Sales[[#This Row],[date]]&gt;=LY_YTDMin)*Sales[[#This Row],[sales]]</f>
        <v>68704.935499999992</v>
      </c>
      <c r="O1354" s="4">
        <f>AND(Sales[[#This Row],[date]]&gt;=YoY_Min,Sales[[#This Row],[date]]&lt;=TY_YTDMax)*(Sales[[#This Row],[sales]]/Sales[[#This Row],[sqft]])</f>
        <v>0</v>
      </c>
      <c r="P1354" s="4">
        <f>SUMIF(Sales[RegionStoretype],Sales[[#This Row],[RegionStoretype]],Sales[YoY_SSF])/Sales[[#This Row],[Region_TypeCount]]</f>
        <v>60.052789354368521</v>
      </c>
    </row>
    <row r="1355" spans="1:16" x14ac:dyDescent="0.25">
      <c r="A1355" s="1">
        <v>42790</v>
      </c>
      <c r="B1355">
        <v>37</v>
      </c>
      <c r="C1355">
        <v>12</v>
      </c>
      <c r="D1355">
        <v>99555.508399999992</v>
      </c>
      <c r="E1355">
        <f>INDEX(Stores[region],MATCH(Sales[[#This Row],[store_no]],Stores[store_no],0))</f>
        <v>3</v>
      </c>
      <c r="F1355" t="str">
        <f>INDEX(Stores[storetype],MATCH(Sales[[#This Row],[store_no]],Stores[store_no],0))</f>
        <v>C</v>
      </c>
      <c r="G1355" t="str">
        <f>INDEX(Stores[location_city],MATCH(Sales[[#This Row],[store_no]],Stores[store_no],0))</f>
        <v>Lincoln</v>
      </c>
      <c r="H1355" t="str">
        <f>INDEX(Stores[location_state],MATCH(Sales[[#This Row],[store_no]],Stores[store_no],0))</f>
        <v>Nebraska</v>
      </c>
      <c r="I1355">
        <f>INDEX(Stores[sqft],MATCH(Sales[[#This Row],[store_no]],Stores[store_no],0))</f>
        <v>161300</v>
      </c>
      <c r="J1355" s="4" t="str">
        <f>INDEX(Departments[dept_name],MATCH(Sales[[#This Row],[dept_no]],Departments[dept_no],0))</f>
        <v>Jewelery</v>
      </c>
      <c r="K1355" s="4" t="str">
        <f>CONCATENATE(Sales[[#This Row],[region]],Sales[[#This Row],[storetype]])</f>
        <v>3C</v>
      </c>
      <c r="L1355" s="4">
        <f>INDEX(RegionStoreCount[Store Count],MATCH(Sales[[#This Row],[RegionStoretype]],RegionStoreCount[Region/Type],0))</f>
        <v>2</v>
      </c>
      <c r="M1355" s="4">
        <f>AND(Sales[[#This Row],[date]]&lt;=TY_YTDMax,Sales[[#This Row],[date]]&gt;=TY_YTDMin)*Sales[[#This Row],[sales]]</f>
        <v>0</v>
      </c>
      <c r="N1355" s="4">
        <f>AND(Sales[[#This Row],[date]]&lt;=LY_YTDMax,Sales[[#This Row],[date]]&gt;=LY_YTDMin)*Sales[[#This Row],[sales]]</f>
        <v>99555.508399999992</v>
      </c>
      <c r="O1355" s="4">
        <f>AND(Sales[[#This Row],[date]]&gt;=YoY_Min,Sales[[#This Row],[date]]&lt;=TY_YTDMax)*(Sales[[#This Row],[sales]]/Sales[[#This Row],[sqft]])</f>
        <v>0</v>
      </c>
      <c r="P1355" s="4">
        <f>SUMIF(Sales[RegionStoretype],Sales[[#This Row],[RegionStoretype]],Sales[YoY_SSF])/Sales[[#This Row],[Region_TypeCount]]</f>
        <v>47.561479460925746</v>
      </c>
    </row>
    <row r="1356" spans="1:16" x14ac:dyDescent="0.25">
      <c r="A1356" s="1">
        <v>42790</v>
      </c>
      <c r="B1356">
        <v>37</v>
      </c>
      <c r="C1356">
        <v>16</v>
      </c>
      <c r="D1356">
        <v>126085.7412</v>
      </c>
      <c r="E1356">
        <f>INDEX(Stores[region],MATCH(Sales[[#This Row],[store_no]],Stores[store_no],0))</f>
        <v>3</v>
      </c>
      <c r="F1356" t="str">
        <f>INDEX(Stores[storetype],MATCH(Sales[[#This Row],[store_no]],Stores[store_no],0))</f>
        <v>C</v>
      </c>
      <c r="G1356" t="str">
        <f>INDEX(Stores[location_city],MATCH(Sales[[#This Row],[store_no]],Stores[store_no],0))</f>
        <v>Lincoln</v>
      </c>
      <c r="H1356" t="str">
        <f>INDEX(Stores[location_state],MATCH(Sales[[#This Row],[store_no]],Stores[store_no],0))</f>
        <v>Nebraska</v>
      </c>
      <c r="I1356">
        <f>INDEX(Stores[sqft],MATCH(Sales[[#This Row],[store_no]],Stores[store_no],0))</f>
        <v>161300</v>
      </c>
      <c r="J1356" s="4" t="str">
        <f>INDEX(Departments[dept_name],MATCH(Sales[[#This Row],[dept_no]],Departments[dept_no],0))</f>
        <v>Outdoors</v>
      </c>
      <c r="K1356" s="4" t="str">
        <f>CONCATENATE(Sales[[#This Row],[region]],Sales[[#This Row],[storetype]])</f>
        <v>3C</v>
      </c>
      <c r="L1356" s="4">
        <f>INDEX(RegionStoreCount[Store Count],MATCH(Sales[[#This Row],[RegionStoretype]],RegionStoreCount[Region/Type],0))</f>
        <v>2</v>
      </c>
      <c r="M1356" s="4">
        <f>AND(Sales[[#This Row],[date]]&lt;=TY_YTDMax,Sales[[#This Row],[date]]&gt;=TY_YTDMin)*Sales[[#This Row],[sales]]</f>
        <v>0</v>
      </c>
      <c r="N1356" s="4">
        <f>AND(Sales[[#This Row],[date]]&lt;=LY_YTDMax,Sales[[#This Row],[date]]&gt;=LY_YTDMin)*Sales[[#This Row],[sales]]</f>
        <v>126085.7412</v>
      </c>
      <c r="O1356" s="4">
        <f>AND(Sales[[#This Row],[date]]&gt;=YoY_Min,Sales[[#This Row],[date]]&lt;=TY_YTDMax)*(Sales[[#This Row],[sales]]/Sales[[#This Row],[sqft]])</f>
        <v>0</v>
      </c>
      <c r="P1356" s="4">
        <f>SUMIF(Sales[RegionStoretype],Sales[[#This Row],[RegionStoretype]],Sales[YoY_SSF])/Sales[[#This Row],[Region_TypeCount]]</f>
        <v>47.561479460925746</v>
      </c>
    </row>
    <row r="1357" spans="1:16" x14ac:dyDescent="0.25">
      <c r="A1357" s="1">
        <v>42790</v>
      </c>
      <c r="B1357">
        <v>38</v>
      </c>
      <c r="C1357">
        <v>5</v>
      </c>
      <c r="D1357">
        <v>172058.1194</v>
      </c>
      <c r="E1357">
        <f>INDEX(Stores[region],MATCH(Sales[[#This Row],[store_no]],Stores[store_no],0))</f>
        <v>2</v>
      </c>
      <c r="F1357" t="str">
        <f>INDEX(Stores[storetype],MATCH(Sales[[#This Row],[store_no]],Stores[store_no],0))</f>
        <v>C</v>
      </c>
      <c r="G1357" t="str">
        <f>INDEX(Stores[location_city],MATCH(Sales[[#This Row],[store_no]],Stores[store_no],0))</f>
        <v>Hinsdale</v>
      </c>
      <c r="H1357" t="str">
        <f>INDEX(Stores[location_state],MATCH(Sales[[#This Row],[store_no]],Stores[store_no],0))</f>
        <v>Illinois</v>
      </c>
      <c r="I1357">
        <f>INDEX(Stores[sqft],MATCH(Sales[[#This Row],[store_no]],Stores[store_no],0))</f>
        <v>155600</v>
      </c>
      <c r="J1357" s="4" t="str">
        <f>INDEX(Departments[dept_name],MATCH(Sales[[#This Row],[dept_no]],Departments[dept_no],0))</f>
        <v>Clothing</v>
      </c>
      <c r="K1357" s="4" t="str">
        <f>CONCATENATE(Sales[[#This Row],[region]],Sales[[#This Row],[storetype]])</f>
        <v>2C</v>
      </c>
      <c r="L1357" s="4">
        <f>INDEX(RegionStoreCount[Store Count],MATCH(Sales[[#This Row],[RegionStoretype]],RegionStoreCount[Region/Type],0))</f>
        <v>1</v>
      </c>
      <c r="M1357" s="4">
        <f>AND(Sales[[#This Row],[date]]&lt;=TY_YTDMax,Sales[[#This Row],[date]]&gt;=TY_YTDMin)*Sales[[#This Row],[sales]]</f>
        <v>0</v>
      </c>
      <c r="N1357" s="4">
        <f>AND(Sales[[#This Row],[date]]&lt;=LY_YTDMax,Sales[[#This Row],[date]]&gt;=LY_YTDMin)*Sales[[#This Row],[sales]]</f>
        <v>172058.1194</v>
      </c>
      <c r="O1357" s="4">
        <f>AND(Sales[[#This Row],[date]]&gt;=YoY_Min,Sales[[#This Row],[date]]&lt;=TY_YTDMax)*(Sales[[#This Row],[sales]]/Sales[[#This Row],[sqft]])</f>
        <v>0</v>
      </c>
      <c r="P1357" s="4">
        <f>SUMIF(Sales[RegionStoretype],Sales[[#This Row],[RegionStoretype]],Sales[YoY_SSF])/Sales[[#This Row],[Region_TypeCount]]</f>
        <v>44.537621913239086</v>
      </c>
    </row>
    <row r="1358" spans="1:16" x14ac:dyDescent="0.25">
      <c r="A1358" s="1">
        <v>42790</v>
      </c>
      <c r="B1358">
        <v>38</v>
      </c>
      <c r="C1358">
        <v>8</v>
      </c>
      <c r="D1358">
        <v>2322.9480000000003</v>
      </c>
      <c r="E1358">
        <f>INDEX(Stores[region],MATCH(Sales[[#This Row],[store_no]],Stores[store_no],0))</f>
        <v>2</v>
      </c>
      <c r="F1358" t="str">
        <f>INDEX(Stores[storetype],MATCH(Sales[[#This Row],[store_no]],Stores[store_no],0))</f>
        <v>C</v>
      </c>
      <c r="G1358" t="str">
        <f>INDEX(Stores[location_city],MATCH(Sales[[#This Row],[store_no]],Stores[store_no],0))</f>
        <v>Hinsdale</v>
      </c>
      <c r="H1358" t="str">
        <f>INDEX(Stores[location_state],MATCH(Sales[[#This Row],[store_no]],Stores[store_no],0))</f>
        <v>Illinois</v>
      </c>
      <c r="I1358">
        <f>INDEX(Stores[sqft],MATCH(Sales[[#This Row],[store_no]],Stores[store_no],0))</f>
        <v>155600</v>
      </c>
      <c r="J1358" s="4" t="str">
        <f>INDEX(Departments[dept_name],MATCH(Sales[[#This Row],[dept_no]],Departments[dept_no],0))</f>
        <v>Games</v>
      </c>
      <c r="K1358" s="4" t="str">
        <f>CONCATENATE(Sales[[#This Row],[region]],Sales[[#This Row],[storetype]])</f>
        <v>2C</v>
      </c>
      <c r="L1358" s="4">
        <f>INDEX(RegionStoreCount[Store Count],MATCH(Sales[[#This Row],[RegionStoretype]],RegionStoreCount[Region/Type],0))</f>
        <v>1</v>
      </c>
      <c r="M1358" s="4">
        <f>AND(Sales[[#This Row],[date]]&lt;=TY_YTDMax,Sales[[#This Row],[date]]&gt;=TY_YTDMin)*Sales[[#This Row],[sales]]</f>
        <v>0</v>
      </c>
      <c r="N1358" s="4">
        <f>AND(Sales[[#This Row],[date]]&lt;=LY_YTDMax,Sales[[#This Row],[date]]&gt;=LY_YTDMin)*Sales[[#This Row],[sales]]</f>
        <v>2322.9480000000003</v>
      </c>
      <c r="O1358" s="4">
        <f>AND(Sales[[#This Row],[date]]&gt;=YoY_Min,Sales[[#This Row],[date]]&lt;=TY_YTDMax)*(Sales[[#This Row],[sales]]/Sales[[#This Row],[sqft]])</f>
        <v>0</v>
      </c>
      <c r="P1358" s="4">
        <f>SUMIF(Sales[RegionStoretype],Sales[[#This Row],[RegionStoretype]],Sales[YoY_SSF])/Sales[[#This Row],[Region_TypeCount]]</f>
        <v>44.537621913239086</v>
      </c>
    </row>
    <row r="1359" spans="1:16" x14ac:dyDescent="0.25">
      <c r="A1359" s="1">
        <v>42797</v>
      </c>
      <c r="B1359">
        <v>1</v>
      </c>
      <c r="C1359">
        <v>14</v>
      </c>
      <c r="D1359">
        <v>71835.043300000005</v>
      </c>
      <c r="E1359">
        <f>INDEX(Stores[region],MATCH(Sales[[#This Row],[store_no]],Stores[store_no],0))</f>
        <v>1</v>
      </c>
      <c r="F1359" t="str">
        <f>INDEX(Stores[storetype],MATCH(Sales[[#This Row],[store_no]],Stores[store_no],0))</f>
        <v>A</v>
      </c>
      <c r="G1359" t="str">
        <f>INDEX(Stores[location_city],MATCH(Sales[[#This Row],[store_no]],Stores[store_no],0))</f>
        <v>Ann Arbor</v>
      </c>
      <c r="H1359" t="str">
        <f>INDEX(Stores[location_state],MATCH(Sales[[#This Row],[store_no]],Stores[store_no],0))</f>
        <v>Michigan</v>
      </c>
      <c r="I1359">
        <f>INDEX(Stores[sqft],MATCH(Sales[[#This Row],[store_no]],Stores[store_no],0))</f>
        <v>100600</v>
      </c>
      <c r="J1359" s="4" t="str">
        <f>INDEX(Departments[dept_name],MATCH(Sales[[#This Row],[dept_no]],Departments[dept_no],0))</f>
        <v>Movies</v>
      </c>
      <c r="K1359" s="4" t="str">
        <f>CONCATENATE(Sales[[#This Row],[region]],Sales[[#This Row],[storetype]])</f>
        <v>1A</v>
      </c>
      <c r="L1359" s="4">
        <f>INDEX(RegionStoreCount[Store Count],MATCH(Sales[[#This Row],[RegionStoretype]],RegionStoreCount[Region/Type],0))</f>
        <v>5</v>
      </c>
      <c r="M1359" s="4">
        <f>AND(Sales[[#This Row],[date]]&lt;=TY_YTDMax,Sales[[#This Row],[date]]&gt;=TY_YTDMin)*Sales[[#This Row],[sales]]</f>
        <v>0</v>
      </c>
      <c r="N1359" s="4">
        <f>AND(Sales[[#This Row],[date]]&lt;=LY_YTDMax,Sales[[#This Row],[date]]&gt;=LY_YTDMin)*Sales[[#This Row],[sales]]</f>
        <v>71835.043300000005</v>
      </c>
      <c r="O1359" s="4">
        <f>AND(Sales[[#This Row],[date]]&gt;=YoY_Min,Sales[[#This Row],[date]]&lt;=TY_YTDMax)*(Sales[[#This Row],[sales]]/Sales[[#This Row],[sqft]])</f>
        <v>0</v>
      </c>
      <c r="P1359" s="4">
        <f>SUMIF(Sales[RegionStoretype],Sales[[#This Row],[RegionStoretype]],Sales[YoY_SSF])/Sales[[#This Row],[Region_TypeCount]]</f>
        <v>59.469551530910678</v>
      </c>
    </row>
    <row r="1360" spans="1:16" x14ac:dyDescent="0.25">
      <c r="A1360" s="1">
        <v>42797</v>
      </c>
      <c r="B1360">
        <v>1</v>
      </c>
      <c r="C1360">
        <v>16</v>
      </c>
      <c r="D1360">
        <v>21558.057800000002</v>
      </c>
      <c r="E1360">
        <f>INDEX(Stores[region],MATCH(Sales[[#This Row],[store_no]],Stores[store_no],0))</f>
        <v>1</v>
      </c>
      <c r="F1360" t="str">
        <f>INDEX(Stores[storetype],MATCH(Sales[[#This Row],[store_no]],Stores[store_no],0))</f>
        <v>A</v>
      </c>
      <c r="G1360" t="str">
        <f>INDEX(Stores[location_city],MATCH(Sales[[#This Row],[store_no]],Stores[store_no],0))</f>
        <v>Ann Arbor</v>
      </c>
      <c r="H1360" t="str">
        <f>INDEX(Stores[location_state],MATCH(Sales[[#This Row],[store_no]],Stores[store_no],0))</f>
        <v>Michigan</v>
      </c>
      <c r="I1360">
        <f>INDEX(Stores[sqft],MATCH(Sales[[#This Row],[store_no]],Stores[store_no],0))</f>
        <v>100600</v>
      </c>
      <c r="J1360" s="4" t="str">
        <f>INDEX(Departments[dept_name],MATCH(Sales[[#This Row],[dept_no]],Departments[dept_no],0))</f>
        <v>Outdoors</v>
      </c>
      <c r="K1360" s="4" t="str">
        <f>CONCATENATE(Sales[[#This Row],[region]],Sales[[#This Row],[storetype]])</f>
        <v>1A</v>
      </c>
      <c r="L1360" s="4">
        <f>INDEX(RegionStoreCount[Store Count],MATCH(Sales[[#This Row],[RegionStoretype]],RegionStoreCount[Region/Type],0))</f>
        <v>5</v>
      </c>
      <c r="M1360" s="4">
        <f>AND(Sales[[#This Row],[date]]&lt;=TY_YTDMax,Sales[[#This Row],[date]]&gt;=TY_YTDMin)*Sales[[#This Row],[sales]]</f>
        <v>0</v>
      </c>
      <c r="N1360" s="4">
        <f>AND(Sales[[#This Row],[date]]&lt;=LY_YTDMax,Sales[[#This Row],[date]]&gt;=LY_YTDMin)*Sales[[#This Row],[sales]]</f>
        <v>21558.057800000002</v>
      </c>
      <c r="O1360" s="4">
        <f>AND(Sales[[#This Row],[date]]&gt;=YoY_Min,Sales[[#This Row],[date]]&lt;=TY_YTDMax)*(Sales[[#This Row],[sales]]/Sales[[#This Row],[sqft]])</f>
        <v>0</v>
      </c>
      <c r="P1360" s="4">
        <f>SUMIF(Sales[RegionStoretype],Sales[[#This Row],[RegionStoretype]],Sales[YoY_SSF])/Sales[[#This Row],[Region_TypeCount]]</f>
        <v>59.469551530910678</v>
      </c>
    </row>
    <row r="1361" spans="1:16" x14ac:dyDescent="0.25">
      <c r="A1361" s="1">
        <v>42797</v>
      </c>
      <c r="B1361">
        <v>2</v>
      </c>
      <c r="C1361">
        <v>12</v>
      </c>
      <c r="D1361">
        <v>32402.150699999998</v>
      </c>
      <c r="E1361">
        <f>INDEX(Stores[region],MATCH(Sales[[#This Row],[store_no]],Stores[store_no],0))</f>
        <v>3</v>
      </c>
      <c r="F1361" t="str">
        <f>INDEX(Stores[storetype],MATCH(Sales[[#This Row],[store_no]],Stores[store_no],0))</f>
        <v>A</v>
      </c>
      <c r="G1361" t="str">
        <f>INDEX(Stores[location_city],MATCH(Sales[[#This Row],[store_no]],Stores[store_no],0))</f>
        <v>Minneapolis</v>
      </c>
      <c r="H1361" t="str">
        <f>INDEX(Stores[location_state],MATCH(Sales[[#This Row],[store_no]],Stores[store_no],0))</f>
        <v>Minnesota</v>
      </c>
      <c r="I1361">
        <f>INDEX(Stores[sqft],MATCH(Sales[[#This Row],[store_no]],Stores[store_no],0))</f>
        <v>210400</v>
      </c>
      <c r="J1361" s="4" t="str">
        <f>INDEX(Departments[dept_name],MATCH(Sales[[#This Row],[dept_no]],Departments[dept_no],0))</f>
        <v>Jewelery</v>
      </c>
      <c r="K1361" s="4" t="str">
        <f>CONCATENATE(Sales[[#This Row],[region]],Sales[[#This Row],[storetype]])</f>
        <v>3A</v>
      </c>
      <c r="L1361" s="4">
        <f>INDEX(RegionStoreCount[Store Count],MATCH(Sales[[#This Row],[RegionStoretype]],RegionStoreCount[Region/Type],0))</f>
        <v>9</v>
      </c>
      <c r="M1361" s="4">
        <f>AND(Sales[[#This Row],[date]]&lt;=TY_YTDMax,Sales[[#This Row],[date]]&gt;=TY_YTDMin)*Sales[[#This Row],[sales]]</f>
        <v>0</v>
      </c>
      <c r="N1361" s="4">
        <f>AND(Sales[[#This Row],[date]]&lt;=LY_YTDMax,Sales[[#This Row],[date]]&gt;=LY_YTDMin)*Sales[[#This Row],[sales]]</f>
        <v>32402.150699999998</v>
      </c>
      <c r="O1361" s="4">
        <f>AND(Sales[[#This Row],[date]]&gt;=YoY_Min,Sales[[#This Row],[date]]&lt;=TY_YTDMax)*(Sales[[#This Row],[sales]]/Sales[[#This Row],[sqft]])</f>
        <v>0</v>
      </c>
      <c r="P1361" s="4">
        <f>SUMIF(Sales[RegionStoretype],Sales[[#This Row],[RegionStoretype]],Sales[YoY_SSF])/Sales[[#This Row],[Region_TypeCount]]</f>
        <v>53.603836561720975</v>
      </c>
    </row>
    <row r="1362" spans="1:16" x14ac:dyDescent="0.25">
      <c r="A1362" s="1">
        <v>42797</v>
      </c>
      <c r="B1362">
        <v>3</v>
      </c>
      <c r="C1362">
        <v>6</v>
      </c>
      <c r="D1362">
        <v>49451.993799999989</v>
      </c>
      <c r="E1362">
        <f>INDEX(Stores[region],MATCH(Sales[[#This Row],[store_no]],Stores[store_no],0))</f>
        <v>1</v>
      </c>
      <c r="F1362" t="str">
        <f>INDEX(Stores[storetype],MATCH(Sales[[#This Row],[store_no]],Stores[store_no],0))</f>
        <v>B</v>
      </c>
      <c r="G1362" t="str">
        <f>INDEX(Stores[location_city],MATCH(Sales[[#This Row],[store_no]],Stores[store_no],0))</f>
        <v>Detroit</v>
      </c>
      <c r="H1362" t="str">
        <f>INDEX(Stores[location_state],MATCH(Sales[[#This Row],[store_no]],Stores[store_no],0))</f>
        <v>Michigan</v>
      </c>
      <c r="I1362">
        <f>INDEX(Stores[sqft],MATCH(Sales[[#This Row],[store_no]],Stores[store_no],0))</f>
        <v>114500</v>
      </c>
      <c r="J1362" s="4" t="str">
        <f>INDEX(Departments[dept_name],MATCH(Sales[[#This Row],[dept_no]],Departments[dept_no],0))</f>
        <v>Computers</v>
      </c>
      <c r="K1362" s="4" t="str">
        <f>CONCATENATE(Sales[[#This Row],[region]],Sales[[#This Row],[storetype]])</f>
        <v>1B</v>
      </c>
      <c r="L1362" s="4">
        <f>INDEX(RegionStoreCount[Store Count],MATCH(Sales[[#This Row],[RegionStoretype]],RegionStoreCount[Region/Type],0))</f>
        <v>5</v>
      </c>
      <c r="M1362" s="4">
        <f>AND(Sales[[#This Row],[date]]&lt;=TY_YTDMax,Sales[[#This Row],[date]]&gt;=TY_YTDMin)*Sales[[#This Row],[sales]]</f>
        <v>0</v>
      </c>
      <c r="N1362" s="4">
        <f>AND(Sales[[#This Row],[date]]&lt;=LY_YTDMax,Sales[[#This Row],[date]]&gt;=LY_YTDMin)*Sales[[#This Row],[sales]]</f>
        <v>49451.993799999989</v>
      </c>
      <c r="O1362" s="4">
        <f>AND(Sales[[#This Row],[date]]&gt;=YoY_Min,Sales[[#This Row],[date]]&lt;=TY_YTDMax)*(Sales[[#This Row],[sales]]/Sales[[#This Row],[sqft]])</f>
        <v>0</v>
      </c>
      <c r="P1362" s="4">
        <f>SUMIF(Sales[RegionStoretype],Sales[[#This Row],[RegionStoretype]],Sales[YoY_SSF])/Sales[[#This Row],[Region_TypeCount]]</f>
        <v>68.518982968140051</v>
      </c>
    </row>
    <row r="1363" spans="1:16" x14ac:dyDescent="0.25">
      <c r="A1363" s="1">
        <v>42797</v>
      </c>
      <c r="B1363">
        <v>3</v>
      </c>
      <c r="C1363">
        <v>7</v>
      </c>
      <c r="D1363">
        <v>30662.866100000003</v>
      </c>
      <c r="E1363">
        <f>INDEX(Stores[region],MATCH(Sales[[#This Row],[store_no]],Stores[store_no],0))</f>
        <v>1</v>
      </c>
      <c r="F1363" t="str">
        <f>INDEX(Stores[storetype],MATCH(Sales[[#This Row],[store_no]],Stores[store_no],0))</f>
        <v>B</v>
      </c>
      <c r="G1363" t="str">
        <f>INDEX(Stores[location_city],MATCH(Sales[[#This Row],[store_no]],Stores[store_no],0))</f>
        <v>Detroit</v>
      </c>
      <c r="H1363" t="str">
        <f>INDEX(Stores[location_state],MATCH(Sales[[#This Row],[store_no]],Stores[store_no],0))</f>
        <v>Michigan</v>
      </c>
      <c r="I1363">
        <f>INDEX(Stores[sqft],MATCH(Sales[[#This Row],[store_no]],Stores[store_no],0))</f>
        <v>114500</v>
      </c>
      <c r="J1363" s="4" t="str">
        <f>INDEX(Departments[dept_name],MATCH(Sales[[#This Row],[dept_no]],Departments[dept_no],0))</f>
        <v>Electronics</v>
      </c>
      <c r="K1363" s="4" t="str">
        <f>CONCATENATE(Sales[[#This Row],[region]],Sales[[#This Row],[storetype]])</f>
        <v>1B</v>
      </c>
      <c r="L1363" s="4">
        <f>INDEX(RegionStoreCount[Store Count],MATCH(Sales[[#This Row],[RegionStoretype]],RegionStoreCount[Region/Type],0))</f>
        <v>5</v>
      </c>
      <c r="M1363" s="4">
        <f>AND(Sales[[#This Row],[date]]&lt;=TY_YTDMax,Sales[[#This Row],[date]]&gt;=TY_YTDMin)*Sales[[#This Row],[sales]]</f>
        <v>0</v>
      </c>
      <c r="N1363" s="4">
        <f>AND(Sales[[#This Row],[date]]&lt;=LY_YTDMax,Sales[[#This Row],[date]]&gt;=LY_YTDMin)*Sales[[#This Row],[sales]]</f>
        <v>30662.866100000003</v>
      </c>
      <c r="O1363" s="4">
        <f>AND(Sales[[#This Row],[date]]&gt;=YoY_Min,Sales[[#This Row],[date]]&lt;=TY_YTDMax)*(Sales[[#This Row],[sales]]/Sales[[#This Row],[sqft]])</f>
        <v>0</v>
      </c>
      <c r="P1363" s="4">
        <f>SUMIF(Sales[RegionStoretype],Sales[[#This Row],[RegionStoretype]],Sales[YoY_SSF])/Sales[[#This Row],[Region_TypeCount]]</f>
        <v>68.518982968140051</v>
      </c>
    </row>
    <row r="1364" spans="1:16" x14ac:dyDescent="0.25">
      <c r="A1364" s="1">
        <v>42797</v>
      </c>
      <c r="B1364">
        <v>3</v>
      </c>
      <c r="C1364">
        <v>8</v>
      </c>
      <c r="D1364">
        <v>5646.3467000000001</v>
      </c>
      <c r="E1364">
        <f>INDEX(Stores[region],MATCH(Sales[[#This Row],[store_no]],Stores[store_no],0))</f>
        <v>1</v>
      </c>
      <c r="F1364" t="str">
        <f>INDEX(Stores[storetype],MATCH(Sales[[#This Row],[store_no]],Stores[store_no],0))</f>
        <v>B</v>
      </c>
      <c r="G1364" t="str">
        <f>INDEX(Stores[location_city],MATCH(Sales[[#This Row],[store_no]],Stores[store_no],0))</f>
        <v>Detroit</v>
      </c>
      <c r="H1364" t="str">
        <f>INDEX(Stores[location_state],MATCH(Sales[[#This Row],[store_no]],Stores[store_no],0))</f>
        <v>Michigan</v>
      </c>
      <c r="I1364">
        <f>INDEX(Stores[sqft],MATCH(Sales[[#This Row],[store_no]],Stores[store_no],0))</f>
        <v>114500</v>
      </c>
      <c r="J1364" s="4" t="str">
        <f>INDEX(Departments[dept_name],MATCH(Sales[[#This Row],[dept_no]],Departments[dept_no],0))</f>
        <v>Games</v>
      </c>
      <c r="K1364" s="4" t="str">
        <f>CONCATENATE(Sales[[#This Row],[region]],Sales[[#This Row],[storetype]])</f>
        <v>1B</v>
      </c>
      <c r="L1364" s="4">
        <f>INDEX(RegionStoreCount[Store Count],MATCH(Sales[[#This Row],[RegionStoretype]],RegionStoreCount[Region/Type],0))</f>
        <v>5</v>
      </c>
      <c r="M1364" s="4">
        <f>AND(Sales[[#This Row],[date]]&lt;=TY_YTDMax,Sales[[#This Row],[date]]&gt;=TY_YTDMin)*Sales[[#This Row],[sales]]</f>
        <v>0</v>
      </c>
      <c r="N1364" s="4">
        <f>AND(Sales[[#This Row],[date]]&lt;=LY_YTDMax,Sales[[#This Row],[date]]&gt;=LY_YTDMin)*Sales[[#This Row],[sales]]</f>
        <v>5646.3467000000001</v>
      </c>
      <c r="O1364" s="4">
        <f>AND(Sales[[#This Row],[date]]&gt;=YoY_Min,Sales[[#This Row],[date]]&lt;=TY_YTDMax)*(Sales[[#This Row],[sales]]/Sales[[#This Row],[sqft]])</f>
        <v>0</v>
      </c>
      <c r="P1364" s="4">
        <f>SUMIF(Sales[RegionStoretype],Sales[[#This Row],[RegionStoretype]],Sales[YoY_SSF])/Sales[[#This Row],[Region_TypeCount]]</f>
        <v>68.518982968140051</v>
      </c>
    </row>
    <row r="1365" spans="1:16" x14ac:dyDescent="0.25">
      <c r="A1365" s="1">
        <v>42797</v>
      </c>
      <c r="B1365">
        <v>3</v>
      </c>
      <c r="C1365">
        <v>17</v>
      </c>
      <c r="D1365">
        <v>57051.180099999998</v>
      </c>
      <c r="E1365">
        <f>INDEX(Stores[region],MATCH(Sales[[#This Row],[store_no]],Stores[store_no],0))</f>
        <v>1</v>
      </c>
      <c r="F1365" t="str">
        <f>INDEX(Stores[storetype],MATCH(Sales[[#This Row],[store_no]],Stores[store_no],0))</f>
        <v>B</v>
      </c>
      <c r="G1365" t="str">
        <f>INDEX(Stores[location_city],MATCH(Sales[[#This Row],[store_no]],Stores[store_no],0))</f>
        <v>Detroit</v>
      </c>
      <c r="H1365" t="str">
        <f>INDEX(Stores[location_state],MATCH(Sales[[#This Row],[store_no]],Stores[store_no],0))</f>
        <v>Michigan</v>
      </c>
      <c r="I1365">
        <f>INDEX(Stores[sqft],MATCH(Sales[[#This Row],[store_no]],Stores[store_no],0))</f>
        <v>114500</v>
      </c>
      <c r="J1365" s="4" t="str">
        <f>INDEX(Departments[dept_name],MATCH(Sales[[#This Row],[dept_no]],Departments[dept_no],0))</f>
        <v>Shoes</v>
      </c>
      <c r="K1365" s="4" t="str">
        <f>CONCATENATE(Sales[[#This Row],[region]],Sales[[#This Row],[storetype]])</f>
        <v>1B</v>
      </c>
      <c r="L1365" s="4">
        <f>INDEX(RegionStoreCount[Store Count],MATCH(Sales[[#This Row],[RegionStoretype]],RegionStoreCount[Region/Type],0))</f>
        <v>5</v>
      </c>
      <c r="M1365" s="4">
        <f>AND(Sales[[#This Row],[date]]&lt;=TY_YTDMax,Sales[[#This Row],[date]]&gt;=TY_YTDMin)*Sales[[#This Row],[sales]]</f>
        <v>0</v>
      </c>
      <c r="N1365" s="4">
        <f>AND(Sales[[#This Row],[date]]&lt;=LY_YTDMax,Sales[[#This Row],[date]]&gt;=LY_YTDMin)*Sales[[#This Row],[sales]]</f>
        <v>57051.180099999998</v>
      </c>
      <c r="O1365" s="4">
        <f>AND(Sales[[#This Row],[date]]&gt;=YoY_Min,Sales[[#This Row],[date]]&lt;=TY_YTDMax)*(Sales[[#This Row],[sales]]/Sales[[#This Row],[sqft]])</f>
        <v>0</v>
      </c>
      <c r="P1365" s="4">
        <f>SUMIF(Sales[RegionStoretype],Sales[[#This Row],[RegionStoretype]],Sales[YoY_SSF])/Sales[[#This Row],[Region_TypeCount]]</f>
        <v>68.518982968140051</v>
      </c>
    </row>
    <row r="1366" spans="1:16" x14ac:dyDescent="0.25">
      <c r="A1366" s="1">
        <v>42797</v>
      </c>
      <c r="B1366">
        <v>4</v>
      </c>
      <c r="C1366">
        <v>12</v>
      </c>
      <c r="D1366">
        <v>52195.961599999995</v>
      </c>
      <c r="E1366">
        <f>INDEX(Stores[region],MATCH(Sales[[#This Row],[store_no]],Stores[store_no],0))</f>
        <v>1</v>
      </c>
      <c r="F1366" t="str">
        <f>INDEX(Stores[storetype],MATCH(Sales[[#This Row],[store_no]],Stores[store_no],0))</f>
        <v>A</v>
      </c>
      <c r="G1366" t="str">
        <f>INDEX(Stores[location_city],MATCH(Sales[[#This Row],[store_no]],Stores[store_no],0))</f>
        <v>Cincinnati</v>
      </c>
      <c r="H1366" t="str">
        <f>INDEX(Stores[location_state],MATCH(Sales[[#This Row],[store_no]],Stores[store_no],0))</f>
        <v>Ohio</v>
      </c>
      <c r="I1366">
        <f>INDEX(Stores[sqft],MATCH(Sales[[#This Row],[store_no]],Stores[store_no],0))</f>
        <v>127800</v>
      </c>
      <c r="J1366" s="4" t="str">
        <f>INDEX(Departments[dept_name],MATCH(Sales[[#This Row],[dept_no]],Departments[dept_no],0))</f>
        <v>Jewelery</v>
      </c>
      <c r="K1366" s="4" t="str">
        <f>CONCATENATE(Sales[[#This Row],[region]],Sales[[#This Row],[storetype]])</f>
        <v>1A</v>
      </c>
      <c r="L1366" s="4">
        <f>INDEX(RegionStoreCount[Store Count],MATCH(Sales[[#This Row],[RegionStoretype]],RegionStoreCount[Region/Type],0))</f>
        <v>5</v>
      </c>
      <c r="M1366" s="4">
        <f>AND(Sales[[#This Row],[date]]&lt;=TY_YTDMax,Sales[[#This Row],[date]]&gt;=TY_YTDMin)*Sales[[#This Row],[sales]]</f>
        <v>0</v>
      </c>
      <c r="N1366" s="4">
        <f>AND(Sales[[#This Row],[date]]&lt;=LY_YTDMax,Sales[[#This Row],[date]]&gt;=LY_YTDMin)*Sales[[#This Row],[sales]]</f>
        <v>52195.961599999995</v>
      </c>
      <c r="O1366" s="4">
        <f>AND(Sales[[#This Row],[date]]&gt;=YoY_Min,Sales[[#This Row],[date]]&lt;=TY_YTDMax)*(Sales[[#This Row],[sales]]/Sales[[#This Row],[sqft]])</f>
        <v>0</v>
      </c>
      <c r="P1366" s="4">
        <f>SUMIF(Sales[RegionStoretype],Sales[[#This Row],[RegionStoretype]],Sales[YoY_SSF])/Sales[[#This Row],[Region_TypeCount]]</f>
        <v>59.469551530910678</v>
      </c>
    </row>
    <row r="1367" spans="1:16" x14ac:dyDescent="0.25">
      <c r="A1367" s="1">
        <v>42797</v>
      </c>
      <c r="B1367">
        <v>4</v>
      </c>
      <c r="C1367">
        <v>17</v>
      </c>
      <c r="D1367">
        <v>99205.058900000004</v>
      </c>
      <c r="E1367">
        <f>INDEX(Stores[region],MATCH(Sales[[#This Row],[store_no]],Stores[store_no],0))</f>
        <v>1</v>
      </c>
      <c r="F1367" t="str">
        <f>INDEX(Stores[storetype],MATCH(Sales[[#This Row],[store_no]],Stores[store_no],0))</f>
        <v>A</v>
      </c>
      <c r="G1367" t="str">
        <f>INDEX(Stores[location_city],MATCH(Sales[[#This Row],[store_no]],Stores[store_no],0))</f>
        <v>Cincinnati</v>
      </c>
      <c r="H1367" t="str">
        <f>INDEX(Stores[location_state],MATCH(Sales[[#This Row],[store_no]],Stores[store_no],0))</f>
        <v>Ohio</v>
      </c>
      <c r="I1367">
        <f>INDEX(Stores[sqft],MATCH(Sales[[#This Row],[store_no]],Stores[store_no],0))</f>
        <v>127800</v>
      </c>
      <c r="J1367" s="4" t="str">
        <f>INDEX(Departments[dept_name],MATCH(Sales[[#This Row],[dept_no]],Departments[dept_no],0))</f>
        <v>Shoes</v>
      </c>
      <c r="K1367" s="4" t="str">
        <f>CONCATENATE(Sales[[#This Row],[region]],Sales[[#This Row],[storetype]])</f>
        <v>1A</v>
      </c>
      <c r="L1367" s="4">
        <f>INDEX(RegionStoreCount[Store Count],MATCH(Sales[[#This Row],[RegionStoretype]],RegionStoreCount[Region/Type],0))</f>
        <v>5</v>
      </c>
      <c r="M1367" s="4">
        <f>AND(Sales[[#This Row],[date]]&lt;=TY_YTDMax,Sales[[#This Row],[date]]&gt;=TY_YTDMin)*Sales[[#This Row],[sales]]</f>
        <v>0</v>
      </c>
      <c r="N1367" s="4">
        <f>AND(Sales[[#This Row],[date]]&lt;=LY_YTDMax,Sales[[#This Row],[date]]&gt;=LY_YTDMin)*Sales[[#This Row],[sales]]</f>
        <v>99205.058900000004</v>
      </c>
      <c r="O1367" s="4">
        <f>AND(Sales[[#This Row],[date]]&gt;=YoY_Min,Sales[[#This Row],[date]]&lt;=TY_YTDMax)*(Sales[[#This Row],[sales]]/Sales[[#This Row],[sqft]])</f>
        <v>0</v>
      </c>
      <c r="P1367" s="4">
        <f>SUMIF(Sales[RegionStoretype],Sales[[#This Row],[RegionStoretype]],Sales[YoY_SSF])/Sales[[#This Row],[Region_TypeCount]]</f>
        <v>59.469551530910678</v>
      </c>
    </row>
    <row r="1368" spans="1:16" x14ac:dyDescent="0.25">
      <c r="A1368" s="1">
        <v>42797</v>
      </c>
      <c r="B1368">
        <v>5</v>
      </c>
      <c r="C1368">
        <v>4</v>
      </c>
      <c r="D1368">
        <v>15163.429700000001</v>
      </c>
      <c r="E1368">
        <f>INDEX(Stores[region],MATCH(Sales[[#This Row],[store_no]],Stores[store_no],0))</f>
        <v>1</v>
      </c>
      <c r="F1368" t="str">
        <f>INDEX(Stores[storetype],MATCH(Sales[[#This Row],[store_no]],Stores[store_no],0))</f>
        <v>B</v>
      </c>
      <c r="G1368" t="str">
        <f>INDEX(Stores[location_city],MATCH(Sales[[#This Row],[store_no]],Stores[store_no],0))</f>
        <v>Bloomington</v>
      </c>
      <c r="H1368" t="str">
        <f>INDEX(Stores[location_state],MATCH(Sales[[#This Row],[store_no]],Stores[store_no],0))</f>
        <v>Indiana</v>
      </c>
      <c r="I1368">
        <f>INDEX(Stores[sqft],MATCH(Sales[[#This Row],[store_no]],Stores[store_no],0))</f>
        <v>114500</v>
      </c>
      <c r="J1368" s="4" t="str">
        <f>INDEX(Departments[dept_name],MATCH(Sales[[#This Row],[dept_no]],Departments[dept_no],0))</f>
        <v>Books</v>
      </c>
      <c r="K1368" s="4" t="str">
        <f>CONCATENATE(Sales[[#This Row],[region]],Sales[[#This Row],[storetype]])</f>
        <v>1B</v>
      </c>
      <c r="L1368" s="4">
        <f>INDEX(RegionStoreCount[Store Count],MATCH(Sales[[#This Row],[RegionStoretype]],RegionStoreCount[Region/Type],0))</f>
        <v>5</v>
      </c>
      <c r="M1368" s="4">
        <f>AND(Sales[[#This Row],[date]]&lt;=TY_YTDMax,Sales[[#This Row],[date]]&gt;=TY_YTDMin)*Sales[[#This Row],[sales]]</f>
        <v>0</v>
      </c>
      <c r="N1368" s="4">
        <f>AND(Sales[[#This Row],[date]]&lt;=LY_YTDMax,Sales[[#This Row],[date]]&gt;=LY_YTDMin)*Sales[[#This Row],[sales]]</f>
        <v>15163.429700000001</v>
      </c>
      <c r="O1368" s="4">
        <f>AND(Sales[[#This Row],[date]]&gt;=YoY_Min,Sales[[#This Row],[date]]&lt;=TY_YTDMax)*(Sales[[#This Row],[sales]]/Sales[[#This Row],[sqft]])</f>
        <v>0</v>
      </c>
      <c r="P1368" s="4">
        <f>SUMIF(Sales[RegionStoretype],Sales[[#This Row],[RegionStoretype]],Sales[YoY_SSF])/Sales[[#This Row],[Region_TypeCount]]</f>
        <v>68.518982968140051</v>
      </c>
    </row>
    <row r="1369" spans="1:16" x14ac:dyDescent="0.25">
      <c r="A1369" s="1">
        <v>42797</v>
      </c>
      <c r="B1369">
        <v>5</v>
      </c>
      <c r="C1369">
        <v>6</v>
      </c>
      <c r="D1369">
        <v>17801.4977</v>
      </c>
      <c r="E1369">
        <f>INDEX(Stores[region],MATCH(Sales[[#This Row],[store_no]],Stores[store_no],0))</f>
        <v>1</v>
      </c>
      <c r="F1369" t="str">
        <f>INDEX(Stores[storetype],MATCH(Sales[[#This Row],[store_no]],Stores[store_no],0))</f>
        <v>B</v>
      </c>
      <c r="G1369" t="str">
        <f>INDEX(Stores[location_city],MATCH(Sales[[#This Row],[store_no]],Stores[store_no],0))</f>
        <v>Bloomington</v>
      </c>
      <c r="H1369" t="str">
        <f>INDEX(Stores[location_state],MATCH(Sales[[#This Row],[store_no]],Stores[store_no],0))</f>
        <v>Indiana</v>
      </c>
      <c r="I1369">
        <f>INDEX(Stores[sqft],MATCH(Sales[[#This Row],[store_no]],Stores[store_no],0))</f>
        <v>114500</v>
      </c>
      <c r="J1369" s="4" t="str">
        <f>INDEX(Departments[dept_name],MATCH(Sales[[#This Row],[dept_no]],Departments[dept_no],0))</f>
        <v>Computers</v>
      </c>
      <c r="K1369" s="4" t="str">
        <f>CONCATENATE(Sales[[#This Row],[region]],Sales[[#This Row],[storetype]])</f>
        <v>1B</v>
      </c>
      <c r="L1369" s="4">
        <f>INDEX(RegionStoreCount[Store Count],MATCH(Sales[[#This Row],[RegionStoretype]],RegionStoreCount[Region/Type],0))</f>
        <v>5</v>
      </c>
      <c r="M1369" s="4">
        <f>AND(Sales[[#This Row],[date]]&lt;=TY_YTDMax,Sales[[#This Row],[date]]&gt;=TY_YTDMin)*Sales[[#This Row],[sales]]</f>
        <v>0</v>
      </c>
      <c r="N1369" s="4">
        <f>AND(Sales[[#This Row],[date]]&lt;=LY_YTDMax,Sales[[#This Row],[date]]&gt;=LY_YTDMin)*Sales[[#This Row],[sales]]</f>
        <v>17801.4977</v>
      </c>
      <c r="O1369" s="4">
        <f>AND(Sales[[#This Row],[date]]&gt;=YoY_Min,Sales[[#This Row],[date]]&lt;=TY_YTDMax)*(Sales[[#This Row],[sales]]/Sales[[#This Row],[sqft]])</f>
        <v>0</v>
      </c>
      <c r="P1369" s="4">
        <f>SUMIF(Sales[RegionStoretype],Sales[[#This Row],[RegionStoretype]],Sales[YoY_SSF])/Sales[[#This Row],[Region_TypeCount]]</f>
        <v>68.518982968140051</v>
      </c>
    </row>
    <row r="1370" spans="1:16" x14ac:dyDescent="0.25">
      <c r="A1370" s="1">
        <v>42797</v>
      </c>
      <c r="B1370">
        <v>6</v>
      </c>
      <c r="C1370">
        <v>5</v>
      </c>
      <c r="D1370">
        <v>159869.8192</v>
      </c>
      <c r="E1370">
        <f>INDEX(Stores[region],MATCH(Sales[[#This Row],[store_no]],Stores[store_no],0))</f>
        <v>3</v>
      </c>
      <c r="F1370" t="str">
        <f>INDEX(Stores[storetype],MATCH(Sales[[#This Row],[store_no]],Stores[store_no],0))</f>
        <v>A</v>
      </c>
      <c r="G1370" t="str">
        <f>INDEX(Stores[location_city],MATCH(Sales[[#This Row],[store_no]],Stores[store_no],0))</f>
        <v>Green Bay</v>
      </c>
      <c r="H1370" t="str">
        <f>INDEX(Stores[location_state],MATCH(Sales[[#This Row],[store_no]],Stores[store_no],0))</f>
        <v>Wisconsin</v>
      </c>
      <c r="I1370">
        <f>INDEX(Stores[sqft],MATCH(Sales[[#This Row],[store_no]],Stores[store_no],0))</f>
        <v>138800</v>
      </c>
      <c r="J1370" s="4" t="str">
        <f>INDEX(Departments[dept_name],MATCH(Sales[[#This Row],[dept_no]],Departments[dept_no],0))</f>
        <v>Clothing</v>
      </c>
      <c r="K1370" s="4" t="str">
        <f>CONCATENATE(Sales[[#This Row],[region]],Sales[[#This Row],[storetype]])</f>
        <v>3A</v>
      </c>
      <c r="L1370" s="4">
        <f>INDEX(RegionStoreCount[Store Count],MATCH(Sales[[#This Row],[RegionStoretype]],RegionStoreCount[Region/Type],0))</f>
        <v>9</v>
      </c>
      <c r="M1370" s="4">
        <f>AND(Sales[[#This Row],[date]]&lt;=TY_YTDMax,Sales[[#This Row],[date]]&gt;=TY_YTDMin)*Sales[[#This Row],[sales]]</f>
        <v>0</v>
      </c>
      <c r="N1370" s="4">
        <f>AND(Sales[[#This Row],[date]]&lt;=LY_YTDMax,Sales[[#This Row],[date]]&gt;=LY_YTDMin)*Sales[[#This Row],[sales]]</f>
        <v>159869.8192</v>
      </c>
      <c r="O1370" s="4">
        <f>AND(Sales[[#This Row],[date]]&gt;=YoY_Min,Sales[[#This Row],[date]]&lt;=TY_YTDMax)*(Sales[[#This Row],[sales]]/Sales[[#This Row],[sqft]])</f>
        <v>0</v>
      </c>
      <c r="P1370" s="4">
        <f>SUMIF(Sales[RegionStoretype],Sales[[#This Row],[RegionStoretype]],Sales[YoY_SSF])/Sales[[#This Row],[Region_TypeCount]]</f>
        <v>53.603836561720975</v>
      </c>
    </row>
    <row r="1371" spans="1:16" x14ac:dyDescent="0.25">
      <c r="A1371" s="1">
        <v>42797</v>
      </c>
      <c r="B1371">
        <v>6</v>
      </c>
      <c r="C1371">
        <v>6</v>
      </c>
      <c r="D1371">
        <v>25509.908100000001</v>
      </c>
      <c r="E1371">
        <f>INDEX(Stores[region],MATCH(Sales[[#This Row],[store_no]],Stores[store_no],0))</f>
        <v>3</v>
      </c>
      <c r="F1371" t="str">
        <f>INDEX(Stores[storetype],MATCH(Sales[[#This Row],[store_no]],Stores[store_no],0))</f>
        <v>A</v>
      </c>
      <c r="G1371" t="str">
        <f>INDEX(Stores[location_city],MATCH(Sales[[#This Row],[store_no]],Stores[store_no],0))</f>
        <v>Green Bay</v>
      </c>
      <c r="H1371" t="str">
        <f>INDEX(Stores[location_state],MATCH(Sales[[#This Row],[store_no]],Stores[store_no],0))</f>
        <v>Wisconsin</v>
      </c>
      <c r="I1371">
        <f>INDEX(Stores[sqft],MATCH(Sales[[#This Row],[store_no]],Stores[store_no],0))</f>
        <v>138800</v>
      </c>
      <c r="J1371" s="4" t="str">
        <f>INDEX(Departments[dept_name],MATCH(Sales[[#This Row],[dept_no]],Departments[dept_no],0))</f>
        <v>Computers</v>
      </c>
      <c r="K1371" s="4" t="str">
        <f>CONCATENATE(Sales[[#This Row],[region]],Sales[[#This Row],[storetype]])</f>
        <v>3A</v>
      </c>
      <c r="L1371" s="4">
        <f>INDEX(RegionStoreCount[Store Count],MATCH(Sales[[#This Row],[RegionStoretype]],RegionStoreCount[Region/Type],0))</f>
        <v>9</v>
      </c>
      <c r="M1371" s="4">
        <f>AND(Sales[[#This Row],[date]]&lt;=TY_YTDMax,Sales[[#This Row],[date]]&gt;=TY_YTDMin)*Sales[[#This Row],[sales]]</f>
        <v>0</v>
      </c>
      <c r="N1371" s="4">
        <f>AND(Sales[[#This Row],[date]]&lt;=LY_YTDMax,Sales[[#This Row],[date]]&gt;=LY_YTDMin)*Sales[[#This Row],[sales]]</f>
        <v>25509.908100000001</v>
      </c>
      <c r="O1371" s="4">
        <f>AND(Sales[[#This Row],[date]]&gt;=YoY_Min,Sales[[#This Row],[date]]&lt;=TY_YTDMax)*(Sales[[#This Row],[sales]]/Sales[[#This Row],[sqft]])</f>
        <v>0</v>
      </c>
      <c r="P1371" s="4">
        <f>SUMIF(Sales[RegionStoretype],Sales[[#This Row],[RegionStoretype]],Sales[YoY_SSF])/Sales[[#This Row],[Region_TypeCount]]</f>
        <v>53.603836561720975</v>
      </c>
    </row>
    <row r="1372" spans="1:16" x14ac:dyDescent="0.25">
      <c r="A1372" s="1">
        <v>42797</v>
      </c>
      <c r="B1372">
        <v>6</v>
      </c>
      <c r="C1372">
        <v>14</v>
      </c>
      <c r="D1372">
        <v>82189.435499999992</v>
      </c>
      <c r="E1372">
        <f>INDEX(Stores[region],MATCH(Sales[[#This Row],[store_no]],Stores[store_no],0))</f>
        <v>3</v>
      </c>
      <c r="F1372" t="str">
        <f>INDEX(Stores[storetype],MATCH(Sales[[#This Row],[store_no]],Stores[store_no],0))</f>
        <v>A</v>
      </c>
      <c r="G1372" t="str">
        <f>INDEX(Stores[location_city],MATCH(Sales[[#This Row],[store_no]],Stores[store_no],0))</f>
        <v>Green Bay</v>
      </c>
      <c r="H1372" t="str">
        <f>INDEX(Stores[location_state],MATCH(Sales[[#This Row],[store_no]],Stores[store_no],0))</f>
        <v>Wisconsin</v>
      </c>
      <c r="I1372">
        <f>INDEX(Stores[sqft],MATCH(Sales[[#This Row],[store_no]],Stores[store_no],0))</f>
        <v>138800</v>
      </c>
      <c r="J1372" s="4" t="str">
        <f>INDEX(Departments[dept_name],MATCH(Sales[[#This Row],[dept_no]],Departments[dept_no],0))</f>
        <v>Movies</v>
      </c>
      <c r="K1372" s="4" t="str">
        <f>CONCATENATE(Sales[[#This Row],[region]],Sales[[#This Row],[storetype]])</f>
        <v>3A</v>
      </c>
      <c r="L1372" s="4">
        <f>INDEX(RegionStoreCount[Store Count],MATCH(Sales[[#This Row],[RegionStoretype]],RegionStoreCount[Region/Type],0))</f>
        <v>9</v>
      </c>
      <c r="M1372" s="4">
        <f>AND(Sales[[#This Row],[date]]&lt;=TY_YTDMax,Sales[[#This Row],[date]]&gt;=TY_YTDMin)*Sales[[#This Row],[sales]]</f>
        <v>0</v>
      </c>
      <c r="N1372" s="4">
        <f>AND(Sales[[#This Row],[date]]&lt;=LY_YTDMax,Sales[[#This Row],[date]]&gt;=LY_YTDMin)*Sales[[#This Row],[sales]]</f>
        <v>82189.435499999992</v>
      </c>
      <c r="O1372" s="4">
        <f>AND(Sales[[#This Row],[date]]&gt;=YoY_Min,Sales[[#This Row],[date]]&lt;=TY_YTDMax)*(Sales[[#This Row],[sales]]/Sales[[#This Row],[sqft]])</f>
        <v>0</v>
      </c>
      <c r="P1372" s="4">
        <f>SUMIF(Sales[RegionStoretype],Sales[[#This Row],[RegionStoretype]],Sales[YoY_SSF])/Sales[[#This Row],[Region_TypeCount]]</f>
        <v>53.603836561720975</v>
      </c>
    </row>
    <row r="1373" spans="1:16" x14ac:dyDescent="0.25">
      <c r="A1373" s="1">
        <v>42797</v>
      </c>
      <c r="B1373">
        <v>6</v>
      </c>
      <c r="C1373">
        <v>16</v>
      </c>
      <c r="D1373">
        <v>19148.6659</v>
      </c>
      <c r="E1373">
        <f>INDEX(Stores[region],MATCH(Sales[[#This Row],[store_no]],Stores[store_no],0))</f>
        <v>3</v>
      </c>
      <c r="F1373" t="str">
        <f>INDEX(Stores[storetype],MATCH(Sales[[#This Row],[store_no]],Stores[store_no],0))</f>
        <v>A</v>
      </c>
      <c r="G1373" t="str">
        <f>INDEX(Stores[location_city],MATCH(Sales[[#This Row],[store_no]],Stores[store_no],0))</f>
        <v>Green Bay</v>
      </c>
      <c r="H1373" t="str">
        <f>INDEX(Stores[location_state],MATCH(Sales[[#This Row],[store_no]],Stores[store_no],0))</f>
        <v>Wisconsin</v>
      </c>
      <c r="I1373">
        <f>INDEX(Stores[sqft],MATCH(Sales[[#This Row],[store_no]],Stores[store_no],0))</f>
        <v>138800</v>
      </c>
      <c r="J1373" s="4" t="str">
        <f>INDEX(Departments[dept_name],MATCH(Sales[[#This Row],[dept_no]],Departments[dept_no],0))</f>
        <v>Outdoors</v>
      </c>
      <c r="K1373" s="4" t="str">
        <f>CONCATENATE(Sales[[#This Row],[region]],Sales[[#This Row],[storetype]])</f>
        <v>3A</v>
      </c>
      <c r="L1373" s="4">
        <f>INDEX(RegionStoreCount[Store Count],MATCH(Sales[[#This Row],[RegionStoretype]],RegionStoreCount[Region/Type],0))</f>
        <v>9</v>
      </c>
      <c r="M1373" s="4">
        <f>AND(Sales[[#This Row],[date]]&lt;=TY_YTDMax,Sales[[#This Row],[date]]&gt;=TY_YTDMin)*Sales[[#This Row],[sales]]</f>
        <v>0</v>
      </c>
      <c r="N1373" s="4">
        <f>AND(Sales[[#This Row],[date]]&lt;=LY_YTDMax,Sales[[#This Row],[date]]&gt;=LY_YTDMin)*Sales[[#This Row],[sales]]</f>
        <v>19148.6659</v>
      </c>
      <c r="O1373" s="4">
        <f>AND(Sales[[#This Row],[date]]&gt;=YoY_Min,Sales[[#This Row],[date]]&lt;=TY_YTDMax)*(Sales[[#This Row],[sales]]/Sales[[#This Row],[sqft]])</f>
        <v>0</v>
      </c>
      <c r="P1373" s="4">
        <f>SUMIF(Sales[RegionStoretype],Sales[[#This Row],[RegionStoretype]],Sales[YoY_SSF])/Sales[[#This Row],[Region_TypeCount]]</f>
        <v>53.603836561720975</v>
      </c>
    </row>
    <row r="1374" spans="1:16" x14ac:dyDescent="0.25">
      <c r="A1374" s="1">
        <v>42797</v>
      </c>
      <c r="B1374">
        <v>6</v>
      </c>
      <c r="C1374">
        <v>19</v>
      </c>
      <c r="D1374">
        <v>47366.837100000004</v>
      </c>
      <c r="E1374">
        <f>INDEX(Stores[region],MATCH(Sales[[#This Row],[store_no]],Stores[store_no],0))</f>
        <v>3</v>
      </c>
      <c r="F1374" t="str">
        <f>INDEX(Stores[storetype],MATCH(Sales[[#This Row],[store_no]],Stores[store_no],0))</f>
        <v>A</v>
      </c>
      <c r="G1374" t="str">
        <f>INDEX(Stores[location_city],MATCH(Sales[[#This Row],[store_no]],Stores[store_no],0))</f>
        <v>Green Bay</v>
      </c>
      <c r="H1374" t="str">
        <f>INDEX(Stores[location_state],MATCH(Sales[[#This Row],[store_no]],Stores[store_no],0))</f>
        <v>Wisconsin</v>
      </c>
      <c r="I1374">
        <f>INDEX(Stores[sqft],MATCH(Sales[[#This Row],[store_no]],Stores[store_no],0))</f>
        <v>138800</v>
      </c>
      <c r="J1374" s="4" t="str">
        <f>INDEX(Departments[dept_name],MATCH(Sales[[#This Row],[dept_no]],Departments[dept_no],0))</f>
        <v>Tools</v>
      </c>
      <c r="K1374" s="4" t="str">
        <f>CONCATENATE(Sales[[#This Row],[region]],Sales[[#This Row],[storetype]])</f>
        <v>3A</v>
      </c>
      <c r="L1374" s="4">
        <f>INDEX(RegionStoreCount[Store Count],MATCH(Sales[[#This Row],[RegionStoretype]],RegionStoreCount[Region/Type],0))</f>
        <v>9</v>
      </c>
      <c r="M1374" s="4">
        <f>AND(Sales[[#This Row],[date]]&lt;=TY_YTDMax,Sales[[#This Row],[date]]&gt;=TY_YTDMin)*Sales[[#This Row],[sales]]</f>
        <v>0</v>
      </c>
      <c r="N1374" s="4">
        <f>AND(Sales[[#This Row],[date]]&lt;=LY_YTDMax,Sales[[#This Row],[date]]&gt;=LY_YTDMin)*Sales[[#This Row],[sales]]</f>
        <v>47366.837100000004</v>
      </c>
      <c r="O1374" s="4">
        <f>AND(Sales[[#This Row],[date]]&gt;=YoY_Min,Sales[[#This Row],[date]]&lt;=TY_YTDMax)*(Sales[[#This Row],[sales]]/Sales[[#This Row],[sqft]])</f>
        <v>0</v>
      </c>
      <c r="P1374" s="4">
        <f>SUMIF(Sales[RegionStoretype],Sales[[#This Row],[RegionStoretype]],Sales[YoY_SSF])/Sales[[#This Row],[Region_TypeCount]]</f>
        <v>53.603836561720975</v>
      </c>
    </row>
    <row r="1375" spans="1:16" x14ac:dyDescent="0.25">
      <c r="A1375" s="1">
        <v>42797</v>
      </c>
      <c r="B1375">
        <v>7</v>
      </c>
      <c r="C1375">
        <v>8</v>
      </c>
      <c r="D1375">
        <v>9195.7921999999999</v>
      </c>
      <c r="E1375">
        <f>INDEX(Stores[region],MATCH(Sales[[#This Row],[store_no]],Stores[store_no],0))</f>
        <v>2</v>
      </c>
      <c r="F1375" t="str">
        <f>INDEX(Stores[storetype],MATCH(Sales[[#This Row],[store_no]],Stores[store_no],0))</f>
        <v>B</v>
      </c>
      <c r="G1375" t="str">
        <f>INDEX(Stores[location_city],MATCH(Sales[[#This Row],[store_no]],Stores[store_no],0))</f>
        <v>Rockford</v>
      </c>
      <c r="H1375" t="str">
        <f>INDEX(Stores[location_state],MATCH(Sales[[#This Row],[store_no]],Stores[store_no],0))</f>
        <v>Illinois</v>
      </c>
      <c r="I1375">
        <f>INDEX(Stores[sqft],MATCH(Sales[[#This Row],[store_no]],Stores[store_no],0))</f>
        <v>127100</v>
      </c>
      <c r="J1375" s="4" t="str">
        <f>INDEX(Departments[dept_name],MATCH(Sales[[#This Row],[dept_no]],Departments[dept_no],0))</f>
        <v>Games</v>
      </c>
      <c r="K1375" s="4" t="str">
        <f>CONCATENATE(Sales[[#This Row],[region]],Sales[[#This Row],[storetype]])</f>
        <v>2B</v>
      </c>
      <c r="L1375" s="4">
        <f>INDEX(RegionStoreCount[Store Count],MATCH(Sales[[#This Row],[RegionStoretype]],RegionStoreCount[Region/Type],0))</f>
        <v>6</v>
      </c>
      <c r="M1375" s="4">
        <f>AND(Sales[[#This Row],[date]]&lt;=TY_YTDMax,Sales[[#This Row],[date]]&gt;=TY_YTDMin)*Sales[[#This Row],[sales]]</f>
        <v>0</v>
      </c>
      <c r="N1375" s="4">
        <f>AND(Sales[[#This Row],[date]]&lt;=LY_YTDMax,Sales[[#This Row],[date]]&gt;=LY_YTDMin)*Sales[[#This Row],[sales]]</f>
        <v>9195.7921999999999</v>
      </c>
      <c r="O1375" s="4">
        <f>AND(Sales[[#This Row],[date]]&gt;=YoY_Min,Sales[[#This Row],[date]]&lt;=TY_YTDMax)*(Sales[[#This Row],[sales]]/Sales[[#This Row],[sqft]])</f>
        <v>0</v>
      </c>
      <c r="P1375" s="4">
        <f>SUMIF(Sales[RegionStoretype],Sales[[#This Row],[RegionStoretype]],Sales[YoY_SSF])/Sales[[#This Row],[Region_TypeCount]]</f>
        <v>58.393757732919049</v>
      </c>
    </row>
    <row r="1376" spans="1:16" x14ac:dyDescent="0.25">
      <c r="A1376" s="1">
        <v>42797</v>
      </c>
      <c r="B1376">
        <v>7</v>
      </c>
      <c r="C1376">
        <v>15</v>
      </c>
      <c r="D1376">
        <v>89.483000000000018</v>
      </c>
      <c r="E1376">
        <f>INDEX(Stores[region],MATCH(Sales[[#This Row],[store_no]],Stores[store_no],0))</f>
        <v>2</v>
      </c>
      <c r="F1376" t="str">
        <f>INDEX(Stores[storetype],MATCH(Sales[[#This Row],[store_no]],Stores[store_no],0))</f>
        <v>B</v>
      </c>
      <c r="G1376" t="str">
        <f>INDEX(Stores[location_city],MATCH(Sales[[#This Row],[store_no]],Stores[store_no],0))</f>
        <v>Rockford</v>
      </c>
      <c r="H1376" t="str">
        <f>INDEX(Stores[location_state],MATCH(Sales[[#This Row],[store_no]],Stores[store_no],0))</f>
        <v>Illinois</v>
      </c>
      <c r="I1376">
        <f>INDEX(Stores[sqft],MATCH(Sales[[#This Row],[store_no]],Stores[store_no],0))</f>
        <v>127100</v>
      </c>
      <c r="J1376" s="4" t="str">
        <f>INDEX(Departments[dept_name],MATCH(Sales[[#This Row],[dept_no]],Departments[dept_no],0))</f>
        <v>Music</v>
      </c>
      <c r="K1376" s="4" t="str">
        <f>CONCATENATE(Sales[[#This Row],[region]],Sales[[#This Row],[storetype]])</f>
        <v>2B</v>
      </c>
      <c r="L1376" s="4">
        <f>INDEX(RegionStoreCount[Store Count],MATCH(Sales[[#This Row],[RegionStoretype]],RegionStoreCount[Region/Type],0))</f>
        <v>6</v>
      </c>
      <c r="M1376" s="4">
        <f>AND(Sales[[#This Row],[date]]&lt;=TY_YTDMax,Sales[[#This Row],[date]]&gt;=TY_YTDMin)*Sales[[#This Row],[sales]]</f>
        <v>0</v>
      </c>
      <c r="N1376" s="4">
        <f>AND(Sales[[#This Row],[date]]&lt;=LY_YTDMax,Sales[[#This Row],[date]]&gt;=LY_YTDMin)*Sales[[#This Row],[sales]]</f>
        <v>89.483000000000018</v>
      </c>
      <c r="O1376" s="4">
        <f>AND(Sales[[#This Row],[date]]&gt;=YoY_Min,Sales[[#This Row],[date]]&lt;=TY_YTDMax)*(Sales[[#This Row],[sales]]/Sales[[#This Row],[sqft]])</f>
        <v>0</v>
      </c>
      <c r="P1376" s="4">
        <f>SUMIF(Sales[RegionStoretype],Sales[[#This Row],[RegionStoretype]],Sales[YoY_SSF])/Sales[[#This Row],[Region_TypeCount]]</f>
        <v>58.393757732919049</v>
      </c>
    </row>
    <row r="1377" spans="1:16" x14ac:dyDescent="0.25">
      <c r="A1377" s="1">
        <v>42797</v>
      </c>
      <c r="B1377">
        <v>8</v>
      </c>
      <c r="C1377">
        <v>1</v>
      </c>
      <c r="D1377">
        <v>61809.060100000002</v>
      </c>
      <c r="E1377">
        <f>INDEX(Stores[region],MATCH(Sales[[#This Row],[store_no]],Stores[store_no],0))</f>
        <v>3</v>
      </c>
      <c r="F1377" t="str">
        <f>INDEX(Stores[storetype],MATCH(Sales[[#This Row],[store_no]],Stores[store_no],0))</f>
        <v>A</v>
      </c>
      <c r="G1377" t="str">
        <f>INDEX(Stores[location_city],MATCH(Sales[[#This Row],[store_no]],Stores[store_no],0))</f>
        <v>Saint Louis</v>
      </c>
      <c r="H1377" t="str">
        <f>INDEX(Stores[location_state],MATCH(Sales[[#This Row],[store_no]],Stores[store_no],0))</f>
        <v>Missouri</v>
      </c>
      <c r="I1377">
        <f>INDEX(Stores[sqft],MATCH(Sales[[#This Row],[store_no]],Stores[store_no],0))</f>
        <v>198900</v>
      </c>
      <c r="J1377" s="4" t="str">
        <f>INDEX(Departments[dept_name],MATCH(Sales[[#This Row],[dept_no]],Departments[dept_no],0))</f>
        <v>Automotive</v>
      </c>
      <c r="K1377" s="4" t="str">
        <f>CONCATENATE(Sales[[#This Row],[region]],Sales[[#This Row],[storetype]])</f>
        <v>3A</v>
      </c>
      <c r="L1377" s="4">
        <f>INDEX(RegionStoreCount[Store Count],MATCH(Sales[[#This Row],[RegionStoretype]],RegionStoreCount[Region/Type],0))</f>
        <v>9</v>
      </c>
      <c r="M1377" s="4">
        <f>AND(Sales[[#This Row],[date]]&lt;=TY_YTDMax,Sales[[#This Row],[date]]&gt;=TY_YTDMin)*Sales[[#This Row],[sales]]</f>
        <v>0</v>
      </c>
      <c r="N1377" s="4">
        <f>AND(Sales[[#This Row],[date]]&lt;=LY_YTDMax,Sales[[#This Row],[date]]&gt;=LY_YTDMin)*Sales[[#This Row],[sales]]</f>
        <v>61809.060100000002</v>
      </c>
      <c r="O1377" s="4">
        <f>AND(Sales[[#This Row],[date]]&gt;=YoY_Min,Sales[[#This Row],[date]]&lt;=TY_YTDMax)*(Sales[[#This Row],[sales]]/Sales[[#This Row],[sqft]])</f>
        <v>0</v>
      </c>
      <c r="P1377" s="4">
        <f>SUMIF(Sales[RegionStoretype],Sales[[#This Row],[RegionStoretype]],Sales[YoY_SSF])/Sales[[#This Row],[Region_TypeCount]]</f>
        <v>53.603836561720975</v>
      </c>
    </row>
    <row r="1378" spans="1:16" x14ac:dyDescent="0.25">
      <c r="A1378" s="1">
        <v>42797</v>
      </c>
      <c r="B1378">
        <v>8</v>
      </c>
      <c r="C1378">
        <v>6</v>
      </c>
      <c r="D1378">
        <v>79205.613499999992</v>
      </c>
      <c r="E1378">
        <f>INDEX(Stores[region],MATCH(Sales[[#This Row],[store_no]],Stores[store_no],0))</f>
        <v>3</v>
      </c>
      <c r="F1378" t="str">
        <f>INDEX(Stores[storetype],MATCH(Sales[[#This Row],[store_no]],Stores[store_no],0))</f>
        <v>A</v>
      </c>
      <c r="G1378" t="str">
        <f>INDEX(Stores[location_city],MATCH(Sales[[#This Row],[store_no]],Stores[store_no],0))</f>
        <v>Saint Louis</v>
      </c>
      <c r="H1378" t="str">
        <f>INDEX(Stores[location_state],MATCH(Sales[[#This Row],[store_no]],Stores[store_no],0))</f>
        <v>Missouri</v>
      </c>
      <c r="I1378">
        <f>INDEX(Stores[sqft],MATCH(Sales[[#This Row],[store_no]],Stores[store_no],0))</f>
        <v>198900</v>
      </c>
      <c r="J1378" s="4" t="str">
        <f>INDEX(Departments[dept_name],MATCH(Sales[[#This Row],[dept_no]],Departments[dept_no],0))</f>
        <v>Computers</v>
      </c>
      <c r="K1378" s="4" t="str">
        <f>CONCATENATE(Sales[[#This Row],[region]],Sales[[#This Row],[storetype]])</f>
        <v>3A</v>
      </c>
      <c r="L1378" s="4">
        <f>INDEX(RegionStoreCount[Store Count],MATCH(Sales[[#This Row],[RegionStoretype]],RegionStoreCount[Region/Type],0))</f>
        <v>9</v>
      </c>
      <c r="M1378" s="4">
        <f>AND(Sales[[#This Row],[date]]&lt;=TY_YTDMax,Sales[[#This Row],[date]]&gt;=TY_YTDMin)*Sales[[#This Row],[sales]]</f>
        <v>0</v>
      </c>
      <c r="N1378" s="4">
        <f>AND(Sales[[#This Row],[date]]&lt;=LY_YTDMax,Sales[[#This Row],[date]]&gt;=LY_YTDMin)*Sales[[#This Row],[sales]]</f>
        <v>79205.613499999992</v>
      </c>
      <c r="O1378" s="4">
        <f>AND(Sales[[#This Row],[date]]&gt;=YoY_Min,Sales[[#This Row],[date]]&lt;=TY_YTDMax)*(Sales[[#This Row],[sales]]/Sales[[#This Row],[sqft]])</f>
        <v>0</v>
      </c>
      <c r="P1378" s="4">
        <f>SUMIF(Sales[RegionStoretype],Sales[[#This Row],[RegionStoretype]],Sales[YoY_SSF])/Sales[[#This Row],[Region_TypeCount]]</f>
        <v>53.603836561720975</v>
      </c>
    </row>
    <row r="1379" spans="1:16" x14ac:dyDescent="0.25">
      <c r="A1379" s="1">
        <v>42797</v>
      </c>
      <c r="B1379">
        <v>8</v>
      </c>
      <c r="C1379">
        <v>17</v>
      </c>
      <c r="D1379">
        <v>97484.477599999998</v>
      </c>
      <c r="E1379">
        <f>INDEX(Stores[region],MATCH(Sales[[#This Row],[store_no]],Stores[store_no],0))</f>
        <v>3</v>
      </c>
      <c r="F1379" t="str">
        <f>INDEX(Stores[storetype],MATCH(Sales[[#This Row],[store_no]],Stores[store_no],0))</f>
        <v>A</v>
      </c>
      <c r="G1379" t="str">
        <f>INDEX(Stores[location_city],MATCH(Sales[[#This Row],[store_no]],Stores[store_no],0))</f>
        <v>Saint Louis</v>
      </c>
      <c r="H1379" t="str">
        <f>INDEX(Stores[location_state],MATCH(Sales[[#This Row],[store_no]],Stores[store_no],0))</f>
        <v>Missouri</v>
      </c>
      <c r="I1379">
        <f>INDEX(Stores[sqft],MATCH(Sales[[#This Row],[store_no]],Stores[store_no],0))</f>
        <v>198900</v>
      </c>
      <c r="J1379" s="4" t="str">
        <f>INDEX(Departments[dept_name],MATCH(Sales[[#This Row],[dept_no]],Departments[dept_no],0))</f>
        <v>Shoes</v>
      </c>
      <c r="K1379" s="4" t="str">
        <f>CONCATENATE(Sales[[#This Row],[region]],Sales[[#This Row],[storetype]])</f>
        <v>3A</v>
      </c>
      <c r="L1379" s="4">
        <f>INDEX(RegionStoreCount[Store Count],MATCH(Sales[[#This Row],[RegionStoretype]],RegionStoreCount[Region/Type],0))</f>
        <v>9</v>
      </c>
      <c r="M1379" s="4">
        <f>AND(Sales[[#This Row],[date]]&lt;=TY_YTDMax,Sales[[#This Row],[date]]&gt;=TY_YTDMin)*Sales[[#This Row],[sales]]</f>
        <v>0</v>
      </c>
      <c r="N1379" s="4">
        <f>AND(Sales[[#This Row],[date]]&lt;=LY_YTDMax,Sales[[#This Row],[date]]&gt;=LY_YTDMin)*Sales[[#This Row],[sales]]</f>
        <v>97484.477599999998</v>
      </c>
      <c r="O1379" s="4">
        <f>AND(Sales[[#This Row],[date]]&gt;=YoY_Min,Sales[[#This Row],[date]]&lt;=TY_YTDMax)*(Sales[[#This Row],[sales]]/Sales[[#This Row],[sqft]])</f>
        <v>0</v>
      </c>
      <c r="P1379" s="4">
        <f>SUMIF(Sales[RegionStoretype],Sales[[#This Row],[RegionStoretype]],Sales[YoY_SSF])/Sales[[#This Row],[Region_TypeCount]]</f>
        <v>53.603836561720975</v>
      </c>
    </row>
    <row r="1380" spans="1:16" x14ac:dyDescent="0.25">
      <c r="A1380" s="1">
        <v>42797</v>
      </c>
      <c r="B1380">
        <v>9</v>
      </c>
      <c r="C1380">
        <v>10</v>
      </c>
      <c r="D1380">
        <v>17365.221300000001</v>
      </c>
      <c r="E1380">
        <f>INDEX(Stores[region],MATCH(Sales[[#This Row],[store_no]],Stores[store_no],0))</f>
        <v>1</v>
      </c>
      <c r="F1380" t="str">
        <f>INDEX(Stores[storetype],MATCH(Sales[[#This Row],[store_no]],Stores[store_no],0))</f>
        <v>B</v>
      </c>
      <c r="G1380" t="str">
        <f>INDEX(Stores[location_city],MATCH(Sales[[#This Row],[store_no]],Stores[store_no],0))</f>
        <v>Columbus</v>
      </c>
      <c r="H1380" t="str">
        <f>INDEX(Stores[location_state],MATCH(Sales[[#This Row],[store_no]],Stores[store_no],0))</f>
        <v>Ohio</v>
      </c>
      <c r="I1380">
        <f>INDEX(Stores[sqft],MATCH(Sales[[#This Row],[store_no]],Stores[store_no],0))</f>
        <v>221800</v>
      </c>
      <c r="J1380" s="4" t="str">
        <f>INDEX(Departments[dept_name],MATCH(Sales[[#This Row],[dept_no]],Departments[dept_no],0))</f>
        <v>Health</v>
      </c>
      <c r="K1380" s="4" t="str">
        <f>CONCATENATE(Sales[[#This Row],[region]],Sales[[#This Row],[storetype]])</f>
        <v>1B</v>
      </c>
      <c r="L1380" s="4">
        <f>INDEX(RegionStoreCount[Store Count],MATCH(Sales[[#This Row],[RegionStoretype]],RegionStoreCount[Region/Type],0))</f>
        <v>5</v>
      </c>
      <c r="M1380" s="4">
        <f>AND(Sales[[#This Row],[date]]&lt;=TY_YTDMax,Sales[[#This Row],[date]]&gt;=TY_YTDMin)*Sales[[#This Row],[sales]]</f>
        <v>0</v>
      </c>
      <c r="N1380" s="4">
        <f>AND(Sales[[#This Row],[date]]&lt;=LY_YTDMax,Sales[[#This Row],[date]]&gt;=LY_YTDMin)*Sales[[#This Row],[sales]]</f>
        <v>17365.221300000001</v>
      </c>
      <c r="O1380" s="4">
        <f>AND(Sales[[#This Row],[date]]&gt;=YoY_Min,Sales[[#This Row],[date]]&lt;=TY_YTDMax)*(Sales[[#This Row],[sales]]/Sales[[#This Row],[sqft]])</f>
        <v>0</v>
      </c>
      <c r="P1380" s="4">
        <f>SUMIF(Sales[RegionStoretype],Sales[[#This Row],[RegionStoretype]],Sales[YoY_SSF])/Sales[[#This Row],[Region_TypeCount]]</f>
        <v>68.518982968140051</v>
      </c>
    </row>
    <row r="1381" spans="1:16" x14ac:dyDescent="0.25">
      <c r="A1381" s="1">
        <v>42797</v>
      </c>
      <c r="B1381">
        <v>10</v>
      </c>
      <c r="C1381">
        <v>20</v>
      </c>
      <c r="D1381">
        <v>93883.568200000009</v>
      </c>
      <c r="E1381">
        <f>INDEX(Stores[region],MATCH(Sales[[#This Row],[store_no]],Stores[store_no],0))</f>
        <v>1</v>
      </c>
      <c r="F1381" t="str">
        <f>INDEX(Stores[storetype],MATCH(Sales[[#This Row],[store_no]],Stores[store_no],0))</f>
        <v>B</v>
      </c>
      <c r="G1381" t="str">
        <f>INDEX(Stores[location_city],MATCH(Sales[[#This Row],[store_no]],Stores[store_no],0))</f>
        <v>Traverse City</v>
      </c>
      <c r="H1381" t="str">
        <f>INDEX(Stores[location_state],MATCH(Sales[[#This Row],[store_no]],Stores[store_no],0))</f>
        <v>Michigan</v>
      </c>
      <c r="I1381">
        <f>INDEX(Stores[sqft],MATCH(Sales[[#This Row],[store_no]],Stores[store_no],0))</f>
        <v>158200</v>
      </c>
      <c r="J1381" s="4" t="str">
        <f>INDEX(Departments[dept_name],MATCH(Sales[[#This Row],[dept_no]],Departments[dept_no],0))</f>
        <v>Toys</v>
      </c>
      <c r="K1381" s="4" t="str">
        <f>CONCATENATE(Sales[[#This Row],[region]],Sales[[#This Row],[storetype]])</f>
        <v>1B</v>
      </c>
      <c r="L1381" s="4">
        <f>INDEX(RegionStoreCount[Store Count],MATCH(Sales[[#This Row],[RegionStoretype]],RegionStoreCount[Region/Type],0))</f>
        <v>5</v>
      </c>
      <c r="M1381" s="4">
        <f>AND(Sales[[#This Row],[date]]&lt;=TY_YTDMax,Sales[[#This Row],[date]]&gt;=TY_YTDMin)*Sales[[#This Row],[sales]]</f>
        <v>0</v>
      </c>
      <c r="N1381" s="4">
        <f>AND(Sales[[#This Row],[date]]&lt;=LY_YTDMax,Sales[[#This Row],[date]]&gt;=LY_YTDMin)*Sales[[#This Row],[sales]]</f>
        <v>93883.568200000009</v>
      </c>
      <c r="O1381" s="4">
        <f>AND(Sales[[#This Row],[date]]&gt;=YoY_Min,Sales[[#This Row],[date]]&lt;=TY_YTDMax)*(Sales[[#This Row],[sales]]/Sales[[#This Row],[sqft]])</f>
        <v>0</v>
      </c>
      <c r="P1381" s="4">
        <f>SUMIF(Sales[RegionStoretype],Sales[[#This Row],[RegionStoretype]],Sales[YoY_SSF])/Sales[[#This Row],[Region_TypeCount]]</f>
        <v>68.518982968140051</v>
      </c>
    </row>
    <row r="1382" spans="1:16" x14ac:dyDescent="0.25">
      <c r="A1382" s="1">
        <v>42797</v>
      </c>
      <c r="B1382">
        <v>11</v>
      </c>
      <c r="C1382">
        <v>10</v>
      </c>
      <c r="D1382">
        <v>13252.068199999998</v>
      </c>
      <c r="E1382">
        <f>INDEX(Stores[region],MATCH(Sales[[#This Row],[store_no]],Stores[store_no],0))</f>
        <v>1</v>
      </c>
      <c r="F1382" t="str">
        <f>INDEX(Stores[storetype],MATCH(Sales[[#This Row],[store_no]],Stores[store_no],0))</f>
        <v>A</v>
      </c>
      <c r="G1382" t="str">
        <f>INDEX(Stores[location_city],MATCH(Sales[[#This Row],[store_no]],Stores[store_no],0))</f>
        <v>Cleveland</v>
      </c>
      <c r="H1382" t="str">
        <f>INDEX(Stores[location_state],MATCH(Sales[[#This Row],[store_no]],Stores[store_no],0))</f>
        <v>Ohio</v>
      </c>
      <c r="I1382">
        <f>INDEX(Stores[sqft],MATCH(Sales[[#This Row],[store_no]],Stores[store_no],0))</f>
        <v>192400</v>
      </c>
      <c r="J1382" s="4" t="str">
        <f>INDEX(Departments[dept_name],MATCH(Sales[[#This Row],[dept_no]],Departments[dept_no],0))</f>
        <v>Health</v>
      </c>
      <c r="K1382" s="4" t="str">
        <f>CONCATENATE(Sales[[#This Row],[region]],Sales[[#This Row],[storetype]])</f>
        <v>1A</v>
      </c>
      <c r="L1382" s="4">
        <f>INDEX(RegionStoreCount[Store Count],MATCH(Sales[[#This Row],[RegionStoretype]],RegionStoreCount[Region/Type],0))</f>
        <v>5</v>
      </c>
      <c r="M1382" s="4">
        <f>AND(Sales[[#This Row],[date]]&lt;=TY_YTDMax,Sales[[#This Row],[date]]&gt;=TY_YTDMin)*Sales[[#This Row],[sales]]</f>
        <v>0</v>
      </c>
      <c r="N1382" s="4">
        <f>AND(Sales[[#This Row],[date]]&lt;=LY_YTDMax,Sales[[#This Row],[date]]&gt;=LY_YTDMin)*Sales[[#This Row],[sales]]</f>
        <v>13252.068199999998</v>
      </c>
      <c r="O1382" s="4">
        <f>AND(Sales[[#This Row],[date]]&gt;=YoY_Min,Sales[[#This Row],[date]]&lt;=TY_YTDMax)*(Sales[[#This Row],[sales]]/Sales[[#This Row],[sqft]])</f>
        <v>0</v>
      </c>
      <c r="P1382" s="4">
        <f>SUMIF(Sales[RegionStoretype],Sales[[#This Row],[RegionStoretype]],Sales[YoY_SSF])/Sales[[#This Row],[Region_TypeCount]]</f>
        <v>59.469551530910678</v>
      </c>
    </row>
    <row r="1383" spans="1:16" x14ac:dyDescent="0.25">
      <c r="A1383" s="1">
        <v>42797</v>
      </c>
      <c r="B1383">
        <v>11</v>
      </c>
      <c r="C1383">
        <v>20</v>
      </c>
      <c r="D1383">
        <v>78699.742499999993</v>
      </c>
      <c r="E1383">
        <f>INDEX(Stores[region],MATCH(Sales[[#This Row],[store_no]],Stores[store_no],0))</f>
        <v>1</v>
      </c>
      <c r="F1383" t="str">
        <f>INDEX(Stores[storetype],MATCH(Sales[[#This Row],[store_no]],Stores[store_no],0))</f>
        <v>A</v>
      </c>
      <c r="G1383" t="str">
        <f>INDEX(Stores[location_city],MATCH(Sales[[#This Row],[store_no]],Stores[store_no],0))</f>
        <v>Cleveland</v>
      </c>
      <c r="H1383" t="str">
        <f>INDEX(Stores[location_state],MATCH(Sales[[#This Row],[store_no]],Stores[store_no],0))</f>
        <v>Ohio</v>
      </c>
      <c r="I1383">
        <f>INDEX(Stores[sqft],MATCH(Sales[[#This Row],[store_no]],Stores[store_no],0))</f>
        <v>192400</v>
      </c>
      <c r="J1383" s="4" t="str">
        <f>INDEX(Departments[dept_name],MATCH(Sales[[#This Row],[dept_no]],Departments[dept_no],0))</f>
        <v>Toys</v>
      </c>
      <c r="K1383" s="4" t="str">
        <f>CONCATENATE(Sales[[#This Row],[region]],Sales[[#This Row],[storetype]])</f>
        <v>1A</v>
      </c>
      <c r="L1383" s="4">
        <f>INDEX(RegionStoreCount[Store Count],MATCH(Sales[[#This Row],[RegionStoretype]],RegionStoreCount[Region/Type],0))</f>
        <v>5</v>
      </c>
      <c r="M1383" s="4">
        <f>AND(Sales[[#This Row],[date]]&lt;=TY_YTDMax,Sales[[#This Row],[date]]&gt;=TY_YTDMin)*Sales[[#This Row],[sales]]</f>
        <v>0</v>
      </c>
      <c r="N1383" s="4">
        <f>AND(Sales[[#This Row],[date]]&lt;=LY_YTDMax,Sales[[#This Row],[date]]&gt;=LY_YTDMin)*Sales[[#This Row],[sales]]</f>
        <v>78699.742499999993</v>
      </c>
      <c r="O1383" s="4">
        <f>AND(Sales[[#This Row],[date]]&gt;=YoY_Min,Sales[[#This Row],[date]]&lt;=TY_YTDMax)*(Sales[[#This Row],[sales]]/Sales[[#This Row],[sqft]])</f>
        <v>0</v>
      </c>
      <c r="P1383" s="4">
        <f>SUMIF(Sales[RegionStoretype],Sales[[#This Row],[RegionStoretype]],Sales[YoY_SSF])/Sales[[#This Row],[Region_TypeCount]]</f>
        <v>59.469551530910678</v>
      </c>
    </row>
    <row r="1384" spans="1:16" x14ac:dyDescent="0.25">
      <c r="A1384" s="1">
        <v>42797</v>
      </c>
      <c r="B1384">
        <v>12</v>
      </c>
      <c r="C1384">
        <v>2</v>
      </c>
      <c r="D1384">
        <v>43228.317100000015</v>
      </c>
      <c r="E1384">
        <f>INDEX(Stores[region],MATCH(Sales[[#This Row],[store_no]],Stores[store_no],0))</f>
        <v>2</v>
      </c>
      <c r="F1384" t="str">
        <f>INDEX(Stores[storetype],MATCH(Sales[[#This Row],[store_no]],Stores[store_no],0))</f>
        <v>B</v>
      </c>
      <c r="G1384" t="str">
        <f>INDEX(Stores[location_city],MATCH(Sales[[#This Row],[store_no]],Stores[store_no],0))</f>
        <v>Indianapolis</v>
      </c>
      <c r="H1384" t="str">
        <f>INDEX(Stores[location_state],MATCH(Sales[[#This Row],[store_no]],Stores[store_no],0))</f>
        <v>Indiana</v>
      </c>
      <c r="I1384">
        <f>INDEX(Stores[sqft],MATCH(Sales[[#This Row],[store_no]],Stores[store_no],0))</f>
        <v>120800</v>
      </c>
      <c r="J1384" s="4" t="str">
        <f>INDEX(Departments[dept_name],MATCH(Sales[[#This Row],[dept_no]],Departments[dept_no],0))</f>
        <v>Baby</v>
      </c>
      <c r="K1384" s="4" t="str">
        <f>CONCATENATE(Sales[[#This Row],[region]],Sales[[#This Row],[storetype]])</f>
        <v>2B</v>
      </c>
      <c r="L1384" s="4">
        <f>INDEX(RegionStoreCount[Store Count],MATCH(Sales[[#This Row],[RegionStoretype]],RegionStoreCount[Region/Type],0))</f>
        <v>6</v>
      </c>
      <c r="M1384" s="4">
        <f>AND(Sales[[#This Row],[date]]&lt;=TY_YTDMax,Sales[[#This Row],[date]]&gt;=TY_YTDMin)*Sales[[#This Row],[sales]]</f>
        <v>0</v>
      </c>
      <c r="N1384" s="4">
        <f>AND(Sales[[#This Row],[date]]&lt;=LY_YTDMax,Sales[[#This Row],[date]]&gt;=LY_YTDMin)*Sales[[#This Row],[sales]]</f>
        <v>43228.317100000015</v>
      </c>
      <c r="O1384" s="4">
        <f>AND(Sales[[#This Row],[date]]&gt;=YoY_Min,Sales[[#This Row],[date]]&lt;=TY_YTDMax)*(Sales[[#This Row],[sales]]/Sales[[#This Row],[sqft]])</f>
        <v>0</v>
      </c>
      <c r="P1384" s="4">
        <f>SUMIF(Sales[RegionStoretype],Sales[[#This Row],[RegionStoretype]],Sales[YoY_SSF])/Sales[[#This Row],[Region_TypeCount]]</f>
        <v>58.393757732919049</v>
      </c>
    </row>
    <row r="1385" spans="1:16" x14ac:dyDescent="0.25">
      <c r="A1385" s="1">
        <v>42797</v>
      </c>
      <c r="B1385">
        <v>12</v>
      </c>
      <c r="C1385">
        <v>16</v>
      </c>
      <c r="D1385">
        <v>72596.165000000008</v>
      </c>
      <c r="E1385">
        <f>INDEX(Stores[region],MATCH(Sales[[#This Row],[store_no]],Stores[store_no],0))</f>
        <v>2</v>
      </c>
      <c r="F1385" t="str">
        <f>INDEX(Stores[storetype],MATCH(Sales[[#This Row],[store_no]],Stores[store_no],0))</f>
        <v>B</v>
      </c>
      <c r="G1385" t="str">
        <f>INDEX(Stores[location_city],MATCH(Sales[[#This Row],[store_no]],Stores[store_no],0))</f>
        <v>Indianapolis</v>
      </c>
      <c r="H1385" t="str">
        <f>INDEX(Stores[location_state],MATCH(Sales[[#This Row],[store_no]],Stores[store_no],0))</f>
        <v>Indiana</v>
      </c>
      <c r="I1385">
        <f>INDEX(Stores[sqft],MATCH(Sales[[#This Row],[store_no]],Stores[store_no],0))</f>
        <v>120800</v>
      </c>
      <c r="J1385" s="4" t="str">
        <f>INDEX(Departments[dept_name],MATCH(Sales[[#This Row],[dept_no]],Departments[dept_no],0))</f>
        <v>Outdoors</v>
      </c>
      <c r="K1385" s="4" t="str">
        <f>CONCATENATE(Sales[[#This Row],[region]],Sales[[#This Row],[storetype]])</f>
        <v>2B</v>
      </c>
      <c r="L1385" s="4">
        <f>INDEX(RegionStoreCount[Store Count],MATCH(Sales[[#This Row],[RegionStoretype]],RegionStoreCount[Region/Type],0))</f>
        <v>6</v>
      </c>
      <c r="M1385" s="4">
        <f>AND(Sales[[#This Row],[date]]&lt;=TY_YTDMax,Sales[[#This Row],[date]]&gt;=TY_YTDMin)*Sales[[#This Row],[sales]]</f>
        <v>0</v>
      </c>
      <c r="N1385" s="4">
        <f>AND(Sales[[#This Row],[date]]&lt;=LY_YTDMax,Sales[[#This Row],[date]]&gt;=LY_YTDMin)*Sales[[#This Row],[sales]]</f>
        <v>72596.165000000008</v>
      </c>
      <c r="O1385" s="4">
        <f>AND(Sales[[#This Row],[date]]&gt;=YoY_Min,Sales[[#This Row],[date]]&lt;=TY_YTDMax)*(Sales[[#This Row],[sales]]/Sales[[#This Row],[sqft]])</f>
        <v>0</v>
      </c>
      <c r="P1385" s="4">
        <f>SUMIF(Sales[RegionStoretype],Sales[[#This Row],[RegionStoretype]],Sales[YoY_SSF])/Sales[[#This Row],[Region_TypeCount]]</f>
        <v>58.393757732919049</v>
      </c>
    </row>
    <row r="1386" spans="1:16" x14ac:dyDescent="0.25">
      <c r="A1386" s="1">
        <v>42797</v>
      </c>
      <c r="B1386">
        <v>13</v>
      </c>
      <c r="C1386">
        <v>18</v>
      </c>
      <c r="D1386">
        <v>124624.264</v>
      </c>
      <c r="E1386">
        <f>INDEX(Stores[region],MATCH(Sales[[#This Row],[store_no]],Stores[store_no],0))</f>
        <v>3</v>
      </c>
      <c r="F1386" t="str">
        <f>INDEX(Stores[storetype],MATCH(Sales[[#This Row],[store_no]],Stores[store_no],0))</f>
        <v>A</v>
      </c>
      <c r="G1386" t="str">
        <f>INDEX(Stores[location_city],MATCH(Sales[[#This Row],[store_no]],Stores[store_no],0))</f>
        <v>Overland Park</v>
      </c>
      <c r="H1386" t="str">
        <f>INDEX(Stores[location_state],MATCH(Sales[[#This Row],[store_no]],Stores[store_no],0))</f>
        <v>Kansas</v>
      </c>
      <c r="I1386">
        <f>INDEX(Stores[sqft],MATCH(Sales[[#This Row],[store_no]],Stores[store_no],0))</f>
        <v>201000</v>
      </c>
      <c r="J1386" s="4" t="str">
        <f>INDEX(Departments[dept_name],MATCH(Sales[[#This Row],[dept_no]],Departments[dept_no],0))</f>
        <v>Sports</v>
      </c>
      <c r="K1386" s="4" t="str">
        <f>CONCATENATE(Sales[[#This Row],[region]],Sales[[#This Row],[storetype]])</f>
        <v>3A</v>
      </c>
      <c r="L1386" s="4">
        <f>INDEX(RegionStoreCount[Store Count],MATCH(Sales[[#This Row],[RegionStoretype]],RegionStoreCount[Region/Type],0))</f>
        <v>9</v>
      </c>
      <c r="M1386" s="4">
        <f>AND(Sales[[#This Row],[date]]&lt;=TY_YTDMax,Sales[[#This Row],[date]]&gt;=TY_YTDMin)*Sales[[#This Row],[sales]]</f>
        <v>0</v>
      </c>
      <c r="N1386" s="4">
        <f>AND(Sales[[#This Row],[date]]&lt;=LY_YTDMax,Sales[[#This Row],[date]]&gt;=LY_YTDMin)*Sales[[#This Row],[sales]]</f>
        <v>124624.264</v>
      </c>
      <c r="O1386" s="4">
        <f>AND(Sales[[#This Row],[date]]&gt;=YoY_Min,Sales[[#This Row],[date]]&lt;=TY_YTDMax)*(Sales[[#This Row],[sales]]/Sales[[#This Row],[sqft]])</f>
        <v>0</v>
      </c>
      <c r="P1386" s="4">
        <f>SUMIF(Sales[RegionStoretype],Sales[[#This Row],[RegionStoretype]],Sales[YoY_SSF])/Sales[[#This Row],[Region_TypeCount]]</f>
        <v>53.603836561720975</v>
      </c>
    </row>
    <row r="1387" spans="1:16" x14ac:dyDescent="0.25">
      <c r="A1387" s="1">
        <v>42797</v>
      </c>
      <c r="B1387">
        <v>15</v>
      </c>
      <c r="C1387">
        <v>2</v>
      </c>
      <c r="D1387">
        <v>37636.406299999995</v>
      </c>
      <c r="E1387">
        <f>INDEX(Stores[region],MATCH(Sales[[#This Row],[store_no]],Stores[store_no],0))</f>
        <v>2</v>
      </c>
      <c r="F1387" t="str">
        <f>INDEX(Stores[storetype],MATCH(Sales[[#This Row],[store_no]],Stores[store_no],0))</f>
        <v>B</v>
      </c>
      <c r="G1387" t="str">
        <f>INDEX(Stores[location_city],MATCH(Sales[[#This Row],[store_no]],Stores[store_no],0))</f>
        <v>Rochester</v>
      </c>
      <c r="H1387" t="str">
        <f>INDEX(Stores[location_state],MATCH(Sales[[#This Row],[store_no]],Stores[store_no],0))</f>
        <v>Minnesota</v>
      </c>
      <c r="I1387">
        <f>INDEX(Stores[sqft],MATCH(Sales[[#This Row],[store_no]],Stores[store_no],0))</f>
        <v>128100</v>
      </c>
      <c r="J1387" s="4" t="str">
        <f>INDEX(Departments[dept_name],MATCH(Sales[[#This Row],[dept_no]],Departments[dept_no],0))</f>
        <v>Baby</v>
      </c>
      <c r="K1387" s="4" t="str">
        <f>CONCATENATE(Sales[[#This Row],[region]],Sales[[#This Row],[storetype]])</f>
        <v>2B</v>
      </c>
      <c r="L1387" s="4">
        <f>INDEX(RegionStoreCount[Store Count],MATCH(Sales[[#This Row],[RegionStoretype]],RegionStoreCount[Region/Type],0))</f>
        <v>6</v>
      </c>
      <c r="M1387" s="4">
        <f>AND(Sales[[#This Row],[date]]&lt;=TY_YTDMax,Sales[[#This Row],[date]]&gt;=TY_YTDMin)*Sales[[#This Row],[sales]]</f>
        <v>0</v>
      </c>
      <c r="N1387" s="4">
        <f>AND(Sales[[#This Row],[date]]&lt;=LY_YTDMax,Sales[[#This Row],[date]]&gt;=LY_YTDMin)*Sales[[#This Row],[sales]]</f>
        <v>37636.406299999995</v>
      </c>
      <c r="O1387" s="4">
        <f>AND(Sales[[#This Row],[date]]&gt;=YoY_Min,Sales[[#This Row],[date]]&lt;=TY_YTDMax)*(Sales[[#This Row],[sales]]/Sales[[#This Row],[sqft]])</f>
        <v>0</v>
      </c>
      <c r="P1387" s="4">
        <f>SUMIF(Sales[RegionStoretype],Sales[[#This Row],[RegionStoretype]],Sales[YoY_SSF])/Sales[[#This Row],[Region_TypeCount]]</f>
        <v>58.393757732919049</v>
      </c>
    </row>
    <row r="1388" spans="1:16" x14ac:dyDescent="0.25">
      <c r="A1388" s="1">
        <v>42797</v>
      </c>
      <c r="B1388">
        <v>15</v>
      </c>
      <c r="C1388">
        <v>6</v>
      </c>
      <c r="D1388">
        <v>17116.315500000001</v>
      </c>
      <c r="E1388">
        <f>INDEX(Stores[region],MATCH(Sales[[#This Row],[store_no]],Stores[store_no],0))</f>
        <v>2</v>
      </c>
      <c r="F1388" t="str">
        <f>INDEX(Stores[storetype],MATCH(Sales[[#This Row],[store_no]],Stores[store_no],0))</f>
        <v>B</v>
      </c>
      <c r="G1388" t="str">
        <f>INDEX(Stores[location_city],MATCH(Sales[[#This Row],[store_no]],Stores[store_no],0))</f>
        <v>Rochester</v>
      </c>
      <c r="H1388" t="str">
        <f>INDEX(Stores[location_state],MATCH(Sales[[#This Row],[store_no]],Stores[store_no],0))</f>
        <v>Minnesota</v>
      </c>
      <c r="I1388">
        <f>INDEX(Stores[sqft],MATCH(Sales[[#This Row],[store_no]],Stores[store_no],0))</f>
        <v>128100</v>
      </c>
      <c r="J1388" s="4" t="str">
        <f>INDEX(Departments[dept_name],MATCH(Sales[[#This Row],[dept_no]],Departments[dept_no],0))</f>
        <v>Computers</v>
      </c>
      <c r="K1388" s="4" t="str">
        <f>CONCATENATE(Sales[[#This Row],[region]],Sales[[#This Row],[storetype]])</f>
        <v>2B</v>
      </c>
      <c r="L1388" s="4">
        <f>INDEX(RegionStoreCount[Store Count],MATCH(Sales[[#This Row],[RegionStoretype]],RegionStoreCount[Region/Type],0))</f>
        <v>6</v>
      </c>
      <c r="M1388" s="4">
        <f>AND(Sales[[#This Row],[date]]&lt;=TY_YTDMax,Sales[[#This Row],[date]]&gt;=TY_YTDMin)*Sales[[#This Row],[sales]]</f>
        <v>0</v>
      </c>
      <c r="N1388" s="4">
        <f>AND(Sales[[#This Row],[date]]&lt;=LY_YTDMax,Sales[[#This Row],[date]]&gt;=LY_YTDMin)*Sales[[#This Row],[sales]]</f>
        <v>17116.315500000001</v>
      </c>
      <c r="O1388" s="4">
        <f>AND(Sales[[#This Row],[date]]&gt;=YoY_Min,Sales[[#This Row],[date]]&lt;=TY_YTDMax)*(Sales[[#This Row],[sales]]/Sales[[#This Row],[sqft]])</f>
        <v>0</v>
      </c>
      <c r="P1388" s="4">
        <f>SUMIF(Sales[RegionStoretype],Sales[[#This Row],[RegionStoretype]],Sales[YoY_SSF])/Sales[[#This Row],[Region_TypeCount]]</f>
        <v>58.393757732919049</v>
      </c>
    </row>
    <row r="1389" spans="1:16" x14ac:dyDescent="0.25">
      <c r="A1389" s="1">
        <v>42797</v>
      </c>
      <c r="B1389">
        <v>15</v>
      </c>
      <c r="C1389">
        <v>19</v>
      </c>
      <c r="D1389">
        <v>44331.285100000001</v>
      </c>
      <c r="E1389">
        <f>INDEX(Stores[region],MATCH(Sales[[#This Row],[store_no]],Stores[store_no],0))</f>
        <v>2</v>
      </c>
      <c r="F1389" t="str">
        <f>INDEX(Stores[storetype],MATCH(Sales[[#This Row],[store_no]],Stores[store_no],0))</f>
        <v>B</v>
      </c>
      <c r="G1389" t="str">
        <f>INDEX(Stores[location_city],MATCH(Sales[[#This Row],[store_no]],Stores[store_no],0))</f>
        <v>Rochester</v>
      </c>
      <c r="H1389" t="str">
        <f>INDEX(Stores[location_state],MATCH(Sales[[#This Row],[store_no]],Stores[store_no],0))</f>
        <v>Minnesota</v>
      </c>
      <c r="I1389">
        <f>INDEX(Stores[sqft],MATCH(Sales[[#This Row],[store_no]],Stores[store_no],0))</f>
        <v>128100</v>
      </c>
      <c r="J1389" s="4" t="str">
        <f>INDEX(Departments[dept_name],MATCH(Sales[[#This Row],[dept_no]],Departments[dept_no],0))</f>
        <v>Tools</v>
      </c>
      <c r="K1389" s="4" t="str">
        <f>CONCATENATE(Sales[[#This Row],[region]],Sales[[#This Row],[storetype]])</f>
        <v>2B</v>
      </c>
      <c r="L1389" s="4">
        <f>INDEX(RegionStoreCount[Store Count],MATCH(Sales[[#This Row],[RegionStoretype]],RegionStoreCount[Region/Type],0))</f>
        <v>6</v>
      </c>
      <c r="M1389" s="4">
        <f>AND(Sales[[#This Row],[date]]&lt;=TY_YTDMax,Sales[[#This Row],[date]]&gt;=TY_YTDMin)*Sales[[#This Row],[sales]]</f>
        <v>0</v>
      </c>
      <c r="N1389" s="4">
        <f>AND(Sales[[#This Row],[date]]&lt;=LY_YTDMax,Sales[[#This Row],[date]]&gt;=LY_YTDMin)*Sales[[#This Row],[sales]]</f>
        <v>44331.285100000001</v>
      </c>
      <c r="O1389" s="4">
        <f>AND(Sales[[#This Row],[date]]&gt;=YoY_Min,Sales[[#This Row],[date]]&lt;=TY_YTDMax)*(Sales[[#This Row],[sales]]/Sales[[#This Row],[sqft]])</f>
        <v>0</v>
      </c>
      <c r="P1389" s="4">
        <f>SUMIF(Sales[RegionStoretype],Sales[[#This Row],[RegionStoretype]],Sales[YoY_SSF])/Sales[[#This Row],[Region_TypeCount]]</f>
        <v>58.393757732919049</v>
      </c>
    </row>
    <row r="1390" spans="1:16" x14ac:dyDescent="0.25">
      <c r="A1390" s="1">
        <v>42797</v>
      </c>
      <c r="B1390">
        <v>16</v>
      </c>
      <c r="C1390">
        <v>7</v>
      </c>
      <c r="D1390">
        <v>22069.9012</v>
      </c>
      <c r="E1390">
        <f>INDEX(Stores[region],MATCH(Sales[[#This Row],[store_no]],Stores[store_no],0))</f>
        <v>2</v>
      </c>
      <c r="F1390" t="str">
        <f>INDEX(Stores[storetype],MATCH(Sales[[#This Row],[store_no]],Stores[store_no],0))</f>
        <v>B</v>
      </c>
      <c r="G1390" t="str">
        <f>INDEX(Stores[location_city],MATCH(Sales[[#This Row],[store_no]],Stores[store_no],0))</f>
        <v>Saint Paul</v>
      </c>
      <c r="H1390" t="str">
        <f>INDEX(Stores[location_state],MATCH(Sales[[#This Row],[store_no]],Stores[store_no],0))</f>
        <v>Minnesota</v>
      </c>
      <c r="I1390">
        <f>INDEX(Stores[sqft],MATCH(Sales[[#This Row],[store_no]],Stores[store_no],0))</f>
        <v>180400</v>
      </c>
      <c r="J1390" s="4" t="str">
        <f>INDEX(Departments[dept_name],MATCH(Sales[[#This Row],[dept_no]],Departments[dept_no],0))</f>
        <v>Electronics</v>
      </c>
      <c r="K1390" s="4" t="str">
        <f>CONCATENATE(Sales[[#This Row],[region]],Sales[[#This Row],[storetype]])</f>
        <v>2B</v>
      </c>
      <c r="L1390" s="4">
        <f>INDEX(RegionStoreCount[Store Count],MATCH(Sales[[#This Row],[RegionStoretype]],RegionStoreCount[Region/Type],0))</f>
        <v>6</v>
      </c>
      <c r="M1390" s="4">
        <f>AND(Sales[[#This Row],[date]]&lt;=TY_YTDMax,Sales[[#This Row],[date]]&gt;=TY_YTDMin)*Sales[[#This Row],[sales]]</f>
        <v>0</v>
      </c>
      <c r="N1390" s="4">
        <f>AND(Sales[[#This Row],[date]]&lt;=LY_YTDMax,Sales[[#This Row],[date]]&gt;=LY_YTDMin)*Sales[[#This Row],[sales]]</f>
        <v>22069.9012</v>
      </c>
      <c r="O1390" s="4">
        <f>AND(Sales[[#This Row],[date]]&gt;=YoY_Min,Sales[[#This Row],[date]]&lt;=TY_YTDMax)*(Sales[[#This Row],[sales]]/Sales[[#This Row],[sqft]])</f>
        <v>0</v>
      </c>
      <c r="P1390" s="4">
        <f>SUMIF(Sales[RegionStoretype],Sales[[#This Row],[RegionStoretype]],Sales[YoY_SSF])/Sales[[#This Row],[Region_TypeCount]]</f>
        <v>58.393757732919049</v>
      </c>
    </row>
    <row r="1391" spans="1:16" x14ac:dyDescent="0.25">
      <c r="A1391" s="1">
        <v>42797</v>
      </c>
      <c r="B1391">
        <v>16</v>
      </c>
      <c r="C1391">
        <v>13</v>
      </c>
      <c r="D1391">
        <v>97177.302899999995</v>
      </c>
      <c r="E1391">
        <f>INDEX(Stores[region],MATCH(Sales[[#This Row],[store_no]],Stores[store_no],0))</f>
        <v>2</v>
      </c>
      <c r="F1391" t="str">
        <f>INDEX(Stores[storetype],MATCH(Sales[[#This Row],[store_no]],Stores[store_no],0))</f>
        <v>B</v>
      </c>
      <c r="G1391" t="str">
        <f>INDEX(Stores[location_city],MATCH(Sales[[#This Row],[store_no]],Stores[store_no],0))</f>
        <v>Saint Paul</v>
      </c>
      <c r="H1391" t="str">
        <f>INDEX(Stores[location_state],MATCH(Sales[[#This Row],[store_no]],Stores[store_no],0))</f>
        <v>Minnesota</v>
      </c>
      <c r="I1391">
        <f>INDEX(Stores[sqft],MATCH(Sales[[#This Row],[store_no]],Stores[store_no],0))</f>
        <v>180400</v>
      </c>
      <c r="J1391" s="4" t="str">
        <f>INDEX(Departments[dept_name],MATCH(Sales[[#This Row],[dept_no]],Departments[dept_no],0))</f>
        <v>Kids</v>
      </c>
      <c r="K1391" s="4" t="str">
        <f>CONCATENATE(Sales[[#This Row],[region]],Sales[[#This Row],[storetype]])</f>
        <v>2B</v>
      </c>
      <c r="L1391" s="4">
        <f>INDEX(RegionStoreCount[Store Count],MATCH(Sales[[#This Row],[RegionStoretype]],RegionStoreCount[Region/Type],0))</f>
        <v>6</v>
      </c>
      <c r="M1391" s="4">
        <f>AND(Sales[[#This Row],[date]]&lt;=TY_YTDMax,Sales[[#This Row],[date]]&gt;=TY_YTDMin)*Sales[[#This Row],[sales]]</f>
        <v>0</v>
      </c>
      <c r="N1391" s="4">
        <f>AND(Sales[[#This Row],[date]]&lt;=LY_YTDMax,Sales[[#This Row],[date]]&gt;=LY_YTDMin)*Sales[[#This Row],[sales]]</f>
        <v>97177.302899999995</v>
      </c>
      <c r="O1391" s="4">
        <f>AND(Sales[[#This Row],[date]]&gt;=YoY_Min,Sales[[#This Row],[date]]&lt;=TY_YTDMax)*(Sales[[#This Row],[sales]]/Sales[[#This Row],[sqft]])</f>
        <v>0</v>
      </c>
      <c r="P1391" s="4">
        <f>SUMIF(Sales[RegionStoretype],Sales[[#This Row],[RegionStoretype]],Sales[YoY_SSF])/Sales[[#This Row],[Region_TypeCount]]</f>
        <v>58.393757732919049</v>
      </c>
    </row>
    <row r="1392" spans="1:16" x14ac:dyDescent="0.25">
      <c r="A1392" s="1">
        <v>42797</v>
      </c>
      <c r="B1392">
        <v>17</v>
      </c>
      <c r="C1392">
        <v>11</v>
      </c>
      <c r="D1392">
        <v>73549.650300000008</v>
      </c>
      <c r="E1392">
        <f>INDEX(Stores[region],MATCH(Sales[[#This Row],[store_no]],Stores[store_no],0))</f>
        <v>3</v>
      </c>
      <c r="F1392" t="str">
        <f>INDEX(Stores[storetype],MATCH(Sales[[#This Row],[store_no]],Stores[store_no],0))</f>
        <v>B</v>
      </c>
      <c r="G1392" t="str">
        <f>INDEX(Stores[location_city],MATCH(Sales[[#This Row],[store_no]],Stores[store_no],0))</f>
        <v>Fargo</v>
      </c>
      <c r="H1392" t="str">
        <f>INDEX(Stores[location_state],MATCH(Sales[[#This Row],[store_no]],Stores[store_no],0))</f>
        <v>North Dakota</v>
      </c>
      <c r="I1392">
        <f>INDEX(Stores[sqft],MATCH(Sales[[#This Row],[store_no]],Stores[store_no],0))</f>
        <v>211600</v>
      </c>
      <c r="J1392" s="4" t="str">
        <f>INDEX(Departments[dept_name],MATCH(Sales[[#This Row],[dept_no]],Departments[dept_no],0))</f>
        <v>Home</v>
      </c>
      <c r="K1392" s="4" t="str">
        <f>CONCATENATE(Sales[[#This Row],[region]],Sales[[#This Row],[storetype]])</f>
        <v>3B</v>
      </c>
      <c r="L1392" s="4">
        <f>INDEX(RegionStoreCount[Store Count],MATCH(Sales[[#This Row],[RegionStoretype]],RegionStoreCount[Region/Type],0))</f>
        <v>4</v>
      </c>
      <c r="M1392" s="4">
        <f>AND(Sales[[#This Row],[date]]&lt;=TY_YTDMax,Sales[[#This Row],[date]]&gt;=TY_YTDMin)*Sales[[#This Row],[sales]]</f>
        <v>0</v>
      </c>
      <c r="N1392" s="4">
        <f>AND(Sales[[#This Row],[date]]&lt;=LY_YTDMax,Sales[[#This Row],[date]]&gt;=LY_YTDMin)*Sales[[#This Row],[sales]]</f>
        <v>73549.650300000008</v>
      </c>
      <c r="O1392" s="4">
        <f>AND(Sales[[#This Row],[date]]&gt;=YoY_Min,Sales[[#This Row],[date]]&lt;=TY_YTDMax)*(Sales[[#This Row],[sales]]/Sales[[#This Row],[sqft]])</f>
        <v>0</v>
      </c>
      <c r="P1392" s="4">
        <f>SUMIF(Sales[RegionStoretype],Sales[[#This Row],[RegionStoretype]],Sales[YoY_SSF])/Sales[[#This Row],[Region_TypeCount]]</f>
        <v>58.312187288105562</v>
      </c>
    </row>
    <row r="1393" spans="1:16" x14ac:dyDescent="0.25">
      <c r="A1393" s="1">
        <v>42797</v>
      </c>
      <c r="B1393">
        <v>17</v>
      </c>
      <c r="C1393">
        <v>12</v>
      </c>
      <c r="D1393">
        <v>65004.967799999991</v>
      </c>
      <c r="E1393">
        <f>INDEX(Stores[region],MATCH(Sales[[#This Row],[store_no]],Stores[store_no],0))</f>
        <v>3</v>
      </c>
      <c r="F1393" t="str">
        <f>INDEX(Stores[storetype],MATCH(Sales[[#This Row],[store_no]],Stores[store_no],0))</f>
        <v>B</v>
      </c>
      <c r="G1393" t="str">
        <f>INDEX(Stores[location_city],MATCH(Sales[[#This Row],[store_no]],Stores[store_no],0))</f>
        <v>Fargo</v>
      </c>
      <c r="H1393" t="str">
        <f>INDEX(Stores[location_state],MATCH(Sales[[#This Row],[store_no]],Stores[store_no],0))</f>
        <v>North Dakota</v>
      </c>
      <c r="I1393">
        <f>INDEX(Stores[sqft],MATCH(Sales[[#This Row],[store_no]],Stores[store_no],0))</f>
        <v>211600</v>
      </c>
      <c r="J1393" s="4" t="str">
        <f>INDEX(Departments[dept_name],MATCH(Sales[[#This Row],[dept_no]],Departments[dept_no],0))</f>
        <v>Jewelery</v>
      </c>
      <c r="K1393" s="4" t="str">
        <f>CONCATENATE(Sales[[#This Row],[region]],Sales[[#This Row],[storetype]])</f>
        <v>3B</v>
      </c>
      <c r="L1393" s="4">
        <f>INDEX(RegionStoreCount[Store Count],MATCH(Sales[[#This Row],[RegionStoretype]],RegionStoreCount[Region/Type],0))</f>
        <v>4</v>
      </c>
      <c r="M1393" s="4">
        <f>AND(Sales[[#This Row],[date]]&lt;=TY_YTDMax,Sales[[#This Row],[date]]&gt;=TY_YTDMin)*Sales[[#This Row],[sales]]</f>
        <v>0</v>
      </c>
      <c r="N1393" s="4">
        <f>AND(Sales[[#This Row],[date]]&lt;=LY_YTDMax,Sales[[#This Row],[date]]&gt;=LY_YTDMin)*Sales[[#This Row],[sales]]</f>
        <v>65004.967799999991</v>
      </c>
      <c r="O1393" s="4">
        <f>AND(Sales[[#This Row],[date]]&gt;=YoY_Min,Sales[[#This Row],[date]]&lt;=TY_YTDMax)*(Sales[[#This Row],[sales]]/Sales[[#This Row],[sqft]])</f>
        <v>0</v>
      </c>
      <c r="P1393" s="4">
        <f>SUMIF(Sales[RegionStoretype],Sales[[#This Row],[RegionStoretype]],Sales[YoY_SSF])/Sales[[#This Row],[Region_TypeCount]]</f>
        <v>58.312187288105562</v>
      </c>
    </row>
    <row r="1394" spans="1:16" x14ac:dyDescent="0.25">
      <c r="A1394" s="1">
        <v>42797</v>
      </c>
      <c r="B1394">
        <v>17</v>
      </c>
      <c r="C1394">
        <v>14</v>
      </c>
      <c r="D1394">
        <v>84418.844500000007</v>
      </c>
      <c r="E1394">
        <f>INDEX(Stores[region],MATCH(Sales[[#This Row],[store_no]],Stores[store_no],0))</f>
        <v>3</v>
      </c>
      <c r="F1394" t="str">
        <f>INDEX(Stores[storetype],MATCH(Sales[[#This Row],[store_no]],Stores[store_no],0))</f>
        <v>B</v>
      </c>
      <c r="G1394" t="str">
        <f>INDEX(Stores[location_city],MATCH(Sales[[#This Row],[store_no]],Stores[store_no],0))</f>
        <v>Fargo</v>
      </c>
      <c r="H1394" t="str">
        <f>INDEX(Stores[location_state],MATCH(Sales[[#This Row],[store_no]],Stores[store_no],0))</f>
        <v>North Dakota</v>
      </c>
      <c r="I1394">
        <f>INDEX(Stores[sqft],MATCH(Sales[[#This Row],[store_no]],Stores[store_no],0))</f>
        <v>211600</v>
      </c>
      <c r="J1394" s="4" t="str">
        <f>INDEX(Departments[dept_name],MATCH(Sales[[#This Row],[dept_no]],Departments[dept_no],0))</f>
        <v>Movies</v>
      </c>
      <c r="K1394" s="4" t="str">
        <f>CONCATENATE(Sales[[#This Row],[region]],Sales[[#This Row],[storetype]])</f>
        <v>3B</v>
      </c>
      <c r="L1394" s="4">
        <f>INDEX(RegionStoreCount[Store Count],MATCH(Sales[[#This Row],[RegionStoretype]],RegionStoreCount[Region/Type],0))</f>
        <v>4</v>
      </c>
      <c r="M1394" s="4">
        <f>AND(Sales[[#This Row],[date]]&lt;=TY_YTDMax,Sales[[#This Row],[date]]&gt;=TY_YTDMin)*Sales[[#This Row],[sales]]</f>
        <v>0</v>
      </c>
      <c r="N1394" s="4">
        <f>AND(Sales[[#This Row],[date]]&lt;=LY_YTDMax,Sales[[#This Row],[date]]&gt;=LY_YTDMin)*Sales[[#This Row],[sales]]</f>
        <v>84418.844500000007</v>
      </c>
      <c r="O1394" s="4">
        <f>AND(Sales[[#This Row],[date]]&gt;=YoY_Min,Sales[[#This Row],[date]]&lt;=TY_YTDMax)*(Sales[[#This Row],[sales]]/Sales[[#This Row],[sqft]])</f>
        <v>0</v>
      </c>
      <c r="P1394" s="4">
        <f>SUMIF(Sales[RegionStoretype],Sales[[#This Row],[RegionStoretype]],Sales[YoY_SSF])/Sales[[#This Row],[Region_TypeCount]]</f>
        <v>58.312187288105562</v>
      </c>
    </row>
    <row r="1395" spans="1:16" x14ac:dyDescent="0.25">
      <c r="A1395" s="1">
        <v>42797</v>
      </c>
      <c r="B1395">
        <v>17</v>
      </c>
      <c r="C1395">
        <v>17</v>
      </c>
      <c r="D1395">
        <v>111866.2935</v>
      </c>
      <c r="E1395">
        <f>INDEX(Stores[region],MATCH(Sales[[#This Row],[store_no]],Stores[store_no],0))</f>
        <v>3</v>
      </c>
      <c r="F1395" t="str">
        <f>INDEX(Stores[storetype],MATCH(Sales[[#This Row],[store_no]],Stores[store_no],0))</f>
        <v>B</v>
      </c>
      <c r="G1395" t="str">
        <f>INDEX(Stores[location_city],MATCH(Sales[[#This Row],[store_no]],Stores[store_no],0))</f>
        <v>Fargo</v>
      </c>
      <c r="H1395" t="str">
        <f>INDEX(Stores[location_state],MATCH(Sales[[#This Row],[store_no]],Stores[store_no],0))</f>
        <v>North Dakota</v>
      </c>
      <c r="I1395">
        <f>INDEX(Stores[sqft],MATCH(Sales[[#This Row],[store_no]],Stores[store_no],0))</f>
        <v>211600</v>
      </c>
      <c r="J1395" s="4" t="str">
        <f>INDEX(Departments[dept_name],MATCH(Sales[[#This Row],[dept_no]],Departments[dept_no],0))</f>
        <v>Shoes</v>
      </c>
      <c r="K1395" s="4" t="str">
        <f>CONCATENATE(Sales[[#This Row],[region]],Sales[[#This Row],[storetype]])</f>
        <v>3B</v>
      </c>
      <c r="L1395" s="4">
        <f>INDEX(RegionStoreCount[Store Count],MATCH(Sales[[#This Row],[RegionStoretype]],RegionStoreCount[Region/Type],0))</f>
        <v>4</v>
      </c>
      <c r="M1395" s="4">
        <f>AND(Sales[[#This Row],[date]]&lt;=TY_YTDMax,Sales[[#This Row],[date]]&gt;=TY_YTDMin)*Sales[[#This Row],[sales]]</f>
        <v>0</v>
      </c>
      <c r="N1395" s="4">
        <f>AND(Sales[[#This Row],[date]]&lt;=LY_YTDMax,Sales[[#This Row],[date]]&gt;=LY_YTDMin)*Sales[[#This Row],[sales]]</f>
        <v>111866.2935</v>
      </c>
      <c r="O1395" s="4">
        <f>AND(Sales[[#This Row],[date]]&gt;=YoY_Min,Sales[[#This Row],[date]]&lt;=TY_YTDMax)*(Sales[[#This Row],[sales]]/Sales[[#This Row],[sqft]])</f>
        <v>0</v>
      </c>
      <c r="P1395" s="4">
        <f>SUMIF(Sales[RegionStoretype],Sales[[#This Row],[RegionStoretype]],Sales[YoY_SSF])/Sales[[#This Row],[Region_TypeCount]]</f>
        <v>58.312187288105562</v>
      </c>
    </row>
    <row r="1396" spans="1:16" x14ac:dyDescent="0.25">
      <c r="A1396" s="1">
        <v>42797</v>
      </c>
      <c r="B1396">
        <v>18</v>
      </c>
      <c r="C1396">
        <v>1</v>
      </c>
      <c r="D1396">
        <v>30139.988200000003</v>
      </c>
      <c r="E1396">
        <f>INDEX(Stores[region],MATCH(Sales[[#This Row],[store_no]],Stores[store_no],0))</f>
        <v>2</v>
      </c>
      <c r="F1396" t="str">
        <f>INDEX(Stores[storetype],MATCH(Sales[[#This Row],[store_no]],Stores[store_no],0))</f>
        <v>B</v>
      </c>
      <c r="G1396" t="str">
        <f>INDEX(Stores[location_city],MATCH(Sales[[#This Row],[store_no]],Stores[store_no],0))</f>
        <v>Chicago</v>
      </c>
      <c r="H1396" t="str">
        <f>INDEX(Stores[location_state],MATCH(Sales[[#This Row],[store_no]],Stores[store_no],0))</f>
        <v>Illinois</v>
      </c>
      <c r="I1396">
        <f>INDEX(Stores[sqft],MATCH(Sales[[#This Row],[store_no]],Stores[store_no],0))</f>
        <v>120700</v>
      </c>
      <c r="J1396" s="4" t="str">
        <f>INDEX(Departments[dept_name],MATCH(Sales[[#This Row],[dept_no]],Departments[dept_no],0))</f>
        <v>Automotive</v>
      </c>
      <c r="K1396" s="4" t="str">
        <f>CONCATENATE(Sales[[#This Row],[region]],Sales[[#This Row],[storetype]])</f>
        <v>2B</v>
      </c>
      <c r="L1396" s="4">
        <f>INDEX(RegionStoreCount[Store Count],MATCH(Sales[[#This Row],[RegionStoretype]],RegionStoreCount[Region/Type],0))</f>
        <v>6</v>
      </c>
      <c r="M1396" s="4">
        <f>AND(Sales[[#This Row],[date]]&lt;=TY_YTDMax,Sales[[#This Row],[date]]&gt;=TY_YTDMin)*Sales[[#This Row],[sales]]</f>
        <v>0</v>
      </c>
      <c r="N1396" s="4">
        <f>AND(Sales[[#This Row],[date]]&lt;=LY_YTDMax,Sales[[#This Row],[date]]&gt;=LY_YTDMin)*Sales[[#This Row],[sales]]</f>
        <v>30139.988200000003</v>
      </c>
      <c r="O1396" s="4">
        <f>AND(Sales[[#This Row],[date]]&gt;=YoY_Min,Sales[[#This Row],[date]]&lt;=TY_YTDMax)*(Sales[[#This Row],[sales]]/Sales[[#This Row],[sqft]])</f>
        <v>0</v>
      </c>
      <c r="P1396" s="4">
        <f>SUMIF(Sales[RegionStoretype],Sales[[#This Row],[RegionStoretype]],Sales[YoY_SSF])/Sales[[#This Row],[Region_TypeCount]]</f>
        <v>58.393757732919049</v>
      </c>
    </row>
    <row r="1397" spans="1:16" x14ac:dyDescent="0.25">
      <c r="A1397" s="1">
        <v>42797</v>
      </c>
      <c r="B1397">
        <v>18</v>
      </c>
      <c r="C1397">
        <v>10</v>
      </c>
      <c r="D1397">
        <v>25511.377899999996</v>
      </c>
      <c r="E1397">
        <f>INDEX(Stores[region],MATCH(Sales[[#This Row],[store_no]],Stores[store_no],0))</f>
        <v>2</v>
      </c>
      <c r="F1397" t="str">
        <f>INDEX(Stores[storetype],MATCH(Sales[[#This Row],[store_no]],Stores[store_no],0))</f>
        <v>B</v>
      </c>
      <c r="G1397" t="str">
        <f>INDEX(Stores[location_city],MATCH(Sales[[#This Row],[store_no]],Stores[store_no],0))</f>
        <v>Chicago</v>
      </c>
      <c r="H1397" t="str">
        <f>INDEX(Stores[location_state],MATCH(Sales[[#This Row],[store_no]],Stores[store_no],0))</f>
        <v>Illinois</v>
      </c>
      <c r="I1397">
        <f>INDEX(Stores[sqft],MATCH(Sales[[#This Row],[store_no]],Stores[store_no],0))</f>
        <v>120700</v>
      </c>
      <c r="J1397" s="4" t="str">
        <f>INDEX(Departments[dept_name],MATCH(Sales[[#This Row],[dept_no]],Departments[dept_no],0))</f>
        <v>Health</v>
      </c>
      <c r="K1397" s="4" t="str">
        <f>CONCATENATE(Sales[[#This Row],[region]],Sales[[#This Row],[storetype]])</f>
        <v>2B</v>
      </c>
      <c r="L1397" s="4">
        <f>INDEX(RegionStoreCount[Store Count],MATCH(Sales[[#This Row],[RegionStoretype]],RegionStoreCount[Region/Type],0))</f>
        <v>6</v>
      </c>
      <c r="M1397" s="4">
        <f>AND(Sales[[#This Row],[date]]&lt;=TY_YTDMax,Sales[[#This Row],[date]]&gt;=TY_YTDMin)*Sales[[#This Row],[sales]]</f>
        <v>0</v>
      </c>
      <c r="N1397" s="4">
        <f>AND(Sales[[#This Row],[date]]&lt;=LY_YTDMax,Sales[[#This Row],[date]]&gt;=LY_YTDMin)*Sales[[#This Row],[sales]]</f>
        <v>25511.377899999996</v>
      </c>
      <c r="O1397" s="4">
        <f>AND(Sales[[#This Row],[date]]&gt;=YoY_Min,Sales[[#This Row],[date]]&lt;=TY_YTDMax)*(Sales[[#This Row],[sales]]/Sales[[#This Row],[sqft]])</f>
        <v>0</v>
      </c>
      <c r="P1397" s="4">
        <f>SUMIF(Sales[RegionStoretype],Sales[[#This Row],[RegionStoretype]],Sales[YoY_SSF])/Sales[[#This Row],[Region_TypeCount]]</f>
        <v>58.393757732919049</v>
      </c>
    </row>
    <row r="1398" spans="1:16" x14ac:dyDescent="0.25">
      <c r="A1398" s="1">
        <v>42797</v>
      </c>
      <c r="B1398">
        <v>18</v>
      </c>
      <c r="C1398">
        <v>17</v>
      </c>
      <c r="D1398">
        <v>81855.923800000004</v>
      </c>
      <c r="E1398">
        <f>INDEX(Stores[region],MATCH(Sales[[#This Row],[store_no]],Stores[store_no],0))</f>
        <v>2</v>
      </c>
      <c r="F1398" t="str">
        <f>INDEX(Stores[storetype],MATCH(Sales[[#This Row],[store_no]],Stores[store_no],0))</f>
        <v>B</v>
      </c>
      <c r="G1398" t="str">
        <f>INDEX(Stores[location_city],MATCH(Sales[[#This Row],[store_no]],Stores[store_no],0))</f>
        <v>Chicago</v>
      </c>
      <c r="H1398" t="str">
        <f>INDEX(Stores[location_state],MATCH(Sales[[#This Row],[store_no]],Stores[store_no],0))</f>
        <v>Illinois</v>
      </c>
      <c r="I1398">
        <f>INDEX(Stores[sqft],MATCH(Sales[[#This Row],[store_no]],Stores[store_no],0))</f>
        <v>120700</v>
      </c>
      <c r="J1398" s="4" t="str">
        <f>INDEX(Departments[dept_name],MATCH(Sales[[#This Row],[dept_no]],Departments[dept_no],0))</f>
        <v>Shoes</v>
      </c>
      <c r="K1398" s="4" t="str">
        <f>CONCATENATE(Sales[[#This Row],[region]],Sales[[#This Row],[storetype]])</f>
        <v>2B</v>
      </c>
      <c r="L1398" s="4">
        <f>INDEX(RegionStoreCount[Store Count],MATCH(Sales[[#This Row],[RegionStoretype]],RegionStoreCount[Region/Type],0))</f>
        <v>6</v>
      </c>
      <c r="M1398" s="4">
        <f>AND(Sales[[#This Row],[date]]&lt;=TY_YTDMax,Sales[[#This Row],[date]]&gt;=TY_YTDMin)*Sales[[#This Row],[sales]]</f>
        <v>0</v>
      </c>
      <c r="N1398" s="4">
        <f>AND(Sales[[#This Row],[date]]&lt;=LY_YTDMax,Sales[[#This Row],[date]]&gt;=LY_YTDMin)*Sales[[#This Row],[sales]]</f>
        <v>81855.923800000004</v>
      </c>
      <c r="O1398" s="4">
        <f>AND(Sales[[#This Row],[date]]&gt;=YoY_Min,Sales[[#This Row],[date]]&lt;=TY_YTDMax)*(Sales[[#This Row],[sales]]/Sales[[#This Row],[sqft]])</f>
        <v>0</v>
      </c>
      <c r="P1398" s="4">
        <f>SUMIF(Sales[RegionStoretype],Sales[[#This Row],[RegionStoretype]],Sales[YoY_SSF])/Sales[[#This Row],[Region_TypeCount]]</f>
        <v>58.393757732919049</v>
      </c>
    </row>
    <row r="1399" spans="1:16" x14ac:dyDescent="0.25">
      <c r="A1399" s="1">
        <v>42797</v>
      </c>
      <c r="B1399">
        <v>19</v>
      </c>
      <c r="C1399">
        <v>3</v>
      </c>
      <c r="D1399">
        <v>101379.0138</v>
      </c>
      <c r="E1399">
        <f>INDEX(Stores[region],MATCH(Sales[[#This Row],[store_no]],Stores[store_no],0))</f>
        <v>3</v>
      </c>
      <c r="F1399" t="str">
        <f>INDEX(Stores[storetype],MATCH(Sales[[#This Row],[store_no]],Stores[store_no],0))</f>
        <v>A</v>
      </c>
      <c r="G1399" t="str">
        <f>INDEX(Stores[location_city],MATCH(Sales[[#This Row],[store_no]],Stores[store_no],0))</f>
        <v>Des Moines</v>
      </c>
      <c r="H1399" t="str">
        <f>INDEX(Stores[location_state],MATCH(Sales[[#This Row],[store_no]],Stores[store_no],0))</f>
        <v>Iowa</v>
      </c>
      <c r="I1399">
        <f>INDEX(Stores[sqft],MATCH(Sales[[#This Row],[store_no]],Stores[store_no],0))</f>
        <v>197600</v>
      </c>
      <c r="J1399" s="4" t="str">
        <f>INDEX(Departments[dept_name],MATCH(Sales[[#This Row],[dept_no]],Departments[dept_no],0))</f>
        <v>Beauty</v>
      </c>
      <c r="K1399" s="4" t="str">
        <f>CONCATENATE(Sales[[#This Row],[region]],Sales[[#This Row],[storetype]])</f>
        <v>3A</v>
      </c>
      <c r="L1399" s="4">
        <f>INDEX(RegionStoreCount[Store Count],MATCH(Sales[[#This Row],[RegionStoretype]],RegionStoreCount[Region/Type],0))</f>
        <v>9</v>
      </c>
      <c r="M1399" s="4">
        <f>AND(Sales[[#This Row],[date]]&lt;=TY_YTDMax,Sales[[#This Row],[date]]&gt;=TY_YTDMin)*Sales[[#This Row],[sales]]</f>
        <v>0</v>
      </c>
      <c r="N1399" s="4">
        <f>AND(Sales[[#This Row],[date]]&lt;=LY_YTDMax,Sales[[#This Row],[date]]&gt;=LY_YTDMin)*Sales[[#This Row],[sales]]</f>
        <v>101379.0138</v>
      </c>
      <c r="O1399" s="4">
        <f>AND(Sales[[#This Row],[date]]&gt;=YoY_Min,Sales[[#This Row],[date]]&lt;=TY_YTDMax)*(Sales[[#This Row],[sales]]/Sales[[#This Row],[sqft]])</f>
        <v>0</v>
      </c>
      <c r="P1399" s="4">
        <f>SUMIF(Sales[RegionStoretype],Sales[[#This Row],[RegionStoretype]],Sales[YoY_SSF])/Sales[[#This Row],[Region_TypeCount]]</f>
        <v>53.603836561720975</v>
      </c>
    </row>
    <row r="1400" spans="1:16" x14ac:dyDescent="0.25">
      <c r="A1400" s="1">
        <v>42797</v>
      </c>
      <c r="B1400">
        <v>19</v>
      </c>
      <c r="C1400">
        <v>4</v>
      </c>
      <c r="D1400">
        <v>34819.3269</v>
      </c>
      <c r="E1400">
        <f>INDEX(Stores[region],MATCH(Sales[[#This Row],[store_no]],Stores[store_no],0))</f>
        <v>3</v>
      </c>
      <c r="F1400" t="str">
        <f>INDEX(Stores[storetype],MATCH(Sales[[#This Row],[store_no]],Stores[store_no],0))</f>
        <v>A</v>
      </c>
      <c r="G1400" t="str">
        <f>INDEX(Stores[location_city],MATCH(Sales[[#This Row],[store_no]],Stores[store_no],0))</f>
        <v>Des Moines</v>
      </c>
      <c r="H1400" t="str">
        <f>INDEX(Stores[location_state],MATCH(Sales[[#This Row],[store_no]],Stores[store_no],0))</f>
        <v>Iowa</v>
      </c>
      <c r="I1400">
        <f>INDEX(Stores[sqft],MATCH(Sales[[#This Row],[store_no]],Stores[store_no],0))</f>
        <v>197600</v>
      </c>
      <c r="J1400" s="4" t="str">
        <f>INDEX(Departments[dept_name],MATCH(Sales[[#This Row],[dept_no]],Departments[dept_no],0))</f>
        <v>Books</v>
      </c>
      <c r="K1400" s="4" t="str">
        <f>CONCATENATE(Sales[[#This Row],[region]],Sales[[#This Row],[storetype]])</f>
        <v>3A</v>
      </c>
      <c r="L1400" s="4">
        <f>INDEX(RegionStoreCount[Store Count],MATCH(Sales[[#This Row],[RegionStoretype]],RegionStoreCount[Region/Type],0))</f>
        <v>9</v>
      </c>
      <c r="M1400" s="4">
        <f>AND(Sales[[#This Row],[date]]&lt;=TY_YTDMax,Sales[[#This Row],[date]]&gt;=TY_YTDMin)*Sales[[#This Row],[sales]]</f>
        <v>0</v>
      </c>
      <c r="N1400" s="4">
        <f>AND(Sales[[#This Row],[date]]&lt;=LY_YTDMax,Sales[[#This Row],[date]]&gt;=LY_YTDMin)*Sales[[#This Row],[sales]]</f>
        <v>34819.3269</v>
      </c>
      <c r="O1400" s="4">
        <f>AND(Sales[[#This Row],[date]]&gt;=YoY_Min,Sales[[#This Row],[date]]&lt;=TY_YTDMax)*(Sales[[#This Row],[sales]]/Sales[[#This Row],[sqft]])</f>
        <v>0</v>
      </c>
      <c r="P1400" s="4">
        <f>SUMIF(Sales[RegionStoretype],Sales[[#This Row],[RegionStoretype]],Sales[YoY_SSF])/Sales[[#This Row],[Region_TypeCount]]</f>
        <v>53.603836561720975</v>
      </c>
    </row>
    <row r="1401" spans="1:16" x14ac:dyDescent="0.25">
      <c r="A1401" s="1">
        <v>42797</v>
      </c>
      <c r="B1401">
        <v>20</v>
      </c>
      <c r="C1401">
        <v>2</v>
      </c>
      <c r="D1401">
        <v>1832.0034999999998</v>
      </c>
      <c r="E1401">
        <f>INDEX(Stores[region],MATCH(Sales[[#This Row],[store_no]],Stores[store_no],0))</f>
        <v>1</v>
      </c>
      <c r="F1401" t="str">
        <f>INDEX(Stores[storetype],MATCH(Sales[[#This Row],[store_no]],Stores[store_no],0))</f>
        <v>A</v>
      </c>
      <c r="G1401" t="str">
        <f>INDEX(Stores[location_city],MATCH(Sales[[#This Row],[store_no]],Stores[store_no],0))</f>
        <v>South Bend</v>
      </c>
      <c r="H1401" t="str">
        <f>INDEX(Stores[location_state],MATCH(Sales[[#This Row],[store_no]],Stores[store_no],0))</f>
        <v>Indiana</v>
      </c>
      <c r="I1401">
        <f>INDEX(Stores[sqft],MATCH(Sales[[#This Row],[store_no]],Stores[store_no],0))</f>
        <v>39700</v>
      </c>
      <c r="J1401" s="4" t="str">
        <f>INDEX(Departments[dept_name],MATCH(Sales[[#This Row],[dept_no]],Departments[dept_no],0))</f>
        <v>Baby</v>
      </c>
      <c r="K1401" s="4" t="str">
        <f>CONCATENATE(Sales[[#This Row],[region]],Sales[[#This Row],[storetype]])</f>
        <v>1A</v>
      </c>
      <c r="L1401" s="4">
        <f>INDEX(RegionStoreCount[Store Count],MATCH(Sales[[#This Row],[RegionStoretype]],RegionStoreCount[Region/Type],0))</f>
        <v>5</v>
      </c>
      <c r="M1401" s="4">
        <f>AND(Sales[[#This Row],[date]]&lt;=TY_YTDMax,Sales[[#This Row],[date]]&gt;=TY_YTDMin)*Sales[[#This Row],[sales]]</f>
        <v>0</v>
      </c>
      <c r="N1401" s="4">
        <f>AND(Sales[[#This Row],[date]]&lt;=LY_YTDMax,Sales[[#This Row],[date]]&gt;=LY_YTDMin)*Sales[[#This Row],[sales]]</f>
        <v>1832.0034999999998</v>
      </c>
      <c r="O1401" s="4">
        <f>AND(Sales[[#This Row],[date]]&gt;=YoY_Min,Sales[[#This Row],[date]]&lt;=TY_YTDMax)*(Sales[[#This Row],[sales]]/Sales[[#This Row],[sqft]])</f>
        <v>0</v>
      </c>
      <c r="P1401" s="4">
        <f>SUMIF(Sales[RegionStoretype],Sales[[#This Row],[RegionStoretype]],Sales[YoY_SSF])/Sales[[#This Row],[Region_TypeCount]]</f>
        <v>59.469551530910678</v>
      </c>
    </row>
    <row r="1402" spans="1:16" x14ac:dyDescent="0.25">
      <c r="A1402" s="1">
        <v>42797</v>
      </c>
      <c r="B1402">
        <v>20</v>
      </c>
      <c r="C1402">
        <v>9</v>
      </c>
      <c r="D1402">
        <v>1200.9295999999997</v>
      </c>
      <c r="E1402">
        <f>INDEX(Stores[region],MATCH(Sales[[#This Row],[store_no]],Stores[store_no],0))</f>
        <v>1</v>
      </c>
      <c r="F1402" t="str">
        <f>INDEX(Stores[storetype],MATCH(Sales[[#This Row],[store_no]],Stores[store_no],0))</f>
        <v>A</v>
      </c>
      <c r="G1402" t="str">
        <f>INDEX(Stores[location_city],MATCH(Sales[[#This Row],[store_no]],Stores[store_no],0))</f>
        <v>South Bend</v>
      </c>
      <c r="H1402" t="str">
        <f>INDEX(Stores[location_state],MATCH(Sales[[#This Row],[store_no]],Stores[store_no],0))</f>
        <v>Indiana</v>
      </c>
      <c r="I1402">
        <f>INDEX(Stores[sqft],MATCH(Sales[[#This Row],[store_no]],Stores[store_no],0))</f>
        <v>39700</v>
      </c>
      <c r="J1402" s="4" t="str">
        <f>INDEX(Departments[dept_name],MATCH(Sales[[#This Row],[dept_no]],Departments[dept_no],0))</f>
        <v>Garden</v>
      </c>
      <c r="K1402" s="4" t="str">
        <f>CONCATENATE(Sales[[#This Row],[region]],Sales[[#This Row],[storetype]])</f>
        <v>1A</v>
      </c>
      <c r="L1402" s="4">
        <f>INDEX(RegionStoreCount[Store Count],MATCH(Sales[[#This Row],[RegionStoretype]],RegionStoreCount[Region/Type],0))</f>
        <v>5</v>
      </c>
      <c r="M1402" s="4">
        <f>AND(Sales[[#This Row],[date]]&lt;=TY_YTDMax,Sales[[#This Row],[date]]&gt;=TY_YTDMin)*Sales[[#This Row],[sales]]</f>
        <v>0</v>
      </c>
      <c r="N1402" s="4">
        <f>AND(Sales[[#This Row],[date]]&lt;=LY_YTDMax,Sales[[#This Row],[date]]&gt;=LY_YTDMin)*Sales[[#This Row],[sales]]</f>
        <v>1200.9295999999997</v>
      </c>
      <c r="O1402" s="4">
        <f>AND(Sales[[#This Row],[date]]&gt;=YoY_Min,Sales[[#This Row],[date]]&lt;=TY_YTDMax)*(Sales[[#This Row],[sales]]/Sales[[#This Row],[sqft]])</f>
        <v>0</v>
      </c>
      <c r="P1402" s="4">
        <f>SUMIF(Sales[RegionStoretype],Sales[[#This Row],[RegionStoretype]],Sales[YoY_SSF])/Sales[[#This Row],[Region_TypeCount]]</f>
        <v>59.469551530910678</v>
      </c>
    </row>
    <row r="1403" spans="1:16" x14ac:dyDescent="0.25">
      <c r="A1403" s="1">
        <v>42797</v>
      </c>
      <c r="B1403">
        <v>20</v>
      </c>
      <c r="C1403">
        <v>12</v>
      </c>
      <c r="D1403">
        <v>16903.232899999999</v>
      </c>
      <c r="E1403">
        <f>INDEX(Stores[region],MATCH(Sales[[#This Row],[store_no]],Stores[store_no],0))</f>
        <v>1</v>
      </c>
      <c r="F1403" t="str">
        <f>INDEX(Stores[storetype],MATCH(Sales[[#This Row],[store_no]],Stores[store_no],0))</f>
        <v>A</v>
      </c>
      <c r="G1403" t="str">
        <f>INDEX(Stores[location_city],MATCH(Sales[[#This Row],[store_no]],Stores[store_no],0))</f>
        <v>South Bend</v>
      </c>
      <c r="H1403" t="str">
        <f>INDEX(Stores[location_state],MATCH(Sales[[#This Row],[store_no]],Stores[store_no],0))</f>
        <v>Indiana</v>
      </c>
      <c r="I1403">
        <f>INDEX(Stores[sqft],MATCH(Sales[[#This Row],[store_no]],Stores[store_no],0))</f>
        <v>39700</v>
      </c>
      <c r="J1403" s="4" t="str">
        <f>INDEX(Departments[dept_name],MATCH(Sales[[#This Row],[dept_no]],Departments[dept_no],0))</f>
        <v>Jewelery</v>
      </c>
      <c r="K1403" s="4" t="str">
        <f>CONCATENATE(Sales[[#This Row],[region]],Sales[[#This Row],[storetype]])</f>
        <v>1A</v>
      </c>
      <c r="L1403" s="4">
        <f>INDEX(RegionStoreCount[Store Count],MATCH(Sales[[#This Row],[RegionStoretype]],RegionStoreCount[Region/Type],0))</f>
        <v>5</v>
      </c>
      <c r="M1403" s="4">
        <f>AND(Sales[[#This Row],[date]]&lt;=TY_YTDMax,Sales[[#This Row],[date]]&gt;=TY_YTDMin)*Sales[[#This Row],[sales]]</f>
        <v>0</v>
      </c>
      <c r="N1403" s="4">
        <f>AND(Sales[[#This Row],[date]]&lt;=LY_YTDMax,Sales[[#This Row],[date]]&gt;=LY_YTDMin)*Sales[[#This Row],[sales]]</f>
        <v>16903.232899999999</v>
      </c>
      <c r="O1403" s="4">
        <f>AND(Sales[[#This Row],[date]]&gt;=YoY_Min,Sales[[#This Row],[date]]&lt;=TY_YTDMax)*(Sales[[#This Row],[sales]]/Sales[[#This Row],[sqft]])</f>
        <v>0</v>
      </c>
      <c r="P1403" s="4">
        <f>SUMIF(Sales[RegionStoretype],Sales[[#This Row],[RegionStoretype]],Sales[YoY_SSF])/Sales[[#This Row],[Region_TypeCount]]</f>
        <v>59.469551530910678</v>
      </c>
    </row>
    <row r="1404" spans="1:16" x14ac:dyDescent="0.25">
      <c r="A1404" s="1">
        <v>42797</v>
      </c>
      <c r="B1404">
        <v>20</v>
      </c>
      <c r="C1404">
        <v>17</v>
      </c>
      <c r="D1404">
        <v>12473.601200000001</v>
      </c>
      <c r="E1404">
        <f>INDEX(Stores[region],MATCH(Sales[[#This Row],[store_no]],Stores[store_no],0))</f>
        <v>1</v>
      </c>
      <c r="F1404" t="str">
        <f>INDEX(Stores[storetype],MATCH(Sales[[#This Row],[store_no]],Stores[store_no],0))</f>
        <v>A</v>
      </c>
      <c r="G1404" t="str">
        <f>INDEX(Stores[location_city],MATCH(Sales[[#This Row],[store_no]],Stores[store_no],0))</f>
        <v>South Bend</v>
      </c>
      <c r="H1404" t="str">
        <f>INDEX(Stores[location_state],MATCH(Sales[[#This Row],[store_no]],Stores[store_no],0))</f>
        <v>Indiana</v>
      </c>
      <c r="I1404">
        <f>INDEX(Stores[sqft],MATCH(Sales[[#This Row],[store_no]],Stores[store_no],0))</f>
        <v>39700</v>
      </c>
      <c r="J1404" s="4" t="str">
        <f>INDEX(Departments[dept_name],MATCH(Sales[[#This Row],[dept_no]],Departments[dept_no],0))</f>
        <v>Shoes</v>
      </c>
      <c r="K1404" s="4" t="str">
        <f>CONCATENATE(Sales[[#This Row],[region]],Sales[[#This Row],[storetype]])</f>
        <v>1A</v>
      </c>
      <c r="L1404" s="4">
        <f>INDEX(RegionStoreCount[Store Count],MATCH(Sales[[#This Row],[RegionStoretype]],RegionStoreCount[Region/Type],0))</f>
        <v>5</v>
      </c>
      <c r="M1404" s="4">
        <f>AND(Sales[[#This Row],[date]]&lt;=TY_YTDMax,Sales[[#This Row],[date]]&gt;=TY_YTDMin)*Sales[[#This Row],[sales]]</f>
        <v>0</v>
      </c>
      <c r="N1404" s="4">
        <f>AND(Sales[[#This Row],[date]]&lt;=LY_YTDMax,Sales[[#This Row],[date]]&gt;=LY_YTDMin)*Sales[[#This Row],[sales]]</f>
        <v>12473.601200000001</v>
      </c>
      <c r="O1404" s="4">
        <f>AND(Sales[[#This Row],[date]]&gt;=YoY_Min,Sales[[#This Row],[date]]&lt;=TY_YTDMax)*(Sales[[#This Row],[sales]]/Sales[[#This Row],[sqft]])</f>
        <v>0</v>
      </c>
      <c r="P1404" s="4">
        <f>SUMIF(Sales[RegionStoretype],Sales[[#This Row],[RegionStoretype]],Sales[YoY_SSF])/Sales[[#This Row],[Region_TypeCount]]</f>
        <v>59.469551530910678</v>
      </c>
    </row>
    <row r="1405" spans="1:16" x14ac:dyDescent="0.25">
      <c r="A1405" s="1">
        <v>42797</v>
      </c>
      <c r="B1405">
        <v>21</v>
      </c>
      <c r="C1405">
        <v>9</v>
      </c>
      <c r="D1405">
        <v>40452.0288</v>
      </c>
      <c r="E1405">
        <f>INDEX(Stores[region],MATCH(Sales[[#This Row],[store_no]],Stores[store_no],0))</f>
        <v>2</v>
      </c>
      <c r="F1405" t="str">
        <f>INDEX(Stores[storetype],MATCH(Sales[[#This Row],[store_no]],Stores[store_no],0))</f>
        <v>B</v>
      </c>
      <c r="G1405" t="str">
        <f>INDEX(Stores[location_city],MATCH(Sales[[#This Row],[store_no]],Stores[store_no],0))</f>
        <v>Madison</v>
      </c>
      <c r="H1405" t="str">
        <f>INDEX(Stores[location_state],MATCH(Sales[[#This Row],[store_no]],Stores[store_no],0))</f>
        <v>Wisconsin</v>
      </c>
      <c r="I1405">
        <f>INDEX(Stores[sqft],MATCH(Sales[[#This Row],[store_no]],Stores[store_no],0))</f>
        <v>206400</v>
      </c>
      <c r="J1405" s="4" t="str">
        <f>INDEX(Departments[dept_name],MATCH(Sales[[#This Row],[dept_no]],Departments[dept_no],0))</f>
        <v>Garden</v>
      </c>
      <c r="K1405" s="4" t="str">
        <f>CONCATENATE(Sales[[#This Row],[region]],Sales[[#This Row],[storetype]])</f>
        <v>2B</v>
      </c>
      <c r="L1405" s="4">
        <f>INDEX(RegionStoreCount[Store Count],MATCH(Sales[[#This Row],[RegionStoretype]],RegionStoreCount[Region/Type],0))</f>
        <v>6</v>
      </c>
      <c r="M1405" s="4">
        <f>AND(Sales[[#This Row],[date]]&lt;=TY_YTDMax,Sales[[#This Row],[date]]&gt;=TY_YTDMin)*Sales[[#This Row],[sales]]</f>
        <v>0</v>
      </c>
      <c r="N1405" s="4">
        <f>AND(Sales[[#This Row],[date]]&lt;=LY_YTDMax,Sales[[#This Row],[date]]&gt;=LY_YTDMin)*Sales[[#This Row],[sales]]</f>
        <v>40452.0288</v>
      </c>
      <c r="O1405" s="4">
        <f>AND(Sales[[#This Row],[date]]&gt;=YoY_Min,Sales[[#This Row],[date]]&lt;=TY_YTDMax)*(Sales[[#This Row],[sales]]/Sales[[#This Row],[sqft]])</f>
        <v>0</v>
      </c>
      <c r="P1405" s="4">
        <f>SUMIF(Sales[RegionStoretype],Sales[[#This Row],[RegionStoretype]],Sales[YoY_SSF])/Sales[[#This Row],[Region_TypeCount]]</f>
        <v>58.393757732919049</v>
      </c>
    </row>
    <row r="1406" spans="1:16" x14ac:dyDescent="0.25">
      <c r="A1406" s="1">
        <v>42797</v>
      </c>
      <c r="B1406">
        <v>21</v>
      </c>
      <c r="C1406">
        <v>12</v>
      </c>
      <c r="D1406">
        <v>136010.7702</v>
      </c>
      <c r="E1406">
        <f>INDEX(Stores[region],MATCH(Sales[[#This Row],[store_no]],Stores[store_no],0))</f>
        <v>2</v>
      </c>
      <c r="F1406" t="str">
        <f>INDEX(Stores[storetype],MATCH(Sales[[#This Row],[store_no]],Stores[store_no],0))</f>
        <v>B</v>
      </c>
      <c r="G1406" t="str">
        <f>INDEX(Stores[location_city],MATCH(Sales[[#This Row],[store_no]],Stores[store_no],0))</f>
        <v>Madison</v>
      </c>
      <c r="H1406" t="str">
        <f>INDEX(Stores[location_state],MATCH(Sales[[#This Row],[store_no]],Stores[store_no],0))</f>
        <v>Wisconsin</v>
      </c>
      <c r="I1406">
        <f>INDEX(Stores[sqft],MATCH(Sales[[#This Row],[store_no]],Stores[store_no],0))</f>
        <v>206400</v>
      </c>
      <c r="J1406" s="4" t="str">
        <f>INDEX(Departments[dept_name],MATCH(Sales[[#This Row],[dept_no]],Departments[dept_no],0))</f>
        <v>Jewelery</v>
      </c>
      <c r="K1406" s="4" t="str">
        <f>CONCATENATE(Sales[[#This Row],[region]],Sales[[#This Row],[storetype]])</f>
        <v>2B</v>
      </c>
      <c r="L1406" s="4">
        <f>INDEX(RegionStoreCount[Store Count],MATCH(Sales[[#This Row],[RegionStoretype]],RegionStoreCount[Region/Type],0))</f>
        <v>6</v>
      </c>
      <c r="M1406" s="4">
        <f>AND(Sales[[#This Row],[date]]&lt;=TY_YTDMax,Sales[[#This Row],[date]]&gt;=TY_YTDMin)*Sales[[#This Row],[sales]]</f>
        <v>0</v>
      </c>
      <c r="N1406" s="4">
        <f>AND(Sales[[#This Row],[date]]&lt;=LY_YTDMax,Sales[[#This Row],[date]]&gt;=LY_YTDMin)*Sales[[#This Row],[sales]]</f>
        <v>136010.7702</v>
      </c>
      <c r="O1406" s="4">
        <f>AND(Sales[[#This Row],[date]]&gt;=YoY_Min,Sales[[#This Row],[date]]&lt;=TY_YTDMax)*(Sales[[#This Row],[sales]]/Sales[[#This Row],[sqft]])</f>
        <v>0</v>
      </c>
      <c r="P1406" s="4">
        <f>SUMIF(Sales[RegionStoretype],Sales[[#This Row],[RegionStoretype]],Sales[YoY_SSF])/Sales[[#This Row],[Region_TypeCount]]</f>
        <v>58.393757732919049</v>
      </c>
    </row>
    <row r="1407" spans="1:16" x14ac:dyDescent="0.25">
      <c r="A1407" s="1">
        <v>42797</v>
      </c>
      <c r="B1407">
        <v>21</v>
      </c>
      <c r="C1407">
        <v>16</v>
      </c>
      <c r="D1407">
        <v>26677.413799999995</v>
      </c>
      <c r="E1407">
        <f>INDEX(Stores[region],MATCH(Sales[[#This Row],[store_no]],Stores[store_no],0))</f>
        <v>2</v>
      </c>
      <c r="F1407" t="str">
        <f>INDEX(Stores[storetype],MATCH(Sales[[#This Row],[store_no]],Stores[store_no],0))</f>
        <v>B</v>
      </c>
      <c r="G1407" t="str">
        <f>INDEX(Stores[location_city],MATCH(Sales[[#This Row],[store_no]],Stores[store_no],0))</f>
        <v>Madison</v>
      </c>
      <c r="H1407" t="str">
        <f>INDEX(Stores[location_state],MATCH(Sales[[#This Row],[store_no]],Stores[store_no],0))</f>
        <v>Wisconsin</v>
      </c>
      <c r="I1407">
        <f>INDEX(Stores[sqft],MATCH(Sales[[#This Row],[store_no]],Stores[store_no],0))</f>
        <v>206400</v>
      </c>
      <c r="J1407" s="4" t="str">
        <f>INDEX(Departments[dept_name],MATCH(Sales[[#This Row],[dept_no]],Departments[dept_no],0))</f>
        <v>Outdoors</v>
      </c>
      <c r="K1407" s="4" t="str">
        <f>CONCATENATE(Sales[[#This Row],[region]],Sales[[#This Row],[storetype]])</f>
        <v>2B</v>
      </c>
      <c r="L1407" s="4">
        <f>INDEX(RegionStoreCount[Store Count],MATCH(Sales[[#This Row],[RegionStoretype]],RegionStoreCount[Region/Type],0))</f>
        <v>6</v>
      </c>
      <c r="M1407" s="4">
        <f>AND(Sales[[#This Row],[date]]&lt;=TY_YTDMax,Sales[[#This Row],[date]]&gt;=TY_YTDMin)*Sales[[#This Row],[sales]]</f>
        <v>0</v>
      </c>
      <c r="N1407" s="4">
        <f>AND(Sales[[#This Row],[date]]&lt;=LY_YTDMax,Sales[[#This Row],[date]]&gt;=LY_YTDMin)*Sales[[#This Row],[sales]]</f>
        <v>26677.413799999995</v>
      </c>
      <c r="O1407" s="4">
        <f>AND(Sales[[#This Row],[date]]&gt;=YoY_Min,Sales[[#This Row],[date]]&lt;=TY_YTDMax)*(Sales[[#This Row],[sales]]/Sales[[#This Row],[sqft]])</f>
        <v>0</v>
      </c>
      <c r="P1407" s="4">
        <f>SUMIF(Sales[RegionStoretype],Sales[[#This Row],[RegionStoretype]],Sales[YoY_SSF])/Sales[[#This Row],[Region_TypeCount]]</f>
        <v>58.393757732919049</v>
      </c>
    </row>
    <row r="1408" spans="1:16" x14ac:dyDescent="0.25">
      <c r="A1408" s="1">
        <v>42797</v>
      </c>
      <c r="B1408">
        <v>21</v>
      </c>
      <c r="C1408">
        <v>19</v>
      </c>
      <c r="D1408">
        <v>60463.926200000002</v>
      </c>
      <c r="E1408">
        <f>INDEX(Stores[region],MATCH(Sales[[#This Row],[store_no]],Stores[store_no],0))</f>
        <v>2</v>
      </c>
      <c r="F1408" t="str">
        <f>INDEX(Stores[storetype],MATCH(Sales[[#This Row],[store_no]],Stores[store_no],0))</f>
        <v>B</v>
      </c>
      <c r="G1408" t="str">
        <f>INDEX(Stores[location_city],MATCH(Sales[[#This Row],[store_no]],Stores[store_no],0))</f>
        <v>Madison</v>
      </c>
      <c r="H1408" t="str">
        <f>INDEX(Stores[location_state],MATCH(Sales[[#This Row],[store_no]],Stores[store_no],0))</f>
        <v>Wisconsin</v>
      </c>
      <c r="I1408">
        <f>INDEX(Stores[sqft],MATCH(Sales[[#This Row],[store_no]],Stores[store_no],0))</f>
        <v>206400</v>
      </c>
      <c r="J1408" s="4" t="str">
        <f>INDEX(Departments[dept_name],MATCH(Sales[[#This Row],[dept_no]],Departments[dept_no],0))</f>
        <v>Tools</v>
      </c>
      <c r="K1408" s="4" t="str">
        <f>CONCATENATE(Sales[[#This Row],[region]],Sales[[#This Row],[storetype]])</f>
        <v>2B</v>
      </c>
      <c r="L1408" s="4">
        <f>INDEX(RegionStoreCount[Store Count],MATCH(Sales[[#This Row],[RegionStoretype]],RegionStoreCount[Region/Type],0))</f>
        <v>6</v>
      </c>
      <c r="M1408" s="4">
        <f>AND(Sales[[#This Row],[date]]&lt;=TY_YTDMax,Sales[[#This Row],[date]]&gt;=TY_YTDMin)*Sales[[#This Row],[sales]]</f>
        <v>0</v>
      </c>
      <c r="N1408" s="4">
        <f>AND(Sales[[#This Row],[date]]&lt;=LY_YTDMax,Sales[[#This Row],[date]]&gt;=LY_YTDMin)*Sales[[#This Row],[sales]]</f>
        <v>60463.926200000002</v>
      </c>
      <c r="O1408" s="4">
        <f>AND(Sales[[#This Row],[date]]&gt;=YoY_Min,Sales[[#This Row],[date]]&lt;=TY_YTDMax)*(Sales[[#This Row],[sales]]/Sales[[#This Row],[sqft]])</f>
        <v>0</v>
      </c>
      <c r="P1408" s="4">
        <f>SUMIF(Sales[RegionStoretype],Sales[[#This Row],[RegionStoretype]],Sales[YoY_SSF])/Sales[[#This Row],[Region_TypeCount]]</f>
        <v>58.393757732919049</v>
      </c>
    </row>
    <row r="1409" spans="1:16" x14ac:dyDescent="0.25">
      <c r="A1409" s="1">
        <v>42797</v>
      </c>
      <c r="B1409">
        <v>22</v>
      </c>
      <c r="C1409">
        <v>9</v>
      </c>
      <c r="D1409">
        <v>10438.910000000002</v>
      </c>
      <c r="E1409">
        <f>INDEX(Stores[region],MATCH(Sales[[#This Row],[store_no]],Stores[store_no],0))</f>
        <v>3</v>
      </c>
      <c r="F1409" t="str">
        <f>INDEX(Stores[storetype],MATCH(Sales[[#This Row],[store_no]],Stores[store_no],0))</f>
        <v>B</v>
      </c>
      <c r="G1409" t="str">
        <f>INDEX(Stores[location_city],MATCH(Sales[[#This Row],[store_no]],Stores[store_no],0))</f>
        <v>Sioux Falls</v>
      </c>
      <c r="H1409" t="str">
        <f>INDEX(Stores[location_state],MATCH(Sales[[#This Row],[store_no]],Stores[store_no],0))</f>
        <v>South Dakota</v>
      </c>
      <c r="I1409">
        <f>INDEX(Stores[sqft],MATCH(Sales[[#This Row],[store_no]],Stores[store_no],0))</f>
        <v>57800</v>
      </c>
      <c r="J1409" s="4" t="str">
        <f>INDEX(Departments[dept_name],MATCH(Sales[[#This Row],[dept_no]],Departments[dept_no],0))</f>
        <v>Garden</v>
      </c>
      <c r="K1409" s="4" t="str">
        <f>CONCATENATE(Sales[[#This Row],[region]],Sales[[#This Row],[storetype]])</f>
        <v>3B</v>
      </c>
      <c r="L1409" s="4">
        <f>INDEX(RegionStoreCount[Store Count],MATCH(Sales[[#This Row],[RegionStoretype]],RegionStoreCount[Region/Type],0))</f>
        <v>4</v>
      </c>
      <c r="M1409" s="4">
        <f>AND(Sales[[#This Row],[date]]&lt;=TY_YTDMax,Sales[[#This Row],[date]]&gt;=TY_YTDMin)*Sales[[#This Row],[sales]]</f>
        <v>0</v>
      </c>
      <c r="N1409" s="4">
        <f>AND(Sales[[#This Row],[date]]&lt;=LY_YTDMax,Sales[[#This Row],[date]]&gt;=LY_YTDMin)*Sales[[#This Row],[sales]]</f>
        <v>10438.910000000002</v>
      </c>
      <c r="O1409" s="4">
        <f>AND(Sales[[#This Row],[date]]&gt;=YoY_Min,Sales[[#This Row],[date]]&lt;=TY_YTDMax)*(Sales[[#This Row],[sales]]/Sales[[#This Row],[sqft]])</f>
        <v>0</v>
      </c>
      <c r="P1409" s="4">
        <f>SUMIF(Sales[RegionStoretype],Sales[[#This Row],[RegionStoretype]],Sales[YoY_SSF])/Sales[[#This Row],[Region_TypeCount]]</f>
        <v>58.312187288105562</v>
      </c>
    </row>
    <row r="1410" spans="1:16" x14ac:dyDescent="0.25">
      <c r="A1410" s="1">
        <v>42797</v>
      </c>
      <c r="B1410">
        <v>22</v>
      </c>
      <c r="C1410">
        <v>18</v>
      </c>
      <c r="D1410">
        <v>6536.5904</v>
      </c>
      <c r="E1410">
        <f>INDEX(Stores[region],MATCH(Sales[[#This Row],[store_no]],Stores[store_no],0))</f>
        <v>3</v>
      </c>
      <c r="F1410" t="str">
        <f>INDEX(Stores[storetype],MATCH(Sales[[#This Row],[store_no]],Stores[store_no],0))</f>
        <v>B</v>
      </c>
      <c r="G1410" t="str">
        <f>INDEX(Stores[location_city],MATCH(Sales[[#This Row],[store_no]],Stores[store_no],0))</f>
        <v>Sioux Falls</v>
      </c>
      <c r="H1410" t="str">
        <f>INDEX(Stores[location_state],MATCH(Sales[[#This Row],[store_no]],Stores[store_no],0))</f>
        <v>South Dakota</v>
      </c>
      <c r="I1410">
        <f>INDEX(Stores[sqft],MATCH(Sales[[#This Row],[store_no]],Stores[store_no],0))</f>
        <v>57800</v>
      </c>
      <c r="J1410" s="4" t="str">
        <f>INDEX(Departments[dept_name],MATCH(Sales[[#This Row],[dept_no]],Departments[dept_no],0))</f>
        <v>Sports</v>
      </c>
      <c r="K1410" s="4" t="str">
        <f>CONCATENATE(Sales[[#This Row],[region]],Sales[[#This Row],[storetype]])</f>
        <v>3B</v>
      </c>
      <c r="L1410" s="4">
        <f>INDEX(RegionStoreCount[Store Count],MATCH(Sales[[#This Row],[RegionStoretype]],RegionStoreCount[Region/Type],0))</f>
        <v>4</v>
      </c>
      <c r="M1410" s="4">
        <f>AND(Sales[[#This Row],[date]]&lt;=TY_YTDMax,Sales[[#This Row],[date]]&gt;=TY_YTDMin)*Sales[[#This Row],[sales]]</f>
        <v>0</v>
      </c>
      <c r="N1410" s="4">
        <f>AND(Sales[[#This Row],[date]]&lt;=LY_YTDMax,Sales[[#This Row],[date]]&gt;=LY_YTDMin)*Sales[[#This Row],[sales]]</f>
        <v>6536.5904</v>
      </c>
      <c r="O1410" s="4">
        <f>AND(Sales[[#This Row],[date]]&gt;=YoY_Min,Sales[[#This Row],[date]]&lt;=TY_YTDMax)*(Sales[[#This Row],[sales]]/Sales[[#This Row],[sqft]])</f>
        <v>0</v>
      </c>
      <c r="P1410" s="4">
        <f>SUMIF(Sales[RegionStoretype],Sales[[#This Row],[RegionStoretype]],Sales[YoY_SSF])/Sales[[#This Row],[Region_TypeCount]]</f>
        <v>58.312187288105562</v>
      </c>
    </row>
    <row r="1411" spans="1:16" x14ac:dyDescent="0.25">
      <c r="A1411" s="1">
        <v>42797</v>
      </c>
      <c r="B1411">
        <v>23</v>
      </c>
      <c r="C1411">
        <v>7</v>
      </c>
      <c r="D1411">
        <v>62996.564900000005</v>
      </c>
      <c r="E1411">
        <f>INDEX(Stores[region],MATCH(Sales[[#This Row],[store_no]],Stores[store_no],0))</f>
        <v>3</v>
      </c>
      <c r="F1411" t="str">
        <f>INDEX(Stores[storetype],MATCH(Sales[[#This Row],[store_no]],Stores[store_no],0))</f>
        <v>B</v>
      </c>
      <c r="G1411" t="str">
        <f>INDEX(Stores[location_city],MATCH(Sales[[#This Row],[store_no]],Stores[store_no],0))</f>
        <v>Cedar Rapids</v>
      </c>
      <c r="H1411" t="str">
        <f>INDEX(Stores[location_state],MATCH(Sales[[#This Row],[store_no]],Stores[store_no],0))</f>
        <v>Iowa</v>
      </c>
      <c r="I1411">
        <f>INDEX(Stores[sqft],MATCH(Sales[[#This Row],[store_no]],Stores[store_no],0))</f>
        <v>123700</v>
      </c>
      <c r="J1411" s="4" t="str">
        <f>INDEX(Departments[dept_name],MATCH(Sales[[#This Row],[dept_no]],Departments[dept_no],0))</f>
        <v>Electronics</v>
      </c>
      <c r="K1411" s="4" t="str">
        <f>CONCATENATE(Sales[[#This Row],[region]],Sales[[#This Row],[storetype]])</f>
        <v>3B</v>
      </c>
      <c r="L1411" s="4">
        <f>INDEX(RegionStoreCount[Store Count],MATCH(Sales[[#This Row],[RegionStoretype]],RegionStoreCount[Region/Type],0))</f>
        <v>4</v>
      </c>
      <c r="M1411" s="4">
        <f>AND(Sales[[#This Row],[date]]&lt;=TY_YTDMax,Sales[[#This Row],[date]]&gt;=TY_YTDMin)*Sales[[#This Row],[sales]]</f>
        <v>0</v>
      </c>
      <c r="N1411" s="4">
        <f>AND(Sales[[#This Row],[date]]&lt;=LY_YTDMax,Sales[[#This Row],[date]]&gt;=LY_YTDMin)*Sales[[#This Row],[sales]]</f>
        <v>62996.564900000005</v>
      </c>
      <c r="O1411" s="4">
        <f>AND(Sales[[#This Row],[date]]&gt;=YoY_Min,Sales[[#This Row],[date]]&lt;=TY_YTDMax)*(Sales[[#This Row],[sales]]/Sales[[#This Row],[sqft]])</f>
        <v>0</v>
      </c>
      <c r="P1411" s="4">
        <f>SUMIF(Sales[RegionStoretype],Sales[[#This Row],[RegionStoretype]],Sales[YoY_SSF])/Sales[[#This Row],[Region_TypeCount]]</f>
        <v>58.312187288105562</v>
      </c>
    </row>
    <row r="1412" spans="1:16" x14ac:dyDescent="0.25">
      <c r="A1412" s="1">
        <v>42797</v>
      </c>
      <c r="B1412">
        <v>23</v>
      </c>
      <c r="C1412">
        <v>9</v>
      </c>
      <c r="D1412">
        <v>20426.403900000001</v>
      </c>
      <c r="E1412">
        <f>INDEX(Stores[region],MATCH(Sales[[#This Row],[store_no]],Stores[store_no],0))</f>
        <v>3</v>
      </c>
      <c r="F1412" t="str">
        <f>INDEX(Stores[storetype],MATCH(Sales[[#This Row],[store_no]],Stores[store_no],0))</f>
        <v>B</v>
      </c>
      <c r="G1412" t="str">
        <f>INDEX(Stores[location_city],MATCH(Sales[[#This Row],[store_no]],Stores[store_no],0))</f>
        <v>Cedar Rapids</v>
      </c>
      <c r="H1412" t="str">
        <f>INDEX(Stores[location_state],MATCH(Sales[[#This Row],[store_no]],Stores[store_no],0))</f>
        <v>Iowa</v>
      </c>
      <c r="I1412">
        <f>INDEX(Stores[sqft],MATCH(Sales[[#This Row],[store_no]],Stores[store_no],0))</f>
        <v>123700</v>
      </c>
      <c r="J1412" s="4" t="str">
        <f>INDEX(Departments[dept_name],MATCH(Sales[[#This Row],[dept_no]],Departments[dept_no],0))</f>
        <v>Garden</v>
      </c>
      <c r="K1412" s="4" t="str">
        <f>CONCATENATE(Sales[[#This Row],[region]],Sales[[#This Row],[storetype]])</f>
        <v>3B</v>
      </c>
      <c r="L1412" s="4">
        <f>INDEX(RegionStoreCount[Store Count],MATCH(Sales[[#This Row],[RegionStoretype]],RegionStoreCount[Region/Type],0))</f>
        <v>4</v>
      </c>
      <c r="M1412" s="4">
        <f>AND(Sales[[#This Row],[date]]&lt;=TY_YTDMax,Sales[[#This Row],[date]]&gt;=TY_YTDMin)*Sales[[#This Row],[sales]]</f>
        <v>0</v>
      </c>
      <c r="N1412" s="4">
        <f>AND(Sales[[#This Row],[date]]&lt;=LY_YTDMax,Sales[[#This Row],[date]]&gt;=LY_YTDMin)*Sales[[#This Row],[sales]]</f>
        <v>20426.403900000001</v>
      </c>
      <c r="O1412" s="4">
        <f>AND(Sales[[#This Row],[date]]&gt;=YoY_Min,Sales[[#This Row],[date]]&lt;=TY_YTDMax)*(Sales[[#This Row],[sales]]/Sales[[#This Row],[sqft]])</f>
        <v>0</v>
      </c>
      <c r="P1412" s="4">
        <f>SUMIF(Sales[RegionStoretype],Sales[[#This Row],[RegionStoretype]],Sales[YoY_SSF])/Sales[[#This Row],[Region_TypeCount]]</f>
        <v>58.312187288105562</v>
      </c>
    </row>
    <row r="1413" spans="1:16" x14ac:dyDescent="0.25">
      <c r="A1413" s="1">
        <v>42797</v>
      </c>
      <c r="B1413">
        <v>23</v>
      </c>
      <c r="C1413">
        <v>13</v>
      </c>
      <c r="D1413">
        <v>24569.378700000001</v>
      </c>
      <c r="E1413">
        <f>INDEX(Stores[region],MATCH(Sales[[#This Row],[store_no]],Stores[store_no],0))</f>
        <v>3</v>
      </c>
      <c r="F1413" t="str">
        <f>INDEX(Stores[storetype],MATCH(Sales[[#This Row],[store_no]],Stores[store_no],0))</f>
        <v>B</v>
      </c>
      <c r="G1413" t="str">
        <f>INDEX(Stores[location_city],MATCH(Sales[[#This Row],[store_no]],Stores[store_no],0))</f>
        <v>Cedar Rapids</v>
      </c>
      <c r="H1413" t="str">
        <f>INDEX(Stores[location_state],MATCH(Sales[[#This Row],[store_no]],Stores[store_no],0))</f>
        <v>Iowa</v>
      </c>
      <c r="I1413">
        <f>INDEX(Stores[sqft],MATCH(Sales[[#This Row],[store_no]],Stores[store_no],0))</f>
        <v>123700</v>
      </c>
      <c r="J1413" s="4" t="str">
        <f>INDEX(Departments[dept_name],MATCH(Sales[[#This Row],[dept_no]],Departments[dept_no],0))</f>
        <v>Kids</v>
      </c>
      <c r="K1413" s="4" t="str">
        <f>CONCATENATE(Sales[[#This Row],[region]],Sales[[#This Row],[storetype]])</f>
        <v>3B</v>
      </c>
      <c r="L1413" s="4">
        <f>INDEX(RegionStoreCount[Store Count],MATCH(Sales[[#This Row],[RegionStoretype]],RegionStoreCount[Region/Type],0))</f>
        <v>4</v>
      </c>
      <c r="M1413" s="4">
        <f>AND(Sales[[#This Row],[date]]&lt;=TY_YTDMax,Sales[[#This Row],[date]]&gt;=TY_YTDMin)*Sales[[#This Row],[sales]]</f>
        <v>0</v>
      </c>
      <c r="N1413" s="4">
        <f>AND(Sales[[#This Row],[date]]&lt;=LY_YTDMax,Sales[[#This Row],[date]]&gt;=LY_YTDMin)*Sales[[#This Row],[sales]]</f>
        <v>24569.378700000001</v>
      </c>
      <c r="O1413" s="4">
        <f>AND(Sales[[#This Row],[date]]&gt;=YoY_Min,Sales[[#This Row],[date]]&lt;=TY_YTDMax)*(Sales[[#This Row],[sales]]/Sales[[#This Row],[sqft]])</f>
        <v>0</v>
      </c>
      <c r="P1413" s="4">
        <f>SUMIF(Sales[RegionStoretype],Sales[[#This Row],[RegionStoretype]],Sales[YoY_SSF])/Sales[[#This Row],[Region_TypeCount]]</f>
        <v>58.312187288105562</v>
      </c>
    </row>
    <row r="1414" spans="1:16" x14ac:dyDescent="0.25">
      <c r="A1414" s="1">
        <v>42797</v>
      </c>
      <c r="B1414">
        <v>23</v>
      </c>
      <c r="C1414">
        <v>20</v>
      </c>
      <c r="D1414">
        <v>132117.20300000001</v>
      </c>
      <c r="E1414">
        <f>INDEX(Stores[region],MATCH(Sales[[#This Row],[store_no]],Stores[store_no],0))</f>
        <v>3</v>
      </c>
      <c r="F1414" t="str">
        <f>INDEX(Stores[storetype],MATCH(Sales[[#This Row],[store_no]],Stores[store_no],0))</f>
        <v>B</v>
      </c>
      <c r="G1414" t="str">
        <f>INDEX(Stores[location_city],MATCH(Sales[[#This Row],[store_no]],Stores[store_no],0))</f>
        <v>Cedar Rapids</v>
      </c>
      <c r="H1414" t="str">
        <f>INDEX(Stores[location_state],MATCH(Sales[[#This Row],[store_no]],Stores[store_no],0))</f>
        <v>Iowa</v>
      </c>
      <c r="I1414">
        <f>INDEX(Stores[sqft],MATCH(Sales[[#This Row],[store_no]],Stores[store_no],0))</f>
        <v>123700</v>
      </c>
      <c r="J1414" s="4" t="str">
        <f>INDEX(Departments[dept_name],MATCH(Sales[[#This Row],[dept_no]],Departments[dept_no],0))</f>
        <v>Toys</v>
      </c>
      <c r="K1414" s="4" t="str">
        <f>CONCATENATE(Sales[[#This Row],[region]],Sales[[#This Row],[storetype]])</f>
        <v>3B</v>
      </c>
      <c r="L1414" s="4">
        <f>INDEX(RegionStoreCount[Store Count],MATCH(Sales[[#This Row],[RegionStoretype]],RegionStoreCount[Region/Type],0))</f>
        <v>4</v>
      </c>
      <c r="M1414" s="4">
        <f>AND(Sales[[#This Row],[date]]&lt;=TY_YTDMax,Sales[[#This Row],[date]]&gt;=TY_YTDMin)*Sales[[#This Row],[sales]]</f>
        <v>0</v>
      </c>
      <c r="N1414" s="4">
        <f>AND(Sales[[#This Row],[date]]&lt;=LY_YTDMax,Sales[[#This Row],[date]]&gt;=LY_YTDMin)*Sales[[#This Row],[sales]]</f>
        <v>132117.20300000001</v>
      </c>
      <c r="O1414" s="4">
        <f>AND(Sales[[#This Row],[date]]&gt;=YoY_Min,Sales[[#This Row],[date]]&lt;=TY_YTDMax)*(Sales[[#This Row],[sales]]/Sales[[#This Row],[sqft]])</f>
        <v>0</v>
      </c>
      <c r="P1414" s="4">
        <f>SUMIF(Sales[RegionStoretype],Sales[[#This Row],[RegionStoretype]],Sales[YoY_SSF])/Sales[[#This Row],[Region_TypeCount]]</f>
        <v>58.312187288105562</v>
      </c>
    </row>
    <row r="1415" spans="1:16" x14ac:dyDescent="0.25">
      <c r="A1415" s="1">
        <v>42797</v>
      </c>
      <c r="B1415">
        <v>24</v>
      </c>
      <c r="C1415">
        <v>3</v>
      </c>
      <c r="D1415">
        <v>149487.22690000001</v>
      </c>
      <c r="E1415">
        <f>INDEX(Stores[region],MATCH(Sales[[#This Row],[store_no]],Stores[store_no],0))</f>
        <v>2</v>
      </c>
      <c r="F1415" t="str">
        <f>INDEX(Stores[storetype],MATCH(Sales[[#This Row],[store_no]],Stores[store_no],0))</f>
        <v>A</v>
      </c>
      <c r="G1415" t="str">
        <f>INDEX(Stores[location_city],MATCH(Sales[[#This Row],[store_no]],Stores[store_no],0))</f>
        <v>Winnetka</v>
      </c>
      <c r="H1415" t="str">
        <f>INDEX(Stores[location_state],MATCH(Sales[[#This Row],[store_no]],Stores[store_no],0))</f>
        <v>Illinois</v>
      </c>
      <c r="I1415">
        <f>INDEX(Stores[sqft],MATCH(Sales[[#This Row],[store_no]],Stores[store_no],0))</f>
        <v>207800</v>
      </c>
      <c r="J1415" s="4" t="str">
        <f>INDEX(Departments[dept_name],MATCH(Sales[[#This Row],[dept_no]],Departments[dept_no],0))</f>
        <v>Beauty</v>
      </c>
      <c r="K1415" s="4" t="str">
        <f>CONCATENATE(Sales[[#This Row],[region]],Sales[[#This Row],[storetype]])</f>
        <v>2A</v>
      </c>
      <c r="L1415" s="4">
        <f>INDEX(RegionStoreCount[Store Count],MATCH(Sales[[#This Row],[RegionStoretype]],RegionStoreCount[Region/Type],0))</f>
        <v>5</v>
      </c>
      <c r="M1415" s="4">
        <f>AND(Sales[[#This Row],[date]]&lt;=TY_YTDMax,Sales[[#This Row],[date]]&gt;=TY_YTDMin)*Sales[[#This Row],[sales]]</f>
        <v>0</v>
      </c>
      <c r="N1415" s="4">
        <f>AND(Sales[[#This Row],[date]]&lt;=LY_YTDMax,Sales[[#This Row],[date]]&gt;=LY_YTDMin)*Sales[[#This Row],[sales]]</f>
        <v>149487.22690000001</v>
      </c>
      <c r="O1415" s="4">
        <f>AND(Sales[[#This Row],[date]]&gt;=YoY_Min,Sales[[#This Row],[date]]&lt;=TY_YTDMax)*(Sales[[#This Row],[sales]]/Sales[[#This Row],[sqft]])</f>
        <v>0</v>
      </c>
      <c r="P1415" s="4">
        <f>SUMIF(Sales[RegionStoretype],Sales[[#This Row],[RegionStoretype]],Sales[YoY_SSF])/Sales[[#This Row],[Region_TypeCount]]</f>
        <v>60.052789354368521</v>
      </c>
    </row>
    <row r="1416" spans="1:16" x14ac:dyDescent="0.25">
      <c r="A1416" s="1">
        <v>42797</v>
      </c>
      <c r="B1416">
        <v>25</v>
      </c>
      <c r="C1416">
        <v>11</v>
      </c>
      <c r="D1416">
        <v>85675.747000000003</v>
      </c>
      <c r="E1416">
        <f>INDEX(Stores[region],MATCH(Sales[[#This Row],[store_no]],Stores[store_no],0))</f>
        <v>3</v>
      </c>
      <c r="F1416" t="str">
        <f>INDEX(Stores[storetype],MATCH(Sales[[#This Row],[store_no]],Stores[store_no],0))</f>
        <v>B</v>
      </c>
      <c r="G1416" t="str">
        <f>INDEX(Stores[location_city],MATCH(Sales[[#This Row],[store_no]],Stores[store_no],0))</f>
        <v>Kansas City</v>
      </c>
      <c r="H1416" t="str">
        <f>INDEX(Stores[location_state],MATCH(Sales[[#This Row],[store_no]],Stores[store_no],0))</f>
        <v>Missouri</v>
      </c>
      <c r="I1416">
        <f>INDEX(Stores[sqft],MATCH(Sales[[#This Row],[store_no]],Stores[store_no],0))</f>
        <v>92300</v>
      </c>
      <c r="J1416" s="4" t="str">
        <f>INDEX(Departments[dept_name],MATCH(Sales[[#This Row],[dept_no]],Departments[dept_no],0))</f>
        <v>Home</v>
      </c>
      <c r="K1416" s="4" t="str">
        <f>CONCATENATE(Sales[[#This Row],[region]],Sales[[#This Row],[storetype]])</f>
        <v>3B</v>
      </c>
      <c r="L1416" s="4">
        <f>INDEX(RegionStoreCount[Store Count],MATCH(Sales[[#This Row],[RegionStoretype]],RegionStoreCount[Region/Type],0))</f>
        <v>4</v>
      </c>
      <c r="M1416" s="4">
        <f>AND(Sales[[#This Row],[date]]&lt;=TY_YTDMax,Sales[[#This Row],[date]]&gt;=TY_YTDMin)*Sales[[#This Row],[sales]]</f>
        <v>0</v>
      </c>
      <c r="N1416" s="4">
        <f>AND(Sales[[#This Row],[date]]&lt;=LY_YTDMax,Sales[[#This Row],[date]]&gt;=LY_YTDMin)*Sales[[#This Row],[sales]]</f>
        <v>85675.747000000003</v>
      </c>
      <c r="O1416" s="4">
        <f>AND(Sales[[#This Row],[date]]&gt;=YoY_Min,Sales[[#This Row],[date]]&lt;=TY_YTDMax)*(Sales[[#This Row],[sales]]/Sales[[#This Row],[sqft]])</f>
        <v>0</v>
      </c>
      <c r="P1416" s="4">
        <f>SUMIF(Sales[RegionStoretype],Sales[[#This Row],[RegionStoretype]],Sales[YoY_SSF])/Sales[[#This Row],[Region_TypeCount]]</f>
        <v>58.312187288105562</v>
      </c>
    </row>
    <row r="1417" spans="1:16" x14ac:dyDescent="0.25">
      <c r="A1417" s="1">
        <v>42797</v>
      </c>
      <c r="B1417">
        <v>26</v>
      </c>
      <c r="C1417">
        <v>11</v>
      </c>
      <c r="D1417">
        <v>7386.701</v>
      </c>
      <c r="E1417">
        <f>INDEX(Stores[region],MATCH(Sales[[#This Row],[store_no]],Stores[store_no],0))</f>
        <v>2</v>
      </c>
      <c r="F1417" t="str">
        <f>INDEX(Stores[storetype],MATCH(Sales[[#This Row],[store_no]],Stores[store_no],0))</f>
        <v>A</v>
      </c>
      <c r="G1417" t="str">
        <f>INDEX(Stores[location_city],MATCH(Sales[[#This Row],[store_no]],Stores[store_no],0))</f>
        <v>Carmel</v>
      </c>
      <c r="H1417" t="str">
        <f>INDEX(Stores[location_state],MATCH(Sales[[#This Row],[store_no]],Stores[store_no],0))</f>
        <v>Indiana</v>
      </c>
      <c r="I1417">
        <f>INDEX(Stores[sqft],MATCH(Sales[[#This Row],[store_no]],Stores[store_no],0))</f>
        <v>198500</v>
      </c>
      <c r="J1417" s="4" t="str">
        <f>INDEX(Departments[dept_name],MATCH(Sales[[#This Row],[dept_no]],Departments[dept_no],0))</f>
        <v>Home</v>
      </c>
      <c r="K1417" s="4" t="str">
        <f>CONCATENATE(Sales[[#This Row],[region]],Sales[[#This Row],[storetype]])</f>
        <v>2A</v>
      </c>
      <c r="L1417" s="4">
        <f>INDEX(RegionStoreCount[Store Count],MATCH(Sales[[#This Row],[RegionStoretype]],RegionStoreCount[Region/Type],0))</f>
        <v>5</v>
      </c>
      <c r="M1417" s="4">
        <f>AND(Sales[[#This Row],[date]]&lt;=TY_YTDMax,Sales[[#This Row],[date]]&gt;=TY_YTDMin)*Sales[[#This Row],[sales]]</f>
        <v>0</v>
      </c>
      <c r="N1417" s="4">
        <f>AND(Sales[[#This Row],[date]]&lt;=LY_YTDMax,Sales[[#This Row],[date]]&gt;=LY_YTDMin)*Sales[[#This Row],[sales]]</f>
        <v>7386.701</v>
      </c>
      <c r="O1417" s="4">
        <f>AND(Sales[[#This Row],[date]]&gt;=YoY_Min,Sales[[#This Row],[date]]&lt;=TY_YTDMax)*(Sales[[#This Row],[sales]]/Sales[[#This Row],[sqft]])</f>
        <v>0</v>
      </c>
      <c r="P1417" s="4">
        <f>SUMIF(Sales[RegionStoretype],Sales[[#This Row],[RegionStoretype]],Sales[YoY_SSF])/Sales[[#This Row],[Region_TypeCount]]</f>
        <v>60.052789354368521</v>
      </c>
    </row>
    <row r="1418" spans="1:16" x14ac:dyDescent="0.25">
      <c r="A1418" s="1">
        <v>42797</v>
      </c>
      <c r="B1418">
        <v>26</v>
      </c>
      <c r="C1418">
        <v>13</v>
      </c>
      <c r="D1418">
        <v>168410.84460000001</v>
      </c>
      <c r="E1418">
        <f>INDEX(Stores[region],MATCH(Sales[[#This Row],[store_no]],Stores[store_no],0))</f>
        <v>2</v>
      </c>
      <c r="F1418" t="str">
        <f>INDEX(Stores[storetype],MATCH(Sales[[#This Row],[store_no]],Stores[store_no],0))</f>
        <v>A</v>
      </c>
      <c r="G1418" t="str">
        <f>INDEX(Stores[location_city],MATCH(Sales[[#This Row],[store_no]],Stores[store_no],0))</f>
        <v>Carmel</v>
      </c>
      <c r="H1418" t="str">
        <f>INDEX(Stores[location_state],MATCH(Sales[[#This Row],[store_no]],Stores[store_no],0))</f>
        <v>Indiana</v>
      </c>
      <c r="I1418">
        <f>INDEX(Stores[sqft],MATCH(Sales[[#This Row],[store_no]],Stores[store_no],0))</f>
        <v>198500</v>
      </c>
      <c r="J1418" s="4" t="str">
        <f>INDEX(Departments[dept_name],MATCH(Sales[[#This Row],[dept_no]],Departments[dept_no],0))</f>
        <v>Kids</v>
      </c>
      <c r="K1418" s="4" t="str">
        <f>CONCATENATE(Sales[[#This Row],[region]],Sales[[#This Row],[storetype]])</f>
        <v>2A</v>
      </c>
      <c r="L1418" s="4">
        <f>INDEX(RegionStoreCount[Store Count],MATCH(Sales[[#This Row],[RegionStoretype]],RegionStoreCount[Region/Type],0))</f>
        <v>5</v>
      </c>
      <c r="M1418" s="4">
        <f>AND(Sales[[#This Row],[date]]&lt;=TY_YTDMax,Sales[[#This Row],[date]]&gt;=TY_YTDMin)*Sales[[#This Row],[sales]]</f>
        <v>0</v>
      </c>
      <c r="N1418" s="4">
        <f>AND(Sales[[#This Row],[date]]&lt;=LY_YTDMax,Sales[[#This Row],[date]]&gt;=LY_YTDMin)*Sales[[#This Row],[sales]]</f>
        <v>168410.84460000001</v>
      </c>
      <c r="O1418" s="4">
        <f>AND(Sales[[#This Row],[date]]&gt;=YoY_Min,Sales[[#This Row],[date]]&lt;=TY_YTDMax)*(Sales[[#This Row],[sales]]/Sales[[#This Row],[sqft]])</f>
        <v>0</v>
      </c>
      <c r="P1418" s="4">
        <f>SUMIF(Sales[RegionStoretype],Sales[[#This Row],[RegionStoretype]],Sales[YoY_SSF])/Sales[[#This Row],[Region_TypeCount]]</f>
        <v>60.052789354368521</v>
      </c>
    </row>
    <row r="1419" spans="1:16" x14ac:dyDescent="0.25">
      <c r="A1419" s="1">
        <v>42797</v>
      </c>
      <c r="B1419">
        <v>27</v>
      </c>
      <c r="C1419">
        <v>8</v>
      </c>
      <c r="D1419">
        <v>48343.919600000008</v>
      </c>
      <c r="E1419">
        <f>INDEX(Stores[region],MATCH(Sales[[#This Row],[store_no]],Stores[store_no],0))</f>
        <v>3</v>
      </c>
      <c r="F1419" t="str">
        <f>INDEX(Stores[storetype],MATCH(Sales[[#This Row],[store_no]],Stores[store_no],0))</f>
        <v>A</v>
      </c>
      <c r="G1419" t="str">
        <f>INDEX(Stores[location_city],MATCH(Sales[[#This Row],[store_no]],Stores[store_no],0))</f>
        <v>Springfield</v>
      </c>
      <c r="H1419" t="str">
        <f>INDEX(Stores[location_state],MATCH(Sales[[#This Row],[store_no]],Stores[store_no],0))</f>
        <v>Missouri</v>
      </c>
      <c r="I1419">
        <f>INDEX(Stores[sqft],MATCH(Sales[[#This Row],[store_no]],Stores[store_no],0))</f>
        <v>158200</v>
      </c>
      <c r="J1419" s="4" t="str">
        <f>INDEX(Departments[dept_name],MATCH(Sales[[#This Row],[dept_no]],Departments[dept_no],0))</f>
        <v>Games</v>
      </c>
      <c r="K1419" s="4" t="str">
        <f>CONCATENATE(Sales[[#This Row],[region]],Sales[[#This Row],[storetype]])</f>
        <v>3A</v>
      </c>
      <c r="L1419" s="4">
        <f>INDEX(RegionStoreCount[Store Count],MATCH(Sales[[#This Row],[RegionStoretype]],RegionStoreCount[Region/Type],0))</f>
        <v>9</v>
      </c>
      <c r="M1419" s="4">
        <f>AND(Sales[[#This Row],[date]]&lt;=TY_YTDMax,Sales[[#This Row],[date]]&gt;=TY_YTDMin)*Sales[[#This Row],[sales]]</f>
        <v>0</v>
      </c>
      <c r="N1419" s="4">
        <f>AND(Sales[[#This Row],[date]]&lt;=LY_YTDMax,Sales[[#This Row],[date]]&gt;=LY_YTDMin)*Sales[[#This Row],[sales]]</f>
        <v>48343.919600000008</v>
      </c>
      <c r="O1419" s="4">
        <f>AND(Sales[[#This Row],[date]]&gt;=YoY_Min,Sales[[#This Row],[date]]&lt;=TY_YTDMax)*(Sales[[#This Row],[sales]]/Sales[[#This Row],[sqft]])</f>
        <v>0</v>
      </c>
      <c r="P1419" s="4">
        <f>SUMIF(Sales[RegionStoretype],Sales[[#This Row],[RegionStoretype]],Sales[YoY_SSF])/Sales[[#This Row],[Region_TypeCount]]</f>
        <v>53.603836561720975</v>
      </c>
    </row>
    <row r="1420" spans="1:16" x14ac:dyDescent="0.25">
      <c r="A1420" s="1">
        <v>42797</v>
      </c>
      <c r="B1420">
        <v>27</v>
      </c>
      <c r="C1420">
        <v>14</v>
      </c>
      <c r="D1420">
        <v>41849.332800000004</v>
      </c>
      <c r="E1420">
        <f>INDEX(Stores[region],MATCH(Sales[[#This Row],[store_no]],Stores[store_no],0))</f>
        <v>3</v>
      </c>
      <c r="F1420" t="str">
        <f>INDEX(Stores[storetype],MATCH(Sales[[#This Row],[store_no]],Stores[store_no],0))</f>
        <v>A</v>
      </c>
      <c r="G1420" t="str">
        <f>INDEX(Stores[location_city],MATCH(Sales[[#This Row],[store_no]],Stores[store_no],0))</f>
        <v>Springfield</v>
      </c>
      <c r="H1420" t="str">
        <f>INDEX(Stores[location_state],MATCH(Sales[[#This Row],[store_no]],Stores[store_no],0))</f>
        <v>Missouri</v>
      </c>
      <c r="I1420">
        <f>INDEX(Stores[sqft],MATCH(Sales[[#This Row],[store_no]],Stores[store_no],0))</f>
        <v>158200</v>
      </c>
      <c r="J1420" s="4" t="str">
        <f>INDEX(Departments[dept_name],MATCH(Sales[[#This Row],[dept_no]],Departments[dept_no],0))</f>
        <v>Movies</v>
      </c>
      <c r="K1420" s="4" t="str">
        <f>CONCATENATE(Sales[[#This Row],[region]],Sales[[#This Row],[storetype]])</f>
        <v>3A</v>
      </c>
      <c r="L1420" s="4">
        <f>INDEX(RegionStoreCount[Store Count],MATCH(Sales[[#This Row],[RegionStoretype]],RegionStoreCount[Region/Type],0))</f>
        <v>9</v>
      </c>
      <c r="M1420" s="4">
        <f>AND(Sales[[#This Row],[date]]&lt;=TY_YTDMax,Sales[[#This Row],[date]]&gt;=TY_YTDMin)*Sales[[#This Row],[sales]]</f>
        <v>0</v>
      </c>
      <c r="N1420" s="4">
        <f>AND(Sales[[#This Row],[date]]&lt;=LY_YTDMax,Sales[[#This Row],[date]]&gt;=LY_YTDMin)*Sales[[#This Row],[sales]]</f>
        <v>41849.332800000004</v>
      </c>
      <c r="O1420" s="4">
        <f>AND(Sales[[#This Row],[date]]&gt;=YoY_Min,Sales[[#This Row],[date]]&lt;=TY_YTDMax)*(Sales[[#This Row],[sales]]/Sales[[#This Row],[sqft]])</f>
        <v>0</v>
      </c>
      <c r="P1420" s="4">
        <f>SUMIF(Sales[RegionStoretype],Sales[[#This Row],[RegionStoretype]],Sales[YoY_SSF])/Sales[[#This Row],[Region_TypeCount]]</f>
        <v>53.603836561720975</v>
      </c>
    </row>
    <row r="1421" spans="1:16" x14ac:dyDescent="0.25">
      <c r="A1421" s="1">
        <v>42797</v>
      </c>
      <c r="B1421">
        <v>28</v>
      </c>
      <c r="C1421">
        <v>6</v>
      </c>
      <c r="D1421">
        <v>27214.439099999996</v>
      </c>
      <c r="E1421">
        <f>INDEX(Stores[region],MATCH(Sales[[#This Row],[store_no]],Stores[store_no],0))</f>
        <v>2</v>
      </c>
      <c r="F1421" t="str">
        <f>INDEX(Stores[storetype],MATCH(Sales[[#This Row],[store_no]],Stores[store_no],0))</f>
        <v>A</v>
      </c>
      <c r="G1421" t="str">
        <f>INDEX(Stores[location_city],MATCH(Sales[[#This Row],[store_no]],Stores[store_no],0))</f>
        <v>Milwaukee</v>
      </c>
      <c r="H1421" t="str">
        <f>INDEX(Stores[location_state],MATCH(Sales[[#This Row],[store_no]],Stores[store_no],0))</f>
        <v>Wisconsin</v>
      </c>
      <c r="I1421">
        <f>INDEX(Stores[sqft],MATCH(Sales[[#This Row],[store_no]],Stores[store_no],0))</f>
        <v>203800</v>
      </c>
      <c r="J1421" s="4" t="str">
        <f>INDEX(Departments[dept_name],MATCH(Sales[[#This Row],[dept_no]],Departments[dept_no],0))</f>
        <v>Computers</v>
      </c>
      <c r="K1421" s="4" t="str">
        <f>CONCATENATE(Sales[[#This Row],[region]],Sales[[#This Row],[storetype]])</f>
        <v>2A</v>
      </c>
      <c r="L1421" s="4">
        <f>INDEX(RegionStoreCount[Store Count],MATCH(Sales[[#This Row],[RegionStoretype]],RegionStoreCount[Region/Type],0))</f>
        <v>5</v>
      </c>
      <c r="M1421" s="4">
        <f>AND(Sales[[#This Row],[date]]&lt;=TY_YTDMax,Sales[[#This Row],[date]]&gt;=TY_YTDMin)*Sales[[#This Row],[sales]]</f>
        <v>0</v>
      </c>
      <c r="N1421" s="4">
        <f>AND(Sales[[#This Row],[date]]&lt;=LY_YTDMax,Sales[[#This Row],[date]]&gt;=LY_YTDMin)*Sales[[#This Row],[sales]]</f>
        <v>27214.439099999996</v>
      </c>
      <c r="O1421" s="4">
        <f>AND(Sales[[#This Row],[date]]&gt;=YoY_Min,Sales[[#This Row],[date]]&lt;=TY_YTDMax)*(Sales[[#This Row],[sales]]/Sales[[#This Row],[sqft]])</f>
        <v>0</v>
      </c>
      <c r="P1421" s="4">
        <f>SUMIF(Sales[RegionStoretype],Sales[[#This Row],[RegionStoretype]],Sales[YoY_SSF])/Sales[[#This Row],[Region_TypeCount]]</f>
        <v>60.052789354368521</v>
      </c>
    </row>
    <row r="1422" spans="1:16" x14ac:dyDescent="0.25">
      <c r="A1422" s="1">
        <v>42797</v>
      </c>
      <c r="B1422">
        <v>29</v>
      </c>
      <c r="C1422">
        <v>2</v>
      </c>
      <c r="D1422">
        <v>25618.065999999999</v>
      </c>
      <c r="E1422">
        <f>INDEX(Stores[region],MATCH(Sales[[#This Row],[store_no]],Stores[store_no],0))</f>
        <v>1</v>
      </c>
      <c r="F1422" t="str">
        <f>INDEX(Stores[storetype],MATCH(Sales[[#This Row],[store_no]],Stores[store_no],0))</f>
        <v>B</v>
      </c>
      <c r="G1422" t="str">
        <f>INDEX(Stores[location_city],MATCH(Sales[[#This Row],[store_no]],Stores[store_no],0))</f>
        <v>Grand Rapids</v>
      </c>
      <c r="H1422" t="str">
        <f>INDEX(Stores[location_state],MATCH(Sales[[#This Row],[store_no]],Stores[store_no],0))</f>
        <v>Michigan</v>
      </c>
      <c r="I1422">
        <f>INDEX(Stores[sqft],MATCH(Sales[[#This Row],[store_no]],Stores[store_no],0))</f>
        <v>148300</v>
      </c>
      <c r="J1422" s="4" t="str">
        <f>INDEX(Departments[dept_name],MATCH(Sales[[#This Row],[dept_no]],Departments[dept_no],0))</f>
        <v>Baby</v>
      </c>
      <c r="K1422" s="4" t="str">
        <f>CONCATENATE(Sales[[#This Row],[region]],Sales[[#This Row],[storetype]])</f>
        <v>1B</v>
      </c>
      <c r="L1422" s="4">
        <f>INDEX(RegionStoreCount[Store Count],MATCH(Sales[[#This Row],[RegionStoretype]],RegionStoreCount[Region/Type],0))</f>
        <v>5</v>
      </c>
      <c r="M1422" s="4">
        <f>AND(Sales[[#This Row],[date]]&lt;=TY_YTDMax,Sales[[#This Row],[date]]&gt;=TY_YTDMin)*Sales[[#This Row],[sales]]</f>
        <v>0</v>
      </c>
      <c r="N1422" s="4">
        <f>AND(Sales[[#This Row],[date]]&lt;=LY_YTDMax,Sales[[#This Row],[date]]&gt;=LY_YTDMin)*Sales[[#This Row],[sales]]</f>
        <v>25618.065999999999</v>
      </c>
      <c r="O1422" s="4">
        <f>AND(Sales[[#This Row],[date]]&gt;=YoY_Min,Sales[[#This Row],[date]]&lt;=TY_YTDMax)*(Sales[[#This Row],[sales]]/Sales[[#This Row],[sqft]])</f>
        <v>0</v>
      </c>
      <c r="P1422" s="4">
        <f>SUMIF(Sales[RegionStoretype],Sales[[#This Row],[RegionStoretype]],Sales[YoY_SSF])/Sales[[#This Row],[Region_TypeCount]]</f>
        <v>68.518982968140051</v>
      </c>
    </row>
    <row r="1423" spans="1:16" x14ac:dyDescent="0.25">
      <c r="A1423" s="1">
        <v>42797</v>
      </c>
      <c r="B1423">
        <v>29</v>
      </c>
      <c r="C1423">
        <v>5</v>
      </c>
      <c r="D1423">
        <v>134447.68959999998</v>
      </c>
      <c r="E1423">
        <f>INDEX(Stores[region],MATCH(Sales[[#This Row],[store_no]],Stores[store_no],0))</f>
        <v>1</v>
      </c>
      <c r="F1423" t="str">
        <f>INDEX(Stores[storetype],MATCH(Sales[[#This Row],[store_no]],Stores[store_no],0))</f>
        <v>B</v>
      </c>
      <c r="G1423" t="str">
        <f>INDEX(Stores[location_city],MATCH(Sales[[#This Row],[store_no]],Stores[store_no],0))</f>
        <v>Grand Rapids</v>
      </c>
      <c r="H1423" t="str">
        <f>INDEX(Stores[location_state],MATCH(Sales[[#This Row],[store_no]],Stores[store_no],0))</f>
        <v>Michigan</v>
      </c>
      <c r="I1423">
        <f>INDEX(Stores[sqft],MATCH(Sales[[#This Row],[store_no]],Stores[store_no],0))</f>
        <v>148300</v>
      </c>
      <c r="J1423" s="4" t="str">
        <f>INDEX(Departments[dept_name],MATCH(Sales[[#This Row],[dept_no]],Departments[dept_no],0))</f>
        <v>Clothing</v>
      </c>
      <c r="K1423" s="4" t="str">
        <f>CONCATENATE(Sales[[#This Row],[region]],Sales[[#This Row],[storetype]])</f>
        <v>1B</v>
      </c>
      <c r="L1423" s="4">
        <f>INDEX(RegionStoreCount[Store Count],MATCH(Sales[[#This Row],[RegionStoretype]],RegionStoreCount[Region/Type],0))</f>
        <v>5</v>
      </c>
      <c r="M1423" s="4">
        <f>AND(Sales[[#This Row],[date]]&lt;=TY_YTDMax,Sales[[#This Row],[date]]&gt;=TY_YTDMin)*Sales[[#This Row],[sales]]</f>
        <v>0</v>
      </c>
      <c r="N1423" s="4">
        <f>AND(Sales[[#This Row],[date]]&lt;=LY_YTDMax,Sales[[#This Row],[date]]&gt;=LY_YTDMin)*Sales[[#This Row],[sales]]</f>
        <v>134447.68959999998</v>
      </c>
      <c r="O1423" s="4">
        <f>AND(Sales[[#This Row],[date]]&gt;=YoY_Min,Sales[[#This Row],[date]]&lt;=TY_YTDMax)*(Sales[[#This Row],[sales]]/Sales[[#This Row],[sqft]])</f>
        <v>0</v>
      </c>
      <c r="P1423" s="4">
        <f>SUMIF(Sales[RegionStoretype],Sales[[#This Row],[RegionStoretype]],Sales[YoY_SSF])/Sales[[#This Row],[Region_TypeCount]]</f>
        <v>68.518982968140051</v>
      </c>
    </row>
    <row r="1424" spans="1:16" x14ac:dyDescent="0.25">
      <c r="A1424" s="1">
        <v>42797</v>
      </c>
      <c r="B1424">
        <v>30</v>
      </c>
      <c r="C1424">
        <v>6</v>
      </c>
      <c r="D1424">
        <v>1821.723</v>
      </c>
      <c r="E1424">
        <f>INDEX(Stores[region],MATCH(Sales[[#This Row],[store_no]],Stores[store_no],0))</f>
        <v>1</v>
      </c>
      <c r="F1424" t="str">
        <f>INDEX(Stores[storetype],MATCH(Sales[[#This Row],[store_no]],Stores[store_no],0))</f>
        <v>C</v>
      </c>
      <c r="G1424" t="str">
        <f>INDEX(Stores[location_city],MATCH(Sales[[#This Row],[store_no]],Stores[store_no],0))</f>
        <v>Dayton</v>
      </c>
      <c r="H1424" t="str">
        <f>INDEX(Stores[location_state],MATCH(Sales[[#This Row],[store_no]],Stores[store_no],0))</f>
        <v>Ohio</v>
      </c>
      <c r="I1424">
        <f>INDEX(Stores[sqft],MATCH(Sales[[#This Row],[store_no]],Stores[store_no],0))</f>
        <v>90000</v>
      </c>
      <c r="J1424" s="4" t="str">
        <f>INDEX(Departments[dept_name],MATCH(Sales[[#This Row],[dept_no]],Departments[dept_no],0))</f>
        <v>Computers</v>
      </c>
      <c r="K1424" s="4" t="str">
        <f>CONCATENATE(Sales[[#This Row],[region]],Sales[[#This Row],[storetype]])</f>
        <v>1C</v>
      </c>
      <c r="L1424" s="4">
        <f>INDEX(RegionStoreCount[Store Count],MATCH(Sales[[#This Row],[RegionStoretype]],RegionStoreCount[Region/Type],0))</f>
        <v>1</v>
      </c>
      <c r="M1424" s="4">
        <f>AND(Sales[[#This Row],[date]]&lt;=TY_YTDMax,Sales[[#This Row],[date]]&gt;=TY_YTDMin)*Sales[[#This Row],[sales]]</f>
        <v>0</v>
      </c>
      <c r="N1424" s="4">
        <f>AND(Sales[[#This Row],[date]]&lt;=LY_YTDMax,Sales[[#This Row],[date]]&gt;=LY_YTDMin)*Sales[[#This Row],[sales]]</f>
        <v>1821.723</v>
      </c>
      <c r="O1424" s="4">
        <f>AND(Sales[[#This Row],[date]]&gt;=YoY_Min,Sales[[#This Row],[date]]&lt;=TY_YTDMax)*(Sales[[#This Row],[sales]]/Sales[[#This Row],[sqft]])</f>
        <v>0</v>
      </c>
      <c r="P1424" s="4">
        <f>SUMIF(Sales[RegionStoretype],Sales[[#This Row],[RegionStoretype]],Sales[YoY_SSF])/Sales[[#This Row],[Region_TypeCount]]</f>
        <v>65.329042605555529</v>
      </c>
    </row>
    <row r="1425" spans="1:16" x14ac:dyDescent="0.25">
      <c r="A1425" s="1">
        <v>42797</v>
      </c>
      <c r="B1425">
        <v>30</v>
      </c>
      <c r="C1425">
        <v>14</v>
      </c>
      <c r="D1425">
        <v>39298.204400000002</v>
      </c>
      <c r="E1425">
        <f>INDEX(Stores[region],MATCH(Sales[[#This Row],[store_no]],Stores[store_no],0))</f>
        <v>1</v>
      </c>
      <c r="F1425" t="str">
        <f>INDEX(Stores[storetype],MATCH(Sales[[#This Row],[store_no]],Stores[store_no],0))</f>
        <v>C</v>
      </c>
      <c r="G1425" t="str">
        <f>INDEX(Stores[location_city],MATCH(Sales[[#This Row],[store_no]],Stores[store_no],0))</f>
        <v>Dayton</v>
      </c>
      <c r="H1425" t="str">
        <f>INDEX(Stores[location_state],MATCH(Sales[[#This Row],[store_no]],Stores[store_no],0))</f>
        <v>Ohio</v>
      </c>
      <c r="I1425">
        <f>INDEX(Stores[sqft],MATCH(Sales[[#This Row],[store_no]],Stores[store_no],0))</f>
        <v>90000</v>
      </c>
      <c r="J1425" s="4" t="str">
        <f>INDEX(Departments[dept_name],MATCH(Sales[[#This Row],[dept_no]],Departments[dept_no],0))</f>
        <v>Movies</v>
      </c>
      <c r="K1425" s="4" t="str">
        <f>CONCATENATE(Sales[[#This Row],[region]],Sales[[#This Row],[storetype]])</f>
        <v>1C</v>
      </c>
      <c r="L1425" s="4">
        <f>INDEX(RegionStoreCount[Store Count],MATCH(Sales[[#This Row],[RegionStoretype]],RegionStoreCount[Region/Type],0))</f>
        <v>1</v>
      </c>
      <c r="M1425" s="4">
        <f>AND(Sales[[#This Row],[date]]&lt;=TY_YTDMax,Sales[[#This Row],[date]]&gt;=TY_YTDMin)*Sales[[#This Row],[sales]]</f>
        <v>0</v>
      </c>
      <c r="N1425" s="4">
        <f>AND(Sales[[#This Row],[date]]&lt;=LY_YTDMax,Sales[[#This Row],[date]]&gt;=LY_YTDMin)*Sales[[#This Row],[sales]]</f>
        <v>39298.204400000002</v>
      </c>
      <c r="O1425" s="4">
        <f>AND(Sales[[#This Row],[date]]&gt;=YoY_Min,Sales[[#This Row],[date]]&lt;=TY_YTDMax)*(Sales[[#This Row],[sales]]/Sales[[#This Row],[sqft]])</f>
        <v>0</v>
      </c>
      <c r="P1425" s="4">
        <f>SUMIF(Sales[RegionStoretype],Sales[[#This Row],[RegionStoretype]],Sales[YoY_SSF])/Sales[[#This Row],[Region_TypeCount]]</f>
        <v>65.329042605555529</v>
      </c>
    </row>
    <row r="1426" spans="1:16" x14ac:dyDescent="0.25">
      <c r="A1426" s="1">
        <v>42797</v>
      </c>
      <c r="B1426">
        <v>30</v>
      </c>
      <c r="C1426">
        <v>16</v>
      </c>
      <c r="D1426">
        <v>41969.832300000009</v>
      </c>
      <c r="E1426">
        <f>INDEX(Stores[region],MATCH(Sales[[#This Row],[store_no]],Stores[store_no],0))</f>
        <v>1</v>
      </c>
      <c r="F1426" t="str">
        <f>INDEX(Stores[storetype],MATCH(Sales[[#This Row],[store_no]],Stores[store_no],0))</f>
        <v>C</v>
      </c>
      <c r="G1426" t="str">
        <f>INDEX(Stores[location_city],MATCH(Sales[[#This Row],[store_no]],Stores[store_no],0))</f>
        <v>Dayton</v>
      </c>
      <c r="H1426" t="str">
        <f>INDEX(Stores[location_state],MATCH(Sales[[#This Row],[store_no]],Stores[store_no],0))</f>
        <v>Ohio</v>
      </c>
      <c r="I1426">
        <f>INDEX(Stores[sqft],MATCH(Sales[[#This Row],[store_no]],Stores[store_no],0))</f>
        <v>90000</v>
      </c>
      <c r="J1426" s="4" t="str">
        <f>INDEX(Departments[dept_name],MATCH(Sales[[#This Row],[dept_no]],Departments[dept_no],0))</f>
        <v>Outdoors</v>
      </c>
      <c r="K1426" s="4" t="str">
        <f>CONCATENATE(Sales[[#This Row],[region]],Sales[[#This Row],[storetype]])</f>
        <v>1C</v>
      </c>
      <c r="L1426" s="4">
        <f>INDEX(RegionStoreCount[Store Count],MATCH(Sales[[#This Row],[RegionStoretype]],RegionStoreCount[Region/Type],0))</f>
        <v>1</v>
      </c>
      <c r="M1426" s="4">
        <f>AND(Sales[[#This Row],[date]]&lt;=TY_YTDMax,Sales[[#This Row],[date]]&gt;=TY_YTDMin)*Sales[[#This Row],[sales]]</f>
        <v>0</v>
      </c>
      <c r="N1426" s="4">
        <f>AND(Sales[[#This Row],[date]]&lt;=LY_YTDMax,Sales[[#This Row],[date]]&gt;=LY_YTDMin)*Sales[[#This Row],[sales]]</f>
        <v>41969.832300000009</v>
      </c>
      <c r="O1426" s="4">
        <f>AND(Sales[[#This Row],[date]]&gt;=YoY_Min,Sales[[#This Row],[date]]&lt;=TY_YTDMax)*(Sales[[#This Row],[sales]]/Sales[[#This Row],[sqft]])</f>
        <v>0</v>
      </c>
      <c r="P1426" s="4">
        <f>SUMIF(Sales[RegionStoretype],Sales[[#This Row],[RegionStoretype]],Sales[YoY_SSF])/Sales[[#This Row],[Region_TypeCount]]</f>
        <v>65.329042605555529</v>
      </c>
    </row>
    <row r="1427" spans="1:16" x14ac:dyDescent="0.25">
      <c r="A1427" s="1">
        <v>42797</v>
      </c>
      <c r="B1427">
        <v>31</v>
      </c>
      <c r="C1427">
        <v>17</v>
      </c>
      <c r="D1427">
        <v>131139.75140000001</v>
      </c>
      <c r="E1427">
        <f>INDEX(Stores[region],MATCH(Sales[[#This Row],[store_no]],Stores[store_no],0))</f>
        <v>3</v>
      </c>
      <c r="F1427" t="str">
        <f>INDEX(Stores[storetype],MATCH(Sales[[#This Row],[store_no]],Stores[store_no],0))</f>
        <v>A</v>
      </c>
      <c r="G1427" t="str">
        <f>INDEX(Stores[location_city],MATCH(Sales[[#This Row],[store_no]],Stores[store_no],0))</f>
        <v>Rapid City</v>
      </c>
      <c r="H1427" t="str">
        <f>INDEX(Stores[location_state],MATCH(Sales[[#This Row],[store_no]],Stores[store_no],0))</f>
        <v>South Dakota</v>
      </c>
      <c r="I1427">
        <f>INDEX(Stores[sqft],MATCH(Sales[[#This Row],[store_no]],Stores[store_no],0))</f>
        <v>200100</v>
      </c>
      <c r="J1427" s="4" t="str">
        <f>INDEX(Departments[dept_name],MATCH(Sales[[#This Row],[dept_no]],Departments[dept_no],0))</f>
        <v>Shoes</v>
      </c>
      <c r="K1427" s="4" t="str">
        <f>CONCATENATE(Sales[[#This Row],[region]],Sales[[#This Row],[storetype]])</f>
        <v>3A</v>
      </c>
      <c r="L1427" s="4">
        <f>INDEX(RegionStoreCount[Store Count],MATCH(Sales[[#This Row],[RegionStoretype]],RegionStoreCount[Region/Type],0))</f>
        <v>9</v>
      </c>
      <c r="M1427" s="4">
        <f>AND(Sales[[#This Row],[date]]&lt;=TY_YTDMax,Sales[[#This Row],[date]]&gt;=TY_YTDMin)*Sales[[#This Row],[sales]]</f>
        <v>0</v>
      </c>
      <c r="N1427" s="4">
        <f>AND(Sales[[#This Row],[date]]&lt;=LY_YTDMax,Sales[[#This Row],[date]]&gt;=LY_YTDMin)*Sales[[#This Row],[sales]]</f>
        <v>131139.75140000001</v>
      </c>
      <c r="O1427" s="4">
        <f>AND(Sales[[#This Row],[date]]&gt;=YoY_Min,Sales[[#This Row],[date]]&lt;=TY_YTDMax)*(Sales[[#This Row],[sales]]/Sales[[#This Row],[sqft]])</f>
        <v>0</v>
      </c>
      <c r="P1427" s="4">
        <f>SUMIF(Sales[RegionStoretype],Sales[[#This Row],[RegionStoretype]],Sales[YoY_SSF])/Sales[[#This Row],[Region_TypeCount]]</f>
        <v>53.603836561720975</v>
      </c>
    </row>
    <row r="1428" spans="1:16" x14ac:dyDescent="0.25">
      <c r="A1428" s="1">
        <v>42797</v>
      </c>
      <c r="B1428">
        <v>31</v>
      </c>
      <c r="C1428">
        <v>19</v>
      </c>
      <c r="D1428">
        <v>13152.0015</v>
      </c>
      <c r="E1428">
        <f>INDEX(Stores[region],MATCH(Sales[[#This Row],[store_no]],Stores[store_no],0))</f>
        <v>3</v>
      </c>
      <c r="F1428" t="str">
        <f>INDEX(Stores[storetype],MATCH(Sales[[#This Row],[store_no]],Stores[store_no],0))</f>
        <v>A</v>
      </c>
      <c r="G1428" t="str">
        <f>INDEX(Stores[location_city],MATCH(Sales[[#This Row],[store_no]],Stores[store_no],0))</f>
        <v>Rapid City</v>
      </c>
      <c r="H1428" t="str">
        <f>INDEX(Stores[location_state],MATCH(Sales[[#This Row],[store_no]],Stores[store_no],0))</f>
        <v>South Dakota</v>
      </c>
      <c r="I1428">
        <f>INDEX(Stores[sqft],MATCH(Sales[[#This Row],[store_no]],Stores[store_no],0))</f>
        <v>200100</v>
      </c>
      <c r="J1428" s="4" t="str">
        <f>INDEX(Departments[dept_name],MATCH(Sales[[#This Row],[dept_no]],Departments[dept_no],0))</f>
        <v>Tools</v>
      </c>
      <c r="K1428" s="4" t="str">
        <f>CONCATENATE(Sales[[#This Row],[region]],Sales[[#This Row],[storetype]])</f>
        <v>3A</v>
      </c>
      <c r="L1428" s="4">
        <f>INDEX(RegionStoreCount[Store Count],MATCH(Sales[[#This Row],[RegionStoretype]],RegionStoreCount[Region/Type],0))</f>
        <v>9</v>
      </c>
      <c r="M1428" s="4">
        <f>AND(Sales[[#This Row],[date]]&lt;=TY_YTDMax,Sales[[#This Row],[date]]&gt;=TY_YTDMin)*Sales[[#This Row],[sales]]</f>
        <v>0</v>
      </c>
      <c r="N1428" s="4">
        <f>AND(Sales[[#This Row],[date]]&lt;=LY_YTDMax,Sales[[#This Row],[date]]&gt;=LY_YTDMin)*Sales[[#This Row],[sales]]</f>
        <v>13152.0015</v>
      </c>
      <c r="O1428" s="4">
        <f>AND(Sales[[#This Row],[date]]&gt;=YoY_Min,Sales[[#This Row],[date]]&lt;=TY_YTDMax)*(Sales[[#This Row],[sales]]/Sales[[#This Row],[sqft]])</f>
        <v>0</v>
      </c>
      <c r="P1428" s="4">
        <f>SUMIF(Sales[RegionStoretype],Sales[[#This Row],[RegionStoretype]],Sales[YoY_SSF])/Sales[[#This Row],[Region_TypeCount]]</f>
        <v>53.603836561720975</v>
      </c>
    </row>
    <row r="1429" spans="1:16" x14ac:dyDescent="0.25">
      <c r="A1429" s="1">
        <v>42797</v>
      </c>
      <c r="B1429">
        <v>32</v>
      </c>
      <c r="C1429">
        <v>14</v>
      </c>
      <c r="D1429">
        <v>72926.387600000002</v>
      </c>
      <c r="E1429">
        <f>INDEX(Stores[region],MATCH(Sales[[#This Row],[store_no]],Stores[store_no],0))</f>
        <v>2</v>
      </c>
      <c r="F1429" t="str">
        <f>INDEX(Stores[storetype],MATCH(Sales[[#This Row],[store_no]],Stores[store_no],0))</f>
        <v>A</v>
      </c>
      <c r="G1429" t="str">
        <f>INDEX(Stores[location_city],MATCH(Sales[[#This Row],[store_no]],Stores[store_no],0))</f>
        <v>Western Springs</v>
      </c>
      <c r="H1429" t="str">
        <f>INDEX(Stores[location_state],MATCH(Sales[[#This Row],[store_no]],Stores[store_no],0))</f>
        <v>Illinois</v>
      </c>
      <c r="I1429">
        <f>INDEX(Stores[sqft],MATCH(Sales[[#This Row],[store_no]],Stores[store_no],0))</f>
        <v>118200</v>
      </c>
      <c r="J1429" s="4" t="str">
        <f>INDEX(Departments[dept_name],MATCH(Sales[[#This Row],[dept_no]],Departments[dept_no],0))</f>
        <v>Movies</v>
      </c>
      <c r="K1429" s="4" t="str">
        <f>CONCATENATE(Sales[[#This Row],[region]],Sales[[#This Row],[storetype]])</f>
        <v>2A</v>
      </c>
      <c r="L1429" s="4">
        <f>INDEX(RegionStoreCount[Store Count],MATCH(Sales[[#This Row],[RegionStoretype]],RegionStoreCount[Region/Type],0))</f>
        <v>5</v>
      </c>
      <c r="M1429" s="4">
        <f>AND(Sales[[#This Row],[date]]&lt;=TY_YTDMax,Sales[[#This Row],[date]]&gt;=TY_YTDMin)*Sales[[#This Row],[sales]]</f>
        <v>0</v>
      </c>
      <c r="N1429" s="4">
        <f>AND(Sales[[#This Row],[date]]&lt;=LY_YTDMax,Sales[[#This Row],[date]]&gt;=LY_YTDMin)*Sales[[#This Row],[sales]]</f>
        <v>72926.387600000002</v>
      </c>
      <c r="O1429" s="4">
        <f>AND(Sales[[#This Row],[date]]&gt;=YoY_Min,Sales[[#This Row],[date]]&lt;=TY_YTDMax)*(Sales[[#This Row],[sales]]/Sales[[#This Row],[sqft]])</f>
        <v>0</v>
      </c>
      <c r="P1429" s="4">
        <f>SUMIF(Sales[RegionStoretype],Sales[[#This Row],[RegionStoretype]],Sales[YoY_SSF])/Sales[[#This Row],[Region_TypeCount]]</f>
        <v>60.052789354368521</v>
      </c>
    </row>
    <row r="1430" spans="1:16" x14ac:dyDescent="0.25">
      <c r="A1430" s="1">
        <v>42797</v>
      </c>
      <c r="B1430">
        <v>34</v>
      </c>
      <c r="C1430">
        <v>6</v>
      </c>
      <c r="D1430">
        <v>55824.425500000012</v>
      </c>
      <c r="E1430">
        <f>INDEX(Stores[region],MATCH(Sales[[#This Row],[store_no]],Stores[store_no],0))</f>
        <v>1</v>
      </c>
      <c r="F1430" t="str">
        <f>INDEX(Stores[storetype],MATCH(Sales[[#This Row],[store_no]],Stores[store_no],0))</f>
        <v>A</v>
      </c>
      <c r="G1430" t="str">
        <f>INDEX(Stores[location_city],MATCH(Sales[[#This Row],[store_no]],Stores[store_no],0))</f>
        <v>Toledo</v>
      </c>
      <c r="H1430" t="str">
        <f>INDEX(Stores[location_state],MATCH(Sales[[#This Row],[store_no]],Stores[store_no],0))</f>
        <v>Ohio</v>
      </c>
      <c r="I1430">
        <f>INDEX(Stores[sqft],MATCH(Sales[[#This Row],[store_no]],Stores[store_no],0))</f>
        <v>207900</v>
      </c>
      <c r="J1430" s="4" t="str">
        <f>INDEX(Departments[dept_name],MATCH(Sales[[#This Row],[dept_no]],Departments[dept_no],0))</f>
        <v>Computers</v>
      </c>
      <c r="K1430" s="4" t="str">
        <f>CONCATENATE(Sales[[#This Row],[region]],Sales[[#This Row],[storetype]])</f>
        <v>1A</v>
      </c>
      <c r="L1430" s="4">
        <f>INDEX(RegionStoreCount[Store Count],MATCH(Sales[[#This Row],[RegionStoretype]],RegionStoreCount[Region/Type],0))</f>
        <v>5</v>
      </c>
      <c r="M1430" s="4">
        <f>AND(Sales[[#This Row],[date]]&lt;=TY_YTDMax,Sales[[#This Row],[date]]&gt;=TY_YTDMin)*Sales[[#This Row],[sales]]</f>
        <v>0</v>
      </c>
      <c r="N1430" s="4">
        <f>AND(Sales[[#This Row],[date]]&lt;=LY_YTDMax,Sales[[#This Row],[date]]&gt;=LY_YTDMin)*Sales[[#This Row],[sales]]</f>
        <v>55824.425500000012</v>
      </c>
      <c r="O1430" s="4">
        <f>AND(Sales[[#This Row],[date]]&gt;=YoY_Min,Sales[[#This Row],[date]]&lt;=TY_YTDMax)*(Sales[[#This Row],[sales]]/Sales[[#This Row],[sqft]])</f>
        <v>0</v>
      </c>
      <c r="P1430" s="4">
        <f>SUMIF(Sales[RegionStoretype],Sales[[#This Row],[RegionStoretype]],Sales[YoY_SSF])/Sales[[#This Row],[Region_TypeCount]]</f>
        <v>59.469551530910678</v>
      </c>
    </row>
    <row r="1431" spans="1:16" x14ac:dyDescent="0.25">
      <c r="A1431" s="1">
        <v>42797</v>
      </c>
      <c r="B1431">
        <v>34</v>
      </c>
      <c r="C1431">
        <v>14</v>
      </c>
      <c r="D1431">
        <v>28062.378400000001</v>
      </c>
      <c r="E1431">
        <f>INDEX(Stores[region],MATCH(Sales[[#This Row],[store_no]],Stores[store_no],0))</f>
        <v>1</v>
      </c>
      <c r="F1431" t="str">
        <f>INDEX(Stores[storetype],MATCH(Sales[[#This Row],[store_no]],Stores[store_no],0))</f>
        <v>A</v>
      </c>
      <c r="G1431" t="str">
        <f>INDEX(Stores[location_city],MATCH(Sales[[#This Row],[store_no]],Stores[store_no],0))</f>
        <v>Toledo</v>
      </c>
      <c r="H1431" t="str">
        <f>INDEX(Stores[location_state],MATCH(Sales[[#This Row],[store_no]],Stores[store_no],0))</f>
        <v>Ohio</v>
      </c>
      <c r="I1431">
        <f>INDEX(Stores[sqft],MATCH(Sales[[#This Row],[store_no]],Stores[store_no],0))</f>
        <v>207900</v>
      </c>
      <c r="J1431" s="4" t="str">
        <f>INDEX(Departments[dept_name],MATCH(Sales[[#This Row],[dept_no]],Departments[dept_no],0))</f>
        <v>Movies</v>
      </c>
      <c r="K1431" s="4" t="str">
        <f>CONCATENATE(Sales[[#This Row],[region]],Sales[[#This Row],[storetype]])</f>
        <v>1A</v>
      </c>
      <c r="L1431" s="4">
        <f>INDEX(RegionStoreCount[Store Count],MATCH(Sales[[#This Row],[RegionStoretype]],RegionStoreCount[Region/Type],0))</f>
        <v>5</v>
      </c>
      <c r="M1431" s="4">
        <f>AND(Sales[[#This Row],[date]]&lt;=TY_YTDMax,Sales[[#This Row],[date]]&gt;=TY_YTDMin)*Sales[[#This Row],[sales]]</f>
        <v>0</v>
      </c>
      <c r="N1431" s="4">
        <f>AND(Sales[[#This Row],[date]]&lt;=LY_YTDMax,Sales[[#This Row],[date]]&gt;=LY_YTDMin)*Sales[[#This Row],[sales]]</f>
        <v>28062.378400000001</v>
      </c>
      <c r="O1431" s="4">
        <f>AND(Sales[[#This Row],[date]]&gt;=YoY_Min,Sales[[#This Row],[date]]&lt;=TY_YTDMax)*(Sales[[#This Row],[sales]]/Sales[[#This Row],[sqft]])</f>
        <v>0</v>
      </c>
      <c r="P1431" s="4">
        <f>SUMIF(Sales[RegionStoretype],Sales[[#This Row],[RegionStoretype]],Sales[YoY_SSF])/Sales[[#This Row],[Region_TypeCount]]</f>
        <v>59.469551530910678</v>
      </c>
    </row>
    <row r="1432" spans="1:16" x14ac:dyDescent="0.25">
      <c r="A1432" s="1">
        <v>42797</v>
      </c>
      <c r="B1432">
        <v>36</v>
      </c>
      <c r="C1432">
        <v>4</v>
      </c>
      <c r="D1432">
        <v>79384.364399999991</v>
      </c>
      <c r="E1432">
        <f>INDEX(Stores[region],MATCH(Sales[[#This Row],[store_no]],Stores[store_no],0))</f>
        <v>2</v>
      </c>
      <c r="F1432" t="str">
        <f>INDEX(Stores[storetype],MATCH(Sales[[#This Row],[store_no]],Stores[store_no],0))</f>
        <v>A</v>
      </c>
      <c r="G1432" t="str">
        <f>INDEX(Stores[location_city],MATCH(Sales[[#This Row],[store_no]],Stores[store_no],0))</f>
        <v>Aurora</v>
      </c>
      <c r="H1432" t="str">
        <f>INDEX(Stores[location_state],MATCH(Sales[[#This Row],[store_no]],Stores[store_no],0))</f>
        <v>Illinois</v>
      </c>
      <c r="I1432">
        <f>INDEX(Stores[sqft],MATCH(Sales[[#This Row],[store_no]],Stores[store_no],0))</f>
        <v>209900</v>
      </c>
      <c r="J1432" s="4" t="str">
        <f>INDEX(Departments[dept_name],MATCH(Sales[[#This Row],[dept_no]],Departments[dept_no],0))</f>
        <v>Books</v>
      </c>
      <c r="K1432" s="4" t="str">
        <f>CONCATENATE(Sales[[#This Row],[region]],Sales[[#This Row],[storetype]])</f>
        <v>2A</v>
      </c>
      <c r="L1432" s="4">
        <f>INDEX(RegionStoreCount[Store Count],MATCH(Sales[[#This Row],[RegionStoretype]],RegionStoreCount[Region/Type],0))</f>
        <v>5</v>
      </c>
      <c r="M1432" s="4">
        <f>AND(Sales[[#This Row],[date]]&lt;=TY_YTDMax,Sales[[#This Row],[date]]&gt;=TY_YTDMin)*Sales[[#This Row],[sales]]</f>
        <v>0</v>
      </c>
      <c r="N1432" s="4">
        <f>AND(Sales[[#This Row],[date]]&lt;=LY_YTDMax,Sales[[#This Row],[date]]&gt;=LY_YTDMin)*Sales[[#This Row],[sales]]</f>
        <v>79384.364399999991</v>
      </c>
      <c r="O1432" s="4">
        <f>AND(Sales[[#This Row],[date]]&gt;=YoY_Min,Sales[[#This Row],[date]]&lt;=TY_YTDMax)*(Sales[[#This Row],[sales]]/Sales[[#This Row],[sqft]])</f>
        <v>0</v>
      </c>
      <c r="P1432" s="4">
        <f>SUMIF(Sales[RegionStoretype],Sales[[#This Row],[RegionStoretype]],Sales[YoY_SSF])/Sales[[#This Row],[Region_TypeCount]]</f>
        <v>60.052789354368521</v>
      </c>
    </row>
    <row r="1433" spans="1:16" x14ac:dyDescent="0.25">
      <c r="A1433" s="1">
        <v>42797</v>
      </c>
      <c r="B1433">
        <v>36</v>
      </c>
      <c r="C1433">
        <v>13</v>
      </c>
      <c r="D1433">
        <v>130919.807</v>
      </c>
      <c r="E1433">
        <f>INDEX(Stores[region],MATCH(Sales[[#This Row],[store_no]],Stores[store_no],0))</f>
        <v>2</v>
      </c>
      <c r="F1433" t="str">
        <f>INDEX(Stores[storetype],MATCH(Sales[[#This Row],[store_no]],Stores[store_no],0))</f>
        <v>A</v>
      </c>
      <c r="G1433" t="str">
        <f>INDEX(Stores[location_city],MATCH(Sales[[#This Row],[store_no]],Stores[store_no],0))</f>
        <v>Aurora</v>
      </c>
      <c r="H1433" t="str">
        <f>INDEX(Stores[location_state],MATCH(Sales[[#This Row],[store_no]],Stores[store_no],0))</f>
        <v>Illinois</v>
      </c>
      <c r="I1433">
        <f>INDEX(Stores[sqft],MATCH(Sales[[#This Row],[store_no]],Stores[store_no],0))</f>
        <v>209900</v>
      </c>
      <c r="J1433" s="4" t="str">
        <f>INDEX(Departments[dept_name],MATCH(Sales[[#This Row],[dept_no]],Departments[dept_no],0))</f>
        <v>Kids</v>
      </c>
      <c r="K1433" s="4" t="str">
        <f>CONCATENATE(Sales[[#This Row],[region]],Sales[[#This Row],[storetype]])</f>
        <v>2A</v>
      </c>
      <c r="L1433" s="4">
        <f>INDEX(RegionStoreCount[Store Count],MATCH(Sales[[#This Row],[RegionStoretype]],RegionStoreCount[Region/Type],0))</f>
        <v>5</v>
      </c>
      <c r="M1433" s="4">
        <f>AND(Sales[[#This Row],[date]]&lt;=TY_YTDMax,Sales[[#This Row],[date]]&gt;=TY_YTDMin)*Sales[[#This Row],[sales]]</f>
        <v>0</v>
      </c>
      <c r="N1433" s="4">
        <f>AND(Sales[[#This Row],[date]]&lt;=LY_YTDMax,Sales[[#This Row],[date]]&gt;=LY_YTDMin)*Sales[[#This Row],[sales]]</f>
        <v>130919.807</v>
      </c>
      <c r="O1433" s="4">
        <f>AND(Sales[[#This Row],[date]]&gt;=YoY_Min,Sales[[#This Row],[date]]&lt;=TY_YTDMax)*(Sales[[#This Row],[sales]]/Sales[[#This Row],[sqft]])</f>
        <v>0</v>
      </c>
      <c r="P1433" s="4">
        <f>SUMIF(Sales[RegionStoretype],Sales[[#This Row],[RegionStoretype]],Sales[YoY_SSF])/Sales[[#This Row],[Region_TypeCount]]</f>
        <v>60.052789354368521</v>
      </c>
    </row>
    <row r="1434" spans="1:16" x14ac:dyDescent="0.25">
      <c r="A1434" s="1">
        <v>42797</v>
      </c>
      <c r="B1434">
        <v>36</v>
      </c>
      <c r="C1434">
        <v>19</v>
      </c>
      <c r="D1434">
        <v>11397.708699999999</v>
      </c>
      <c r="E1434">
        <f>INDEX(Stores[region],MATCH(Sales[[#This Row],[store_no]],Stores[store_no],0))</f>
        <v>2</v>
      </c>
      <c r="F1434" t="str">
        <f>INDEX(Stores[storetype],MATCH(Sales[[#This Row],[store_no]],Stores[store_no],0))</f>
        <v>A</v>
      </c>
      <c r="G1434" t="str">
        <f>INDEX(Stores[location_city],MATCH(Sales[[#This Row],[store_no]],Stores[store_no],0))</f>
        <v>Aurora</v>
      </c>
      <c r="H1434" t="str">
        <f>INDEX(Stores[location_state],MATCH(Sales[[#This Row],[store_no]],Stores[store_no],0))</f>
        <v>Illinois</v>
      </c>
      <c r="I1434">
        <f>INDEX(Stores[sqft],MATCH(Sales[[#This Row],[store_no]],Stores[store_no],0))</f>
        <v>209900</v>
      </c>
      <c r="J1434" s="4" t="str">
        <f>INDEX(Departments[dept_name],MATCH(Sales[[#This Row],[dept_no]],Departments[dept_no],0))</f>
        <v>Tools</v>
      </c>
      <c r="K1434" s="4" t="str">
        <f>CONCATENATE(Sales[[#This Row],[region]],Sales[[#This Row],[storetype]])</f>
        <v>2A</v>
      </c>
      <c r="L1434" s="4">
        <f>INDEX(RegionStoreCount[Store Count],MATCH(Sales[[#This Row],[RegionStoretype]],RegionStoreCount[Region/Type],0))</f>
        <v>5</v>
      </c>
      <c r="M1434" s="4">
        <f>AND(Sales[[#This Row],[date]]&lt;=TY_YTDMax,Sales[[#This Row],[date]]&gt;=TY_YTDMin)*Sales[[#This Row],[sales]]</f>
        <v>0</v>
      </c>
      <c r="N1434" s="4">
        <f>AND(Sales[[#This Row],[date]]&lt;=LY_YTDMax,Sales[[#This Row],[date]]&gt;=LY_YTDMin)*Sales[[#This Row],[sales]]</f>
        <v>11397.708699999999</v>
      </c>
      <c r="O1434" s="4">
        <f>AND(Sales[[#This Row],[date]]&gt;=YoY_Min,Sales[[#This Row],[date]]&lt;=TY_YTDMax)*(Sales[[#This Row],[sales]]/Sales[[#This Row],[sqft]])</f>
        <v>0</v>
      </c>
      <c r="P1434" s="4">
        <f>SUMIF(Sales[RegionStoretype],Sales[[#This Row],[RegionStoretype]],Sales[YoY_SSF])/Sales[[#This Row],[Region_TypeCount]]</f>
        <v>60.052789354368521</v>
      </c>
    </row>
    <row r="1435" spans="1:16" x14ac:dyDescent="0.25">
      <c r="A1435" s="1">
        <v>42797</v>
      </c>
      <c r="B1435">
        <v>37</v>
      </c>
      <c r="C1435">
        <v>1</v>
      </c>
      <c r="D1435">
        <v>36127.460599999999</v>
      </c>
      <c r="E1435">
        <f>INDEX(Stores[region],MATCH(Sales[[#This Row],[store_no]],Stores[store_no],0))</f>
        <v>3</v>
      </c>
      <c r="F1435" t="str">
        <f>INDEX(Stores[storetype],MATCH(Sales[[#This Row],[store_no]],Stores[store_no],0))</f>
        <v>C</v>
      </c>
      <c r="G1435" t="str">
        <f>INDEX(Stores[location_city],MATCH(Sales[[#This Row],[store_no]],Stores[store_no],0))</f>
        <v>Lincoln</v>
      </c>
      <c r="H1435" t="str">
        <f>INDEX(Stores[location_state],MATCH(Sales[[#This Row],[store_no]],Stores[store_no],0))</f>
        <v>Nebraska</v>
      </c>
      <c r="I1435">
        <f>INDEX(Stores[sqft],MATCH(Sales[[#This Row],[store_no]],Stores[store_no],0))</f>
        <v>161300</v>
      </c>
      <c r="J1435" s="4" t="str">
        <f>INDEX(Departments[dept_name],MATCH(Sales[[#This Row],[dept_no]],Departments[dept_no],0))</f>
        <v>Automotive</v>
      </c>
      <c r="K1435" s="4" t="str">
        <f>CONCATENATE(Sales[[#This Row],[region]],Sales[[#This Row],[storetype]])</f>
        <v>3C</v>
      </c>
      <c r="L1435" s="4">
        <f>INDEX(RegionStoreCount[Store Count],MATCH(Sales[[#This Row],[RegionStoretype]],RegionStoreCount[Region/Type],0))</f>
        <v>2</v>
      </c>
      <c r="M1435" s="4">
        <f>AND(Sales[[#This Row],[date]]&lt;=TY_YTDMax,Sales[[#This Row],[date]]&gt;=TY_YTDMin)*Sales[[#This Row],[sales]]</f>
        <v>0</v>
      </c>
      <c r="N1435" s="4">
        <f>AND(Sales[[#This Row],[date]]&lt;=LY_YTDMax,Sales[[#This Row],[date]]&gt;=LY_YTDMin)*Sales[[#This Row],[sales]]</f>
        <v>36127.460599999999</v>
      </c>
      <c r="O1435" s="4">
        <f>AND(Sales[[#This Row],[date]]&gt;=YoY_Min,Sales[[#This Row],[date]]&lt;=TY_YTDMax)*(Sales[[#This Row],[sales]]/Sales[[#This Row],[sqft]])</f>
        <v>0</v>
      </c>
      <c r="P1435" s="4">
        <f>SUMIF(Sales[RegionStoretype],Sales[[#This Row],[RegionStoretype]],Sales[YoY_SSF])/Sales[[#This Row],[Region_TypeCount]]</f>
        <v>47.561479460925746</v>
      </c>
    </row>
    <row r="1436" spans="1:16" x14ac:dyDescent="0.25">
      <c r="A1436" s="1">
        <v>42797</v>
      </c>
      <c r="B1436">
        <v>37</v>
      </c>
      <c r="C1436">
        <v>3</v>
      </c>
      <c r="D1436">
        <v>118256.7876</v>
      </c>
      <c r="E1436">
        <f>INDEX(Stores[region],MATCH(Sales[[#This Row],[store_no]],Stores[store_no],0))</f>
        <v>3</v>
      </c>
      <c r="F1436" t="str">
        <f>INDEX(Stores[storetype],MATCH(Sales[[#This Row],[store_no]],Stores[store_no],0))</f>
        <v>C</v>
      </c>
      <c r="G1436" t="str">
        <f>INDEX(Stores[location_city],MATCH(Sales[[#This Row],[store_no]],Stores[store_no],0))</f>
        <v>Lincoln</v>
      </c>
      <c r="H1436" t="str">
        <f>INDEX(Stores[location_state],MATCH(Sales[[#This Row],[store_no]],Stores[store_no],0))</f>
        <v>Nebraska</v>
      </c>
      <c r="I1436">
        <f>INDEX(Stores[sqft],MATCH(Sales[[#This Row],[store_no]],Stores[store_no],0))</f>
        <v>161300</v>
      </c>
      <c r="J1436" s="4" t="str">
        <f>INDEX(Departments[dept_name],MATCH(Sales[[#This Row],[dept_no]],Departments[dept_no],0))</f>
        <v>Beauty</v>
      </c>
      <c r="K1436" s="4" t="str">
        <f>CONCATENATE(Sales[[#This Row],[region]],Sales[[#This Row],[storetype]])</f>
        <v>3C</v>
      </c>
      <c r="L1436" s="4">
        <f>INDEX(RegionStoreCount[Store Count],MATCH(Sales[[#This Row],[RegionStoretype]],RegionStoreCount[Region/Type],0))</f>
        <v>2</v>
      </c>
      <c r="M1436" s="4">
        <f>AND(Sales[[#This Row],[date]]&lt;=TY_YTDMax,Sales[[#This Row],[date]]&gt;=TY_YTDMin)*Sales[[#This Row],[sales]]</f>
        <v>0</v>
      </c>
      <c r="N1436" s="4">
        <f>AND(Sales[[#This Row],[date]]&lt;=LY_YTDMax,Sales[[#This Row],[date]]&gt;=LY_YTDMin)*Sales[[#This Row],[sales]]</f>
        <v>118256.7876</v>
      </c>
      <c r="O1436" s="4">
        <f>AND(Sales[[#This Row],[date]]&gt;=YoY_Min,Sales[[#This Row],[date]]&lt;=TY_YTDMax)*(Sales[[#This Row],[sales]]/Sales[[#This Row],[sqft]])</f>
        <v>0</v>
      </c>
      <c r="P1436" s="4">
        <f>SUMIF(Sales[RegionStoretype],Sales[[#This Row],[RegionStoretype]],Sales[YoY_SSF])/Sales[[#This Row],[Region_TypeCount]]</f>
        <v>47.561479460925746</v>
      </c>
    </row>
    <row r="1437" spans="1:16" x14ac:dyDescent="0.25">
      <c r="A1437" s="1">
        <v>42797</v>
      </c>
      <c r="B1437">
        <v>37</v>
      </c>
      <c r="C1437">
        <v>11</v>
      </c>
      <c r="D1437">
        <v>11406.569000000001</v>
      </c>
      <c r="E1437">
        <f>INDEX(Stores[region],MATCH(Sales[[#This Row],[store_no]],Stores[store_no],0))</f>
        <v>3</v>
      </c>
      <c r="F1437" t="str">
        <f>INDEX(Stores[storetype],MATCH(Sales[[#This Row],[store_no]],Stores[store_no],0))</f>
        <v>C</v>
      </c>
      <c r="G1437" t="str">
        <f>INDEX(Stores[location_city],MATCH(Sales[[#This Row],[store_no]],Stores[store_no],0))</f>
        <v>Lincoln</v>
      </c>
      <c r="H1437" t="str">
        <f>INDEX(Stores[location_state],MATCH(Sales[[#This Row],[store_no]],Stores[store_no],0))</f>
        <v>Nebraska</v>
      </c>
      <c r="I1437">
        <f>INDEX(Stores[sqft],MATCH(Sales[[#This Row],[store_no]],Stores[store_no],0))</f>
        <v>161300</v>
      </c>
      <c r="J1437" s="4" t="str">
        <f>INDEX(Departments[dept_name],MATCH(Sales[[#This Row],[dept_no]],Departments[dept_no],0))</f>
        <v>Home</v>
      </c>
      <c r="K1437" s="4" t="str">
        <f>CONCATENATE(Sales[[#This Row],[region]],Sales[[#This Row],[storetype]])</f>
        <v>3C</v>
      </c>
      <c r="L1437" s="4">
        <f>INDEX(RegionStoreCount[Store Count],MATCH(Sales[[#This Row],[RegionStoretype]],RegionStoreCount[Region/Type],0))</f>
        <v>2</v>
      </c>
      <c r="M1437" s="4">
        <f>AND(Sales[[#This Row],[date]]&lt;=TY_YTDMax,Sales[[#This Row],[date]]&gt;=TY_YTDMin)*Sales[[#This Row],[sales]]</f>
        <v>0</v>
      </c>
      <c r="N1437" s="4">
        <f>AND(Sales[[#This Row],[date]]&lt;=LY_YTDMax,Sales[[#This Row],[date]]&gt;=LY_YTDMin)*Sales[[#This Row],[sales]]</f>
        <v>11406.569000000001</v>
      </c>
      <c r="O1437" s="4">
        <f>AND(Sales[[#This Row],[date]]&gt;=YoY_Min,Sales[[#This Row],[date]]&lt;=TY_YTDMax)*(Sales[[#This Row],[sales]]/Sales[[#This Row],[sqft]])</f>
        <v>0</v>
      </c>
      <c r="P1437" s="4">
        <f>SUMIF(Sales[RegionStoretype],Sales[[#This Row],[RegionStoretype]],Sales[YoY_SSF])/Sales[[#This Row],[Region_TypeCount]]</f>
        <v>47.561479460925746</v>
      </c>
    </row>
    <row r="1438" spans="1:16" x14ac:dyDescent="0.25">
      <c r="A1438" s="1">
        <v>42797</v>
      </c>
      <c r="B1438">
        <v>37</v>
      </c>
      <c r="C1438">
        <v>17</v>
      </c>
      <c r="D1438">
        <v>34921.404400000007</v>
      </c>
      <c r="E1438">
        <f>INDEX(Stores[region],MATCH(Sales[[#This Row],[store_no]],Stores[store_no],0))</f>
        <v>3</v>
      </c>
      <c r="F1438" t="str">
        <f>INDEX(Stores[storetype],MATCH(Sales[[#This Row],[store_no]],Stores[store_no],0))</f>
        <v>C</v>
      </c>
      <c r="G1438" t="str">
        <f>INDEX(Stores[location_city],MATCH(Sales[[#This Row],[store_no]],Stores[store_no],0))</f>
        <v>Lincoln</v>
      </c>
      <c r="H1438" t="str">
        <f>INDEX(Stores[location_state],MATCH(Sales[[#This Row],[store_no]],Stores[store_no],0))</f>
        <v>Nebraska</v>
      </c>
      <c r="I1438">
        <f>INDEX(Stores[sqft],MATCH(Sales[[#This Row],[store_no]],Stores[store_no],0))</f>
        <v>161300</v>
      </c>
      <c r="J1438" s="4" t="str">
        <f>INDEX(Departments[dept_name],MATCH(Sales[[#This Row],[dept_no]],Departments[dept_no],0))</f>
        <v>Shoes</v>
      </c>
      <c r="K1438" s="4" t="str">
        <f>CONCATENATE(Sales[[#This Row],[region]],Sales[[#This Row],[storetype]])</f>
        <v>3C</v>
      </c>
      <c r="L1438" s="4">
        <f>INDEX(RegionStoreCount[Store Count],MATCH(Sales[[#This Row],[RegionStoretype]],RegionStoreCount[Region/Type],0))</f>
        <v>2</v>
      </c>
      <c r="M1438" s="4">
        <f>AND(Sales[[#This Row],[date]]&lt;=TY_YTDMax,Sales[[#This Row],[date]]&gt;=TY_YTDMin)*Sales[[#This Row],[sales]]</f>
        <v>0</v>
      </c>
      <c r="N1438" s="4">
        <f>AND(Sales[[#This Row],[date]]&lt;=LY_YTDMax,Sales[[#This Row],[date]]&gt;=LY_YTDMin)*Sales[[#This Row],[sales]]</f>
        <v>34921.404400000007</v>
      </c>
      <c r="O1438" s="4">
        <f>AND(Sales[[#This Row],[date]]&gt;=YoY_Min,Sales[[#This Row],[date]]&lt;=TY_YTDMax)*(Sales[[#This Row],[sales]]/Sales[[#This Row],[sqft]])</f>
        <v>0</v>
      </c>
      <c r="P1438" s="4">
        <f>SUMIF(Sales[RegionStoretype],Sales[[#This Row],[RegionStoretype]],Sales[YoY_SSF])/Sales[[#This Row],[Region_TypeCount]]</f>
        <v>47.561479460925746</v>
      </c>
    </row>
    <row r="1439" spans="1:16" x14ac:dyDescent="0.25">
      <c r="A1439" s="1">
        <v>42797</v>
      </c>
      <c r="B1439">
        <v>38</v>
      </c>
      <c r="C1439">
        <v>6</v>
      </c>
      <c r="D1439">
        <v>12075.081600000001</v>
      </c>
      <c r="E1439">
        <f>INDEX(Stores[region],MATCH(Sales[[#This Row],[store_no]],Stores[store_no],0))</f>
        <v>2</v>
      </c>
      <c r="F1439" t="str">
        <f>INDEX(Stores[storetype],MATCH(Sales[[#This Row],[store_no]],Stores[store_no],0))</f>
        <v>C</v>
      </c>
      <c r="G1439" t="str">
        <f>INDEX(Stores[location_city],MATCH(Sales[[#This Row],[store_no]],Stores[store_no],0))</f>
        <v>Hinsdale</v>
      </c>
      <c r="H1439" t="str">
        <f>INDEX(Stores[location_state],MATCH(Sales[[#This Row],[store_no]],Stores[store_no],0))</f>
        <v>Illinois</v>
      </c>
      <c r="I1439">
        <f>INDEX(Stores[sqft],MATCH(Sales[[#This Row],[store_no]],Stores[store_no],0))</f>
        <v>155600</v>
      </c>
      <c r="J1439" s="4" t="str">
        <f>INDEX(Departments[dept_name],MATCH(Sales[[#This Row],[dept_no]],Departments[dept_no],0))</f>
        <v>Computers</v>
      </c>
      <c r="K1439" s="4" t="str">
        <f>CONCATENATE(Sales[[#This Row],[region]],Sales[[#This Row],[storetype]])</f>
        <v>2C</v>
      </c>
      <c r="L1439" s="4">
        <f>INDEX(RegionStoreCount[Store Count],MATCH(Sales[[#This Row],[RegionStoretype]],RegionStoreCount[Region/Type],0))</f>
        <v>1</v>
      </c>
      <c r="M1439" s="4">
        <f>AND(Sales[[#This Row],[date]]&lt;=TY_YTDMax,Sales[[#This Row],[date]]&gt;=TY_YTDMin)*Sales[[#This Row],[sales]]</f>
        <v>0</v>
      </c>
      <c r="N1439" s="4">
        <f>AND(Sales[[#This Row],[date]]&lt;=LY_YTDMax,Sales[[#This Row],[date]]&gt;=LY_YTDMin)*Sales[[#This Row],[sales]]</f>
        <v>12075.081600000001</v>
      </c>
      <c r="O1439" s="4">
        <f>AND(Sales[[#This Row],[date]]&gt;=YoY_Min,Sales[[#This Row],[date]]&lt;=TY_YTDMax)*(Sales[[#This Row],[sales]]/Sales[[#This Row],[sqft]])</f>
        <v>0</v>
      </c>
      <c r="P1439" s="4">
        <f>SUMIF(Sales[RegionStoretype],Sales[[#This Row],[RegionStoretype]],Sales[YoY_SSF])/Sales[[#This Row],[Region_TypeCount]]</f>
        <v>44.537621913239086</v>
      </c>
    </row>
    <row r="1440" spans="1:16" x14ac:dyDescent="0.25">
      <c r="A1440" s="1">
        <v>42797</v>
      </c>
      <c r="B1440">
        <v>38</v>
      </c>
      <c r="C1440">
        <v>8</v>
      </c>
      <c r="D1440">
        <v>18742.480599999999</v>
      </c>
      <c r="E1440">
        <f>INDEX(Stores[region],MATCH(Sales[[#This Row],[store_no]],Stores[store_no],0))</f>
        <v>2</v>
      </c>
      <c r="F1440" t="str">
        <f>INDEX(Stores[storetype],MATCH(Sales[[#This Row],[store_no]],Stores[store_no],0))</f>
        <v>C</v>
      </c>
      <c r="G1440" t="str">
        <f>INDEX(Stores[location_city],MATCH(Sales[[#This Row],[store_no]],Stores[store_no],0))</f>
        <v>Hinsdale</v>
      </c>
      <c r="H1440" t="str">
        <f>INDEX(Stores[location_state],MATCH(Sales[[#This Row],[store_no]],Stores[store_no],0))</f>
        <v>Illinois</v>
      </c>
      <c r="I1440">
        <f>INDEX(Stores[sqft],MATCH(Sales[[#This Row],[store_no]],Stores[store_no],0))</f>
        <v>155600</v>
      </c>
      <c r="J1440" s="4" t="str">
        <f>INDEX(Departments[dept_name],MATCH(Sales[[#This Row],[dept_no]],Departments[dept_no],0))</f>
        <v>Games</v>
      </c>
      <c r="K1440" s="4" t="str">
        <f>CONCATENATE(Sales[[#This Row],[region]],Sales[[#This Row],[storetype]])</f>
        <v>2C</v>
      </c>
      <c r="L1440" s="4">
        <f>INDEX(RegionStoreCount[Store Count],MATCH(Sales[[#This Row],[RegionStoretype]],RegionStoreCount[Region/Type],0))</f>
        <v>1</v>
      </c>
      <c r="M1440" s="4">
        <f>AND(Sales[[#This Row],[date]]&lt;=TY_YTDMax,Sales[[#This Row],[date]]&gt;=TY_YTDMin)*Sales[[#This Row],[sales]]</f>
        <v>0</v>
      </c>
      <c r="N1440" s="4">
        <f>AND(Sales[[#This Row],[date]]&lt;=LY_YTDMax,Sales[[#This Row],[date]]&gt;=LY_YTDMin)*Sales[[#This Row],[sales]]</f>
        <v>18742.480599999999</v>
      </c>
      <c r="O1440" s="4">
        <f>AND(Sales[[#This Row],[date]]&gt;=YoY_Min,Sales[[#This Row],[date]]&lt;=TY_YTDMax)*(Sales[[#This Row],[sales]]/Sales[[#This Row],[sqft]])</f>
        <v>0</v>
      </c>
      <c r="P1440" s="4">
        <f>SUMIF(Sales[RegionStoretype],Sales[[#This Row],[RegionStoretype]],Sales[YoY_SSF])/Sales[[#This Row],[Region_TypeCount]]</f>
        <v>44.537621913239086</v>
      </c>
    </row>
    <row r="1441" spans="1:16" x14ac:dyDescent="0.25">
      <c r="A1441" s="1">
        <v>42804</v>
      </c>
      <c r="B1441">
        <v>1</v>
      </c>
      <c r="C1441">
        <v>5</v>
      </c>
      <c r="D1441">
        <v>29365.709599999998</v>
      </c>
      <c r="E1441">
        <f>INDEX(Stores[region],MATCH(Sales[[#This Row],[store_no]],Stores[store_no],0))</f>
        <v>1</v>
      </c>
      <c r="F1441" t="str">
        <f>INDEX(Stores[storetype],MATCH(Sales[[#This Row],[store_no]],Stores[store_no],0))</f>
        <v>A</v>
      </c>
      <c r="G1441" t="str">
        <f>INDEX(Stores[location_city],MATCH(Sales[[#This Row],[store_no]],Stores[store_no],0))</f>
        <v>Ann Arbor</v>
      </c>
      <c r="H1441" t="str">
        <f>INDEX(Stores[location_state],MATCH(Sales[[#This Row],[store_no]],Stores[store_no],0))</f>
        <v>Michigan</v>
      </c>
      <c r="I1441">
        <f>INDEX(Stores[sqft],MATCH(Sales[[#This Row],[store_no]],Stores[store_no],0))</f>
        <v>100600</v>
      </c>
      <c r="J1441" s="4" t="str">
        <f>INDEX(Departments[dept_name],MATCH(Sales[[#This Row],[dept_no]],Departments[dept_no],0))</f>
        <v>Clothing</v>
      </c>
      <c r="K1441" s="4" t="str">
        <f>CONCATENATE(Sales[[#This Row],[region]],Sales[[#This Row],[storetype]])</f>
        <v>1A</v>
      </c>
      <c r="L1441" s="4">
        <f>INDEX(RegionStoreCount[Store Count],MATCH(Sales[[#This Row],[RegionStoretype]],RegionStoreCount[Region/Type],0))</f>
        <v>5</v>
      </c>
      <c r="M1441" s="4">
        <f>AND(Sales[[#This Row],[date]]&lt;=TY_YTDMax,Sales[[#This Row],[date]]&gt;=TY_YTDMin)*Sales[[#This Row],[sales]]</f>
        <v>0</v>
      </c>
      <c r="N1441" s="4">
        <f>AND(Sales[[#This Row],[date]]&lt;=LY_YTDMax,Sales[[#This Row],[date]]&gt;=LY_YTDMin)*Sales[[#This Row],[sales]]</f>
        <v>29365.709599999998</v>
      </c>
      <c r="O1441" s="4">
        <f>AND(Sales[[#This Row],[date]]&gt;=YoY_Min,Sales[[#This Row],[date]]&lt;=TY_YTDMax)*(Sales[[#This Row],[sales]]/Sales[[#This Row],[sqft]])</f>
        <v>0</v>
      </c>
      <c r="P1441" s="4">
        <f>SUMIF(Sales[RegionStoretype],Sales[[#This Row],[RegionStoretype]],Sales[YoY_SSF])/Sales[[#This Row],[Region_TypeCount]]</f>
        <v>59.469551530910678</v>
      </c>
    </row>
    <row r="1442" spans="1:16" x14ac:dyDescent="0.25">
      <c r="A1442" s="1">
        <v>42804</v>
      </c>
      <c r="B1442">
        <v>1</v>
      </c>
      <c r="C1442">
        <v>11</v>
      </c>
      <c r="D1442">
        <v>23032.328200000004</v>
      </c>
      <c r="E1442">
        <f>INDEX(Stores[region],MATCH(Sales[[#This Row],[store_no]],Stores[store_no],0))</f>
        <v>1</v>
      </c>
      <c r="F1442" t="str">
        <f>INDEX(Stores[storetype],MATCH(Sales[[#This Row],[store_no]],Stores[store_no],0))</f>
        <v>A</v>
      </c>
      <c r="G1442" t="str">
        <f>INDEX(Stores[location_city],MATCH(Sales[[#This Row],[store_no]],Stores[store_no],0))</f>
        <v>Ann Arbor</v>
      </c>
      <c r="H1442" t="str">
        <f>INDEX(Stores[location_state],MATCH(Sales[[#This Row],[store_no]],Stores[store_no],0))</f>
        <v>Michigan</v>
      </c>
      <c r="I1442">
        <f>INDEX(Stores[sqft],MATCH(Sales[[#This Row],[store_no]],Stores[store_no],0))</f>
        <v>100600</v>
      </c>
      <c r="J1442" s="4" t="str">
        <f>INDEX(Departments[dept_name],MATCH(Sales[[#This Row],[dept_no]],Departments[dept_no],0))</f>
        <v>Home</v>
      </c>
      <c r="K1442" s="4" t="str">
        <f>CONCATENATE(Sales[[#This Row],[region]],Sales[[#This Row],[storetype]])</f>
        <v>1A</v>
      </c>
      <c r="L1442" s="4">
        <f>INDEX(RegionStoreCount[Store Count],MATCH(Sales[[#This Row],[RegionStoretype]],RegionStoreCount[Region/Type],0))</f>
        <v>5</v>
      </c>
      <c r="M1442" s="4">
        <f>AND(Sales[[#This Row],[date]]&lt;=TY_YTDMax,Sales[[#This Row],[date]]&gt;=TY_YTDMin)*Sales[[#This Row],[sales]]</f>
        <v>0</v>
      </c>
      <c r="N1442" s="4">
        <f>AND(Sales[[#This Row],[date]]&lt;=LY_YTDMax,Sales[[#This Row],[date]]&gt;=LY_YTDMin)*Sales[[#This Row],[sales]]</f>
        <v>23032.328200000004</v>
      </c>
      <c r="O1442" s="4">
        <f>AND(Sales[[#This Row],[date]]&gt;=YoY_Min,Sales[[#This Row],[date]]&lt;=TY_YTDMax)*(Sales[[#This Row],[sales]]/Sales[[#This Row],[sqft]])</f>
        <v>0</v>
      </c>
      <c r="P1442" s="4">
        <f>SUMIF(Sales[RegionStoretype],Sales[[#This Row],[RegionStoretype]],Sales[YoY_SSF])/Sales[[#This Row],[Region_TypeCount]]</f>
        <v>59.469551530910678</v>
      </c>
    </row>
    <row r="1443" spans="1:16" x14ac:dyDescent="0.25">
      <c r="A1443" s="1">
        <v>42804</v>
      </c>
      <c r="B1443">
        <v>2</v>
      </c>
      <c r="C1443">
        <v>2</v>
      </c>
      <c r="D1443">
        <v>66274.235000000001</v>
      </c>
      <c r="E1443">
        <f>INDEX(Stores[region],MATCH(Sales[[#This Row],[store_no]],Stores[store_no],0))</f>
        <v>3</v>
      </c>
      <c r="F1443" t="str">
        <f>INDEX(Stores[storetype],MATCH(Sales[[#This Row],[store_no]],Stores[store_no],0))</f>
        <v>A</v>
      </c>
      <c r="G1443" t="str">
        <f>INDEX(Stores[location_city],MATCH(Sales[[#This Row],[store_no]],Stores[store_no],0))</f>
        <v>Minneapolis</v>
      </c>
      <c r="H1443" t="str">
        <f>INDEX(Stores[location_state],MATCH(Sales[[#This Row],[store_no]],Stores[store_no],0))</f>
        <v>Minnesota</v>
      </c>
      <c r="I1443">
        <f>INDEX(Stores[sqft],MATCH(Sales[[#This Row],[store_no]],Stores[store_no],0))</f>
        <v>210400</v>
      </c>
      <c r="J1443" s="4" t="str">
        <f>INDEX(Departments[dept_name],MATCH(Sales[[#This Row],[dept_no]],Departments[dept_no],0))</f>
        <v>Baby</v>
      </c>
      <c r="K1443" s="4" t="str">
        <f>CONCATENATE(Sales[[#This Row],[region]],Sales[[#This Row],[storetype]])</f>
        <v>3A</v>
      </c>
      <c r="L1443" s="4">
        <f>INDEX(RegionStoreCount[Store Count],MATCH(Sales[[#This Row],[RegionStoretype]],RegionStoreCount[Region/Type],0))</f>
        <v>9</v>
      </c>
      <c r="M1443" s="4">
        <f>AND(Sales[[#This Row],[date]]&lt;=TY_YTDMax,Sales[[#This Row],[date]]&gt;=TY_YTDMin)*Sales[[#This Row],[sales]]</f>
        <v>0</v>
      </c>
      <c r="N1443" s="4">
        <f>AND(Sales[[#This Row],[date]]&lt;=LY_YTDMax,Sales[[#This Row],[date]]&gt;=LY_YTDMin)*Sales[[#This Row],[sales]]</f>
        <v>66274.235000000001</v>
      </c>
      <c r="O1443" s="4">
        <f>AND(Sales[[#This Row],[date]]&gt;=YoY_Min,Sales[[#This Row],[date]]&lt;=TY_YTDMax)*(Sales[[#This Row],[sales]]/Sales[[#This Row],[sqft]])</f>
        <v>0</v>
      </c>
      <c r="P1443" s="4">
        <f>SUMIF(Sales[RegionStoretype],Sales[[#This Row],[RegionStoretype]],Sales[YoY_SSF])/Sales[[#This Row],[Region_TypeCount]]</f>
        <v>53.603836561720975</v>
      </c>
    </row>
    <row r="1444" spans="1:16" x14ac:dyDescent="0.25">
      <c r="A1444" s="1">
        <v>42804</v>
      </c>
      <c r="B1444">
        <v>2</v>
      </c>
      <c r="C1444">
        <v>14</v>
      </c>
      <c r="D1444">
        <v>44085.340599999996</v>
      </c>
      <c r="E1444">
        <f>INDEX(Stores[region],MATCH(Sales[[#This Row],[store_no]],Stores[store_no],0))</f>
        <v>3</v>
      </c>
      <c r="F1444" t="str">
        <f>INDEX(Stores[storetype],MATCH(Sales[[#This Row],[store_no]],Stores[store_no],0))</f>
        <v>A</v>
      </c>
      <c r="G1444" t="str">
        <f>INDEX(Stores[location_city],MATCH(Sales[[#This Row],[store_no]],Stores[store_no],0))</f>
        <v>Minneapolis</v>
      </c>
      <c r="H1444" t="str">
        <f>INDEX(Stores[location_state],MATCH(Sales[[#This Row],[store_no]],Stores[store_no],0))</f>
        <v>Minnesota</v>
      </c>
      <c r="I1444">
        <f>INDEX(Stores[sqft],MATCH(Sales[[#This Row],[store_no]],Stores[store_no],0))</f>
        <v>210400</v>
      </c>
      <c r="J1444" s="4" t="str">
        <f>INDEX(Departments[dept_name],MATCH(Sales[[#This Row],[dept_no]],Departments[dept_no],0))</f>
        <v>Movies</v>
      </c>
      <c r="K1444" s="4" t="str">
        <f>CONCATENATE(Sales[[#This Row],[region]],Sales[[#This Row],[storetype]])</f>
        <v>3A</v>
      </c>
      <c r="L1444" s="4">
        <f>INDEX(RegionStoreCount[Store Count],MATCH(Sales[[#This Row],[RegionStoretype]],RegionStoreCount[Region/Type],0))</f>
        <v>9</v>
      </c>
      <c r="M1444" s="4">
        <f>AND(Sales[[#This Row],[date]]&lt;=TY_YTDMax,Sales[[#This Row],[date]]&gt;=TY_YTDMin)*Sales[[#This Row],[sales]]</f>
        <v>0</v>
      </c>
      <c r="N1444" s="4">
        <f>AND(Sales[[#This Row],[date]]&lt;=LY_YTDMax,Sales[[#This Row],[date]]&gt;=LY_YTDMin)*Sales[[#This Row],[sales]]</f>
        <v>44085.340599999996</v>
      </c>
      <c r="O1444" s="4">
        <f>AND(Sales[[#This Row],[date]]&gt;=YoY_Min,Sales[[#This Row],[date]]&lt;=TY_YTDMax)*(Sales[[#This Row],[sales]]/Sales[[#This Row],[sqft]])</f>
        <v>0</v>
      </c>
      <c r="P1444" s="4">
        <f>SUMIF(Sales[RegionStoretype],Sales[[#This Row],[RegionStoretype]],Sales[YoY_SSF])/Sales[[#This Row],[Region_TypeCount]]</f>
        <v>53.603836561720975</v>
      </c>
    </row>
    <row r="1445" spans="1:16" x14ac:dyDescent="0.25">
      <c r="A1445" s="1">
        <v>42804</v>
      </c>
      <c r="B1445">
        <v>3</v>
      </c>
      <c r="C1445">
        <v>3</v>
      </c>
      <c r="D1445">
        <v>46962.996200000001</v>
      </c>
      <c r="E1445">
        <f>INDEX(Stores[region],MATCH(Sales[[#This Row],[store_no]],Stores[store_no],0))</f>
        <v>1</v>
      </c>
      <c r="F1445" t="str">
        <f>INDEX(Stores[storetype],MATCH(Sales[[#This Row],[store_no]],Stores[store_no],0))</f>
        <v>B</v>
      </c>
      <c r="G1445" t="str">
        <f>INDEX(Stores[location_city],MATCH(Sales[[#This Row],[store_no]],Stores[store_no],0))</f>
        <v>Detroit</v>
      </c>
      <c r="H1445" t="str">
        <f>INDEX(Stores[location_state],MATCH(Sales[[#This Row],[store_no]],Stores[store_no],0))</f>
        <v>Michigan</v>
      </c>
      <c r="I1445">
        <f>INDEX(Stores[sqft],MATCH(Sales[[#This Row],[store_no]],Stores[store_no],0))</f>
        <v>114500</v>
      </c>
      <c r="J1445" s="4" t="str">
        <f>INDEX(Departments[dept_name],MATCH(Sales[[#This Row],[dept_no]],Departments[dept_no],0))</f>
        <v>Beauty</v>
      </c>
      <c r="K1445" s="4" t="str">
        <f>CONCATENATE(Sales[[#This Row],[region]],Sales[[#This Row],[storetype]])</f>
        <v>1B</v>
      </c>
      <c r="L1445" s="4">
        <f>INDEX(RegionStoreCount[Store Count],MATCH(Sales[[#This Row],[RegionStoretype]],RegionStoreCount[Region/Type],0))</f>
        <v>5</v>
      </c>
      <c r="M1445" s="4">
        <f>AND(Sales[[#This Row],[date]]&lt;=TY_YTDMax,Sales[[#This Row],[date]]&gt;=TY_YTDMin)*Sales[[#This Row],[sales]]</f>
        <v>0</v>
      </c>
      <c r="N1445" s="4">
        <f>AND(Sales[[#This Row],[date]]&lt;=LY_YTDMax,Sales[[#This Row],[date]]&gt;=LY_YTDMin)*Sales[[#This Row],[sales]]</f>
        <v>46962.996200000001</v>
      </c>
      <c r="O1445" s="4">
        <f>AND(Sales[[#This Row],[date]]&gt;=YoY_Min,Sales[[#This Row],[date]]&lt;=TY_YTDMax)*(Sales[[#This Row],[sales]]/Sales[[#This Row],[sqft]])</f>
        <v>0</v>
      </c>
      <c r="P1445" s="4">
        <f>SUMIF(Sales[RegionStoretype],Sales[[#This Row],[RegionStoretype]],Sales[YoY_SSF])/Sales[[#This Row],[Region_TypeCount]]</f>
        <v>68.518982968140051</v>
      </c>
    </row>
    <row r="1446" spans="1:16" x14ac:dyDescent="0.25">
      <c r="A1446" s="1">
        <v>42804</v>
      </c>
      <c r="B1446">
        <v>3</v>
      </c>
      <c r="C1446">
        <v>18</v>
      </c>
      <c r="D1446">
        <v>49679.605600000003</v>
      </c>
      <c r="E1446">
        <f>INDEX(Stores[region],MATCH(Sales[[#This Row],[store_no]],Stores[store_no],0))</f>
        <v>1</v>
      </c>
      <c r="F1446" t="str">
        <f>INDEX(Stores[storetype],MATCH(Sales[[#This Row],[store_no]],Stores[store_no],0))</f>
        <v>B</v>
      </c>
      <c r="G1446" t="str">
        <f>INDEX(Stores[location_city],MATCH(Sales[[#This Row],[store_no]],Stores[store_no],0))</f>
        <v>Detroit</v>
      </c>
      <c r="H1446" t="str">
        <f>INDEX(Stores[location_state],MATCH(Sales[[#This Row],[store_no]],Stores[store_no],0))</f>
        <v>Michigan</v>
      </c>
      <c r="I1446">
        <f>INDEX(Stores[sqft],MATCH(Sales[[#This Row],[store_no]],Stores[store_no],0))</f>
        <v>114500</v>
      </c>
      <c r="J1446" s="4" t="str">
        <f>INDEX(Departments[dept_name],MATCH(Sales[[#This Row],[dept_no]],Departments[dept_no],0))</f>
        <v>Sports</v>
      </c>
      <c r="K1446" s="4" t="str">
        <f>CONCATENATE(Sales[[#This Row],[region]],Sales[[#This Row],[storetype]])</f>
        <v>1B</v>
      </c>
      <c r="L1446" s="4">
        <f>INDEX(RegionStoreCount[Store Count],MATCH(Sales[[#This Row],[RegionStoretype]],RegionStoreCount[Region/Type],0))</f>
        <v>5</v>
      </c>
      <c r="M1446" s="4">
        <f>AND(Sales[[#This Row],[date]]&lt;=TY_YTDMax,Sales[[#This Row],[date]]&gt;=TY_YTDMin)*Sales[[#This Row],[sales]]</f>
        <v>0</v>
      </c>
      <c r="N1446" s="4">
        <f>AND(Sales[[#This Row],[date]]&lt;=LY_YTDMax,Sales[[#This Row],[date]]&gt;=LY_YTDMin)*Sales[[#This Row],[sales]]</f>
        <v>49679.605600000003</v>
      </c>
      <c r="O1446" s="4">
        <f>AND(Sales[[#This Row],[date]]&gt;=YoY_Min,Sales[[#This Row],[date]]&lt;=TY_YTDMax)*(Sales[[#This Row],[sales]]/Sales[[#This Row],[sqft]])</f>
        <v>0</v>
      </c>
      <c r="P1446" s="4">
        <f>SUMIF(Sales[RegionStoretype],Sales[[#This Row],[RegionStoretype]],Sales[YoY_SSF])/Sales[[#This Row],[Region_TypeCount]]</f>
        <v>68.518982968140051</v>
      </c>
    </row>
    <row r="1447" spans="1:16" x14ac:dyDescent="0.25">
      <c r="A1447" s="1">
        <v>42804</v>
      </c>
      <c r="B1447">
        <v>3</v>
      </c>
      <c r="C1447">
        <v>19</v>
      </c>
      <c r="D1447">
        <v>21504.415000000001</v>
      </c>
      <c r="E1447">
        <f>INDEX(Stores[region],MATCH(Sales[[#This Row],[store_no]],Stores[store_no],0))</f>
        <v>1</v>
      </c>
      <c r="F1447" t="str">
        <f>INDEX(Stores[storetype],MATCH(Sales[[#This Row],[store_no]],Stores[store_no],0))</f>
        <v>B</v>
      </c>
      <c r="G1447" t="str">
        <f>INDEX(Stores[location_city],MATCH(Sales[[#This Row],[store_no]],Stores[store_no],0))</f>
        <v>Detroit</v>
      </c>
      <c r="H1447" t="str">
        <f>INDEX(Stores[location_state],MATCH(Sales[[#This Row],[store_no]],Stores[store_no],0))</f>
        <v>Michigan</v>
      </c>
      <c r="I1447">
        <f>INDEX(Stores[sqft],MATCH(Sales[[#This Row],[store_no]],Stores[store_no],0))</f>
        <v>114500</v>
      </c>
      <c r="J1447" s="4" t="str">
        <f>INDEX(Departments[dept_name],MATCH(Sales[[#This Row],[dept_no]],Departments[dept_no],0))</f>
        <v>Tools</v>
      </c>
      <c r="K1447" s="4" t="str">
        <f>CONCATENATE(Sales[[#This Row],[region]],Sales[[#This Row],[storetype]])</f>
        <v>1B</v>
      </c>
      <c r="L1447" s="4">
        <f>INDEX(RegionStoreCount[Store Count],MATCH(Sales[[#This Row],[RegionStoretype]],RegionStoreCount[Region/Type],0))</f>
        <v>5</v>
      </c>
      <c r="M1447" s="4">
        <f>AND(Sales[[#This Row],[date]]&lt;=TY_YTDMax,Sales[[#This Row],[date]]&gt;=TY_YTDMin)*Sales[[#This Row],[sales]]</f>
        <v>0</v>
      </c>
      <c r="N1447" s="4">
        <f>AND(Sales[[#This Row],[date]]&lt;=LY_YTDMax,Sales[[#This Row],[date]]&gt;=LY_YTDMin)*Sales[[#This Row],[sales]]</f>
        <v>21504.415000000001</v>
      </c>
      <c r="O1447" s="4">
        <f>AND(Sales[[#This Row],[date]]&gt;=YoY_Min,Sales[[#This Row],[date]]&lt;=TY_YTDMax)*(Sales[[#This Row],[sales]]/Sales[[#This Row],[sqft]])</f>
        <v>0</v>
      </c>
      <c r="P1447" s="4">
        <f>SUMIF(Sales[RegionStoretype],Sales[[#This Row],[RegionStoretype]],Sales[YoY_SSF])/Sales[[#This Row],[Region_TypeCount]]</f>
        <v>68.518982968140051</v>
      </c>
    </row>
    <row r="1448" spans="1:16" x14ac:dyDescent="0.25">
      <c r="A1448" s="1">
        <v>42804</v>
      </c>
      <c r="B1448">
        <v>4</v>
      </c>
      <c r="C1448">
        <v>4</v>
      </c>
      <c r="D1448">
        <v>76061.188999999998</v>
      </c>
      <c r="E1448">
        <f>INDEX(Stores[region],MATCH(Sales[[#This Row],[store_no]],Stores[store_no],0))</f>
        <v>1</v>
      </c>
      <c r="F1448" t="str">
        <f>INDEX(Stores[storetype],MATCH(Sales[[#This Row],[store_no]],Stores[store_no],0))</f>
        <v>A</v>
      </c>
      <c r="G1448" t="str">
        <f>INDEX(Stores[location_city],MATCH(Sales[[#This Row],[store_no]],Stores[store_no],0))</f>
        <v>Cincinnati</v>
      </c>
      <c r="H1448" t="str">
        <f>INDEX(Stores[location_state],MATCH(Sales[[#This Row],[store_no]],Stores[store_no],0))</f>
        <v>Ohio</v>
      </c>
      <c r="I1448">
        <f>INDEX(Stores[sqft],MATCH(Sales[[#This Row],[store_no]],Stores[store_no],0))</f>
        <v>127800</v>
      </c>
      <c r="J1448" s="4" t="str">
        <f>INDEX(Departments[dept_name],MATCH(Sales[[#This Row],[dept_no]],Departments[dept_no],0))</f>
        <v>Books</v>
      </c>
      <c r="K1448" s="4" t="str">
        <f>CONCATENATE(Sales[[#This Row],[region]],Sales[[#This Row],[storetype]])</f>
        <v>1A</v>
      </c>
      <c r="L1448" s="4">
        <f>INDEX(RegionStoreCount[Store Count],MATCH(Sales[[#This Row],[RegionStoretype]],RegionStoreCount[Region/Type],0))</f>
        <v>5</v>
      </c>
      <c r="M1448" s="4">
        <f>AND(Sales[[#This Row],[date]]&lt;=TY_YTDMax,Sales[[#This Row],[date]]&gt;=TY_YTDMin)*Sales[[#This Row],[sales]]</f>
        <v>0</v>
      </c>
      <c r="N1448" s="4">
        <f>AND(Sales[[#This Row],[date]]&lt;=LY_YTDMax,Sales[[#This Row],[date]]&gt;=LY_YTDMin)*Sales[[#This Row],[sales]]</f>
        <v>76061.188999999998</v>
      </c>
      <c r="O1448" s="4">
        <f>AND(Sales[[#This Row],[date]]&gt;=YoY_Min,Sales[[#This Row],[date]]&lt;=TY_YTDMax)*(Sales[[#This Row],[sales]]/Sales[[#This Row],[sqft]])</f>
        <v>0</v>
      </c>
      <c r="P1448" s="4">
        <f>SUMIF(Sales[RegionStoretype],Sales[[#This Row],[RegionStoretype]],Sales[YoY_SSF])/Sales[[#This Row],[Region_TypeCount]]</f>
        <v>59.469551530910678</v>
      </c>
    </row>
    <row r="1449" spans="1:16" x14ac:dyDescent="0.25">
      <c r="A1449" s="1">
        <v>42804</v>
      </c>
      <c r="B1449">
        <v>4</v>
      </c>
      <c r="C1449">
        <v>6</v>
      </c>
      <c r="D1449">
        <v>77567.951400000005</v>
      </c>
      <c r="E1449">
        <f>INDEX(Stores[region],MATCH(Sales[[#This Row],[store_no]],Stores[store_no],0))</f>
        <v>1</v>
      </c>
      <c r="F1449" t="str">
        <f>INDEX(Stores[storetype],MATCH(Sales[[#This Row],[store_no]],Stores[store_no],0))</f>
        <v>A</v>
      </c>
      <c r="G1449" t="str">
        <f>INDEX(Stores[location_city],MATCH(Sales[[#This Row],[store_no]],Stores[store_no],0))</f>
        <v>Cincinnati</v>
      </c>
      <c r="H1449" t="str">
        <f>INDEX(Stores[location_state],MATCH(Sales[[#This Row],[store_no]],Stores[store_no],0))</f>
        <v>Ohio</v>
      </c>
      <c r="I1449">
        <f>INDEX(Stores[sqft],MATCH(Sales[[#This Row],[store_no]],Stores[store_no],0))</f>
        <v>127800</v>
      </c>
      <c r="J1449" s="4" t="str">
        <f>INDEX(Departments[dept_name],MATCH(Sales[[#This Row],[dept_no]],Departments[dept_no],0))</f>
        <v>Computers</v>
      </c>
      <c r="K1449" s="4" t="str">
        <f>CONCATENATE(Sales[[#This Row],[region]],Sales[[#This Row],[storetype]])</f>
        <v>1A</v>
      </c>
      <c r="L1449" s="4">
        <f>INDEX(RegionStoreCount[Store Count],MATCH(Sales[[#This Row],[RegionStoretype]],RegionStoreCount[Region/Type],0))</f>
        <v>5</v>
      </c>
      <c r="M1449" s="4">
        <f>AND(Sales[[#This Row],[date]]&lt;=TY_YTDMax,Sales[[#This Row],[date]]&gt;=TY_YTDMin)*Sales[[#This Row],[sales]]</f>
        <v>0</v>
      </c>
      <c r="N1449" s="4">
        <f>AND(Sales[[#This Row],[date]]&lt;=LY_YTDMax,Sales[[#This Row],[date]]&gt;=LY_YTDMin)*Sales[[#This Row],[sales]]</f>
        <v>77567.951400000005</v>
      </c>
      <c r="O1449" s="4">
        <f>AND(Sales[[#This Row],[date]]&gt;=YoY_Min,Sales[[#This Row],[date]]&lt;=TY_YTDMax)*(Sales[[#This Row],[sales]]/Sales[[#This Row],[sqft]])</f>
        <v>0</v>
      </c>
      <c r="P1449" s="4">
        <f>SUMIF(Sales[RegionStoretype],Sales[[#This Row],[RegionStoretype]],Sales[YoY_SSF])/Sales[[#This Row],[Region_TypeCount]]</f>
        <v>59.469551530910678</v>
      </c>
    </row>
    <row r="1450" spans="1:16" x14ac:dyDescent="0.25">
      <c r="A1450" s="1">
        <v>42804</v>
      </c>
      <c r="B1450">
        <v>4</v>
      </c>
      <c r="C1450">
        <v>9</v>
      </c>
      <c r="D1450">
        <v>53699.008999999998</v>
      </c>
      <c r="E1450">
        <f>INDEX(Stores[region],MATCH(Sales[[#This Row],[store_no]],Stores[store_no],0))</f>
        <v>1</v>
      </c>
      <c r="F1450" t="str">
        <f>INDEX(Stores[storetype],MATCH(Sales[[#This Row],[store_no]],Stores[store_no],0))</f>
        <v>A</v>
      </c>
      <c r="G1450" t="str">
        <f>INDEX(Stores[location_city],MATCH(Sales[[#This Row],[store_no]],Stores[store_no],0))</f>
        <v>Cincinnati</v>
      </c>
      <c r="H1450" t="str">
        <f>INDEX(Stores[location_state],MATCH(Sales[[#This Row],[store_no]],Stores[store_no],0))</f>
        <v>Ohio</v>
      </c>
      <c r="I1450">
        <f>INDEX(Stores[sqft],MATCH(Sales[[#This Row],[store_no]],Stores[store_no],0))</f>
        <v>127800</v>
      </c>
      <c r="J1450" s="4" t="str">
        <f>INDEX(Departments[dept_name],MATCH(Sales[[#This Row],[dept_no]],Departments[dept_no],0))</f>
        <v>Garden</v>
      </c>
      <c r="K1450" s="4" t="str">
        <f>CONCATENATE(Sales[[#This Row],[region]],Sales[[#This Row],[storetype]])</f>
        <v>1A</v>
      </c>
      <c r="L1450" s="4">
        <f>INDEX(RegionStoreCount[Store Count],MATCH(Sales[[#This Row],[RegionStoretype]],RegionStoreCount[Region/Type],0))</f>
        <v>5</v>
      </c>
      <c r="M1450" s="4">
        <f>AND(Sales[[#This Row],[date]]&lt;=TY_YTDMax,Sales[[#This Row],[date]]&gt;=TY_YTDMin)*Sales[[#This Row],[sales]]</f>
        <v>0</v>
      </c>
      <c r="N1450" s="4">
        <f>AND(Sales[[#This Row],[date]]&lt;=LY_YTDMax,Sales[[#This Row],[date]]&gt;=LY_YTDMin)*Sales[[#This Row],[sales]]</f>
        <v>53699.008999999998</v>
      </c>
      <c r="O1450" s="4">
        <f>AND(Sales[[#This Row],[date]]&gt;=YoY_Min,Sales[[#This Row],[date]]&lt;=TY_YTDMax)*(Sales[[#This Row],[sales]]/Sales[[#This Row],[sqft]])</f>
        <v>0</v>
      </c>
      <c r="P1450" s="4">
        <f>SUMIF(Sales[RegionStoretype],Sales[[#This Row],[RegionStoretype]],Sales[YoY_SSF])/Sales[[#This Row],[Region_TypeCount]]</f>
        <v>59.469551530910678</v>
      </c>
    </row>
    <row r="1451" spans="1:16" x14ac:dyDescent="0.25">
      <c r="A1451" s="1">
        <v>42804</v>
      </c>
      <c r="B1451">
        <v>4</v>
      </c>
      <c r="C1451">
        <v>11</v>
      </c>
      <c r="D1451">
        <v>17821.444799999997</v>
      </c>
      <c r="E1451">
        <f>INDEX(Stores[region],MATCH(Sales[[#This Row],[store_no]],Stores[store_no],0))</f>
        <v>1</v>
      </c>
      <c r="F1451" t="str">
        <f>INDEX(Stores[storetype],MATCH(Sales[[#This Row],[store_no]],Stores[store_no],0))</f>
        <v>A</v>
      </c>
      <c r="G1451" t="str">
        <f>INDEX(Stores[location_city],MATCH(Sales[[#This Row],[store_no]],Stores[store_no],0))</f>
        <v>Cincinnati</v>
      </c>
      <c r="H1451" t="str">
        <f>INDEX(Stores[location_state],MATCH(Sales[[#This Row],[store_no]],Stores[store_no],0))</f>
        <v>Ohio</v>
      </c>
      <c r="I1451">
        <f>INDEX(Stores[sqft],MATCH(Sales[[#This Row],[store_no]],Stores[store_no],0))</f>
        <v>127800</v>
      </c>
      <c r="J1451" s="4" t="str">
        <f>INDEX(Departments[dept_name],MATCH(Sales[[#This Row],[dept_no]],Departments[dept_no],0))</f>
        <v>Home</v>
      </c>
      <c r="K1451" s="4" t="str">
        <f>CONCATENATE(Sales[[#This Row],[region]],Sales[[#This Row],[storetype]])</f>
        <v>1A</v>
      </c>
      <c r="L1451" s="4">
        <f>INDEX(RegionStoreCount[Store Count],MATCH(Sales[[#This Row],[RegionStoretype]],RegionStoreCount[Region/Type],0))</f>
        <v>5</v>
      </c>
      <c r="M1451" s="4">
        <f>AND(Sales[[#This Row],[date]]&lt;=TY_YTDMax,Sales[[#This Row],[date]]&gt;=TY_YTDMin)*Sales[[#This Row],[sales]]</f>
        <v>0</v>
      </c>
      <c r="N1451" s="4">
        <f>AND(Sales[[#This Row],[date]]&lt;=LY_YTDMax,Sales[[#This Row],[date]]&gt;=LY_YTDMin)*Sales[[#This Row],[sales]]</f>
        <v>17821.444799999997</v>
      </c>
      <c r="O1451" s="4">
        <f>AND(Sales[[#This Row],[date]]&gt;=YoY_Min,Sales[[#This Row],[date]]&lt;=TY_YTDMax)*(Sales[[#This Row],[sales]]/Sales[[#This Row],[sqft]])</f>
        <v>0</v>
      </c>
      <c r="P1451" s="4">
        <f>SUMIF(Sales[RegionStoretype],Sales[[#This Row],[RegionStoretype]],Sales[YoY_SSF])/Sales[[#This Row],[Region_TypeCount]]</f>
        <v>59.469551530910678</v>
      </c>
    </row>
    <row r="1452" spans="1:16" x14ac:dyDescent="0.25">
      <c r="A1452" s="1">
        <v>42804</v>
      </c>
      <c r="B1452">
        <v>4</v>
      </c>
      <c r="C1452">
        <v>14</v>
      </c>
      <c r="D1452">
        <v>20710.86</v>
      </c>
      <c r="E1452">
        <f>INDEX(Stores[region],MATCH(Sales[[#This Row],[store_no]],Stores[store_no],0))</f>
        <v>1</v>
      </c>
      <c r="F1452" t="str">
        <f>INDEX(Stores[storetype],MATCH(Sales[[#This Row],[store_no]],Stores[store_no],0))</f>
        <v>A</v>
      </c>
      <c r="G1452" t="str">
        <f>INDEX(Stores[location_city],MATCH(Sales[[#This Row],[store_no]],Stores[store_no],0))</f>
        <v>Cincinnati</v>
      </c>
      <c r="H1452" t="str">
        <f>INDEX(Stores[location_state],MATCH(Sales[[#This Row],[store_no]],Stores[store_no],0))</f>
        <v>Ohio</v>
      </c>
      <c r="I1452">
        <f>INDEX(Stores[sqft],MATCH(Sales[[#This Row],[store_no]],Stores[store_no],0))</f>
        <v>127800</v>
      </c>
      <c r="J1452" s="4" t="str">
        <f>INDEX(Departments[dept_name],MATCH(Sales[[#This Row],[dept_no]],Departments[dept_no],0))</f>
        <v>Movies</v>
      </c>
      <c r="K1452" s="4" t="str">
        <f>CONCATENATE(Sales[[#This Row],[region]],Sales[[#This Row],[storetype]])</f>
        <v>1A</v>
      </c>
      <c r="L1452" s="4">
        <f>INDEX(RegionStoreCount[Store Count],MATCH(Sales[[#This Row],[RegionStoretype]],RegionStoreCount[Region/Type],0))</f>
        <v>5</v>
      </c>
      <c r="M1452" s="4">
        <f>AND(Sales[[#This Row],[date]]&lt;=TY_YTDMax,Sales[[#This Row],[date]]&gt;=TY_YTDMin)*Sales[[#This Row],[sales]]</f>
        <v>0</v>
      </c>
      <c r="N1452" s="4">
        <f>AND(Sales[[#This Row],[date]]&lt;=LY_YTDMax,Sales[[#This Row],[date]]&gt;=LY_YTDMin)*Sales[[#This Row],[sales]]</f>
        <v>20710.86</v>
      </c>
      <c r="O1452" s="4">
        <f>AND(Sales[[#This Row],[date]]&gt;=YoY_Min,Sales[[#This Row],[date]]&lt;=TY_YTDMax)*(Sales[[#This Row],[sales]]/Sales[[#This Row],[sqft]])</f>
        <v>0</v>
      </c>
      <c r="P1452" s="4">
        <f>SUMIF(Sales[RegionStoretype],Sales[[#This Row],[RegionStoretype]],Sales[YoY_SSF])/Sales[[#This Row],[Region_TypeCount]]</f>
        <v>59.469551530910678</v>
      </c>
    </row>
    <row r="1453" spans="1:16" x14ac:dyDescent="0.25">
      <c r="A1453" s="1">
        <v>42804</v>
      </c>
      <c r="B1453">
        <v>6</v>
      </c>
      <c r="C1453">
        <v>13</v>
      </c>
      <c r="D1453">
        <v>29251.150800000003</v>
      </c>
      <c r="E1453">
        <f>INDEX(Stores[region],MATCH(Sales[[#This Row],[store_no]],Stores[store_no],0))</f>
        <v>3</v>
      </c>
      <c r="F1453" t="str">
        <f>INDEX(Stores[storetype],MATCH(Sales[[#This Row],[store_no]],Stores[store_no],0))</f>
        <v>A</v>
      </c>
      <c r="G1453" t="str">
        <f>INDEX(Stores[location_city],MATCH(Sales[[#This Row],[store_no]],Stores[store_no],0))</f>
        <v>Green Bay</v>
      </c>
      <c r="H1453" t="str">
        <f>INDEX(Stores[location_state],MATCH(Sales[[#This Row],[store_no]],Stores[store_no],0))</f>
        <v>Wisconsin</v>
      </c>
      <c r="I1453">
        <f>INDEX(Stores[sqft],MATCH(Sales[[#This Row],[store_no]],Stores[store_no],0))</f>
        <v>138800</v>
      </c>
      <c r="J1453" s="4" t="str">
        <f>INDEX(Departments[dept_name],MATCH(Sales[[#This Row],[dept_no]],Departments[dept_no],0))</f>
        <v>Kids</v>
      </c>
      <c r="K1453" s="4" t="str">
        <f>CONCATENATE(Sales[[#This Row],[region]],Sales[[#This Row],[storetype]])</f>
        <v>3A</v>
      </c>
      <c r="L1453" s="4">
        <f>INDEX(RegionStoreCount[Store Count],MATCH(Sales[[#This Row],[RegionStoretype]],RegionStoreCount[Region/Type],0))</f>
        <v>9</v>
      </c>
      <c r="M1453" s="4">
        <f>AND(Sales[[#This Row],[date]]&lt;=TY_YTDMax,Sales[[#This Row],[date]]&gt;=TY_YTDMin)*Sales[[#This Row],[sales]]</f>
        <v>0</v>
      </c>
      <c r="N1453" s="4">
        <f>AND(Sales[[#This Row],[date]]&lt;=LY_YTDMax,Sales[[#This Row],[date]]&gt;=LY_YTDMin)*Sales[[#This Row],[sales]]</f>
        <v>29251.150800000003</v>
      </c>
      <c r="O1453" s="4">
        <f>AND(Sales[[#This Row],[date]]&gt;=YoY_Min,Sales[[#This Row],[date]]&lt;=TY_YTDMax)*(Sales[[#This Row],[sales]]/Sales[[#This Row],[sqft]])</f>
        <v>0</v>
      </c>
      <c r="P1453" s="4">
        <f>SUMIF(Sales[RegionStoretype],Sales[[#This Row],[RegionStoretype]],Sales[YoY_SSF])/Sales[[#This Row],[Region_TypeCount]]</f>
        <v>53.603836561720975</v>
      </c>
    </row>
    <row r="1454" spans="1:16" x14ac:dyDescent="0.25">
      <c r="A1454" s="1">
        <v>42804</v>
      </c>
      <c r="B1454">
        <v>6</v>
      </c>
      <c r="C1454">
        <v>15</v>
      </c>
      <c r="D1454">
        <v>34.857900000000001</v>
      </c>
      <c r="E1454">
        <f>INDEX(Stores[region],MATCH(Sales[[#This Row],[store_no]],Stores[store_no],0))</f>
        <v>3</v>
      </c>
      <c r="F1454" t="str">
        <f>INDEX(Stores[storetype],MATCH(Sales[[#This Row],[store_no]],Stores[store_no],0))</f>
        <v>A</v>
      </c>
      <c r="G1454" t="str">
        <f>INDEX(Stores[location_city],MATCH(Sales[[#This Row],[store_no]],Stores[store_no],0))</f>
        <v>Green Bay</v>
      </c>
      <c r="H1454" t="str">
        <f>INDEX(Stores[location_state],MATCH(Sales[[#This Row],[store_no]],Stores[store_no],0))</f>
        <v>Wisconsin</v>
      </c>
      <c r="I1454">
        <f>INDEX(Stores[sqft],MATCH(Sales[[#This Row],[store_no]],Stores[store_no],0))</f>
        <v>138800</v>
      </c>
      <c r="J1454" s="4" t="str">
        <f>INDEX(Departments[dept_name],MATCH(Sales[[#This Row],[dept_no]],Departments[dept_no],0))</f>
        <v>Music</v>
      </c>
      <c r="K1454" s="4" t="str">
        <f>CONCATENATE(Sales[[#This Row],[region]],Sales[[#This Row],[storetype]])</f>
        <v>3A</v>
      </c>
      <c r="L1454" s="4">
        <f>INDEX(RegionStoreCount[Store Count],MATCH(Sales[[#This Row],[RegionStoretype]],RegionStoreCount[Region/Type],0))</f>
        <v>9</v>
      </c>
      <c r="M1454" s="4">
        <f>AND(Sales[[#This Row],[date]]&lt;=TY_YTDMax,Sales[[#This Row],[date]]&gt;=TY_YTDMin)*Sales[[#This Row],[sales]]</f>
        <v>0</v>
      </c>
      <c r="N1454" s="4">
        <f>AND(Sales[[#This Row],[date]]&lt;=LY_YTDMax,Sales[[#This Row],[date]]&gt;=LY_YTDMin)*Sales[[#This Row],[sales]]</f>
        <v>34.857900000000001</v>
      </c>
      <c r="O1454" s="4">
        <f>AND(Sales[[#This Row],[date]]&gt;=YoY_Min,Sales[[#This Row],[date]]&lt;=TY_YTDMax)*(Sales[[#This Row],[sales]]/Sales[[#This Row],[sqft]])</f>
        <v>0</v>
      </c>
      <c r="P1454" s="4">
        <f>SUMIF(Sales[RegionStoretype],Sales[[#This Row],[RegionStoretype]],Sales[YoY_SSF])/Sales[[#This Row],[Region_TypeCount]]</f>
        <v>53.603836561720975</v>
      </c>
    </row>
    <row r="1455" spans="1:16" x14ac:dyDescent="0.25">
      <c r="A1455" s="1">
        <v>42804</v>
      </c>
      <c r="B1455">
        <v>8</v>
      </c>
      <c r="C1455">
        <v>13</v>
      </c>
      <c r="D1455">
        <v>54632.108899999999</v>
      </c>
      <c r="E1455">
        <f>INDEX(Stores[region],MATCH(Sales[[#This Row],[store_no]],Stores[store_no],0))</f>
        <v>3</v>
      </c>
      <c r="F1455" t="str">
        <f>INDEX(Stores[storetype],MATCH(Sales[[#This Row],[store_no]],Stores[store_no],0))</f>
        <v>A</v>
      </c>
      <c r="G1455" t="str">
        <f>INDEX(Stores[location_city],MATCH(Sales[[#This Row],[store_no]],Stores[store_no],0))</f>
        <v>Saint Louis</v>
      </c>
      <c r="H1455" t="str">
        <f>INDEX(Stores[location_state],MATCH(Sales[[#This Row],[store_no]],Stores[store_no],0))</f>
        <v>Missouri</v>
      </c>
      <c r="I1455">
        <f>INDEX(Stores[sqft],MATCH(Sales[[#This Row],[store_no]],Stores[store_no],0))</f>
        <v>198900</v>
      </c>
      <c r="J1455" s="4" t="str">
        <f>INDEX(Departments[dept_name],MATCH(Sales[[#This Row],[dept_no]],Departments[dept_no],0))</f>
        <v>Kids</v>
      </c>
      <c r="K1455" s="4" t="str">
        <f>CONCATENATE(Sales[[#This Row],[region]],Sales[[#This Row],[storetype]])</f>
        <v>3A</v>
      </c>
      <c r="L1455" s="4">
        <f>INDEX(RegionStoreCount[Store Count],MATCH(Sales[[#This Row],[RegionStoretype]],RegionStoreCount[Region/Type],0))</f>
        <v>9</v>
      </c>
      <c r="M1455" s="4">
        <f>AND(Sales[[#This Row],[date]]&lt;=TY_YTDMax,Sales[[#This Row],[date]]&gt;=TY_YTDMin)*Sales[[#This Row],[sales]]</f>
        <v>0</v>
      </c>
      <c r="N1455" s="4">
        <f>AND(Sales[[#This Row],[date]]&lt;=LY_YTDMax,Sales[[#This Row],[date]]&gt;=LY_YTDMin)*Sales[[#This Row],[sales]]</f>
        <v>54632.108899999999</v>
      </c>
      <c r="O1455" s="4">
        <f>AND(Sales[[#This Row],[date]]&gt;=YoY_Min,Sales[[#This Row],[date]]&lt;=TY_YTDMax)*(Sales[[#This Row],[sales]]/Sales[[#This Row],[sqft]])</f>
        <v>0</v>
      </c>
      <c r="P1455" s="4">
        <f>SUMIF(Sales[RegionStoretype],Sales[[#This Row],[RegionStoretype]],Sales[YoY_SSF])/Sales[[#This Row],[Region_TypeCount]]</f>
        <v>53.603836561720975</v>
      </c>
    </row>
    <row r="1456" spans="1:16" x14ac:dyDescent="0.25">
      <c r="A1456" s="1">
        <v>42804</v>
      </c>
      <c r="B1456">
        <v>9</v>
      </c>
      <c r="C1456">
        <v>18</v>
      </c>
      <c r="D1456">
        <v>262267.59210000001</v>
      </c>
      <c r="E1456">
        <f>INDEX(Stores[region],MATCH(Sales[[#This Row],[store_no]],Stores[store_no],0))</f>
        <v>1</v>
      </c>
      <c r="F1456" t="str">
        <f>INDEX(Stores[storetype],MATCH(Sales[[#This Row],[store_no]],Stores[store_no],0))</f>
        <v>B</v>
      </c>
      <c r="G1456" t="str">
        <f>INDEX(Stores[location_city],MATCH(Sales[[#This Row],[store_no]],Stores[store_no],0))</f>
        <v>Columbus</v>
      </c>
      <c r="H1456" t="str">
        <f>INDEX(Stores[location_state],MATCH(Sales[[#This Row],[store_no]],Stores[store_no],0))</f>
        <v>Ohio</v>
      </c>
      <c r="I1456">
        <f>INDEX(Stores[sqft],MATCH(Sales[[#This Row],[store_no]],Stores[store_no],0))</f>
        <v>221800</v>
      </c>
      <c r="J1456" s="4" t="str">
        <f>INDEX(Departments[dept_name],MATCH(Sales[[#This Row],[dept_no]],Departments[dept_no],0))</f>
        <v>Sports</v>
      </c>
      <c r="K1456" s="4" t="str">
        <f>CONCATENATE(Sales[[#This Row],[region]],Sales[[#This Row],[storetype]])</f>
        <v>1B</v>
      </c>
      <c r="L1456" s="4">
        <f>INDEX(RegionStoreCount[Store Count],MATCH(Sales[[#This Row],[RegionStoretype]],RegionStoreCount[Region/Type],0))</f>
        <v>5</v>
      </c>
      <c r="M1456" s="4">
        <f>AND(Sales[[#This Row],[date]]&lt;=TY_YTDMax,Sales[[#This Row],[date]]&gt;=TY_YTDMin)*Sales[[#This Row],[sales]]</f>
        <v>0</v>
      </c>
      <c r="N1456" s="4">
        <f>AND(Sales[[#This Row],[date]]&lt;=LY_YTDMax,Sales[[#This Row],[date]]&gt;=LY_YTDMin)*Sales[[#This Row],[sales]]</f>
        <v>262267.59210000001</v>
      </c>
      <c r="O1456" s="4">
        <f>AND(Sales[[#This Row],[date]]&gt;=YoY_Min,Sales[[#This Row],[date]]&lt;=TY_YTDMax)*(Sales[[#This Row],[sales]]/Sales[[#This Row],[sqft]])</f>
        <v>0</v>
      </c>
      <c r="P1456" s="4">
        <f>SUMIF(Sales[RegionStoretype],Sales[[#This Row],[RegionStoretype]],Sales[YoY_SSF])/Sales[[#This Row],[Region_TypeCount]]</f>
        <v>68.518982968140051</v>
      </c>
    </row>
    <row r="1457" spans="1:16" x14ac:dyDescent="0.25">
      <c r="A1457" s="1">
        <v>42804</v>
      </c>
      <c r="B1457">
        <v>9</v>
      </c>
      <c r="C1457">
        <v>20</v>
      </c>
      <c r="D1457">
        <v>88696.992400000003</v>
      </c>
      <c r="E1457">
        <f>INDEX(Stores[region],MATCH(Sales[[#This Row],[store_no]],Stores[store_no],0))</f>
        <v>1</v>
      </c>
      <c r="F1457" t="str">
        <f>INDEX(Stores[storetype],MATCH(Sales[[#This Row],[store_no]],Stores[store_no],0))</f>
        <v>B</v>
      </c>
      <c r="G1457" t="str">
        <f>INDEX(Stores[location_city],MATCH(Sales[[#This Row],[store_no]],Stores[store_no],0))</f>
        <v>Columbus</v>
      </c>
      <c r="H1457" t="str">
        <f>INDEX(Stores[location_state],MATCH(Sales[[#This Row],[store_no]],Stores[store_no],0))</f>
        <v>Ohio</v>
      </c>
      <c r="I1457">
        <f>INDEX(Stores[sqft],MATCH(Sales[[#This Row],[store_no]],Stores[store_no],0))</f>
        <v>221800</v>
      </c>
      <c r="J1457" s="4" t="str">
        <f>INDEX(Departments[dept_name],MATCH(Sales[[#This Row],[dept_no]],Departments[dept_no],0))</f>
        <v>Toys</v>
      </c>
      <c r="K1457" s="4" t="str">
        <f>CONCATENATE(Sales[[#This Row],[region]],Sales[[#This Row],[storetype]])</f>
        <v>1B</v>
      </c>
      <c r="L1457" s="4">
        <f>INDEX(RegionStoreCount[Store Count],MATCH(Sales[[#This Row],[RegionStoretype]],RegionStoreCount[Region/Type],0))</f>
        <v>5</v>
      </c>
      <c r="M1457" s="4">
        <f>AND(Sales[[#This Row],[date]]&lt;=TY_YTDMax,Sales[[#This Row],[date]]&gt;=TY_YTDMin)*Sales[[#This Row],[sales]]</f>
        <v>0</v>
      </c>
      <c r="N1457" s="4">
        <f>AND(Sales[[#This Row],[date]]&lt;=LY_YTDMax,Sales[[#This Row],[date]]&gt;=LY_YTDMin)*Sales[[#This Row],[sales]]</f>
        <v>88696.992400000003</v>
      </c>
      <c r="O1457" s="4">
        <f>AND(Sales[[#This Row],[date]]&gt;=YoY_Min,Sales[[#This Row],[date]]&lt;=TY_YTDMax)*(Sales[[#This Row],[sales]]/Sales[[#This Row],[sqft]])</f>
        <v>0</v>
      </c>
      <c r="P1457" s="4">
        <f>SUMIF(Sales[RegionStoretype],Sales[[#This Row],[RegionStoretype]],Sales[YoY_SSF])/Sales[[#This Row],[Region_TypeCount]]</f>
        <v>68.518982968140051</v>
      </c>
    </row>
    <row r="1458" spans="1:16" x14ac:dyDescent="0.25">
      <c r="A1458" s="1">
        <v>42804</v>
      </c>
      <c r="B1458">
        <v>10</v>
      </c>
      <c r="C1458">
        <v>5</v>
      </c>
      <c r="D1458">
        <v>145204.4332</v>
      </c>
      <c r="E1458">
        <f>INDEX(Stores[region],MATCH(Sales[[#This Row],[store_no]],Stores[store_no],0))</f>
        <v>1</v>
      </c>
      <c r="F1458" t="str">
        <f>INDEX(Stores[storetype],MATCH(Sales[[#This Row],[store_no]],Stores[store_no],0))</f>
        <v>B</v>
      </c>
      <c r="G1458" t="str">
        <f>INDEX(Stores[location_city],MATCH(Sales[[#This Row],[store_no]],Stores[store_no],0))</f>
        <v>Traverse City</v>
      </c>
      <c r="H1458" t="str">
        <f>INDEX(Stores[location_state],MATCH(Sales[[#This Row],[store_no]],Stores[store_no],0))</f>
        <v>Michigan</v>
      </c>
      <c r="I1458">
        <f>INDEX(Stores[sqft],MATCH(Sales[[#This Row],[store_no]],Stores[store_no],0))</f>
        <v>158200</v>
      </c>
      <c r="J1458" s="4" t="str">
        <f>INDEX(Departments[dept_name],MATCH(Sales[[#This Row],[dept_no]],Departments[dept_no],0))</f>
        <v>Clothing</v>
      </c>
      <c r="K1458" s="4" t="str">
        <f>CONCATENATE(Sales[[#This Row],[region]],Sales[[#This Row],[storetype]])</f>
        <v>1B</v>
      </c>
      <c r="L1458" s="4">
        <f>INDEX(RegionStoreCount[Store Count],MATCH(Sales[[#This Row],[RegionStoretype]],RegionStoreCount[Region/Type],0))</f>
        <v>5</v>
      </c>
      <c r="M1458" s="4">
        <f>AND(Sales[[#This Row],[date]]&lt;=TY_YTDMax,Sales[[#This Row],[date]]&gt;=TY_YTDMin)*Sales[[#This Row],[sales]]</f>
        <v>0</v>
      </c>
      <c r="N1458" s="4">
        <f>AND(Sales[[#This Row],[date]]&lt;=LY_YTDMax,Sales[[#This Row],[date]]&gt;=LY_YTDMin)*Sales[[#This Row],[sales]]</f>
        <v>145204.4332</v>
      </c>
      <c r="O1458" s="4">
        <f>AND(Sales[[#This Row],[date]]&gt;=YoY_Min,Sales[[#This Row],[date]]&lt;=TY_YTDMax)*(Sales[[#This Row],[sales]]/Sales[[#This Row],[sqft]])</f>
        <v>0</v>
      </c>
      <c r="P1458" s="4">
        <f>SUMIF(Sales[RegionStoretype],Sales[[#This Row],[RegionStoretype]],Sales[YoY_SSF])/Sales[[#This Row],[Region_TypeCount]]</f>
        <v>68.518982968140051</v>
      </c>
    </row>
    <row r="1459" spans="1:16" x14ac:dyDescent="0.25">
      <c r="A1459" s="1">
        <v>42804</v>
      </c>
      <c r="B1459">
        <v>10</v>
      </c>
      <c r="C1459">
        <v>15</v>
      </c>
      <c r="D1459">
        <v>24409.083500000001</v>
      </c>
      <c r="E1459">
        <f>INDEX(Stores[region],MATCH(Sales[[#This Row],[store_no]],Stores[store_no],0))</f>
        <v>1</v>
      </c>
      <c r="F1459" t="str">
        <f>INDEX(Stores[storetype],MATCH(Sales[[#This Row],[store_no]],Stores[store_no],0))</f>
        <v>B</v>
      </c>
      <c r="G1459" t="str">
        <f>INDEX(Stores[location_city],MATCH(Sales[[#This Row],[store_no]],Stores[store_no],0))</f>
        <v>Traverse City</v>
      </c>
      <c r="H1459" t="str">
        <f>INDEX(Stores[location_state],MATCH(Sales[[#This Row],[store_no]],Stores[store_no],0))</f>
        <v>Michigan</v>
      </c>
      <c r="I1459">
        <f>INDEX(Stores[sqft],MATCH(Sales[[#This Row],[store_no]],Stores[store_no],0))</f>
        <v>158200</v>
      </c>
      <c r="J1459" s="4" t="str">
        <f>INDEX(Departments[dept_name],MATCH(Sales[[#This Row],[dept_no]],Departments[dept_no],0))</f>
        <v>Music</v>
      </c>
      <c r="K1459" s="4" t="str">
        <f>CONCATENATE(Sales[[#This Row],[region]],Sales[[#This Row],[storetype]])</f>
        <v>1B</v>
      </c>
      <c r="L1459" s="4">
        <f>INDEX(RegionStoreCount[Store Count],MATCH(Sales[[#This Row],[RegionStoretype]],RegionStoreCount[Region/Type],0))</f>
        <v>5</v>
      </c>
      <c r="M1459" s="4">
        <f>AND(Sales[[#This Row],[date]]&lt;=TY_YTDMax,Sales[[#This Row],[date]]&gt;=TY_YTDMin)*Sales[[#This Row],[sales]]</f>
        <v>0</v>
      </c>
      <c r="N1459" s="4">
        <f>AND(Sales[[#This Row],[date]]&lt;=LY_YTDMax,Sales[[#This Row],[date]]&gt;=LY_YTDMin)*Sales[[#This Row],[sales]]</f>
        <v>24409.083500000001</v>
      </c>
      <c r="O1459" s="4">
        <f>AND(Sales[[#This Row],[date]]&gt;=YoY_Min,Sales[[#This Row],[date]]&lt;=TY_YTDMax)*(Sales[[#This Row],[sales]]/Sales[[#This Row],[sqft]])</f>
        <v>0</v>
      </c>
      <c r="P1459" s="4">
        <f>SUMIF(Sales[RegionStoretype],Sales[[#This Row],[RegionStoretype]],Sales[YoY_SSF])/Sales[[#This Row],[Region_TypeCount]]</f>
        <v>68.518982968140051</v>
      </c>
    </row>
    <row r="1460" spans="1:16" x14ac:dyDescent="0.25">
      <c r="A1460" s="1">
        <v>42804</v>
      </c>
      <c r="B1460">
        <v>11</v>
      </c>
      <c r="C1460">
        <v>5</v>
      </c>
      <c r="D1460">
        <v>112951.33739999999</v>
      </c>
      <c r="E1460">
        <f>INDEX(Stores[region],MATCH(Sales[[#This Row],[store_no]],Stores[store_no],0))</f>
        <v>1</v>
      </c>
      <c r="F1460" t="str">
        <f>INDEX(Stores[storetype],MATCH(Sales[[#This Row],[store_no]],Stores[store_no],0))</f>
        <v>A</v>
      </c>
      <c r="G1460" t="str">
        <f>INDEX(Stores[location_city],MATCH(Sales[[#This Row],[store_no]],Stores[store_no],0))</f>
        <v>Cleveland</v>
      </c>
      <c r="H1460" t="str">
        <f>INDEX(Stores[location_state],MATCH(Sales[[#This Row],[store_no]],Stores[store_no],0))</f>
        <v>Ohio</v>
      </c>
      <c r="I1460">
        <f>INDEX(Stores[sqft],MATCH(Sales[[#This Row],[store_no]],Stores[store_no],0))</f>
        <v>192400</v>
      </c>
      <c r="J1460" s="4" t="str">
        <f>INDEX(Departments[dept_name],MATCH(Sales[[#This Row],[dept_no]],Departments[dept_no],0))</f>
        <v>Clothing</v>
      </c>
      <c r="K1460" s="4" t="str">
        <f>CONCATENATE(Sales[[#This Row],[region]],Sales[[#This Row],[storetype]])</f>
        <v>1A</v>
      </c>
      <c r="L1460" s="4">
        <f>INDEX(RegionStoreCount[Store Count],MATCH(Sales[[#This Row],[RegionStoretype]],RegionStoreCount[Region/Type],0))</f>
        <v>5</v>
      </c>
      <c r="M1460" s="4">
        <f>AND(Sales[[#This Row],[date]]&lt;=TY_YTDMax,Sales[[#This Row],[date]]&gt;=TY_YTDMin)*Sales[[#This Row],[sales]]</f>
        <v>0</v>
      </c>
      <c r="N1460" s="4">
        <f>AND(Sales[[#This Row],[date]]&lt;=LY_YTDMax,Sales[[#This Row],[date]]&gt;=LY_YTDMin)*Sales[[#This Row],[sales]]</f>
        <v>112951.33739999999</v>
      </c>
      <c r="O1460" s="4">
        <f>AND(Sales[[#This Row],[date]]&gt;=YoY_Min,Sales[[#This Row],[date]]&lt;=TY_YTDMax)*(Sales[[#This Row],[sales]]/Sales[[#This Row],[sqft]])</f>
        <v>0</v>
      </c>
      <c r="P1460" s="4">
        <f>SUMIF(Sales[RegionStoretype],Sales[[#This Row],[RegionStoretype]],Sales[YoY_SSF])/Sales[[#This Row],[Region_TypeCount]]</f>
        <v>59.469551530910678</v>
      </c>
    </row>
    <row r="1461" spans="1:16" x14ac:dyDescent="0.25">
      <c r="A1461" s="1">
        <v>42804</v>
      </c>
      <c r="B1461">
        <v>11</v>
      </c>
      <c r="C1461">
        <v>10</v>
      </c>
      <c r="D1461">
        <v>13523.526600000001</v>
      </c>
      <c r="E1461">
        <f>INDEX(Stores[region],MATCH(Sales[[#This Row],[store_no]],Stores[store_no],0))</f>
        <v>1</v>
      </c>
      <c r="F1461" t="str">
        <f>INDEX(Stores[storetype],MATCH(Sales[[#This Row],[store_no]],Stores[store_no],0))</f>
        <v>A</v>
      </c>
      <c r="G1461" t="str">
        <f>INDEX(Stores[location_city],MATCH(Sales[[#This Row],[store_no]],Stores[store_no],0))</f>
        <v>Cleveland</v>
      </c>
      <c r="H1461" t="str">
        <f>INDEX(Stores[location_state],MATCH(Sales[[#This Row],[store_no]],Stores[store_no],0))</f>
        <v>Ohio</v>
      </c>
      <c r="I1461">
        <f>INDEX(Stores[sqft],MATCH(Sales[[#This Row],[store_no]],Stores[store_no],0))</f>
        <v>192400</v>
      </c>
      <c r="J1461" s="4" t="str">
        <f>INDEX(Departments[dept_name],MATCH(Sales[[#This Row],[dept_no]],Departments[dept_no],0))</f>
        <v>Health</v>
      </c>
      <c r="K1461" s="4" t="str">
        <f>CONCATENATE(Sales[[#This Row],[region]],Sales[[#This Row],[storetype]])</f>
        <v>1A</v>
      </c>
      <c r="L1461" s="4">
        <f>INDEX(RegionStoreCount[Store Count],MATCH(Sales[[#This Row],[RegionStoretype]],RegionStoreCount[Region/Type],0))</f>
        <v>5</v>
      </c>
      <c r="M1461" s="4">
        <f>AND(Sales[[#This Row],[date]]&lt;=TY_YTDMax,Sales[[#This Row],[date]]&gt;=TY_YTDMin)*Sales[[#This Row],[sales]]</f>
        <v>0</v>
      </c>
      <c r="N1461" s="4">
        <f>AND(Sales[[#This Row],[date]]&lt;=LY_YTDMax,Sales[[#This Row],[date]]&gt;=LY_YTDMin)*Sales[[#This Row],[sales]]</f>
        <v>13523.526600000001</v>
      </c>
      <c r="O1461" s="4">
        <f>AND(Sales[[#This Row],[date]]&gt;=YoY_Min,Sales[[#This Row],[date]]&lt;=TY_YTDMax)*(Sales[[#This Row],[sales]]/Sales[[#This Row],[sqft]])</f>
        <v>0</v>
      </c>
      <c r="P1461" s="4">
        <f>SUMIF(Sales[RegionStoretype],Sales[[#This Row],[RegionStoretype]],Sales[YoY_SSF])/Sales[[#This Row],[Region_TypeCount]]</f>
        <v>59.469551530910678</v>
      </c>
    </row>
    <row r="1462" spans="1:16" x14ac:dyDescent="0.25">
      <c r="A1462" s="1">
        <v>42804</v>
      </c>
      <c r="B1462">
        <v>11</v>
      </c>
      <c r="C1462">
        <v>14</v>
      </c>
      <c r="D1462">
        <v>46849.304100000001</v>
      </c>
      <c r="E1462">
        <f>INDEX(Stores[region],MATCH(Sales[[#This Row],[store_no]],Stores[store_no],0))</f>
        <v>1</v>
      </c>
      <c r="F1462" t="str">
        <f>INDEX(Stores[storetype],MATCH(Sales[[#This Row],[store_no]],Stores[store_no],0))</f>
        <v>A</v>
      </c>
      <c r="G1462" t="str">
        <f>INDEX(Stores[location_city],MATCH(Sales[[#This Row],[store_no]],Stores[store_no],0))</f>
        <v>Cleveland</v>
      </c>
      <c r="H1462" t="str">
        <f>INDEX(Stores[location_state],MATCH(Sales[[#This Row],[store_no]],Stores[store_no],0))</f>
        <v>Ohio</v>
      </c>
      <c r="I1462">
        <f>INDEX(Stores[sqft],MATCH(Sales[[#This Row],[store_no]],Stores[store_no],0))</f>
        <v>192400</v>
      </c>
      <c r="J1462" s="4" t="str">
        <f>INDEX(Departments[dept_name],MATCH(Sales[[#This Row],[dept_no]],Departments[dept_no],0))</f>
        <v>Movies</v>
      </c>
      <c r="K1462" s="4" t="str">
        <f>CONCATENATE(Sales[[#This Row],[region]],Sales[[#This Row],[storetype]])</f>
        <v>1A</v>
      </c>
      <c r="L1462" s="4">
        <f>INDEX(RegionStoreCount[Store Count],MATCH(Sales[[#This Row],[RegionStoretype]],RegionStoreCount[Region/Type],0))</f>
        <v>5</v>
      </c>
      <c r="M1462" s="4">
        <f>AND(Sales[[#This Row],[date]]&lt;=TY_YTDMax,Sales[[#This Row],[date]]&gt;=TY_YTDMin)*Sales[[#This Row],[sales]]</f>
        <v>0</v>
      </c>
      <c r="N1462" s="4">
        <f>AND(Sales[[#This Row],[date]]&lt;=LY_YTDMax,Sales[[#This Row],[date]]&gt;=LY_YTDMin)*Sales[[#This Row],[sales]]</f>
        <v>46849.304100000001</v>
      </c>
      <c r="O1462" s="4">
        <f>AND(Sales[[#This Row],[date]]&gt;=YoY_Min,Sales[[#This Row],[date]]&lt;=TY_YTDMax)*(Sales[[#This Row],[sales]]/Sales[[#This Row],[sqft]])</f>
        <v>0</v>
      </c>
      <c r="P1462" s="4">
        <f>SUMIF(Sales[RegionStoretype],Sales[[#This Row],[RegionStoretype]],Sales[YoY_SSF])/Sales[[#This Row],[Region_TypeCount]]</f>
        <v>59.469551530910678</v>
      </c>
    </row>
    <row r="1463" spans="1:16" x14ac:dyDescent="0.25">
      <c r="A1463" s="1">
        <v>42804</v>
      </c>
      <c r="B1463">
        <v>11</v>
      </c>
      <c r="C1463">
        <v>17</v>
      </c>
      <c r="D1463">
        <v>86620.079599999997</v>
      </c>
      <c r="E1463">
        <f>INDEX(Stores[region],MATCH(Sales[[#This Row],[store_no]],Stores[store_no],0))</f>
        <v>1</v>
      </c>
      <c r="F1463" t="str">
        <f>INDEX(Stores[storetype],MATCH(Sales[[#This Row],[store_no]],Stores[store_no],0))</f>
        <v>A</v>
      </c>
      <c r="G1463" t="str">
        <f>INDEX(Stores[location_city],MATCH(Sales[[#This Row],[store_no]],Stores[store_no],0))</f>
        <v>Cleveland</v>
      </c>
      <c r="H1463" t="str">
        <f>INDEX(Stores[location_state],MATCH(Sales[[#This Row],[store_no]],Stores[store_no],0))</f>
        <v>Ohio</v>
      </c>
      <c r="I1463">
        <f>INDEX(Stores[sqft],MATCH(Sales[[#This Row],[store_no]],Stores[store_no],0))</f>
        <v>192400</v>
      </c>
      <c r="J1463" s="4" t="str">
        <f>INDEX(Departments[dept_name],MATCH(Sales[[#This Row],[dept_no]],Departments[dept_no],0))</f>
        <v>Shoes</v>
      </c>
      <c r="K1463" s="4" t="str">
        <f>CONCATENATE(Sales[[#This Row],[region]],Sales[[#This Row],[storetype]])</f>
        <v>1A</v>
      </c>
      <c r="L1463" s="4">
        <f>INDEX(RegionStoreCount[Store Count],MATCH(Sales[[#This Row],[RegionStoretype]],RegionStoreCount[Region/Type],0))</f>
        <v>5</v>
      </c>
      <c r="M1463" s="4">
        <f>AND(Sales[[#This Row],[date]]&lt;=TY_YTDMax,Sales[[#This Row],[date]]&gt;=TY_YTDMin)*Sales[[#This Row],[sales]]</f>
        <v>0</v>
      </c>
      <c r="N1463" s="4">
        <f>AND(Sales[[#This Row],[date]]&lt;=LY_YTDMax,Sales[[#This Row],[date]]&gt;=LY_YTDMin)*Sales[[#This Row],[sales]]</f>
        <v>86620.079599999997</v>
      </c>
      <c r="O1463" s="4">
        <f>AND(Sales[[#This Row],[date]]&gt;=YoY_Min,Sales[[#This Row],[date]]&lt;=TY_YTDMax)*(Sales[[#This Row],[sales]]/Sales[[#This Row],[sqft]])</f>
        <v>0</v>
      </c>
      <c r="P1463" s="4">
        <f>SUMIF(Sales[RegionStoretype],Sales[[#This Row],[RegionStoretype]],Sales[YoY_SSF])/Sales[[#This Row],[Region_TypeCount]]</f>
        <v>59.469551530910678</v>
      </c>
    </row>
    <row r="1464" spans="1:16" x14ac:dyDescent="0.25">
      <c r="A1464" s="1">
        <v>42804</v>
      </c>
      <c r="B1464">
        <v>12</v>
      </c>
      <c r="C1464">
        <v>1</v>
      </c>
      <c r="D1464">
        <v>8725.6728000000003</v>
      </c>
      <c r="E1464">
        <f>INDEX(Stores[region],MATCH(Sales[[#This Row],[store_no]],Stores[store_no],0))</f>
        <v>2</v>
      </c>
      <c r="F1464" t="str">
        <f>INDEX(Stores[storetype],MATCH(Sales[[#This Row],[store_no]],Stores[store_no],0))</f>
        <v>B</v>
      </c>
      <c r="G1464" t="str">
        <f>INDEX(Stores[location_city],MATCH(Sales[[#This Row],[store_no]],Stores[store_no],0))</f>
        <v>Indianapolis</v>
      </c>
      <c r="H1464" t="str">
        <f>INDEX(Stores[location_state],MATCH(Sales[[#This Row],[store_no]],Stores[store_no],0))</f>
        <v>Indiana</v>
      </c>
      <c r="I1464">
        <f>INDEX(Stores[sqft],MATCH(Sales[[#This Row],[store_no]],Stores[store_no],0))</f>
        <v>120800</v>
      </c>
      <c r="J1464" s="4" t="str">
        <f>INDEX(Departments[dept_name],MATCH(Sales[[#This Row],[dept_no]],Departments[dept_no],0))</f>
        <v>Automotive</v>
      </c>
      <c r="K1464" s="4" t="str">
        <f>CONCATENATE(Sales[[#This Row],[region]],Sales[[#This Row],[storetype]])</f>
        <v>2B</v>
      </c>
      <c r="L1464" s="4">
        <f>INDEX(RegionStoreCount[Store Count],MATCH(Sales[[#This Row],[RegionStoretype]],RegionStoreCount[Region/Type],0))</f>
        <v>6</v>
      </c>
      <c r="M1464" s="4">
        <f>AND(Sales[[#This Row],[date]]&lt;=TY_YTDMax,Sales[[#This Row],[date]]&gt;=TY_YTDMin)*Sales[[#This Row],[sales]]</f>
        <v>0</v>
      </c>
      <c r="N1464" s="4">
        <f>AND(Sales[[#This Row],[date]]&lt;=LY_YTDMax,Sales[[#This Row],[date]]&gt;=LY_YTDMin)*Sales[[#This Row],[sales]]</f>
        <v>8725.6728000000003</v>
      </c>
      <c r="O1464" s="4">
        <f>AND(Sales[[#This Row],[date]]&gt;=YoY_Min,Sales[[#This Row],[date]]&lt;=TY_YTDMax)*(Sales[[#This Row],[sales]]/Sales[[#This Row],[sqft]])</f>
        <v>0</v>
      </c>
      <c r="P1464" s="4">
        <f>SUMIF(Sales[RegionStoretype],Sales[[#This Row],[RegionStoretype]],Sales[YoY_SSF])/Sales[[#This Row],[Region_TypeCount]]</f>
        <v>58.393757732919049</v>
      </c>
    </row>
    <row r="1465" spans="1:16" x14ac:dyDescent="0.25">
      <c r="A1465" s="1">
        <v>42804</v>
      </c>
      <c r="B1465">
        <v>13</v>
      </c>
      <c r="C1465">
        <v>2</v>
      </c>
      <c r="D1465">
        <v>17797.579000000002</v>
      </c>
      <c r="E1465">
        <f>INDEX(Stores[region],MATCH(Sales[[#This Row],[store_no]],Stores[store_no],0))</f>
        <v>3</v>
      </c>
      <c r="F1465" t="str">
        <f>INDEX(Stores[storetype],MATCH(Sales[[#This Row],[store_no]],Stores[store_no],0))</f>
        <v>A</v>
      </c>
      <c r="G1465" t="str">
        <f>INDEX(Stores[location_city],MATCH(Sales[[#This Row],[store_no]],Stores[store_no],0))</f>
        <v>Overland Park</v>
      </c>
      <c r="H1465" t="str">
        <f>INDEX(Stores[location_state],MATCH(Sales[[#This Row],[store_no]],Stores[store_no],0))</f>
        <v>Kansas</v>
      </c>
      <c r="I1465">
        <f>INDEX(Stores[sqft],MATCH(Sales[[#This Row],[store_no]],Stores[store_no],0))</f>
        <v>201000</v>
      </c>
      <c r="J1465" s="4" t="str">
        <f>INDEX(Departments[dept_name],MATCH(Sales[[#This Row],[dept_no]],Departments[dept_no],0))</f>
        <v>Baby</v>
      </c>
      <c r="K1465" s="4" t="str">
        <f>CONCATENATE(Sales[[#This Row],[region]],Sales[[#This Row],[storetype]])</f>
        <v>3A</v>
      </c>
      <c r="L1465" s="4">
        <f>INDEX(RegionStoreCount[Store Count],MATCH(Sales[[#This Row],[RegionStoretype]],RegionStoreCount[Region/Type],0))</f>
        <v>9</v>
      </c>
      <c r="M1465" s="4">
        <f>AND(Sales[[#This Row],[date]]&lt;=TY_YTDMax,Sales[[#This Row],[date]]&gt;=TY_YTDMin)*Sales[[#This Row],[sales]]</f>
        <v>0</v>
      </c>
      <c r="N1465" s="4">
        <f>AND(Sales[[#This Row],[date]]&lt;=LY_YTDMax,Sales[[#This Row],[date]]&gt;=LY_YTDMin)*Sales[[#This Row],[sales]]</f>
        <v>17797.579000000002</v>
      </c>
      <c r="O1465" s="4">
        <f>AND(Sales[[#This Row],[date]]&gt;=YoY_Min,Sales[[#This Row],[date]]&lt;=TY_YTDMax)*(Sales[[#This Row],[sales]]/Sales[[#This Row],[sqft]])</f>
        <v>0</v>
      </c>
      <c r="P1465" s="4">
        <f>SUMIF(Sales[RegionStoretype],Sales[[#This Row],[RegionStoretype]],Sales[YoY_SSF])/Sales[[#This Row],[Region_TypeCount]]</f>
        <v>53.603836561720975</v>
      </c>
    </row>
    <row r="1466" spans="1:16" x14ac:dyDescent="0.25">
      <c r="A1466" s="1">
        <v>42804</v>
      </c>
      <c r="B1466">
        <v>13</v>
      </c>
      <c r="C1466">
        <v>8</v>
      </c>
      <c r="D1466">
        <v>33344.356899999999</v>
      </c>
      <c r="E1466">
        <f>INDEX(Stores[region],MATCH(Sales[[#This Row],[store_no]],Stores[store_no],0))</f>
        <v>3</v>
      </c>
      <c r="F1466" t="str">
        <f>INDEX(Stores[storetype],MATCH(Sales[[#This Row],[store_no]],Stores[store_no],0))</f>
        <v>A</v>
      </c>
      <c r="G1466" t="str">
        <f>INDEX(Stores[location_city],MATCH(Sales[[#This Row],[store_no]],Stores[store_no],0))</f>
        <v>Overland Park</v>
      </c>
      <c r="H1466" t="str">
        <f>INDEX(Stores[location_state],MATCH(Sales[[#This Row],[store_no]],Stores[store_no],0))</f>
        <v>Kansas</v>
      </c>
      <c r="I1466">
        <f>INDEX(Stores[sqft],MATCH(Sales[[#This Row],[store_no]],Stores[store_no],0))</f>
        <v>201000</v>
      </c>
      <c r="J1466" s="4" t="str">
        <f>INDEX(Departments[dept_name],MATCH(Sales[[#This Row],[dept_no]],Departments[dept_no],0))</f>
        <v>Games</v>
      </c>
      <c r="K1466" s="4" t="str">
        <f>CONCATENATE(Sales[[#This Row],[region]],Sales[[#This Row],[storetype]])</f>
        <v>3A</v>
      </c>
      <c r="L1466" s="4">
        <f>INDEX(RegionStoreCount[Store Count],MATCH(Sales[[#This Row],[RegionStoretype]],RegionStoreCount[Region/Type],0))</f>
        <v>9</v>
      </c>
      <c r="M1466" s="4">
        <f>AND(Sales[[#This Row],[date]]&lt;=TY_YTDMax,Sales[[#This Row],[date]]&gt;=TY_YTDMin)*Sales[[#This Row],[sales]]</f>
        <v>0</v>
      </c>
      <c r="N1466" s="4">
        <f>AND(Sales[[#This Row],[date]]&lt;=LY_YTDMax,Sales[[#This Row],[date]]&gt;=LY_YTDMin)*Sales[[#This Row],[sales]]</f>
        <v>33344.356899999999</v>
      </c>
      <c r="O1466" s="4">
        <f>AND(Sales[[#This Row],[date]]&gt;=YoY_Min,Sales[[#This Row],[date]]&lt;=TY_YTDMax)*(Sales[[#This Row],[sales]]/Sales[[#This Row],[sqft]])</f>
        <v>0</v>
      </c>
      <c r="P1466" s="4">
        <f>SUMIF(Sales[RegionStoretype],Sales[[#This Row],[RegionStoretype]],Sales[YoY_SSF])/Sales[[#This Row],[Region_TypeCount]]</f>
        <v>53.603836561720975</v>
      </c>
    </row>
    <row r="1467" spans="1:16" x14ac:dyDescent="0.25">
      <c r="A1467" s="1">
        <v>42804</v>
      </c>
      <c r="B1467">
        <v>15</v>
      </c>
      <c r="C1467">
        <v>12</v>
      </c>
      <c r="D1467">
        <v>45146.714199999995</v>
      </c>
      <c r="E1467">
        <f>INDEX(Stores[region],MATCH(Sales[[#This Row],[store_no]],Stores[store_no],0))</f>
        <v>2</v>
      </c>
      <c r="F1467" t="str">
        <f>INDEX(Stores[storetype],MATCH(Sales[[#This Row],[store_no]],Stores[store_no],0))</f>
        <v>B</v>
      </c>
      <c r="G1467" t="str">
        <f>INDEX(Stores[location_city],MATCH(Sales[[#This Row],[store_no]],Stores[store_no],0))</f>
        <v>Rochester</v>
      </c>
      <c r="H1467" t="str">
        <f>INDEX(Stores[location_state],MATCH(Sales[[#This Row],[store_no]],Stores[store_no],0))</f>
        <v>Minnesota</v>
      </c>
      <c r="I1467">
        <f>INDEX(Stores[sqft],MATCH(Sales[[#This Row],[store_no]],Stores[store_no],0))</f>
        <v>128100</v>
      </c>
      <c r="J1467" s="4" t="str">
        <f>INDEX(Departments[dept_name],MATCH(Sales[[#This Row],[dept_no]],Departments[dept_no],0))</f>
        <v>Jewelery</v>
      </c>
      <c r="K1467" s="4" t="str">
        <f>CONCATENATE(Sales[[#This Row],[region]],Sales[[#This Row],[storetype]])</f>
        <v>2B</v>
      </c>
      <c r="L1467" s="4">
        <f>INDEX(RegionStoreCount[Store Count],MATCH(Sales[[#This Row],[RegionStoretype]],RegionStoreCount[Region/Type],0))</f>
        <v>6</v>
      </c>
      <c r="M1467" s="4">
        <f>AND(Sales[[#This Row],[date]]&lt;=TY_YTDMax,Sales[[#This Row],[date]]&gt;=TY_YTDMin)*Sales[[#This Row],[sales]]</f>
        <v>0</v>
      </c>
      <c r="N1467" s="4">
        <f>AND(Sales[[#This Row],[date]]&lt;=LY_YTDMax,Sales[[#This Row],[date]]&gt;=LY_YTDMin)*Sales[[#This Row],[sales]]</f>
        <v>45146.714199999995</v>
      </c>
      <c r="O1467" s="4">
        <f>AND(Sales[[#This Row],[date]]&gt;=YoY_Min,Sales[[#This Row],[date]]&lt;=TY_YTDMax)*(Sales[[#This Row],[sales]]/Sales[[#This Row],[sqft]])</f>
        <v>0</v>
      </c>
      <c r="P1467" s="4">
        <f>SUMIF(Sales[RegionStoretype],Sales[[#This Row],[RegionStoretype]],Sales[YoY_SSF])/Sales[[#This Row],[Region_TypeCount]]</f>
        <v>58.393757732919049</v>
      </c>
    </row>
    <row r="1468" spans="1:16" x14ac:dyDescent="0.25">
      <c r="A1468" s="1">
        <v>42804</v>
      </c>
      <c r="B1468">
        <v>15</v>
      </c>
      <c r="C1468">
        <v>15</v>
      </c>
      <c r="D1468">
        <v>18701.655300000002</v>
      </c>
      <c r="E1468">
        <f>INDEX(Stores[region],MATCH(Sales[[#This Row],[store_no]],Stores[store_no],0))</f>
        <v>2</v>
      </c>
      <c r="F1468" t="str">
        <f>INDEX(Stores[storetype],MATCH(Sales[[#This Row],[store_no]],Stores[store_no],0))</f>
        <v>B</v>
      </c>
      <c r="G1468" t="str">
        <f>INDEX(Stores[location_city],MATCH(Sales[[#This Row],[store_no]],Stores[store_no],0))</f>
        <v>Rochester</v>
      </c>
      <c r="H1468" t="str">
        <f>INDEX(Stores[location_state],MATCH(Sales[[#This Row],[store_no]],Stores[store_no],0))</f>
        <v>Minnesota</v>
      </c>
      <c r="I1468">
        <f>INDEX(Stores[sqft],MATCH(Sales[[#This Row],[store_no]],Stores[store_no],0))</f>
        <v>128100</v>
      </c>
      <c r="J1468" s="4" t="str">
        <f>INDEX(Departments[dept_name],MATCH(Sales[[#This Row],[dept_no]],Departments[dept_no],0))</f>
        <v>Music</v>
      </c>
      <c r="K1468" s="4" t="str">
        <f>CONCATENATE(Sales[[#This Row],[region]],Sales[[#This Row],[storetype]])</f>
        <v>2B</v>
      </c>
      <c r="L1468" s="4">
        <f>INDEX(RegionStoreCount[Store Count],MATCH(Sales[[#This Row],[RegionStoretype]],RegionStoreCount[Region/Type],0))</f>
        <v>6</v>
      </c>
      <c r="M1468" s="4">
        <f>AND(Sales[[#This Row],[date]]&lt;=TY_YTDMax,Sales[[#This Row],[date]]&gt;=TY_YTDMin)*Sales[[#This Row],[sales]]</f>
        <v>0</v>
      </c>
      <c r="N1468" s="4">
        <f>AND(Sales[[#This Row],[date]]&lt;=LY_YTDMax,Sales[[#This Row],[date]]&gt;=LY_YTDMin)*Sales[[#This Row],[sales]]</f>
        <v>18701.655300000002</v>
      </c>
      <c r="O1468" s="4">
        <f>AND(Sales[[#This Row],[date]]&gt;=YoY_Min,Sales[[#This Row],[date]]&lt;=TY_YTDMax)*(Sales[[#This Row],[sales]]/Sales[[#This Row],[sqft]])</f>
        <v>0</v>
      </c>
      <c r="P1468" s="4">
        <f>SUMIF(Sales[RegionStoretype],Sales[[#This Row],[RegionStoretype]],Sales[YoY_SSF])/Sales[[#This Row],[Region_TypeCount]]</f>
        <v>58.393757732919049</v>
      </c>
    </row>
    <row r="1469" spans="1:16" x14ac:dyDescent="0.25">
      <c r="A1469" s="1">
        <v>42804</v>
      </c>
      <c r="B1469">
        <v>15</v>
      </c>
      <c r="C1469">
        <v>16</v>
      </c>
      <c r="D1469">
        <v>8195.4004000000004</v>
      </c>
      <c r="E1469">
        <f>INDEX(Stores[region],MATCH(Sales[[#This Row],[store_no]],Stores[store_no],0))</f>
        <v>2</v>
      </c>
      <c r="F1469" t="str">
        <f>INDEX(Stores[storetype],MATCH(Sales[[#This Row],[store_no]],Stores[store_no],0))</f>
        <v>B</v>
      </c>
      <c r="G1469" t="str">
        <f>INDEX(Stores[location_city],MATCH(Sales[[#This Row],[store_no]],Stores[store_no],0))</f>
        <v>Rochester</v>
      </c>
      <c r="H1469" t="str">
        <f>INDEX(Stores[location_state],MATCH(Sales[[#This Row],[store_no]],Stores[store_no],0))</f>
        <v>Minnesota</v>
      </c>
      <c r="I1469">
        <f>INDEX(Stores[sqft],MATCH(Sales[[#This Row],[store_no]],Stores[store_no],0))</f>
        <v>128100</v>
      </c>
      <c r="J1469" s="4" t="str">
        <f>INDEX(Departments[dept_name],MATCH(Sales[[#This Row],[dept_no]],Departments[dept_no],0))</f>
        <v>Outdoors</v>
      </c>
      <c r="K1469" s="4" t="str">
        <f>CONCATENATE(Sales[[#This Row],[region]],Sales[[#This Row],[storetype]])</f>
        <v>2B</v>
      </c>
      <c r="L1469" s="4">
        <f>INDEX(RegionStoreCount[Store Count],MATCH(Sales[[#This Row],[RegionStoretype]],RegionStoreCount[Region/Type],0))</f>
        <v>6</v>
      </c>
      <c r="M1469" s="4">
        <f>AND(Sales[[#This Row],[date]]&lt;=TY_YTDMax,Sales[[#This Row],[date]]&gt;=TY_YTDMin)*Sales[[#This Row],[sales]]</f>
        <v>0</v>
      </c>
      <c r="N1469" s="4">
        <f>AND(Sales[[#This Row],[date]]&lt;=LY_YTDMax,Sales[[#This Row],[date]]&gt;=LY_YTDMin)*Sales[[#This Row],[sales]]</f>
        <v>8195.4004000000004</v>
      </c>
      <c r="O1469" s="4">
        <f>AND(Sales[[#This Row],[date]]&gt;=YoY_Min,Sales[[#This Row],[date]]&lt;=TY_YTDMax)*(Sales[[#This Row],[sales]]/Sales[[#This Row],[sqft]])</f>
        <v>0</v>
      </c>
      <c r="P1469" s="4">
        <f>SUMIF(Sales[RegionStoretype],Sales[[#This Row],[RegionStoretype]],Sales[YoY_SSF])/Sales[[#This Row],[Region_TypeCount]]</f>
        <v>58.393757732919049</v>
      </c>
    </row>
    <row r="1470" spans="1:16" x14ac:dyDescent="0.25">
      <c r="A1470" s="1">
        <v>42804</v>
      </c>
      <c r="B1470">
        <v>16</v>
      </c>
      <c r="C1470">
        <v>2</v>
      </c>
      <c r="D1470">
        <v>158926.69929999998</v>
      </c>
      <c r="E1470">
        <f>INDEX(Stores[region],MATCH(Sales[[#This Row],[store_no]],Stores[store_no],0))</f>
        <v>2</v>
      </c>
      <c r="F1470" t="str">
        <f>INDEX(Stores[storetype],MATCH(Sales[[#This Row],[store_no]],Stores[store_no],0))</f>
        <v>B</v>
      </c>
      <c r="G1470" t="str">
        <f>INDEX(Stores[location_city],MATCH(Sales[[#This Row],[store_no]],Stores[store_no],0))</f>
        <v>Saint Paul</v>
      </c>
      <c r="H1470" t="str">
        <f>INDEX(Stores[location_state],MATCH(Sales[[#This Row],[store_no]],Stores[store_no],0))</f>
        <v>Minnesota</v>
      </c>
      <c r="I1470">
        <f>INDEX(Stores[sqft],MATCH(Sales[[#This Row],[store_no]],Stores[store_no],0))</f>
        <v>180400</v>
      </c>
      <c r="J1470" s="4" t="str">
        <f>INDEX(Departments[dept_name],MATCH(Sales[[#This Row],[dept_no]],Departments[dept_no],0))</f>
        <v>Baby</v>
      </c>
      <c r="K1470" s="4" t="str">
        <f>CONCATENATE(Sales[[#This Row],[region]],Sales[[#This Row],[storetype]])</f>
        <v>2B</v>
      </c>
      <c r="L1470" s="4">
        <f>INDEX(RegionStoreCount[Store Count],MATCH(Sales[[#This Row],[RegionStoretype]],RegionStoreCount[Region/Type],0))</f>
        <v>6</v>
      </c>
      <c r="M1470" s="4">
        <f>AND(Sales[[#This Row],[date]]&lt;=TY_YTDMax,Sales[[#This Row],[date]]&gt;=TY_YTDMin)*Sales[[#This Row],[sales]]</f>
        <v>0</v>
      </c>
      <c r="N1470" s="4">
        <f>AND(Sales[[#This Row],[date]]&lt;=LY_YTDMax,Sales[[#This Row],[date]]&gt;=LY_YTDMin)*Sales[[#This Row],[sales]]</f>
        <v>158926.69929999998</v>
      </c>
      <c r="O1470" s="4">
        <f>AND(Sales[[#This Row],[date]]&gt;=YoY_Min,Sales[[#This Row],[date]]&lt;=TY_YTDMax)*(Sales[[#This Row],[sales]]/Sales[[#This Row],[sqft]])</f>
        <v>0</v>
      </c>
      <c r="P1470" s="4">
        <f>SUMIF(Sales[RegionStoretype],Sales[[#This Row],[RegionStoretype]],Sales[YoY_SSF])/Sales[[#This Row],[Region_TypeCount]]</f>
        <v>58.393757732919049</v>
      </c>
    </row>
    <row r="1471" spans="1:16" x14ac:dyDescent="0.25">
      <c r="A1471" s="1">
        <v>42804</v>
      </c>
      <c r="B1471">
        <v>16</v>
      </c>
      <c r="C1471">
        <v>4</v>
      </c>
      <c r="D1471">
        <v>60920.858399999997</v>
      </c>
      <c r="E1471">
        <f>INDEX(Stores[region],MATCH(Sales[[#This Row],[store_no]],Stores[store_no],0))</f>
        <v>2</v>
      </c>
      <c r="F1471" t="str">
        <f>INDEX(Stores[storetype],MATCH(Sales[[#This Row],[store_no]],Stores[store_no],0))</f>
        <v>B</v>
      </c>
      <c r="G1471" t="str">
        <f>INDEX(Stores[location_city],MATCH(Sales[[#This Row],[store_no]],Stores[store_no],0))</f>
        <v>Saint Paul</v>
      </c>
      <c r="H1471" t="str">
        <f>INDEX(Stores[location_state],MATCH(Sales[[#This Row],[store_no]],Stores[store_no],0))</f>
        <v>Minnesota</v>
      </c>
      <c r="I1471">
        <f>INDEX(Stores[sqft],MATCH(Sales[[#This Row],[store_no]],Stores[store_no],0))</f>
        <v>180400</v>
      </c>
      <c r="J1471" s="4" t="str">
        <f>INDEX(Departments[dept_name],MATCH(Sales[[#This Row],[dept_no]],Departments[dept_no],0))</f>
        <v>Books</v>
      </c>
      <c r="K1471" s="4" t="str">
        <f>CONCATENATE(Sales[[#This Row],[region]],Sales[[#This Row],[storetype]])</f>
        <v>2B</v>
      </c>
      <c r="L1471" s="4">
        <f>INDEX(RegionStoreCount[Store Count],MATCH(Sales[[#This Row],[RegionStoretype]],RegionStoreCount[Region/Type],0))</f>
        <v>6</v>
      </c>
      <c r="M1471" s="4">
        <f>AND(Sales[[#This Row],[date]]&lt;=TY_YTDMax,Sales[[#This Row],[date]]&gt;=TY_YTDMin)*Sales[[#This Row],[sales]]</f>
        <v>0</v>
      </c>
      <c r="N1471" s="4">
        <f>AND(Sales[[#This Row],[date]]&lt;=LY_YTDMax,Sales[[#This Row],[date]]&gt;=LY_YTDMin)*Sales[[#This Row],[sales]]</f>
        <v>60920.858399999997</v>
      </c>
      <c r="O1471" s="4">
        <f>AND(Sales[[#This Row],[date]]&gt;=YoY_Min,Sales[[#This Row],[date]]&lt;=TY_YTDMax)*(Sales[[#This Row],[sales]]/Sales[[#This Row],[sqft]])</f>
        <v>0</v>
      </c>
      <c r="P1471" s="4">
        <f>SUMIF(Sales[RegionStoretype],Sales[[#This Row],[RegionStoretype]],Sales[YoY_SSF])/Sales[[#This Row],[Region_TypeCount]]</f>
        <v>58.393757732919049</v>
      </c>
    </row>
    <row r="1472" spans="1:16" x14ac:dyDescent="0.25">
      <c r="A1472" s="1">
        <v>42804</v>
      </c>
      <c r="B1472">
        <v>18</v>
      </c>
      <c r="C1472">
        <v>2</v>
      </c>
      <c r="D1472">
        <v>24239.598999999998</v>
      </c>
      <c r="E1472">
        <f>INDEX(Stores[region],MATCH(Sales[[#This Row],[store_no]],Stores[store_no],0))</f>
        <v>2</v>
      </c>
      <c r="F1472" t="str">
        <f>INDEX(Stores[storetype],MATCH(Sales[[#This Row],[store_no]],Stores[store_no],0))</f>
        <v>B</v>
      </c>
      <c r="G1472" t="str">
        <f>INDEX(Stores[location_city],MATCH(Sales[[#This Row],[store_no]],Stores[store_no],0))</f>
        <v>Chicago</v>
      </c>
      <c r="H1472" t="str">
        <f>INDEX(Stores[location_state],MATCH(Sales[[#This Row],[store_no]],Stores[store_no],0))</f>
        <v>Illinois</v>
      </c>
      <c r="I1472">
        <f>INDEX(Stores[sqft],MATCH(Sales[[#This Row],[store_no]],Stores[store_no],0))</f>
        <v>120700</v>
      </c>
      <c r="J1472" s="4" t="str">
        <f>INDEX(Departments[dept_name],MATCH(Sales[[#This Row],[dept_no]],Departments[dept_no],0))</f>
        <v>Baby</v>
      </c>
      <c r="K1472" s="4" t="str">
        <f>CONCATENATE(Sales[[#This Row],[region]],Sales[[#This Row],[storetype]])</f>
        <v>2B</v>
      </c>
      <c r="L1472" s="4">
        <f>INDEX(RegionStoreCount[Store Count],MATCH(Sales[[#This Row],[RegionStoretype]],RegionStoreCount[Region/Type],0))</f>
        <v>6</v>
      </c>
      <c r="M1472" s="4">
        <f>AND(Sales[[#This Row],[date]]&lt;=TY_YTDMax,Sales[[#This Row],[date]]&gt;=TY_YTDMin)*Sales[[#This Row],[sales]]</f>
        <v>0</v>
      </c>
      <c r="N1472" s="4">
        <f>AND(Sales[[#This Row],[date]]&lt;=LY_YTDMax,Sales[[#This Row],[date]]&gt;=LY_YTDMin)*Sales[[#This Row],[sales]]</f>
        <v>24239.598999999998</v>
      </c>
      <c r="O1472" s="4">
        <f>AND(Sales[[#This Row],[date]]&gt;=YoY_Min,Sales[[#This Row],[date]]&lt;=TY_YTDMax)*(Sales[[#This Row],[sales]]/Sales[[#This Row],[sqft]])</f>
        <v>0</v>
      </c>
      <c r="P1472" s="4">
        <f>SUMIF(Sales[RegionStoretype],Sales[[#This Row],[RegionStoretype]],Sales[YoY_SSF])/Sales[[#This Row],[Region_TypeCount]]</f>
        <v>58.393757732919049</v>
      </c>
    </row>
    <row r="1473" spans="1:16" x14ac:dyDescent="0.25">
      <c r="A1473" s="1">
        <v>42804</v>
      </c>
      <c r="B1473">
        <v>18</v>
      </c>
      <c r="C1473">
        <v>4</v>
      </c>
      <c r="D1473">
        <v>1002.9908</v>
      </c>
      <c r="E1473">
        <f>INDEX(Stores[region],MATCH(Sales[[#This Row],[store_no]],Stores[store_no],0))</f>
        <v>2</v>
      </c>
      <c r="F1473" t="str">
        <f>INDEX(Stores[storetype],MATCH(Sales[[#This Row],[store_no]],Stores[store_no],0))</f>
        <v>B</v>
      </c>
      <c r="G1473" t="str">
        <f>INDEX(Stores[location_city],MATCH(Sales[[#This Row],[store_no]],Stores[store_no],0))</f>
        <v>Chicago</v>
      </c>
      <c r="H1473" t="str">
        <f>INDEX(Stores[location_state],MATCH(Sales[[#This Row],[store_no]],Stores[store_no],0))</f>
        <v>Illinois</v>
      </c>
      <c r="I1473">
        <f>INDEX(Stores[sqft],MATCH(Sales[[#This Row],[store_no]],Stores[store_no],0))</f>
        <v>120700</v>
      </c>
      <c r="J1473" s="4" t="str">
        <f>INDEX(Departments[dept_name],MATCH(Sales[[#This Row],[dept_no]],Departments[dept_no],0))</f>
        <v>Books</v>
      </c>
      <c r="K1473" s="4" t="str">
        <f>CONCATENATE(Sales[[#This Row],[region]],Sales[[#This Row],[storetype]])</f>
        <v>2B</v>
      </c>
      <c r="L1473" s="4">
        <f>INDEX(RegionStoreCount[Store Count],MATCH(Sales[[#This Row],[RegionStoretype]],RegionStoreCount[Region/Type],0))</f>
        <v>6</v>
      </c>
      <c r="M1473" s="4">
        <f>AND(Sales[[#This Row],[date]]&lt;=TY_YTDMax,Sales[[#This Row],[date]]&gt;=TY_YTDMin)*Sales[[#This Row],[sales]]</f>
        <v>0</v>
      </c>
      <c r="N1473" s="4">
        <f>AND(Sales[[#This Row],[date]]&lt;=LY_YTDMax,Sales[[#This Row],[date]]&gt;=LY_YTDMin)*Sales[[#This Row],[sales]]</f>
        <v>1002.9908</v>
      </c>
      <c r="O1473" s="4">
        <f>AND(Sales[[#This Row],[date]]&gt;=YoY_Min,Sales[[#This Row],[date]]&lt;=TY_YTDMax)*(Sales[[#This Row],[sales]]/Sales[[#This Row],[sqft]])</f>
        <v>0</v>
      </c>
      <c r="P1473" s="4">
        <f>SUMIF(Sales[RegionStoretype],Sales[[#This Row],[RegionStoretype]],Sales[YoY_SSF])/Sales[[#This Row],[Region_TypeCount]]</f>
        <v>58.393757732919049</v>
      </c>
    </row>
    <row r="1474" spans="1:16" x14ac:dyDescent="0.25">
      <c r="A1474" s="1">
        <v>42804</v>
      </c>
      <c r="B1474">
        <v>18</v>
      </c>
      <c r="C1474">
        <v>9</v>
      </c>
      <c r="D1474">
        <v>25426.672699999999</v>
      </c>
      <c r="E1474">
        <f>INDEX(Stores[region],MATCH(Sales[[#This Row],[store_no]],Stores[store_no],0))</f>
        <v>2</v>
      </c>
      <c r="F1474" t="str">
        <f>INDEX(Stores[storetype],MATCH(Sales[[#This Row],[store_no]],Stores[store_no],0))</f>
        <v>B</v>
      </c>
      <c r="G1474" t="str">
        <f>INDEX(Stores[location_city],MATCH(Sales[[#This Row],[store_no]],Stores[store_no],0))</f>
        <v>Chicago</v>
      </c>
      <c r="H1474" t="str">
        <f>INDEX(Stores[location_state],MATCH(Sales[[#This Row],[store_no]],Stores[store_no],0))</f>
        <v>Illinois</v>
      </c>
      <c r="I1474">
        <f>INDEX(Stores[sqft],MATCH(Sales[[#This Row],[store_no]],Stores[store_no],0))</f>
        <v>120700</v>
      </c>
      <c r="J1474" s="4" t="str">
        <f>INDEX(Departments[dept_name],MATCH(Sales[[#This Row],[dept_no]],Departments[dept_no],0))</f>
        <v>Garden</v>
      </c>
      <c r="K1474" s="4" t="str">
        <f>CONCATENATE(Sales[[#This Row],[region]],Sales[[#This Row],[storetype]])</f>
        <v>2B</v>
      </c>
      <c r="L1474" s="4">
        <f>INDEX(RegionStoreCount[Store Count],MATCH(Sales[[#This Row],[RegionStoretype]],RegionStoreCount[Region/Type],0))</f>
        <v>6</v>
      </c>
      <c r="M1474" s="4">
        <f>AND(Sales[[#This Row],[date]]&lt;=TY_YTDMax,Sales[[#This Row],[date]]&gt;=TY_YTDMin)*Sales[[#This Row],[sales]]</f>
        <v>0</v>
      </c>
      <c r="N1474" s="4">
        <f>AND(Sales[[#This Row],[date]]&lt;=LY_YTDMax,Sales[[#This Row],[date]]&gt;=LY_YTDMin)*Sales[[#This Row],[sales]]</f>
        <v>25426.672699999999</v>
      </c>
      <c r="O1474" s="4">
        <f>AND(Sales[[#This Row],[date]]&gt;=YoY_Min,Sales[[#This Row],[date]]&lt;=TY_YTDMax)*(Sales[[#This Row],[sales]]/Sales[[#This Row],[sqft]])</f>
        <v>0</v>
      </c>
      <c r="P1474" s="4">
        <f>SUMIF(Sales[RegionStoretype],Sales[[#This Row],[RegionStoretype]],Sales[YoY_SSF])/Sales[[#This Row],[Region_TypeCount]]</f>
        <v>58.393757732919049</v>
      </c>
    </row>
    <row r="1475" spans="1:16" x14ac:dyDescent="0.25">
      <c r="A1475" s="1">
        <v>42804</v>
      </c>
      <c r="B1475">
        <v>19</v>
      </c>
      <c r="C1475">
        <v>7</v>
      </c>
      <c r="D1475">
        <v>53990.534000000007</v>
      </c>
      <c r="E1475">
        <f>INDEX(Stores[region],MATCH(Sales[[#This Row],[store_no]],Stores[store_no],0))</f>
        <v>3</v>
      </c>
      <c r="F1475" t="str">
        <f>INDEX(Stores[storetype],MATCH(Sales[[#This Row],[store_no]],Stores[store_no],0))</f>
        <v>A</v>
      </c>
      <c r="G1475" t="str">
        <f>INDEX(Stores[location_city],MATCH(Sales[[#This Row],[store_no]],Stores[store_no],0))</f>
        <v>Des Moines</v>
      </c>
      <c r="H1475" t="str">
        <f>INDEX(Stores[location_state],MATCH(Sales[[#This Row],[store_no]],Stores[store_no],0))</f>
        <v>Iowa</v>
      </c>
      <c r="I1475">
        <f>INDEX(Stores[sqft],MATCH(Sales[[#This Row],[store_no]],Stores[store_no],0))</f>
        <v>197600</v>
      </c>
      <c r="J1475" s="4" t="str">
        <f>INDEX(Departments[dept_name],MATCH(Sales[[#This Row],[dept_no]],Departments[dept_no],0))</f>
        <v>Electronics</v>
      </c>
      <c r="K1475" s="4" t="str">
        <f>CONCATENATE(Sales[[#This Row],[region]],Sales[[#This Row],[storetype]])</f>
        <v>3A</v>
      </c>
      <c r="L1475" s="4">
        <f>INDEX(RegionStoreCount[Store Count],MATCH(Sales[[#This Row],[RegionStoretype]],RegionStoreCount[Region/Type],0))</f>
        <v>9</v>
      </c>
      <c r="M1475" s="4">
        <f>AND(Sales[[#This Row],[date]]&lt;=TY_YTDMax,Sales[[#This Row],[date]]&gt;=TY_YTDMin)*Sales[[#This Row],[sales]]</f>
        <v>0</v>
      </c>
      <c r="N1475" s="4">
        <f>AND(Sales[[#This Row],[date]]&lt;=LY_YTDMax,Sales[[#This Row],[date]]&gt;=LY_YTDMin)*Sales[[#This Row],[sales]]</f>
        <v>53990.534000000007</v>
      </c>
      <c r="O1475" s="4">
        <f>AND(Sales[[#This Row],[date]]&gt;=YoY_Min,Sales[[#This Row],[date]]&lt;=TY_YTDMax)*(Sales[[#This Row],[sales]]/Sales[[#This Row],[sqft]])</f>
        <v>0</v>
      </c>
      <c r="P1475" s="4">
        <f>SUMIF(Sales[RegionStoretype],Sales[[#This Row],[RegionStoretype]],Sales[YoY_SSF])/Sales[[#This Row],[Region_TypeCount]]</f>
        <v>53.603836561720975</v>
      </c>
    </row>
    <row r="1476" spans="1:16" x14ac:dyDescent="0.25">
      <c r="A1476" s="1">
        <v>42804</v>
      </c>
      <c r="B1476">
        <v>19</v>
      </c>
      <c r="C1476">
        <v>10</v>
      </c>
      <c r="D1476">
        <v>37687.062700000002</v>
      </c>
      <c r="E1476">
        <f>INDEX(Stores[region],MATCH(Sales[[#This Row],[store_no]],Stores[store_no],0))</f>
        <v>3</v>
      </c>
      <c r="F1476" t="str">
        <f>INDEX(Stores[storetype],MATCH(Sales[[#This Row],[store_no]],Stores[store_no],0))</f>
        <v>A</v>
      </c>
      <c r="G1476" t="str">
        <f>INDEX(Stores[location_city],MATCH(Sales[[#This Row],[store_no]],Stores[store_no],0))</f>
        <v>Des Moines</v>
      </c>
      <c r="H1476" t="str">
        <f>INDEX(Stores[location_state],MATCH(Sales[[#This Row],[store_no]],Stores[store_no],0))</f>
        <v>Iowa</v>
      </c>
      <c r="I1476">
        <f>INDEX(Stores[sqft],MATCH(Sales[[#This Row],[store_no]],Stores[store_no],0))</f>
        <v>197600</v>
      </c>
      <c r="J1476" s="4" t="str">
        <f>INDEX(Departments[dept_name],MATCH(Sales[[#This Row],[dept_no]],Departments[dept_no],0))</f>
        <v>Health</v>
      </c>
      <c r="K1476" s="4" t="str">
        <f>CONCATENATE(Sales[[#This Row],[region]],Sales[[#This Row],[storetype]])</f>
        <v>3A</v>
      </c>
      <c r="L1476" s="4">
        <f>INDEX(RegionStoreCount[Store Count],MATCH(Sales[[#This Row],[RegionStoretype]],RegionStoreCount[Region/Type],0))</f>
        <v>9</v>
      </c>
      <c r="M1476" s="4">
        <f>AND(Sales[[#This Row],[date]]&lt;=TY_YTDMax,Sales[[#This Row],[date]]&gt;=TY_YTDMin)*Sales[[#This Row],[sales]]</f>
        <v>0</v>
      </c>
      <c r="N1476" s="4">
        <f>AND(Sales[[#This Row],[date]]&lt;=LY_YTDMax,Sales[[#This Row],[date]]&gt;=LY_YTDMin)*Sales[[#This Row],[sales]]</f>
        <v>37687.062700000002</v>
      </c>
      <c r="O1476" s="4">
        <f>AND(Sales[[#This Row],[date]]&gt;=YoY_Min,Sales[[#This Row],[date]]&lt;=TY_YTDMax)*(Sales[[#This Row],[sales]]/Sales[[#This Row],[sqft]])</f>
        <v>0</v>
      </c>
      <c r="P1476" s="4">
        <f>SUMIF(Sales[RegionStoretype],Sales[[#This Row],[RegionStoretype]],Sales[YoY_SSF])/Sales[[#This Row],[Region_TypeCount]]</f>
        <v>53.603836561720975</v>
      </c>
    </row>
    <row r="1477" spans="1:16" x14ac:dyDescent="0.25">
      <c r="A1477" s="1">
        <v>42804</v>
      </c>
      <c r="B1477">
        <v>19</v>
      </c>
      <c r="C1477">
        <v>12</v>
      </c>
      <c r="D1477">
        <v>96470.309399999998</v>
      </c>
      <c r="E1477">
        <f>INDEX(Stores[region],MATCH(Sales[[#This Row],[store_no]],Stores[store_no],0))</f>
        <v>3</v>
      </c>
      <c r="F1477" t="str">
        <f>INDEX(Stores[storetype],MATCH(Sales[[#This Row],[store_no]],Stores[store_no],0))</f>
        <v>A</v>
      </c>
      <c r="G1477" t="str">
        <f>INDEX(Stores[location_city],MATCH(Sales[[#This Row],[store_no]],Stores[store_no],0))</f>
        <v>Des Moines</v>
      </c>
      <c r="H1477" t="str">
        <f>INDEX(Stores[location_state],MATCH(Sales[[#This Row],[store_no]],Stores[store_no],0))</f>
        <v>Iowa</v>
      </c>
      <c r="I1477">
        <f>INDEX(Stores[sqft],MATCH(Sales[[#This Row],[store_no]],Stores[store_no],0))</f>
        <v>197600</v>
      </c>
      <c r="J1477" s="4" t="str">
        <f>INDEX(Departments[dept_name],MATCH(Sales[[#This Row],[dept_no]],Departments[dept_no],0))</f>
        <v>Jewelery</v>
      </c>
      <c r="K1477" s="4" t="str">
        <f>CONCATENATE(Sales[[#This Row],[region]],Sales[[#This Row],[storetype]])</f>
        <v>3A</v>
      </c>
      <c r="L1477" s="4">
        <f>INDEX(RegionStoreCount[Store Count],MATCH(Sales[[#This Row],[RegionStoretype]],RegionStoreCount[Region/Type],0))</f>
        <v>9</v>
      </c>
      <c r="M1477" s="4">
        <f>AND(Sales[[#This Row],[date]]&lt;=TY_YTDMax,Sales[[#This Row],[date]]&gt;=TY_YTDMin)*Sales[[#This Row],[sales]]</f>
        <v>0</v>
      </c>
      <c r="N1477" s="4">
        <f>AND(Sales[[#This Row],[date]]&lt;=LY_YTDMax,Sales[[#This Row],[date]]&gt;=LY_YTDMin)*Sales[[#This Row],[sales]]</f>
        <v>96470.309399999998</v>
      </c>
      <c r="O1477" s="4">
        <f>AND(Sales[[#This Row],[date]]&gt;=YoY_Min,Sales[[#This Row],[date]]&lt;=TY_YTDMax)*(Sales[[#This Row],[sales]]/Sales[[#This Row],[sqft]])</f>
        <v>0</v>
      </c>
      <c r="P1477" s="4">
        <f>SUMIF(Sales[RegionStoretype],Sales[[#This Row],[RegionStoretype]],Sales[YoY_SSF])/Sales[[#This Row],[Region_TypeCount]]</f>
        <v>53.603836561720975</v>
      </c>
    </row>
    <row r="1478" spans="1:16" x14ac:dyDescent="0.25">
      <c r="A1478" s="1">
        <v>42804</v>
      </c>
      <c r="B1478">
        <v>19</v>
      </c>
      <c r="C1478">
        <v>15</v>
      </c>
      <c r="D1478">
        <v>59301.735599999993</v>
      </c>
      <c r="E1478">
        <f>INDEX(Stores[region],MATCH(Sales[[#This Row],[store_no]],Stores[store_no],0))</f>
        <v>3</v>
      </c>
      <c r="F1478" t="str">
        <f>INDEX(Stores[storetype],MATCH(Sales[[#This Row],[store_no]],Stores[store_no],0))</f>
        <v>A</v>
      </c>
      <c r="G1478" t="str">
        <f>INDEX(Stores[location_city],MATCH(Sales[[#This Row],[store_no]],Stores[store_no],0))</f>
        <v>Des Moines</v>
      </c>
      <c r="H1478" t="str">
        <f>INDEX(Stores[location_state],MATCH(Sales[[#This Row],[store_no]],Stores[store_no],0))</f>
        <v>Iowa</v>
      </c>
      <c r="I1478">
        <f>INDEX(Stores[sqft],MATCH(Sales[[#This Row],[store_no]],Stores[store_no],0))</f>
        <v>197600</v>
      </c>
      <c r="J1478" s="4" t="str">
        <f>INDEX(Departments[dept_name],MATCH(Sales[[#This Row],[dept_no]],Departments[dept_no],0))</f>
        <v>Music</v>
      </c>
      <c r="K1478" s="4" t="str">
        <f>CONCATENATE(Sales[[#This Row],[region]],Sales[[#This Row],[storetype]])</f>
        <v>3A</v>
      </c>
      <c r="L1478" s="4">
        <f>INDEX(RegionStoreCount[Store Count],MATCH(Sales[[#This Row],[RegionStoretype]],RegionStoreCount[Region/Type],0))</f>
        <v>9</v>
      </c>
      <c r="M1478" s="4">
        <f>AND(Sales[[#This Row],[date]]&lt;=TY_YTDMax,Sales[[#This Row],[date]]&gt;=TY_YTDMin)*Sales[[#This Row],[sales]]</f>
        <v>0</v>
      </c>
      <c r="N1478" s="4">
        <f>AND(Sales[[#This Row],[date]]&lt;=LY_YTDMax,Sales[[#This Row],[date]]&gt;=LY_YTDMin)*Sales[[#This Row],[sales]]</f>
        <v>59301.735599999993</v>
      </c>
      <c r="O1478" s="4">
        <f>AND(Sales[[#This Row],[date]]&gt;=YoY_Min,Sales[[#This Row],[date]]&lt;=TY_YTDMax)*(Sales[[#This Row],[sales]]/Sales[[#This Row],[sqft]])</f>
        <v>0</v>
      </c>
      <c r="P1478" s="4">
        <f>SUMIF(Sales[RegionStoretype],Sales[[#This Row],[RegionStoretype]],Sales[YoY_SSF])/Sales[[#This Row],[Region_TypeCount]]</f>
        <v>53.603836561720975</v>
      </c>
    </row>
    <row r="1479" spans="1:16" x14ac:dyDescent="0.25">
      <c r="A1479" s="1">
        <v>42804</v>
      </c>
      <c r="B1479">
        <v>20</v>
      </c>
      <c r="C1479">
        <v>2</v>
      </c>
      <c r="D1479">
        <v>42552.020600000003</v>
      </c>
      <c r="E1479">
        <f>INDEX(Stores[region],MATCH(Sales[[#This Row],[store_no]],Stores[store_no],0))</f>
        <v>1</v>
      </c>
      <c r="F1479" t="str">
        <f>INDEX(Stores[storetype],MATCH(Sales[[#This Row],[store_no]],Stores[store_no],0))</f>
        <v>A</v>
      </c>
      <c r="G1479" t="str">
        <f>INDEX(Stores[location_city],MATCH(Sales[[#This Row],[store_no]],Stores[store_no],0))</f>
        <v>South Bend</v>
      </c>
      <c r="H1479" t="str">
        <f>INDEX(Stores[location_state],MATCH(Sales[[#This Row],[store_no]],Stores[store_no],0))</f>
        <v>Indiana</v>
      </c>
      <c r="I1479">
        <f>INDEX(Stores[sqft],MATCH(Sales[[#This Row],[store_no]],Stores[store_no],0))</f>
        <v>39700</v>
      </c>
      <c r="J1479" s="4" t="str">
        <f>INDEX(Departments[dept_name],MATCH(Sales[[#This Row],[dept_no]],Departments[dept_no],0))</f>
        <v>Baby</v>
      </c>
      <c r="K1479" s="4" t="str">
        <f>CONCATENATE(Sales[[#This Row],[region]],Sales[[#This Row],[storetype]])</f>
        <v>1A</v>
      </c>
      <c r="L1479" s="4">
        <f>INDEX(RegionStoreCount[Store Count],MATCH(Sales[[#This Row],[RegionStoretype]],RegionStoreCount[Region/Type],0))</f>
        <v>5</v>
      </c>
      <c r="M1479" s="4">
        <f>AND(Sales[[#This Row],[date]]&lt;=TY_YTDMax,Sales[[#This Row],[date]]&gt;=TY_YTDMin)*Sales[[#This Row],[sales]]</f>
        <v>0</v>
      </c>
      <c r="N1479" s="4">
        <f>AND(Sales[[#This Row],[date]]&lt;=LY_YTDMax,Sales[[#This Row],[date]]&gt;=LY_YTDMin)*Sales[[#This Row],[sales]]</f>
        <v>42552.020600000003</v>
      </c>
      <c r="O1479" s="4">
        <f>AND(Sales[[#This Row],[date]]&gt;=YoY_Min,Sales[[#This Row],[date]]&lt;=TY_YTDMax)*(Sales[[#This Row],[sales]]/Sales[[#This Row],[sqft]])</f>
        <v>0</v>
      </c>
      <c r="P1479" s="4">
        <f>SUMIF(Sales[RegionStoretype],Sales[[#This Row],[RegionStoretype]],Sales[YoY_SSF])/Sales[[#This Row],[Region_TypeCount]]</f>
        <v>59.469551530910678</v>
      </c>
    </row>
    <row r="1480" spans="1:16" x14ac:dyDescent="0.25">
      <c r="A1480" s="1">
        <v>42804</v>
      </c>
      <c r="B1480">
        <v>20</v>
      </c>
      <c r="C1480">
        <v>10</v>
      </c>
      <c r="D1480">
        <v>2869.6781000000001</v>
      </c>
      <c r="E1480">
        <f>INDEX(Stores[region],MATCH(Sales[[#This Row],[store_no]],Stores[store_no],0))</f>
        <v>1</v>
      </c>
      <c r="F1480" t="str">
        <f>INDEX(Stores[storetype],MATCH(Sales[[#This Row],[store_no]],Stores[store_no],0))</f>
        <v>A</v>
      </c>
      <c r="G1480" t="str">
        <f>INDEX(Stores[location_city],MATCH(Sales[[#This Row],[store_no]],Stores[store_no],0))</f>
        <v>South Bend</v>
      </c>
      <c r="H1480" t="str">
        <f>INDEX(Stores[location_state],MATCH(Sales[[#This Row],[store_no]],Stores[store_no],0))</f>
        <v>Indiana</v>
      </c>
      <c r="I1480">
        <f>INDEX(Stores[sqft],MATCH(Sales[[#This Row],[store_no]],Stores[store_no],0))</f>
        <v>39700</v>
      </c>
      <c r="J1480" s="4" t="str">
        <f>INDEX(Departments[dept_name],MATCH(Sales[[#This Row],[dept_no]],Departments[dept_no],0))</f>
        <v>Health</v>
      </c>
      <c r="K1480" s="4" t="str">
        <f>CONCATENATE(Sales[[#This Row],[region]],Sales[[#This Row],[storetype]])</f>
        <v>1A</v>
      </c>
      <c r="L1480" s="4">
        <f>INDEX(RegionStoreCount[Store Count],MATCH(Sales[[#This Row],[RegionStoretype]],RegionStoreCount[Region/Type],0))</f>
        <v>5</v>
      </c>
      <c r="M1480" s="4">
        <f>AND(Sales[[#This Row],[date]]&lt;=TY_YTDMax,Sales[[#This Row],[date]]&gt;=TY_YTDMin)*Sales[[#This Row],[sales]]</f>
        <v>0</v>
      </c>
      <c r="N1480" s="4">
        <f>AND(Sales[[#This Row],[date]]&lt;=LY_YTDMax,Sales[[#This Row],[date]]&gt;=LY_YTDMin)*Sales[[#This Row],[sales]]</f>
        <v>2869.6781000000001</v>
      </c>
      <c r="O1480" s="4">
        <f>AND(Sales[[#This Row],[date]]&gt;=YoY_Min,Sales[[#This Row],[date]]&lt;=TY_YTDMax)*(Sales[[#This Row],[sales]]/Sales[[#This Row],[sqft]])</f>
        <v>0</v>
      </c>
      <c r="P1480" s="4">
        <f>SUMIF(Sales[RegionStoretype],Sales[[#This Row],[RegionStoretype]],Sales[YoY_SSF])/Sales[[#This Row],[Region_TypeCount]]</f>
        <v>59.469551530910678</v>
      </c>
    </row>
    <row r="1481" spans="1:16" x14ac:dyDescent="0.25">
      <c r="A1481" s="1">
        <v>42804</v>
      </c>
      <c r="B1481">
        <v>20</v>
      </c>
      <c r="C1481">
        <v>16</v>
      </c>
      <c r="D1481">
        <v>40116.800499999998</v>
      </c>
      <c r="E1481">
        <f>INDEX(Stores[region],MATCH(Sales[[#This Row],[store_no]],Stores[store_no],0))</f>
        <v>1</v>
      </c>
      <c r="F1481" t="str">
        <f>INDEX(Stores[storetype],MATCH(Sales[[#This Row],[store_no]],Stores[store_no],0))</f>
        <v>A</v>
      </c>
      <c r="G1481" t="str">
        <f>INDEX(Stores[location_city],MATCH(Sales[[#This Row],[store_no]],Stores[store_no],0))</f>
        <v>South Bend</v>
      </c>
      <c r="H1481" t="str">
        <f>INDEX(Stores[location_state],MATCH(Sales[[#This Row],[store_no]],Stores[store_no],0))</f>
        <v>Indiana</v>
      </c>
      <c r="I1481">
        <f>INDEX(Stores[sqft],MATCH(Sales[[#This Row],[store_no]],Stores[store_no],0))</f>
        <v>39700</v>
      </c>
      <c r="J1481" s="4" t="str">
        <f>INDEX(Departments[dept_name],MATCH(Sales[[#This Row],[dept_no]],Departments[dept_no],0))</f>
        <v>Outdoors</v>
      </c>
      <c r="K1481" s="4" t="str">
        <f>CONCATENATE(Sales[[#This Row],[region]],Sales[[#This Row],[storetype]])</f>
        <v>1A</v>
      </c>
      <c r="L1481" s="4">
        <f>INDEX(RegionStoreCount[Store Count],MATCH(Sales[[#This Row],[RegionStoretype]],RegionStoreCount[Region/Type],0))</f>
        <v>5</v>
      </c>
      <c r="M1481" s="4">
        <f>AND(Sales[[#This Row],[date]]&lt;=TY_YTDMax,Sales[[#This Row],[date]]&gt;=TY_YTDMin)*Sales[[#This Row],[sales]]</f>
        <v>0</v>
      </c>
      <c r="N1481" s="4">
        <f>AND(Sales[[#This Row],[date]]&lt;=LY_YTDMax,Sales[[#This Row],[date]]&gt;=LY_YTDMin)*Sales[[#This Row],[sales]]</f>
        <v>40116.800499999998</v>
      </c>
      <c r="O1481" s="4">
        <f>AND(Sales[[#This Row],[date]]&gt;=YoY_Min,Sales[[#This Row],[date]]&lt;=TY_YTDMax)*(Sales[[#This Row],[sales]]/Sales[[#This Row],[sqft]])</f>
        <v>0</v>
      </c>
      <c r="P1481" s="4">
        <f>SUMIF(Sales[RegionStoretype],Sales[[#This Row],[RegionStoretype]],Sales[YoY_SSF])/Sales[[#This Row],[Region_TypeCount]]</f>
        <v>59.469551530910678</v>
      </c>
    </row>
    <row r="1482" spans="1:16" x14ac:dyDescent="0.25">
      <c r="A1482" s="1">
        <v>42804</v>
      </c>
      <c r="B1482">
        <v>21</v>
      </c>
      <c r="C1482">
        <v>8</v>
      </c>
      <c r="D1482">
        <v>104680.38920000001</v>
      </c>
      <c r="E1482">
        <f>INDEX(Stores[region],MATCH(Sales[[#This Row],[store_no]],Stores[store_no],0))</f>
        <v>2</v>
      </c>
      <c r="F1482" t="str">
        <f>INDEX(Stores[storetype],MATCH(Sales[[#This Row],[store_no]],Stores[store_no],0))</f>
        <v>B</v>
      </c>
      <c r="G1482" t="str">
        <f>INDEX(Stores[location_city],MATCH(Sales[[#This Row],[store_no]],Stores[store_no],0))</f>
        <v>Madison</v>
      </c>
      <c r="H1482" t="str">
        <f>INDEX(Stores[location_state],MATCH(Sales[[#This Row],[store_no]],Stores[store_no],0))</f>
        <v>Wisconsin</v>
      </c>
      <c r="I1482">
        <f>INDEX(Stores[sqft],MATCH(Sales[[#This Row],[store_no]],Stores[store_no],0))</f>
        <v>206400</v>
      </c>
      <c r="J1482" s="4" t="str">
        <f>INDEX(Departments[dept_name],MATCH(Sales[[#This Row],[dept_no]],Departments[dept_no],0))</f>
        <v>Games</v>
      </c>
      <c r="K1482" s="4" t="str">
        <f>CONCATENATE(Sales[[#This Row],[region]],Sales[[#This Row],[storetype]])</f>
        <v>2B</v>
      </c>
      <c r="L1482" s="4">
        <f>INDEX(RegionStoreCount[Store Count],MATCH(Sales[[#This Row],[RegionStoretype]],RegionStoreCount[Region/Type],0))</f>
        <v>6</v>
      </c>
      <c r="M1482" s="4">
        <f>AND(Sales[[#This Row],[date]]&lt;=TY_YTDMax,Sales[[#This Row],[date]]&gt;=TY_YTDMin)*Sales[[#This Row],[sales]]</f>
        <v>0</v>
      </c>
      <c r="N1482" s="4">
        <f>AND(Sales[[#This Row],[date]]&lt;=LY_YTDMax,Sales[[#This Row],[date]]&gt;=LY_YTDMin)*Sales[[#This Row],[sales]]</f>
        <v>104680.38920000001</v>
      </c>
      <c r="O1482" s="4">
        <f>AND(Sales[[#This Row],[date]]&gt;=YoY_Min,Sales[[#This Row],[date]]&lt;=TY_YTDMax)*(Sales[[#This Row],[sales]]/Sales[[#This Row],[sqft]])</f>
        <v>0</v>
      </c>
      <c r="P1482" s="4">
        <f>SUMIF(Sales[RegionStoretype],Sales[[#This Row],[RegionStoretype]],Sales[YoY_SSF])/Sales[[#This Row],[Region_TypeCount]]</f>
        <v>58.393757732919049</v>
      </c>
    </row>
    <row r="1483" spans="1:16" x14ac:dyDescent="0.25">
      <c r="A1483" s="1">
        <v>42804</v>
      </c>
      <c r="B1483">
        <v>21</v>
      </c>
      <c r="C1483">
        <v>15</v>
      </c>
      <c r="D1483">
        <v>84804.866400000014</v>
      </c>
      <c r="E1483">
        <f>INDEX(Stores[region],MATCH(Sales[[#This Row],[store_no]],Stores[store_no],0))</f>
        <v>2</v>
      </c>
      <c r="F1483" t="str">
        <f>INDEX(Stores[storetype],MATCH(Sales[[#This Row],[store_no]],Stores[store_no],0))</f>
        <v>B</v>
      </c>
      <c r="G1483" t="str">
        <f>INDEX(Stores[location_city],MATCH(Sales[[#This Row],[store_no]],Stores[store_no],0))</f>
        <v>Madison</v>
      </c>
      <c r="H1483" t="str">
        <f>INDEX(Stores[location_state],MATCH(Sales[[#This Row],[store_no]],Stores[store_no],0))</f>
        <v>Wisconsin</v>
      </c>
      <c r="I1483">
        <f>INDEX(Stores[sqft],MATCH(Sales[[#This Row],[store_no]],Stores[store_no],0))</f>
        <v>206400</v>
      </c>
      <c r="J1483" s="4" t="str">
        <f>INDEX(Departments[dept_name],MATCH(Sales[[#This Row],[dept_no]],Departments[dept_no],0))</f>
        <v>Music</v>
      </c>
      <c r="K1483" s="4" t="str">
        <f>CONCATENATE(Sales[[#This Row],[region]],Sales[[#This Row],[storetype]])</f>
        <v>2B</v>
      </c>
      <c r="L1483" s="4">
        <f>INDEX(RegionStoreCount[Store Count],MATCH(Sales[[#This Row],[RegionStoretype]],RegionStoreCount[Region/Type],0))</f>
        <v>6</v>
      </c>
      <c r="M1483" s="4">
        <f>AND(Sales[[#This Row],[date]]&lt;=TY_YTDMax,Sales[[#This Row],[date]]&gt;=TY_YTDMin)*Sales[[#This Row],[sales]]</f>
        <v>0</v>
      </c>
      <c r="N1483" s="4">
        <f>AND(Sales[[#This Row],[date]]&lt;=LY_YTDMax,Sales[[#This Row],[date]]&gt;=LY_YTDMin)*Sales[[#This Row],[sales]]</f>
        <v>84804.866400000014</v>
      </c>
      <c r="O1483" s="4">
        <f>AND(Sales[[#This Row],[date]]&gt;=YoY_Min,Sales[[#This Row],[date]]&lt;=TY_YTDMax)*(Sales[[#This Row],[sales]]/Sales[[#This Row],[sqft]])</f>
        <v>0</v>
      </c>
      <c r="P1483" s="4">
        <f>SUMIF(Sales[RegionStoretype],Sales[[#This Row],[RegionStoretype]],Sales[YoY_SSF])/Sales[[#This Row],[Region_TypeCount]]</f>
        <v>58.393757732919049</v>
      </c>
    </row>
    <row r="1484" spans="1:16" x14ac:dyDescent="0.25">
      <c r="A1484" s="1">
        <v>42804</v>
      </c>
      <c r="B1484">
        <v>21</v>
      </c>
      <c r="C1484">
        <v>16</v>
      </c>
      <c r="D1484">
        <v>285145.7769</v>
      </c>
      <c r="E1484">
        <f>INDEX(Stores[region],MATCH(Sales[[#This Row],[store_no]],Stores[store_no],0))</f>
        <v>2</v>
      </c>
      <c r="F1484" t="str">
        <f>INDEX(Stores[storetype],MATCH(Sales[[#This Row],[store_no]],Stores[store_no],0))</f>
        <v>B</v>
      </c>
      <c r="G1484" t="str">
        <f>INDEX(Stores[location_city],MATCH(Sales[[#This Row],[store_no]],Stores[store_no],0))</f>
        <v>Madison</v>
      </c>
      <c r="H1484" t="str">
        <f>INDEX(Stores[location_state],MATCH(Sales[[#This Row],[store_no]],Stores[store_no],0))</f>
        <v>Wisconsin</v>
      </c>
      <c r="I1484">
        <f>INDEX(Stores[sqft],MATCH(Sales[[#This Row],[store_no]],Stores[store_no],0))</f>
        <v>206400</v>
      </c>
      <c r="J1484" s="4" t="str">
        <f>INDEX(Departments[dept_name],MATCH(Sales[[#This Row],[dept_no]],Departments[dept_no],0))</f>
        <v>Outdoors</v>
      </c>
      <c r="K1484" s="4" t="str">
        <f>CONCATENATE(Sales[[#This Row],[region]],Sales[[#This Row],[storetype]])</f>
        <v>2B</v>
      </c>
      <c r="L1484" s="4">
        <f>INDEX(RegionStoreCount[Store Count],MATCH(Sales[[#This Row],[RegionStoretype]],RegionStoreCount[Region/Type],0))</f>
        <v>6</v>
      </c>
      <c r="M1484" s="4">
        <f>AND(Sales[[#This Row],[date]]&lt;=TY_YTDMax,Sales[[#This Row],[date]]&gt;=TY_YTDMin)*Sales[[#This Row],[sales]]</f>
        <v>0</v>
      </c>
      <c r="N1484" s="4">
        <f>AND(Sales[[#This Row],[date]]&lt;=LY_YTDMax,Sales[[#This Row],[date]]&gt;=LY_YTDMin)*Sales[[#This Row],[sales]]</f>
        <v>285145.7769</v>
      </c>
      <c r="O1484" s="4">
        <f>AND(Sales[[#This Row],[date]]&gt;=YoY_Min,Sales[[#This Row],[date]]&lt;=TY_YTDMax)*(Sales[[#This Row],[sales]]/Sales[[#This Row],[sqft]])</f>
        <v>0</v>
      </c>
      <c r="P1484" s="4">
        <f>SUMIF(Sales[RegionStoretype],Sales[[#This Row],[RegionStoretype]],Sales[YoY_SSF])/Sales[[#This Row],[Region_TypeCount]]</f>
        <v>58.393757732919049</v>
      </c>
    </row>
    <row r="1485" spans="1:16" x14ac:dyDescent="0.25">
      <c r="A1485" s="1">
        <v>42804</v>
      </c>
      <c r="B1485">
        <v>22</v>
      </c>
      <c r="C1485">
        <v>5</v>
      </c>
      <c r="D1485">
        <v>20007.98</v>
      </c>
      <c r="E1485">
        <f>INDEX(Stores[region],MATCH(Sales[[#This Row],[store_no]],Stores[store_no],0))</f>
        <v>3</v>
      </c>
      <c r="F1485" t="str">
        <f>INDEX(Stores[storetype],MATCH(Sales[[#This Row],[store_no]],Stores[store_no],0))</f>
        <v>B</v>
      </c>
      <c r="G1485" t="str">
        <f>INDEX(Stores[location_city],MATCH(Sales[[#This Row],[store_no]],Stores[store_no],0))</f>
        <v>Sioux Falls</v>
      </c>
      <c r="H1485" t="str">
        <f>INDEX(Stores[location_state],MATCH(Sales[[#This Row],[store_no]],Stores[store_no],0))</f>
        <v>South Dakota</v>
      </c>
      <c r="I1485">
        <f>INDEX(Stores[sqft],MATCH(Sales[[#This Row],[store_no]],Stores[store_no],0))</f>
        <v>57800</v>
      </c>
      <c r="J1485" s="4" t="str">
        <f>INDEX(Departments[dept_name],MATCH(Sales[[#This Row],[dept_no]],Departments[dept_no],0))</f>
        <v>Clothing</v>
      </c>
      <c r="K1485" s="4" t="str">
        <f>CONCATENATE(Sales[[#This Row],[region]],Sales[[#This Row],[storetype]])</f>
        <v>3B</v>
      </c>
      <c r="L1485" s="4">
        <f>INDEX(RegionStoreCount[Store Count],MATCH(Sales[[#This Row],[RegionStoretype]],RegionStoreCount[Region/Type],0))</f>
        <v>4</v>
      </c>
      <c r="M1485" s="4">
        <f>AND(Sales[[#This Row],[date]]&lt;=TY_YTDMax,Sales[[#This Row],[date]]&gt;=TY_YTDMin)*Sales[[#This Row],[sales]]</f>
        <v>0</v>
      </c>
      <c r="N1485" s="4">
        <f>AND(Sales[[#This Row],[date]]&lt;=LY_YTDMax,Sales[[#This Row],[date]]&gt;=LY_YTDMin)*Sales[[#This Row],[sales]]</f>
        <v>20007.98</v>
      </c>
      <c r="O1485" s="4">
        <f>AND(Sales[[#This Row],[date]]&gt;=YoY_Min,Sales[[#This Row],[date]]&lt;=TY_YTDMax)*(Sales[[#This Row],[sales]]/Sales[[#This Row],[sqft]])</f>
        <v>0</v>
      </c>
      <c r="P1485" s="4">
        <f>SUMIF(Sales[RegionStoretype],Sales[[#This Row],[RegionStoretype]],Sales[YoY_SSF])/Sales[[#This Row],[Region_TypeCount]]</f>
        <v>58.312187288105562</v>
      </c>
    </row>
    <row r="1486" spans="1:16" x14ac:dyDescent="0.25">
      <c r="A1486" s="1">
        <v>42804</v>
      </c>
      <c r="B1486">
        <v>22</v>
      </c>
      <c r="C1486">
        <v>15</v>
      </c>
      <c r="D1486">
        <v>37140.668400000002</v>
      </c>
      <c r="E1486">
        <f>INDEX(Stores[region],MATCH(Sales[[#This Row],[store_no]],Stores[store_no],0))</f>
        <v>3</v>
      </c>
      <c r="F1486" t="str">
        <f>INDEX(Stores[storetype],MATCH(Sales[[#This Row],[store_no]],Stores[store_no],0))</f>
        <v>B</v>
      </c>
      <c r="G1486" t="str">
        <f>INDEX(Stores[location_city],MATCH(Sales[[#This Row],[store_no]],Stores[store_no],0))</f>
        <v>Sioux Falls</v>
      </c>
      <c r="H1486" t="str">
        <f>INDEX(Stores[location_state],MATCH(Sales[[#This Row],[store_no]],Stores[store_no],0))</f>
        <v>South Dakota</v>
      </c>
      <c r="I1486">
        <f>INDEX(Stores[sqft],MATCH(Sales[[#This Row],[store_no]],Stores[store_no],0))</f>
        <v>57800</v>
      </c>
      <c r="J1486" s="4" t="str">
        <f>INDEX(Departments[dept_name],MATCH(Sales[[#This Row],[dept_no]],Departments[dept_no],0))</f>
        <v>Music</v>
      </c>
      <c r="K1486" s="4" t="str">
        <f>CONCATENATE(Sales[[#This Row],[region]],Sales[[#This Row],[storetype]])</f>
        <v>3B</v>
      </c>
      <c r="L1486" s="4">
        <f>INDEX(RegionStoreCount[Store Count],MATCH(Sales[[#This Row],[RegionStoretype]],RegionStoreCount[Region/Type],0))</f>
        <v>4</v>
      </c>
      <c r="M1486" s="4">
        <f>AND(Sales[[#This Row],[date]]&lt;=TY_YTDMax,Sales[[#This Row],[date]]&gt;=TY_YTDMin)*Sales[[#This Row],[sales]]</f>
        <v>0</v>
      </c>
      <c r="N1486" s="4">
        <f>AND(Sales[[#This Row],[date]]&lt;=LY_YTDMax,Sales[[#This Row],[date]]&gt;=LY_YTDMin)*Sales[[#This Row],[sales]]</f>
        <v>37140.668400000002</v>
      </c>
      <c r="O1486" s="4">
        <f>AND(Sales[[#This Row],[date]]&gt;=YoY_Min,Sales[[#This Row],[date]]&lt;=TY_YTDMax)*(Sales[[#This Row],[sales]]/Sales[[#This Row],[sqft]])</f>
        <v>0</v>
      </c>
      <c r="P1486" s="4">
        <f>SUMIF(Sales[RegionStoretype],Sales[[#This Row],[RegionStoretype]],Sales[YoY_SSF])/Sales[[#This Row],[Region_TypeCount]]</f>
        <v>58.312187288105562</v>
      </c>
    </row>
    <row r="1487" spans="1:16" x14ac:dyDescent="0.25">
      <c r="A1487" s="1">
        <v>42804</v>
      </c>
      <c r="B1487">
        <v>23</v>
      </c>
      <c r="C1487">
        <v>2</v>
      </c>
      <c r="D1487">
        <v>28087.038200000003</v>
      </c>
      <c r="E1487">
        <f>INDEX(Stores[region],MATCH(Sales[[#This Row],[store_no]],Stores[store_no],0))</f>
        <v>3</v>
      </c>
      <c r="F1487" t="str">
        <f>INDEX(Stores[storetype],MATCH(Sales[[#This Row],[store_no]],Stores[store_no],0))</f>
        <v>B</v>
      </c>
      <c r="G1487" t="str">
        <f>INDEX(Stores[location_city],MATCH(Sales[[#This Row],[store_no]],Stores[store_no],0))</f>
        <v>Cedar Rapids</v>
      </c>
      <c r="H1487" t="str">
        <f>INDEX(Stores[location_state],MATCH(Sales[[#This Row],[store_no]],Stores[store_no],0))</f>
        <v>Iowa</v>
      </c>
      <c r="I1487">
        <f>INDEX(Stores[sqft],MATCH(Sales[[#This Row],[store_no]],Stores[store_no],0))</f>
        <v>123700</v>
      </c>
      <c r="J1487" s="4" t="str">
        <f>INDEX(Departments[dept_name],MATCH(Sales[[#This Row],[dept_no]],Departments[dept_no],0))</f>
        <v>Baby</v>
      </c>
      <c r="K1487" s="4" t="str">
        <f>CONCATENATE(Sales[[#This Row],[region]],Sales[[#This Row],[storetype]])</f>
        <v>3B</v>
      </c>
      <c r="L1487" s="4">
        <f>INDEX(RegionStoreCount[Store Count],MATCH(Sales[[#This Row],[RegionStoretype]],RegionStoreCount[Region/Type],0))</f>
        <v>4</v>
      </c>
      <c r="M1487" s="4">
        <f>AND(Sales[[#This Row],[date]]&lt;=TY_YTDMax,Sales[[#This Row],[date]]&gt;=TY_YTDMin)*Sales[[#This Row],[sales]]</f>
        <v>0</v>
      </c>
      <c r="N1487" s="4">
        <f>AND(Sales[[#This Row],[date]]&lt;=LY_YTDMax,Sales[[#This Row],[date]]&gt;=LY_YTDMin)*Sales[[#This Row],[sales]]</f>
        <v>28087.038200000003</v>
      </c>
      <c r="O1487" s="4">
        <f>AND(Sales[[#This Row],[date]]&gt;=YoY_Min,Sales[[#This Row],[date]]&lt;=TY_YTDMax)*(Sales[[#This Row],[sales]]/Sales[[#This Row],[sqft]])</f>
        <v>0</v>
      </c>
      <c r="P1487" s="4">
        <f>SUMIF(Sales[RegionStoretype],Sales[[#This Row],[RegionStoretype]],Sales[YoY_SSF])/Sales[[#This Row],[Region_TypeCount]]</f>
        <v>58.312187288105562</v>
      </c>
    </row>
    <row r="1488" spans="1:16" x14ac:dyDescent="0.25">
      <c r="A1488" s="1">
        <v>42804</v>
      </c>
      <c r="B1488">
        <v>23</v>
      </c>
      <c r="C1488">
        <v>8</v>
      </c>
      <c r="D1488">
        <v>49403.854000000007</v>
      </c>
      <c r="E1488">
        <f>INDEX(Stores[region],MATCH(Sales[[#This Row],[store_no]],Stores[store_no],0))</f>
        <v>3</v>
      </c>
      <c r="F1488" t="str">
        <f>INDEX(Stores[storetype],MATCH(Sales[[#This Row],[store_no]],Stores[store_no],0))</f>
        <v>B</v>
      </c>
      <c r="G1488" t="str">
        <f>INDEX(Stores[location_city],MATCH(Sales[[#This Row],[store_no]],Stores[store_no],0))</f>
        <v>Cedar Rapids</v>
      </c>
      <c r="H1488" t="str">
        <f>INDEX(Stores[location_state],MATCH(Sales[[#This Row],[store_no]],Stores[store_no],0))</f>
        <v>Iowa</v>
      </c>
      <c r="I1488">
        <f>INDEX(Stores[sqft],MATCH(Sales[[#This Row],[store_no]],Stores[store_no],0))</f>
        <v>123700</v>
      </c>
      <c r="J1488" s="4" t="str">
        <f>INDEX(Departments[dept_name],MATCH(Sales[[#This Row],[dept_no]],Departments[dept_no],0))</f>
        <v>Games</v>
      </c>
      <c r="K1488" s="4" t="str">
        <f>CONCATENATE(Sales[[#This Row],[region]],Sales[[#This Row],[storetype]])</f>
        <v>3B</v>
      </c>
      <c r="L1488" s="4">
        <f>INDEX(RegionStoreCount[Store Count],MATCH(Sales[[#This Row],[RegionStoretype]],RegionStoreCount[Region/Type],0))</f>
        <v>4</v>
      </c>
      <c r="M1488" s="4">
        <f>AND(Sales[[#This Row],[date]]&lt;=TY_YTDMax,Sales[[#This Row],[date]]&gt;=TY_YTDMin)*Sales[[#This Row],[sales]]</f>
        <v>0</v>
      </c>
      <c r="N1488" s="4">
        <f>AND(Sales[[#This Row],[date]]&lt;=LY_YTDMax,Sales[[#This Row],[date]]&gt;=LY_YTDMin)*Sales[[#This Row],[sales]]</f>
        <v>49403.854000000007</v>
      </c>
      <c r="O1488" s="4">
        <f>AND(Sales[[#This Row],[date]]&gt;=YoY_Min,Sales[[#This Row],[date]]&lt;=TY_YTDMax)*(Sales[[#This Row],[sales]]/Sales[[#This Row],[sqft]])</f>
        <v>0</v>
      </c>
      <c r="P1488" s="4">
        <f>SUMIF(Sales[RegionStoretype],Sales[[#This Row],[RegionStoretype]],Sales[YoY_SSF])/Sales[[#This Row],[Region_TypeCount]]</f>
        <v>58.312187288105562</v>
      </c>
    </row>
    <row r="1489" spans="1:16" x14ac:dyDescent="0.25">
      <c r="A1489" s="1">
        <v>42804</v>
      </c>
      <c r="B1489">
        <v>23</v>
      </c>
      <c r="C1489">
        <v>15</v>
      </c>
      <c r="D1489">
        <v>59480.302300000003</v>
      </c>
      <c r="E1489">
        <f>INDEX(Stores[region],MATCH(Sales[[#This Row],[store_no]],Stores[store_no],0))</f>
        <v>3</v>
      </c>
      <c r="F1489" t="str">
        <f>INDEX(Stores[storetype],MATCH(Sales[[#This Row],[store_no]],Stores[store_no],0))</f>
        <v>B</v>
      </c>
      <c r="G1489" t="str">
        <f>INDEX(Stores[location_city],MATCH(Sales[[#This Row],[store_no]],Stores[store_no],0))</f>
        <v>Cedar Rapids</v>
      </c>
      <c r="H1489" t="str">
        <f>INDEX(Stores[location_state],MATCH(Sales[[#This Row],[store_no]],Stores[store_no],0))</f>
        <v>Iowa</v>
      </c>
      <c r="I1489">
        <f>INDEX(Stores[sqft],MATCH(Sales[[#This Row],[store_no]],Stores[store_no],0))</f>
        <v>123700</v>
      </c>
      <c r="J1489" s="4" t="str">
        <f>INDEX(Departments[dept_name],MATCH(Sales[[#This Row],[dept_no]],Departments[dept_no],0))</f>
        <v>Music</v>
      </c>
      <c r="K1489" s="4" t="str">
        <f>CONCATENATE(Sales[[#This Row],[region]],Sales[[#This Row],[storetype]])</f>
        <v>3B</v>
      </c>
      <c r="L1489" s="4">
        <f>INDEX(RegionStoreCount[Store Count],MATCH(Sales[[#This Row],[RegionStoretype]],RegionStoreCount[Region/Type],0))</f>
        <v>4</v>
      </c>
      <c r="M1489" s="4">
        <f>AND(Sales[[#This Row],[date]]&lt;=TY_YTDMax,Sales[[#This Row],[date]]&gt;=TY_YTDMin)*Sales[[#This Row],[sales]]</f>
        <v>0</v>
      </c>
      <c r="N1489" s="4">
        <f>AND(Sales[[#This Row],[date]]&lt;=LY_YTDMax,Sales[[#This Row],[date]]&gt;=LY_YTDMin)*Sales[[#This Row],[sales]]</f>
        <v>59480.302300000003</v>
      </c>
      <c r="O1489" s="4">
        <f>AND(Sales[[#This Row],[date]]&gt;=YoY_Min,Sales[[#This Row],[date]]&lt;=TY_YTDMax)*(Sales[[#This Row],[sales]]/Sales[[#This Row],[sqft]])</f>
        <v>0</v>
      </c>
      <c r="P1489" s="4">
        <f>SUMIF(Sales[RegionStoretype],Sales[[#This Row],[RegionStoretype]],Sales[YoY_SSF])/Sales[[#This Row],[Region_TypeCount]]</f>
        <v>58.312187288105562</v>
      </c>
    </row>
    <row r="1490" spans="1:16" x14ac:dyDescent="0.25">
      <c r="A1490" s="1">
        <v>42804</v>
      </c>
      <c r="B1490">
        <v>23</v>
      </c>
      <c r="C1490">
        <v>19</v>
      </c>
      <c r="D1490">
        <v>11732.760900000001</v>
      </c>
      <c r="E1490">
        <f>INDEX(Stores[region],MATCH(Sales[[#This Row],[store_no]],Stores[store_no],0))</f>
        <v>3</v>
      </c>
      <c r="F1490" t="str">
        <f>INDEX(Stores[storetype],MATCH(Sales[[#This Row],[store_no]],Stores[store_no],0))</f>
        <v>B</v>
      </c>
      <c r="G1490" t="str">
        <f>INDEX(Stores[location_city],MATCH(Sales[[#This Row],[store_no]],Stores[store_no],0))</f>
        <v>Cedar Rapids</v>
      </c>
      <c r="H1490" t="str">
        <f>INDEX(Stores[location_state],MATCH(Sales[[#This Row],[store_no]],Stores[store_no],0))</f>
        <v>Iowa</v>
      </c>
      <c r="I1490">
        <f>INDEX(Stores[sqft],MATCH(Sales[[#This Row],[store_no]],Stores[store_no],0))</f>
        <v>123700</v>
      </c>
      <c r="J1490" s="4" t="str">
        <f>INDEX(Departments[dept_name],MATCH(Sales[[#This Row],[dept_no]],Departments[dept_no],0))</f>
        <v>Tools</v>
      </c>
      <c r="K1490" s="4" t="str">
        <f>CONCATENATE(Sales[[#This Row],[region]],Sales[[#This Row],[storetype]])</f>
        <v>3B</v>
      </c>
      <c r="L1490" s="4">
        <f>INDEX(RegionStoreCount[Store Count],MATCH(Sales[[#This Row],[RegionStoretype]],RegionStoreCount[Region/Type],0))</f>
        <v>4</v>
      </c>
      <c r="M1490" s="4">
        <f>AND(Sales[[#This Row],[date]]&lt;=TY_YTDMax,Sales[[#This Row],[date]]&gt;=TY_YTDMin)*Sales[[#This Row],[sales]]</f>
        <v>0</v>
      </c>
      <c r="N1490" s="4">
        <f>AND(Sales[[#This Row],[date]]&lt;=LY_YTDMax,Sales[[#This Row],[date]]&gt;=LY_YTDMin)*Sales[[#This Row],[sales]]</f>
        <v>11732.760900000001</v>
      </c>
      <c r="O1490" s="4">
        <f>AND(Sales[[#This Row],[date]]&gt;=YoY_Min,Sales[[#This Row],[date]]&lt;=TY_YTDMax)*(Sales[[#This Row],[sales]]/Sales[[#This Row],[sqft]])</f>
        <v>0</v>
      </c>
      <c r="P1490" s="4">
        <f>SUMIF(Sales[RegionStoretype],Sales[[#This Row],[RegionStoretype]],Sales[YoY_SSF])/Sales[[#This Row],[Region_TypeCount]]</f>
        <v>58.312187288105562</v>
      </c>
    </row>
    <row r="1491" spans="1:16" x14ac:dyDescent="0.25">
      <c r="A1491" s="1">
        <v>42804</v>
      </c>
      <c r="B1491">
        <v>23</v>
      </c>
      <c r="C1491">
        <v>20</v>
      </c>
      <c r="D1491">
        <v>78910.175300000003</v>
      </c>
      <c r="E1491">
        <f>INDEX(Stores[region],MATCH(Sales[[#This Row],[store_no]],Stores[store_no],0))</f>
        <v>3</v>
      </c>
      <c r="F1491" t="str">
        <f>INDEX(Stores[storetype],MATCH(Sales[[#This Row],[store_no]],Stores[store_no],0))</f>
        <v>B</v>
      </c>
      <c r="G1491" t="str">
        <f>INDEX(Stores[location_city],MATCH(Sales[[#This Row],[store_no]],Stores[store_no],0))</f>
        <v>Cedar Rapids</v>
      </c>
      <c r="H1491" t="str">
        <f>INDEX(Stores[location_state],MATCH(Sales[[#This Row],[store_no]],Stores[store_no],0))</f>
        <v>Iowa</v>
      </c>
      <c r="I1491">
        <f>INDEX(Stores[sqft],MATCH(Sales[[#This Row],[store_no]],Stores[store_no],0))</f>
        <v>123700</v>
      </c>
      <c r="J1491" s="4" t="str">
        <f>INDEX(Departments[dept_name],MATCH(Sales[[#This Row],[dept_no]],Departments[dept_no],0))</f>
        <v>Toys</v>
      </c>
      <c r="K1491" s="4" t="str">
        <f>CONCATENATE(Sales[[#This Row],[region]],Sales[[#This Row],[storetype]])</f>
        <v>3B</v>
      </c>
      <c r="L1491" s="4">
        <f>INDEX(RegionStoreCount[Store Count],MATCH(Sales[[#This Row],[RegionStoretype]],RegionStoreCount[Region/Type],0))</f>
        <v>4</v>
      </c>
      <c r="M1491" s="4">
        <f>AND(Sales[[#This Row],[date]]&lt;=TY_YTDMax,Sales[[#This Row],[date]]&gt;=TY_YTDMin)*Sales[[#This Row],[sales]]</f>
        <v>0</v>
      </c>
      <c r="N1491" s="4">
        <f>AND(Sales[[#This Row],[date]]&lt;=LY_YTDMax,Sales[[#This Row],[date]]&gt;=LY_YTDMin)*Sales[[#This Row],[sales]]</f>
        <v>78910.175300000003</v>
      </c>
      <c r="O1491" s="4">
        <f>AND(Sales[[#This Row],[date]]&gt;=YoY_Min,Sales[[#This Row],[date]]&lt;=TY_YTDMax)*(Sales[[#This Row],[sales]]/Sales[[#This Row],[sqft]])</f>
        <v>0</v>
      </c>
      <c r="P1491" s="4">
        <f>SUMIF(Sales[RegionStoretype],Sales[[#This Row],[RegionStoretype]],Sales[YoY_SSF])/Sales[[#This Row],[Region_TypeCount]]</f>
        <v>58.312187288105562</v>
      </c>
    </row>
    <row r="1492" spans="1:16" x14ac:dyDescent="0.25">
      <c r="A1492" s="1">
        <v>42804</v>
      </c>
      <c r="B1492">
        <v>24</v>
      </c>
      <c r="C1492">
        <v>5</v>
      </c>
      <c r="D1492">
        <v>159534.03509999998</v>
      </c>
      <c r="E1492">
        <f>INDEX(Stores[region],MATCH(Sales[[#This Row],[store_no]],Stores[store_no],0))</f>
        <v>2</v>
      </c>
      <c r="F1492" t="str">
        <f>INDEX(Stores[storetype],MATCH(Sales[[#This Row],[store_no]],Stores[store_no],0))</f>
        <v>A</v>
      </c>
      <c r="G1492" t="str">
        <f>INDEX(Stores[location_city],MATCH(Sales[[#This Row],[store_no]],Stores[store_no],0))</f>
        <v>Winnetka</v>
      </c>
      <c r="H1492" t="str">
        <f>INDEX(Stores[location_state],MATCH(Sales[[#This Row],[store_no]],Stores[store_no],0))</f>
        <v>Illinois</v>
      </c>
      <c r="I1492">
        <f>INDEX(Stores[sqft],MATCH(Sales[[#This Row],[store_no]],Stores[store_no],0))</f>
        <v>207800</v>
      </c>
      <c r="J1492" s="4" t="str">
        <f>INDEX(Departments[dept_name],MATCH(Sales[[#This Row],[dept_no]],Departments[dept_no],0))</f>
        <v>Clothing</v>
      </c>
      <c r="K1492" s="4" t="str">
        <f>CONCATENATE(Sales[[#This Row],[region]],Sales[[#This Row],[storetype]])</f>
        <v>2A</v>
      </c>
      <c r="L1492" s="4">
        <f>INDEX(RegionStoreCount[Store Count],MATCH(Sales[[#This Row],[RegionStoretype]],RegionStoreCount[Region/Type],0))</f>
        <v>5</v>
      </c>
      <c r="M1492" s="4">
        <f>AND(Sales[[#This Row],[date]]&lt;=TY_YTDMax,Sales[[#This Row],[date]]&gt;=TY_YTDMin)*Sales[[#This Row],[sales]]</f>
        <v>0</v>
      </c>
      <c r="N1492" s="4">
        <f>AND(Sales[[#This Row],[date]]&lt;=LY_YTDMax,Sales[[#This Row],[date]]&gt;=LY_YTDMin)*Sales[[#This Row],[sales]]</f>
        <v>159534.03509999998</v>
      </c>
      <c r="O1492" s="4">
        <f>AND(Sales[[#This Row],[date]]&gt;=YoY_Min,Sales[[#This Row],[date]]&lt;=TY_YTDMax)*(Sales[[#This Row],[sales]]/Sales[[#This Row],[sqft]])</f>
        <v>0</v>
      </c>
      <c r="P1492" s="4">
        <f>SUMIF(Sales[RegionStoretype],Sales[[#This Row],[RegionStoretype]],Sales[YoY_SSF])/Sales[[#This Row],[Region_TypeCount]]</f>
        <v>60.052789354368521</v>
      </c>
    </row>
    <row r="1493" spans="1:16" x14ac:dyDescent="0.25">
      <c r="A1493" s="1">
        <v>42804</v>
      </c>
      <c r="B1493">
        <v>24</v>
      </c>
      <c r="C1493">
        <v>7</v>
      </c>
      <c r="D1493">
        <v>33164.405200000001</v>
      </c>
      <c r="E1493">
        <f>INDEX(Stores[region],MATCH(Sales[[#This Row],[store_no]],Stores[store_no],0))</f>
        <v>2</v>
      </c>
      <c r="F1493" t="str">
        <f>INDEX(Stores[storetype],MATCH(Sales[[#This Row],[store_no]],Stores[store_no],0))</f>
        <v>A</v>
      </c>
      <c r="G1493" t="str">
        <f>INDEX(Stores[location_city],MATCH(Sales[[#This Row],[store_no]],Stores[store_no],0))</f>
        <v>Winnetka</v>
      </c>
      <c r="H1493" t="str">
        <f>INDEX(Stores[location_state],MATCH(Sales[[#This Row],[store_no]],Stores[store_no],0))</f>
        <v>Illinois</v>
      </c>
      <c r="I1493">
        <f>INDEX(Stores[sqft],MATCH(Sales[[#This Row],[store_no]],Stores[store_no],0))</f>
        <v>207800</v>
      </c>
      <c r="J1493" s="4" t="str">
        <f>INDEX(Departments[dept_name],MATCH(Sales[[#This Row],[dept_no]],Departments[dept_no],0))</f>
        <v>Electronics</v>
      </c>
      <c r="K1493" s="4" t="str">
        <f>CONCATENATE(Sales[[#This Row],[region]],Sales[[#This Row],[storetype]])</f>
        <v>2A</v>
      </c>
      <c r="L1493" s="4">
        <f>INDEX(RegionStoreCount[Store Count],MATCH(Sales[[#This Row],[RegionStoretype]],RegionStoreCount[Region/Type],0))</f>
        <v>5</v>
      </c>
      <c r="M1493" s="4">
        <f>AND(Sales[[#This Row],[date]]&lt;=TY_YTDMax,Sales[[#This Row],[date]]&gt;=TY_YTDMin)*Sales[[#This Row],[sales]]</f>
        <v>0</v>
      </c>
      <c r="N1493" s="4">
        <f>AND(Sales[[#This Row],[date]]&lt;=LY_YTDMax,Sales[[#This Row],[date]]&gt;=LY_YTDMin)*Sales[[#This Row],[sales]]</f>
        <v>33164.405200000001</v>
      </c>
      <c r="O1493" s="4">
        <f>AND(Sales[[#This Row],[date]]&gt;=YoY_Min,Sales[[#This Row],[date]]&lt;=TY_YTDMax)*(Sales[[#This Row],[sales]]/Sales[[#This Row],[sqft]])</f>
        <v>0</v>
      </c>
      <c r="P1493" s="4">
        <f>SUMIF(Sales[RegionStoretype],Sales[[#This Row],[RegionStoretype]],Sales[YoY_SSF])/Sales[[#This Row],[Region_TypeCount]]</f>
        <v>60.052789354368521</v>
      </c>
    </row>
    <row r="1494" spans="1:16" x14ac:dyDescent="0.25">
      <c r="A1494" s="1">
        <v>42804</v>
      </c>
      <c r="B1494">
        <v>25</v>
      </c>
      <c r="C1494">
        <v>5</v>
      </c>
      <c r="D1494">
        <v>48419.2618</v>
      </c>
      <c r="E1494">
        <f>INDEX(Stores[region],MATCH(Sales[[#This Row],[store_no]],Stores[store_no],0))</f>
        <v>3</v>
      </c>
      <c r="F1494" t="str">
        <f>INDEX(Stores[storetype],MATCH(Sales[[#This Row],[store_no]],Stores[store_no],0))</f>
        <v>B</v>
      </c>
      <c r="G1494" t="str">
        <f>INDEX(Stores[location_city],MATCH(Sales[[#This Row],[store_no]],Stores[store_no],0))</f>
        <v>Kansas City</v>
      </c>
      <c r="H1494" t="str">
        <f>INDEX(Stores[location_state],MATCH(Sales[[#This Row],[store_no]],Stores[store_no],0))</f>
        <v>Missouri</v>
      </c>
      <c r="I1494">
        <f>INDEX(Stores[sqft],MATCH(Sales[[#This Row],[store_no]],Stores[store_no],0))</f>
        <v>92300</v>
      </c>
      <c r="J1494" s="4" t="str">
        <f>INDEX(Departments[dept_name],MATCH(Sales[[#This Row],[dept_no]],Departments[dept_no],0))</f>
        <v>Clothing</v>
      </c>
      <c r="K1494" s="4" t="str">
        <f>CONCATENATE(Sales[[#This Row],[region]],Sales[[#This Row],[storetype]])</f>
        <v>3B</v>
      </c>
      <c r="L1494" s="4">
        <f>INDEX(RegionStoreCount[Store Count],MATCH(Sales[[#This Row],[RegionStoretype]],RegionStoreCount[Region/Type],0))</f>
        <v>4</v>
      </c>
      <c r="M1494" s="4">
        <f>AND(Sales[[#This Row],[date]]&lt;=TY_YTDMax,Sales[[#This Row],[date]]&gt;=TY_YTDMin)*Sales[[#This Row],[sales]]</f>
        <v>0</v>
      </c>
      <c r="N1494" s="4">
        <f>AND(Sales[[#This Row],[date]]&lt;=LY_YTDMax,Sales[[#This Row],[date]]&gt;=LY_YTDMin)*Sales[[#This Row],[sales]]</f>
        <v>48419.2618</v>
      </c>
      <c r="O1494" s="4">
        <f>AND(Sales[[#This Row],[date]]&gt;=YoY_Min,Sales[[#This Row],[date]]&lt;=TY_YTDMax)*(Sales[[#This Row],[sales]]/Sales[[#This Row],[sqft]])</f>
        <v>0</v>
      </c>
      <c r="P1494" s="4">
        <f>SUMIF(Sales[RegionStoretype],Sales[[#This Row],[RegionStoretype]],Sales[YoY_SSF])/Sales[[#This Row],[Region_TypeCount]]</f>
        <v>58.312187288105562</v>
      </c>
    </row>
    <row r="1495" spans="1:16" x14ac:dyDescent="0.25">
      <c r="A1495" s="1">
        <v>42804</v>
      </c>
      <c r="B1495">
        <v>25</v>
      </c>
      <c r="C1495">
        <v>8</v>
      </c>
      <c r="D1495">
        <v>10285.527</v>
      </c>
      <c r="E1495">
        <f>INDEX(Stores[region],MATCH(Sales[[#This Row],[store_no]],Stores[store_no],0))</f>
        <v>3</v>
      </c>
      <c r="F1495" t="str">
        <f>INDEX(Stores[storetype],MATCH(Sales[[#This Row],[store_no]],Stores[store_no],0))</f>
        <v>B</v>
      </c>
      <c r="G1495" t="str">
        <f>INDEX(Stores[location_city],MATCH(Sales[[#This Row],[store_no]],Stores[store_no],0))</f>
        <v>Kansas City</v>
      </c>
      <c r="H1495" t="str">
        <f>INDEX(Stores[location_state],MATCH(Sales[[#This Row],[store_no]],Stores[store_no],0))</f>
        <v>Missouri</v>
      </c>
      <c r="I1495">
        <f>INDEX(Stores[sqft],MATCH(Sales[[#This Row],[store_no]],Stores[store_no],0))</f>
        <v>92300</v>
      </c>
      <c r="J1495" s="4" t="str">
        <f>INDEX(Departments[dept_name],MATCH(Sales[[#This Row],[dept_no]],Departments[dept_no],0))</f>
        <v>Games</v>
      </c>
      <c r="K1495" s="4" t="str">
        <f>CONCATENATE(Sales[[#This Row],[region]],Sales[[#This Row],[storetype]])</f>
        <v>3B</v>
      </c>
      <c r="L1495" s="4">
        <f>INDEX(RegionStoreCount[Store Count],MATCH(Sales[[#This Row],[RegionStoretype]],RegionStoreCount[Region/Type],0))</f>
        <v>4</v>
      </c>
      <c r="M1495" s="4">
        <f>AND(Sales[[#This Row],[date]]&lt;=TY_YTDMax,Sales[[#This Row],[date]]&gt;=TY_YTDMin)*Sales[[#This Row],[sales]]</f>
        <v>0</v>
      </c>
      <c r="N1495" s="4">
        <f>AND(Sales[[#This Row],[date]]&lt;=LY_YTDMax,Sales[[#This Row],[date]]&gt;=LY_YTDMin)*Sales[[#This Row],[sales]]</f>
        <v>10285.527</v>
      </c>
      <c r="O1495" s="4">
        <f>AND(Sales[[#This Row],[date]]&gt;=YoY_Min,Sales[[#This Row],[date]]&lt;=TY_YTDMax)*(Sales[[#This Row],[sales]]/Sales[[#This Row],[sqft]])</f>
        <v>0</v>
      </c>
      <c r="P1495" s="4">
        <f>SUMIF(Sales[RegionStoretype],Sales[[#This Row],[RegionStoretype]],Sales[YoY_SSF])/Sales[[#This Row],[Region_TypeCount]]</f>
        <v>58.312187288105562</v>
      </c>
    </row>
    <row r="1496" spans="1:16" x14ac:dyDescent="0.25">
      <c r="A1496" s="1">
        <v>42804</v>
      </c>
      <c r="B1496">
        <v>25</v>
      </c>
      <c r="C1496">
        <v>14</v>
      </c>
      <c r="D1496">
        <v>51655.860199999996</v>
      </c>
      <c r="E1496">
        <f>INDEX(Stores[region],MATCH(Sales[[#This Row],[store_no]],Stores[store_no],0))</f>
        <v>3</v>
      </c>
      <c r="F1496" t="str">
        <f>INDEX(Stores[storetype],MATCH(Sales[[#This Row],[store_no]],Stores[store_no],0))</f>
        <v>B</v>
      </c>
      <c r="G1496" t="str">
        <f>INDEX(Stores[location_city],MATCH(Sales[[#This Row],[store_no]],Stores[store_no],0))</f>
        <v>Kansas City</v>
      </c>
      <c r="H1496" t="str">
        <f>INDEX(Stores[location_state],MATCH(Sales[[#This Row],[store_no]],Stores[store_no],0))</f>
        <v>Missouri</v>
      </c>
      <c r="I1496">
        <f>INDEX(Stores[sqft],MATCH(Sales[[#This Row],[store_no]],Stores[store_no],0))</f>
        <v>92300</v>
      </c>
      <c r="J1496" s="4" t="str">
        <f>INDEX(Departments[dept_name],MATCH(Sales[[#This Row],[dept_no]],Departments[dept_no],0))</f>
        <v>Movies</v>
      </c>
      <c r="K1496" s="4" t="str">
        <f>CONCATENATE(Sales[[#This Row],[region]],Sales[[#This Row],[storetype]])</f>
        <v>3B</v>
      </c>
      <c r="L1496" s="4">
        <f>INDEX(RegionStoreCount[Store Count],MATCH(Sales[[#This Row],[RegionStoretype]],RegionStoreCount[Region/Type],0))</f>
        <v>4</v>
      </c>
      <c r="M1496" s="4">
        <f>AND(Sales[[#This Row],[date]]&lt;=TY_YTDMax,Sales[[#This Row],[date]]&gt;=TY_YTDMin)*Sales[[#This Row],[sales]]</f>
        <v>0</v>
      </c>
      <c r="N1496" s="4">
        <f>AND(Sales[[#This Row],[date]]&lt;=LY_YTDMax,Sales[[#This Row],[date]]&gt;=LY_YTDMin)*Sales[[#This Row],[sales]]</f>
        <v>51655.860199999996</v>
      </c>
      <c r="O1496" s="4">
        <f>AND(Sales[[#This Row],[date]]&gt;=YoY_Min,Sales[[#This Row],[date]]&lt;=TY_YTDMax)*(Sales[[#This Row],[sales]]/Sales[[#This Row],[sqft]])</f>
        <v>0</v>
      </c>
      <c r="P1496" s="4">
        <f>SUMIF(Sales[RegionStoretype],Sales[[#This Row],[RegionStoretype]],Sales[YoY_SSF])/Sales[[#This Row],[Region_TypeCount]]</f>
        <v>58.312187288105562</v>
      </c>
    </row>
    <row r="1497" spans="1:16" x14ac:dyDescent="0.25">
      <c r="A1497" s="1">
        <v>42804</v>
      </c>
      <c r="B1497">
        <v>26</v>
      </c>
      <c r="C1497">
        <v>13</v>
      </c>
      <c r="D1497">
        <v>8096.7608999999993</v>
      </c>
      <c r="E1497">
        <f>INDEX(Stores[region],MATCH(Sales[[#This Row],[store_no]],Stores[store_no],0))</f>
        <v>2</v>
      </c>
      <c r="F1497" t="str">
        <f>INDEX(Stores[storetype],MATCH(Sales[[#This Row],[store_no]],Stores[store_no],0))</f>
        <v>A</v>
      </c>
      <c r="G1497" t="str">
        <f>INDEX(Stores[location_city],MATCH(Sales[[#This Row],[store_no]],Stores[store_no],0))</f>
        <v>Carmel</v>
      </c>
      <c r="H1497" t="str">
        <f>INDEX(Stores[location_state],MATCH(Sales[[#This Row],[store_no]],Stores[store_no],0))</f>
        <v>Indiana</v>
      </c>
      <c r="I1497">
        <f>INDEX(Stores[sqft],MATCH(Sales[[#This Row],[store_no]],Stores[store_no],0))</f>
        <v>198500</v>
      </c>
      <c r="J1497" s="4" t="str">
        <f>INDEX(Departments[dept_name],MATCH(Sales[[#This Row],[dept_no]],Departments[dept_no],0))</f>
        <v>Kids</v>
      </c>
      <c r="K1497" s="4" t="str">
        <f>CONCATENATE(Sales[[#This Row],[region]],Sales[[#This Row],[storetype]])</f>
        <v>2A</v>
      </c>
      <c r="L1497" s="4">
        <f>INDEX(RegionStoreCount[Store Count],MATCH(Sales[[#This Row],[RegionStoretype]],RegionStoreCount[Region/Type],0))</f>
        <v>5</v>
      </c>
      <c r="M1497" s="4">
        <f>AND(Sales[[#This Row],[date]]&lt;=TY_YTDMax,Sales[[#This Row],[date]]&gt;=TY_YTDMin)*Sales[[#This Row],[sales]]</f>
        <v>0</v>
      </c>
      <c r="N1497" s="4">
        <f>AND(Sales[[#This Row],[date]]&lt;=LY_YTDMax,Sales[[#This Row],[date]]&gt;=LY_YTDMin)*Sales[[#This Row],[sales]]</f>
        <v>8096.7608999999993</v>
      </c>
      <c r="O1497" s="4">
        <f>AND(Sales[[#This Row],[date]]&gt;=YoY_Min,Sales[[#This Row],[date]]&lt;=TY_YTDMax)*(Sales[[#This Row],[sales]]/Sales[[#This Row],[sqft]])</f>
        <v>0</v>
      </c>
      <c r="P1497" s="4">
        <f>SUMIF(Sales[RegionStoretype],Sales[[#This Row],[RegionStoretype]],Sales[YoY_SSF])/Sales[[#This Row],[Region_TypeCount]]</f>
        <v>60.052789354368521</v>
      </c>
    </row>
    <row r="1498" spans="1:16" x14ac:dyDescent="0.25">
      <c r="A1498" s="1">
        <v>42804</v>
      </c>
      <c r="B1498">
        <v>27</v>
      </c>
      <c r="C1498">
        <v>15</v>
      </c>
      <c r="D1498">
        <v>63437.388800000001</v>
      </c>
      <c r="E1498">
        <f>INDEX(Stores[region],MATCH(Sales[[#This Row],[store_no]],Stores[store_no],0))</f>
        <v>3</v>
      </c>
      <c r="F1498" t="str">
        <f>INDEX(Stores[storetype],MATCH(Sales[[#This Row],[store_no]],Stores[store_no],0))</f>
        <v>A</v>
      </c>
      <c r="G1498" t="str">
        <f>INDEX(Stores[location_city],MATCH(Sales[[#This Row],[store_no]],Stores[store_no],0))</f>
        <v>Springfield</v>
      </c>
      <c r="H1498" t="str">
        <f>INDEX(Stores[location_state],MATCH(Sales[[#This Row],[store_no]],Stores[store_no],0))</f>
        <v>Missouri</v>
      </c>
      <c r="I1498">
        <f>INDEX(Stores[sqft],MATCH(Sales[[#This Row],[store_no]],Stores[store_no],0))</f>
        <v>158200</v>
      </c>
      <c r="J1498" s="4" t="str">
        <f>INDEX(Departments[dept_name],MATCH(Sales[[#This Row],[dept_no]],Departments[dept_no],0))</f>
        <v>Music</v>
      </c>
      <c r="K1498" s="4" t="str">
        <f>CONCATENATE(Sales[[#This Row],[region]],Sales[[#This Row],[storetype]])</f>
        <v>3A</v>
      </c>
      <c r="L1498" s="4">
        <f>INDEX(RegionStoreCount[Store Count],MATCH(Sales[[#This Row],[RegionStoretype]],RegionStoreCount[Region/Type],0))</f>
        <v>9</v>
      </c>
      <c r="M1498" s="4">
        <f>AND(Sales[[#This Row],[date]]&lt;=TY_YTDMax,Sales[[#This Row],[date]]&gt;=TY_YTDMin)*Sales[[#This Row],[sales]]</f>
        <v>0</v>
      </c>
      <c r="N1498" s="4">
        <f>AND(Sales[[#This Row],[date]]&lt;=LY_YTDMax,Sales[[#This Row],[date]]&gt;=LY_YTDMin)*Sales[[#This Row],[sales]]</f>
        <v>63437.388800000001</v>
      </c>
      <c r="O1498" s="4">
        <f>AND(Sales[[#This Row],[date]]&gt;=YoY_Min,Sales[[#This Row],[date]]&lt;=TY_YTDMax)*(Sales[[#This Row],[sales]]/Sales[[#This Row],[sqft]])</f>
        <v>0</v>
      </c>
      <c r="P1498" s="4">
        <f>SUMIF(Sales[RegionStoretype],Sales[[#This Row],[RegionStoretype]],Sales[YoY_SSF])/Sales[[#This Row],[Region_TypeCount]]</f>
        <v>53.603836561720975</v>
      </c>
    </row>
    <row r="1499" spans="1:16" x14ac:dyDescent="0.25">
      <c r="A1499" s="1">
        <v>42804</v>
      </c>
      <c r="B1499">
        <v>27</v>
      </c>
      <c r="C1499">
        <v>16</v>
      </c>
      <c r="D1499">
        <v>298922.2401</v>
      </c>
      <c r="E1499">
        <f>INDEX(Stores[region],MATCH(Sales[[#This Row],[store_no]],Stores[store_no],0))</f>
        <v>3</v>
      </c>
      <c r="F1499" t="str">
        <f>INDEX(Stores[storetype],MATCH(Sales[[#This Row],[store_no]],Stores[store_no],0))</f>
        <v>A</v>
      </c>
      <c r="G1499" t="str">
        <f>INDEX(Stores[location_city],MATCH(Sales[[#This Row],[store_no]],Stores[store_no],0))</f>
        <v>Springfield</v>
      </c>
      <c r="H1499" t="str">
        <f>INDEX(Stores[location_state],MATCH(Sales[[#This Row],[store_no]],Stores[store_no],0))</f>
        <v>Missouri</v>
      </c>
      <c r="I1499">
        <f>INDEX(Stores[sqft],MATCH(Sales[[#This Row],[store_no]],Stores[store_no],0))</f>
        <v>158200</v>
      </c>
      <c r="J1499" s="4" t="str">
        <f>INDEX(Departments[dept_name],MATCH(Sales[[#This Row],[dept_no]],Departments[dept_no],0))</f>
        <v>Outdoors</v>
      </c>
      <c r="K1499" s="4" t="str">
        <f>CONCATENATE(Sales[[#This Row],[region]],Sales[[#This Row],[storetype]])</f>
        <v>3A</v>
      </c>
      <c r="L1499" s="4">
        <f>INDEX(RegionStoreCount[Store Count],MATCH(Sales[[#This Row],[RegionStoretype]],RegionStoreCount[Region/Type],0))</f>
        <v>9</v>
      </c>
      <c r="M1499" s="4">
        <f>AND(Sales[[#This Row],[date]]&lt;=TY_YTDMax,Sales[[#This Row],[date]]&gt;=TY_YTDMin)*Sales[[#This Row],[sales]]</f>
        <v>0</v>
      </c>
      <c r="N1499" s="4">
        <f>AND(Sales[[#This Row],[date]]&lt;=LY_YTDMax,Sales[[#This Row],[date]]&gt;=LY_YTDMin)*Sales[[#This Row],[sales]]</f>
        <v>298922.2401</v>
      </c>
      <c r="O1499" s="4">
        <f>AND(Sales[[#This Row],[date]]&gt;=YoY_Min,Sales[[#This Row],[date]]&lt;=TY_YTDMax)*(Sales[[#This Row],[sales]]/Sales[[#This Row],[sqft]])</f>
        <v>0</v>
      </c>
      <c r="P1499" s="4">
        <f>SUMIF(Sales[RegionStoretype],Sales[[#This Row],[RegionStoretype]],Sales[YoY_SSF])/Sales[[#This Row],[Region_TypeCount]]</f>
        <v>53.603836561720975</v>
      </c>
    </row>
    <row r="1500" spans="1:16" x14ac:dyDescent="0.25">
      <c r="A1500" s="1">
        <v>42804</v>
      </c>
      <c r="B1500">
        <v>27</v>
      </c>
      <c r="C1500">
        <v>18</v>
      </c>
      <c r="D1500">
        <v>9110.7513999999992</v>
      </c>
      <c r="E1500">
        <f>INDEX(Stores[region],MATCH(Sales[[#This Row],[store_no]],Stores[store_no],0))</f>
        <v>3</v>
      </c>
      <c r="F1500" t="str">
        <f>INDEX(Stores[storetype],MATCH(Sales[[#This Row],[store_no]],Stores[store_no],0))</f>
        <v>A</v>
      </c>
      <c r="G1500" t="str">
        <f>INDEX(Stores[location_city],MATCH(Sales[[#This Row],[store_no]],Stores[store_no],0))</f>
        <v>Springfield</v>
      </c>
      <c r="H1500" t="str">
        <f>INDEX(Stores[location_state],MATCH(Sales[[#This Row],[store_no]],Stores[store_no],0))</f>
        <v>Missouri</v>
      </c>
      <c r="I1500">
        <f>INDEX(Stores[sqft],MATCH(Sales[[#This Row],[store_no]],Stores[store_no],0))</f>
        <v>158200</v>
      </c>
      <c r="J1500" s="4" t="str">
        <f>INDEX(Departments[dept_name],MATCH(Sales[[#This Row],[dept_no]],Departments[dept_no],0))</f>
        <v>Sports</v>
      </c>
      <c r="K1500" s="4" t="str">
        <f>CONCATENATE(Sales[[#This Row],[region]],Sales[[#This Row],[storetype]])</f>
        <v>3A</v>
      </c>
      <c r="L1500" s="4">
        <f>INDEX(RegionStoreCount[Store Count],MATCH(Sales[[#This Row],[RegionStoretype]],RegionStoreCount[Region/Type],0))</f>
        <v>9</v>
      </c>
      <c r="M1500" s="4">
        <f>AND(Sales[[#This Row],[date]]&lt;=TY_YTDMax,Sales[[#This Row],[date]]&gt;=TY_YTDMin)*Sales[[#This Row],[sales]]</f>
        <v>0</v>
      </c>
      <c r="N1500" s="4">
        <f>AND(Sales[[#This Row],[date]]&lt;=LY_YTDMax,Sales[[#This Row],[date]]&gt;=LY_YTDMin)*Sales[[#This Row],[sales]]</f>
        <v>9110.7513999999992</v>
      </c>
      <c r="O1500" s="4">
        <f>AND(Sales[[#This Row],[date]]&gt;=YoY_Min,Sales[[#This Row],[date]]&lt;=TY_YTDMax)*(Sales[[#This Row],[sales]]/Sales[[#This Row],[sqft]])</f>
        <v>0</v>
      </c>
      <c r="P1500" s="4">
        <f>SUMIF(Sales[RegionStoretype],Sales[[#This Row],[RegionStoretype]],Sales[YoY_SSF])/Sales[[#This Row],[Region_TypeCount]]</f>
        <v>53.603836561720975</v>
      </c>
    </row>
    <row r="1501" spans="1:16" x14ac:dyDescent="0.25">
      <c r="A1501" s="1">
        <v>42804</v>
      </c>
      <c r="B1501">
        <v>28</v>
      </c>
      <c r="C1501">
        <v>2</v>
      </c>
      <c r="D1501">
        <v>35760.551399999997</v>
      </c>
      <c r="E1501">
        <f>INDEX(Stores[region],MATCH(Sales[[#This Row],[store_no]],Stores[store_no],0))</f>
        <v>2</v>
      </c>
      <c r="F1501" t="str">
        <f>INDEX(Stores[storetype],MATCH(Sales[[#This Row],[store_no]],Stores[store_no],0))</f>
        <v>A</v>
      </c>
      <c r="G1501" t="str">
        <f>INDEX(Stores[location_city],MATCH(Sales[[#This Row],[store_no]],Stores[store_no],0))</f>
        <v>Milwaukee</v>
      </c>
      <c r="H1501" t="str">
        <f>INDEX(Stores[location_state],MATCH(Sales[[#This Row],[store_no]],Stores[store_no],0))</f>
        <v>Wisconsin</v>
      </c>
      <c r="I1501">
        <f>INDEX(Stores[sqft],MATCH(Sales[[#This Row],[store_no]],Stores[store_no],0))</f>
        <v>203800</v>
      </c>
      <c r="J1501" s="4" t="str">
        <f>INDEX(Departments[dept_name],MATCH(Sales[[#This Row],[dept_no]],Departments[dept_no],0))</f>
        <v>Baby</v>
      </c>
      <c r="K1501" s="4" t="str">
        <f>CONCATENATE(Sales[[#This Row],[region]],Sales[[#This Row],[storetype]])</f>
        <v>2A</v>
      </c>
      <c r="L1501" s="4">
        <f>INDEX(RegionStoreCount[Store Count],MATCH(Sales[[#This Row],[RegionStoretype]],RegionStoreCount[Region/Type],0))</f>
        <v>5</v>
      </c>
      <c r="M1501" s="4">
        <f>AND(Sales[[#This Row],[date]]&lt;=TY_YTDMax,Sales[[#This Row],[date]]&gt;=TY_YTDMin)*Sales[[#This Row],[sales]]</f>
        <v>0</v>
      </c>
      <c r="N1501" s="4">
        <f>AND(Sales[[#This Row],[date]]&lt;=LY_YTDMax,Sales[[#This Row],[date]]&gt;=LY_YTDMin)*Sales[[#This Row],[sales]]</f>
        <v>35760.551399999997</v>
      </c>
      <c r="O1501" s="4">
        <f>AND(Sales[[#This Row],[date]]&gt;=YoY_Min,Sales[[#This Row],[date]]&lt;=TY_YTDMax)*(Sales[[#This Row],[sales]]/Sales[[#This Row],[sqft]])</f>
        <v>0</v>
      </c>
      <c r="P1501" s="4">
        <f>SUMIF(Sales[RegionStoretype],Sales[[#This Row],[RegionStoretype]],Sales[YoY_SSF])/Sales[[#This Row],[Region_TypeCount]]</f>
        <v>60.052789354368521</v>
      </c>
    </row>
    <row r="1502" spans="1:16" x14ac:dyDescent="0.25">
      <c r="A1502" s="1">
        <v>42804</v>
      </c>
      <c r="B1502">
        <v>28</v>
      </c>
      <c r="C1502">
        <v>5</v>
      </c>
      <c r="D1502">
        <v>151804.71459999998</v>
      </c>
      <c r="E1502">
        <f>INDEX(Stores[region],MATCH(Sales[[#This Row],[store_no]],Stores[store_no],0))</f>
        <v>2</v>
      </c>
      <c r="F1502" t="str">
        <f>INDEX(Stores[storetype],MATCH(Sales[[#This Row],[store_no]],Stores[store_no],0))</f>
        <v>A</v>
      </c>
      <c r="G1502" t="str">
        <f>INDEX(Stores[location_city],MATCH(Sales[[#This Row],[store_no]],Stores[store_no],0))</f>
        <v>Milwaukee</v>
      </c>
      <c r="H1502" t="str">
        <f>INDEX(Stores[location_state],MATCH(Sales[[#This Row],[store_no]],Stores[store_no],0))</f>
        <v>Wisconsin</v>
      </c>
      <c r="I1502">
        <f>INDEX(Stores[sqft],MATCH(Sales[[#This Row],[store_no]],Stores[store_no],0))</f>
        <v>203800</v>
      </c>
      <c r="J1502" s="4" t="str">
        <f>INDEX(Departments[dept_name],MATCH(Sales[[#This Row],[dept_no]],Departments[dept_no],0))</f>
        <v>Clothing</v>
      </c>
      <c r="K1502" s="4" t="str">
        <f>CONCATENATE(Sales[[#This Row],[region]],Sales[[#This Row],[storetype]])</f>
        <v>2A</v>
      </c>
      <c r="L1502" s="4">
        <f>INDEX(RegionStoreCount[Store Count],MATCH(Sales[[#This Row],[RegionStoretype]],RegionStoreCount[Region/Type],0))</f>
        <v>5</v>
      </c>
      <c r="M1502" s="4">
        <f>AND(Sales[[#This Row],[date]]&lt;=TY_YTDMax,Sales[[#This Row],[date]]&gt;=TY_YTDMin)*Sales[[#This Row],[sales]]</f>
        <v>0</v>
      </c>
      <c r="N1502" s="4">
        <f>AND(Sales[[#This Row],[date]]&lt;=LY_YTDMax,Sales[[#This Row],[date]]&gt;=LY_YTDMin)*Sales[[#This Row],[sales]]</f>
        <v>151804.71459999998</v>
      </c>
      <c r="O1502" s="4">
        <f>AND(Sales[[#This Row],[date]]&gt;=YoY_Min,Sales[[#This Row],[date]]&lt;=TY_YTDMax)*(Sales[[#This Row],[sales]]/Sales[[#This Row],[sqft]])</f>
        <v>0</v>
      </c>
      <c r="P1502" s="4">
        <f>SUMIF(Sales[RegionStoretype],Sales[[#This Row],[RegionStoretype]],Sales[YoY_SSF])/Sales[[#This Row],[Region_TypeCount]]</f>
        <v>60.052789354368521</v>
      </c>
    </row>
    <row r="1503" spans="1:16" x14ac:dyDescent="0.25">
      <c r="A1503" s="1">
        <v>42804</v>
      </c>
      <c r="B1503">
        <v>28</v>
      </c>
      <c r="C1503">
        <v>8</v>
      </c>
      <c r="D1503">
        <v>118901.74459999999</v>
      </c>
      <c r="E1503">
        <f>INDEX(Stores[region],MATCH(Sales[[#This Row],[store_no]],Stores[store_no],0))</f>
        <v>2</v>
      </c>
      <c r="F1503" t="str">
        <f>INDEX(Stores[storetype],MATCH(Sales[[#This Row],[store_no]],Stores[store_no],0))</f>
        <v>A</v>
      </c>
      <c r="G1503" t="str">
        <f>INDEX(Stores[location_city],MATCH(Sales[[#This Row],[store_no]],Stores[store_no],0))</f>
        <v>Milwaukee</v>
      </c>
      <c r="H1503" t="str">
        <f>INDEX(Stores[location_state],MATCH(Sales[[#This Row],[store_no]],Stores[store_no],0))</f>
        <v>Wisconsin</v>
      </c>
      <c r="I1503">
        <f>INDEX(Stores[sqft],MATCH(Sales[[#This Row],[store_no]],Stores[store_no],0))</f>
        <v>203800</v>
      </c>
      <c r="J1503" s="4" t="str">
        <f>INDEX(Departments[dept_name],MATCH(Sales[[#This Row],[dept_no]],Departments[dept_no],0))</f>
        <v>Games</v>
      </c>
      <c r="K1503" s="4" t="str">
        <f>CONCATENATE(Sales[[#This Row],[region]],Sales[[#This Row],[storetype]])</f>
        <v>2A</v>
      </c>
      <c r="L1503" s="4">
        <f>INDEX(RegionStoreCount[Store Count],MATCH(Sales[[#This Row],[RegionStoretype]],RegionStoreCount[Region/Type],0))</f>
        <v>5</v>
      </c>
      <c r="M1503" s="4">
        <f>AND(Sales[[#This Row],[date]]&lt;=TY_YTDMax,Sales[[#This Row],[date]]&gt;=TY_YTDMin)*Sales[[#This Row],[sales]]</f>
        <v>0</v>
      </c>
      <c r="N1503" s="4">
        <f>AND(Sales[[#This Row],[date]]&lt;=LY_YTDMax,Sales[[#This Row],[date]]&gt;=LY_YTDMin)*Sales[[#This Row],[sales]]</f>
        <v>118901.74459999999</v>
      </c>
      <c r="O1503" s="4">
        <f>AND(Sales[[#This Row],[date]]&gt;=YoY_Min,Sales[[#This Row],[date]]&lt;=TY_YTDMax)*(Sales[[#This Row],[sales]]/Sales[[#This Row],[sqft]])</f>
        <v>0</v>
      </c>
      <c r="P1503" s="4">
        <f>SUMIF(Sales[RegionStoretype],Sales[[#This Row],[RegionStoretype]],Sales[YoY_SSF])/Sales[[#This Row],[Region_TypeCount]]</f>
        <v>60.052789354368521</v>
      </c>
    </row>
    <row r="1504" spans="1:16" x14ac:dyDescent="0.25">
      <c r="A1504" s="1">
        <v>42804</v>
      </c>
      <c r="B1504">
        <v>29</v>
      </c>
      <c r="C1504">
        <v>5</v>
      </c>
      <c r="D1504">
        <v>263136.47690000001</v>
      </c>
      <c r="E1504">
        <f>INDEX(Stores[region],MATCH(Sales[[#This Row],[store_no]],Stores[store_no],0))</f>
        <v>1</v>
      </c>
      <c r="F1504" t="str">
        <f>INDEX(Stores[storetype],MATCH(Sales[[#This Row],[store_no]],Stores[store_no],0))</f>
        <v>B</v>
      </c>
      <c r="G1504" t="str">
        <f>INDEX(Stores[location_city],MATCH(Sales[[#This Row],[store_no]],Stores[store_no],0))</f>
        <v>Grand Rapids</v>
      </c>
      <c r="H1504" t="str">
        <f>INDEX(Stores[location_state],MATCH(Sales[[#This Row],[store_no]],Stores[store_no],0))</f>
        <v>Michigan</v>
      </c>
      <c r="I1504">
        <f>INDEX(Stores[sqft],MATCH(Sales[[#This Row],[store_no]],Stores[store_no],0))</f>
        <v>148300</v>
      </c>
      <c r="J1504" s="4" t="str">
        <f>INDEX(Departments[dept_name],MATCH(Sales[[#This Row],[dept_no]],Departments[dept_no],0))</f>
        <v>Clothing</v>
      </c>
      <c r="K1504" s="4" t="str">
        <f>CONCATENATE(Sales[[#This Row],[region]],Sales[[#This Row],[storetype]])</f>
        <v>1B</v>
      </c>
      <c r="L1504" s="4">
        <f>INDEX(RegionStoreCount[Store Count],MATCH(Sales[[#This Row],[RegionStoretype]],RegionStoreCount[Region/Type],0))</f>
        <v>5</v>
      </c>
      <c r="M1504" s="4">
        <f>AND(Sales[[#This Row],[date]]&lt;=TY_YTDMax,Sales[[#This Row],[date]]&gt;=TY_YTDMin)*Sales[[#This Row],[sales]]</f>
        <v>0</v>
      </c>
      <c r="N1504" s="4">
        <f>AND(Sales[[#This Row],[date]]&lt;=LY_YTDMax,Sales[[#This Row],[date]]&gt;=LY_YTDMin)*Sales[[#This Row],[sales]]</f>
        <v>263136.47690000001</v>
      </c>
      <c r="O1504" s="4">
        <f>AND(Sales[[#This Row],[date]]&gt;=YoY_Min,Sales[[#This Row],[date]]&lt;=TY_YTDMax)*(Sales[[#This Row],[sales]]/Sales[[#This Row],[sqft]])</f>
        <v>0</v>
      </c>
      <c r="P1504" s="4">
        <f>SUMIF(Sales[RegionStoretype],Sales[[#This Row],[RegionStoretype]],Sales[YoY_SSF])/Sales[[#This Row],[Region_TypeCount]]</f>
        <v>68.518982968140051</v>
      </c>
    </row>
    <row r="1505" spans="1:16" x14ac:dyDescent="0.25">
      <c r="A1505" s="1">
        <v>42804</v>
      </c>
      <c r="B1505">
        <v>29</v>
      </c>
      <c r="C1505">
        <v>6</v>
      </c>
      <c r="D1505">
        <v>49946.751299999996</v>
      </c>
      <c r="E1505">
        <f>INDEX(Stores[region],MATCH(Sales[[#This Row],[store_no]],Stores[store_no],0))</f>
        <v>1</v>
      </c>
      <c r="F1505" t="str">
        <f>INDEX(Stores[storetype],MATCH(Sales[[#This Row],[store_no]],Stores[store_no],0))</f>
        <v>B</v>
      </c>
      <c r="G1505" t="str">
        <f>INDEX(Stores[location_city],MATCH(Sales[[#This Row],[store_no]],Stores[store_no],0))</f>
        <v>Grand Rapids</v>
      </c>
      <c r="H1505" t="str">
        <f>INDEX(Stores[location_state],MATCH(Sales[[#This Row],[store_no]],Stores[store_no],0))</f>
        <v>Michigan</v>
      </c>
      <c r="I1505">
        <f>INDEX(Stores[sqft],MATCH(Sales[[#This Row],[store_no]],Stores[store_no],0))</f>
        <v>148300</v>
      </c>
      <c r="J1505" s="4" t="str">
        <f>INDEX(Departments[dept_name],MATCH(Sales[[#This Row],[dept_no]],Departments[dept_no],0))</f>
        <v>Computers</v>
      </c>
      <c r="K1505" s="4" t="str">
        <f>CONCATENATE(Sales[[#This Row],[region]],Sales[[#This Row],[storetype]])</f>
        <v>1B</v>
      </c>
      <c r="L1505" s="4">
        <f>INDEX(RegionStoreCount[Store Count],MATCH(Sales[[#This Row],[RegionStoretype]],RegionStoreCount[Region/Type],0))</f>
        <v>5</v>
      </c>
      <c r="M1505" s="4">
        <f>AND(Sales[[#This Row],[date]]&lt;=TY_YTDMax,Sales[[#This Row],[date]]&gt;=TY_YTDMin)*Sales[[#This Row],[sales]]</f>
        <v>0</v>
      </c>
      <c r="N1505" s="4">
        <f>AND(Sales[[#This Row],[date]]&lt;=LY_YTDMax,Sales[[#This Row],[date]]&gt;=LY_YTDMin)*Sales[[#This Row],[sales]]</f>
        <v>49946.751299999996</v>
      </c>
      <c r="O1505" s="4">
        <f>AND(Sales[[#This Row],[date]]&gt;=YoY_Min,Sales[[#This Row],[date]]&lt;=TY_YTDMax)*(Sales[[#This Row],[sales]]/Sales[[#This Row],[sqft]])</f>
        <v>0</v>
      </c>
      <c r="P1505" s="4">
        <f>SUMIF(Sales[RegionStoretype],Sales[[#This Row],[RegionStoretype]],Sales[YoY_SSF])/Sales[[#This Row],[Region_TypeCount]]</f>
        <v>68.518982968140051</v>
      </c>
    </row>
    <row r="1506" spans="1:16" x14ac:dyDescent="0.25">
      <c r="A1506" s="1">
        <v>42804</v>
      </c>
      <c r="B1506">
        <v>30</v>
      </c>
      <c r="C1506">
        <v>15</v>
      </c>
      <c r="D1506">
        <v>20784.5003</v>
      </c>
      <c r="E1506">
        <f>INDEX(Stores[region],MATCH(Sales[[#This Row],[store_no]],Stores[store_no],0))</f>
        <v>1</v>
      </c>
      <c r="F1506" t="str">
        <f>INDEX(Stores[storetype],MATCH(Sales[[#This Row],[store_no]],Stores[store_no],0))</f>
        <v>C</v>
      </c>
      <c r="G1506" t="str">
        <f>INDEX(Stores[location_city],MATCH(Sales[[#This Row],[store_no]],Stores[store_no],0))</f>
        <v>Dayton</v>
      </c>
      <c r="H1506" t="str">
        <f>INDEX(Stores[location_state],MATCH(Sales[[#This Row],[store_no]],Stores[store_no],0))</f>
        <v>Ohio</v>
      </c>
      <c r="I1506">
        <f>INDEX(Stores[sqft],MATCH(Sales[[#This Row],[store_no]],Stores[store_no],0))</f>
        <v>90000</v>
      </c>
      <c r="J1506" s="4" t="str">
        <f>INDEX(Departments[dept_name],MATCH(Sales[[#This Row],[dept_no]],Departments[dept_no],0))</f>
        <v>Music</v>
      </c>
      <c r="K1506" s="4" t="str">
        <f>CONCATENATE(Sales[[#This Row],[region]],Sales[[#This Row],[storetype]])</f>
        <v>1C</v>
      </c>
      <c r="L1506" s="4">
        <f>INDEX(RegionStoreCount[Store Count],MATCH(Sales[[#This Row],[RegionStoretype]],RegionStoreCount[Region/Type],0))</f>
        <v>1</v>
      </c>
      <c r="M1506" s="4">
        <f>AND(Sales[[#This Row],[date]]&lt;=TY_YTDMax,Sales[[#This Row],[date]]&gt;=TY_YTDMin)*Sales[[#This Row],[sales]]</f>
        <v>0</v>
      </c>
      <c r="N1506" s="4">
        <f>AND(Sales[[#This Row],[date]]&lt;=LY_YTDMax,Sales[[#This Row],[date]]&gt;=LY_YTDMin)*Sales[[#This Row],[sales]]</f>
        <v>20784.5003</v>
      </c>
      <c r="O1506" s="4">
        <f>AND(Sales[[#This Row],[date]]&gt;=YoY_Min,Sales[[#This Row],[date]]&lt;=TY_YTDMax)*(Sales[[#This Row],[sales]]/Sales[[#This Row],[sqft]])</f>
        <v>0</v>
      </c>
      <c r="P1506" s="4">
        <f>SUMIF(Sales[RegionStoretype],Sales[[#This Row],[RegionStoretype]],Sales[YoY_SSF])/Sales[[#This Row],[Region_TypeCount]]</f>
        <v>65.329042605555529</v>
      </c>
    </row>
    <row r="1507" spans="1:16" x14ac:dyDescent="0.25">
      <c r="A1507" s="1">
        <v>42804</v>
      </c>
      <c r="B1507">
        <v>30</v>
      </c>
      <c r="C1507">
        <v>17</v>
      </c>
      <c r="D1507">
        <v>47572.519899999999</v>
      </c>
      <c r="E1507">
        <f>INDEX(Stores[region],MATCH(Sales[[#This Row],[store_no]],Stores[store_no],0))</f>
        <v>1</v>
      </c>
      <c r="F1507" t="str">
        <f>INDEX(Stores[storetype],MATCH(Sales[[#This Row],[store_no]],Stores[store_no],0))</f>
        <v>C</v>
      </c>
      <c r="G1507" t="str">
        <f>INDEX(Stores[location_city],MATCH(Sales[[#This Row],[store_no]],Stores[store_no],0))</f>
        <v>Dayton</v>
      </c>
      <c r="H1507" t="str">
        <f>INDEX(Stores[location_state],MATCH(Sales[[#This Row],[store_no]],Stores[store_no],0))</f>
        <v>Ohio</v>
      </c>
      <c r="I1507">
        <f>INDEX(Stores[sqft],MATCH(Sales[[#This Row],[store_no]],Stores[store_no],0))</f>
        <v>90000</v>
      </c>
      <c r="J1507" s="4" t="str">
        <f>INDEX(Departments[dept_name],MATCH(Sales[[#This Row],[dept_no]],Departments[dept_no],0))</f>
        <v>Shoes</v>
      </c>
      <c r="K1507" s="4" t="str">
        <f>CONCATENATE(Sales[[#This Row],[region]],Sales[[#This Row],[storetype]])</f>
        <v>1C</v>
      </c>
      <c r="L1507" s="4">
        <f>INDEX(RegionStoreCount[Store Count],MATCH(Sales[[#This Row],[RegionStoretype]],RegionStoreCount[Region/Type],0))</f>
        <v>1</v>
      </c>
      <c r="M1507" s="4">
        <f>AND(Sales[[#This Row],[date]]&lt;=TY_YTDMax,Sales[[#This Row],[date]]&gt;=TY_YTDMin)*Sales[[#This Row],[sales]]</f>
        <v>0</v>
      </c>
      <c r="N1507" s="4">
        <f>AND(Sales[[#This Row],[date]]&lt;=LY_YTDMax,Sales[[#This Row],[date]]&gt;=LY_YTDMin)*Sales[[#This Row],[sales]]</f>
        <v>47572.519899999999</v>
      </c>
      <c r="O1507" s="4">
        <f>AND(Sales[[#This Row],[date]]&gt;=YoY_Min,Sales[[#This Row],[date]]&lt;=TY_YTDMax)*(Sales[[#This Row],[sales]]/Sales[[#This Row],[sqft]])</f>
        <v>0</v>
      </c>
      <c r="P1507" s="4">
        <f>SUMIF(Sales[RegionStoretype],Sales[[#This Row],[RegionStoretype]],Sales[YoY_SSF])/Sales[[#This Row],[Region_TypeCount]]</f>
        <v>65.329042605555529</v>
      </c>
    </row>
    <row r="1508" spans="1:16" x14ac:dyDescent="0.25">
      <c r="A1508" s="1">
        <v>42804</v>
      </c>
      <c r="B1508">
        <v>32</v>
      </c>
      <c r="C1508">
        <v>1</v>
      </c>
      <c r="D1508">
        <v>71985.812699999995</v>
      </c>
      <c r="E1508">
        <f>INDEX(Stores[region],MATCH(Sales[[#This Row],[store_no]],Stores[store_no],0))</f>
        <v>2</v>
      </c>
      <c r="F1508" t="str">
        <f>INDEX(Stores[storetype],MATCH(Sales[[#This Row],[store_no]],Stores[store_no],0))</f>
        <v>A</v>
      </c>
      <c r="G1508" t="str">
        <f>INDEX(Stores[location_city],MATCH(Sales[[#This Row],[store_no]],Stores[store_no],0))</f>
        <v>Western Springs</v>
      </c>
      <c r="H1508" t="str">
        <f>INDEX(Stores[location_state],MATCH(Sales[[#This Row],[store_no]],Stores[store_no],0))</f>
        <v>Illinois</v>
      </c>
      <c r="I1508">
        <f>INDEX(Stores[sqft],MATCH(Sales[[#This Row],[store_no]],Stores[store_no],0))</f>
        <v>118200</v>
      </c>
      <c r="J1508" s="4" t="str">
        <f>INDEX(Departments[dept_name],MATCH(Sales[[#This Row],[dept_no]],Departments[dept_no],0))</f>
        <v>Automotive</v>
      </c>
      <c r="K1508" s="4" t="str">
        <f>CONCATENATE(Sales[[#This Row],[region]],Sales[[#This Row],[storetype]])</f>
        <v>2A</v>
      </c>
      <c r="L1508" s="4">
        <f>INDEX(RegionStoreCount[Store Count],MATCH(Sales[[#This Row],[RegionStoretype]],RegionStoreCount[Region/Type],0))</f>
        <v>5</v>
      </c>
      <c r="M1508" s="4">
        <f>AND(Sales[[#This Row],[date]]&lt;=TY_YTDMax,Sales[[#This Row],[date]]&gt;=TY_YTDMin)*Sales[[#This Row],[sales]]</f>
        <v>0</v>
      </c>
      <c r="N1508" s="4">
        <f>AND(Sales[[#This Row],[date]]&lt;=LY_YTDMax,Sales[[#This Row],[date]]&gt;=LY_YTDMin)*Sales[[#This Row],[sales]]</f>
        <v>71985.812699999995</v>
      </c>
      <c r="O1508" s="4">
        <f>AND(Sales[[#This Row],[date]]&gt;=YoY_Min,Sales[[#This Row],[date]]&lt;=TY_YTDMax)*(Sales[[#This Row],[sales]]/Sales[[#This Row],[sqft]])</f>
        <v>0</v>
      </c>
      <c r="P1508" s="4">
        <f>SUMIF(Sales[RegionStoretype],Sales[[#This Row],[RegionStoretype]],Sales[YoY_SSF])/Sales[[#This Row],[Region_TypeCount]]</f>
        <v>60.052789354368521</v>
      </c>
    </row>
    <row r="1509" spans="1:16" x14ac:dyDescent="0.25">
      <c r="A1509" s="1">
        <v>42804</v>
      </c>
      <c r="B1509">
        <v>33</v>
      </c>
      <c r="C1509">
        <v>13</v>
      </c>
      <c r="D1509">
        <v>33525.227099999996</v>
      </c>
      <c r="E1509">
        <f>INDEX(Stores[region],MATCH(Sales[[#This Row],[store_no]],Stores[store_no],0))</f>
        <v>3</v>
      </c>
      <c r="F1509" t="str">
        <f>INDEX(Stores[storetype],MATCH(Sales[[#This Row],[store_no]],Stores[store_no],0))</f>
        <v>A</v>
      </c>
      <c r="G1509" t="str">
        <f>INDEX(Stores[location_city],MATCH(Sales[[#This Row],[store_no]],Stores[store_no],0))</f>
        <v>Omaha</v>
      </c>
      <c r="H1509" t="str">
        <f>INDEX(Stores[location_state],MATCH(Sales[[#This Row],[store_no]],Stores[store_no],0))</f>
        <v>Nebraska</v>
      </c>
      <c r="I1509">
        <f>INDEX(Stores[sqft],MATCH(Sales[[#This Row],[store_no]],Stores[store_no],0))</f>
        <v>40700</v>
      </c>
      <c r="J1509" s="4" t="str">
        <f>INDEX(Departments[dept_name],MATCH(Sales[[#This Row],[dept_no]],Departments[dept_no],0))</f>
        <v>Kids</v>
      </c>
      <c r="K1509" s="4" t="str">
        <f>CONCATENATE(Sales[[#This Row],[region]],Sales[[#This Row],[storetype]])</f>
        <v>3A</v>
      </c>
      <c r="L1509" s="4">
        <f>INDEX(RegionStoreCount[Store Count],MATCH(Sales[[#This Row],[RegionStoretype]],RegionStoreCount[Region/Type],0))</f>
        <v>9</v>
      </c>
      <c r="M1509" s="4">
        <f>AND(Sales[[#This Row],[date]]&lt;=TY_YTDMax,Sales[[#This Row],[date]]&gt;=TY_YTDMin)*Sales[[#This Row],[sales]]</f>
        <v>0</v>
      </c>
      <c r="N1509" s="4">
        <f>AND(Sales[[#This Row],[date]]&lt;=LY_YTDMax,Sales[[#This Row],[date]]&gt;=LY_YTDMin)*Sales[[#This Row],[sales]]</f>
        <v>33525.227099999996</v>
      </c>
      <c r="O1509" s="4">
        <f>AND(Sales[[#This Row],[date]]&gt;=YoY_Min,Sales[[#This Row],[date]]&lt;=TY_YTDMax)*(Sales[[#This Row],[sales]]/Sales[[#This Row],[sqft]])</f>
        <v>0</v>
      </c>
      <c r="P1509" s="4">
        <f>SUMIF(Sales[RegionStoretype],Sales[[#This Row],[RegionStoretype]],Sales[YoY_SSF])/Sales[[#This Row],[Region_TypeCount]]</f>
        <v>53.603836561720975</v>
      </c>
    </row>
    <row r="1510" spans="1:16" x14ac:dyDescent="0.25">
      <c r="A1510" s="1">
        <v>42804</v>
      </c>
      <c r="B1510">
        <v>34</v>
      </c>
      <c r="C1510">
        <v>7</v>
      </c>
      <c r="D1510">
        <v>161.11449999999996</v>
      </c>
      <c r="E1510">
        <f>INDEX(Stores[region],MATCH(Sales[[#This Row],[store_no]],Stores[store_no],0))</f>
        <v>1</v>
      </c>
      <c r="F1510" t="str">
        <f>INDEX(Stores[storetype],MATCH(Sales[[#This Row],[store_no]],Stores[store_no],0))</f>
        <v>A</v>
      </c>
      <c r="G1510" t="str">
        <f>INDEX(Stores[location_city],MATCH(Sales[[#This Row],[store_no]],Stores[store_no],0))</f>
        <v>Toledo</v>
      </c>
      <c r="H1510" t="str">
        <f>INDEX(Stores[location_state],MATCH(Sales[[#This Row],[store_no]],Stores[store_no],0))</f>
        <v>Ohio</v>
      </c>
      <c r="I1510">
        <f>INDEX(Stores[sqft],MATCH(Sales[[#This Row],[store_no]],Stores[store_no],0))</f>
        <v>207900</v>
      </c>
      <c r="J1510" s="4" t="str">
        <f>INDEX(Departments[dept_name],MATCH(Sales[[#This Row],[dept_no]],Departments[dept_no],0))</f>
        <v>Electronics</v>
      </c>
      <c r="K1510" s="4" t="str">
        <f>CONCATENATE(Sales[[#This Row],[region]],Sales[[#This Row],[storetype]])</f>
        <v>1A</v>
      </c>
      <c r="L1510" s="4">
        <f>INDEX(RegionStoreCount[Store Count],MATCH(Sales[[#This Row],[RegionStoretype]],RegionStoreCount[Region/Type],0))</f>
        <v>5</v>
      </c>
      <c r="M1510" s="4">
        <f>AND(Sales[[#This Row],[date]]&lt;=TY_YTDMax,Sales[[#This Row],[date]]&gt;=TY_YTDMin)*Sales[[#This Row],[sales]]</f>
        <v>0</v>
      </c>
      <c r="N1510" s="4">
        <f>AND(Sales[[#This Row],[date]]&lt;=LY_YTDMax,Sales[[#This Row],[date]]&gt;=LY_YTDMin)*Sales[[#This Row],[sales]]</f>
        <v>161.11449999999996</v>
      </c>
      <c r="O1510" s="4">
        <f>AND(Sales[[#This Row],[date]]&gt;=YoY_Min,Sales[[#This Row],[date]]&lt;=TY_YTDMax)*(Sales[[#This Row],[sales]]/Sales[[#This Row],[sqft]])</f>
        <v>0</v>
      </c>
      <c r="P1510" s="4">
        <f>SUMIF(Sales[RegionStoretype],Sales[[#This Row],[RegionStoretype]],Sales[YoY_SSF])/Sales[[#This Row],[Region_TypeCount]]</f>
        <v>59.469551530910678</v>
      </c>
    </row>
    <row r="1511" spans="1:16" x14ac:dyDescent="0.25">
      <c r="A1511" s="1">
        <v>42804</v>
      </c>
      <c r="B1511">
        <v>34</v>
      </c>
      <c r="C1511">
        <v>15</v>
      </c>
      <c r="D1511">
        <v>385.66919999999999</v>
      </c>
      <c r="E1511">
        <f>INDEX(Stores[region],MATCH(Sales[[#This Row],[store_no]],Stores[store_no],0))</f>
        <v>1</v>
      </c>
      <c r="F1511" t="str">
        <f>INDEX(Stores[storetype],MATCH(Sales[[#This Row],[store_no]],Stores[store_no],0))</f>
        <v>A</v>
      </c>
      <c r="G1511" t="str">
        <f>INDEX(Stores[location_city],MATCH(Sales[[#This Row],[store_no]],Stores[store_no],0))</f>
        <v>Toledo</v>
      </c>
      <c r="H1511" t="str">
        <f>INDEX(Stores[location_state],MATCH(Sales[[#This Row],[store_no]],Stores[store_no],0))</f>
        <v>Ohio</v>
      </c>
      <c r="I1511">
        <f>INDEX(Stores[sqft],MATCH(Sales[[#This Row],[store_no]],Stores[store_no],0))</f>
        <v>207900</v>
      </c>
      <c r="J1511" s="4" t="str">
        <f>INDEX(Departments[dept_name],MATCH(Sales[[#This Row],[dept_no]],Departments[dept_no],0))</f>
        <v>Music</v>
      </c>
      <c r="K1511" s="4" t="str">
        <f>CONCATENATE(Sales[[#This Row],[region]],Sales[[#This Row],[storetype]])</f>
        <v>1A</v>
      </c>
      <c r="L1511" s="4">
        <f>INDEX(RegionStoreCount[Store Count],MATCH(Sales[[#This Row],[RegionStoretype]],RegionStoreCount[Region/Type],0))</f>
        <v>5</v>
      </c>
      <c r="M1511" s="4">
        <f>AND(Sales[[#This Row],[date]]&lt;=TY_YTDMax,Sales[[#This Row],[date]]&gt;=TY_YTDMin)*Sales[[#This Row],[sales]]</f>
        <v>0</v>
      </c>
      <c r="N1511" s="4">
        <f>AND(Sales[[#This Row],[date]]&lt;=LY_YTDMax,Sales[[#This Row],[date]]&gt;=LY_YTDMin)*Sales[[#This Row],[sales]]</f>
        <v>385.66919999999999</v>
      </c>
      <c r="O1511" s="4">
        <f>AND(Sales[[#This Row],[date]]&gt;=YoY_Min,Sales[[#This Row],[date]]&lt;=TY_YTDMax)*(Sales[[#This Row],[sales]]/Sales[[#This Row],[sqft]])</f>
        <v>0</v>
      </c>
      <c r="P1511" s="4">
        <f>SUMIF(Sales[RegionStoretype],Sales[[#This Row],[RegionStoretype]],Sales[YoY_SSF])/Sales[[#This Row],[Region_TypeCount]]</f>
        <v>59.469551530910678</v>
      </c>
    </row>
    <row r="1512" spans="1:16" x14ac:dyDescent="0.25">
      <c r="A1512" s="1">
        <v>42804</v>
      </c>
      <c r="B1512">
        <v>35</v>
      </c>
      <c r="C1512">
        <v>6</v>
      </c>
      <c r="D1512">
        <v>19565.971000000001</v>
      </c>
      <c r="E1512">
        <f>INDEX(Stores[region],MATCH(Sales[[#This Row],[store_no]],Stores[store_no],0))</f>
        <v>3</v>
      </c>
      <c r="F1512" t="str">
        <f>INDEX(Stores[storetype],MATCH(Sales[[#This Row],[store_no]],Stores[store_no],0))</f>
        <v>C</v>
      </c>
      <c r="G1512" t="str">
        <f>INDEX(Stores[location_city],MATCH(Sales[[#This Row],[store_no]],Stores[store_no],0))</f>
        <v>Wichita</v>
      </c>
      <c r="H1512" t="str">
        <f>INDEX(Stores[location_state],MATCH(Sales[[#This Row],[store_no]],Stores[store_no],0))</f>
        <v>Kansas</v>
      </c>
      <c r="I1512">
        <f>INDEX(Stores[sqft],MATCH(Sales[[#This Row],[store_no]],Stores[store_no],0))</f>
        <v>72800</v>
      </c>
      <c r="J1512" s="4" t="str">
        <f>INDEX(Departments[dept_name],MATCH(Sales[[#This Row],[dept_no]],Departments[dept_no],0))</f>
        <v>Computers</v>
      </c>
      <c r="K1512" s="4" t="str">
        <f>CONCATENATE(Sales[[#This Row],[region]],Sales[[#This Row],[storetype]])</f>
        <v>3C</v>
      </c>
      <c r="L1512" s="4">
        <f>INDEX(RegionStoreCount[Store Count],MATCH(Sales[[#This Row],[RegionStoretype]],RegionStoreCount[Region/Type],0))</f>
        <v>2</v>
      </c>
      <c r="M1512" s="4">
        <f>AND(Sales[[#This Row],[date]]&lt;=TY_YTDMax,Sales[[#This Row],[date]]&gt;=TY_YTDMin)*Sales[[#This Row],[sales]]</f>
        <v>0</v>
      </c>
      <c r="N1512" s="4">
        <f>AND(Sales[[#This Row],[date]]&lt;=LY_YTDMax,Sales[[#This Row],[date]]&gt;=LY_YTDMin)*Sales[[#This Row],[sales]]</f>
        <v>19565.971000000001</v>
      </c>
      <c r="O1512" s="4">
        <f>AND(Sales[[#This Row],[date]]&gt;=YoY_Min,Sales[[#This Row],[date]]&lt;=TY_YTDMax)*(Sales[[#This Row],[sales]]/Sales[[#This Row],[sqft]])</f>
        <v>0</v>
      </c>
      <c r="P1512" s="4">
        <f>SUMIF(Sales[RegionStoretype],Sales[[#This Row],[RegionStoretype]],Sales[YoY_SSF])/Sales[[#This Row],[Region_TypeCount]]</f>
        <v>47.561479460925746</v>
      </c>
    </row>
    <row r="1513" spans="1:16" x14ac:dyDescent="0.25">
      <c r="A1513" s="1">
        <v>42804</v>
      </c>
      <c r="B1513">
        <v>35</v>
      </c>
      <c r="C1513">
        <v>7</v>
      </c>
      <c r="D1513">
        <v>24191.258399999999</v>
      </c>
      <c r="E1513">
        <f>INDEX(Stores[region],MATCH(Sales[[#This Row],[store_no]],Stores[store_no],0))</f>
        <v>3</v>
      </c>
      <c r="F1513" t="str">
        <f>INDEX(Stores[storetype],MATCH(Sales[[#This Row],[store_no]],Stores[store_no],0))</f>
        <v>C</v>
      </c>
      <c r="G1513" t="str">
        <f>INDEX(Stores[location_city],MATCH(Sales[[#This Row],[store_no]],Stores[store_no],0))</f>
        <v>Wichita</v>
      </c>
      <c r="H1513" t="str">
        <f>INDEX(Stores[location_state],MATCH(Sales[[#This Row],[store_no]],Stores[store_no],0))</f>
        <v>Kansas</v>
      </c>
      <c r="I1513">
        <f>INDEX(Stores[sqft],MATCH(Sales[[#This Row],[store_no]],Stores[store_no],0))</f>
        <v>72800</v>
      </c>
      <c r="J1513" s="4" t="str">
        <f>INDEX(Departments[dept_name],MATCH(Sales[[#This Row],[dept_no]],Departments[dept_no],0))</f>
        <v>Electronics</v>
      </c>
      <c r="K1513" s="4" t="str">
        <f>CONCATENATE(Sales[[#This Row],[region]],Sales[[#This Row],[storetype]])</f>
        <v>3C</v>
      </c>
      <c r="L1513" s="4">
        <f>INDEX(RegionStoreCount[Store Count],MATCH(Sales[[#This Row],[RegionStoretype]],RegionStoreCount[Region/Type],0))</f>
        <v>2</v>
      </c>
      <c r="M1513" s="4">
        <f>AND(Sales[[#This Row],[date]]&lt;=TY_YTDMax,Sales[[#This Row],[date]]&gt;=TY_YTDMin)*Sales[[#This Row],[sales]]</f>
        <v>0</v>
      </c>
      <c r="N1513" s="4">
        <f>AND(Sales[[#This Row],[date]]&lt;=LY_YTDMax,Sales[[#This Row],[date]]&gt;=LY_YTDMin)*Sales[[#This Row],[sales]]</f>
        <v>24191.258399999999</v>
      </c>
      <c r="O1513" s="4">
        <f>AND(Sales[[#This Row],[date]]&gt;=YoY_Min,Sales[[#This Row],[date]]&lt;=TY_YTDMax)*(Sales[[#This Row],[sales]]/Sales[[#This Row],[sqft]])</f>
        <v>0</v>
      </c>
      <c r="P1513" s="4">
        <f>SUMIF(Sales[RegionStoretype],Sales[[#This Row],[RegionStoretype]],Sales[YoY_SSF])/Sales[[#This Row],[Region_TypeCount]]</f>
        <v>47.561479460925746</v>
      </c>
    </row>
    <row r="1514" spans="1:16" x14ac:dyDescent="0.25">
      <c r="A1514" s="1">
        <v>42804</v>
      </c>
      <c r="B1514">
        <v>35</v>
      </c>
      <c r="C1514">
        <v>13</v>
      </c>
      <c r="D1514">
        <v>31389.421199999997</v>
      </c>
      <c r="E1514">
        <f>INDEX(Stores[region],MATCH(Sales[[#This Row],[store_no]],Stores[store_no],0))</f>
        <v>3</v>
      </c>
      <c r="F1514" t="str">
        <f>INDEX(Stores[storetype],MATCH(Sales[[#This Row],[store_no]],Stores[store_no],0))</f>
        <v>C</v>
      </c>
      <c r="G1514" t="str">
        <f>INDEX(Stores[location_city],MATCH(Sales[[#This Row],[store_no]],Stores[store_no],0))</f>
        <v>Wichita</v>
      </c>
      <c r="H1514" t="str">
        <f>INDEX(Stores[location_state],MATCH(Sales[[#This Row],[store_no]],Stores[store_no],0))</f>
        <v>Kansas</v>
      </c>
      <c r="I1514">
        <f>INDEX(Stores[sqft],MATCH(Sales[[#This Row],[store_no]],Stores[store_no],0))</f>
        <v>72800</v>
      </c>
      <c r="J1514" s="4" t="str">
        <f>INDEX(Departments[dept_name],MATCH(Sales[[#This Row],[dept_no]],Departments[dept_no],0))</f>
        <v>Kids</v>
      </c>
      <c r="K1514" s="4" t="str">
        <f>CONCATENATE(Sales[[#This Row],[region]],Sales[[#This Row],[storetype]])</f>
        <v>3C</v>
      </c>
      <c r="L1514" s="4">
        <f>INDEX(RegionStoreCount[Store Count],MATCH(Sales[[#This Row],[RegionStoretype]],RegionStoreCount[Region/Type],0))</f>
        <v>2</v>
      </c>
      <c r="M1514" s="4">
        <f>AND(Sales[[#This Row],[date]]&lt;=TY_YTDMax,Sales[[#This Row],[date]]&gt;=TY_YTDMin)*Sales[[#This Row],[sales]]</f>
        <v>0</v>
      </c>
      <c r="N1514" s="4">
        <f>AND(Sales[[#This Row],[date]]&lt;=LY_YTDMax,Sales[[#This Row],[date]]&gt;=LY_YTDMin)*Sales[[#This Row],[sales]]</f>
        <v>31389.421199999997</v>
      </c>
      <c r="O1514" s="4">
        <f>AND(Sales[[#This Row],[date]]&gt;=YoY_Min,Sales[[#This Row],[date]]&lt;=TY_YTDMax)*(Sales[[#This Row],[sales]]/Sales[[#This Row],[sqft]])</f>
        <v>0</v>
      </c>
      <c r="P1514" s="4">
        <f>SUMIF(Sales[RegionStoretype],Sales[[#This Row],[RegionStoretype]],Sales[YoY_SSF])/Sales[[#This Row],[Region_TypeCount]]</f>
        <v>47.561479460925746</v>
      </c>
    </row>
    <row r="1515" spans="1:16" x14ac:dyDescent="0.25">
      <c r="A1515" s="1">
        <v>42804</v>
      </c>
      <c r="B1515">
        <v>35</v>
      </c>
      <c r="C1515">
        <v>17</v>
      </c>
      <c r="D1515">
        <v>10578.911599999999</v>
      </c>
      <c r="E1515">
        <f>INDEX(Stores[region],MATCH(Sales[[#This Row],[store_no]],Stores[store_no],0))</f>
        <v>3</v>
      </c>
      <c r="F1515" t="str">
        <f>INDEX(Stores[storetype],MATCH(Sales[[#This Row],[store_no]],Stores[store_no],0))</f>
        <v>C</v>
      </c>
      <c r="G1515" t="str">
        <f>INDEX(Stores[location_city],MATCH(Sales[[#This Row],[store_no]],Stores[store_no],0))</f>
        <v>Wichita</v>
      </c>
      <c r="H1515" t="str">
        <f>INDEX(Stores[location_state],MATCH(Sales[[#This Row],[store_no]],Stores[store_no],0))</f>
        <v>Kansas</v>
      </c>
      <c r="I1515">
        <f>INDEX(Stores[sqft],MATCH(Sales[[#This Row],[store_no]],Stores[store_no],0))</f>
        <v>72800</v>
      </c>
      <c r="J1515" s="4" t="str">
        <f>INDEX(Departments[dept_name],MATCH(Sales[[#This Row],[dept_no]],Departments[dept_no],0))</f>
        <v>Shoes</v>
      </c>
      <c r="K1515" s="4" t="str">
        <f>CONCATENATE(Sales[[#This Row],[region]],Sales[[#This Row],[storetype]])</f>
        <v>3C</v>
      </c>
      <c r="L1515" s="4">
        <f>INDEX(RegionStoreCount[Store Count],MATCH(Sales[[#This Row],[RegionStoretype]],RegionStoreCount[Region/Type],0))</f>
        <v>2</v>
      </c>
      <c r="M1515" s="4">
        <f>AND(Sales[[#This Row],[date]]&lt;=TY_YTDMax,Sales[[#This Row],[date]]&gt;=TY_YTDMin)*Sales[[#This Row],[sales]]</f>
        <v>0</v>
      </c>
      <c r="N1515" s="4">
        <f>AND(Sales[[#This Row],[date]]&lt;=LY_YTDMax,Sales[[#This Row],[date]]&gt;=LY_YTDMin)*Sales[[#This Row],[sales]]</f>
        <v>10578.911599999999</v>
      </c>
      <c r="O1515" s="4">
        <f>AND(Sales[[#This Row],[date]]&gt;=YoY_Min,Sales[[#This Row],[date]]&lt;=TY_YTDMax)*(Sales[[#This Row],[sales]]/Sales[[#This Row],[sqft]])</f>
        <v>0</v>
      </c>
      <c r="P1515" s="4">
        <f>SUMIF(Sales[RegionStoretype],Sales[[#This Row],[RegionStoretype]],Sales[YoY_SSF])/Sales[[#This Row],[Region_TypeCount]]</f>
        <v>47.561479460925746</v>
      </c>
    </row>
    <row r="1516" spans="1:16" x14ac:dyDescent="0.25">
      <c r="A1516" s="1">
        <v>42804</v>
      </c>
      <c r="B1516">
        <v>35</v>
      </c>
      <c r="C1516">
        <v>18</v>
      </c>
      <c r="D1516">
        <v>23494.247499999998</v>
      </c>
      <c r="E1516">
        <f>INDEX(Stores[region],MATCH(Sales[[#This Row],[store_no]],Stores[store_no],0))</f>
        <v>3</v>
      </c>
      <c r="F1516" t="str">
        <f>INDEX(Stores[storetype],MATCH(Sales[[#This Row],[store_no]],Stores[store_no],0))</f>
        <v>C</v>
      </c>
      <c r="G1516" t="str">
        <f>INDEX(Stores[location_city],MATCH(Sales[[#This Row],[store_no]],Stores[store_no],0))</f>
        <v>Wichita</v>
      </c>
      <c r="H1516" t="str">
        <f>INDEX(Stores[location_state],MATCH(Sales[[#This Row],[store_no]],Stores[store_no],0))</f>
        <v>Kansas</v>
      </c>
      <c r="I1516">
        <f>INDEX(Stores[sqft],MATCH(Sales[[#This Row],[store_no]],Stores[store_no],0))</f>
        <v>72800</v>
      </c>
      <c r="J1516" s="4" t="str">
        <f>INDEX(Departments[dept_name],MATCH(Sales[[#This Row],[dept_no]],Departments[dept_no],0))</f>
        <v>Sports</v>
      </c>
      <c r="K1516" s="4" t="str">
        <f>CONCATENATE(Sales[[#This Row],[region]],Sales[[#This Row],[storetype]])</f>
        <v>3C</v>
      </c>
      <c r="L1516" s="4">
        <f>INDEX(RegionStoreCount[Store Count],MATCH(Sales[[#This Row],[RegionStoretype]],RegionStoreCount[Region/Type],0))</f>
        <v>2</v>
      </c>
      <c r="M1516" s="4">
        <f>AND(Sales[[#This Row],[date]]&lt;=TY_YTDMax,Sales[[#This Row],[date]]&gt;=TY_YTDMin)*Sales[[#This Row],[sales]]</f>
        <v>0</v>
      </c>
      <c r="N1516" s="4">
        <f>AND(Sales[[#This Row],[date]]&lt;=LY_YTDMax,Sales[[#This Row],[date]]&gt;=LY_YTDMin)*Sales[[#This Row],[sales]]</f>
        <v>23494.247499999998</v>
      </c>
      <c r="O1516" s="4">
        <f>AND(Sales[[#This Row],[date]]&gt;=YoY_Min,Sales[[#This Row],[date]]&lt;=TY_YTDMax)*(Sales[[#This Row],[sales]]/Sales[[#This Row],[sqft]])</f>
        <v>0</v>
      </c>
      <c r="P1516" s="4">
        <f>SUMIF(Sales[RegionStoretype],Sales[[#This Row],[RegionStoretype]],Sales[YoY_SSF])/Sales[[#This Row],[Region_TypeCount]]</f>
        <v>47.561479460925746</v>
      </c>
    </row>
    <row r="1517" spans="1:16" x14ac:dyDescent="0.25">
      <c r="A1517" s="1">
        <v>42804</v>
      </c>
      <c r="B1517">
        <v>36</v>
      </c>
      <c r="C1517">
        <v>10</v>
      </c>
      <c r="D1517">
        <v>16695.96</v>
      </c>
      <c r="E1517">
        <f>INDEX(Stores[region],MATCH(Sales[[#This Row],[store_no]],Stores[store_no],0))</f>
        <v>2</v>
      </c>
      <c r="F1517" t="str">
        <f>INDEX(Stores[storetype],MATCH(Sales[[#This Row],[store_no]],Stores[store_no],0))</f>
        <v>A</v>
      </c>
      <c r="G1517" t="str">
        <f>INDEX(Stores[location_city],MATCH(Sales[[#This Row],[store_no]],Stores[store_no],0))</f>
        <v>Aurora</v>
      </c>
      <c r="H1517" t="str">
        <f>INDEX(Stores[location_state],MATCH(Sales[[#This Row],[store_no]],Stores[store_no],0))</f>
        <v>Illinois</v>
      </c>
      <c r="I1517">
        <f>INDEX(Stores[sqft],MATCH(Sales[[#This Row],[store_no]],Stores[store_no],0))</f>
        <v>209900</v>
      </c>
      <c r="J1517" s="4" t="str">
        <f>INDEX(Departments[dept_name],MATCH(Sales[[#This Row],[dept_no]],Departments[dept_no],0))</f>
        <v>Health</v>
      </c>
      <c r="K1517" s="4" t="str">
        <f>CONCATENATE(Sales[[#This Row],[region]],Sales[[#This Row],[storetype]])</f>
        <v>2A</v>
      </c>
      <c r="L1517" s="4">
        <f>INDEX(RegionStoreCount[Store Count],MATCH(Sales[[#This Row],[RegionStoretype]],RegionStoreCount[Region/Type],0))</f>
        <v>5</v>
      </c>
      <c r="M1517" s="4">
        <f>AND(Sales[[#This Row],[date]]&lt;=TY_YTDMax,Sales[[#This Row],[date]]&gt;=TY_YTDMin)*Sales[[#This Row],[sales]]</f>
        <v>0</v>
      </c>
      <c r="N1517" s="4">
        <f>AND(Sales[[#This Row],[date]]&lt;=LY_YTDMax,Sales[[#This Row],[date]]&gt;=LY_YTDMin)*Sales[[#This Row],[sales]]</f>
        <v>16695.96</v>
      </c>
      <c r="O1517" s="4">
        <f>AND(Sales[[#This Row],[date]]&gt;=YoY_Min,Sales[[#This Row],[date]]&lt;=TY_YTDMax)*(Sales[[#This Row],[sales]]/Sales[[#This Row],[sqft]])</f>
        <v>0</v>
      </c>
      <c r="P1517" s="4">
        <f>SUMIF(Sales[RegionStoretype],Sales[[#This Row],[RegionStoretype]],Sales[YoY_SSF])/Sales[[#This Row],[Region_TypeCount]]</f>
        <v>60.052789354368521</v>
      </c>
    </row>
    <row r="1518" spans="1:16" x14ac:dyDescent="0.25">
      <c r="A1518" s="1">
        <v>42804</v>
      </c>
      <c r="B1518">
        <v>36</v>
      </c>
      <c r="C1518">
        <v>13</v>
      </c>
      <c r="D1518">
        <v>61115.119399999996</v>
      </c>
      <c r="E1518">
        <f>INDEX(Stores[region],MATCH(Sales[[#This Row],[store_no]],Stores[store_no],0))</f>
        <v>2</v>
      </c>
      <c r="F1518" t="str">
        <f>INDEX(Stores[storetype],MATCH(Sales[[#This Row],[store_no]],Stores[store_no],0))</f>
        <v>A</v>
      </c>
      <c r="G1518" t="str">
        <f>INDEX(Stores[location_city],MATCH(Sales[[#This Row],[store_no]],Stores[store_no],0))</f>
        <v>Aurora</v>
      </c>
      <c r="H1518" t="str">
        <f>INDEX(Stores[location_state],MATCH(Sales[[#This Row],[store_no]],Stores[store_no],0))</f>
        <v>Illinois</v>
      </c>
      <c r="I1518">
        <f>INDEX(Stores[sqft],MATCH(Sales[[#This Row],[store_no]],Stores[store_no],0))</f>
        <v>209900</v>
      </c>
      <c r="J1518" s="4" t="str">
        <f>INDEX(Departments[dept_name],MATCH(Sales[[#This Row],[dept_no]],Departments[dept_no],0))</f>
        <v>Kids</v>
      </c>
      <c r="K1518" s="4" t="str">
        <f>CONCATENATE(Sales[[#This Row],[region]],Sales[[#This Row],[storetype]])</f>
        <v>2A</v>
      </c>
      <c r="L1518" s="4">
        <f>INDEX(RegionStoreCount[Store Count],MATCH(Sales[[#This Row],[RegionStoretype]],RegionStoreCount[Region/Type],0))</f>
        <v>5</v>
      </c>
      <c r="M1518" s="4">
        <f>AND(Sales[[#This Row],[date]]&lt;=TY_YTDMax,Sales[[#This Row],[date]]&gt;=TY_YTDMin)*Sales[[#This Row],[sales]]</f>
        <v>0</v>
      </c>
      <c r="N1518" s="4">
        <f>AND(Sales[[#This Row],[date]]&lt;=LY_YTDMax,Sales[[#This Row],[date]]&gt;=LY_YTDMin)*Sales[[#This Row],[sales]]</f>
        <v>61115.119399999996</v>
      </c>
      <c r="O1518" s="4">
        <f>AND(Sales[[#This Row],[date]]&gt;=YoY_Min,Sales[[#This Row],[date]]&lt;=TY_YTDMax)*(Sales[[#This Row],[sales]]/Sales[[#This Row],[sqft]])</f>
        <v>0</v>
      </c>
      <c r="P1518" s="4">
        <f>SUMIF(Sales[RegionStoretype],Sales[[#This Row],[RegionStoretype]],Sales[YoY_SSF])/Sales[[#This Row],[Region_TypeCount]]</f>
        <v>60.052789354368521</v>
      </c>
    </row>
    <row r="1519" spans="1:16" x14ac:dyDescent="0.25">
      <c r="A1519" s="1">
        <v>42804</v>
      </c>
      <c r="B1519">
        <v>36</v>
      </c>
      <c r="C1519">
        <v>19</v>
      </c>
      <c r="D1519">
        <v>84410.261599999998</v>
      </c>
      <c r="E1519">
        <f>INDEX(Stores[region],MATCH(Sales[[#This Row],[store_no]],Stores[store_no],0))</f>
        <v>2</v>
      </c>
      <c r="F1519" t="str">
        <f>INDEX(Stores[storetype],MATCH(Sales[[#This Row],[store_no]],Stores[store_no],0))</f>
        <v>A</v>
      </c>
      <c r="G1519" t="str">
        <f>INDEX(Stores[location_city],MATCH(Sales[[#This Row],[store_no]],Stores[store_no],0))</f>
        <v>Aurora</v>
      </c>
      <c r="H1519" t="str">
        <f>INDEX(Stores[location_state],MATCH(Sales[[#This Row],[store_no]],Stores[store_no],0))</f>
        <v>Illinois</v>
      </c>
      <c r="I1519">
        <f>INDEX(Stores[sqft],MATCH(Sales[[#This Row],[store_no]],Stores[store_no],0))</f>
        <v>209900</v>
      </c>
      <c r="J1519" s="4" t="str">
        <f>INDEX(Departments[dept_name],MATCH(Sales[[#This Row],[dept_no]],Departments[dept_no],0))</f>
        <v>Tools</v>
      </c>
      <c r="K1519" s="4" t="str">
        <f>CONCATENATE(Sales[[#This Row],[region]],Sales[[#This Row],[storetype]])</f>
        <v>2A</v>
      </c>
      <c r="L1519" s="4">
        <f>INDEX(RegionStoreCount[Store Count],MATCH(Sales[[#This Row],[RegionStoretype]],RegionStoreCount[Region/Type],0))</f>
        <v>5</v>
      </c>
      <c r="M1519" s="4">
        <f>AND(Sales[[#This Row],[date]]&lt;=TY_YTDMax,Sales[[#This Row],[date]]&gt;=TY_YTDMin)*Sales[[#This Row],[sales]]</f>
        <v>0</v>
      </c>
      <c r="N1519" s="4">
        <f>AND(Sales[[#This Row],[date]]&lt;=LY_YTDMax,Sales[[#This Row],[date]]&gt;=LY_YTDMin)*Sales[[#This Row],[sales]]</f>
        <v>84410.261599999998</v>
      </c>
      <c r="O1519" s="4">
        <f>AND(Sales[[#This Row],[date]]&gt;=YoY_Min,Sales[[#This Row],[date]]&lt;=TY_YTDMax)*(Sales[[#This Row],[sales]]/Sales[[#This Row],[sqft]])</f>
        <v>0</v>
      </c>
      <c r="P1519" s="4">
        <f>SUMIF(Sales[RegionStoretype],Sales[[#This Row],[RegionStoretype]],Sales[YoY_SSF])/Sales[[#This Row],[Region_TypeCount]]</f>
        <v>60.052789354368521</v>
      </c>
    </row>
    <row r="1520" spans="1:16" x14ac:dyDescent="0.25">
      <c r="A1520" s="1">
        <v>42804</v>
      </c>
      <c r="B1520">
        <v>37</v>
      </c>
      <c r="C1520">
        <v>8</v>
      </c>
      <c r="D1520">
        <v>5635.6632</v>
      </c>
      <c r="E1520">
        <f>INDEX(Stores[region],MATCH(Sales[[#This Row],[store_no]],Stores[store_no],0))</f>
        <v>3</v>
      </c>
      <c r="F1520" t="str">
        <f>INDEX(Stores[storetype],MATCH(Sales[[#This Row],[store_no]],Stores[store_no],0))</f>
        <v>C</v>
      </c>
      <c r="G1520" t="str">
        <f>INDEX(Stores[location_city],MATCH(Sales[[#This Row],[store_no]],Stores[store_no],0))</f>
        <v>Lincoln</v>
      </c>
      <c r="H1520" t="str">
        <f>INDEX(Stores[location_state],MATCH(Sales[[#This Row],[store_no]],Stores[store_no],0))</f>
        <v>Nebraska</v>
      </c>
      <c r="I1520">
        <f>INDEX(Stores[sqft],MATCH(Sales[[#This Row],[store_no]],Stores[store_no],0))</f>
        <v>161300</v>
      </c>
      <c r="J1520" s="4" t="str">
        <f>INDEX(Departments[dept_name],MATCH(Sales[[#This Row],[dept_no]],Departments[dept_no],0))</f>
        <v>Games</v>
      </c>
      <c r="K1520" s="4" t="str">
        <f>CONCATENATE(Sales[[#This Row],[region]],Sales[[#This Row],[storetype]])</f>
        <v>3C</v>
      </c>
      <c r="L1520" s="4">
        <f>INDEX(RegionStoreCount[Store Count],MATCH(Sales[[#This Row],[RegionStoretype]],RegionStoreCount[Region/Type],0))</f>
        <v>2</v>
      </c>
      <c r="M1520" s="4">
        <f>AND(Sales[[#This Row],[date]]&lt;=TY_YTDMax,Sales[[#This Row],[date]]&gt;=TY_YTDMin)*Sales[[#This Row],[sales]]</f>
        <v>0</v>
      </c>
      <c r="N1520" s="4">
        <f>AND(Sales[[#This Row],[date]]&lt;=LY_YTDMax,Sales[[#This Row],[date]]&gt;=LY_YTDMin)*Sales[[#This Row],[sales]]</f>
        <v>5635.6632</v>
      </c>
      <c r="O1520" s="4">
        <f>AND(Sales[[#This Row],[date]]&gt;=YoY_Min,Sales[[#This Row],[date]]&lt;=TY_YTDMax)*(Sales[[#This Row],[sales]]/Sales[[#This Row],[sqft]])</f>
        <v>0</v>
      </c>
      <c r="P1520" s="4">
        <f>SUMIF(Sales[RegionStoretype],Sales[[#This Row],[RegionStoretype]],Sales[YoY_SSF])/Sales[[#This Row],[Region_TypeCount]]</f>
        <v>47.561479460925746</v>
      </c>
    </row>
    <row r="1521" spans="1:16" x14ac:dyDescent="0.25">
      <c r="A1521" s="1">
        <v>42804</v>
      </c>
      <c r="B1521">
        <v>37</v>
      </c>
      <c r="C1521">
        <v>20</v>
      </c>
      <c r="D1521">
        <v>44820.248800000001</v>
      </c>
      <c r="E1521">
        <f>INDEX(Stores[region],MATCH(Sales[[#This Row],[store_no]],Stores[store_no],0))</f>
        <v>3</v>
      </c>
      <c r="F1521" t="str">
        <f>INDEX(Stores[storetype],MATCH(Sales[[#This Row],[store_no]],Stores[store_no],0))</f>
        <v>C</v>
      </c>
      <c r="G1521" t="str">
        <f>INDEX(Stores[location_city],MATCH(Sales[[#This Row],[store_no]],Stores[store_no],0))</f>
        <v>Lincoln</v>
      </c>
      <c r="H1521" t="str">
        <f>INDEX(Stores[location_state],MATCH(Sales[[#This Row],[store_no]],Stores[store_no],0))</f>
        <v>Nebraska</v>
      </c>
      <c r="I1521">
        <f>INDEX(Stores[sqft],MATCH(Sales[[#This Row],[store_no]],Stores[store_no],0))</f>
        <v>161300</v>
      </c>
      <c r="J1521" s="4" t="str">
        <f>INDEX(Departments[dept_name],MATCH(Sales[[#This Row],[dept_no]],Departments[dept_no],0))</f>
        <v>Toys</v>
      </c>
      <c r="K1521" s="4" t="str">
        <f>CONCATENATE(Sales[[#This Row],[region]],Sales[[#This Row],[storetype]])</f>
        <v>3C</v>
      </c>
      <c r="L1521" s="4">
        <f>INDEX(RegionStoreCount[Store Count],MATCH(Sales[[#This Row],[RegionStoretype]],RegionStoreCount[Region/Type],0))</f>
        <v>2</v>
      </c>
      <c r="M1521" s="4">
        <f>AND(Sales[[#This Row],[date]]&lt;=TY_YTDMax,Sales[[#This Row],[date]]&gt;=TY_YTDMin)*Sales[[#This Row],[sales]]</f>
        <v>0</v>
      </c>
      <c r="N1521" s="4">
        <f>AND(Sales[[#This Row],[date]]&lt;=LY_YTDMax,Sales[[#This Row],[date]]&gt;=LY_YTDMin)*Sales[[#This Row],[sales]]</f>
        <v>44820.248800000001</v>
      </c>
      <c r="O1521" s="4">
        <f>AND(Sales[[#This Row],[date]]&gt;=YoY_Min,Sales[[#This Row],[date]]&lt;=TY_YTDMax)*(Sales[[#This Row],[sales]]/Sales[[#This Row],[sqft]])</f>
        <v>0</v>
      </c>
      <c r="P1521" s="4">
        <f>SUMIF(Sales[RegionStoretype],Sales[[#This Row],[RegionStoretype]],Sales[YoY_SSF])/Sales[[#This Row],[Region_TypeCount]]</f>
        <v>47.561479460925746</v>
      </c>
    </row>
    <row r="1522" spans="1:16" x14ac:dyDescent="0.25">
      <c r="A1522" s="1">
        <v>42804</v>
      </c>
      <c r="B1522">
        <v>38</v>
      </c>
      <c r="C1522">
        <v>14</v>
      </c>
      <c r="D1522">
        <v>11429.1095</v>
      </c>
      <c r="E1522">
        <f>INDEX(Stores[region],MATCH(Sales[[#This Row],[store_no]],Stores[store_no],0))</f>
        <v>2</v>
      </c>
      <c r="F1522" t="str">
        <f>INDEX(Stores[storetype],MATCH(Sales[[#This Row],[store_no]],Stores[store_no],0))</f>
        <v>C</v>
      </c>
      <c r="G1522" t="str">
        <f>INDEX(Stores[location_city],MATCH(Sales[[#This Row],[store_no]],Stores[store_no],0))</f>
        <v>Hinsdale</v>
      </c>
      <c r="H1522" t="str">
        <f>INDEX(Stores[location_state],MATCH(Sales[[#This Row],[store_no]],Stores[store_no],0))</f>
        <v>Illinois</v>
      </c>
      <c r="I1522">
        <f>INDEX(Stores[sqft],MATCH(Sales[[#This Row],[store_no]],Stores[store_no],0))</f>
        <v>155600</v>
      </c>
      <c r="J1522" s="4" t="str">
        <f>INDEX(Departments[dept_name],MATCH(Sales[[#This Row],[dept_no]],Departments[dept_no],0))</f>
        <v>Movies</v>
      </c>
      <c r="K1522" s="4" t="str">
        <f>CONCATENATE(Sales[[#This Row],[region]],Sales[[#This Row],[storetype]])</f>
        <v>2C</v>
      </c>
      <c r="L1522" s="4">
        <f>INDEX(RegionStoreCount[Store Count],MATCH(Sales[[#This Row],[RegionStoretype]],RegionStoreCount[Region/Type],0))</f>
        <v>1</v>
      </c>
      <c r="M1522" s="4">
        <f>AND(Sales[[#This Row],[date]]&lt;=TY_YTDMax,Sales[[#This Row],[date]]&gt;=TY_YTDMin)*Sales[[#This Row],[sales]]</f>
        <v>0</v>
      </c>
      <c r="N1522" s="4">
        <f>AND(Sales[[#This Row],[date]]&lt;=LY_YTDMax,Sales[[#This Row],[date]]&gt;=LY_YTDMin)*Sales[[#This Row],[sales]]</f>
        <v>11429.1095</v>
      </c>
      <c r="O1522" s="4">
        <f>AND(Sales[[#This Row],[date]]&gt;=YoY_Min,Sales[[#This Row],[date]]&lt;=TY_YTDMax)*(Sales[[#This Row],[sales]]/Sales[[#This Row],[sqft]])</f>
        <v>0</v>
      </c>
      <c r="P1522" s="4">
        <f>SUMIF(Sales[RegionStoretype],Sales[[#This Row],[RegionStoretype]],Sales[YoY_SSF])/Sales[[#This Row],[Region_TypeCount]]</f>
        <v>44.537621913239086</v>
      </c>
    </row>
    <row r="1523" spans="1:16" x14ac:dyDescent="0.25">
      <c r="A1523" s="1">
        <v>42811</v>
      </c>
      <c r="B1523">
        <v>1</v>
      </c>
      <c r="C1523">
        <v>1</v>
      </c>
      <c r="D1523">
        <v>26756.502199999999</v>
      </c>
      <c r="E1523">
        <f>INDEX(Stores[region],MATCH(Sales[[#This Row],[store_no]],Stores[store_no],0))</f>
        <v>1</v>
      </c>
      <c r="F1523" t="str">
        <f>INDEX(Stores[storetype],MATCH(Sales[[#This Row],[store_no]],Stores[store_no],0))</f>
        <v>A</v>
      </c>
      <c r="G1523" t="str">
        <f>INDEX(Stores[location_city],MATCH(Sales[[#This Row],[store_no]],Stores[store_no],0))</f>
        <v>Ann Arbor</v>
      </c>
      <c r="H1523" t="str">
        <f>INDEX(Stores[location_state],MATCH(Sales[[#This Row],[store_no]],Stores[store_no],0))</f>
        <v>Michigan</v>
      </c>
      <c r="I1523">
        <f>INDEX(Stores[sqft],MATCH(Sales[[#This Row],[store_no]],Stores[store_no],0))</f>
        <v>100600</v>
      </c>
      <c r="J1523" s="4" t="str">
        <f>INDEX(Departments[dept_name],MATCH(Sales[[#This Row],[dept_no]],Departments[dept_no],0))</f>
        <v>Automotive</v>
      </c>
      <c r="K1523" s="4" t="str">
        <f>CONCATENATE(Sales[[#This Row],[region]],Sales[[#This Row],[storetype]])</f>
        <v>1A</v>
      </c>
      <c r="L1523" s="4">
        <f>INDEX(RegionStoreCount[Store Count],MATCH(Sales[[#This Row],[RegionStoretype]],RegionStoreCount[Region/Type],0))</f>
        <v>5</v>
      </c>
      <c r="M1523" s="4">
        <f>AND(Sales[[#This Row],[date]]&lt;=TY_YTDMax,Sales[[#This Row],[date]]&gt;=TY_YTDMin)*Sales[[#This Row],[sales]]</f>
        <v>0</v>
      </c>
      <c r="N1523" s="4">
        <f>AND(Sales[[#This Row],[date]]&lt;=LY_YTDMax,Sales[[#This Row],[date]]&gt;=LY_YTDMin)*Sales[[#This Row],[sales]]</f>
        <v>26756.502199999999</v>
      </c>
      <c r="O1523" s="4">
        <f>AND(Sales[[#This Row],[date]]&gt;=YoY_Min,Sales[[#This Row],[date]]&lt;=TY_YTDMax)*(Sales[[#This Row],[sales]]/Sales[[#This Row],[sqft]])</f>
        <v>0</v>
      </c>
      <c r="P1523" s="4">
        <f>SUMIF(Sales[RegionStoretype],Sales[[#This Row],[RegionStoretype]],Sales[YoY_SSF])/Sales[[#This Row],[Region_TypeCount]]</f>
        <v>59.469551530910678</v>
      </c>
    </row>
    <row r="1524" spans="1:16" x14ac:dyDescent="0.25">
      <c r="A1524" s="1">
        <v>42811</v>
      </c>
      <c r="B1524">
        <v>1</v>
      </c>
      <c r="C1524">
        <v>13</v>
      </c>
      <c r="D1524">
        <v>44447.5602</v>
      </c>
      <c r="E1524">
        <f>INDEX(Stores[region],MATCH(Sales[[#This Row],[store_no]],Stores[store_no],0))</f>
        <v>1</v>
      </c>
      <c r="F1524" t="str">
        <f>INDEX(Stores[storetype],MATCH(Sales[[#This Row],[store_no]],Stores[store_no],0))</f>
        <v>A</v>
      </c>
      <c r="G1524" t="str">
        <f>INDEX(Stores[location_city],MATCH(Sales[[#This Row],[store_no]],Stores[store_no],0))</f>
        <v>Ann Arbor</v>
      </c>
      <c r="H1524" t="str">
        <f>INDEX(Stores[location_state],MATCH(Sales[[#This Row],[store_no]],Stores[store_no],0))</f>
        <v>Michigan</v>
      </c>
      <c r="I1524">
        <f>INDEX(Stores[sqft],MATCH(Sales[[#This Row],[store_no]],Stores[store_no],0))</f>
        <v>100600</v>
      </c>
      <c r="J1524" s="4" t="str">
        <f>INDEX(Departments[dept_name],MATCH(Sales[[#This Row],[dept_no]],Departments[dept_no],0))</f>
        <v>Kids</v>
      </c>
      <c r="K1524" s="4" t="str">
        <f>CONCATENATE(Sales[[#This Row],[region]],Sales[[#This Row],[storetype]])</f>
        <v>1A</v>
      </c>
      <c r="L1524" s="4">
        <f>INDEX(RegionStoreCount[Store Count],MATCH(Sales[[#This Row],[RegionStoretype]],RegionStoreCount[Region/Type],0))</f>
        <v>5</v>
      </c>
      <c r="M1524" s="4">
        <f>AND(Sales[[#This Row],[date]]&lt;=TY_YTDMax,Sales[[#This Row],[date]]&gt;=TY_YTDMin)*Sales[[#This Row],[sales]]</f>
        <v>0</v>
      </c>
      <c r="N1524" s="4">
        <f>AND(Sales[[#This Row],[date]]&lt;=LY_YTDMax,Sales[[#This Row],[date]]&gt;=LY_YTDMin)*Sales[[#This Row],[sales]]</f>
        <v>44447.5602</v>
      </c>
      <c r="O1524" s="4">
        <f>AND(Sales[[#This Row],[date]]&gt;=YoY_Min,Sales[[#This Row],[date]]&lt;=TY_YTDMax)*(Sales[[#This Row],[sales]]/Sales[[#This Row],[sqft]])</f>
        <v>0</v>
      </c>
      <c r="P1524" s="4">
        <f>SUMIF(Sales[RegionStoretype],Sales[[#This Row],[RegionStoretype]],Sales[YoY_SSF])/Sales[[#This Row],[Region_TypeCount]]</f>
        <v>59.469551530910678</v>
      </c>
    </row>
    <row r="1525" spans="1:16" x14ac:dyDescent="0.25">
      <c r="A1525" s="1">
        <v>42811</v>
      </c>
      <c r="B1525">
        <v>2</v>
      </c>
      <c r="C1525">
        <v>4</v>
      </c>
      <c r="D1525">
        <v>113235.372</v>
      </c>
      <c r="E1525">
        <f>INDEX(Stores[region],MATCH(Sales[[#This Row],[store_no]],Stores[store_no],0))</f>
        <v>3</v>
      </c>
      <c r="F1525" t="str">
        <f>INDEX(Stores[storetype],MATCH(Sales[[#This Row],[store_no]],Stores[store_no],0))</f>
        <v>A</v>
      </c>
      <c r="G1525" t="str">
        <f>INDEX(Stores[location_city],MATCH(Sales[[#This Row],[store_no]],Stores[store_no],0))</f>
        <v>Minneapolis</v>
      </c>
      <c r="H1525" t="str">
        <f>INDEX(Stores[location_state],MATCH(Sales[[#This Row],[store_no]],Stores[store_no],0))</f>
        <v>Minnesota</v>
      </c>
      <c r="I1525">
        <f>INDEX(Stores[sqft],MATCH(Sales[[#This Row],[store_no]],Stores[store_no],0))</f>
        <v>210400</v>
      </c>
      <c r="J1525" s="4" t="str">
        <f>INDEX(Departments[dept_name],MATCH(Sales[[#This Row],[dept_no]],Departments[dept_no],0))</f>
        <v>Books</v>
      </c>
      <c r="K1525" s="4" t="str">
        <f>CONCATENATE(Sales[[#This Row],[region]],Sales[[#This Row],[storetype]])</f>
        <v>3A</v>
      </c>
      <c r="L1525" s="4">
        <f>INDEX(RegionStoreCount[Store Count],MATCH(Sales[[#This Row],[RegionStoretype]],RegionStoreCount[Region/Type],0))</f>
        <v>9</v>
      </c>
      <c r="M1525" s="4">
        <f>AND(Sales[[#This Row],[date]]&lt;=TY_YTDMax,Sales[[#This Row],[date]]&gt;=TY_YTDMin)*Sales[[#This Row],[sales]]</f>
        <v>0</v>
      </c>
      <c r="N1525" s="4">
        <f>AND(Sales[[#This Row],[date]]&lt;=LY_YTDMax,Sales[[#This Row],[date]]&gt;=LY_YTDMin)*Sales[[#This Row],[sales]]</f>
        <v>113235.372</v>
      </c>
      <c r="O1525" s="4">
        <f>AND(Sales[[#This Row],[date]]&gt;=YoY_Min,Sales[[#This Row],[date]]&lt;=TY_YTDMax)*(Sales[[#This Row],[sales]]/Sales[[#This Row],[sqft]])</f>
        <v>0</v>
      </c>
      <c r="P1525" s="4">
        <f>SUMIF(Sales[RegionStoretype],Sales[[#This Row],[RegionStoretype]],Sales[YoY_SSF])/Sales[[#This Row],[Region_TypeCount]]</f>
        <v>53.603836561720975</v>
      </c>
    </row>
    <row r="1526" spans="1:16" x14ac:dyDescent="0.25">
      <c r="A1526" s="1">
        <v>42811</v>
      </c>
      <c r="B1526">
        <v>2</v>
      </c>
      <c r="C1526">
        <v>5</v>
      </c>
      <c r="D1526">
        <v>183267.13</v>
      </c>
      <c r="E1526">
        <f>INDEX(Stores[region],MATCH(Sales[[#This Row],[store_no]],Stores[store_no],0))</f>
        <v>3</v>
      </c>
      <c r="F1526" t="str">
        <f>INDEX(Stores[storetype],MATCH(Sales[[#This Row],[store_no]],Stores[store_no],0))</f>
        <v>A</v>
      </c>
      <c r="G1526" t="str">
        <f>INDEX(Stores[location_city],MATCH(Sales[[#This Row],[store_no]],Stores[store_no],0))</f>
        <v>Minneapolis</v>
      </c>
      <c r="H1526" t="str">
        <f>INDEX(Stores[location_state],MATCH(Sales[[#This Row],[store_no]],Stores[store_no],0))</f>
        <v>Minnesota</v>
      </c>
      <c r="I1526">
        <f>INDEX(Stores[sqft],MATCH(Sales[[#This Row],[store_no]],Stores[store_no],0))</f>
        <v>210400</v>
      </c>
      <c r="J1526" s="4" t="str">
        <f>INDEX(Departments[dept_name],MATCH(Sales[[#This Row],[dept_no]],Departments[dept_no],0))</f>
        <v>Clothing</v>
      </c>
      <c r="K1526" s="4" t="str">
        <f>CONCATENATE(Sales[[#This Row],[region]],Sales[[#This Row],[storetype]])</f>
        <v>3A</v>
      </c>
      <c r="L1526" s="4">
        <f>INDEX(RegionStoreCount[Store Count],MATCH(Sales[[#This Row],[RegionStoretype]],RegionStoreCount[Region/Type],0))</f>
        <v>9</v>
      </c>
      <c r="M1526" s="4">
        <f>AND(Sales[[#This Row],[date]]&lt;=TY_YTDMax,Sales[[#This Row],[date]]&gt;=TY_YTDMin)*Sales[[#This Row],[sales]]</f>
        <v>0</v>
      </c>
      <c r="N1526" s="4">
        <f>AND(Sales[[#This Row],[date]]&lt;=LY_YTDMax,Sales[[#This Row],[date]]&gt;=LY_YTDMin)*Sales[[#This Row],[sales]]</f>
        <v>183267.13</v>
      </c>
      <c r="O1526" s="4">
        <f>AND(Sales[[#This Row],[date]]&gt;=YoY_Min,Sales[[#This Row],[date]]&lt;=TY_YTDMax)*(Sales[[#This Row],[sales]]/Sales[[#This Row],[sqft]])</f>
        <v>0</v>
      </c>
      <c r="P1526" s="4">
        <f>SUMIF(Sales[RegionStoretype],Sales[[#This Row],[RegionStoretype]],Sales[YoY_SSF])/Sales[[#This Row],[Region_TypeCount]]</f>
        <v>53.603836561720975</v>
      </c>
    </row>
    <row r="1527" spans="1:16" x14ac:dyDescent="0.25">
      <c r="A1527" s="1">
        <v>42811</v>
      </c>
      <c r="B1527">
        <v>2</v>
      </c>
      <c r="C1527">
        <v>12</v>
      </c>
      <c r="D1527">
        <v>164726.87720000002</v>
      </c>
      <c r="E1527">
        <f>INDEX(Stores[region],MATCH(Sales[[#This Row],[store_no]],Stores[store_no],0))</f>
        <v>3</v>
      </c>
      <c r="F1527" t="str">
        <f>INDEX(Stores[storetype],MATCH(Sales[[#This Row],[store_no]],Stores[store_no],0))</f>
        <v>A</v>
      </c>
      <c r="G1527" t="str">
        <f>INDEX(Stores[location_city],MATCH(Sales[[#This Row],[store_no]],Stores[store_no],0))</f>
        <v>Minneapolis</v>
      </c>
      <c r="H1527" t="str">
        <f>INDEX(Stores[location_state],MATCH(Sales[[#This Row],[store_no]],Stores[store_no],0))</f>
        <v>Minnesota</v>
      </c>
      <c r="I1527">
        <f>INDEX(Stores[sqft],MATCH(Sales[[#This Row],[store_no]],Stores[store_no],0))</f>
        <v>210400</v>
      </c>
      <c r="J1527" s="4" t="str">
        <f>INDEX(Departments[dept_name],MATCH(Sales[[#This Row],[dept_no]],Departments[dept_no],0))</f>
        <v>Jewelery</v>
      </c>
      <c r="K1527" s="4" t="str">
        <f>CONCATENATE(Sales[[#This Row],[region]],Sales[[#This Row],[storetype]])</f>
        <v>3A</v>
      </c>
      <c r="L1527" s="4">
        <f>INDEX(RegionStoreCount[Store Count],MATCH(Sales[[#This Row],[RegionStoretype]],RegionStoreCount[Region/Type],0))</f>
        <v>9</v>
      </c>
      <c r="M1527" s="4">
        <f>AND(Sales[[#This Row],[date]]&lt;=TY_YTDMax,Sales[[#This Row],[date]]&gt;=TY_YTDMin)*Sales[[#This Row],[sales]]</f>
        <v>0</v>
      </c>
      <c r="N1527" s="4">
        <f>AND(Sales[[#This Row],[date]]&lt;=LY_YTDMax,Sales[[#This Row],[date]]&gt;=LY_YTDMin)*Sales[[#This Row],[sales]]</f>
        <v>164726.87720000002</v>
      </c>
      <c r="O1527" s="4">
        <f>AND(Sales[[#This Row],[date]]&gt;=YoY_Min,Sales[[#This Row],[date]]&lt;=TY_YTDMax)*(Sales[[#This Row],[sales]]/Sales[[#This Row],[sqft]])</f>
        <v>0</v>
      </c>
      <c r="P1527" s="4">
        <f>SUMIF(Sales[RegionStoretype],Sales[[#This Row],[RegionStoretype]],Sales[YoY_SSF])/Sales[[#This Row],[Region_TypeCount]]</f>
        <v>53.603836561720975</v>
      </c>
    </row>
    <row r="1528" spans="1:16" x14ac:dyDescent="0.25">
      <c r="A1528" s="1">
        <v>42811</v>
      </c>
      <c r="B1528">
        <v>3</v>
      </c>
      <c r="C1528">
        <v>3</v>
      </c>
      <c r="D1528">
        <v>48486.199400000005</v>
      </c>
      <c r="E1528">
        <f>INDEX(Stores[region],MATCH(Sales[[#This Row],[store_no]],Stores[store_no],0))</f>
        <v>1</v>
      </c>
      <c r="F1528" t="str">
        <f>INDEX(Stores[storetype],MATCH(Sales[[#This Row],[store_no]],Stores[store_no],0))</f>
        <v>B</v>
      </c>
      <c r="G1528" t="str">
        <f>INDEX(Stores[location_city],MATCH(Sales[[#This Row],[store_no]],Stores[store_no],0))</f>
        <v>Detroit</v>
      </c>
      <c r="H1528" t="str">
        <f>INDEX(Stores[location_state],MATCH(Sales[[#This Row],[store_no]],Stores[store_no],0))</f>
        <v>Michigan</v>
      </c>
      <c r="I1528">
        <f>INDEX(Stores[sqft],MATCH(Sales[[#This Row],[store_no]],Stores[store_no],0))</f>
        <v>114500</v>
      </c>
      <c r="J1528" s="4" t="str">
        <f>INDEX(Departments[dept_name],MATCH(Sales[[#This Row],[dept_no]],Departments[dept_no],0))</f>
        <v>Beauty</v>
      </c>
      <c r="K1528" s="4" t="str">
        <f>CONCATENATE(Sales[[#This Row],[region]],Sales[[#This Row],[storetype]])</f>
        <v>1B</v>
      </c>
      <c r="L1528" s="4">
        <f>INDEX(RegionStoreCount[Store Count],MATCH(Sales[[#This Row],[RegionStoretype]],RegionStoreCount[Region/Type],0))</f>
        <v>5</v>
      </c>
      <c r="M1528" s="4">
        <f>AND(Sales[[#This Row],[date]]&lt;=TY_YTDMax,Sales[[#This Row],[date]]&gt;=TY_YTDMin)*Sales[[#This Row],[sales]]</f>
        <v>0</v>
      </c>
      <c r="N1528" s="4">
        <f>AND(Sales[[#This Row],[date]]&lt;=LY_YTDMax,Sales[[#This Row],[date]]&gt;=LY_YTDMin)*Sales[[#This Row],[sales]]</f>
        <v>48486.199400000005</v>
      </c>
      <c r="O1528" s="4">
        <f>AND(Sales[[#This Row],[date]]&gt;=YoY_Min,Sales[[#This Row],[date]]&lt;=TY_YTDMax)*(Sales[[#This Row],[sales]]/Sales[[#This Row],[sqft]])</f>
        <v>0</v>
      </c>
      <c r="P1528" s="4">
        <f>SUMIF(Sales[RegionStoretype],Sales[[#This Row],[RegionStoretype]],Sales[YoY_SSF])/Sales[[#This Row],[Region_TypeCount]]</f>
        <v>68.518982968140051</v>
      </c>
    </row>
    <row r="1529" spans="1:16" x14ac:dyDescent="0.25">
      <c r="A1529" s="1">
        <v>42811</v>
      </c>
      <c r="B1529">
        <v>3</v>
      </c>
      <c r="C1529">
        <v>10</v>
      </c>
      <c r="D1529">
        <v>10768.632</v>
      </c>
      <c r="E1529">
        <f>INDEX(Stores[region],MATCH(Sales[[#This Row],[store_no]],Stores[store_no],0))</f>
        <v>1</v>
      </c>
      <c r="F1529" t="str">
        <f>INDEX(Stores[storetype],MATCH(Sales[[#This Row],[store_no]],Stores[store_no],0))</f>
        <v>B</v>
      </c>
      <c r="G1529" t="str">
        <f>INDEX(Stores[location_city],MATCH(Sales[[#This Row],[store_no]],Stores[store_no],0))</f>
        <v>Detroit</v>
      </c>
      <c r="H1529" t="str">
        <f>INDEX(Stores[location_state],MATCH(Sales[[#This Row],[store_no]],Stores[store_no],0))</f>
        <v>Michigan</v>
      </c>
      <c r="I1529">
        <f>INDEX(Stores[sqft],MATCH(Sales[[#This Row],[store_no]],Stores[store_no],0))</f>
        <v>114500</v>
      </c>
      <c r="J1529" s="4" t="str">
        <f>INDEX(Departments[dept_name],MATCH(Sales[[#This Row],[dept_no]],Departments[dept_no],0))</f>
        <v>Health</v>
      </c>
      <c r="K1529" s="4" t="str">
        <f>CONCATENATE(Sales[[#This Row],[region]],Sales[[#This Row],[storetype]])</f>
        <v>1B</v>
      </c>
      <c r="L1529" s="4">
        <f>INDEX(RegionStoreCount[Store Count],MATCH(Sales[[#This Row],[RegionStoretype]],RegionStoreCount[Region/Type],0))</f>
        <v>5</v>
      </c>
      <c r="M1529" s="4">
        <f>AND(Sales[[#This Row],[date]]&lt;=TY_YTDMax,Sales[[#This Row],[date]]&gt;=TY_YTDMin)*Sales[[#This Row],[sales]]</f>
        <v>0</v>
      </c>
      <c r="N1529" s="4">
        <f>AND(Sales[[#This Row],[date]]&lt;=LY_YTDMax,Sales[[#This Row],[date]]&gt;=LY_YTDMin)*Sales[[#This Row],[sales]]</f>
        <v>10768.632</v>
      </c>
      <c r="O1529" s="4">
        <f>AND(Sales[[#This Row],[date]]&gt;=YoY_Min,Sales[[#This Row],[date]]&lt;=TY_YTDMax)*(Sales[[#This Row],[sales]]/Sales[[#This Row],[sqft]])</f>
        <v>0</v>
      </c>
      <c r="P1529" s="4">
        <f>SUMIF(Sales[RegionStoretype],Sales[[#This Row],[RegionStoretype]],Sales[YoY_SSF])/Sales[[#This Row],[Region_TypeCount]]</f>
        <v>68.518982968140051</v>
      </c>
    </row>
    <row r="1530" spans="1:16" x14ac:dyDescent="0.25">
      <c r="A1530" s="1">
        <v>42811</v>
      </c>
      <c r="B1530">
        <v>3</v>
      </c>
      <c r="C1530">
        <v>11</v>
      </c>
      <c r="D1530">
        <v>87732.949500000002</v>
      </c>
      <c r="E1530">
        <f>INDEX(Stores[region],MATCH(Sales[[#This Row],[store_no]],Stores[store_no],0))</f>
        <v>1</v>
      </c>
      <c r="F1530" t="str">
        <f>INDEX(Stores[storetype],MATCH(Sales[[#This Row],[store_no]],Stores[store_no],0))</f>
        <v>B</v>
      </c>
      <c r="G1530" t="str">
        <f>INDEX(Stores[location_city],MATCH(Sales[[#This Row],[store_no]],Stores[store_no],0))</f>
        <v>Detroit</v>
      </c>
      <c r="H1530" t="str">
        <f>INDEX(Stores[location_state],MATCH(Sales[[#This Row],[store_no]],Stores[store_no],0))</f>
        <v>Michigan</v>
      </c>
      <c r="I1530">
        <f>INDEX(Stores[sqft],MATCH(Sales[[#This Row],[store_no]],Stores[store_no],0))</f>
        <v>114500</v>
      </c>
      <c r="J1530" s="4" t="str">
        <f>INDEX(Departments[dept_name],MATCH(Sales[[#This Row],[dept_no]],Departments[dept_no],0))</f>
        <v>Home</v>
      </c>
      <c r="K1530" s="4" t="str">
        <f>CONCATENATE(Sales[[#This Row],[region]],Sales[[#This Row],[storetype]])</f>
        <v>1B</v>
      </c>
      <c r="L1530" s="4">
        <f>INDEX(RegionStoreCount[Store Count],MATCH(Sales[[#This Row],[RegionStoretype]],RegionStoreCount[Region/Type],0))</f>
        <v>5</v>
      </c>
      <c r="M1530" s="4">
        <f>AND(Sales[[#This Row],[date]]&lt;=TY_YTDMax,Sales[[#This Row],[date]]&gt;=TY_YTDMin)*Sales[[#This Row],[sales]]</f>
        <v>0</v>
      </c>
      <c r="N1530" s="4">
        <f>AND(Sales[[#This Row],[date]]&lt;=LY_YTDMax,Sales[[#This Row],[date]]&gt;=LY_YTDMin)*Sales[[#This Row],[sales]]</f>
        <v>87732.949500000002</v>
      </c>
      <c r="O1530" s="4">
        <f>AND(Sales[[#This Row],[date]]&gt;=YoY_Min,Sales[[#This Row],[date]]&lt;=TY_YTDMax)*(Sales[[#This Row],[sales]]/Sales[[#This Row],[sqft]])</f>
        <v>0</v>
      </c>
      <c r="P1530" s="4">
        <f>SUMIF(Sales[RegionStoretype],Sales[[#This Row],[RegionStoretype]],Sales[YoY_SSF])/Sales[[#This Row],[Region_TypeCount]]</f>
        <v>68.518982968140051</v>
      </c>
    </row>
    <row r="1531" spans="1:16" x14ac:dyDescent="0.25">
      <c r="A1531" s="1">
        <v>42811</v>
      </c>
      <c r="B1531">
        <v>5</v>
      </c>
      <c r="C1531">
        <v>5</v>
      </c>
      <c r="D1531">
        <v>47667.462200000002</v>
      </c>
      <c r="E1531">
        <f>INDEX(Stores[region],MATCH(Sales[[#This Row],[store_no]],Stores[store_no],0))</f>
        <v>1</v>
      </c>
      <c r="F1531" t="str">
        <f>INDEX(Stores[storetype],MATCH(Sales[[#This Row],[store_no]],Stores[store_no],0))</f>
        <v>B</v>
      </c>
      <c r="G1531" t="str">
        <f>INDEX(Stores[location_city],MATCH(Sales[[#This Row],[store_no]],Stores[store_no],0))</f>
        <v>Bloomington</v>
      </c>
      <c r="H1531" t="str">
        <f>INDEX(Stores[location_state],MATCH(Sales[[#This Row],[store_no]],Stores[store_no],0))</f>
        <v>Indiana</v>
      </c>
      <c r="I1531">
        <f>INDEX(Stores[sqft],MATCH(Sales[[#This Row],[store_no]],Stores[store_no],0))</f>
        <v>114500</v>
      </c>
      <c r="J1531" s="4" t="str">
        <f>INDEX(Departments[dept_name],MATCH(Sales[[#This Row],[dept_no]],Departments[dept_no],0))</f>
        <v>Clothing</v>
      </c>
      <c r="K1531" s="4" t="str">
        <f>CONCATENATE(Sales[[#This Row],[region]],Sales[[#This Row],[storetype]])</f>
        <v>1B</v>
      </c>
      <c r="L1531" s="4">
        <f>INDEX(RegionStoreCount[Store Count],MATCH(Sales[[#This Row],[RegionStoretype]],RegionStoreCount[Region/Type],0))</f>
        <v>5</v>
      </c>
      <c r="M1531" s="4">
        <f>AND(Sales[[#This Row],[date]]&lt;=TY_YTDMax,Sales[[#This Row],[date]]&gt;=TY_YTDMin)*Sales[[#This Row],[sales]]</f>
        <v>0</v>
      </c>
      <c r="N1531" s="4">
        <f>AND(Sales[[#This Row],[date]]&lt;=LY_YTDMax,Sales[[#This Row],[date]]&gt;=LY_YTDMin)*Sales[[#This Row],[sales]]</f>
        <v>47667.462200000002</v>
      </c>
      <c r="O1531" s="4">
        <f>AND(Sales[[#This Row],[date]]&gt;=YoY_Min,Sales[[#This Row],[date]]&lt;=TY_YTDMax)*(Sales[[#This Row],[sales]]/Sales[[#This Row],[sqft]])</f>
        <v>0</v>
      </c>
      <c r="P1531" s="4">
        <f>SUMIF(Sales[RegionStoretype],Sales[[#This Row],[RegionStoretype]],Sales[YoY_SSF])/Sales[[#This Row],[Region_TypeCount]]</f>
        <v>68.518982968140051</v>
      </c>
    </row>
    <row r="1532" spans="1:16" x14ac:dyDescent="0.25">
      <c r="A1532" s="1">
        <v>42811</v>
      </c>
      <c r="B1532">
        <v>5</v>
      </c>
      <c r="C1532">
        <v>7</v>
      </c>
      <c r="D1532">
        <v>15926.397000000001</v>
      </c>
      <c r="E1532">
        <f>INDEX(Stores[region],MATCH(Sales[[#This Row],[store_no]],Stores[store_no],0))</f>
        <v>1</v>
      </c>
      <c r="F1532" t="str">
        <f>INDEX(Stores[storetype],MATCH(Sales[[#This Row],[store_no]],Stores[store_no],0))</f>
        <v>B</v>
      </c>
      <c r="G1532" t="str">
        <f>INDEX(Stores[location_city],MATCH(Sales[[#This Row],[store_no]],Stores[store_no],0))</f>
        <v>Bloomington</v>
      </c>
      <c r="H1532" t="str">
        <f>INDEX(Stores[location_state],MATCH(Sales[[#This Row],[store_no]],Stores[store_no],0))</f>
        <v>Indiana</v>
      </c>
      <c r="I1532">
        <f>INDEX(Stores[sqft],MATCH(Sales[[#This Row],[store_no]],Stores[store_no],0))</f>
        <v>114500</v>
      </c>
      <c r="J1532" s="4" t="str">
        <f>INDEX(Departments[dept_name],MATCH(Sales[[#This Row],[dept_no]],Departments[dept_no],0))</f>
        <v>Electronics</v>
      </c>
      <c r="K1532" s="4" t="str">
        <f>CONCATENATE(Sales[[#This Row],[region]],Sales[[#This Row],[storetype]])</f>
        <v>1B</v>
      </c>
      <c r="L1532" s="4">
        <f>INDEX(RegionStoreCount[Store Count],MATCH(Sales[[#This Row],[RegionStoretype]],RegionStoreCount[Region/Type],0))</f>
        <v>5</v>
      </c>
      <c r="M1532" s="4">
        <f>AND(Sales[[#This Row],[date]]&lt;=TY_YTDMax,Sales[[#This Row],[date]]&gt;=TY_YTDMin)*Sales[[#This Row],[sales]]</f>
        <v>0</v>
      </c>
      <c r="N1532" s="4">
        <f>AND(Sales[[#This Row],[date]]&lt;=LY_YTDMax,Sales[[#This Row],[date]]&gt;=LY_YTDMin)*Sales[[#This Row],[sales]]</f>
        <v>15926.397000000001</v>
      </c>
      <c r="O1532" s="4">
        <f>AND(Sales[[#This Row],[date]]&gt;=YoY_Min,Sales[[#This Row],[date]]&lt;=TY_YTDMax)*(Sales[[#This Row],[sales]]/Sales[[#This Row],[sqft]])</f>
        <v>0</v>
      </c>
      <c r="P1532" s="4">
        <f>SUMIF(Sales[RegionStoretype],Sales[[#This Row],[RegionStoretype]],Sales[YoY_SSF])/Sales[[#This Row],[Region_TypeCount]]</f>
        <v>68.518982968140051</v>
      </c>
    </row>
    <row r="1533" spans="1:16" x14ac:dyDescent="0.25">
      <c r="A1533" s="1">
        <v>42811</v>
      </c>
      <c r="B1533">
        <v>5</v>
      </c>
      <c r="C1533">
        <v>13</v>
      </c>
      <c r="D1533">
        <v>74989.405400000003</v>
      </c>
      <c r="E1533">
        <f>INDEX(Stores[region],MATCH(Sales[[#This Row],[store_no]],Stores[store_no],0))</f>
        <v>1</v>
      </c>
      <c r="F1533" t="str">
        <f>INDEX(Stores[storetype],MATCH(Sales[[#This Row],[store_no]],Stores[store_no],0))</f>
        <v>B</v>
      </c>
      <c r="G1533" t="str">
        <f>INDEX(Stores[location_city],MATCH(Sales[[#This Row],[store_no]],Stores[store_no],0))</f>
        <v>Bloomington</v>
      </c>
      <c r="H1533" t="str">
        <f>INDEX(Stores[location_state],MATCH(Sales[[#This Row],[store_no]],Stores[store_no],0))</f>
        <v>Indiana</v>
      </c>
      <c r="I1533">
        <f>INDEX(Stores[sqft],MATCH(Sales[[#This Row],[store_no]],Stores[store_no],0))</f>
        <v>114500</v>
      </c>
      <c r="J1533" s="4" t="str">
        <f>INDEX(Departments[dept_name],MATCH(Sales[[#This Row],[dept_no]],Departments[dept_no],0))</f>
        <v>Kids</v>
      </c>
      <c r="K1533" s="4" t="str">
        <f>CONCATENATE(Sales[[#This Row],[region]],Sales[[#This Row],[storetype]])</f>
        <v>1B</v>
      </c>
      <c r="L1533" s="4">
        <f>INDEX(RegionStoreCount[Store Count],MATCH(Sales[[#This Row],[RegionStoretype]],RegionStoreCount[Region/Type],0))</f>
        <v>5</v>
      </c>
      <c r="M1533" s="4">
        <f>AND(Sales[[#This Row],[date]]&lt;=TY_YTDMax,Sales[[#This Row],[date]]&gt;=TY_YTDMin)*Sales[[#This Row],[sales]]</f>
        <v>0</v>
      </c>
      <c r="N1533" s="4">
        <f>AND(Sales[[#This Row],[date]]&lt;=LY_YTDMax,Sales[[#This Row],[date]]&gt;=LY_YTDMin)*Sales[[#This Row],[sales]]</f>
        <v>74989.405400000003</v>
      </c>
      <c r="O1533" s="4">
        <f>AND(Sales[[#This Row],[date]]&gt;=YoY_Min,Sales[[#This Row],[date]]&lt;=TY_YTDMax)*(Sales[[#This Row],[sales]]/Sales[[#This Row],[sqft]])</f>
        <v>0</v>
      </c>
      <c r="P1533" s="4">
        <f>SUMIF(Sales[RegionStoretype],Sales[[#This Row],[RegionStoretype]],Sales[YoY_SSF])/Sales[[#This Row],[Region_TypeCount]]</f>
        <v>68.518982968140051</v>
      </c>
    </row>
    <row r="1534" spans="1:16" x14ac:dyDescent="0.25">
      <c r="A1534" s="1">
        <v>42811</v>
      </c>
      <c r="B1534">
        <v>6</v>
      </c>
      <c r="C1534">
        <v>5</v>
      </c>
      <c r="D1534">
        <v>18713.899600000001</v>
      </c>
      <c r="E1534">
        <f>INDEX(Stores[region],MATCH(Sales[[#This Row],[store_no]],Stores[store_no],0))</f>
        <v>3</v>
      </c>
      <c r="F1534" t="str">
        <f>INDEX(Stores[storetype],MATCH(Sales[[#This Row],[store_no]],Stores[store_no],0))</f>
        <v>A</v>
      </c>
      <c r="G1534" t="str">
        <f>INDEX(Stores[location_city],MATCH(Sales[[#This Row],[store_no]],Stores[store_no],0))</f>
        <v>Green Bay</v>
      </c>
      <c r="H1534" t="str">
        <f>INDEX(Stores[location_state],MATCH(Sales[[#This Row],[store_no]],Stores[store_no],0))</f>
        <v>Wisconsin</v>
      </c>
      <c r="I1534">
        <f>INDEX(Stores[sqft],MATCH(Sales[[#This Row],[store_no]],Stores[store_no],0))</f>
        <v>138800</v>
      </c>
      <c r="J1534" s="4" t="str">
        <f>INDEX(Departments[dept_name],MATCH(Sales[[#This Row],[dept_no]],Departments[dept_no],0))</f>
        <v>Clothing</v>
      </c>
      <c r="K1534" s="4" t="str">
        <f>CONCATENATE(Sales[[#This Row],[region]],Sales[[#This Row],[storetype]])</f>
        <v>3A</v>
      </c>
      <c r="L1534" s="4">
        <f>INDEX(RegionStoreCount[Store Count],MATCH(Sales[[#This Row],[RegionStoretype]],RegionStoreCount[Region/Type],0))</f>
        <v>9</v>
      </c>
      <c r="M1534" s="4">
        <f>AND(Sales[[#This Row],[date]]&lt;=TY_YTDMax,Sales[[#This Row],[date]]&gt;=TY_YTDMin)*Sales[[#This Row],[sales]]</f>
        <v>0</v>
      </c>
      <c r="N1534" s="4">
        <f>AND(Sales[[#This Row],[date]]&lt;=LY_YTDMax,Sales[[#This Row],[date]]&gt;=LY_YTDMin)*Sales[[#This Row],[sales]]</f>
        <v>18713.899600000001</v>
      </c>
      <c r="O1534" s="4">
        <f>AND(Sales[[#This Row],[date]]&gt;=YoY_Min,Sales[[#This Row],[date]]&lt;=TY_YTDMax)*(Sales[[#This Row],[sales]]/Sales[[#This Row],[sqft]])</f>
        <v>0</v>
      </c>
      <c r="P1534" s="4">
        <f>SUMIF(Sales[RegionStoretype],Sales[[#This Row],[RegionStoretype]],Sales[YoY_SSF])/Sales[[#This Row],[Region_TypeCount]]</f>
        <v>53.603836561720975</v>
      </c>
    </row>
    <row r="1535" spans="1:16" x14ac:dyDescent="0.25">
      <c r="A1535" s="1">
        <v>42811</v>
      </c>
      <c r="B1535">
        <v>7</v>
      </c>
      <c r="C1535">
        <v>3</v>
      </c>
      <c r="D1535">
        <v>77805.690400000007</v>
      </c>
      <c r="E1535">
        <f>INDEX(Stores[region],MATCH(Sales[[#This Row],[store_no]],Stores[store_no],0))</f>
        <v>2</v>
      </c>
      <c r="F1535" t="str">
        <f>INDEX(Stores[storetype],MATCH(Sales[[#This Row],[store_no]],Stores[store_no],0))</f>
        <v>B</v>
      </c>
      <c r="G1535" t="str">
        <f>INDEX(Stores[location_city],MATCH(Sales[[#This Row],[store_no]],Stores[store_no],0))</f>
        <v>Rockford</v>
      </c>
      <c r="H1535" t="str">
        <f>INDEX(Stores[location_state],MATCH(Sales[[#This Row],[store_no]],Stores[store_no],0))</f>
        <v>Illinois</v>
      </c>
      <c r="I1535">
        <f>INDEX(Stores[sqft],MATCH(Sales[[#This Row],[store_no]],Stores[store_no],0))</f>
        <v>127100</v>
      </c>
      <c r="J1535" s="4" t="str">
        <f>INDEX(Departments[dept_name],MATCH(Sales[[#This Row],[dept_no]],Departments[dept_no],0))</f>
        <v>Beauty</v>
      </c>
      <c r="K1535" s="4" t="str">
        <f>CONCATENATE(Sales[[#This Row],[region]],Sales[[#This Row],[storetype]])</f>
        <v>2B</v>
      </c>
      <c r="L1535" s="4">
        <f>INDEX(RegionStoreCount[Store Count],MATCH(Sales[[#This Row],[RegionStoretype]],RegionStoreCount[Region/Type],0))</f>
        <v>6</v>
      </c>
      <c r="M1535" s="4">
        <f>AND(Sales[[#This Row],[date]]&lt;=TY_YTDMax,Sales[[#This Row],[date]]&gt;=TY_YTDMin)*Sales[[#This Row],[sales]]</f>
        <v>0</v>
      </c>
      <c r="N1535" s="4">
        <f>AND(Sales[[#This Row],[date]]&lt;=LY_YTDMax,Sales[[#This Row],[date]]&gt;=LY_YTDMin)*Sales[[#This Row],[sales]]</f>
        <v>77805.690400000007</v>
      </c>
      <c r="O1535" s="4">
        <f>AND(Sales[[#This Row],[date]]&gt;=YoY_Min,Sales[[#This Row],[date]]&lt;=TY_YTDMax)*(Sales[[#This Row],[sales]]/Sales[[#This Row],[sqft]])</f>
        <v>0</v>
      </c>
      <c r="P1535" s="4">
        <f>SUMIF(Sales[RegionStoretype],Sales[[#This Row],[RegionStoretype]],Sales[YoY_SSF])/Sales[[#This Row],[Region_TypeCount]]</f>
        <v>58.393757732919049</v>
      </c>
    </row>
    <row r="1536" spans="1:16" x14ac:dyDescent="0.25">
      <c r="A1536" s="1">
        <v>42811</v>
      </c>
      <c r="B1536">
        <v>7</v>
      </c>
      <c r="C1536">
        <v>14</v>
      </c>
      <c r="D1536">
        <v>45458.434700000005</v>
      </c>
      <c r="E1536">
        <f>INDEX(Stores[region],MATCH(Sales[[#This Row],[store_no]],Stores[store_no],0))</f>
        <v>2</v>
      </c>
      <c r="F1536" t="str">
        <f>INDEX(Stores[storetype],MATCH(Sales[[#This Row],[store_no]],Stores[store_no],0))</f>
        <v>B</v>
      </c>
      <c r="G1536" t="str">
        <f>INDEX(Stores[location_city],MATCH(Sales[[#This Row],[store_no]],Stores[store_no],0))</f>
        <v>Rockford</v>
      </c>
      <c r="H1536" t="str">
        <f>INDEX(Stores[location_state],MATCH(Sales[[#This Row],[store_no]],Stores[store_no],0))</f>
        <v>Illinois</v>
      </c>
      <c r="I1536">
        <f>INDEX(Stores[sqft],MATCH(Sales[[#This Row],[store_no]],Stores[store_no],0))</f>
        <v>127100</v>
      </c>
      <c r="J1536" s="4" t="str">
        <f>INDEX(Departments[dept_name],MATCH(Sales[[#This Row],[dept_no]],Departments[dept_no],0))</f>
        <v>Movies</v>
      </c>
      <c r="K1536" s="4" t="str">
        <f>CONCATENATE(Sales[[#This Row],[region]],Sales[[#This Row],[storetype]])</f>
        <v>2B</v>
      </c>
      <c r="L1536" s="4">
        <f>INDEX(RegionStoreCount[Store Count],MATCH(Sales[[#This Row],[RegionStoretype]],RegionStoreCount[Region/Type],0))</f>
        <v>6</v>
      </c>
      <c r="M1536" s="4">
        <f>AND(Sales[[#This Row],[date]]&lt;=TY_YTDMax,Sales[[#This Row],[date]]&gt;=TY_YTDMin)*Sales[[#This Row],[sales]]</f>
        <v>0</v>
      </c>
      <c r="N1536" s="4">
        <f>AND(Sales[[#This Row],[date]]&lt;=LY_YTDMax,Sales[[#This Row],[date]]&gt;=LY_YTDMin)*Sales[[#This Row],[sales]]</f>
        <v>45458.434700000005</v>
      </c>
      <c r="O1536" s="4">
        <f>AND(Sales[[#This Row],[date]]&gt;=YoY_Min,Sales[[#This Row],[date]]&lt;=TY_YTDMax)*(Sales[[#This Row],[sales]]/Sales[[#This Row],[sqft]])</f>
        <v>0</v>
      </c>
      <c r="P1536" s="4">
        <f>SUMIF(Sales[RegionStoretype],Sales[[#This Row],[RegionStoretype]],Sales[YoY_SSF])/Sales[[#This Row],[Region_TypeCount]]</f>
        <v>58.393757732919049</v>
      </c>
    </row>
    <row r="1537" spans="1:16" x14ac:dyDescent="0.25">
      <c r="A1537" s="1">
        <v>42811</v>
      </c>
      <c r="B1537">
        <v>8</v>
      </c>
      <c r="C1537">
        <v>7</v>
      </c>
      <c r="D1537">
        <v>63044.976699999999</v>
      </c>
      <c r="E1537">
        <f>INDEX(Stores[region],MATCH(Sales[[#This Row],[store_no]],Stores[store_no],0))</f>
        <v>3</v>
      </c>
      <c r="F1537" t="str">
        <f>INDEX(Stores[storetype],MATCH(Sales[[#This Row],[store_no]],Stores[store_no],0))</f>
        <v>A</v>
      </c>
      <c r="G1537" t="str">
        <f>INDEX(Stores[location_city],MATCH(Sales[[#This Row],[store_no]],Stores[store_no],0))</f>
        <v>Saint Louis</v>
      </c>
      <c r="H1537" t="str">
        <f>INDEX(Stores[location_state],MATCH(Sales[[#This Row],[store_no]],Stores[store_no],0))</f>
        <v>Missouri</v>
      </c>
      <c r="I1537">
        <f>INDEX(Stores[sqft],MATCH(Sales[[#This Row],[store_no]],Stores[store_no],0))</f>
        <v>198900</v>
      </c>
      <c r="J1537" s="4" t="str">
        <f>INDEX(Departments[dept_name],MATCH(Sales[[#This Row],[dept_no]],Departments[dept_no],0))</f>
        <v>Electronics</v>
      </c>
      <c r="K1537" s="4" t="str">
        <f>CONCATENATE(Sales[[#This Row],[region]],Sales[[#This Row],[storetype]])</f>
        <v>3A</v>
      </c>
      <c r="L1537" s="4">
        <f>INDEX(RegionStoreCount[Store Count],MATCH(Sales[[#This Row],[RegionStoretype]],RegionStoreCount[Region/Type],0))</f>
        <v>9</v>
      </c>
      <c r="M1537" s="4">
        <f>AND(Sales[[#This Row],[date]]&lt;=TY_YTDMax,Sales[[#This Row],[date]]&gt;=TY_YTDMin)*Sales[[#This Row],[sales]]</f>
        <v>0</v>
      </c>
      <c r="N1537" s="4">
        <f>AND(Sales[[#This Row],[date]]&lt;=LY_YTDMax,Sales[[#This Row],[date]]&gt;=LY_YTDMin)*Sales[[#This Row],[sales]]</f>
        <v>63044.976699999999</v>
      </c>
      <c r="O1537" s="4">
        <f>AND(Sales[[#This Row],[date]]&gt;=YoY_Min,Sales[[#This Row],[date]]&lt;=TY_YTDMax)*(Sales[[#This Row],[sales]]/Sales[[#This Row],[sqft]])</f>
        <v>0</v>
      </c>
      <c r="P1537" s="4">
        <f>SUMIF(Sales[RegionStoretype],Sales[[#This Row],[RegionStoretype]],Sales[YoY_SSF])/Sales[[#This Row],[Region_TypeCount]]</f>
        <v>53.603836561720975</v>
      </c>
    </row>
    <row r="1538" spans="1:16" x14ac:dyDescent="0.25">
      <c r="A1538" s="1">
        <v>42811</v>
      </c>
      <c r="B1538">
        <v>8</v>
      </c>
      <c r="C1538">
        <v>16</v>
      </c>
      <c r="D1538">
        <v>8054.6850000000004</v>
      </c>
      <c r="E1538">
        <f>INDEX(Stores[region],MATCH(Sales[[#This Row],[store_no]],Stores[store_no],0))</f>
        <v>3</v>
      </c>
      <c r="F1538" t="str">
        <f>INDEX(Stores[storetype],MATCH(Sales[[#This Row],[store_no]],Stores[store_no],0))</f>
        <v>A</v>
      </c>
      <c r="G1538" t="str">
        <f>INDEX(Stores[location_city],MATCH(Sales[[#This Row],[store_no]],Stores[store_no],0))</f>
        <v>Saint Louis</v>
      </c>
      <c r="H1538" t="str">
        <f>INDEX(Stores[location_state],MATCH(Sales[[#This Row],[store_no]],Stores[store_no],0))</f>
        <v>Missouri</v>
      </c>
      <c r="I1538">
        <f>INDEX(Stores[sqft],MATCH(Sales[[#This Row],[store_no]],Stores[store_no],0))</f>
        <v>198900</v>
      </c>
      <c r="J1538" s="4" t="str">
        <f>INDEX(Departments[dept_name],MATCH(Sales[[#This Row],[dept_no]],Departments[dept_no],0))</f>
        <v>Outdoors</v>
      </c>
      <c r="K1538" s="4" t="str">
        <f>CONCATENATE(Sales[[#This Row],[region]],Sales[[#This Row],[storetype]])</f>
        <v>3A</v>
      </c>
      <c r="L1538" s="4">
        <f>INDEX(RegionStoreCount[Store Count],MATCH(Sales[[#This Row],[RegionStoretype]],RegionStoreCount[Region/Type],0))</f>
        <v>9</v>
      </c>
      <c r="M1538" s="4">
        <f>AND(Sales[[#This Row],[date]]&lt;=TY_YTDMax,Sales[[#This Row],[date]]&gt;=TY_YTDMin)*Sales[[#This Row],[sales]]</f>
        <v>0</v>
      </c>
      <c r="N1538" s="4">
        <f>AND(Sales[[#This Row],[date]]&lt;=LY_YTDMax,Sales[[#This Row],[date]]&gt;=LY_YTDMin)*Sales[[#This Row],[sales]]</f>
        <v>8054.6850000000004</v>
      </c>
      <c r="O1538" s="4">
        <f>AND(Sales[[#This Row],[date]]&gt;=YoY_Min,Sales[[#This Row],[date]]&lt;=TY_YTDMax)*(Sales[[#This Row],[sales]]/Sales[[#This Row],[sqft]])</f>
        <v>0</v>
      </c>
      <c r="P1538" s="4">
        <f>SUMIF(Sales[RegionStoretype],Sales[[#This Row],[RegionStoretype]],Sales[YoY_SSF])/Sales[[#This Row],[Region_TypeCount]]</f>
        <v>53.603836561720975</v>
      </c>
    </row>
    <row r="1539" spans="1:16" x14ac:dyDescent="0.25">
      <c r="A1539" s="1">
        <v>42811</v>
      </c>
      <c r="B1539">
        <v>8</v>
      </c>
      <c r="C1539">
        <v>20</v>
      </c>
      <c r="D1539">
        <v>215158.0687</v>
      </c>
      <c r="E1539">
        <f>INDEX(Stores[region],MATCH(Sales[[#This Row],[store_no]],Stores[store_no],0))</f>
        <v>3</v>
      </c>
      <c r="F1539" t="str">
        <f>INDEX(Stores[storetype],MATCH(Sales[[#This Row],[store_no]],Stores[store_no],0))</f>
        <v>A</v>
      </c>
      <c r="G1539" t="str">
        <f>INDEX(Stores[location_city],MATCH(Sales[[#This Row],[store_no]],Stores[store_no],0))</f>
        <v>Saint Louis</v>
      </c>
      <c r="H1539" t="str">
        <f>INDEX(Stores[location_state],MATCH(Sales[[#This Row],[store_no]],Stores[store_no],0))</f>
        <v>Missouri</v>
      </c>
      <c r="I1539">
        <f>INDEX(Stores[sqft],MATCH(Sales[[#This Row],[store_no]],Stores[store_no],0))</f>
        <v>198900</v>
      </c>
      <c r="J1539" s="4" t="str">
        <f>INDEX(Departments[dept_name],MATCH(Sales[[#This Row],[dept_no]],Departments[dept_no],0))</f>
        <v>Toys</v>
      </c>
      <c r="K1539" s="4" t="str">
        <f>CONCATENATE(Sales[[#This Row],[region]],Sales[[#This Row],[storetype]])</f>
        <v>3A</v>
      </c>
      <c r="L1539" s="4">
        <f>INDEX(RegionStoreCount[Store Count],MATCH(Sales[[#This Row],[RegionStoretype]],RegionStoreCount[Region/Type],0))</f>
        <v>9</v>
      </c>
      <c r="M1539" s="4">
        <f>AND(Sales[[#This Row],[date]]&lt;=TY_YTDMax,Sales[[#This Row],[date]]&gt;=TY_YTDMin)*Sales[[#This Row],[sales]]</f>
        <v>0</v>
      </c>
      <c r="N1539" s="4">
        <f>AND(Sales[[#This Row],[date]]&lt;=LY_YTDMax,Sales[[#This Row],[date]]&gt;=LY_YTDMin)*Sales[[#This Row],[sales]]</f>
        <v>215158.0687</v>
      </c>
      <c r="O1539" s="4">
        <f>AND(Sales[[#This Row],[date]]&gt;=YoY_Min,Sales[[#This Row],[date]]&lt;=TY_YTDMax)*(Sales[[#This Row],[sales]]/Sales[[#This Row],[sqft]])</f>
        <v>0</v>
      </c>
      <c r="P1539" s="4">
        <f>SUMIF(Sales[RegionStoretype],Sales[[#This Row],[RegionStoretype]],Sales[YoY_SSF])/Sales[[#This Row],[Region_TypeCount]]</f>
        <v>53.603836561720975</v>
      </c>
    </row>
    <row r="1540" spans="1:16" x14ac:dyDescent="0.25">
      <c r="A1540" s="1">
        <v>42811</v>
      </c>
      <c r="B1540">
        <v>9</v>
      </c>
      <c r="C1540">
        <v>4</v>
      </c>
      <c r="D1540">
        <v>5307.5197000000007</v>
      </c>
      <c r="E1540">
        <f>INDEX(Stores[region],MATCH(Sales[[#This Row],[store_no]],Stores[store_no],0))</f>
        <v>1</v>
      </c>
      <c r="F1540" t="str">
        <f>INDEX(Stores[storetype],MATCH(Sales[[#This Row],[store_no]],Stores[store_no],0))</f>
        <v>B</v>
      </c>
      <c r="G1540" t="str">
        <f>INDEX(Stores[location_city],MATCH(Sales[[#This Row],[store_no]],Stores[store_no],0))</f>
        <v>Columbus</v>
      </c>
      <c r="H1540" t="str">
        <f>INDEX(Stores[location_state],MATCH(Sales[[#This Row],[store_no]],Stores[store_no],0))</f>
        <v>Ohio</v>
      </c>
      <c r="I1540">
        <f>INDEX(Stores[sqft],MATCH(Sales[[#This Row],[store_no]],Stores[store_no],0))</f>
        <v>221800</v>
      </c>
      <c r="J1540" s="4" t="str">
        <f>INDEX(Departments[dept_name],MATCH(Sales[[#This Row],[dept_no]],Departments[dept_no],0))</f>
        <v>Books</v>
      </c>
      <c r="K1540" s="4" t="str">
        <f>CONCATENATE(Sales[[#This Row],[region]],Sales[[#This Row],[storetype]])</f>
        <v>1B</v>
      </c>
      <c r="L1540" s="4">
        <f>INDEX(RegionStoreCount[Store Count],MATCH(Sales[[#This Row],[RegionStoretype]],RegionStoreCount[Region/Type],0))</f>
        <v>5</v>
      </c>
      <c r="M1540" s="4">
        <f>AND(Sales[[#This Row],[date]]&lt;=TY_YTDMax,Sales[[#This Row],[date]]&gt;=TY_YTDMin)*Sales[[#This Row],[sales]]</f>
        <v>0</v>
      </c>
      <c r="N1540" s="4">
        <f>AND(Sales[[#This Row],[date]]&lt;=LY_YTDMax,Sales[[#This Row],[date]]&gt;=LY_YTDMin)*Sales[[#This Row],[sales]]</f>
        <v>5307.5197000000007</v>
      </c>
      <c r="O1540" s="4">
        <f>AND(Sales[[#This Row],[date]]&gt;=YoY_Min,Sales[[#This Row],[date]]&lt;=TY_YTDMax)*(Sales[[#This Row],[sales]]/Sales[[#This Row],[sqft]])</f>
        <v>0</v>
      </c>
      <c r="P1540" s="4">
        <f>SUMIF(Sales[RegionStoretype],Sales[[#This Row],[RegionStoretype]],Sales[YoY_SSF])/Sales[[#This Row],[Region_TypeCount]]</f>
        <v>68.518982968140051</v>
      </c>
    </row>
    <row r="1541" spans="1:16" x14ac:dyDescent="0.25">
      <c r="A1541" s="1">
        <v>42811</v>
      </c>
      <c r="B1541">
        <v>9</v>
      </c>
      <c r="C1541">
        <v>6</v>
      </c>
      <c r="D1541">
        <v>42394.203299999994</v>
      </c>
      <c r="E1541">
        <f>INDEX(Stores[region],MATCH(Sales[[#This Row],[store_no]],Stores[store_no],0))</f>
        <v>1</v>
      </c>
      <c r="F1541" t="str">
        <f>INDEX(Stores[storetype],MATCH(Sales[[#This Row],[store_no]],Stores[store_no],0))</f>
        <v>B</v>
      </c>
      <c r="G1541" t="str">
        <f>INDEX(Stores[location_city],MATCH(Sales[[#This Row],[store_no]],Stores[store_no],0))</f>
        <v>Columbus</v>
      </c>
      <c r="H1541" t="str">
        <f>INDEX(Stores[location_state],MATCH(Sales[[#This Row],[store_no]],Stores[store_no],0))</f>
        <v>Ohio</v>
      </c>
      <c r="I1541">
        <f>INDEX(Stores[sqft],MATCH(Sales[[#This Row],[store_no]],Stores[store_no],0))</f>
        <v>221800</v>
      </c>
      <c r="J1541" s="4" t="str">
        <f>INDEX(Departments[dept_name],MATCH(Sales[[#This Row],[dept_no]],Departments[dept_no],0))</f>
        <v>Computers</v>
      </c>
      <c r="K1541" s="4" t="str">
        <f>CONCATENATE(Sales[[#This Row],[region]],Sales[[#This Row],[storetype]])</f>
        <v>1B</v>
      </c>
      <c r="L1541" s="4">
        <f>INDEX(RegionStoreCount[Store Count],MATCH(Sales[[#This Row],[RegionStoretype]],RegionStoreCount[Region/Type],0))</f>
        <v>5</v>
      </c>
      <c r="M1541" s="4">
        <f>AND(Sales[[#This Row],[date]]&lt;=TY_YTDMax,Sales[[#This Row],[date]]&gt;=TY_YTDMin)*Sales[[#This Row],[sales]]</f>
        <v>0</v>
      </c>
      <c r="N1541" s="4">
        <f>AND(Sales[[#This Row],[date]]&lt;=LY_YTDMax,Sales[[#This Row],[date]]&gt;=LY_YTDMin)*Sales[[#This Row],[sales]]</f>
        <v>42394.203299999994</v>
      </c>
      <c r="O1541" s="4">
        <f>AND(Sales[[#This Row],[date]]&gt;=YoY_Min,Sales[[#This Row],[date]]&lt;=TY_YTDMax)*(Sales[[#This Row],[sales]]/Sales[[#This Row],[sqft]])</f>
        <v>0</v>
      </c>
      <c r="P1541" s="4">
        <f>SUMIF(Sales[RegionStoretype],Sales[[#This Row],[RegionStoretype]],Sales[YoY_SSF])/Sales[[#This Row],[Region_TypeCount]]</f>
        <v>68.518982968140051</v>
      </c>
    </row>
    <row r="1542" spans="1:16" x14ac:dyDescent="0.25">
      <c r="A1542" s="1">
        <v>42811</v>
      </c>
      <c r="B1542">
        <v>9</v>
      </c>
      <c r="C1542">
        <v>7</v>
      </c>
      <c r="D1542">
        <v>73147.847399999999</v>
      </c>
      <c r="E1542">
        <f>INDEX(Stores[region],MATCH(Sales[[#This Row],[store_no]],Stores[store_no],0))</f>
        <v>1</v>
      </c>
      <c r="F1542" t="str">
        <f>INDEX(Stores[storetype],MATCH(Sales[[#This Row],[store_no]],Stores[store_no],0))</f>
        <v>B</v>
      </c>
      <c r="G1542" t="str">
        <f>INDEX(Stores[location_city],MATCH(Sales[[#This Row],[store_no]],Stores[store_no],0))</f>
        <v>Columbus</v>
      </c>
      <c r="H1542" t="str">
        <f>INDEX(Stores[location_state],MATCH(Sales[[#This Row],[store_no]],Stores[store_no],0))</f>
        <v>Ohio</v>
      </c>
      <c r="I1542">
        <f>INDEX(Stores[sqft],MATCH(Sales[[#This Row],[store_no]],Stores[store_no],0))</f>
        <v>221800</v>
      </c>
      <c r="J1542" s="4" t="str">
        <f>INDEX(Departments[dept_name],MATCH(Sales[[#This Row],[dept_no]],Departments[dept_no],0))</f>
        <v>Electronics</v>
      </c>
      <c r="K1542" s="4" t="str">
        <f>CONCATENATE(Sales[[#This Row],[region]],Sales[[#This Row],[storetype]])</f>
        <v>1B</v>
      </c>
      <c r="L1542" s="4">
        <f>INDEX(RegionStoreCount[Store Count],MATCH(Sales[[#This Row],[RegionStoretype]],RegionStoreCount[Region/Type],0))</f>
        <v>5</v>
      </c>
      <c r="M1542" s="4">
        <f>AND(Sales[[#This Row],[date]]&lt;=TY_YTDMax,Sales[[#This Row],[date]]&gt;=TY_YTDMin)*Sales[[#This Row],[sales]]</f>
        <v>0</v>
      </c>
      <c r="N1542" s="4">
        <f>AND(Sales[[#This Row],[date]]&lt;=LY_YTDMax,Sales[[#This Row],[date]]&gt;=LY_YTDMin)*Sales[[#This Row],[sales]]</f>
        <v>73147.847399999999</v>
      </c>
      <c r="O1542" s="4">
        <f>AND(Sales[[#This Row],[date]]&gt;=YoY_Min,Sales[[#This Row],[date]]&lt;=TY_YTDMax)*(Sales[[#This Row],[sales]]/Sales[[#This Row],[sqft]])</f>
        <v>0</v>
      </c>
      <c r="P1542" s="4">
        <f>SUMIF(Sales[RegionStoretype],Sales[[#This Row],[RegionStoretype]],Sales[YoY_SSF])/Sales[[#This Row],[Region_TypeCount]]</f>
        <v>68.518982968140051</v>
      </c>
    </row>
    <row r="1543" spans="1:16" x14ac:dyDescent="0.25">
      <c r="A1543" s="1">
        <v>42811</v>
      </c>
      <c r="B1543">
        <v>10</v>
      </c>
      <c r="C1543">
        <v>2</v>
      </c>
      <c r="D1543">
        <v>25172.921699999999</v>
      </c>
      <c r="E1543">
        <f>INDEX(Stores[region],MATCH(Sales[[#This Row],[store_no]],Stores[store_no],0))</f>
        <v>1</v>
      </c>
      <c r="F1543" t="str">
        <f>INDEX(Stores[storetype],MATCH(Sales[[#This Row],[store_no]],Stores[store_no],0))</f>
        <v>B</v>
      </c>
      <c r="G1543" t="str">
        <f>INDEX(Stores[location_city],MATCH(Sales[[#This Row],[store_no]],Stores[store_no],0))</f>
        <v>Traverse City</v>
      </c>
      <c r="H1543" t="str">
        <f>INDEX(Stores[location_state],MATCH(Sales[[#This Row],[store_no]],Stores[store_no],0))</f>
        <v>Michigan</v>
      </c>
      <c r="I1543">
        <f>INDEX(Stores[sqft],MATCH(Sales[[#This Row],[store_no]],Stores[store_no],0))</f>
        <v>158200</v>
      </c>
      <c r="J1543" s="4" t="str">
        <f>INDEX(Departments[dept_name],MATCH(Sales[[#This Row],[dept_no]],Departments[dept_no],0))</f>
        <v>Baby</v>
      </c>
      <c r="K1543" s="4" t="str">
        <f>CONCATENATE(Sales[[#This Row],[region]],Sales[[#This Row],[storetype]])</f>
        <v>1B</v>
      </c>
      <c r="L1543" s="4">
        <f>INDEX(RegionStoreCount[Store Count],MATCH(Sales[[#This Row],[RegionStoretype]],RegionStoreCount[Region/Type],0))</f>
        <v>5</v>
      </c>
      <c r="M1543" s="4">
        <f>AND(Sales[[#This Row],[date]]&lt;=TY_YTDMax,Sales[[#This Row],[date]]&gt;=TY_YTDMin)*Sales[[#This Row],[sales]]</f>
        <v>0</v>
      </c>
      <c r="N1543" s="4">
        <f>AND(Sales[[#This Row],[date]]&lt;=LY_YTDMax,Sales[[#This Row],[date]]&gt;=LY_YTDMin)*Sales[[#This Row],[sales]]</f>
        <v>25172.921699999999</v>
      </c>
      <c r="O1543" s="4">
        <f>AND(Sales[[#This Row],[date]]&gt;=YoY_Min,Sales[[#This Row],[date]]&lt;=TY_YTDMax)*(Sales[[#This Row],[sales]]/Sales[[#This Row],[sqft]])</f>
        <v>0</v>
      </c>
      <c r="P1543" s="4">
        <f>SUMIF(Sales[RegionStoretype],Sales[[#This Row],[RegionStoretype]],Sales[YoY_SSF])/Sales[[#This Row],[Region_TypeCount]]</f>
        <v>68.518982968140051</v>
      </c>
    </row>
    <row r="1544" spans="1:16" x14ac:dyDescent="0.25">
      <c r="A1544" s="1">
        <v>42811</v>
      </c>
      <c r="B1544">
        <v>10</v>
      </c>
      <c r="C1544">
        <v>5</v>
      </c>
      <c r="D1544">
        <v>219331.06829999998</v>
      </c>
      <c r="E1544">
        <f>INDEX(Stores[region],MATCH(Sales[[#This Row],[store_no]],Stores[store_no],0))</f>
        <v>1</v>
      </c>
      <c r="F1544" t="str">
        <f>INDEX(Stores[storetype],MATCH(Sales[[#This Row],[store_no]],Stores[store_no],0))</f>
        <v>B</v>
      </c>
      <c r="G1544" t="str">
        <f>INDEX(Stores[location_city],MATCH(Sales[[#This Row],[store_no]],Stores[store_no],0))</f>
        <v>Traverse City</v>
      </c>
      <c r="H1544" t="str">
        <f>INDEX(Stores[location_state],MATCH(Sales[[#This Row],[store_no]],Stores[store_no],0))</f>
        <v>Michigan</v>
      </c>
      <c r="I1544">
        <f>INDEX(Stores[sqft],MATCH(Sales[[#This Row],[store_no]],Stores[store_no],0))</f>
        <v>158200</v>
      </c>
      <c r="J1544" s="4" t="str">
        <f>INDEX(Departments[dept_name],MATCH(Sales[[#This Row],[dept_no]],Departments[dept_no],0))</f>
        <v>Clothing</v>
      </c>
      <c r="K1544" s="4" t="str">
        <f>CONCATENATE(Sales[[#This Row],[region]],Sales[[#This Row],[storetype]])</f>
        <v>1B</v>
      </c>
      <c r="L1544" s="4">
        <f>INDEX(RegionStoreCount[Store Count],MATCH(Sales[[#This Row],[RegionStoretype]],RegionStoreCount[Region/Type],0))</f>
        <v>5</v>
      </c>
      <c r="M1544" s="4">
        <f>AND(Sales[[#This Row],[date]]&lt;=TY_YTDMax,Sales[[#This Row],[date]]&gt;=TY_YTDMin)*Sales[[#This Row],[sales]]</f>
        <v>0</v>
      </c>
      <c r="N1544" s="4">
        <f>AND(Sales[[#This Row],[date]]&lt;=LY_YTDMax,Sales[[#This Row],[date]]&gt;=LY_YTDMin)*Sales[[#This Row],[sales]]</f>
        <v>219331.06829999998</v>
      </c>
      <c r="O1544" s="4">
        <f>AND(Sales[[#This Row],[date]]&gt;=YoY_Min,Sales[[#This Row],[date]]&lt;=TY_YTDMax)*(Sales[[#This Row],[sales]]/Sales[[#This Row],[sqft]])</f>
        <v>0</v>
      </c>
      <c r="P1544" s="4">
        <f>SUMIF(Sales[RegionStoretype],Sales[[#This Row],[RegionStoretype]],Sales[YoY_SSF])/Sales[[#This Row],[Region_TypeCount]]</f>
        <v>68.518982968140051</v>
      </c>
    </row>
    <row r="1545" spans="1:16" x14ac:dyDescent="0.25">
      <c r="A1545" s="1">
        <v>42811</v>
      </c>
      <c r="B1545">
        <v>10</v>
      </c>
      <c r="C1545">
        <v>6</v>
      </c>
      <c r="D1545">
        <v>23130.687900000001</v>
      </c>
      <c r="E1545">
        <f>INDEX(Stores[region],MATCH(Sales[[#This Row],[store_no]],Stores[store_no],0))</f>
        <v>1</v>
      </c>
      <c r="F1545" t="str">
        <f>INDEX(Stores[storetype],MATCH(Sales[[#This Row],[store_no]],Stores[store_no],0))</f>
        <v>B</v>
      </c>
      <c r="G1545" t="str">
        <f>INDEX(Stores[location_city],MATCH(Sales[[#This Row],[store_no]],Stores[store_no],0))</f>
        <v>Traverse City</v>
      </c>
      <c r="H1545" t="str">
        <f>INDEX(Stores[location_state],MATCH(Sales[[#This Row],[store_no]],Stores[store_no],0))</f>
        <v>Michigan</v>
      </c>
      <c r="I1545">
        <f>INDEX(Stores[sqft],MATCH(Sales[[#This Row],[store_no]],Stores[store_no],0))</f>
        <v>158200</v>
      </c>
      <c r="J1545" s="4" t="str">
        <f>INDEX(Departments[dept_name],MATCH(Sales[[#This Row],[dept_no]],Departments[dept_no],0))</f>
        <v>Computers</v>
      </c>
      <c r="K1545" s="4" t="str">
        <f>CONCATENATE(Sales[[#This Row],[region]],Sales[[#This Row],[storetype]])</f>
        <v>1B</v>
      </c>
      <c r="L1545" s="4">
        <f>INDEX(RegionStoreCount[Store Count],MATCH(Sales[[#This Row],[RegionStoretype]],RegionStoreCount[Region/Type],0))</f>
        <v>5</v>
      </c>
      <c r="M1545" s="4">
        <f>AND(Sales[[#This Row],[date]]&lt;=TY_YTDMax,Sales[[#This Row],[date]]&gt;=TY_YTDMin)*Sales[[#This Row],[sales]]</f>
        <v>0</v>
      </c>
      <c r="N1545" s="4">
        <f>AND(Sales[[#This Row],[date]]&lt;=LY_YTDMax,Sales[[#This Row],[date]]&gt;=LY_YTDMin)*Sales[[#This Row],[sales]]</f>
        <v>23130.687900000001</v>
      </c>
      <c r="O1545" s="4">
        <f>AND(Sales[[#This Row],[date]]&gt;=YoY_Min,Sales[[#This Row],[date]]&lt;=TY_YTDMax)*(Sales[[#This Row],[sales]]/Sales[[#This Row],[sqft]])</f>
        <v>0</v>
      </c>
      <c r="P1545" s="4">
        <f>SUMIF(Sales[RegionStoretype],Sales[[#This Row],[RegionStoretype]],Sales[YoY_SSF])/Sales[[#This Row],[Region_TypeCount]]</f>
        <v>68.518982968140051</v>
      </c>
    </row>
    <row r="1546" spans="1:16" x14ac:dyDescent="0.25">
      <c r="A1546" s="1">
        <v>42811</v>
      </c>
      <c r="B1546">
        <v>10</v>
      </c>
      <c r="C1546">
        <v>10</v>
      </c>
      <c r="D1546">
        <v>11662.855599999999</v>
      </c>
      <c r="E1546">
        <f>INDEX(Stores[region],MATCH(Sales[[#This Row],[store_no]],Stores[store_no],0))</f>
        <v>1</v>
      </c>
      <c r="F1546" t="str">
        <f>INDEX(Stores[storetype],MATCH(Sales[[#This Row],[store_no]],Stores[store_no],0))</f>
        <v>B</v>
      </c>
      <c r="G1546" t="str">
        <f>INDEX(Stores[location_city],MATCH(Sales[[#This Row],[store_no]],Stores[store_no],0))</f>
        <v>Traverse City</v>
      </c>
      <c r="H1546" t="str">
        <f>INDEX(Stores[location_state],MATCH(Sales[[#This Row],[store_no]],Stores[store_no],0))</f>
        <v>Michigan</v>
      </c>
      <c r="I1546">
        <f>INDEX(Stores[sqft],MATCH(Sales[[#This Row],[store_no]],Stores[store_no],0))</f>
        <v>158200</v>
      </c>
      <c r="J1546" s="4" t="str">
        <f>INDEX(Departments[dept_name],MATCH(Sales[[#This Row],[dept_no]],Departments[dept_no],0))</f>
        <v>Health</v>
      </c>
      <c r="K1546" s="4" t="str">
        <f>CONCATENATE(Sales[[#This Row],[region]],Sales[[#This Row],[storetype]])</f>
        <v>1B</v>
      </c>
      <c r="L1546" s="4">
        <f>INDEX(RegionStoreCount[Store Count],MATCH(Sales[[#This Row],[RegionStoretype]],RegionStoreCount[Region/Type],0))</f>
        <v>5</v>
      </c>
      <c r="M1546" s="4">
        <f>AND(Sales[[#This Row],[date]]&lt;=TY_YTDMax,Sales[[#This Row],[date]]&gt;=TY_YTDMin)*Sales[[#This Row],[sales]]</f>
        <v>0</v>
      </c>
      <c r="N1546" s="4">
        <f>AND(Sales[[#This Row],[date]]&lt;=LY_YTDMax,Sales[[#This Row],[date]]&gt;=LY_YTDMin)*Sales[[#This Row],[sales]]</f>
        <v>11662.855599999999</v>
      </c>
      <c r="O1546" s="4">
        <f>AND(Sales[[#This Row],[date]]&gt;=YoY_Min,Sales[[#This Row],[date]]&lt;=TY_YTDMax)*(Sales[[#This Row],[sales]]/Sales[[#This Row],[sqft]])</f>
        <v>0</v>
      </c>
      <c r="P1546" s="4">
        <f>SUMIF(Sales[RegionStoretype],Sales[[#This Row],[RegionStoretype]],Sales[YoY_SSF])/Sales[[#This Row],[Region_TypeCount]]</f>
        <v>68.518982968140051</v>
      </c>
    </row>
    <row r="1547" spans="1:16" x14ac:dyDescent="0.25">
      <c r="A1547" s="1">
        <v>42811</v>
      </c>
      <c r="B1547">
        <v>10</v>
      </c>
      <c r="C1547">
        <v>18</v>
      </c>
      <c r="D1547">
        <v>37367.465000000004</v>
      </c>
      <c r="E1547">
        <f>INDEX(Stores[region],MATCH(Sales[[#This Row],[store_no]],Stores[store_no],0))</f>
        <v>1</v>
      </c>
      <c r="F1547" t="str">
        <f>INDEX(Stores[storetype],MATCH(Sales[[#This Row],[store_no]],Stores[store_no],0))</f>
        <v>B</v>
      </c>
      <c r="G1547" t="str">
        <f>INDEX(Stores[location_city],MATCH(Sales[[#This Row],[store_no]],Stores[store_no],0))</f>
        <v>Traverse City</v>
      </c>
      <c r="H1547" t="str">
        <f>INDEX(Stores[location_state],MATCH(Sales[[#This Row],[store_no]],Stores[store_no],0))</f>
        <v>Michigan</v>
      </c>
      <c r="I1547">
        <f>INDEX(Stores[sqft],MATCH(Sales[[#This Row],[store_no]],Stores[store_no],0))</f>
        <v>158200</v>
      </c>
      <c r="J1547" s="4" t="str">
        <f>INDEX(Departments[dept_name],MATCH(Sales[[#This Row],[dept_no]],Departments[dept_no],0))</f>
        <v>Sports</v>
      </c>
      <c r="K1547" s="4" t="str">
        <f>CONCATENATE(Sales[[#This Row],[region]],Sales[[#This Row],[storetype]])</f>
        <v>1B</v>
      </c>
      <c r="L1547" s="4">
        <f>INDEX(RegionStoreCount[Store Count],MATCH(Sales[[#This Row],[RegionStoretype]],RegionStoreCount[Region/Type],0))</f>
        <v>5</v>
      </c>
      <c r="M1547" s="4">
        <f>AND(Sales[[#This Row],[date]]&lt;=TY_YTDMax,Sales[[#This Row],[date]]&gt;=TY_YTDMin)*Sales[[#This Row],[sales]]</f>
        <v>0</v>
      </c>
      <c r="N1547" s="4">
        <f>AND(Sales[[#This Row],[date]]&lt;=LY_YTDMax,Sales[[#This Row],[date]]&gt;=LY_YTDMin)*Sales[[#This Row],[sales]]</f>
        <v>37367.465000000004</v>
      </c>
      <c r="O1547" s="4">
        <f>AND(Sales[[#This Row],[date]]&gt;=YoY_Min,Sales[[#This Row],[date]]&lt;=TY_YTDMax)*(Sales[[#This Row],[sales]]/Sales[[#This Row],[sqft]])</f>
        <v>0</v>
      </c>
      <c r="P1547" s="4">
        <f>SUMIF(Sales[RegionStoretype],Sales[[#This Row],[RegionStoretype]],Sales[YoY_SSF])/Sales[[#This Row],[Region_TypeCount]]</f>
        <v>68.518982968140051</v>
      </c>
    </row>
    <row r="1548" spans="1:16" x14ac:dyDescent="0.25">
      <c r="A1548" s="1">
        <v>42811</v>
      </c>
      <c r="B1548">
        <v>12</v>
      </c>
      <c r="C1548">
        <v>6</v>
      </c>
      <c r="D1548">
        <v>30307.5046</v>
      </c>
      <c r="E1548">
        <f>INDEX(Stores[region],MATCH(Sales[[#This Row],[store_no]],Stores[store_no],0))</f>
        <v>2</v>
      </c>
      <c r="F1548" t="str">
        <f>INDEX(Stores[storetype],MATCH(Sales[[#This Row],[store_no]],Stores[store_no],0))</f>
        <v>B</v>
      </c>
      <c r="G1548" t="str">
        <f>INDEX(Stores[location_city],MATCH(Sales[[#This Row],[store_no]],Stores[store_no],0))</f>
        <v>Indianapolis</v>
      </c>
      <c r="H1548" t="str">
        <f>INDEX(Stores[location_state],MATCH(Sales[[#This Row],[store_no]],Stores[store_no],0))</f>
        <v>Indiana</v>
      </c>
      <c r="I1548">
        <f>INDEX(Stores[sqft],MATCH(Sales[[#This Row],[store_no]],Stores[store_no],0))</f>
        <v>120800</v>
      </c>
      <c r="J1548" s="4" t="str">
        <f>INDEX(Departments[dept_name],MATCH(Sales[[#This Row],[dept_no]],Departments[dept_no],0))</f>
        <v>Computers</v>
      </c>
      <c r="K1548" s="4" t="str">
        <f>CONCATENATE(Sales[[#This Row],[region]],Sales[[#This Row],[storetype]])</f>
        <v>2B</v>
      </c>
      <c r="L1548" s="4">
        <f>INDEX(RegionStoreCount[Store Count],MATCH(Sales[[#This Row],[RegionStoretype]],RegionStoreCount[Region/Type],0))</f>
        <v>6</v>
      </c>
      <c r="M1548" s="4">
        <f>AND(Sales[[#This Row],[date]]&lt;=TY_YTDMax,Sales[[#This Row],[date]]&gt;=TY_YTDMin)*Sales[[#This Row],[sales]]</f>
        <v>0</v>
      </c>
      <c r="N1548" s="4">
        <f>AND(Sales[[#This Row],[date]]&lt;=LY_YTDMax,Sales[[#This Row],[date]]&gt;=LY_YTDMin)*Sales[[#This Row],[sales]]</f>
        <v>30307.5046</v>
      </c>
      <c r="O1548" s="4">
        <f>AND(Sales[[#This Row],[date]]&gt;=YoY_Min,Sales[[#This Row],[date]]&lt;=TY_YTDMax)*(Sales[[#This Row],[sales]]/Sales[[#This Row],[sqft]])</f>
        <v>0</v>
      </c>
      <c r="P1548" s="4">
        <f>SUMIF(Sales[RegionStoretype],Sales[[#This Row],[RegionStoretype]],Sales[YoY_SSF])/Sales[[#This Row],[Region_TypeCount]]</f>
        <v>58.393757732919049</v>
      </c>
    </row>
    <row r="1549" spans="1:16" x14ac:dyDescent="0.25">
      <c r="A1549" s="1">
        <v>42811</v>
      </c>
      <c r="B1549">
        <v>12</v>
      </c>
      <c r="C1549">
        <v>9</v>
      </c>
      <c r="D1549">
        <v>2370.3553999999999</v>
      </c>
      <c r="E1549">
        <f>INDEX(Stores[region],MATCH(Sales[[#This Row],[store_no]],Stores[store_no],0))</f>
        <v>2</v>
      </c>
      <c r="F1549" t="str">
        <f>INDEX(Stores[storetype],MATCH(Sales[[#This Row],[store_no]],Stores[store_no],0))</f>
        <v>B</v>
      </c>
      <c r="G1549" t="str">
        <f>INDEX(Stores[location_city],MATCH(Sales[[#This Row],[store_no]],Stores[store_no],0))</f>
        <v>Indianapolis</v>
      </c>
      <c r="H1549" t="str">
        <f>INDEX(Stores[location_state],MATCH(Sales[[#This Row],[store_no]],Stores[store_no],0))</f>
        <v>Indiana</v>
      </c>
      <c r="I1549">
        <f>INDEX(Stores[sqft],MATCH(Sales[[#This Row],[store_no]],Stores[store_no],0))</f>
        <v>120800</v>
      </c>
      <c r="J1549" s="4" t="str">
        <f>INDEX(Departments[dept_name],MATCH(Sales[[#This Row],[dept_no]],Departments[dept_no],0))</f>
        <v>Garden</v>
      </c>
      <c r="K1549" s="4" t="str">
        <f>CONCATENATE(Sales[[#This Row],[region]],Sales[[#This Row],[storetype]])</f>
        <v>2B</v>
      </c>
      <c r="L1549" s="4">
        <f>INDEX(RegionStoreCount[Store Count],MATCH(Sales[[#This Row],[RegionStoretype]],RegionStoreCount[Region/Type],0))</f>
        <v>6</v>
      </c>
      <c r="M1549" s="4">
        <f>AND(Sales[[#This Row],[date]]&lt;=TY_YTDMax,Sales[[#This Row],[date]]&gt;=TY_YTDMin)*Sales[[#This Row],[sales]]</f>
        <v>0</v>
      </c>
      <c r="N1549" s="4">
        <f>AND(Sales[[#This Row],[date]]&lt;=LY_YTDMax,Sales[[#This Row],[date]]&gt;=LY_YTDMin)*Sales[[#This Row],[sales]]</f>
        <v>2370.3553999999999</v>
      </c>
      <c r="O1549" s="4">
        <f>AND(Sales[[#This Row],[date]]&gt;=YoY_Min,Sales[[#This Row],[date]]&lt;=TY_YTDMax)*(Sales[[#This Row],[sales]]/Sales[[#This Row],[sqft]])</f>
        <v>0</v>
      </c>
      <c r="P1549" s="4">
        <f>SUMIF(Sales[RegionStoretype],Sales[[#This Row],[RegionStoretype]],Sales[YoY_SSF])/Sales[[#This Row],[Region_TypeCount]]</f>
        <v>58.393757732919049</v>
      </c>
    </row>
    <row r="1550" spans="1:16" x14ac:dyDescent="0.25">
      <c r="A1550" s="1">
        <v>42811</v>
      </c>
      <c r="B1550">
        <v>12</v>
      </c>
      <c r="C1550">
        <v>17</v>
      </c>
      <c r="D1550">
        <v>67231.697700000004</v>
      </c>
      <c r="E1550">
        <f>INDEX(Stores[region],MATCH(Sales[[#This Row],[store_no]],Stores[store_no],0))</f>
        <v>2</v>
      </c>
      <c r="F1550" t="str">
        <f>INDEX(Stores[storetype],MATCH(Sales[[#This Row],[store_no]],Stores[store_no],0))</f>
        <v>B</v>
      </c>
      <c r="G1550" t="str">
        <f>INDEX(Stores[location_city],MATCH(Sales[[#This Row],[store_no]],Stores[store_no],0))</f>
        <v>Indianapolis</v>
      </c>
      <c r="H1550" t="str">
        <f>INDEX(Stores[location_state],MATCH(Sales[[#This Row],[store_no]],Stores[store_no],0))</f>
        <v>Indiana</v>
      </c>
      <c r="I1550">
        <f>INDEX(Stores[sqft],MATCH(Sales[[#This Row],[store_no]],Stores[store_no],0))</f>
        <v>120800</v>
      </c>
      <c r="J1550" s="4" t="str">
        <f>INDEX(Departments[dept_name],MATCH(Sales[[#This Row],[dept_no]],Departments[dept_no],0))</f>
        <v>Shoes</v>
      </c>
      <c r="K1550" s="4" t="str">
        <f>CONCATENATE(Sales[[#This Row],[region]],Sales[[#This Row],[storetype]])</f>
        <v>2B</v>
      </c>
      <c r="L1550" s="4">
        <f>INDEX(RegionStoreCount[Store Count],MATCH(Sales[[#This Row],[RegionStoretype]],RegionStoreCount[Region/Type],0))</f>
        <v>6</v>
      </c>
      <c r="M1550" s="4">
        <f>AND(Sales[[#This Row],[date]]&lt;=TY_YTDMax,Sales[[#This Row],[date]]&gt;=TY_YTDMin)*Sales[[#This Row],[sales]]</f>
        <v>0</v>
      </c>
      <c r="N1550" s="4">
        <f>AND(Sales[[#This Row],[date]]&lt;=LY_YTDMax,Sales[[#This Row],[date]]&gt;=LY_YTDMin)*Sales[[#This Row],[sales]]</f>
        <v>67231.697700000004</v>
      </c>
      <c r="O1550" s="4">
        <f>AND(Sales[[#This Row],[date]]&gt;=YoY_Min,Sales[[#This Row],[date]]&lt;=TY_YTDMax)*(Sales[[#This Row],[sales]]/Sales[[#This Row],[sqft]])</f>
        <v>0</v>
      </c>
      <c r="P1550" s="4">
        <f>SUMIF(Sales[RegionStoretype],Sales[[#This Row],[RegionStoretype]],Sales[YoY_SSF])/Sales[[#This Row],[Region_TypeCount]]</f>
        <v>58.393757732919049</v>
      </c>
    </row>
    <row r="1551" spans="1:16" x14ac:dyDescent="0.25">
      <c r="A1551" s="1">
        <v>42811</v>
      </c>
      <c r="B1551">
        <v>12</v>
      </c>
      <c r="C1551">
        <v>18</v>
      </c>
      <c r="D1551">
        <v>27736.566200000001</v>
      </c>
      <c r="E1551">
        <f>INDEX(Stores[region],MATCH(Sales[[#This Row],[store_no]],Stores[store_no],0))</f>
        <v>2</v>
      </c>
      <c r="F1551" t="str">
        <f>INDEX(Stores[storetype],MATCH(Sales[[#This Row],[store_no]],Stores[store_no],0))</f>
        <v>B</v>
      </c>
      <c r="G1551" t="str">
        <f>INDEX(Stores[location_city],MATCH(Sales[[#This Row],[store_no]],Stores[store_no],0))</f>
        <v>Indianapolis</v>
      </c>
      <c r="H1551" t="str">
        <f>INDEX(Stores[location_state],MATCH(Sales[[#This Row],[store_no]],Stores[store_no],0))</f>
        <v>Indiana</v>
      </c>
      <c r="I1551">
        <f>INDEX(Stores[sqft],MATCH(Sales[[#This Row],[store_no]],Stores[store_no],0))</f>
        <v>120800</v>
      </c>
      <c r="J1551" s="4" t="str">
        <f>INDEX(Departments[dept_name],MATCH(Sales[[#This Row],[dept_no]],Departments[dept_no],0))</f>
        <v>Sports</v>
      </c>
      <c r="K1551" s="4" t="str">
        <f>CONCATENATE(Sales[[#This Row],[region]],Sales[[#This Row],[storetype]])</f>
        <v>2B</v>
      </c>
      <c r="L1551" s="4">
        <f>INDEX(RegionStoreCount[Store Count],MATCH(Sales[[#This Row],[RegionStoretype]],RegionStoreCount[Region/Type],0))</f>
        <v>6</v>
      </c>
      <c r="M1551" s="4">
        <f>AND(Sales[[#This Row],[date]]&lt;=TY_YTDMax,Sales[[#This Row],[date]]&gt;=TY_YTDMin)*Sales[[#This Row],[sales]]</f>
        <v>0</v>
      </c>
      <c r="N1551" s="4">
        <f>AND(Sales[[#This Row],[date]]&lt;=LY_YTDMax,Sales[[#This Row],[date]]&gt;=LY_YTDMin)*Sales[[#This Row],[sales]]</f>
        <v>27736.566200000001</v>
      </c>
      <c r="O1551" s="4">
        <f>AND(Sales[[#This Row],[date]]&gt;=YoY_Min,Sales[[#This Row],[date]]&lt;=TY_YTDMax)*(Sales[[#This Row],[sales]]/Sales[[#This Row],[sqft]])</f>
        <v>0</v>
      </c>
      <c r="P1551" s="4">
        <f>SUMIF(Sales[RegionStoretype],Sales[[#This Row],[RegionStoretype]],Sales[YoY_SSF])/Sales[[#This Row],[Region_TypeCount]]</f>
        <v>58.393757732919049</v>
      </c>
    </row>
    <row r="1552" spans="1:16" x14ac:dyDescent="0.25">
      <c r="A1552" s="1">
        <v>42811</v>
      </c>
      <c r="B1552">
        <v>13</v>
      </c>
      <c r="C1552">
        <v>15</v>
      </c>
      <c r="D1552">
        <v>121632.68119999999</v>
      </c>
      <c r="E1552">
        <f>INDEX(Stores[region],MATCH(Sales[[#This Row],[store_no]],Stores[store_no],0))</f>
        <v>3</v>
      </c>
      <c r="F1552" t="str">
        <f>INDEX(Stores[storetype],MATCH(Sales[[#This Row],[store_no]],Stores[store_no],0))</f>
        <v>A</v>
      </c>
      <c r="G1552" t="str">
        <f>INDEX(Stores[location_city],MATCH(Sales[[#This Row],[store_no]],Stores[store_no],0))</f>
        <v>Overland Park</v>
      </c>
      <c r="H1552" t="str">
        <f>INDEX(Stores[location_state],MATCH(Sales[[#This Row],[store_no]],Stores[store_no],0))</f>
        <v>Kansas</v>
      </c>
      <c r="I1552">
        <f>INDEX(Stores[sqft],MATCH(Sales[[#This Row],[store_no]],Stores[store_no],0))</f>
        <v>201000</v>
      </c>
      <c r="J1552" s="4" t="str">
        <f>INDEX(Departments[dept_name],MATCH(Sales[[#This Row],[dept_no]],Departments[dept_no],0))</f>
        <v>Music</v>
      </c>
      <c r="K1552" s="4" t="str">
        <f>CONCATENATE(Sales[[#This Row],[region]],Sales[[#This Row],[storetype]])</f>
        <v>3A</v>
      </c>
      <c r="L1552" s="4">
        <f>INDEX(RegionStoreCount[Store Count],MATCH(Sales[[#This Row],[RegionStoretype]],RegionStoreCount[Region/Type],0))</f>
        <v>9</v>
      </c>
      <c r="M1552" s="4">
        <f>AND(Sales[[#This Row],[date]]&lt;=TY_YTDMax,Sales[[#This Row],[date]]&gt;=TY_YTDMin)*Sales[[#This Row],[sales]]</f>
        <v>0</v>
      </c>
      <c r="N1552" s="4">
        <f>AND(Sales[[#This Row],[date]]&lt;=LY_YTDMax,Sales[[#This Row],[date]]&gt;=LY_YTDMin)*Sales[[#This Row],[sales]]</f>
        <v>121632.68119999999</v>
      </c>
      <c r="O1552" s="4">
        <f>AND(Sales[[#This Row],[date]]&gt;=YoY_Min,Sales[[#This Row],[date]]&lt;=TY_YTDMax)*(Sales[[#This Row],[sales]]/Sales[[#This Row],[sqft]])</f>
        <v>0</v>
      </c>
      <c r="P1552" s="4">
        <f>SUMIF(Sales[RegionStoretype],Sales[[#This Row],[RegionStoretype]],Sales[YoY_SSF])/Sales[[#This Row],[Region_TypeCount]]</f>
        <v>53.603836561720975</v>
      </c>
    </row>
    <row r="1553" spans="1:16" x14ac:dyDescent="0.25">
      <c r="A1553" s="1">
        <v>42811</v>
      </c>
      <c r="B1553">
        <v>14</v>
      </c>
      <c r="C1553">
        <v>6</v>
      </c>
      <c r="D1553">
        <v>20518.9496</v>
      </c>
      <c r="E1553">
        <f>INDEX(Stores[region],MATCH(Sales[[#This Row],[store_no]],Stores[store_no],0))</f>
        <v>3</v>
      </c>
      <c r="F1553" t="str">
        <f>INDEX(Stores[storetype],MATCH(Sales[[#This Row],[store_no]],Stores[store_no],0))</f>
        <v>A</v>
      </c>
      <c r="G1553" t="str">
        <f>INDEX(Stores[location_city],MATCH(Sales[[#This Row],[store_no]],Stores[store_no],0))</f>
        <v>Bismarck</v>
      </c>
      <c r="H1553" t="str">
        <f>INDEX(Stores[location_state],MATCH(Sales[[#This Row],[store_no]],Stores[store_no],0))</f>
        <v>North Dakota</v>
      </c>
      <c r="I1553">
        <f>INDEX(Stores[sqft],MATCH(Sales[[#This Row],[store_no]],Stores[store_no],0))</f>
        <v>96400</v>
      </c>
      <c r="J1553" s="4" t="str">
        <f>INDEX(Departments[dept_name],MATCH(Sales[[#This Row],[dept_no]],Departments[dept_no],0))</f>
        <v>Computers</v>
      </c>
      <c r="K1553" s="4" t="str">
        <f>CONCATENATE(Sales[[#This Row],[region]],Sales[[#This Row],[storetype]])</f>
        <v>3A</v>
      </c>
      <c r="L1553" s="4">
        <f>INDEX(RegionStoreCount[Store Count],MATCH(Sales[[#This Row],[RegionStoretype]],RegionStoreCount[Region/Type],0))</f>
        <v>9</v>
      </c>
      <c r="M1553" s="4">
        <f>AND(Sales[[#This Row],[date]]&lt;=TY_YTDMax,Sales[[#This Row],[date]]&gt;=TY_YTDMin)*Sales[[#This Row],[sales]]</f>
        <v>0</v>
      </c>
      <c r="N1553" s="4">
        <f>AND(Sales[[#This Row],[date]]&lt;=LY_YTDMax,Sales[[#This Row],[date]]&gt;=LY_YTDMin)*Sales[[#This Row],[sales]]</f>
        <v>20518.9496</v>
      </c>
      <c r="O1553" s="4">
        <f>AND(Sales[[#This Row],[date]]&gt;=YoY_Min,Sales[[#This Row],[date]]&lt;=TY_YTDMax)*(Sales[[#This Row],[sales]]/Sales[[#This Row],[sqft]])</f>
        <v>0</v>
      </c>
      <c r="P1553" s="4">
        <f>SUMIF(Sales[RegionStoretype],Sales[[#This Row],[RegionStoretype]],Sales[YoY_SSF])/Sales[[#This Row],[Region_TypeCount]]</f>
        <v>53.603836561720975</v>
      </c>
    </row>
    <row r="1554" spans="1:16" x14ac:dyDescent="0.25">
      <c r="A1554" s="1">
        <v>42811</v>
      </c>
      <c r="B1554">
        <v>14</v>
      </c>
      <c r="C1554">
        <v>8</v>
      </c>
      <c r="D1554">
        <v>10949.5188</v>
      </c>
      <c r="E1554">
        <f>INDEX(Stores[region],MATCH(Sales[[#This Row],[store_no]],Stores[store_no],0))</f>
        <v>3</v>
      </c>
      <c r="F1554" t="str">
        <f>INDEX(Stores[storetype],MATCH(Sales[[#This Row],[store_no]],Stores[store_no],0))</f>
        <v>A</v>
      </c>
      <c r="G1554" t="str">
        <f>INDEX(Stores[location_city],MATCH(Sales[[#This Row],[store_no]],Stores[store_no],0))</f>
        <v>Bismarck</v>
      </c>
      <c r="H1554" t="str">
        <f>INDEX(Stores[location_state],MATCH(Sales[[#This Row],[store_no]],Stores[store_no],0))</f>
        <v>North Dakota</v>
      </c>
      <c r="I1554">
        <f>INDEX(Stores[sqft],MATCH(Sales[[#This Row],[store_no]],Stores[store_no],0))</f>
        <v>96400</v>
      </c>
      <c r="J1554" s="4" t="str">
        <f>INDEX(Departments[dept_name],MATCH(Sales[[#This Row],[dept_no]],Departments[dept_no],0))</f>
        <v>Games</v>
      </c>
      <c r="K1554" s="4" t="str">
        <f>CONCATENATE(Sales[[#This Row],[region]],Sales[[#This Row],[storetype]])</f>
        <v>3A</v>
      </c>
      <c r="L1554" s="4">
        <f>INDEX(RegionStoreCount[Store Count],MATCH(Sales[[#This Row],[RegionStoretype]],RegionStoreCount[Region/Type],0))</f>
        <v>9</v>
      </c>
      <c r="M1554" s="4">
        <f>AND(Sales[[#This Row],[date]]&lt;=TY_YTDMax,Sales[[#This Row],[date]]&gt;=TY_YTDMin)*Sales[[#This Row],[sales]]</f>
        <v>0</v>
      </c>
      <c r="N1554" s="4">
        <f>AND(Sales[[#This Row],[date]]&lt;=LY_YTDMax,Sales[[#This Row],[date]]&gt;=LY_YTDMin)*Sales[[#This Row],[sales]]</f>
        <v>10949.5188</v>
      </c>
      <c r="O1554" s="4">
        <f>AND(Sales[[#This Row],[date]]&gt;=YoY_Min,Sales[[#This Row],[date]]&lt;=TY_YTDMax)*(Sales[[#This Row],[sales]]/Sales[[#This Row],[sqft]])</f>
        <v>0</v>
      </c>
      <c r="P1554" s="4">
        <f>SUMIF(Sales[RegionStoretype],Sales[[#This Row],[RegionStoretype]],Sales[YoY_SSF])/Sales[[#This Row],[Region_TypeCount]]</f>
        <v>53.603836561720975</v>
      </c>
    </row>
    <row r="1555" spans="1:16" x14ac:dyDescent="0.25">
      <c r="A1555" s="1">
        <v>42811</v>
      </c>
      <c r="B1555">
        <v>14</v>
      </c>
      <c r="C1555">
        <v>18</v>
      </c>
      <c r="D1555">
        <v>22504.699999999997</v>
      </c>
      <c r="E1555">
        <f>INDEX(Stores[region],MATCH(Sales[[#This Row],[store_no]],Stores[store_no],0))</f>
        <v>3</v>
      </c>
      <c r="F1555" t="str">
        <f>INDEX(Stores[storetype],MATCH(Sales[[#This Row],[store_no]],Stores[store_no],0))</f>
        <v>A</v>
      </c>
      <c r="G1555" t="str">
        <f>INDEX(Stores[location_city],MATCH(Sales[[#This Row],[store_no]],Stores[store_no],0))</f>
        <v>Bismarck</v>
      </c>
      <c r="H1555" t="str">
        <f>INDEX(Stores[location_state],MATCH(Sales[[#This Row],[store_no]],Stores[store_no],0))</f>
        <v>North Dakota</v>
      </c>
      <c r="I1555">
        <f>INDEX(Stores[sqft],MATCH(Sales[[#This Row],[store_no]],Stores[store_no],0))</f>
        <v>96400</v>
      </c>
      <c r="J1555" s="4" t="str">
        <f>INDEX(Departments[dept_name],MATCH(Sales[[#This Row],[dept_no]],Departments[dept_no],0))</f>
        <v>Sports</v>
      </c>
      <c r="K1555" s="4" t="str">
        <f>CONCATENATE(Sales[[#This Row],[region]],Sales[[#This Row],[storetype]])</f>
        <v>3A</v>
      </c>
      <c r="L1555" s="4">
        <f>INDEX(RegionStoreCount[Store Count],MATCH(Sales[[#This Row],[RegionStoretype]],RegionStoreCount[Region/Type],0))</f>
        <v>9</v>
      </c>
      <c r="M1555" s="4">
        <f>AND(Sales[[#This Row],[date]]&lt;=TY_YTDMax,Sales[[#This Row],[date]]&gt;=TY_YTDMin)*Sales[[#This Row],[sales]]</f>
        <v>0</v>
      </c>
      <c r="N1555" s="4">
        <f>AND(Sales[[#This Row],[date]]&lt;=LY_YTDMax,Sales[[#This Row],[date]]&gt;=LY_YTDMin)*Sales[[#This Row],[sales]]</f>
        <v>22504.699999999997</v>
      </c>
      <c r="O1555" s="4">
        <f>AND(Sales[[#This Row],[date]]&gt;=YoY_Min,Sales[[#This Row],[date]]&lt;=TY_YTDMax)*(Sales[[#This Row],[sales]]/Sales[[#This Row],[sqft]])</f>
        <v>0</v>
      </c>
      <c r="P1555" s="4">
        <f>SUMIF(Sales[RegionStoretype],Sales[[#This Row],[RegionStoretype]],Sales[YoY_SSF])/Sales[[#This Row],[Region_TypeCount]]</f>
        <v>53.603836561720975</v>
      </c>
    </row>
    <row r="1556" spans="1:16" x14ac:dyDescent="0.25">
      <c r="A1556" s="1">
        <v>42811</v>
      </c>
      <c r="B1556">
        <v>15</v>
      </c>
      <c r="C1556">
        <v>3</v>
      </c>
      <c r="D1556">
        <v>14458.7338</v>
      </c>
      <c r="E1556">
        <f>INDEX(Stores[region],MATCH(Sales[[#This Row],[store_no]],Stores[store_no],0))</f>
        <v>2</v>
      </c>
      <c r="F1556" t="str">
        <f>INDEX(Stores[storetype],MATCH(Sales[[#This Row],[store_no]],Stores[store_no],0))</f>
        <v>B</v>
      </c>
      <c r="G1556" t="str">
        <f>INDEX(Stores[location_city],MATCH(Sales[[#This Row],[store_no]],Stores[store_no],0))</f>
        <v>Rochester</v>
      </c>
      <c r="H1556" t="str">
        <f>INDEX(Stores[location_state],MATCH(Sales[[#This Row],[store_no]],Stores[store_no],0))</f>
        <v>Minnesota</v>
      </c>
      <c r="I1556">
        <f>INDEX(Stores[sqft],MATCH(Sales[[#This Row],[store_no]],Stores[store_no],0))</f>
        <v>128100</v>
      </c>
      <c r="J1556" s="4" t="str">
        <f>INDEX(Departments[dept_name],MATCH(Sales[[#This Row],[dept_no]],Departments[dept_no],0))</f>
        <v>Beauty</v>
      </c>
      <c r="K1556" s="4" t="str">
        <f>CONCATENATE(Sales[[#This Row],[region]],Sales[[#This Row],[storetype]])</f>
        <v>2B</v>
      </c>
      <c r="L1556" s="4">
        <f>INDEX(RegionStoreCount[Store Count],MATCH(Sales[[#This Row],[RegionStoretype]],RegionStoreCount[Region/Type],0))</f>
        <v>6</v>
      </c>
      <c r="M1556" s="4">
        <f>AND(Sales[[#This Row],[date]]&lt;=TY_YTDMax,Sales[[#This Row],[date]]&gt;=TY_YTDMin)*Sales[[#This Row],[sales]]</f>
        <v>0</v>
      </c>
      <c r="N1556" s="4">
        <f>AND(Sales[[#This Row],[date]]&lt;=LY_YTDMax,Sales[[#This Row],[date]]&gt;=LY_YTDMin)*Sales[[#This Row],[sales]]</f>
        <v>14458.7338</v>
      </c>
      <c r="O1556" s="4">
        <f>AND(Sales[[#This Row],[date]]&gt;=YoY_Min,Sales[[#This Row],[date]]&lt;=TY_YTDMax)*(Sales[[#This Row],[sales]]/Sales[[#This Row],[sqft]])</f>
        <v>0</v>
      </c>
      <c r="P1556" s="4">
        <f>SUMIF(Sales[RegionStoretype],Sales[[#This Row],[RegionStoretype]],Sales[YoY_SSF])/Sales[[#This Row],[Region_TypeCount]]</f>
        <v>58.393757732919049</v>
      </c>
    </row>
    <row r="1557" spans="1:16" x14ac:dyDescent="0.25">
      <c r="A1557" s="1">
        <v>42811</v>
      </c>
      <c r="B1557">
        <v>15</v>
      </c>
      <c r="C1557">
        <v>8</v>
      </c>
      <c r="D1557">
        <v>29725.119899999998</v>
      </c>
      <c r="E1557">
        <f>INDEX(Stores[region],MATCH(Sales[[#This Row],[store_no]],Stores[store_no],0))</f>
        <v>2</v>
      </c>
      <c r="F1557" t="str">
        <f>INDEX(Stores[storetype],MATCH(Sales[[#This Row],[store_no]],Stores[store_no],0))</f>
        <v>B</v>
      </c>
      <c r="G1557" t="str">
        <f>INDEX(Stores[location_city],MATCH(Sales[[#This Row],[store_no]],Stores[store_no],0))</f>
        <v>Rochester</v>
      </c>
      <c r="H1557" t="str">
        <f>INDEX(Stores[location_state],MATCH(Sales[[#This Row],[store_no]],Stores[store_no],0))</f>
        <v>Minnesota</v>
      </c>
      <c r="I1557">
        <f>INDEX(Stores[sqft],MATCH(Sales[[#This Row],[store_no]],Stores[store_no],0))</f>
        <v>128100</v>
      </c>
      <c r="J1557" s="4" t="str">
        <f>INDEX(Departments[dept_name],MATCH(Sales[[#This Row],[dept_no]],Departments[dept_no],0))</f>
        <v>Games</v>
      </c>
      <c r="K1557" s="4" t="str">
        <f>CONCATENATE(Sales[[#This Row],[region]],Sales[[#This Row],[storetype]])</f>
        <v>2B</v>
      </c>
      <c r="L1557" s="4">
        <f>INDEX(RegionStoreCount[Store Count],MATCH(Sales[[#This Row],[RegionStoretype]],RegionStoreCount[Region/Type],0))</f>
        <v>6</v>
      </c>
      <c r="M1557" s="4">
        <f>AND(Sales[[#This Row],[date]]&lt;=TY_YTDMax,Sales[[#This Row],[date]]&gt;=TY_YTDMin)*Sales[[#This Row],[sales]]</f>
        <v>0</v>
      </c>
      <c r="N1557" s="4">
        <f>AND(Sales[[#This Row],[date]]&lt;=LY_YTDMax,Sales[[#This Row],[date]]&gt;=LY_YTDMin)*Sales[[#This Row],[sales]]</f>
        <v>29725.119899999998</v>
      </c>
      <c r="O1557" s="4">
        <f>AND(Sales[[#This Row],[date]]&gt;=YoY_Min,Sales[[#This Row],[date]]&lt;=TY_YTDMax)*(Sales[[#This Row],[sales]]/Sales[[#This Row],[sqft]])</f>
        <v>0</v>
      </c>
      <c r="P1557" s="4">
        <f>SUMIF(Sales[RegionStoretype],Sales[[#This Row],[RegionStoretype]],Sales[YoY_SSF])/Sales[[#This Row],[Region_TypeCount]]</f>
        <v>58.393757732919049</v>
      </c>
    </row>
    <row r="1558" spans="1:16" x14ac:dyDescent="0.25">
      <c r="A1558" s="1">
        <v>42811</v>
      </c>
      <c r="B1558">
        <v>15</v>
      </c>
      <c r="C1558">
        <v>9</v>
      </c>
      <c r="D1558">
        <v>25267.8799</v>
      </c>
      <c r="E1558">
        <f>INDEX(Stores[region],MATCH(Sales[[#This Row],[store_no]],Stores[store_no],0))</f>
        <v>2</v>
      </c>
      <c r="F1558" t="str">
        <f>INDEX(Stores[storetype],MATCH(Sales[[#This Row],[store_no]],Stores[store_no],0))</f>
        <v>B</v>
      </c>
      <c r="G1558" t="str">
        <f>INDEX(Stores[location_city],MATCH(Sales[[#This Row],[store_no]],Stores[store_no],0))</f>
        <v>Rochester</v>
      </c>
      <c r="H1558" t="str">
        <f>INDEX(Stores[location_state],MATCH(Sales[[#This Row],[store_no]],Stores[store_no],0))</f>
        <v>Minnesota</v>
      </c>
      <c r="I1558">
        <f>INDEX(Stores[sqft],MATCH(Sales[[#This Row],[store_no]],Stores[store_no],0))</f>
        <v>128100</v>
      </c>
      <c r="J1558" s="4" t="str">
        <f>INDEX(Departments[dept_name],MATCH(Sales[[#This Row],[dept_no]],Departments[dept_no],0))</f>
        <v>Garden</v>
      </c>
      <c r="K1558" s="4" t="str">
        <f>CONCATENATE(Sales[[#This Row],[region]],Sales[[#This Row],[storetype]])</f>
        <v>2B</v>
      </c>
      <c r="L1558" s="4">
        <f>INDEX(RegionStoreCount[Store Count],MATCH(Sales[[#This Row],[RegionStoretype]],RegionStoreCount[Region/Type],0))</f>
        <v>6</v>
      </c>
      <c r="M1558" s="4">
        <f>AND(Sales[[#This Row],[date]]&lt;=TY_YTDMax,Sales[[#This Row],[date]]&gt;=TY_YTDMin)*Sales[[#This Row],[sales]]</f>
        <v>0</v>
      </c>
      <c r="N1558" s="4">
        <f>AND(Sales[[#This Row],[date]]&lt;=LY_YTDMax,Sales[[#This Row],[date]]&gt;=LY_YTDMin)*Sales[[#This Row],[sales]]</f>
        <v>25267.8799</v>
      </c>
      <c r="O1558" s="4">
        <f>AND(Sales[[#This Row],[date]]&gt;=YoY_Min,Sales[[#This Row],[date]]&lt;=TY_YTDMax)*(Sales[[#This Row],[sales]]/Sales[[#This Row],[sqft]])</f>
        <v>0</v>
      </c>
      <c r="P1558" s="4">
        <f>SUMIF(Sales[RegionStoretype],Sales[[#This Row],[RegionStoretype]],Sales[YoY_SSF])/Sales[[#This Row],[Region_TypeCount]]</f>
        <v>58.393757732919049</v>
      </c>
    </row>
    <row r="1559" spans="1:16" x14ac:dyDescent="0.25">
      <c r="A1559" s="1">
        <v>42811</v>
      </c>
      <c r="B1559">
        <v>15</v>
      </c>
      <c r="C1559">
        <v>12</v>
      </c>
      <c r="D1559">
        <v>141337.5612</v>
      </c>
      <c r="E1559">
        <f>INDEX(Stores[region],MATCH(Sales[[#This Row],[store_no]],Stores[store_no],0))</f>
        <v>2</v>
      </c>
      <c r="F1559" t="str">
        <f>INDEX(Stores[storetype],MATCH(Sales[[#This Row],[store_no]],Stores[store_no],0))</f>
        <v>B</v>
      </c>
      <c r="G1559" t="str">
        <f>INDEX(Stores[location_city],MATCH(Sales[[#This Row],[store_no]],Stores[store_no],0))</f>
        <v>Rochester</v>
      </c>
      <c r="H1559" t="str">
        <f>INDEX(Stores[location_state],MATCH(Sales[[#This Row],[store_no]],Stores[store_no],0))</f>
        <v>Minnesota</v>
      </c>
      <c r="I1559">
        <f>INDEX(Stores[sqft],MATCH(Sales[[#This Row],[store_no]],Stores[store_no],0))</f>
        <v>128100</v>
      </c>
      <c r="J1559" s="4" t="str">
        <f>INDEX(Departments[dept_name],MATCH(Sales[[#This Row],[dept_no]],Departments[dept_no],0))</f>
        <v>Jewelery</v>
      </c>
      <c r="K1559" s="4" t="str">
        <f>CONCATENATE(Sales[[#This Row],[region]],Sales[[#This Row],[storetype]])</f>
        <v>2B</v>
      </c>
      <c r="L1559" s="4">
        <f>INDEX(RegionStoreCount[Store Count],MATCH(Sales[[#This Row],[RegionStoretype]],RegionStoreCount[Region/Type],0))</f>
        <v>6</v>
      </c>
      <c r="M1559" s="4">
        <f>AND(Sales[[#This Row],[date]]&lt;=TY_YTDMax,Sales[[#This Row],[date]]&gt;=TY_YTDMin)*Sales[[#This Row],[sales]]</f>
        <v>0</v>
      </c>
      <c r="N1559" s="4">
        <f>AND(Sales[[#This Row],[date]]&lt;=LY_YTDMax,Sales[[#This Row],[date]]&gt;=LY_YTDMin)*Sales[[#This Row],[sales]]</f>
        <v>141337.5612</v>
      </c>
      <c r="O1559" s="4">
        <f>AND(Sales[[#This Row],[date]]&gt;=YoY_Min,Sales[[#This Row],[date]]&lt;=TY_YTDMax)*(Sales[[#This Row],[sales]]/Sales[[#This Row],[sqft]])</f>
        <v>0</v>
      </c>
      <c r="P1559" s="4">
        <f>SUMIF(Sales[RegionStoretype],Sales[[#This Row],[RegionStoretype]],Sales[YoY_SSF])/Sales[[#This Row],[Region_TypeCount]]</f>
        <v>58.393757732919049</v>
      </c>
    </row>
    <row r="1560" spans="1:16" x14ac:dyDescent="0.25">
      <c r="A1560" s="1">
        <v>42811</v>
      </c>
      <c r="B1560">
        <v>15</v>
      </c>
      <c r="C1560">
        <v>13</v>
      </c>
      <c r="D1560">
        <v>67395.4427</v>
      </c>
      <c r="E1560">
        <f>INDEX(Stores[region],MATCH(Sales[[#This Row],[store_no]],Stores[store_no],0))</f>
        <v>2</v>
      </c>
      <c r="F1560" t="str">
        <f>INDEX(Stores[storetype],MATCH(Sales[[#This Row],[store_no]],Stores[store_no],0))</f>
        <v>B</v>
      </c>
      <c r="G1560" t="str">
        <f>INDEX(Stores[location_city],MATCH(Sales[[#This Row],[store_no]],Stores[store_no],0))</f>
        <v>Rochester</v>
      </c>
      <c r="H1560" t="str">
        <f>INDEX(Stores[location_state],MATCH(Sales[[#This Row],[store_no]],Stores[store_no],0))</f>
        <v>Minnesota</v>
      </c>
      <c r="I1560">
        <f>INDEX(Stores[sqft],MATCH(Sales[[#This Row],[store_no]],Stores[store_no],0))</f>
        <v>128100</v>
      </c>
      <c r="J1560" s="4" t="str">
        <f>INDEX(Departments[dept_name],MATCH(Sales[[#This Row],[dept_no]],Departments[dept_no],0))</f>
        <v>Kids</v>
      </c>
      <c r="K1560" s="4" t="str">
        <f>CONCATENATE(Sales[[#This Row],[region]],Sales[[#This Row],[storetype]])</f>
        <v>2B</v>
      </c>
      <c r="L1560" s="4">
        <f>INDEX(RegionStoreCount[Store Count],MATCH(Sales[[#This Row],[RegionStoretype]],RegionStoreCount[Region/Type],0))</f>
        <v>6</v>
      </c>
      <c r="M1560" s="4">
        <f>AND(Sales[[#This Row],[date]]&lt;=TY_YTDMax,Sales[[#This Row],[date]]&gt;=TY_YTDMin)*Sales[[#This Row],[sales]]</f>
        <v>0</v>
      </c>
      <c r="N1560" s="4">
        <f>AND(Sales[[#This Row],[date]]&lt;=LY_YTDMax,Sales[[#This Row],[date]]&gt;=LY_YTDMin)*Sales[[#This Row],[sales]]</f>
        <v>67395.4427</v>
      </c>
      <c r="O1560" s="4">
        <f>AND(Sales[[#This Row],[date]]&gt;=YoY_Min,Sales[[#This Row],[date]]&lt;=TY_YTDMax)*(Sales[[#This Row],[sales]]/Sales[[#This Row],[sqft]])</f>
        <v>0</v>
      </c>
      <c r="P1560" s="4">
        <f>SUMIF(Sales[RegionStoretype],Sales[[#This Row],[RegionStoretype]],Sales[YoY_SSF])/Sales[[#This Row],[Region_TypeCount]]</f>
        <v>58.393757732919049</v>
      </c>
    </row>
    <row r="1561" spans="1:16" x14ac:dyDescent="0.25">
      <c r="A1561" s="1">
        <v>42811</v>
      </c>
      <c r="B1561">
        <v>16</v>
      </c>
      <c r="C1561">
        <v>3</v>
      </c>
      <c r="D1561">
        <v>89958.315999999992</v>
      </c>
      <c r="E1561">
        <f>INDEX(Stores[region],MATCH(Sales[[#This Row],[store_no]],Stores[store_no],0))</f>
        <v>2</v>
      </c>
      <c r="F1561" t="str">
        <f>INDEX(Stores[storetype],MATCH(Sales[[#This Row],[store_no]],Stores[store_no],0))</f>
        <v>B</v>
      </c>
      <c r="G1561" t="str">
        <f>INDEX(Stores[location_city],MATCH(Sales[[#This Row],[store_no]],Stores[store_no],0))</f>
        <v>Saint Paul</v>
      </c>
      <c r="H1561" t="str">
        <f>INDEX(Stores[location_state],MATCH(Sales[[#This Row],[store_no]],Stores[store_no],0))</f>
        <v>Minnesota</v>
      </c>
      <c r="I1561">
        <f>INDEX(Stores[sqft],MATCH(Sales[[#This Row],[store_no]],Stores[store_no],0))</f>
        <v>180400</v>
      </c>
      <c r="J1561" s="4" t="str">
        <f>INDEX(Departments[dept_name],MATCH(Sales[[#This Row],[dept_no]],Departments[dept_no],0))</f>
        <v>Beauty</v>
      </c>
      <c r="K1561" s="4" t="str">
        <f>CONCATENATE(Sales[[#This Row],[region]],Sales[[#This Row],[storetype]])</f>
        <v>2B</v>
      </c>
      <c r="L1561" s="4">
        <f>INDEX(RegionStoreCount[Store Count],MATCH(Sales[[#This Row],[RegionStoretype]],RegionStoreCount[Region/Type],0))</f>
        <v>6</v>
      </c>
      <c r="M1561" s="4">
        <f>AND(Sales[[#This Row],[date]]&lt;=TY_YTDMax,Sales[[#This Row],[date]]&gt;=TY_YTDMin)*Sales[[#This Row],[sales]]</f>
        <v>0</v>
      </c>
      <c r="N1561" s="4">
        <f>AND(Sales[[#This Row],[date]]&lt;=LY_YTDMax,Sales[[#This Row],[date]]&gt;=LY_YTDMin)*Sales[[#This Row],[sales]]</f>
        <v>89958.315999999992</v>
      </c>
      <c r="O1561" s="4">
        <f>AND(Sales[[#This Row],[date]]&gt;=YoY_Min,Sales[[#This Row],[date]]&lt;=TY_YTDMax)*(Sales[[#This Row],[sales]]/Sales[[#This Row],[sqft]])</f>
        <v>0</v>
      </c>
      <c r="P1561" s="4">
        <f>SUMIF(Sales[RegionStoretype],Sales[[#This Row],[RegionStoretype]],Sales[YoY_SSF])/Sales[[#This Row],[Region_TypeCount]]</f>
        <v>58.393757732919049</v>
      </c>
    </row>
    <row r="1562" spans="1:16" x14ac:dyDescent="0.25">
      <c r="A1562" s="1">
        <v>42811</v>
      </c>
      <c r="B1562">
        <v>16</v>
      </c>
      <c r="C1562">
        <v>10</v>
      </c>
      <c r="D1562">
        <v>7460.1826999999994</v>
      </c>
      <c r="E1562">
        <f>INDEX(Stores[region],MATCH(Sales[[#This Row],[store_no]],Stores[store_no],0))</f>
        <v>2</v>
      </c>
      <c r="F1562" t="str">
        <f>INDEX(Stores[storetype],MATCH(Sales[[#This Row],[store_no]],Stores[store_no],0))</f>
        <v>B</v>
      </c>
      <c r="G1562" t="str">
        <f>INDEX(Stores[location_city],MATCH(Sales[[#This Row],[store_no]],Stores[store_no],0))</f>
        <v>Saint Paul</v>
      </c>
      <c r="H1562" t="str">
        <f>INDEX(Stores[location_state],MATCH(Sales[[#This Row],[store_no]],Stores[store_no],0))</f>
        <v>Minnesota</v>
      </c>
      <c r="I1562">
        <f>INDEX(Stores[sqft],MATCH(Sales[[#This Row],[store_no]],Stores[store_no],0))</f>
        <v>180400</v>
      </c>
      <c r="J1562" s="4" t="str">
        <f>INDEX(Departments[dept_name],MATCH(Sales[[#This Row],[dept_no]],Departments[dept_no],0))</f>
        <v>Health</v>
      </c>
      <c r="K1562" s="4" t="str">
        <f>CONCATENATE(Sales[[#This Row],[region]],Sales[[#This Row],[storetype]])</f>
        <v>2B</v>
      </c>
      <c r="L1562" s="4">
        <f>INDEX(RegionStoreCount[Store Count],MATCH(Sales[[#This Row],[RegionStoretype]],RegionStoreCount[Region/Type],0))</f>
        <v>6</v>
      </c>
      <c r="M1562" s="4">
        <f>AND(Sales[[#This Row],[date]]&lt;=TY_YTDMax,Sales[[#This Row],[date]]&gt;=TY_YTDMin)*Sales[[#This Row],[sales]]</f>
        <v>0</v>
      </c>
      <c r="N1562" s="4">
        <f>AND(Sales[[#This Row],[date]]&lt;=LY_YTDMax,Sales[[#This Row],[date]]&gt;=LY_YTDMin)*Sales[[#This Row],[sales]]</f>
        <v>7460.1826999999994</v>
      </c>
      <c r="O1562" s="4">
        <f>AND(Sales[[#This Row],[date]]&gt;=YoY_Min,Sales[[#This Row],[date]]&lt;=TY_YTDMax)*(Sales[[#This Row],[sales]]/Sales[[#This Row],[sqft]])</f>
        <v>0</v>
      </c>
      <c r="P1562" s="4">
        <f>SUMIF(Sales[RegionStoretype],Sales[[#This Row],[RegionStoretype]],Sales[YoY_SSF])/Sales[[#This Row],[Region_TypeCount]]</f>
        <v>58.393757732919049</v>
      </c>
    </row>
    <row r="1563" spans="1:16" x14ac:dyDescent="0.25">
      <c r="A1563" s="1">
        <v>42811</v>
      </c>
      <c r="B1563">
        <v>16</v>
      </c>
      <c r="C1563">
        <v>12</v>
      </c>
      <c r="D1563">
        <v>131558.50819999998</v>
      </c>
      <c r="E1563">
        <f>INDEX(Stores[region],MATCH(Sales[[#This Row],[store_no]],Stores[store_no],0))</f>
        <v>2</v>
      </c>
      <c r="F1563" t="str">
        <f>INDEX(Stores[storetype],MATCH(Sales[[#This Row],[store_no]],Stores[store_no],0))</f>
        <v>B</v>
      </c>
      <c r="G1563" t="str">
        <f>INDEX(Stores[location_city],MATCH(Sales[[#This Row],[store_no]],Stores[store_no],0))</f>
        <v>Saint Paul</v>
      </c>
      <c r="H1563" t="str">
        <f>INDEX(Stores[location_state],MATCH(Sales[[#This Row],[store_no]],Stores[store_no],0))</f>
        <v>Minnesota</v>
      </c>
      <c r="I1563">
        <f>INDEX(Stores[sqft],MATCH(Sales[[#This Row],[store_no]],Stores[store_no],0))</f>
        <v>180400</v>
      </c>
      <c r="J1563" s="4" t="str">
        <f>INDEX(Departments[dept_name],MATCH(Sales[[#This Row],[dept_no]],Departments[dept_no],0))</f>
        <v>Jewelery</v>
      </c>
      <c r="K1563" s="4" t="str">
        <f>CONCATENATE(Sales[[#This Row],[region]],Sales[[#This Row],[storetype]])</f>
        <v>2B</v>
      </c>
      <c r="L1563" s="4">
        <f>INDEX(RegionStoreCount[Store Count],MATCH(Sales[[#This Row],[RegionStoretype]],RegionStoreCount[Region/Type],0))</f>
        <v>6</v>
      </c>
      <c r="M1563" s="4">
        <f>AND(Sales[[#This Row],[date]]&lt;=TY_YTDMax,Sales[[#This Row],[date]]&gt;=TY_YTDMin)*Sales[[#This Row],[sales]]</f>
        <v>0</v>
      </c>
      <c r="N1563" s="4">
        <f>AND(Sales[[#This Row],[date]]&lt;=LY_YTDMax,Sales[[#This Row],[date]]&gt;=LY_YTDMin)*Sales[[#This Row],[sales]]</f>
        <v>131558.50819999998</v>
      </c>
      <c r="O1563" s="4">
        <f>AND(Sales[[#This Row],[date]]&gt;=YoY_Min,Sales[[#This Row],[date]]&lt;=TY_YTDMax)*(Sales[[#This Row],[sales]]/Sales[[#This Row],[sqft]])</f>
        <v>0</v>
      </c>
      <c r="P1563" s="4">
        <f>SUMIF(Sales[RegionStoretype],Sales[[#This Row],[RegionStoretype]],Sales[YoY_SSF])/Sales[[#This Row],[Region_TypeCount]]</f>
        <v>58.393757732919049</v>
      </c>
    </row>
    <row r="1564" spans="1:16" x14ac:dyDescent="0.25">
      <c r="A1564" s="1">
        <v>42811</v>
      </c>
      <c r="B1564">
        <v>17</v>
      </c>
      <c r="C1564">
        <v>16</v>
      </c>
      <c r="D1564">
        <v>155157.50779999999</v>
      </c>
      <c r="E1564">
        <f>INDEX(Stores[region],MATCH(Sales[[#This Row],[store_no]],Stores[store_no],0))</f>
        <v>3</v>
      </c>
      <c r="F1564" t="str">
        <f>INDEX(Stores[storetype],MATCH(Sales[[#This Row],[store_no]],Stores[store_no],0))</f>
        <v>B</v>
      </c>
      <c r="G1564" t="str">
        <f>INDEX(Stores[location_city],MATCH(Sales[[#This Row],[store_no]],Stores[store_no],0))</f>
        <v>Fargo</v>
      </c>
      <c r="H1564" t="str">
        <f>INDEX(Stores[location_state],MATCH(Sales[[#This Row],[store_no]],Stores[store_no],0))</f>
        <v>North Dakota</v>
      </c>
      <c r="I1564">
        <f>INDEX(Stores[sqft],MATCH(Sales[[#This Row],[store_no]],Stores[store_no],0))</f>
        <v>211600</v>
      </c>
      <c r="J1564" s="4" t="str">
        <f>INDEX(Departments[dept_name],MATCH(Sales[[#This Row],[dept_no]],Departments[dept_no],0))</f>
        <v>Outdoors</v>
      </c>
      <c r="K1564" s="4" t="str">
        <f>CONCATENATE(Sales[[#This Row],[region]],Sales[[#This Row],[storetype]])</f>
        <v>3B</v>
      </c>
      <c r="L1564" s="4">
        <f>INDEX(RegionStoreCount[Store Count],MATCH(Sales[[#This Row],[RegionStoretype]],RegionStoreCount[Region/Type],0))</f>
        <v>4</v>
      </c>
      <c r="M1564" s="4">
        <f>AND(Sales[[#This Row],[date]]&lt;=TY_YTDMax,Sales[[#This Row],[date]]&gt;=TY_YTDMin)*Sales[[#This Row],[sales]]</f>
        <v>0</v>
      </c>
      <c r="N1564" s="4">
        <f>AND(Sales[[#This Row],[date]]&lt;=LY_YTDMax,Sales[[#This Row],[date]]&gt;=LY_YTDMin)*Sales[[#This Row],[sales]]</f>
        <v>155157.50779999999</v>
      </c>
      <c r="O1564" s="4">
        <f>AND(Sales[[#This Row],[date]]&gt;=YoY_Min,Sales[[#This Row],[date]]&lt;=TY_YTDMax)*(Sales[[#This Row],[sales]]/Sales[[#This Row],[sqft]])</f>
        <v>0</v>
      </c>
      <c r="P1564" s="4">
        <f>SUMIF(Sales[RegionStoretype],Sales[[#This Row],[RegionStoretype]],Sales[YoY_SSF])/Sales[[#This Row],[Region_TypeCount]]</f>
        <v>58.312187288105562</v>
      </c>
    </row>
    <row r="1565" spans="1:16" x14ac:dyDescent="0.25">
      <c r="A1565" s="1">
        <v>42811</v>
      </c>
      <c r="B1565">
        <v>17</v>
      </c>
      <c r="C1565">
        <v>19</v>
      </c>
      <c r="D1565">
        <v>45261.323199999999</v>
      </c>
      <c r="E1565">
        <f>INDEX(Stores[region],MATCH(Sales[[#This Row],[store_no]],Stores[store_no],0))</f>
        <v>3</v>
      </c>
      <c r="F1565" t="str">
        <f>INDEX(Stores[storetype],MATCH(Sales[[#This Row],[store_no]],Stores[store_no],0))</f>
        <v>B</v>
      </c>
      <c r="G1565" t="str">
        <f>INDEX(Stores[location_city],MATCH(Sales[[#This Row],[store_no]],Stores[store_no],0))</f>
        <v>Fargo</v>
      </c>
      <c r="H1565" t="str">
        <f>INDEX(Stores[location_state],MATCH(Sales[[#This Row],[store_no]],Stores[store_no],0))</f>
        <v>North Dakota</v>
      </c>
      <c r="I1565">
        <f>INDEX(Stores[sqft],MATCH(Sales[[#This Row],[store_no]],Stores[store_no],0))</f>
        <v>211600</v>
      </c>
      <c r="J1565" s="4" t="str">
        <f>INDEX(Departments[dept_name],MATCH(Sales[[#This Row],[dept_no]],Departments[dept_no],0))</f>
        <v>Tools</v>
      </c>
      <c r="K1565" s="4" t="str">
        <f>CONCATENATE(Sales[[#This Row],[region]],Sales[[#This Row],[storetype]])</f>
        <v>3B</v>
      </c>
      <c r="L1565" s="4">
        <f>INDEX(RegionStoreCount[Store Count],MATCH(Sales[[#This Row],[RegionStoretype]],RegionStoreCount[Region/Type],0))</f>
        <v>4</v>
      </c>
      <c r="M1565" s="4">
        <f>AND(Sales[[#This Row],[date]]&lt;=TY_YTDMax,Sales[[#This Row],[date]]&gt;=TY_YTDMin)*Sales[[#This Row],[sales]]</f>
        <v>0</v>
      </c>
      <c r="N1565" s="4">
        <f>AND(Sales[[#This Row],[date]]&lt;=LY_YTDMax,Sales[[#This Row],[date]]&gt;=LY_YTDMin)*Sales[[#This Row],[sales]]</f>
        <v>45261.323199999999</v>
      </c>
      <c r="O1565" s="4">
        <f>AND(Sales[[#This Row],[date]]&gt;=YoY_Min,Sales[[#This Row],[date]]&lt;=TY_YTDMax)*(Sales[[#This Row],[sales]]/Sales[[#This Row],[sqft]])</f>
        <v>0</v>
      </c>
      <c r="P1565" s="4">
        <f>SUMIF(Sales[RegionStoretype],Sales[[#This Row],[RegionStoretype]],Sales[YoY_SSF])/Sales[[#This Row],[Region_TypeCount]]</f>
        <v>58.312187288105562</v>
      </c>
    </row>
    <row r="1566" spans="1:16" x14ac:dyDescent="0.25">
      <c r="A1566" s="1">
        <v>42811</v>
      </c>
      <c r="B1566">
        <v>18</v>
      </c>
      <c r="C1566">
        <v>2</v>
      </c>
      <c r="D1566">
        <v>74909.765499999994</v>
      </c>
      <c r="E1566">
        <f>INDEX(Stores[region],MATCH(Sales[[#This Row],[store_no]],Stores[store_no],0))</f>
        <v>2</v>
      </c>
      <c r="F1566" t="str">
        <f>INDEX(Stores[storetype],MATCH(Sales[[#This Row],[store_no]],Stores[store_no],0))</f>
        <v>B</v>
      </c>
      <c r="G1566" t="str">
        <f>INDEX(Stores[location_city],MATCH(Sales[[#This Row],[store_no]],Stores[store_no],0))</f>
        <v>Chicago</v>
      </c>
      <c r="H1566" t="str">
        <f>INDEX(Stores[location_state],MATCH(Sales[[#This Row],[store_no]],Stores[store_no],0))</f>
        <v>Illinois</v>
      </c>
      <c r="I1566">
        <f>INDEX(Stores[sqft],MATCH(Sales[[#This Row],[store_no]],Stores[store_no],0))</f>
        <v>120700</v>
      </c>
      <c r="J1566" s="4" t="str">
        <f>INDEX(Departments[dept_name],MATCH(Sales[[#This Row],[dept_no]],Departments[dept_no],0))</f>
        <v>Baby</v>
      </c>
      <c r="K1566" s="4" t="str">
        <f>CONCATENATE(Sales[[#This Row],[region]],Sales[[#This Row],[storetype]])</f>
        <v>2B</v>
      </c>
      <c r="L1566" s="4">
        <f>INDEX(RegionStoreCount[Store Count],MATCH(Sales[[#This Row],[RegionStoretype]],RegionStoreCount[Region/Type],0))</f>
        <v>6</v>
      </c>
      <c r="M1566" s="4">
        <f>AND(Sales[[#This Row],[date]]&lt;=TY_YTDMax,Sales[[#This Row],[date]]&gt;=TY_YTDMin)*Sales[[#This Row],[sales]]</f>
        <v>0</v>
      </c>
      <c r="N1566" s="4">
        <f>AND(Sales[[#This Row],[date]]&lt;=LY_YTDMax,Sales[[#This Row],[date]]&gt;=LY_YTDMin)*Sales[[#This Row],[sales]]</f>
        <v>74909.765499999994</v>
      </c>
      <c r="O1566" s="4">
        <f>AND(Sales[[#This Row],[date]]&gt;=YoY_Min,Sales[[#This Row],[date]]&lt;=TY_YTDMax)*(Sales[[#This Row],[sales]]/Sales[[#This Row],[sqft]])</f>
        <v>0</v>
      </c>
      <c r="P1566" s="4">
        <f>SUMIF(Sales[RegionStoretype],Sales[[#This Row],[RegionStoretype]],Sales[YoY_SSF])/Sales[[#This Row],[Region_TypeCount]]</f>
        <v>58.393757732919049</v>
      </c>
    </row>
    <row r="1567" spans="1:16" x14ac:dyDescent="0.25">
      <c r="A1567" s="1">
        <v>42811</v>
      </c>
      <c r="B1567">
        <v>18</v>
      </c>
      <c r="C1567">
        <v>7</v>
      </c>
      <c r="D1567">
        <v>75757.307000000001</v>
      </c>
      <c r="E1567">
        <f>INDEX(Stores[region],MATCH(Sales[[#This Row],[store_no]],Stores[store_no],0))</f>
        <v>2</v>
      </c>
      <c r="F1567" t="str">
        <f>INDEX(Stores[storetype],MATCH(Sales[[#This Row],[store_no]],Stores[store_no],0))</f>
        <v>B</v>
      </c>
      <c r="G1567" t="str">
        <f>INDEX(Stores[location_city],MATCH(Sales[[#This Row],[store_no]],Stores[store_no],0))</f>
        <v>Chicago</v>
      </c>
      <c r="H1567" t="str">
        <f>INDEX(Stores[location_state],MATCH(Sales[[#This Row],[store_no]],Stores[store_no],0))</f>
        <v>Illinois</v>
      </c>
      <c r="I1567">
        <f>INDEX(Stores[sqft],MATCH(Sales[[#This Row],[store_no]],Stores[store_no],0))</f>
        <v>120700</v>
      </c>
      <c r="J1567" s="4" t="str">
        <f>INDEX(Departments[dept_name],MATCH(Sales[[#This Row],[dept_no]],Departments[dept_no],0))</f>
        <v>Electronics</v>
      </c>
      <c r="K1567" s="4" t="str">
        <f>CONCATENATE(Sales[[#This Row],[region]],Sales[[#This Row],[storetype]])</f>
        <v>2B</v>
      </c>
      <c r="L1567" s="4">
        <f>INDEX(RegionStoreCount[Store Count],MATCH(Sales[[#This Row],[RegionStoretype]],RegionStoreCount[Region/Type],0))</f>
        <v>6</v>
      </c>
      <c r="M1567" s="4">
        <f>AND(Sales[[#This Row],[date]]&lt;=TY_YTDMax,Sales[[#This Row],[date]]&gt;=TY_YTDMin)*Sales[[#This Row],[sales]]</f>
        <v>0</v>
      </c>
      <c r="N1567" s="4">
        <f>AND(Sales[[#This Row],[date]]&lt;=LY_YTDMax,Sales[[#This Row],[date]]&gt;=LY_YTDMin)*Sales[[#This Row],[sales]]</f>
        <v>75757.307000000001</v>
      </c>
      <c r="O1567" s="4">
        <f>AND(Sales[[#This Row],[date]]&gt;=YoY_Min,Sales[[#This Row],[date]]&lt;=TY_YTDMax)*(Sales[[#This Row],[sales]]/Sales[[#This Row],[sqft]])</f>
        <v>0</v>
      </c>
      <c r="P1567" s="4">
        <f>SUMIF(Sales[RegionStoretype],Sales[[#This Row],[RegionStoretype]],Sales[YoY_SSF])/Sales[[#This Row],[Region_TypeCount]]</f>
        <v>58.393757732919049</v>
      </c>
    </row>
    <row r="1568" spans="1:16" x14ac:dyDescent="0.25">
      <c r="A1568" s="1">
        <v>42811</v>
      </c>
      <c r="B1568">
        <v>19</v>
      </c>
      <c r="C1568">
        <v>1</v>
      </c>
      <c r="D1568">
        <v>29648.707300000002</v>
      </c>
      <c r="E1568">
        <f>INDEX(Stores[region],MATCH(Sales[[#This Row],[store_no]],Stores[store_no],0))</f>
        <v>3</v>
      </c>
      <c r="F1568" t="str">
        <f>INDEX(Stores[storetype],MATCH(Sales[[#This Row],[store_no]],Stores[store_no],0))</f>
        <v>A</v>
      </c>
      <c r="G1568" t="str">
        <f>INDEX(Stores[location_city],MATCH(Sales[[#This Row],[store_no]],Stores[store_no],0))</f>
        <v>Des Moines</v>
      </c>
      <c r="H1568" t="str">
        <f>INDEX(Stores[location_state],MATCH(Sales[[#This Row],[store_no]],Stores[store_no],0))</f>
        <v>Iowa</v>
      </c>
      <c r="I1568">
        <f>INDEX(Stores[sqft],MATCH(Sales[[#This Row],[store_no]],Stores[store_no],0))</f>
        <v>197600</v>
      </c>
      <c r="J1568" s="4" t="str">
        <f>INDEX(Departments[dept_name],MATCH(Sales[[#This Row],[dept_no]],Departments[dept_no],0))</f>
        <v>Automotive</v>
      </c>
      <c r="K1568" s="4" t="str">
        <f>CONCATENATE(Sales[[#This Row],[region]],Sales[[#This Row],[storetype]])</f>
        <v>3A</v>
      </c>
      <c r="L1568" s="4">
        <f>INDEX(RegionStoreCount[Store Count],MATCH(Sales[[#This Row],[RegionStoretype]],RegionStoreCount[Region/Type],0))</f>
        <v>9</v>
      </c>
      <c r="M1568" s="4">
        <f>AND(Sales[[#This Row],[date]]&lt;=TY_YTDMax,Sales[[#This Row],[date]]&gt;=TY_YTDMin)*Sales[[#This Row],[sales]]</f>
        <v>0</v>
      </c>
      <c r="N1568" s="4">
        <f>AND(Sales[[#This Row],[date]]&lt;=LY_YTDMax,Sales[[#This Row],[date]]&gt;=LY_YTDMin)*Sales[[#This Row],[sales]]</f>
        <v>29648.707300000002</v>
      </c>
      <c r="O1568" s="4">
        <f>AND(Sales[[#This Row],[date]]&gt;=YoY_Min,Sales[[#This Row],[date]]&lt;=TY_YTDMax)*(Sales[[#This Row],[sales]]/Sales[[#This Row],[sqft]])</f>
        <v>0</v>
      </c>
      <c r="P1568" s="4">
        <f>SUMIF(Sales[RegionStoretype],Sales[[#This Row],[RegionStoretype]],Sales[YoY_SSF])/Sales[[#This Row],[Region_TypeCount]]</f>
        <v>53.603836561720975</v>
      </c>
    </row>
    <row r="1569" spans="1:16" x14ac:dyDescent="0.25">
      <c r="A1569" s="1">
        <v>42811</v>
      </c>
      <c r="B1569">
        <v>19</v>
      </c>
      <c r="C1569">
        <v>4</v>
      </c>
      <c r="D1569">
        <v>76278.920899999997</v>
      </c>
      <c r="E1569">
        <f>INDEX(Stores[region],MATCH(Sales[[#This Row],[store_no]],Stores[store_no],0))</f>
        <v>3</v>
      </c>
      <c r="F1569" t="str">
        <f>INDEX(Stores[storetype],MATCH(Sales[[#This Row],[store_no]],Stores[store_no],0))</f>
        <v>A</v>
      </c>
      <c r="G1569" t="str">
        <f>INDEX(Stores[location_city],MATCH(Sales[[#This Row],[store_no]],Stores[store_no],0))</f>
        <v>Des Moines</v>
      </c>
      <c r="H1569" t="str">
        <f>INDEX(Stores[location_state],MATCH(Sales[[#This Row],[store_no]],Stores[store_no],0))</f>
        <v>Iowa</v>
      </c>
      <c r="I1569">
        <f>INDEX(Stores[sqft],MATCH(Sales[[#This Row],[store_no]],Stores[store_no],0))</f>
        <v>197600</v>
      </c>
      <c r="J1569" s="4" t="str">
        <f>INDEX(Departments[dept_name],MATCH(Sales[[#This Row],[dept_no]],Departments[dept_no],0))</f>
        <v>Books</v>
      </c>
      <c r="K1569" s="4" t="str">
        <f>CONCATENATE(Sales[[#This Row],[region]],Sales[[#This Row],[storetype]])</f>
        <v>3A</v>
      </c>
      <c r="L1569" s="4">
        <f>INDEX(RegionStoreCount[Store Count],MATCH(Sales[[#This Row],[RegionStoretype]],RegionStoreCount[Region/Type],0))</f>
        <v>9</v>
      </c>
      <c r="M1569" s="4">
        <f>AND(Sales[[#This Row],[date]]&lt;=TY_YTDMax,Sales[[#This Row],[date]]&gt;=TY_YTDMin)*Sales[[#This Row],[sales]]</f>
        <v>0</v>
      </c>
      <c r="N1569" s="4">
        <f>AND(Sales[[#This Row],[date]]&lt;=LY_YTDMax,Sales[[#This Row],[date]]&gt;=LY_YTDMin)*Sales[[#This Row],[sales]]</f>
        <v>76278.920899999997</v>
      </c>
      <c r="O1569" s="4">
        <f>AND(Sales[[#This Row],[date]]&gt;=YoY_Min,Sales[[#This Row],[date]]&lt;=TY_YTDMax)*(Sales[[#This Row],[sales]]/Sales[[#This Row],[sqft]])</f>
        <v>0</v>
      </c>
      <c r="P1569" s="4">
        <f>SUMIF(Sales[RegionStoretype],Sales[[#This Row],[RegionStoretype]],Sales[YoY_SSF])/Sales[[#This Row],[Region_TypeCount]]</f>
        <v>53.603836561720975</v>
      </c>
    </row>
    <row r="1570" spans="1:16" x14ac:dyDescent="0.25">
      <c r="A1570" s="1">
        <v>42811</v>
      </c>
      <c r="B1570">
        <v>19</v>
      </c>
      <c r="C1570">
        <v>13</v>
      </c>
      <c r="D1570">
        <v>66459.798299999995</v>
      </c>
      <c r="E1570">
        <f>INDEX(Stores[region],MATCH(Sales[[#This Row],[store_no]],Stores[store_no],0))</f>
        <v>3</v>
      </c>
      <c r="F1570" t="str">
        <f>INDEX(Stores[storetype],MATCH(Sales[[#This Row],[store_no]],Stores[store_no],0))</f>
        <v>A</v>
      </c>
      <c r="G1570" t="str">
        <f>INDEX(Stores[location_city],MATCH(Sales[[#This Row],[store_no]],Stores[store_no],0))</f>
        <v>Des Moines</v>
      </c>
      <c r="H1570" t="str">
        <f>INDEX(Stores[location_state],MATCH(Sales[[#This Row],[store_no]],Stores[store_no],0))</f>
        <v>Iowa</v>
      </c>
      <c r="I1570">
        <f>INDEX(Stores[sqft],MATCH(Sales[[#This Row],[store_no]],Stores[store_no],0))</f>
        <v>197600</v>
      </c>
      <c r="J1570" s="4" t="str">
        <f>INDEX(Departments[dept_name],MATCH(Sales[[#This Row],[dept_no]],Departments[dept_no],0))</f>
        <v>Kids</v>
      </c>
      <c r="K1570" s="4" t="str">
        <f>CONCATENATE(Sales[[#This Row],[region]],Sales[[#This Row],[storetype]])</f>
        <v>3A</v>
      </c>
      <c r="L1570" s="4">
        <f>INDEX(RegionStoreCount[Store Count],MATCH(Sales[[#This Row],[RegionStoretype]],RegionStoreCount[Region/Type],0))</f>
        <v>9</v>
      </c>
      <c r="M1570" s="4">
        <f>AND(Sales[[#This Row],[date]]&lt;=TY_YTDMax,Sales[[#This Row],[date]]&gt;=TY_YTDMin)*Sales[[#This Row],[sales]]</f>
        <v>0</v>
      </c>
      <c r="N1570" s="4">
        <f>AND(Sales[[#This Row],[date]]&lt;=LY_YTDMax,Sales[[#This Row],[date]]&gt;=LY_YTDMin)*Sales[[#This Row],[sales]]</f>
        <v>66459.798299999995</v>
      </c>
      <c r="O1570" s="4">
        <f>AND(Sales[[#This Row],[date]]&gt;=YoY_Min,Sales[[#This Row],[date]]&lt;=TY_YTDMax)*(Sales[[#This Row],[sales]]/Sales[[#This Row],[sqft]])</f>
        <v>0</v>
      </c>
      <c r="P1570" s="4">
        <f>SUMIF(Sales[RegionStoretype],Sales[[#This Row],[RegionStoretype]],Sales[YoY_SSF])/Sales[[#This Row],[Region_TypeCount]]</f>
        <v>53.603836561720975</v>
      </c>
    </row>
    <row r="1571" spans="1:16" x14ac:dyDescent="0.25">
      <c r="A1571" s="1">
        <v>42811</v>
      </c>
      <c r="B1571">
        <v>20</v>
      </c>
      <c r="C1571">
        <v>18</v>
      </c>
      <c r="D1571">
        <v>81809.1826</v>
      </c>
      <c r="E1571">
        <f>INDEX(Stores[region],MATCH(Sales[[#This Row],[store_no]],Stores[store_no],0))</f>
        <v>1</v>
      </c>
      <c r="F1571" t="str">
        <f>INDEX(Stores[storetype],MATCH(Sales[[#This Row],[store_no]],Stores[store_no],0))</f>
        <v>A</v>
      </c>
      <c r="G1571" t="str">
        <f>INDEX(Stores[location_city],MATCH(Sales[[#This Row],[store_no]],Stores[store_no],0))</f>
        <v>South Bend</v>
      </c>
      <c r="H1571" t="str">
        <f>INDEX(Stores[location_state],MATCH(Sales[[#This Row],[store_no]],Stores[store_no],0))</f>
        <v>Indiana</v>
      </c>
      <c r="I1571">
        <f>INDEX(Stores[sqft],MATCH(Sales[[#This Row],[store_no]],Stores[store_no],0))</f>
        <v>39700</v>
      </c>
      <c r="J1571" s="4" t="str">
        <f>INDEX(Departments[dept_name],MATCH(Sales[[#This Row],[dept_no]],Departments[dept_no],0))</f>
        <v>Sports</v>
      </c>
      <c r="K1571" s="4" t="str">
        <f>CONCATENATE(Sales[[#This Row],[region]],Sales[[#This Row],[storetype]])</f>
        <v>1A</v>
      </c>
      <c r="L1571" s="4">
        <f>INDEX(RegionStoreCount[Store Count],MATCH(Sales[[#This Row],[RegionStoretype]],RegionStoreCount[Region/Type],0))</f>
        <v>5</v>
      </c>
      <c r="M1571" s="4">
        <f>AND(Sales[[#This Row],[date]]&lt;=TY_YTDMax,Sales[[#This Row],[date]]&gt;=TY_YTDMin)*Sales[[#This Row],[sales]]</f>
        <v>0</v>
      </c>
      <c r="N1571" s="4">
        <f>AND(Sales[[#This Row],[date]]&lt;=LY_YTDMax,Sales[[#This Row],[date]]&gt;=LY_YTDMin)*Sales[[#This Row],[sales]]</f>
        <v>81809.1826</v>
      </c>
      <c r="O1571" s="4">
        <f>AND(Sales[[#This Row],[date]]&gt;=YoY_Min,Sales[[#This Row],[date]]&lt;=TY_YTDMax)*(Sales[[#This Row],[sales]]/Sales[[#This Row],[sqft]])</f>
        <v>0</v>
      </c>
      <c r="P1571" s="4">
        <f>SUMIF(Sales[RegionStoretype],Sales[[#This Row],[RegionStoretype]],Sales[YoY_SSF])/Sales[[#This Row],[Region_TypeCount]]</f>
        <v>59.469551530910678</v>
      </c>
    </row>
    <row r="1572" spans="1:16" x14ac:dyDescent="0.25">
      <c r="A1572" s="1">
        <v>42811</v>
      </c>
      <c r="B1572">
        <v>21</v>
      </c>
      <c r="C1572">
        <v>11</v>
      </c>
      <c r="D1572">
        <v>135198.47940000001</v>
      </c>
      <c r="E1572">
        <f>INDEX(Stores[region],MATCH(Sales[[#This Row],[store_no]],Stores[store_no],0))</f>
        <v>2</v>
      </c>
      <c r="F1572" t="str">
        <f>INDEX(Stores[storetype],MATCH(Sales[[#This Row],[store_no]],Stores[store_no],0))</f>
        <v>B</v>
      </c>
      <c r="G1572" t="str">
        <f>INDEX(Stores[location_city],MATCH(Sales[[#This Row],[store_no]],Stores[store_no],0))</f>
        <v>Madison</v>
      </c>
      <c r="H1572" t="str">
        <f>INDEX(Stores[location_state],MATCH(Sales[[#This Row],[store_no]],Stores[store_no],0))</f>
        <v>Wisconsin</v>
      </c>
      <c r="I1572">
        <f>INDEX(Stores[sqft],MATCH(Sales[[#This Row],[store_no]],Stores[store_no],0))</f>
        <v>206400</v>
      </c>
      <c r="J1572" s="4" t="str">
        <f>INDEX(Departments[dept_name],MATCH(Sales[[#This Row],[dept_no]],Departments[dept_no],0))</f>
        <v>Home</v>
      </c>
      <c r="K1572" s="4" t="str">
        <f>CONCATENATE(Sales[[#This Row],[region]],Sales[[#This Row],[storetype]])</f>
        <v>2B</v>
      </c>
      <c r="L1572" s="4">
        <f>INDEX(RegionStoreCount[Store Count],MATCH(Sales[[#This Row],[RegionStoretype]],RegionStoreCount[Region/Type],0))</f>
        <v>6</v>
      </c>
      <c r="M1572" s="4">
        <f>AND(Sales[[#This Row],[date]]&lt;=TY_YTDMax,Sales[[#This Row],[date]]&gt;=TY_YTDMin)*Sales[[#This Row],[sales]]</f>
        <v>0</v>
      </c>
      <c r="N1572" s="4">
        <f>AND(Sales[[#This Row],[date]]&lt;=LY_YTDMax,Sales[[#This Row],[date]]&gt;=LY_YTDMin)*Sales[[#This Row],[sales]]</f>
        <v>135198.47940000001</v>
      </c>
      <c r="O1572" s="4">
        <f>AND(Sales[[#This Row],[date]]&gt;=YoY_Min,Sales[[#This Row],[date]]&lt;=TY_YTDMax)*(Sales[[#This Row],[sales]]/Sales[[#This Row],[sqft]])</f>
        <v>0</v>
      </c>
      <c r="P1572" s="4">
        <f>SUMIF(Sales[RegionStoretype],Sales[[#This Row],[RegionStoretype]],Sales[YoY_SSF])/Sales[[#This Row],[Region_TypeCount]]</f>
        <v>58.393757732919049</v>
      </c>
    </row>
    <row r="1573" spans="1:16" x14ac:dyDescent="0.25">
      <c r="A1573" s="1">
        <v>42811</v>
      </c>
      <c r="B1573">
        <v>22</v>
      </c>
      <c r="C1573">
        <v>9</v>
      </c>
      <c r="D1573">
        <v>20814.630400000002</v>
      </c>
      <c r="E1573">
        <f>INDEX(Stores[region],MATCH(Sales[[#This Row],[store_no]],Stores[store_no],0))</f>
        <v>3</v>
      </c>
      <c r="F1573" t="str">
        <f>INDEX(Stores[storetype],MATCH(Sales[[#This Row],[store_no]],Stores[store_no],0))</f>
        <v>B</v>
      </c>
      <c r="G1573" t="str">
        <f>INDEX(Stores[location_city],MATCH(Sales[[#This Row],[store_no]],Stores[store_no],0))</f>
        <v>Sioux Falls</v>
      </c>
      <c r="H1573" t="str">
        <f>INDEX(Stores[location_state],MATCH(Sales[[#This Row],[store_no]],Stores[store_no],0))</f>
        <v>South Dakota</v>
      </c>
      <c r="I1573">
        <f>INDEX(Stores[sqft],MATCH(Sales[[#This Row],[store_no]],Stores[store_no],0))</f>
        <v>57800</v>
      </c>
      <c r="J1573" s="4" t="str">
        <f>INDEX(Departments[dept_name],MATCH(Sales[[#This Row],[dept_no]],Departments[dept_no],0))</f>
        <v>Garden</v>
      </c>
      <c r="K1573" s="4" t="str">
        <f>CONCATENATE(Sales[[#This Row],[region]],Sales[[#This Row],[storetype]])</f>
        <v>3B</v>
      </c>
      <c r="L1573" s="4">
        <f>INDEX(RegionStoreCount[Store Count],MATCH(Sales[[#This Row],[RegionStoretype]],RegionStoreCount[Region/Type],0))</f>
        <v>4</v>
      </c>
      <c r="M1573" s="4">
        <f>AND(Sales[[#This Row],[date]]&lt;=TY_YTDMax,Sales[[#This Row],[date]]&gt;=TY_YTDMin)*Sales[[#This Row],[sales]]</f>
        <v>0</v>
      </c>
      <c r="N1573" s="4">
        <f>AND(Sales[[#This Row],[date]]&lt;=LY_YTDMax,Sales[[#This Row],[date]]&gt;=LY_YTDMin)*Sales[[#This Row],[sales]]</f>
        <v>20814.630400000002</v>
      </c>
      <c r="O1573" s="4">
        <f>AND(Sales[[#This Row],[date]]&gt;=YoY_Min,Sales[[#This Row],[date]]&lt;=TY_YTDMax)*(Sales[[#This Row],[sales]]/Sales[[#This Row],[sqft]])</f>
        <v>0</v>
      </c>
      <c r="P1573" s="4">
        <f>SUMIF(Sales[RegionStoretype],Sales[[#This Row],[RegionStoretype]],Sales[YoY_SSF])/Sales[[#This Row],[Region_TypeCount]]</f>
        <v>58.312187288105562</v>
      </c>
    </row>
    <row r="1574" spans="1:16" x14ac:dyDescent="0.25">
      <c r="A1574" s="1">
        <v>42811</v>
      </c>
      <c r="B1574">
        <v>22</v>
      </c>
      <c r="C1574">
        <v>12</v>
      </c>
      <c r="D1574">
        <v>114009.36779999998</v>
      </c>
      <c r="E1574">
        <f>INDEX(Stores[region],MATCH(Sales[[#This Row],[store_no]],Stores[store_no],0))</f>
        <v>3</v>
      </c>
      <c r="F1574" t="str">
        <f>INDEX(Stores[storetype],MATCH(Sales[[#This Row],[store_no]],Stores[store_no],0))</f>
        <v>B</v>
      </c>
      <c r="G1574" t="str">
        <f>INDEX(Stores[location_city],MATCH(Sales[[#This Row],[store_no]],Stores[store_no],0))</f>
        <v>Sioux Falls</v>
      </c>
      <c r="H1574" t="str">
        <f>INDEX(Stores[location_state],MATCH(Sales[[#This Row],[store_no]],Stores[store_no],0))</f>
        <v>South Dakota</v>
      </c>
      <c r="I1574">
        <f>INDEX(Stores[sqft],MATCH(Sales[[#This Row],[store_no]],Stores[store_no],0))</f>
        <v>57800</v>
      </c>
      <c r="J1574" s="4" t="str">
        <f>INDEX(Departments[dept_name],MATCH(Sales[[#This Row],[dept_no]],Departments[dept_no],0))</f>
        <v>Jewelery</v>
      </c>
      <c r="K1574" s="4" t="str">
        <f>CONCATENATE(Sales[[#This Row],[region]],Sales[[#This Row],[storetype]])</f>
        <v>3B</v>
      </c>
      <c r="L1574" s="4">
        <f>INDEX(RegionStoreCount[Store Count],MATCH(Sales[[#This Row],[RegionStoretype]],RegionStoreCount[Region/Type],0))</f>
        <v>4</v>
      </c>
      <c r="M1574" s="4">
        <f>AND(Sales[[#This Row],[date]]&lt;=TY_YTDMax,Sales[[#This Row],[date]]&gt;=TY_YTDMin)*Sales[[#This Row],[sales]]</f>
        <v>0</v>
      </c>
      <c r="N1574" s="4">
        <f>AND(Sales[[#This Row],[date]]&lt;=LY_YTDMax,Sales[[#This Row],[date]]&gt;=LY_YTDMin)*Sales[[#This Row],[sales]]</f>
        <v>114009.36779999998</v>
      </c>
      <c r="O1574" s="4">
        <f>AND(Sales[[#This Row],[date]]&gt;=YoY_Min,Sales[[#This Row],[date]]&lt;=TY_YTDMax)*(Sales[[#This Row],[sales]]/Sales[[#This Row],[sqft]])</f>
        <v>0</v>
      </c>
      <c r="P1574" s="4">
        <f>SUMIF(Sales[RegionStoretype],Sales[[#This Row],[RegionStoretype]],Sales[YoY_SSF])/Sales[[#This Row],[Region_TypeCount]]</f>
        <v>58.312187288105562</v>
      </c>
    </row>
    <row r="1575" spans="1:16" x14ac:dyDescent="0.25">
      <c r="A1575" s="1">
        <v>42811</v>
      </c>
      <c r="B1575">
        <v>22</v>
      </c>
      <c r="C1575">
        <v>14</v>
      </c>
      <c r="D1575">
        <v>28152.580600000001</v>
      </c>
      <c r="E1575">
        <f>INDEX(Stores[region],MATCH(Sales[[#This Row],[store_no]],Stores[store_no],0))</f>
        <v>3</v>
      </c>
      <c r="F1575" t="str">
        <f>INDEX(Stores[storetype],MATCH(Sales[[#This Row],[store_no]],Stores[store_no],0))</f>
        <v>B</v>
      </c>
      <c r="G1575" t="str">
        <f>INDEX(Stores[location_city],MATCH(Sales[[#This Row],[store_no]],Stores[store_no],0))</f>
        <v>Sioux Falls</v>
      </c>
      <c r="H1575" t="str">
        <f>INDEX(Stores[location_state],MATCH(Sales[[#This Row],[store_no]],Stores[store_no],0))</f>
        <v>South Dakota</v>
      </c>
      <c r="I1575">
        <f>INDEX(Stores[sqft],MATCH(Sales[[#This Row],[store_no]],Stores[store_no],0))</f>
        <v>57800</v>
      </c>
      <c r="J1575" s="4" t="str">
        <f>INDEX(Departments[dept_name],MATCH(Sales[[#This Row],[dept_no]],Departments[dept_no],0))</f>
        <v>Movies</v>
      </c>
      <c r="K1575" s="4" t="str">
        <f>CONCATENATE(Sales[[#This Row],[region]],Sales[[#This Row],[storetype]])</f>
        <v>3B</v>
      </c>
      <c r="L1575" s="4">
        <f>INDEX(RegionStoreCount[Store Count],MATCH(Sales[[#This Row],[RegionStoretype]],RegionStoreCount[Region/Type],0))</f>
        <v>4</v>
      </c>
      <c r="M1575" s="4">
        <f>AND(Sales[[#This Row],[date]]&lt;=TY_YTDMax,Sales[[#This Row],[date]]&gt;=TY_YTDMin)*Sales[[#This Row],[sales]]</f>
        <v>0</v>
      </c>
      <c r="N1575" s="4">
        <f>AND(Sales[[#This Row],[date]]&lt;=LY_YTDMax,Sales[[#This Row],[date]]&gt;=LY_YTDMin)*Sales[[#This Row],[sales]]</f>
        <v>28152.580600000001</v>
      </c>
      <c r="O1575" s="4">
        <f>AND(Sales[[#This Row],[date]]&gt;=YoY_Min,Sales[[#This Row],[date]]&lt;=TY_YTDMax)*(Sales[[#This Row],[sales]]/Sales[[#This Row],[sqft]])</f>
        <v>0</v>
      </c>
      <c r="P1575" s="4">
        <f>SUMIF(Sales[RegionStoretype],Sales[[#This Row],[RegionStoretype]],Sales[YoY_SSF])/Sales[[#This Row],[Region_TypeCount]]</f>
        <v>58.312187288105562</v>
      </c>
    </row>
    <row r="1576" spans="1:16" x14ac:dyDescent="0.25">
      <c r="A1576" s="1">
        <v>42811</v>
      </c>
      <c r="B1576">
        <v>23</v>
      </c>
      <c r="C1576">
        <v>3</v>
      </c>
      <c r="D1576">
        <v>23435.188300000002</v>
      </c>
      <c r="E1576">
        <f>INDEX(Stores[region],MATCH(Sales[[#This Row],[store_no]],Stores[store_no],0))</f>
        <v>3</v>
      </c>
      <c r="F1576" t="str">
        <f>INDEX(Stores[storetype],MATCH(Sales[[#This Row],[store_no]],Stores[store_no],0))</f>
        <v>B</v>
      </c>
      <c r="G1576" t="str">
        <f>INDEX(Stores[location_city],MATCH(Sales[[#This Row],[store_no]],Stores[store_no],0))</f>
        <v>Cedar Rapids</v>
      </c>
      <c r="H1576" t="str">
        <f>INDEX(Stores[location_state],MATCH(Sales[[#This Row],[store_no]],Stores[store_no],0))</f>
        <v>Iowa</v>
      </c>
      <c r="I1576">
        <f>INDEX(Stores[sqft],MATCH(Sales[[#This Row],[store_no]],Stores[store_no],0))</f>
        <v>123700</v>
      </c>
      <c r="J1576" s="4" t="str">
        <f>INDEX(Departments[dept_name],MATCH(Sales[[#This Row],[dept_no]],Departments[dept_no],0))</f>
        <v>Beauty</v>
      </c>
      <c r="K1576" s="4" t="str">
        <f>CONCATENATE(Sales[[#This Row],[region]],Sales[[#This Row],[storetype]])</f>
        <v>3B</v>
      </c>
      <c r="L1576" s="4">
        <f>INDEX(RegionStoreCount[Store Count],MATCH(Sales[[#This Row],[RegionStoretype]],RegionStoreCount[Region/Type],0))</f>
        <v>4</v>
      </c>
      <c r="M1576" s="4">
        <f>AND(Sales[[#This Row],[date]]&lt;=TY_YTDMax,Sales[[#This Row],[date]]&gt;=TY_YTDMin)*Sales[[#This Row],[sales]]</f>
        <v>0</v>
      </c>
      <c r="N1576" s="4">
        <f>AND(Sales[[#This Row],[date]]&lt;=LY_YTDMax,Sales[[#This Row],[date]]&gt;=LY_YTDMin)*Sales[[#This Row],[sales]]</f>
        <v>23435.188300000002</v>
      </c>
      <c r="O1576" s="4">
        <f>AND(Sales[[#This Row],[date]]&gt;=YoY_Min,Sales[[#This Row],[date]]&lt;=TY_YTDMax)*(Sales[[#This Row],[sales]]/Sales[[#This Row],[sqft]])</f>
        <v>0</v>
      </c>
      <c r="P1576" s="4">
        <f>SUMIF(Sales[RegionStoretype],Sales[[#This Row],[RegionStoretype]],Sales[YoY_SSF])/Sales[[#This Row],[Region_TypeCount]]</f>
        <v>58.312187288105562</v>
      </c>
    </row>
    <row r="1577" spans="1:16" x14ac:dyDescent="0.25">
      <c r="A1577" s="1">
        <v>42811</v>
      </c>
      <c r="B1577">
        <v>23</v>
      </c>
      <c r="C1577">
        <v>7</v>
      </c>
      <c r="D1577">
        <v>7232.9358999999995</v>
      </c>
      <c r="E1577">
        <f>INDEX(Stores[region],MATCH(Sales[[#This Row],[store_no]],Stores[store_no],0))</f>
        <v>3</v>
      </c>
      <c r="F1577" t="str">
        <f>INDEX(Stores[storetype],MATCH(Sales[[#This Row],[store_no]],Stores[store_no],0))</f>
        <v>B</v>
      </c>
      <c r="G1577" t="str">
        <f>INDEX(Stores[location_city],MATCH(Sales[[#This Row],[store_no]],Stores[store_no],0))</f>
        <v>Cedar Rapids</v>
      </c>
      <c r="H1577" t="str">
        <f>INDEX(Stores[location_state],MATCH(Sales[[#This Row],[store_no]],Stores[store_no],0))</f>
        <v>Iowa</v>
      </c>
      <c r="I1577">
        <f>INDEX(Stores[sqft],MATCH(Sales[[#This Row],[store_no]],Stores[store_no],0))</f>
        <v>123700</v>
      </c>
      <c r="J1577" s="4" t="str">
        <f>INDEX(Departments[dept_name],MATCH(Sales[[#This Row],[dept_no]],Departments[dept_no],0))</f>
        <v>Electronics</v>
      </c>
      <c r="K1577" s="4" t="str">
        <f>CONCATENATE(Sales[[#This Row],[region]],Sales[[#This Row],[storetype]])</f>
        <v>3B</v>
      </c>
      <c r="L1577" s="4">
        <f>INDEX(RegionStoreCount[Store Count],MATCH(Sales[[#This Row],[RegionStoretype]],RegionStoreCount[Region/Type],0))</f>
        <v>4</v>
      </c>
      <c r="M1577" s="4">
        <f>AND(Sales[[#This Row],[date]]&lt;=TY_YTDMax,Sales[[#This Row],[date]]&gt;=TY_YTDMin)*Sales[[#This Row],[sales]]</f>
        <v>0</v>
      </c>
      <c r="N1577" s="4">
        <f>AND(Sales[[#This Row],[date]]&lt;=LY_YTDMax,Sales[[#This Row],[date]]&gt;=LY_YTDMin)*Sales[[#This Row],[sales]]</f>
        <v>7232.9358999999995</v>
      </c>
      <c r="O1577" s="4">
        <f>AND(Sales[[#This Row],[date]]&gt;=YoY_Min,Sales[[#This Row],[date]]&lt;=TY_YTDMax)*(Sales[[#This Row],[sales]]/Sales[[#This Row],[sqft]])</f>
        <v>0</v>
      </c>
      <c r="P1577" s="4">
        <f>SUMIF(Sales[RegionStoretype],Sales[[#This Row],[RegionStoretype]],Sales[YoY_SSF])/Sales[[#This Row],[Region_TypeCount]]</f>
        <v>58.312187288105562</v>
      </c>
    </row>
    <row r="1578" spans="1:16" x14ac:dyDescent="0.25">
      <c r="A1578" s="1">
        <v>42811</v>
      </c>
      <c r="B1578">
        <v>24</v>
      </c>
      <c r="C1578">
        <v>3</v>
      </c>
      <c r="D1578">
        <v>414733.44189999998</v>
      </c>
      <c r="E1578">
        <f>INDEX(Stores[region],MATCH(Sales[[#This Row],[store_no]],Stores[store_no],0))</f>
        <v>2</v>
      </c>
      <c r="F1578" t="str">
        <f>INDEX(Stores[storetype],MATCH(Sales[[#This Row],[store_no]],Stores[store_no],0))</f>
        <v>A</v>
      </c>
      <c r="G1578" t="str">
        <f>INDEX(Stores[location_city],MATCH(Sales[[#This Row],[store_no]],Stores[store_no],0))</f>
        <v>Winnetka</v>
      </c>
      <c r="H1578" t="str">
        <f>INDEX(Stores[location_state],MATCH(Sales[[#This Row],[store_no]],Stores[store_no],0))</f>
        <v>Illinois</v>
      </c>
      <c r="I1578">
        <f>INDEX(Stores[sqft],MATCH(Sales[[#This Row],[store_no]],Stores[store_no],0))</f>
        <v>207800</v>
      </c>
      <c r="J1578" s="4" t="str">
        <f>INDEX(Departments[dept_name],MATCH(Sales[[#This Row],[dept_no]],Departments[dept_no],0))</f>
        <v>Beauty</v>
      </c>
      <c r="K1578" s="4" t="str">
        <f>CONCATENATE(Sales[[#This Row],[region]],Sales[[#This Row],[storetype]])</f>
        <v>2A</v>
      </c>
      <c r="L1578" s="4">
        <f>INDEX(RegionStoreCount[Store Count],MATCH(Sales[[#This Row],[RegionStoretype]],RegionStoreCount[Region/Type],0))</f>
        <v>5</v>
      </c>
      <c r="M1578" s="4">
        <f>AND(Sales[[#This Row],[date]]&lt;=TY_YTDMax,Sales[[#This Row],[date]]&gt;=TY_YTDMin)*Sales[[#This Row],[sales]]</f>
        <v>0</v>
      </c>
      <c r="N1578" s="4">
        <f>AND(Sales[[#This Row],[date]]&lt;=LY_YTDMax,Sales[[#This Row],[date]]&gt;=LY_YTDMin)*Sales[[#This Row],[sales]]</f>
        <v>414733.44189999998</v>
      </c>
      <c r="O1578" s="4">
        <f>AND(Sales[[#This Row],[date]]&gt;=YoY_Min,Sales[[#This Row],[date]]&lt;=TY_YTDMax)*(Sales[[#This Row],[sales]]/Sales[[#This Row],[sqft]])</f>
        <v>0</v>
      </c>
      <c r="P1578" s="4">
        <f>SUMIF(Sales[RegionStoretype],Sales[[#This Row],[RegionStoretype]],Sales[YoY_SSF])/Sales[[#This Row],[Region_TypeCount]]</f>
        <v>60.052789354368521</v>
      </c>
    </row>
    <row r="1579" spans="1:16" x14ac:dyDescent="0.25">
      <c r="A1579" s="1">
        <v>42811</v>
      </c>
      <c r="B1579">
        <v>25</v>
      </c>
      <c r="C1579">
        <v>1</v>
      </c>
      <c r="D1579">
        <v>4655.5517</v>
      </c>
      <c r="E1579">
        <f>INDEX(Stores[region],MATCH(Sales[[#This Row],[store_no]],Stores[store_no],0))</f>
        <v>3</v>
      </c>
      <c r="F1579" t="str">
        <f>INDEX(Stores[storetype],MATCH(Sales[[#This Row],[store_no]],Stores[store_no],0))</f>
        <v>B</v>
      </c>
      <c r="G1579" t="str">
        <f>INDEX(Stores[location_city],MATCH(Sales[[#This Row],[store_no]],Stores[store_no],0))</f>
        <v>Kansas City</v>
      </c>
      <c r="H1579" t="str">
        <f>INDEX(Stores[location_state],MATCH(Sales[[#This Row],[store_no]],Stores[store_no],0))</f>
        <v>Missouri</v>
      </c>
      <c r="I1579">
        <f>INDEX(Stores[sqft],MATCH(Sales[[#This Row],[store_no]],Stores[store_no],0))</f>
        <v>92300</v>
      </c>
      <c r="J1579" s="4" t="str">
        <f>INDEX(Departments[dept_name],MATCH(Sales[[#This Row],[dept_no]],Departments[dept_no],0))</f>
        <v>Automotive</v>
      </c>
      <c r="K1579" s="4" t="str">
        <f>CONCATENATE(Sales[[#This Row],[region]],Sales[[#This Row],[storetype]])</f>
        <v>3B</v>
      </c>
      <c r="L1579" s="4">
        <f>INDEX(RegionStoreCount[Store Count],MATCH(Sales[[#This Row],[RegionStoretype]],RegionStoreCount[Region/Type],0))</f>
        <v>4</v>
      </c>
      <c r="M1579" s="4">
        <f>AND(Sales[[#This Row],[date]]&lt;=TY_YTDMax,Sales[[#This Row],[date]]&gt;=TY_YTDMin)*Sales[[#This Row],[sales]]</f>
        <v>0</v>
      </c>
      <c r="N1579" s="4">
        <f>AND(Sales[[#This Row],[date]]&lt;=LY_YTDMax,Sales[[#This Row],[date]]&gt;=LY_YTDMin)*Sales[[#This Row],[sales]]</f>
        <v>4655.5517</v>
      </c>
      <c r="O1579" s="4">
        <f>AND(Sales[[#This Row],[date]]&gt;=YoY_Min,Sales[[#This Row],[date]]&lt;=TY_YTDMax)*(Sales[[#This Row],[sales]]/Sales[[#This Row],[sqft]])</f>
        <v>0</v>
      </c>
      <c r="P1579" s="4">
        <f>SUMIF(Sales[RegionStoretype],Sales[[#This Row],[RegionStoretype]],Sales[YoY_SSF])/Sales[[#This Row],[Region_TypeCount]]</f>
        <v>58.312187288105562</v>
      </c>
    </row>
    <row r="1580" spans="1:16" x14ac:dyDescent="0.25">
      <c r="A1580" s="1">
        <v>42811</v>
      </c>
      <c r="B1580">
        <v>25</v>
      </c>
      <c r="C1580">
        <v>3</v>
      </c>
      <c r="D1580">
        <v>85387.430300000007</v>
      </c>
      <c r="E1580">
        <f>INDEX(Stores[region],MATCH(Sales[[#This Row],[store_no]],Stores[store_no],0))</f>
        <v>3</v>
      </c>
      <c r="F1580" t="str">
        <f>INDEX(Stores[storetype],MATCH(Sales[[#This Row],[store_no]],Stores[store_no],0))</f>
        <v>B</v>
      </c>
      <c r="G1580" t="str">
        <f>INDEX(Stores[location_city],MATCH(Sales[[#This Row],[store_no]],Stores[store_no],0))</f>
        <v>Kansas City</v>
      </c>
      <c r="H1580" t="str">
        <f>INDEX(Stores[location_state],MATCH(Sales[[#This Row],[store_no]],Stores[store_no],0))</f>
        <v>Missouri</v>
      </c>
      <c r="I1580">
        <f>INDEX(Stores[sqft],MATCH(Sales[[#This Row],[store_no]],Stores[store_no],0))</f>
        <v>92300</v>
      </c>
      <c r="J1580" s="4" t="str">
        <f>INDEX(Departments[dept_name],MATCH(Sales[[#This Row],[dept_no]],Departments[dept_no],0))</f>
        <v>Beauty</v>
      </c>
      <c r="K1580" s="4" t="str">
        <f>CONCATENATE(Sales[[#This Row],[region]],Sales[[#This Row],[storetype]])</f>
        <v>3B</v>
      </c>
      <c r="L1580" s="4">
        <f>INDEX(RegionStoreCount[Store Count],MATCH(Sales[[#This Row],[RegionStoretype]],RegionStoreCount[Region/Type],0))</f>
        <v>4</v>
      </c>
      <c r="M1580" s="4">
        <f>AND(Sales[[#This Row],[date]]&lt;=TY_YTDMax,Sales[[#This Row],[date]]&gt;=TY_YTDMin)*Sales[[#This Row],[sales]]</f>
        <v>0</v>
      </c>
      <c r="N1580" s="4">
        <f>AND(Sales[[#This Row],[date]]&lt;=LY_YTDMax,Sales[[#This Row],[date]]&gt;=LY_YTDMin)*Sales[[#This Row],[sales]]</f>
        <v>85387.430300000007</v>
      </c>
      <c r="O1580" s="4">
        <f>AND(Sales[[#This Row],[date]]&gt;=YoY_Min,Sales[[#This Row],[date]]&lt;=TY_YTDMax)*(Sales[[#This Row],[sales]]/Sales[[#This Row],[sqft]])</f>
        <v>0</v>
      </c>
      <c r="P1580" s="4">
        <f>SUMIF(Sales[RegionStoretype],Sales[[#This Row],[RegionStoretype]],Sales[YoY_SSF])/Sales[[#This Row],[Region_TypeCount]]</f>
        <v>58.312187288105562</v>
      </c>
    </row>
    <row r="1581" spans="1:16" x14ac:dyDescent="0.25">
      <c r="A1581" s="1">
        <v>42811</v>
      </c>
      <c r="B1581">
        <v>25</v>
      </c>
      <c r="C1581">
        <v>13</v>
      </c>
      <c r="D1581">
        <v>38820.753600000004</v>
      </c>
      <c r="E1581">
        <f>INDEX(Stores[region],MATCH(Sales[[#This Row],[store_no]],Stores[store_no],0))</f>
        <v>3</v>
      </c>
      <c r="F1581" t="str">
        <f>INDEX(Stores[storetype],MATCH(Sales[[#This Row],[store_no]],Stores[store_no],0))</f>
        <v>B</v>
      </c>
      <c r="G1581" t="str">
        <f>INDEX(Stores[location_city],MATCH(Sales[[#This Row],[store_no]],Stores[store_no],0))</f>
        <v>Kansas City</v>
      </c>
      <c r="H1581" t="str">
        <f>INDEX(Stores[location_state],MATCH(Sales[[#This Row],[store_no]],Stores[store_no],0))</f>
        <v>Missouri</v>
      </c>
      <c r="I1581">
        <f>INDEX(Stores[sqft],MATCH(Sales[[#This Row],[store_no]],Stores[store_no],0))</f>
        <v>92300</v>
      </c>
      <c r="J1581" s="4" t="str">
        <f>INDEX(Departments[dept_name],MATCH(Sales[[#This Row],[dept_no]],Departments[dept_no],0))</f>
        <v>Kids</v>
      </c>
      <c r="K1581" s="4" t="str">
        <f>CONCATENATE(Sales[[#This Row],[region]],Sales[[#This Row],[storetype]])</f>
        <v>3B</v>
      </c>
      <c r="L1581" s="4">
        <f>INDEX(RegionStoreCount[Store Count],MATCH(Sales[[#This Row],[RegionStoretype]],RegionStoreCount[Region/Type],0))</f>
        <v>4</v>
      </c>
      <c r="M1581" s="4">
        <f>AND(Sales[[#This Row],[date]]&lt;=TY_YTDMax,Sales[[#This Row],[date]]&gt;=TY_YTDMin)*Sales[[#This Row],[sales]]</f>
        <v>0</v>
      </c>
      <c r="N1581" s="4">
        <f>AND(Sales[[#This Row],[date]]&lt;=LY_YTDMax,Sales[[#This Row],[date]]&gt;=LY_YTDMin)*Sales[[#This Row],[sales]]</f>
        <v>38820.753600000004</v>
      </c>
      <c r="O1581" s="4">
        <f>AND(Sales[[#This Row],[date]]&gt;=YoY_Min,Sales[[#This Row],[date]]&lt;=TY_YTDMax)*(Sales[[#This Row],[sales]]/Sales[[#This Row],[sqft]])</f>
        <v>0</v>
      </c>
      <c r="P1581" s="4">
        <f>SUMIF(Sales[RegionStoretype],Sales[[#This Row],[RegionStoretype]],Sales[YoY_SSF])/Sales[[#This Row],[Region_TypeCount]]</f>
        <v>58.312187288105562</v>
      </c>
    </row>
    <row r="1582" spans="1:16" x14ac:dyDescent="0.25">
      <c r="A1582" s="1">
        <v>42811</v>
      </c>
      <c r="B1582">
        <v>26</v>
      </c>
      <c r="C1582">
        <v>5</v>
      </c>
      <c r="D1582">
        <v>105360.3594</v>
      </c>
      <c r="E1582">
        <f>INDEX(Stores[region],MATCH(Sales[[#This Row],[store_no]],Stores[store_no],0))</f>
        <v>2</v>
      </c>
      <c r="F1582" t="str">
        <f>INDEX(Stores[storetype],MATCH(Sales[[#This Row],[store_no]],Stores[store_no],0))</f>
        <v>A</v>
      </c>
      <c r="G1582" t="str">
        <f>INDEX(Stores[location_city],MATCH(Sales[[#This Row],[store_no]],Stores[store_no],0))</f>
        <v>Carmel</v>
      </c>
      <c r="H1582" t="str">
        <f>INDEX(Stores[location_state],MATCH(Sales[[#This Row],[store_no]],Stores[store_no],0))</f>
        <v>Indiana</v>
      </c>
      <c r="I1582">
        <f>INDEX(Stores[sqft],MATCH(Sales[[#This Row],[store_no]],Stores[store_no],0))</f>
        <v>198500</v>
      </c>
      <c r="J1582" s="4" t="str">
        <f>INDEX(Departments[dept_name],MATCH(Sales[[#This Row],[dept_no]],Departments[dept_no],0))</f>
        <v>Clothing</v>
      </c>
      <c r="K1582" s="4" t="str">
        <f>CONCATENATE(Sales[[#This Row],[region]],Sales[[#This Row],[storetype]])</f>
        <v>2A</v>
      </c>
      <c r="L1582" s="4">
        <f>INDEX(RegionStoreCount[Store Count],MATCH(Sales[[#This Row],[RegionStoretype]],RegionStoreCount[Region/Type],0))</f>
        <v>5</v>
      </c>
      <c r="M1582" s="4">
        <f>AND(Sales[[#This Row],[date]]&lt;=TY_YTDMax,Sales[[#This Row],[date]]&gt;=TY_YTDMin)*Sales[[#This Row],[sales]]</f>
        <v>0</v>
      </c>
      <c r="N1582" s="4">
        <f>AND(Sales[[#This Row],[date]]&lt;=LY_YTDMax,Sales[[#This Row],[date]]&gt;=LY_YTDMin)*Sales[[#This Row],[sales]]</f>
        <v>105360.3594</v>
      </c>
      <c r="O1582" s="4">
        <f>AND(Sales[[#This Row],[date]]&gt;=YoY_Min,Sales[[#This Row],[date]]&lt;=TY_YTDMax)*(Sales[[#This Row],[sales]]/Sales[[#This Row],[sqft]])</f>
        <v>0</v>
      </c>
      <c r="P1582" s="4">
        <f>SUMIF(Sales[RegionStoretype],Sales[[#This Row],[RegionStoretype]],Sales[YoY_SSF])/Sales[[#This Row],[Region_TypeCount]]</f>
        <v>60.052789354368521</v>
      </c>
    </row>
    <row r="1583" spans="1:16" x14ac:dyDescent="0.25">
      <c r="A1583" s="1">
        <v>42811</v>
      </c>
      <c r="B1583">
        <v>26</v>
      </c>
      <c r="C1583">
        <v>12</v>
      </c>
      <c r="D1583">
        <v>128395.136</v>
      </c>
      <c r="E1583">
        <f>INDEX(Stores[region],MATCH(Sales[[#This Row],[store_no]],Stores[store_no],0))</f>
        <v>2</v>
      </c>
      <c r="F1583" t="str">
        <f>INDEX(Stores[storetype],MATCH(Sales[[#This Row],[store_no]],Stores[store_no],0))</f>
        <v>A</v>
      </c>
      <c r="G1583" t="str">
        <f>INDEX(Stores[location_city],MATCH(Sales[[#This Row],[store_no]],Stores[store_no],0))</f>
        <v>Carmel</v>
      </c>
      <c r="H1583" t="str">
        <f>INDEX(Stores[location_state],MATCH(Sales[[#This Row],[store_no]],Stores[store_no],0))</f>
        <v>Indiana</v>
      </c>
      <c r="I1583">
        <f>INDEX(Stores[sqft],MATCH(Sales[[#This Row],[store_no]],Stores[store_no],0))</f>
        <v>198500</v>
      </c>
      <c r="J1583" s="4" t="str">
        <f>INDEX(Departments[dept_name],MATCH(Sales[[#This Row],[dept_no]],Departments[dept_no],0))</f>
        <v>Jewelery</v>
      </c>
      <c r="K1583" s="4" t="str">
        <f>CONCATENATE(Sales[[#This Row],[region]],Sales[[#This Row],[storetype]])</f>
        <v>2A</v>
      </c>
      <c r="L1583" s="4">
        <f>INDEX(RegionStoreCount[Store Count],MATCH(Sales[[#This Row],[RegionStoretype]],RegionStoreCount[Region/Type],0))</f>
        <v>5</v>
      </c>
      <c r="M1583" s="4">
        <f>AND(Sales[[#This Row],[date]]&lt;=TY_YTDMax,Sales[[#This Row],[date]]&gt;=TY_YTDMin)*Sales[[#This Row],[sales]]</f>
        <v>0</v>
      </c>
      <c r="N1583" s="4">
        <f>AND(Sales[[#This Row],[date]]&lt;=LY_YTDMax,Sales[[#This Row],[date]]&gt;=LY_YTDMin)*Sales[[#This Row],[sales]]</f>
        <v>128395.136</v>
      </c>
      <c r="O1583" s="4">
        <f>AND(Sales[[#This Row],[date]]&gt;=YoY_Min,Sales[[#This Row],[date]]&lt;=TY_YTDMax)*(Sales[[#This Row],[sales]]/Sales[[#This Row],[sqft]])</f>
        <v>0</v>
      </c>
      <c r="P1583" s="4">
        <f>SUMIF(Sales[RegionStoretype],Sales[[#This Row],[RegionStoretype]],Sales[YoY_SSF])/Sales[[#This Row],[Region_TypeCount]]</f>
        <v>60.052789354368521</v>
      </c>
    </row>
    <row r="1584" spans="1:16" x14ac:dyDescent="0.25">
      <c r="A1584" s="1">
        <v>42811</v>
      </c>
      <c r="B1584">
        <v>27</v>
      </c>
      <c r="C1584">
        <v>1</v>
      </c>
      <c r="D1584">
        <v>19863.714500000002</v>
      </c>
      <c r="E1584">
        <f>INDEX(Stores[region],MATCH(Sales[[#This Row],[store_no]],Stores[store_no],0))</f>
        <v>3</v>
      </c>
      <c r="F1584" t="str">
        <f>INDEX(Stores[storetype],MATCH(Sales[[#This Row],[store_no]],Stores[store_no],0))</f>
        <v>A</v>
      </c>
      <c r="G1584" t="str">
        <f>INDEX(Stores[location_city],MATCH(Sales[[#This Row],[store_no]],Stores[store_no],0))</f>
        <v>Springfield</v>
      </c>
      <c r="H1584" t="str">
        <f>INDEX(Stores[location_state],MATCH(Sales[[#This Row],[store_no]],Stores[store_no],0))</f>
        <v>Missouri</v>
      </c>
      <c r="I1584">
        <f>INDEX(Stores[sqft],MATCH(Sales[[#This Row],[store_no]],Stores[store_no],0))</f>
        <v>158200</v>
      </c>
      <c r="J1584" s="4" t="str">
        <f>INDEX(Departments[dept_name],MATCH(Sales[[#This Row],[dept_no]],Departments[dept_no],0))</f>
        <v>Automotive</v>
      </c>
      <c r="K1584" s="4" t="str">
        <f>CONCATENATE(Sales[[#This Row],[region]],Sales[[#This Row],[storetype]])</f>
        <v>3A</v>
      </c>
      <c r="L1584" s="4">
        <f>INDEX(RegionStoreCount[Store Count],MATCH(Sales[[#This Row],[RegionStoretype]],RegionStoreCount[Region/Type],0))</f>
        <v>9</v>
      </c>
      <c r="M1584" s="4">
        <f>AND(Sales[[#This Row],[date]]&lt;=TY_YTDMax,Sales[[#This Row],[date]]&gt;=TY_YTDMin)*Sales[[#This Row],[sales]]</f>
        <v>0</v>
      </c>
      <c r="N1584" s="4">
        <f>AND(Sales[[#This Row],[date]]&lt;=LY_YTDMax,Sales[[#This Row],[date]]&gt;=LY_YTDMin)*Sales[[#This Row],[sales]]</f>
        <v>19863.714500000002</v>
      </c>
      <c r="O1584" s="4">
        <f>AND(Sales[[#This Row],[date]]&gt;=YoY_Min,Sales[[#This Row],[date]]&lt;=TY_YTDMax)*(Sales[[#This Row],[sales]]/Sales[[#This Row],[sqft]])</f>
        <v>0</v>
      </c>
      <c r="P1584" s="4">
        <f>SUMIF(Sales[RegionStoretype],Sales[[#This Row],[RegionStoretype]],Sales[YoY_SSF])/Sales[[#This Row],[Region_TypeCount]]</f>
        <v>53.603836561720975</v>
      </c>
    </row>
    <row r="1585" spans="1:16" x14ac:dyDescent="0.25">
      <c r="A1585" s="1">
        <v>42811</v>
      </c>
      <c r="B1585">
        <v>27</v>
      </c>
      <c r="C1585">
        <v>7</v>
      </c>
      <c r="D1585">
        <v>60344.285099999994</v>
      </c>
      <c r="E1585">
        <f>INDEX(Stores[region],MATCH(Sales[[#This Row],[store_no]],Stores[store_no],0))</f>
        <v>3</v>
      </c>
      <c r="F1585" t="str">
        <f>INDEX(Stores[storetype],MATCH(Sales[[#This Row],[store_no]],Stores[store_no],0))</f>
        <v>A</v>
      </c>
      <c r="G1585" t="str">
        <f>INDEX(Stores[location_city],MATCH(Sales[[#This Row],[store_no]],Stores[store_no],0))</f>
        <v>Springfield</v>
      </c>
      <c r="H1585" t="str">
        <f>INDEX(Stores[location_state],MATCH(Sales[[#This Row],[store_no]],Stores[store_no],0))</f>
        <v>Missouri</v>
      </c>
      <c r="I1585">
        <f>INDEX(Stores[sqft],MATCH(Sales[[#This Row],[store_no]],Stores[store_no],0))</f>
        <v>158200</v>
      </c>
      <c r="J1585" s="4" t="str">
        <f>INDEX(Departments[dept_name],MATCH(Sales[[#This Row],[dept_no]],Departments[dept_no],0))</f>
        <v>Electronics</v>
      </c>
      <c r="K1585" s="4" t="str">
        <f>CONCATENATE(Sales[[#This Row],[region]],Sales[[#This Row],[storetype]])</f>
        <v>3A</v>
      </c>
      <c r="L1585" s="4">
        <f>INDEX(RegionStoreCount[Store Count],MATCH(Sales[[#This Row],[RegionStoretype]],RegionStoreCount[Region/Type],0))</f>
        <v>9</v>
      </c>
      <c r="M1585" s="4">
        <f>AND(Sales[[#This Row],[date]]&lt;=TY_YTDMax,Sales[[#This Row],[date]]&gt;=TY_YTDMin)*Sales[[#This Row],[sales]]</f>
        <v>0</v>
      </c>
      <c r="N1585" s="4">
        <f>AND(Sales[[#This Row],[date]]&lt;=LY_YTDMax,Sales[[#This Row],[date]]&gt;=LY_YTDMin)*Sales[[#This Row],[sales]]</f>
        <v>60344.285099999994</v>
      </c>
      <c r="O1585" s="4">
        <f>AND(Sales[[#This Row],[date]]&gt;=YoY_Min,Sales[[#This Row],[date]]&lt;=TY_YTDMax)*(Sales[[#This Row],[sales]]/Sales[[#This Row],[sqft]])</f>
        <v>0</v>
      </c>
      <c r="P1585" s="4">
        <f>SUMIF(Sales[RegionStoretype],Sales[[#This Row],[RegionStoretype]],Sales[YoY_SSF])/Sales[[#This Row],[Region_TypeCount]]</f>
        <v>53.603836561720975</v>
      </c>
    </row>
    <row r="1586" spans="1:16" x14ac:dyDescent="0.25">
      <c r="A1586" s="1">
        <v>42811</v>
      </c>
      <c r="B1586">
        <v>27</v>
      </c>
      <c r="C1586">
        <v>11</v>
      </c>
      <c r="D1586">
        <v>157280.6973</v>
      </c>
      <c r="E1586">
        <f>INDEX(Stores[region],MATCH(Sales[[#This Row],[store_no]],Stores[store_no],0))</f>
        <v>3</v>
      </c>
      <c r="F1586" t="str">
        <f>INDEX(Stores[storetype],MATCH(Sales[[#This Row],[store_no]],Stores[store_no],0))</f>
        <v>A</v>
      </c>
      <c r="G1586" t="str">
        <f>INDEX(Stores[location_city],MATCH(Sales[[#This Row],[store_no]],Stores[store_no],0))</f>
        <v>Springfield</v>
      </c>
      <c r="H1586" t="str">
        <f>INDEX(Stores[location_state],MATCH(Sales[[#This Row],[store_no]],Stores[store_no],0))</f>
        <v>Missouri</v>
      </c>
      <c r="I1586">
        <f>INDEX(Stores[sqft],MATCH(Sales[[#This Row],[store_no]],Stores[store_no],0))</f>
        <v>158200</v>
      </c>
      <c r="J1586" s="4" t="str">
        <f>INDEX(Departments[dept_name],MATCH(Sales[[#This Row],[dept_no]],Departments[dept_no],0))</f>
        <v>Home</v>
      </c>
      <c r="K1586" s="4" t="str">
        <f>CONCATENATE(Sales[[#This Row],[region]],Sales[[#This Row],[storetype]])</f>
        <v>3A</v>
      </c>
      <c r="L1586" s="4">
        <f>INDEX(RegionStoreCount[Store Count],MATCH(Sales[[#This Row],[RegionStoretype]],RegionStoreCount[Region/Type],0))</f>
        <v>9</v>
      </c>
      <c r="M1586" s="4">
        <f>AND(Sales[[#This Row],[date]]&lt;=TY_YTDMax,Sales[[#This Row],[date]]&gt;=TY_YTDMin)*Sales[[#This Row],[sales]]</f>
        <v>0</v>
      </c>
      <c r="N1586" s="4">
        <f>AND(Sales[[#This Row],[date]]&lt;=LY_YTDMax,Sales[[#This Row],[date]]&gt;=LY_YTDMin)*Sales[[#This Row],[sales]]</f>
        <v>157280.6973</v>
      </c>
      <c r="O1586" s="4">
        <f>AND(Sales[[#This Row],[date]]&gt;=YoY_Min,Sales[[#This Row],[date]]&lt;=TY_YTDMax)*(Sales[[#This Row],[sales]]/Sales[[#This Row],[sqft]])</f>
        <v>0</v>
      </c>
      <c r="P1586" s="4">
        <f>SUMIF(Sales[RegionStoretype],Sales[[#This Row],[RegionStoretype]],Sales[YoY_SSF])/Sales[[#This Row],[Region_TypeCount]]</f>
        <v>53.603836561720975</v>
      </c>
    </row>
    <row r="1587" spans="1:16" x14ac:dyDescent="0.25">
      <c r="A1587" s="1">
        <v>42811</v>
      </c>
      <c r="B1587">
        <v>27</v>
      </c>
      <c r="C1587">
        <v>17</v>
      </c>
      <c r="D1587">
        <v>59059.594299999997</v>
      </c>
      <c r="E1587">
        <f>INDEX(Stores[region],MATCH(Sales[[#This Row],[store_no]],Stores[store_no],0))</f>
        <v>3</v>
      </c>
      <c r="F1587" t="str">
        <f>INDEX(Stores[storetype],MATCH(Sales[[#This Row],[store_no]],Stores[store_no],0))</f>
        <v>A</v>
      </c>
      <c r="G1587" t="str">
        <f>INDEX(Stores[location_city],MATCH(Sales[[#This Row],[store_no]],Stores[store_no],0))</f>
        <v>Springfield</v>
      </c>
      <c r="H1587" t="str">
        <f>INDEX(Stores[location_state],MATCH(Sales[[#This Row],[store_no]],Stores[store_no],0))</f>
        <v>Missouri</v>
      </c>
      <c r="I1587">
        <f>INDEX(Stores[sqft],MATCH(Sales[[#This Row],[store_no]],Stores[store_no],0))</f>
        <v>158200</v>
      </c>
      <c r="J1587" s="4" t="str">
        <f>INDEX(Departments[dept_name],MATCH(Sales[[#This Row],[dept_no]],Departments[dept_no],0))</f>
        <v>Shoes</v>
      </c>
      <c r="K1587" s="4" t="str">
        <f>CONCATENATE(Sales[[#This Row],[region]],Sales[[#This Row],[storetype]])</f>
        <v>3A</v>
      </c>
      <c r="L1587" s="4">
        <f>INDEX(RegionStoreCount[Store Count],MATCH(Sales[[#This Row],[RegionStoretype]],RegionStoreCount[Region/Type],0))</f>
        <v>9</v>
      </c>
      <c r="M1587" s="4">
        <f>AND(Sales[[#This Row],[date]]&lt;=TY_YTDMax,Sales[[#This Row],[date]]&gt;=TY_YTDMin)*Sales[[#This Row],[sales]]</f>
        <v>0</v>
      </c>
      <c r="N1587" s="4">
        <f>AND(Sales[[#This Row],[date]]&lt;=LY_YTDMax,Sales[[#This Row],[date]]&gt;=LY_YTDMin)*Sales[[#This Row],[sales]]</f>
        <v>59059.594299999997</v>
      </c>
      <c r="O1587" s="4">
        <f>AND(Sales[[#This Row],[date]]&gt;=YoY_Min,Sales[[#This Row],[date]]&lt;=TY_YTDMax)*(Sales[[#This Row],[sales]]/Sales[[#This Row],[sqft]])</f>
        <v>0</v>
      </c>
      <c r="P1587" s="4">
        <f>SUMIF(Sales[RegionStoretype],Sales[[#This Row],[RegionStoretype]],Sales[YoY_SSF])/Sales[[#This Row],[Region_TypeCount]]</f>
        <v>53.603836561720975</v>
      </c>
    </row>
    <row r="1588" spans="1:16" x14ac:dyDescent="0.25">
      <c r="A1588" s="1">
        <v>42811</v>
      </c>
      <c r="B1588">
        <v>27</v>
      </c>
      <c r="C1588">
        <v>18</v>
      </c>
      <c r="D1588">
        <v>33189.111799999999</v>
      </c>
      <c r="E1588">
        <f>INDEX(Stores[region],MATCH(Sales[[#This Row],[store_no]],Stores[store_no],0))</f>
        <v>3</v>
      </c>
      <c r="F1588" t="str">
        <f>INDEX(Stores[storetype],MATCH(Sales[[#This Row],[store_no]],Stores[store_no],0))</f>
        <v>A</v>
      </c>
      <c r="G1588" t="str">
        <f>INDEX(Stores[location_city],MATCH(Sales[[#This Row],[store_no]],Stores[store_no],0))</f>
        <v>Springfield</v>
      </c>
      <c r="H1588" t="str">
        <f>INDEX(Stores[location_state],MATCH(Sales[[#This Row],[store_no]],Stores[store_no],0))</f>
        <v>Missouri</v>
      </c>
      <c r="I1588">
        <f>INDEX(Stores[sqft],MATCH(Sales[[#This Row],[store_no]],Stores[store_no],0))</f>
        <v>158200</v>
      </c>
      <c r="J1588" s="4" t="str">
        <f>INDEX(Departments[dept_name],MATCH(Sales[[#This Row],[dept_no]],Departments[dept_no],0))</f>
        <v>Sports</v>
      </c>
      <c r="K1588" s="4" t="str">
        <f>CONCATENATE(Sales[[#This Row],[region]],Sales[[#This Row],[storetype]])</f>
        <v>3A</v>
      </c>
      <c r="L1588" s="4">
        <f>INDEX(RegionStoreCount[Store Count],MATCH(Sales[[#This Row],[RegionStoretype]],RegionStoreCount[Region/Type],0))</f>
        <v>9</v>
      </c>
      <c r="M1588" s="4">
        <f>AND(Sales[[#This Row],[date]]&lt;=TY_YTDMax,Sales[[#This Row],[date]]&gt;=TY_YTDMin)*Sales[[#This Row],[sales]]</f>
        <v>0</v>
      </c>
      <c r="N1588" s="4">
        <f>AND(Sales[[#This Row],[date]]&lt;=LY_YTDMax,Sales[[#This Row],[date]]&gt;=LY_YTDMin)*Sales[[#This Row],[sales]]</f>
        <v>33189.111799999999</v>
      </c>
      <c r="O1588" s="4">
        <f>AND(Sales[[#This Row],[date]]&gt;=YoY_Min,Sales[[#This Row],[date]]&lt;=TY_YTDMax)*(Sales[[#This Row],[sales]]/Sales[[#This Row],[sqft]])</f>
        <v>0</v>
      </c>
      <c r="P1588" s="4">
        <f>SUMIF(Sales[RegionStoretype],Sales[[#This Row],[RegionStoretype]],Sales[YoY_SSF])/Sales[[#This Row],[Region_TypeCount]]</f>
        <v>53.603836561720975</v>
      </c>
    </row>
    <row r="1589" spans="1:16" x14ac:dyDescent="0.25">
      <c r="A1589" s="1">
        <v>42811</v>
      </c>
      <c r="B1589">
        <v>27</v>
      </c>
      <c r="C1589">
        <v>19</v>
      </c>
      <c r="D1589">
        <v>41470.995999999999</v>
      </c>
      <c r="E1589">
        <f>INDEX(Stores[region],MATCH(Sales[[#This Row],[store_no]],Stores[store_no],0))</f>
        <v>3</v>
      </c>
      <c r="F1589" t="str">
        <f>INDEX(Stores[storetype],MATCH(Sales[[#This Row],[store_no]],Stores[store_no],0))</f>
        <v>A</v>
      </c>
      <c r="G1589" t="str">
        <f>INDEX(Stores[location_city],MATCH(Sales[[#This Row],[store_no]],Stores[store_no],0))</f>
        <v>Springfield</v>
      </c>
      <c r="H1589" t="str">
        <f>INDEX(Stores[location_state],MATCH(Sales[[#This Row],[store_no]],Stores[store_no],0))</f>
        <v>Missouri</v>
      </c>
      <c r="I1589">
        <f>INDEX(Stores[sqft],MATCH(Sales[[#This Row],[store_no]],Stores[store_no],0))</f>
        <v>158200</v>
      </c>
      <c r="J1589" s="4" t="str">
        <f>INDEX(Departments[dept_name],MATCH(Sales[[#This Row],[dept_no]],Departments[dept_no],0))</f>
        <v>Tools</v>
      </c>
      <c r="K1589" s="4" t="str">
        <f>CONCATENATE(Sales[[#This Row],[region]],Sales[[#This Row],[storetype]])</f>
        <v>3A</v>
      </c>
      <c r="L1589" s="4">
        <f>INDEX(RegionStoreCount[Store Count],MATCH(Sales[[#This Row],[RegionStoretype]],RegionStoreCount[Region/Type],0))</f>
        <v>9</v>
      </c>
      <c r="M1589" s="4">
        <f>AND(Sales[[#This Row],[date]]&lt;=TY_YTDMax,Sales[[#This Row],[date]]&gt;=TY_YTDMin)*Sales[[#This Row],[sales]]</f>
        <v>0</v>
      </c>
      <c r="N1589" s="4">
        <f>AND(Sales[[#This Row],[date]]&lt;=LY_YTDMax,Sales[[#This Row],[date]]&gt;=LY_YTDMin)*Sales[[#This Row],[sales]]</f>
        <v>41470.995999999999</v>
      </c>
      <c r="O1589" s="4">
        <f>AND(Sales[[#This Row],[date]]&gt;=YoY_Min,Sales[[#This Row],[date]]&lt;=TY_YTDMax)*(Sales[[#This Row],[sales]]/Sales[[#This Row],[sqft]])</f>
        <v>0</v>
      </c>
      <c r="P1589" s="4">
        <f>SUMIF(Sales[RegionStoretype],Sales[[#This Row],[RegionStoretype]],Sales[YoY_SSF])/Sales[[#This Row],[Region_TypeCount]]</f>
        <v>53.603836561720975</v>
      </c>
    </row>
    <row r="1590" spans="1:16" x14ac:dyDescent="0.25">
      <c r="A1590" s="1">
        <v>42811</v>
      </c>
      <c r="B1590">
        <v>28</v>
      </c>
      <c r="C1590">
        <v>4</v>
      </c>
      <c r="D1590">
        <v>211271.2445</v>
      </c>
      <c r="E1590">
        <f>INDEX(Stores[region],MATCH(Sales[[#This Row],[store_no]],Stores[store_no],0))</f>
        <v>2</v>
      </c>
      <c r="F1590" t="str">
        <f>INDEX(Stores[storetype],MATCH(Sales[[#This Row],[store_no]],Stores[store_no],0))</f>
        <v>A</v>
      </c>
      <c r="G1590" t="str">
        <f>INDEX(Stores[location_city],MATCH(Sales[[#This Row],[store_no]],Stores[store_no],0))</f>
        <v>Milwaukee</v>
      </c>
      <c r="H1590" t="str">
        <f>INDEX(Stores[location_state],MATCH(Sales[[#This Row],[store_no]],Stores[store_no],0))</f>
        <v>Wisconsin</v>
      </c>
      <c r="I1590">
        <f>INDEX(Stores[sqft],MATCH(Sales[[#This Row],[store_no]],Stores[store_no],0))</f>
        <v>203800</v>
      </c>
      <c r="J1590" s="4" t="str">
        <f>INDEX(Departments[dept_name],MATCH(Sales[[#This Row],[dept_no]],Departments[dept_no],0))</f>
        <v>Books</v>
      </c>
      <c r="K1590" s="4" t="str">
        <f>CONCATENATE(Sales[[#This Row],[region]],Sales[[#This Row],[storetype]])</f>
        <v>2A</v>
      </c>
      <c r="L1590" s="4">
        <f>INDEX(RegionStoreCount[Store Count],MATCH(Sales[[#This Row],[RegionStoretype]],RegionStoreCount[Region/Type],0))</f>
        <v>5</v>
      </c>
      <c r="M1590" s="4">
        <f>AND(Sales[[#This Row],[date]]&lt;=TY_YTDMax,Sales[[#This Row],[date]]&gt;=TY_YTDMin)*Sales[[#This Row],[sales]]</f>
        <v>0</v>
      </c>
      <c r="N1590" s="4">
        <f>AND(Sales[[#This Row],[date]]&lt;=LY_YTDMax,Sales[[#This Row],[date]]&gt;=LY_YTDMin)*Sales[[#This Row],[sales]]</f>
        <v>211271.2445</v>
      </c>
      <c r="O1590" s="4">
        <f>AND(Sales[[#This Row],[date]]&gt;=YoY_Min,Sales[[#This Row],[date]]&lt;=TY_YTDMax)*(Sales[[#This Row],[sales]]/Sales[[#This Row],[sqft]])</f>
        <v>0</v>
      </c>
      <c r="P1590" s="4">
        <f>SUMIF(Sales[RegionStoretype],Sales[[#This Row],[RegionStoretype]],Sales[YoY_SSF])/Sales[[#This Row],[Region_TypeCount]]</f>
        <v>60.052789354368521</v>
      </c>
    </row>
    <row r="1591" spans="1:16" x14ac:dyDescent="0.25">
      <c r="A1591" s="1">
        <v>42811</v>
      </c>
      <c r="B1591">
        <v>28</v>
      </c>
      <c r="C1591">
        <v>5</v>
      </c>
      <c r="D1591">
        <v>139648.63600000003</v>
      </c>
      <c r="E1591">
        <f>INDEX(Stores[region],MATCH(Sales[[#This Row],[store_no]],Stores[store_no],0))</f>
        <v>2</v>
      </c>
      <c r="F1591" t="str">
        <f>INDEX(Stores[storetype],MATCH(Sales[[#This Row],[store_no]],Stores[store_no],0))</f>
        <v>A</v>
      </c>
      <c r="G1591" t="str">
        <f>INDEX(Stores[location_city],MATCH(Sales[[#This Row],[store_no]],Stores[store_no],0))</f>
        <v>Milwaukee</v>
      </c>
      <c r="H1591" t="str">
        <f>INDEX(Stores[location_state],MATCH(Sales[[#This Row],[store_no]],Stores[store_no],0))</f>
        <v>Wisconsin</v>
      </c>
      <c r="I1591">
        <f>INDEX(Stores[sqft],MATCH(Sales[[#This Row],[store_no]],Stores[store_no],0))</f>
        <v>203800</v>
      </c>
      <c r="J1591" s="4" t="str">
        <f>INDEX(Departments[dept_name],MATCH(Sales[[#This Row],[dept_no]],Departments[dept_no],0))</f>
        <v>Clothing</v>
      </c>
      <c r="K1591" s="4" t="str">
        <f>CONCATENATE(Sales[[#This Row],[region]],Sales[[#This Row],[storetype]])</f>
        <v>2A</v>
      </c>
      <c r="L1591" s="4">
        <f>INDEX(RegionStoreCount[Store Count],MATCH(Sales[[#This Row],[RegionStoretype]],RegionStoreCount[Region/Type],0))</f>
        <v>5</v>
      </c>
      <c r="M1591" s="4">
        <f>AND(Sales[[#This Row],[date]]&lt;=TY_YTDMax,Sales[[#This Row],[date]]&gt;=TY_YTDMin)*Sales[[#This Row],[sales]]</f>
        <v>0</v>
      </c>
      <c r="N1591" s="4">
        <f>AND(Sales[[#This Row],[date]]&lt;=LY_YTDMax,Sales[[#This Row],[date]]&gt;=LY_YTDMin)*Sales[[#This Row],[sales]]</f>
        <v>139648.63600000003</v>
      </c>
      <c r="O1591" s="4">
        <f>AND(Sales[[#This Row],[date]]&gt;=YoY_Min,Sales[[#This Row],[date]]&lt;=TY_YTDMax)*(Sales[[#This Row],[sales]]/Sales[[#This Row],[sqft]])</f>
        <v>0</v>
      </c>
      <c r="P1591" s="4">
        <f>SUMIF(Sales[RegionStoretype],Sales[[#This Row],[RegionStoretype]],Sales[YoY_SSF])/Sales[[#This Row],[Region_TypeCount]]</f>
        <v>60.052789354368521</v>
      </c>
    </row>
    <row r="1592" spans="1:16" x14ac:dyDescent="0.25">
      <c r="A1592" s="1">
        <v>42811</v>
      </c>
      <c r="B1592">
        <v>29</v>
      </c>
      <c r="C1592">
        <v>9</v>
      </c>
      <c r="D1592">
        <v>156497.34729999999</v>
      </c>
      <c r="E1592">
        <f>INDEX(Stores[region],MATCH(Sales[[#This Row],[store_no]],Stores[store_no],0))</f>
        <v>1</v>
      </c>
      <c r="F1592" t="str">
        <f>INDEX(Stores[storetype],MATCH(Sales[[#This Row],[store_no]],Stores[store_no],0))</f>
        <v>B</v>
      </c>
      <c r="G1592" t="str">
        <f>INDEX(Stores[location_city],MATCH(Sales[[#This Row],[store_no]],Stores[store_no],0))</f>
        <v>Grand Rapids</v>
      </c>
      <c r="H1592" t="str">
        <f>INDEX(Stores[location_state],MATCH(Sales[[#This Row],[store_no]],Stores[store_no],0))</f>
        <v>Michigan</v>
      </c>
      <c r="I1592">
        <f>INDEX(Stores[sqft],MATCH(Sales[[#This Row],[store_no]],Stores[store_no],0))</f>
        <v>148300</v>
      </c>
      <c r="J1592" s="4" t="str">
        <f>INDEX(Departments[dept_name],MATCH(Sales[[#This Row],[dept_no]],Departments[dept_no],0))</f>
        <v>Garden</v>
      </c>
      <c r="K1592" s="4" t="str">
        <f>CONCATENATE(Sales[[#This Row],[region]],Sales[[#This Row],[storetype]])</f>
        <v>1B</v>
      </c>
      <c r="L1592" s="4">
        <f>INDEX(RegionStoreCount[Store Count],MATCH(Sales[[#This Row],[RegionStoretype]],RegionStoreCount[Region/Type],0))</f>
        <v>5</v>
      </c>
      <c r="M1592" s="4">
        <f>AND(Sales[[#This Row],[date]]&lt;=TY_YTDMax,Sales[[#This Row],[date]]&gt;=TY_YTDMin)*Sales[[#This Row],[sales]]</f>
        <v>0</v>
      </c>
      <c r="N1592" s="4">
        <f>AND(Sales[[#This Row],[date]]&lt;=LY_YTDMax,Sales[[#This Row],[date]]&gt;=LY_YTDMin)*Sales[[#This Row],[sales]]</f>
        <v>156497.34729999999</v>
      </c>
      <c r="O1592" s="4">
        <f>AND(Sales[[#This Row],[date]]&gt;=YoY_Min,Sales[[#This Row],[date]]&lt;=TY_YTDMax)*(Sales[[#This Row],[sales]]/Sales[[#This Row],[sqft]])</f>
        <v>0</v>
      </c>
      <c r="P1592" s="4">
        <f>SUMIF(Sales[RegionStoretype],Sales[[#This Row],[RegionStoretype]],Sales[YoY_SSF])/Sales[[#This Row],[Region_TypeCount]]</f>
        <v>68.518982968140051</v>
      </c>
    </row>
    <row r="1593" spans="1:16" x14ac:dyDescent="0.25">
      <c r="A1593" s="1">
        <v>42811</v>
      </c>
      <c r="B1593">
        <v>29</v>
      </c>
      <c r="C1593">
        <v>13</v>
      </c>
      <c r="D1593">
        <v>99672.662700000001</v>
      </c>
      <c r="E1593">
        <f>INDEX(Stores[region],MATCH(Sales[[#This Row],[store_no]],Stores[store_no],0))</f>
        <v>1</v>
      </c>
      <c r="F1593" t="str">
        <f>INDEX(Stores[storetype],MATCH(Sales[[#This Row],[store_no]],Stores[store_no],0))</f>
        <v>B</v>
      </c>
      <c r="G1593" t="str">
        <f>INDEX(Stores[location_city],MATCH(Sales[[#This Row],[store_no]],Stores[store_no],0))</f>
        <v>Grand Rapids</v>
      </c>
      <c r="H1593" t="str">
        <f>INDEX(Stores[location_state],MATCH(Sales[[#This Row],[store_no]],Stores[store_no],0))</f>
        <v>Michigan</v>
      </c>
      <c r="I1593">
        <f>INDEX(Stores[sqft],MATCH(Sales[[#This Row],[store_no]],Stores[store_no],0))</f>
        <v>148300</v>
      </c>
      <c r="J1593" s="4" t="str">
        <f>INDEX(Departments[dept_name],MATCH(Sales[[#This Row],[dept_no]],Departments[dept_no],0))</f>
        <v>Kids</v>
      </c>
      <c r="K1593" s="4" t="str">
        <f>CONCATENATE(Sales[[#This Row],[region]],Sales[[#This Row],[storetype]])</f>
        <v>1B</v>
      </c>
      <c r="L1593" s="4">
        <f>INDEX(RegionStoreCount[Store Count],MATCH(Sales[[#This Row],[RegionStoretype]],RegionStoreCount[Region/Type],0))</f>
        <v>5</v>
      </c>
      <c r="M1593" s="4">
        <f>AND(Sales[[#This Row],[date]]&lt;=TY_YTDMax,Sales[[#This Row],[date]]&gt;=TY_YTDMin)*Sales[[#This Row],[sales]]</f>
        <v>0</v>
      </c>
      <c r="N1593" s="4">
        <f>AND(Sales[[#This Row],[date]]&lt;=LY_YTDMax,Sales[[#This Row],[date]]&gt;=LY_YTDMin)*Sales[[#This Row],[sales]]</f>
        <v>99672.662700000001</v>
      </c>
      <c r="O1593" s="4">
        <f>AND(Sales[[#This Row],[date]]&gt;=YoY_Min,Sales[[#This Row],[date]]&lt;=TY_YTDMax)*(Sales[[#This Row],[sales]]/Sales[[#This Row],[sqft]])</f>
        <v>0</v>
      </c>
      <c r="P1593" s="4">
        <f>SUMIF(Sales[RegionStoretype],Sales[[#This Row],[RegionStoretype]],Sales[YoY_SSF])/Sales[[#This Row],[Region_TypeCount]]</f>
        <v>68.518982968140051</v>
      </c>
    </row>
    <row r="1594" spans="1:16" x14ac:dyDescent="0.25">
      <c r="A1594" s="1">
        <v>42811</v>
      </c>
      <c r="B1594">
        <v>30</v>
      </c>
      <c r="C1594">
        <v>4</v>
      </c>
      <c r="D1594">
        <v>153690.78790000002</v>
      </c>
      <c r="E1594">
        <f>INDEX(Stores[region],MATCH(Sales[[#This Row],[store_no]],Stores[store_no],0))</f>
        <v>1</v>
      </c>
      <c r="F1594" t="str">
        <f>INDEX(Stores[storetype],MATCH(Sales[[#This Row],[store_no]],Stores[store_no],0))</f>
        <v>C</v>
      </c>
      <c r="G1594" t="str">
        <f>INDEX(Stores[location_city],MATCH(Sales[[#This Row],[store_no]],Stores[store_no],0))</f>
        <v>Dayton</v>
      </c>
      <c r="H1594" t="str">
        <f>INDEX(Stores[location_state],MATCH(Sales[[#This Row],[store_no]],Stores[store_no],0))</f>
        <v>Ohio</v>
      </c>
      <c r="I1594">
        <f>INDEX(Stores[sqft],MATCH(Sales[[#This Row],[store_no]],Stores[store_no],0))</f>
        <v>90000</v>
      </c>
      <c r="J1594" s="4" t="str">
        <f>INDEX(Departments[dept_name],MATCH(Sales[[#This Row],[dept_no]],Departments[dept_no],0))</f>
        <v>Books</v>
      </c>
      <c r="K1594" s="4" t="str">
        <f>CONCATENATE(Sales[[#This Row],[region]],Sales[[#This Row],[storetype]])</f>
        <v>1C</v>
      </c>
      <c r="L1594" s="4">
        <f>INDEX(RegionStoreCount[Store Count],MATCH(Sales[[#This Row],[RegionStoretype]],RegionStoreCount[Region/Type],0))</f>
        <v>1</v>
      </c>
      <c r="M1594" s="4">
        <f>AND(Sales[[#This Row],[date]]&lt;=TY_YTDMax,Sales[[#This Row],[date]]&gt;=TY_YTDMin)*Sales[[#This Row],[sales]]</f>
        <v>0</v>
      </c>
      <c r="N1594" s="4">
        <f>AND(Sales[[#This Row],[date]]&lt;=LY_YTDMax,Sales[[#This Row],[date]]&gt;=LY_YTDMin)*Sales[[#This Row],[sales]]</f>
        <v>153690.78790000002</v>
      </c>
      <c r="O1594" s="4">
        <f>AND(Sales[[#This Row],[date]]&gt;=YoY_Min,Sales[[#This Row],[date]]&lt;=TY_YTDMax)*(Sales[[#This Row],[sales]]/Sales[[#This Row],[sqft]])</f>
        <v>0</v>
      </c>
      <c r="P1594" s="4">
        <f>SUMIF(Sales[RegionStoretype],Sales[[#This Row],[RegionStoretype]],Sales[YoY_SSF])/Sales[[#This Row],[Region_TypeCount]]</f>
        <v>65.329042605555529</v>
      </c>
    </row>
    <row r="1595" spans="1:16" x14ac:dyDescent="0.25">
      <c r="A1595" s="1">
        <v>42811</v>
      </c>
      <c r="B1595">
        <v>30</v>
      </c>
      <c r="C1595">
        <v>12</v>
      </c>
      <c r="D1595">
        <v>1052.8689999999999</v>
      </c>
      <c r="E1595">
        <f>INDEX(Stores[region],MATCH(Sales[[#This Row],[store_no]],Stores[store_no],0))</f>
        <v>1</v>
      </c>
      <c r="F1595" t="str">
        <f>INDEX(Stores[storetype],MATCH(Sales[[#This Row],[store_no]],Stores[store_no],0))</f>
        <v>C</v>
      </c>
      <c r="G1595" t="str">
        <f>INDEX(Stores[location_city],MATCH(Sales[[#This Row],[store_no]],Stores[store_no],0))</f>
        <v>Dayton</v>
      </c>
      <c r="H1595" t="str">
        <f>INDEX(Stores[location_state],MATCH(Sales[[#This Row],[store_no]],Stores[store_no],0))</f>
        <v>Ohio</v>
      </c>
      <c r="I1595">
        <f>INDEX(Stores[sqft],MATCH(Sales[[#This Row],[store_no]],Stores[store_no],0))</f>
        <v>90000</v>
      </c>
      <c r="J1595" s="4" t="str">
        <f>INDEX(Departments[dept_name],MATCH(Sales[[#This Row],[dept_no]],Departments[dept_no],0))</f>
        <v>Jewelery</v>
      </c>
      <c r="K1595" s="4" t="str">
        <f>CONCATENATE(Sales[[#This Row],[region]],Sales[[#This Row],[storetype]])</f>
        <v>1C</v>
      </c>
      <c r="L1595" s="4">
        <f>INDEX(RegionStoreCount[Store Count],MATCH(Sales[[#This Row],[RegionStoretype]],RegionStoreCount[Region/Type],0))</f>
        <v>1</v>
      </c>
      <c r="M1595" s="4">
        <f>AND(Sales[[#This Row],[date]]&lt;=TY_YTDMax,Sales[[#This Row],[date]]&gt;=TY_YTDMin)*Sales[[#This Row],[sales]]</f>
        <v>0</v>
      </c>
      <c r="N1595" s="4">
        <f>AND(Sales[[#This Row],[date]]&lt;=LY_YTDMax,Sales[[#This Row],[date]]&gt;=LY_YTDMin)*Sales[[#This Row],[sales]]</f>
        <v>1052.8689999999999</v>
      </c>
      <c r="O1595" s="4">
        <f>AND(Sales[[#This Row],[date]]&gt;=YoY_Min,Sales[[#This Row],[date]]&lt;=TY_YTDMax)*(Sales[[#This Row],[sales]]/Sales[[#This Row],[sqft]])</f>
        <v>0</v>
      </c>
      <c r="P1595" s="4">
        <f>SUMIF(Sales[RegionStoretype],Sales[[#This Row],[RegionStoretype]],Sales[YoY_SSF])/Sales[[#This Row],[Region_TypeCount]]</f>
        <v>65.329042605555529</v>
      </c>
    </row>
    <row r="1596" spans="1:16" x14ac:dyDescent="0.25">
      <c r="A1596" s="1">
        <v>42811</v>
      </c>
      <c r="B1596">
        <v>30</v>
      </c>
      <c r="C1596">
        <v>14</v>
      </c>
      <c r="D1596">
        <v>18148.642500000002</v>
      </c>
      <c r="E1596">
        <f>INDEX(Stores[region],MATCH(Sales[[#This Row],[store_no]],Stores[store_no],0))</f>
        <v>1</v>
      </c>
      <c r="F1596" t="str">
        <f>INDEX(Stores[storetype],MATCH(Sales[[#This Row],[store_no]],Stores[store_no],0))</f>
        <v>C</v>
      </c>
      <c r="G1596" t="str">
        <f>INDEX(Stores[location_city],MATCH(Sales[[#This Row],[store_no]],Stores[store_no],0))</f>
        <v>Dayton</v>
      </c>
      <c r="H1596" t="str">
        <f>INDEX(Stores[location_state],MATCH(Sales[[#This Row],[store_no]],Stores[store_no],0))</f>
        <v>Ohio</v>
      </c>
      <c r="I1596">
        <f>INDEX(Stores[sqft],MATCH(Sales[[#This Row],[store_no]],Stores[store_no],0))</f>
        <v>90000</v>
      </c>
      <c r="J1596" s="4" t="str">
        <f>INDEX(Departments[dept_name],MATCH(Sales[[#This Row],[dept_no]],Departments[dept_no],0))</f>
        <v>Movies</v>
      </c>
      <c r="K1596" s="4" t="str">
        <f>CONCATENATE(Sales[[#This Row],[region]],Sales[[#This Row],[storetype]])</f>
        <v>1C</v>
      </c>
      <c r="L1596" s="4">
        <f>INDEX(RegionStoreCount[Store Count],MATCH(Sales[[#This Row],[RegionStoretype]],RegionStoreCount[Region/Type],0))</f>
        <v>1</v>
      </c>
      <c r="M1596" s="4">
        <f>AND(Sales[[#This Row],[date]]&lt;=TY_YTDMax,Sales[[#This Row],[date]]&gt;=TY_YTDMin)*Sales[[#This Row],[sales]]</f>
        <v>0</v>
      </c>
      <c r="N1596" s="4">
        <f>AND(Sales[[#This Row],[date]]&lt;=LY_YTDMax,Sales[[#This Row],[date]]&gt;=LY_YTDMin)*Sales[[#This Row],[sales]]</f>
        <v>18148.642500000002</v>
      </c>
      <c r="O1596" s="4">
        <f>AND(Sales[[#This Row],[date]]&gt;=YoY_Min,Sales[[#This Row],[date]]&lt;=TY_YTDMax)*(Sales[[#This Row],[sales]]/Sales[[#This Row],[sqft]])</f>
        <v>0</v>
      </c>
      <c r="P1596" s="4">
        <f>SUMIF(Sales[RegionStoretype],Sales[[#This Row],[RegionStoretype]],Sales[YoY_SSF])/Sales[[#This Row],[Region_TypeCount]]</f>
        <v>65.329042605555529</v>
      </c>
    </row>
    <row r="1597" spans="1:16" x14ac:dyDescent="0.25">
      <c r="A1597" s="1">
        <v>42811</v>
      </c>
      <c r="B1597">
        <v>30</v>
      </c>
      <c r="C1597">
        <v>18</v>
      </c>
      <c r="D1597">
        <v>104408.6112</v>
      </c>
      <c r="E1597">
        <f>INDEX(Stores[region],MATCH(Sales[[#This Row],[store_no]],Stores[store_no],0))</f>
        <v>1</v>
      </c>
      <c r="F1597" t="str">
        <f>INDEX(Stores[storetype],MATCH(Sales[[#This Row],[store_no]],Stores[store_no],0))</f>
        <v>C</v>
      </c>
      <c r="G1597" t="str">
        <f>INDEX(Stores[location_city],MATCH(Sales[[#This Row],[store_no]],Stores[store_no],0))</f>
        <v>Dayton</v>
      </c>
      <c r="H1597" t="str">
        <f>INDEX(Stores[location_state],MATCH(Sales[[#This Row],[store_no]],Stores[store_no],0))</f>
        <v>Ohio</v>
      </c>
      <c r="I1597">
        <f>INDEX(Stores[sqft],MATCH(Sales[[#This Row],[store_no]],Stores[store_no],0))</f>
        <v>90000</v>
      </c>
      <c r="J1597" s="4" t="str">
        <f>INDEX(Departments[dept_name],MATCH(Sales[[#This Row],[dept_no]],Departments[dept_no],0))</f>
        <v>Sports</v>
      </c>
      <c r="K1597" s="4" t="str">
        <f>CONCATENATE(Sales[[#This Row],[region]],Sales[[#This Row],[storetype]])</f>
        <v>1C</v>
      </c>
      <c r="L1597" s="4">
        <f>INDEX(RegionStoreCount[Store Count],MATCH(Sales[[#This Row],[RegionStoretype]],RegionStoreCount[Region/Type],0))</f>
        <v>1</v>
      </c>
      <c r="M1597" s="4">
        <f>AND(Sales[[#This Row],[date]]&lt;=TY_YTDMax,Sales[[#This Row],[date]]&gt;=TY_YTDMin)*Sales[[#This Row],[sales]]</f>
        <v>0</v>
      </c>
      <c r="N1597" s="4">
        <f>AND(Sales[[#This Row],[date]]&lt;=LY_YTDMax,Sales[[#This Row],[date]]&gt;=LY_YTDMin)*Sales[[#This Row],[sales]]</f>
        <v>104408.6112</v>
      </c>
      <c r="O1597" s="4">
        <f>AND(Sales[[#This Row],[date]]&gt;=YoY_Min,Sales[[#This Row],[date]]&lt;=TY_YTDMax)*(Sales[[#This Row],[sales]]/Sales[[#This Row],[sqft]])</f>
        <v>0</v>
      </c>
      <c r="P1597" s="4">
        <f>SUMIF(Sales[RegionStoretype],Sales[[#This Row],[RegionStoretype]],Sales[YoY_SSF])/Sales[[#This Row],[Region_TypeCount]]</f>
        <v>65.329042605555529</v>
      </c>
    </row>
    <row r="1598" spans="1:16" x14ac:dyDescent="0.25">
      <c r="A1598" s="1">
        <v>42811</v>
      </c>
      <c r="B1598">
        <v>32</v>
      </c>
      <c r="C1598">
        <v>6</v>
      </c>
      <c r="D1598">
        <v>14523.825700000001</v>
      </c>
      <c r="E1598">
        <f>INDEX(Stores[region],MATCH(Sales[[#This Row],[store_no]],Stores[store_no],0))</f>
        <v>2</v>
      </c>
      <c r="F1598" t="str">
        <f>INDEX(Stores[storetype],MATCH(Sales[[#This Row],[store_no]],Stores[store_no],0))</f>
        <v>A</v>
      </c>
      <c r="G1598" t="str">
        <f>INDEX(Stores[location_city],MATCH(Sales[[#This Row],[store_no]],Stores[store_no],0))</f>
        <v>Western Springs</v>
      </c>
      <c r="H1598" t="str">
        <f>INDEX(Stores[location_state],MATCH(Sales[[#This Row],[store_no]],Stores[store_no],0))</f>
        <v>Illinois</v>
      </c>
      <c r="I1598">
        <f>INDEX(Stores[sqft],MATCH(Sales[[#This Row],[store_no]],Stores[store_no],0))</f>
        <v>118200</v>
      </c>
      <c r="J1598" s="4" t="str">
        <f>INDEX(Departments[dept_name],MATCH(Sales[[#This Row],[dept_no]],Departments[dept_no],0))</f>
        <v>Computers</v>
      </c>
      <c r="K1598" s="4" t="str">
        <f>CONCATENATE(Sales[[#This Row],[region]],Sales[[#This Row],[storetype]])</f>
        <v>2A</v>
      </c>
      <c r="L1598" s="4">
        <f>INDEX(RegionStoreCount[Store Count],MATCH(Sales[[#This Row],[RegionStoretype]],RegionStoreCount[Region/Type],0))</f>
        <v>5</v>
      </c>
      <c r="M1598" s="4">
        <f>AND(Sales[[#This Row],[date]]&lt;=TY_YTDMax,Sales[[#This Row],[date]]&gt;=TY_YTDMin)*Sales[[#This Row],[sales]]</f>
        <v>0</v>
      </c>
      <c r="N1598" s="4">
        <f>AND(Sales[[#This Row],[date]]&lt;=LY_YTDMax,Sales[[#This Row],[date]]&gt;=LY_YTDMin)*Sales[[#This Row],[sales]]</f>
        <v>14523.825700000001</v>
      </c>
      <c r="O1598" s="4">
        <f>AND(Sales[[#This Row],[date]]&gt;=YoY_Min,Sales[[#This Row],[date]]&lt;=TY_YTDMax)*(Sales[[#This Row],[sales]]/Sales[[#This Row],[sqft]])</f>
        <v>0</v>
      </c>
      <c r="P1598" s="4">
        <f>SUMIF(Sales[RegionStoretype],Sales[[#This Row],[RegionStoretype]],Sales[YoY_SSF])/Sales[[#This Row],[Region_TypeCount]]</f>
        <v>60.052789354368521</v>
      </c>
    </row>
    <row r="1599" spans="1:16" x14ac:dyDescent="0.25">
      <c r="A1599" s="1">
        <v>42811</v>
      </c>
      <c r="B1599">
        <v>32</v>
      </c>
      <c r="C1599">
        <v>9</v>
      </c>
      <c r="D1599">
        <v>8733.9732000000004</v>
      </c>
      <c r="E1599">
        <f>INDEX(Stores[region],MATCH(Sales[[#This Row],[store_no]],Stores[store_no],0))</f>
        <v>2</v>
      </c>
      <c r="F1599" t="str">
        <f>INDEX(Stores[storetype],MATCH(Sales[[#This Row],[store_no]],Stores[store_no],0))</f>
        <v>A</v>
      </c>
      <c r="G1599" t="str">
        <f>INDEX(Stores[location_city],MATCH(Sales[[#This Row],[store_no]],Stores[store_no],0))</f>
        <v>Western Springs</v>
      </c>
      <c r="H1599" t="str">
        <f>INDEX(Stores[location_state],MATCH(Sales[[#This Row],[store_no]],Stores[store_no],0))</f>
        <v>Illinois</v>
      </c>
      <c r="I1599">
        <f>INDEX(Stores[sqft],MATCH(Sales[[#This Row],[store_no]],Stores[store_no],0))</f>
        <v>118200</v>
      </c>
      <c r="J1599" s="4" t="str">
        <f>INDEX(Departments[dept_name],MATCH(Sales[[#This Row],[dept_no]],Departments[dept_no],0))</f>
        <v>Garden</v>
      </c>
      <c r="K1599" s="4" t="str">
        <f>CONCATENATE(Sales[[#This Row],[region]],Sales[[#This Row],[storetype]])</f>
        <v>2A</v>
      </c>
      <c r="L1599" s="4">
        <f>INDEX(RegionStoreCount[Store Count],MATCH(Sales[[#This Row],[RegionStoretype]],RegionStoreCount[Region/Type],0))</f>
        <v>5</v>
      </c>
      <c r="M1599" s="4">
        <f>AND(Sales[[#This Row],[date]]&lt;=TY_YTDMax,Sales[[#This Row],[date]]&gt;=TY_YTDMin)*Sales[[#This Row],[sales]]</f>
        <v>0</v>
      </c>
      <c r="N1599" s="4">
        <f>AND(Sales[[#This Row],[date]]&lt;=LY_YTDMax,Sales[[#This Row],[date]]&gt;=LY_YTDMin)*Sales[[#This Row],[sales]]</f>
        <v>8733.9732000000004</v>
      </c>
      <c r="O1599" s="4">
        <f>AND(Sales[[#This Row],[date]]&gt;=YoY_Min,Sales[[#This Row],[date]]&lt;=TY_YTDMax)*(Sales[[#This Row],[sales]]/Sales[[#This Row],[sqft]])</f>
        <v>0</v>
      </c>
      <c r="P1599" s="4">
        <f>SUMIF(Sales[RegionStoretype],Sales[[#This Row],[RegionStoretype]],Sales[YoY_SSF])/Sales[[#This Row],[Region_TypeCount]]</f>
        <v>60.052789354368521</v>
      </c>
    </row>
    <row r="1600" spans="1:16" x14ac:dyDescent="0.25">
      <c r="A1600" s="1">
        <v>42811</v>
      </c>
      <c r="B1600">
        <v>33</v>
      </c>
      <c r="C1600">
        <v>3</v>
      </c>
      <c r="D1600">
        <v>105536.44500000001</v>
      </c>
      <c r="E1600">
        <f>INDEX(Stores[region],MATCH(Sales[[#This Row],[store_no]],Stores[store_no],0))</f>
        <v>3</v>
      </c>
      <c r="F1600" t="str">
        <f>INDEX(Stores[storetype],MATCH(Sales[[#This Row],[store_no]],Stores[store_no],0))</f>
        <v>A</v>
      </c>
      <c r="G1600" t="str">
        <f>INDEX(Stores[location_city],MATCH(Sales[[#This Row],[store_no]],Stores[store_no],0))</f>
        <v>Omaha</v>
      </c>
      <c r="H1600" t="str">
        <f>INDEX(Stores[location_state],MATCH(Sales[[#This Row],[store_no]],Stores[store_no],0))</f>
        <v>Nebraska</v>
      </c>
      <c r="I1600">
        <f>INDEX(Stores[sqft],MATCH(Sales[[#This Row],[store_no]],Stores[store_no],0))</f>
        <v>40700</v>
      </c>
      <c r="J1600" s="4" t="str">
        <f>INDEX(Departments[dept_name],MATCH(Sales[[#This Row],[dept_no]],Departments[dept_no],0))</f>
        <v>Beauty</v>
      </c>
      <c r="K1600" s="4" t="str">
        <f>CONCATENATE(Sales[[#This Row],[region]],Sales[[#This Row],[storetype]])</f>
        <v>3A</v>
      </c>
      <c r="L1600" s="4">
        <f>INDEX(RegionStoreCount[Store Count],MATCH(Sales[[#This Row],[RegionStoretype]],RegionStoreCount[Region/Type],0))</f>
        <v>9</v>
      </c>
      <c r="M1600" s="4">
        <f>AND(Sales[[#This Row],[date]]&lt;=TY_YTDMax,Sales[[#This Row],[date]]&gt;=TY_YTDMin)*Sales[[#This Row],[sales]]</f>
        <v>0</v>
      </c>
      <c r="N1600" s="4">
        <f>AND(Sales[[#This Row],[date]]&lt;=LY_YTDMax,Sales[[#This Row],[date]]&gt;=LY_YTDMin)*Sales[[#This Row],[sales]]</f>
        <v>105536.44500000001</v>
      </c>
      <c r="O1600" s="4">
        <f>AND(Sales[[#This Row],[date]]&gt;=YoY_Min,Sales[[#This Row],[date]]&lt;=TY_YTDMax)*(Sales[[#This Row],[sales]]/Sales[[#This Row],[sqft]])</f>
        <v>0</v>
      </c>
      <c r="P1600" s="4">
        <f>SUMIF(Sales[RegionStoretype],Sales[[#This Row],[RegionStoretype]],Sales[YoY_SSF])/Sales[[#This Row],[Region_TypeCount]]</f>
        <v>53.603836561720975</v>
      </c>
    </row>
    <row r="1601" spans="1:16" x14ac:dyDescent="0.25">
      <c r="A1601" s="1">
        <v>42811</v>
      </c>
      <c r="B1601">
        <v>33</v>
      </c>
      <c r="C1601">
        <v>8</v>
      </c>
      <c r="D1601">
        <v>9785.0309000000016</v>
      </c>
      <c r="E1601">
        <f>INDEX(Stores[region],MATCH(Sales[[#This Row],[store_no]],Stores[store_no],0))</f>
        <v>3</v>
      </c>
      <c r="F1601" t="str">
        <f>INDEX(Stores[storetype],MATCH(Sales[[#This Row],[store_no]],Stores[store_no],0))</f>
        <v>A</v>
      </c>
      <c r="G1601" t="str">
        <f>INDEX(Stores[location_city],MATCH(Sales[[#This Row],[store_no]],Stores[store_no],0))</f>
        <v>Omaha</v>
      </c>
      <c r="H1601" t="str">
        <f>INDEX(Stores[location_state],MATCH(Sales[[#This Row],[store_no]],Stores[store_no],0))</f>
        <v>Nebraska</v>
      </c>
      <c r="I1601">
        <f>INDEX(Stores[sqft],MATCH(Sales[[#This Row],[store_no]],Stores[store_no],0))</f>
        <v>40700</v>
      </c>
      <c r="J1601" s="4" t="str">
        <f>INDEX(Departments[dept_name],MATCH(Sales[[#This Row],[dept_no]],Departments[dept_no],0))</f>
        <v>Games</v>
      </c>
      <c r="K1601" s="4" t="str">
        <f>CONCATENATE(Sales[[#This Row],[region]],Sales[[#This Row],[storetype]])</f>
        <v>3A</v>
      </c>
      <c r="L1601" s="4">
        <f>INDEX(RegionStoreCount[Store Count],MATCH(Sales[[#This Row],[RegionStoretype]],RegionStoreCount[Region/Type],0))</f>
        <v>9</v>
      </c>
      <c r="M1601" s="4">
        <f>AND(Sales[[#This Row],[date]]&lt;=TY_YTDMax,Sales[[#This Row],[date]]&gt;=TY_YTDMin)*Sales[[#This Row],[sales]]</f>
        <v>0</v>
      </c>
      <c r="N1601" s="4">
        <f>AND(Sales[[#This Row],[date]]&lt;=LY_YTDMax,Sales[[#This Row],[date]]&gt;=LY_YTDMin)*Sales[[#This Row],[sales]]</f>
        <v>9785.0309000000016</v>
      </c>
      <c r="O1601" s="4">
        <f>AND(Sales[[#This Row],[date]]&gt;=YoY_Min,Sales[[#This Row],[date]]&lt;=TY_YTDMax)*(Sales[[#This Row],[sales]]/Sales[[#This Row],[sqft]])</f>
        <v>0</v>
      </c>
      <c r="P1601" s="4">
        <f>SUMIF(Sales[RegionStoretype],Sales[[#This Row],[RegionStoretype]],Sales[YoY_SSF])/Sales[[#This Row],[Region_TypeCount]]</f>
        <v>53.603836561720975</v>
      </c>
    </row>
    <row r="1602" spans="1:16" x14ac:dyDescent="0.25">
      <c r="A1602" s="1">
        <v>42811</v>
      </c>
      <c r="B1602">
        <v>35</v>
      </c>
      <c r="C1602">
        <v>16</v>
      </c>
      <c r="D1602">
        <v>52304.438900000001</v>
      </c>
      <c r="E1602">
        <f>INDEX(Stores[region],MATCH(Sales[[#This Row],[store_no]],Stores[store_no],0))</f>
        <v>3</v>
      </c>
      <c r="F1602" t="str">
        <f>INDEX(Stores[storetype],MATCH(Sales[[#This Row],[store_no]],Stores[store_no],0))</f>
        <v>C</v>
      </c>
      <c r="G1602" t="str">
        <f>INDEX(Stores[location_city],MATCH(Sales[[#This Row],[store_no]],Stores[store_no],0))</f>
        <v>Wichita</v>
      </c>
      <c r="H1602" t="str">
        <f>INDEX(Stores[location_state],MATCH(Sales[[#This Row],[store_no]],Stores[store_no],0))</f>
        <v>Kansas</v>
      </c>
      <c r="I1602">
        <f>INDEX(Stores[sqft],MATCH(Sales[[#This Row],[store_no]],Stores[store_no],0))</f>
        <v>72800</v>
      </c>
      <c r="J1602" s="4" t="str">
        <f>INDEX(Departments[dept_name],MATCH(Sales[[#This Row],[dept_no]],Departments[dept_no],0))</f>
        <v>Outdoors</v>
      </c>
      <c r="K1602" s="4" t="str">
        <f>CONCATENATE(Sales[[#This Row],[region]],Sales[[#This Row],[storetype]])</f>
        <v>3C</v>
      </c>
      <c r="L1602" s="4">
        <f>INDEX(RegionStoreCount[Store Count],MATCH(Sales[[#This Row],[RegionStoretype]],RegionStoreCount[Region/Type],0))</f>
        <v>2</v>
      </c>
      <c r="M1602" s="4">
        <f>AND(Sales[[#This Row],[date]]&lt;=TY_YTDMax,Sales[[#This Row],[date]]&gt;=TY_YTDMin)*Sales[[#This Row],[sales]]</f>
        <v>0</v>
      </c>
      <c r="N1602" s="4">
        <f>AND(Sales[[#This Row],[date]]&lt;=LY_YTDMax,Sales[[#This Row],[date]]&gt;=LY_YTDMin)*Sales[[#This Row],[sales]]</f>
        <v>52304.438900000001</v>
      </c>
      <c r="O1602" s="4">
        <f>AND(Sales[[#This Row],[date]]&gt;=YoY_Min,Sales[[#This Row],[date]]&lt;=TY_YTDMax)*(Sales[[#This Row],[sales]]/Sales[[#This Row],[sqft]])</f>
        <v>0</v>
      </c>
      <c r="P1602" s="4">
        <f>SUMIF(Sales[RegionStoretype],Sales[[#This Row],[RegionStoretype]],Sales[YoY_SSF])/Sales[[#This Row],[Region_TypeCount]]</f>
        <v>47.561479460925746</v>
      </c>
    </row>
    <row r="1603" spans="1:16" x14ac:dyDescent="0.25">
      <c r="A1603" s="1">
        <v>42811</v>
      </c>
      <c r="B1603">
        <v>35</v>
      </c>
      <c r="C1603">
        <v>20</v>
      </c>
      <c r="D1603">
        <v>69259.18789999999</v>
      </c>
      <c r="E1603">
        <f>INDEX(Stores[region],MATCH(Sales[[#This Row],[store_no]],Stores[store_no],0))</f>
        <v>3</v>
      </c>
      <c r="F1603" t="str">
        <f>INDEX(Stores[storetype],MATCH(Sales[[#This Row],[store_no]],Stores[store_no],0))</f>
        <v>C</v>
      </c>
      <c r="G1603" t="str">
        <f>INDEX(Stores[location_city],MATCH(Sales[[#This Row],[store_no]],Stores[store_no],0))</f>
        <v>Wichita</v>
      </c>
      <c r="H1603" t="str">
        <f>INDEX(Stores[location_state],MATCH(Sales[[#This Row],[store_no]],Stores[store_no],0))</f>
        <v>Kansas</v>
      </c>
      <c r="I1603">
        <f>INDEX(Stores[sqft],MATCH(Sales[[#This Row],[store_no]],Stores[store_no],0))</f>
        <v>72800</v>
      </c>
      <c r="J1603" s="4" t="str">
        <f>INDEX(Departments[dept_name],MATCH(Sales[[#This Row],[dept_no]],Departments[dept_no],0))</f>
        <v>Toys</v>
      </c>
      <c r="K1603" s="4" t="str">
        <f>CONCATENATE(Sales[[#This Row],[region]],Sales[[#This Row],[storetype]])</f>
        <v>3C</v>
      </c>
      <c r="L1603" s="4">
        <f>INDEX(RegionStoreCount[Store Count],MATCH(Sales[[#This Row],[RegionStoretype]],RegionStoreCount[Region/Type],0))</f>
        <v>2</v>
      </c>
      <c r="M1603" s="4">
        <f>AND(Sales[[#This Row],[date]]&lt;=TY_YTDMax,Sales[[#This Row],[date]]&gt;=TY_YTDMin)*Sales[[#This Row],[sales]]</f>
        <v>0</v>
      </c>
      <c r="N1603" s="4">
        <f>AND(Sales[[#This Row],[date]]&lt;=LY_YTDMax,Sales[[#This Row],[date]]&gt;=LY_YTDMin)*Sales[[#This Row],[sales]]</f>
        <v>69259.18789999999</v>
      </c>
      <c r="O1603" s="4">
        <f>AND(Sales[[#This Row],[date]]&gt;=YoY_Min,Sales[[#This Row],[date]]&lt;=TY_YTDMax)*(Sales[[#This Row],[sales]]/Sales[[#This Row],[sqft]])</f>
        <v>0</v>
      </c>
      <c r="P1603" s="4">
        <f>SUMIF(Sales[RegionStoretype],Sales[[#This Row],[RegionStoretype]],Sales[YoY_SSF])/Sales[[#This Row],[Region_TypeCount]]</f>
        <v>47.561479460925746</v>
      </c>
    </row>
    <row r="1604" spans="1:16" x14ac:dyDescent="0.25">
      <c r="A1604" s="1">
        <v>42811</v>
      </c>
      <c r="B1604">
        <v>36</v>
      </c>
      <c r="C1604">
        <v>1</v>
      </c>
      <c r="D1604">
        <v>32713.149299999997</v>
      </c>
      <c r="E1604">
        <f>INDEX(Stores[region],MATCH(Sales[[#This Row],[store_no]],Stores[store_no],0))</f>
        <v>2</v>
      </c>
      <c r="F1604" t="str">
        <f>INDEX(Stores[storetype],MATCH(Sales[[#This Row],[store_no]],Stores[store_no],0))</f>
        <v>A</v>
      </c>
      <c r="G1604" t="str">
        <f>INDEX(Stores[location_city],MATCH(Sales[[#This Row],[store_no]],Stores[store_no],0))</f>
        <v>Aurora</v>
      </c>
      <c r="H1604" t="str">
        <f>INDEX(Stores[location_state],MATCH(Sales[[#This Row],[store_no]],Stores[store_no],0))</f>
        <v>Illinois</v>
      </c>
      <c r="I1604">
        <f>INDEX(Stores[sqft],MATCH(Sales[[#This Row],[store_no]],Stores[store_no],0))</f>
        <v>209900</v>
      </c>
      <c r="J1604" s="4" t="str">
        <f>INDEX(Departments[dept_name],MATCH(Sales[[#This Row],[dept_no]],Departments[dept_no],0))</f>
        <v>Automotive</v>
      </c>
      <c r="K1604" s="4" t="str">
        <f>CONCATENATE(Sales[[#This Row],[region]],Sales[[#This Row],[storetype]])</f>
        <v>2A</v>
      </c>
      <c r="L1604" s="4">
        <f>INDEX(RegionStoreCount[Store Count],MATCH(Sales[[#This Row],[RegionStoretype]],RegionStoreCount[Region/Type],0))</f>
        <v>5</v>
      </c>
      <c r="M1604" s="4">
        <f>AND(Sales[[#This Row],[date]]&lt;=TY_YTDMax,Sales[[#This Row],[date]]&gt;=TY_YTDMin)*Sales[[#This Row],[sales]]</f>
        <v>0</v>
      </c>
      <c r="N1604" s="4">
        <f>AND(Sales[[#This Row],[date]]&lt;=LY_YTDMax,Sales[[#This Row],[date]]&gt;=LY_YTDMin)*Sales[[#This Row],[sales]]</f>
        <v>32713.149299999997</v>
      </c>
      <c r="O1604" s="4">
        <f>AND(Sales[[#This Row],[date]]&gt;=YoY_Min,Sales[[#This Row],[date]]&lt;=TY_YTDMax)*(Sales[[#This Row],[sales]]/Sales[[#This Row],[sqft]])</f>
        <v>0</v>
      </c>
      <c r="P1604" s="4">
        <f>SUMIF(Sales[RegionStoretype],Sales[[#This Row],[RegionStoretype]],Sales[YoY_SSF])/Sales[[#This Row],[Region_TypeCount]]</f>
        <v>60.052789354368521</v>
      </c>
    </row>
    <row r="1605" spans="1:16" x14ac:dyDescent="0.25">
      <c r="A1605" s="1">
        <v>42811</v>
      </c>
      <c r="B1605">
        <v>38</v>
      </c>
      <c r="C1605">
        <v>15</v>
      </c>
      <c r="D1605">
        <v>38131.186800000003</v>
      </c>
      <c r="E1605">
        <f>INDEX(Stores[region],MATCH(Sales[[#This Row],[store_no]],Stores[store_no],0))</f>
        <v>2</v>
      </c>
      <c r="F1605" t="str">
        <f>INDEX(Stores[storetype],MATCH(Sales[[#This Row],[store_no]],Stores[store_no],0))</f>
        <v>C</v>
      </c>
      <c r="G1605" t="str">
        <f>INDEX(Stores[location_city],MATCH(Sales[[#This Row],[store_no]],Stores[store_no],0))</f>
        <v>Hinsdale</v>
      </c>
      <c r="H1605" t="str">
        <f>INDEX(Stores[location_state],MATCH(Sales[[#This Row],[store_no]],Stores[store_no],0))</f>
        <v>Illinois</v>
      </c>
      <c r="I1605">
        <f>INDEX(Stores[sqft],MATCH(Sales[[#This Row],[store_no]],Stores[store_no],0))</f>
        <v>155600</v>
      </c>
      <c r="J1605" s="4" t="str">
        <f>INDEX(Departments[dept_name],MATCH(Sales[[#This Row],[dept_no]],Departments[dept_no],0))</f>
        <v>Music</v>
      </c>
      <c r="K1605" s="4" t="str">
        <f>CONCATENATE(Sales[[#This Row],[region]],Sales[[#This Row],[storetype]])</f>
        <v>2C</v>
      </c>
      <c r="L1605" s="4">
        <f>INDEX(RegionStoreCount[Store Count],MATCH(Sales[[#This Row],[RegionStoretype]],RegionStoreCount[Region/Type],0))</f>
        <v>1</v>
      </c>
      <c r="M1605" s="4">
        <f>AND(Sales[[#This Row],[date]]&lt;=TY_YTDMax,Sales[[#This Row],[date]]&gt;=TY_YTDMin)*Sales[[#This Row],[sales]]</f>
        <v>0</v>
      </c>
      <c r="N1605" s="4">
        <f>AND(Sales[[#This Row],[date]]&lt;=LY_YTDMax,Sales[[#This Row],[date]]&gt;=LY_YTDMin)*Sales[[#This Row],[sales]]</f>
        <v>38131.186800000003</v>
      </c>
      <c r="O1605" s="4">
        <f>AND(Sales[[#This Row],[date]]&gt;=YoY_Min,Sales[[#This Row],[date]]&lt;=TY_YTDMax)*(Sales[[#This Row],[sales]]/Sales[[#This Row],[sqft]])</f>
        <v>0</v>
      </c>
      <c r="P1605" s="4">
        <f>SUMIF(Sales[RegionStoretype],Sales[[#This Row],[RegionStoretype]],Sales[YoY_SSF])/Sales[[#This Row],[Region_TypeCount]]</f>
        <v>44.537621913239086</v>
      </c>
    </row>
    <row r="1606" spans="1:16" x14ac:dyDescent="0.25">
      <c r="A1606" s="1">
        <v>42818</v>
      </c>
      <c r="B1606">
        <v>1</v>
      </c>
      <c r="C1606">
        <v>10</v>
      </c>
      <c r="D1606">
        <v>20394.502200000003</v>
      </c>
      <c r="E1606">
        <f>INDEX(Stores[region],MATCH(Sales[[#This Row],[store_no]],Stores[store_no],0))</f>
        <v>1</v>
      </c>
      <c r="F1606" t="str">
        <f>INDEX(Stores[storetype],MATCH(Sales[[#This Row],[store_no]],Stores[store_no],0))</f>
        <v>A</v>
      </c>
      <c r="G1606" t="str">
        <f>INDEX(Stores[location_city],MATCH(Sales[[#This Row],[store_no]],Stores[store_no],0))</f>
        <v>Ann Arbor</v>
      </c>
      <c r="H1606" t="str">
        <f>INDEX(Stores[location_state],MATCH(Sales[[#This Row],[store_no]],Stores[store_no],0))</f>
        <v>Michigan</v>
      </c>
      <c r="I1606">
        <f>INDEX(Stores[sqft],MATCH(Sales[[#This Row],[store_no]],Stores[store_no],0))</f>
        <v>100600</v>
      </c>
      <c r="J1606" s="4" t="str">
        <f>INDEX(Departments[dept_name],MATCH(Sales[[#This Row],[dept_no]],Departments[dept_no],0))</f>
        <v>Health</v>
      </c>
      <c r="K1606" s="4" t="str">
        <f>CONCATENATE(Sales[[#This Row],[region]],Sales[[#This Row],[storetype]])</f>
        <v>1A</v>
      </c>
      <c r="L1606" s="4">
        <f>INDEX(RegionStoreCount[Store Count],MATCH(Sales[[#This Row],[RegionStoretype]],RegionStoreCount[Region/Type],0))</f>
        <v>5</v>
      </c>
      <c r="M1606" s="4">
        <f>AND(Sales[[#This Row],[date]]&lt;=TY_YTDMax,Sales[[#This Row],[date]]&gt;=TY_YTDMin)*Sales[[#This Row],[sales]]</f>
        <v>0</v>
      </c>
      <c r="N1606" s="4">
        <f>AND(Sales[[#This Row],[date]]&lt;=LY_YTDMax,Sales[[#This Row],[date]]&gt;=LY_YTDMin)*Sales[[#This Row],[sales]]</f>
        <v>20394.502200000003</v>
      </c>
      <c r="O1606" s="4">
        <f>AND(Sales[[#This Row],[date]]&gt;=YoY_Min,Sales[[#This Row],[date]]&lt;=TY_YTDMax)*(Sales[[#This Row],[sales]]/Sales[[#This Row],[sqft]])</f>
        <v>0</v>
      </c>
      <c r="P1606" s="4">
        <f>SUMIF(Sales[RegionStoretype],Sales[[#This Row],[RegionStoretype]],Sales[YoY_SSF])/Sales[[#This Row],[Region_TypeCount]]</f>
        <v>59.469551530910678</v>
      </c>
    </row>
    <row r="1607" spans="1:16" x14ac:dyDescent="0.25">
      <c r="A1607" s="1">
        <v>42818</v>
      </c>
      <c r="B1607">
        <v>2</v>
      </c>
      <c r="C1607">
        <v>5</v>
      </c>
      <c r="D1607">
        <v>84755.70180000001</v>
      </c>
      <c r="E1607">
        <f>INDEX(Stores[region],MATCH(Sales[[#This Row],[store_no]],Stores[store_no],0))</f>
        <v>3</v>
      </c>
      <c r="F1607" t="str">
        <f>INDEX(Stores[storetype],MATCH(Sales[[#This Row],[store_no]],Stores[store_no],0))</f>
        <v>A</v>
      </c>
      <c r="G1607" t="str">
        <f>INDEX(Stores[location_city],MATCH(Sales[[#This Row],[store_no]],Stores[store_no],0))</f>
        <v>Minneapolis</v>
      </c>
      <c r="H1607" t="str">
        <f>INDEX(Stores[location_state],MATCH(Sales[[#This Row],[store_no]],Stores[store_no],0))</f>
        <v>Minnesota</v>
      </c>
      <c r="I1607">
        <f>INDEX(Stores[sqft],MATCH(Sales[[#This Row],[store_no]],Stores[store_no],0))</f>
        <v>210400</v>
      </c>
      <c r="J1607" s="4" t="str">
        <f>INDEX(Departments[dept_name],MATCH(Sales[[#This Row],[dept_no]],Departments[dept_no],0))</f>
        <v>Clothing</v>
      </c>
      <c r="K1607" s="4" t="str">
        <f>CONCATENATE(Sales[[#This Row],[region]],Sales[[#This Row],[storetype]])</f>
        <v>3A</v>
      </c>
      <c r="L1607" s="4">
        <f>INDEX(RegionStoreCount[Store Count],MATCH(Sales[[#This Row],[RegionStoretype]],RegionStoreCount[Region/Type],0))</f>
        <v>9</v>
      </c>
      <c r="M1607" s="4">
        <f>AND(Sales[[#This Row],[date]]&lt;=TY_YTDMax,Sales[[#This Row],[date]]&gt;=TY_YTDMin)*Sales[[#This Row],[sales]]</f>
        <v>0</v>
      </c>
      <c r="N1607" s="4">
        <f>AND(Sales[[#This Row],[date]]&lt;=LY_YTDMax,Sales[[#This Row],[date]]&gt;=LY_YTDMin)*Sales[[#This Row],[sales]]</f>
        <v>84755.70180000001</v>
      </c>
      <c r="O1607" s="4">
        <f>AND(Sales[[#This Row],[date]]&gt;=YoY_Min,Sales[[#This Row],[date]]&lt;=TY_YTDMax)*(Sales[[#This Row],[sales]]/Sales[[#This Row],[sqft]])</f>
        <v>0</v>
      </c>
      <c r="P1607" s="4">
        <f>SUMIF(Sales[RegionStoretype],Sales[[#This Row],[RegionStoretype]],Sales[YoY_SSF])/Sales[[#This Row],[Region_TypeCount]]</f>
        <v>53.603836561720975</v>
      </c>
    </row>
    <row r="1608" spans="1:16" x14ac:dyDescent="0.25">
      <c r="A1608" s="1">
        <v>42818</v>
      </c>
      <c r="B1608">
        <v>2</v>
      </c>
      <c r="C1608">
        <v>15</v>
      </c>
      <c r="D1608">
        <v>51351.114299999994</v>
      </c>
      <c r="E1608">
        <f>INDEX(Stores[region],MATCH(Sales[[#This Row],[store_no]],Stores[store_no],0))</f>
        <v>3</v>
      </c>
      <c r="F1608" t="str">
        <f>INDEX(Stores[storetype],MATCH(Sales[[#This Row],[store_no]],Stores[store_no],0))</f>
        <v>A</v>
      </c>
      <c r="G1608" t="str">
        <f>INDEX(Stores[location_city],MATCH(Sales[[#This Row],[store_no]],Stores[store_no],0))</f>
        <v>Minneapolis</v>
      </c>
      <c r="H1608" t="str">
        <f>INDEX(Stores[location_state],MATCH(Sales[[#This Row],[store_no]],Stores[store_no],0))</f>
        <v>Minnesota</v>
      </c>
      <c r="I1608">
        <f>INDEX(Stores[sqft],MATCH(Sales[[#This Row],[store_no]],Stores[store_no],0))</f>
        <v>210400</v>
      </c>
      <c r="J1608" s="4" t="str">
        <f>INDEX(Departments[dept_name],MATCH(Sales[[#This Row],[dept_no]],Departments[dept_no],0))</f>
        <v>Music</v>
      </c>
      <c r="K1608" s="4" t="str">
        <f>CONCATENATE(Sales[[#This Row],[region]],Sales[[#This Row],[storetype]])</f>
        <v>3A</v>
      </c>
      <c r="L1608" s="4">
        <f>INDEX(RegionStoreCount[Store Count],MATCH(Sales[[#This Row],[RegionStoretype]],RegionStoreCount[Region/Type],0))</f>
        <v>9</v>
      </c>
      <c r="M1608" s="4">
        <f>AND(Sales[[#This Row],[date]]&lt;=TY_YTDMax,Sales[[#This Row],[date]]&gt;=TY_YTDMin)*Sales[[#This Row],[sales]]</f>
        <v>0</v>
      </c>
      <c r="N1608" s="4">
        <f>AND(Sales[[#This Row],[date]]&lt;=LY_YTDMax,Sales[[#This Row],[date]]&gt;=LY_YTDMin)*Sales[[#This Row],[sales]]</f>
        <v>51351.114299999994</v>
      </c>
      <c r="O1608" s="4">
        <f>AND(Sales[[#This Row],[date]]&gt;=YoY_Min,Sales[[#This Row],[date]]&lt;=TY_YTDMax)*(Sales[[#This Row],[sales]]/Sales[[#This Row],[sqft]])</f>
        <v>0</v>
      </c>
      <c r="P1608" s="4">
        <f>SUMIF(Sales[RegionStoretype],Sales[[#This Row],[RegionStoretype]],Sales[YoY_SSF])/Sales[[#This Row],[Region_TypeCount]]</f>
        <v>53.603836561720975</v>
      </c>
    </row>
    <row r="1609" spans="1:16" x14ac:dyDescent="0.25">
      <c r="A1609" s="1">
        <v>42818</v>
      </c>
      <c r="B1609">
        <v>2</v>
      </c>
      <c r="C1609">
        <v>16</v>
      </c>
      <c r="D1609">
        <v>127469.9467</v>
      </c>
      <c r="E1609">
        <f>INDEX(Stores[region],MATCH(Sales[[#This Row],[store_no]],Stores[store_no],0))</f>
        <v>3</v>
      </c>
      <c r="F1609" t="str">
        <f>INDEX(Stores[storetype],MATCH(Sales[[#This Row],[store_no]],Stores[store_no],0))</f>
        <v>A</v>
      </c>
      <c r="G1609" t="str">
        <f>INDEX(Stores[location_city],MATCH(Sales[[#This Row],[store_no]],Stores[store_no],0))</f>
        <v>Minneapolis</v>
      </c>
      <c r="H1609" t="str">
        <f>INDEX(Stores[location_state],MATCH(Sales[[#This Row],[store_no]],Stores[store_no],0))</f>
        <v>Minnesota</v>
      </c>
      <c r="I1609">
        <f>INDEX(Stores[sqft],MATCH(Sales[[#This Row],[store_no]],Stores[store_no],0))</f>
        <v>210400</v>
      </c>
      <c r="J1609" s="4" t="str">
        <f>INDEX(Departments[dept_name],MATCH(Sales[[#This Row],[dept_no]],Departments[dept_no],0))</f>
        <v>Outdoors</v>
      </c>
      <c r="K1609" s="4" t="str">
        <f>CONCATENATE(Sales[[#This Row],[region]],Sales[[#This Row],[storetype]])</f>
        <v>3A</v>
      </c>
      <c r="L1609" s="4">
        <f>INDEX(RegionStoreCount[Store Count],MATCH(Sales[[#This Row],[RegionStoretype]],RegionStoreCount[Region/Type],0))</f>
        <v>9</v>
      </c>
      <c r="M1609" s="4">
        <f>AND(Sales[[#This Row],[date]]&lt;=TY_YTDMax,Sales[[#This Row],[date]]&gt;=TY_YTDMin)*Sales[[#This Row],[sales]]</f>
        <v>0</v>
      </c>
      <c r="N1609" s="4">
        <f>AND(Sales[[#This Row],[date]]&lt;=LY_YTDMax,Sales[[#This Row],[date]]&gt;=LY_YTDMin)*Sales[[#This Row],[sales]]</f>
        <v>127469.9467</v>
      </c>
      <c r="O1609" s="4">
        <f>AND(Sales[[#This Row],[date]]&gt;=YoY_Min,Sales[[#This Row],[date]]&lt;=TY_YTDMax)*(Sales[[#This Row],[sales]]/Sales[[#This Row],[sqft]])</f>
        <v>0</v>
      </c>
      <c r="P1609" s="4">
        <f>SUMIF(Sales[RegionStoretype],Sales[[#This Row],[RegionStoretype]],Sales[YoY_SSF])/Sales[[#This Row],[Region_TypeCount]]</f>
        <v>53.603836561720975</v>
      </c>
    </row>
    <row r="1610" spans="1:16" x14ac:dyDescent="0.25">
      <c r="A1610" s="1">
        <v>42818</v>
      </c>
      <c r="B1610">
        <v>3</v>
      </c>
      <c r="C1610">
        <v>10</v>
      </c>
      <c r="D1610">
        <v>44592.601999999999</v>
      </c>
      <c r="E1610">
        <f>INDEX(Stores[region],MATCH(Sales[[#This Row],[store_no]],Stores[store_no],0))</f>
        <v>1</v>
      </c>
      <c r="F1610" t="str">
        <f>INDEX(Stores[storetype],MATCH(Sales[[#This Row],[store_no]],Stores[store_no],0))</f>
        <v>B</v>
      </c>
      <c r="G1610" t="str">
        <f>INDEX(Stores[location_city],MATCH(Sales[[#This Row],[store_no]],Stores[store_no],0))</f>
        <v>Detroit</v>
      </c>
      <c r="H1610" t="str">
        <f>INDEX(Stores[location_state],MATCH(Sales[[#This Row],[store_no]],Stores[store_no],0))</f>
        <v>Michigan</v>
      </c>
      <c r="I1610">
        <f>INDEX(Stores[sqft],MATCH(Sales[[#This Row],[store_no]],Stores[store_no],0))</f>
        <v>114500</v>
      </c>
      <c r="J1610" s="4" t="str">
        <f>INDEX(Departments[dept_name],MATCH(Sales[[#This Row],[dept_no]],Departments[dept_no],0))</f>
        <v>Health</v>
      </c>
      <c r="K1610" s="4" t="str">
        <f>CONCATENATE(Sales[[#This Row],[region]],Sales[[#This Row],[storetype]])</f>
        <v>1B</v>
      </c>
      <c r="L1610" s="4">
        <f>INDEX(RegionStoreCount[Store Count],MATCH(Sales[[#This Row],[RegionStoretype]],RegionStoreCount[Region/Type],0))</f>
        <v>5</v>
      </c>
      <c r="M1610" s="4">
        <f>AND(Sales[[#This Row],[date]]&lt;=TY_YTDMax,Sales[[#This Row],[date]]&gt;=TY_YTDMin)*Sales[[#This Row],[sales]]</f>
        <v>0</v>
      </c>
      <c r="N1610" s="4">
        <f>AND(Sales[[#This Row],[date]]&lt;=LY_YTDMax,Sales[[#This Row],[date]]&gt;=LY_YTDMin)*Sales[[#This Row],[sales]]</f>
        <v>44592.601999999999</v>
      </c>
      <c r="O1610" s="4">
        <f>AND(Sales[[#This Row],[date]]&gt;=YoY_Min,Sales[[#This Row],[date]]&lt;=TY_YTDMax)*(Sales[[#This Row],[sales]]/Sales[[#This Row],[sqft]])</f>
        <v>0</v>
      </c>
      <c r="P1610" s="4">
        <f>SUMIF(Sales[RegionStoretype],Sales[[#This Row],[RegionStoretype]],Sales[YoY_SSF])/Sales[[#This Row],[Region_TypeCount]]</f>
        <v>68.518982968140051</v>
      </c>
    </row>
    <row r="1611" spans="1:16" x14ac:dyDescent="0.25">
      <c r="A1611" s="1">
        <v>42818</v>
      </c>
      <c r="B1611">
        <v>3</v>
      </c>
      <c r="C1611">
        <v>20</v>
      </c>
      <c r="D1611">
        <v>71171.549100000004</v>
      </c>
      <c r="E1611">
        <f>INDEX(Stores[region],MATCH(Sales[[#This Row],[store_no]],Stores[store_no],0))</f>
        <v>1</v>
      </c>
      <c r="F1611" t="str">
        <f>INDEX(Stores[storetype],MATCH(Sales[[#This Row],[store_no]],Stores[store_no],0))</f>
        <v>B</v>
      </c>
      <c r="G1611" t="str">
        <f>INDEX(Stores[location_city],MATCH(Sales[[#This Row],[store_no]],Stores[store_no],0))</f>
        <v>Detroit</v>
      </c>
      <c r="H1611" t="str">
        <f>INDEX(Stores[location_state],MATCH(Sales[[#This Row],[store_no]],Stores[store_no],0))</f>
        <v>Michigan</v>
      </c>
      <c r="I1611">
        <f>INDEX(Stores[sqft],MATCH(Sales[[#This Row],[store_no]],Stores[store_no],0))</f>
        <v>114500</v>
      </c>
      <c r="J1611" s="4" t="str">
        <f>INDEX(Departments[dept_name],MATCH(Sales[[#This Row],[dept_no]],Departments[dept_no],0))</f>
        <v>Toys</v>
      </c>
      <c r="K1611" s="4" t="str">
        <f>CONCATENATE(Sales[[#This Row],[region]],Sales[[#This Row],[storetype]])</f>
        <v>1B</v>
      </c>
      <c r="L1611" s="4">
        <f>INDEX(RegionStoreCount[Store Count],MATCH(Sales[[#This Row],[RegionStoretype]],RegionStoreCount[Region/Type],0))</f>
        <v>5</v>
      </c>
      <c r="M1611" s="4">
        <f>AND(Sales[[#This Row],[date]]&lt;=TY_YTDMax,Sales[[#This Row],[date]]&gt;=TY_YTDMin)*Sales[[#This Row],[sales]]</f>
        <v>0</v>
      </c>
      <c r="N1611" s="4">
        <f>AND(Sales[[#This Row],[date]]&lt;=LY_YTDMax,Sales[[#This Row],[date]]&gt;=LY_YTDMin)*Sales[[#This Row],[sales]]</f>
        <v>71171.549100000004</v>
      </c>
      <c r="O1611" s="4">
        <f>AND(Sales[[#This Row],[date]]&gt;=YoY_Min,Sales[[#This Row],[date]]&lt;=TY_YTDMax)*(Sales[[#This Row],[sales]]/Sales[[#This Row],[sqft]])</f>
        <v>0</v>
      </c>
      <c r="P1611" s="4">
        <f>SUMIF(Sales[RegionStoretype],Sales[[#This Row],[RegionStoretype]],Sales[YoY_SSF])/Sales[[#This Row],[Region_TypeCount]]</f>
        <v>68.518982968140051</v>
      </c>
    </row>
    <row r="1612" spans="1:16" x14ac:dyDescent="0.25">
      <c r="A1612" s="1">
        <v>42818</v>
      </c>
      <c r="B1612">
        <v>4</v>
      </c>
      <c r="C1612">
        <v>10</v>
      </c>
      <c r="D1612">
        <v>61991.885699999992</v>
      </c>
      <c r="E1612">
        <f>INDEX(Stores[region],MATCH(Sales[[#This Row],[store_no]],Stores[store_no],0))</f>
        <v>1</v>
      </c>
      <c r="F1612" t="str">
        <f>INDEX(Stores[storetype],MATCH(Sales[[#This Row],[store_no]],Stores[store_no],0))</f>
        <v>A</v>
      </c>
      <c r="G1612" t="str">
        <f>INDEX(Stores[location_city],MATCH(Sales[[#This Row],[store_no]],Stores[store_no],0))</f>
        <v>Cincinnati</v>
      </c>
      <c r="H1612" t="str">
        <f>INDEX(Stores[location_state],MATCH(Sales[[#This Row],[store_no]],Stores[store_no],0))</f>
        <v>Ohio</v>
      </c>
      <c r="I1612">
        <f>INDEX(Stores[sqft],MATCH(Sales[[#This Row],[store_no]],Stores[store_no],0))</f>
        <v>127800</v>
      </c>
      <c r="J1612" s="4" t="str">
        <f>INDEX(Departments[dept_name],MATCH(Sales[[#This Row],[dept_no]],Departments[dept_no],0))</f>
        <v>Health</v>
      </c>
      <c r="K1612" s="4" t="str">
        <f>CONCATENATE(Sales[[#This Row],[region]],Sales[[#This Row],[storetype]])</f>
        <v>1A</v>
      </c>
      <c r="L1612" s="4">
        <f>INDEX(RegionStoreCount[Store Count],MATCH(Sales[[#This Row],[RegionStoretype]],RegionStoreCount[Region/Type],0))</f>
        <v>5</v>
      </c>
      <c r="M1612" s="4">
        <f>AND(Sales[[#This Row],[date]]&lt;=TY_YTDMax,Sales[[#This Row],[date]]&gt;=TY_YTDMin)*Sales[[#This Row],[sales]]</f>
        <v>0</v>
      </c>
      <c r="N1612" s="4">
        <f>AND(Sales[[#This Row],[date]]&lt;=LY_YTDMax,Sales[[#This Row],[date]]&gt;=LY_YTDMin)*Sales[[#This Row],[sales]]</f>
        <v>61991.885699999992</v>
      </c>
      <c r="O1612" s="4">
        <f>AND(Sales[[#This Row],[date]]&gt;=YoY_Min,Sales[[#This Row],[date]]&lt;=TY_YTDMax)*(Sales[[#This Row],[sales]]/Sales[[#This Row],[sqft]])</f>
        <v>0</v>
      </c>
      <c r="P1612" s="4">
        <f>SUMIF(Sales[RegionStoretype],Sales[[#This Row],[RegionStoretype]],Sales[YoY_SSF])/Sales[[#This Row],[Region_TypeCount]]</f>
        <v>59.469551530910678</v>
      </c>
    </row>
    <row r="1613" spans="1:16" x14ac:dyDescent="0.25">
      <c r="A1613" s="1">
        <v>42818</v>
      </c>
      <c r="B1613">
        <v>4</v>
      </c>
      <c r="C1613">
        <v>20</v>
      </c>
      <c r="D1613">
        <v>106254.1701</v>
      </c>
      <c r="E1613">
        <f>INDEX(Stores[region],MATCH(Sales[[#This Row],[store_no]],Stores[store_no],0))</f>
        <v>1</v>
      </c>
      <c r="F1613" t="str">
        <f>INDEX(Stores[storetype],MATCH(Sales[[#This Row],[store_no]],Stores[store_no],0))</f>
        <v>A</v>
      </c>
      <c r="G1613" t="str">
        <f>INDEX(Stores[location_city],MATCH(Sales[[#This Row],[store_no]],Stores[store_no],0))</f>
        <v>Cincinnati</v>
      </c>
      <c r="H1613" t="str">
        <f>INDEX(Stores[location_state],MATCH(Sales[[#This Row],[store_no]],Stores[store_no],0))</f>
        <v>Ohio</v>
      </c>
      <c r="I1613">
        <f>INDEX(Stores[sqft],MATCH(Sales[[#This Row],[store_no]],Stores[store_no],0))</f>
        <v>127800</v>
      </c>
      <c r="J1613" s="4" t="str">
        <f>INDEX(Departments[dept_name],MATCH(Sales[[#This Row],[dept_no]],Departments[dept_no],0))</f>
        <v>Toys</v>
      </c>
      <c r="K1613" s="4" t="str">
        <f>CONCATENATE(Sales[[#This Row],[region]],Sales[[#This Row],[storetype]])</f>
        <v>1A</v>
      </c>
      <c r="L1613" s="4">
        <f>INDEX(RegionStoreCount[Store Count],MATCH(Sales[[#This Row],[RegionStoretype]],RegionStoreCount[Region/Type],0))</f>
        <v>5</v>
      </c>
      <c r="M1613" s="4">
        <f>AND(Sales[[#This Row],[date]]&lt;=TY_YTDMax,Sales[[#This Row],[date]]&gt;=TY_YTDMin)*Sales[[#This Row],[sales]]</f>
        <v>0</v>
      </c>
      <c r="N1613" s="4">
        <f>AND(Sales[[#This Row],[date]]&lt;=LY_YTDMax,Sales[[#This Row],[date]]&gt;=LY_YTDMin)*Sales[[#This Row],[sales]]</f>
        <v>106254.1701</v>
      </c>
      <c r="O1613" s="4">
        <f>AND(Sales[[#This Row],[date]]&gt;=YoY_Min,Sales[[#This Row],[date]]&lt;=TY_YTDMax)*(Sales[[#This Row],[sales]]/Sales[[#This Row],[sqft]])</f>
        <v>0</v>
      </c>
      <c r="P1613" s="4">
        <f>SUMIF(Sales[RegionStoretype],Sales[[#This Row],[RegionStoretype]],Sales[YoY_SSF])/Sales[[#This Row],[Region_TypeCount]]</f>
        <v>59.469551530910678</v>
      </c>
    </row>
    <row r="1614" spans="1:16" x14ac:dyDescent="0.25">
      <c r="A1614" s="1">
        <v>42818</v>
      </c>
      <c r="B1614">
        <v>5</v>
      </c>
      <c r="C1614">
        <v>5</v>
      </c>
      <c r="D1614">
        <v>49759.062600000005</v>
      </c>
      <c r="E1614">
        <f>INDEX(Stores[region],MATCH(Sales[[#This Row],[store_no]],Stores[store_no],0))</f>
        <v>1</v>
      </c>
      <c r="F1614" t="str">
        <f>INDEX(Stores[storetype],MATCH(Sales[[#This Row],[store_no]],Stores[store_no],0))</f>
        <v>B</v>
      </c>
      <c r="G1614" t="str">
        <f>INDEX(Stores[location_city],MATCH(Sales[[#This Row],[store_no]],Stores[store_no],0))</f>
        <v>Bloomington</v>
      </c>
      <c r="H1614" t="str">
        <f>INDEX(Stores[location_state],MATCH(Sales[[#This Row],[store_no]],Stores[store_no],0))</f>
        <v>Indiana</v>
      </c>
      <c r="I1614">
        <f>INDEX(Stores[sqft],MATCH(Sales[[#This Row],[store_no]],Stores[store_no],0))</f>
        <v>114500</v>
      </c>
      <c r="J1614" s="4" t="str">
        <f>INDEX(Departments[dept_name],MATCH(Sales[[#This Row],[dept_no]],Departments[dept_no],0))</f>
        <v>Clothing</v>
      </c>
      <c r="K1614" s="4" t="str">
        <f>CONCATENATE(Sales[[#This Row],[region]],Sales[[#This Row],[storetype]])</f>
        <v>1B</v>
      </c>
      <c r="L1614" s="4">
        <f>INDEX(RegionStoreCount[Store Count],MATCH(Sales[[#This Row],[RegionStoretype]],RegionStoreCount[Region/Type],0))</f>
        <v>5</v>
      </c>
      <c r="M1614" s="4">
        <f>AND(Sales[[#This Row],[date]]&lt;=TY_YTDMax,Sales[[#This Row],[date]]&gt;=TY_YTDMin)*Sales[[#This Row],[sales]]</f>
        <v>0</v>
      </c>
      <c r="N1614" s="4">
        <f>AND(Sales[[#This Row],[date]]&lt;=LY_YTDMax,Sales[[#This Row],[date]]&gt;=LY_YTDMin)*Sales[[#This Row],[sales]]</f>
        <v>49759.062600000005</v>
      </c>
      <c r="O1614" s="4">
        <f>AND(Sales[[#This Row],[date]]&gt;=YoY_Min,Sales[[#This Row],[date]]&lt;=TY_YTDMax)*(Sales[[#This Row],[sales]]/Sales[[#This Row],[sqft]])</f>
        <v>0</v>
      </c>
      <c r="P1614" s="4">
        <f>SUMIF(Sales[RegionStoretype],Sales[[#This Row],[RegionStoretype]],Sales[YoY_SSF])/Sales[[#This Row],[Region_TypeCount]]</f>
        <v>68.518982968140051</v>
      </c>
    </row>
    <row r="1615" spans="1:16" x14ac:dyDescent="0.25">
      <c r="A1615" s="1">
        <v>42818</v>
      </c>
      <c r="B1615">
        <v>5</v>
      </c>
      <c r="C1615">
        <v>10</v>
      </c>
      <c r="D1615">
        <v>24081.9306</v>
      </c>
      <c r="E1615">
        <f>INDEX(Stores[region],MATCH(Sales[[#This Row],[store_no]],Stores[store_no],0))</f>
        <v>1</v>
      </c>
      <c r="F1615" t="str">
        <f>INDEX(Stores[storetype],MATCH(Sales[[#This Row],[store_no]],Stores[store_no],0))</f>
        <v>B</v>
      </c>
      <c r="G1615" t="str">
        <f>INDEX(Stores[location_city],MATCH(Sales[[#This Row],[store_no]],Stores[store_no],0))</f>
        <v>Bloomington</v>
      </c>
      <c r="H1615" t="str">
        <f>INDEX(Stores[location_state],MATCH(Sales[[#This Row],[store_no]],Stores[store_no],0))</f>
        <v>Indiana</v>
      </c>
      <c r="I1615">
        <f>INDEX(Stores[sqft],MATCH(Sales[[#This Row],[store_no]],Stores[store_no],0))</f>
        <v>114500</v>
      </c>
      <c r="J1615" s="4" t="str">
        <f>INDEX(Departments[dept_name],MATCH(Sales[[#This Row],[dept_no]],Departments[dept_no],0))</f>
        <v>Health</v>
      </c>
      <c r="K1615" s="4" t="str">
        <f>CONCATENATE(Sales[[#This Row],[region]],Sales[[#This Row],[storetype]])</f>
        <v>1B</v>
      </c>
      <c r="L1615" s="4">
        <f>INDEX(RegionStoreCount[Store Count],MATCH(Sales[[#This Row],[RegionStoretype]],RegionStoreCount[Region/Type],0))</f>
        <v>5</v>
      </c>
      <c r="M1615" s="4">
        <f>AND(Sales[[#This Row],[date]]&lt;=TY_YTDMax,Sales[[#This Row],[date]]&gt;=TY_YTDMin)*Sales[[#This Row],[sales]]</f>
        <v>0</v>
      </c>
      <c r="N1615" s="4">
        <f>AND(Sales[[#This Row],[date]]&lt;=LY_YTDMax,Sales[[#This Row],[date]]&gt;=LY_YTDMin)*Sales[[#This Row],[sales]]</f>
        <v>24081.9306</v>
      </c>
      <c r="O1615" s="4">
        <f>AND(Sales[[#This Row],[date]]&gt;=YoY_Min,Sales[[#This Row],[date]]&lt;=TY_YTDMax)*(Sales[[#This Row],[sales]]/Sales[[#This Row],[sqft]])</f>
        <v>0</v>
      </c>
      <c r="P1615" s="4">
        <f>SUMIF(Sales[RegionStoretype],Sales[[#This Row],[RegionStoretype]],Sales[YoY_SSF])/Sales[[#This Row],[Region_TypeCount]]</f>
        <v>68.518982968140051</v>
      </c>
    </row>
    <row r="1616" spans="1:16" x14ac:dyDescent="0.25">
      <c r="A1616" s="1">
        <v>42818</v>
      </c>
      <c r="B1616">
        <v>6</v>
      </c>
      <c r="C1616">
        <v>4</v>
      </c>
      <c r="D1616">
        <v>42991.437499999993</v>
      </c>
      <c r="E1616">
        <f>INDEX(Stores[region],MATCH(Sales[[#This Row],[store_no]],Stores[store_no],0))</f>
        <v>3</v>
      </c>
      <c r="F1616" t="str">
        <f>INDEX(Stores[storetype],MATCH(Sales[[#This Row],[store_no]],Stores[store_no],0))</f>
        <v>A</v>
      </c>
      <c r="G1616" t="str">
        <f>INDEX(Stores[location_city],MATCH(Sales[[#This Row],[store_no]],Stores[store_no],0))</f>
        <v>Green Bay</v>
      </c>
      <c r="H1616" t="str">
        <f>INDEX(Stores[location_state],MATCH(Sales[[#This Row],[store_no]],Stores[store_no],0))</f>
        <v>Wisconsin</v>
      </c>
      <c r="I1616">
        <f>INDEX(Stores[sqft],MATCH(Sales[[#This Row],[store_no]],Stores[store_no],0))</f>
        <v>138800</v>
      </c>
      <c r="J1616" s="4" t="str">
        <f>INDEX(Departments[dept_name],MATCH(Sales[[#This Row],[dept_no]],Departments[dept_no],0))</f>
        <v>Books</v>
      </c>
      <c r="K1616" s="4" t="str">
        <f>CONCATENATE(Sales[[#This Row],[region]],Sales[[#This Row],[storetype]])</f>
        <v>3A</v>
      </c>
      <c r="L1616" s="4">
        <f>INDEX(RegionStoreCount[Store Count],MATCH(Sales[[#This Row],[RegionStoretype]],RegionStoreCount[Region/Type],0))</f>
        <v>9</v>
      </c>
      <c r="M1616" s="4">
        <f>AND(Sales[[#This Row],[date]]&lt;=TY_YTDMax,Sales[[#This Row],[date]]&gt;=TY_YTDMin)*Sales[[#This Row],[sales]]</f>
        <v>0</v>
      </c>
      <c r="N1616" s="4">
        <f>AND(Sales[[#This Row],[date]]&lt;=LY_YTDMax,Sales[[#This Row],[date]]&gt;=LY_YTDMin)*Sales[[#This Row],[sales]]</f>
        <v>42991.437499999993</v>
      </c>
      <c r="O1616" s="4">
        <f>AND(Sales[[#This Row],[date]]&gt;=YoY_Min,Sales[[#This Row],[date]]&lt;=TY_YTDMax)*(Sales[[#This Row],[sales]]/Sales[[#This Row],[sqft]])</f>
        <v>0</v>
      </c>
      <c r="P1616" s="4">
        <f>SUMIF(Sales[RegionStoretype],Sales[[#This Row],[RegionStoretype]],Sales[YoY_SSF])/Sales[[#This Row],[Region_TypeCount]]</f>
        <v>53.603836561720975</v>
      </c>
    </row>
    <row r="1617" spans="1:16" x14ac:dyDescent="0.25">
      <c r="A1617" s="1">
        <v>42818</v>
      </c>
      <c r="B1617">
        <v>6</v>
      </c>
      <c r="C1617">
        <v>17</v>
      </c>
      <c r="D1617">
        <v>100767.85739999999</v>
      </c>
      <c r="E1617">
        <f>INDEX(Stores[region],MATCH(Sales[[#This Row],[store_no]],Stores[store_no],0))</f>
        <v>3</v>
      </c>
      <c r="F1617" t="str">
        <f>INDEX(Stores[storetype],MATCH(Sales[[#This Row],[store_no]],Stores[store_no],0))</f>
        <v>A</v>
      </c>
      <c r="G1617" t="str">
        <f>INDEX(Stores[location_city],MATCH(Sales[[#This Row],[store_no]],Stores[store_no],0))</f>
        <v>Green Bay</v>
      </c>
      <c r="H1617" t="str">
        <f>INDEX(Stores[location_state],MATCH(Sales[[#This Row],[store_no]],Stores[store_no],0))</f>
        <v>Wisconsin</v>
      </c>
      <c r="I1617">
        <f>INDEX(Stores[sqft],MATCH(Sales[[#This Row],[store_no]],Stores[store_no],0))</f>
        <v>138800</v>
      </c>
      <c r="J1617" s="4" t="str">
        <f>INDEX(Departments[dept_name],MATCH(Sales[[#This Row],[dept_no]],Departments[dept_no],0))</f>
        <v>Shoes</v>
      </c>
      <c r="K1617" s="4" t="str">
        <f>CONCATENATE(Sales[[#This Row],[region]],Sales[[#This Row],[storetype]])</f>
        <v>3A</v>
      </c>
      <c r="L1617" s="4">
        <f>INDEX(RegionStoreCount[Store Count],MATCH(Sales[[#This Row],[RegionStoretype]],RegionStoreCount[Region/Type],0))</f>
        <v>9</v>
      </c>
      <c r="M1617" s="4">
        <f>AND(Sales[[#This Row],[date]]&lt;=TY_YTDMax,Sales[[#This Row],[date]]&gt;=TY_YTDMin)*Sales[[#This Row],[sales]]</f>
        <v>0</v>
      </c>
      <c r="N1617" s="4">
        <f>AND(Sales[[#This Row],[date]]&lt;=LY_YTDMax,Sales[[#This Row],[date]]&gt;=LY_YTDMin)*Sales[[#This Row],[sales]]</f>
        <v>100767.85739999999</v>
      </c>
      <c r="O1617" s="4">
        <f>AND(Sales[[#This Row],[date]]&gt;=YoY_Min,Sales[[#This Row],[date]]&lt;=TY_YTDMax)*(Sales[[#This Row],[sales]]/Sales[[#This Row],[sqft]])</f>
        <v>0</v>
      </c>
      <c r="P1617" s="4">
        <f>SUMIF(Sales[RegionStoretype],Sales[[#This Row],[RegionStoretype]],Sales[YoY_SSF])/Sales[[#This Row],[Region_TypeCount]]</f>
        <v>53.603836561720975</v>
      </c>
    </row>
    <row r="1618" spans="1:16" x14ac:dyDescent="0.25">
      <c r="A1618" s="1">
        <v>42818</v>
      </c>
      <c r="B1618">
        <v>7</v>
      </c>
      <c r="C1618">
        <v>5</v>
      </c>
      <c r="D1618">
        <v>40312.947100000005</v>
      </c>
      <c r="E1618">
        <f>INDEX(Stores[region],MATCH(Sales[[#This Row],[store_no]],Stores[store_no],0))</f>
        <v>2</v>
      </c>
      <c r="F1618" t="str">
        <f>INDEX(Stores[storetype],MATCH(Sales[[#This Row],[store_no]],Stores[store_no],0))</f>
        <v>B</v>
      </c>
      <c r="G1618" t="str">
        <f>INDEX(Stores[location_city],MATCH(Sales[[#This Row],[store_no]],Stores[store_no],0))</f>
        <v>Rockford</v>
      </c>
      <c r="H1618" t="str">
        <f>INDEX(Stores[location_state],MATCH(Sales[[#This Row],[store_no]],Stores[store_no],0))</f>
        <v>Illinois</v>
      </c>
      <c r="I1618">
        <f>INDEX(Stores[sqft],MATCH(Sales[[#This Row],[store_no]],Stores[store_no],0))</f>
        <v>127100</v>
      </c>
      <c r="J1618" s="4" t="str">
        <f>INDEX(Departments[dept_name],MATCH(Sales[[#This Row],[dept_no]],Departments[dept_no],0))</f>
        <v>Clothing</v>
      </c>
      <c r="K1618" s="4" t="str">
        <f>CONCATENATE(Sales[[#This Row],[region]],Sales[[#This Row],[storetype]])</f>
        <v>2B</v>
      </c>
      <c r="L1618" s="4">
        <f>INDEX(RegionStoreCount[Store Count],MATCH(Sales[[#This Row],[RegionStoretype]],RegionStoreCount[Region/Type],0))</f>
        <v>6</v>
      </c>
      <c r="M1618" s="4">
        <f>AND(Sales[[#This Row],[date]]&lt;=TY_YTDMax,Sales[[#This Row],[date]]&gt;=TY_YTDMin)*Sales[[#This Row],[sales]]</f>
        <v>0</v>
      </c>
      <c r="N1618" s="4">
        <f>AND(Sales[[#This Row],[date]]&lt;=LY_YTDMax,Sales[[#This Row],[date]]&gt;=LY_YTDMin)*Sales[[#This Row],[sales]]</f>
        <v>40312.947100000005</v>
      </c>
      <c r="O1618" s="4">
        <f>AND(Sales[[#This Row],[date]]&gt;=YoY_Min,Sales[[#This Row],[date]]&lt;=TY_YTDMax)*(Sales[[#This Row],[sales]]/Sales[[#This Row],[sqft]])</f>
        <v>0</v>
      </c>
      <c r="P1618" s="4">
        <f>SUMIF(Sales[RegionStoretype],Sales[[#This Row],[RegionStoretype]],Sales[YoY_SSF])/Sales[[#This Row],[Region_TypeCount]]</f>
        <v>58.393757732919049</v>
      </c>
    </row>
    <row r="1619" spans="1:16" x14ac:dyDescent="0.25">
      <c r="A1619" s="1">
        <v>42818</v>
      </c>
      <c r="B1619">
        <v>7</v>
      </c>
      <c r="C1619">
        <v>13</v>
      </c>
      <c r="D1619">
        <v>74889.920700000002</v>
      </c>
      <c r="E1619">
        <f>INDEX(Stores[region],MATCH(Sales[[#This Row],[store_no]],Stores[store_no],0))</f>
        <v>2</v>
      </c>
      <c r="F1619" t="str">
        <f>INDEX(Stores[storetype],MATCH(Sales[[#This Row],[store_no]],Stores[store_no],0))</f>
        <v>B</v>
      </c>
      <c r="G1619" t="str">
        <f>INDEX(Stores[location_city],MATCH(Sales[[#This Row],[store_no]],Stores[store_no],0))</f>
        <v>Rockford</v>
      </c>
      <c r="H1619" t="str">
        <f>INDEX(Stores[location_state],MATCH(Sales[[#This Row],[store_no]],Stores[store_no],0))</f>
        <v>Illinois</v>
      </c>
      <c r="I1619">
        <f>INDEX(Stores[sqft],MATCH(Sales[[#This Row],[store_no]],Stores[store_no],0))</f>
        <v>127100</v>
      </c>
      <c r="J1619" s="4" t="str">
        <f>INDEX(Departments[dept_name],MATCH(Sales[[#This Row],[dept_no]],Departments[dept_no],0))</f>
        <v>Kids</v>
      </c>
      <c r="K1619" s="4" t="str">
        <f>CONCATENATE(Sales[[#This Row],[region]],Sales[[#This Row],[storetype]])</f>
        <v>2B</v>
      </c>
      <c r="L1619" s="4">
        <f>INDEX(RegionStoreCount[Store Count],MATCH(Sales[[#This Row],[RegionStoretype]],RegionStoreCount[Region/Type],0))</f>
        <v>6</v>
      </c>
      <c r="M1619" s="4">
        <f>AND(Sales[[#This Row],[date]]&lt;=TY_YTDMax,Sales[[#This Row],[date]]&gt;=TY_YTDMin)*Sales[[#This Row],[sales]]</f>
        <v>0</v>
      </c>
      <c r="N1619" s="4">
        <f>AND(Sales[[#This Row],[date]]&lt;=LY_YTDMax,Sales[[#This Row],[date]]&gt;=LY_YTDMin)*Sales[[#This Row],[sales]]</f>
        <v>74889.920700000002</v>
      </c>
      <c r="O1619" s="4">
        <f>AND(Sales[[#This Row],[date]]&gt;=YoY_Min,Sales[[#This Row],[date]]&lt;=TY_YTDMax)*(Sales[[#This Row],[sales]]/Sales[[#This Row],[sqft]])</f>
        <v>0</v>
      </c>
      <c r="P1619" s="4">
        <f>SUMIF(Sales[RegionStoretype],Sales[[#This Row],[RegionStoretype]],Sales[YoY_SSF])/Sales[[#This Row],[Region_TypeCount]]</f>
        <v>58.393757732919049</v>
      </c>
    </row>
    <row r="1620" spans="1:16" x14ac:dyDescent="0.25">
      <c r="A1620" s="1">
        <v>42818</v>
      </c>
      <c r="B1620">
        <v>8</v>
      </c>
      <c r="C1620">
        <v>1</v>
      </c>
      <c r="D1620">
        <v>34161.712200000002</v>
      </c>
      <c r="E1620">
        <f>INDEX(Stores[region],MATCH(Sales[[#This Row],[store_no]],Stores[store_no],0))</f>
        <v>3</v>
      </c>
      <c r="F1620" t="str">
        <f>INDEX(Stores[storetype],MATCH(Sales[[#This Row],[store_no]],Stores[store_no],0))</f>
        <v>A</v>
      </c>
      <c r="G1620" t="str">
        <f>INDEX(Stores[location_city],MATCH(Sales[[#This Row],[store_no]],Stores[store_no],0))</f>
        <v>Saint Louis</v>
      </c>
      <c r="H1620" t="str">
        <f>INDEX(Stores[location_state],MATCH(Sales[[#This Row],[store_no]],Stores[store_no],0))</f>
        <v>Missouri</v>
      </c>
      <c r="I1620">
        <f>INDEX(Stores[sqft],MATCH(Sales[[#This Row],[store_no]],Stores[store_no],0))</f>
        <v>198900</v>
      </c>
      <c r="J1620" s="4" t="str">
        <f>INDEX(Departments[dept_name],MATCH(Sales[[#This Row],[dept_no]],Departments[dept_no],0))</f>
        <v>Automotive</v>
      </c>
      <c r="K1620" s="4" t="str">
        <f>CONCATENATE(Sales[[#This Row],[region]],Sales[[#This Row],[storetype]])</f>
        <v>3A</v>
      </c>
      <c r="L1620" s="4">
        <f>INDEX(RegionStoreCount[Store Count],MATCH(Sales[[#This Row],[RegionStoretype]],RegionStoreCount[Region/Type],0))</f>
        <v>9</v>
      </c>
      <c r="M1620" s="4">
        <f>AND(Sales[[#This Row],[date]]&lt;=TY_YTDMax,Sales[[#This Row],[date]]&gt;=TY_YTDMin)*Sales[[#This Row],[sales]]</f>
        <v>0</v>
      </c>
      <c r="N1620" s="4">
        <f>AND(Sales[[#This Row],[date]]&lt;=LY_YTDMax,Sales[[#This Row],[date]]&gt;=LY_YTDMin)*Sales[[#This Row],[sales]]</f>
        <v>34161.712200000002</v>
      </c>
      <c r="O1620" s="4">
        <f>AND(Sales[[#This Row],[date]]&gt;=YoY_Min,Sales[[#This Row],[date]]&lt;=TY_YTDMax)*(Sales[[#This Row],[sales]]/Sales[[#This Row],[sqft]])</f>
        <v>0</v>
      </c>
      <c r="P1620" s="4">
        <f>SUMIF(Sales[RegionStoretype],Sales[[#This Row],[RegionStoretype]],Sales[YoY_SSF])/Sales[[#This Row],[Region_TypeCount]]</f>
        <v>53.603836561720975</v>
      </c>
    </row>
    <row r="1621" spans="1:16" x14ac:dyDescent="0.25">
      <c r="A1621" s="1">
        <v>42818</v>
      </c>
      <c r="B1621">
        <v>8</v>
      </c>
      <c r="C1621">
        <v>6</v>
      </c>
      <c r="D1621">
        <v>75133.215599999981</v>
      </c>
      <c r="E1621">
        <f>INDEX(Stores[region],MATCH(Sales[[#This Row],[store_no]],Stores[store_no],0))</f>
        <v>3</v>
      </c>
      <c r="F1621" t="str">
        <f>INDEX(Stores[storetype],MATCH(Sales[[#This Row],[store_no]],Stores[store_no],0))</f>
        <v>A</v>
      </c>
      <c r="G1621" t="str">
        <f>INDEX(Stores[location_city],MATCH(Sales[[#This Row],[store_no]],Stores[store_no],0))</f>
        <v>Saint Louis</v>
      </c>
      <c r="H1621" t="str">
        <f>INDEX(Stores[location_state],MATCH(Sales[[#This Row],[store_no]],Stores[store_no],0))</f>
        <v>Missouri</v>
      </c>
      <c r="I1621">
        <f>INDEX(Stores[sqft],MATCH(Sales[[#This Row],[store_no]],Stores[store_no],0))</f>
        <v>198900</v>
      </c>
      <c r="J1621" s="4" t="str">
        <f>INDEX(Departments[dept_name],MATCH(Sales[[#This Row],[dept_no]],Departments[dept_no],0))</f>
        <v>Computers</v>
      </c>
      <c r="K1621" s="4" t="str">
        <f>CONCATENATE(Sales[[#This Row],[region]],Sales[[#This Row],[storetype]])</f>
        <v>3A</v>
      </c>
      <c r="L1621" s="4">
        <f>INDEX(RegionStoreCount[Store Count],MATCH(Sales[[#This Row],[RegionStoretype]],RegionStoreCount[Region/Type],0))</f>
        <v>9</v>
      </c>
      <c r="M1621" s="4">
        <f>AND(Sales[[#This Row],[date]]&lt;=TY_YTDMax,Sales[[#This Row],[date]]&gt;=TY_YTDMin)*Sales[[#This Row],[sales]]</f>
        <v>0</v>
      </c>
      <c r="N1621" s="4">
        <f>AND(Sales[[#This Row],[date]]&lt;=LY_YTDMax,Sales[[#This Row],[date]]&gt;=LY_YTDMin)*Sales[[#This Row],[sales]]</f>
        <v>75133.215599999981</v>
      </c>
      <c r="O1621" s="4">
        <f>AND(Sales[[#This Row],[date]]&gt;=YoY_Min,Sales[[#This Row],[date]]&lt;=TY_YTDMax)*(Sales[[#This Row],[sales]]/Sales[[#This Row],[sqft]])</f>
        <v>0</v>
      </c>
      <c r="P1621" s="4">
        <f>SUMIF(Sales[RegionStoretype],Sales[[#This Row],[RegionStoretype]],Sales[YoY_SSF])/Sales[[#This Row],[Region_TypeCount]]</f>
        <v>53.603836561720975</v>
      </c>
    </row>
    <row r="1622" spans="1:16" x14ac:dyDescent="0.25">
      <c r="A1622" s="1">
        <v>42818</v>
      </c>
      <c r="B1622">
        <v>9</v>
      </c>
      <c r="C1622">
        <v>9</v>
      </c>
      <c r="D1622">
        <v>36101.8416</v>
      </c>
      <c r="E1622">
        <f>INDEX(Stores[region],MATCH(Sales[[#This Row],[store_no]],Stores[store_no],0))</f>
        <v>1</v>
      </c>
      <c r="F1622" t="str">
        <f>INDEX(Stores[storetype],MATCH(Sales[[#This Row],[store_no]],Stores[store_no],0))</f>
        <v>B</v>
      </c>
      <c r="G1622" t="str">
        <f>INDEX(Stores[location_city],MATCH(Sales[[#This Row],[store_no]],Stores[store_no],0))</f>
        <v>Columbus</v>
      </c>
      <c r="H1622" t="str">
        <f>INDEX(Stores[location_state],MATCH(Sales[[#This Row],[store_no]],Stores[store_no],0))</f>
        <v>Ohio</v>
      </c>
      <c r="I1622">
        <f>INDEX(Stores[sqft],MATCH(Sales[[#This Row],[store_no]],Stores[store_no],0))</f>
        <v>221800</v>
      </c>
      <c r="J1622" s="4" t="str">
        <f>INDEX(Departments[dept_name],MATCH(Sales[[#This Row],[dept_no]],Departments[dept_no],0))</f>
        <v>Garden</v>
      </c>
      <c r="K1622" s="4" t="str">
        <f>CONCATENATE(Sales[[#This Row],[region]],Sales[[#This Row],[storetype]])</f>
        <v>1B</v>
      </c>
      <c r="L1622" s="4">
        <f>INDEX(RegionStoreCount[Store Count],MATCH(Sales[[#This Row],[RegionStoretype]],RegionStoreCount[Region/Type],0))</f>
        <v>5</v>
      </c>
      <c r="M1622" s="4">
        <f>AND(Sales[[#This Row],[date]]&lt;=TY_YTDMax,Sales[[#This Row],[date]]&gt;=TY_YTDMin)*Sales[[#This Row],[sales]]</f>
        <v>0</v>
      </c>
      <c r="N1622" s="4">
        <f>AND(Sales[[#This Row],[date]]&lt;=LY_YTDMax,Sales[[#This Row],[date]]&gt;=LY_YTDMin)*Sales[[#This Row],[sales]]</f>
        <v>36101.8416</v>
      </c>
      <c r="O1622" s="4">
        <f>AND(Sales[[#This Row],[date]]&gt;=YoY_Min,Sales[[#This Row],[date]]&lt;=TY_YTDMax)*(Sales[[#This Row],[sales]]/Sales[[#This Row],[sqft]])</f>
        <v>0</v>
      </c>
      <c r="P1622" s="4">
        <f>SUMIF(Sales[RegionStoretype],Sales[[#This Row],[RegionStoretype]],Sales[YoY_SSF])/Sales[[#This Row],[Region_TypeCount]]</f>
        <v>68.518982968140051</v>
      </c>
    </row>
    <row r="1623" spans="1:16" x14ac:dyDescent="0.25">
      <c r="A1623" s="1">
        <v>42818</v>
      </c>
      <c r="B1623">
        <v>9</v>
      </c>
      <c r="C1623">
        <v>18</v>
      </c>
      <c r="D1623">
        <v>377349.946</v>
      </c>
      <c r="E1623">
        <f>INDEX(Stores[region],MATCH(Sales[[#This Row],[store_no]],Stores[store_no],0))</f>
        <v>1</v>
      </c>
      <c r="F1623" t="str">
        <f>INDEX(Stores[storetype],MATCH(Sales[[#This Row],[store_no]],Stores[store_no],0))</f>
        <v>B</v>
      </c>
      <c r="G1623" t="str">
        <f>INDEX(Stores[location_city],MATCH(Sales[[#This Row],[store_no]],Stores[store_no],0))</f>
        <v>Columbus</v>
      </c>
      <c r="H1623" t="str">
        <f>INDEX(Stores[location_state],MATCH(Sales[[#This Row],[store_no]],Stores[store_no],0))</f>
        <v>Ohio</v>
      </c>
      <c r="I1623">
        <f>INDEX(Stores[sqft],MATCH(Sales[[#This Row],[store_no]],Stores[store_no],0))</f>
        <v>221800</v>
      </c>
      <c r="J1623" s="4" t="str">
        <f>INDEX(Departments[dept_name],MATCH(Sales[[#This Row],[dept_no]],Departments[dept_no],0))</f>
        <v>Sports</v>
      </c>
      <c r="K1623" s="4" t="str">
        <f>CONCATENATE(Sales[[#This Row],[region]],Sales[[#This Row],[storetype]])</f>
        <v>1B</v>
      </c>
      <c r="L1623" s="4">
        <f>INDEX(RegionStoreCount[Store Count],MATCH(Sales[[#This Row],[RegionStoretype]],RegionStoreCount[Region/Type],0))</f>
        <v>5</v>
      </c>
      <c r="M1623" s="4">
        <f>AND(Sales[[#This Row],[date]]&lt;=TY_YTDMax,Sales[[#This Row],[date]]&gt;=TY_YTDMin)*Sales[[#This Row],[sales]]</f>
        <v>0</v>
      </c>
      <c r="N1623" s="4">
        <f>AND(Sales[[#This Row],[date]]&lt;=LY_YTDMax,Sales[[#This Row],[date]]&gt;=LY_YTDMin)*Sales[[#This Row],[sales]]</f>
        <v>377349.946</v>
      </c>
      <c r="O1623" s="4">
        <f>AND(Sales[[#This Row],[date]]&gt;=YoY_Min,Sales[[#This Row],[date]]&lt;=TY_YTDMax)*(Sales[[#This Row],[sales]]/Sales[[#This Row],[sqft]])</f>
        <v>0</v>
      </c>
      <c r="P1623" s="4">
        <f>SUMIF(Sales[RegionStoretype],Sales[[#This Row],[RegionStoretype]],Sales[YoY_SSF])/Sales[[#This Row],[Region_TypeCount]]</f>
        <v>68.518982968140051</v>
      </c>
    </row>
    <row r="1624" spans="1:16" x14ac:dyDescent="0.25">
      <c r="A1624" s="1">
        <v>42818</v>
      </c>
      <c r="B1624">
        <v>10</v>
      </c>
      <c r="C1624">
        <v>2</v>
      </c>
      <c r="D1624">
        <v>64615.868499999997</v>
      </c>
      <c r="E1624">
        <f>INDEX(Stores[region],MATCH(Sales[[#This Row],[store_no]],Stores[store_no],0))</f>
        <v>1</v>
      </c>
      <c r="F1624" t="str">
        <f>INDEX(Stores[storetype],MATCH(Sales[[#This Row],[store_no]],Stores[store_no],0))</f>
        <v>B</v>
      </c>
      <c r="G1624" t="str">
        <f>INDEX(Stores[location_city],MATCH(Sales[[#This Row],[store_no]],Stores[store_no],0))</f>
        <v>Traverse City</v>
      </c>
      <c r="H1624" t="str">
        <f>INDEX(Stores[location_state],MATCH(Sales[[#This Row],[store_no]],Stores[store_no],0))</f>
        <v>Michigan</v>
      </c>
      <c r="I1624">
        <f>INDEX(Stores[sqft],MATCH(Sales[[#This Row],[store_no]],Stores[store_no],0))</f>
        <v>158200</v>
      </c>
      <c r="J1624" s="4" t="str">
        <f>INDEX(Departments[dept_name],MATCH(Sales[[#This Row],[dept_no]],Departments[dept_no],0))</f>
        <v>Baby</v>
      </c>
      <c r="K1624" s="4" t="str">
        <f>CONCATENATE(Sales[[#This Row],[region]],Sales[[#This Row],[storetype]])</f>
        <v>1B</v>
      </c>
      <c r="L1624" s="4">
        <f>INDEX(RegionStoreCount[Store Count],MATCH(Sales[[#This Row],[RegionStoretype]],RegionStoreCount[Region/Type],0))</f>
        <v>5</v>
      </c>
      <c r="M1624" s="4">
        <f>AND(Sales[[#This Row],[date]]&lt;=TY_YTDMax,Sales[[#This Row],[date]]&gt;=TY_YTDMin)*Sales[[#This Row],[sales]]</f>
        <v>0</v>
      </c>
      <c r="N1624" s="4">
        <f>AND(Sales[[#This Row],[date]]&lt;=LY_YTDMax,Sales[[#This Row],[date]]&gt;=LY_YTDMin)*Sales[[#This Row],[sales]]</f>
        <v>64615.868499999997</v>
      </c>
      <c r="O1624" s="4">
        <f>AND(Sales[[#This Row],[date]]&gt;=YoY_Min,Sales[[#This Row],[date]]&lt;=TY_YTDMax)*(Sales[[#This Row],[sales]]/Sales[[#This Row],[sqft]])</f>
        <v>0</v>
      </c>
      <c r="P1624" s="4">
        <f>SUMIF(Sales[RegionStoretype],Sales[[#This Row],[RegionStoretype]],Sales[YoY_SSF])/Sales[[#This Row],[Region_TypeCount]]</f>
        <v>68.518982968140051</v>
      </c>
    </row>
    <row r="1625" spans="1:16" x14ac:dyDescent="0.25">
      <c r="A1625" s="1">
        <v>42818</v>
      </c>
      <c r="B1625">
        <v>10</v>
      </c>
      <c r="C1625">
        <v>4</v>
      </c>
      <c r="D1625">
        <v>19547.639899999998</v>
      </c>
      <c r="E1625">
        <f>INDEX(Stores[region],MATCH(Sales[[#This Row],[store_no]],Stores[store_no],0))</f>
        <v>1</v>
      </c>
      <c r="F1625" t="str">
        <f>INDEX(Stores[storetype],MATCH(Sales[[#This Row],[store_no]],Stores[store_no],0))</f>
        <v>B</v>
      </c>
      <c r="G1625" t="str">
        <f>INDEX(Stores[location_city],MATCH(Sales[[#This Row],[store_no]],Stores[store_no],0))</f>
        <v>Traverse City</v>
      </c>
      <c r="H1625" t="str">
        <f>INDEX(Stores[location_state],MATCH(Sales[[#This Row],[store_no]],Stores[store_no],0))</f>
        <v>Michigan</v>
      </c>
      <c r="I1625">
        <f>INDEX(Stores[sqft],MATCH(Sales[[#This Row],[store_no]],Stores[store_no],0))</f>
        <v>158200</v>
      </c>
      <c r="J1625" s="4" t="str">
        <f>INDEX(Departments[dept_name],MATCH(Sales[[#This Row],[dept_no]],Departments[dept_no],0))</f>
        <v>Books</v>
      </c>
      <c r="K1625" s="4" t="str">
        <f>CONCATENATE(Sales[[#This Row],[region]],Sales[[#This Row],[storetype]])</f>
        <v>1B</v>
      </c>
      <c r="L1625" s="4">
        <f>INDEX(RegionStoreCount[Store Count],MATCH(Sales[[#This Row],[RegionStoretype]],RegionStoreCount[Region/Type],0))</f>
        <v>5</v>
      </c>
      <c r="M1625" s="4">
        <f>AND(Sales[[#This Row],[date]]&lt;=TY_YTDMax,Sales[[#This Row],[date]]&gt;=TY_YTDMin)*Sales[[#This Row],[sales]]</f>
        <v>0</v>
      </c>
      <c r="N1625" s="4">
        <f>AND(Sales[[#This Row],[date]]&lt;=LY_YTDMax,Sales[[#This Row],[date]]&gt;=LY_YTDMin)*Sales[[#This Row],[sales]]</f>
        <v>19547.639899999998</v>
      </c>
      <c r="O1625" s="4">
        <f>AND(Sales[[#This Row],[date]]&gt;=YoY_Min,Sales[[#This Row],[date]]&lt;=TY_YTDMax)*(Sales[[#This Row],[sales]]/Sales[[#This Row],[sqft]])</f>
        <v>0</v>
      </c>
      <c r="P1625" s="4">
        <f>SUMIF(Sales[RegionStoretype],Sales[[#This Row],[RegionStoretype]],Sales[YoY_SSF])/Sales[[#This Row],[Region_TypeCount]]</f>
        <v>68.518982968140051</v>
      </c>
    </row>
    <row r="1626" spans="1:16" x14ac:dyDescent="0.25">
      <c r="A1626" s="1">
        <v>42818</v>
      </c>
      <c r="B1626">
        <v>10</v>
      </c>
      <c r="C1626">
        <v>18</v>
      </c>
      <c r="D1626">
        <v>155867.64480000001</v>
      </c>
      <c r="E1626">
        <f>INDEX(Stores[region],MATCH(Sales[[#This Row],[store_no]],Stores[store_no],0))</f>
        <v>1</v>
      </c>
      <c r="F1626" t="str">
        <f>INDEX(Stores[storetype],MATCH(Sales[[#This Row],[store_no]],Stores[store_no],0))</f>
        <v>B</v>
      </c>
      <c r="G1626" t="str">
        <f>INDEX(Stores[location_city],MATCH(Sales[[#This Row],[store_no]],Stores[store_no],0))</f>
        <v>Traverse City</v>
      </c>
      <c r="H1626" t="str">
        <f>INDEX(Stores[location_state],MATCH(Sales[[#This Row],[store_no]],Stores[store_no],0))</f>
        <v>Michigan</v>
      </c>
      <c r="I1626">
        <f>INDEX(Stores[sqft],MATCH(Sales[[#This Row],[store_no]],Stores[store_no],0))</f>
        <v>158200</v>
      </c>
      <c r="J1626" s="4" t="str">
        <f>INDEX(Departments[dept_name],MATCH(Sales[[#This Row],[dept_no]],Departments[dept_no],0))</f>
        <v>Sports</v>
      </c>
      <c r="K1626" s="4" t="str">
        <f>CONCATENATE(Sales[[#This Row],[region]],Sales[[#This Row],[storetype]])</f>
        <v>1B</v>
      </c>
      <c r="L1626" s="4">
        <f>INDEX(RegionStoreCount[Store Count],MATCH(Sales[[#This Row],[RegionStoretype]],RegionStoreCount[Region/Type],0))</f>
        <v>5</v>
      </c>
      <c r="M1626" s="4">
        <f>AND(Sales[[#This Row],[date]]&lt;=TY_YTDMax,Sales[[#This Row],[date]]&gt;=TY_YTDMin)*Sales[[#This Row],[sales]]</f>
        <v>0</v>
      </c>
      <c r="N1626" s="4">
        <f>AND(Sales[[#This Row],[date]]&lt;=LY_YTDMax,Sales[[#This Row],[date]]&gt;=LY_YTDMin)*Sales[[#This Row],[sales]]</f>
        <v>155867.64480000001</v>
      </c>
      <c r="O1626" s="4">
        <f>AND(Sales[[#This Row],[date]]&gt;=YoY_Min,Sales[[#This Row],[date]]&lt;=TY_YTDMax)*(Sales[[#This Row],[sales]]/Sales[[#This Row],[sqft]])</f>
        <v>0</v>
      </c>
      <c r="P1626" s="4">
        <f>SUMIF(Sales[RegionStoretype],Sales[[#This Row],[RegionStoretype]],Sales[YoY_SSF])/Sales[[#This Row],[Region_TypeCount]]</f>
        <v>68.518982968140051</v>
      </c>
    </row>
    <row r="1627" spans="1:16" x14ac:dyDescent="0.25">
      <c r="A1627" s="1">
        <v>42818</v>
      </c>
      <c r="B1627">
        <v>12</v>
      </c>
      <c r="C1627">
        <v>6</v>
      </c>
      <c r="D1627">
        <v>27244.489100000003</v>
      </c>
      <c r="E1627">
        <f>INDEX(Stores[region],MATCH(Sales[[#This Row],[store_no]],Stores[store_no],0))</f>
        <v>2</v>
      </c>
      <c r="F1627" t="str">
        <f>INDEX(Stores[storetype],MATCH(Sales[[#This Row],[store_no]],Stores[store_no],0))</f>
        <v>B</v>
      </c>
      <c r="G1627" t="str">
        <f>INDEX(Stores[location_city],MATCH(Sales[[#This Row],[store_no]],Stores[store_no],0))</f>
        <v>Indianapolis</v>
      </c>
      <c r="H1627" t="str">
        <f>INDEX(Stores[location_state],MATCH(Sales[[#This Row],[store_no]],Stores[store_no],0))</f>
        <v>Indiana</v>
      </c>
      <c r="I1627">
        <f>INDEX(Stores[sqft],MATCH(Sales[[#This Row],[store_no]],Stores[store_no],0))</f>
        <v>120800</v>
      </c>
      <c r="J1627" s="4" t="str">
        <f>INDEX(Departments[dept_name],MATCH(Sales[[#This Row],[dept_no]],Departments[dept_no],0))</f>
        <v>Computers</v>
      </c>
      <c r="K1627" s="4" t="str">
        <f>CONCATENATE(Sales[[#This Row],[region]],Sales[[#This Row],[storetype]])</f>
        <v>2B</v>
      </c>
      <c r="L1627" s="4">
        <f>INDEX(RegionStoreCount[Store Count],MATCH(Sales[[#This Row],[RegionStoretype]],RegionStoreCount[Region/Type],0))</f>
        <v>6</v>
      </c>
      <c r="M1627" s="4">
        <f>AND(Sales[[#This Row],[date]]&lt;=TY_YTDMax,Sales[[#This Row],[date]]&gt;=TY_YTDMin)*Sales[[#This Row],[sales]]</f>
        <v>0</v>
      </c>
      <c r="N1627" s="4">
        <f>AND(Sales[[#This Row],[date]]&lt;=LY_YTDMax,Sales[[#This Row],[date]]&gt;=LY_YTDMin)*Sales[[#This Row],[sales]]</f>
        <v>27244.489100000003</v>
      </c>
      <c r="O1627" s="4">
        <f>AND(Sales[[#This Row],[date]]&gt;=YoY_Min,Sales[[#This Row],[date]]&lt;=TY_YTDMax)*(Sales[[#This Row],[sales]]/Sales[[#This Row],[sqft]])</f>
        <v>0</v>
      </c>
      <c r="P1627" s="4">
        <f>SUMIF(Sales[RegionStoretype],Sales[[#This Row],[RegionStoretype]],Sales[YoY_SSF])/Sales[[#This Row],[Region_TypeCount]]</f>
        <v>58.393757732919049</v>
      </c>
    </row>
    <row r="1628" spans="1:16" x14ac:dyDescent="0.25">
      <c r="A1628" s="1">
        <v>42818</v>
      </c>
      <c r="B1628">
        <v>12</v>
      </c>
      <c r="C1628">
        <v>12</v>
      </c>
      <c r="D1628">
        <v>120912.9794</v>
      </c>
      <c r="E1628">
        <f>INDEX(Stores[region],MATCH(Sales[[#This Row],[store_no]],Stores[store_no],0))</f>
        <v>2</v>
      </c>
      <c r="F1628" t="str">
        <f>INDEX(Stores[storetype],MATCH(Sales[[#This Row],[store_no]],Stores[store_no],0))</f>
        <v>B</v>
      </c>
      <c r="G1628" t="str">
        <f>INDEX(Stores[location_city],MATCH(Sales[[#This Row],[store_no]],Stores[store_no],0))</f>
        <v>Indianapolis</v>
      </c>
      <c r="H1628" t="str">
        <f>INDEX(Stores[location_state],MATCH(Sales[[#This Row],[store_no]],Stores[store_no],0))</f>
        <v>Indiana</v>
      </c>
      <c r="I1628">
        <f>INDEX(Stores[sqft],MATCH(Sales[[#This Row],[store_no]],Stores[store_no],0))</f>
        <v>120800</v>
      </c>
      <c r="J1628" s="4" t="str">
        <f>INDEX(Departments[dept_name],MATCH(Sales[[#This Row],[dept_no]],Departments[dept_no],0))</f>
        <v>Jewelery</v>
      </c>
      <c r="K1628" s="4" t="str">
        <f>CONCATENATE(Sales[[#This Row],[region]],Sales[[#This Row],[storetype]])</f>
        <v>2B</v>
      </c>
      <c r="L1628" s="4">
        <f>INDEX(RegionStoreCount[Store Count],MATCH(Sales[[#This Row],[RegionStoretype]],RegionStoreCount[Region/Type],0))</f>
        <v>6</v>
      </c>
      <c r="M1628" s="4">
        <f>AND(Sales[[#This Row],[date]]&lt;=TY_YTDMax,Sales[[#This Row],[date]]&gt;=TY_YTDMin)*Sales[[#This Row],[sales]]</f>
        <v>0</v>
      </c>
      <c r="N1628" s="4">
        <f>AND(Sales[[#This Row],[date]]&lt;=LY_YTDMax,Sales[[#This Row],[date]]&gt;=LY_YTDMin)*Sales[[#This Row],[sales]]</f>
        <v>120912.9794</v>
      </c>
      <c r="O1628" s="4">
        <f>AND(Sales[[#This Row],[date]]&gt;=YoY_Min,Sales[[#This Row],[date]]&lt;=TY_YTDMax)*(Sales[[#This Row],[sales]]/Sales[[#This Row],[sqft]])</f>
        <v>0</v>
      </c>
      <c r="P1628" s="4">
        <f>SUMIF(Sales[RegionStoretype],Sales[[#This Row],[RegionStoretype]],Sales[YoY_SSF])/Sales[[#This Row],[Region_TypeCount]]</f>
        <v>58.393757732919049</v>
      </c>
    </row>
    <row r="1629" spans="1:16" x14ac:dyDescent="0.25">
      <c r="A1629" s="1">
        <v>42818</v>
      </c>
      <c r="B1629">
        <v>12</v>
      </c>
      <c r="C1629">
        <v>17</v>
      </c>
      <c r="D1629">
        <v>50553.667600000001</v>
      </c>
      <c r="E1629">
        <f>INDEX(Stores[region],MATCH(Sales[[#This Row],[store_no]],Stores[store_no],0))</f>
        <v>2</v>
      </c>
      <c r="F1629" t="str">
        <f>INDEX(Stores[storetype],MATCH(Sales[[#This Row],[store_no]],Stores[store_no],0))</f>
        <v>B</v>
      </c>
      <c r="G1629" t="str">
        <f>INDEX(Stores[location_city],MATCH(Sales[[#This Row],[store_no]],Stores[store_no],0))</f>
        <v>Indianapolis</v>
      </c>
      <c r="H1629" t="str">
        <f>INDEX(Stores[location_state],MATCH(Sales[[#This Row],[store_no]],Stores[store_no],0))</f>
        <v>Indiana</v>
      </c>
      <c r="I1629">
        <f>INDEX(Stores[sqft],MATCH(Sales[[#This Row],[store_no]],Stores[store_no],0))</f>
        <v>120800</v>
      </c>
      <c r="J1629" s="4" t="str">
        <f>INDEX(Departments[dept_name],MATCH(Sales[[#This Row],[dept_no]],Departments[dept_no],0))</f>
        <v>Shoes</v>
      </c>
      <c r="K1629" s="4" t="str">
        <f>CONCATENATE(Sales[[#This Row],[region]],Sales[[#This Row],[storetype]])</f>
        <v>2B</v>
      </c>
      <c r="L1629" s="4">
        <f>INDEX(RegionStoreCount[Store Count],MATCH(Sales[[#This Row],[RegionStoretype]],RegionStoreCount[Region/Type],0))</f>
        <v>6</v>
      </c>
      <c r="M1629" s="4">
        <f>AND(Sales[[#This Row],[date]]&lt;=TY_YTDMax,Sales[[#This Row],[date]]&gt;=TY_YTDMin)*Sales[[#This Row],[sales]]</f>
        <v>0</v>
      </c>
      <c r="N1629" s="4">
        <f>AND(Sales[[#This Row],[date]]&lt;=LY_YTDMax,Sales[[#This Row],[date]]&gt;=LY_YTDMin)*Sales[[#This Row],[sales]]</f>
        <v>50553.667600000001</v>
      </c>
      <c r="O1629" s="4">
        <f>AND(Sales[[#This Row],[date]]&gt;=YoY_Min,Sales[[#This Row],[date]]&lt;=TY_YTDMax)*(Sales[[#This Row],[sales]]/Sales[[#This Row],[sqft]])</f>
        <v>0</v>
      </c>
      <c r="P1629" s="4">
        <f>SUMIF(Sales[RegionStoretype],Sales[[#This Row],[RegionStoretype]],Sales[YoY_SSF])/Sales[[#This Row],[Region_TypeCount]]</f>
        <v>58.393757732919049</v>
      </c>
    </row>
    <row r="1630" spans="1:16" x14ac:dyDescent="0.25">
      <c r="A1630" s="1">
        <v>42818</v>
      </c>
      <c r="B1630">
        <v>13</v>
      </c>
      <c r="C1630">
        <v>16</v>
      </c>
      <c r="D1630">
        <v>21862.396699999998</v>
      </c>
      <c r="E1630">
        <f>INDEX(Stores[region],MATCH(Sales[[#This Row],[store_no]],Stores[store_no],0))</f>
        <v>3</v>
      </c>
      <c r="F1630" t="str">
        <f>INDEX(Stores[storetype],MATCH(Sales[[#This Row],[store_no]],Stores[store_no],0))</f>
        <v>A</v>
      </c>
      <c r="G1630" t="str">
        <f>INDEX(Stores[location_city],MATCH(Sales[[#This Row],[store_no]],Stores[store_no],0))</f>
        <v>Overland Park</v>
      </c>
      <c r="H1630" t="str">
        <f>INDEX(Stores[location_state],MATCH(Sales[[#This Row],[store_no]],Stores[store_no],0))</f>
        <v>Kansas</v>
      </c>
      <c r="I1630">
        <f>INDEX(Stores[sqft],MATCH(Sales[[#This Row],[store_no]],Stores[store_no],0))</f>
        <v>201000</v>
      </c>
      <c r="J1630" s="4" t="str">
        <f>INDEX(Departments[dept_name],MATCH(Sales[[#This Row],[dept_no]],Departments[dept_no],0))</f>
        <v>Outdoors</v>
      </c>
      <c r="K1630" s="4" t="str">
        <f>CONCATENATE(Sales[[#This Row],[region]],Sales[[#This Row],[storetype]])</f>
        <v>3A</v>
      </c>
      <c r="L1630" s="4">
        <f>INDEX(RegionStoreCount[Store Count],MATCH(Sales[[#This Row],[RegionStoretype]],RegionStoreCount[Region/Type],0))</f>
        <v>9</v>
      </c>
      <c r="M1630" s="4">
        <f>AND(Sales[[#This Row],[date]]&lt;=TY_YTDMax,Sales[[#This Row],[date]]&gt;=TY_YTDMin)*Sales[[#This Row],[sales]]</f>
        <v>0</v>
      </c>
      <c r="N1630" s="4">
        <f>AND(Sales[[#This Row],[date]]&lt;=LY_YTDMax,Sales[[#This Row],[date]]&gt;=LY_YTDMin)*Sales[[#This Row],[sales]]</f>
        <v>21862.396699999998</v>
      </c>
      <c r="O1630" s="4">
        <f>AND(Sales[[#This Row],[date]]&gt;=YoY_Min,Sales[[#This Row],[date]]&lt;=TY_YTDMax)*(Sales[[#This Row],[sales]]/Sales[[#This Row],[sqft]])</f>
        <v>0</v>
      </c>
      <c r="P1630" s="4">
        <f>SUMIF(Sales[RegionStoretype],Sales[[#This Row],[RegionStoretype]],Sales[YoY_SSF])/Sales[[#This Row],[Region_TypeCount]]</f>
        <v>53.603836561720975</v>
      </c>
    </row>
    <row r="1631" spans="1:16" x14ac:dyDescent="0.25">
      <c r="A1631" s="1">
        <v>42818</v>
      </c>
      <c r="B1631">
        <v>14</v>
      </c>
      <c r="C1631">
        <v>11</v>
      </c>
      <c r="D1631">
        <v>25091.3904</v>
      </c>
      <c r="E1631">
        <f>INDEX(Stores[region],MATCH(Sales[[#This Row],[store_no]],Stores[store_no],0))</f>
        <v>3</v>
      </c>
      <c r="F1631" t="str">
        <f>INDEX(Stores[storetype],MATCH(Sales[[#This Row],[store_no]],Stores[store_no],0))</f>
        <v>A</v>
      </c>
      <c r="G1631" t="str">
        <f>INDEX(Stores[location_city],MATCH(Sales[[#This Row],[store_no]],Stores[store_no],0))</f>
        <v>Bismarck</v>
      </c>
      <c r="H1631" t="str">
        <f>INDEX(Stores[location_state],MATCH(Sales[[#This Row],[store_no]],Stores[store_no],0))</f>
        <v>North Dakota</v>
      </c>
      <c r="I1631">
        <f>INDEX(Stores[sqft],MATCH(Sales[[#This Row],[store_no]],Stores[store_no],0))</f>
        <v>96400</v>
      </c>
      <c r="J1631" s="4" t="str">
        <f>INDEX(Departments[dept_name],MATCH(Sales[[#This Row],[dept_no]],Departments[dept_no],0))</f>
        <v>Home</v>
      </c>
      <c r="K1631" s="4" t="str">
        <f>CONCATENATE(Sales[[#This Row],[region]],Sales[[#This Row],[storetype]])</f>
        <v>3A</v>
      </c>
      <c r="L1631" s="4">
        <f>INDEX(RegionStoreCount[Store Count],MATCH(Sales[[#This Row],[RegionStoretype]],RegionStoreCount[Region/Type],0))</f>
        <v>9</v>
      </c>
      <c r="M1631" s="4">
        <f>AND(Sales[[#This Row],[date]]&lt;=TY_YTDMax,Sales[[#This Row],[date]]&gt;=TY_YTDMin)*Sales[[#This Row],[sales]]</f>
        <v>0</v>
      </c>
      <c r="N1631" s="4">
        <f>AND(Sales[[#This Row],[date]]&lt;=LY_YTDMax,Sales[[#This Row],[date]]&gt;=LY_YTDMin)*Sales[[#This Row],[sales]]</f>
        <v>25091.3904</v>
      </c>
      <c r="O1631" s="4">
        <f>AND(Sales[[#This Row],[date]]&gt;=YoY_Min,Sales[[#This Row],[date]]&lt;=TY_YTDMax)*(Sales[[#This Row],[sales]]/Sales[[#This Row],[sqft]])</f>
        <v>0</v>
      </c>
      <c r="P1631" s="4">
        <f>SUMIF(Sales[RegionStoretype],Sales[[#This Row],[RegionStoretype]],Sales[YoY_SSF])/Sales[[#This Row],[Region_TypeCount]]</f>
        <v>53.603836561720975</v>
      </c>
    </row>
    <row r="1632" spans="1:16" x14ac:dyDescent="0.25">
      <c r="A1632" s="1">
        <v>42818</v>
      </c>
      <c r="B1632">
        <v>14</v>
      </c>
      <c r="C1632">
        <v>13</v>
      </c>
      <c r="D1632">
        <v>64169.415399999998</v>
      </c>
      <c r="E1632">
        <f>INDEX(Stores[region],MATCH(Sales[[#This Row],[store_no]],Stores[store_no],0))</f>
        <v>3</v>
      </c>
      <c r="F1632" t="str">
        <f>INDEX(Stores[storetype],MATCH(Sales[[#This Row],[store_no]],Stores[store_no],0))</f>
        <v>A</v>
      </c>
      <c r="G1632" t="str">
        <f>INDEX(Stores[location_city],MATCH(Sales[[#This Row],[store_no]],Stores[store_no],0))</f>
        <v>Bismarck</v>
      </c>
      <c r="H1632" t="str">
        <f>INDEX(Stores[location_state],MATCH(Sales[[#This Row],[store_no]],Stores[store_no],0))</f>
        <v>North Dakota</v>
      </c>
      <c r="I1632">
        <f>INDEX(Stores[sqft],MATCH(Sales[[#This Row],[store_no]],Stores[store_no],0))</f>
        <v>96400</v>
      </c>
      <c r="J1632" s="4" t="str">
        <f>INDEX(Departments[dept_name],MATCH(Sales[[#This Row],[dept_no]],Departments[dept_no],0))</f>
        <v>Kids</v>
      </c>
      <c r="K1632" s="4" t="str">
        <f>CONCATENATE(Sales[[#This Row],[region]],Sales[[#This Row],[storetype]])</f>
        <v>3A</v>
      </c>
      <c r="L1632" s="4">
        <f>INDEX(RegionStoreCount[Store Count],MATCH(Sales[[#This Row],[RegionStoretype]],RegionStoreCount[Region/Type],0))</f>
        <v>9</v>
      </c>
      <c r="M1632" s="4">
        <f>AND(Sales[[#This Row],[date]]&lt;=TY_YTDMax,Sales[[#This Row],[date]]&gt;=TY_YTDMin)*Sales[[#This Row],[sales]]</f>
        <v>0</v>
      </c>
      <c r="N1632" s="4">
        <f>AND(Sales[[#This Row],[date]]&lt;=LY_YTDMax,Sales[[#This Row],[date]]&gt;=LY_YTDMin)*Sales[[#This Row],[sales]]</f>
        <v>64169.415399999998</v>
      </c>
      <c r="O1632" s="4">
        <f>AND(Sales[[#This Row],[date]]&gt;=YoY_Min,Sales[[#This Row],[date]]&lt;=TY_YTDMax)*(Sales[[#This Row],[sales]]/Sales[[#This Row],[sqft]])</f>
        <v>0</v>
      </c>
      <c r="P1632" s="4">
        <f>SUMIF(Sales[RegionStoretype],Sales[[#This Row],[RegionStoretype]],Sales[YoY_SSF])/Sales[[#This Row],[Region_TypeCount]]</f>
        <v>53.603836561720975</v>
      </c>
    </row>
    <row r="1633" spans="1:16" x14ac:dyDescent="0.25">
      <c r="A1633" s="1">
        <v>42818</v>
      </c>
      <c r="B1633">
        <v>15</v>
      </c>
      <c r="C1633">
        <v>4</v>
      </c>
      <c r="D1633">
        <v>35526.864000000009</v>
      </c>
      <c r="E1633">
        <f>INDEX(Stores[region],MATCH(Sales[[#This Row],[store_no]],Stores[store_no],0))</f>
        <v>2</v>
      </c>
      <c r="F1633" t="str">
        <f>INDEX(Stores[storetype],MATCH(Sales[[#This Row],[store_no]],Stores[store_no],0))</f>
        <v>B</v>
      </c>
      <c r="G1633" t="str">
        <f>INDEX(Stores[location_city],MATCH(Sales[[#This Row],[store_no]],Stores[store_no],0))</f>
        <v>Rochester</v>
      </c>
      <c r="H1633" t="str">
        <f>INDEX(Stores[location_state],MATCH(Sales[[#This Row],[store_no]],Stores[store_no],0))</f>
        <v>Minnesota</v>
      </c>
      <c r="I1633">
        <f>INDEX(Stores[sqft],MATCH(Sales[[#This Row],[store_no]],Stores[store_no],0))</f>
        <v>128100</v>
      </c>
      <c r="J1633" s="4" t="str">
        <f>INDEX(Departments[dept_name],MATCH(Sales[[#This Row],[dept_no]],Departments[dept_no],0))</f>
        <v>Books</v>
      </c>
      <c r="K1633" s="4" t="str">
        <f>CONCATENATE(Sales[[#This Row],[region]],Sales[[#This Row],[storetype]])</f>
        <v>2B</v>
      </c>
      <c r="L1633" s="4">
        <f>INDEX(RegionStoreCount[Store Count],MATCH(Sales[[#This Row],[RegionStoretype]],RegionStoreCount[Region/Type],0))</f>
        <v>6</v>
      </c>
      <c r="M1633" s="4">
        <f>AND(Sales[[#This Row],[date]]&lt;=TY_YTDMax,Sales[[#This Row],[date]]&gt;=TY_YTDMin)*Sales[[#This Row],[sales]]</f>
        <v>0</v>
      </c>
      <c r="N1633" s="4">
        <f>AND(Sales[[#This Row],[date]]&lt;=LY_YTDMax,Sales[[#This Row],[date]]&gt;=LY_YTDMin)*Sales[[#This Row],[sales]]</f>
        <v>35526.864000000009</v>
      </c>
      <c r="O1633" s="4">
        <f>AND(Sales[[#This Row],[date]]&gt;=YoY_Min,Sales[[#This Row],[date]]&lt;=TY_YTDMax)*(Sales[[#This Row],[sales]]/Sales[[#This Row],[sqft]])</f>
        <v>0</v>
      </c>
      <c r="P1633" s="4">
        <f>SUMIF(Sales[RegionStoretype],Sales[[#This Row],[RegionStoretype]],Sales[YoY_SSF])/Sales[[#This Row],[Region_TypeCount]]</f>
        <v>58.393757732919049</v>
      </c>
    </row>
    <row r="1634" spans="1:16" x14ac:dyDescent="0.25">
      <c r="A1634" s="1">
        <v>42818</v>
      </c>
      <c r="B1634">
        <v>15</v>
      </c>
      <c r="C1634">
        <v>9</v>
      </c>
      <c r="D1634">
        <v>13299.702699999998</v>
      </c>
      <c r="E1634">
        <f>INDEX(Stores[region],MATCH(Sales[[#This Row],[store_no]],Stores[store_no],0))</f>
        <v>2</v>
      </c>
      <c r="F1634" t="str">
        <f>INDEX(Stores[storetype],MATCH(Sales[[#This Row],[store_no]],Stores[store_no],0))</f>
        <v>B</v>
      </c>
      <c r="G1634" t="str">
        <f>INDEX(Stores[location_city],MATCH(Sales[[#This Row],[store_no]],Stores[store_no],0))</f>
        <v>Rochester</v>
      </c>
      <c r="H1634" t="str">
        <f>INDEX(Stores[location_state],MATCH(Sales[[#This Row],[store_no]],Stores[store_no],0))</f>
        <v>Minnesota</v>
      </c>
      <c r="I1634">
        <f>INDEX(Stores[sqft],MATCH(Sales[[#This Row],[store_no]],Stores[store_no],0))</f>
        <v>128100</v>
      </c>
      <c r="J1634" s="4" t="str">
        <f>INDEX(Departments[dept_name],MATCH(Sales[[#This Row],[dept_no]],Departments[dept_no],0))</f>
        <v>Garden</v>
      </c>
      <c r="K1634" s="4" t="str">
        <f>CONCATENATE(Sales[[#This Row],[region]],Sales[[#This Row],[storetype]])</f>
        <v>2B</v>
      </c>
      <c r="L1634" s="4">
        <f>INDEX(RegionStoreCount[Store Count],MATCH(Sales[[#This Row],[RegionStoretype]],RegionStoreCount[Region/Type],0))</f>
        <v>6</v>
      </c>
      <c r="M1634" s="4">
        <f>AND(Sales[[#This Row],[date]]&lt;=TY_YTDMax,Sales[[#This Row],[date]]&gt;=TY_YTDMin)*Sales[[#This Row],[sales]]</f>
        <v>0</v>
      </c>
      <c r="N1634" s="4">
        <f>AND(Sales[[#This Row],[date]]&lt;=LY_YTDMax,Sales[[#This Row],[date]]&gt;=LY_YTDMin)*Sales[[#This Row],[sales]]</f>
        <v>13299.702699999998</v>
      </c>
      <c r="O1634" s="4">
        <f>AND(Sales[[#This Row],[date]]&gt;=YoY_Min,Sales[[#This Row],[date]]&lt;=TY_YTDMax)*(Sales[[#This Row],[sales]]/Sales[[#This Row],[sqft]])</f>
        <v>0</v>
      </c>
      <c r="P1634" s="4">
        <f>SUMIF(Sales[RegionStoretype],Sales[[#This Row],[RegionStoretype]],Sales[YoY_SSF])/Sales[[#This Row],[Region_TypeCount]]</f>
        <v>58.393757732919049</v>
      </c>
    </row>
    <row r="1635" spans="1:16" x14ac:dyDescent="0.25">
      <c r="A1635" s="1">
        <v>42818</v>
      </c>
      <c r="B1635">
        <v>15</v>
      </c>
      <c r="C1635">
        <v>12</v>
      </c>
      <c r="D1635">
        <v>55398.554700000001</v>
      </c>
      <c r="E1635">
        <f>INDEX(Stores[region],MATCH(Sales[[#This Row],[store_no]],Stores[store_no],0))</f>
        <v>2</v>
      </c>
      <c r="F1635" t="str">
        <f>INDEX(Stores[storetype],MATCH(Sales[[#This Row],[store_no]],Stores[store_no],0))</f>
        <v>B</v>
      </c>
      <c r="G1635" t="str">
        <f>INDEX(Stores[location_city],MATCH(Sales[[#This Row],[store_no]],Stores[store_no],0))</f>
        <v>Rochester</v>
      </c>
      <c r="H1635" t="str">
        <f>INDEX(Stores[location_state],MATCH(Sales[[#This Row],[store_no]],Stores[store_no],0))</f>
        <v>Minnesota</v>
      </c>
      <c r="I1635">
        <f>INDEX(Stores[sqft],MATCH(Sales[[#This Row],[store_no]],Stores[store_no],0))</f>
        <v>128100</v>
      </c>
      <c r="J1635" s="4" t="str">
        <f>INDEX(Departments[dept_name],MATCH(Sales[[#This Row],[dept_no]],Departments[dept_no],0))</f>
        <v>Jewelery</v>
      </c>
      <c r="K1635" s="4" t="str">
        <f>CONCATENATE(Sales[[#This Row],[region]],Sales[[#This Row],[storetype]])</f>
        <v>2B</v>
      </c>
      <c r="L1635" s="4">
        <f>INDEX(RegionStoreCount[Store Count],MATCH(Sales[[#This Row],[RegionStoretype]],RegionStoreCount[Region/Type],0))</f>
        <v>6</v>
      </c>
      <c r="M1635" s="4">
        <f>AND(Sales[[#This Row],[date]]&lt;=TY_YTDMax,Sales[[#This Row],[date]]&gt;=TY_YTDMin)*Sales[[#This Row],[sales]]</f>
        <v>0</v>
      </c>
      <c r="N1635" s="4">
        <f>AND(Sales[[#This Row],[date]]&lt;=LY_YTDMax,Sales[[#This Row],[date]]&gt;=LY_YTDMin)*Sales[[#This Row],[sales]]</f>
        <v>55398.554700000001</v>
      </c>
      <c r="O1635" s="4">
        <f>AND(Sales[[#This Row],[date]]&gt;=YoY_Min,Sales[[#This Row],[date]]&lt;=TY_YTDMax)*(Sales[[#This Row],[sales]]/Sales[[#This Row],[sqft]])</f>
        <v>0</v>
      </c>
      <c r="P1635" s="4">
        <f>SUMIF(Sales[RegionStoretype],Sales[[#This Row],[RegionStoretype]],Sales[YoY_SSF])/Sales[[#This Row],[Region_TypeCount]]</f>
        <v>58.393757732919049</v>
      </c>
    </row>
    <row r="1636" spans="1:16" x14ac:dyDescent="0.25">
      <c r="A1636" s="1">
        <v>42818</v>
      </c>
      <c r="B1636">
        <v>15</v>
      </c>
      <c r="C1636">
        <v>18</v>
      </c>
      <c r="D1636">
        <v>26251.928099999997</v>
      </c>
      <c r="E1636">
        <f>INDEX(Stores[region],MATCH(Sales[[#This Row],[store_no]],Stores[store_no],0))</f>
        <v>2</v>
      </c>
      <c r="F1636" t="str">
        <f>INDEX(Stores[storetype],MATCH(Sales[[#This Row],[store_no]],Stores[store_no],0))</f>
        <v>B</v>
      </c>
      <c r="G1636" t="str">
        <f>INDEX(Stores[location_city],MATCH(Sales[[#This Row],[store_no]],Stores[store_no],0))</f>
        <v>Rochester</v>
      </c>
      <c r="H1636" t="str">
        <f>INDEX(Stores[location_state],MATCH(Sales[[#This Row],[store_no]],Stores[store_no],0))</f>
        <v>Minnesota</v>
      </c>
      <c r="I1636">
        <f>INDEX(Stores[sqft],MATCH(Sales[[#This Row],[store_no]],Stores[store_no],0))</f>
        <v>128100</v>
      </c>
      <c r="J1636" s="4" t="str">
        <f>INDEX(Departments[dept_name],MATCH(Sales[[#This Row],[dept_no]],Departments[dept_no],0))</f>
        <v>Sports</v>
      </c>
      <c r="K1636" s="4" t="str">
        <f>CONCATENATE(Sales[[#This Row],[region]],Sales[[#This Row],[storetype]])</f>
        <v>2B</v>
      </c>
      <c r="L1636" s="4">
        <f>INDEX(RegionStoreCount[Store Count],MATCH(Sales[[#This Row],[RegionStoretype]],RegionStoreCount[Region/Type],0))</f>
        <v>6</v>
      </c>
      <c r="M1636" s="4">
        <f>AND(Sales[[#This Row],[date]]&lt;=TY_YTDMax,Sales[[#This Row],[date]]&gt;=TY_YTDMin)*Sales[[#This Row],[sales]]</f>
        <v>0</v>
      </c>
      <c r="N1636" s="4">
        <f>AND(Sales[[#This Row],[date]]&lt;=LY_YTDMax,Sales[[#This Row],[date]]&gt;=LY_YTDMin)*Sales[[#This Row],[sales]]</f>
        <v>26251.928099999997</v>
      </c>
      <c r="O1636" s="4">
        <f>AND(Sales[[#This Row],[date]]&gt;=YoY_Min,Sales[[#This Row],[date]]&lt;=TY_YTDMax)*(Sales[[#This Row],[sales]]/Sales[[#This Row],[sqft]])</f>
        <v>0</v>
      </c>
      <c r="P1636" s="4">
        <f>SUMIF(Sales[RegionStoretype],Sales[[#This Row],[RegionStoretype]],Sales[YoY_SSF])/Sales[[#This Row],[Region_TypeCount]]</f>
        <v>58.393757732919049</v>
      </c>
    </row>
    <row r="1637" spans="1:16" x14ac:dyDescent="0.25">
      <c r="A1637" s="1">
        <v>42818</v>
      </c>
      <c r="B1637">
        <v>16</v>
      </c>
      <c r="C1637">
        <v>14</v>
      </c>
      <c r="D1637">
        <v>117543.04029999999</v>
      </c>
      <c r="E1637">
        <f>INDEX(Stores[region],MATCH(Sales[[#This Row],[store_no]],Stores[store_no],0))</f>
        <v>2</v>
      </c>
      <c r="F1637" t="str">
        <f>INDEX(Stores[storetype],MATCH(Sales[[#This Row],[store_no]],Stores[store_no],0))</f>
        <v>B</v>
      </c>
      <c r="G1637" t="str">
        <f>INDEX(Stores[location_city],MATCH(Sales[[#This Row],[store_no]],Stores[store_no],0))</f>
        <v>Saint Paul</v>
      </c>
      <c r="H1637" t="str">
        <f>INDEX(Stores[location_state],MATCH(Sales[[#This Row],[store_no]],Stores[store_no],0))</f>
        <v>Minnesota</v>
      </c>
      <c r="I1637">
        <f>INDEX(Stores[sqft],MATCH(Sales[[#This Row],[store_no]],Stores[store_no],0))</f>
        <v>180400</v>
      </c>
      <c r="J1637" s="4" t="str">
        <f>INDEX(Departments[dept_name],MATCH(Sales[[#This Row],[dept_no]],Departments[dept_no],0))</f>
        <v>Movies</v>
      </c>
      <c r="K1637" s="4" t="str">
        <f>CONCATENATE(Sales[[#This Row],[region]],Sales[[#This Row],[storetype]])</f>
        <v>2B</v>
      </c>
      <c r="L1637" s="4">
        <f>INDEX(RegionStoreCount[Store Count],MATCH(Sales[[#This Row],[RegionStoretype]],RegionStoreCount[Region/Type],0))</f>
        <v>6</v>
      </c>
      <c r="M1637" s="4">
        <f>AND(Sales[[#This Row],[date]]&lt;=TY_YTDMax,Sales[[#This Row],[date]]&gt;=TY_YTDMin)*Sales[[#This Row],[sales]]</f>
        <v>0</v>
      </c>
      <c r="N1637" s="4">
        <f>AND(Sales[[#This Row],[date]]&lt;=LY_YTDMax,Sales[[#This Row],[date]]&gt;=LY_YTDMin)*Sales[[#This Row],[sales]]</f>
        <v>117543.04029999999</v>
      </c>
      <c r="O1637" s="4">
        <f>AND(Sales[[#This Row],[date]]&gt;=YoY_Min,Sales[[#This Row],[date]]&lt;=TY_YTDMax)*(Sales[[#This Row],[sales]]/Sales[[#This Row],[sqft]])</f>
        <v>0</v>
      </c>
      <c r="P1637" s="4">
        <f>SUMIF(Sales[RegionStoretype],Sales[[#This Row],[RegionStoretype]],Sales[YoY_SSF])/Sales[[#This Row],[Region_TypeCount]]</f>
        <v>58.393757732919049</v>
      </c>
    </row>
    <row r="1638" spans="1:16" x14ac:dyDescent="0.25">
      <c r="A1638" s="1">
        <v>42818</v>
      </c>
      <c r="B1638">
        <v>16</v>
      </c>
      <c r="C1638">
        <v>15</v>
      </c>
      <c r="D1638">
        <v>57368.794600000001</v>
      </c>
      <c r="E1638">
        <f>INDEX(Stores[region],MATCH(Sales[[#This Row],[store_no]],Stores[store_no],0))</f>
        <v>2</v>
      </c>
      <c r="F1638" t="str">
        <f>INDEX(Stores[storetype],MATCH(Sales[[#This Row],[store_no]],Stores[store_no],0))</f>
        <v>B</v>
      </c>
      <c r="G1638" t="str">
        <f>INDEX(Stores[location_city],MATCH(Sales[[#This Row],[store_no]],Stores[store_no],0))</f>
        <v>Saint Paul</v>
      </c>
      <c r="H1638" t="str">
        <f>INDEX(Stores[location_state],MATCH(Sales[[#This Row],[store_no]],Stores[store_no],0))</f>
        <v>Minnesota</v>
      </c>
      <c r="I1638">
        <f>INDEX(Stores[sqft],MATCH(Sales[[#This Row],[store_no]],Stores[store_no],0))</f>
        <v>180400</v>
      </c>
      <c r="J1638" s="4" t="str">
        <f>INDEX(Departments[dept_name],MATCH(Sales[[#This Row],[dept_no]],Departments[dept_no],0))</f>
        <v>Music</v>
      </c>
      <c r="K1638" s="4" t="str">
        <f>CONCATENATE(Sales[[#This Row],[region]],Sales[[#This Row],[storetype]])</f>
        <v>2B</v>
      </c>
      <c r="L1638" s="4">
        <f>INDEX(RegionStoreCount[Store Count],MATCH(Sales[[#This Row],[RegionStoretype]],RegionStoreCount[Region/Type],0))</f>
        <v>6</v>
      </c>
      <c r="M1638" s="4">
        <f>AND(Sales[[#This Row],[date]]&lt;=TY_YTDMax,Sales[[#This Row],[date]]&gt;=TY_YTDMin)*Sales[[#This Row],[sales]]</f>
        <v>0</v>
      </c>
      <c r="N1638" s="4">
        <f>AND(Sales[[#This Row],[date]]&lt;=LY_YTDMax,Sales[[#This Row],[date]]&gt;=LY_YTDMin)*Sales[[#This Row],[sales]]</f>
        <v>57368.794600000001</v>
      </c>
      <c r="O1638" s="4">
        <f>AND(Sales[[#This Row],[date]]&gt;=YoY_Min,Sales[[#This Row],[date]]&lt;=TY_YTDMax)*(Sales[[#This Row],[sales]]/Sales[[#This Row],[sqft]])</f>
        <v>0</v>
      </c>
      <c r="P1638" s="4">
        <f>SUMIF(Sales[RegionStoretype],Sales[[#This Row],[RegionStoretype]],Sales[YoY_SSF])/Sales[[#This Row],[Region_TypeCount]]</f>
        <v>58.393757732919049</v>
      </c>
    </row>
    <row r="1639" spans="1:16" x14ac:dyDescent="0.25">
      <c r="A1639" s="1">
        <v>42818</v>
      </c>
      <c r="B1639">
        <v>17</v>
      </c>
      <c r="C1639">
        <v>5</v>
      </c>
      <c r="D1639">
        <v>66730.47</v>
      </c>
      <c r="E1639">
        <f>INDEX(Stores[region],MATCH(Sales[[#This Row],[store_no]],Stores[store_no],0))</f>
        <v>3</v>
      </c>
      <c r="F1639" t="str">
        <f>INDEX(Stores[storetype],MATCH(Sales[[#This Row],[store_no]],Stores[store_no],0))</f>
        <v>B</v>
      </c>
      <c r="G1639" t="str">
        <f>INDEX(Stores[location_city],MATCH(Sales[[#This Row],[store_no]],Stores[store_no],0))</f>
        <v>Fargo</v>
      </c>
      <c r="H1639" t="str">
        <f>INDEX(Stores[location_state],MATCH(Sales[[#This Row],[store_no]],Stores[store_no],0))</f>
        <v>North Dakota</v>
      </c>
      <c r="I1639">
        <f>INDEX(Stores[sqft],MATCH(Sales[[#This Row],[store_no]],Stores[store_no],0))</f>
        <v>211600</v>
      </c>
      <c r="J1639" s="4" t="str">
        <f>INDEX(Departments[dept_name],MATCH(Sales[[#This Row],[dept_no]],Departments[dept_no],0))</f>
        <v>Clothing</v>
      </c>
      <c r="K1639" s="4" t="str">
        <f>CONCATENATE(Sales[[#This Row],[region]],Sales[[#This Row],[storetype]])</f>
        <v>3B</v>
      </c>
      <c r="L1639" s="4">
        <f>INDEX(RegionStoreCount[Store Count],MATCH(Sales[[#This Row],[RegionStoretype]],RegionStoreCount[Region/Type],0))</f>
        <v>4</v>
      </c>
      <c r="M1639" s="4">
        <f>AND(Sales[[#This Row],[date]]&lt;=TY_YTDMax,Sales[[#This Row],[date]]&gt;=TY_YTDMin)*Sales[[#This Row],[sales]]</f>
        <v>0</v>
      </c>
      <c r="N1639" s="4">
        <f>AND(Sales[[#This Row],[date]]&lt;=LY_YTDMax,Sales[[#This Row],[date]]&gt;=LY_YTDMin)*Sales[[#This Row],[sales]]</f>
        <v>66730.47</v>
      </c>
      <c r="O1639" s="4">
        <f>AND(Sales[[#This Row],[date]]&gt;=YoY_Min,Sales[[#This Row],[date]]&lt;=TY_YTDMax)*(Sales[[#This Row],[sales]]/Sales[[#This Row],[sqft]])</f>
        <v>0</v>
      </c>
      <c r="P1639" s="4">
        <f>SUMIF(Sales[RegionStoretype],Sales[[#This Row],[RegionStoretype]],Sales[YoY_SSF])/Sales[[#This Row],[Region_TypeCount]]</f>
        <v>58.312187288105562</v>
      </c>
    </row>
    <row r="1640" spans="1:16" x14ac:dyDescent="0.25">
      <c r="A1640" s="1">
        <v>42818</v>
      </c>
      <c r="B1640">
        <v>17</v>
      </c>
      <c r="C1640">
        <v>11</v>
      </c>
      <c r="D1640">
        <v>71575.923899999994</v>
      </c>
      <c r="E1640">
        <f>INDEX(Stores[region],MATCH(Sales[[#This Row],[store_no]],Stores[store_no],0))</f>
        <v>3</v>
      </c>
      <c r="F1640" t="str">
        <f>INDEX(Stores[storetype],MATCH(Sales[[#This Row],[store_no]],Stores[store_no],0))</f>
        <v>B</v>
      </c>
      <c r="G1640" t="str">
        <f>INDEX(Stores[location_city],MATCH(Sales[[#This Row],[store_no]],Stores[store_no],0))</f>
        <v>Fargo</v>
      </c>
      <c r="H1640" t="str">
        <f>INDEX(Stores[location_state],MATCH(Sales[[#This Row],[store_no]],Stores[store_no],0))</f>
        <v>North Dakota</v>
      </c>
      <c r="I1640">
        <f>INDEX(Stores[sqft],MATCH(Sales[[#This Row],[store_no]],Stores[store_no],0))</f>
        <v>211600</v>
      </c>
      <c r="J1640" s="4" t="str">
        <f>INDEX(Departments[dept_name],MATCH(Sales[[#This Row],[dept_no]],Departments[dept_no],0))</f>
        <v>Home</v>
      </c>
      <c r="K1640" s="4" t="str">
        <f>CONCATENATE(Sales[[#This Row],[region]],Sales[[#This Row],[storetype]])</f>
        <v>3B</v>
      </c>
      <c r="L1640" s="4">
        <f>INDEX(RegionStoreCount[Store Count],MATCH(Sales[[#This Row],[RegionStoretype]],RegionStoreCount[Region/Type],0))</f>
        <v>4</v>
      </c>
      <c r="M1640" s="4">
        <f>AND(Sales[[#This Row],[date]]&lt;=TY_YTDMax,Sales[[#This Row],[date]]&gt;=TY_YTDMin)*Sales[[#This Row],[sales]]</f>
        <v>0</v>
      </c>
      <c r="N1640" s="4">
        <f>AND(Sales[[#This Row],[date]]&lt;=LY_YTDMax,Sales[[#This Row],[date]]&gt;=LY_YTDMin)*Sales[[#This Row],[sales]]</f>
        <v>71575.923899999994</v>
      </c>
      <c r="O1640" s="4">
        <f>AND(Sales[[#This Row],[date]]&gt;=YoY_Min,Sales[[#This Row],[date]]&lt;=TY_YTDMax)*(Sales[[#This Row],[sales]]/Sales[[#This Row],[sqft]])</f>
        <v>0</v>
      </c>
      <c r="P1640" s="4">
        <f>SUMIF(Sales[RegionStoretype],Sales[[#This Row],[RegionStoretype]],Sales[YoY_SSF])/Sales[[#This Row],[Region_TypeCount]]</f>
        <v>58.312187288105562</v>
      </c>
    </row>
    <row r="1641" spans="1:16" x14ac:dyDescent="0.25">
      <c r="A1641" s="1">
        <v>42818</v>
      </c>
      <c r="B1641">
        <v>17</v>
      </c>
      <c r="C1641">
        <v>16</v>
      </c>
      <c r="D1641">
        <v>89672.793799999999</v>
      </c>
      <c r="E1641">
        <f>INDEX(Stores[region],MATCH(Sales[[#This Row],[store_no]],Stores[store_no],0))</f>
        <v>3</v>
      </c>
      <c r="F1641" t="str">
        <f>INDEX(Stores[storetype],MATCH(Sales[[#This Row],[store_no]],Stores[store_no],0))</f>
        <v>B</v>
      </c>
      <c r="G1641" t="str">
        <f>INDEX(Stores[location_city],MATCH(Sales[[#This Row],[store_no]],Stores[store_no],0))</f>
        <v>Fargo</v>
      </c>
      <c r="H1641" t="str">
        <f>INDEX(Stores[location_state],MATCH(Sales[[#This Row],[store_no]],Stores[store_no],0))</f>
        <v>North Dakota</v>
      </c>
      <c r="I1641">
        <f>INDEX(Stores[sqft],MATCH(Sales[[#This Row],[store_no]],Stores[store_no],0))</f>
        <v>211600</v>
      </c>
      <c r="J1641" s="4" t="str">
        <f>INDEX(Departments[dept_name],MATCH(Sales[[#This Row],[dept_no]],Departments[dept_no],0))</f>
        <v>Outdoors</v>
      </c>
      <c r="K1641" s="4" t="str">
        <f>CONCATENATE(Sales[[#This Row],[region]],Sales[[#This Row],[storetype]])</f>
        <v>3B</v>
      </c>
      <c r="L1641" s="4">
        <f>INDEX(RegionStoreCount[Store Count],MATCH(Sales[[#This Row],[RegionStoretype]],RegionStoreCount[Region/Type],0))</f>
        <v>4</v>
      </c>
      <c r="M1641" s="4">
        <f>AND(Sales[[#This Row],[date]]&lt;=TY_YTDMax,Sales[[#This Row],[date]]&gt;=TY_YTDMin)*Sales[[#This Row],[sales]]</f>
        <v>0</v>
      </c>
      <c r="N1641" s="4">
        <f>AND(Sales[[#This Row],[date]]&lt;=LY_YTDMax,Sales[[#This Row],[date]]&gt;=LY_YTDMin)*Sales[[#This Row],[sales]]</f>
        <v>89672.793799999999</v>
      </c>
      <c r="O1641" s="4">
        <f>AND(Sales[[#This Row],[date]]&gt;=YoY_Min,Sales[[#This Row],[date]]&lt;=TY_YTDMax)*(Sales[[#This Row],[sales]]/Sales[[#This Row],[sqft]])</f>
        <v>0</v>
      </c>
      <c r="P1641" s="4">
        <f>SUMIF(Sales[RegionStoretype],Sales[[#This Row],[RegionStoretype]],Sales[YoY_SSF])/Sales[[#This Row],[Region_TypeCount]]</f>
        <v>58.312187288105562</v>
      </c>
    </row>
    <row r="1642" spans="1:16" x14ac:dyDescent="0.25">
      <c r="A1642" s="1">
        <v>42818</v>
      </c>
      <c r="B1642">
        <v>18</v>
      </c>
      <c r="C1642">
        <v>2</v>
      </c>
      <c r="D1642">
        <v>26422.9774</v>
      </c>
      <c r="E1642">
        <f>INDEX(Stores[region],MATCH(Sales[[#This Row],[store_no]],Stores[store_no],0))</f>
        <v>2</v>
      </c>
      <c r="F1642" t="str">
        <f>INDEX(Stores[storetype],MATCH(Sales[[#This Row],[store_no]],Stores[store_no],0))</f>
        <v>B</v>
      </c>
      <c r="G1642" t="str">
        <f>INDEX(Stores[location_city],MATCH(Sales[[#This Row],[store_no]],Stores[store_no],0))</f>
        <v>Chicago</v>
      </c>
      <c r="H1642" t="str">
        <f>INDEX(Stores[location_state],MATCH(Sales[[#This Row],[store_no]],Stores[store_no],0))</f>
        <v>Illinois</v>
      </c>
      <c r="I1642">
        <f>INDEX(Stores[sqft],MATCH(Sales[[#This Row],[store_no]],Stores[store_no],0))</f>
        <v>120700</v>
      </c>
      <c r="J1642" s="4" t="str">
        <f>INDEX(Departments[dept_name],MATCH(Sales[[#This Row],[dept_no]],Departments[dept_no],0))</f>
        <v>Baby</v>
      </c>
      <c r="K1642" s="4" t="str">
        <f>CONCATENATE(Sales[[#This Row],[region]],Sales[[#This Row],[storetype]])</f>
        <v>2B</v>
      </c>
      <c r="L1642" s="4">
        <f>INDEX(RegionStoreCount[Store Count],MATCH(Sales[[#This Row],[RegionStoretype]],RegionStoreCount[Region/Type],0))</f>
        <v>6</v>
      </c>
      <c r="M1642" s="4">
        <f>AND(Sales[[#This Row],[date]]&lt;=TY_YTDMax,Sales[[#This Row],[date]]&gt;=TY_YTDMin)*Sales[[#This Row],[sales]]</f>
        <v>0</v>
      </c>
      <c r="N1642" s="4">
        <f>AND(Sales[[#This Row],[date]]&lt;=LY_YTDMax,Sales[[#This Row],[date]]&gt;=LY_YTDMin)*Sales[[#This Row],[sales]]</f>
        <v>26422.9774</v>
      </c>
      <c r="O1642" s="4">
        <f>AND(Sales[[#This Row],[date]]&gt;=YoY_Min,Sales[[#This Row],[date]]&lt;=TY_YTDMax)*(Sales[[#This Row],[sales]]/Sales[[#This Row],[sqft]])</f>
        <v>0</v>
      </c>
      <c r="P1642" s="4">
        <f>SUMIF(Sales[RegionStoretype],Sales[[#This Row],[RegionStoretype]],Sales[YoY_SSF])/Sales[[#This Row],[Region_TypeCount]]</f>
        <v>58.393757732919049</v>
      </c>
    </row>
    <row r="1643" spans="1:16" x14ac:dyDescent="0.25">
      <c r="A1643" s="1">
        <v>42818</v>
      </c>
      <c r="B1643">
        <v>18</v>
      </c>
      <c r="C1643">
        <v>15</v>
      </c>
      <c r="D1643">
        <v>125746.27800000001</v>
      </c>
      <c r="E1643">
        <f>INDEX(Stores[region],MATCH(Sales[[#This Row],[store_no]],Stores[store_no],0))</f>
        <v>2</v>
      </c>
      <c r="F1643" t="str">
        <f>INDEX(Stores[storetype],MATCH(Sales[[#This Row],[store_no]],Stores[store_no],0))</f>
        <v>B</v>
      </c>
      <c r="G1643" t="str">
        <f>INDEX(Stores[location_city],MATCH(Sales[[#This Row],[store_no]],Stores[store_no],0))</f>
        <v>Chicago</v>
      </c>
      <c r="H1643" t="str">
        <f>INDEX(Stores[location_state],MATCH(Sales[[#This Row],[store_no]],Stores[store_no],0))</f>
        <v>Illinois</v>
      </c>
      <c r="I1643">
        <f>INDEX(Stores[sqft],MATCH(Sales[[#This Row],[store_no]],Stores[store_no],0))</f>
        <v>120700</v>
      </c>
      <c r="J1643" s="4" t="str">
        <f>INDEX(Departments[dept_name],MATCH(Sales[[#This Row],[dept_no]],Departments[dept_no],0))</f>
        <v>Music</v>
      </c>
      <c r="K1643" s="4" t="str">
        <f>CONCATENATE(Sales[[#This Row],[region]],Sales[[#This Row],[storetype]])</f>
        <v>2B</v>
      </c>
      <c r="L1643" s="4">
        <f>INDEX(RegionStoreCount[Store Count],MATCH(Sales[[#This Row],[RegionStoretype]],RegionStoreCount[Region/Type],0))</f>
        <v>6</v>
      </c>
      <c r="M1643" s="4">
        <f>AND(Sales[[#This Row],[date]]&lt;=TY_YTDMax,Sales[[#This Row],[date]]&gt;=TY_YTDMin)*Sales[[#This Row],[sales]]</f>
        <v>0</v>
      </c>
      <c r="N1643" s="4">
        <f>AND(Sales[[#This Row],[date]]&lt;=LY_YTDMax,Sales[[#This Row],[date]]&gt;=LY_YTDMin)*Sales[[#This Row],[sales]]</f>
        <v>125746.27800000001</v>
      </c>
      <c r="O1643" s="4">
        <f>AND(Sales[[#This Row],[date]]&gt;=YoY_Min,Sales[[#This Row],[date]]&lt;=TY_YTDMax)*(Sales[[#This Row],[sales]]/Sales[[#This Row],[sqft]])</f>
        <v>0</v>
      </c>
      <c r="P1643" s="4">
        <f>SUMIF(Sales[RegionStoretype],Sales[[#This Row],[RegionStoretype]],Sales[YoY_SSF])/Sales[[#This Row],[Region_TypeCount]]</f>
        <v>58.393757732919049</v>
      </c>
    </row>
    <row r="1644" spans="1:16" x14ac:dyDescent="0.25">
      <c r="A1644" s="1">
        <v>42818</v>
      </c>
      <c r="B1644">
        <v>18</v>
      </c>
      <c r="C1644">
        <v>18</v>
      </c>
      <c r="D1644">
        <v>3590.1815999999999</v>
      </c>
      <c r="E1644">
        <f>INDEX(Stores[region],MATCH(Sales[[#This Row],[store_no]],Stores[store_no],0))</f>
        <v>2</v>
      </c>
      <c r="F1644" t="str">
        <f>INDEX(Stores[storetype],MATCH(Sales[[#This Row],[store_no]],Stores[store_no],0))</f>
        <v>B</v>
      </c>
      <c r="G1644" t="str">
        <f>INDEX(Stores[location_city],MATCH(Sales[[#This Row],[store_no]],Stores[store_no],0))</f>
        <v>Chicago</v>
      </c>
      <c r="H1644" t="str">
        <f>INDEX(Stores[location_state],MATCH(Sales[[#This Row],[store_no]],Stores[store_no],0))</f>
        <v>Illinois</v>
      </c>
      <c r="I1644">
        <f>INDEX(Stores[sqft],MATCH(Sales[[#This Row],[store_no]],Stores[store_no],0))</f>
        <v>120700</v>
      </c>
      <c r="J1644" s="4" t="str">
        <f>INDEX(Departments[dept_name],MATCH(Sales[[#This Row],[dept_no]],Departments[dept_no],0))</f>
        <v>Sports</v>
      </c>
      <c r="K1644" s="4" t="str">
        <f>CONCATENATE(Sales[[#This Row],[region]],Sales[[#This Row],[storetype]])</f>
        <v>2B</v>
      </c>
      <c r="L1644" s="4">
        <f>INDEX(RegionStoreCount[Store Count],MATCH(Sales[[#This Row],[RegionStoretype]],RegionStoreCount[Region/Type],0))</f>
        <v>6</v>
      </c>
      <c r="M1644" s="4">
        <f>AND(Sales[[#This Row],[date]]&lt;=TY_YTDMax,Sales[[#This Row],[date]]&gt;=TY_YTDMin)*Sales[[#This Row],[sales]]</f>
        <v>0</v>
      </c>
      <c r="N1644" s="4">
        <f>AND(Sales[[#This Row],[date]]&lt;=LY_YTDMax,Sales[[#This Row],[date]]&gt;=LY_YTDMin)*Sales[[#This Row],[sales]]</f>
        <v>3590.1815999999999</v>
      </c>
      <c r="O1644" s="4">
        <f>AND(Sales[[#This Row],[date]]&gt;=YoY_Min,Sales[[#This Row],[date]]&lt;=TY_YTDMax)*(Sales[[#This Row],[sales]]/Sales[[#This Row],[sqft]])</f>
        <v>0</v>
      </c>
      <c r="P1644" s="4">
        <f>SUMIF(Sales[RegionStoretype],Sales[[#This Row],[RegionStoretype]],Sales[YoY_SSF])/Sales[[#This Row],[Region_TypeCount]]</f>
        <v>58.393757732919049</v>
      </c>
    </row>
    <row r="1645" spans="1:16" x14ac:dyDescent="0.25">
      <c r="A1645" s="1">
        <v>42818</v>
      </c>
      <c r="B1645">
        <v>19</v>
      </c>
      <c r="C1645">
        <v>3</v>
      </c>
      <c r="D1645">
        <v>207286.63029999999</v>
      </c>
      <c r="E1645">
        <f>INDEX(Stores[region],MATCH(Sales[[#This Row],[store_no]],Stores[store_no],0))</f>
        <v>3</v>
      </c>
      <c r="F1645" t="str">
        <f>INDEX(Stores[storetype],MATCH(Sales[[#This Row],[store_no]],Stores[store_no],0))</f>
        <v>A</v>
      </c>
      <c r="G1645" t="str">
        <f>INDEX(Stores[location_city],MATCH(Sales[[#This Row],[store_no]],Stores[store_no],0))</f>
        <v>Des Moines</v>
      </c>
      <c r="H1645" t="str">
        <f>INDEX(Stores[location_state],MATCH(Sales[[#This Row],[store_no]],Stores[store_no],0))</f>
        <v>Iowa</v>
      </c>
      <c r="I1645">
        <f>INDEX(Stores[sqft],MATCH(Sales[[#This Row],[store_no]],Stores[store_no],0))</f>
        <v>197600</v>
      </c>
      <c r="J1645" s="4" t="str">
        <f>INDEX(Departments[dept_name],MATCH(Sales[[#This Row],[dept_no]],Departments[dept_no],0))</f>
        <v>Beauty</v>
      </c>
      <c r="K1645" s="4" t="str">
        <f>CONCATENATE(Sales[[#This Row],[region]],Sales[[#This Row],[storetype]])</f>
        <v>3A</v>
      </c>
      <c r="L1645" s="4">
        <f>INDEX(RegionStoreCount[Store Count],MATCH(Sales[[#This Row],[RegionStoretype]],RegionStoreCount[Region/Type],0))</f>
        <v>9</v>
      </c>
      <c r="M1645" s="4">
        <f>AND(Sales[[#This Row],[date]]&lt;=TY_YTDMax,Sales[[#This Row],[date]]&gt;=TY_YTDMin)*Sales[[#This Row],[sales]]</f>
        <v>0</v>
      </c>
      <c r="N1645" s="4">
        <f>AND(Sales[[#This Row],[date]]&lt;=LY_YTDMax,Sales[[#This Row],[date]]&gt;=LY_YTDMin)*Sales[[#This Row],[sales]]</f>
        <v>207286.63029999999</v>
      </c>
      <c r="O1645" s="4">
        <f>AND(Sales[[#This Row],[date]]&gt;=YoY_Min,Sales[[#This Row],[date]]&lt;=TY_YTDMax)*(Sales[[#This Row],[sales]]/Sales[[#This Row],[sqft]])</f>
        <v>0</v>
      </c>
      <c r="P1645" s="4">
        <f>SUMIF(Sales[RegionStoretype],Sales[[#This Row],[RegionStoretype]],Sales[YoY_SSF])/Sales[[#This Row],[Region_TypeCount]]</f>
        <v>53.603836561720975</v>
      </c>
    </row>
    <row r="1646" spans="1:16" x14ac:dyDescent="0.25">
      <c r="A1646" s="1">
        <v>42818</v>
      </c>
      <c r="B1646">
        <v>19</v>
      </c>
      <c r="C1646">
        <v>6</v>
      </c>
      <c r="D1646">
        <v>22748.262300000002</v>
      </c>
      <c r="E1646">
        <f>INDEX(Stores[region],MATCH(Sales[[#This Row],[store_no]],Stores[store_no],0))</f>
        <v>3</v>
      </c>
      <c r="F1646" t="str">
        <f>INDEX(Stores[storetype],MATCH(Sales[[#This Row],[store_no]],Stores[store_no],0))</f>
        <v>A</v>
      </c>
      <c r="G1646" t="str">
        <f>INDEX(Stores[location_city],MATCH(Sales[[#This Row],[store_no]],Stores[store_no],0))</f>
        <v>Des Moines</v>
      </c>
      <c r="H1646" t="str">
        <f>INDEX(Stores[location_state],MATCH(Sales[[#This Row],[store_no]],Stores[store_no],0))</f>
        <v>Iowa</v>
      </c>
      <c r="I1646">
        <f>INDEX(Stores[sqft],MATCH(Sales[[#This Row],[store_no]],Stores[store_no],0))</f>
        <v>197600</v>
      </c>
      <c r="J1646" s="4" t="str">
        <f>INDEX(Departments[dept_name],MATCH(Sales[[#This Row],[dept_no]],Departments[dept_no],0))</f>
        <v>Computers</v>
      </c>
      <c r="K1646" s="4" t="str">
        <f>CONCATENATE(Sales[[#This Row],[region]],Sales[[#This Row],[storetype]])</f>
        <v>3A</v>
      </c>
      <c r="L1646" s="4">
        <f>INDEX(RegionStoreCount[Store Count],MATCH(Sales[[#This Row],[RegionStoretype]],RegionStoreCount[Region/Type],0))</f>
        <v>9</v>
      </c>
      <c r="M1646" s="4">
        <f>AND(Sales[[#This Row],[date]]&lt;=TY_YTDMax,Sales[[#This Row],[date]]&gt;=TY_YTDMin)*Sales[[#This Row],[sales]]</f>
        <v>0</v>
      </c>
      <c r="N1646" s="4">
        <f>AND(Sales[[#This Row],[date]]&lt;=LY_YTDMax,Sales[[#This Row],[date]]&gt;=LY_YTDMin)*Sales[[#This Row],[sales]]</f>
        <v>22748.262300000002</v>
      </c>
      <c r="O1646" s="4">
        <f>AND(Sales[[#This Row],[date]]&gt;=YoY_Min,Sales[[#This Row],[date]]&lt;=TY_YTDMax)*(Sales[[#This Row],[sales]]/Sales[[#This Row],[sqft]])</f>
        <v>0</v>
      </c>
      <c r="P1646" s="4">
        <f>SUMIF(Sales[RegionStoretype],Sales[[#This Row],[RegionStoretype]],Sales[YoY_SSF])/Sales[[#This Row],[Region_TypeCount]]</f>
        <v>53.603836561720975</v>
      </c>
    </row>
    <row r="1647" spans="1:16" x14ac:dyDescent="0.25">
      <c r="A1647" s="1">
        <v>42818</v>
      </c>
      <c r="B1647">
        <v>19</v>
      </c>
      <c r="C1647">
        <v>17</v>
      </c>
      <c r="D1647">
        <v>66390.922300000006</v>
      </c>
      <c r="E1647">
        <f>INDEX(Stores[region],MATCH(Sales[[#This Row],[store_no]],Stores[store_no],0))</f>
        <v>3</v>
      </c>
      <c r="F1647" t="str">
        <f>INDEX(Stores[storetype],MATCH(Sales[[#This Row],[store_no]],Stores[store_no],0))</f>
        <v>A</v>
      </c>
      <c r="G1647" t="str">
        <f>INDEX(Stores[location_city],MATCH(Sales[[#This Row],[store_no]],Stores[store_no],0))</f>
        <v>Des Moines</v>
      </c>
      <c r="H1647" t="str">
        <f>INDEX(Stores[location_state],MATCH(Sales[[#This Row],[store_no]],Stores[store_no],0))</f>
        <v>Iowa</v>
      </c>
      <c r="I1647">
        <f>INDEX(Stores[sqft],MATCH(Sales[[#This Row],[store_no]],Stores[store_no],0))</f>
        <v>197600</v>
      </c>
      <c r="J1647" s="4" t="str">
        <f>INDEX(Departments[dept_name],MATCH(Sales[[#This Row],[dept_no]],Departments[dept_no],0))</f>
        <v>Shoes</v>
      </c>
      <c r="K1647" s="4" t="str">
        <f>CONCATENATE(Sales[[#This Row],[region]],Sales[[#This Row],[storetype]])</f>
        <v>3A</v>
      </c>
      <c r="L1647" s="4">
        <f>INDEX(RegionStoreCount[Store Count],MATCH(Sales[[#This Row],[RegionStoretype]],RegionStoreCount[Region/Type],0))</f>
        <v>9</v>
      </c>
      <c r="M1647" s="4">
        <f>AND(Sales[[#This Row],[date]]&lt;=TY_YTDMax,Sales[[#This Row],[date]]&gt;=TY_YTDMin)*Sales[[#This Row],[sales]]</f>
        <v>0</v>
      </c>
      <c r="N1647" s="4">
        <f>AND(Sales[[#This Row],[date]]&lt;=LY_YTDMax,Sales[[#This Row],[date]]&gt;=LY_YTDMin)*Sales[[#This Row],[sales]]</f>
        <v>66390.922300000006</v>
      </c>
      <c r="O1647" s="4">
        <f>AND(Sales[[#This Row],[date]]&gt;=YoY_Min,Sales[[#This Row],[date]]&lt;=TY_YTDMax)*(Sales[[#This Row],[sales]]/Sales[[#This Row],[sqft]])</f>
        <v>0</v>
      </c>
      <c r="P1647" s="4">
        <f>SUMIF(Sales[RegionStoretype],Sales[[#This Row],[RegionStoretype]],Sales[YoY_SSF])/Sales[[#This Row],[Region_TypeCount]]</f>
        <v>53.603836561720975</v>
      </c>
    </row>
    <row r="1648" spans="1:16" x14ac:dyDescent="0.25">
      <c r="A1648" s="1">
        <v>42818</v>
      </c>
      <c r="B1648">
        <v>20</v>
      </c>
      <c r="C1648">
        <v>1</v>
      </c>
      <c r="D1648">
        <v>119.0925</v>
      </c>
      <c r="E1648">
        <f>INDEX(Stores[region],MATCH(Sales[[#This Row],[store_no]],Stores[store_no],0))</f>
        <v>1</v>
      </c>
      <c r="F1648" t="str">
        <f>INDEX(Stores[storetype],MATCH(Sales[[#This Row],[store_no]],Stores[store_no],0))</f>
        <v>A</v>
      </c>
      <c r="G1648" t="str">
        <f>INDEX(Stores[location_city],MATCH(Sales[[#This Row],[store_no]],Stores[store_no],0))</f>
        <v>South Bend</v>
      </c>
      <c r="H1648" t="str">
        <f>INDEX(Stores[location_state],MATCH(Sales[[#This Row],[store_no]],Stores[store_no],0))</f>
        <v>Indiana</v>
      </c>
      <c r="I1648">
        <f>INDEX(Stores[sqft],MATCH(Sales[[#This Row],[store_no]],Stores[store_no],0))</f>
        <v>39700</v>
      </c>
      <c r="J1648" s="4" t="str">
        <f>INDEX(Departments[dept_name],MATCH(Sales[[#This Row],[dept_no]],Departments[dept_no],0))</f>
        <v>Automotive</v>
      </c>
      <c r="K1648" s="4" t="str">
        <f>CONCATENATE(Sales[[#This Row],[region]],Sales[[#This Row],[storetype]])</f>
        <v>1A</v>
      </c>
      <c r="L1648" s="4">
        <f>INDEX(RegionStoreCount[Store Count],MATCH(Sales[[#This Row],[RegionStoretype]],RegionStoreCount[Region/Type],0))</f>
        <v>5</v>
      </c>
      <c r="M1648" s="4">
        <f>AND(Sales[[#This Row],[date]]&lt;=TY_YTDMax,Sales[[#This Row],[date]]&gt;=TY_YTDMin)*Sales[[#This Row],[sales]]</f>
        <v>0</v>
      </c>
      <c r="N1648" s="4">
        <f>AND(Sales[[#This Row],[date]]&lt;=LY_YTDMax,Sales[[#This Row],[date]]&gt;=LY_YTDMin)*Sales[[#This Row],[sales]]</f>
        <v>119.0925</v>
      </c>
      <c r="O1648" s="4">
        <f>AND(Sales[[#This Row],[date]]&gt;=YoY_Min,Sales[[#This Row],[date]]&lt;=TY_YTDMax)*(Sales[[#This Row],[sales]]/Sales[[#This Row],[sqft]])</f>
        <v>0</v>
      </c>
      <c r="P1648" s="4">
        <f>SUMIF(Sales[RegionStoretype],Sales[[#This Row],[RegionStoretype]],Sales[YoY_SSF])/Sales[[#This Row],[Region_TypeCount]]</f>
        <v>59.469551530910678</v>
      </c>
    </row>
    <row r="1649" spans="1:16" x14ac:dyDescent="0.25">
      <c r="A1649" s="1">
        <v>42818</v>
      </c>
      <c r="B1649">
        <v>20</v>
      </c>
      <c r="C1649">
        <v>6</v>
      </c>
      <c r="D1649">
        <v>1811.1154000000001</v>
      </c>
      <c r="E1649">
        <f>INDEX(Stores[region],MATCH(Sales[[#This Row],[store_no]],Stores[store_no],0))</f>
        <v>1</v>
      </c>
      <c r="F1649" t="str">
        <f>INDEX(Stores[storetype],MATCH(Sales[[#This Row],[store_no]],Stores[store_no],0))</f>
        <v>A</v>
      </c>
      <c r="G1649" t="str">
        <f>INDEX(Stores[location_city],MATCH(Sales[[#This Row],[store_no]],Stores[store_no],0))</f>
        <v>South Bend</v>
      </c>
      <c r="H1649" t="str">
        <f>INDEX(Stores[location_state],MATCH(Sales[[#This Row],[store_no]],Stores[store_no],0))</f>
        <v>Indiana</v>
      </c>
      <c r="I1649">
        <f>INDEX(Stores[sqft],MATCH(Sales[[#This Row],[store_no]],Stores[store_no],0))</f>
        <v>39700</v>
      </c>
      <c r="J1649" s="4" t="str">
        <f>INDEX(Departments[dept_name],MATCH(Sales[[#This Row],[dept_no]],Departments[dept_no],0))</f>
        <v>Computers</v>
      </c>
      <c r="K1649" s="4" t="str">
        <f>CONCATENATE(Sales[[#This Row],[region]],Sales[[#This Row],[storetype]])</f>
        <v>1A</v>
      </c>
      <c r="L1649" s="4">
        <f>INDEX(RegionStoreCount[Store Count],MATCH(Sales[[#This Row],[RegionStoretype]],RegionStoreCount[Region/Type],0))</f>
        <v>5</v>
      </c>
      <c r="M1649" s="4">
        <f>AND(Sales[[#This Row],[date]]&lt;=TY_YTDMax,Sales[[#This Row],[date]]&gt;=TY_YTDMin)*Sales[[#This Row],[sales]]</f>
        <v>0</v>
      </c>
      <c r="N1649" s="4">
        <f>AND(Sales[[#This Row],[date]]&lt;=LY_YTDMax,Sales[[#This Row],[date]]&gt;=LY_YTDMin)*Sales[[#This Row],[sales]]</f>
        <v>1811.1154000000001</v>
      </c>
      <c r="O1649" s="4">
        <f>AND(Sales[[#This Row],[date]]&gt;=YoY_Min,Sales[[#This Row],[date]]&lt;=TY_YTDMax)*(Sales[[#This Row],[sales]]/Sales[[#This Row],[sqft]])</f>
        <v>0</v>
      </c>
      <c r="P1649" s="4">
        <f>SUMIF(Sales[RegionStoretype],Sales[[#This Row],[RegionStoretype]],Sales[YoY_SSF])/Sales[[#This Row],[Region_TypeCount]]</f>
        <v>59.469551530910678</v>
      </c>
    </row>
    <row r="1650" spans="1:16" x14ac:dyDescent="0.25">
      <c r="A1650" s="1">
        <v>42818</v>
      </c>
      <c r="B1650">
        <v>20</v>
      </c>
      <c r="C1650">
        <v>7</v>
      </c>
      <c r="D1650">
        <v>42405.901700000002</v>
      </c>
      <c r="E1650">
        <f>INDEX(Stores[region],MATCH(Sales[[#This Row],[store_no]],Stores[store_no],0))</f>
        <v>1</v>
      </c>
      <c r="F1650" t="str">
        <f>INDEX(Stores[storetype],MATCH(Sales[[#This Row],[store_no]],Stores[store_no],0))</f>
        <v>A</v>
      </c>
      <c r="G1650" t="str">
        <f>INDEX(Stores[location_city],MATCH(Sales[[#This Row],[store_no]],Stores[store_no],0))</f>
        <v>South Bend</v>
      </c>
      <c r="H1650" t="str">
        <f>INDEX(Stores[location_state],MATCH(Sales[[#This Row],[store_no]],Stores[store_no],0))</f>
        <v>Indiana</v>
      </c>
      <c r="I1650">
        <f>INDEX(Stores[sqft],MATCH(Sales[[#This Row],[store_no]],Stores[store_no],0))</f>
        <v>39700</v>
      </c>
      <c r="J1650" s="4" t="str">
        <f>INDEX(Departments[dept_name],MATCH(Sales[[#This Row],[dept_no]],Departments[dept_no],0))</f>
        <v>Electronics</v>
      </c>
      <c r="K1650" s="4" t="str">
        <f>CONCATENATE(Sales[[#This Row],[region]],Sales[[#This Row],[storetype]])</f>
        <v>1A</v>
      </c>
      <c r="L1650" s="4">
        <f>INDEX(RegionStoreCount[Store Count],MATCH(Sales[[#This Row],[RegionStoretype]],RegionStoreCount[Region/Type],0))</f>
        <v>5</v>
      </c>
      <c r="M1650" s="4">
        <f>AND(Sales[[#This Row],[date]]&lt;=TY_YTDMax,Sales[[#This Row],[date]]&gt;=TY_YTDMin)*Sales[[#This Row],[sales]]</f>
        <v>0</v>
      </c>
      <c r="N1650" s="4">
        <f>AND(Sales[[#This Row],[date]]&lt;=LY_YTDMax,Sales[[#This Row],[date]]&gt;=LY_YTDMin)*Sales[[#This Row],[sales]]</f>
        <v>42405.901700000002</v>
      </c>
      <c r="O1650" s="4">
        <f>AND(Sales[[#This Row],[date]]&gt;=YoY_Min,Sales[[#This Row],[date]]&lt;=TY_YTDMax)*(Sales[[#This Row],[sales]]/Sales[[#This Row],[sqft]])</f>
        <v>0</v>
      </c>
      <c r="P1650" s="4">
        <f>SUMIF(Sales[RegionStoretype],Sales[[#This Row],[RegionStoretype]],Sales[YoY_SSF])/Sales[[#This Row],[Region_TypeCount]]</f>
        <v>59.469551530910678</v>
      </c>
    </row>
    <row r="1651" spans="1:16" x14ac:dyDescent="0.25">
      <c r="A1651" s="1">
        <v>42818</v>
      </c>
      <c r="B1651">
        <v>21</v>
      </c>
      <c r="C1651">
        <v>1</v>
      </c>
      <c r="D1651">
        <v>32369.925500000001</v>
      </c>
      <c r="E1651">
        <f>INDEX(Stores[region],MATCH(Sales[[#This Row],[store_no]],Stores[store_no],0))</f>
        <v>2</v>
      </c>
      <c r="F1651" t="str">
        <f>INDEX(Stores[storetype],MATCH(Sales[[#This Row],[store_no]],Stores[store_no],0))</f>
        <v>B</v>
      </c>
      <c r="G1651" t="str">
        <f>INDEX(Stores[location_city],MATCH(Sales[[#This Row],[store_no]],Stores[store_no],0))</f>
        <v>Madison</v>
      </c>
      <c r="H1651" t="str">
        <f>INDEX(Stores[location_state],MATCH(Sales[[#This Row],[store_no]],Stores[store_no],0))</f>
        <v>Wisconsin</v>
      </c>
      <c r="I1651">
        <f>INDEX(Stores[sqft],MATCH(Sales[[#This Row],[store_no]],Stores[store_no],0))</f>
        <v>206400</v>
      </c>
      <c r="J1651" s="4" t="str">
        <f>INDEX(Departments[dept_name],MATCH(Sales[[#This Row],[dept_no]],Departments[dept_no],0))</f>
        <v>Automotive</v>
      </c>
      <c r="K1651" s="4" t="str">
        <f>CONCATENATE(Sales[[#This Row],[region]],Sales[[#This Row],[storetype]])</f>
        <v>2B</v>
      </c>
      <c r="L1651" s="4">
        <f>INDEX(RegionStoreCount[Store Count],MATCH(Sales[[#This Row],[RegionStoretype]],RegionStoreCount[Region/Type],0))</f>
        <v>6</v>
      </c>
      <c r="M1651" s="4">
        <f>AND(Sales[[#This Row],[date]]&lt;=TY_YTDMax,Sales[[#This Row],[date]]&gt;=TY_YTDMin)*Sales[[#This Row],[sales]]</f>
        <v>0</v>
      </c>
      <c r="N1651" s="4">
        <f>AND(Sales[[#This Row],[date]]&lt;=LY_YTDMax,Sales[[#This Row],[date]]&gt;=LY_YTDMin)*Sales[[#This Row],[sales]]</f>
        <v>32369.925500000001</v>
      </c>
      <c r="O1651" s="4">
        <f>AND(Sales[[#This Row],[date]]&gt;=YoY_Min,Sales[[#This Row],[date]]&lt;=TY_YTDMax)*(Sales[[#This Row],[sales]]/Sales[[#This Row],[sqft]])</f>
        <v>0</v>
      </c>
      <c r="P1651" s="4">
        <f>SUMIF(Sales[RegionStoretype],Sales[[#This Row],[RegionStoretype]],Sales[YoY_SSF])/Sales[[#This Row],[Region_TypeCount]]</f>
        <v>58.393757732919049</v>
      </c>
    </row>
    <row r="1652" spans="1:16" x14ac:dyDescent="0.25">
      <c r="A1652" s="1">
        <v>42818</v>
      </c>
      <c r="B1652">
        <v>21</v>
      </c>
      <c r="C1652">
        <v>6</v>
      </c>
      <c r="D1652">
        <v>73066.340800000005</v>
      </c>
      <c r="E1652">
        <f>INDEX(Stores[region],MATCH(Sales[[#This Row],[store_no]],Stores[store_no],0))</f>
        <v>2</v>
      </c>
      <c r="F1652" t="str">
        <f>INDEX(Stores[storetype],MATCH(Sales[[#This Row],[store_no]],Stores[store_no],0))</f>
        <v>B</v>
      </c>
      <c r="G1652" t="str">
        <f>INDEX(Stores[location_city],MATCH(Sales[[#This Row],[store_no]],Stores[store_no],0))</f>
        <v>Madison</v>
      </c>
      <c r="H1652" t="str">
        <f>INDEX(Stores[location_state],MATCH(Sales[[#This Row],[store_no]],Stores[store_no],0))</f>
        <v>Wisconsin</v>
      </c>
      <c r="I1652">
        <f>INDEX(Stores[sqft],MATCH(Sales[[#This Row],[store_no]],Stores[store_no],0))</f>
        <v>206400</v>
      </c>
      <c r="J1652" s="4" t="str">
        <f>INDEX(Departments[dept_name],MATCH(Sales[[#This Row],[dept_no]],Departments[dept_no],0))</f>
        <v>Computers</v>
      </c>
      <c r="K1652" s="4" t="str">
        <f>CONCATENATE(Sales[[#This Row],[region]],Sales[[#This Row],[storetype]])</f>
        <v>2B</v>
      </c>
      <c r="L1652" s="4">
        <f>INDEX(RegionStoreCount[Store Count],MATCH(Sales[[#This Row],[RegionStoretype]],RegionStoreCount[Region/Type],0))</f>
        <v>6</v>
      </c>
      <c r="M1652" s="4">
        <f>AND(Sales[[#This Row],[date]]&lt;=TY_YTDMax,Sales[[#This Row],[date]]&gt;=TY_YTDMin)*Sales[[#This Row],[sales]]</f>
        <v>0</v>
      </c>
      <c r="N1652" s="4">
        <f>AND(Sales[[#This Row],[date]]&lt;=LY_YTDMax,Sales[[#This Row],[date]]&gt;=LY_YTDMin)*Sales[[#This Row],[sales]]</f>
        <v>73066.340800000005</v>
      </c>
      <c r="O1652" s="4">
        <f>AND(Sales[[#This Row],[date]]&gt;=YoY_Min,Sales[[#This Row],[date]]&lt;=TY_YTDMax)*(Sales[[#This Row],[sales]]/Sales[[#This Row],[sqft]])</f>
        <v>0</v>
      </c>
      <c r="P1652" s="4">
        <f>SUMIF(Sales[RegionStoretype],Sales[[#This Row],[RegionStoretype]],Sales[YoY_SSF])/Sales[[#This Row],[Region_TypeCount]]</f>
        <v>58.393757732919049</v>
      </c>
    </row>
    <row r="1653" spans="1:16" x14ac:dyDescent="0.25">
      <c r="A1653" s="1">
        <v>42818</v>
      </c>
      <c r="B1653">
        <v>21</v>
      </c>
      <c r="C1653">
        <v>15</v>
      </c>
      <c r="D1653">
        <v>152084.81479999999</v>
      </c>
      <c r="E1653">
        <f>INDEX(Stores[region],MATCH(Sales[[#This Row],[store_no]],Stores[store_no],0))</f>
        <v>2</v>
      </c>
      <c r="F1653" t="str">
        <f>INDEX(Stores[storetype],MATCH(Sales[[#This Row],[store_no]],Stores[store_no],0))</f>
        <v>B</v>
      </c>
      <c r="G1653" t="str">
        <f>INDEX(Stores[location_city],MATCH(Sales[[#This Row],[store_no]],Stores[store_no],0))</f>
        <v>Madison</v>
      </c>
      <c r="H1653" t="str">
        <f>INDEX(Stores[location_state],MATCH(Sales[[#This Row],[store_no]],Stores[store_no],0))</f>
        <v>Wisconsin</v>
      </c>
      <c r="I1653">
        <f>INDEX(Stores[sqft],MATCH(Sales[[#This Row],[store_no]],Stores[store_no],0))</f>
        <v>206400</v>
      </c>
      <c r="J1653" s="4" t="str">
        <f>INDEX(Departments[dept_name],MATCH(Sales[[#This Row],[dept_no]],Departments[dept_no],0))</f>
        <v>Music</v>
      </c>
      <c r="K1653" s="4" t="str">
        <f>CONCATENATE(Sales[[#This Row],[region]],Sales[[#This Row],[storetype]])</f>
        <v>2B</v>
      </c>
      <c r="L1653" s="4">
        <f>INDEX(RegionStoreCount[Store Count],MATCH(Sales[[#This Row],[RegionStoretype]],RegionStoreCount[Region/Type],0))</f>
        <v>6</v>
      </c>
      <c r="M1653" s="4">
        <f>AND(Sales[[#This Row],[date]]&lt;=TY_YTDMax,Sales[[#This Row],[date]]&gt;=TY_YTDMin)*Sales[[#This Row],[sales]]</f>
        <v>0</v>
      </c>
      <c r="N1653" s="4">
        <f>AND(Sales[[#This Row],[date]]&lt;=LY_YTDMax,Sales[[#This Row],[date]]&gt;=LY_YTDMin)*Sales[[#This Row],[sales]]</f>
        <v>152084.81479999999</v>
      </c>
      <c r="O1653" s="4">
        <f>AND(Sales[[#This Row],[date]]&gt;=YoY_Min,Sales[[#This Row],[date]]&lt;=TY_YTDMax)*(Sales[[#This Row],[sales]]/Sales[[#This Row],[sqft]])</f>
        <v>0</v>
      </c>
      <c r="P1653" s="4">
        <f>SUMIF(Sales[RegionStoretype],Sales[[#This Row],[RegionStoretype]],Sales[YoY_SSF])/Sales[[#This Row],[Region_TypeCount]]</f>
        <v>58.393757732919049</v>
      </c>
    </row>
    <row r="1654" spans="1:16" x14ac:dyDescent="0.25">
      <c r="A1654" s="1">
        <v>42818</v>
      </c>
      <c r="B1654">
        <v>21</v>
      </c>
      <c r="C1654">
        <v>19</v>
      </c>
      <c r="D1654">
        <v>42043.290300000001</v>
      </c>
      <c r="E1654">
        <f>INDEX(Stores[region],MATCH(Sales[[#This Row],[store_no]],Stores[store_no],0))</f>
        <v>2</v>
      </c>
      <c r="F1654" t="str">
        <f>INDEX(Stores[storetype],MATCH(Sales[[#This Row],[store_no]],Stores[store_no],0))</f>
        <v>B</v>
      </c>
      <c r="G1654" t="str">
        <f>INDEX(Stores[location_city],MATCH(Sales[[#This Row],[store_no]],Stores[store_no],0))</f>
        <v>Madison</v>
      </c>
      <c r="H1654" t="str">
        <f>INDEX(Stores[location_state],MATCH(Sales[[#This Row],[store_no]],Stores[store_no],0))</f>
        <v>Wisconsin</v>
      </c>
      <c r="I1654">
        <f>INDEX(Stores[sqft],MATCH(Sales[[#This Row],[store_no]],Stores[store_no],0))</f>
        <v>206400</v>
      </c>
      <c r="J1654" s="4" t="str">
        <f>INDEX(Departments[dept_name],MATCH(Sales[[#This Row],[dept_no]],Departments[dept_no],0))</f>
        <v>Tools</v>
      </c>
      <c r="K1654" s="4" t="str">
        <f>CONCATENATE(Sales[[#This Row],[region]],Sales[[#This Row],[storetype]])</f>
        <v>2B</v>
      </c>
      <c r="L1654" s="4">
        <f>INDEX(RegionStoreCount[Store Count],MATCH(Sales[[#This Row],[RegionStoretype]],RegionStoreCount[Region/Type],0))</f>
        <v>6</v>
      </c>
      <c r="M1654" s="4">
        <f>AND(Sales[[#This Row],[date]]&lt;=TY_YTDMax,Sales[[#This Row],[date]]&gt;=TY_YTDMin)*Sales[[#This Row],[sales]]</f>
        <v>0</v>
      </c>
      <c r="N1654" s="4">
        <f>AND(Sales[[#This Row],[date]]&lt;=LY_YTDMax,Sales[[#This Row],[date]]&gt;=LY_YTDMin)*Sales[[#This Row],[sales]]</f>
        <v>42043.290300000001</v>
      </c>
      <c r="O1654" s="4">
        <f>AND(Sales[[#This Row],[date]]&gt;=YoY_Min,Sales[[#This Row],[date]]&lt;=TY_YTDMax)*(Sales[[#This Row],[sales]]/Sales[[#This Row],[sqft]])</f>
        <v>0</v>
      </c>
      <c r="P1654" s="4">
        <f>SUMIF(Sales[RegionStoretype],Sales[[#This Row],[RegionStoretype]],Sales[YoY_SSF])/Sales[[#This Row],[Region_TypeCount]]</f>
        <v>58.393757732919049</v>
      </c>
    </row>
    <row r="1655" spans="1:16" x14ac:dyDescent="0.25">
      <c r="A1655" s="1">
        <v>42818</v>
      </c>
      <c r="B1655">
        <v>22</v>
      </c>
      <c r="C1655">
        <v>8</v>
      </c>
      <c r="D1655">
        <v>8200.125</v>
      </c>
      <c r="E1655">
        <f>INDEX(Stores[region],MATCH(Sales[[#This Row],[store_no]],Stores[store_no],0))</f>
        <v>3</v>
      </c>
      <c r="F1655" t="str">
        <f>INDEX(Stores[storetype],MATCH(Sales[[#This Row],[store_no]],Stores[store_no],0))</f>
        <v>B</v>
      </c>
      <c r="G1655" t="str">
        <f>INDEX(Stores[location_city],MATCH(Sales[[#This Row],[store_no]],Stores[store_no],0))</f>
        <v>Sioux Falls</v>
      </c>
      <c r="H1655" t="str">
        <f>INDEX(Stores[location_state],MATCH(Sales[[#This Row],[store_no]],Stores[store_no],0))</f>
        <v>South Dakota</v>
      </c>
      <c r="I1655">
        <f>INDEX(Stores[sqft],MATCH(Sales[[#This Row],[store_no]],Stores[store_no],0))</f>
        <v>57800</v>
      </c>
      <c r="J1655" s="4" t="str">
        <f>INDEX(Departments[dept_name],MATCH(Sales[[#This Row],[dept_no]],Departments[dept_no],0))</f>
        <v>Games</v>
      </c>
      <c r="K1655" s="4" t="str">
        <f>CONCATENATE(Sales[[#This Row],[region]],Sales[[#This Row],[storetype]])</f>
        <v>3B</v>
      </c>
      <c r="L1655" s="4">
        <f>INDEX(RegionStoreCount[Store Count],MATCH(Sales[[#This Row],[RegionStoretype]],RegionStoreCount[Region/Type],0))</f>
        <v>4</v>
      </c>
      <c r="M1655" s="4">
        <f>AND(Sales[[#This Row],[date]]&lt;=TY_YTDMax,Sales[[#This Row],[date]]&gt;=TY_YTDMin)*Sales[[#This Row],[sales]]</f>
        <v>0</v>
      </c>
      <c r="N1655" s="4">
        <f>AND(Sales[[#This Row],[date]]&lt;=LY_YTDMax,Sales[[#This Row],[date]]&gt;=LY_YTDMin)*Sales[[#This Row],[sales]]</f>
        <v>8200.125</v>
      </c>
      <c r="O1655" s="4">
        <f>AND(Sales[[#This Row],[date]]&gt;=YoY_Min,Sales[[#This Row],[date]]&lt;=TY_YTDMax)*(Sales[[#This Row],[sales]]/Sales[[#This Row],[sqft]])</f>
        <v>0</v>
      </c>
      <c r="P1655" s="4">
        <f>SUMIF(Sales[RegionStoretype],Sales[[#This Row],[RegionStoretype]],Sales[YoY_SSF])/Sales[[#This Row],[Region_TypeCount]]</f>
        <v>58.312187288105562</v>
      </c>
    </row>
    <row r="1656" spans="1:16" x14ac:dyDescent="0.25">
      <c r="A1656" s="1">
        <v>42818</v>
      </c>
      <c r="B1656">
        <v>22</v>
      </c>
      <c r="C1656">
        <v>10</v>
      </c>
      <c r="D1656">
        <v>2163.31</v>
      </c>
      <c r="E1656">
        <f>INDEX(Stores[region],MATCH(Sales[[#This Row],[store_no]],Stores[store_no],0))</f>
        <v>3</v>
      </c>
      <c r="F1656" t="str">
        <f>INDEX(Stores[storetype],MATCH(Sales[[#This Row],[store_no]],Stores[store_no],0))</f>
        <v>B</v>
      </c>
      <c r="G1656" t="str">
        <f>INDEX(Stores[location_city],MATCH(Sales[[#This Row],[store_no]],Stores[store_no],0))</f>
        <v>Sioux Falls</v>
      </c>
      <c r="H1656" t="str">
        <f>INDEX(Stores[location_state],MATCH(Sales[[#This Row],[store_no]],Stores[store_no],0))</f>
        <v>South Dakota</v>
      </c>
      <c r="I1656">
        <f>INDEX(Stores[sqft],MATCH(Sales[[#This Row],[store_no]],Stores[store_no],0))</f>
        <v>57800</v>
      </c>
      <c r="J1656" s="4" t="str">
        <f>INDEX(Departments[dept_name],MATCH(Sales[[#This Row],[dept_no]],Departments[dept_no],0))</f>
        <v>Health</v>
      </c>
      <c r="K1656" s="4" t="str">
        <f>CONCATENATE(Sales[[#This Row],[region]],Sales[[#This Row],[storetype]])</f>
        <v>3B</v>
      </c>
      <c r="L1656" s="4">
        <f>INDEX(RegionStoreCount[Store Count],MATCH(Sales[[#This Row],[RegionStoretype]],RegionStoreCount[Region/Type],0))</f>
        <v>4</v>
      </c>
      <c r="M1656" s="4">
        <f>AND(Sales[[#This Row],[date]]&lt;=TY_YTDMax,Sales[[#This Row],[date]]&gt;=TY_YTDMin)*Sales[[#This Row],[sales]]</f>
        <v>0</v>
      </c>
      <c r="N1656" s="4">
        <f>AND(Sales[[#This Row],[date]]&lt;=LY_YTDMax,Sales[[#This Row],[date]]&gt;=LY_YTDMin)*Sales[[#This Row],[sales]]</f>
        <v>2163.31</v>
      </c>
      <c r="O1656" s="4">
        <f>AND(Sales[[#This Row],[date]]&gt;=YoY_Min,Sales[[#This Row],[date]]&lt;=TY_YTDMax)*(Sales[[#This Row],[sales]]/Sales[[#This Row],[sqft]])</f>
        <v>0</v>
      </c>
      <c r="P1656" s="4">
        <f>SUMIF(Sales[RegionStoretype],Sales[[#This Row],[RegionStoretype]],Sales[YoY_SSF])/Sales[[#This Row],[Region_TypeCount]]</f>
        <v>58.312187288105562</v>
      </c>
    </row>
    <row r="1657" spans="1:16" x14ac:dyDescent="0.25">
      <c r="A1657" s="1">
        <v>42818</v>
      </c>
      <c r="B1657">
        <v>22</v>
      </c>
      <c r="C1657">
        <v>20</v>
      </c>
      <c r="D1657">
        <v>35470.873</v>
      </c>
      <c r="E1657">
        <f>INDEX(Stores[region],MATCH(Sales[[#This Row],[store_no]],Stores[store_no],0))</f>
        <v>3</v>
      </c>
      <c r="F1657" t="str">
        <f>INDEX(Stores[storetype],MATCH(Sales[[#This Row],[store_no]],Stores[store_no],0))</f>
        <v>B</v>
      </c>
      <c r="G1657" t="str">
        <f>INDEX(Stores[location_city],MATCH(Sales[[#This Row],[store_no]],Stores[store_no],0))</f>
        <v>Sioux Falls</v>
      </c>
      <c r="H1657" t="str">
        <f>INDEX(Stores[location_state],MATCH(Sales[[#This Row],[store_no]],Stores[store_no],0))</f>
        <v>South Dakota</v>
      </c>
      <c r="I1657">
        <f>INDEX(Stores[sqft],MATCH(Sales[[#This Row],[store_no]],Stores[store_no],0))</f>
        <v>57800</v>
      </c>
      <c r="J1657" s="4" t="str">
        <f>INDEX(Departments[dept_name],MATCH(Sales[[#This Row],[dept_no]],Departments[dept_no],0))</f>
        <v>Toys</v>
      </c>
      <c r="K1657" s="4" t="str">
        <f>CONCATENATE(Sales[[#This Row],[region]],Sales[[#This Row],[storetype]])</f>
        <v>3B</v>
      </c>
      <c r="L1657" s="4">
        <f>INDEX(RegionStoreCount[Store Count],MATCH(Sales[[#This Row],[RegionStoretype]],RegionStoreCount[Region/Type],0))</f>
        <v>4</v>
      </c>
      <c r="M1657" s="4">
        <f>AND(Sales[[#This Row],[date]]&lt;=TY_YTDMax,Sales[[#This Row],[date]]&gt;=TY_YTDMin)*Sales[[#This Row],[sales]]</f>
        <v>0</v>
      </c>
      <c r="N1657" s="4">
        <f>AND(Sales[[#This Row],[date]]&lt;=LY_YTDMax,Sales[[#This Row],[date]]&gt;=LY_YTDMin)*Sales[[#This Row],[sales]]</f>
        <v>35470.873</v>
      </c>
      <c r="O1657" s="4">
        <f>AND(Sales[[#This Row],[date]]&gt;=YoY_Min,Sales[[#This Row],[date]]&lt;=TY_YTDMax)*(Sales[[#This Row],[sales]]/Sales[[#This Row],[sqft]])</f>
        <v>0</v>
      </c>
      <c r="P1657" s="4">
        <f>SUMIF(Sales[RegionStoretype],Sales[[#This Row],[RegionStoretype]],Sales[YoY_SSF])/Sales[[#This Row],[Region_TypeCount]]</f>
        <v>58.312187288105562</v>
      </c>
    </row>
    <row r="1658" spans="1:16" x14ac:dyDescent="0.25">
      <c r="A1658" s="1">
        <v>42818</v>
      </c>
      <c r="B1658">
        <v>23</v>
      </c>
      <c r="C1658">
        <v>4</v>
      </c>
      <c r="D1658">
        <v>9956.0899999999983</v>
      </c>
      <c r="E1658">
        <f>INDEX(Stores[region],MATCH(Sales[[#This Row],[store_no]],Stores[store_no],0))</f>
        <v>3</v>
      </c>
      <c r="F1658" t="str">
        <f>INDEX(Stores[storetype],MATCH(Sales[[#This Row],[store_no]],Stores[store_no],0))</f>
        <v>B</v>
      </c>
      <c r="G1658" t="str">
        <f>INDEX(Stores[location_city],MATCH(Sales[[#This Row],[store_no]],Stores[store_no],0))</f>
        <v>Cedar Rapids</v>
      </c>
      <c r="H1658" t="str">
        <f>INDEX(Stores[location_state],MATCH(Sales[[#This Row],[store_no]],Stores[store_no],0))</f>
        <v>Iowa</v>
      </c>
      <c r="I1658">
        <f>INDEX(Stores[sqft],MATCH(Sales[[#This Row],[store_no]],Stores[store_no],0))</f>
        <v>123700</v>
      </c>
      <c r="J1658" s="4" t="str">
        <f>INDEX(Departments[dept_name],MATCH(Sales[[#This Row],[dept_no]],Departments[dept_no],0))</f>
        <v>Books</v>
      </c>
      <c r="K1658" s="4" t="str">
        <f>CONCATENATE(Sales[[#This Row],[region]],Sales[[#This Row],[storetype]])</f>
        <v>3B</v>
      </c>
      <c r="L1658" s="4">
        <f>INDEX(RegionStoreCount[Store Count],MATCH(Sales[[#This Row],[RegionStoretype]],RegionStoreCount[Region/Type],0))</f>
        <v>4</v>
      </c>
      <c r="M1658" s="4">
        <f>AND(Sales[[#This Row],[date]]&lt;=TY_YTDMax,Sales[[#This Row],[date]]&gt;=TY_YTDMin)*Sales[[#This Row],[sales]]</f>
        <v>0</v>
      </c>
      <c r="N1658" s="4">
        <f>AND(Sales[[#This Row],[date]]&lt;=LY_YTDMax,Sales[[#This Row],[date]]&gt;=LY_YTDMin)*Sales[[#This Row],[sales]]</f>
        <v>9956.0899999999983</v>
      </c>
      <c r="O1658" s="4">
        <f>AND(Sales[[#This Row],[date]]&gt;=YoY_Min,Sales[[#This Row],[date]]&lt;=TY_YTDMax)*(Sales[[#This Row],[sales]]/Sales[[#This Row],[sqft]])</f>
        <v>0</v>
      </c>
      <c r="P1658" s="4">
        <f>SUMIF(Sales[RegionStoretype],Sales[[#This Row],[RegionStoretype]],Sales[YoY_SSF])/Sales[[#This Row],[Region_TypeCount]]</f>
        <v>58.312187288105562</v>
      </c>
    </row>
    <row r="1659" spans="1:16" x14ac:dyDescent="0.25">
      <c r="A1659" s="1">
        <v>42818</v>
      </c>
      <c r="B1659">
        <v>23</v>
      </c>
      <c r="C1659">
        <v>10</v>
      </c>
      <c r="D1659">
        <v>29724.2431</v>
      </c>
      <c r="E1659">
        <f>INDEX(Stores[region],MATCH(Sales[[#This Row],[store_no]],Stores[store_no],0))</f>
        <v>3</v>
      </c>
      <c r="F1659" t="str">
        <f>INDEX(Stores[storetype],MATCH(Sales[[#This Row],[store_no]],Stores[store_no],0))</f>
        <v>B</v>
      </c>
      <c r="G1659" t="str">
        <f>INDEX(Stores[location_city],MATCH(Sales[[#This Row],[store_no]],Stores[store_no],0))</f>
        <v>Cedar Rapids</v>
      </c>
      <c r="H1659" t="str">
        <f>INDEX(Stores[location_state],MATCH(Sales[[#This Row],[store_no]],Stores[store_no],0))</f>
        <v>Iowa</v>
      </c>
      <c r="I1659">
        <f>INDEX(Stores[sqft],MATCH(Sales[[#This Row],[store_no]],Stores[store_no],0))</f>
        <v>123700</v>
      </c>
      <c r="J1659" s="4" t="str">
        <f>INDEX(Departments[dept_name],MATCH(Sales[[#This Row],[dept_no]],Departments[dept_no],0))</f>
        <v>Health</v>
      </c>
      <c r="K1659" s="4" t="str">
        <f>CONCATENATE(Sales[[#This Row],[region]],Sales[[#This Row],[storetype]])</f>
        <v>3B</v>
      </c>
      <c r="L1659" s="4">
        <f>INDEX(RegionStoreCount[Store Count],MATCH(Sales[[#This Row],[RegionStoretype]],RegionStoreCount[Region/Type],0))</f>
        <v>4</v>
      </c>
      <c r="M1659" s="4">
        <f>AND(Sales[[#This Row],[date]]&lt;=TY_YTDMax,Sales[[#This Row],[date]]&gt;=TY_YTDMin)*Sales[[#This Row],[sales]]</f>
        <v>0</v>
      </c>
      <c r="N1659" s="4">
        <f>AND(Sales[[#This Row],[date]]&lt;=LY_YTDMax,Sales[[#This Row],[date]]&gt;=LY_YTDMin)*Sales[[#This Row],[sales]]</f>
        <v>29724.2431</v>
      </c>
      <c r="O1659" s="4">
        <f>AND(Sales[[#This Row],[date]]&gt;=YoY_Min,Sales[[#This Row],[date]]&lt;=TY_YTDMax)*(Sales[[#This Row],[sales]]/Sales[[#This Row],[sqft]])</f>
        <v>0</v>
      </c>
      <c r="P1659" s="4">
        <f>SUMIF(Sales[RegionStoretype],Sales[[#This Row],[RegionStoretype]],Sales[YoY_SSF])/Sales[[#This Row],[Region_TypeCount]]</f>
        <v>58.312187288105562</v>
      </c>
    </row>
    <row r="1660" spans="1:16" x14ac:dyDescent="0.25">
      <c r="A1660" s="1">
        <v>42818</v>
      </c>
      <c r="B1660">
        <v>24</v>
      </c>
      <c r="C1660">
        <v>1</v>
      </c>
      <c r="D1660">
        <v>67836.944799999997</v>
      </c>
      <c r="E1660">
        <f>INDEX(Stores[region],MATCH(Sales[[#This Row],[store_no]],Stores[store_no],0))</f>
        <v>2</v>
      </c>
      <c r="F1660" t="str">
        <f>INDEX(Stores[storetype],MATCH(Sales[[#This Row],[store_no]],Stores[store_no],0))</f>
        <v>A</v>
      </c>
      <c r="G1660" t="str">
        <f>INDEX(Stores[location_city],MATCH(Sales[[#This Row],[store_no]],Stores[store_no],0))</f>
        <v>Winnetka</v>
      </c>
      <c r="H1660" t="str">
        <f>INDEX(Stores[location_state],MATCH(Sales[[#This Row],[store_no]],Stores[store_no],0))</f>
        <v>Illinois</v>
      </c>
      <c r="I1660">
        <f>INDEX(Stores[sqft],MATCH(Sales[[#This Row],[store_no]],Stores[store_no],0))</f>
        <v>207800</v>
      </c>
      <c r="J1660" s="4" t="str">
        <f>INDEX(Departments[dept_name],MATCH(Sales[[#This Row],[dept_no]],Departments[dept_no],0))</f>
        <v>Automotive</v>
      </c>
      <c r="K1660" s="4" t="str">
        <f>CONCATENATE(Sales[[#This Row],[region]],Sales[[#This Row],[storetype]])</f>
        <v>2A</v>
      </c>
      <c r="L1660" s="4">
        <f>INDEX(RegionStoreCount[Store Count],MATCH(Sales[[#This Row],[RegionStoretype]],RegionStoreCount[Region/Type],0))</f>
        <v>5</v>
      </c>
      <c r="M1660" s="4">
        <f>AND(Sales[[#This Row],[date]]&lt;=TY_YTDMax,Sales[[#This Row],[date]]&gt;=TY_YTDMin)*Sales[[#This Row],[sales]]</f>
        <v>0</v>
      </c>
      <c r="N1660" s="4">
        <f>AND(Sales[[#This Row],[date]]&lt;=LY_YTDMax,Sales[[#This Row],[date]]&gt;=LY_YTDMin)*Sales[[#This Row],[sales]]</f>
        <v>67836.944799999997</v>
      </c>
      <c r="O1660" s="4">
        <f>AND(Sales[[#This Row],[date]]&gt;=YoY_Min,Sales[[#This Row],[date]]&lt;=TY_YTDMax)*(Sales[[#This Row],[sales]]/Sales[[#This Row],[sqft]])</f>
        <v>0</v>
      </c>
      <c r="P1660" s="4">
        <f>SUMIF(Sales[RegionStoretype],Sales[[#This Row],[RegionStoretype]],Sales[YoY_SSF])/Sales[[#This Row],[Region_TypeCount]]</f>
        <v>60.052789354368521</v>
      </c>
    </row>
    <row r="1661" spans="1:16" x14ac:dyDescent="0.25">
      <c r="A1661" s="1">
        <v>42818</v>
      </c>
      <c r="B1661">
        <v>24</v>
      </c>
      <c r="C1661">
        <v>9</v>
      </c>
      <c r="D1661">
        <v>59986.664900000003</v>
      </c>
      <c r="E1661">
        <f>INDEX(Stores[region],MATCH(Sales[[#This Row],[store_no]],Stores[store_no],0))</f>
        <v>2</v>
      </c>
      <c r="F1661" t="str">
        <f>INDEX(Stores[storetype],MATCH(Sales[[#This Row],[store_no]],Stores[store_no],0))</f>
        <v>A</v>
      </c>
      <c r="G1661" t="str">
        <f>INDEX(Stores[location_city],MATCH(Sales[[#This Row],[store_no]],Stores[store_no],0))</f>
        <v>Winnetka</v>
      </c>
      <c r="H1661" t="str">
        <f>INDEX(Stores[location_state],MATCH(Sales[[#This Row],[store_no]],Stores[store_no],0))</f>
        <v>Illinois</v>
      </c>
      <c r="I1661">
        <f>INDEX(Stores[sqft],MATCH(Sales[[#This Row],[store_no]],Stores[store_no],0))</f>
        <v>207800</v>
      </c>
      <c r="J1661" s="4" t="str">
        <f>INDEX(Departments[dept_name],MATCH(Sales[[#This Row],[dept_no]],Departments[dept_no],0))</f>
        <v>Garden</v>
      </c>
      <c r="K1661" s="4" t="str">
        <f>CONCATENATE(Sales[[#This Row],[region]],Sales[[#This Row],[storetype]])</f>
        <v>2A</v>
      </c>
      <c r="L1661" s="4">
        <f>INDEX(RegionStoreCount[Store Count],MATCH(Sales[[#This Row],[RegionStoretype]],RegionStoreCount[Region/Type],0))</f>
        <v>5</v>
      </c>
      <c r="M1661" s="4">
        <f>AND(Sales[[#This Row],[date]]&lt;=TY_YTDMax,Sales[[#This Row],[date]]&gt;=TY_YTDMin)*Sales[[#This Row],[sales]]</f>
        <v>0</v>
      </c>
      <c r="N1661" s="4">
        <f>AND(Sales[[#This Row],[date]]&lt;=LY_YTDMax,Sales[[#This Row],[date]]&gt;=LY_YTDMin)*Sales[[#This Row],[sales]]</f>
        <v>59986.664900000003</v>
      </c>
      <c r="O1661" s="4">
        <f>AND(Sales[[#This Row],[date]]&gt;=YoY_Min,Sales[[#This Row],[date]]&lt;=TY_YTDMax)*(Sales[[#This Row],[sales]]/Sales[[#This Row],[sqft]])</f>
        <v>0</v>
      </c>
      <c r="P1661" s="4">
        <f>SUMIF(Sales[RegionStoretype],Sales[[#This Row],[RegionStoretype]],Sales[YoY_SSF])/Sales[[#This Row],[Region_TypeCount]]</f>
        <v>60.052789354368521</v>
      </c>
    </row>
    <row r="1662" spans="1:16" x14ac:dyDescent="0.25">
      <c r="A1662" s="1">
        <v>42818</v>
      </c>
      <c r="B1662">
        <v>24</v>
      </c>
      <c r="C1662">
        <v>10</v>
      </c>
      <c r="D1662">
        <v>30068.356899999999</v>
      </c>
      <c r="E1662">
        <f>INDEX(Stores[region],MATCH(Sales[[#This Row],[store_no]],Stores[store_no],0))</f>
        <v>2</v>
      </c>
      <c r="F1662" t="str">
        <f>INDEX(Stores[storetype],MATCH(Sales[[#This Row],[store_no]],Stores[store_no],0))</f>
        <v>A</v>
      </c>
      <c r="G1662" t="str">
        <f>INDEX(Stores[location_city],MATCH(Sales[[#This Row],[store_no]],Stores[store_no],0))</f>
        <v>Winnetka</v>
      </c>
      <c r="H1662" t="str">
        <f>INDEX(Stores[location_state],MATCH(Sales[[#This Row],[store_no]],Stores[store_no],0))</f>
        <v>Illinois</v>
      </c>
      <c r="I1662">
        <f>INDEX(Stores[sqft],MATCH(Sales[[#This Row],[store_no]],Stores[store_no],0))</f>
        <v>207800</v>
      </c>
      <c r="J1662" s="4" t="str">
        <f>INDEX(Departments[dept_name],MATCH(Sales[[#This Row],[dept_no]],Departments[dept_no],0))</f>
        <v>Health</v>
      </c>
      <c r="K1662" s="4" t="str">
        <f>CONCATENATE(Sales[[#This Row],[region]],Sales[[#This Row],[storetype]])</f>
        <v>2A</v>
      </c>
      <c r="L1662" s="4">
        <f>INDEX(RegionStoreCount[Store Count],MATCH(Sales[[#This Row],[RegionStoretype]],RegionStoreCount[Region/Type],0))</f>
        <v>5</v>
      </c>
      <c r="M1662" s="4">
        <f>AND(Sales[[#This Row],[date]]&lt;=TY_YTDMax,Sales[[#This Row],[date]]&gt;=TY_YTDMin)*Sales[[#This Row],[sales]]</f>
        <v>0</v>
      </c>
      <c r="N1662" s="4">
        <f>AND(Sales[[#This Row],[date]]&lt;=LY_YTDMax,Sales[[#This Row],[date]]&gt;=LY_YTDMin)*Sales[[#This Row],[sales]]</f>
        <v>30068.356899999999</v>
      </c>
      <c r="O1662" s="4">
        <f>AND(Sales[[#This Row],[date]]&gt;=YoY_Min,Sales[[#This Row],[date]]&lt;=TY_YTDMax)*(Sales[[#This Row],[sales]]/Sales[[#This Row],[sqft]])</f>
        <v>0</v>
      </c>
      <c r="P1662" s="4">
        <f>SUMIF(Sales[RegionStoretype],Sales[[#This Row],[RegionStoretype]],Sales[YoY_SSF])/Sales[[#This Row],[Region_TypeCount]]</f>
        <v>60.052789354368521</v>
      </c>
    </row>
    <row r="1663" spans="1:16" x14ac:dyDescent="0.25">
      <c r="A1663" s="1">
        <v>42818</v>
      </c>
      <c r="B1663">
        <v>24</v>
      </c>
      <c r="C1663">
        <v>11</v>
      </c>
      <c r="D1663">
        <v>57524.927499999998</v>
      </c>
      <c r="E1663">
        <f>INDEX(Stores[region],MATCH(Sales[[#This Row],[store_no]],Stores[store_no],0))</f>
        <v>2</v>
      </c>
      <c r="F1663" t="str">
        <f>INDEX(Stores[storetype],MATCH(Sales[[#This Row],[store_no]],Stores[store_no],0))</f>
        <v>A</v>
      </c>
      <c r="G1663" t="str">
        <f>INDEX(Stores[location_city],MATCH(Sales[[#This Row],[store_no]],Stores[store_no],0))</f>
        <v>Winnetka</v>
      </c>
      <c r="H1663" t="str">
        <f>INDEX(Stores[location_state],MATCH(Sales[[#This Row],[store_no]],Stores[store_no],0))</f>
        <v>Illinois</v>
      </c>
      <c r="I1663">
        <f>INDEX(Stores[sqft],MATCH(Sales[[#This Row],[store_no]],Stores[store_no],0))</f>
        <v>207800</v>
      </c>
      <c r="J1663" s="4" t="str">
        <f>INDEX(Departments[dept_name],MATCH(Sales[[#This Row],[dept_no]],Departments[dept_no],0))</f>
        <v>Home</v>
      </c>
      <c r="K1663" s="4" t="str">
        <f>CONCATENATE(Sales[[#This Row],[region]],Sales[[#This Row],[storetype]])</f>
        <v>2A</v>
      </c>
      <c r="L1663" s="4">
        <f>INDEX(RegionStoreCount[Store Count],MATCH(Sales[[#This Row],[RegionStoretype]],RegionStoreCount[Region/Type],0))</f>
        <v>5</v>
      </c>
      <c r="M1663" s="4">
        <f>AND(Sales[[#This Row],[date]]&lt;=TY_YTDMax,Sales[[#This Row],[date]]&gt;=TY_YTDMin)*Sales[[#This Row],[sales]]</f>
        <v>0</v>
      </c>
      <c r="N1663" s="4">
        <f>AND(Sales[[#This Row],[date]]&lt;=LY_YTDMax,Sales[[#This Row],[date]]&gt;=LY_YTDMin)*Sales[[#This Row],[sales]]</f>
        <v>57524.927499999998</v>
      </c>
      <c r="O1663" s="4">
        <f>AND(Sales[[#This Row],[date]]&gt;=YoY_Min,Sales[[#This Row],[date]]&lt;=TY_YTDMax)*(Sales[[#This Row],[sales]]/Sales[[#This Row],[sqft]])</f>
        <v>0</v>
      </c>
      <c r="P1663" s="4">
        <f>SUMIF(Sales[RegionStoretype],Sales[[#This Row],[RegionStoretype]],Sales[YoY_SSF])/Sales[[#This Row],[Region_TypeCount]]</f>
        <v>60.052789354368521</v>
      </c>
    </row>
    <row r="1664" spans="1:16" x14ac:dyDescent="0.25">
      <c r="A1664" s="1">
        <v>42818</v>
      </c>
      <c r="B1664">
        <v>25</v>
      </c>
      <c r="C1664">
        <v>5</v>
      </c>
      <c r="D1664">
        <v>47192.2399</v>
      </c>
      <c r="E1664">
        <f>INDEX(Stores[region],MATCH(Sales[[#This Row],[store_no]],Stores[store_no],0))</f>
        <v>3</v>
      </c>
      <c r="F1664" t="str">
        <f>INDEX(Stores[storetype],MATCH(Sales[[#This Row],[store_no]],Stores[store_no],0))</f>
        <v>B</v>
      </c>
      <c r="G1664" t="str">
        <f>INDEX(Stores[location_city],MATCH(Sales[[#This Row],[store_no]],Stores[store_no],0))</f>
        <v>Kansas City</v>
      </c>
      <c r="H1664" t="str">
        <f>INDEX(Stores[location_state],MATCH(Sales[[#This Row],[store_no]],Stores[store_no],0))</f>
        <v>Missouri</v>
      </c>
      <c r="I1664">
        <f>INDEX(Stores[sqft],MATCH(Sales[[#This Row],[store_no]],Stores[store_no],0))</f>
        <v>92300</v>
      </c>
      <c r="J1664" s="4" t="str">
        <f>INDEX(Departments[dept_name],MATCH(Sales[[#This Row],[dept_no]],Departments[dept_no],0))</f>
        <v>Clothing</v>
      </c>
      <c r="K1664" s="4" t="str">
        <f>CONCATENATE(Sales[[#This Row],[region]],Sales[[#This Row],[storetype]])</f>
        <v>3B</v>
      </c>
      <c r="L1664" s="4">
        <f>INDEX(RegionStoreCount[Store Count],MATCH(Sales[[#This Row],[RegionStoretype]],RegionStoreCount[Region/Type],0))</f>
        <v>4</v>
      </c>
      <c r="M1664" s="4">
        <f>AND(Sales[[#This Row],[date]]&lt;=TY_YTDMax,Sales[[#This Row],[date]]&gt;=TY_YTDMin)*Sales[[#This Row],[sales]]</f>
        <v>0</v>
      </c>
      <c r="N1664" s="4">
        <f>AND(Sales[[#This Row],[date]]&lt;=LY_YTDMax,Sales[[#This Row],[date]]&gt;=LY_YTDMin)*Sales[[#This Row],[sales]]</f>
        <v>47192.2399</v>
      </c>
      <c r="O1664" s="4">
        <f>AND(Sales[[#This Row],[date]]&gt;=YoY_Min,Sales[[#This Row],[date]]&lt;=TY_YTDMax)*(Sales[[#This Row],[sales]]/Sales[[#This Row],[sqft]])</f>
        <v>0</v>
      </c>
      <c r="P1664" s="4">
        <f>SUMIF(Sales[RegionStoretype],Sales[[#This Row],[RegionStoretype]],Sales[YoY_SSF])/Sales[[#This Row],[Region_TypeCount]]</f>
        <v>58.312187288105562</v>
      </c>
    </row>
    <row r="1665" spans="1:16" x14ac:dyDescent="0.25">
      <c r="A1665" s="1">
        <v>42818</v>
      </c>
      <c r="B1665">
        <v>25</v>
      </c>
      <c r="C1665">
        <v>11</v>
      </c>
      <c r="D1665">
        <v>16704.602699999999</v>
      </c>
      <c r="E1665">
        <f>INDEX(Stores[region],MATCH(Sales[[#This Row],[store_no]],Stores[store_no],0))</f>
        <v>3</v>
      </c>
      <c r="F1665" t="str">
        <f>INDEX(Stores[storetype],MATCH(Sales[[#This Row],[store_no]],Stores[store_no],0))</f>
        <v>B</v>
      </c>
      <c r="G1665" t="str">
        <f>INDEX(Stores[location_city],MATCH(Sales[[#This Row],[store_no]],Stores[store_no],0))</f>
        <v>Kansas City</v>
      </c>
      <c r="H1665" t="str">
        <f>INDEX(Stores[location_state],MATCH(Sales[[#This Row],[store_no]],Stores[store_no],0))</f>
        <v>Missouri</v>
      </c>
      <c r="I1665">
        <f>INDEX(Stores[sqft],MATCH(Sales[[#This Row],[store_no]],Stores[store_no],0))</f>
        <v>92300</v>
      </c>
      <c r="J1665" s="4" t="str">
        <f>INDEX(Departments[dept_name],MATCH(Sales[[#This Row],[dept_no]],Departments[dept_no],0))</f>
        <v>Home</v>
      </c>
      <c r="K1665" s="4" t="str">
        <f>CONCATENATE(Sales[[#This Row],[region]],Sales[[#This Row],[storetype]])</f>
        <v>3B</v>
      </c>
      <c r="L1665" s="4">
        <f>INDEX(RegionStoreCount[Store Count],MATCH(Sales[[#This Row],[RegionStoretype]],RegionStoreCount[Region/Type],0))</f>
        <v>4</v>
      </c>
      <c r="M1665" s="4">
        <f>AND(Sales[[#This Row],[date]]&lt;=TY_YTDMax,Sales[[#This Row],[date]]&gt;=TY_YTDMin)*Sales[[#This Row],[sales]]</f>
        <v>0</v>
      </c>
      <c r="N1665" s="4">
        <f>AND(Sales[[#This Row],[date]]&lt;=LY_YTDMax,Sales[[#This Row],[date]]&gt;=LY_YTDMin)*Sales[[#This Row],[sales]]</f>
        <v>16704.602699999999</v>
      </c>
      <c r="O1665" s="4">
        <f>AND(Sales[[#This Row],[date]]&gt;=YoY_Min,Sales[[#This Row],[date]]&lt;=TY_YTDMax)*(Sales[[#This Row],[sales]]/Sales[[#This Row],[sqft]])</f>
        <v>0</v>
      </c>
      <c r="P1665" s="4">
        <f>SUMIF(Sales[RegionStoretype],Sales[[#This Row],[RegionStoretype]],Sales[YoY_SSF])/Sales[[#This Row],[Region_TypeCount]]</f>
        <v>58.312187288105562</v>
      </c>
    </row>
    <row r="1666" spans="1:16" x14ac:dyDescent="0.25">
      <c r="A1666" s="1">
        <v>42818</v>
      </c>
      <c r="B1666">
        <v>26</v>
      </c>
      <c r="C1666">
        <v>7</v>
      </c>
      <c r="D1666">
        <v>46905.781000000003</v>
      </c>
      <c r="E1666">
        <f>INDEX(Stores[region],MATCH(Sales[[#This Row],[store_no]],Stores[store_no],0))</f>
        <v>2</v>
      </c>
      <c r="F1666" t="str">
        <f>INDEX(Stores[storetype],MATCH(Sales[[#This Row],[store_no]],Stores[store_no],0))</f>
        <v>A</v>
      </c>
      <c r="G1666" t="str">
        <f>INDEX(Stores[location_city],MATCH(Sales[[#This Row],[store_no]],Stores[store_no],0))</f>
        <v>Carmel</v>
      </c>
      <c r="H1666" t="str">
        <f>INDEX(Stores[location_state],MATCH(Sales[[#This Row],[store_no]],Stores[store_no],0))</f>
        <v>Indiana</v>
      </c>
      <c r="I1666">
        <f>INDEX(Stores[sqft],MATCH(Sales[[#This Row],[store_no]],Stores[store_no],0))</f>
        <v>198500</v>
      </c>
      <c r="J1666" s="4" t="str">
        <f>INDEX(Departments[dept_name],MATCH(Sales[[#This Row],[dept_no]],Departments[dept_no],0))</f>
        <v>Electronics</v>
      </c>
      <c r="K1666" s="4" t="str">
        <f>CONCATENATE(Sales[[#This Row],[region]],Sales[[#This Row],[storetype]])</f>
        <v>2A</v>
      </c>
      <c r="L1666" s="4">
        <f>INDEX(RegionStoreCount[Store Count],MATCH(Sales[[#This Row],[RegionStoretype]],RegionStoreCount[Region/Type],0))</f>
        <v>5</v>
      </c>
      <c r="M1666" s="4">
        <f>AND(Sales[[#This Row],[date]]&lt;=TY_YTDMax,Sales[[#This Row],[date]]&gt;=TY_YTDMin)*Sales[[#This Row],[sales]]</f>
        <v>0</v>
      </c>
      <c r="N1666" s="4">
        <f>AND(Sales[[#This Row],[date]]&lt;=LY_YTDMax,Sales[[#This Row],[date]]&gt;=LY_YTDMin)*Sales[[#This Row],[sales]]</f>
        <v>46905.781000000003</v>
      </c>
      <c r="O1666" s="4">
        <f>AND(Sales[[#This Row],[date]]&gt;=YoY_Min,Sales[[#This Row],[date]]&lt;=TY_YTDMax)*(Sales[[#This Row],[sales]]/Sales[[#This Row],[sqft]])</f>
        <v>0</v>
      </c>
      <c r="P1666" s="4">
        <f>SUMIF(Sales[RegionStoretype],Sales[[#This Row],[RegionStoretype]],Sales[YoY_SSF])/Sales[[#This Row],[Region_TypeCount]]</f>
        <v>60.052789354368521</v>
      </c>
    </row>
    <row r="1667" spans="1:16" x14ac:dyDescent="0.25">
      <c r="A1667" s="1">
        <v>42818</v>
      </c>
      <c r="B1667">
        <v>27</v>
      </c>
      <c r="C1667">
        <v>9</v>
      </c>
      <c r="D1667">
        <v>86092.280700000003</v>
      </c>
      <c r="E1667">
        <f>INDEX(Stores[region],MATCH(Sales[[#This Row],[store_no]],Stores[store_no],0))</f>
        <v>3</v>
      </c>
      <c r="F1667" t="str">
        <f>INDEX(Stores[storetype],MATCH(Sales[[#This Row],[store_no]],Stores[store_no],0))</f>
        <v>A</v>
      </c>
      <c r="G1667" t="str">
        <f>INDEX(Stores[location_city],MATCH(Sales[[#This Row],[store_no]],Stores[store_no],0))</f>
        <v>Springfield</v>
      </c>
      <c r="H1667" t="str">
        <f>INDEX(Stores[location_state],MATCH(Sales[[#This Row],[store_no]],Stores[store_no],0))</f>
        <v>Missouri</v>
      </c>
      <c r="I1667">
        <f>INDEX(Stores[sqft],MATCH(Sales[[#This Row],[store_no]],Stores[store_no],0))</f>
        <v>158200</v>
      </c>
      <c r="J1667" s="4" t="str">
        <f>INDEX(Departments[dept_name],MATCH(Sales[[#This Row],[dept_no]],Departments[dept_no],0))</f>
        <v>Garden</v>
      </c>
      <c r="K1667" s="4" t="str">
        <f>CONCATENATE(Sales[[#This Row],[region]],Sales[[#This Row],[storetype]])</f>
        <v>3A</v>
      </c>
      <c r="L1667" s="4">
        <f>INDEX(RegionStoreCount[Store Count],MATCH(Sales[[#This Row],[RegionStoretype]],RegionStoreCount[Region/Type],0))</f>
        <v>9</v>
      </c>
      <c r="M1667" s="4">
        <f>AND(Sales[[#This Row],[date]]&lt;=TY_YTDMax,Sales[[#This Row],[date]]&gt;=TY_YTDMin)*Sales[[#This Row],[sales]]</f>
        <v>0</v>
      </c>
      <c r="N1667" s="4">
        <f>AND(Sales[[#This Row],[date]]&lt;=LY_YTDMax,Sales[[#This Row],[date]]&gt;=LY_YTDMin)*Sales[[#This Row],[sales]]</f>
        <v>86092.280700000003</v>
      </c>
      <c r="O1667" s="4">
        <f>AND(Sales[[#This Row],[date]]&gt;=YoY_Min,Sales[[#This Row],[date]]&lt;=TY_YTDMax)*(Sales[[#This Row],[sales]]/Sales[[#This Row],[sqft]])</f>
        <v>0</v>
      </c>
      <c r="P1667" s="4">
        <f>SUMIF(Sales[RegionStoretype],Sales[[#This Row],[RegionStoretype]],Sales[YoY_SSF])/Sales[[#This Row],[Region_TypeCount]]</f>
        <v>53.603836561720975</v>
      </c>
    </row>
    <row r="1668" spans="1:16" x14ac:dyDescent="0.25">
      <c r="A1668" s="1">
        <v>42818</v>
      </c>
      <c r="B1668">
        <v>27</v>
      </c>
      <c r="C1668">
        <v>15</v>
      </c>
      <c r="D1668">
        <v>80688.258100000006</v>
      </c>
      <c r="E1668">
        <f>INDEX(Stores[region],MATCH(Sales[[#This Row],[store_no]],Stores[store_no],0))</f>
        <v>3</v>
      </c>
      <c r="F1668" t="str">
        <f>INDEX(Stores[storetype],MATCH(Sales[[#This Row],[store_no]],Stores[store_no],0))</f>
        <v>A</v>
      </c>
      <c r="G1668" t="str">
        <f>INDEX(Stores[location_city],MATCH(Sales[[#This Row],[store_no]],Stores[store_no],0))</f>
        <v>Springfield</v>
      </c>
      <c r="H1668" t="str">
        <f>INDEX(Stores[location_state],MATCH(Sales[[#This Row],[store_no]],Stores[store_no],0))</f>
        <v>Missouri</v>
      </c>
      <c r="I1668">
        <f>INDEX(Stores[sqft],MATCH(Sales[[#This Row],[store_no]],Stores[store_no],0))</f>
        <v>158200</v>
      </c>
      <c r="J1668" s="4" t="str">
        <f>INDEX(Departments[dept_name],MATCH(Sales[[#This Row],[dept_no]],Departments[dept_no],0))</f>
        <v>Music</v>
      </c>
      <c r="K1668" s="4" t="str">
        <f>CONCATENATE(Sales[[#This Row],[region]],Sales[[#This Row],[storetype]])</f>
        <v>3A</v>
      </c>
      <c r="L1668" s="4">
        <f>INDEX(RegionStoreCount[Store Count],MATCH(Sales[[#This Row],[RegionStoretype]],RegionStoreCount[Region/Type],0))</f>
        <v>9</v>
      </c>
      <c r="M1668" s="4">
        <f>AND(Sales[[#This Row],[date]]&lt;=TY_YTDMax,Sales[[#This Row],[date]]&gt;=TY_YTDMin)*Sales[[#This Row],[sales]]</f>
        <v>0</v>
      </c>
      <c r="N1668" s="4">
        <f>AND(Sales[[#This Row],[date]]&lt;=LY_YTDMax,Sales[[#This Row],[date]]&gt;=LY_YTDMin)*Sales[[#This Row],[sales]]</f>
        <v>80688.258100000006</v>
      </c>
      <c r="O1668" s="4">
        <f>AND(Sales[[#This Row],[date]]&gt;=YoY_Min,Sales[[#This Row],[date]]&lt;=TY_YTDMax)*(Sales[[#This Row],[sales]]/Sales[[#This Row],[sqft]])</f>
        <v>0</v>
      </c>
      <c r="P1668" s="4">
        <f>SUMIF(Sales[RegionStoretype],Sales[[#This Row],[RegionStoretype]],Sales[YoY_SSF])/Sales[[#This Row],[Region_TypeCount]]</f>
        <v>53.603836561720975</v>
      </c>
    </row>
    <row r="1669" spans="1:16" x14ac:dyDescent="0.25">
      <c r="A1669" s="1">
        <v>42818</v>
      </c>
      <c r="B1669">
        <v>27</v>
      </c>
      <c r="C1669">
        <v>17</v>
      </c>
      <c r="D1669">
        <v>104530.44820000001</v>
      </c>
      <c r="E1669">
        <f>INDEX(Stores[region],MATCH(Sales[[#This Row],[store_no]],Stores[store_no],0))</f>
        <v>3</v>
      </c>
      <c r="F1669" t="str">
        <f>INDEX(Stores[storetype],MATCH(Sales[[#This Row],[store_no]],Stores[store_no],0))</f>
        <v>A</v>
      </c>
      <c r="G1669" t="str">
        <f>INDEX(Stores[location_city],MATCH(Sales[[#This Row],[store_no]],Stores[store_no],0))</f>
        <v>Springfield</v>
      </c>
      <c r="H1669" t="str">
        <f>INDEX(Stores[location_state],MATCH(Sales[[#This Row],[store_no]],Stores[store_no],0))</f>
        <v>Missouri</v>
      </c>
      <c r="I1669">
        <f>INDEX(Stores[sqft],MATCH(Sales[[#This Row],[store_no]],Stores[store_no],0))</f>
        <v>158200</v>
      </c>
      <c r="J1669" s="4" t="str">
        <f>INDEX(Departments[dept_name],MATCH(Sales[[#This Row],[dept_no]],Departments[dept_no],0))</f>
        <v>Shoes</v>
      </c>
      <c r="K1669" s="4" t="str">
        <f>CONCATENATE(Sales[[#This Row],[region]],Sales[[#This Row],[storetype]])</f>
        <v>3A</v>
      </c>
      <c r="L1669" s="4">
        <f>INDEX(RegionStoreCount[Store Count],MATCH(Sales[[#This Row],[RegionStoretype]],RegionStoreCount[Region/Type],0))</f>
        <v>9</v>
      </c>
      <c r="M1669" s="4">
        <f>AND(Sales[[#This Row],[date]]&lt;=TY_YTDMax,Sales[[#This Row],[date]]&gt;=TY_YTDMin)*Sales[[#This Row],[sales]]</f>
        <v>0</v>
      </c>
      <c r="N1669" s="4">
        <f>AND(Sales[[#This Row],[date]]&lt;=LY_YTDMax,Sales[[#This Row],[date]]&gt;=LY_YTDMin)*Sales[[#This Row],[sales]]</f>
        <v>104530.44820000001</v>
      </c>
      <c r="O1669" s="4">
        <f>AND(Sales[[#This Row],[date]]&gt;=YoY_Min,Sales[[#This Row],[date]]&lt;=TY_YTDMax)*(Sales[[#This Row],[sales]]/Sales[[#This Row],[sqft]])</f>
        <v>0</v>
      </c>
      <c r="P1669" s="4">
        <f>SUMIF(Sales[RegionStoretype],Sales[[#This Row],[RegionStoretype]],Sales[YoY_SSF])/Sales[[#This Row],[Region_TypeCount]]</f>
        <v>53.603836561720975</v>
      </c>
    </row>
    <row r="1670" spans="1:16" x14ac:dyDescent="0.25">
      <c r="A1670" s="1">
        <v>42818</v>
      </c>
      <c r="B1670">
        <v>28</v>
      </c>
      <c r="C1670">
        <v>4</v>
      </c>
      <c r="D1670">
        <v>8319.3065999999999</v>
      </c>
      <c r="E1670">
        <f>INDEX(Stores[region],MATCH(Sales[[#This Row],[store_no]],Stores[store_no],0))</f>
        <v>2</v>
      </c>
      <c r="F1670" t="str">
        <f>INDEX(Stores[storetype],MATCH(Sales[[#This Row],[store_no]],Stores[store_no],0))</f>
        <v>A</v>
      </c>
      <c r="G1670" t="str">
        <f>INDEX(Stores[location_city],MATCH(Sales[[#This Row],[store_no]],Stores[store_no],0))</f>
        <v>Milwaukee</v>
      </c>
      <c r="H1670" t="str">
        <f>INDEX(Stores[location_state],MATCH(Sales[[#This Row],[store_no]],Stores[store_no],0))</f>
        <v>Wisconsin</v>
      </c>
      <c r="I1670">
        <f>INDEX(Stores[sqft],MATCH(Sales[[#This Row],[store_no]],Stores[store_no],0))</f>
        <v>203800</v>
      </c>
      <c r="J1670" s="4" t="str">
        <f>INDEX(Departments[dept_name],MATCH(Sales[[#This Row],[dept_no]],Departments[dept_no],0))</f>
        <v>Books</v>
      </c>
      <c r="K1670" s="4" t="str">
        <f>CONCATENATE(Sales[[#This Row],[region]],Sales[[#This Row],[storetype]])</f>
        <v>2A</v>
      </c>
      <c r="L1670" s="4">
        <f>INDEX(RegionStoreCount[Store Count],MATCH(Sales[[#This Row],[RegionStoretype]],RegionStoreCount[Region/Type],0))</f>
        <v>5</v>
      </c>
      <c r="M1670" s="4">
        <f>AND(Sales[[#This Row],[date]]&lt;=TY_YTDMax,Sales[[#This Row],[date]]&gt;=TY_YTDMin)*Sales[[#This Row],[sales]]</f>
        <v>0</v>
      </c>
      <c r="N1670" s="4">
        <f>AND(Sales[[#This Row],[date]]&lt;=LY_YTDMax,Sales[[#This Row],[date]]&gt;=LY_YTDMin)*Sales[[#This Row],[sales]]</f>
        <v>8319.3065999999999</v>
      </c>
      <c r="O1670" s="4">
        <f>AND(Sales[[#This Row],[date]]&gt;=YoY_Min,Sales[[#This Row],[date]]&lt;=TY_YTDMax)*(Sales[[#This Row],[sales]]/Sales[[#This Row],[sqft]])</f>
        <v>0</v>
      </c>
      <c r="P1670" s="4">
        <f>SUMIF(Sales[RegionStoretype],Sales[[#This Row],[RegionStoretype]],Sales[YoY_SSF])/Sales[[#This Row],[Region_TypeCount]]</f>
        <v>60.052789354368521</v>
      </c>
    </row>
    <row r="1671" spans="1:16" x14ac:dyDescent="0.25">
      <c r="A1671" s="1">
        <v>42818</v>
      </c>
      <c r="B1671">
        <v>28</v>
      </c>
      <c r="C1671">
        <v>13</v>
      </c>
      <c r="D1671">
        <v>118008.12330000001</v>
      </c>
      <c r="E1671">
        <f>INDEX(Stores[region],MATCH(Sales[[#This Row],[store_no]],Stores[store_no],0))</f>
        <v>2</v>
      </c>
      <c r="F1671" t="str">
        <f>INDEX(Stores[storetype],MATCH(Sales[[#This Row],[store_no]],Stores[store_no],0))</f>
        <v>A</v>
      </c>
      <c r="G1671" t="str">
        <f>INDEX(Stores[location_city],MATCH(Sales[[#This Row],[store_no]],Stores[store_no],0))</f>
        <v>Milwaukee</v>
      </c>
      <c r="H1671" t="str">
        <f>INDEX(Stores[location_state],MATCH(Sales[[#This Row],[store_no]],Stores[store_no],0))</f>
        <v>Wisconsin</v>
      </c>
      <c r="I1671">
        <f>INDEX(Stores[sqft],MATCH(Sales[[#This Row],[store_no]],Stores[store_no],0))</f>
        <v>203800</v>
      </c>
      <c r="J1671" s="4" t="str">
        <f>INDEX(Departments[dept_name],MATCH(Sales[[#This Row],[dept_no]],Departments[dept_no],0))</f>
        <v>Kids</v>
      </c>
      <c r="K1671" s="4" t="str">
        <f>CONCATENATE(Sales[[#This Row],[region]],Sales[[#This Row],[storetype]])</f>
        <v>2A</v>
      </c>
      <c r="L1671" s="4">
        <f>INDEX(RegionStoreCount[Store Count],MATCH(Sales[[#This Row],[RegionStoretype]],RegionStoreCount[Region/Type],0))</f>
        <v>5</v>
      </c>
      <c r="M1671" s="4">
        <f>AND(Sales[[#This Row],[date]]&lt;=TY_YTDMax,Sales[[#This Row],[date]]&gt;=TY_YTDMin)*Sales[[#This Row],[sales]]</f>
        <v>0</v>
      </c>
      <c r="N1671" s="4">
        <f>AND(Sales[[#This Row],[date]]&lt;=LY_YTDMax,Sales[[#This Row],[date]]&gt;=LY_YTDMin)*Sales[[#This Row],[sales]]</f>
        <v>118008.12330000001</v>
      </c>
      <c r="O1671" s="4">
        <f>AND(Sales[[#This Row],[date]]&gt;=YoY_Min,Sales[[#This Row],[date]]&lt;=TY_YTDMax)*(Sales[[#This Row],[sales]]/Sales[[#This Row],[sqft]])</f>
        <v>0</v>
      </c>
      <c r="P1671" s="4">
        <f>SUMIF(Sales[RegionStoretype],Sales[[#This Row],[RegionStoretype]],Sales[YoY_SSF])/Sales[[#This Row],[Region_TypeCount]]</f>
        <v>60.052789354368521</v>
      </c>
    </row>
    <row r="1672" spans="1:16" x14ac:dyDescent="0.25">
      <c r="A1672" s="1">
        <v>42818</v>
      </c>
      <c r="B1672">
        <v>29</v>
      </c>
      <c r="C1672">
        <v>8</v>
      </c>
      <c r="D1672">
        <v>40353.4467</v>
      </c>
      <c r="E1672">
        <f>INDEX(Stores[region],MATCH(Sales[[#This Row],[store_no]],Stores[store_no],0))</f>
        <v>1</v>
      </c>
      <c r="F1672" t="str">
        <f>INDEX(Stores[storetype],MATCH(Sales[[#This Row],[store_no]],Stores[store_no],0))</f>
        <v>B</v>
      </c>
      <c r="G1672" t="str">
        <f>INDEX(Stores[location_city],MATCH(Sales[[#This Row],[store_no]],Stores[store_no],0))</f>
        <v>Grand Rapids</v>
      </c>
      <c r="H1672" t="str">
        <f>INDEX(Stores[location_state],MATCH(Sales[[#This Row],[store_no]],Stores[store_no],0))</f>
        <v>Michigan</v>
      </c>
      <c r="I1672">
        <f>INDEX(Stores[sqft],MATCH(Sales[[#This Row],[store_no]],Stores[store_no],0))</f>
        <v>148300</v>
      </c>
      <c r="J1672" s="4" t="str">
        <f>INDEX(Departments[dept_name],MATCH(Sales[[#This Row],[dept_no]],Departments[dept_no],0))</f>
        <v>Games</v>
      </c>
      <c r="K1672" s="4" t="str">
        <f>CONCATENATE(Sales[[#This Row],[region]],Sales[[#This Row],[storetype]])</f>
        <v>1B</v>
      </c>
      <c r="L1672" s="4">
        <f>INDEX(RegionStoreCount[Store Count],MATCH(Sales[[#This Row],[RegionStoretype]],RegionStoreCount[Region/Type],0))</f>
        <v>5</v>
      </c>
      <c r="M1672" s="4">
        <f>AND(Sales[[#This Row],[date]]&lt;=TY_YTDMax,Sales[[#This Row],[date]]&gt;=TY_YTDMin)*Sales[[#This Row],[sales]]</f>
        <v>0</v>
      </c>
      <c r="N1672" s="4">
        <f>AND(Sales[[#This Row],[date]]&lt;=LY_YTDMax,Sales[[#This Row],[date]]&gt;=LY_YTDMin)*Sales[[#This Row],[sales]]</f>
        <v>40353.4467</v>
      </c>
      <c r="O1672" s="4">
        <f>AND(Sales[[#This Row],[date]]&gt;=YoY_Min,Sales[[#This Row],[date]]&lt;=TY_YTDMax)*(Sales[[#This Row],[sales]]/Sales[[#This Row],[sqft]])</f>
        <v>0</v>
      </c>
      <c r="P1672" s="4">
        <f>SUMIF(Sales[RegionStoretype],Sales[[#This Row],[RegionStoretype]],Sales[YoY_SSF])/Sales[[#This Row],[Region_TypeCount]]</f>
        <v>68.518982968140051</v>
      </c>
    </row>
    <row r="1673" spans="1:16" x14ac:dyDescent="0.25">
      <c r="A1673" s="1">
        <v>42818</v>
      </c>
      <c r="B1673">
        <v>29</v>
      </c>
      <c r="C1673">
        <v>12</v>
      </c>
      <c r="D1673">
        <v>138531.7444</v>
      </c>
      <c r="E1673">
        <f>INDEX(Stores[region],MATCH(Sales[[#This Row],[store_no]],Stores[store_no],0))</f>
        <v>1</v>
      </c>
      <c r="F1673" t="str">
        <f>INDEX(Stores[storetype],MATCH(Sales[[#This Row],[store_no]],Stores[store_no],0))</f>
        <v>B</v>
      </c>
      <c r="G1673" t="str">
        <f>INDEX(Stores[location_city],MATCH(Sales[[#This Row],[store_no]],Stores[store_no],0))</f>
        <v>Grand Rapids</v>
      </c>
      <c r="H1673" t="str">
        <f>INDEX(Stores[location_state],MATCH(Sales[[#This Row],[store_no]],Stores[store_no],0))</f>
        <v>Michigan</v>
      </c>
      <c r="I1673">
        <f>INDEX(Stores[sqft],MATCH(Sales[[#This Row],[store_no]],Stores[store_no],0))</f>
        <v>148300</v>
      </c>
      <c r="J1673" s="4" t="str">
        <f>INDEX(Departments[dept_name],MATCH(Sales[[#This Row],[dept_no]],Departments[dept_no],0))</f>
        <v>Jewelery</v>
      </c>
      <c r="K1673" s="4" t="str">
        <f>CONCATENATE(Sales[[#This Row],[region]],Sales[[#This Row],[storetype]])</f>
        <v>1B</v>
      </c>
      <c r="L1673" s="4">
        <f>INDEX(RegionStoreCount[Store Count],MATCH(Sales[[#This Row],[RegionStoretype]],RegionStoreCount[Region/Type],0))</f>
        <v>5</v>
      </c>
      <c r="M1673" s="4">
        <f>AND(Sales[[#This Row],[date]]&lt;=TY_YTDMax,Sales[[#This Row],[date]]&gt;=TY_YTDMin)*Sales[[#This Row],[sales]]</f>
        <v>0</v>
      </c>
      <c r="N1673" s="4">
        <f>AND(Sales[[#This Row],[date]]&lt;=LY_YTDMax,Sales[[#This Row],[date]]&gt;=LY_YTDMin)*Sales[[#This Row],[sales]]</f>
        <v>138531.7444</v>
      </c>
      <c r="O1673" s="4">
        <f>AND(Sales[[#This Row],[date]]&gt;=YoY_Min,Sales[[#This Row],[date]]&lt;=TY_YTDMax)*(Sales[[#This Row],[sales]]/Sales[[#This Row],[sqft]])</f>
        <v>0</v>
      </c>
      <c r="P1673" s="4">
        <f>SUMIF(Sales[RegionStoretype],Sales[[#This Row],[RegionStoretype]],Sales[YoY_SSF])/Sales[[#This Row],[Region_TypeCount]]</f>
        <v>68.518982968140051</v>
      </c>
    </row>
    <row r="1674" spans="1:16" x14ac:dyDescent="0.25">
      <c r="A1674" s="1">
        <v>42818</v>
      </c>
      <c r="B1674">
        <v>29</v>
      </c>
      <c r="C1674">
        <v>13</v>
      </c>
      <c r="D1674">
        <v>54301.0484</v>
      </c>
      <c r="E1674">
        <f>INDEX(Stores[region],MATCH(Sales[[#This Row],[store_no]],Stores[store_no],0))</f>
        <v>1</v>
      </c>
      <c r="F1674" t="str">
        <f>INDEX(Stores[storetype],MATCH(Sales[[#This Row],[store_no]],Stores[store_no],0))</f>
        <v>B</v>
      </c>
      <c r="G1674" t="str">
        <f>INDEX(Stores[location_city],MATCH(Sales[[#This Row],[store_no]],Stores[store_no],0))</f>
        <v>Grand Rapids</v>
      </c>
      <c r="H1674" t="str">
        <f>INDEX(Stores[location_state],MATCH(Sales[[#This Row],[store_no]],Stores[store_no],0))</f>
        <v>Michigan</v>
      </c>
      <c r="I1674">
        <f>INDEX(Stores[sqft],MATCH(Sales[[#This Row],[store_no]],Stores[store_no],0))</f>
        <v>148300</v>
      </c>
      <c r="J1674" s="4" t="str">
        <f>INDEX(Departments[dept_name],MATCH(Sales[[#This Row],[dept_no]],Departments[dept_no],0))</f>
        <v>Kids</v>
      </c>
      <c r="K1674" s="4" t="str">
        <f>CONCATENATE(Sales[[#This Row],[region]],Sales[[#This Row],[storetype]])</f>
        <v>1B</v>
      </c>
      <c r="L1674" s="4">
        <f>INDEX(RegionStoreCount[Store Count],MATCH(Sales[[#This Row],[RegionStoretype]],RegionStoreCount[Region/Type],0))</f>
        <v>5</v>
      </c>
      <c r="M1674" s="4">
        <f>AND(Sales[[#This Row],[date]]&lt;=TY_YTDMax,Sales[[#This Row],[date]]&gt;=TY_YTDMin)*Sales[[#This Row],[sales]]</f>
        <v>0</v>
      </c>
      <c r="N1674" s="4">
        <f>AND(Sales[[#This Row],[date]]&lt;=LY_YTDMax,Sales[[#This Row],[date]]&gt;=LY_YTDMin)*Sales[[#This Row],[sales]]</f>
        <v>54301.0484</v>
      </c>
      <c r="O1674" s="4">
        <f>AND(Sales[[#This Row],[date]]&gt;=YoY_Min,Sales[[#This Row],[date]]&lt;=TY_YTDMax)*(Sales[[#This Row],[sales]]/Sales[[#This Row],[sqft]])</f>
        <v>0</v>
      </c>
      <c r="P1674" s="4">
        <f>SUMIF(Sales[RegionStoretype],Sales[[#This Row],[RegionStoretype]],Sales[YoY_SSF])/Sales[[#This Row],[Region_TypeCount]]</f>
        <v>68.518982968140051</v>
      </c>
    </row>
    <row r="1675" spans="1:16" x14ac:dyDescent="0.25">
      <c r="A1675" s="1">
        <v>42818</v>
      </c>
      <c r="B1675">
        <v>29</v>
      </c>
      <c r="C1675">
        <v>18</v>
      </c>
      <c r="D1675">
        <v>157744.93179999999</v>
      </c>
      <c r="E1675">
        <f>INDEX(Stores[region],MATCH(Sales[[#This Row],[store_no]],Stores[store_no],0))</f>
        <v>1</v>
      </c>
      <c r="F1675" t="str">
        <f>INDEX(Stores[storetype],MATCH(Sales[[#This Row],[store_no]],Stores[store_no],0))</f>
        <v>B</v>
      </c>
      <c r="G1675" t="str">
        <f>INDEX(Stores[location_city],MATCH(Sales[[#This Row],[store_no]],Stores[store_no],0))</f>
        <v>Grand Rapids</v>
      </c>
      <c r="H1675" t="str">
        <f>INDEX(Stores[location_state],MATCH(Sales[[#This Row],[store_no]],Stores[store_no],0))</f>
        <v>Michigan</v>
      </c>
      <c r="I1675">
        <f>INDEX(Stores[sqft],MATCH(Sales[[#This Row],[store_no]],Stores[store_no],0))</f>
        <v>148300</v>
      </c>
      <c r="J1675" s="4" t="str">
        <f>INDEX(Departments[dept_name],MATCH(Sales[[#This Row],[dept_no]],Departments[dept_no],0))</f>
        <v>Sports</v>
      </c>
      <c r="K1675" s="4" t="str">
        <f>CONCATENATE(Sales[[#This Row],[region]],Sales[[#This Row],[storetype]])</f>
        <v>1B</v>
      </c>
      <c r="L1675" s="4">
        <f>INDEX(RegionStoreCount[Store Count],MATCH(Sales[[#This Row],[RegionStoretype]],RegionStoreCount[Region/Type],0))</f>
        <v>5</v>
      </c>
      <c r="M1675" s="4">
        <f>AND(Sales[[#This Row],[date]]&lt;=TY_YTDMax,Sales[[#This Row],[date]]&gt;=TY_YTDMin)*Sales[[#This Row],[sales]]</f>
        <v>0</v>
      </c>
      <c r="N1675" s="4">
        <f>AND(Sales[[#This Row],[date]]&lt;=LY_YTDMax,Sales[[#This Row],[date]]&gt;=LY_YTDMin)*Sales[[#This Row],[sales]]</f>
        <v>157744.93179999999</v>
      </c>
      <c r="O1675" s="4">
        <f>AND(Sales[[#This Row],[date]]&gt;=YoY_Min,Sales[[#This Row],[date]]&lt;=TY_YTDMax)*(Sales[[#This Row],[sales]]/Sales[[#This Row],[sqft]])</f>
        <v>0</v>
      </c>
      <c r="P1675" s="4">
        <f>SUMIF(Sales[RegionStoretype],Sales[[#This Row],[RegionStoretype]],Sales[YoY_SSF])/Sales[[#This Row],[Region_TypeCount]]</f>
        <v>68.518982968140051</v>
      </c>
    </row>
    <row r="1676" spans="1:16" x14ac:dyDescent="0.25">
      <c r="A1676" s="1">
        <v>42818</v>
      </c>
      <c r="B1676">
        <v>30</v>
      </c>
      <c r="C1676">
        <v>13</v>
      </c>
      <c r="D1676">
        <v>40037.158300000003</v>
      </c>
      <c r="E1676">
        <f>INDEX(Stores[region],MATCH(Sales[[#This Row],[store_no]],Stores[store_no],0))</f>
        <v>1</v>
      </c>
      <c r="F1676" t="str">
        <f>INDEX(Stores[storetype],MATCH(Sales[[#This Row],[store_no]],Stores[store_no],0))</f>
        <v>C</v>
      </c>
      <c r="G1676" t="str">
        <f>INDEX(Stores[location_city],MATCH(Sales[[#This Row],[store_no]],Stores[store_no],0))</f>
        <v>Dayton</v>
      </c>
      <c r="H1676" t="str">
        <f>INDEX(Stores[location_state],MATCH(Sales[[#This Row],[store_no]],Stores[store_no],0))</f>
        <v>Ohio</v>
      </c>
      <c r="I1676">
        <f>INDEX(Stores[sqft],MATCH(Sales[[#This Row],[store_no]],Stores[store_no],0))</f>
        <v>90000</v>
      </c>
      <c r="J1676" s="4" t="str">
        <f>INDEX(Departments[dept_name],MATCH(Sales[[#This Row],[dept_no]],Departments[dept_no],0))</f>
        <v>Kids</v>
      </c>
      <c r="K1676" s="4" t="str">
        <f>CONCATENATE(Sales[[#This Row],[region]],Sales[[#This Row],[storetype]])</f>
        <v>1C</v>
      </c>
      <c r="L1676" s="4">
        <f>INDEX(RegionStoreCount[Store Count],MATCH(Sales[[#This Row],[RegionStoretype]],RegionStoreCount[Region/Type],0))</f>
        <v>1</v>
      </c>
      <c r="M1676" s="4">
        <f>AND(Sales[[#This Row],[date]]&lt;=TY_YTDMax,Sales[[#This Row],[date]]&gt;=TY_YTDMin)*Sales[[#This Row],[sales]]</f>
        <v>0</v>
      </c>
      <c r="N1676" s="4">
        <f>AND(Sales[[#This Row],[date]]&lt;=LY_YTDMax,Sales[[#This Row],[date]]&gt;=LY_YTDMin)*Sales[[#This Row],[sales]]</f>
        <v>40037.158300000003</v>
      </c>
      <c r="O1676" s="4">
        <f>AND(Sales[[#This Row],[date]]&gt;=YoY_Min,Sales[[#This Row],[date]]&lt;=TY_YTDMax)*(Sales[[#This Row],[sales]]/Sales[[#This Row],[sqft]])</f>
        <v>0</v>
      </c>
      <c r="P1676" s="4">
        <f>SUMIF(Sales[RegionStoretype],Sales[[#This Row],[RegionStoretype]],Sales[YoY_SSF])/Sales[[#This Row],[Region_TypeCount]]</f>
        <v>65.329042605555529</v>
      </c>
    </row>
    <row r="1677" spans="1:16" x14ac:dyDescent="0.25">
      <c r="A1677" s="1">
        <v>42818</v>
      </c>
      <c r="B1677">
        <v>30</v>
      </c>
      <c r="C1677">
        <v>15</v>
      </c>
      <c r="D1677">
        <v>54725.575899999996</v>
      </c>
      <c r="E1677">
        <f>INDEX(Stores[region],MATCH(Sales[[#This Row],[store_no]],Stores[store_no],0))</f>
        <v>1</v>
      </c>
      <c r="F1677" t="str">
        <f>INDEX(Stores[storetype],MATCH(Sales[[#This Row],[store_no]],Stores[store_no],0))</f>
        <v>C</v>
      </c>
      <c r="G1677" t="str">
        <f>INDEX(Stores[location_city],MATCH(Sales[[#This Row],[store_no]],Stores[store_no],0))</f>
        <v>Dayton</v>
      </c>
      <c r="H1677" t="str">
        <f>INDEX(Stores[location_state],MATCH(Sales[[#This Row],[store_no]],Stores[store_no],0))</f>
        <v>Ohio</v>
      </c>
      <c r="I1677">
        <f>INDEX(Stores[sqft],MATCH(Sales[[#This Row],[store_no]],Stores[store_no],0))</f>
        <v>90000</v>
      </c>
      <c r="J1677" s="4" t="str">
        <f>INDEX(Departments[dept_name],MATCH(Sales[[#This Row],[dept_no]],Departments[dept_no],0))</f>
        <v>Music</v>
      </c>
      <c r="K1677" s="4" t="str">
        <f>CONCATENATE(Sales[[#This Row],[region]],Sales[[#This Row],[storetype]])</f>
        <v>1C</v>
      </c>
      <c r="L1677" s="4">
        <f>INDEX(RegionStoreCount[Store Count],MATCH(Sales[[#This Row],[RegionStoretype]],RegionStoreCount[Region/Type],0))</f>
        <v>1</v>
      </c>
      <c r="M1677" s="4">
        <f>AND(Sales[[#This Row],[date]]&lt;=TY_YTDMax,Sales[[#This Row],[date]]&gt;=TY_YTDMin)*Sales[[#This Row],[sales]]</f>
        <v>0</v>
      </c>
      <c r="N1677" s="4">
        <f>AND(Sales[[#This Row],[date]]&lt;=LY_YTDMax,Sales[[#This Row],[date]]&gt;=LY_YTDMin)*Sales[[#This Row],[sales]]</f>
        <v>54725.575899999996</v>
      </c>
      <c r="O1677" s="4">
        <f>AND(Sales[[#This Row],[date]]&gt;=YoY_Min,Sales[[#This Row],[date]]&lt;=TY_YTDMax)*(Sales[[#This Row],[sales]]/Sales[[#This Row],[sqft]])</f>
        <v>0</v>
      </c>
      <c r="P1677" s="4">
        <f>SUMIF(Sales[RegionStoretype],Sales[[#This Row],[RegionStoretype]],Sales[YoY_SSF])/Sales[[#This Row],[Region_TypeCount]]</f>
        <v>65.329042605555529</v>
      </c>
    </row>
    <row r="1678" spans="1:16" x14ac:dyDescent="0.25">
      <c r="A1678" s="1">
        <v>42818</v>
      </c>
      <c r="B1678">
        <v>31</v>
      </c>
      <c r="C1678">
        <v>9</v>
      </c>
      <c r="D1678">
        <v>16610.845999999998</v>
      </c>
      <c r="E1678">
        <f>INDEX(Stores[region],MATCH(Sales[[#This Row],[store_no]],Stores[store_no],0))</f>
        <v>3</v>
      </c>
      <c r="F1678" t="str">
        <f>INDEX(Stores[storetype],MATCH(Sales[[#This Row],[store_no]],Stores[store_no],0))</f>
        <v>A</v>
      </c>
      <c r="G1678" t="str">
        <f>INDEX(Stores[location_city],MATCH(Sales[[#This Row],[store_no]],Stores[store_no],0))</f>
        <v>Rapid City</v>
      </c>
      <c r="H1678" t="str">
        <f>INDEX(Stores[location_state],MATCH(Sales[[#This Row],[store_no]],Stores[store_no],0))</f>
        <v>South Dakota</v>
      </c>
      <c r="I1678">
        <f>INDEX(Stores[sqft],MATCH(Sales[[#This Row],[store_no]],Stores[store_no],0))</f>
        <v>200100</v>
      </c>
      <c r="J1678" s="4" t="str">
        <f>INDEX(Departments[dept_name],MATCH(Sales[[#This Row],[dept_no]],Departments[dept_no],0))</f>
        <v>Garden</v>
      </c>
      <c r="K1678" s="4" t="str">
        <f>CONCATENATE(Sales[[#This Row],[region]],Sales[[#This Row],[storetype]])</f>
        <v>3A</v>
      </c>
      <c r="L1678" s="4">
        <f>INDEX(RegionStoreCount[Store Count],MATCH(Sales[[#This Row],[RegionStoretype]],RegionStoreCount[Region/Type],0))</f>
        <v>9</v>
      </c>
      <c r="M1678" s="4">
        <f>AND(Sales[[#This Row],[date]]&lt;=TY_YTDMax,Sales[[#This Row],[date]]&gt;=TY_YTDMin)*Sales[[#This Row],[sales]]</f>
        <v>0</v>
      </c>
      <c r="N1678" s="4">
        <f>AND(Sales[[#This Row],[date]]&lt;=LY_YTDMax,Sales[[#This Row],[date]]&gt;=LY_YTDMin)*Sales[[#This Row],[sales]]</f>
        <v>16610.845999999998</v>
      </c>
      <c r="O1678" s="4">
        <f>AND(Sales[[#This Row],[date]]&gt;=YoY_Min,Sales[[#This Row],[date]]&lt;=TY_YTDMax)*(Sales[[#This Row],[sales]]/Sales[[#This Row],[sqft]])</f>
        <v>0</v>
      </c>
      <c r="P1678" s="4">
        <f>SUMIF(Sales[RegionStoretype],Sales[[#This Row],[RegionStoretype]],Sales[YoY_SSF])/Sales[[#This Row],[Region_TypeCount]]</f>
        <v>53.603836561720975</v>
      </c>
    </row>
    <row r="1679" spans="1:16" x14ac:dyDescent="0.25">
      <c r="A1679" s="1">
        <v>42818</v>
      </c>
      <c r="B1679">
        <v>32</v>
      </c>
      <c r="C1679">
        <v>17</v>
      </c>
      <c r="D1679">
        <v>82144.051999999996</v>
      </c>
      <c r="E1679">
        <f>INDEX(Stores[region],MATCH(Sales[[#This Row],[store_no]],Stores[store_no],0))</f>
        <v>2</v>
      </c>
      <c r="F1679" t="str">
        <f>INDEX(Stores[storetype],MATCH(Sales[[#This Row],[store_no]],Stores[store_no],0))</f>
        <v>A</v>
      </c>
      <c r="G1679" t="str">
        <f>INDEX(Stores[location_city],MATCH(Sales[[#This Row],[store_no]],Stores[store_no],0))</f>
        <v>Western Springs</v>
      </c>
      <c r="H1679" t="str">
        <f>INDEX(Stores[location_state],MATCH(Sales[[#This Row],[store_no]],Stores[store_no],0))</f>
        <v>Illinois</v>
      </c>
      <c r="I1679">
        <f>INDEX(Stores[sqft],MATCH(Sales[[#This Row],[store_no]],Stores[store_no],0))</f>
        <v>118200</v>
      </c>
      <c r="J1679" s="4" t="str">
        <f>INDEX(Departments[dept_name],MATCH(Sales[[#This Row],[dept_no]],Departments[dept_no],0))</f>
        <v>Shoes</v>
      </c>
      <c r="K1679" s="4" t="str">
        <f>CONCATENATE(Sales[[#This Row],[region]],Sales[[#This Row],[storetype]])</f>
        <v>2A</v>
      </c>
      <c r="L1679" s="4">
        <f>INDEX(RegionStoreCount[Store Count],MATCH(Sales[[#This Row],[RegionStoretype]],RegionStoreCount[Region/Type],0))</f>
        <v>5</v>
      </c>
      <c r="M1679" s="4">
        <f>AND(Sales[[#This Row],[date]]&lt;=TY_YTDMax,Sales[[#This Row],[date]]&gt;=TY_YTDMin)*Sales[[#This Row],[sales]]</f>
        <v>0</v>
      </c>
      <c r="N1679" s="4">
        <f>AND(Sales[[#This Row],[date]]&lt;=LY_YTDMax,Sales[[#This Row],[date]]&gt;=LY_YTDMin)*Sales[[#This Row],[sales]]</f>
        <v>82144.051999999996</v>
      </c>
      <c r="O1679" s="4">
        <f>AND(Sales[[#This Row],[date]]&gt;=YoY_Min,Sales[[#This Row],[date]]&lt;=TY_YTDMax)*(Sales[[#This Row],[sales]]/Sales[[#This Row],[sqft]])</f>
        <v>0</v>
      </c>
      <c r="P1679" s="4">
        <f>SUMIF(Sales[RegionStoretype],Sales[[#This Row],[RegionStoretype]],Sales[YoY_SSF])/Sales[[#This Row],[Region_TypeCount]]</f>
        <v>60.052789354368521</v>
      </c>
    </row>
    <row r="1680" spans="1:16" x14ac:dyDescent="0.25">
      <c r="A1680" s="1">
        <v>42818</v>
      </c>
      <c r="B1680">
        <v>32</v>
      </c>
      <c r="C1680">
        <v>19</v>
      </c>
      <c r="D1680">
        <v>46305.791700000002</v>
      </c>
      <c r="E1680">
        <f>INDEX(Stores[region],MATCH(Sales[[#This Row],[store_no]],Stores[store_no],0))</f>
        <v>2</v>
      </c>
      <c r="F1680" t="str">
        <f>INDEX(Stores[storetype],MATCH(Sales[[#This Row],[store_no]],Stores[store_no],0))</f>
        <v>A</v>
      </c>
      <c r="G1680" t="str">
        <f>INDEX(Stores[location_city],MATCH(Sales[[#This Row],[store_no]],Stores[store_no],0))</f>
        <v>Western Springs</v>
      </c>
      <c r="H1680" t="str">
        <f>INDEX(Stores[location_state],MATCH(Sales[[#This Row],[store_no]],Stores[store_no],0))</f>
        <v>Illinois</v>
      </c>
      <c r="I1680">
        <f>INDEX(Stores[sqft],MATCH(Sales[[#This Row],[store_no]],Stores[store_no],0))</f>
        <v>118200</v>
      </c>
      <c r="J1680" s="4" t="str">
        <f>INDEX(Departments[dept_name],MATCH(Sales[[#This Row],[dept_no]],Departments[dept_no],0))</f>
        <v>Tools</v>
      </c>
      <c r="K1680" s="4" t="str">
        <f>CONCATENATE(Sales[[#This Row],[region]],Sales[[#This Row],[storetype]])</f>
        <v>2A</v>
      </c>
      <c r="L1680" s="4">
        <f>INDEX(RegionStoreCount[Store Count],MATCH(Sales[[#This Row],[RegionStoretype]],RegionStoreCount[Region/Type],0))</f>
        <v>5</v>
      </c>
      <c r="M1680" s="4">
        <f>AND(Sales[[#This Row],[date]]&lt;=TY_YTDMax,Sales[[#This Row],[date]]&gt;=TY_YTDMin)*Sales[[#This Row],[sales]]</f>
        <v>0</v>
      </c>
      <c r="N1680" s="4">
        <f>AND(Sales[[#This Row],[date]]&lt;=LY_YTDMax,Sales[[#This Row],[date]]&gt;=LY_YTDMin)*Sales[[#This Row],[sales]]</f>
        <v>46305.791700000002</v>
      </c>
      <c r="O1680" s="4">
        <f>AND(Sales[[#This Row],[date]]&gt;=YoY_Min,Sales[[#This Row],[date]]&lt;=TY_YTDMax)*(Sales[[#This Row],[sales]]/Sales[[#This Row],[sqft]])</f>
        <v>0</v>
      </c>
      <c r="P1680" s="4">
        <f>SUMIF(Sales[RegionStoretype],Sales[[#This Row],[RegionStoretype]],Sales[YoY_SSF])/Sales[[#This Row],[Region_TypeCount]]</f>
        <v>60.052789354368521</v>
      </c>
    </row>
    <row r="1681" spans="1:16" x14ac:dyDescent="0.25">
      <c r="A1681" s="1">
        <v>42818</v>
      </c>
      <c r="B1681">
        <v>33</v>
      </c>
      <c r="C1681">
        <v>2</v>
      </c>
      <c r="D1681">
        <v>1454.2673000000002</v>
      </c>
      <c r="E1681">
        <f>INDEX(Stores[region],MATCH(Sales[[#This Row],[store_no]],Stores[store_no],0))</f>
        <v>3</v>
      </c>
      <c r="F1681" t="str">
        <f>INDEX(Stores[storetype],MATCH(Sales[[#This Row],[store_no]],Stores[store_no],0))</f>
        <v>A</v>
      </c>
      <c r="G1681" t="str">
        <f>INDEX(Stores[location_city],MATCH(Sales[[#This Row],[store_no]],Stores[store_no],0))</f>
        <v>Omaha</v>
      </c>
      <c r="H1681" t="str">
        <f>INDEX(Stores[location_state],MATCH(Sales[[#This Row],[store_no]],Stores[store_no],0))</f>
        <v>Nebraska</v>
      </c>
      <c r="I1681">
        <f>INDEX(Stores[sqft],MATCH(Sales[[#This Row],[store_no]],Stores[store_no],0))</f>
        <v>40700</v>
      </c>
      <c r="J1681" s="4" t="str">
        <f>INDEX(Departments[dept_name],MATCH(Sales[[#This Row],[dept_no]],Departments[dept_no],0))</f>
        <v>Baby</v>
      </c>
      <c r="K1681" s="4" t="str">
        <f>CONCATENATE(Sales[[#This Row],[region]],Sales[[#This Row],[storetype]])</f>
        <v>3A</v>
      </c>
      <c r="L1681" s="4">
        <f>INDEX(RegionStoreCount[Store Count],MATCH(Sales[[#This Row],[RegionStoretype]],RegionStoreCount[Region/Type],0))</f>
        <v>9</v>
      </c>
      <c r="M1681" s="4">
        <f>AND(Sales[[#This Row],[date]]&lt;=TY_YTDMax,Sales[[#This Row],[date]]&gt;=TY_YTDMin)*Sales[[#This Row],[sales]]</f>
        <v>0</v>
      </c>
      <c r="N1681" s="4">
        <f>AND(Sales[[#This Row],[date]]&lt;=LY_YTDMax,Sales[[#This Row],[date]]&gt;=LY_YTDMin)*Sales[[#This Row],[sales]]</f>
        <v>1454.2673000000002</v>
      </c>
      <c r="O1681" s="4">
        <f>AND(Sales[[#This Row],[date]]&gt;=YoY_Min,Sales[[#This Row],[date]]&lt;=TY_YTDMax)*(Sales[[#This Row],[sales]]/Sales[[#This Row],[sqft]])</f>
        <v>0</v>
      </c>
      <c r="P1681" s="4">
        <f>SUMIF(Sales[RegionStoretype],Sales[[#This Row],[RegionStoretype]],Sales[YoY_SSF])/Sales[[#This Row],[Region_TypeCount]]</f>
        <v>53.603836561720975</v>
      </c>
    </row>
    <row r="1682" spans="1:16" x14ac:dyDescent="0.25">
      <c r="A1682" s="1">
        <v>42818</v>
      </c>
      <c r="B1682">
        <v>33</v>
      </c>
      <c r="C1682">
        <v>5</v>
      </c>
      <c r="D1682">
        <v>111970.9819</v>
      </c>
      <c r="E1682">
        <f>INDEX(Stores[region],MATCH(Sales[[#This Row],[store_no]],Stores[store_no],0))</f>
        <v>3</v>
      </c>
      <c r="F1682" t="str">
        <f>INDEX(Stores[storetype],MATCH(Sales[[#This Row],[store_no]],Stores[store_no],0))</f>
        <v>A</v>
      </c>
      <c r="G1682" t="str">
        <f>INDEX(Stores[location_city],MATCH(Sales[[#This Row],[store_no]],Stores[store_no],0))</f>
        <v>Omaha</v>
      </c>
      <c r="H1682" t="str">
        <f>INDEX(Stores[location_state],MATCH(Sales[[#This Row],[store_no]],Stores[store_no],0))</f>
        <v>Nebraska</v>
      </c>
      <c r="I1682">
        <f>INDEX(Stores[sqft],MATCH(Sales[[#This Row],[store_no]],Stores[store_no],0))</f>
        <v>40700</v>
      </c>
      <c r="J1682" s="4" t="str">
        <f>INDEX(Departments[dept_name],MATCH(Sales[[#This Row],[dept_no]],Departments[dept_no],0))</f>
        <v>Clothing</v>
      </c>
      <c r="K1682" s="4" t="str">
        <f>CONCATENATE(Sales[[#This Row],[region]],Sales[[#This Row],[storetype]])</f>
        <v>3A</v>
      </c>
      <c r="L1682" s="4">
        <f>INDEX(RegionStoreCount[Store Count],MATCH(Sales[[#This Row],[RegionStoretype]],RegionStoreCount[Region/Type],0))</f>
        <v>9</v>
      </c>
      <c r="M1682" s="4">
        <f>AND(Sales[[#This Row],[date]]&lt;=TY_YTDMax,Sales[[#This Row],[date]]&gt;=TY_YTDMin)*Sales[[#This Row],[sales]]</f>
        <v>0</v>
      </c>
      <c r="N1682" s="4">
        <f>AND(Sales[[#This Row],[date]]&lt;=LY_YTDMax,Sales[[#This Row],[date]]&gt;=LY_YTDMin)*Sales[[#This Row],[sales]]</f>
        <v>111970.9819</v>
      </c>
      <c r="O1682" s="4">
        <f>AND(Sales[[#This Row],[date]]&gt;=YoY_Min,Sales[[#This Row],[date]]&lt;=TY_YTDMax)*(Sales[[#This Row],[sales]]/Sales[[#This Row],[sqft]])</f>
        <v>0</v>
      </c>
      <c r="P1682" s="4">
        <f>SUMIF(Sales[RegionStoretype],Sales[[#This Row],[RegionStoretype]],Sales[YoY_SSF])/Sales[[#This Row],[Region_TypeCount]]</f>
        <v>53.603836561720975</v>
      </c>
    </row>
    <row r="1683" spans="1:16" x14ac:dyDescent="0.25">
      <c r="A1683" s="1">
        <v>42818</v>
      </c>
      <c r="B1683">
        <v>33</v>
      </c>
      <c r="C1683">
        <v>11</v>
      </c>
      <c r="D1683">
        <v>64607.853200000005</v>
      </c>
      <c r="E1683">
        <f>INDEX(Stores[region],MATCH(Sales[[#This Row],[store_no]],Stores[store_no],0))</f>
        <v>3</v>
      </c>
      <c r="F1683" t="str">
        <f>INDEX(Stores[storetype],MATCH(Sales[[#This Row],[store_no]],Stores[store_no],0))</f>
        <v>A</v>
      </c>
      <c r="G1683" t="str">
        <f>INDEX(Stores[location_city],MATCH(Sales[[#This Row],[store_no]],Stores[store_no],0))</f>
        <v>Omaha</v>
      </c>
      <c r="H1683" t="str">
        <f>INDEX(Stores[location_state],MATCH(Sales[[#This Row],[store_no]],Stores[store_no],0))</f>
        <v>Nebraska</v>
      </c>
      <c r="I1683">
        <f>INDEX(Stores[sqft],MATCH(Sales[[#This Row],[store_no]],Stores[store_no],0))</f>
        <v>40700</v>
      </c>
      <c r="J1683" s="4" t="str">
        <f>INDEX(Departments[dept_name],MATCH(Sales[[#This Row],[dept_no]],Departments[dept_no],0))</f>
        <v>Home</v>
      </c>
      <c r="K1683" s="4" t="str">
        <f>CONCATENATE(Sales[[#This Row],[region]],Sales[[#This Row],[storetype]])</f>
        <v>3A</v>
      </c>
      <c r="L1683" s="4">
        <f>INDEX(RegionStoreCount[Store Count],MATCH(Sales[[#This Row],[RegionStoretype]],RegionStoreCount[Region/Type],0))</f>
        <v>9</v>
      </c>
      <c r="M1683" s="4">
        <f>AND(Sales[[#This Row],[date]]&lt;=TY_YTDMax,Sales[[#This Row],[date]]&gt;=TY_YTDMin)*Sales[[#This Row],[sales]]</f>
        <v>0</v>
      </c>
      <c r="N1683" s="4">
        <f>AND(Sales[[#This Row],[date]]&lt;=LY_YTDMax,Sales[[#This Row],[date]]&gt;=LY_YTDMin)*Sales[[#This Row],[sales]]</f>
        <v>64607.853200000005</v>
      </c>
      <c r="O1683" s="4">
        <f>AND(Sales[[#This Row],[date]]&gt;=YoY_Min,Sales[[#This Row],[date]]&lt;=TY_YTDMax)*(Sales[[#This Row],[sales]]/Sales[[#This Row],[sqft]])</f>
        <v>0</v>
      </c>
      <c r="P1683" s="4">
        <f>SUMIF(Sales[RegionStoretype],Sales[[#This Row],[RegionStoretype]],Sales[YoY_SSF])/Sales[[#This Row],[Region_TypeCount]]</f>
        <v>53.603836561720975</v>
      </c>
    </row>
    <row r="1684" spans="1:16" x14ac:dyDescent="0.25">
      <c r="A1684" s="1">
        <v>42818</v>
      </c>
      <c r="B1684">
        <v>33</v>
      </c>
      <c r="C1684">
        <v>15</v>
      </c>
      <c r="D1684">
        <v>54776.292300000001</v>
      </c>
      <c r="E1684">
        <f>INDEX(Stores[region],MATCH(Sales[[#This Row],[store_no]],Stores[store_no],0))</f>
        <v>3</v>
      </c>
      <c r="F1684" t="str">
        <f>INDEX(Stores[storetype],MATCH(Sales[[#This Row],[store_no]],Stores[store_no],0))</f>
        <v>A</v>
      </c>
      <c r="G1684" t="str">
        <f>INDEX(Stores[location_city],MATCH(Sales[[#This Row],[store_no]],Stores[store_no],0))</f>
        <v>Omaha</v>
      </c>
      <c r="H1684" t="str">
        <f>INDEX(Stores[location_state],MATCH(Sales[[#This Row],[store_no]],Stores[store_no],0))</f>
        <v>Nebraska</v>
      </c>
      <c r="I1684">
        <f>INDEX(Stores[sqft],MATCH(Sales[[#This Row],[store_no]],Stores[store_no],0))</f>
        <v>40700</v>
      </c>
      <c r="J1684" s="4" t="str">
        <f>INDEX(Departments[dept_name],MATCH(Sales[[#This Row],[dept_no]],Departments[dept_no],0))</f>
        <v>Music</v>
      </c>
      <c r="K1684" s="4" t="str">
        <f>CONCATENATE(Sales[[#This Row],[region]],Sales[[#This Row],[storetype]])</f>
        <v>3A</v>
      </c>
      <c r="L1684" s="4">
        <f>INDEX(RegionStoreCount[Store Count],MATCH(Sales[[#This Row],[RegionStoretype]],RegionStoreCount[Region/Type],0))</f>
        <v>9</v>
      </c>
      <c r="M1684" s="4">
        <f>AND(Sales[[#This Row],[date]]&lt;=TY_YTDMax,Sales[[#This Row],[date]]&gt;=TY_YTDMin)*Sales[[#This Row],[sales]]</f>
        <v>0</v>
      </c>
      <c r="N1684" s="4">
        <f>AND(Sales[[#This Row],[date]]&lt;=LY_YTDMax,Sales[[#This Row],[date]]&gt;=LY_YTDMin)*Sales[[#This Row],[sales]]</f>
        <v>54776.292300000001</v>
      </c>
      <c r="O1684" s="4">
        <f>AND(Sales[[#This Row],[date]]&gt;=YoY_Min,Sales[[#This Row],[date]]&lt;=TY_YTDMax)*(Sales[[#This Row],[sales]]/Sales[[#This Row],[sqft]])</f>
        <v>0</v>
      </c>
      <c r="P1684" s="4">
        <f>SUMIF(Sales[RegionStoretype],Sales[[#This Row],[RegionStoretype]],Sales[YoY_SSF])/Sales[[#This Row],[Region_TypeCount]]</f>
        <v>53.603836561720975</v>
      </c>
    </row>
    <row r="1685" spans="1:16" x14ac:dyDescent="0.25">
      <c r="A1685" s="1">
        <v>42818</v>
      </c>
      <c r="B1685">
        <v>34</v>
      </c>
      <c r="C1685">
        <v>6</v>
      </c>
      <c r="D1685">
        <v>17224.867900000001</v>
      </c>
      <c r="E1685">
        <f>INDEX(Stores[region],MATCH(Sales[[#This Row],[store_no]],Stores[store_no],0))</f>
        <v>1</v>
      </c>
      <c r="F1685" t="str">
        <f>INDEX(Stores[storetype],MATCH(Sales[[#This Row],[store_no]],Stores[store_no],0))</f>
        <v>A</v>
      </c>
      <c r="G1685" t="str">
        <f>INDEX(Stores[location_city],MATCH(Sales[[#This Row],[store_no]],Stores[store_no],0))</f>
        <v>Toledo</v>
      </c>
      <c r="H1685" t="str">
        <f>INDEX(Stores[location_state],MATCH(Sales[[#This Row],[store_no]],Stores[store_no],0))</f>
        <v>Ohio</v>
      </c>
      <c r="I1685">
        <f>INDEX(Stores[sqft],MATCH(Sales[[#This Row],[store_no]],Stores[store_no],0))</f>
        <v>207900</v>
      </c>
      <c r="J1685" s="4" t="str">
        <f>INDEX(Departments[dept_name],MATCH(Sales[[#This Row],[dept_no]],Departments[dept_no],0))</f>
        <v>Computers</v>
      </c>
      <c r="K1685" s="4" t="str">
        <f>CONCATENATE(Sales[[#This Row],[region]],Sales[[#This Row],[storetype]])</f>
        <v>1A</v>
      </c>
      <c r="L1685" s="4">
        <f>INDEX(RegionStoreCount[Store Count],MATCH(Sales[[#This Row],[RegionStoretype]],RegionStoreCount[Region/Type],0))</f>
        <v>5</v>
      </c>
      <c r="M1685" s="4">
        <f>AND(Sales[[#This Row],[date]]&lt;=TY_YTDMax,Sales[[#This Row],[date]]&gt;=TY_YTDMin)*Sales[[#This Row],[sales]]</f>
        <v>0</v>
      </c>
      <c r="N1685" s="4">
        <f>AND(Sales[[#This Row],[date]]&lt;=LY_YTDMax,Sales[[#This Row],[date]]&gt;=LY_YTDMin)*Sales[[#This Row],[sales]]</f>
        <v>17224.867900000001</v>
      </c>
      <c r="O1685" s="4">
        <f>AND(Sales[[#This Row],[date]]&gt;=YoY_Min,Sales[[#This Row],[date]]&lt;=TY_YTDMax)*(Sales[[#This Row],[sales]]/Sales[[#This Row],[sqft]])</f>
        <v>0</v>
      </c>
      <c r="P1685" s="4">
        <f>SUMIF(Sales[RegionStoretype],Sales[[#This Row],[RegionStoretype]],Sales[YoY_SSF])/Sales[[#This Row],[Region_TypeCount]]</f>
        <v>59.469551530910678</v>
      </c>
    </row>
    <row r="1686" spans="1:16" x14ac:dyDescent="0.25">
      <c r="A1686" s="1">
        <v>42818</v>
      </c>
      <c r="B1686">
        <v>34</v>
      </c>
      <c r="C1686">
        <v>8</v>
      </c>
      <c r="D1686">
        <v>40756.399400000002</v>
      </c>
      <c r="E1686">
        <f>INDEX(Stores[region],MATCH(Sales[[#This Row],[store_no]],Stores[store_no],0))</f>
        <v>1</v>
      </c>
      <c r="F1686" t="str">
        <f>INDEX(Stores[storetype],MATCH(Sales[[#This Row],[store_no]],Stores[store_no],0))</f>
        <v>A</v>
      </c>
      <c r="G1686" t="str">
        <f>INDEX(Stores[location_city],MATCH(Sales[[#This Row],[store_no]],Stores[store_no],0))</f>
        <v>Toledo</v>
      </c>
      <c r="H1686" t="str">
        <f>INDEX(Stores[location_state],MATCH(Sales[[#This Row],[store_no]],Stores[store_no],0))</f>
        <v>Ohio</v>
      </c>
      <c r="I1686">
        <f>INDEX(Stores[sqft],MATCH(Sales[[#This Row],[store_no]],Stores[store_no],0))</f>
        <v>207900</v>
      </c>
      <c r="J1686" s="4" t="str">
        <f>INDEX(Departments[dept_name],MATCH(Sales[[#This Row],[dept_no]],Departments[dept_no],0))</f>
        <v>Games</v>
      </c>
      <c r="K1686" s="4" t="str">
        <f>CONCATENATE(Sales[[#This Row],[region]],Sales[[#This Row],[storetype]])</f>
        <v>1A</v>
      </c>
      <c r="L1686" s="4">
        <f>INDEX(RegionStoreCount[Store Count],MATCH(Sales[[#This Row],[RegionStoretype]],RegionStoreCount[Region/Type],0))</f>
        <v>5</v>
      </c>
      <c r="M1686" s="4">
        <f>AND(Sales[[#This Row],[date]]&lt;=TY_YTDMax,Sales[[#This Row],[date]]&gt;=TY_YTDMin)*Sales[[#This Row],[sales]]</f>
        <v>0</v>
      </c>
      <c r="N1686" s="4">
        <f>AND(Sales[[#This Row],[date]]&lt;=LY_YTDMax,Sales[[#This Row],[date]]&gt;=LY_YTDMin)*Sales[[#This Row],[sales]]</f>
        <v>40756.399400000002</v>
      </c>
      <c r="O1686" s="4">
        <f>AND(Sales[[#This Row],[date]]&gt;=YoY_Min,Sales[[#This Row],[date]]&lt;=TY_YTDMax)*(Sales[[#This Row],[sales]]/Sales[[#This Row],[sqft]])</f>
        <v>0</v>
      </c>
      <c r="P1686" s="4">
        <f>SUMIF(Sales[RegionStoretype],Sales[[#This Row],[RegionStoretype]],Sales[YoY_SSF])/Sales[[#This Row],[Region_TypeCount]]</f>
        <v>59.469551530910678</v>
      </c>
    </row>
    <row r="1687" spans="1:16" x14ac:dyDescent="0.25">
      <c r="A1687" s="1">
        <v>42818</v>
      </c>
      <c r="B1687">
        <v>34</v>
      </c>
      <c r="C1687">
        <v>11</v>
      </c>
      <c r="D1687">
        <v>22037.014199999998</v>
      </c>
      <c r="E1687">
        <f>INDEX(Stores[region],MATCH(Sales[[#This Row],[store_no]],Stores[store_no],0))</f>
        <v>1</v>
      </c>
      <c r="F1687" t="str">
        <f>INDEX(Stores[storetype],MATCH(Sales[[#This Row],[store_no]],Stores[store_no],0))</f>
        <v>A</v>
      </c>
      <c r="G1687" t="str">
        <f>INDEX(Stores[location_city],MATCH(Sales[[#This Row],[store_no]],Stores[store_no],0))</f>
        <v>Toledo</v>
      </c>
      <c r="H1687" t="str">
        <f>INDEX(Stores[location_state],MATCH(Sales[[#This Row],[store_no]],Stores[store_no],0))</f>
        <v>Ohio</v>
      </c>
      <c r="I1687">
        <f>INDEX(Stores[sqft],MATCH(Sales[[#This Row],[store_no]],Stores[store_no],0))</f>
        <v>207900</v>
      </c>
      <c r="J1687" s="4" t="str">
        <f>INDEX(Departments[dept_name],MATCH(Sales[[#This Row],[dept_no]],Departments[dept_no],0))</f>
        <v>Home</v>
      </c>
      <c r="K1687" s="4" t="str">
        <f>CONCATENATE(Sales[[#This Row],[region]],Sales[[#This Row],[storetype]])</f>
        <v>1A</v>
      </c>
      <c r="L1687" s="4">
        <f>INDEX(RegionStoreCount[Store Count],MATCH(Sales[[#This Row],[RegionStoretype]],RegionStoreCount[Region/Type],0))</f>
        <v>5</v>
      </c>
      <c r="M1687" s="4">
        <f>AND(Sales[[#This Row],[date]]&lt;=TY_YTDMax,Sales[[#This Row],[date]]&gt;=TY_YTDMin)*Sales[[#This Row],[sales]]</f>
        <v>0</v>
      </c>
      <c r="N1687" s="4">
        <f>AND(Sales[[#This Row],[date]]&lt;=LY_YTDMax,Sales[[#This Row],[date]]&gt;=LY_YTDMin)*Sales[[#This Row],[sales]]</f>
        <v>22037.014199999998</v>
      </c>
      <c r="O1687" s="4">
        <f>AND(Sales[[#This Row],[date]]&gt;=YoY_Min,Sales[[#This Row],[date]]&lt;=TY_YTDMax)*(Sales[[#This Row],[sales]]/Sales[[#This Row],[sqft]])</f>
        <v>0</v>
      </c>
      <c r="P1687" s="4">
        <f>SUMIF(Sales[RegionStoretype],Sales[[#This Row],[RegionStoretype]],Sales[YoY_SSF])/Sales[[#This Row],[Region_TypeCount]]</f>
        <v>59.469551530910678</v>
      </c>
    </row>
    <row r="1688" spans="1:16" x14ac:dyDescent="0.25">
      <c r="A1688" s="1">
        <v>42818</v>
      </c>
      <c r="B1688">
        <v>34</v>
      </c>
      <c r="C1688">
        <v>17</v>
      </c>
      <c r="D1688">
        <v>82102.363899999997</v>
      </c>
      <c r="E1688">
        <f>INDEX(Stores[region],MATCH(Sales[[#This Row],[store_no]],Stores[store_no],0))</f>
        <v>1</v>
      </c>
      <c r="F1688" t="str">
        <f>INDEX(Stores[storetype],MATCH(Sales[[#This Row],[store_no]],Stores[store_no],0))</f>
        <v>A</v>
      </c>
      <c r="G1688" t="str">
        <f>INDEX(Stores[location_city],MATCH(Sales[[#This Row],[store_no]],Stores[store_no],0))</f>
        <v>Toledo</v>
      </c>
      <c r="H1688" t="str">
        <f>INDEX(Stores[location_state],MATCH(Sales[[#This Row],[store_no]],Stores[store_no],0))</f>
        <v>Ohio</v>
      </c>
      <c r="I1688">
        <f>INDEX(Stores[sqft],MATCH(Sales[[#This Row],[store_no]],Stores[store_no],0))</f>
        <v>207900</v>
      </c>
      <c r="J1688" s="4" t="str">
        <f>INDEX(Departments[dept_name],MATCH(Sales[[#This Row],[dept_no]],Departments[dept_no],0))</f>
        <v>Shoes</v>
      </c>
      <c r="K1688" s="4" t="str">
        <f>CONCATENATE(Sales[[#This Row],[region]],Sales[[#This Row],[storetype]])</f>
        <v>1A</v>
      </c>
      <c r="L1688" s="4">
        <f>INDEX(RegionStoreCount[Store Count],MATCH(Sales[[#This Row],[RegionStoretype]],RegionStoreCount[Region/Type],0))</f>
        <v>5</v>
      </c>
      <c r="M1688" s="4">
        <f>AND(Sales[[#This Row],[date]]&lt;=TY_YTDMax,Sales[[#This Row],[date]]&gt;=TY_YTDMin)*Sales[[#This Row],[sales]]</f>
        <v>0</v>
      </c>
      <c r="N1688" s="4">
        <f>AND(Sales[[#This Row],[date]]&lt;=LY_YTDMax,Sales[[#This Row],[date]]&gt;=LY_YTDMin)*Sales[[#This Row],[sales]]</f>
        <v>82102.363899999997</v>
      </c>
      <c r="O1688" s="4">
        <f>AND(Sales[[#This Row],[date]]&gt;=YoY_Min,Sales[[#This Row],[date]]&lt;=TY_YTDMax)*(Sales[[#This Row],[sales]]/Sales[[#This Row],[sqft]])</f>
        <v>0</v>
      </c>
      <c r="P1688" s="4">
        <f>SUMIF(Sales[RegionStoretype],Sales[[#This Row],[RegionStoretype]],Sales[YoY_SSF])/Sales[[#This Row],[Region_TypeCount]]</f>
        <v>59.469551530910678</v>
      </c>
    </row>
    <row r="1689" spans="1:16" x14ac:dyDescent="0.25">
      <c r="A1689" s="1">
        <v>42818</v>
      </c>
      <c r="B1689">
        <v>35</v>
      </c>
      <c r="C1689">
        <v>14</v>
      </c>
      <c r="D1689">
        <v>47799.579699999995</v>
      </c>
      <c r="E1689">
        <f>INDEX(Stores[region],MATCH(Sales[[#This Row],[store_no]],Stores[store_no],0))</f>
        <v>3</v>
      </c>
      <c r="F1689" t="str">
        <f>INDEX(Stores[storetype],MATCH(Sales[[#This Row],[store_no]],Stores[store_no],0))</f>
        <v>C</v>
      </c>
      <c r="G1689" t="str">
        <f>INDEX(Stores[location_city],MATCH(Sales[[#This Row],[store_no]],Stores[store_no],0))</f>
        <v>Wichita</v>
      </c>
      <c r="H1689" t="str">
        <f>INDEX(Stores[location_state],MATCH(Sales[[#This Row],[store_no]],Stores[store_no],0))</f>
        <v>Kansas</v>
      </c>
      <c r="I1689">
        <f>INDEX(Stores[sqft],MATCH(Sales[[#This Row],[store_no]],Stores[store_no],0))</f>
        <v>72800</v>
      </c>
      <c r="J1689" s="4" t="str">
        <f>INDEX(Departments[dept_name],MATCH(Sales[[#This Row],[dept_no]],Departments[dept_no],0))</f>
        <v>Movies</v>
      </c>
      <c r="K1689" s="4" t="str">
        <f>CONCATENATE(Sales[[#This Row],[region]],Sales[[#This Row],[storetype]])</f>
        <v>3C</v>
      </c>
      <c r="L1689" s="4">
        <f>INDEX(RegionStoreCount[Store Count],MATCH(Sales[[#This Row],[RegionStoretype]],RegionStoreCount[Region/Type],0))</f>
        <v>2</v>
      </c>
      <c r="M1689" s="4">
        <f>AND(Sales[[#This Row],[date]]&lt;=TY_YTDMax,Sales[[#This Row],[date]]&gt;=TY_YTDMin)*Sales[[#This Row],[sales]]</f>
        <v>0</v>
      </c>
      <c r="N1689" s="4">
        <f>AND(Sales[[#This Row],[date]]&lt;=LY_YTDMax,Sales[[#This Row],[date]]&gt;=LY_YTDMin)*Sales[[#This Row],[sales]]</f>
        <v>47799.579699999995</v>
      </c>
      <c r="O1689" s="4">
        <f>AND(Sales[[#This Row],[date]]&gt;=YoY_Min,Sales[[#This Row],[date]]&lt;=TY_YTDMax)*(Sales[[#This Row],[sales]]/Sales[[#This Row],[sqft]])</f>
        <v>0</v>
      </c>
      <c r="P1689" s="4">
        <f>SUMIF(Sales[RegionStoretype],Sales[[#This Row],[RegionStoretype]],Sales[YoY_SSF])/Sales[[#This Row],[Region_TypeCount]]</f>
        <v>47.561479460925746</v>
      </c>
    </row>
    <row r="1690" spans="1:16" x14ac:dyDescent="0.25">
      <c r="A1690" s="1">
        <v>42818</v>
      </c>
      <c r="B1690">
        <v>35</v>
      </c>
      <c r="C1690">
        <v>15</v>
      </c>
      <c r="D1690">
        <v>32610.059600000001</v>
      </c>
      <c r="E1690">
        <f>INDEX(Stores[region],MATCH(Sales[[#This Row],[store_no]],Stores[store_no],0))</f>
        <v>3</v>
      </c>
      <c r="F1690" t="str">
        <f>INDEX(Stores[storetype],MATCH(Sales[[#This Row],[store_no]],Stores[store_no],0))</f>
        <v>C</v>
      </c>
      <c r="G1690" t="str">
        <f>INDEX(Stores[location_city],MATCH(Sales[[#This Row],[store_no]],Stores[store_no],0))</f>
        <v>Wichita</v>
      </c>
      <c r="H1690" t="str">
        <f>INDEX(Stores[location_state],MATCH(Sales[[#This Row],[store_no]],Stores[store_no],0))</f>
        <v>Kansas</v>
      </c>
      <c r="I1690">
        <f>INDEX(Stores[sqft],MATCH(Sales[[#This Row],[store_no]],Stores[store_no],0))</f>
        <v>72800</v>
      </c>
      <c r="J1690" s="4" t="str">
        <f>INDEX(Departments[dept_name],MATCH(Sales[[#This Row],[dept_no]],Departments[dept_no],0))</f>
        <v>Music</v>
      </c>
      <c r="K1690" s="4" t="str">
        <f>CONCATENATE(Sales[[#This Row],[region]],Sales[[#This Row],[storetype]])</f>
        <v>3C</v>
      </c>
      <c r="L1690" s="4">
        <f>INDEX(RegionStoreCount[Store Count],MATCH(Sales[[#This Row],[RegionStoretype]],RegionStoreCount[Region/Type],0))</f>
        <v>2</v>
      </c>
      <c r="M1690" s="4">
        <f>AND(Sales[[#This Row],[date]]&lt;=TY_YTDMax,Sales[[#This Row],[date]]&gt;=TY_YTDMin)*Sales[[#This Row],[sales]]</f>
        <v>0</v>
      </c>
      <c r="N1690" s="4">
        <f>AND(Sales[[#This Row],[date]]&lt;=LY_YTDMax,Sales[[#This Row],[date]]&gt;=LY_YTDMin)*Sales[[#This Row],[sales]]</f>
        <v>32610.059600000001</v>
      </c>
      <c r="O1690" s="4">
        <f>AND(Sales[[#This Row],[date]]&gt;=YoY_Min,Sales[[#This Row],[date]]&lt;=TY_YTDMax)*(Sales[[#This Row],[sales]]/Sales[[#This Row],[sqft]])</f>
        <v>0</v>
      </c>
      <c r="P1690" s="4">
        <f>SUMIF(Sales[RegionStoretype],Sales[[#This Row],[RegionStoretype]],Sales[YoY_SSF])/Sales[[#This Row],[Region_TypeCount]]</f>
        <v>47.561479460925746</v>
      </c>
    </row>
    <row r="1691" spans="1:16" x14ac:dyDescent="0.25">
      <c r="A1691" s="1">
        <v>42818</v>
      </c>
      <c r="B1691">
        <v>35</v>
      </c>
      <c r="C1691">
        <v>20</v>
      </c>
      <c r="D1691">
        <v>51834.343099999998</v>
      </c>
      <c r="E1691">
        <f>INDEX(Stores[region],MATCH(Sales[[#This Row],[store_no]],Stores[store_no],0))</f>
        <v>3</v>
      </c>
      <c r="F1691" t="str">
        <f>INDEX(Stores[storetype],MATCH(Sales[[#This Row],[store_no]],Stores[store_no],0))</f>
        <v>C</v>
      </c>
      <c r="G1691" t="str">
        <f>INDEX(Stores[location_city],MATCH(Sales[[#This Row],[store_no]],Stores[store_no],0))</f>
        <v>Wichita</v>
      </c>
      <c r="H1691" t="str">
        <f>INDEX(Stores[location_state],MATCH(Sales[[#This Row],[store_no]],Stores[store_no],0))</f>
        <v>Kansas</v>
      </c>
      <c r="I1691">
        <f>INDEX(Stores[sqft],MATCH(Sales[[#This Row],[store_no]],Stores[store_no],0))</f>
        <v>72800</v>
      </c>
      <c r="J1691" s="4" t="str">
        <f>INDEX(Departments[dept_name],MATCH(Sales[[#This Row],[dept_no]],Departments[dept_no],0))</f>
        <v>Toys</v>
      </c>
      <c r="K1691" s="4" t="str">
        <f>CONCATENATE(Sales[[#This Row],[region]],Sales[[#This Row],[storetype]])</f>
        <v>3C</v>
      </c>
      <c r="L1691" s="4">
        <f>INDEX(RegionStoreCount[Store Count],MATCH(Sales[[#This Row],[RegionStoretype]],RegionStoreCount[Region/Type],0))</f>
        <v>2</v>
      </c>
      <c r="M1691" s="4">
        <f>AND(Sales[[#This Row],[date]]&lt;=TY_YTDMax,Sales[[#This Row],[date]]&gt;=TY_YTDMin)*Sales[[#This Row],[sales]]</f>
        <v>0</v>
      </c>
      <c r="N1691" s="4">
        <f>AND(Sales[[#This Row],[date]]&lt;=LY_YTDMax,Sales[[#This Row],[date]]&gt;=LY_YTDMin)*Sales[[#This Row],[sales]]</f>
        <v>51834.343099999998</v>
      </c>
      <c r="O1691" s="4">
        <f>AND(Sales[[#This Row],[date]]&gt;=YoY_Min,Sales[[#This Row],[date]]&lt;=TY_YTDMax)*(Sales[[#This Row],[sales]]/Sales[[#This Row],[sqft]])</f>
        <v>0</v>
      </c>
      <c r="P1691" s="4">
        <f>SUMIF(Sales[RegionStoretype],Sales[[#This Row],[RegionStoretype]],Sales[YoY_SSF])/Sales[[#This Row],[Region_TypeCount]]</f>
        <v>47.561479460925746</v>
      </c>
    </row>
    <row r="1692" spans="1:16" x14ac:dyDescent="0.25">
      <c r="A1692" s="1">
        <v>42818</v>
      </c>
      <c r="B1692">
        <v>36</v>
      </c>
      <c r="C1692">
        <v>6</v>
      </c>
      <c r="D1692">
        <v>48028.409699999997</v>
      </c>
      <c r="E1692">
        <f>INDEX(Stores[region],MATCH(Sales[[#This Row],[store_no]],Stores[store_no],0))</f>
        <v>2</v>
      </c>
      <c r="F1692" t="str">
        <f>INDEX(Stores[storetype],MATCH(Sales[[#This Row],[store_no]],Stores[store_no],0))</f>
        <v>A</v>
      </c>
      <c r="G1692" t="str">
        <f>INDEX(Stores[location_city],MATCH(Sales[[#This Row],[store_no]],Stores[store_no],0))</f>
        <v>Aurora</v>
      </c>
      <c r="H1692" t="str">
        <f>INDEX(Stores[location_state],MATCH(Sales[[#This Row],[store_no]],Stores[store_no],0))</f>
        <v>Illinois</v>
      </c>
      <c r="I1692">
        <f>INDEX(Stores[sqft],MATCH(Sales[[#This Row],[store_no]],Stores[store_no],0))</f>
        <v>209900</v>
      </c>
      <c r="J1692" s="4" t="str">
        <f>INDEX(Departments[dept_name],MATCH(Sales[[#This Row],[dept_no]],Departments[dept_no],0))</f>
        <v>Computers</v>
      </c>
      <c r="K1692" s="4" t="str">
        <f>CONCATENATE(Sales[[#This Row],[region]],Sales[[#This Row],[storetype]])</f>
        <v>2A</v>
      </c>
      <c r="L1692" s="4">
        <f>INDEX(RegionStoreCount[Store Count],MATCH(Sales[[#This Row],[RegionStoretype]],RegionStoreCount[Region/Type],0))</f>
        <v>5</v>
      </c>
      <c r="M1692" s="4">
        <f>AND(Sales[[#This Row],[date]]&lt;=TY_YTDMax,Sales[[#This Row],[date]]&gt;=TY_YTDMin)*Sales[[#This Row],[sales]]</f>
        <v>0</v>
      </c>
      <c r="N1692" s="4">
        <f>AND(Sales[[#This Row],[date]]&lt;=LY_YTDMax,Sales[[#This Row],[date]]&gt;=LY_YTDMin)*Sales[[#This Row],[sales]]</f>
        <v>48028.409699999997</v>
      </c>
      <c r="O1692" s="4">
        <f>AND(Sales[[#This Row],[date]]&gt;=YoY_Min,Sales[[#This Row],[date]]&lt;=TY_YTDMax)*(Sales[[#This Row],[sales]]/Sales[[#This Row],[sqft]])</f>
        <v>0</v>
      </c>
      <c r="P1692" s="4">
        <f>SUMIF(Sales[RegionStoretype],Sales[[#This Row],[RegionStoretype]],Sales[YoY_SSF])/Sales[[#This Row],[Region_TypeCount]]</f>
        <v>60.052789354368521</v>
      </c>
    </row>
    <row r="1693" spans="1:16" x14ac:dyDescent="0.25">
      <c r="A1693" s="1">
        <v>42818</v>
      </c>
      <c r="B1693">
        <v>37</v>
      </c>
      <c r="C1693">
        <v>1</v>
      </c>
      <c r="D1693">
        <v>16735.1842</v>
      </c>
      <c r="E1693">
        <f>INDEX(Stores[region],MATCH(Sales[[#This Row],[store_no]],Stores[store_no],0))</f>
        <v>3</v>
      </c>
      <c r="F1693" t="str">
        <f>INDEX(Stores[storetype],MATCH(Sales[[#This Row],[store_no]],Stores[store_no],0))</f>
        <v>C</v>
      </c>
      <c r="G1693" t="str">
        <f>INDEX(Stores[location_city],MATCH(Sales[[#This Row],[store_no]],Stores[store_no],0))</f>
        <v>Lincoln</v>
      </c>
      <c r="H1693" t="str">
        <f>INDEX(Stores[location_state],MATCH(Sales[[#This Row],[store_no]],Stores[store_no],0))</f>
        <v>Nebraska</v>
      </c>
      <c r="I1693">
        <f>INDEX(Stores[sqft],MATCH(Sales[[#This Row],[store_no]],Stores[store_no],0))</f>
        <v>161300</v>
      </c>
      <c r="J1693" s="4" t="str">
        <f>INDEX(Departments[dept_name],MATCH(Sales[[#This Row],[dept_no]],Departments[dept_no],0))</f>
        <v>Automotive</v>
      </c>
      <c r="K1693" s="4" t="str">
        <f>CONCATENATE(Sales[[#This Row],[region]],Sales[[#This Row],[storetype]])</f>
        <v>3C</v>
      </c>
      <c r="L1693" s="4">
        <f>INDEX(RegionStoreCount[Store Count],MATCH(Sales[[#This Row],[RegionStoretype]],RegionStoreCount[Region/Type],0))</f>
        <v>2</v>
      </c>
      <c r="M1693" s="4">
        <f>AND(Sales[[#This Row],[date]]&lt;=TY_YTDMax,Sales[[#This Row],[date]]&gt;=TY_YTDMin)*Sales[[#This Row],[sales]]</f>
        <v>0</v>
      </c>
      <c r="N1693" s="4">
        <f>AND(Sales[[#This Row],[date]]&lt;=LY_YTDMax,Sales[[#This Row],[date]]&gt;=LY_YTDMin)*Sales[[#This Row],[sales]]</f>
        <v>16735.1842</v>
      </c>
      <c r="O1693" s="4">
        <f>AND(Sales[[#This Row],[date]]&gt;=YoY_Min,Sales[[#This Row],[date]]&lt;=TY_YTDMax)*(Sales[[#This Row],[sales]]/Sales[[#This Row],[sqft]])</f>
        <v>0</v>
      </c>
      <c r="P1693" s="4">
        <f>SUMIF(Sales[RegionStoretype],Sales[[#This Row],[RegionStoretype]],Sales[YoY_SSF])/Sales[[#This Row],[Region_TypeCount]]</f>
        <v>47.561479460925746</v>
      </c>
    </row>
    <row r="1694" spans="1:16" x14ac:dyDescent="0.25">
      <c r="A1694" s="1">
        <v>42818</v>
      </c>
      <c r="B1694">
        <v>37</v>
      </c>
      <c r="C1694">
        <v>17</v>
      </c>
      <c r="D1694">
        <v>73212.186500000011</v>
      </c>
      <c r="E1694">
        <f>INDEX(Stores[region],MATCH(Sales[[#This Row],[store_no]],Stores[store_no],0))</f>
        <v>3</v>
      </c>
      <c r="F1694" t="str">
        <f>INDEX(Stores[storetype],MATCH(Sales[[#This Row],[store_no]],Stores[store_no],0))</f>
        <v>C</v>
      </c>
      <c r="G1694" t="str">
        <f>INDEX(Stores[location_city],MATCH(Sales[[#This Row],[store_no]],Stores[store_no],0))</f>
        <v>Lincoln</v>
      </c>
      <c r="H1694" t="str">
        <f>INDEX(Stores[location_state],MATCH(Sales[[#This Row],[store_no]],Stores[store_no],0))</f>
        <v>Nebraska</v>
      </c>
      <c r="I1694">
        <f>INDEX(Stores[sqft],MATCH(Sales[[#This Row],[store_no]],Stores[store_no],0))</f>
        <v>161300</v>
      </c>
      <c r="J1694" s="4" t="str">
        <f>INDEX(Departments[dept_name],MATCH(Sales[[#This Row],[dept_no]],Departments[dept_no],0))</f>
        <v>Shoes</v>
      </c>
      <c r="K1694" s="4" t="str">
        <f>CONCATENATE(Sales[[#This Row],[region]],Sales[[#This Row],[storetype]])</f>
        <v>3C</v>
      </c>
      <c r="L1694" s="4">
        <f>INDEX(RegionStoreCount[Store Count],MATCH(Sales[[#This Row],[RegionStoretype]],RegionStoreCount[Region/Type],0))</f>
        <v>2</v>
      </c>
      <c r="M1694" s="4">
        <f>AND(Sales[[#This Row],[date]]&lt;=TY_YTDMax,Sales[[#This Row],[date]]&gt;=TY_YTDMin)*Sales[[#This Row],[sales]]</f>
        <v>0</v>
      </c>
      <c r="N1694" s="4">
        <f>AND(Sales[[#This Row],[date]]&lt;=LY_YTDMax,Sales[[#This Row],[date]]&gt;=LY_YTDMin)*Sales[[#This Row],[sales]]</f>
        <v>73212.186500000011</v>
      </c>
      <c r="O1694" s="4">
        <f>AND(Sales[[#This Row],[date]]&gt;=YoY_Min,Sales[[#This Row],[date]]&lt;=TY_YTDMax)*(Sales[[#This Row],[sales]]/Sales[[#This Row],[sqft]])</f>
        <v>0</v>
      </c>
      <c r="P1694" s="4">
        <f>SUMIF(Sales[RegionStoretype],Sales[[#This Row],[RegionStoretype]],Sales[YoY_SSF])/Sales[[#This Row],[Region_TypeCount]]</f>
        <v>47.561479460925746</v>
      </c>
    </row>
    <row r="1695" spans="1:16" x14ac:dyDescent="0.25">
      <c r="A1695" s="1">
        <v>42818</v>
      </c>
      <c r="B1695">
        <v>38</v>
      </c>
      <c r="C1695">
        <v>14</v>
      </c>
      <c r="D1695">
        <v>34078.823900000003</v>
      </c>
      <c r="E1695">
        <f>INDEX(Stores[region],MATCH(Sales[[#This Row],[store_no]],Stores[store_no],0))</f>
        <v>2</v>
      </c>
      <c r="F1695" t="str">
        <f>INDEX(Stores[storetype],MATCH(Sales[[#This Row],[store_no]],Stores[store_no],0))</f>
        <v>C</v>
      </c>
      <c r="G1695" t="str">
        <f>INDEX(Stores[location_city],MATCH(Sales[[#This Row],[store_no]],Stores[store_no],0))</f>
        <v>Hinsdale</v>
      </c>
      <c r="H1695" t="str">
        <f>INDEX(Stores[location_state],MATCH(Sales[[#This Row],[store_no]],Stores[store_no],0))</f>
        <v>Illinois</v>
      </c>
      <c r="I1695">
        <f>INDEX(Stores[sqft],MATCH(Sales[[#This Row],[store_no]],Stores[store_no],0))</f>
        <v>155600</v>
      </c>
      <c r="J1695" s="4" t="str">
        <f>INDEX(Departments[dept_name],MATCH(Sales[[#This Row],[dept_no]],Departments[dept_no],0))</f>
        <v>Movies</v>
      </c>
      <c r="K1695" s="4" t="str">
        <f>CONCATENATE(Sales[[#This Row],[region]],Sales[[#This Row],[storetype]])</f>
        <v>2C</v>
      </c>
      <c r="L1695" s="4">
        <f>INDEX(RegionStoreCount[Store Count],MATCH(Sales[[#This Row],[RegionStoretype]],RegionStoreCount[Region/Type],0))</f>
        <v>1</v>
      </c>
      <c r="M1695" s="4">
        <f>AND(Sales[[#This Row],[date]]&lt;=TY_YTDMax,Sales[[#This Row],[date]]&gt;=TY_YTDMin)*Sales[[#This Row],[sales]]</f>
        <v>0</v>
      </c>
      <c r="N1695" s="4">
        <f>AND(Sales[[#This Row],[date]]&lt;=LY_YTDMax,Sales[[#This Row],[date]]&gt;=LY_YTDMin)*Sales[[#This Row],[sales]]</f>
        <v>34078.823900000003</v>
      </c>
      <c r="O1695" s="4">
        <f>AND(Sales[[#This Row],[date]]&gt;=YoY_Min,Sales[[#This Row],[date]]&lt;=TY_YTDMax)*(Sales[[#This Row],[sales]]/Sales[[#This Row],[sqft]])</f>
        <v>0</v>
      </c>
      <c r="P1695" s="4">
        <f>SUMIF(Sales[RegionStoretype],Sales[[#This Row],[RegionStoretype]],Sales[YoY_SSF])/Sales[[#This Row],[Region_TypeCount]]</f>
        <v>44.537621913239086</v>
      </c>
    </row>
    <row r="1696" spans="1:16" x14ac:dyDescent="0.25">
      <c r="A1696" s="1">
        <v>42825</v>
      </c>
      <c r="B1696">
        <v>1</v>
      </c>
      <c r="C1696">
        <v>14</v>
      </c>
      <c r="D1696">
        <v>41861.620300000002</v>
      </c>
      <c r="E1696">
        <f>INDEX(Stores[region],MATCH(Sales[[#This Row],[store_no]],Stores[store_no],0))</f>
        <v>1</v>
      </c>
      <c r="F1696" t="str">
        <f>INDEX(Stores[storetype],MATCH(Sales[[#This Row],[store_no]],Stores[store_no],0))</f>
        <v>A</v>
      </c>
      <c r="G1696" t="str">
        <f>INDEX(Stores[location_city],MATCH(Sales[[#This Row],[store_no]],Stores[store_no],0))</f>
        <v>Ann Arbor</v>
      </c>
      <c r="H1696" t="str">
        <f>INDEX(Stores[location_state],MATCH(Sales[[#This Row],[store_no]],Stores[store_no],0))</f>
        <v>Michigan</v>
      </c>
      <c r="I1696">
        <f>INDEX(Stores[sqft],MATCH(Sales[[#This Row],[store_no]],Stores[store_no],0))</f>
        <v>100600</v>
      </c>
      <c r="J1696" s="4" t="str">
        <f>INDEX(Departments[dept_name],MATCH(Sales[[#This Row],[dept_no]],Departments[dept_no],0))</f>
        <v>Movies</v>
      </c>
      <c r="K1696" s="4" t="str">
        <f>CONCATENATE(Sales[[#This Row],[region]],Sales[[#This Row],[storetype]])</f>
        <v>1A</v>
      </c>
      <c r="L1696" s="4">
        <f>INDEX(RegionStoreCount[Store Count],MATCH(Sales[[#This Row],[RegionStoretype]],RegionStoreCount[Region/Type],0))</f>
        <v>5</v>
      </c>
      <c r="M1696" s="4">
        <f>AND(Sales[[#This Row],[date]]&lt;=TY_YTDMax,Sales[[#This Row],[date]]&gt;=TY_YTDMin)*Sales[[#This Row],[sales]]</f>
        <v>0</v>
      </c>
      <c r="N1696" s="4">
        <f>AND(Sales[[#This Row],[date]]&lt;=LY_YTDMax,Sales[[#This Row],[date]]&gt;=LY_YTDMin)*Sales[[#This Row],[sales]]</f>
        <v>41861.620300000002</v>
      </c>
      <c r="O1696" s="4">
        <f>AND(Sales[[#This Row],[date]]&gt;=YoY_Min,Sales[[#This Row],[date]]&lt;=TY_YTDMax)*(Sales[[#This Row],[sales]]/Sales[[#This Row],[sqft]])</f>
        <v>0</v>
      </c>
      <c r="P1696" s="4">
        <f>SUMIF(Sales[RegionStoretype],Sales[[#This Row],[RegionStoretype]],Sales[YoY_SSF])/Sales[[#This Row],[Region_TypeCount]]</f>
        <v>59.469551530910678</v>
      </c>
    </row>
    <row r="1697" spans="1:16" x14ac:dyDescent="0.25">
      <c r="A1697" s="1">
        <v>42825</v>
      </c>
      <c r="B1697">
        <v>1</v>
      </c>
      <c r="C1697">
        <v>15</v>
      </c>
      <c r="D1697">
        <v>67159.481800000009</v>
      </c>
      <c r="E1697">
        <f>INDEX(Stores[region],MATCH(Sales[[#This Row],[store_no]],Stores[store_no],0))</f>
        <v>1</v>
      </c>
      <c r="F1697" t="str">
        <f>INDEX(Stores[storetype],MATCH(Sales[[#This Row],[store_no]],Stores[store_no],0))</f>
        <v>A</v>
      </c>
      <c r="G1697" t="str">
        <f>INDEX(Stores[location_city],MATCH(Sales[[#This Row],[store_no]],Stores[store_no],0))</f>
        <v>Ann Arbor</v>
      </c>
      <c r="H1697" t="str">
        <f>INDEX(Stores[location_state],MATCH(Sales[[#This Row],[store_no]],Stores[store_no],0))</f>
        <v>Michigan</v>
      </c>
      <c r="I1697">
        <f>INDEX(Stores[sqft],MATCH(Sales[[#This Row],[store_no]],Stores[store_no],0))</f>
        <v>100600</v>
      </c>
      <c r="J1697" s="4" t="str">
        <f>INDEX(Departments[dept_name],MATCH(Sales[[#This Row],[dept_no]],Departments[dept_no],0))</f>
        <v>Music</v>
      </c>
      <c r="K1697" s="4" t="str">
        <f>CONCATENATE(Sales[[#This Row],[region]],Sales[[#This Row],[storetype]])</f>
        <v>1A</v>
      </c>
      <c r="L1697" s="4">
        <f>INDEX(RegionStoreCount[Store Count],MATCH(Sales[[#This Row],[RegionStoretype]],RegionStoreCount[Region/Type],0))</f>
        <v>5</v>
      </c>
      <c r="M1697" s="4">
        <f>AND(Sales[[#This Row],[date]]&lt;=TY_YTDMax,Sales[[#This Row],[date]]&gt;=TY_YTDMin)*Sales[[#This Row],[sales]]</f>
        <v>0</v>
      </c>
      <c r="N1697" s="4">
        <f>AND(Sales[[#This Row],[date]]&lt;=LY_YTDMax,Sales[[#This Row],[date]]&gt;=LY_YTDMin)*Sales[[#This Row],[sales]]</f>
        <v>67159.481800000009</v>
      </c>
      <c r="O1697" s="4">
        <f>AND(Sales[[#This Row],[date]]&gt;=YoY_Min,Sales[[#This Row],[date]]&lt;=TY_YTDMax)*(Sales[[#This Row],[sales]]/Sales[[#This Row],[sqft]])</f>
        <v>0</v>
      </c>
      <c r="P1697" s="4">
        <f>SUMIF(Sales[RegionStoretype],Sales[[#This Row],[RegionStoretype]],Sales[YoY_SSF])/Sales[[#This Row],[Region_TypeCount]]</f>
        <v>59.469551530910678</v>
      </c>
    </row>
    <row r="1698" spans="1:16" x14ac:dyDescent="0.25">
      <c r="A1698" s="1">
        <v>42825</v>
      </c>
      <c r="B1698">
        <v>2</v>
      </c>
      <c r="C1698">
        <v>1</v>
      </c>
      <c r="D1698">
        <v>37427.534200000002</v>
      </c>
      <c r="E1698">
        <f>INDEX(Stores[region],MATCH(Sales[[#This Row],[store_no]],Stores[store_no],0))</f>
        <v>3</v>
      </c>
      <c r="F1698" t="str">
        <f>INDEX(Stores[storetype],MATCH(Sales[[#This Row],[store_no]],Stores[store_no],0))</f>
        <v>A</v>
      </c>
      <c r="G1698" t="str">
        <f>INDEX(Stores[location_city],MATCH(Sales[[#This Row],[store_no]],Stores[store_no],0))</f>
        <v>Minneapolis</v>
      </c>
      <c r="H1698" t="str">
        <f>INDEX(Stores[location_state],MATCH(Sales[[#This Row],[store_no]],Stores[store_no],0))</f>
        <v>Minnesota</v>
      </c>
      <c r="I1698">
        <f>INDEX(Stores[sqft],MATCH(Sales[[#This Row],[store_no]],Stores[store_no],0))</f>
        <v>210400</v>
      </c>
      <c r="J1698" s="4" t="str">
        <f>INDEX(Departments[dept_name],MATCH(Sales[[#This Row],[dept_no]],Departments[dept_no],0))</f>
        <v>Automotive</v>
      </c>
      <c r="K1698" s="4" t="str">
        <f>CONCATENATE(Sales[[#This Row],[region]],Sales[[#This Row],[storetype]])</f>
        <v>3A</v>
      </c>
      <c r="L1698" s="4">
        <f>INDEX(RegionStoreCount[Store Count],MATCH(Sales[[#This Row],[RegionStoretype]],RegionStoreCount[Region/Type],0))</f>
        <v>9</v>
      </c>
      <c r="M1698" s="4">
        <f>AND(Sales[[#This Row],[date]]&lt;=TY_YTDMax,Sales[[#This Row],[date]]&gt;=TY_YTDMin)*Sales[[#This Row],[sales]]</f>
        <v>0</v>
      </c>
      <c r="N1698" s="4">
        <f>AND(Sales[[#This Row],[date]]&lt;=LY_YTDMax,Sales[[#This Row],[date]]&gt;=LY_YTDMin)*Sales[[#This Row],[sales]]</f>
        <v>37427.534200000002</v>
      </c>
      <c r="O1698" s="4">
        <f>AND(Sales[[#This Row],[date]]&gt;=YoY_Min,Sales[[#This Row],[date]]&lt;=TY_YTDMax)*(Sales[[#This Row],[sales]]/Sales[[#This Row],[sqft]])</f>
        <v>0</v>
      </c>
      <c r="P1698" s="4">
        <f>SUMIF(Sales[RegionStoretype],Sales[[#This Row],[RegionStoretype]],Sales[YoY_SSF])/Sales[[#This Row],[Region_TypeCount]]</f>
        <v>53.603836561720975</v>
      </c>
    </row>
    <row r="1699" spans="1:16" x14ac:dyDescent="0.25">
      <c r="A1699" s="1">
        <v>42825</v>
      </c>
      <c r="B1699">
        <v>2</v>
      </c>
      <c r="C1699">
        <v>3</v>
      </c>
      <c r="D1699">
        <v>109020.61920000002</v>
      </c>
      <c r="E1699">
        <f>INDEX(Stores[region],MATCH(Sales[[#This Row],[store_no]],Stores[store_no],0))</f>
        <v>3</v>
      </c>
      <c r="F1699" t="str">
        <f>INDEX(Stores[storetype],MATCH(Sales[[#This Row],[store_no]],Stores[store_no],0))</f>
        <v>A</v>
      </c>
      <c r="G1699" t="str">
        <f>INDEX(Stores[location_city],MATCH(Sales[[#This Row],[store_no]],Stores[store_no],0))</f>
        <v>Minneapolis</v>
      </c>
      <c r="H1699" t="str">
        <f>INDEX(Stores[location_state],MATCH(Sales[[#This Row],[store_no]],Stores[store_no],0))</f>
        <v>Minnesota</v>
      </c>
      <c r="I1699">
        <f>INDEX(Stores[sqft],MATCH(Sales[[#This Row],[store_no]],Stores[store_no],0))</f>
        <v>210400</v>
      </c>
      <c r="J1699" s="4" t="str">
        <f>INDEX(Departments[dept_name],MATCH(Sales[[#This Row],[dept_no]],Departments[dept_no],0))</f>
        <v>Beauty</v>
      </c>
      <c r="K1699" s="4" t="str">
        <f>CONCATENATE(Sales[[#This Row],[region]],Sales[[#This Row],[storetype]])</f>
        <v>3A</v>
      </c>
      <c r="L1699" s="4">
        <f>INDEX(RegionStoreCount[Store Count],MATCH(Sales[[#This Row],[RegionStoretype]],RegionStoreCount[Region/Type],0))</f>
        <v>9</v>
      </c>
      <c r="M1699" s="4">
        <f>AND(Sales[[#This Row],[date]]&lt;=TY_YTDMax,Sales[[#This Row],[date]]&gt;=TY_YTDMin)*Sales[[#This Row],[sales]]</f>
        <v>0</v>
      </c>
      <c r="N1699" s="4">
        <f>AND(Sales[[#This Row],[date]]&lt;=LY_YTDMax,Sales[[#This Row],[date]]&gt;=LY_YTDMin)*Sales[[#This Row],[sales]]</f>
        <v>109020.61920000002</v>
      </c>
      <c r="O1699" s="4">
        <f>AND(Sales[[#This Row],[date]]&gt;=YoY_Min,Sales[[#This Row],[date]]&lt;=TY_YTDMax)*(Sales[[#This Row],[sales]]/Sales[[#This Row],[sqft]])</f>
        <v>0</v>
      </c>
      <c r="P1699" s="4">
        <f>SUMIF(Sales[RegionStoretype],Sales[[#This Row],[RegionStoretype]],Sales[YoY_SSF])/Sales[[#This Row],[Region_TypeCount]]</f>
        <v>53.603836561720975</v>
      </c>
    </row>
    <row r="1700" spans="1:16" x14ac:dyDescent="0.25">
      <c r="A1700" s="1">
        <v>42825</v>
      </c>
      <c r="B1700">
        <v>2</v>
      </c>
      <c r="C1700">
        <v>4</v>
      </c>
      <c r="D1700">
        <v>139808.00340000002</v>
      </c>
      <c r="E1700">
        <f>INDEX(Stores[region],MATCH(Sales[[#This Row],[store_no]],Stores[store_no],0))</f>
        <v>3</v>
      </c>
      <c r="F1700" t="str">
        <f>INDEX(Stores[storetype],MATCH(Sales[[#This Row],[store_no]],Stores[store_no],0))</f>
        <v>A</v>
      </c>
      <c r="G1700" t="str">
        <f>INDEX(Stores[location_city],MATCH(Sales[[#This Row],[store_no]],Stores[store_no],0))</f>
        <v>Minneapolis</v>
      </c>
      <c r="H1700" t="str">
        <f>INDEX(Stores[location_state],MATCH(Sales[[#This Row],[store_no]],Stores[store_no],0))</f>
        <v>Minnesota</v>
      </c>
      <c r="I1700">
        <f>INDEX(Stores[sqft],MATCH(Sales[[#This Row],[store_no]],Stores[store_no],0))</f>
        <v>210400</v>
      </c>
      <c r="J1700" s="4" t="str">
        <f>INDEX(Departments[dept_name],MATCH(Sales[[#This Row],[dept_no]],Departments[dept_no],0))</f>
        <v>Books</v>
      </c>
      <c r="K1700" s="4" t="str">
        <f>CONCATENATE(Sales[[#This Row],[region]],Sales[[#This Row],[storetype]])</f>
        <v>3A</v>
      </c>
      <c r="L1700" s="4">
        <f>INDEX(RegionStoreCount[Store Count],MATCH(Sales[[#This Row],[RegionStoretype]],RegionStoreCount[Region/Type],0))</f>
        <v>9</v>
      </c>
      <c r="M1700" s="4">
        <f>AND(Sales[[#This Row],[date]]&lt;=TY_YTDMax,Sales[[#This Row],[date]]&gt;=TY_YTDMin)*Sales[[#This Row],[sales]]</f>
        <v>0</v>
      </c>
      <c r="N1700" s="4">
        <f>AND(Sales[[#This Row],[date]]&lt;=LY_YTDMax,Sales[[#This Row],[date]]&gt;=LY_YTDMin)*Sales[[#This Row],[sales]]</f>
        <v>139808.00340000002</v>
      </c>
      <c r="O1700" s="4">
        <f>AND(Sales[[#This Row],[date]]&gt;=YoY_Min,Sales[[#This Row],[date]]&lt;=TY_YTDMax)*(Sales[[#This Row],[sales]]/Sales[[#This Row],[sqft]])</f>
        <v>0</v>
      </c>
      <c r="P1700" s="4">
        <f>SUMIF(Sales[RegionStoretype],Sales[[#This Row],[RegionStoretype]],Sales[YoY_SSF])/Sales[[#This Row],[Region_TypeCount]]</f>
        <v>53.603836561720975</v>
      </c>
    </row>
    <row r="1701" spans="1:16" x14ac:dyDescent="0.25">
      <c r="A1701" s="1">
        <v>42825</v>
      </c>
      <c r="B1701">
        <v>2</v>
      </c>
      <c r="C1701">
        <v>17</v>
      </c>
      <c r="D1701">
        <v>102843.75509999999</v>
      </c>
      <c r="E1701">
        <f>INDEX(Stores[region],MATCH(Sales[[#This Row],[store_no]],Stores[store_no],0))</f>
        <v>3</v>
      </c>
      <c r="F1701" t="str">
        <f>INDEX(Stores[storetype],MATCH(Sales[[#This Row],[store_no]],Stores[store_no],0))</f>
        <v>A</v>
      </c>
      <c r="G1701" t="str">
        <f>INDEX(Stores[location_city],MATCH(Sales[[#This Row],[store_no]],Stores[store_no],0))</f>
        <v>Minneapolis</v>
      </c>
      <c r="H1701" t="str">
        <f>INDEX(Stores[location_state],MATCH(Sales[[#This Row],[store_no]],Stores[store_no],0))</f>
        <v>Minnesota</v>
      </c>
      <c r="I1701">
        <f>INDEX(Stores[sqft],MATCH(Sales[[#This Row],[store_no]],Stores[store_no],0))</f>
        <v>210400</v>
      </c>
      <c r="J1701" s="4" t="str">
        <f>INDEX(Departments[dept_name],MATCH(Sales[[#This Row],[dept_no]],Departments[dept_no],0))</f>
        <v>Shoes</v>
      </c>
      <c r="K1701" s="4" t="str">
        <f>CONCATENATE(Sales[[#This Row],[region]],Sales[[#This Row],[storetype]])</f>
        <v>3A</v>
      </c>
      <c r="L1701" s="4">
        <f>INDEX(RegionStoreCount[Store Count],MATCH(Sales[[#This Row],[RegionStoretype]],RegionStoreCount[Region/Type],0))</f>
        <v>9</v>
      </c>
      <c r="M1701" s="4">
        <f>AND(Sales[[#This Row],[date]]&lt;=TY_YTDMax,Sales[[#This Row],[date]]&gt;=TY_YTDMin)*Sales[[#This Row],[sales]]</f>
        <v>0</v>
      </c>
      <c r="N1701" s="4">
        <f>AND(Sales[[#This Row],[date]]&lt;=LY_YTDMax,Sales[[#This Row],[date]]&gt;=LY_YTDMin)*Sales[[#This Row],[sales]]</f>
        <v>102843.75509999999</v>
      </c>
      <c r="O1701" s="4">
        <f>AND(Sales[[#This Row],[date]]&gt;=YoY_Min,Sales[[#This Row],[date]]&lt;=TY_YTDMax)*(Sales[[#This Row],[sales]]/Sales[[#This Row],[sqft]])</f>
        <v>0</v>
      </c>
      <c r="P1701" s="4">
        <f>SUMIF(Sales[RegionStoretype],Sales[[#This Row],[RegionStoretype]],Sales[YoY_SSF])/Sales[[#This Row],[Region_TypeCount]]</f>
        <v>53.603836561720975</v>
      </c>
    </row>
    <row r="1702" spans="1:16" x14ac:dyDescent="0.25">
      <c r="A1702" s="1">
        <v>42825</v>
      </c>
      <c r="B1702">
        <v>2</v>
      </c>
      <c r="C1702">
        <v>18</v>
      </c>
      <c r="D1702">
        <v>107652.7295</v>
      </c>
      <c r="E1702">
        <f>INDEX(Stores[region],MATCH(Sales[[#This Row],[store_no]],Stores[store_no],0))</f>
        <v>3</v>
      </c>
      <c r="F1702" t="str">
        <f>INDEX(Stores[storetype],MATCH(Sales[[#This Row],[store_no]],Stores[store_no],0))</f>
        <v>A</v>
      </c>
      <c r="G1702" t="str">
        <f>INDEX(Stores[location_city],MATCH(Sales[[#This Row],[store_no]],Stores[store_no],0))</f>
        <v>Minneapolis</v>
      </c>
      <c r="H1702" t="str">
        <f>INDEX(Stores[location_state],MATCH(Sales[[#This Row],[store_no]],Stores[store_no],0))</f>
        <v>Minnesota</v>
      </c>
      <c r="I1702">
        <f>INDEX(Stores[sqft],MATCH(Sales[[#This Row],[store_no]],Stores[store_no],0))</f>
        <v>210400</v>
      </c>
      <c r="J1702" s="4" t="str">
        <f>INDEX(Departments[dept_name],MATCH(Sales[[#This Row],[dept_no]],Departments[dept_no],0))</f>
        <v>Sports</v>
      </c>
      <c r="K1702" s="4" t="str">
        <f>CONCATENATE(Sales[[#This Row],[region]],Sales[[#This Row],[storetype]])</f>
        <v>3A</v>
      </c>
      <c r="L1702" s="4">
        <f>INDEX(RegionStoreCount[Store Count],MATCH(Sales[[#This Row],[RegionStoretype]],RegionStoreCount[Region/Type],0))</f>
        <v>9</v>
      </c>
      <c r="M1702" s="4">
        <f>AND(Sales[[#This Row],[date]]&lt;=TY_YTDMax,Sales[[#This Row],[date]]&gt;=TY_YTDMin)*Sales[[#This Row],[sales]]</f>
        <v>0</v>
      </c>
      <c r="N1702" s="4">
        <f>AND(Sales[[#This Row],[date]]&lt;=LY_YTDMax,Sales[[#This Row],[date]]&gt;=LY_YTDMin)*Sales[[#This Row],[sales]]</f>
        <v>107652.7295</v>
      </c>
      <c r="O1702" s="4">
        <f>AND(Sales[[#This Row],[date]]&gt;=YoY_Min,Sales[[#This Row],[date]]&lt;=TY_YTDMax)*(Sales[[#This Row],[sales]]/Sales[[#This Row],[sqft]])</f>
        <v>0</v>
      </c>
      <c r="P1702" s="4">
        <f>SUMIF(Sales[RegionStoretype],Sales[[#This Row],[RegionStoretype]],Sales[YoY_SSF])/Sales[[#This Row],[Region_TypeCount]]</f>
        <v>53.603836561720975</v>
      </c>
    </row>
    <row r="1703" spans="1:16" x14ac:dyDescent="0.25">
      <c r="A1703" s="1">
        <v>42825</v>
      </c>
      <c r="B1703">
        <v>3</v>
      </c>
      <c r="C1703">
        <v>8</v>
      </c>
      <c r="D1703">
        <v>92230.8649</v>
      </c>
      <c r="E1703">
        <f>INDEX(Stores[region],MATCH(Sales[[#This Row],[store_no]],Stores[store_no],0))</f>
        <v>1</v>
      </c>
      <c r="F1703" t="str">
        <f>INDEX(Stores[storetype],MATCH(Sales[[#This Row],[store_no]],Stores[store_no],0))</f>
        <v>B</v>
      </c>
      <c r="G1703" t="str">
        <f>INDEX(Stores[location_city],MATCH(Sales[[#This Row],[store_no]],Stores[store_no],0))</f>
        <v>Detroit</v>
      </c>
      <c r="H1703" t="str">
        <f>INDEX(Stores[location_state],MATCH(Sales[[#This Row],[store_no]],Stores[store_no],0))</f>
        <v>Michigan</v>
      </c>
      <c r="I1703">
        <f>INDEX(Stores[sqft],MATCH(Sales[[#This Row],[store_no]],Stores[store_no],0))</f>
        <v>114500</v>
      </c>
      <c r="J1703" s="4" t="str">
        <f>INDEX(Departments[dept_name],MATCH(Sales[[#This Row],[dept_no]],Departments[dept_no],0))</f>
        <v>Games</v>
      </c>
      <c r="K1703" s="4" t="str">
        <f>CONCATENATE(Sales[[#This Row],[region]],Sales[[#This Row],[storetype]])</f>
        <v>1B</v>
      </c>
      <c r="L1703" s="4">
        <f>INDEX(RegionStoreCount[Store Count],MATCH(Sales[[#This Row],[RegionStoretype]],RegionStoreCount[Region/Type],0))</f>
        <v>5</v>
      </c>
      <c r="M1703" s="4">
        <f>AND(Sales[[#This Row],[date]]&lt;=TY_YTDMax,Sales[[#This Row],[date]]&gt;=TY_YTDMin)*Sales[[#This Row],[sales]]</f>
        <v>0</v>
      </c>
      <c r="N1703" s="4">
        <f>AND(Sales[[#This Row],[date]]&lt;=LY_YTDMax,Sales[[#This Row],[date]]&gt;=LY_YTDMin)*Sales[[#This Row],[sales]]</f>
        <v>92230.8649</v>
      </c>
      <c r="O1703" s="4">
        <f>AND(Sales[[#This Row],[date]]&gt;=YoY_Min,Sales[[#This Row],[date]]&lt;=TY_YTDMax)*(Sales[[#This Row],[sales]]/Sales[[#This Row],[sqft]])</f>
        <v>0</v>
      </c>
      <c r="P1703" s="4">
        <f>SUMIF(Sales[RegionStoretype],Sales[[#This Row],[RegionStoretype]],Sales[YoY_SSF])/Sales[[#This Row],[Region_TypeCount]]</f>
        <v>68.518982968140051</v>
      </c>
    </row>
    <row r="1704" spans="1:16" x14ac:dyDescent="0.25">
      <c r="A1704" s="1">
        <v>42825</v>
      </c>
      <c r="B1704">
        <v>3</v>
      </c>
      <c r="C1704">
        <v>13</v>
      </c>
      <c r="D1704">
        <v>120549.3783</v>
      </c>
      <c r="E1704">
        <f>INDEX(Stores[region],MATCH(Sales[[#This Row],[store_no]],Stores[store_no],0))</f>
        <v>1</v>
      </c>
      <c r="F1704" t="str">
        <f>INDEX(Stores[storetype],MATCH(Sales[[#This Row],[store_no]],Stores[store_no],0))</f>
        <v>B</v>
      </c>
      <c r="G1704" t="str">
        <f>INDEX(Stores[location_city],MATCH(Sales[[#This Row],[store_no]],Stores[store_no],0))</f>
        <v>Detroit</v>
      </c>
      <c r="H1704" t="str">
        <f>INDEX(Stores[location_state],MATCH(Sales[[#This Row],[store_no]],Stores[store_no],0))</f>
        <v>Michigan</v>
      </c>
      <c r="I1704">
        <f>INDEX(Stores[sqft],MATCH(Sales[[#This Row],[store_no]],Stores[store_no],0))</f>
        <v>114500</v>
      </c>
      <c r="J1704" s="4" t="str">
        <f>INDEX(Departments[dept_name],MATCH(Sales[[#This Row],[dept_no]],Departments[dept_no],0))</f>
        <v>Kids</v>
      </c>
      <c r="K1704" s="4" t="str">
        <f>CONCATENATE(Sales[[#This Row],[region]],Sales[[#This Row],[storetype]])</f>
        <v>1B</v>
      </c>
      <c r="L1704" s="4">
        <f>INDEX(RegionStoreCount[Store Count],MATCH(Sales[[#This Row],[RegionStoretype]],RegionStoreCount[Region/Type],0))</f>
        <v>5</v>
      </c>
      <c r="M1704" s="4">
        <f>AND(Sales[[#This Row],[date]]&lt;=TY_YTDMax,Sales[[#This Row],[date]]&gt;=TY_YTDMin)*Sales[[#This Row],[sales]]</f>
        <v>0</v>
      </c>
      <c r="N1704" s="4">
        <f>AND(Sales[[#This Row],[date]]&lt;=LY_YTDMax,Sales[[#This Row],[date]]&gt;=LY_YTDMin)*Sales[[#This Row],[sales]]</f>
        <v>120549.3783</v>
      </c>
      <c r="O1704" s="4">
        <f>AND(Sales[[#This Row],[date]]&gt;=YoY_Min,Sales[[#This Row],[date]]&lt;=TY_YTDMax)*(Sales[[#This Row],[sales]]/Sales[[#This Row],[sqft]])</f>
        <v>0</v>
      </c>
      <c r="P1704" s="4">
        <f>SUMIF(Sales[RegionStoretype],Sales[[#This Row],[RegionStoretype]],Sales[YoY_SSF])/Sales[[#This Row],[Region_TypeCount]]</f>
        <v>68.518982968140051</v>
      </c>
    </row>
    <row r="1705" spans="1:16" x14ac:dyDescent="0.25">
      <c r="A1705" s="1">
        <v>42825</v>
      </c>
      <c r="B1705">
        <v>3</v>
      </c>
      <c r="C1705">
        <v>14</v>
      </c>
      <c r="D1705">
        <v>64839.428400000004</v>
      </c>
      <c r="E1705">
        <f>INDEX(Stores[region],MATCH(Sales[[#This Row],[store_no]],Stores[store_no],0))</f>
        <v>1</v>
      </c>
      <c r="F1705" t="str">
        <f>INDEX(Stores[storetype],MATCH(Sales[[#This Row],[store_no]],Stores[store_no],0))</f>
        <v>B</v>
      </c>
      <c r="G1705" t="str">
        <f>INDEX(Stores[location_city],MATCH(Sales[[#This Row],[store_no]],Stores[store_no],0))</f>
        <v>Detroit</v>
      </c>
      <c r="H1705" t="str">
        <f>INDEX(Stores[location_state],MATCH(Sales[[#This Row],[store_no]],Stores[store_no],0))</f>
        <v>Michigan</v>
      </c>
      <c r="I1705">
        <f>INDEX(Stores[sqft],MATCH(Sales[[#This Row],[store_no]],Stores[store_no],0))</f>
        <v>114500</v>
      </c>
      <c r="J1705" s="4" t="str">
        <f>INDEX(Departments[dept_name],MATCH(Sales[[#This Row],[dept_no]],Departments[dept_no],0))</f>
        <v>Movies</v>
      </c>
      <c r="K1705" s="4" t="str">
        <f>CONCATENATE(Sales[[#This Row],[region]],Sales[[#This Row],[storetype]])</f>
        <v>1B</v>
      </c>
      <c r="L1705" s="4">
        <f>INDEX(RegionStoreCount[Store Count],MATCH(Sales[[#This Row],[RegionStoretype]],RegionStoreCount[Region/Type],0))</f>
        <v>5</v>
      </c>
      <c r="M1705" s="4">
        <f>AND(Sales[[#This Row],[date]]&lt;=TY_YTDMax,Sales[[#This Row],[date]]&gt;=TY_YTDMin)*Sales[[#This Row],[sales]]</f>
        <v>0</v>
      </c>
      <c r="N1705" s="4">
        <f>AND(Sales[[#This Row],[date]]&lt;=LY_YTDMax,Sales[[#This Row],[date]]&gt;=LY_YTDMin)*Sales[[#This Row],[sales]]</f>
        <v>64839.428400000004</v>
      </c>
      <c r="O1705" s="4">
        <f>AND(Sales[[#This Row],[date]]&gt;=YoY_Min,Sales[[#This Row],[date]]&lt;=TY_YTDMax)*(Sales[[#This Row],[sales]]/Sales[[#This Row],[sqft]])</f>
        <v>0</v>
      </c>
      <c r="P1705" s="4">
        <f>SUMIF(Sales[RegionStoretype],Sales[[#This Row],[RegionStoretype]],Sales[YoY_SSF])/Sales[[#This Row],[Region_TypeCount]]</f>
        <v>68.518982968140051</v>
      </c>
    </row>
    <row r="1706" spans="1:16" x14ac:dyDescent="0.25">
      <c r="A1706" s="1">
        <v>42825</v>
      </c>
      <c r="B1706">
        <v>4</v>
      </c>
      <c r="C1706">
        <v>2</v>
      </c>
      <c r="D1706">
        <v>111362.86820000001</v>
      </c>
      <c r="E1706">
        <f>INDEX(Stores[region],MATCH(Sales[[#This Row],[store_no]],Stores[store_no],0))</f>
        <v>1</v>
      </c>
      <c r="F1706" t="str">
        <f>INDEX(Stores[storetype],MATCH(Sales[[#This Row],[store_no]],Stores[store_no],0))</f>
        <v>A</v>
      </c>
      <c r="G1706" t="str">
        <f>INDEX(Stores[location_city],MATCH(Sales[[#This Row],[store_no]],Stores[store_no],0))</f>
        <v>Cincinnati</v>
      </c>
      <c r="H1706" t="str">
        <f>INDEX(Stores[location_state],MATCH(Sales[[#This Row],[store_no]],Stores[store_no],0))</f>
        <v>Ohio</v>
      </c>
      <c r="I1706">
        <f>INDEX(Stores[sqft],MATCH(Sales[[#This Row],[store_no]],Stores[store_no],0))</f>
        <v>127800</v>
      </c>
      <c r="J1706" s="4" t="str">
        <f>INDEX(Departments[dept_name],MATCH(Sales[[#This Row],[dept_no]],Departments[dept_no],0))</f>
        <v>Baby</v>
      </c>
      <c r="K1706" s="4" t="str">
        <f>CONCATENATE(Sales[[#This Row],[region]],Sales[[#This Row],[storetype]])</f>
        <v>1A</v>
      </c>
      <c r="L1706" s="4">
        <f>INDEX(RegionStoreCount[Store Count],MATCH(Sales[[#This Row],[RegionStoretype]],RegionStoreCount[Region/Type],0))</f>
        <v>5</v>
      </c>
      <c r="M1706" s="4">
        <f>AND(Sales[[#This Row],[date]]&lt;=TY_YTDMax,Sales[[#This Row],[date]]&gt;=TY_YTDMin)*Sales[[#This Row],[sales]]</f>
        <v>0</v>
      </c>
      <c r="N1706" s="4">
        <f>AND(Sales[[#This Row],[date]]&lt;=LY_YTDMax,Sales[[#This Row],[date]]&gt;=LY_YTDMin)*Sales[[#This Row],[sales]]</f>
        <v>111362.86820000001</v>
      </c>
      <c r="O1706" s="4">
        <f>AND(Sales[[#This Row],[date]]&gt;=YoY_Min,Sales[[#This Row],[date]]&lt;=TY_YTDMax)*(Sales[[#This Row],[sales]]/Sales[[#This Row],[sqft]])</f>
        <v>0</v>
      </c>
      <c r="P1706" s="4">
        <f>SUMIF(Sales[RegionStoretype],Sales[[#This Row],[RegionStoretype]],Sales[YoY_SSF])/Sales[[#This Row],[Region_TypeCount]]</f>
        <v>59.469551530910678</v>
      </c>
    </row>
    <row r="1707" spans="1:16" x14ac:dyDescent="0.25">
      <c r="A1707" s="1">
        <v>42825</v>
      </c>
      <c r="B1707">
        <v>4</v>
      </c>
      <c r="C1707">
        <v>7</v>
      </c>
      <c r="D1707">
        <v>144129.50540000002</v>
      </c>
      <c r="E1707">
        <f>INDEX(Stores[region],MATCH(Sales[[#This Row],[store_no]],Stores[store_no],0))</f>
        <v>1</v>
      </c>
      <c r="F1707" t="str">
        <f>INDEX(Stores[storetype],MATCH(Sales[[#This Row],[store_no]],Stores[store_no],0))</f>
        <v>A</v>
      </c>
      <c r="G1707" t="str">
        <f>INDEX(Stores[location_city],MATCH(Sales[[#This Row],[store_no]],Stores[store_no],0))</f>
        <v>Cincinnati</v>
      </c>
      <c r="H1707" t="str">
        <f>INDEX(Stores[location_state],MATCH(Sales[[#This Row],[store_no]],Stores[store_no],0))</f>
        <v>Ohio</v>
      </c>
      <c r="I1707">
        <f>INDEX(Stores[sqft],MATCH(Sales[[#This Row],[store_no]],Stores[store_no],0))</f>
        <v>127800</v>
      </c>
      <c r="J1707" s="4" t="str">
        <f>INDEX(Departments[dept_name],MATCH(Sales[[#This Row],[dept_no]],Departments[dept_no],0))</f>
        <v>Electronics</v>
      </c>
      <c r="K1707" s="4" t="str">
        <f>CONCATENATE(Sales[[#This Row],[region]],Sales[[#This Row],[storetype]])</f>
        <v>1A</v>
      </c>
      <c r="L1707" s="4">
        <f>INDEX(RegionStoreCount[Store Count],MATCH(Sales[[#This Row],[RegionStoretype]],RegionStoreCount[Region/Type],0))</f>
        <v>5</v>
      </c>
      <c r="M1707" s="4">
        <f>AND(Sales[[#This Row],[date]]&lt;=TY_YTDMax,Sales[[#This Row],[date]]&gt;=TY_YTDMin)*Sales[[#This Row],[sales]]</f>
        <v>0</v>
      </c>
      <c r="N1707" s="4">
        <f>AND(Sales[[#This Row],[date]]&lt;=LY_YTDMax,Sales[[#This Row],[date]]&gt;=LY_YTDMin)*Sales[[#This Row],[sales]]</f>
        <v>144129.50540000002</v>
      </c>
      <c r="O1707" s="4">
        <f>AND(Sales[[#This Row],[date]]&gt;=YoY_Min,Sales[[#This Row],[date]]&lt;=TY_YTDMax)*(Sales[[#This Row],[sales]]/Sales[[#This Row],[sqft]])</f>
        <v>0</v>
      </c>
      <c r="P1707" s="4">
        <f>SUMIF(Sales[RegionStoretype],Sales[[#This Row],[RegionStoretype]],Sales[YoY_SSF])/Sales[[#This Row],[Region_TypeCount]]</f>
        <v>59.469551530910678</v>
      </c>
    </row>
    <row r="1708" spans="1:16" x14ac:dyDescent="0.25">
      <c r="A1708" s="1">
        <v>42825</v>
      </c>
      <c r="B1708">
        <v>4</v>
      </c>
      <c r="C1708">
        <v>13</v>
      </c>
      <c r="D1708">
        <v>63102.427499999998</v>
      </c>
      <c r="E1708">
        <f>INDEX(Stores[region],MATCH(Sales[[#This Row],[store_no]],Stores[store_no],0))</f>
        <v>1</v>
      </c>
      <c r="F1708" t="str">
        <f>INDEX(Stores[storetype],MATCH(Sales[[#This Row],[store_no]],Stores[store_no],0))</f>
        <v>A</v>
      </c>
      <c r="G1708" t="str">
        <f>INDEX(Stores[location_city],MATCH(Sales[[#This Row],[store_no]],Stores[store_no],0))</f>
        <v>Cincinnati</v>
      </c>
      <c r="H1708" t="str">
        <f>INDEX(Stores[location_state],MATCH(Sales[[#This Row],[store_no]],Stores[store_no],0))</f>
        <v>Ohio</v>
      </c>
      <c r="I1708">
        <f>INDEX(Stores[sqft],MATCH(Sales[[#This Row],[store_no]],Stores[store_no],0))</f>
        <v>127800</v>
      </c>
      <c r="J1708" s="4" t="str">
        <f>INDEX(Departments[dept_name],MATCH(Sales[[#This Row],[dept_no]],Departments[dept_no],0))</f>
        <v>Kids</v>
      </c>
      <c r="K1708" s="4" t="str">
        <f>CONCATENATE(Sales[[#This Row],[region]],Sales[[#This Row],[storetype]])</f>
        <v>1A</v>
      </c>
      <c r="L1708" s="4">
        <f>INDEX(RegionStoreCount[Store Count],MATCH(Sales[[#This Row],[RegionStoretype]],RegionStoreCount[Region/Type],0))</f>
        <v>5</v>
      </c>
      <c r="M1708" s="4">
        <f>AND(Sales[[#This Row],[date]]&lt;=TY_YTDMax,Sales[[#This Row],[date]]&gt;=TY_YTDMin)*Sales[[#This Row],[sales]]</f>
        <v>0</v>
      </c>
      <c r="N1708" s="4">
        <f>AND(Sales[[#This Row],[date]]&lt;=LY_YTDMax,Sales[[#This Row],[date]]&gt;=LY_YTDMin)*Sales[[#This Row],[sales]]</f>
        <v>63102.427499999998</v>
      </c>
      <c r="O1708" s="4">
        <f>AND(Sales[[#This Row],[date]]&gt;=YoY_Min,Sales[[#This Row],[date]]&lt;=TY_YTDMax)*(Sales[[#This Row],[sales]]/Sales[[#This Row],[sqft]])</f>
        <v>0</v>
      </c>
      <c r="P1708" s="4">
        <f>SUMIF(Sales[RegionStoretype],Sales[[#This Row],[RegionStoretype]],Sales[YoY_SSF])/Sales[[#This Row],[Region_TypeCount]]</f>
        <v>59.469551530910678</v>
      </c>
    </row>
    <row r="1709" spans="1:16" x14ac:dyDescent="0.25">
      <c r="A1709" s="1">
        <v>42825</v>
      </c>
      <c r="B1709">
        <v>4</v>
      </c>
      <c r="C1709">
        <v>15</v>
      </c>
      <c r="D1709">
        <v>216095.72930000001</v>
      </c>
      <c r="E1709">
        <f>INDEX(Stores[region],MATCH(Sales[[#This Row],[store_no]],Stores[store_no],0))</f>
        <v>1</v>
      </c>
      <c r="F1709" t="str">
        <f>INDEX(Stores[storetype],MATCH(Sales[[#This Row],[store_no]],Stores[store_no],0))</f>
        <v>A</v>
      </c>
      <c r="G1709" t="str">
        <f>INDEX(Stores[location_city],MATCH(Sales[[#This Row],[store_no]],Stores[store_no],0))</f>
        <v>Cincinnati</v>
      </c>
      <c r="H1709" t="str">
        <f>INDEX(Stores[location_state],MATCH(Sales[[#This Row],[store_no]],Stores[store_no],0))</f>
        <v>Ohio</v>
      </c>
      <c r="I1709">
        <f>INDEX(Stores[sqft],MATCH(Sales[[#This Row],[store_no]],Stores[store_no],0))</f>
        <v>127800</v>
      </c>
      <c r="J1709" s="4" t="str">
        <f>INDEX(Departments[dept_name],MATCH(Sales[[#This Row],[dept_no]],Departments[dept_no],0))</f>
        <v>Music</v>
      </c>
      <c r="K1709" s="4" t="str">
        <f>CONCATENATE(Sales[[#This Row],[region]],Sales[[#This Row],[storetype]])</f>
        <v>1A</v>
      </c>
      <c r="L1709" s="4">
        <f>INDEX(RegionStoreCount[Store Count],MATCH(Sales[[#This Row],[RegionStoretype]],RegionStoreCount[Region/Type],0))</f>
        <v>5</v>
      </c>
      <c r="M1709" s="4">
        <f>AND(Sales[[#This Row],[date]]&lt;=TY_YTDMax,Sales[[#This Row],[date]]&gt;=TY_YTDMin)*Sales[[#This Row],[sales]]</f>
        <v>0</v>
      </c>
      <c r="N1709" s="4">
        <f>AND(Sales[[#This Row],[date]]&lt;=LY_YTDMax,Sales[[#This Row],[date]]&gt;=LY_YTDMin)*Sales[[#This Row],[sales]]</f>
        <v>216095.72930000001</v>
      </c>
      <c r="O1709" s="4">
        <f>AND(Sales[[#This Row],[date]]&gt;=YoY_Min,Sales[[#This Row],[date]]&lt;=TY_YTDMax)*(Sales[[#This Row],[sales]]/Sales[[#This Row],[sqft]])</f>
        <v>0</v>
      </c>
      <c r="P1709" s="4">
        <f>SUMIF(Sales[RegionStoretype],Sales[[#This Row],[RegionStoretype]],Sales[YoY_SSF])/Sales[[#This Row],[Region_TypeCount]]</f>
        <v>59.469551530910678</v>
      </c>
    </row>
    <row r="1710" spans="1:16" x14ac:dyDescent="0.25">
      <c r="A1710" s="1">
        <v>42825</v>
      </c>
      <c r="B1710">
        <v>5</v>
      </c>
      <c r="C1710">
        <v>1</v>
      </c>
      <c r="D1710">
        <v>49.143599999999999</v>
      </c>
      <c r="E1710">
        <f>INDEX(Stores[region],MATCH(Sales[[#This Row],[store_no]],Stores[store_no],0))</f>
        <v>1</v>
      </c>
      <c r="F1710" t="str">
        <f>INDEX(Stores[storetype],MATCH(Sales[[#This Row],[store_no]],Stores[store_no],0))</f>
        <v>B</v>
      </c>
      <c r="G1710" t="str">
        <f>INDEX(Stores[location_city],MATCH(Sales[[#This Row],[store_no]],Stores[store_no],0))</f>
        <v>Bloomington</v>
      </c>
      <c r="H1710" t="str">
        <f>INDEX(Stores[location_state],MATCH(Sales[[#This Row],[store_no]],Stores[store_no],0))</f>
        <v>Indiana</v>
      </c>
      <c r="I1710">
        <f>INDEX(Stores[sqft],MATCH(Sales[[#This Row],[store_no]],Stores[store_no],0))</f>
        <v>114500</v>
      </c>
      <c r="J1710" s="4" t="str">
        <f>INDEX(Departments[dept_name],MATCH(Sales[[#This Row],[dept_no]],Departments[dept_no],0))</f>
        <v>Automotive</v>
      </c>
      <c r="K1710" s="4" t="str">
        <f>CONCATENATE(Sales[[#This Row],[region]],Sales[[#This Row],[storetype]])</f>
        <v>1B</v>
      </c>
      <c r="L1710" s="4">
        <f>INDEX(RegionStoreCount[Store Count],MATCH(Sales[[#This Row],[RegionStoretype]],RegionStoreCount[Region/Type],0))</f>
        <v>5</v>
      </c>
      <c r="M1710" s="4">
        <f>AND(Sales[[#This Row],[date]]&lt;=TY_YTDMax,Sales[[#This Row],[date]]&gt;=TY_YTDMin)*Sales[[#This Row],[sales]]</f>
        <v>0</v>
      </c>
      <c r="N1710" s="4">
        <f>AND(Sales[[#This Row],[date]]&lt;=LY_YTDMax,Sales[[#This Row],[date]]&gt;=LY_YTDMin)*Sales[[#This Row],[sales]]</f>
        <v>49.143599999999999</v>
      </c>
      <c r="O1710" s="4">
        <f>AND(Sales[[#This Row],[date]]&gt;=YoY_Min,Sales[[#This Row],[date]]&lt;=TY_YTDMax)*(Sales[[#This Row],[sales]]/Sales[[#This Row],[sqft]])</f>
        <v>0</v>
      </c>
      <c r="P1710" s="4">
        <f>SUMIF(Sales[RegionStoretype],Sales[[#This Row],[RegionStoretype]],Sales[YoY_SSF])/Sales[[#This Row],[Region_TypeCount]]</f>
        <v>68.518982968140051</v>
      </c>
    </row>
    <row r="1711" spans="1:16" x14ac:dyDescent="0.25">
      <c r="A1711" s="1">
        <v>42825</v>
      </c>
      <c r="B1711">
        <v>5</v>
      </c>
      <c r="C1711">
        <v>18</v>
      </c>
      <c r="D1711">
        <v>28014.307000000001</v>
      </c>
      <c r="E1711">
        <f>INDEX(Stores[region],MATCH(Sales[[#This Row],[store_no]],Stores[store_no],0))</f>
        <v>1</v>
      </c>
      <c r="F1711" t="str">
        <f>INDEX(Stores[storetype],MATCH(Sales[[#This Row],[store_no]],Stores[store_no],0))</f>
        <v>B</v>
      </c>
      <c r="G1711" t="str">
        <f>INDEX(Stores[location_city],MATCH(Sales[[#This Row],[store_no]],Stores[store_no],0))</f>
        <v>Bloomington</v>
      </c>
      <c r="H1711" t="str">
        <f>INDEX(Stores[location_state],MATCH(Sales[[#This Row],[store_no]],Stores[store_no],0))</f>
        <v>Indiana</v>
      </c>
      <c r="I1711">
        <f>INDEX(Stores[sqft],MATCH(Sales[[#This Row],[store_no]],Stores[store_no],0))</f>
        <v>114500</v>
      </c>
      <c r="J1711" s="4" t="str">
        <f>INDEX(Departments[dept_name],MATCH(Sales[[#This Row],[dept_no]],Departments[dept_no],0))</f>
        <v>Sports</v>
      </c>
      <c r="K1711" s="4" t="str">
        <f>CONCATENATE(Sales[[#This Row],[region]],Sales[[#This Row],[storetype]])</f>
        <v>1B</v>
      </c>
      <c r="L1711" s="4">
        <f>INDEX(RegionStoreCount[Store Count],MATCH(Sales[[#This Row],[RegionStoretype]],RegionStoreCount[Region/Type],0))</f>
        <v>5</v>
      </c>
      <c r="M1711" s="4">
        <f>AND(Sales[[#This Row],[date]]&lt;=TY_YTDMax,Sales[[#This Row],[date]]&gt;=TY_YTDMin)*Sales[[#This Row],[sales]]</f>
        <v>0</v>
      </c>
      <c r="N1711" s="4">
        <f>AND(Sales[[#This Row],[date]]&lt;=LY_YTDMax,Sales[[#This Row],[date]]&gt;=LY_YTDMin)*Sales[[#This Row],[sales]]</f>
        <v>28014.307000000001</v>
      </c>
      <c r="O1711" s="4">
        <f>AND(Sales[[#This Row],[date]]&gt;=YoY_Min,Sales[[#This Row],[date]]&lt;=TY_YTDMax)*(Sales[[#This Row],[sales]]/Sales[[#This Row],[sqft]])</f>
        <v>0</v>
      </c>
      <c r="P1711" s="4">
        <f>SUMIF(Sales[RegionStoretype],Sales[[#This Row],[RegionStoretype]],Sales[YoY_SSF])/Sales[[#This Row],[Region_TypeCount]]</f>
        <v>68.518982968140051</v>
      </c>
    </row>
    <row r="1712" spans="1:16" x14ac:dyDescent="0.25">
      <c r="A1712" s="1">
        <v>42825</v>
      </c>
      <c r="B1712">
        <v>6</v>
      </c>
      <c r="C1712">
        <v>2</v>
      </c>
      <c r="D1712">
        <v>62956.844400000002</v>
      </c>
      <c r="E1712">
        <f>INDEX(Stores[region],MATCH(Sales[[#This Row],[store_no]],Stores[store_no],0))</f>
        <v>3</v>
      </c>
      <c r="F1712" t="str">
        <f>INDEX(Stores[storetype],MATCH(Sales[[#This Row],[store_no]],Stores[store_no],0))</f>
        <v>A</v>
      </c>
      <c r="G1712" t="str">
        <f>INDEX(Stores[location_city],MATCH(Sales[[#This Row],[store_no]],Stores[store_no],0))</f>
        <v>Green Bay</v>
      </c>
      <c r="H1712" t="str">
        <f>INDEX(Stores[location_state],MATCH(Sales[[#This Row],[store_no]],Stores[store_no],0))</f>
        <v>Wisconsin</v>
      </c>
      <c r="I1712">
        <f>INDEX(Stores[sqft],MATCH(Sales[[#This Row],[store_no]],Stores[store_no],0))</f>
        <v>138800</v>
      </c>
      <c r="J1712" s="4" t="str">
        <f>INDEX(Departments[dept_name],MATCH(Sales[[#This Row],[dept_no]],Departments[dept_no],0))</f>
        <v>Baby</v>
      </c>
      <c r="K1712" s="4" t="str">
        <f>CONCATENATE(Sales[[#This Row],[region]],Sales[[#This Row],[storetype]])</f>
        <v>3A</v>
      </c>
      <c r="L1712" s="4">
        <f>INDEX(RegionStoreCount[Store Count],MATCH(Sales[[#This Row],[RegionStoretype]],RegionStoreCount[Region/Type],0))</f>
        <v>9</v>
      </c>
      <c r="M1712" s="4">
        <f>AND(Sales[[#This Row],[date]]&lt;=TY_YTDMax,Sales[[#This Row],[date]]&gt;=TY_YTDMin)*Sales[[#This Row],[sales]]</f>
        <v>0</v>
      </c>
      <c r="N1712" s="4">
        <f>AND(Sales[[#This Row],[date]]&lt;=LY_YTDMax,Sales[[#This Row],[date]]&gt;=LY_YTDMin)*Sales[[#This Row],[sales]]</f>
        <v>62956.844400000002</v>
      </c>
      <c r="O1712" s="4">
        <f>AND(Sales[[#This Row],[date]]&gt;=YoY_Min,Sales[[#This Row],[date]]&lt;=TY_YTDMax)*(Sales[[#This Row],[sales]]/Sales[[#This Row],[sqft]])</f>
        <v>0</v>
      </c>
      <c r="P1712" s="4">
        <f>SUMIF(Sales[RegionStoretype],Sales[[#This Row],[RegionStoretype]],Sales[YoY_SSF])/Sales[[#This Row],[Region_TypeCount]]</f>
        <v>53.603836561720975</v>
      </c>
    </row>
    <row r="1713" spans="1:16" x14ac:dyDescent="0.25">
      <c r="A1713" s="1">
        <v>42825</v>
      </c>
      <c r="B1713">
        <v>9</v>
      </c>
      <c r="C1713">
        <v>8</v>
      </c>
      <c r="D1713">
        <v>50953.963199999998</v>
      </c>
      <c r="E1713">
        <f>INDEX(Stores[region],MATCH(Sales[[#This Row],[store_no]],Stores[store_no],0))</f>
        <v>1</v>
      </c>
      <c r="F1713" t="str">
        <f>INDEX(Stores[storetype],MATCH(Sales[[#This Row],[store_no]],Stores[store_no],0))</f>
        <v>B</v>
      </c>
      <c r="G1713" t="str">
        <f>INDEX(Stores[location_city],MATCH(Sales[[#This Row],[store_no]],Stores[store_no],0))</f>
        <v>Columbus</v>
      </c>
      <c r="H1713" t="str">
        <f>INDEX(Stores[location_state],MATCH(Sales[[#This Row],[store_no]],Stores[store_no],0))</f>
        <v>Ohio</v>
      </c>
      <c r="I1713">
        <f>INDEX(Stores[sqft],MATCH(Sales[[#This Row],[store_no]],Stores[store_no],0))</f>
        <v>221800</v>
      </c>
      <c r="J1713" s="4" t="str">
        <f>INDEX(Departments[dept_name],MATCH(Sales[[#This Row],[dept_no]],Departments[dept_no],0))</f>
        <v>Games</v>
      </c>
      <c r="K1713" s="4" t="str">
        <f>CONCATENATE(Sales[[#This Row],[region]],Sales[[#This Row],[storetype]])</f>
        <v>1B</v>
      </c>
      <c r="L1713" s="4">
        <f>INDEX(RegionStoreCount[Store Count],MATCH(Sales[[#This Row],[RegionStoretype]],RegionStoreCount[Region/Type],0))</f>
        <v>5</v>
      </c>
      <c r="M1713" s="4">
        <f>AND(Sales[[#This Row],[date]]&lt;=TY_YTDMax,Sales[[#This Row],[date]]&gt;=TY_YTDMin)*Sales[[#This Row],[sales]]</f>
        <v>0</v>
      </c>
      <c r="N1713" s="4">
        <f>AND(Sales[[#This Row],[date]]&lt;=LY_YTDMax,Sales[[#This Row],[date]]&gt;=LY_YTDMin)*Sales[[#This Row],[sales]]</f>
        <v>50953.963199999998</v>
      </c>
      <c r="O1713" s="4">
        <f>AND(Sales[[#This Row],[date]]&gt;=YoY_Min,Sales[[#This Row],[date]]&lt;=TY_YTDMax)*(Sales[[#This Row],[sales]]/Sales[[#This Row],[sqft]])</f>
        <v>0</v>
      </c>
      <c r="P1713" s="4">
        <f>SUMIF(Sales[RegionStoretype],Sales[[#This Row],[RegionStoretype]],Sales[YoY_SSF])/Sales[[#This Row],[Region_TypeCount]]</f>
        <v>68.518982968140051</v>
      </c>
    </row>
    <row r="1714" spans="1:16" x14ac:dyDescent="0.25">
      <c r="A1714" s="1">
        <v>42825</v>
      </c>
      <c r="B1714">
        <v>9</v>
      </c>
      <c r="C1714">
        <v>16</v>
      </c>
      <c r="D1714">
        <v>296152.61629999994</v>
      </c>
      <c r="E1714">
        <f>INDEX(Stores[region],MATCH(Sales[[#This Row],[store_no]],Stores[store_no],0))</f>
        <v>1</v>
      </c>
      <c r="F1714" t="str">
        <f>INDEX(Stores[storetype],MATCH(Sales[[#This Row],[store_no]],Stores[store_no],0))</f>
        <v>B</v>
      </c>
      <c r="G1714" t="str">
        <f>INDEX(Stores[location_city],MATCH(Sales[[#This Row],[store_no]],Stores[store_no],0))</f>
        <v>Columbus</v>
      </c>
      <c r="H1714" t="str">
        <f>INDEX(Stores[location_state],MATCH(Sales[[#This Row],[store_no]],Stores[store_no],0))</f>
        <v>Ohio</v>
      </c>
      <c r="I1714">
        <f>INDEX(Stores[sqft],MATCH(Sales[[#This Row],[store_no]],Stores[store_no],0))</f>
        <v>221800</v>
      </c>
      <c r="J1714" s="4" t="str">
        <f>INDEX(Departments[dept_name],MATCH(Sales[[#This Row],[dept_no]],Departments[dept_no],0))</f>
        <v>Outdoors</v>
      </c>
      <c r="K1714" s="4" t="str">
        <f>CONCATENATE(Sales[[#This Row],[region]],Sales[[#This Row],[storetype]])</f>
        <v>1B</v>
      </c>
      <c r="L1714" s="4">
        <f>INDEX(RegionStoreCount[Store Count],MATCH(Sales[[#This Row],[RegionStoretype]],RegionStoreCount[Region/Type],0))</f>
        <v>5</v>
      </c>
      <c r="M1714" s="4">
        <f>AND(Sales[[#This Row],[date]]&lt;=TY_YTDMax,Sales[[#This Row],[date]]&gt;=TY_YTDMin)*Sales[[#This Row],[sales]]</f>
        <v>0</v>
      </c>
      <c r="N1714" s="4">
        <f>AND(Sales[[#This Row],[date]]&lt;=LY_YTDMax,Sales[[#This Row],[date]]&gt;=LY_YTDMin)*Sales[[#This Row],[sales]]</f>
        <v>296152.61629999994</v>
      </c>
      <c r="O1714" s="4">
        <f>AND(Sales[[#This Row],[date]]&gt;=YoY_Min,Sales[[#This Row],[date]]&lt;=TY_YTDMax)*(Sales[[#This Row],[sales]]/Sales[[#This Row],[sqft]])</f>
        <v>0</v>
      </c>
      <c r="P1714" s="4">
        <f>SUMIF(Sales[RegionStoretype],Sales[[#This Row],[RegionStoretype]],Sales[YoY_SSF])/Sales[[#This Row],[Region_TypeCount]]</f>
        <v>68.518982968140051</v>
      </c>
    </row>
    <row r="1715" spans="1:16" x14ac:dyDescent="0.25">
      <c r="A1715" s="1">
        <v>42825</v>
      </c>
      <c r="B1715">
        <v>9</v>
      </c>
      <c r="C1715">
        <v>18</v>
      </c>
      <c r="D1715">
        <v>3436.4004</v>
      </c>
      <c r="E1715">
        <f>INDEX(Stores[region],MATCH(Sales[[#This Row],[store_no]],Stores[store_no],0))</f>
        <v>1</v>
      </c>
      <c r="F1715" t="str">
        <f>INDEX(Stores[storetype],MATCH(Sales[[#This Row],[store_no]],Stores[store_no],0))</f>
        <v>B</v>
      </c>
      <c r="G1715" t="str">
        <f>INDEX(Stores[location_city],MATCH(Sales[[#This Row],[store_no]],Stores[store_no],0))</f>
        <v>Columbus</v>
      </c>
      <c r="H1715" t="str">
        <f>INDEX(Stores[location_state],MATCH(Sales[[#This Row],[store_no]],Stores[store_no],0))</f>
        <v>Ohio</v>
      </c>
      <c r="I1715">
        <f>INDEX(Stores[sqft],MATCH(Sales[[#This Row],[store_no]],Stores[store_no],0))</f>
        <v>221800</v>
      </c>
      <c r="J1715" s="4" t="str">
        <f>INDEX(Departments[dept_name],MATCH(Sales[[#This Row],[dept_no]],Departments[dept_no],0))</f>
        <v>Sports</v>
      </c>
      <c r="K1715" s="4" t="str">
        <f>CONCATENATE(Sales[[#This Row],[region]],Sales[[#This Row],[storetype]])</f>
        <v>1B</v>
      </c>
      <c r="L1715" s="4">
        <f>INDEX(RegionStoreCount[Store Count],MATCH(Sales[[#This Row],[RegionStoretype]],RegionStoreCount[Region/Type],0))</f>
        <v>5</v>
      </c>
      <c r="M1715" s="4">
        <f>AND(Sales[[#This Row],[date]]&lt;=TY_YTDMax,Sales[[#This Row],[date]]&gt;=TY_YTDMin)*Sales[[#This Row],[sales]]</f>
        <v>0</v>
      </c>
      <c r="N1715" s="4">
        <f>AND(Sales[[#This Row],[date]]&lt;=LY_YTDMax,Sales[[#This Row],[date]]&gt;=LY_YTDMin)*Sales[[#This Row],[sales]]</f>
        <v>3436.4004</v>
      </c>
      <c r="O1715" s="4">
        <f>AND(Sales[[#This Row],[date]]&gt;=YoY_Min,Sales[[#This Row],[date]]&lt;=TY_YTDMax)*(Sales[[#This Row],[sales]]/Sales[[#This Row],[sqft]])</f>
        <v>0</v>
      </c>
      <c r="P1715" s="4">
        <f>SUMIF(Sales[RegionStoretype],Sales[[#This Row],[RegionStoretype]],Sales[YoY_SSF])/Sales[[#This Row],[Region_TypeCount]]</f>
        <v>68.518982968140051</v>
      </c>
    </row>
    <row r="1716" spans="1:16" x14ac:dyDescent="0.25">
      <c r="A1716" s="1">
        <v>42825</v>
      </c>
      <c r="B1716">
        <v>10</v>
      </c>
      <c r="C1716">
        <v>5</v>
      </c>
      <c r="D1716">
        <v>135003.41509999998</v>
      </c>
      <c r="E1716">
        <f>INDEX(Stores[region],MATCH(Sales[[#This Row],[store_no]],Stores[store_no],0))</f>
        <v>1</v>
      </c>
      <c r="F1716" t="str">
        <f>INDEX(Stores[storetype],MATCH(Sales[[#This Row],[store_no]],Stores[store_no],0))</f>
        <v>B</v>
      </c>
      <c r="G1716" t="str">
        <f>INDEX(Stores[location_city],MATCH(Sales[[#This Row],[store_no]],Stores[store_no],0))</f>
        <v>Traverse City</v>
      </c>
      <c r="H1716" t="str">
        <f>INDEX(Stores[location_state],MATCH(Sales[[#This Row],[store_no]],Stores[store_no],0))</f>
        <v>Michigan</v>
      </c>
      <c r="I1716">
        <f>INDEX(Stores[sqft],MATCH(Sales[[#This Row],[store_no]],Stores[store_no],0))</f>
        <v>158200</v>
      </c>
      <c r="J1716" s="4" t="str">
        <f>INDEX(Departments[dept_name],MATCH(Sales[[#This Row],[dept_no]],Departments[dept_no],0))</f>
        <v>Clothing</v>
      </c>
      <c r="K1716" s="4" t="str">
        <f>CONCATENATE(Sales[[#This Row],[region]],Sales[[#This Row],[storetype]])</f>
        <v>1B</v>
      </c>
      <c r="L1716" s="4">
        <f>INDEX(RegionStoreCount[Store Count],MATCH(Sales[[#This Row],[RegionStoretype]],RegionStoreCount[Region/Type],0))</f>
        <v>5</v>
      </c>
      <c r="M1716" s="4">
        <f>AND(Sales[[#This Row],[date]]&lt;=TY_YTDMax,Sales[[#This Row],[date]]&gt;=TY_YTDMin)*Sales[[#This Row],[sales]]</f>
        <v>0</v>
      </c>
      <c r="N1716" s="4">
        <f>AND(Sales[[#This Row],[date]]&lt;=LY_YTDMax,Sales[[#This Row],[date]]&gt;=LY_YTDMin)*Sales[[#This Row],[sales]]</f>
        <v>135003.41509999998</v>
      </c>
      <c r="O1716" s="4">
        <f>AND(Sales[[#This Row],[date]]&gt;=YoY_Min,Sales[[#This Row],[date]]&lt;=TY_YTDMax)*(Sales[[#This Row],[sales]]/Sales[[#This Row],[sqft]])</f>
        <v>0</v>
      </c>
      <c r="P1716" s="4">
        <f>SUMIF(Sales[RegionStoretype],Sales[[#This Row],[RegionStoretype]],Sales[YoY_SSF])/Sales[[#This Row],[Region_TypeCount]]</f>
        <v>68.518982968140051</v>
      </c>
    </row>
    <row r="1717" spans="1:16" x14ac:dyDescent="0.25">
      <c r="A1717" s="1">
        <v>42825</v>
      </c>
      <c r="B1717">
        <v>10</v>
      </c>
      <c r="C1717">
        <v>14</v>
      </c>
      <c r="D1717">
        <v>31665.249</v>
      </c>
      <c r="E1717">
        <f>INDEX(Stores[region],MATCH(Sales[[#This Row],[store_no]],Stores[store_no],0))</f>
        <v>1</v>
      </c>
      <c r="F1717" t="str">
        <f>INDEX(Stores[storetype],MATCH(Sales[[#This Row],[store_no]],Stores[store_no],0))</f>
        <v>B</v>
      </c>
      <c r="G1717" t="str">
        <f>INDEX(Stores[location_city],MATCH(Sales[[#This Row],[store_no]],Stores[store_no],0))</f>
        <v>Traverse City</v>
      </c>
      <c r="H1717" t="str">
        <f>INDEX(Stores[location_state],MATCH(Sales[[#This Row],[store_no]],Stores[store_no],0))</f>
        <v>Michigan</v>
      </c>
      <c r="I1717">
        <f>INDEX(Stores[sqft],MATCH(Sales[[#This Row],[store_no]],Stores[store_no],0))</f>
        <v>158200</v>
      </c>
      <c r="J1717" s="4" t="str">
        <f>INDEX(Departments[dept_name],MATCH(Sales[[#This Row],[dept_no]],Departments[dept_no],0))</f>
        <v>Movies</v>
      </c>
      <c r="K1717" s="4" t="str">
        <f>CONCATENATE(Sales[[#This Row],[region]],Sales[[#This Row],[storetype]])</f>
        <v>1B</v>
      </c>
      <c r="L1717" s="4">
        <f>INDEX(RegionStoreCount[Store Count],MATCH(Sales[[#This Row],[RegionStoretype]],RegionStoreCount[Region/Type],0))</f>
        <v>5</v>
      </c>
      <c r="M1717" s="4">
        <f>AND(Sales[[#This Row],[date]]&lt;=TY_YTDMax,Sales[[#This Row],[date]]&gt;=TY_YTDMin)*Sales[[#This Row],[sales]]</f>
        <v>0</v>
      </c>
      <c r="N1717" s="4">
        <f>AND(Sales[[#This Row],[date]]&lt;=LY_YTDMax,Sales[[#This Row],[date]]&gt;=LY_YTDMin)*Sales[[#This Row],[sales]]</f>
        <v>31665.249</v>
      </c>
      <c r="O1717" s="4">
        <f>AND(Sales[[#This Row],[date]]&gt;=YoY_Min,Sales[[#This Row],[date]]&lt;=TY_YTDMax)*(Sales[[#This Row],[sales]]/Sales[[#This Row],[sqft]])</f>
        <v>0</v>
      </c>
      <c r="P1717" s="4">
        <f>SUMIF(Sales[RegionStoretype],Sales[[#This Row],[RegionStoretype]],Sales[YoY_SSF])/Sales[[#This Row],[Region_TypeCount]]</f>
        <v>68.518982968140051</v>
      </c>
    </row>
    <row r="1718" spans="1:16" x14ac:dyDescent="0.25">
      <c r="A1718" s="1">
        <v>42825</v>
      </c>
      <c r="B1718">
        <v>11</v>
      </c>
      <c r="C1718">
        <v>2</v>
      </c>
      <c r="D1718">
        <v>21594.263800000001</v>
      </c>
      <c r="E1718">
        <f>INDEX(Stores[region],MATCH(Sales[[#This Row],[store_no]],Stores[store_no],0))</f>
        <v>1</v>
      </c>
      <c r="F1718" t="str">
        <f>INDEX(Stores[storetype],MATCH(Sales[[#This Row],[store_no]],Stores[store_no],0))</f>
        <v>A</v>
      </c>
      <c r="G1718" t="str">
        <f>INDEX(Stores[location_city],MATCH(Sales[[#This Row],[store_no]],Stores[store_no],0))</f>
        <v>Cleveland</v>
      </c>
      <c r="H1718" t="str">
        <f>INDEX(Stores[location_state],MATCH(Sales[[#This Row],[store_no]],Stores[store_no],0))</f>
        <v>Ohio</v>
      </c>
      <c r="I1718">
        <f>INDEX(Stores[sqft],MATCH(Sales[[#This Row],[store_no]],Stores[store_no],0))</f>
        <v>192400</v>
      </c>
      <c r="J1718" s="4" t="str">
        <f>INDEX(Departments[dept_name],MATCH(Sales[[#This Row],[dept_no]],Departments[dept_no],0))</f>
        <v>Baby</v>
      </c>
      <c r="K1718" s="4" t="str">
        <f>CONCATENATE(Sales[[#This Row],[region]],Sales[[#This Row],[storetype]])</f>
        <v>1A</v>
      </c>
      <c r="L1718" s="4">
        <f>INDEX(RegionStoreCount[Store Count],MATCH(Sales[[#This Row],[RegionStoretype]],RegionStoreCount[Region/Type],0))</f>
        <v>5</v>
      </c>
      <c r="M1718" s="4">
        <f>AND(Sales[[#This Row],[date]]&lt;=TY_YTDMax,Sales[[#This Row],[date]]&gt;=TY_YTDMin)*Sales[[#This Row],[sales]]</f>
        <v>0</v>
      </c>
      <c r="N1718" s="4">
        <f>AND(Sales[[#This Row],[date]]&lt;=LY_YTDMax,Sales[[#This Row],[date]]&gt;=LY_YTDMin)*Sales[[#This Row],[sales]]</f>
        <v>21594.263800000001</v>
      </c>
      <c r="O1718" s="4">
        <f>AND(Sales[[#This Row],[date]]&gt;=YoY_Min,Sales[[#This Row],[date]]&lt;=TY_YTDMax)*(Sales[[#This Row],[sales]]/Sales[[#This Row],[sqft]])</f>
        <v>0</v>
      </c>
      <c r="P1718" s="4">
        <f>SUMIF(Sales[RegionStoretype],Sales[[#This Row],[RegionStoretype]],Sales[YoY_SSF])/Sales[[#This Row],[Region_TypeCount]]</f>
        <v>59.469551530910678</v>
      </c>
    </row>
    <row r="1719" spans="1:16" x14ac:dyDescent="0.25">
      <c r="A1719" s="1">
        <v>42825</v>
      </c>
      <c r="B1719">
        <v>12</v>
      </c>
      <c r="C1719">
        <v>4</v>
      </c>
      <c r="D1719">
        <v>9950.1484</v>
      </c>
      <c r="E1719">
        <f>INDEX(Stores[region],MATCH(Sales[[#This Row],[store_no]],Stores[store_no],0))</f>
        <v>2</v>
      </c>
      <c r="F1719" t="str">
        <f>INDEX(Stores[storetype],MATCH(Sales[[#This Row],[store_no]],Stores[store_no],0))</f>
        <v>B</v>
      </c>
      <c r="G1719" t="str">
        <f>INDEX(Stores[location_city],MATCH(Sales[[#This Row],[store_no]],Stores[store_no],0))</f>
        <v>Indianapolis</v>
      </c>
      <c r="H1719" t="str">
        <f>INDEX(Stores[location_state],MATCH(Sales[[#This Row],[store_no]],Stores[store_no],0))</f>
        <v>Indiana</v>
      </c>
      <c r="I1719">
        <f>INDEX(Stores[sqft],MATCH(Sales[[#This Row],[store_no]],Stores[store_no],0))</f>
        <v>120800</v>
      </c>
      <c r="J1719" s="4" t="str">
        <f>INDEX(Departments[dept_name],MATCH(Sales[[#This Row],[dept_no]],Departments[dept_no],0))</f>
        <v>Books</v>
      </c>
      <c r="K1719" s="4" t="str">
        <f>CONCATENATE(Sales[[#This Row],[region]],Sales[[#This Row],[storetype]])</f>
        <v>2B</v>
      </c>
      <c r="L1719" s="4">
        <f>INDEX(RegionStoreCount[Store Count],MATCH(Sales[[#This Row],[RegionStoretype]],RegionStoreCount[Region/Type],0))</f>
        <v>6</v>
      </c>
      <c r="M1719" s="4">
        <f>AND(Sales[[#This Row],[date]]&lt;=TY_YTDMax,Sales[[#This Row],[date]]&gt;=TY_YTDMin)*Sales[[#This Row],[sales]]</f>
        <v>0</v>
      </c>
      <c r="N1719" s="4">
        <f>AND(Sales[[#This Row],[date]]&lt;=LY_YTDMax,Sales[[#This Row],[date]]&gt;=LY_YTDMin)*Sales[[#This Row],[sales]]</f>
        <v>9950.1484</v>
      </c>
      <c r="O1719" s="4">
        <f>AND(Sales[[#This Row],[date]]&gt;=YoY_Min,Sales[[#This Row],[date]]&lt;=TY_YTDMax)*(Sales[[#This Row],[sales]]/Sales[[#This Row],[sqft]])</f>
        <v>0</v>
      </c>
      <c r="P1719" s="4">
        <f>SUMIF(Sales[RegionStoretype],Sales[[#This Row],[RegionStoretype]],Sales[YoY_SSF])/Sales[[#This Row],[Region_TypeCount]]</f>
        <v>58.393757732919049</v>
      </c>
    </row>
    <row r="1720" spans="1:16" x14ac:dyDescent="0.25">
      <c r="A1720" s="1">
        <v>42825</v>
      </c>
      <c r="B1720">
        <v>12</v>
      </c>
      <c r="C1720">
        <v>9</v>
      </c>
      <c r="D1720">
        <v>6974.3717999999999</v>
      </c>
      <c r="E1720">
        <f>INDEX(Stores[region],MATCH(Sales[[#This Row],[store_no]],Stores[store_no],0))</f>
        <v>2</v>
      </c>
      <c r="F1720" t="str">
        <f>INDEX(Stores[storetype],MATCH(Sales[[#This Row],[store_no]],Stores[store_no],0))</f>
        <v>B</v>
      </c>
      <c r="G1720" t="str">
        <f>INDEX(Stores[location_city],MATCH(Sales[[#This Row],[store_no]],Stores[store_no],0))</f>
        <v>Indianapolis</v>
      </c>
      <c r="H1720" t="str">
        <f>INDEX(Stores[location_state],MATCH(Sales[[#This Row],[store_no]],Stores[store_no],0))</f>
        <v>Indiana</v>
      </c>
      <c r="I1720">
        <f>INDEX(Stores[sqft],MATCH(Sales[[#This Row],[store_no]],Stores[store_no],0))</f>
        <v>120800</v>
      </c>
      <c r="J1720" s="4" t="str">
        <f>INDEX(Departments[dept_name],MATCH(Sales[[#This Row],[dept_no]],Departments[dept_no],0))</f>
        <v>Garden</v>
      </c>
      <c r="K1720" s="4" t="str">
        <f>CONCATENATE(Sales[[#This Row],[region]],Sales[[#This Row],[storetype]])</f>
        <v>2B</v>
      </c>
      <c r="L1720" s="4">
        <f>INDEX(RegionStoreCount[Store Count],MATCH(Sales[[#This Row],[RegionStoretype]],RegionStoreCount[Region/Type],0))</f>
        <v>6</v>
      </c>
      <c r="M1720" s="4">
        <f>AND(Sales[[#This Row],[date]]&lt;=TY_YTDMax,Sales[[#This Row],[date]]&gt;=TY_YTDMin)*Sales[[#This Row],[sales]]</f>
        <v>0</v>
      </c>
      <c r="N1720" s="4">
        <f>AND(Sales[[#This Row],[date]]&lt;=LY_YTDMax,Sales[[#This Row],[date]]&gt;=LY_YTDMin)*Sales[[#This Row],[sales]]</f>
        <v>6974.3717999999999</v>
      </c>
      <c r="O1720" s="4">
        <f>AND(Sales[[#This Row],[date]]&gt;=YoY_Min,Sales[[#This Row],[date]]&lt;=TY_YTDMax)*(Sales[[#This Row],[sales]]/Sales[[#This Row],[sqft]])</f>
        <v>0</v>
      </c>
      <c r="P1720" s="4">
        <f>SUMIF(Sales[RegionStoretype],Sales[[#This Row],[RegionStoretype]],Sales[YoY_SSF])/Sales[[#This Row],[Region_TypeCount]]</f>
        <v>58.393757732919049</v>
      </c>
    </row>
    <row r="1721" spans="1:16" x14ac:dyDescent="0.25">
      <c r="A1721" s="1">
        <v>42825</v>
      </c>
      <c r="B1721">
        <v>12</v>
      </c>
      <c r="C1721">
        <v>19</v>
      </c>
      <c r="D1721">
        <v>32030.499</v>
      </c>
      <c r="E1721">
        <f>INDEX(Stores[region],MATCH(Sales[[#This Row],[store_no]],Stores[store_no],0))</f>
        <v>2</v>
      </c>
      <c r="F1721" t="str">
        <f>INDEX(Stores[storetype],MATCH(Sales[[#This Row],[store_no]],Stores[store_no],0))</f>
        <v>B</v>
      </c>
      <c r="G1721" t="str">
        <f>INDEX(Stores[location_city],MATCH(Sales[[#This Row],[store_no]],Stores[store_no],0))</f>
        <v>Indianapolis</v>
      </c>
      <c r="H1721" t="str">
        <f>INDEX(Stores[location_state],MATCH(Sales[[#This Row],[store_no]],Stores[store_no],0))</f>
        <v>Indiana</v>
      </c>
      <c r="I1721">
        <f>INDEX(Stores[sqft],MATCH(Sales[[#This Row],[store_no]],Stores[store_no],0))</f>
        <v>120800</v>
      </c>
      <c r="J1721" s="4" t="str">
        <f>INDEX(Departments[dept_name],MATCH(Sales[[#This Row],[dept_no]],Departments[dept_no],0))</f>
        <v>Tools</v>
      </c>
      <c r="K1721" s="4" t="str">
        <f>CONCATENATE(Sales[[#This Row],[region]],Sales[[#This Row],[storetype]])</f>
        <v>2B</v>
      </c>
      <c r="L1721" s="4">
        <f>INDEX(RegionStoreCount[Store Count],MATCH(Sales[[#This Row],[RegionStoretype]],RegionStoreCount[Region/Type],0))</f>
        <v>6</v>
      </c>
      <c r="M1721" s="4">
        <f>AND(Sales[[#This Row],[date]]&lt;=TY_YTDMax,Sales[[#This Row],[date]]&gt;=TY_YTDMin)*Sales[[#This Row],[sales]]</f>
        <v>0</v>
      </c>
      <c r="N1721" s="4">
        <f>AND(Sales[[#This Row],[date]]&lt;=LY_YTDMax,Sales[[#This Row],[date]]&gt;=LY_YTDMin)*Sales[[#This Row],[sales]]</f>
        <v>32030.499</v>
      </c>
      <c r="O1721" s="4">
        <f>AND(Sales[[#This Row],[date]]&gt;=YoY_Min,Sales[[#This Row],[date]]&lt;=TY_YTDMax)*(Sales[[#This Row],[sales]]/Sales[[#This Row],[sqft]])</f>
        <v>0</v>
      </c>
      <c r="P1721" s="4">
        <f>SUMIF(Sales[RegionStoretype],Sales[[#This Row],[RegionStoretype]],Sales[YoY_SSF])/Sales[[#This Row],[Region_TypeCount]]</f>
        <v>58.393757732919049</v>
      </c>
    </row>
    <row r="1722" spans="1:16" x14ac:dyDescent="0.25">
      <c r="A1722" s="1">
        <v>42825</v>
      </c>
      <c r="B1722">
        <v>13</v>
      </c>
      <c r="C1722">
        <v>9</v>
      </c>
      <c r="D1722">
        <v>14314.1286</v>
      </c>
      <c r="E1722">
        <f>INDEX(Stores[region],MATCH(Sales[[#This Row],[store_no]],Stores[store_no],0))</f>
        <v>3</v>
      </c>
      <c r="F1722" t="str">
        <f>INDEX(Stores[storetype],MATCH(Sales[[#This Row],[store_no]],Stores[store_no],0))</f>
        <v>A</v>
      </c>
      <c r="G1722" t="str">
        <f>INDEX(Stores[location_city],MATCH(Sales[[#This Row],[store_no]],Stores[store_no],0))</f>
        <v>Overland Park</v>
      </c>
      <c r="H1722" t="str">
        <f>INDEX(Stores[location_state],MATCH(Sales[[#This Row],[store_no]],Stores[store_no],0))</f>
        <v>Kansas</v>
      </c>
      <c r="I1722">
        <f>INDEX(Stores[sqft],MATCH(Sales[[#This Row],[store_no]],Stores[store_no],0))</f>
        <v>201000</v>
      </c>
      <c r="J1722" s="4" t="str">
        <f>INDEX(Departments[dept_name],MATCH(Sales[[#This Row],[dept_no]],Departments[dept_no],0))</f>
        <v>Garden</v>
      </c>
      <c r="K1722" s="4" t="str">
        <f>CONCATENATE(Sales[[#This Row],[region]],Sales[[#This Row],[storetype]])</f>
        <v>3A</v>
      </c>
      <c r="L1722" s="4">
        <f>INDEX(RegionStoreCount[Store Count],MATCH(Sales[[#This Row],[RegionStoretype]],RegionStoreCount[Region/Type],0))</f>
        <v>9</v>
      </c>
      <c r="M1722" s="4">
        <f>AND(Sales[[#This Row],[date]]&lt;=TY_YTDMax,Sales[[#This Row],[date]]&gt;=TY_YTDMin)*Sales[[#This Row],[sales]]</f>
        <v>0</v>
      </c>
      <c r="N1722" s="4">
        <f>AND(Sales[[#This Row],[date]]&lt;=LY_YTDMax,Sales[[#This Row],[date]]&gt;=LY_YTDMin)*Sales[[#This Row],[sales]]</f>
        <v>14314.1286</v>
      </c>
      <c r="O1722" s="4">
        <f>AND(Sales[[#This Row],[date]]&gt;=YoY_Min,Sales[[#This Row],[date]]&lt;=TY_YTDMax)*(Sales[[#This Row],[sales]]/Sales[[#This Row],[sqft]])</f>
        <v>0</v>
      </c>
      <c r="P1722" s="4">
        <f>SUMIF(Sales[RegionStoretype],Sales[[#This Row],[RegionStoretype]],Sales[YoY_SSF])/Sales[[#This Row],[Region_TypeCount]]</f>
        <v>53.603836561720975</v>
      </c>
    </row>
    <row r="1723" spans="1:16" x14ac:dyDescent="0.25">
      <c r="A1723" s="1">
        <v>42825</v>
      </c>
      <c r="B1723">
        <v>13</v>
      </c>
      <c r="C1723">
        <v>12</v>
      </c>
      <c r="D1723">
        <v>145675.2432</v>
      </c>
      <c r="E1723">
        <f>INDEX(Stores[region],MATCH(Sales[[#This Row],[store_no]],Stores[store_no],0))</f>
        <v>3</v>
      </c>
      <c r="F1723" t="str">
        <f>INDEX(Stores[storetype],MATCH(Sales[[#This Row],[store_no]],Stores[store_no],0))</f>
        <v>A</v>
      </c>
      <c r="G1723" t="str">
        <f>INDEX(Stores[location_city],MATCH(Sales[[#This Row],[store_no]],Stores[store_no],0))</f>
        <v>Overland Park</v>
      </c>
      <c r="H1723" t="str">
        <f>INDEX(Stores[location_state],MATCH(Sales[[#This Row],[store_no]],Stores[store_no],0))</f>
        <v>Kansas</v>
      </c>
      <c r="I1723">
        <f>INDEX(Stores[sqft],MATCH(Sales[[#This Row],[store_no]],Stores[store_no],0))</f>
        <v>201000</v>
      </c>
      <c r="J1723" s="4" t="str">
        <f>INDEX(Departments[dept_name],MATCH(Sales[[#This Row],[dept_no]],Departments[dept_no],0))</f>
        <v>Jewelery</v>
      </c>
      <c r="K1723" s="4" t="str">
        <f>CONCATENATE(Sales[[#This Row],[region]],Sales[[#This Row],[storetype]])</f>
        <v>3A</v>
      </c>
      <c r="L1723" s="4">
        <f>INDEX(RegionStoreCount[Store Count],MATCH(Sales[[#This Row],[RegionStoretype]],RegionStoreCount[Region/Type],0))</f>
        <v>9</v>
      </c>
      <c r="M1723" s="4">
        <f>AND(Sales[[#This Row],[date]]&lt;=TY_YTDMax,Sales[[#This Row],[date]]&gt;=TY_YTDMin)*Sales[[#This Row],[sales]]</f>
        <v>0</v>
      </c>
      <c r="N1723" s="4">
        <f>AND(Sales[[#This Row],[date]]&lt;=LY_YTDMax,Sales[[#This Row],[date]]&gt;=LY_YTDMin)*Sales[[#This Row],[sales]]</f>
        <v>145675.2432</v>
      </c>
      <c r="O1723" s="4">
        <f>AND(Sales[[#This Row],[date]]&gt;=YoY_Min,Sales[[#This Row],[date]]&lt;=TY_YTDMax)*(Sales[[#This Row],[sales]]/Sales[[#This Row],[sqft]])</f>
        <v>0</v>
      </c>
      <c r="P1723" s="4">
        <f>SUMIF(Sales[RegionStoretype],Sales[[#This Row],[RegionStoretype]],Sales[YoY_SSF])/Sales[[#This Row],[Region_TypeCount]]</f>
        <v>53.603836561720975</v>
      </c>
    </row>
    <row r="1724" spans="1:16" x14ac:dyDescent="0.25">
      <c r="A1724" s="1">
        <v>42825</v>
      </c>
      <c r="B1724">
        <v>14</v>
      </c>
      <c r="C1724">
        <v>7</v>
      </c>
      <c r="D1724">
        <v>21162.6944</v>
      </c>
      <c r="E1724">
        <f>INDEX(Stores[region],MATCH(Sales[[#This Row],[store_no]],Stores[store_no],0))</f>
        <v>3</v>
      </c>
      <c r="F1724" t="str">
        <f>INDEX(Stores[storetype],MATCH(Sales[[#This Row],[store_no]],Stores[store_no],0))</f>
        <v>A</v>
      </c>
      <c r="G1724" t="str">
        <f>INDEX(Stores[location_city],MATCH(Sales[[#This Row],[store_no]],Stores[store_no],0))</f>
        <v>Bismarck</v>
      </c>
      <c r="H1724" t="str">
        <f>INDEX(Stores[location_state],MATCH(Sales[[#This Row],[store_no]],Stores[store_no],0))</f>
        <v>North Dakota</v>
      </c>
      <c r="I1724">
        <f>INDEX(Stores[sqft],MATCH(Sales[[#This Row],[store_no]],Stores[store_no],0))</f>
        <v>96400</v>
      </c>
      <c r="J1724" s="4" t="str">
        <f>INDEX(Departments[dept_name],MATCH(Sales[[#This Row],[dept_no]],Departments[dept_no],0))</f>
        <v>Electronics</v>
      </c>
      <c r="K1724" s="4" t="str">
        <f>CONCATENATE(Sales[[#This Row],[region]],Sales[[#This Row],[storetype]])</f>
        <v>3A</v>
      </c>
      <c r="L1724" s="4">
        <f>INDEX(RegionStoreCount[Store Count],MATCH(Sales[[#This Row],[RegionStoretype]],RegionStoreCount[Region/Type],0))</f>
        <v>9</v>
      </c>
      <c r="M1724" s="4">
        <f>AND(Sales[[#This Row],[date]]&lt;=TY_YTDMax,Sales[[#This Row],[date]]&gt;=TY_YTDMin)*Sales[[#This Row],[sales]]</f>
        <v>0</v>
      </c>
      <c r="N1724" s="4">
        <f>AND(Sales[[#This Row],[date]]&lt;=LY_YTDMax,Sales[[#This Row],[date]]&gt;=LY_YTDMin)*Sales[[#This Row],[sales]]</f>
        <v>21162.6944</v>
      </c>
      <c r="O1724" s="4">
        <f>AND(Sales[[#This Row],[date]]&gt;=YoY_Min,Sales[[#This Row],[date]]&lt;=TY_YTDMax)*(Sales[[#This Row],[sales]]/Sales[[#This Row],[sqft]])</f>
        <v>0</v>
      </c>
      <c r="P1724" s="4">
        <f>SUMIF(Sales[RegionStoretype],Sales[[#This Row],[RegionStoretype]],Sales[YoY_SSF])/Sales[[#This Row],[Region_TypeCount]]</f>
        <v>53.603836561720975</v>
      </c>
    </row>
    <row r="1725" spans="1:16" x14ac:dyDescent="0.25">
      <c r="A1725" s="1">
        <v>42825</v>
      </c>
      <c r="B1725">
        <v>14</v>
      </c>
      <c r="C1725">
        <v>15</v>
      </c>
      <c r="D1725">
        <v>28255.509699999999</v>
      </c>
      <c r="E1725">
        <f>INDEX(Stores[region],MATCH(Sales[[#This Row],[store_no]],Stores[store_no],0))</f>
        <v>3</v>
      </c>
      <c r="F1725" t="str">
        <f>INDEX(Stores[storetype],MATCH(Sales[[#This Row],[store_no]],Stores[store_no],0))</f>
        <v>A</v>
      </c>
      <c r="G1725" t="str">
        <f>INDEX(Stores[location_city],MATCH(Sales[[#This Row],[store_no]],Stores[store_no],0))</f>
        <v>Bismarck</v>
      </c>
      <c r="H1725" t="str">
        <f>INDEX(Stores[location_state],MATCH(Sales[[#This Row],[store_no]],Stores[store_no],0))</f>
        <v>North Dakota</v>
      </c>
      <c r="I1725">
        <f>INDEX(Stores[sqft],MATCH(Sales[[#This Row],[store_no]],Stores[store_no],0))</f>
        <v>96400</v>
      </c>
      <c r="J1725" s="4" t="str">
        <f>INDEX(Departments[dept_name],MATCH(Sales[[#This Row],[dept_no]],Departments[dept_no],0))</f>
        <v>Music</v>
      </c>
      <c r="K1725" s="4" t="str">
        <f>CONCATENATE(Sales[[#This Row],[region]],Sales[[#This Row],[storetype]])</f>
        <v>3A</v>
      </c>
      <c r="L1725" s="4">
        <f>INDEX(RegionStoreCount[Store Count],MATCH(Sales[[#This Row],[RegionStoretype]],RegionStoreCount[Region/Type],0))</f>
        <v>9</v>
      </c>
      <c r="M1725" s="4">
        <f>AND(Sales[[#This Row],[date]]&lt;=TY_YTDMax,Sales[[#This Row],[date]]&gt;=TY_YTDMin)*Sales[[#This Row],[sales]]</f>
        <v>0</v>
      </c>
      <c r="N1725" s="4">
        <f>AND(Sales[[#This Row],[date]]&lt;=LY_YTDMax,Sales[[#This Row],[date]]&gt;=LY_YTDMin)*Sales[[#This Row],[sales]]</f>
        <v>28255.509699999999</v>
      </c>
      <c r="O1725" s="4">
        <f>AND(Sales[[#This Row],[date]]&gt;=YoY_Min,Sales[[#This Row],[date]]&lt;=TY_YTDMax)*(Sales[[#This Row],[sales]]/Sales[[#This Row],[sqft]])</f>
        <v>0</v>
      </c>
      <c r="P1725" s="4">
        <f>SUMIF(Sales[RegionStoretype],Sales[[#This Row],[RegionStoretype]],Sales[YoY_SSF])/Sales[[#This Row],[Region_TypeCount]]</f>
        <v>53.603836561720975</v>
      </c>
    </row>
    <row r="1726" spans="1:16" x14ac:dyDescent="0.25">
      <c r="A1726" s="1">
        <v>42825</v>
      </c>
      <c r="B1726">
        <v>14</v>
      </c>
      <c r="C1726">
        <v>19</v>
      </c>
      <c r="D1726">
        <v>12322.035</v>
      </c>
      <c r="E1726">
        <f>INDEX(Stores[region],MATCH(Sales[[#This Row],[store_no]],Stores[store_no],0))</f>
        <v>3</v>
      </c>
      <c r="F1726" t="str">
        <f>INDEX(Stores[storetype],MATCH(Sales[[#This Row],[store_no]],Stores[store_no],0))</f>
        <v>A</v>
      </c>
      <c r="G1726" t="str">
        <f>INDEX(Stores[location_city],MATCH(Sales[[#This Row],[store_no]],Stores[store_no],0))</f>
        <v>Bismarck</v>
      </c>
      <c r="H1726" t="str">
        <f>INDEX(Stores[location_state],MATCH(Sales[[#This Row],[store_no]],Stores[store_no],0))</f>
        <v>North Dakota</v>
      </c>
      <c r="I1726">
        <f>INDEX(Stores[sqft],MATCH(Sales[[#This Row],[store_no]],Stores[store_no],0))</f>
        <v>96400</v>
      </c>
      <c r="J1726" s="4" t="str">
        <f>INDEX(Departments[dept_name],MATCH(Sales[[#This Row],[dept_no]],Departments[dept_no],0))</f>
        <v>Tools</v>
      </c>
      <c r="K1726" s="4" t="str">
        <f>CONCATENATE(Sales[[#This Row],[region]],Sales[[#This Row],[storetype]])</f>
        <v>3A</v>
      </c>
      <c r="L1726" s="4">
        <f>INDEX(RegionStoreCount[Store Count],MATCH(Sales[[#This Row],[RegionStoretype]],RegionStoreCount[Region/Type],0))</f>
        <v>9</v>
      </c>
      <c r="M1726" s="4">
        <f>AND(Sales[[#This Row],[date]]&lt;=TY_YTDMax,Sales[[#This Row],[date]]&gt;=TY_YTDMin)*Sales[[#This Row],[sales]]</f>
        <v>0</v>
      </c>
      <c r="N1726" s="4">
        <f>AND(Sales[[#This Row],[date]]&lt;=LY_YTDMax,Sales[[#This Row],[date]]&gt;=LY_YTDMin)*Sales[[#This Row],[sales]]</f>
        <v>12322.035</v>
      </c>
      <c r="O1726" s="4">
        <f>AND(Sales[[#This Row],[date]]&gt;=YoY_Min,Sales[[#This Row],[date]]&lt;=TY_YTDMax)*(Sales[[#This Row],[sales]]/Sales[[#This Row],[sqft]])</f>
        <v>0</v>
      </c>
      <c r="P1726" s="4">
        <f>SUMIF(Sales[RegionStoretype],Sales[[#This Row],[RegionStoretype]],Sales[YoY_SSF])/Sales[[#This Row],[Region_TypeCount]]</f>
        <v>53.603836561720975</v>
      </c>
    </row>
    <row r="1727" spans="1:16" x14ac:dyDescent="0.25">
      <c r="A1727" s="1">
        <v>42825</v>
      </c>
      <c r="B1727">
        <v>15</v>
      </c>
      <c r="C1727">
        <v>2</v>
      </c>
      <c r="D1727">
        <v>34935.0942</v>
      </c>
      <c r="E1727">
        <f>INDEX(Stores[region],MATCH(Sales[[#This Row],[store_no]],Stores[store_no],0))</f>
        <v>2</v>
      </c>
      <c r="F1727" t="str">
        <f>INDEX(Stores[storetype],MATCH(Sales[[#This Row],[store_no]],Stores[store_no],0))</f>
        <v>B</v>
      </c>
      <c r="G1727" t="str">
        <f>INDEX(Stores[location_city],MATCH(Sales[[#This Row],[store_no]],Stores[store_no],0))</f>
        <v>Rochester</v>
      </c>
      <c r="H1727" t="str">
        <f>INDEX(Stores[location_state],MATCH(Sales[[#This Row],[store_no]],Stores[store_no],0))</f>
        <v>Minnesota</v>
      </c>
      <c r="I1727">
        <f>INDEX(Stores[sqft],MATCH(Sales[[#This Row],[store_no]],Stores[store_no],0))</f>
        <v>128100</v>
      </c>
      <c r="J1727" s="4" t="str">
        <f>INDEX(Departments[dept_name],MATCH(Sales[[#This Row],[dept_no]],Departments[dept_no],0))</f>
        <v>Baby</v>
      </c>
      <c r="K1727" s="4" t="str">
        <f>CONCATENATE(Sales[[#This Row],[region]],Sales[[#This Row],[storetype]])</f>
        <v>2B</v>
      </c>
      <c r="L1727" s="4">
        <f>INDEX(RegionStoreCount[Store Count],MATCH(Sales[[#This Row],[RegionStoretype]],RegionStoreCount[Region/Type],0))</f>
        <v>6</v>
      </c>
      <c r="M1727" s="4">
        <f>AND(Sales[[#This Row],[date]]&lt;=TY_YTDMax,Sales[[#This Row],[date]]&gt;=TY_YTDMin)*Sales[[#This Row],[sales]]</f>
        <v>0</v>
      </c>
      <c r="N1727" s="4">
        <f>AND(Sales[[#This Row],[date]]&lt;=LY_YTDMax,Sales[[#This Row],[date]]&gt;=LY_YTDMin)*Sales[[#This Row],[sales]]</f>
        <v>34935.0942</v>
      </c>
      <c r="O1727" s="4">
        <f>AND(Sales[[#This Row],[date]]&gt;=YoY_Min,Sales[[#This Row],[date]]&lt;=TY_YTDMax)*(Sales[[#This Row],[sales]]/Sales[[#This Row],[sqft]])</f>
        <v>0</v>
      </c>
      <c r="P1727" s="4">
        <f>SUMIF(Sales[RegionStoretype],Sales[[#This Row],[RegionStoretype]],Sales[YoY_SSF])/Sales[[#This Row],[Region_TypeCount]]</f>
        <v>58.393757732919049</v>
      </c>
    </row>
    <row r="1728" spans="1:16" x14ac:dyDescent="0.25">
      <c r="A1728" s="1">
        <v>42825</v>
      </c>
      <c r="B1728">
        <v>16</v>
      </c>
      <c r="C1728">
        <v>1</v>
      </c>
      <c r="D1728">
        <v>28444.693700000003</v>
      </c>
      <c r="E1728">
        <f>INDEX(Stores[region],MATCH(Sales[[#This Row],[store_no]],Stores[store_no],0))</f>
        <v>2</v>
      </c>
      <c r="F1728" t="str">
        <f>INDEX(Stores[storetype],MATCH(Sales[[#This Row],[store_no]],Stores[store_no],0))</f>
        <v>B</v>
      </c>
      <c r="G1728" t="str">
        <f>INDEX(Stores[location_city],MATCH(Sales[[#This Row],[store_no]],Stores[store_no],0))</f>
        <v>Saint Paul</v>
      </c>
      <c r="H1728" t="str">
        <f>INDEX(Stores[location_state],MATCH(Sales[[#This Row],[store_no]],Stores[store_no],0))</f>
        <v>Minnesota</v>
      </c>
      <c r="I1728">
        <f>INDEX(Stores[sqft],MATCH(Sales[[#This Row],[store_no]],Stores[store_no],0))</f>
        <v>180400</v>
      </c>
      <c r="J1728" s="4" t="str">
        <f>INDEX(Departments[dept_name],MATCH(Sales[[#This Row],[dept_no]],Departments[dept_no],0))</f>
        <v>Automotive</v>
      </c>
      <c r="K1728" s="4" t="str">
        <f>CONCATENATE(Sales[[#This Row],[region]],Sales[[#This Row],[storetype]])</f>
        <v>2B</v>
      </c>
      <c r="L1728" s="4">
        <f>INDEX(RegionStoreCount[Store Count],MATCH(Sales[[#This Row],[RegionStoretype]],RegionStoreCount[Region/Type],0))</f>
        <v>6</v>
      </c>
      <c r="M1728" s="4">
        <f>AND(Sales[[#This Row],[date]]&lt;=TY_YTDMax,Sales[[#This Row],[date]]&gt;=TY_YTDMin)*Sales[[#This Row],[sales]]</f>
        <v>0</v>
      </c>
      <c r="N1728" s="4">
        <f>AND(Sales[[#This Row],[date]]&lt;=LY_YTDMax,Sales[[#This Row],[date]]&gt;=LY_YTDMin)*Sales[[#This Row],[sales]]</f>
        <v>28444.693700000003</v>
      </c>
      <c r="O1728" s="4">
        <f>AND(Sales[[#This Row],[date]]&gt;=YoY_Min,Sales[[#This Row],[date]]&lt;=TY_YTDMax)*(Sales[[#This Row],[sales]]/Sales[[#This Row],[sqft]])</f>
        <v>0</v>
      </c>
      <c r="P1728" s="4">
        <f>SUMIF(Sales[RegionStoretype],Sales[[#This Row],[RegionStoretype]],Sales[YoY_SSF])/Sales[[#This Row],[Region_TypeCount]]</f>
        <v>58.393757732919049</v>
      </c>
    </row>
    <row r="1729" spans="1:16" x14ac:dyDescent="0.25">
      <c r="A1729" s="1">
        <v>42825</v>
      </c>
      <c r="B1729">
        <v>16</v>
      </c>
      <c r="C1729">
        <v>8</v>
      </c>
      <c r="D1729">
        <v>82123.165200000003</v>
      </c>
      <c r="E1729">
        <f>INDEX(Stores[region],MATCH(Sales[[#This Row],[store_no]],Stores[store_no],0))</f>
        <v>2</v>
      </c>
      <c r="F1729" t="str">
        <f>INDEX(Stores[storetype],MATCH(Sales[[#This Row],[store_no]],Stores[store_no],0))</f>
        <v>B</v>
      </c>
      <c r="G1729" t="str">
        <f>INDEX(Stores[location_city],MATCH(Sales[[#This Row],[store_no]],Stores[store_no],0))</f>
        <v>Saint Paul</v>
      </c>
      <c r="H1729" t="str">
        <f>INDEX(Stores[location_state],MATCH(Sales[[#This Row],[store_no]],Stores[store_no],0))</f>
        <v>Minnesota</v>
      </c>
      <c r="I1729">
        <f>INDEX(Stores[sqft],MATCH(Sales[[#This Row],[store_no]],Stores[store_no],0))</f>
        <v>180400</v>
      </c>
      <c r="J1729" s="4" t="str">
        <f>INDEX(Departments[dept_name],MATCH(Sales[[#This Row],[dept_no]],Departments[dept_no],0))</f>
        <v>Games</v>
      </c>
      <c r="K1729" s="4" t="str">
        <f>CONCATENATE(Sales[[#This Row],[region]],Sales[[#This Row],[storetype]])</f>
        <v>2B</v>
      </c>
      <c r="L1729" s="4">
        <f>INDEX(RegionStoreCount[Store Count],MATCH(Sales[[#This Row],[RegionStoretype]],RegionStoreCount[Region/Type],0))</f>
        <v>6</v>
      </c>
      <c r="M1729" s="4">
        <f>AND(Sales[[#This Row],[date]]&lt;=TY_YTDMax,Sales[[#This Row],[date]]&gt;=TY_YTDMin)*Sales[[#This Row],[sales]]</f>
        <v>0</v>
      </c>
      <c r="N1729" s="4">
        <f>AND(Sales[[#This Row],[date]]&lt;=LY_YTDMax,Sales[[#This Row],[date]]&gt;=LY_YTDMin)*Sales[[#This Row],[sales]]</f>
        <v>82123.165200000003</v>
      </c>
      <c r="O1729" s="4">
        <f>AND(Sales[[#This Row],[date]]&gt;=YoY_Min,Sales[[#This Row],[date]]&lt;=TY_YTDMax)*(Sales[[#This Row],[sales]]/Sales[[#This Row],[sqft]])</f>
        <v>0</v>
      </c>
      <c r="P1729" s="4">
        <f>SUMIF(Sales[RegionStoretype],Sales[[#This Row],[RegionStoretype]],Sales[YoY_SSF])/Sales[[#This Row],[Region_TypeCount]]</f>
        <v>58.393757732919049</v>
      </c>
    </row>
    <row r="1730" spans="1:16" x14ac:dyDescent="0.25">
      <c r="A1730" s="1">
        <v>42825</v>
      </c>
      <c r="B1730">
        <v>16</v>
      </c>
      <c r="C1730">
        <v>11</v>
      </c>
      <c r="D1730">
        <v>172000.6802</v>
      </c>
      <c r="E1730">
        <f>INDEX(Stores[region],MATCH(Sales[[#This Row],[store_no]],Stores[store_no],0))</f>
        <v>2</v>
      </c>
      <c r="F1730" t="str">
        <f>INDEX(Stores[storetype],MATCH(Sales[[#This Row],[store_no]],Stores[store_no],0))</f>
        <v>B</v>
      </c>
      <c r="G1730" t="str">
        <f>INDEX(Stores[location_city],MATCH(Sales[[#This Row],[store_no]],Stores[store_no],0))</f>
        <v>Saint Paul</v>
      </c>
      <c r="H1730" t="str">
        <f>INDEX(Stores[location_state],MATCH(Sales[[#This Row],[store_no]],Stores[store_no],0))</f>
        <v>Minnesota</v>
      </c>
      <c r="I1730">
        <f>INDEX(Stores[sqft],MATCH(Sales[[#This Row],[store_no]],Stores[store_no],0))</f>
        <v>180400</v>
      </c>
      <c r="J1730" s="4" t="str">
        <f>INDEX(Departments[dept_name],MATCH(Sales[[#This Row],[dept_no]],Departments[dept_no],0))</f>
        <v>Home</v>
      </c>
      <c r="K1730" s="4" t="str">
        <f>CONCATENATE(Sales[[#This Row],[region]],Sales[[#This Row],[storetype]])</f>
        <v>2B</v>
      </c>
      <c r="L1730" s="4">
        <f>INDEX(RegionStoreCount[Store Count],MATCH(Sales[[#This Row],[RegionStoretype]],RegionStoreCount[Region/Type],0))</f>
        <v>6</v>
      </c>
      <c r="M1730" s="4">
        <f>AND(Sales[[#This Row],[date]]&lt;=TY_YTDMax,Sales[[#This Row],[date]]&gt;=TY_YTDMin)*Sales[[#This Row],[sales]]</f>
        <v>0</v>
      </c>
      <c r="N1730" s="4">
        <f>AND(Sales[[#This Row],[date]]&lt;=LY_YTDMax,Sales[[#This Row],[date]]&gt;=LY_YTDMin)*Sales[[#This Row],[sales]]</f>
        <v>172000.6802</v>
      </c>
      <c r="O1730" s="4">
        <f>AND(Sales[[#This Row],[date]]&gt;=YoY_Min,Sales[[#This Row],[date]]&lt;=TY_YTDMax)*(Sales[[#This Row],[sales]]/Sales[[#This Row],[sqft]])</f>
        <v>0</v>
      </c>
      <c r="P1730" s="4">
        <f>SUMIF(Sales[RegionStoretype],Sales[[#This Row],[RegionStoretype]],Sales[YoY_SSF])/Sales[[#This Row],[Region_TypeCount]]</f>
        <v>58.393757732919049</v>
      </c>
    </row>
    <row r="1731" spans="1:16" x14ac:dyDescent="0.25">
      <c r="A1731" s="1">
        <v>42825</v>
      </c>
      <c r="B1731">
        <v>16</v>
      </c>
      <c r="C1731">
        <v>12</v>
      </c>
      <c r="D1731">
        <v>102616.01329999999</v>
      </c>
      <c r="E1731">
        <f>INDEX(Stores[region],MATCH(Sales[[#This Row],[store_no]],Stores[store_no],0))</f>
        <v>2</v>
      </c>
      <c r="F1731" t="str">
        <f>INDEX(Stores[storetype],MATCH(Sales[[#This Row],[store_no]],Stores[store_no],0))</f>
        <v>B</v>
      </c>
      <c r="G1731" t="str">
        <f>INDEX(Stores[location_city],MATCH(Sales[[#This Row],[store_no]],Stores[store_no],0))</f>
        <v>Saint Paul</v>
      </c>
      <c r="H1731" t="str">
        <f>INDEX(Stores[location_state],MATCH(Sales[[#This Row],[store_no]],Stores[store_no],0))</f>
        <v>Minnesota</v>
      </c>
      <c r="I1731">
        <f>INDEX(Stores[sqft],MATCH(Sales[[#This Row],[store_no]],Stores[store_no],0))</f>
        <v>180400</v>
      </c>
      <c r="J1731" s="4" t="str">
        <f>INDEX(Departments[dept_name],MATCH(Sales[[#This Row],[dept_no]],Departments[dept_no],0))</f>
        <v>Jewelery</v>
      </c>
      <c r="K1731" s="4" t="str">
        <f>CONCATENATE(Sales[[#This Row],[region]],Sales[[#This Row],[storetype]])</f>
        <v>2B</v>
      </c>
      <c r="L1731" s="4">
        <f>INDEX(RegionStoreCount[Store Count],MATCH(Sales[[#This Row],[RegionStoretype]],RegionStoreCount[Region/Type],0))</f>
        <v>6</v>
      </c>
      <c r="M1731" s="4">
        <f>AND(Sales[[#This Row],[date]]&lt;=TY_YTDMax,Sales[[#This Row],[date]]&gt;=TY_YTDMin)*Sales[[#This Row],[sales]]</f>
        <v>0</v>
      </c>
      <c r="N1731" s="4">
        <f>AND(Sales[[#This Row],[date]]&lt;=LY_YTDMax,Sales[[#This Row],[date]]&gt;=LY_YTDMin)*Sales[[#This Row],[sales]]</f>
        <v>102616.01329999999</v>
      </c>
      <c r="O1731" s="4">
        <f>AND(Sales[[#This Row],[date]]&gt;=YoY_Min,Sales[[#This Row],[date]]&lt;=TY_YTDMax)*(Sales[[#This Row],[sales]]/Sales[[#This Row],[sqft]])</f>
        <v>0</v>
      </c>
      <c r="P1731" s="4">
        <f>SUMIF(Sales[RegionStoretype],Sales[[#This Row],[RegionStoretype]],Sales[YoY_SSF])/Sales[[#This Row],[Region_TypeCount]]</f>
        <v>58.393757732919049</v>
      </c>
    </row>
    <row r="1732" spans="1:16" x14ac:dyDescent="0.25">
      <c r="A1732" s="1">
        <v>42825</v>
      </c>
      <c r="B1732">
        <v>16</v>
      </c>
      <c r="C1732">
        <v>19</v>
      </c>
      <c r="D1732">
        <v>47109.278000000006</v>
      </c>
      <c r="E1732">
        <f>INDEX(Stores[region],MATCH(Sales[[#This Row],[store_no]],Stores[store_no],0))</f>
        <v>2</v>
      </c>
      <c r="F1732" t="str">
        <f>INDEX(Stores[storetype],MATCH(Sales[[#This Row],[store_no]],Stores[store_no],0))</f>
        <v>B</v>
      </c>
      <c r="G1732" t="str">
        <f>INDEX(Stores[location_city],MATCH(Sales[[#This Row],[store_no]],Stores[store_no],0))</f>
        <v>Saint Paul</v>
      </c>
      <c r="H1732" t="str">
        <f>INDEX(Stores[location_state],MATCH(Sales[[#This Row],[store_no]],Stores[store_no],0))</f>
        <v>Minnesota</v>
      </c>
      <c r="I1732">
        <f>INDEX(Stores[sqft],MATCH(Sales[[#This Row],[store_no]],Stores[store_no],0))</f>
        <v>180400</v>
      </c>
      <c r="J1732" s="4" t="str">
        <f>INDEX(Departments[dept_name],MATCH(Sales[[#This Row],[dept_no]],Departments[dept_no],0))</f>
        <v>Tools</v>
      </c>
      <c r="K1732" s="4" t="str">
        <f>CONCATENATE(Sales[[#This Row],[region]],Sales[[#This Row],[storetype]])</f>
        <v>2B</v>
      </c>
      <c r="L1732" s="4">
        <f>INDEX(RegionStoreCount[Store Count],MATCH(Sales[[#This Row],[RegionStoretype]],RegionStoreCount[Region/Type],0))</f>
        <v>6</v>
      </c>
      <c r="M1732" s="4">
        <f>AND(Sales[[#This Row],[date]]&lt;=TY_YTDMax,Sales[[#This Row],[date]]&gt;=TY_YTDMin)*Sales[[#This Row],[sales]]</f>
        <v>0</v>
      </c>
      <c r="N1732" s="4">
        <f>AND(Sales[[#This Row],[date]]&lt;=LY_YTDMax,Sales[[#This Row],[date]]&gt;=LY_YTDMin)*Sales[[#This Row],[sales]]</f>
        <v>47109.278000000006</v>
      </c>
      <c r="O1732" s="4">
        <f>AND(Sales[[#This Row],[date]]&gt;=YoY_Min,Sales[[#This Row],[date]]&lt;=TY_YTDMax)*(Sales[[#This Row],[sales]]/Sales[[#This Row],[sqft]])</f>
        <v>0</v>
      </c>
      <c r="P1732" s="4">
        <f>SUMIF(Sales[RegionStoretype],Sales[[#This Row],[RegionStoretype]],Sales[YoY_SSF])/Sales[[#This Row],[Region_TypeCount]]</f>
        <v>58.393757732919049</v>
      </c>
    </row>
    <row r="1733" spans="1:16" x14ac:dyDescent="0.25">
      <c r="A1733" s="1">
        <v>42825</v>
      </c>
      <c r="B1733">
        <v>17</v>
      </c>
      <c r="C1733">
        <v>14</v>
      </c>
      <c r="D1733">
        <v>43491.584699999999</v>
      </c>
      <c r="E1733">
        <f>INDEX(Stores[region],MATCH(Sales[[#This Row],[store_no]],Stores[store_no],0))</f>
        <v>3</v>
      </c>
      <c r="F1733" t="str">
        <f>INDEX(Stores[storetype],MATCH(Sales[[#This Row],[store_no]],Stores[store_no],0))</f>
        <v>B</v>
      </c>
      <c r="G1733" t="str">
        <f>INDEX(Stores[location_city],MATCH(Sales[[#This Row],[store_no]],Stores[store_no],0))</f>
        <v>Fargo</v>
      </c>
      <c r="H1733" t="str">
        <f>INDEX(Stores[location_state],MATCH(Sales[[#This Row],[store_no]],Stores[store_no],0))</f>
        <v>North Dakota</v>
      </c>
      <c r="I1733">
        <f>INDEX(Stores[sqft],MATCH(Sales[[#This Row],[store_no]],Stores[store_no],0))</f>
        <v>211600</v>
      </c>
      <c r="J1733" s="4" t="str">
        <f>INDEX(Departments[dept_name],MATCH(Sales[[#This Row],[dept_no]],Departments[dept_no],0))</f>
        <v>Movies</v>
      </c>
      <c r="K1733" s="4" t="str">
        <f>CONCATENATE(Sales[[#This Row],[region]],Sales[[#This Row],[storetype]])</f>
        <v>3B</v>
      </c>
      <c r="L1733" s="4">
        <f>INDEX(RegionStoreCount[Store Count],MATCH(Sales[[#This Row],[RegionStoretype]],RegionStoreCount[Region/Type],0))</f>
        <v>4</v>
      </c>
      <c r="M1733" s="4">
        <f>AND(Sales[[#This Row],[date]]&lt;=TY_YTDMax,Sales[[#This Row],[date]]&gt;=TY_YTDMin)*Sales[[#This Row],[sales]]</f>
        <v>0</v>
      </c>
      <c r="N1733" s="4">
        <f>AND(Sales[[#This Row],[date]]&lt;=LY_YTDMax,Sales[[#This Row],[date]]&gt;=LY_YTDMin)*Sales[[#This Row],[sales]]</f>
        <v>43491.584699999999</v>
      </c>
      <c r="O1733" s="4">
        <f>AND(Sales[[#This Row],[date]]&gt;=YoY_Min,Sales[[#This Row],[date]]&lt;=TY_YTDMax)*(Sales[[#This Row],[sales]]/Sales[[#This Row],[sqft]])</f>
        <v>0</v>
      </c>
      <c r="P1733" s="4">
        <f>SUMIF(Sales[RegionStoretype],Sales[[#This Row],[RegionStoretype]],Sales[YoY_SSF])/Sales[[#This Row],[Region_TypeCount]]</f>
        <v>58.312187288105562</v>
      </c>
    </row>
    <row r="1734" spans="1:16" x14ac:dyDescent="0.25">
      <c r="A1734" s="1">
        <v>42825</v>
      </c>
      <c r="B1734">
        <v>18</v>
      </c>
      <c r="C1734">
        <v>13</v>
      </c>
      <c r="D1734">
        <v>91405.318599999999</v>
      </c>
      <c r="E1734">
        <f>INDEX(Stores[region],MATCH(Sales[[#This Row],[store_no]],Stores[store_no],0))</f>
        <v>2</v>
      </c>
      <c r="F1734" t="str">
        <f>INDEX(Stores[storetype],MATCH(Sales[[#This Row],[store_no]],Stores[store_no],0))</f>
        <v>B</v>
      </c>
      <c r="G1734" t="str">
        <f>INDEX(Stores[location_city],MATCH(Sales[[#This Row],[store_no]],Stores[store_no],0))</f>
        <v>Chicago</v>
      </c>
      <c r="H1734" t="str">
        <f>INDEX(Stores[location_state],MATCH(Sales[[#This Row],[store_no]],Stores[store_no],0))</f>
        <v>Illinois</v>
      </c>
      <c r="I1734">
        <f>INDEX(Stores[sqft],MATCH(Sales[[#This Row],[store_no]],Stores[store_no],0))</f>
        <v>120700</v>
      </c>
      <c r="J1734" s="4" t="str">
        <f>INDEX(Departments[dept_name],MATCH(Sales[[#This Row],[dept_no]],Departments[dept_no],0))</f>
        <v>Kids</v>
      </c>
      <c r="K1734" s="4" t="str">
        <f>CONCATENATE(Sales[[#This Row],[region]],Sales[[#This Row],[storetype]])</f>
        <v>2B</v>
      </c>
      <c r="L1734" s="4">
        <f>INDEX(RegionStoreCount[Store Count],MATCH(Sales[[#This Row],[RegionStoretype]],RegionStoreCount[Region/Type],0))</f>
        <v>6</v>
      </c>
      <c r="M1734" s="4">
        <f>AND(Sales[[#This Row],[date]]&lt;=TY_YTDMax,Sales[[#This Row],[date]]&gt;=TY_YTDMin)*Sales[[#This Row],[sales]]</f>
        <v>0</v>
      </c>
      <c r="N1734" s="4">
        <f>AND(Sales[[#This Row],[date]]&lt;=LY_YTDMax,Sales[[#This Row],[date]]&gt;=LY_YTDMin)*Sales[[#This Row],[sales]]</f>
        <v>91405.318599999999</v>
      </c>
      <c r="O1734" s="4">
        <f>AND(Sales[[#This Row],[date]]&gt;=YoY_Min,Sales[[#This Row],[date]]&lt;=TY_YTDMax)*(Sales[[#This Row],[sales]]/Sales[[#This Row],[sqft]])</f>
        <v>0</v>
      </c>
      <c r="P1734" s="4">
        <f>SUMIF(Sales[RegionStoretype],Sales[[#This Row],[RegionStoretype]],Sales[YoY_SSF])/Sales[[#This Row],[Region_TypeCount]]</f>
        <v>58.393757732919049</v>
      </c>
    </row>
    <row r="1735" spans="1:16" x14ac:dyDescent="0.25">
      <c r="A1735" s="1">
        <v>42825</v>
      </c>
      <c r="B1735">
        <v>18</v>
      </c>
      <c r="C1735">
        <v>19</v>
      </c>
      <c r="D1735">
        <v>34436.260999999999</v>
      </c>
      <c r="E1735">
        <f>INDEX(Stores[region],MATCH(Sales[[#This Row],[store_no]],Stores[store_no],0))</f>
        <v>2</v>
      </c>
      <c r="F1735" t="str">
        <f>INDEX(Stores[storetype],MATCH(Sales[[#This Row],[store_no]],Stores[store_no],0))</f>
        <v>B</v>
      </c>
      <c r="G1735" t="str">
        <f>INDEX(Stores[location_city],MATCH(Sales[[#This Row],[store_no]],Stores[store_no],0))</f>
        <v>Chicago</v>
      </c>
      <c r="H1735" t="str">
        <f>INDEX(Stores[location_state],MATCH(Sales[[#This Row],[store_no]],Stores[store_no],0))</f>
        <v>Illinois</v>
      </c>
      <c r="I1735">
        <f>INDEX(Stores[sqft],MATCH(Sales[[#This Row],[store_no]],Stores[store_no],0))</f>
        <v>120700</v>
      </c>
      <c r="J1735" s="4" t="str">
        <f>INDEX(Departments[dept_name],MATCH(Sales[[#This Row],[dept_no]],Departments[dept_no],0))</f>
        <v>Tools</v>
      </c>
      <c r="K1735" s="4" t="str">
        <f>CONCATENATE(Sales[[#This Row],[region]],Sales[[#This Row],[storetype]])</f>
        <v>2B</v>
      </c>
      <c r="L1735" s="4">
        <f>INDEX(RegionStoreCount[Store Count],MATCH(Sales[[#This Row],[RegionStoretype]],RegionStoreCount[Region/Type],0))</f>
        <v>6</v>
      </c>
      <c r="M1735" s="4">
        <f>AND(Sales[[#This Row],[date]]&lt;=TY_YTDMax,Sales[[#This Row],[date]]&gt;=TY_YTDMin)*Sales[[#This Row],[sales]]</f>
        <v>0</v>
      </c>
      <c r="N1735" s="4">
        <f>AND(Sales[[#This Row],[date]]&lt;=LY_YTDMax,Sales[[#This Row],[date]]&gt;=LY_YTDMin)*Sales[[#This Row],[sales]]</f>
        <v>34436.260999999999</v>
      </c>
      <c r="O1735" s="4">
        <f>AND(Sales[[#This Row],[date]]&gt;=YoY_Min,Sales[[#This Row],[date]]&lt;=TY_YTDMax)*(Sales[[#This Row],[sales]]/Sales[[#This Row],[sqft]])</f>
        <v>0</v>
      </c>
      <c r="P1735" s="4">
        <f>SUMIF(Sales[RegionStoretype],Sales[[#This Row],[RegionStoretype]],Sales[YoY_SSF])/Sales[[#This Row],[Region_TypeCount]]</f>
        <v>58.393757732919049</v>
      </c>
    </row>
    <row r="1736" spans="1:16" x14ac:dyDescent="0.25">
      <c r="A1736" s="1">
        <v>42825</v>
      </c>
      <c r="B1736">
        <v>18</v>
      </c>
      <c r="C1736">
        <v>20</v>
      </c>
      <c r="D1736">
        <v>98886.224900000001</v>
      </c>
      <c r="E1736">
        <f>INDEX(Stores[region],MATCH(Sales[[#This Row],[store_no]],Stores[store_no],0))</f>
        <v>2</v>
      </c>
      <c r="F1736" t="str">
        <f>INDEX(Stores[storetype],MATCH(Sales[[#This Row],[store_no]],Stores[store_no],0))</f>
        <v>B</v>
      </c>
      <c r="G1736" t="str">
        <f>INDEX(Stores[location_city],MATCH(Sales[[#This Row],[store_no]],Stores[store_no],0))</f>
        <v>Chicago</v>
      </c>
      <c r="H1736" t="str">
        <f>INDEX(Stores[location_state],MATCH(Sales[[#This Row],[store_no]],Stores[store_no],0))</f>
        <v>Illinois</v>
      </c>
      <c r="I1736">
        <f>INDEX(Stores[sqft],MATCH(Sales[[#This Row],[store_no]],Stores[store_no],0))</f>
        <v>120700</v>
      </c>
      <c r="J1736" s="4" t="str">
        <f>INDEX(Departments[dept_name],MATCH(Sales[[#This Row],[dept_no]],Departments[dept_no],0))</f>
        <v>Toys</v>
      </c>
      <c r="K1736" s="4" t="str">
        <f>CONCATENATE(Sales[[#This Row],[region]],Sales[[#This Row],[storetype]])</f>
        <v>2B</v>
      </c>
      <c r="L1736" s="4">
        <f>INDEX(RegionStoreCount[Store Count],MATCH(Sales[[#This Row],[RegionStoretype]],RegionStoreCount[Region/Type],0))</f>
        <v>6</v>
      </c>
      <c r="M1736" s="4">
        <f>AND(Sales[[#This Row],[date]]&lt;=TY_YTDMax,Sales[[#This Row],[date]]&gt;=TY_YTDMin)*Sales[[#This Row],[sales]]</f>
        <v>0</v>
      </c>
      <c r="N1736" s="4">
        <f>AND(Sales[[#This Row],[date]]&lt;=LY_YTDMax,Sales[[#This Row],[date]]&gt;=LY_YTDMin)*Sales[[#This Row],[sales]]</f>
        <v>98886.224900000001</v>
      </c>
      <c r="O1736" s="4">
        <f>AND(Sales[[#This Row],[date]]&gt;=YoY_Min,Sales[[#This Row],[date]]&lt;=TY_YTDMax)*(Sales[[#This Row],[sales]]/Sales[[#This Row],[sqft]])</f>
        <v>0</v>
      </c>
      <c r="P1736" s="4">
        <f>SUMIF(Sales[RegionStoretype],Sales[[#This Row],[RegionStoretype]],Sales[YoY_SSF])/Sales[[#This Row],[Region_TypeCount]]</f>
        <v>58.393757732919049</v>
      </c>
    </row>
    <row r="1737" spans="1:16" x14ac:dyDescent="0.25">
      <c r="A1737" s="1">
        <v>42825</v>
      </c>
      <c r="B1737">
        <v>19</v>
      </c>
      <c r="C1737">
        <v>1</v>
      </c>
      <c r="D1737">
        <v>31994.913499999999</v>
      </c>
      <c r="E1737">
        <f>INDEX(Stores[region],MATCH(Sales[[#This Row],[store_no]],Stores[store_no],0))</f>
        <v>3</v>
      </c>
      <c r="F1737" t="str">
        <f>INDEX(Stores[storetype],MATCH(Sales[[#This Row],[store_no]],Stores[store_no],0))</f>
        <v>A</v>
      </c>
      <c r="G1737" t="str">
        <f>INDEX(Stores[location_city],MATCH(Sales[[#This Row],[store_no]],Stores[store_no],0))</f>
        <v>Des Moines</v>
      </c>
      <c r="H1737" t="str">
        <f>INDEX(Stores[location_state],MATCH(Sales[[#This Row],[store_no]],Stores[store_no],0))</f>
        <v>Iowa</v>
      </c>
      <c r="I1737">
        <f>INDEX(Stores[sqft],MATCH(Sales[[#This Row],[store_no]],Stores[store_no],0))</f>
        <v>197600</v>
      </c>
      <c r="J1737" s="4" t="str">
        <f>INDEX(Departments[dept_name],MATCH(Sales[[#This Row],[dept_no]],Departments[dept_no],0))</f>
        <v>Automotive</v>
      </c>
      <c r="K1737" s="4" t="str">
        <f>CONCATENATE(Sales[[#This Row],[region]],Sales[[#This Row],[storetype]])</f>
        <v>3A</v>
      </c>
      <c r="L1737" s="4">
        <f>INDEX(RegionStoreCount[Store Count],MATCH(Sales[[#This Row],[RegionStoretype]],RegionStoreCount[Region/Type],0))</f>
        <v>9</v>
      </c>
      <c r="M1737" s="4">
        <f>AND(Sales[[#This Row],[date]]&lt;=TY_YTDMax,Sales[[#This Row],[date]]&gt;=TY_YTDMin)*Sales[[#This Row],[sales]]</f>
        <v>0</v>
      </c>
      <c r="N1737" s="4">
        <f>AND(Sales[[#This Row],[date]]&lt;=LY_YTDMax,Sales[[#This Row],[date]]&gt;=LY_YTDMin)*Sales[[#This Row],[sales]]</f>
        <v>31994.913499999999</v>
      </c>
      <c r="O1737" s="4">
        <f>AND(Sales[[#This Row],[date]]&gt;=YoY_Min,Sales[[#This Row],[date]]&lt;=TY_YTDMax)*(Sales[[#This Row],[sales]]/Sales[[#This Row],[sqft]])</f>
        <v>0</v>
      </c>
      <c r="P1737" s="4">
        <f>SUMIF(Sales[RegionStoretype],Sales[[#This Row],[RegionStoretype]],Sales[YoY_SSF])/Sales[[#This Row],[Region_TypeCount]]</f>
        <v>53.603836561720975</v>
      </c>
    </row>
    <row r="1738" spans="1:16" x14ac:dyDescent="0.25">
      <c r="A1738" s="1">
        <v>42825</v>
      </c>
      <c r="B1738">
        <v>19</v>
      </c>
      <c r="C1738">
        <v>5</v>
      </c>
      <c r="D1738">
        <v>243965.47200000001</v>
      </c>
      <c r="E1738">
        <f>INDEX(Stores[region],MATCH(Sales[[#This Row],[store_no]],Stores[store_no],0))</f>
        <v>3</v>
      </c>
      <c r="F1738" t="str">
        <f>INDEX(Stores[storetype],MATCH(Sales[[#This Row],[store_no]],Stores[store_no],0))</f>
        <v>A</v>
      </c>
      <c r="G1738" t="str">
        <f>INDEX(Stores[location_city],MATCH(Sales[[#This Row],[store_no]],Stores[store_no],0))</f>
        <v>Des Moines</v>
      </c>
      <c r="H1738" t="str">
        <f>INDEX(Stores[location_state],MATCH(Sales[[#This Row],[store_no]],Stores[store_no],0))</f>
        <v>Iowa</v>
      </c>
      <c r="I1738">
        <f>INDEX(Stores[sqft],MATCH(Sales[[#This Row],[store_no]],Stores[store_no],0))</f>
        <v>197600</v>
      </c>
      <c r="J1738" s="4" t="str">
        <f>INDEX(Departments[dept_name],MATCH(Sales[[#This Row],[dept_no]],Departments[dept_no],0))</f>
        <v>Clothing</v>
      </c>
      <c r="K1738" s="4" t="str">
        <f>CONCATENATE(Sales[[#This Row],[region]],Sales[[#This Row],[storetype]])</f>
        <v>3A</v>
      </c>
      <c r="L1738" s="4">
        <f>INDEX(RegionStoreCount[Store Count],MATCH(Sales[[#This Row],[RegionStoretype]],RegionStoreCount[Region/Type],0))</f>
        <v>9</v>
      </c>
      <c r="M1738" s="4">
        <f>AND(Sales[[#This Row],[date]]&lt;=TY_YTDMax,Sales[[#This Row],[date]]&gt;=TY_YTDMin)*Sales[[#This Row],[sales]]</f>
        <v>0</v>
      </c>
      <c r="N1738" s="4">
        <f>AND(Sales[[#This Row],[date]]&lt;=LY_YTDMax,Sales[[#This Row],[date]]&gt;=LY_YTDMin)*Sales[[#This Row],[sales]]</f>
        <v>243965.47200000001</v>
      </c>
      <c r="O1738" s="4">
        <f>AND(Sales[[#This Row],[date]]&gt;=YoY_Min,Sales[[#This Row],[date]]&lt;=TY_YTDMax)*(Sales[[#This Row],[sales]]/Sales[[#This Row],[sqft]])</f>
        <v>0</v>
      </c>
      <c r="P1738" s="4">
        <f>SUMIF(Sales[RegionStoretype],Sales[[#This Row],[RegionStoretype]],Sales[YoY_SSF])/Sales[[#This Row],[Region_TypeCount]]</f>
        <v>53.603836561720975</v>
      </c>
    </row>
    <row r="1739" spans="1:16" x14ac:dyDescent="0.25">
      <c r="A1739" s="1">
        <v>42825</v>
      </c>
      <c r="B1739">
        <v>19</v>
      </c>
      <c r="C1739">
        <v>6</v>
      </c>
      <c r="D1739">
        <v>39441.862300000008</v>
      </c>
      <c r="E1739">
        <f>INDEX(Stores[region],MATCH(Sales[[#This Row],[store_no]],Stores[store_no],0))</f>
        <v>3</v>
      </c>
      <c r="F1739" t="str">
        <f>INDEX(Stores[storetype],MATCH(Sales[[#This Row],[store_no]],Stores[store_no],0))</f>
        <v>A</v>
      </c>
      <c r="G1739" t="str">
        <f>INDEX(Stores[location_city],MATCH(Sales[[#This Row],[store_no]],Stores[store_no],0))</f>
        <v>Des Moines</v>
      </c>
      <c r="H1739" t="str">
        <f>INDEX(Stores[location_state],MATCH(Sales[[#This Row],[store_no]],Stores[store_no],0))</f>
        <v>Iowa</v>
      </c>
      <c r="I1739">
        <f>INDEX(Stores[sqft],MATCH(Sales[[#This Row],[store_no]],Stores[store_no],0))</f>
        <v>197600</v>
      </c>
      <c r="J1739" s="4" t="str">
        <f>INDEX(Departments[dept_name],MATCH(Sales[[#This Row],[dept_no]],Departments[dept_no],0))</f>
        <v>Computers</v>
      </c>
      <c r="K1739" s="4" t="str">
        <f>CONCATENATE(Sales[[#This Row],[region]],Sales[[#This Row],[storetype]])</f>
        <v>3A</v>
      </c>
      <c r="L1739" s="4">
        <f>INDEX(RegionStoreCount[Store Count],MATCH(Sales[[#This Row],[RegionStoretype]],RegionStoreCount[Region/Type],0))</f>
        <v>9</v>
      </c>
      <c r="M1739" s="4">
        <f>AND(Sales[[#This Row],[date]]&lt;=TY_YTDMax,Sales[[#This Row],[date]]&gt;=TY_YTDMin)*Sales[[#This Row],[sales]]</f>
        <v>0</v>
      </c>
      <c r="N1739" s="4">
        <f>AND(Sales[[#This Row],[date]]&lt;=LY_YTDMax,Sales[[#This Row],[date]]&gt;=LY_YTDMin)*Sales[[#This Row],[sales]]</f>
        <v>39441.862300000008</v>
      </c>
      <c r="O1739" s="4">
        <f>AND(Sales[[#This Row],[date]]&gt;=YoY_Min,Sales[[#This Row],[date]]&lt;=TY_YTDMax)*(Sales[[#This Row],[sales]]/Sales[[#This Row],[sqft]])</f>
        <v>0</v>
      </c>
      <c r="P1739" s="4">
        <f>SUMIF(Sales[RegionStoretype],Sales[[#This Row],[RegionStoretype]],Sales[YoY_SSF])/Sales[[#This Row],[Region_TypeCount]]</f>
        <v>53.603836561720975</v>
      </c>
    </row>
    <row r="1740" spans="1:16" x14ac:dyDescent="0.25">
      <c r="A1740" s="1">
        <v>42825</v>
      </c>
      <c r="B1740">
        <v>20</v>
      </c>
      <c r="C1740">
        <v>4</v>
      </c>
      <c r="D1740">
        <v>29011.929800000002</v>
      </c>
      <c r="E1740">
        <f>INDEX(Stores[region],MATCH(Sales[[#This Row],[store_no]],Stores[store_no],0))</f>
        <v>1</v>
      </c>
      <c r="F1740" t="str">
        <f>INDEX(Stores[storetype],MATCH(Sales[[#This Row],[store_no]],Stores[store_no],0))</f>
        <v>A</v>
      </c>
      <c r="G1740" t="str">
        <f>INDEX(Stores[location_city],MATCH(Sales[[#This Row],[store_no]],Stores[store_no],0))</f>
        <v>South Bend</v>
      </c>
      <c r="H1740" t="str">
        <f>INDEX(Stores[location_state],MATCH(Sales[[#This Row],[store_no]],Stores[store_no],0))</f>
        <v>Indiana</v>
      </c>
      <c r="I1740">
        <f>INDEX(Stores[sqft],MATCH(Sales[[#This Row],[store_no]],Stores[store_no],0))</f>
        <v>39700</v>
      </c>
      <c r="J1740" s="4" t="str">
        <f>INDEX(Departments[dept_name],MATCH(Sales[[#This Row],[dept_no]],Departments[dept_no],0))</f>
        <v>Books</v>
      </c>
      <c r="K1740" s="4" t="str">
        <f>CONCATENATE(Sales[[#This Row],[region]],Sales[[#This Row],[storetype]])</f>
        <v>1A</v>
      </c>
      <c r="L1740" s="4">
        <f>INDEX(RegionStoreCount[Store Count],MATCH(Sales[[#This Row],[RegionStoretype]],RegionStoreCount[Region/Type],0))</f>
        <v>5</v>
      </c>
      <c r="M1740" s="4">
        <f>AND(Sales[[#This Row],[date]]&lt;=TY_YTDMax,Sales[[#This Row],[date]]&gt;=TY_YTDMin)*Sales[[#This Row],[sales]]</f>
        <v>0</v>
      </c>
      <c r="N1740" s="4">
        <f>AND(Sales[[#This Row],[date]]&lt;=LY_YTDMax,Sales[[#This Row],[date]]&gt;=LY_YTDMin)*Sales[[#This Row],[sales]]</f>
        <v>29011.929800000002</v>
      </c>
      <c r="O1740" s="4">
        <f>AND(Sales[[#This Row],[date]]&gt;=YoY_Min,Sales[[#This Row],[date]]&lt;=TY_YTDMax)*(Sales[[#This Row],[sales]]/Sales[[#This Row],[sqft]])</f>
        <v>0</v>
      </c>
      <c r="P1740" s="4">
        <f>SUMIF(Sales[RegionStoretype],Sales[[#This Row],[RegionStoretype]],Sales[YoY_SSF])/Sales[[#This Row],[Region_TypeCount]]</f>
        <v>59.469551530910678</v>
      </c>
    </row>
    <row r="1741" spans="1:16" x14ac:dyDescent="0.25">
      <c r="A1741" s="1">
        <v>42825</v>
      </c>
      <c r="B1741">
        <v>20</v>
      </c>
      <c r="C1741">
        <v>7</v>
      </c>
      <c r="D1741">
        <v>5135.1797999999999</v>
      </c>
      <c r="E1741">
        <f>INDEX(Stores[region],MATCH(Sales[[#This Row],[store_no]],Stores[store_no],0))</f>
        <v>1</v>
      </c>
      <c r="F1741" t="str">
        <f>INDEX(Stores[storetype],MATCH(Sales[[#This Row],[store_no]],Stores[store_no],0))</f>
        <v>A</v>
      </c>
      <c r="G1741" t="str">
        <f>INDEX(Stores[location_city],MATCH(Sales[[#This Row],[store_no]],Stores[store_no],0))</f>
        <v>South Bend</v>
      </c>
      <c r="H1741" t="str">
        <f>INDEX(Stores[location_state],MATCH(Sales[[#This Row],[store_no]],Stores[store_no],0))</f>
        <v>Indiana</v>
      </c>
      <c r="I1741">
        <f>INDEX(Stores[sqft],MATCH(Sales[[#This Row],[store_no]],Stores[store_no],0))</f>
        <v>39700</v>
      </c>
      <c r="J1741" s="4" t="str">
        <f>INDEX(Departments[dept_name],MATCH(Sales[[#This Row],[dept_no]],Departments[dept_no],0))</f>
        <v>Electronics</v>
      </c>
      <c r="K1741" s="4" t="str">
        <f>CONCATENATE(Sales[[#This Row],[region]],Sales[[#This Row],[storetype]])</f>
        <v>1A</v>
      </c>
      <c r="L1741" s="4">
        <f>INDEX(RegionStoreCount[Store Count],MATCH(Sales[[#This Row],[RegionStoretype]],RegionStoreCount[Region/Type],0))</f>
        <v>5</v>
      </c>
      <c r="M1741" s="4">
        <f>AND(Sales[[#This Row],[date]]&lt;=TY_YTDMax,Sales[[#This Row],[date]]&gt;=TY_YTDMin)*Sales[[#This Row],[sales]]</f>
        <v>0</v>
      </c>
      <c r="N1741" s="4">
        <f>AND(Sales[[#This Row],[date]]&lt;=LY_YTDMax,Sales[[#This Row],[date]]&gt;=LY_YTDMin)*Sales[[#This Row],[sales]]</f>
        <v>5135.1797999999999</v>
      </c>
      <c r="O1741" s="4">
        <f>AND(Sales[[#This Row],[date]]&gt;=YoY_Min,Sales[[#This Row],[date]]&lt;=TY_YTDMax)*(Sales[[#This Row],[sales]]/Sales[[#This Row],[sqft]])</f>
        <v>0</v>
      </c>
      <c r="P1741" s="4">
        <f>SUMIF(Sales[RegionStoretype],Sales[[#This Row],[RegionStoretype]],Sales[YoY_SSF])/Sales[[#This Row],[Region_TypeCount]]</f>
        <v>59.469551530910678</v>
      </c>
    </row>
    <row r="1742" spans="1:16" x14ac:dyDescent="0.25">
      <c r="A1742" s="1">
        <v>42825</v>
      </c>
      <c r="B1742">
        <v>20</v>
      </c>
      <c r="C1742">
        <v>12</v>
      </c>
      <c r="D1742">
        <v>32523.856299999999</v>
      </c>
      <c r="E1742">
        <f>INDEX(Stores[region],MATCH(Sales[[#This Row],[store_no]],Stores[store_no],0))</f>
        <v>1</v>
      </c>
      <c r="F1742" t="str">
        <f>INDEX(Stores[storetype],MATCH(Sales[[#This Row],[store_no]],Stores[store_no],0))</f>
        <v>A</v>
      </c>
      <c r="G1742" t="str">
        <f>INDEX(Stores[location_city],MATCH(Sales[[#This Row],[store_no]],Stores[store_no],0))</f>
        <v>South Bend</v>
      </c>
      <c r="H1742" t="str">
        <f>INDEX(Stores[location_state],MATCH(Sales[[#This Row],[store_no]],Stores[store_no],0))</f>
        <v>Indiana</v>
      </c>
      <c r="I1742">
        <f>INDEX(Stores[sqft],MATCH(Sales[[#This Row],[store_no]],Stores[store_no],0))</f>
        <v>39700</v>
      </c>
      <c r="J1742" s="4" t="str">
        <f>INDEX(Departments[dept_name],MATCH(Sales[[#This Row],[dept_no]],Departments[dept_no],0))</f>
        <v>Jewelery</v>
      </c>
      <c r="K1742" s="4" t="str">
        <f>CONCATENATE(Sales[[#This Row],[region]],Sales[[#This Row],[storetype]])</f>
        <v>1A</v>
      </c>
      <c r="L1742" s="4">
        <f>INDEX(RegionStoreCount[Store Count],MATCH(Sales[[#This Row],[RegionStoretype]],RegionStoreCount[Region/Type],0))</f>
        <v>5</v>
      </c>
      <c r="M1742" s="4">
        <f>AND(Sales[[#This Row],[date]]&lt;=TY_YTDMax,Sales[[#This Row],[date]]&gt;=TY_YTDMin)*Sales[[#This Row],[sales]]</f>
        <v>0</v>
      </c>
      <c r="N1742" s="4">
        <f>AND(Sales[[#This Row],[date]]&lt;=LY_YTDMax,Sales[[#This Row],[date]]&gt;=LY_YTDMin)*Sales[[#This Row],[sales]]</f>
        <v>32523.856299999999</v>
      </c>
      <c r="O1742" s="4">
        <f>AND(Sales[[#This Row],[date]]&gt;=YoY_Min,Sales[[#This Row],[date]]&lt;=TY_YTDMax)*(Sales[[#This Row],[sales]]/Sales[[#This Row],[sqft]])</f>
        <v>0</v>
      </c>
      <c r="P1742" s="4">
        <f>SUMIF(Sales[RegionStoretype],Sales[[#This Row],[RegionStoretype]],Sales[YoY_SSF])/Sales[[#This Row],[Region_TypeCount]]</f>
        <v>59.469551530910678</v>
      </c>
    </row>
    <row r="1743" spans="1:16" x14ac:dyDescent="0.25">
      <c r="A1743" s="1">
        <v>42825</v>
      </c>
      <c r="B1743">
        <v>21</v>
      </c>
      <c r="C1743">
        <v>11</v>
      </c>
      <c r="D1743">
        <v>97292.264200000005</v>
      </c>
      <c r="E1743">
        <f>INDEX(Stores[region],MATCH(Sales[[#This Row],[store_no]],Stores[store_no],0))</f>
        <v>2</v>
      </c>
      <c r="F1743" t="str">
        <f>INDEX(Stores[storetype],MATCH(Sales[[#This Row],[store_no]],Stores[store_no],0))</f>
        <v>B</v>
      </c>
      <c r="G1743" t="str">
        <f>INDEX(Stores[location_city],MATCH(Sales[[#This Row],[store_no]],Stores[store_no],0))</f>
        <v>Madison</v>
      </c>
      <c r="H1743" t="str">
        <f>INDEX(Stores[location_state],MATCH(Sales[[#This Row],[store_no]],Stores[store_no],0))</f>
        <v>Wisconsin</v>
      </c>
      <c r="I1743">
        <f>INDEX(Stores[sqft],MATCH(Sales[[#This Row],[store_no]],Stores[store_no],0))</f>
        <v>206400</v>
      </c>
      <c r="J1743" s="4" t="str">
        <f>INDEX(Departments[dept_name],MATCH(Sales[[#This Row],[dept_no]],Departments[dept_no],0))</f>
        <v>Home</v>
      </c>
      <c r="K1743" s="4" t="str">
        <f>CONCATENATE(Sales[[#This Row],[region]],Sales[[#This Row],[storetype]])</f>
        <v>2B</v>
      </c>
      <c r="L1743" s="4">
        <f>INDEX(RegionStoreCount[Store Count],MATCH(Sales[[#This Row],[RegionStoretype]],RegionStoreCount[Region/Type],0))</f>
        <v>6</v>
      </c>
      <c r="M1743" s="4">
        <f>AND(Sales[[#This Row],[date]]&lt;=TY_YTDMax,Sales[[#This Row],[date]]&gt;=TY_YTDMin)*Sales[[#This Row],[sales]]</f>
        <v>0</v>
      </c>
      <c r="N1743" s="4">
        <f>AND(Sales[[#This Row],[date]]&lt;=LY_YTDMax,Sales[[#This Row],[date]]&gt;=LY_YTDMin)*Sales[[#This Row],[sales]]</f>
        <v>97292.264200000005</v>
      </c>
      <c r="O1743" s="4">
        <f>AND(Sales[[#This Row],[date]]&gt;=YoY_Min,Sales[[#This Row],[date]]&lt;=TY_YTDMax)*(Sales[[#This Row],[sales]]/Sales[[#This Row],[sqft]])</f>
        <v>0</v>
      </c>
      <c r="P1743" s="4">
        <f>SUMIF(Sales[RegionStoretype],Sales[[#This Row],[RegionStoretype]],Sales[YoY_SSF])/Sales[[#This Row],[Region_TypeCount]]</f>
        <v>58.393757732919049</v>
      </c>
    </row>
    <row r="1744" spans="1:16" x14ac:dyDescent="0.25">
      <c r="A1744" s="1">
        <v>42825</v>
      </c>
      <c r="B1744">
        <v>22</v>
      </c>
      <c r="C1744">
        <v>11</v>
      </c>
      <c r="D1744">
        <v>1.5</v>
      </c>
      <c r="E1744">
        <f>INDEX(Stores[region],MATCH(Sales[[#This Row],[store_no]],Stores[store_no],0))</f>
        <v>3</v>
      </c>
      <c r="F1744" t="str">
        <f>INDEX(Stores[storetype],MATCH(Sales[[#This Row],[store_no]],Stores[store_no],0))</f>
        <v>B</v>
      </c>
      <c r="G1744" t="str">
        <f>INDEX(Stores[location_city],MATCH(Sales[[#This Row],[store_no]],Stores[store_no],0))</f>
        <v>Sioux Falls</v>
      </c>
      <c r="H1744" t="str">
        <f>INDEX(Stores[location_state],MATCH(Sales[[#This Row],[store_no]],Stores[store_no],0))</f>
        <v>South Dakota</v>
      </c>
      <c r="I1744">
        <f>INDEX(Stores[sqft],MATCH(Sales[[#This Row],[store_no]],Stores[store_no],0))</f>
        <v>57800</v>
      </c>
      <c r="J1744" s="4" t="str">
        <f>INDEX(Departments[dept_name],MATCH(Sales[[#This Row],[dept_no]],Departments[dept_no],0))</f>
        <v>Home</v>
      </c>
      <c r="K1744" s="4" t="str">
        <f>CONCATENATE(Sales[[#This Row],[region]],Sales[[#This Row],[storetype]])</f>
        <v>3B</v>
      </c>
      <c r="L1744" s="4">
        <f>INDEX(RegionStoreCount[Store Count],MATCH(Sales[[#This Row],[RegionStoretype]],RegionStoreCount[Region/Type],0))</f>
        <v>4</v>
      </c>
      <c r="M1744" s="4">
        <f>AND(Sales[[#This Row],[date]]&lt;=TY_YTDMax,Sales[[#This Row],[date]]&gt;=TY_YTDMin)*Sales[[#This Row],[sales]]</f>
        <v>0</v>
      </c>
      <c r="N1744" s="4">
        <f>AND(Sales[[#This Row],[date]]&lt;=LY_YTDMax,Sales[[#This Row],[date]]&gt;=LY_YTDMin)*Sales[[#This Row],[sales]]</f>
        <v>1.5</v>
      </c>
      <c r="O1744" s="4">
        <f>AND(Sales[[#This Row],[date]]&gt;=YoY_Min,Sales[[#This Row],[date]]&lt;=TY_YTDMax)*(Sales[[#This Row],[sales]]/Sales[[#This Row],[sqft]])</f>
        <v>0</v>
      </c>
      <c r="P1744" s="4">
        <f>SUMIF(Sales[RegionStoretype],Sales[[#This Row],[RegionStoretype]],Sales[YoY_SSF])/Sales[[#This Row],[Region_TypeCount]]</f>
        <v>58.312187288105562</v>
      </c>
    </row>
    <row r="1745" spans="1:16" x14ac:dyDescent="0.25">
      <c r="A1745" s="1">
        <v>42825</v>
      </c>
      <c r="B1745">
        <v>22</v>
      </c>
      <c r="C1745">
        <v>12</v>
      </c>
      <c r="D1745">
        <v>58411.272799999999</v>
      </c>
      <c r="E1745">
        <f>INDEX(Stores[region],MATCH(Sales[[#This Row],[store_no]],Stores[store_no],0))</f>
        <v>3</v>
      </c>
      <c r="F1745" t="str">
        <f>INDEX(Stores[storetype],MATCH(Sales[[#This Row],[store_no]],Stores[store_no],0))</f>
        <v>B</v>
      </c>
      <c r="G1745" t="str">
        <f>INDEX(Stores[location_city],MATCH(Sales[[#This Row],[store_no]],Stores[store_no],0))</f>
        <v>Sioux Falls</v>
      </c>
      <c r="H1745" t="str">
        <f>INDEX(Stores[location_state],MATCH(Sales[[#This Row],[store_no]],Stores[store_no],0))</f>
        <v>South Dakota</v>
      </c>
      <c r="I1745">
        <f>INDEX(Stores[sqft],MATCH(Sales[[#This Row],[store_no]],Stores[store_no],0))</f>
        <v>57800</v>
      </c>
      <c r="J1745" s="4" t="str">
        <f>INDEX(Departments[dept_name],MATCH(Sales[[#This Row],[dept_no]],Departments[dept_no],0))</f>
        <v>Jewelery</v>
      </c>
      <c r="K1745" s="4" t="str">
        <f>CONCATENATE(Sales[[#This Row],[region]],Sales[[#This Row],[storetype]])</f>
        <v>3B</v>
      </c>
      <c r="L1745" s="4">
        <f>INDEX(RegionStoreCount[Store Count],MATCH(Sales[[#This Row],[RegionStoretype]],RegionStoreCount[Region/Type],0))</f>
        <v>4</v>
      </c>
      <c r="M1745" s="4">
        <f>AND(Sales[[#This Row],[date]]&lt;=TY_YTDMax,Sales[[#This Row],[date]]&gt;=TY_YTDMin)*Sales[[#This Row],[sales]]</f>
        <v>0</v>
      </c>
      <c r="N1745" s="4">
        <f>AND(Sales[[#This Row],[date]]&lt;=LY_YTDMax,Sales[[#This Row],[date]]&gt;=LY_YTDMin)*Sales[[#This Row],[sales]]</f>
        <v>58411.272799999999</v>
      </c>
      <c r="O1745" s="4">
        <f>AND(Sales[[#This Row],[date]]&gt;=YoY_Min,Sales[[#This Row],[date]]&lt;=TY_YTDMax)*(Sales[[#This Row],[sales]]/Sales[[#This Row],[sqft]])</f>
        <v>0</v>
      </c>
      <c r="P1745" s="4">
        <f>SUMIF(Sales[RegionStoretype],Sales[[#This Row],[RegionStoretype]],Sales[YoY_SSF])/Sales[[#This Row],[Region_TypeCount]]</f>
        <v>58.312187288105562</v>
      </c>
    </row>
    <row r="1746" spans="1:16" x14ac:dyDescent="0.25">
      <c r="A1746" s="1">
        <v>42825</v>
      </c>
      <c r="B1746">
        <v>22</v>
      </c>
      <c r="C1746">
        <v>16</v>
      </c>
      <c r="D1746">
        <v>67082.922699999996</v>
      </c>
      <c r="E1746">
        <f>INDEX(Stores[region],MATCH(Sales[[#This Row],[store_no]],Stores[store_no],0))</f>
        <v>3</v>
      </c>
      <c r="F1746" t="str">
        <f>INDEX(Stores[storetype],MATCH(Sales[[#This Row],[store_no]],Stores[store_no],0))</f>
        <v>B</v>
      </c>
      <c r="G1746" t="str">
        <f>INDEX(Stores[location_city],MATCH(Sales[[#This Row],[store_no]],Stores[store_no],0))</f>
        <v>Sioux Falls</v>
      </c>
      <c r="H1746" t="str">
        <f>INDEX(Stores[location_state],MATCH(Sales[[#This Row],[store_no]],Stores[store_no],0))</f>
        <v>South Dakota</v>
      </c>
      <c r="I1746">
        <f>INDEX(Stores[sqft],MATCH(Sales[[#This Row],[store_no]],Stores[store_no],0))</f>
        <v>57800</v>
      </c>
      <c r="J1746" s="4" t="str">
        <f>INDEX(Departments[dept_name],MATCH(Sales[[#This Row],[dept_no]],Departments[dept_no],0))</f>
        <v>Outdoors</v>
      </c>
      <c r="K1746" s="4" t="str">
        <f>CONCATENATE(Sales[[#This Row],[region]],Sales[[#This Row],[storetype]])</f>
        <v>3B</v>
      </c>
      <c r="L1746" s="4">
        <f>INDEX(RegionStoreCount[Store Count],MATCH(Sales[[#This Row],[RegionStoretype]],RegionStoreCount[Region/Type],0))</f>
        <v>4</v>
      </c>
      <c r="M1746" s="4">
        <f>AND(Sales[[#This Row],[date]]&lt;=TY_YTDMax,Sales[[#This Row],[date]]&gt;=TY_YTDMin)*Sales[[#This Row],[sales]]</f>
        <v>0</v>
      </c>
      <c r="N1746" s="4">
        <f>AND(Sales[[#This Row],[date]]&lt;=LY_YTDMax,Sales[[#This Row],[date]]&gt;=LY_YTDMin)*Sales[[#This Row],[sales]]</f>
        <v>67082.922699999996</v>
      </c>
      <c r="O1746" s="4">
        <f>AND(Sales[[#This Row],[date]]&gt;=YoY_Min,Sales[[#This Row],[date]]&lt;=TY_YTDMax)*(Sales[[#This Row],[sales]]/Sales[[#This Row],[sqft]])</f>
        <v>0</v>
      </c>
      <c r="P1746" s="4">
        <f>SUMIF(Sales[RegionStoretype],Sales[[#This Row],[RegionStoretype]],Sales[YoY_SSF])/Sales[[#This Row],[Region_TypeCount]]</f>
        <v>58.312187288105562</v>
      </c>
    </row>
    <row r="1747" spans="1:16" x14ac:dyDescent="0.25">
      <c r="A1747" s="1">
        <v>42825</v>
      </c>
      <c r="B1747">
        <v>23</v>
      </c>
      <c r="C1747">
        <v>4</v>
      </c>
      <c r="D1747">
        <v>20013.815499999997</v>
      </c>
      <c r="E1747">
        <f>INDEX(Stores[region],MATCH(Sales[[#This Row],[store_no]],Stores[store_no],0))</f>
        <v>3</v>
      </c>
      <c r="F1747" t="str">
        <f>INDEX(Stores[storetype],MATCH(Sales[[#This Row],[store_no]],Stores[store_no],0))</f>
        <v>B</v>
      </c>
      <c r="G1747" t="str">
        <f>INDEX(Stores[location_city],MATCH(Sales[[#This Row],[store_no]],Stores[store_no],0))</f>
        <v>Cedar Rapids</v>
      </c>
      <c r="H1747" t="str">
        <f>INDEX(Stores[location_state],MATCH(Sales[[#This Row],[store_no]],Stores[store_no],0))</f>
        <v>Iowa</v>
      </c>
      <c r="I1747">
        <f>INDEX(Stores[sqft],MATCH(Sales[[#This Row],[store_no]],Stores[store_no],0))</f>
        <v>123700</v>
      </c>
      <c r="J1747" s="4" t="str">
        <f>INDEX(Departments[dept_name],MATCH(Sales[[#This Row],[dept_no]],Departments[dept_no],0))</f>
        <v>Books</v>
      </c>
      <c r="K1747" s="4" t="str">
        <f>CONCATENATE(Sales[[#This Row],[region]],Sales[[#This Row],[storetype]])</f>
        <v>3B</v>
      </c>
      <c r="L1747" s="4">
        <f>INDEX(RegionStoreCount[Store Count],MATCH(Sales[[#This Row],[RegionStoretype]],RegionStoreCount[Region/Type],0))</f>
        <v>4</v>
      </c>
      <c r="M1747" s="4">
        <f>AND(Sales[[#This Row],[date]]&lt;=TY_YTDMax,Sales[[#This Row],[date]]&gt;=TY_YTDMin)*Sales[[#This Row],[sales]]</f>
        <v>0</v>
      </c>
      <c r="N1747" s="4">
        <f>AND(Sales[[#This Row],[date]]&lt;=LY_YTDMax,Sales[[#This Row],[date]]&gt;=LY_YTDMin)*Sales[[#This Row],[sales]]</f>
        <v>20013.815499999997</v>
      </c>
      <c r="O1747" s="4">
        <f>AND(Sales[[#This Row],[date]]&gt;=YoY_Min,Sales[[#This Row],[date]]&lt;=TY_YTDMax)*(Sales[[#This Row],[sales]]/Sales[[#This Row],[sqft]])</f>
        <v>0</v>
      </c>
      <c r="P1747" s="4">
        <f>SUMIF(Sales[RegionStoretype],Sales[[#This Row],[RegionStoretype]],Sales[YoY_SSF])/Sales[[#This Row],[Region_TypeCount]]</f>
        <v>58.312187288105562</v>
      </c>
    </row>
    <row r="1748" spans="1:16" x14ac:dyDescent="0.25">
      <c r="A1748" s="1">
        <v>42825</v>
      </c>
      <c r="B1748">
        <v>23</v>
      </c>
      <c r="C1748">
        <v>18</v>
      </c>
      <c r="D1748">
        <v>7551.2019</v>
      </c>
      <c r="E1748">
        <f>INDEX(Stores[region],MATCH(Sales[[#This Row],[store_no]],Stores[store_no],0))</f>
        <v>3</v>
      </c>
      <c r="F1748" t="str">
        <f>INDEX(Stores[storetype],MATCH(Sales[[#This Row],[store_no]],Stores[store_no],0))</f>
        <v>B</v>
      </c>
      <c r="G1748" t="str">
        <f>INDEX(Stores[location_city],MATCH(Sales[[#This Row],[store_no]],Stores[store_no],0))</f>
        <v>Cedar Rapids</v>
      </c>
      <c r="H1748" t="str">
        <f>INDEX(Stores[location_state],MATCH(Sales[[#This Row],[store_no]],Stores[store_no],0))</f>
        <v>Iowa</v>
      </c>
      <c r="I1748">
        <f>INDEX(Stores[sqft],MATCH(Sales[[#This Row],[store_no]],Stores[store_no],0))</f>
        <v>123700</v>
      </c>
      <c r="J1748" s="4" t="str">
        <f>INDEX(Departments[dept_name],MATCH(Sales[[#This Row],[dept_no]],Departments[dept_no],0))</f>
        <v>Sports</v>
      </c>
      <c r="K1748" s="4" t="str">
        <f>CONCATENATE(Sales[[#This Row],[region]],Sales[[#This Row],[storetype]])</f>
        <v>3B</v>
      </c>
      <c r="L1748" s="4">
        <f>INDEX(RegionStoreCount[Store Count],MATCH(Sales[[#This Row],[RegionStoretype]],RegionStoreCount[Region/Type],0))</f>
        <v>4</v>
      </c>
      <c r="M1748" s="4">
        <f>AND(Sales[[#This Row],[date]]&lt;=TY_YTDMax,Sales[[#This Row],[date]]&gt;=TY_YTDMin)*Sales[[#This Row],[sales]]</f>
        <v>0</v>
      </c>
      <c r="N1748" s="4">
        <f>AND(Sales[[#This Row],[date]]&lt;=LY_YTDMax,Sales[[#This Row],[date]]&gt;=LY_YTDMin)*Sales[[#This Row],[sales]]</f>
        <v>7551.2019</v>
      </c>
      <c r="O1748" s="4">
        <f>AND(Sales[[#This Row],[date]]&gt;=YoY_Min,Sales[[#This Row],[date]]&lt;=TY_YTDMax)*(Sales[[#This Row],[sales]]/Sales[[#This Row],[sqft]])</f>
        <v>0</v>
      </c>
      <c r="P1748" s="4">
        <f>SUMIF(Sales[RegionStoretype],Sales[[#This Row],[RegionStoretype]],Sales[YoY_SSF])/Sales[[#This Row],[Region_TypeCount]]</f>
        <v>58.312187288105562</v>
      </c>
    </row>
    <row r="1749" spans="1:16" x14ac:dyDescent="0.25">
      <c r="A1749" s="1">
        <v>42825</v>
      </c>
      <c r="B1749">
        <v>23</v>
      </c>
      <c r="C1749">
        <v>19</v>
      </c>
      <c r="D1749">
        <v>23932.823900000003</v>
      </c>
      <c r="E1749">
        <f>INDEX(Stores[region],MATCH(Sales[[#This Row],[store_no]],Stores[store_no],0))</f>
        <v>3</v>
      </c>
      <c r="F1749" t="str">
        <f>INDEX(Stores[storetype],MATCH(Sales[[#This Row],[store_no]],Stores[store_no],0))</f>
        <v>B</v>
      </c>
      <c r="G1749" t="str">
        <f>INDEX(Stores[location_city],MATCH(Sales[[#This Row],[store_no]],Stores[store_no],0))</f>
        <v>Cedar Rapids</v>
      </c>
      <c r="H1749" t="str">
        <f>INDEX(Stores[location_state],MATCH(Sales[[#This Row],[store_no]],Stores[store_no],0))</f>
        <v>Iowa</v>
      </c>
      <c r="I1749">
        <f>INDEX(Stores[sqft],MATCH(Sales[[#This Row],[store_no]],Stores[store_no],0))</f>
        <v>123700</v>
      </c>
      <c r="J1749" s="4" t="str">
        <f>INDEX(Departments[dept_name],MATCH(Sales[[#This Row],[dept_no]],Departments[dept_no],0))</f>
        <v>Tools</v>
      </c>
      <c r="K1749" s="4" t="str">
        <f>CONCATENATE(Sales[[#This Row],[region]],Sales[[#This Row],[storetype]])</f>
        <v>3B</v>
      </c>
      <c r="L1749" s="4">
        <f>INDEX(RegionStoreCount[Store Count],MATCH(Sales[[#This Row],[RegionStoretype]],RegionStoreCount[Region/Type],0))</f>
        <v>4</v>
      </c>
      <c r="M1749" s="4">
        <f>AND(Sales[[#This Row],[date]]&lt;=TY_YTDMax,Sales[[#This Row],[date]]&gt;=TY_YTDMin)*Sales[[#This Row],[sales]]</f>
        <v>0</v>
      </c>
      <c r="N1749" s="4">
        <f>AND(Sales[[#This Row],[date]]&lt;=LY_YTDMax,Sales[[#This Row],[date]]&gt;=LY_YTDMin)*Sales[[#This Row],[sales]]</f>
        <v>23932.823900000003</v>
      </c>
      <c r="O1749" s="4">
        <f>AND(Sales[[#This Row],[date]]&gt;=YoY_Min,Sales[[#This Row],[date]]&lt;=TY_YTDMax)*(Sales[[#This Row],[sales]]/Sales[[#This Row],[sqft]])</f>
        <v>0</v>
      </c>
      <c r="P1749" s="4">
        <f>SUMIF(Sales[RegionStoretype],Sales[[#This Row],[RegionStoretype]],Sales[YoY_SSF])/Sales[[#This Row],[Region_TypeCount]]</f>
        <v>58.312187288105562</v>
      </c>
    </row>
    <row r="1750" spans="1:16" x14ac:dyDescent="0.25">
      <c r="A1750" s="1">
        <v>42825</v>
      </c>
      <c r="B1750">
        <v>24</v>
      </c>
      <c r="C1750">
        <v>16</v>
      </c>
      <c r="D1750">
        <v>47295.174400000004</v>
      </c>
      <c r="E1750">
        <f>INDEX(Stores[region],MATCH(Sales[[#This Row],[store_no]],Stores[store_no],0))</f>
        <v>2</v>
      </c>
      <c r="F1750" t="str">
        <f>INDEX(Stores[storetype],MATCH(Sales[[#This Row],[store_no]],Stores[store_no],0))</f>
        <v>A</v>
      </c>
      <c r="G1750" t="str">
        <f>INDEX(Stores[location_city],MATCH(Sales[[#This Row],[store_no]],Stores[store_no],0))</f>
        <v>Winnetka</v>
      </c>
      <c r="H1750" t="str">
        <f>INDEX(Stores[location_state],MATCH(Sales[[#This Row],[store_no]],Stores[store_no],0))</f>
        <v>Illinois</v>
      </c>
      <c r="I1750">
        <f>INDEX(Stores[sqft],MATCH(Sales[[#This Row],[store_no]],Stores[store_no],0))</f>
        <v>207800</v>
      </c>
      <c r="J1750" s="4" t="str">
        <f>INDEX(Departments[dept_name],MATCH(Sales[[#This Row],[dept_no]],Departments[dept_no],0))</f>
        <v>Outdoors</v>
      </c>
      <c r="K1750" s="4" t="str">
        <f>CONCATENATE(Sales[[#This Row],[region]],Sales[[#This Row],[storetype]])</f>
        <v>2A</v>
      </c>
      <c r="L1750" s="4">
        <f>INDEX(RegionStoreCount[Store Count],MATCH(Sales[[#This Row],[RegionStoretype]],RegionStoreCount[Region/Type],0))</f>
        <v>5</v>
      </c>
      <c r="M1750" s="4">
        <f>AND(Sales[[#This Row],[date]]&lt;=TY_YTDMax,Sales[[#This Row],[date]]&gt;=TY_YTDMin)*Sales[[#This Row],[sales]]</f>
        <v>0</v>
      </c>
      <c r="N1750" s="4">
        <f>AND(Sales[[#This Row],[date]]&lt;=LY_YTDMax,Sales[[#This Row],[date]]&gt;=LY_YTDMin)*Sales[[#This Row],[sales]]</f>
        <v>47295.174400000004</v>
      </c>
      <c r="O1750" s="4">
        <f>AND(Sales[[#This Row],[date]]&gt;=YoY_Min,Sales[[#This Row],[date]]&lt;=TY_YTDMax)*(Sales[[#This Row],[sales]]/Sales[[#This Row],[sqft]])</f>
        <v>0</v>
      </c>
      <c r="P1750" s="4">
        <f>SUMIF(Sales[RegionStoretype],Sales[[#This Row],[RegionStoretype]],Sales[YoY_SSF])/Sales[[#This Row],[Region_TypeCount]]</f>
        <v>60.052789354368521</v>
      </c>
    </row>
    <row r="1751" spans="1:16" x14ac:dyDescent="0.25">
      <c r="A1751" s="1">
        <v>42825</v>
      </c>
      <c r="B1751">
        <v>24</v>
      </c>
      <c r="C1751">
        <v>19</v>
      </c>
      <c r="D1751">
        <v>45530.377500000002</v>
      </c>
      <c r="E1751">
        <f>INDEX(Stores[region],MATCH(Sales[[#This Row],[store_no]],Stores[store_no],0))</f>
        <v>2</v>
      </c>
      <c r="F1751" t="str">
        <f>INDEX(Stores[storetype],MATCH(Sales[[#This Row],[store_no]],Stores[store_no],0))</f>
        <v>A</v>
      </c>
      <c r="G1751" t="str">
        <f>INDEX(Stores[location_city],MATCH(Sales[[#This Row],[store_no]],Stores[store_no],0))</f>
        <v>Winnetka</v>
      </c>
      <c r="H1751" t="str">
        <f>INDEX(Stores[location_state],MATCH(Sales[[#This Row],[store_no]],Stores[store_no],0))</f>
        <v>Illinois</v>
      </c>
      <c r="I1751">
        <f>INDEX(Stores[sqft],MATCH(Sales[[#This Row],[store_no]],Stores[store_no],0))</f>
        <v>207800</v>
      </c>
      <c r="J1751" s="4" t="str">
        <f>INDEX(Departments[dept_name],MATCH(Sales[[#This Row],[dept_no]],Departments[dept_no],0))</f>
        <v>Tools</v>
      </c>
      <c r="K1751" s="4" t="str">
        <f>CONCATENATE(Sales[[#This Row],[region]],Sales[[#This Row],[storetype]])</f>
        <v>2A</v>
      </c>
      <c r="L1751" s="4">
        <f>INDEX(RegionStoreCount[Store Count],MATCH(Sales[[#This Row],[RegionStoretype]],RegionStoreCount[Region/Type],0))</f>
        <v>5</v>
      </c>
      <c r="M1751" s="4">
        <f>AND(Sales[[#This Row],[date]]&lt;=TY_YTDMax,Sales[[#This Row],[date]]&gt;=TY_YTDMin)*Sales[[#This Row],[sales]]</f>
        <v>0</v>
      </c>
      <c r="N1751" s="4">
        <f>AND(Sales[[#This Row],[date]]&lt;=LY_YTDMax,Sales[[#This Row],[date]]&gt;=LY_YTDMin)*Sales[[#This Row],[sales]]</f>
        <v>45530.377500000002</v>
      </c>
      <c r="O1751" s="4">
        <f>AND(Sales[[#This Row],[date]]&gt;=YoY_Min,Sales[[#This Row],[date]]&lt;=TY_YTDMax)*(Sales[[#This Row],[sales]]/Sales[[#This Row],[sqft]])</f>
        <v>0</v>
      </c>
      <c r="P1751" s="4">
        <f>SUMIF(Sales[RegionStoretype],Sales[[#This Row],[RegionStoretype]],Sales[YoY_SSF])/Sales[[#This Row],[Region_TypeCount]]</f>
        <v>60.052789354368521</v>
      </c>
    </row>
    <row r="1752" spans="1:16" x14ac:dyDescent="0.25">
      <c r="A1752" s="1">
        <v>42825</v>
      </c>
      <c r="B1752">
        <v>24</v>
      </c>
      <c r="C1752">
        <v>20</v>
      </c>
      <c r="D1752">
        <v>135797.18590000001</v>
      </c>
      <c r="E1752">
        <f>INDEX(Stores[region],MATCH(Sales[[#This Row],[store_no]],Stores[store_no],0))</f>
        <v>2</v>
      </c>
      <c r="F1752" t="str">
        <f>INDEX(Stores[storetype],MATCH(Sales[[#This Row],[store_no]],Stores[store_no],0))</f>
        <v>A</v>
      </c>
      <c r="G1752" t="str">
        <f>INDEX(Stores[location_city],MATCH(Sales[[#This Row],[store_no]],Stores[store_no],0))</f>
        <v>Winnetka</v>
      </c>
      <c r="H1752" t="str">
        <f>INDEX(Stores[location_state],MATCH(Sales[[#This Row],[store_no]],Stores[store_no],0))</f>
        <v>Illinois</v>
      </c>
      <c r="I1752">
        <f>INDEX(Stores[sqft],MATCH(Sales[[#This Row],[store_no]],Stores[store_no],0))</f>
        <v>207800</v>
      </c>
      <c r="J1752" s="4" t="str">
        <f>INDEX(Departments[dept_name],MATCH(Sales[[#This Row],[dept_no]],Departments[dept_no],0))</f>
        <v>Toys</v>
      </c>
      <c r="K1752" s="4" t="str">
        <f>CONCATENATE(Sales[[#This Row],[region]],Sales[[#This Row],[storetype]])</f>
        <v>2A</v>
      </c>
      <c r="L1752" s="4">
        <f>INDEX(RegionStoreCount[Store Count],MATCH(Sales[[#This Row],[RegionStoretype]],RegionStoreCount[Region/Type],0))</f>
        <v>5</v>
      </c>
      <c r="M1752" s="4">
        <f>AND(Sales[[#This Row],[date]]&lt;=TY_YTDMax,Sales[[#This Row],[date]]&gt;=TY_YTDMin)*Sales[[#This Row],[sales]]</f>
        <v>0</v>
      </c>
      <c r="N1752" s="4">
        <f>AND(Sales[[#This Row],[date]]&lt;=LY_YTDMax,Sales[[#This Row],[date]]&gt;=LY_YTDMin)*Sales[[#This Row],[sales]]</f>
        <v>135797.18590000001</v>
      </c>
      <c r="O1752" s="4">
        <f>AND(Sales[[#This Row],[date]]&gt;=YoY_Min,Sales[[#This Row],[date]]&lt;=TY_YTDMax)*(Sales[[#This Row],[sales]]/Sales[[#This Row],[sqft]])</f>
        <v>0</v>
      </c>
      <c r="P1752" s="4">
        <f>SUMIF(Sales[RegionStoretype],Sales[[#This Row],[RegionStoretype]],Sales[YoY_SSF])/Sales[[#This Row],[Region_TypeCount]]</f>
        <v>60.052789354368521</v>
      </c>
    </row>
    <row r="1753" spans="1:16" x14ac:dyDescent="0.25">
      <c r="A1753" s="1">
        <v>42825</v>
      </c>
      <c r="B1753">
        <v>25</v>
      </c>
      <c r="C1753">
        <v>1</v>
      </c>
      <c r="D1753">
        <v>1038.1932000000002</v>
      </c>
      <c r="E1753">
        <f>INDEX(Stores[region],MATCH(Sales[[#This Row],[store_no]],Stores[store_no],0))</f>
        <v>3</v>
      </c>
      <c r="F1753" t="str">
        <f>INDEX(Stores[storetype],MATCH(Sales[[#This Row],[store_no]],Stores[store_no],0))</f>
        <v>B</v>
      </c>
      <c r="G1753" t="str">
        <f>INDEX(Stores[location_city],MATCH(Sales[[#This Row],[store_no]],Stores[store_no],0))</f>
        <v>Kansas City</v>
      </c>
      <c r="H1753" t="str">
        <f>INDEX(Stores[location_state],MATCH(Sales[[#This Row],[store_no]],Stores[store_no],0))</f>
        <v>Missouri</v>
      </c>
      <c r="I1753">
        <f>INDEX(Stores[sqft],MATCH(Sales[[#This Row],[store_no]],Stores[store_no],0))</f>
        <v>92300</v>
      </c>
      <c r="J1753" s="4" t="str">
        <f>INDEX(Departments[dept_name],MATCH(Sales[[#This Row],[dept_no]],Departments[dept_no],0))</f>
        <v>Automotive</v>
      </c>
      <c r="K1753" s="4" t="str">
        <f>CONCATENATE(Sales[[#This Row],[region]],Sales[[#This Row],[storetype]])</f>
        <v>3B</v>
      </c>
      <c r="L1753" s="4">
        <f>INDEX(RegionStoreCount[Store Count],MATCH(Sales[[#This Row],[RegionStoretype]],RegionStoreCount[Region/Type],0))</f>
        <v>4</v>
      </c>
      <c r="M1753" s="4">
        <f>AND(Sales[[#This Row],[date]]&lt;=TY_YTDMax,Sales[[#This Row],[date]]&gt;=TY_YTDMin)*Sales[[#This Row],[sales]]</f>
        <v>0</v>
      </c>
      <c r="N1753" s="4">
        <f>AND(Sales[[#This Row],[date]]&lt;=LY_YTDMax,Sales[[#This Row],[date]]&gt;=LY_YTDMin)*Sales[[#This Row],[sales]]</f>
        <v>1038.1932000000002</v>
      </c>
      <c r="O1753" s="4">
        <f>AND(Sales[[#This Row],[date]]&gt;=YoY_Min,Sales[[#This Row],[date]]&lt;=TY_YTDMax)*(Sales[[#This Row],[sales]]/Sales[[#This Row],[sqft]])</f>
        <v>0</v>
      </c>
      <c r="P1753" s="4">
        <f>SUMIF(Sales[RegionStoretype],Sales[[#This Row],[RegionStoretype]],Sales[YoY_SSF])/Sales[[#This Row],[Region_TypeCount]]</f>
        <v>58.312187288105562</v>
      </c>
    </row>
    <row r="1754" spans="1:16" x14ac:dyDescent="0.25">
      <c r="A1754" s="1">
        <v>42825</v>
      </c>
      <c r="B1754">
        <v>25</v>
      </c>
      <c r="C1754">
        <v>6</v>
      </c>
      <c r="D1754">
        <v>36183.358800000002</v>
      </c>
      <c r="E1754">
        <f>INDEX(Stores[region],MATCH(Sales[[#This Row],[store_no]],Stores[store_no],0))</f>
        <v>3</v>
      </c>
      <c r="F1754" t="str">
        <f>INDEX(Stores[storetype],MATCH(Sales[[#This Row],[store_no]],Stores[store_no],0))</f>
        <v>B</v>
      </c>
      <c r="G1754" t="str">
        <f>INDEX(Stores[location_city],MATCH(Sales[[#This Row],[store_no]],Stores[store_no],0))</f>
        <v>Kansas City</v>
      </c>
      <c r="H1754" t="str">
        <f>INDEX(Stores[location_state],MATCH(Sales[[#This Row],[store_no]],Stores[store_no],0))</f>
        <v>Missouri</v>
      </c>
      <c r="I1754">
        <f>INDEX(Stores[sqft],MATCH(Sales[[#This Row],[store_no]],Stores[store_no],0))</f>
        <v>92300</v>
      </c>
      <c r="J1754" s="4" t="str">
        <f>INDEX(Departments[dept_name],MATCH(Sales[[#This Row],[dept_no]],Departments[dept_no],0))</f>
        <v>Computers</v>
      </c>
      <c r="K1754" s="4" t="str">
        <f>CONCATENATE(Sales[[#This Row],[region]],Sales[[#This Row],[storetype]])</f>
        <v>3B</v>
      </c>
      <c r="L1754" s="4">
        <f>INDEX(RegionStoreCount[Store Count],MATCH(Sales[[#This Row],[RegionStoretype]],RegionStoreCount[Region/Type],0))</f>
        <v>4</v>
      </c>
      <c r="M1754" s="4">
        <f>AND(Sales[[#This Row],[date]]&lt;=TY_YTDMax,Sales[[#This Row],[date]]&gt;=TY_YTDMin)*Sales[[#This Row],[sales]]</f>
        <v>0</v>
      </c>
      <c r="N1754" s="4">
        <f>AND(Sales[[#This Row],[date]]&lt;=LY_YTDMax,Sales[[#This Row],[date]]&gt;=LY_YTDMin)*Sales[[#This Row],[sales]]</f>
        <v>36183.358800000002</v>
      </c>
      <c r="O1754" s="4">
        <f>AND(Sales[[#This Row],[date]]&gt;=YoY_Min,Sales[[#This Row],[date]]&lt;=TY_YTDMax)*(Sales[[#This Row],[sales]]/Sales[[#This Row],[sqft]])</f>
        <v>0</v>
      </c>
      <c r="P1754" s="4">
        <f>SUMIF(Sales[RegionStoretype],Sales[[#This Row],[RegionStoretype]],Sales[YoY_SSF])/Sales[[#This Row],[Region_TypeCount]]</f>
        <v>58.312187288105562</v>
      </c>
    </row>
    <row r="1755" spans="1:16" x14ac:dyDescent="0.25">
      <c r="A1755" s="1">
        <v>42825</v>
      </c>
      <c r="B1755">
        <v>25</v>
      </c>
      <c r="C1755">
        <v>11</v>
      </c>
      <c r="D1755">
        <v>46010.082200000004</v>
      </c>
      <c r="E1755">
        <f>INDEX(Stores[region],MATCH(Sales[[#This Row],[store_no]],Stores[store_no],0))</f>
        <v>3</v>
      </c>
      <c r="F1755" t="str">
        <f>INDEX(Stores[storetype],MATCH(Sales[[#This Row],[store_no]],Stores[store_no],0))</f>
        <v>B</v>
      </c>
      <c r="G1755" t="str">
        <f>INDEX(Stores[location_city],MATCH(Sales[[#This Row],[store_no]],Stores[store_no],0))</f>
        <v>Kansas City</v>
      </c>
      <c r="H1755" t="str">
        <f>INDEX(Stores[location_state],MATCH(Sales[[#This Row],[store_no]],Stores[store_no],0))</f>
        <v>Missouri</v>
      </c>
      <c r="I1755">
        <f>INDEX(Stores[sqft],MATCH(Sales[[#This Row],[store_no]],Stores[store_no],0))</f>
        <v>92300</v>
      </c>
      <c r="J1755" s="4" t="str">
        <f>INDEX(Departments[dept_name],MATCH(Sales[[#This Row],[dept_no]],Departments[dept_no],0))</f>
        <v>Home</v>
      </c>
      <c r="K1755" s="4" t="str">
        <f>CONCATENATE(Sales[[#This Row],[region]],Sales[[#This Row],[storetype]])</f>
        <v>3B</v>
      </c>
      <c r="L1755" s="4">
        <f>INDEX(RegionStoreCount[Store Count],MATCH(Sales[[#This Row],[RegionStoretype]],RegionStoreCount[Region/Type],0))</f>
        <v>4</v>
      </c>
      <c r="M1755" s="4">
        <f>AND(Sales[[#This Row],[date]]&lt;=TY_YTDMax,Sales[[#This Row],[date]]&gt;=TY_YTDMin)*Sales[[#This Row],[sales]]</f>
        <v>0</v>
      </c>
      <c r="N1755" s="4">
        <f>AND(Sales[[#This Row],[date]]&lt;=LY_YTDMax,Sales[[#This Row],[date]]&gt;=LY_YTDMin)*Sales[[#This Row],[sales]]</f>
        <v>46010.082200000004</v>
      </c>
      <c r="O1755" s="4">
        <f>AND(Sales[[#This Row],[date]]&gt;=YoY_Min,Sales[[#This Row],[date]]&lt;=TY_YTDMax)*(Sales[[#This Row],[sales]]/Sales[[#This Row],[sqft]])</f>
        <v>0</v>
      </c>
      <c r="P1755" s="4">
        <f>SUMIF(Sales[RegionStoretype],Sales[[#This Row],[RegionStoretype]],Sales[YoY_SSF])/Sales[[#This Row],[Region_TypeCount]]</f>
        <v>58.312187288105562</v>
      </c>
    </row>
    <row r="1756" spans="1:16" x14ac:dyDescent="0.25">
      <c r="A1756" s="1">
        <v>42825</v>
      </c>
      <c r="B1756">
        <v>25</v>
      </c>
      <c r="C1756">
        <v>12</v>
      </c>
      <c r="D1756">
        <v>88312.439599999998</v>
      </c>
      <c r="E1756">
        <f>INDEX(Stores[region],MATCH(Sales[[#This Row],[store_no]],Stores[store_no],0))</f>
        <v>3</v>
      </c>
      <c r="F1756" t="str">
        <f>INDEX(Stores[storetype],MATCH(Sales[[#This Row],[store_no]],Stores[store_no],0))</f>
        <v>B</v>
      </c>
      <c r="G1756" t="str">
        <f>INDEX(Stores[location_city],MATCH(Sales[[#This Row],[store_no]],Stores[store_no],0))</f>
        <v>Kansas City</v>
      </c>
      <c r="H1756" t="str">
        <f>INDEX(Stores[location_state],MATCH(Sales[[#This Row],[store_no]],Stores[store_no],0))</f>
        <v>Missouri</v>
      </c>
      <c r="I1756">
        <f>INDEX(Stores[sqft],MATCH(Sales[[#This Row],[store_no]],Stores[store_no],0))</f>
        <v>92300</v>
      </c>
      <c r="J1756" s="4" t="str">
        <f>INDEX(Departments[dept_name],MATCH(Sales[[#This Row],[dept_no]],Departments[dept_no],0))</f>
        <v>Jewelery</v>
      </c>
      <c r="K1756" s="4" t="str">
        <f>CONCATENATE(Sales[[#This Row],[region]],Sales[[#This Row],[storetype]])</f>
        <v>3B</v>
      </c>
      <c r="L1756" s="4">
        <f>INDEX(RegionStoreCount[Store Count],MATCH(Sales[[#This Row],[RegionStoretype]],RegionStoreCount[Region/Type],0))</f>
        <v>4</v>
      </c>
      <c r="M1756" s="4">
        <f>AND(Sales[[#This Row],[date]]&lt;=TY_YTDMax,Sales[[#This Row],[date]]&gt;=TY_YTDMin)*Sales[[#This Row],[sales]]</f>
        <v>0</v>
      </c>
      <c r="N1756" s="4">
        <f>AND(Sales[[#This Row],[date]]&lt;=LY_YTDMax,Sales[[#This Row],[date]]&gt;=LY_YTDMin)*Sales[[#This Row],[sales]]</f>
        <v>88312.439599999998</v>
      </c>
      <c r="O1756" s="4">
        <f>AND(Sales[[#This Row],[date]]&gt;=YoY_Min,Sales[[#This Row],[date]]&lt;=TY_YTDMax)*(Sales[[#This Row],[sales]]/Sales[[#This Row],[sqft]])</f>
        <v>0</v>
      </c>
      <c r="P1756" s="4">
        <f>SUMIF(Sales[RegionStoretype],Sales[[#This Row],[RegionStoretype]],Sales[YoY_SSF])/Sales[[#This Row],[Region_TypeCount]]</f>
        <v>58.312187288105562</v>
      </c>
    </row>
    <row r="1757" spans="1:16" x14ac:dyDescent="0.25">
      <c r="A1757" s="1">
        <v>42825</v>
      </c>
      <c r="B1757">
        <v>25</v>
      </c>
      <c r="C1757">
        <v>13</v>
      </c>
      <c r="D1757">
        <v>46035.133700000006</v>
      </c>
      <c r="E1757">
        <f>INDEX(Stores[region],MATCH(Sales[[#This Row],[store_no]],Stores[store_no],0))</f>
        <v>3</v>
      </c>
      <c r="F1757" t="str">
        <f>INDEX(Stores[storetype],MATCH(Sales[[#This Row],[store_no]],Stores[store_no],0))</f>
        <v>B</v>
      </c>
      <c r="G1757" t="str">
        <f>INDEX(Stores[location_city],MATCH(Sales[[#This Row],[store_no]],Stores[store_no],0))</f>
        <v>Kansas City</v>
      </c>
      <c r="H1757" t="str">
        <f>INDEX(Stores[location_state],MATCH(Sales[[#This Row],[store_no]],Stores[store_no],0))</f>
        <v>Missouri</v>
      </c>
      <c r="I1757">
        <f>INDEX(Stores[sqft],MATCH(Sales[[#This Row],[store_no]],Stores[store_no],0))</f>
        <v>92300</v>
      </c>
      <c r="J1757" s="4" t="str">
        <f>INDEX(Departments[dept_name],MATCH(Sales[[#This Row],[dept_no]],Departments[dept_no],0))</f>
        <v>Kids</v>
      </c>
      <c r="K1757" s="4" t="str">
        <f>CONCATENATE(Sales[[#This Row],[region]],Sales[[#This Row],[storetype]])</f>
        <v>3B</v>
      </c>
      <c r="L1757" s="4">
        <f>INDEX(RegionStoreCount[Store Count],MATCH(Sales[[#This Row],[RegionStoretype]],RegionStoreCount[Region/Type],0))</f>
        <v>4</v>
      </c>
      <c r="M1757" s="4">
        <f>AND(Sales[[#This Row],[date]]&lt;=TY_YTDMax,Sales[[#This Row],[date]]&gt;=TY_YTDMin)*Sales[[#This Row],[sales]]</f>
        <v>0</v>
      </c>
      <c r="N1757" s="4">
        <f>AND(Sales[[#This Row],[date]]&lt;=LY_YTDMax,Sales[[#This Row],[date]]&gt;=LY_YTDMin)*Sales[[#This Row],[sales]]</f>
        <v>46035.133700000006</v>
      </c>
      <c r="O1757" s="4">
        <f>AND(Sales[[#This Row],[date]]&gt;=YoY_Min,Sales[[#This Row],[date]]&lt;=TY_YTDMax)*(Sales[[#This Row],[sales]]/Sales[[#This Row],[sqft]])</f>
        <v>0</v>
      </c>
      <c r="P1757" s="4">
        <f>SUMIF(Sales[RegionStoretype],Sales[[#This Row],[RegionStoretype]],Sales[YoY_SSF])/Sales[[#This Row],[Region_TypeCount]]</f>
        <v>58.312187288105562</v>
      </c>
    </row>
    <row r="1758" spans="1:16" x14ac:dyDescent="0.25">
      <c r="A1758" s="1">
        <v>42825</v>
      </c>
      <c r="B1758">
        <v>25</v>
      </c>
      <c r="C1758">
        <v>15</v>
      </c>
      <c r="D1758">
        <v>87257.623000000007</v>
      </c>
      <c r="E1758">
        <f>INDEX(Stores[region],MATCH(Sales[[#This Row],[store_no]],Stores[store_no],0))</f>
        <v>3</v>
      </c>
      <c r="F1758" t="str">
        <f>INDEX(Stores[storetype],MATCH(Sales[[#This Row],[store_no]],Stores[store_no],0))</f>
        <v>B</v>
      </c>
      <c r="G1758" t="str">
        <f>INDEX(Stores[location_city],MATCH(Sales[[#This Row],[store_no]],Stores[store_no],0))</f>
        <v>Kansas City</v>
      </c>
      <c r="H1758" t="str">
        <f>INDEX(Stores[location_state],MATCH(Sales[[#This Row],[store_no]],Stores[store_no],0))</f>
        <v>Missouri</v>
      </c>
      <c r="I1758">
        <f>INDEX(Stores[sqft],MATCH(Sales[[#This Row],[store_no]],Stores[store_no],0))</f>
        <v>92300</v>
      </c>
      <c r="J1758" s="4" t="str">
        <f>INDEX(Departments[dept_name],MATCH(Sales[[#This Row],[dept_no]],Departments[dept_no],0))</f>
        <v>Music</v>
      </c>
      <c r="K1758" s="4" t="str">
        <f>CONCATENATE(Sales[[#This Row],[region]],Sales[[#This Row],[storetype]])</f>
        <v>3B</v>
      </c>
      <c r="L1758" s="4">
        <f>INDEX(RegionStoreCount[Store Count],MATCH(Sales[[#This Row],[RegionStoretype]],RegionStoreCount[Region/Type],0))</f>
        <v>4</v>
      </c>
      <c r="M1758" s="4">
        <f>AND(Sales[[#This Row],[date]]&lt;=TY_YTDMax,Sales[[#This Row],[date]]&gt;=TY_YTDMin)*Sales[[#This Row],[sales]]</f>
        <v>0</v>
      </c>
      <c r="N1758" s="4">
        <f>AND(Sales[[#This Row],[date]]&lt;=LY_YTDMax,Sales[[#This Row],[date]]&gt;=LY_YTDMin)*Sales[[#This Row],[sales]]</f>
        <v>87257.623000000007</v>
      </c>
      <c r="O1758" s="4">
        <f>AND(Sales[[#This Row],[date]]&gt;=YoY_Min,Sales[[#This Row],[date]]&lt;=TY_YTDMax)*(Sales[[#This Row],[sales]]/Sales[[#This Row],[sqft]])</f>
        <v>0</v>
      </c>
      <c r="P1758" s="4">
        <f>SUMIF(Sales[RegionStoretype],Sales[[#This Row],[RegionStoretype]],Sales[YoY_SSF])/Sales[[#This Row],[Region_TypeCount]]</f>
        <v>58.312187288105562</v>
      </c>
    </row>
    <row r="1759" spans="1:16" x14ac:dyDescent="0.25">
      <c r="A1759" s="1">
        <v>42825</v>
      </c>
      <c r="B1759">
        <v>25</v>
      </c>
      <c r="C1759">
        <v>16</v>
      </c>
      <c r="D1759">
        <v>89372.076300000001</v>
      </c>
      <c r="E1759">
        <f>INDEX(Stores[region],MATCH(Sales[[#This Row],[store_no]],Stores[store_no],0))</f>
        <v>3</v>
      </c>
      <c r="F1759" t="str">
        <f>INDEX(Stores[storetype],MATCH(Sales[[#This Row],[store_no]],Stores[store_no],0))</f>
        <v>B</v>
      </c>
      <c r="G1759" t="str">
        <f>INDEX(Stores[location_city],MATCH(Sales[[#This Row],[store_no]],Stores[store_no],0))</f>
        <v>Kansas City</v>
      </c>
      <c r="H1759" t="str">
        <f>INDEX(Stores[location_state],MATCH(Sales[[#This Row],[store_no]],Stores[store_no],0))</f>
        <v>Missouri</v>
      </c>
      <c r="I1759">
        <f>INDEX(Stores[sqft],MATCH(Sales[[#This Row],[store_no]],Stores[store_no],0))</f>
        <v>92300</v>
      </c>
      <c r="J1759" s="4" t="str">
        <f>INDEX(Departments[dept_name],MATCH(Sales[[#This Row],[dept_no]],Departments[dept_no],0))</f>
        <v>Outdoors</v>
      </c>
      <c r="K1759" s="4" t="str">
        <f>CONCATENATE(Sales[[#This Row],[region]],Sales[[#This Row],[storetype]])</f>
        <v>3B</v>
      </c>
      <c r="L1759" s="4">
        <f>INDEX(RegionStoreCount[Store Count],MATCH(Sales[[#This Row],[RegionStoretype]],RegionStoreCount[Region/Type],0))</f>
        <v>4</v>
      </c>
      <c r="M1759" s="4">
        <f>AND(Sales[[#This Row],[date]]&lt;=TY_YTDMax,Sales[[#This Row],[date]]&gt;=TY_YTDMin)*Sales[[#This Row],[sales]]</f>
        <v>0</v>
      </c>
      <c r="N1759" s="4">
        <f>AND(Sales[[#This Row],[date]]&lt;=LY_YTDMax,Sales[[#This Row],[date]]&gt;=LY_YTDMin)*Sales[[#This Row],[sales]]</f>
        <v>89372.076300000001</v>
      </c>
      <c r="O1759" s="4">
        <f>AND(Sales[[#This Row],[date]]&gt;=YoY_Min,Sales[[#This Row],[date]]&lt;=TY_YTDMax)*(Sales[[#This Row],[sales]]/Sales[[#This Row],[sqft]])</f>
        <v>0</v>
      </c>
      <c r="P1759" s="4">
        <f>SUMIF(Sales[RegionStoretype],Sales[[#This Row],[RegionStoretype]],Sales[YoY_SSF])/Sales[[#This Row],[Region_TypeCount]]</f>
        <v>58.312187288105562</v>
      </c>
    </row>
    <row r="1760" spans="1:16" x14ac:dyDescent="0.25">
      <c r="A1760" s="1">
        <v>42825</v>
      </c>
      <c r="B1760">
        <v>26</v>
      </c>
      <c r="C1760">
        <v>4</v>
      </c>
      <c r="D1760">
        <v>132781.6341</v>
      </c>
      <c r="E1760">
        <f>INDEX(Stores[region],MATCH(Sales[[#This Row],[store_no]],Stores[store_no],0))</f>
        <v>2</v>
      </c>
      <c r="F1760" t="str">
        <f>INDEX(Stores[storetype],MATCH(Sales[[#This Row],[store_no]],Stores[store_no],0))</f>
        <v>A</v>
      </c>
      <c r="G1760" t="str">
        <f>INDEX(Stores[location_city],MATCH(Sales[[#This Row],[store_no]],Stores[store_no],0))</f>
        <v>Carmel</v>
      </c>
      <c r="H1760" t="str">
        <f>INDEX(Stores[location_state],MATCH(Sales[[#This Row],[store_no]],Stores[store_no],0))</f>
        <v>Indiana</v>
      </c>
      <c r="I1760">
        <f>INDEX(Stores[sqft],MATCH(Sales[[#This Row],[store_no]],Stores[store_no],0))</f>
        <v>198500</v>
      </c>
      <c r="J1760" s="4" t="str">
        <f>INDEX(Departments[dept_name],MATCH(Sales[[#This Row],[dept_no]],Departments[dept_no],0))</f>
        <v>Books</v>
      </c>
      <c r="K1760" s="4" t="str">
        <f>CONCATENATE(Sales[[#This Row],[region]],Sales[[#This Row],[storetype]])</f>
        <v>2A</v>
      </c>
      <c r="L1760" s="4">
        <f>INDEX(RegionStoreCount[Store Count],MATCH(Sales[[#This Row],[RegionStoretype]],RegionStoreCount[Region/Type],0))</f>
        <v>5</v>
      </c>
      <c r="M1760" s="4">
        <f>AND(Sales[[#This Row],[date]]&lt;=TY_YTDMax,Sales[[#This Row],[date]]&gt;=TY_YTDMin)*Sales[[#This Row],[sales]]</f>
        <v>0</v>
      </c>
      <c r="N1760" s="4">
        <f>AND(Sales[[#This Row],[date]]&lt;=LY_YTDMax,Sales[[#This Row],[date]]&gt;=LY_YTDMin)*Sales[[#This Row],[sales]]</f>
        <v>132781.6341</v>
      </c>
      <c r="O1760" s="4">
        <f>AND(Sales[[#This Row],[date]]&gt;=YoY_Min,Sales[[#This Row],[date]]&lt;=TY_YTDMax)*(Sales[[#This Row],[sales]]/Sales[[#This Row],[sqft]])</f>
        <v>0</v>
      </c>
      <c r="P1760" s="4">
        <f>SUMIF(Sales[RegionStoretype],Sales[[#This Row],[RegionStoretype]],Sales[YoY_SSF])/Sales[[#This Row],[Region_TypeCount]]</f>
        <v>60.052789354368521</v>
      </c>
    </row>
    <row r="1761" spans="1:16" x14ac:dyDescent="0.25">
      <c r="A1761" s="1">
        <v>42825</v>
      </c>
      <c r="B1761">
        <v>26</v>
      </c>
      <c r="C1761">
        <v>5</v>
      </c>
      <c r="D1761">
        <v>175075.94</v>
      </c>
      <c r="E1761">
        <f>INDEX(Stores[region],MATCH(Sales[[#This Row],[store_no]],Stores[store_no],0))</f>
        <v>2</v>
      </c>
      <c r="F1761" t="str">
        <f>INDEX(Stores[storetype],MATCH(Sales[[#This Row],[store_no]],Stores[store_no],0))</f>
        <v>A</v>
      </c>
      <c r="G1761" t="str">
        <f>INDEX(Stores[location_city],MATCH(Sales[[#This Row],[store_no]],Stores[store_no],0))</f>
        <v>Carmel</v>
      </c>
      <c r="H1761" t="str">
        <f>INDEX(Stores[location_state],MATCH(Sales[[#This Row],[store_no]],Stores[store_no],0))</f>
        <v>Indiana</v>
      </c>
      <c r="I1761">
        <f>INDEX(Stores[sqft],MATCH(Sales[[#This Row],[store_no]],Stores[store_no],0))</f>
        <v>198500</v>
      </c>
      <c r="J1761" s="4" t="str">
        <f>INDEX(Departments[dept_name],MATCH(Sales[[#This Row],[dept_no]],Departments[dept_no],0))</f>
        <v>Clothing</v>
      </c>
      <c r="K1761" s="4" t="str">
        <f>CONCATENATE(Sales[[#This Row],[region]],Sales[[#This Row],[storetype]])</f>
        <v>2A</v>
      </c>
      <c r="L1761" s="4">
        <f>INDEX(RegionStoreCount[Store Count],MATCH(Sales[[#This Row],[RegionStoretype]],RegionStoreCount[Region/Type],0))</f>
        <v>5</v>
      </c>
      <c r="M1761" s="4">
        <f>AND(Sales[[#This Row],[date]]&lt;=TY_YTDMax,Sales[[#This Row],[date]]&gt;=TY_YTDMin)*Sales[[#This Row],[sales]]</f>
        <v>0</v>
      </c>
      <c r="N1761" s="4">
        <f>AND(Sales[[#This Row],[date]]&lt;=LY_YTDMax,Sales[[#This Row],[date]]&gt;=LY_YTDMin)*Sales[[#This Row],[sales]]</f>
        <v>175075.94</v>
      </c>
      <c r="O1761" s="4">
        <f>AND(Sales[[#This Row],[date]]&gt;=YoY_Min,Sales[[#This Row],[date]]&lt;=TY_YTDMax)*(Sales[[#This Row],[sales]]/Sales[[#This Row],[sqft]])</f>
        <v>0</v>
      </c>
      <c r="P1761" s="4">
        <f>SUMIF(Sales[RegionStoretype],Sales[[#This Row],[RegionStoretype]],Sales[YoY_SSF])/Sales[[#This Row],[Region_TypeCount]]</f>
        <v>60.052789354368521</v>
      </c>
    </row>
    <row r="1762" spans="1:16" x14ac:dyDescent="0.25">
      <c r="A1762" s="1">
        <v>42825</v>
      </c>
      <c r="B1762">
        <v>27</v>
      </c>
      <c r="C1762">
        <v>1</v>
      </c>
      <c r="D1762">
        <v>28511.422099999996</v>
      </c>
      <c r="E1762">
        <f>INDEX(Stores[region],MATCH(Sales[[#This Row],[store_no]],Stores[store_no],0))</f>
        <v>3</v>
      </c>
      <c r="F1762" t="str">
        <f>INDEX(Stores[storetype],MATCH(Sales[[#This Row],[store_no]],Stores[store_no],0))</f>
        <v>A</v>
      </c>
      <c r="G1762" t="str">
        <f>INDEX(Stores[location_city],MATCH(Sales[[#This Row],[store_no]],Stores[store_no],0))</f>
        <v>Springfield</v>
      </c>
      <c r="H1762" t="str">
        <f>INDEX(Stores[location_state],MATCH(Sales[[#This Row],[store_no]],Stores[store_no],0))</f>
        <v>Missouri</v>
      </c>
      <c r="I1762">
        <f>INDEX(Stores[sqft],MATCH(Sales[[#This Row],[store_no]],Stores[store_no],0))</f>
        <v>158200</v>
      </c>
      <c r="J1762" s="4" t="str">
        <f>INDEX(Departments[dept_name],MATCH(Sales[[#This Row],[dept_no]],Departments[dept_no],0))</f>
        <v>Automotive</v>
      </c>
      <c r="K1762" s="4" t="str">
        <f>CONCATENATE(Sales[[#This Row],[region]],Sales[[#This Row],[storetype]])</f>
        <v>3A</v>
      </c>
      <c r="L1762" s="4">
        <f>INDEX(RegionStoreCount[Store Count],MATCH(Sales[[#This Row],[RegionStoretype]],RegionStoreCount[Region/Type],0))</f>
        <v>9</v>
      </c>
      <c r="M1762" s="4">
        <f>AND(Sales[[#This Row],[date]]&lt;=TY_YTDMax,Sales[[#This Row],[date]]&gt;=TY_YTDMin)*Sales[[#This Row],[sales]]</f>
        <v>0</v>
      </c>
      <c r="N1762" s="4">
        <f>AND(Sales[[#This Row],[date]]&lt;=LY_YTDMax,Sales[[#This Row],[date]]&gt;=LY_YTDMin)*Sales[[#This Row],[sales]]</f>
        <v>28511.422099999996</v>
      </c>
      <c r="O1762" s="4">
        <f>AND(Sales[[#This Row],[date]]&gt;=YoY_Min,Sales[[#This Row],[date]]&lt;=TY_YTDMax)*(Sales[[#This Row],[sales]]/Sales[[#This Row],[sqft]])</f>
        <v>0</v>
      </c>
      <c r="P1762" s="4">
        <f>SUMIF(Sales[RegionStoretype],Sales[[#This Row],[RegionStoretype]],Sales[YoY_SSF])/Sales[[#This Row],[Region_TypeCount]]</f>
        <v>53.603836561720975</v>
      </c>
    </row>
    <row r="1763" spans="1:16" x14ac:dyDescent="0.25">
      <c r="A1763" s="1">
        <v>42825</v>
      </c>
      <c r="B1763">
        <v>27</v>
      </c>
      <c r="C1763">
        <v>6</v>
      </c>
      <c r="D1763">
        <v>50008.000600000007</v>
      </c>
      <c r="E1763">
        <f>INDEX(Stores[region],MATCH(Sales[[#This Row],[store_no]],Stores[store_no],0))</f>
        <v>3</v>
      </c>
      <c r="F1763" t="str">
        <f>INDEX(Stores[storetype],MATCH(Sales[[#This Row],[store_no]],Stores[store_no],0))</f>
        <v>A</v>
      </c>
      <c r="G1763" t="str">
        <f>INDEX(Stores[location_city],MATCH(Sales[[#This Row],[store_no]],Stores[store_no],0))</f>
        <v>Springfield</v>
      </c>
      <c r="H1763" t="str">
        <f>INDEX(Stores[location_state],MATCH(Sales[[#This Row],[store_no]],Stores[store_no],0))</f>
        <v>Missouri</v>
      </c>
      <c r="I1763">
        <f>INDEX(Stores[sqft],MATCH(Sales[[#This Row],[store_no]],Stores[store_no],0))</f>
        <v>158200</v>
      </c>
      <c r="J1763" s="4" t="str">
        <f>INDEX(Departments[dept_name],MATCH(Sales[[#This Row],[dept_no]],Departments[dept_no],0))</f>
        <v>Computers</v>
      </c>
      <c r="K1763" s="4" t="str">
        <f>CONCATENATE(Sales[[#This Row],[region]],Sales[[#This Row],[storetype]])</f>
        <v>3A</v>
      </c>
      <c r="L1763" s="4">
        <f>INDEX(RegionStoreCount[Store Count],MATCH(Sales[[#This Row],[RegionStoretype]],RegionStoreCount[Region/Type],0))</f>
        <v>9</v>
      </c>
      <c r="M1763" s="4">
        <f>AND(Sales[[#This Row],[date]]&lt;=TY_YTDMax,Sales[[#This Row],[date]]&gt;=TY_YTDMin)*Sales[[#This Row],[sales]]</f>
        <v>0</v>
      </c>
      <c r="N1763" s="4">
        <f>AND(Sales[[#This Row],[date]]&lt;=LY_YTDMax,Sales[[#This Row],[date]]&gt;=LY_YTDMin)*Sales[[#This Row],[sales]]</f>
        <v>50008.000600000007</v>
      </c>
      <c r="O1763" s="4">
        <f>AND(Sales[[#This Row],[date]]&gt;=YoY_Min,Sales[[#This Row],[date]]&lt;=TY_YTDMax)*(Sales[[#This Row],[sales]]/Sales[[#This Row],[sqft]])</f>
        <v>0</v>
      </c>
      <c r="P1763" s="4">
        <f>SUMIF(Sales[RegionStoretype],Sales[[#This Row],[RegionStoretype]],Sales[YoY_SSF])/Sales[[#This Row],[Region_TypeCount]]</f>
        <v>53.603836561720975</v>
      </c>
    </row>
    <row r="1764" spans="1:16" x14ac:dyDescent="0.25">
      <c r="A1764" s="1">
        <v>42825</v>
      </c>
      <c r="B1764">
        <v>27</v>
      </c>
      <c r="C1764">
        <v>19</v>
      </c>
      <c r="D1764">
        <v>28717.164499999999</v>
      </c>
      <c r="E1764">
        <f>INDEX(Stores[region],MATCH(Sales[[#This Row],[store_no]],Stores[store_no],0))</f>
        <v>3</v>
      </c>
      <c r="F1764" t="str">
        <f>INDEX(Stores[storetype],MATCH(Sales[[#This Row],[store_no]],Stores[store_no],0))</f>
        <v>A</v>
      </c>
      <c r="G1764" t="str">
        <f>INDEX(Stores[location_city],MATCH(Sales[[#This Row],[store_no]],Stores[store_no],0))</f>
        <v>Springfield</v>
      </c>
      <c r="H1764" t="str">
        <f>INDEX(Stores[location_state],MATCH(Sales[[#This Row],[store_no]],Stores[store_no],0))</f>
        <v>Missouri</v>
      </c>
      <c r="I1764">
        <f>INDEX(Stores[sqft],MATCH(Sales[[#This Row],[store_no]],Stores[store_no],0))</f>
        <v>158200</v>
      </c>
      <c r="J1764" s="4" t="str">
        <f>INDEX(Departments[dept_name],MATCH(Sales[[#This Row],[dept_no]],Departments[dept_no],0))</f>
        <v>Tools</v>
      </c>
      <c r="K1764" s="4" t="str">
        <f>CONCATENATE(Sales[[#This Row],[region]],Sales[[#This Row],[storetype]])</f>
        <v>3A</v>
      </c>
      <c r="L1764" s="4">
        <f>INDEX(RegionStoreCount[Store Count],MATCH(Sales[[#This Row],[RegionStoretype]],RegionStoreCount[Region/Type],0))</f>
        <v>9</v>
      </c>
      <c r="M1764" s="4">
        <f>AND(Sales[[#This Row],[date]]&lt;=TY_YTDMax,Sales[[#This Row],[date]]&gt;=TY_YTDMin)*Sales[[#This Row],[sales]]</f>
        <v>0</v>
      </c>
      <c r="N1764" s="4">
        <f>AND(Sales[[#This Row],[date]]&lt;=LY_YTDMax,Sales[[#This Row],[date]]&gt;=LY_YTDMin)*Sales[[#This Row],[sales]]</f>
        <v>28717.164499999999</v>
      </c>
      <c r="O1764" s="4">
        <f>AND(Sales[[#This Row],[date]]&gt;=YoY_Min,Sales[[#This Row],[date]]&lt;=TY_YTDMax)*(Sales[[#This Row],[sales]]/Sales[[#This Row],[sqft]])</f>
        <v>0</v>
      </c>
      <c r="P1764" s="4">
        <f>SUMIF(Sales[RegionStoretype],Sales[[#This Row],[RegionStoretype]],Sales[YoY_SSF])/Sales[[#This Row],[Region_TypeCount]]</f>
        <v>53.603836561720975</v>
      </c>
    </row>
    <row r="1765" spans="1:16" x14ac:dyDescent="0.25">
      <c r="A1765" s="1">
        <v>42825</v>
      </c>
      <c r="B1765">
        <v>28</v>
      </c>
      <c r="C1765">
        <v>7</v>
      </c>
      <c r="D1765">
        <v>70091.07620000001</v>
      </c>
      <c r="E1765">
        <f>INDEX(Stores[region],MATCH(Sales[[#This Row],[store_no]],Stores[store_no],0))</f>
        <v>2</v>
      </c>
      <c r="F1765" t="str">
        <f>INDEX(Stores[storetype],MATCH(Sales[[#This Row],[store_no]],Stores[store_no],0))</f>
        <v>A</v>
      </c>
      <c r="G1765" t="str">
        <f>INDEX(Stores[location_city],MATCH(Sales[[#This Row],[store_no]],Stores[store_no],0))</f>
        <v>Milwaukee</v>
      </c>
      <c r="H1765" t="str">
        <f>INDEX(Stores[location_state],MATCH(Sales[[#This Row],[store_no]],Stores[store_no],0))</f>
        <v>Wisconsin</v>
      </c>
      <c r="I1765">
        <f>INDEX(Stores[sqft],MATCH(Sales[[#This Row],[store_no]],Stores[store_no],0))</f>
        <v>203800</v>
      </c>
      <c r="J1765" s="4" t="str">
        <f>INDEX(Departments[dept_name],MATCH(Sales[[#This Row],[dept_no]],Departments[dept_no],0))</f>
        <v>Electronics</v>
      </c>
      <c r="K1765" s="4" t="str">
        <f>CONCATENATE(Sales[[#This Row],[region]],Sales[[#This Row],[storetype]])</f>
        <v>2A</v>
      </c>
      <c r="L1765" s="4">
        <f>INDEX(RegionStoreCount[Store Count],MATCH(Sales[[#This Row],[RegionStoretype]],RegionStoreCount[Region/Type],0))</f>
        <v>5</v>
      </c>
      <c r="M1765" s="4">
        <f>AND(Sales[[#This Row],[date]]&lt;=TY_YTDMax,Sales[[#This Row],[date]]&gt;=TY_YTDMin)*Sales[[#This Row],[sales]]</f>
        <v>0</v>
      </c>
      <c r="N1765" s="4">
        <f>AND(Sales[[#This Row],[date]]&lt;=LY_YTDMax,Sales[[#This Row],[date]]&gt;=LY_YTDMin)*Sales[[#This Row],[sales]]</f>
        <v>70091.07620000001</v>
      </c>
      <c r="O1765" s="4">
        <f>AND(Sales[[#This Row],[date]]&gt;=YoY_Min,Sales[[#This Row],[date]]&lt;=TY_YTDMax)*(Sales[[#This Row],[sales]]/Sales[[#This Row],[sqft]])</f>
        <v>0</v>
      </c>
      <c r="P1765" s="4">
        <f>SUMIF(Sales[RegionStoretype],Sales[[#This Row],[RegionStoretype]],Sales[YoY_SSF])/Sales[[#This Row],[Region_TypeCount]]</f>
        <v>60.052789354368521</v>
      </c>
    </row>
    <row r="1766" spans="1:16" x14ac:dyDescent="0.25">
      <c r="A1766" s="1">
        <v>42825</v>
      </c>
      <c r="B1766">
        <v>29</v>
      </c>
      <c r="C1766">
        <v>10</v>
      </c>
      <c r="D1766">
        <v>23983.736700000001</v>
      </c>
      <c r="E1766">
        <f>INDEX(Stores[region],MATCH(Sales[[#This Row],[store_no]],Stores[store_no],0))</f>
        <v>1</v>
      </c>
      <c r="F1766" t="str">
        <f>INDEX(Stores[storetype],MATCH(Sales[[#This Row],[store_no]],Stores[store_no],0))</f>
        <v>B</v>
      </c>
      <c r="G1766" t="str">
        <f>INDEX(Stores[location_city],MATCH(Sales[[#This Row],[store_no]],Stores[store_no],0))</f>
        <v>Grand Rapids</v>
      </c>
      <c r="H1766" t="str">
        <f>INDEX(Stores[location_state],MATCH(Sales[[#This Row],[store_no]],Stores[store_no],0))</f>
        <v>Michigan</v>
      </c>
      <c r="I1766">
        <f>INDEX(Stores[sqft],MATCH(Sales[[#This Row],[store_no]],Stores[store_no],0))</f>
        <v>148300</v>
      </c>
      <c r="J1766" s="4" t="str">
        <f>INDEX(Departments[dept_name],MATCH(Sales[[#This Row],[dept_no]],Departments[dept_no],0))</f>
        <v>Health</v>
      </c>
      <c r="K1766" s="4" t="str">
        <f>CONCATENATE(Sales[[#This Row],[region]],Sales[[#This Row],[storetype]])</f>
        <v>1B</v>
      </c>
      <c r="L1766" s="4">
        <f>INDEX(RegionStoreCount[Store Count],MATCH(Sales[[#This Row],[RegionStoretype]],RegionStoreCount[Region/Type],0))</f>
        <v>5</v>
      </c>
      <c r="M1766" s="4">
        <f>AND(Sales[[#This Row],[date]]&lt;=TY_YTDMax,Sales[[#This Row],[date]]&gt;=TY_YTDMin)*Sales[[#This Row],[sales]]</f>
        <v>0</v>
      </c>
      <c r="N1766" s="4">
        <f>AND(Sales[[#This Row],[date]]&lt;=LY_YTDMax,Sales[[#This Row],[date]]&gt;=LY_YTDMin)*Sales[[#This Row],[sales]]</f>
        <v>23983.736700000001</v>
      </c>
      <c r="O1766" s="4">
        <f>AND(Sales[[#This Row],[date]]&gt;=YoY_Min,Sales[[#This Row],[date]]&lt;=TY_YTDMax)*(Sales[[#This Row],[sales]]/Sales[[#This Row],[sqft]])</f>
        <v>0</v>
      </c>
      <c r="P1766" s="4">
        <f>SUMIF(Sales[RegionStoretype],Sales[[#This Row],[RegionStoretype]],Sales[YoY_SSF])/Sales[[#This Row],[Region_TypeCount]]</f>
        <v>68.518982968140051</v>
      </c>
    </row>
    <row r="1767" spans="1:16" x14ac:dyDescent="0.25">
      <c r="A1767" s="1">
        <v>42825</v>
      </c>
      <c r="B1767">
        <v>30</v>
      </c>
      <c r="C1767">
        <v>7</v>
      </c>
      <c r="D1767">
        <v>51696.402599999994</v>
      </c>
      <c r="E1767">
        <f>INDEX(Stores[region],MATCH(Sales[[#This Row],[store_no]],Stores[store_no],0))</f>
        <v>1</v>
      </c>
      <c r="F1767" t="str">
        <f>INDEX(Stores[storetype],MATCH(Sales[[#This Row],[store_no]],Stores[store_no],0))</f>
        <v>C</v>
      </c>
      <c r="G1767" t="str">
        <f>INDEX(Stores[location_city],MATCH(Sales[[#This Row],[store_no]],Stores[store_no],0))</f>
        <v>Dayton</v>
      </c>
      <c r="H1767" t="str">
        <f>INDEX(Stores[location_state],MATCH(Sales[[#This Row],[store_no]],Stores[store_no],0))</f>
        <v>Ohio</v>
      </c>
      <c r="I1767">
        <f>INDEX(Stores[sqft],MATCH(Sales[[#This Row],[store_no]],Stores[store_no],0))</f>
        <v>90000</v>
      </c>
      <c r="J1767" s="4" t="str">
        <f>INDEX(Departments[dept_name],MATCH(Sales[[#This Row],[dept_no]],Departments[dept_no],0))</f>
        <v>Electronics</v>
      </c>
      <c r="K1767" s="4" t="str">
        <f>CONCATENATE(Sales[[#This Row],[region]],Sales[[#This Row],[storetype]])</f>
        <v>1C</v>
      </c>
      <c r="L1767" s="4">
        <f>INDEX(RegionStoreCount[Store Count],MATCH(Sales[[#This Row],[RegionStoretype]],RegionStoreCount[Region/Type],0))</f>
        <v>1</v>
      </c>
      <c r="M1767" s="4">
        <f>AND(Sales[[#This Row],[date]]&lt;=TY_YTDMax,Sales[[#This Row],[date]]&gt;=TY_YTDMin)*Sales[[#This Row],[sales]]</f>
        <v>0</v>
      </c>
      <c r="N1767" s="4">
        <f>AND(Sales[[#This Row],[date]]&lt;=LY_YTDMax,Sales[[#This Row],[date]]&gt;=LY_YTDMin)*Sales[[#This Row],[sales]]</f>
        <v>51696.402599999994</v>
      </c>
      <c r="O1767" s="4">
        <f>AND(Sales[[#This Row],[date]]&gt;=YoY_Min,Sales[[#This Row],[date]]&lt;=TY_YTDMax)*(Sales[[#This Row],[sales]]/Sales[[#This Row],[sqft]])</f>
        <v>0</v>
      </c>
      <c r="P1767" s="4">
        <f>SUMIF(Sales[RegionStoretype],Sales[[#This Row],[RegionStoretype]],Sales[YoY_SSF])/Sales[[#This Row],[Region_TypeCount]]</f>
        <v>65.329042605555529</v>
      </c>
    </row>
    <row r="1768" spans="1:16" x14ac:dyDescent="0.25">
      <c r="A1768" s="1">
        <v>42825</v>
      </c>
      <c r="B1768">
        <v>31</v>
      </c>
      <c r="C1768">
        <v>10</v>
      </c>
      <c r="D1768">
        <v>36088.438699999999</v>
      </c>
      <c r="E1768">
        <f>INDEX(Stores[region],MATCH(Sales[[#This Row],[store_no]],Stores[store_no],0))</f>
        <v>3</v>
      </c>
      <c r="F1768" t="str">
        <f>INDEX(Stores[storetype],MATCH(Sales[[#This Row],[store_no]],Stores[store_no],0))</f>
        <v>A</v>
      </c>
      <c r="G1768" t="str">
        <f>INDEX(Stores[location_city],MATCH(Sales[[#This Row],[store_no]],Stores[store_no],0))</f>
        <v>Rapid City</v>
      </c>
      <c r="H1768" t="str">
        <f>INDEX(Stores[location_state],MATCH(Sales[[#This Row],[store_no]],Stores[store_no],0))</f>
        <v>South Dakota</v>
      </c>
      <c r="I1768">
        <f>INDEX(Stores[sqft],MATCH(Sales[[#This Row],[store_no]],Stores[store_no],0))</f>
        <v>200100</v>
      </c>
      <c r="J1768" s="4" t="str">
        <f>INDEX(Departments[dept_name],MATCH(Sales[[#This Row],[dept_no]],Departments[dept_no],0))</f>
        <v>Health</v>
      </c>
      <c r="K1768" s="4" t="str">
        <f>CONCATENATE(Sales[[#This Row],[region]],Sales[[#This Row],[storetype]])</f>
        <v>3A</v>
      </c>
      <c r="L1768" s="4">
        <f>INDEX(RegionStoreCount[Store Count],MATCH(Sales[[#This Row],[RegionStoretype]],RegionStoreCount[Region/Type],0))</f>
        <v>9</v>
      </c>
      <c r="M1768" s="4">
        <f>AND(Sales[[#This Row],[date]]&lt;=TY_YTDMax,Sales[[#This Row],[date]]&gt;=TY_YTDMin)*Sales[[#This Row],[sales]]</f>
        <v>0</v>
      </c>
      <c r="N1768" s="4">
        <f>AND(Sales[[#This Row],[date]]&lt;=LY_YTDMax,Sales[[#This Row],[date]]&gt;=LY_YTDMin)*Sales[[#This Row],[sales]]</f>
        <v>36088.438699999999</v>
      </c>
      <c r="O1768" s="4">
        <f>AND(Sales[[#This Row],[date]]&gt;=YoY_Min,Sales[[#This Row],[date]]&lt;=TY_YTDMax)*(Sales[[#This Row],[sales]]/Sales[[#This Row],[sqft]])</f>
        <v>0</v>
      </c>
      <c r="P1768" s="4">
        <f>SUMIF(Sales[RegionStoretype],Sales[[#This Row],[RegionStoretype]],Sales[YoY_SSF])/Sales[[#This Row],[Region_TypeCount]]</f>
        <v>53.603836561720975</v>
      </c>
    </row>
    <row r="1769" spans="1:16" x14ac:dyDescent="0.25">
      <c r="A1769" s="1">
        <v>42825</v>
      </c>
      <c r="B1769">
        <v>31</v>
      </c>
      <c r="C1769">
        <v>14</v>
      </c>
      <c r="D1769">
        <v>98071.361100000009</v>
      </c>
      <c r="E1769">
        <f>INDEX(Stores[region],MATCH(Sales[[#This Row],[store_no]],Stores[store_no],0))</f>
        <v>3</v>
      </c>
      <c r="F1769" t="str">
        <f>INDEX(Stores[storetype],MATCH(Sales[[#This Row],[store_no]],Stores[store_no],0))</f>
        <v>A</v>
      </c>
      <c r="G1769" t="str">
        <f>INDEX(Stores[location_city],MATCH(Sales[[#This Row],[store_no]],Stores[store_no],0))</f>
        <v>Rapid City</v>
      </c>
      <c r="H1769" t="str">
        <f>INDEX(Stores[location_state],MATCH(Sales[[#This Row],[store_no]],Stores[store_no],0))</f>
        <v>South Dakota</v>
      </c>
      <c r="I1769">
        <f>INDEX(Stores[sqft],MATCH(Sales[[#This Row],[store_no]],Stores[store_no],0))</f>
        <v>200100</v>
      </c>
      <c r="J1769" s="4" t="str">
        <f>INDEX(Departments[dept_name],MATCH(Sales[[#This Row],[dept_no]],Departments[dept_no],0))</f>
        <v>Movies</v>
      </c>
      <c r="K1769" s="4" t="str">
        <f>CONCATENATE(Sales[[#This Row],[region]],Sales[[#This Row],[storetype]])</f>
        <v>3A</v>
      </c>
      <c r="L1769" s="4">
        <f>INDEX(RegionStoreCount[Store Count],MATCH(Sales[[#This Row],[RegionStoretype]],RegionStoreCount[Region/Type],0))</f>
        <v>9</v>
      </c>
      <c r="M1769" s="4">
        <f>AND(Sales[[#This Row],[date]]&lt;=TY_YTDMax,Sales[[#This Row],[date]]&gt;=TY_YTDMin)*Sales[[#This Row],[sales]]</f>
        <v>0</v>
      </c>
      <c r="N1769" s="4">
        <f>AND(Sales[[#This Row],[date]]&lt;=LY_YTDMax,Sales[[#This Row],[date]]&gt;=LY_YTDMin)*Sales[[#This Row],[sales]]</f>
        <v>98071.361100000009</v>
      </c>
      <c r="O1769" s="4">
        <f>AND(Sales[[#This Row],[date]]&gt;=YoY_Min,Sales[[#This Row],[date]]&lt;=TY_YTDMax)*(Sales[[#This Row],[sales]]/Sales[[#This Row],[sqft]])</f>
        <v>0</v>
      </c>
      <c r="P1769" s="4">
        <f>SUMIF(Sales[RegionStoretype],Sales[[#This Row],[RegionStoretype]],Sales[YoY_SSF])/Sales[[#This Row],[Region_TypeCount]]</f>
        <v>53.603836561720975</v>
      </c>
    </row>
    <row r="1770" spans="1:16" x14ac:dyDescent="0.25">
      <c r="A1770" s="1">
        <v>42825</v>
      </c>
      <c r="B1770">
        <v>32</v>
      </c>
      <c r="C1770">
        <v>14</v>
      </c>
      <c r="D1770">
        <v>96442.919199999989</v>
      </c>
      <c r="E1770">
        <f>INDEX(Stores[region],MATCH(Sales[[#This Row],[store_no]],Stores[store_no],0))</f>
        <v>2</v>
      </c>
      <c r="F1770" t="str">
        <f>INDEX(Stores[storetype],MATCH(Sales[[#This Row],[store_no]],Stores[store_no],0))</f>
        <v>A</v>
      </c>
      <c r="G1770" t="str">
        <f>INDEX(Stores[location_city],MATCH(Sales[[#This Row],[store_no]],Stores[store_no],0))</f>
        <v>Western Springs</v>
      </c>
      <c r="H1770" t="str">
        <f>INDEX(Stores[location_state],MATCH(Sales[[#This Row],[store_no]],Stores[store_no],0))</f>
        <v>Illinois</v>
      </c>
      <c r="I1770">
        <f>INDEX(Stores[sqft],MATCH(Sales[[#This Row],[store_no]],Stores[store_no],0))</f>
        <v>118200</v>
      </c>
      <c r="J1770" s="4" t="str">
        <f>INDEX(Departments[dept_name],MATCH(Sales[[#This Row],[dept_no]],Departments[dept_no],0))</f>
        <v>Movies</v>
      </c>
      <c r="K1770" s="4" t="str">
        <f>CONCATENATE(Sales[[#This Row],[region]],Sales[[#This Row],[storetype]])</f>
        <v>2A</v>
      </c>
      <c r="L1770" s="4">
        <f>INDEX(RegionStoreCount[Store Count],MATCH(Sales[[#This Row],[RegionStoretype]],RegionStoreCount[Region/Type],0))</f>
        <v>5</v>
      </c>
      <c r="M1770" s="4">
        <f>AND(Sales[[#This Row],[date]]&lt;=TY_YTDMax,Sales[[#This Row],[date]]&gt;=TY_YTDMin)*Sales[[#This Row],[sales]]</f>
        <v>0</v>
      </c>
      <c r="N1770" s="4">
        <f>AND(Sales[[#This Row],[date]]&lt;=LY_YTDMax,Sales[[#This Row],[date]]&gt;=LY_YTDMin)*Sales[[#This Row],[sales]]</f>
        <v>96442.919199999989</v>
      </c>
      <c r="O1770" s="4">
        <f>AND(Sales[[#This Row],[date]]&gt;=YoY_Min,Sales[[#This Row],[date]]&lt;=TY_YTDMax)*(Sales[[#This Row],[sales]]/Sales[[#This Row],[sqft]])</f>
        <v>0</v>
      </c>
      <c r="P1770" s="4">
        <f>SUMIF(Sales[RegionStoretype],Sales[[#This Row],[RegionStoretype]],Sales[YoY_SSF])/Sales[[#This Row],[Region_TypeCount]]</f>
        <v>60.052789354368521</v>
      </c>
    </row>
    <row r="1771" spans="1:16" x14ac:dyDescent="0.25">
      <c r="A1771" s="1">
        <v>42825</v>
      </c>
      <c r="B1771">
        <v>32</v>
      </c>
      <c r="C1771">
        <v>20</v>
      </c>
      <c r="D1771">
        <v>80527.108600000007</v>
      </c>
      <c r="E1771">
        <f>INDEX(Stores[region],MATCH(Sales[[#This Row],[store_no]],Stores[store_no],0))</f>
        <v>2</v>
      </c>
      <c r="F1771" t="str">
        <f>INDEX(Stores[storetype],MATCH(Sales[[#This Row],[store_no]],Stores[store_no],0))</f>
        <v>A</v>
      </c>
      <c r="G1771" t="str">
        <f>INDEX(Stores[location_city],MATCH(Sales[[#This Row],[store_no]],Stores[store_no],0))</f>
        <v>Western Springs</v>
      </c>
      <c r="H1771" t="str">
        <f>INDEX(Stores[location_state],MATCH(Sales[[#This Row],[store_no]],Stores[store_no],0))</f>
        <v>Illinois</v>
      </c>
      <c r="I1771">
        <f>INDEX(Stores[sqft],MATCH(Sales[[#This Row],[store_no]],Stores[store_no],0))</f>
        <v>118200</v>
      </c>
      <c r="J1771" s="4" t="str">
        <f>INDEX(Departments[dept_name],MATCH(Sales[[#This Row],[dept_no]],Departments[dept_no],0))</f>
        <v>Toys</v>
      </c>
      <c r="K1771" s="4" t="str">
        <f>CONCATENATE(Sales[[#This Row],[region]],Sales[[#This Row],[storetype]])</f>
        <v>2A</v>
      </c>
      <c r="L1771" s="4">
        <f>INDEX(RegionStoreCount[Store Count],MATCH(Sales[[#This Row],[RegionStoretype]],RegionStoreCount[Region/Type],0))</f>
        <v>5</v>
      </c>
      <c r="M1771" s="4">
        <f>AND(Sales[[#This Row],[date]]&lt;=TY_YTDMax,Sales[[#This Row],[date]]&gt;=TY_YTDMin)*Sales[[#This Row],[sales]]</f>
        <v>0</v>
      </c>
      <c r="N1771" s="4">
        <f>AND(Sales[[#This Row],[date]]&lt;=LY_YTDMax,Sales[[#This Row],[date]]&gt;=LY_YTDMin)*Sales[[#This Row],[sales]]</f>
        <v>80527.108600000007</v>
      </c>
      <c r="O1771" s="4">
        <f>AND(Sales[[#This Row],[date]]&gt;=YoY_Min,Sales[[#This Row],[date]]&lt;=TY_YTDMax)*(Sales[[#This Row],[sales]]/Sales[[#This Row],[sqft]])</f>
        <v>0</v>
      </c>
      <c r="P1771" s="4">
        <f>SUMIF(Sales[RegionStoretype],Sales[[#This Row],[RegionStoretype]],Sales[YoY_SSF])/Sales[[#This Row],[Region_TypeCount]]</f>
        <v>60.052789354368521</v>
      </c>
    </row>
    <row r="1772" spans="1:16" x14ac:dyDescent="0.25">
      <c r="A1772" s="1">
        <v>42825</v>
      </c>
      <c r="B1772">
        <v>33</v>
      </c>
      <c r="C1772">
        <v>11</v>
      </c>
      <c r="D1772">
        <v>780.31460000000004</v>
      </c>
      <c r="E1772">
        <f>INDEX(Stores[region],MATCH(Sales[[#This Row],[store_no]],Stores[store_no],0))</f>
        <v>3</v>
      </c>
      <c r="F1772" t="str">
        <f>INDEX(Stores[storetype],MATCH(Sales[[#This Row],[store_no]],Stores[store_no],0))</f>
        <v>A</v>
      </c>
      <c r="G1772" t="str">
        <f>INDEX(Stores[location_city],MATCH(Sales[[#This Row],[store_no]],Stores[store_no],0))</f>
        <v>Omaha</v>
      </c>
      <c r="H1772" t="str">
        <f>INDEX(Stores[location_state],MATCH(Sales[[#This Row],[store_no]],Stores[store_no],0))</f>
        <v>Nebraska</v>
      </c>
      <c r="I1772">
        <f>INDEX(Stores[sqft],MATCH(Sales[[#This Row],[store_no]],Stores[store_no],0))</f>
        <v>40700</v>
      </c>
      <c r="J1772" s="4" t="str">
        <f>INDEX(Departments[dept_name],MATCH(Sales[[#This Row],[dept_no]],Departments[dept_no],0))</f>
        <v>Home</v>
      </c>
      <c r="K1772" s="4" t="str">
        <f>CONCATENATE(Sales[[#This Row],[region]],Sales[[#This Row],[storetype]])</f>
        <v>3A</v>
      </c>
      <c r="L1772" s="4">
        <f>INDEX(RegionStoreCount[Store Count],MATCH(Sales[[#This Row],[RegionStoretype]],RegionStoreCount[Region/Type],0))</f>
        <v>9</v>
      </c>
      <c r="M1772" s="4">
        <f>AND(Sales[[#This Row],[date]]&lt;=TY_YTDMax,Sales[[#This Row],[date]]&gt;=TY_YTDMin)*Sales[[#This Row],[sales]]</f>
        <v>0</v>
      </c>
      <c r="N1772" s="4">
        <f>AND(Sales[[#This Row],[date]]&lt;=LY_YTDMax,Sales[[#This Row],[date]]&gt;=LY_YTDMin)*Sales[[#This Row],[sales]]</f>
        <v>780.31460000000004</v>
      </c>
      <c r="O1772" s="4">
        <f>AND(Sales[[#This Row],[date]]&gt;=YoY_Min,Sales[[#This Row],[date]]&lt;=TY_YTDMax)*(Sales[[#This Row],[sales]]/Sales[[#This Row],[sqft]])</f>
        <v>0</v>
      </c>
      <c r="P1772" s="4">
        <f>SUMIF(Sales[RegionStoretype],Sales[[#This Row],[RegionStoretype]],Sales[YoY_SSF])/Sales[[#This Row],[Region_TypeCount]]</f>
        <v>53.603836561720975</v>
      </c>
    </row>
    <row r="1773" spans="1:16" x14ac:dyDescent="0.25">
      <c r="A1773" s="1">
        <v>42825</v>
      </c>
      <c r="B1773">
        <v>33</v>
      </c>
      <c r="C1773">
        <v>14</v>
      </c>
      <c r="D1773">
        <v>4862.34</v>
      </c>
      <c r="E1773">
        <f>INDEX(Stores[region],MATCH(Sales[[#This Row],[store_no]],Stores[store_no],0))</f>
        <v>3</v>
      </c>
      <c r="F1773" t="str">
        <f>INDEX(Stores[storetype],MATCH(Sales[[#This Row],[store_no]],Stores[store_no],0))</f>
        <v>A</v>
      </c>
      <c r="G1773" t="str">
        <f>INDEX(Stores[location_city],MATCH(Sales[[#This Row],[store_no]],Stores[store_no],0))</f>
        <v>Omaha</v>
      </c>
      <c r="H1773" t="str">
        <f>INDEX(Stores[location_state],MATCH(Sales[[#This Row],[store_no]],Stores[store_no],0))</f>
        <v>Nebraska</v>
      </c>
      <c r="I1773">
        <f>INDEX(Stores[sqft],MATCH(Sales[[#This Row],[store_no]],Stores[store_no],0))</f>
        <v>40700</v>
      </c>
      <c r="J1773" s="4" t="str">
        <f>INDEX(Departments[dept_name],MATCH(Sales[[#This Row],[dept_no]],Departments[dept_no],0))</f>
        <v>Movies</v>
      </c>
      <c r="K1773" s="4" t="str">
        <f>CONCATENATE(Sales[[#This Row],[region]],Sales[[#This Row],[storetype]])</f>
        <v>3A</v>
      </c>
      <c r="L1773" s="4">
        <f>INDEX(RegionStoreCount[Store Count],MATCH(Sales[[#This Row],[RegionStoretype]],RegionStoreCount[Region/Type],0))</f>
        <v>9</v>
      </c>
      <c r="M1773" s="4">
        <f>AND(Sales[[#This Row],[date]]&lt;=TY_YTDMax,Sales[[#This Row],[date]]&gt;=TY_YTDMin)*Sales[[#This Row],[sales]]</f>
        <v>0</v>
      </c>
      <c r="N1773" s="4">
        <f>AND(Sales[[#This Row],[date]]&lt;=LY_YTDMax,Sales[[#This Row],[date]]&gt;=LY_YTDMin)*Sales[[#This Row],[sales]]</f>
        <v>4862.34</v>
      </c>
      <c r="O1773" s="4">
        <f>AND(Sales[[#This Row],[date]]&gt;=YoY_Min,Sales[[#This Row],[date]]&lt;=TY_YTDMax)*(Sales[[#This Row],[sales]]/Sales[[#This Row],[sqft]])</f>
        <v>0</v>
      </c>
      <c r="P1773" s="4">
        <f>SUMIF(Sales[RegionStoretype],Sales[[#This Row],[RegionStoretype]],Sales[YoY_SSF])/Sales[[#This Row],[Region_TypeCount]]</f>
        <v>53.603836561720975</v>
      </c>
    </row>
    <row r="1774" spans="1:16" x14ac:dyDescent="0.25">
      <c r="A1774" s="1">
        <v>42825</v>
      </c>
      <c r="B1774">
        <v>34</v>
      </c>
      <c r="C1774">
        <v>8</v>
      </c>
      <c r="D1774">
        <v>12352.6857</v>
      </c>
      <c r="E1774">
        <f>INDEX(Stores[region],MATCH(Sales[[#This Row],[store_no]],Stores[store_no],0))</f>
        <v>1</v>
      </c>
      <c r="F1774" t="str">
        <f>INDEX(Stores[storetype],MATCH(Sales[[#This Row],[store_no]],Stores[store_no],0))</f>
        <v>A</v>
      </c>
      <c r="G1774" t="str">
        <f>INDEX(Stores[location_city],MATCH(Sales[[#This Row],[store_no]],Stores[store_no],0))</f>
        <v>Toledo</v>
      </c>
      <c r="H1774" t="str">
        <f>INDEX(Stores[location_state],MATCH(Sales[[#This Row],[store_no]],Stores[store_no],0))</f>
        <v>Ohio</v>
      </c>
      <c r="I1774">
        <f>INDEX(Stores[sqft],MATCH(Sales[[#This Row],[store_no]],Stores[store_no],0))</f>
        <v>207900</v>
      </c>
      <c r="J1774" s="4" t="str">
        <f>INDEX(Departments[dept_name],MATCH(Sales[[#This Row],[dept_no]],Departments[dept_no],0))</f>
        <v>Games</v>
      </c>
      <c r="K1774" s="4" t="str">
        <f>CONCATENATE(Sales[[#This Row],[region]],Sales[[#This Row],[storetype]])</f>
        <v>1A</v>
      </c>
      <c r="L1774" s="4">
        <f>INDEX(RegionStoreCount[Store Count],MATCH(Sales[[#This Row],[RegionStoretype]],RegionStoreCount[Region/Type],0))</f>
        <v>5</v>
      </c>
      <c r="M1774" s="4">
        <f>AND(Sales[[#This Row],[date]]&lt;=TY_YTDMax,Sales[[#This Row],[date]]&gt;=TY_YTDMin)*Sales[[#This Row],[sales]]</f>
        <v>0</v>
      </c>
      <c r="N1774" s="4">
        <f>AND(Sales[[#This Row],[date]]&lt;=LY_YTDMax,Sales[[#This Row],[date]]&gt;=LY_YTDMin)*Sales[[#This Row],[sales]]</f>
        <v>12352.6857</v>
      </c>
      <c r="O1774" s="4">
        <f>AND(Sales[[#This Row],[date]]&gt;=YoY_Min,Sales[[#This Row],[date]]&lt;=TY_YTDMax)*(Sales[[#This Row],[sales]]/Sales[[#This Row],[sqft]])</f>
        <v>0</v>
      </c>
      <c r="P1774" s="4">
        <f>SUMIF(Sales[RegionStoretype],Sales[[#This Row],[RegionStoretype]],Sales[YoY_SSF])/Sales[[#This Row],[Region_TypeCount]]</f>
        <v>59.469551530910678</v>
      </c>
    </row>
    <row r="1775" spans="1:16" x14ac:dyDescent="0.25">
      <c r="A1775" s="1">
        <v>42825</v>
      </c>
      <c r="B1775">
        <v>34</v>
      </c>
      <c r="C1775">
        <v>17</v>
      </c>
      <c r="D1775">
        <v>75429.342100000009</v>
      </c>
      <c r="E1775">
        <f>INDEX(Stores[region],MATCH(Sales[[#This Row],[store_no]],Stores[store_no],0))</f>
        <v>1</v>
      </c>
      <c r="F1775" t="str">
        <f>INDEX(Stores[storetype],MATCH(Sales[[#This Row],[store_no]],Stores[store_no],0))</f>
        <v>A</v>
      </c>
      <c r="G1775" t="str">
        <f>INDEX(Stores[location_city],MATCH(Sales[[#This Row],[store_no]],Stores[store_no],0))</f>
        <v>Toledo</v>
      </c>
      <c r="H1775" t="str">
        <f>INDEX(Stores[location_state],MATCH(Sales[[#This Row],[store_no]],Stores[store_no],0))</f>
        <v>Ohio</v>
      </c>
      <c r="I1775">
        <f>INDEX(Stores[sqft],MATCH(Sales[[#This Row],[store_no]],Stores[store_no],0))</f>
        <v>207900</v>
      </c>
      <c r="J1775" s="4" t="str">
        <f>INDEX(Departments[dept_name],MATCH(Sales[[#This Row],[dept_no]],Departments[dept_no],0))</f>
        <v>Shoes</v>
      </c>
      <c r="K1775" s="4" t="str">
        <f>CONCATENATE(Sales[[#This Row],[region]],Sales[[#This Row],[storetype]])</f>
        <v>1A</v>
      </c>
      <c r="L1775" s="4">
        <f>INDEX(RegionStoreCount[Store Count],MATCH(Sales[[#This Row],[RegionStoretype]],RegionStoreCount[Region/Type],0))</f>
        <v>5</v>
      </c>
      <c r="M1775" s="4">
        <f>AND(Sales[[#This Row],[date]]&lt;=TY_YTDMax,Sales[[#This Row],[date]]&gt;=TY_YTDMin)*Sales[[#This Row],[sales]]</f>
        <v>0</v>
      </c>
      <c r="N1775" s="4">
        <f>AND(Sales[[#This Row],[date]]&lt;=LY_YTDMax,Sales[[#This Row],[date]]&gt;=LY_YTDMin)*Sales[[#This Row],[sales]]</f>
        <v>75429.342100000009</v>
      </c>
      <c r="O1775" s="4">
        <f>AND(Sales[[#This Row],[date]]&gt;=YoY_Min,Sales[[#This Row],[date]]&lt;=TY_YTDMax)*(Sales[[#This Row],[sales]]/Sales[[#This Row],[sqft]])</f>
        <v>0</v>
      </c>
      <c r="P1775" s="4">
        <f>SUMIF(Sales[RegionStoretype],Sales[[#This Row],[RegionStoretype]],Sales[YoY_SSF])/Sales[[#This Row],[Region_TypeCount]]</f>
        <v>59.469551530910678</v>
      </c>
    </row>
    <row r="1776" spans="1:16" x14ac:dyDescent="0.25">
      <c r="A1776" s="1">
        <v>42825</v>
      </c>
      <c r="B1776">
        <v>34</v>
      </c>
      <c r="C1776">
        <v>19</v>
      </c>
      <c r="D1776">
        <v>5806.8824999999997</v>
      </c>
      <c r="E1776">
        <f>INDEX(Stores[region],MATCH(Sales[[#This Row],[store_no]],Stores[store_no],0))</f>
        <v>1</v>
      </c>
      <c r="F1776" t="str">
        <f>INDEX(Stores[storetype],MATCH(Sales[[#This Row],[store_no]],Stores[store_no],0))</f>
        <v>A</v>
      </c>
      <c r="G1776" t="str">
        <f>INDEX(Stores[location_city],MATCH(Sales[[#This Row],[store_no]],Stores[store_no],0))</f>
        <v>Toledo</v>
      </c>
      <c r="H1776" t="str">
        <f>INDEX(Stores[location_state],MATCH(Sales[[#This Row],[store_no]],Stores[store_no],0))</f>
        <v>Ohio</v>
      </c>
      <c r="I1776">
        <f>INDEX(Stores[sqft],MATCH(Sales[[#This Row],[store_no]],Stores[store_no],0))</f>
        <v>207900</v>
      </c>
      <c r="J1776" s="4" t="str">
        <f>INDEX(Departments[dept_name],MATCH(Sales[[#This Row],[dept_no]],Departments[dept_no],0))</f>
        <v>Tools</v>
      </c>
      <c r="K1776" s="4" t="str">
        <f>CONCATENATE(Sales[[#This Row],[region]],Sales[[#This Row],[storetype]])</f>
        <v>1A</v>
      </c>
      <c r="L1776" s="4">
        <f>INDEX(RegionStoreCount[Store Count],MATCH(Sales[[#This Row],[RegionStoretype]],RegionStoreCount[Region/Type],0))</f>
        <v>5</v>
      </c>
      <c r="M1776" s="4">
        <f>AND(Sales[[#This Row],[date]]&lt;=TY_YTDMax,Sales[[#This Row],[date]]&gt;=TY_YTDMin)*Sales[[#This Row],[sales]]</f>
        <v>0</v>
      </c>
      <c r="N1776" s="4">
        <f>AND(Sales[[#This Row],[date]]&lt;=LY_YTDMax,Sales[[#This Row],[date]]&gt;=LY_YTDMin)*Sales[[#This Row],[sales]]</f>
        <v>5806.8824999999997</v>
      </c>
      <c r="O1776" s="4">
        <f>AND(Sales[[#This Row],[date]]&gt;=YoY_Min,Sales[[#This Row],[date]]&lt;=TY_YTDMax)*(Sales[[#This Row],[sales]]/Sales[[#This Row],[sqft]])</f>
        <v>0</v>
      </c>
      <c r="P1776" s="4">
        <f>SUMIF(Sales[RegionStoretype],Sales[[#This Row],[RegionStoretype]],Sales[YoY_SSF])/Sales[[#This Row],[Region_TypeCount]]</f>
        <v>59.469551530910678</v>
      </c>
    </row>
    <row r="1777" spans="1:16" x14ac:dyDescent="0.25">
      <c r="A1777" s="1">
        <v>42825</v>
      </c>
      <c r="B1777">
        <v>35</v>
      </c>
      <c r="C1777">
        <v>1</v>
      </c>
      <c r="D1777">
        <v>945.45600000000002</v>
      </c>
      <c r="E1777">
        <f>INDEX(Stores[region],MATCH(Sales[[#This Row],[store_no]],Stores[store_no],0))</f>
        <v>3</v>
      </c>
      <c r="F1777" t="str">
        <f>INDEX(Stores[storetype],MATCH(Sales[[#This Row],[store_no]],Stores[store_no],0))</f>
        <v>C</v>
      </c>
      <c r="G1777" t="str">
        <f>INDEX(Stores[location_city],MATCH(Sales[[#This Row],[store_no]],Stores[store_no],0))</f>
        <v>Wichita</v>
      </c>
      <c r="H1777" t="str">
        <f>INDEX(Stores[location_state],MATCH(Sales[[#This Row],[store_no]],Stores[store_no],0))</f>
        <v>Kansas</v>
      </c>
      <c r="I1777">
        <f>INDEX(Stores[sqft],MATCH(Sales[[#This Row],[store_no]],Stores[store_no],0))</f>
        <v>72800</v>
      </c>
      <c r="J1777" s="4" t="str">
        <f>INDEX(Departments[dept_name],MATCH(Sales[[#This Row],[dept_no]],Departments[dept_no],0))</f>
        <v>Automotive</v>
      </c>
      <c r="K1777" s="4" t="str">
        <f>CONCATENATE(Sales[[#This Row],[region]],Sales[[#This Row],[storetype]])</f>
        <v>3C</v>
      </c>
      <c r="L1777" s="4">
        <f>INDEX(RegionStoreCount[Store Count],MATCH(Sales[[#This Row],[RegionStoretype]],RegionStoreCount[Region/Type],0))</f>
        <v>2</v>
      </c>
      <c r="M1777" s="4">
        <f>AND(Sales[[#This Row],[date]]&lt;=TY_YTDMax,Sales[[#This Row],[date]]&gt;=TY_YTDMin)*Sales[[#This Row],[sales]]</f>
        <v>0</v>
      </c>
      <c r="N1777" s="4">
        <f>AND(Sales[[#This Row],[date]]&lt;=LY_YTDMax,Sales[[#This Row],[date]]&gt;=LY_YTDMin)*Sales[[#This Row],[sales]]</f>
        <v>945.45600000000002</v>
      </c>
      <c r="O1777" s="4">
        <f>AND(Sales[[#This Row],[date]]&gt;=YoY_Min,Sales[[#This Row],[date]]&lt;=TY_YTDMax)*(Sales[[#This Row],[sales]]/Sales[[#This Row],[sqft]])</f>
        <v>0</v>
      </c>
      <c r="P1777" s="4">
        <f>SUMIF(Sales[RegionStoretype],Sales[[#This Row],[RegionStoretype]],Sales[YoY_SSF])/Sales[[#This Row],[Region_TypeCount]]</f>
        <v>47.561479460925746</v>
      </c>
    </row>
    <row r="1778" spans="1:16" x14ac:dyDescent="0.25">
      <c r="A1778" s="1">
        <v>42825</v>
      </c>
      <c r="B1778">
        <v>35</v>
      </c>
      <c r="C1778">
        <v>3</v>
      </c>
      <c r="D1778">
        <v>31491.166399999998</v>
      </c>
      <c r="E1778">
        <f>INDEX(Stores[region],MATCH(Sales[[#This Row],[store_no]],Stores[store_no],0))</f>
        <v>3</v>
      </c>
      <c r="F1778" t="str">
        <f>INDEX(Stores[storetype],MATCH(Sales[[#This Row],[store_no]],Stores[store_no],0))</f>
        <v>C</v>
      </c>
      <c r="G1778" t="str">
        <f>INDEX(Stores[location_city],MATCH(Sales[[#This Row],[store_no]],Stores[store_no],0))</f>
        <v>Wichita</v>
      </c>
      <c r="H1778" t="str">
        <f>INDEX(Stores[location_state],MATCH(Sales[[#This Row],[store_no]],Stores[store_no],0))</f>
        <v>Kansas</v>
      </c>
      <c r="I1778">
        <f>INDEX(Stores[sqft],MATCH(Sales[[#This Row],[store_no]],Stores[store_no],0))</f>
        <v>72800</v>
      </c>
      <c r="J1778" s="4" t="str">
        <f>INDEX(Departments[dept_name],MATCH(Sales[[#This Row],[dept_no]],Departments[dept_no],0))</f>
        <v>Beauty</v>
      </c>
      <c r="K1778" s="4" t="str">
        <f>CONCATENATE(Sales[[#This Row],[region]],Sales[[#This Row],[storetype]])</f>
        <v>3C</v>
      </c>
      <c r="L1778" s="4">
        <f>INDEX(RegionStoreCount[Store Count],MATCH(Sales[[#This Row],[RegionStoretype]],RegionStoreCount[Region/Type],0))</f>
        <v>2</v>
      </c>
      <c r="M1778" s="4">
        <f>AND(Sales[[#This Row],[date]]&lt;=TY_YTDMax,Sales[[#This Row],[date]]&gt;=TY_YTDMin)*Sales[[#This Row],[sales]]</f>
        <v>0</v>
      </c>
      <c r="N1778" s="4">
        <f>AND(Sales[[#This Row],[date]]&lt;=LY_YTDMax,Sales[[#This Row],[date]]&gt;=LY_YTDMin)*Sales[[#This Row],[sales]]</f>
        <v>31491.166399999998</v>
      </c>
      <c r="O1778" s="4">
        <f>AND(Sales[[#This Row],[date]]&gt;=YoY_Min,Sales[[#This Row],[date]]&lt;=TY_YTDMax)*(Sales[[#This Row],[sales]]/Sales[[#This Row],[sqft]])</f>
        <v>0</v>
      </c>
      <c r="P1778" s="4">
        <f>SUMIF(Sales[RegionStoretype],Sales[[#This Row],[RegionStoretype]],Sales[YoY_SSF])/Sales[[#This Row],[Region_TypeCount]]</f>
        <v>47.561479460925746</v>
      </c>
    </row>
    <row r="1779" spans="1:16" x14ac:dyDescent="0.25">
      <c r="A1779" s="1">
        <v>42825</v>
      </c>
      <c r="B1779">
        <v>35</v>
      </c>
      <c r="C1779">
        <v>17</v>
      </c>
      <c r="D1779">
        <v>9355.5833999999995</v>
      </c>
      <c r="E1779">
        <f>INDEX(Stores[region],MATCH(Sales[[#This Row],[store_no]],Stores[store_no],0))</f>
        <v>3</v>
      </c>
      <c r="F1779" t="str">
        <f>INDEX(Stores[storetype],MATCH(Sales[[#This Row],[store_no]],Stores[store_no],0))</f>
        <v>C</v>
      </c>
      <c r="G1779" t="str">
        <f>INDEX(Stores[location_city],MATCH(Sales[[#This Row],[store_no]],Stores[store_no],0))</f>
        <v>Wichita</v>
      </c>
      <c r="H1779" t="str">
        <f>INDEX(Stores[location_state],MATCH(Sales[[#This Row],[store_no]],Stores[store_no],0))</f>
        <v>Kansas</v>
      </c>
      <c r="I1779">
        <f>INDEX(Stores[sqft],MATCH(Sales[[#This Row],[store_no]],Stores[store_no],0))</f>
        <v>72800</v>
      </c>
      <c r="J1779" s="4" t="str">
        <f>INDEX(Departments[dept_name],MATCH(Sales[[#This Row],[dept_no]],Departments[dept_no],0))</f>
        <v>Shoes</v>
      </c>
      <c r="K1779" s="4" t="str">
        <f>CONCATENATE(Sales[[#This Row],[region]],Sales[[#This Row],[storetype]])</f>
        <v>3C</v>
      </c>
      <c r="L1779" s="4">
        <f>INDEX(RegionStoreCount[Store Count],MATCH(Sales[[#This Row],[RegionStoretype]],RegionStoreCount[Region/Type],0))</f>
        <v>2</v>
      </c>
      <c r="M1779" s="4">
        <f>AND(Sales[[#This Row],[date]]&lt;=TY_YTDMax,Sales[[#This Row],[date]]&gt;=TY_YTDMin)*Sales[[#This Row],[sales]]</f>
        <v>0</v>
      </c>
      <c r="N1779" s="4">
        <f>AND(Sales[[#This Row],[date]]&lt;=LY_YTDMax,Sales[[#This Row],[date]]&gt;=LY_YTDMin)*Sales[[#This Row],[sales]]</f>
        <v>9355.5833999999995</v>
      </c>
      <c r="O1779" s="4">
        <f>AND(Sales[[#This Row],[date]]&gt;=YoY_Min,Sales[[#This Row],[date]]&lt;=TY_YTDMax)*(Sales[[#This Row],[sales]]/Sales[[#This Row],[sqft]])</f>
        <v>0</v>
      </c>
      <c r="P1779" s="4">
        <f>SUMIF(Sales[RegionStoretype],Sales[[#This Row],[RegionStoretype]],Sales[YoY_SSF])/Sales[[#This Row],[Region_TypeCount]]</f>
        <v>47.561479460925746</v>
      </c>
    </row>
    <row r="1780" spans="1:16" x14ac:dyDescent="0.25">
      <c r="A1780" s="1">
        <v>42825</v>
      </c>
      <c r="B1780">
        <v>36</v>
      </c>
      <c r="C1780">
        <v>12</v>
      </c>
      <c r="D1780">
        <v>104189.68280000002</v>
      </c>
      <c r="E1780">
        <f>INDEX(Stores[region],MATCH(Sales[[#This Row],[store_no]],Stores[store_no],0))</f>
        <v>2</v>
      </c>
      <c r="F1780" t="str">
        <f>INDEX(Stores[storetype],MATCH(Sales[[#This Row],[store_no]],Stores[store_no],0))</f>
        <v>A</v>
      </c>
      <c r="G1780" t="str">
        <f>INDEX(Stores[location_city],MATCH(Sales[[#This Row],[store_no]],Stores[store_no],0))</f>
        <v>Aurora</v>
      </c>
      <c r="H1780" t="str">
        <f>INDEX(Stores[location_state],MATCH(Sales[[#This Row],[store_no]],Stores[store_no],0))</f>
        <v>Illinois</v>
      </c>
      <c r="I1780">
        <f>INDEX(Stores[sqft],MATCH(Sales[[#This Row],[store_no]],Stores[store_no],0))</f>
        <v>209900</v>
      </c>
      <c r="J1780" s="4" t="str">
        <f>INDEX(Departments[dept_name],MATCH(Sales[[#This Row],[dept_no]],Departments[dept_no],0))</f>
        <v>Jewelery</v>
      </c>
      <c r="K1780" s="4" t="str">
        <f>CONCATENATE(Sales[[#This Row],[region]],Sales[[#This Row],[storetype]])</f>
        <v>2A</v>
      </c>
      <c r="L1780" s="4">
        <f>INDEX(RegionStoreCount[Store Count],MATCH(Sales[[#This Row],[RegionStoretype]],RegionStoreCount[Region/Type],0))</f>
        <v>5</v>
      </c>
      <c r="M1780" s="4">
        <f>AND(Sales[[#This Row],[date]]&lt;=TY_YTDMax,Sales[[#This Row],[date]]&gt;=TY_YTDMin)*Sales[[#This Row],[sales]]</f>
        <v>0</v>
      </c>
      <c r="N1780" s="4">
        <f>AND(Sales[[#This Row],[date]]&lt;=LY_YTDMax,Sales[[#This Row],[date]]&gt;=LY_YTDMin)*Sales[[#This Row],[sales]]</f>
        <v>104189.68280000002</v>
      </c>
      <c r="O1780" s="4">
        <f>AND(Sales[[#This Row],[date]]&gt;=YoY_Min,Sales[[#This Row],[date]]&lt;=TY_YTDMax)*(Sales[[#This Row],[sales]]/Sales[[#This Row],[sqft]])</f>
        <v>0</v>
      </c>
      <c r="P1780" s="4">
        <f>SUMIF(Sales[RegionStoretype],Sales[[#This Row],[RegionStoretype]],Sales[YoY_SSF])/Sales[[#This Row],[Region_TypeCount]]</f>
        <v>60.052789354368521</v>
      </c>
    </row>
    <row r="1781" spans="1:16" x14ac:dyDescent="0.25">
      <c r="A1781" s="1">
        <v>42825</v>
      </c>
      <c r="B1781">
        <v>36</v>
      </c>
      <c r="C1781">
        <v>15</v>
      </c>
      <c r="D1781">
        <v>507.48099999999999</v>
      </c>
      <c r="E1781">
        <f>INDEX(Stores[region],MATCH(Sales[[#This Row],[store_no]],Stores[store_no],0))</f>
        <v>2</v>
      </c>
      <c r="F1781" t="str">
        <f>INDEX(Stores[storetype],MATCH(Sales[[#This Row],[store_no]],Stores[store_no],0))</f>
        <v>A</v>
      </c>
      <c r="G1781" t="str">
        <f>INDEX(Stores[location_city],MATCH(Sales[[#This Row],[store_no]],Stores[store_no],0))</f>
        <v>Aurora</v>
      </c>
      <c r="H1781" t="str">
        <f>INDEX(Stores[location_state],MATCH(Sales[[#This Row],[store_no]],Stores[store_no],0))</f>
        <v>Illinois</v>
      </c>
      <c r="I1781">
        <f>INDEX(Stores[sqft],MATCH(Sales[[#This Row],[store_no]],Stores[store_no],0))</f>
        <v>209900</v>
      </c>
      <c r="J1781" s="4" t="str">
        <f>INDEX(Departments[dept_name],MATCH(Sales[[#This Row],[dept_no]],Departments[dept_no],0))</f>
        <v>Music</v>
      </c>
      <c r="K1781" s="4" t="str">
        <f>CONCATENATE(Sales[[#This Row],[region]],Sales[[#This Row],[storetype]])</f>
        <v>2A</v>
      </c>
      <c r="L1781" s="4">
        <f>INDEX(RegionStoreCount[Store Count],MATCH(Sales[[#This Row],[RegionStoretype]],RegionStoreCount[Region/Type],0))</f>
        <v>5</v>
      </c>
      <c r="M1781" s="4">
        <f>AND(Sales[[#This Row],[date]]&lt;=TY_YTDMax,Sales[[#This Row],[date]]&gt;=TY_YTDMin)*Sales[[#This Row],[sales]]</f>
        <v>0</v>
      </c>
      <c r="N1781" s="4">
        <f>AND(Sales[[#This Row],[date]]&lt;=LY_YTDMax,Sales[[#This Row],[date]]&gt;=LY_YTDMin)*Sales[[#This Row],[sales]]</f>
        <v>507.48099999999999</v>
      </c>
      <c r="O1781" s="4">
        <f>AND(Sales[[#This Row],[date]]&gt;=YoY_Min,Sales[[#This Row],[date]]&lt;=TY_YTDMax)*(Sales[[#This Row],[sales]]/Sales[[#This Row],[sqft]])</f>
        <v>0</v>
      </c>
      <c r="P1781" s="4">
        <f>SUMIF(Sales[RegionStoretype],Sales[[#This Row],[RegionStoretype]],Sales[YoY_SSF])/Sales[[#This Row],[Region_TypeCount]]</f>
        <v>60.052789354368521</v>
      </c>
    </row>
    <row r="1782" spans="1:16" x14ac:dyDescent="0.25">
      <c r="A1782" s="1">
        <v>42825</v>
      </c>
      <c r="B1782">
        <v>37</v>
      </c>
      <c r="C1782">
        <v>3</v>
      </c>
      <c r="D1782">
        <v>132666.43030000001</v>
      </c>
      <c r="E1782">
        <f>INDEX(Stores[region],MATCH(Sales[[#This Row],[store_no]],Stores[store_no],0))</f>
        <v>3</v>
      </c>
      <c r="F1782" t="str">
        <f>INDEX(Stores[storetype],MATCH(Sales[[#This Row],[store_no]],Stores[store_no],0))</f>
        <v>C</v>
      </c>
      <c r="G1782" t="str">
        <f>INDEX(Stores[location_city],MATCH(Sales[[#This Row],[store_no]],Stores[store_no],0))</f>
        <v>Lincoln</v>
      </c>
      <c r="H1782" t="str">
        <f>INDEX(Stores[location_state],MATCH(Sales[[#This Row],[store_no]],Stores[store_no],0))</f>
        <v>Nebraska</v>
      </c>
      <c r="I1782">
        <f>INDEX(Stores[sqft],MATCH(Sales[[#This Row],[store_no]],Stores[store_no],0))</f>
        <v>161300</v>
      </c>
      <c r="J1782" s="4" t="str">
        <f>INDEX(Departments[dept_name],MATCH(Sales[[#This Row],[dept_no]],Departments[dept_no],0))</f>
        <v>Beauty</v>
      </c>
      <c r="K1782" s="4" t="str">
        <f>CONCATENATE(Sales[[#This Row],[region]],Sales[[#This Row],[storetype]])</f>
        <v>3C</v>
      </c>
      <c r="L1782" s="4">
        <f>INDEX(RegionStoreCount[Store Count],MATCH(Sales[[#This Row],[RegionStoretype]],RegionStoreCount[Region/Type],0))</f>
        <v>2</v>
      </c>
      <c r="M1782" s="4">
        <f>AND(Sales[[#This Row],[date]]&lt;=TY_YTDMax,Sales[[#This Row],[date]]&gt;=TY_YTDMin)*Sales[[#This Row],[sales]]</f>
        <v>0</v>
      </c>
      <c r="N1782" s="4">
        <f>AND(Sales[[#This Row],[date]]&lt;=LY_YTDMax,Sales[[#This Row],[date]]&gt;=LY_YTDMin)*Sales[[#This Row],[sales]]</f>
        <v>132666.43030000001</v>
      </c>
      <c r="O1782" s="4">
        <f>AND(Sales[[#This Row],[date]]&gt;=YoY_Min,Sales[[#This Row],[date]]&lt;=TY_YTDMax)*(Sales[[#This Row],[sales]]/Sales[[#This Row],[sqft]])</f>
        <v>0</v>
      </c>
      <c r="P1782" s="4">
        <f>SUMIF(Sales[RegionStoretype],Sales[[#This Row],[RegionStoretype]],Sales[YoY_SSF])/Sales[[#This Row],[Region_TypeCount]]</f>
        <v>47.561479460925746</v>
      </c>
    </row>
    <row r="1783" spans="1:16" x14ac:dyDescent="0.25">
      <c r="A1783" s="1">
        <v>42825</v>
      </c>
      <c r="B1783">
        <v>37</v>
      </c>
      <c r="C1783">
        <v>8</v>
      </c>
      <c r="D1783">
        <v>23648.714500000002</v>
      </c>
      <c r="E1783">
        <f>INDEX(Stores[region],MATCH(Sales[[#This Row],[store_no]],Stores[store_no],0))</f>
        <v>3</v>
      </c>
      <c r="F1783" t="str">
        <f>INDEX(Stores[storetype],MATCH(Sales[[#This Row],[store_no]],Stores[store_no],0))</f>
        <v>C</v>
      </c>
      <c r="G1783" t="str">
        <f>INDEX(Stores[location_city],MATCH(Sales[[#This Row],[store_no]],Stores[store_no],0))</f>
        <v>Lincoln</v>
      </c>
      <c r="H1783" t="str">
        <f>INDEX(Stores[location_state],MATCH(Sales[[#This Row],[store_no]],Stores[store_no],0))</f>
        <v>Nebraska</v>
      </c>
      <c r="I1783">
        <f>INDEX(Stores[sqft],MATCH(Sales[[#This Row],[store_no]],Stores[store_no],0))</f>
        <v>161300</v>
      </c>
      <c r="J1783" s="4" t="str">
        <f>INDEX(Departments[dept_name],MATCH(Sales[[#This Row],[dept_no]],Departments[dept_no],0))</f>
        <v>Games</v>
      </c>
      <c r="K1783" s="4" t="str">
        <f>CONCATENATE(Sales[[#This Row],[region]],Sales[[#This Row],[storetype]])</f>
        <v>3C</v>
      </c>
      <c r="L1783" s="4">
        <f>INDEX(RegionStoreCount[Store Count],MATCH(Sales[[#This Row],[RegionStoretype]],RegionStoreCount[Region/Type],0))</f>
        <v>2</v>
      </c>
      <c r="M1783" s="4">
        <f>AND(Sales[[#This Row],[date]]&lt;=TY_YTDMax,Sales[[#This Row],[date]]&gt;=TY_YTDMin)*Sales[[#This Row],[sales]]</f>
        <v>0</v>
      </c>
      <c r="N1783" s="4">
        <f>AND(Sales[[#This Row],[date]]&lt;=LY_YTDMax,Sales[[#This Row],[date]]&gt;=LY_YTDMin)*Sales[[#This Row],[sales]]</f>
        <v>23648.714500000002</v>
      </c>
      <c r="O1783" s="4">
        <f>AND(Sales[[#This Row],[date]]&gt;=YoY_Min,Sales[[#This Row],[date]]&lt;=TY_YTDMax)*(Sales[[#This Row],[sales]]/Sales[[#This Row],[sqft]])</f>
        <v>0</v>
      </c>
      <c r="P1783" s="4">
        <f>SUMIF(Sales[RegionStoretype],Sales[[#This Row],[RegionStoretype]],Sales[YoY_SSF])/Sales[[#This Row],[Region_TypeCount]]</f>
        <v>47.561479460925746</v>
      </c>
    </row>
    <row r="1784" spans="1:16" x14ac:dyDescent="0.25">
      <c r="A1784" s="1">
        <v>42825</v>
      </c>
      <c r="B1784">
        <v>37</v>
      </c>
      <c r="C1784">
        <v>10</v>
      </c>
      <c r="D1784">
        <v>7916.4342000000006</v>
      </c>
      <c r="E1784">
        <f>INDEX(Stores[region],MATCH(Sales[[#This Row],[store_no]],Stores[store_no],0))</f>
        <v>3</v>
      </c>
      <c r="F1784" t="str">
        <f>INDEX(Stores[storetype],MATCH(Sales[[#This Row],[store_no]],Stores[store_no],0))</f>
        <v>C</v>
      </c>
      <c r="G1784" t="str">
        <f>INDEX(Stores[location_city],MATCH(Sales[[#This Row],[store_no]],Stores[store_no],0))</f>
        <v>Lincoln</v>
      </c>
      <c r="H1784" t="str">
        <f>INDEX(Stores[location_state],MATCH(Sales[[#This Row],[store_no]],Stores[store_no],0))</f>
        <v>Nebraska</v>
      </c>
      <c r="I1784">
        <f>INDEX(Stores[sqft],MATCH(Sales[[#This Row],[store_no]],Stores[store_no],0))</f>
        <v>161300</v>
      </c>
      <c r="J1784" s="4" t="str">
        <f>INDEX(Departments[dept_name],MATCH(Sales[[#This Row],[dept_no]],Departments[dept_no],0))</f>
        <v>Health</v>
      </c>
      <c r="K1784" s="4" t="str">
        <f>CONCATENATE(Sales[[#This Row],[region]],Sales[[#This Row],[storetype]])</f>
        <v>3C</v>
      </c>
      <c r="L1784" s="4">
        <f>INDEX(RegionStoreCount[Store Count],MATCH(Sales[[#This Row],[RegionStoretype]],RegionStoreCount[Region/Type],0))</f>
        <v>2</v>
      </c>
      <c r="M1784" s="4">
        <f>AND(Sales[[#This Row],[date]]&lt;=TY_YTDMax,Sales[[#This Row],[date]]&gt;=TY_YTDMin)*Sales[[#This Row],[sales]]</f>
        <v>0</v>
      </c>
      <c r="N1784" s="4">
        <f>AND(Sales[[#This Row],[date]]&lt;=LY_YTDMax,Sales[[#This Row],[date]]&gt;=LY_YTDMin)*Sales[[#This Row],[sales]]</f>
        <v>7916.4342000000006</v>
      </c>
      <c r="O1784" s="4">
        <f>AND(Sales[[#This Row],[date]]&gt;=YoY_Min,Sales[[#This Row],[date]]&lt;=TY_YTDMax)*(Sales[[#This Row],[sales]]/Sales[[#This Row],[sqft]])</f>
        <v>0</v>
      </c>
      <c r="P1784" s="4">
        <f>SUMIF(Sales[RegionStoretype],Sales[[#This Row],[RegionStoretype]],Sales[YoY_SSF])/Sales[[#This Row],[Region_TypeCount]]</f>
        <v>47.561479460925746</v>
      </c>
    </row>
    <row r="1785" spans="1:16" x14ac:dyDescent="0.25">
      <c r="A1785" s="1">
        <v>42825</v>
      </c>
      <c r="B1785">
        <v>38</v>
      </c>
      <c r="C1785">
        <v>2</v>
      </c>
      <c r="D1785">
        <v>24290.444100000001</v>
      </c>
      <c r="E1785">
        <f>INDEX(Stores[region],MATCH(Sales[[#This Row],[store_no]],Stores[store_no],0))</f>
        <v>2</v>
      </c>
      <c r="F1785" t="str">
        <f>INDEX(Stores[storetype],MATCH(Sales[[#This Row],[store_no]],Stores[store_no],0))</f>
        <v>C</v>
      </c>
      <c r="G1785" t="str">
        <f>INDEX(Stores[location_city],MATCH(Sales[[#This Row],[store_no]],Stores[store_no],0))</f>
        <v>Hinsdale</v>
      </c>
      <c r="H1785" t="str">
        <f>INDEX(Stores[location_state],MATCH(Sales[[#This Row],[store_no]],Stores[store_no],0))</f>
        <v>Illinois</v>
      </c>
      <c r="I1785">
        <f>INDEX(Stores[sqft],MATCH(Sales[[#This Row],[store_no]],Stores[store_no],0))</f>
        <v>155600</v>
      </c>
      <c r="J1785" s="4" t="str">
        <f>INDEX(Departments[dept_name],MATCH(Sales[[#This Row],[dept_no]],Departments[dept_no],0))</f>
        <v>Baby</v>
      </c>
      <c r="K1785" s="4" t="str">
        <f>CONCATENATE(Sales[[#This Row],[region]],Sales[[#This Row],[storetype]])</f>
        <v>2C</v>
      </c>
      <c r="L1785" s="4">
        <f>INDEX(RegionStoreCount[Store Count],MATCH(Sales[[#This Row],[RegionStoretype]],RegionStoreCount[Region/Type],0))</f>
        <v>1</v>
      </c>
      <c r="M1785" s="4">
        <f>AND(Sales[[#This Row],[date]]&lt;=TY_YTDMax,Sales[[#This Row],[date]]&gt;=TY_YTDMin)*Sales[[#This Row],[sales]]</f>
        <v>0</v>
      </c>
      <c r="N1785" s="4">
        <f>AND(Sales[[#This Row],[date]]&lt;=LY_YTDMax,Sales[[#This Row],[date]]&gt;=LY_YTDMin)*Sales[[#This Row],[sales]]</f>
        <v>24290.444100000001</v>
      </c>
      <c r="O1785" s="4">
        <f>AND(Sales[[#This Row],[date]]&gt;=YoY_Min,Sales[[#This Row],[date]]&lt;=TY_YTDMax)*(Sales[[#This Row],[sales]]/Sales[[#This Row],[sqft]])</f>
        <v>0</v>
      </c>
      <c r="P1785" s="4">
        <f>SUMIF(Sales[RegionStoretype],Sales[[#This Row],[RegionStoretype]],Sales[YoY_SSF])/Sales[[#This Row],[Region_TypeCount]]</f>
        <v>44.537621913239086</v>
      </c>
    </row>
    <row r="1786" spans="1:16" x14ac:dyDescent="0.25">
      <c r="A1786" s="1">
        <v>42825</v>
      </c>
      <c r="B1786">
        <v>38</v>
      </c>
      <c r="C1786">
        <v>8</v>
      </c>
      <c r="D1786">
        <v>30312.219300000001</v>
      </c>
      <c r="E1786">
        <f>INDEX(Stores[region],MATCH(Sales[[#This Row],[store_no]],Stores[store_no],0))</f>
        <v>2</v>
      </c>
      <c r="F1786" t="str">
        <f>INDEX(Stores[storetype],MATCH(Sales[[#This Row],[store_no]],Stores[store_no],0))</f>
        <v>C</v>
      </c>
      <c r="G1786" t="str">
        <f>INDEX(Stores[location_city],MATCH(Sales[[#This Row],[store_no]],Stores[store_no],0))</f>
        <v>Hinsdale</v>
      </c>
      <c r="H1786" t="str">
        <f>INDEX(Stores[location_state],MATCH(Sales[[#This Row],[store_no]],Stores[store_no],0))</f>
        <v>Illinois</v>
      </c>
      <c r="I1786">
        <f>INDEX(Stores[sqft],MATCH(Sales[[#This Row],[store_no]],Stores[store_no],0))</f>
        <v>155600</v>
      </c>
      <c r="J1786" s="4" t="str">
        <f>INDEX(Departments[dept_name],MATCH(Sales[[#This Row],[dept_no]],Departments[dept_no],0))</f>
        <v>Games</v>
      </c>
      <c r="K1786" s="4" t="str">
        <f>CONCATENATE(Sales[[#This Row],[region]],Sales[[#This Row],[storetype]])</f>
        <v>2C</v>
      </c>
      <c r="L1786" s="4">
        <f>INDEX(RegionStoreCount[Store Count],MATCH(Sales[[#This Row],[RegionStoretype]],RegionStoreCount[Region/Type],0))</f>
        <v>1</v>
      </c>
      <c r="M1786" s="4">
        <f>AND(Sales[[#This Row],[date]]&lt;=TY_YTDMax,Sales[[#This Row],[date]]&gt;=TY_YTDMin)*Sales[[#This Row],[sales]]</f>
        <v>0</v>
      </c>
      <c r="N1786" s="4">
        <f>AND(Sales[[#This Row],[date]]&lt;=LY_YTDMax,Sales[[#This Row],[date]]&gt;=LY_YTDMin)*Sales[[#This Row],[sales]]</f>
        <v>30312.219300000001</v>
      </c>
      <c r="O1786" s="4">
        <f>AND(Sales[[#This Row],[date]]&gt;=YoY_Min,Sales[[#This Row],[date]]&lt;=TY_YTDMax)*(Sales[[#This Row],[sales]]/Sales[[#This Row],[sqft]])</f>
        <v>0</v>
      </c>
      <c r="P1786" s="4">
        <f>SUMIF(Sales[RegionStoretype],Sales[[#This Row],[RegionStoretype]],Sales[YoY_SSF])/Sales[[#This Row],[Region_TypeCount]]</f>
        <v>44.537621913239086</v>
      </c>
    </row>
    <row r="1787" spans="1:16" x14ac:dyDescent="0.25">
      <c r="A1787" s="1">
        <v>42825</v>
      </c>
      <c r="B1787">
        <v>38</v>
      </c>
      <c r="C1787">
        <v>9</v>
      </c>
      <c r="D1787">
        <v>41198.619099999996</v>
      </c>
      <c r="E1787">
        <f>INDEX(Stores[region],MATCH(Sales[[#This Row],[store_no]],Stores[store_no],0))</f>
        <v>2</v>
      </c>
      <c r="F1787" t="str">
        <f>INDEX(Stores[storetype],MATCH(Sales[[#This Row],[store_no]],Stores[store_no],0))</f>
        <v>C</v>
      </c>
      <c r="G1787" t="str">
        <f>INDEX(Stores[location_city],MATCH(Sales[[#This Row],[store_no]],Stores[store_no],0))</f>
        <v>Hinsdale</v>
      </c>
      <c r="H1787" t="str">
        <f>INDEX(Stores[location_state],MATCH(Sales[[#This Row],[store_no]],Stores[store_no],0))</f>
        <v>Illinois</v>
      </c>
      <c r="I1787">
        <f>INDEX(Stores[sqft],MATCH(Sales[[#This Row],[store_no]],Stores[store_no],0))</f>
        <v>155600</v>
      </c>
      <c r="J1787" s="4" t="str">
        <f>INDEX(Departments[dept_name],MATCH(Sales[[#This Row],[dept_no]],Departments[dept_no],0))</f>
        <v>Garden</v>
      </c>
      <c r="K1787" s="4" t="str">
        <f>CONCATENATE(Sales[[#This Row],[region]],Sales[[#This Row],[storetype]])</f>
        <v>2C</v>
      </c>
      <c r="L1787" s="4">
        <f>INDEX(RegionStoreCount[Store Count],MATCH(Sales[[#This Row],[RegionStoretype]],RegionStoreCount[Region/Type],0))</f>
        <v>1</v>
      </c>
      <c r="M1787" s="4">
        <f>AND(Sales[[#This Row],[date]]&lt;=TY_YTDMax,Sales[[#This Row],[date]]&gt;=TY_YTDMin)*Sales[[#This Row],[sales]]</f>
        <v>0</v>
      </c>
      <c r="N1787" s="4">
        <f>AND(Sales[[#This Row],[date]]&lt;=LY_YTDMax,Sales[[#This Row],[date]]&gt;=LY_YTDMin)*Sales[[#This Row],[sales]]</f>
        <v>41198.619099999996</v>
      </c>
      <c r="O1787" s="4">
        <f>AND(Sales[[#This Row],[date]]&gt;=YoY_Min,Sales[[#This Row],[date]]&lt;=TY_YTDMax)*(Sales[[#This Row],[sales]]/Sales[[#This Row],[sqft]])</f>
        <v>0</v>
      </c>
      <c r="P1787" s="4">
        <f>SUMIF(Sales[RegionStoretype],Sales[[#This Row],[RegionStoretype]],Sales[YoY_SSF])/Sales[[#This Row],[Region_TypeCount]]</f>
        <v>44.537621913239086</v>
      </c>
    </row>
    <row r="1788" spans="1:16" x14ac:dyDescent="0.25">
      <c r="A1788" s="1">
        <v>42825</v>
      </c>
      <c r="B1788">
        <v>38</v>
      </c>
      <c r="C1788">
        <v>12</v>
      </c>
      <c r="D1788">
        <v>42716.472800000003</v>
      </c>
      <c r="E1788">
        <f>INDEX(Stores[region],MATCH(Sales[[#This Row],[store_no]],Stores[store_no],0))</f>
        <v>2</v>
      </c>
      <c r="F1788" t="str">
        <f>INDEX(Stores[storetype],MATCH(Sales[[#This Row],[store_no]],Stores[store_no],0))</f>
        <v>C</v>
      </c>
      <c r="G1788" t="str">
        <f>INDEX(Stores[location_city],MATCH(Sales[[#This Row],[store_no]],Stores[store_no],0))</f>
        <v>Hinsdale</v>
      </c>
      <c r="H1788" t="str">
        <f>INDEX(Stores[location_state],MATCH(Sales[[#This Row],[store_no]],Stores[store_no],0))</f>
        <v>Illinois</v>
      </c>
      <c r="I1788">
        <f>INDEX(Stores[sqft],MATCH(Sales[[#This Row],[store_no]],Stores[store_no],0))</f>
        <v>155600</v>
      </c>
      <c r="J1788" s="4" t="str">
        <f>INDEX(Departments[dept_name],MATCH(Sales[[#This Row],[dept_no]],Departments[dept_no],0))</f>
        <v>Jewelery</v>
      </c>
      <c r="K1788" s="4" t="str">
        <f>CONCATENATE(Sales[[#This Row],[region]],Sales[[#This Row],[storetype]])</f>
        <v>2C</v>
      </c>
      <c r="L1788" s="4">
        <f>INDEX(RegionStoreCount[Store Count],MATCH(Sales[[#This Row],[RegionStoretype]],RegionStoreCount[Region/Type],0))</f>
        <v>1</v>
      </c>
      <c r="M1788" s="4">
        <f>AND(Sales[[#This Row],[date]]&lt;=TY_YTDMax,Sales[[#This Row],[date]]&gt;=TY_YTDMin)*Sales[[#This Row],[sales]]</f>
        <v>0</v>
      </c>
      <c r="N1788" s="4">
        <f>AND(Sales[[#This Row],[date]]&lt;=LY_YTDMax,Sales[[#This Row],[date]]&gt;=LY_YTDMin)*Sales[[#This Row],[sales]]</f>
        <v>42716.472800000003</v>
      </c>
      <c r="O1788" s="4">
        <f>AND(Sales[[#This Row],[date]]&gt;=YoY_Min,Sales[[#This Row],[date]]&lt;=TY_YTDMax)*(Sales[[#This Row],[sales]]/Sales[[#This Row],[sqft]])</f>
        <v>0</v>
      </c>
      <c r="P1788" s="4">
        <f>SUMIF(Sales[RegionStoretype],Sales[[#This Row],[RegionStoretype]],Sales[YoY_SSF])/Sales[[#This Row],[Region_TypeCount]]</f>
        <v>44.537621913239086</v>
      </c>
    </row>
    <row r="1789" spans="1:16" x14ac:dyDescent="0.25">
      <c r="A1789" s="1">
        <v>42832</v>
      </c>
      <c r="B1789">
        <v>1</v>
      </c>
      <c r="C1789">
        <v>1</v>
      </c>
      <c r="D1789">
        <v>88.423199999999994</v>
      </c>
      <c r="E1789">
        <f>INDEX(Stores[region],MATCH(Sales[[#This Row],[store_no]],Stores[store_no],0))</f>
        <v>1</v>
      </c>
      <c r="F1789" t="str">
        <f>INDEX(Stores[storetype],MATCH(Sales[[#This Row],[store_no]],Stores[store_no],0))</f>
        <v>A</v>
      </c>
      <c r="G1789" t="str">
        <f>INDEX(Stores[location_city],MATCH(Sales[[#This Row],[store_no]],Stores[store_no],0))</f>
        <v>Ann Arbor</v>
      </c>
      <c r="H1789" t="str">
        <f>INDEX(Stores[location_state],MATCH(Sales[[#This Row],[store_no]],Stores[store_no],0))</f>
        <v>Michigan</v>
      </c>
      <c r="I1789">
        <f>INDEX(Stores[sqft],MATCH(Sales[[#This Row],[store_no]],Stores[store_no],0))</f>
        <v>100600</v>
      </c>
      <c r="J1789" s="4" t="str">
        <f>INDEX(Departments[dept_name],MATCH(Sales[[#This Row],[dept_no]],Departments[dept_no],0))</f>
        <v>Automotive</v>
      </c>
      <c r="K1789" s="4" t="str">
        <f>CONCATENATE(Sales[[#This Row],[region]],Sales[[#This Row],[storetype]])</f>
        <v>1A</v>
      </c>
      <c r="L1789" s="4">
        <f>INDEX(RegionStoreCount[Store Count],MATCH(Sales[[#This Row],[RegionStoretype]],RegionStoreCount[Region/Type],0))</f>
        <v>5</v>
      </c>
      <c r="M1789" s="4">
        <f>AND(Sales[[#This Row],[date]]&lt;=TY_YTDMax,Sales[[#This Row],[date]]&gt;=TY_YTDMin)*Sales[[#This Row],[sales]]</f>
        <v>0</v>
      </c>
      <c r="N1789" s="4">
        <f>AND(Sales[[#This Row],[date]]&lt;=LY_YTDMax,Sales[[#This Row],[date]]&gt;=LY_YTDMin)*Sales[[#This Row],[sales]]</f>
        <v>88.423199999999994</v>
      </c>
      <c r="O1789" s="4">
        <f>AND(Sales[[#This Row],[date]]&gt;=YoY_Min,Sales[[#This Row],[date]]&lt;=TY_YTDMax)*(Sales[[#This Row],[sales]]/Sales[[#This Row],[sqft]])</f>
        <v>0</v>
      </c>
      <c r="P1789" s="4">
        <f>SUMIF(Sales[RegionStoretype],Sales[[#This Row],[RegionStoretype]],Sales[YoY_SSF])/Sales[[#This Row],[Region_TypeCount]]</f>
        <v>59.469551530910678</v>
      </c>
    </row>
    <row r="1790" spans="1:16" x14ac:dyDescent="0.25">
      <c r="A1790" s="1">
        <v>42832</v>
      </c>
      <c r="B1790">
        <v>1</v>
      </c>
      <c r="C1790">
        <v>20</v>
      </c>
      <c r="D1790">
        <v>226710.84789999999</v>
      </c>
      <c r="E1790">
        <f>INDEX(Stores[region],MATCH(Sales[[#This Row],[store_no]],Stores[store_no],0))</f>
        <v>1</v>
      </c>
      <c r="F1790" t="str">
        <f>INDEX(Stores[storetype],MATCH(Sales[[#This Row],[store_no]],Stores[store_no],0))</f>
        <v>A</v>
      </c>
      <c r="G1790" t="str">
        <f>INDEX(Stores[location_city],MATCH(Sales[[#This Row],[store_no]],Stores[store_no],0))</f>
        <v>Ann Arbor</v>
      </c>
      <c r="H1790" t="str">
        <f>INDEX(Stores[location_state],MATCH(Sales[[#This Row],[store_no]],Stores[store_no],0))</f>
        <v>Michigan</v>
      </c>
      <c r="I1790">
        <f>INDEX(Stores[sqft],MATCH(Sales[[#This Row],[store_no]],Stores[store_no],0))</f>
        <v>100600</v>
      </c>
      <c r="J1790" s="4" t="str">
        <f>INDEX(Departments[dept_name],MATCH(Sales[[#This Row],[dept_no]],Departments[dept_no],0))</f>
        <v>Toys</v>
      </c>
      <c r="K1790" s="4" t="str">
        <f>CONCATENATE(Sales[[#This Row],[region]],Sales[[#This Row],[storetype]])</f>
        <v>1A</v>
      </c>
      <c r="L1790" s="4">
        <f>INDEX(RegionStoreCount[Store Count],MATCH(Sales[[#This Row],[RegionStoretype]],RegionStoreCount[Region/Type],0))</f>
        <v>5</v>
      </c>
      <c r="M1790" s="4">
        <f>AND(Sales[[#This Row],[date]]&lt;=TY_YTDMax,Sales[[#This Row],[date]]&gt;=TY_YTDMin)*Sales[[#This Row],[sales]]</f>
        <v>0</v>
      </c>
      <c r="N1790" s="4">
        <f>AND(Sales[[#This Row],[date]]&lt;=LY_YTDMax,Sales[[#This Row],[date]]&gt;=LY_YTDMin)*Sales[[#This Row],[sales]]</f>
        <v>226710.84789999999</v>
      </c>
      <c r="O1790" s="4">
        <f>AND(Sales[[#This Row],[date]]&gt;=YoY_Min,Sales[[#This Row],[date]]&lt;=TY_YTDMax)*(Sales[[#This Row],[sales]]/Sales[[#This Row],[sqft]])</f>
        <v>0</v>
      </c>
      <c r="P1790" s="4">
        <f>SUMIF(Sales[RegionStoretype],Sales[[#This Row],[RegionStoretype]],Sales[YoY_SSF])/Sales[[#This Row],[Region_TypeCount]]</f>
        <v>59.469551530910678</v>
      </c>
    </row>
    <row r="1791" spans="1:16" x14ac:dyDescent="0.25">
      <c r="A1791" s="1">
        <v>42832</v>
      </c>
      <c r="B1791">
        <v>2</v>
      </c>
      <c r="C1791">
        <v>8</v>
      </c>
      <c r="D1791">
        <v>7483.3559999999998</v>
      </c>
      <c r="E1791">
        <f>INDEX(Stores[region],MATCH(Sales[[#This Row],[store_no]],Stores[store_no],0))</f>
        <v>3</v>
      </c>
      <c r="F1791" t="str">
        <f>INDEX(Stores[storetype],MATCH(Sales[[#This Row],[store_no]],Stores[store_no],0))</f>
        <v>A</v>
      </c>
      <c r="G1791" t="str">
        <f>INDEX(Stores[location_city],MATCH(Sales[[#This Row],[store_no]],Stores[store_no],0))</f>
        <v>Minneapolis</v>
      </c>
      <c r="H1791" t="str">
        <f>INDEX(Stores[location_state],MATCH(Sales[[#This Row],[store_no]],Stores[store_no],0))</f>
        <v>Minnesota</v>
      </c>
      <c r="I1791">
        <f>INDEX(Stores[sqft],MATCH(Sales[[#This Row],[store_no]],Stores[store_no],0))</f>
        <v>210400</v>
      </c>
      <c r="J1791" s="4" t="str">
        <f>INDEX(Departments[dept_name],MATCH(Sales[[#This Row],[dept_no]],Departments[dept_no],0))</f>
        <v>Games</v>
      </c>
      <c r="K1791" s="4" t="str">
        <f>CONCATENATE(Sales[[#This Row],[region]],Sales[[#This Row],[storetype]])</f>
        <v>3A</v>
      </c>
      <c r="L1791" s="4">
        <f>INDEX(RegionStoreCount[Store Count],MATCH(Sales[[#This Row],[RegionStoretype]],RegionStoreCount[Region/Type],0))</f>
        <v>9</v>
      </c>
      <c r="M1791" s="4">
        <f>AND(Sales[[#This Row],[date]]&lt;=TY_YTDMax,Sales[[#This Row],[date]]&gt;=TY_YTDMin)*Sales[[#This Row],[sales]]</f>
        <v>0</v>
      </c>
      <c r="N1791" s="4">
        <f>AND(Sales[[#This Row],[date]]&lt;=LY_YTDMax,Sales[[#This Row],[date]]&gt;=LY_YTDMin)*Sales[[#This Row],[sales]]</f>
        <v>7483.3559999999998</v>
      </c>
      <c r="O1791" s="4">
        <f>AND(Sales[[#This Row],[date]]&gt;=YoY_Min,Sales[[#This Row],[date]]&lt;=TY_YTDMax)*(Sales[[#This Row],[sales]]/Sales[[#This Row],[sqft]])</f>
        <v>0</v>
      </c>
      <c r="P1791" s="4">
        <f>SUMIF(Sales[RegionStoretype],Sales[[#This Row],[RegionStoretype]],Sales[YoY_SSF])/Sales[[#This Row],[Region_TypeCount]]</f>
        <v>53.603836561720975</v>
      </c>
    </row>
    <row r="1792" spans="1:16" x14ac:dyDescent="0.25">
      <c r="A1792" s="1">
        <v>42832</v>
      </c>
      <c r="B1792">
        <v>2</v>
      </c>
      <c r="C1792">
        <v>14</v>
      </c>
      <c r="D1792">
        <v>39032.097199999997</v>
      </c>
      <c r="E1792">
        <f>INDEX(Stores[region],MATCH(Sales[[#This Row],[store_no]],Stores[store_no],0))</f>
        <v>3</v>
      </c>
      <c r="F1792" t="str">
        <f>INDEX(Stores[storetype],MATCH(Sales[[#This Row],[store_no]],Stores[store_no],0))</f>
        <v>A</v>
      </c>
      <c r="G1792" t="str">
        <f>INDEX(Stores[location_city],MATCH(Sales[[#This Row],[store_no]],Stores[store_no],0))</f>
        <v>Minneapolis</v>
      </c>
      <c r="H1792" t="str">
        <f>INDEX(Stores[location_state],MATCH(Sales[[#This Row],[store_no]],Stores[store_no],0))</f>
        <v>Minnesota</v>
      </c>
      <c r="I1792">
        <f>INDEX(Stores[sqft],MATCH(Sales[[#This Row],[store_no]],Stores[store_no],0))</f>
        <v>210400</v>
      </c>
      <c r="J1792" s="4" t="str">
        <f>INDEX(Departments[dept_name],MATCH(Sales[[#This Row],[dept_no]],Departments[dept_no],0))</f>
        <v>Movies</v>
      </c>
      <c r="K1792" s="4" t="str">
        <f>CONCATENATE(Sales[[#This Row],[region]],Sales[[#This Row],[storetype]])</f>
        <v>3A</v>
      </c>
      <c r="L1792" s="4">
        <f>INDEX(RegionStoreCount[Store Count],MATCH(Sales[[#This Row],[RegionStoretype]],RegionStoreCount[Region/Type],0))</f>
        <v>9</v>
      </c>
      <c r="M1792" s="4">
        <f>AND(Sales[[#This Row],[date]]&lt;=TY_YTDMax,Sales[[#This Row],[date]]&gt;=TY_YTDMin)*Sales[[#This Row],[sales]]</f>
        <v>0</v>
      </c>
      <c r="N1792" s="4">
        <f>AND(Sales[[#This Row],[date]]&lt;=LY_YTDMax,Sales[[#This Row],[date]]&gt;=LY_YTDMin)*Sales[[#This Row],[sales]]</f>
        <v>39032.097199999997</v>
      </c>
      <c r="O1792" s="4">
        <f>AND(Sales[[#This Row],[date]]&gt;=YoY_Min,Sales[[#This Row],[date]]&lt;=TY_YTDMax)*(Sales[[#This Row],[sales]]/Sales[[#This Row],[sqft]])</f>
        <v>0</v>
      </c>
      <c r="P1792" s="4">
        <f>SUMIF(Sales[RegionStoretype],Sales[[#This Row],[RegionStoretype]],Sales[YoY_SSF])/Sales[[#This Row],[Region_TypeCount]]</f>
        <v>53.603836561720975</v>
      </c>
    </row>
    <row r="1793" spans="1:16" x14ac:dyDescent="0.25">
      <c r="A1793" s="1">
        <v>42832</v>
      </c>
      <c r="B1793">
        <v>3</v>
      </c>
      <c r="C1793">
        <v>7</v>
      </c>
      <c r="D1793">
        <v>2337.5442000000003</v>
      </c>
      <c r="E1793">
        <f>INDEX(Stores[region],MATCH(Sales[[#This Row],[store_no]],Stores[store_no],0))</f>
        <v>1</v>
      </c>
      <c r="F1793" t="str">
        <f>INDEX(Stores[storetype],MATCH(Sales[[#This Row],[store_no]],Stores[store_no],0))</f>
        <v>B</v>
      </c>
      <c r="G1793" t="str">
        <f>INDEX(Stores[location_city],MATCH(Sales[[#This Row],[store_no]],Stores[store_no],0))</f>
        <v>Detroit</v>
      </c>
      <c r="H1793" t="str">
        <f>INDEX(Stores[location_state],MATCH(Sales[[#This Row],[store_no]],Stores[store_no],0))</f>
        <v>Michigan</v>
      </c>
      <c r="I1793">
        <f>INDEX(Stores[sqft],MATCH(Sales[[#This Row],[store_no]],Stores[store_no],0))</f>
        <v>114500</v>
      </c>
      <c r="J1793" s="4" t="str">
        <f>INDEX(Departments[dept_name],MATCH(Sales[[#This Row],[dept_no]],Departments[dept_no],0))</f>
        <v>Electronics</v>
      </c>
      <c r="K1793" s="4" t="str">
        <f>CONCATENATE(Sales[[#This Row],[region]],Sales[[#This Row],[storetype]])</f>
        <v>1B</v>
      </c>
      <c r="L1793" s="4">
        <f>INDEX(RegionStoreCount[Store Count],MATCH(Sales[[#This Row],[RegionStoretype]],RegionStoreCount[Region/Type],0))</f>
        <v>5</v>
      </c>
      <c r="M1793" s="4">
        <f>AND(Sales[[#This Row],[date]]&lt;=TY_YTDMax,Sales[[#This Row],[date]]&gt;=TY_YTDMin)*Sales[[#This Row],[sales]]</f>
        <v>0</v>
      </c>
      <c r="N1793" s="4">
        <f>AND(Sales[[#This Row],[date]]&lt;=LY_YTDMax,Sales[[#This Row],[date]]&gt;=LY_YTDMin)*Sales[[#This Row],[sales]]</f>
        <v>2337.5442000000003</v>
      </c>
      <c r="O1793" s="4">
        <f>AND(Sales[[#This Row],[date]]&gt;=YoY_Min,Sales[[#This Row],[date]]&lt;=TY_YTDMax)*(Sales[[#This Row],[sales]]/Sales[[#This Row],[sqft]])</f>
        <v>0</v>
      </c>
      <c r="P1793" s="4">
        <f>SUMIF(Sales[RegionStoretype],Sales[[#This Row],[RegionStoretype]],Sales[YoY_SSF])/Sales[[#This Row],[Region_TypeCount]]</f>
        <v>68.518982968140051</v>
      </c>
    </row>
    <row r="1794" spans="1:16" x14ac:dyDescent="0.25">
      <c r="A1794" s="1">
        <v>42832</v>
      </c>
      <c r="B1794">
        <v>3</v>
      </c>
      <c r="C1794">
        <v>8</v>
      </c>
      <c r="D1794">
        <v>76162.401000000013</v>
      </c>
      <c r="E1794">
        <f>INDEX(Stores[region],MATCH(Sales[[#This Row],[store_no]],Stores[store_no],0))</f>
        <v>1</v>
      </c>
      <c r="F1794" t="str">
        <f>INDEX(Stores[storetype],MATCH(Sales[[#This Row],[store_no]],Stores[store_no],0))</f>
        <v>B</v>
      </c>
      <c r="G1794" t="str">
        <f>INDEX(Stores[location_city],MATCH(Sales[[#This Row],[store_no]],Stores[store_no],0))</f>
        <v>Detroit</v>
      </c>
      <c r="H1794" t="str">
        <f>INDEX(Stores[location_state],MATCH(Sales[[#This Row],[store_no]],Stores[store_no],0))</f>
        <v>Michigan</v>
      </c>
      <c r="I1794">
        <f>INDEX(Stores[sqft],MATCH(Sales[[#This Row],[store_no]],Stores[store_no],0))</f>
        <v>114500</v>
      </c>
      <c r="J1794" s="4" t="str">
        <f>INDEX(Departments[dept_name],MATCH(Sales[[#This Row],[dept_no]],Departments[dept_no],0))</f>
        <v>Games</v>
      </c>
      <c r="K1794" s="4" t="str">
        <f>CONCATENATE(Sales[[#This Row],[region]],Sales[[#This Row],[storetype]])</f>
        <v>1B</v>
      </c>
      <c r="L1794" s="4">
        <f>INDEX(RegionStoreCount[Store Count],MATCH(Sales[[#This Row],[RegionStoretype]],RegionStoreCount[Region/Type],0))</f>
        <v>5</v>
      </c>
      <c r="M1794" s="4">
        <f>AND(Sales[[#This Row],[date]]&lt;=TY_YTDMax,Sales[[#This Row],[date]]&gt;=TY_YTDMin)*Sales[[#This Row],[sales]]</f>
        <v>0</v>
      </c>
      <c r="N1794" s="4">
        <f>AND(Sales[[#This Row],[date]]&lt;=LY_YTDMax,Sales[[#This Row],[date]]&gt;=LY_YTDMin)*Sales[[#This Row],[sales]]</f>
        <v>76162.401000000013</v>
      </c>
      <c r="O1794" s="4">
        <f>AND(Sales[[#This Row],[date]]&gt;=YoY_Min,Sales[[#This Row],[date]]&lt;=TY_YTDMax)*(Sales[[#This Row],[sales]]/Sales[[#This Row],[sqft]])</f>
        <v>0</v>
      </c>
      <c r="P1794" s="4">
        <f>SUMIF(Sales[RegionStoretype],Sales[[#This Row],[RegionStoretype]],Sales[YoY_SSF])/Sales[[#This Row],[Region_TypeCount]]</f>
        <v>68.518982968140051</v>
      </c>
    </row>
    <row r="1795" spans="1:16" x14ac:dyDescent="0.25">
      <c r="A1795" s="1">
        <v>42832</v>
      </c>
      <c r="B1795">
        <v>3</v>
      </c>
      <c r="C1795">
        <v>12</v>
      </c>
      <c r="D1795">
        <v>163618.49569999997</v>
      </c>
      <c r="E1795">
        <f>INDEX(Stores[region],MATCH(Sales[[#This Row],[store_no]],Stores[store_no],0))</f>
        <v>1</v>
      </c>
      <c r="F1795" t="str">
        <f>INDEX(Stores[storetype],MATCH(Sales[[#This Row],[store_no]],Stores[store_no],0))</f>
        <v>B</v>
      </c>
      <c r="G1795" t="str">
        <f>INDEX(Stores[location_city],MATCH(Sales[[#This Row],[store_no]],Stores[store_no],0))</f>
        <v>Detroit</v>
      </c>
      <c r="H1795" t="str">
        <f>INDEX(Stores[location_state],MATCH(Sales[[#This Row],[store_no]],Stores[store_no],0))</f>
        <v>Michigan</v>
      </c>
      <c r="I1795">
        <f>INDEX(Stores[sqft],MATCH(Sales[[#This Row],[store_no]],Stores[store_no],0))</f>
        <v>114500</v>
      </c>
      <c r="J1795" s="4" t="str">
        <f>INDEX(Departments[dept_name],MATCH(Sales[[#This Row],[dept_no]],Departments[dept_no],0))</f>
        <v>Jewelery</v>
      </c>
      <c r="K1795" s="4" t="str">
        <f>CONCATENATE(Sales[[#This Row],[region]],Sales[[#This Row],[storetype]])</f>
        <v>1B</v>
      </c>
      <c r="L1795" s="4">
        <f>INDEX(RegionStoreCount[Store Count],MATCH(Sales[[#This Row],[RegionStoretype]],RegionStoreCount[Region/Type],0))</f>
        <v>5</v>
      </c>
      <c r="M1795" s="4">
        <f>AND(Sales[[#This Row],[date]]&lt;=TY_YTDMax,Sales[[#This Row],[date]]&gt;=TY_YTDMin)*Sales[[#This Row],[sales]]</f>
        <v>0</v>
      </c>
      <c r="N1795" s="4">
        <f>AND(Sales[[#This Row],[date]]&lt;=LY_YTDMax,Sales[[#This Row],[date]]&gt;=LY_YTDMin)*Sales[[#This Row],[sales]]</f>
        <v>163618.49569999997</v>
      </c>
      <c r="O1795" s="4">
        <f>AND(Sales[[#This Row],[date]]&gt;=YoY_Min,Sales[[#This Row],[date]]&lt;=TY_YTDMax)*(Sales[[#This Row],[sales]]/Sales[[#This Row],[sqft]])</f>
        <v>0</v>
      </c>
      <c r="P1795" s="4">
        <f>SUMIF(Sales[RegionStoretype],Sales[[#This Row],[RegionStoretype]],Sales[YoY_SSF])/Sales[[#This Row],[Region_TypeCount]]</f>
        <v>68.518982968140051</v>
      </c>
    </row>
    <row r="1796" spans="1:16" x14ac:dyDescent="0.25">
      <c r="A1796" s="1">
        <v>42832</v>
      </c>
      <c r="B1796">
        <v>4</v>
      </c>
      <c r="C1796">
        <v>4</v>
      </c>
      <c r="D1796">
        <v>53366.198499999999</v>
      </c>
      <c r="E1796">
        <f>INDEX(Stores[region],MATCH(Sales[[#This Row],[store_no]],Stores[store_no],0))</f>
        <v>1</v>
      </c>
      <c r="F1796" t="str">
        <f>INDEX(Stores[storetype],MATCH(Sales[[#This Row],[store_no]],Stores[store_no],0))</f>
        <v>A</v>
      </c>
      <c r="G1796" t="str">
        <f>INDEX(Stores[location_city],MATCH(Sales[[#This Row],[store_no]],Stores[store_no],0))</f>
        <v>Cincinnati</v>
      </c>
      <c r="H1796" t="str">
        <f>INDEX(Stores[location_state],MATCH(Sales[[#This Row],[store_no]],Stores[store_no],0))</f>
        <v>Ohio</v>
      </c>
      <c r="I1796">
        <f>INDEX(Stores[sqft],MATCH(Sales[[#This Row],[store_no]],Stores[store_no],0))</f>
        <v>127800</v>
      </c>
      <c r="J1796" s="4" t="str">
        <f>INDEX(Departments[dept_name],MATCH(Sales[[#This Row],[dept_no]],Departments[dept_no],0))</f>
        <v>Books</v>
      </c>
      <c r="K1796" s="4" t="str">
        <f>CONCATENATE(Sales[[#This Row],[region]],Sales[[#This Row],[storetype]])</f>
        <v>1A</v>
      </c>
      <c r="L1796" s="4">
        <f>INDEX(RegionStoreCount[Store Count],MATCH(Sales[[#This Row],[RegionStoretype]],RegionStoreCount[Region/Type],0))</f>
        <v>5</v>
      </c>
      <c r="M1796" s="4">
        <f>AND(Sales[[#This Row],[date]]&lt;=TY_YTDMax,Sales[[#This Row],[date]]&gt;=TY_YTDMin)*Sales[[#This Row],[sales]]</f>
        <v>0</v>
      </c>
      <c r="N1796" s="4">
        <f>AND(Sales[[#This Row],[date]]&lt;=LY_YTDMax,Sales[[#This Row],[date]]&gt;=LY_YTDMin)*Sales[[#This Row],[sales]]</f>
        <v>53366.198499999999</v>
      </c>
      <c r="O1796" s="4">
        <f>AND(Sales[[#This Row],[date]]&gt;=YoY_Min,Sales[[#This Row],[date]]&lt;=TY_YTDMax)*(Sales[[#This Row],[sales]]/Sales[[#This Row],[sqft]])</f>
        <v>0</v>
      </c>
      <c r="P1796" s="4">
        <f>SUMIF(Sales[RegionStoretype],Sales[[#This Row],[RegionStoretype]],Sales[YoY_SSF])/Sales[[#This Row],[Region_TypeCount]]</f>
        <v>59.469551530910678</v>
      </c>
    </row>
    <row r="1797" spans="1:16" x14ac:dyDescent="0.25">
      <c r="A1797" s="1">
        <v>42832</v>
      </c>
      <c r="B1797">
        <v>4</v>
      </c>
      <c r="C1797">
        <v>6</v>
      </c>
      <c r="D1797">
        <v>61782.929099999987</v>
      </c>
      <c r="E1797">
        <f>INDEX(Stores[region],MATCH(Sales[[#This Row],[store_no]],Stores[store_no],0))</f>
        <v>1</v>
      </c>
      <c r="F1797" t="str">
        <f>INDEX(Stores[storetype],MATCH(Sales[[#This Row],[store_no]],Stores[store_no],0))</f>
        <v>A</v>
      </c>
      <c r="G1797" t="str">
        <f>INDEX(Stores[location_city],MATCH(Sales[[#This Row],[store_no]],Stores[store_no],0))</f>
        <v>Cincinnati</v>
      </c>
      <c r="H1797" t="str">
        <f>INDEX(Stores[location_state],MATCH(Sales[[#This Row],[store_no]],Stores[store_no],0))</f>
        <v>Ohio</v>
      </c>
      <c r="I1797">
        <f>INDEX(Stores[sqft],MATCH(Sales[[#This Row],[store_no]],Stores[store_no],0))</f>
        <v>127800</v>
      </c>
      <c r="J1797" s="4" t="str">
        <f>INDEX(Departments[dept_name],MATCH(Sales[[#This Row],[dept_no]],Departments[dept_no],0))</f>
        <v>Computers</v>
      </c>
      <c r="K1797" s="4" t="str">
        <f>CONCATENATE(Sales[[#This Row],[region]],Sales[[#This Row],[storetype]])</f>
        <v>1A</v>
      </c>
      <c r="L1797" s="4">
        <f>INDEX(RegionStoreCount[Store Count],MATCH(Sales[[#This Row],[RegionStoretype]],RegionStoreCount[Region/Type],0))</f>
        <v>5</v>
      </c>
      <c r="M1797" s="4">
        <f>AND(Sales[[#This Row],[date]]&lt;=TY_YTDMax,Sales[[#This Row],[date]]&gt;=TY_YTDMin)*Sales[[#This Row],[sales]]</f>
        <v>0</v>
      </c>
      <c r="N1797" s="4">
        <f>AND(Sales[[#This Row],[date]]&lt;=LY_YTDMax,Sales[[#This Row],[date]]&gt;=LY_YTDMin)*Sales[[#This Row],[sales]]</f>
        <v>61782.929099999987</v>
      </c>
      <c r="O1797" s="4">
        <f>AND(Sales[[#This Row],[date]]&gt;=YoY_Min,Sales[[#This Row],[date]]&lt;=TY_YTDMax)*(Sales[[#This Row],[sales]]/Sales[[#This Row],[sqft]])</f>
        <v>0</v>
      </c>
      <c r="P1797" s="4">
        <f>SUMIF(Sales[RegionStoretype],Sales[[#This Row],[RegionStoretype]],Sales[YoY_SSF])/Sales[[#This Row],[Region_TypeCount]]</f>
        <v>59.469551530910678</v>
      </c>
    </row>
    <row r="1798" spans="1:16" x14ac:dyDescent="0.25">
      <c r="A1798" s="1">
        <v>42832</v>
      </c>
      <c r="B1798">
        <v>4</v>
      </c>
      <c r="C1798">
        <v>8</v>
      </c>
      <c r="D1798">
        <v>43719.674400000004</v>
      </c>
      <c r="E1798">
        <f>INDEX(Stores[region],MATCH(Sales[[#This Row],[store_no]],Stores[store_no],0))</f>
        <v>1</v>
      </c>
      <c r="F1798" t="str">
        <f>INDEX(Stores[storetype],MATCH(Sales[[#This Row],[store_no]],Stores[store_no],0))</f>
        <v>A</v>
      </c>
      <c r="G1798" t="str">
        <f>INDEX(Stores[location_city],MATCH(Sales[[#This Row],[store_no]],Stores[store_no],0))</f>
        <v>Cincinnati</v>
      </c>
      <c r="H1798" t="str">
        <f>INDEX(Stores[location_state],MATCH(Sales[[#This Row],[store_no]],Stores[store_no],0))</f>
        <v>Ohio</v>
      </c>
      <c r="I1798">
        <f>INDEX(Stores[sqft],MATCH(Sales[[#This Row],[store_no]],Stores[store_no],0))</f>
        <v>127800</v>
      </c>
      <c r="J1798" s="4" t="str">
        <f>INDEX(Departments[dept_name],MATCH(Sales[[#This Row],[dept_no]],Departments[dept_no],0))</f>
        <v>Games</v>
      </c>
      <c r="K1798" s="4" t="str">
        <f>CONCATENATE(Sales[[#This Row],[region]],Sales[[#This Row],[storetype]])</f>
        <v>1A</v>
      </c>
      <c r="L1798" s="4">
        <f>INDEX(RegionStoreCount[Store Count],MATCH(Sales[[#This Row],[RegionStoretype]],RegionStoreCount[Region/Type],0))</f>
        <v>5</v>
      </c>
      <c r="M1798" s="4">
        <f>AND(Sales[[#This Row],[date]]&lt;=TY_YTDMax,Sales[[#This Row],[date]]&gt;=TY_YTDMin)*Sales[[#This Row],[sales]]</f>
        <v>0</v>
      </c>
      <c r="N1798" s="4">
        <f>AND(Sales[[#This Row],[date]]&lt;=LY_YTDMax,Sales[[#This Row],[date]]&gt;=LY_YTDMin)*Sales[[#This Row],[sales]]</f>
        <v>43719.674400000004</v>
      </c>
      <c r="O1798" s="4">
        <f>AND(Sales[[#This Row],[date]]&gt;=YoY_Min,Sales[[#This Row],[date]]&lt;=TY_YTDMax)*(Sales[[#This Row],[sales]]/Sales[[#This Row],[sqft]])</f>
        <v>0</v>
      </c>
      <c r="P1798" s="4">
        <f>SUMIF(Sales[RegionStoretype],Sales[[#This Row],[RegionStoretype]],Sales[YoY_SSF])/Sales[[#This Row],[Region_TypeCount]]</f>
        <v>59.469551530910678</v>
      </c>
    </row>
    <row r="1799" spans="1:16" x14ac:dyDescent="0.25">
      <c r="A1799" s="1">
        <v>42832</v>
      </c>
      <c r="B1799">
        <v>4</v>
      </c>
      <c r="C1799">
        <v>9</v>
      </c>
      <c r="D1799">
        <v>13115.7826</v>
      </c>
      <c r="E1799">
        <f>INDEX(Stores[region],MATCH(Sales[[#This Row],[store_no]],Stores[store_no],0))</f>
        <v>1</v>
      </c>
      <c r="F1799" t="str">
        <f>INDEX(Stores[storetype],MATCH(Sales[[#This Row],[store_no]],Stores[store_no],0))</f>
        <v>A</v>
      </c>
      <c r="G1799" t="str">
        <f>INDEX(Stores[location_city],MATCH(Sales[[#This Row],[store_no]],Stores[store_no],0))</f>
        <v>Cincinnati</v>
      </c>
      <c r="H1799" t="str">
        <f>INDEX(Stores[location_state],MATCH(Sales[[#This Row],[store_no]],Stores[store_no],0))</f>
        <v>Ohio</v>
      </c>
      <c r="I1799">
        <f>INDEX(Stores[sqft],MATCH(Sales[[#This Row],[store_no]],Stores[store_no],0))</f>
        <v>127800</v>
      </c>
      <c r="J1799" s="4" t="str">
        <f>INDEX(Departments[dept_name],MATCH(Sales[[#This Row],[dept_no]],Departments[dept_no],0))</f>
        <v>Garden</v>
      </c>
      <c r="K1799" s="4" t="str">
        <f>CONCATENATE(Sales[[#This Row],[region]],Sales[[#This Row],[storetype]])</f>
        <v>1A</v>
      </c>
      <c r="L1799" s="4">
        <f>INDEX(RegionStoreCount[Store Count],MATCH(Sales[[#This Row],[RegionStoretype]],RegionStoreCount[Region/Type],0))</f>
        <v>5</v>
      </c>
      <c r="M1799" s="4">
        <f>AND(Sales[[#This Row],[date]]&lt;=TY_YTDMax,Sales[[#This Row],[date]]&gt;=TY_YTDMin)*Sales[[#This Row],[sales]]</f>
        <v>0</v>
      </c>
      <c r="N1799" s="4">
        <f>AND(Sales[[#This Row],[date]]&lt;=LY_YTDMax,Sales[[#This Row],[date]]&gt;=LY_YTDMin)*Sales[[#This Row],[sales]]</f>
        <v>13115.7826</v>
      </c>
      <c r="O1799" s="4">
        <f>AND(Sales[[#This Row],[date]]&gt;=YoY_Min,Sales[[#This Row],[date]]&lt;=TY_YTDMax)*(Sales[[#This Row],[sales]]/Sales[[#This Row],[sqft]])</f>
        <v>0</v>
      </c>
      <c r="P1799" s="4">
        <f>SUMIF(Sales[RegionStoretype],Sales[[#This Row],[RegionStoretype]],Sales[YoY_SSF])/Sales[[#This Row],[Region_TypeCount]]</f>
        <v>59.469551530910678</v>
      </c>
    </row>
    <row r="1800" spans="1:16" x14ac:dyDescent="0.25">
      <c r="A1800" s="1">
        <v>42832</v>
      </c>
      <c r="B1800">
        <v>4</v>
      </c>
      <c r="C1800">
        <v>15</v>
      </c>
      <c r="D1800">
        <v>206102.37669999999</v>
      </c>
      <c r="E1800">
        <f>INDEX(Stores[region],MATCH(Sales[[#This Row],[store_no]],Stores[store_no],0))</f>
        <v>1</v>
      </c>
      <c r="F1800" t="str">
        <f>INDEX(Stores[storetype],MATCH(Sales[[#This Row],[store_no]],Stores[store_no],0))</f>
        <v>A</v>
      </c>
      <c r="G1800" t="str">
        <f>INDEX(Stores[location_city],MATCH(Sales[[#This Row],[store_no]],Stores[store_no],0))</f>
        <v>Cincinnati</v>
      </c>
      <c r="H1800" t="str">
        <f>INDEX(Stores[location_state],MATCH(Sales[[#This Row],[store_no]],Stores[store_no],0))</f>
        <v>Ohio</v>
      </c>
      <c r="I1800">
        <f>INDEX(Stores[sqft],MATCH(Sales[[#This Row],[store_no]],Stores[store_no],0))</f>
        <v>127800</v>
      </c>
      <c r="J1800" s="4" t="str">
        <f>INDEX(Departments[dept_name],MATCH(Sales[[#This Row],[dept_no]],Departments[dept_no],0))</f>
        <v>Music</v>
      </c>
      <c r="K1800" s="4" t="str">
        <f>CONCATENATE(Sales[[#This Row],[region]],Sales[[#This Row],[storetype]])</f>
        <v>1A</v>
      </c>
      <c r="L1800" s="4">
        <f>INDEX(RegionStoreCount[Store Count],MATCH(Sales[[#This Row],[RegionStoretype]],RegionStoreCount[Region/Type],0))</f>
        <v>5</v>
      </c>
      <c r="M1800" s="4">
        <f>AND(Sales[[#This Row],[date]]&lt;=TY_YTDMax,Sales[[#This Row],[date]]&gt;=TY_YTDMin)*Sales[[#This Row],[sales]]</f>
        <v>0</v>
      </c>
      <c r="N1800" s="4">
        <f>AND(Sales[[#This Row],[date]]&lt;=LY_YTDMax,Sales[[#This Row],[date]]&gt;=LY_YTDMin)*Sales[[#This Row],[sales]]</f>
        <v>206102.37669999999</v>
      </c>
      <c r="O1800" s="4">
        <f>AND(Sales[[#This Row],[date]]&gt;=YoY_Min,Sales[[#This Row],[date]]&lt;=TY_YTDMax)*(Sales[[#This Row],[sales]]/Sales[[#This Row],[sqft]])</f>
        <v>0</v>
      </c>
      <c r="P1800" s="4">
        <f>SUMIF(Sales[RegionStoretype],Sales[[#This Row],[RegionStoretype]],Sales[YoY_SSF])/Sales[[#This Row],[Region_TypeCount]]</f>
        <v>59.469551530910678</v>
      </c>
    </row>
    <row r="1801" spans="1:16" x14ac:dyDescent="0.25">
      <c r="A1801" s="1">
        <v>42832</v>
      </c>
      <c r="B1801">
        <v>5</v>
      </c>
      <c r="C1801">
        <v>9</v>
      </c>
      <c r="D1801">
        <v>3337.4683999999997</v>
      </c>
      <c r="E1801">
        <f>INDEX(Stores[region],MATCH(Sales[[#This Row],[store_no]],Stores[store_no],0))</f>
        <v>1</v>
      </c>
      <c r="F1801" t="str">
        <f>INDEX(Stores[storetype],MATCH(Sales[[#This Row],[store_no]],Stores[store_no],0))</f>
        <v>B</v>
      </c>
      <c r="G1801" t="str">
        <f>INDEX(Stores[location_city],MATCH(Sales[[#This Row],[store_no]],Stores[store_no],0))</f>
        <v>Bloomington</v>
      </c>
      <c r="H1801" t="str">
        <f>INDEX(Stores[location_state],MATCH(Sales[[#This Row],[store_no]],Stores[store_no],0))</f>
        <v>Indiana</v>
      </c>
      <c r="I1801">
        <f>INDEX(Stores[sqft],MATCH(Sales[[#This Row],[store_no]],Stores[store_no],0))</f>
        <v>114500</v>
      </c>
      <c r="J1801" s="4" t="str">
        <f>INDEX(Departments[dept_name],MATCH(Sales[[#This Row],[dept_no]],Departments[dept_no],0))</f>
        <v>Garden</v>
      </c>
      <c r="K1801" s="4" t="str">
        <f>CONCATENATE(Sales[[#This Row],[region]],Sales[[#This Row],[storetype]])</f>
        <v>1B</v>
      </c>
      <c r="L1801" s="4">
        <f>INDEX(RegionStoreCount[Store Count],MATCH(Sales[[#This Row],[RegionStoretype]],RegionStoreCount[Region/Type],0))</f>
        <v>5</v>
      </c>
      <c r="M1801" s="4">
        <f>AND(Sales[[#This Row],[date]]&lt;=TY_YTDMax,Sales[[#This Row],[date]]&gt;=TY_YTDMin)*Sales[[#This Row],[sales]]</f>
        <v>0</v>
      </c>
      <c r="N1801" s="4">
        <f>AND(Sales[[#This Row],[date]]&lt;=LY_YTDMax,Sales[[#This Row],[date]]&gt;=LY_YTDMin)*Sales[[#This Row],[sales]]</f>
        <v>3337.4683999999997</v>
      </c>
      <c r="O1801" s="4">
        <f>AND(Sales[[#This Row],[date]]&gt;=YoY_Min,Sales[[#This Row],[date]]&lt;=TY_YTDMax)*(Sales[[#This Row],[sales]]/Sales[[#This Row],[sqft]])</f>
        <v>0</v>
      </c>
      <c r="P1801" s="4">
        <f>SUMIF(Sales[RegionStoretype],Sales[[#This Row],[RegionStoretype]],Sales[YoY_SSF])/Sales[[#This Row],[Region_TypeCount]]</f>
        <v>68.518982968140051</v>
      </c>
    </row>
    <row r="1802" spans="1:16" x14ac:dyDescent="0.25">
      <c r="A1802" s="1">
        <v>42832</v>
      </c>
      <c r="B1802">
        <v>5</v>
      </c>
      <c r="C1802">
        <v>13</v>
      </c>
      <c r="D1802">
        <v>31539.464199999995</v>
      </c>
      <c r="E1802">
        <f>INDEX(Stores[region],MATCH(Sales[[#This Row],[store_no]],Stores[store_no],0))</f>
        <v>1</v>
      </c>
      <c r="F1802" t="str">
        <f>INDEX(Stores[storetype],MATCH(Sales[[#This Row],[store_no]],Stores[store_no],0))</f>
        <v>B</v>
      </c>
      <c r="G1802" t="str">
        <f>INDEX(Stores[location_city],MATCH(Sales[[#This Row],[store_no]],Stores[store_no],0))</f>
        <v>Bloomington</v>
      </c>
      <c r="H1802" t="str">
        <f>INDEX(Stores[location_state],MATCH(Sales[[#This Row],[store_no]],Stores[store_no],0))</f>
        <v>Indiana</v>
      </c>
      <c r="I1802">
        <f>INDEX(Stores[sqft],MATCH(Sales[[#This Row],[store_no]],Stores[store_no],0))</f>
        <v>114500</v>
      </c>
      <c r="J1802" s="4" t="str">
        <f>INDEX(Departments[dept_name],MATCH(Sales[[#This Row],[dept_no]],Departments[dept_no],0))</f>
        <v>Kids</v>
      </c>
      <c r="K1802" s="4" t="str">
        <f>CONCATENATE(Sales[[#This Row],[region]],Sales[[#This Row],[storetype]])</f>
        <v>1B</v>
      </c>
      <c r="L1802" s="4">
        <f>INDEX(RegionStoreCount[Store Count],MATCH(Sales[[#This Row],[RegionStoretype]],RegionStoreCount[Region/Type],0))</f>
        <v>5</v>
      </c>
      <c r="M1802" s="4">
        <f>AND(Sales[[#This Row],[date]]&lt;=TY_YTDMax,Sales[[#This Row],[date]]&gt;=TY_YTDMin)*Sales[[#This Row],[sales]]</f>
        <v>0</v>
      </c>
      <c r="N1802" s="4">
        <f>AND(Sales[[#This Row],[date]]&lt;=LY_YTDMax,Sales[[#This Row],[date]]&gt;=LY_YTDMin)*Sales[[#This Row],[sales]]</f>
        <v>31539.464199999995</v>
      </c>
      <c r="O1802" s="4">
        <f>AND(Sales[[#This Row],[date]]&gt;=YoY_Min,Sales[[#This Row],[date]]&lt;=TY_YTDMax)*(Sales[[#This Row],[sales]]/Sales[[#This Row],[sqft]])</f>
        <v>0</v>
      </c>
      <c r="P1802" s="4">
        <f>SUMIF(Sales[RegionStoretype],Sales[[#This Row],[RegionStoretype]],Sales[YoY_SSF])/Sales[[#This Row],[Region_TypeCount]]</f>
        <v>68.518982968140051</v>
      </c>
    </row>
    <row r="1803" spans="1:16" x14ac:dyDescent="0.25">
      <c r="A1803" s="1">
        <v>42832</v>
      </c>
      <c r="B1803">
        <v>6</v>
      </c>
      <c r="C1803">
        <v>4</v>
      </c>
      <c r="D1803">
        <v>24340.2474</v>
      </c>
      <c r="E1803">
        <f>INDEX(Stores[region],MATCH(Sales[[#This Row],[store_no]],Stores[store_no],0))</f>
        <v>3</v>
      </c>
      <c r="F1803" t="str">
        <f>INDEX(Stores[storetype],MATCH(Sales[[#This Row],[store_no]],Stores[store_no],0))</f>
        <v>A</v>
      </c>
      <c r="G1803" t="str">
        <f>INDEX(Stores[location_city],MATCH(Sales[[#This Row],[store_no]],Stores[store_no],0))</f>
        <v>Green Bay</v>
      </c>
      <c r="H1803" t="str">
        <f>INDEX(Stores[location_state],MATCH(Sales[[#This Row],[store_no]],Stores[store_no],0))</f>
        <v>Wisconsin</v>
      </c>
      <c r="I1803">
        <f>INDEX(Stores[sqft],MATCH(Sales[[#This Row],[store_no]],Stores[store_no],0))</f>
        <v>138800</v>
      </c>
      <c r="J1803" s="4" t="str">
        <f>INDEX(Departments[dept_name],MATCH(Sales[[#This Row],[dept_no]],Departments[dept_no],0))</f>
        <v>Books</v>
      </c>
      <c r="K1803" s="4" t="str">
        <f>CONCATENATE(Sales[[#This Row],[region]],Sales[[#This Row],[storetype]])</f>
        <v>3A</v>
      </c>
      <c r="L1803" s="4">
        <f>INDEX(RegionStoreCount[Store Count],MATCH(Sales[[#This Row],[RegionStoretype]],RegionStoreCount[Region/Type],0))</f>
        <v>9</v>
      </c>
      <c r="M1803" s="4">
        <f>AND(Sales[[#This Row],[date]]&lt;=TY_YTDMax,Sales[[#This Row],[date]]&gt;=TY_YTDMin)*Sales[[#This Row],[sales]]</f>
        <v>0</v>
      </c>
      <c r="N1803" s="4">
        <f>AND(Sales[[#This Row],[date]]&lt;=LY_YTDMax,Sales[[#This Row],[date]]&gt;=LY_YTDMin)*Sales[[#This Row],[sales]]</f>
        <v>24340.2474</v>
      </c>
      <c r="O1803" s="4">
        <f>AND(Sales[[#This Row],[date]]&gt;=YoY_Min,Sales[[#This Row],[date]]&lt;=TY_YTDMax)*(Sales[[#This Row],[sales]]/Sales[[#This Row],[sqft]])</f>
        <v>0</v>
      </c>
      <c r="P1803" s="4">
        <f>SUMIF(Sales[RegionStoretype],Sales[[#This Row],[RegionStoretype]],Sales[YoY_SSF])/Sales[[#This Row],[Region_TypeCount]]</f>
        <v>53.603836561720975</v>
      </c>
    </row>
    <row r="1804" spans="1:16" x14ac:dyDescent="0.25">
      <c r="A1804" s="1">
        <v>42832</v>
      </c>
      <c r="B1804">
        <v>7</v>
      </c>
      <c r="C1804">
        <v>6</v>
      </c>
      <c r="D1804">
        <v>24894.562299999998</v>
      </c>
      <c r="E1804">
        <f>INDEX(Stores[region],MATCH(Sales[[#This Row],[store_no]],Stores[store_no],0))</f>
        <v>2</v>
      </c>
      <c r="F1804" t="str">
        <f>INDEX(Stores[storetype],MATCH(Sales[[#This Row],[store_no]],Stores[store_no],0))</f>
        <v>B</v>
      </c>
      <c r="G1804" t="str">
        <f>INDEX(Stores[location_city],MATCH(Sales[[#This Row],[store_no]],Stores[store_no],0))</f>
        <v>Rockford</v>
      </c>
      <c r="H1804" t="str">
        <f>INDEX(Stores[location_state],MATCH(Sales[[#This Row],[store_no]],Stores[store_no],0))</f>
        <v>Illinois</v>
      </c>
      <c r="I1804">
        <f>INDEX(Stores[sqft],MATCH(Sales[[#This Row],[store_no]],Stores[store_no],0))</f>
        <v>127100</v>
      </c>
      <c r="J1804" s="4" t="str">
        <f>INDEX(Departments[dept_name],MATCH(Sales[[#This Row],[dept_no]],Departments[dept_no],0))</f>
        <v>Computers</v>
      </c>
      <c r="K1804" s="4" t="str">
        <f>CONCATENATE(Sales[[#This Row],[region]],Sales[[#This Row],[storetype]])</f>
        <v>2B</v>
      </c>
      <c r="L1804" s="4">
        <f>INDEX(RegionStoreCount[Store Count],MATCH(Sales[[#This Row],[RegionStoretype]],RegionStoreCount[Region/Type],0))</f>
        <v>6</v>
      </c>
      <c r="M1804" s="4">
        <f>AND(Sales[[#This Row],[date]]&lt;=TY_YTDMax,Sales[[#This Row],[date]]&gt;=TY_YTDMin)*Sales[[#This Row],[sales]]</f>
        <v>0</v>
      </c>
      <c r="N1804" s="4">
        <f>AND(Sales[[#This Row],[date]]&lt;=LY_YTDMax,Sales[[#This Row],[date]]&gt;=LY_YTDMin)*Sales[[#This Row],[sales]]</f>
        <v>24894.562299999998</v>
      </c>
      <c r="O1804" s="4">
        <f>AND(Sales[[#This Row],[date]]&gt;=YoY_Min,Sales[[#This Row],[date]]&lt;=TY_YTDMax)*(Sales[[#This Row],[sales]]/Sales[[#This Row],[sqft]])</f>
        <v>0</v>
      </c>
      <c r="P1804" s="4">
        <f>SUMIF(Sales[RegionStoretype],Sales[[#This Row],[RegionStoretype]],Sales[YoY_SSF])/Sales[[#This Row],[Region_TypeCount]]</f>
        <v>58.393757732919049</v>
      </c>
    </row>
    <row r="1805" spans="1:16" x14ac:dyDescent="0.25">
      <c r="A1805" s="1">
        <v>42832</v>
      </c>
      <c r="B1805">
        <v>7</v>
      </c>
      <c r="C1805">
        <v>7</v>
      </c>
      <c r="D1805">
        <v>38661.645499999999</v>
      </c>
      <c r="E1805">
        <f>INDEX(Stores[region],MATCH(Sales[[#This Row],[store_no]],Stores[store_no],0))</f>
        <v>2</v>
      </c>
      <c r="F1805" t="str">
        <f>INDEX(Stores[storetype],MATCH(Sales[[#This Row],[store_no]],Stores[store_no],0))</f>
        <v>B</v>
      </c>
      <c r="G1805" t="str">
        <f>INDEX(Stores[location_city],MATCH(Sales[[#This Row],[store_no]],Stores[store_no],0))</f>
        <v>Rockford</v>
      </c>
      <c r="H1805" t="str">
        <f>INDEX(Stores[location_state],MATCH(Sales[[#This Row],[store_no]],Stores[store_no],0))</f>
        <v>Illinois</v>
      </c>
      <c r="I1805">
        <f>INDEX(Stores[sqft],MATCH(Sales[[#This Row],[store_no]],Stores[store_no],0))</f>
        <v>127100</v>
      </c>
      <c r="J1805" s="4" t="str">
        <f>INDEX(Departments[dept_name],MATCH(Sales[[#This Row],[dept_no]],Departments[dept_no],0))</f>
        <v>Electronics</v>
      </c>
      <c r="K1805" s="4" t="str">
        <f>CONCATENATE(Sales[[#This Row],[region]],Sales[[#This Row],[storetype]])</f>
        <v>2B</v>
      </c>
      <c r="L1805" s="4">
        <f>INDEX(RegionStoreCount[Store Count],MATCH(Sales[[#This Row],[RegionStoretype]],RegionStoreCount[Region/Type],0))</f>
        <v>6</v>
      </c>
      <c r="M1805" s="4">
        <f>AND(Sales[[#This Row],[date]]&lt;=TY_YTDMax,Sales[[#This Row],[date]]&gt;=TY_YTDMin)*Sales[[#This Row],[sales]]</f>
        <v>0</v>
      </c>
      <c r="N1805" s="4">
        <f>AND(Sales[[#This Row],[date]]&lt;=LY_YTDMax,Sales[[#This Row],[date]]&gt;=LY_YTDMin)*Sales[[#This Row],[sales]]</f>
        <v>38661.645499999999</v>
      </c>
      <c r="O1805" s="4">
        <f>AND(Sales[[#This Row],[date]]&gt;=YoY_Min,Sales[[#This Row],[date]]&lt;=TY_YTDMax)*(Sales[[#This Row],[sales]]/Sales[[#This Row],[sqft]])</f>
        <v>0</v>
      </c>
      <c r="P1805" s="4">
        <f>SUMIF(Sales[RegionStoretype],Sales[[#This Row],[RegionStoretype]],Sales[YoY_SSF])/Sales[[#This Row],[Region_TypeCount]]</f>
        <v>58.393757732919049</v>
      </c>
    </row>
    <row r="1806" spans="1:16" x14ac:dyDescent="0.25">
      <c r="A1806" s="1">
        <v>42832</v>
      </c>
      <c r="B1806">
        <v>7</v>
      </c>
      <c r="C1806">
        <v>18</v>
      </c>
      <c r="D1806">
        <v>105099.03719999999</v>
      </c>
      <c r="E1806">
        <f>INDEX(Stores[region],MATCH(Sales[[#This Row],[store_no]],Stores[store_no],0))</f>
        <v>2</v>
      </c>
      <c r="F1806" t="str">
        <f>INDEX(Stores[storetype],MATCH(Sales[[#This Row],[store_no]],Stores[store_no],0))</f>
        <v>B</v>
      </c>
      <c r="G1806" t="str">
        <f>INDEX(Stores[location_city],MATCH(Sales[[#This Row],[store_no]],Stores[store_no],0))</f>
        <v>Rockford</v>
      </c>
      <c r="H1806" t="str">
        <f>INDEX(Stores[location_state],MATCH(Sales[[#This Row],[store_no]],Stores[store_no],0))</f>
        <v>Illinois</v>
      </c>
      <c r="I1806">
        <f>INDEX(Stores[sqft],MATCH(Sales[[#This Row],[store_no]],Stores[store_no],0))</f>
        <v>127100</v>
      </c>
      <c r="J1806" s="4" t="str">
        <f>INDEX(Departments[dept_name],MATCH(Sales[[#This Row],[dept_no]],Departments[dept_no],0))</f>
        <v>Sports</v>
      </c>
      <c r="K1806" s="4" t="str">
        <f>CONCATENATE(Sales[[#This Row],[region]],Sales[[#This Row],[storetype]])</f>
        <v>2B</v>
      </c>
      <c r="L1806" s="4">
        <f>INDEX(RegionStoreCount[Store Count],MATCH(Sales[[#This Row],[RegionStoretype]],RegionStoreCount[Region/Type],0))</f>
        <v>6</v>
      </c>
      <c r="M1806" s="4">
        <f>AND(Sales[[#This Row],[date]]&lt;=TY_YTDMax,Sales[[#This Row],[date]]&gt;=TY_YTDMin)*Sales[[#This Row],[sales]]</f>
        <v>0</v>
      </c>
      <c r="N1806" s="4">
        <f>AND(Sales[[#This Row],[date]]&lt;=LY_YTDMax,Sales[[#This Row],[date]]&gt;=LY_YTDMin)*Sales[[#This Row],[sales]]</f>
        <v>105099.03719999999</v>
      </c>
      <c r="O1806" s="4">
        <f>AND(Sales[[#This Row],[date]]&gt;=YoY_Min,Sales[[#This Row],[date]]&lt;=TY_YTDMax)*(Sales[[#This Row],[sales]]/Sales[[#This Row],[sqft]])</f>
        <v>0</v>
      </c>
      <c r="P1806" s="4">
        <f>SUMIF(Sales[RegionStoretype],Sales[[#This Row],[RegionStoretype]],Sales[YoY_SSF])/Sales[[#This Row],[Region_TypeCount]]</f>
        <v>58.393757732919049</v>
      </c>
    </row>
    <row r="1807" spans="1:16" x14ac:dyDescent="0.25">
      <c r="A1807" s="1">
        <v>42832</v>
      </c>
      <c r="B1807">
        <v>8</v>
      </c>
      <c r="C1807">
        <v>16</v>
      </c>
      <c r="D1807">
        <v>141052.51619999998</v>
      </c>
      <c r="E1807">
        <f>INDEX(Stores[region],MATCH(Sales[[#This Row],[store_no]],Stores[store_no],0))</f>
        <v>3</v>
      </c>
      <c r="F1807" t="str">
        <f>INDEX(Stores[storetype],MATCH(Sales[[#This Row],[store_no]],Stores[store_no],0))</f>
        <v>A</v>
      </c>
      <c r="G1807" t="str">
        <f>INDEX(Stores[location_city],MATCH(Sales[[#This Row],[store_no]],Stores[store_no],0))</f>
        <v>Saint Louis</v>
      </c>
      <c r="H1807" t="str">
        <f>INDEX(Stores[location_state],MATCH(Sales[[#This Row],[store_no]],Stores[store_no],0))</f>
        <v>Missouri</v>
      </c>
      <c r="I1807">
        <f>INDEX(Stores[sqft],MATCH(Sales[[#This Row],[store_no]],Stores[store_no],0))</f>
        <v>198900</v>
      </c>
      <c r="J1807" s="4" t="str">
        <f>INDEX(Departments[dept_name],MATCH(Sales[[#This Row],[dept_no]],Departments[dept_no],0))</f>
        <v>Outdoors</v>
      </c>
      <c r="K1807" s="4" t="str">
        <f>CONCATENATE(Sales[[#This Row],[region]],Sales[[#This Row],[storetype]])</f>
        <v>3A</v>
      </c>
      <c r="L1807" s="4">
        <f>INDEX(RegionStoreCount[Store Count],MATCH(Sales[[#This Row],[RegionStoretype]],RegionStoreCount[Region/Type],0))</f>
        <v>9</v>
      </c>
      <c r="M1807" s="4">
        <f>AND(Sales[[#This Row],[date]]&lt;=TY_YTDMax,Sales[[#This Row],[date]]&gt;=TY_YTDMin)*Sales[[#This Row],[sales]]</f>
        <v>0</v>
      </c>
      <c r="N1807" s="4">
        <f>AND(Sales[[#This Row],[date]]&lt;=LY_YTDMax,Sales[[#This Row],[date]]&gt;=LY_YTDMin)*Sales[[#This Row],[sales]]</f>
        <v>141052.51619999998</v>
      </c>
      <c r="O1807" s="4">
        <f>AND(Sales[[#This Row],[date]]&gt;=YoY_Min,Sales[[#This Row],[date]]&lt;=TY_YTDMax)*(Sales[[#This Row],[sales]]/Sales[[#This Row],[sqft]])</f>
        <v>0</v>
      </c>
      <c r="P1807" s="4">
        <f>SUMIF(Sales[RegionStoretype],Sales[[#This Row],[RegionStoretype]],Sales[YoY_SSF])/Sales[[#This Row],[Region_TypeCount]]</f>
        <v>53.603836561720975</v>
      </c>
    </row>
    <row r="1808" spans="1:16" x14ac:dyDescent="0.25">
      <c r="A1808" s="1">
        <v>42832</v>
      </c>
      <c r="B1808">
        <v>10</v>
      </c>
      <c r="C1808">
        <v>6</v>
      </c>
      <c r="D1808">
        <v>21985.557900000003</v>
      </c>
      <c r="E1808">
        <f>INDEX(Stores[region],MATCH(Sales[[#This Row],[store_no]],Stores[store_no],0))</f>
        <v>1</v>
      </c>
      <c r="F1808" t="str">
        <f>INDEX(Stores[storetype],MATCH(Sales[[#This Row],[store_no]],Stores[store_no],0))</f>
        <v>B</v>
      </c>
      <c r="G1808" t="str">
        <f>INDEX(Stores[location_city],MATCH(Sales[[#This Row],[store_no]],Stores[store_no],0))</f>
        <v>Traverse City</v>
      </c>
      <c r="H1808" t="str">
        <f>INDEX(Stores[location_state],MATCH(Sales[[#This Row],[store_no]],Stores[store_no],0))</f>
        <v>Michigan</v>
      </c>
      <c r="I1808">
        <f>INDEX(Stores[sqft],MATCH(Sales[[#This Row],[store_no]],Stores[store_no],0))</f>
        <v>158200</v>
      </c>
      <c r="J1808" s="4" t="str">
        <f>INDEX(Departments[dept_name],MATCH(Sales[[#This Row],[dept_no]],Departments[dept_no],0))</f>
        <v>Computers</v>
      </c>
      <c r="K1808" s="4" t="str">
        <f>CONCATENATE(Sales[[#This Row],[region]],Sales[[#This Row],[storetype]])</f>
        <v>1B</v>
      </c>
      <c r="L1808" s="4">
        <f>INDEX(RegionStoreCount[Store Count],MATCH(Sales[[#This Row],[RegionStoretype]],RegionStoreCount[Region/Type],0))</f>
        <v>5</v>
      </c>
      <c r="M1808" s="4">
        <f>AND(Sales[[#This Row],[date]]&lt;=TY_YTDMax,Sales[[#This Row],[date]]&gt;=TY_YTDMin)*Sales[[#This Row],[sales]]</f>
        <v>0</v>
      </c>
      <c r="N1808" s="4">
        <f>AND(Sales[[#This Row],[date]]&lt;=LY_YTDMax,Sales[[#This Row],[date]]&gt;=LY_YTDMin)*Sales[[#This Row],[sales]]</f>
        <v>21985.557900000003</v>
      </c>
      <c r="O1808" s="4">
        <f>AND(Sales[[#This Row],[date]]&gt;=YoY_Min,Sales[[#This Row],[date]]&lt;=TY_YTDMax)*(Sales[[#This Row],[sales]]/Sales[[#This Row],[sqft]])</f>
        <v>0</v>
      </c>
      <c r="P1808" s="4">
        <f>SUMIF(Sales[RegionStoretype],Sales[[#This Row],[RegionStoretype]],Sales[YoY_SSF])/Sales[[#This Row],[Region_TypeCount]]</f>
        <v>68.518982968140051</v>
      </c>
    </row>
    <row r="1809" spans="1:16" x14ac:dyDescent="0.25">
      <c r="A1809" s="1">
        <v>42832</v>
      </c>
      <c r="B1809">
        <v>10</v>
      </c>
      <c r="C1809">
        <v>7</v>
      </c>
      <c r="D1809">
        <v>77433.144799999995</v>
      </c>
      <c r="E1809">
        <f>INDEX(Stores[region],MATCH(Sales[[#This Row],[store_no]],Stores[store_no],0))</f>
        <v>1</v>
      </c>
      <c r="F1809" t="str">
        <f>INDEX(Stores[storetype],MATCH(Sales[[#This Row],[store_no]],Stores[store_no],0))</f>
        <v>B</v>
      </c>
      <c r="G1809" t="str">
        <f>INDEX(Stores[location_city],MATCH(Sales[[#This Row],[store_no]],Stores[store_no],0))</f>
        <v>Traverse City</v>
      </c>
      <c r="H1809" t="str">
        <f>INDEX(Stores[location_state],MATCH(Sales[[#This Row],[store_no]],Stores[store_no],0))</f>
        <v>Michigan</v>
      </c>
      <c r="I1809">
        <f>INDEX(Stores[sqft],MATCH(Sales[[#This Row],[store_no]],Stores[store_no],0))</f>
        <v>158200</v>
      </c>
      <c r="J1809" s="4" t="str">
        <f>INDEX(Departments[dept_name],MATCH(Sales[[#This Row],[dept_no]],Departments[dept_no],0))</f>
        <v>Electronics</v>
      </c>
      <c r="K1809" s="4" t="str">
        <f>CONCATENATE(Sales[[#This Row],[region]],Sales[[#This Row],[storetype]])</f>
        <v>1B</v>
      </c>
      <c r="L1809" s="4">
        <f>INDEX(RegionStoreCount[Store Count],MATCH(Sales[[#This Row],[RegionStoretype]],RegionStoreCount[Region/Type],0))</f>
        <v>5</v>
      </c>
      <c r="M1809" s="4">
        <f>AND(Sales[[#This Row],[date]]&lt;=TY_YTDMax,Sales[[#This Row],[date]]&gt;=TY_YTDMin)*Sales[[#This Row],[sales]]</f>
        <v>0</v>
      </c>
      <c r="N1809" s="4">
        <f>AND(Sales[[#This Row],[date]]&lt;=LY_YTDMax,Sales[[#This Row],[date]]&gt;=LY_YTDMin)*Sales[[#This Row],[sales]]</f>
        <v>77433.144799999995</v>
      </c>
      <c r="O1809" s="4">
        <f>AND(Sales[[#This Row],[date]]&gt;=YoY_Min,Sales[[#This Row],[date]]&lt;=TY_YTDMax)*(Sales[[#This Row],[sales]]/Sales[[#This Row],[sqft]])</f>
        <v>0</v>
      </c>
      <c r="P1809" s="4">
        <f>SUMIF(Sales[RegionStoretype],Sales[[#This Row],[RegionStoretype]],Sales[YoY_SSF])/Sales[[#This Row],[Region_TypeCount]]</f>
        <v>68.518982968140051</v>
      </c>
    </row>
    <row r="1810" spans="1:16" x14ac:dyDescent="0.25">
      <c r="A1810" s="1">
        <v>42832</v>
      </c>
      <c r="B1810">
        <v>10</v>
      </c>
      <c r="C1810">
        <v>14</v>
      </c>
      <c r="D1810">
        <v>72035.372499999998</v>
      </c>
      <c r="E1810">
        <f>INDEX(Stores[region],MATCH(Sales[[#This Row],[store_no]],Stores[store_no],0))</f>
        <v>1</v>
      </c>
      <c r="F1810" t="str">
        <f>INDEX(Stores[storetype],MATCH(Sales[[#This Row],[store_no]],Stores[store_no],0))</f>
        <v>B</v>
      </c>
      <c r="G1810" t="str">
        <f>INDEX(Stores[location_city],MATCH(Sales[[#This Row],[store_no]],Stores[store_no],0))</f>
        <v>Traverse City</v>
      </c>
      <c r="H1810" t="str">
        <f>INDEX(Stores[location_state],MATCH(Sales[[#This Row],[store_no]],Stores[store_no],0))</f>
        <v>Michigan</v>
      </c>
      <c r="I1810">
        <f>INDEX(Stores[sqft],MATCH(Sales[[#This Row],[store_no]],Stores[store_no],0))</f>
        <v>158200</v>
      </c>
      <c r="J1810" s="4" t="str">
        <f>INDEX(Departments[dept_name],MATCH(Sales[[#This Row],[dept_no]],Departments[dept_no],0))</f>
        <v>Movies</v>
      </c>
      <c r="K1810" s="4" t="str">
        <f>CONCATENATE(Sales[[#This Row],[region]],Sales[[#This Row],[storetype]])</f>
        <v>1B</v>
      </c>
      <c r="L1810" s="4">
        <f>INDEX(RegionStoreCount[Store Count],MATCH(Sales[[#This Row],[RegionStoretype]],RegionStoreCount[Region/Type],0))</f>
        <v>5</v>
      </c>
      <c r="M1810" s="4">
        <f>AND(Sales[[#This Row],[date]]&lt;=TY_YTDMax,Sales[[#This Row],[date]]&gt;=TY_YTDMin)*Sales[[#This Row],[sales]]</f>
        <v>0</v>
      </c>
      <c r="N1810" s="4">
        <f>AND(Sales[[#This Row],[date]]&lt;=LY_YTDMax,Sales[[#This Row],[date]]&gt;=LY_YTDMin)*Sales[[#This Row],[sales]]</f>
        <v>72035.372499999998</v>
      </c>
      <c r="O1810" s="4">
        <f>AND(Sales[[#This Row],[date]]&gt;=YoY_Min,Sales[[#This Row],[date]]&lt;=TY_YTDMax)*(Sales[[#This Row],[sales]]/Sales[[#This Row],[sqft]])</f>
        <v>0</v>
      </c>
      <c r="P1810" s="4">
        <f>SUMIF(Sales[RegionStoretype],Sales[[#This Row],[RegionStoretype]],Sales[YoY_SSF])/Sales[[#This Row],[Region_TypeCount]]</f>
        <v>68.518982968140051</v>
      </c>
    </row>
    <row r="1811" spans="1:16" x14ac:dyDescent="0.25">
      <c r="A1811" s="1">
        <v>42832</v>
      </c>
      <c r="B1811">
        <v>10</v>
      </c>
      <c r="C1811">
        <v>20</v>
      </c>
      <c r="D1811">
        <v>32844.160300000003</v>
      </c>
      <c r="E1811">
        <f>INDEX(Stores[region],MATCH(Sales[[#This Row],[store_no]],Stores[store_no],0))</f>
        <v>1</v>
      </c>
      <c r="F1811" t="str">
        <f>INDEX(Stores[storetype],MATCH(Sales[[#This Row],[store_no]],Stores[store_no],0))</f>
        <v>B</v>
      </c>
      <c r="G1811" t="str">
        <f>INDEX(Stores[location_city],MATCH(Sales[[#This Row],[store_no]],Stores[store_no],0))</f>
        <v>Traverse City</v>
      </c>
      <c r="H1811" t="str">
        <f>INDEX(Stores[location_state],MATCH(Sales[[#This Row],[store_no]],Stores[store_no],0))</f>
        <v>Michigan</v>
      </c>
      <c r="I1811">
        <f>INDEX(Stores[sqft],MATCH(Sales[[#This Row],[store_no]],Stores[store_no],0))</f>
        <v>158200</v>
      </c>
      <c r="J1811" s="4" t="str">
        <f>INDEX(Departments[dept_name],MATCH(Sales[[#This Row],[dept_no]],Departments[dept_no],0))</f>
        <v>Toys</v>
      </c>
      <c r="K1811" s="4" t="str">
        <f>CONCATENATE(Sales[[#This Row],[region]],Sales[[#This Row],[storetype]])</f>
        <v>1B</v>
      </c>
      <c r="L1811" s="4">
        <f>INDEX(RegionStoreCount[Store Count],MATCH(Sales[[#This Row],[RegionStoretype]],RegionStoreCount[Region/Type],0))</f>
        <v>5</v>
      </c>
      <c r="M1811" s="4">
        <f>AND(Sales[[#This Row],[date]]&lt;=TY_YTDMax,Sales[[#This Row],[date]]&gt;=TY_YTDMin)*Sales[[#This Row],[sales]]</f>
        <v>0</v>
      </c>
      <c r="N1811" s="4">
        <f>AND(Sales[[#This Row],[date]]&lt;=LY_YTDMax,Sales[[#This Row],[date]]&gt;=LY_YTDMin)*Sales[[#This Row],[sales]]</f>
        <v>32844.160300000003</v>
      </c>
      <c r="O1811" s="4">
        <f>AND(Sales[[#This Row],[date]]&gt;=YoY_Min,Sales[[#This Row],[date]]&lt;=TY_YTDMax)*(Sales[[#This Row],[sales]]/Sales[[#This Row],[sqft]])</f>
        <v>0</v>
      </c>
      <c r="P1811" s="4">
        <f>SUMIF(Sales[RegionStoretype],Sales[[#This Row],[RegionStoretype]],Sales[YoY_SSF])/Sales[[#This Row],[Region_TypeCount]]</f>
        <v>68.518982968140051</v>
      </c>
    </row>
    <row r="1812" spans="1:16" x14ac:dyDescent="0.25">
      <c r="A1812" s="1">
        <v>42832</v>
      </c>
      <c r="B1812">
        <v>11</v>
      </c>
      <c r="C1812">
        <v>9</v>
      </c>
      <c r="D1812">
        <v>19162.317799999997</v>
      </c>
      <c r="E1812">
        <f>INDEX(Stores[region],MATCH(Sales[[#This Row],[store_no]],Stores[store_no],0))</f>
        <v>1</v>
      </c>
      <c r="F1812" t="str">
        <f>INDEX(Stores[storetype],MATCH(Sales[[#This Row],[store_no]],Stores[store_no],0))</f>
        <v>A</v>
      </c>
      <c r="G1812" t="str">
        <f>INDEX(Stores[location_city],MATCH(Sales[[#This Row],[store_no]],Stores[store_no],0))</f>
        <v>Cleveland</v>
      </c>
      <c r="H1812" t="str">
        <f>INDEX(Stores[location_state],MATCH(Sales[[#This Row],[store_no]],Stores[store_no],0))</f>
        <v>Ohio</v>
      </c>
      <c r="I1812">
        <f>INDEX(Stores[sqft],MATCH(Sales[[#This Row],[store_no]],Stores[store_no],0))</f>
        <v>192400</v>
      </c>
      <c r="J1812" s="4" t="str">
        <f>INDEX(Departments[dept_name],MATCH(Sales[[#This Row],[dept_no]],Departments[dept_no],0))</f>
        <v>Garden</v>
      </c>
      <c r="K1812" s="4" t="str">
        <f>CONCATENATE(Sales[[#This Row],[region]],Sales[[#This Row],[storetype]])</f>
        <v>1A</v>
      </c>
      <c r="L1812" s="4">
        <f>INDEX(RegionStoreCount[Store Count],MATCH(Sales[[#This Row],[RegionStoretype]],RegionStoreCount[Region/Type],0))</f>
        <v>5</v>
      </c>
      <c r="M1812" s="4">
        <f>AND(Sales[[#This Row],[date]]&lt;=TY_YTDMax,Sales[[#This Row],[date]]&gt;=TY_YTDMin)*Sales[[#This Row],[sales]]</f>
        <v>0</v>
      </c>
      <c r="N1812" s="4">
        <f>AND(Sales[[#This Row],[date]]&lt;=LY_YTDMax,Sales[[#This Row],[date]]&gt;=LY_YTDMin)*Sales[[#This Row],[sales]]</f>
        <v>19162.317799999997</v>
      </c>
      <c r="O1812" s="4">
        <f>AND(Sales[[#This Row],[date]]&gt;=YoY_Min,Sales[[#This Row],[date]]&lt;=TY_YTDMax)*(Sales[[#This Row],[sales]]/Sales[[#This Row],[sqft]])</f>
        <v>0</v>
      </c>
      <c r="P1812" s="4">
        <f>SUMIF(Sales[RegionStoretype],Sales[[#This Row],[RegionStoretype]],Sales[YoY_SSF])/Sales[[#This Row],[Region_TypeCount]]</f>
        <v>59.469551530910678</v>
      </c>
    </row>
    <row r="1813" spans="1:16" x14ac:dyDescent="0.25">
      <c r="A1813" s="1">
        <v>42832</v>
      </c>
      <c r="B1813">
        <v>11</v>
      </c>
      <c r="C1813">
        <v>10</v>
      </c>
      <c r="D1813">
        <v>33272.807200000003</v>
      </c>
      <c r="E1813">
        <f>INDEX(Stores[region],MATCH(Sales[[#This Row],[store_no]],Stores[store_no],0))</f>
        <v>1</v>
      </c>
      <c r="F1813" t="str">
        <f>INDEX(Stores[storetype],MATCH(Sales[[#This Row],[store_no]],Stores[store_no],0))</f>
        <v>A</v>
      </c>
      <c r="G1813" t="str">
        <f>INDEX(Stores[location_city],MATCH(Sales[[#This Row],[store_no]],Stores[store_no],0))</f>
        <v>Cleveland</v>
      </c>
      <c r="H1813" t="str">
        <f>INDEX(Stores[location_state],MATCH(Sales[[#This Row],[store_no]],Stores[store_no],0))</f>
        <v>Ohio</v>
      </c>
      <c r="I1813">
        <f>INDEX(Stores[sqft],MATCH(Sales[[#This Row],[store_no]],Stores[store_no],0))</f>
        <v>192400</v>
      </c>
      <c r="J1813" s="4" t="str">
        <f>INDEX(Departments[dept_name],MATCH(Sales[[#This Row],[dept_no]],Departments[dept_no],0))</f>
        <v>Health</v>
      </c>
      <c r="K1813" s="4" t="str">
        <f>CONCATENATE(Sales[[#This Row],[region]],Sales[[#This Row],[storetype]])</f>
        <v>1A</v>
      </c>
      <c r="L1813" s="4">
        <f>INDEX(RegionStoreCount[Store Count],MATCH(Sales[[#This Row],[RegionStoretype]],RegionStoreCount[Region/Type],0))</f>
        <v>5</v>
      </c>
      <c r="M1813" s="4">
        <f>AND(Sales[[#This Row],[date]]&lt;=TY_YTDMax,Sales[[#This Row],[date]]&gt;=TY_YTDMin)*Sales[[#This Row],[sales]]</f>
        <v>0</v>
      </c>
      <c r="N1813" s="4">
        <f>AND(Sales[[#This Row],[date]]&lt;=LY_YTDMax,Sales[[#This Row],[date]]&gt;=LY_YTDMin)*Sales[[#This Row],[sales]]</f>
        <v>33272.807200000003</v>
      </c>
      <c r="O1813" s="4">
        <f>AND(Sales[[#This Row],[date]]&gt;=YoY_Min,Sales[[#This Row],[date]]&lt;=TY_YTDMax)*(Sales[[#This Row],[sales]]/Sales[[#This Row],[sqft]])</f>
        <v>0</v>
      </c>
      <c r="P1813" s="4">
        <f>SUMIF(Sales[RegionStoretype],Sales[[#This Row],[RegionStoretype]],Sales[YoY_SSF])/Sales[[#This Row],[Region_TypeCount]]</f>
        <v>59.469551530910678</v>
      </c>
    </row>
    <row r="1814" spans="1:16" x14ac:dyDescent="0.25">
      <c r="A1814" s="1">
        <v>42832</v>
      </c>
      <c r="B1814">
        <v>12</v>
      </c>
      <c r="C1814">
        <v>1</v>
      </c>
      <c r="D1814">
        <v>10109.370000000001</v>
      </c>
      <c r="E1814">
        <f>INDEX(Stores[region],MATCH(Sales[[#This Row],[store_no]],Stores[store_no],0))</f>
        <v>2</v>
      </c>
      <c r="F1814" t="str">
        <f>INDEX(Stores[storetype],MATCH(Sales[[#This Row],[store_no]],Stores[store_no],0))</f>
        <v>B</v>
      </c>
      <c r="G1814" t="str">
        <f>INDEX(Stores[location_city],MATCH(Sales[[#This Row],[store_no]],Stores[store_no],0))</f>
        <v>Indianapolis</v>
      </c>
      <c r="H1814" t="str">
        <f>INDEX(Stores[location_state],MATCH(Sales[[#This Row],[store_no]],Stores[store_no],0))</f>
        <v>Indiana</v>
      </c>
      <c r="I1814">
        <f>INDEX(Stores[sqft],MATCH(Sales[[#This Row],[store_no]],Stores[store_no],0))</f>
        <v>120800</v>
      </c>
      <c r="J1814" s="4" t="str">
        <f>INDEX(Departments[dept_name],MATCH(Sales[[#This Row],[dept_no]],Departments[dept_no],0))</f>
        <v>Automotive</v>
      </c>
      <c r="K1814" s="4" t="str">
        <f>CONCATENATE(Sales[[#This Row],[region]],Sales[[#This Row],[storetype]])</f>
        <v>2B</v>
      </c>
      <c r="L1814" s="4">
        <f>INDEX(RegionStoreCount[Store Count],MATCH(Sales[[#This Row],[RegionStoretype]],RegionStoreCount[Region/Type],0))</f>
        <v>6</v>
      </c>
      <c r="M1814" s="4">
        <f>AND(Sales[[#This Row],[date]]&lt;=TY_YTDMax,Sales[[#This Row],[date]]&gt;=TY_YTDMin)*Sales[[#This Row],[sales]]</f>
        <v>0</v>
      </c>
      <c r="N1814" s="4">
        <f>AND(Sales[[#This Row],[date]]&lt;=LY_YTDMax,Sales[[#This Row],[date]]&gt;=LY_YTDMin)*Sales[[#This Row],[sales]]</f>
        <v>10109.370000000001</v>
      </c>
      <c r="O1814" s="4">
        <f>AND(Sales[[#This Row],[date]]&gt;=YoY_Min,Sales[[#This Row],[date]]&lt;=TY_YTDMax)*(Sales[[#This Row],[sales]]/Sales[[#This Row],[sqft]])</f>
        <v>0</v>
      </c>
      <c r="P1814" s="4">
        <f>SUMIF(Sales[RegionStoretype],Sales[[#This Row],[RegionStoretype]],Sales[YoY_SSF])/Sales[[#This Row],[Region_TypeCount]]</f>
        <v>58.393757732919049</v>
      </c>
    </row>
    <row r="1815" spans="1:16" x14ac:dyDescent="0.25">
      <c r="A1815" s="1">
        <v>42832</v>
      </c>
      <c r="B1815">
        <v>12</v>
      </c>
      <c r="C1815">
        <v>6</v>
      </c>
      <c r="D1815">
        <v>8812.9961999999996</v>
      </c>
      <c r="E1815">
        <f>INDEX(Stores[region],MATCH(Sales[[#This Row],[store_no]],Stores[store_no],0))</f>
        <v>2</v>
      </c>
      <c r="F1815" t="str">
        <f>INDEX(Stores[storetype],MATCH(Sales[[#This Row],[store_no]],Stores[store_no],0))</f>
        <v>B</v>
      </c>
      <c r="G1815" t="str">
        <f>INDEX(Stores[location_city],MATCH(Sales[[#This Row],[store_no]],Stores[store_no],0))</f>
        <v>Indianapolis</v>
      </c>
      <c r="H1815" t="str">
        <f>INDEX(Stores[location_state],MATCH(Sales[[#This Row],[store_no]],Stores[store_no],0))</f>
        <v>Indiana</v>
      </c>
      <c r="I1815">
        <f>INDEX(Stores[sqft],MATCH(Sales[[#This Row],[store_no]],Stores[store_no],0))</f>
        <v>120800</v>
      </c>
      <c r="J1815" s="4" t="str">
        <f>INDEX(Departments[dept_name],MATCH(Sales[[#This Row],[dept_no]],Departments[dept_no],0))</f>
        <v>Computers</v>
      </c>
      <c r="K1815" s="4" t="str">
        <f>CONCATENATE(Sales[[#This Row],[region]],Sales[[#This Row],[storetype]])</f>
        <v>2B</v>
      </c>
      <c r="L1815" s="4">
        <f>INDEX(RegionStoreCount[Store Count],MATCH(Sales[[#This Row],[RegionStoretype]],RegionStoreCount[Region/Type],0))</f>
        <v>6</v>
      </c>
      <c r="M1815" s="4">
        <f>AND(Sales[[#This Row],[date]]&lt;=TY_YTDMax,Sales[[#This Row],[date]]&gt;=TY_YTDMin)*Sales[[#This Row],[sales]]</f>
        <v>0</v>
      </c>
      <c r="N1815" s="4">
        <f>AND(Sales[[#This Row],[date]]&lt;=LY_YTDMax,Sales[[#This Row],[date]]&gt;=LY_YTDMin)*Sales[[#This Row],[sales]]</f>
        <v>8812.9961999999996</v>
      </c>
      <c r="O1815" s="4">
        <f>AND(Sales[[#This Row],[date]]&gt;=YoY_Min,Sales[[#This Row],[date]]&lt;=TY_YTDMax)*(Sales[[#This Row],[sales]]/Sales[[#This Row],[sqft]])</f>
        <v>0</v>
      </c>
      <c r="P1815" s="4">
        <f>SUMIF(Sales[RegionStoretype],Sales[[#This Row],[RegionStoretype]],Sales[YoY_SSF])/Sales[[#This Row],[Region_TypeCount]]</f>
        <v>58.393757732919049</v>
      </c>
    </row>
    <row r="1816" spans="1:16" x14ac:dyDescent="0.25">
      <c r="A1816" s="1">
        <v>42832</v>
      </c>
      <c r="B1816">
        <v>13</v>
      </c>
      <c r="C1816">
        <v>2</v>
      </c>
      <c r="D1816">
        <v>31730.76</v>
      </c>
      <c r="E1816">
        <f>INDEX(Stores[region],MATCH(Sales[[#This Row],[store_no]],Stores[store_no],0))</f>
        <v>3</v>
      </c>
      <c r="F1816" t="str">
        <f>INDEX(Stores[storetype],MATCH(Sales[[#This Row],[store_no]],Stores[store_no],0))</f>
        <v>A</v>
      </c>
      <c r="G1816" t="str">
        <f>INDEX(Stores[location_city],MATCH(Sales[[#This Row],[store_no]],Stores[store_no],0))</f>
        <v>Overland Park</v>
      </c>
      <c r="H1816" t="str">
        <f>INDEX(Stores[location_state],MATCH(Sales[[#This Row],[store_no]],Stores[store_no],0))</f>
        <v>Kansas</v>
      </c>
      <c r="I1816">
        <f>INDEX(Stores[sqft],MATCH(Sales[[#This Row],[store_no]],Stores[store_no],0))</f>
        <v>201000</v>
      </c>
      <c r="J1816" s="4" t="str">
        <f>INDEX(Departments[dept_name],MATCH(Sales[[#This Row],[dept_no]],Departments[dept_no],0))</f>
        <v>Baby</v>
      </c>
      <c r="K1816" s="4" t="str">
        <f>CONCATENATE(Sales[[#This Row],[region]],Sales[[#This Row],[storetype]])</f>
        <v>3A</v>
      </c>
      <c r="L1816" s="4">
        <f>INDEX(RegionStoreCount[Store Count],MATCH(Sales[[#This Row],[RegionStoretype]],RegionStoreCount[Region/Type],0))</f>
        <v>9</v>
      </c>
      <c r="M1816" s="4">
        <f>AND(Sales[[#This Row],[date]]&lt;=TY_YTDMax,Sales[[#This Row],[date]]&gt;=TY_YTDMin)*Sales[[#This Row],[sales]]</f>
        <v>0</v>
      </c>
      <c r="N1816" s="4">
        <f>AND(Sales[[#This Row],[date]]&lt;=LY_YTDMax,Sales[[#This Row],[date]]&gt;=LY_YTDMin)*Sales[[#This Row],[sales]]</f>
        <v>31730.76</v>
      </c>
      <c r="O1816" s="4">
        <f>AND(Sales[[#This Row],[date]]&gt;=YoY_Min,Sales[[#This Row],[date]]&lt;=TY_YTDMax)*(Sales[[#This Row],[sales]]/Sales[[#This Row],[sqft]])</f>
        <v>0</v>
      </c>
      <c r="P1816" s="4">
        <f>SUMIF(Sales[RegionStoretype],Sales[[#This Row],[RegionStoretype]],Sales[YoY_SSF])/Sales[[#This Row],[Region_TypeCount]]</f>
        <v>53.603836561720975</v>
      </c>
    </row>
    <row r="1817" spans="1:16" x14ac:dyDescent="0.25">
      <c r="A1817" s="1">
        <v>42832</v>
      </c>
      <c r="B1817">
        <v>13</v>
      </c>
      <c r="C1817">
        <v>4</v>
      </c>
      <c r="D1817">
        <v>84911.404399999999</v>
      </c>
      <c r="E1817">
        <f>INDEX(Stores[region],MATCH(Sales[[#This Row],[store_no]],Stores[store_no],0))</f>
        <v>3</v>
      </c>
      <c r="F1817" t="str">
        <f>INDEX(Stores[storetype],MATCH(Sales[[#This Row],[store_no]],Stores[store_no],0))</f>
        <v>A</v>
      </c>
      <c r="G1817" t="str">
        <f>INDEX(Stores[location_city],MATCH(Sales[[#This Row],[store_no]],Stores[store_no],0))</f>
        <v>Overland Park</v>
      </c>
      <c r="H1817" t="str">
        <f>INDEX(Stores[location_state],MATCH(Sales[[#This Row],[store_no]],Stores[store_no],0))</f>
        <v>Kansas</v>
      </c>
      <c r="I1817">
        <f>INDEX(Stores[sqft],MATCH(Sales[[#This Row],[store_no]],Stores[store_no],0))</f>
        <v>201000</v>
      </c>
      <c r="J1817" s="4" t="str">
        <f>INDEX(Departments[dept_name],MATCH(Sales[[#This Row],[dept_no]],Departments[dept_no],0))</f>
        <v>Books</v>
      </c>
      <c r="K1817" s="4" t="str">
        <f>CONCATENATE(Sales[[#This Row],[region]],Sales[[#This Row],[storetype]])</f>
        <v>3A</v>
      </c>
      <c r="L1817" s="4">
        <f>INDEX(RegionStoreCount[Store Count],MATCH(Sales[[#This Row],[RegionStoretype]],RegionStoreCount[Region/Type],0))</f>
        <v>9</v>
      </c>
      <c r="M1817" s="4">
        <f>AND(Sales[[#This Row],[date]]&lt;=TY_YTDMax,Sales[[#This Row],[date]]&gt;=TY_YTDMin)*Sales[[#This Row],[sales]]</f>
        <v>0</v>
      </c>
      <c r="N1817" s="4">
        <f>AND(Sales[[#This Row],[date]]&lt;=LY_YTDMax,Sales[[#This Row],[date]]&gt;=LY_YTDMin)*Sales[[#This Row],[sales]]</f>
        <v>84911.404399999999</v>
      </c>
      <c r="O1817" s="4">
        <f>AND(Sales[[#This Row],[date]]&gt;=YoY_Min,Sales[[#This Row],[date]]&lt;=TY_YTDMax)*(Sales[[#This Row],[sales]]/Sales[[#This Row],[sqft]])</f>
        <v>0</v>
      </c>
      <c r="P1817" s="4">
        <f>SUMIF(Sales[RegionStoretype],Sales[[#This Row],[RegionStoretype]],Sales[YoY_SSF])/Sales[[#This Row],[Region_TypeCount]]</f>
        <v>53.603836561720975</v>
      </c>
    </row>
    <row r="1818" spans="1:16" x14ac:dyDescent="0.25">
      <c r="A1818" s="1">
        <v>42832</v>
      </c>
      <c r="B1818">
        <v>13</v>
      </c>
      <c r="C1818">
        <v>8</v>
      </c>
      <c r="D1818">
        <v>34304.827700000002</v>
      </c>
      <c r="E1818">
        <f>INDEX(Stores[region],MATCH(Sales[[#This Row],[store_no]],Stores[store_no],0))</f>
        <v>3</v>
      </c>
      <c r="F1818" t="str">
        <f>INDEX(Stores[storetype],MATCH(Sales[[#This Row],[store_no]],Stores[store_no],0))</f>
        <v>A</v>
      </c>
      <c r="G1818" t="str">
        <f>INDEX(Stores[location_city],MATCH(Sales[[#This Row],[store_no]],Stores[store_no],0))</f>
        <v>Overland Park</v>
      </c>
      <c r="H1818" t="str">
        <f>INDEX(Stores[location_state],MATCH(Sales[[#This Row],[store_no]],Stores[store_no],0))</f>
        <v>Kansas</v>
      </c>
      <c r="I1818">
        <f>INDEX(Stores[sqft],MATCH(Sales[[#This Row],[store_no]],Stores[store_no],0))</f>
        <v>201000</v>
      </c>
      <c r="J1818" s="4" t="str">
        <f>INDEX(Departments[dept_name],MATCH(Sales[[#This Row],[dept_no]],Departments[dept_no],0))</f>
        <v>Games</v>
      </c>
      <c r="K1818" s="4" t="str">
        <f>CONCATENATE(Sales[[#This Row],[region]],Sales[[#This Row],[storetype]])</f>
        <v>3A</v>
      </c>
      <c r="L1818" s="4">
        <f>INDEX(RegionStoreCount[Store Count],MATCH(Sales[[#This Row],[RegionStoretype]],RegionStoreCount[Region/Type],0))</f>
        <v>9</v>
      </c>
      <c r="M1818" s="4">
        <f>AND(Sales[[#This Row],[date]]&lt;=TY_YTDMax,Sales[[#This Row],[date]]&gt;=TY_YTDMin)*Sales[[#This Row],[sales]]</f>
        <v>0</v>
      </c>
      <c r="N1818" s="4">
        <f>AND(Sales[[#This Row],[date]]&lt;=LY_YTDMax,Sales[[#This Row],[date]]&gt;=LY_YTDMin)*Sales[[#This Row],[sales]]</f>
        <v>34304.827700000002</v>
      </c>
      <c r="O1818" s="4">
        <f>AND(Sales[[#This Row],[date]]&gt;=YoY_Min,Sales[[#This Row],[date]]&lt;=TY_YTDMax)*(Sales[[#This Row],[sales]]/Sales[[#This Row],[sqft]])</f>
        <v>0</v>
      </c>
      <c r="P1818" s="4">
        <f>SUMIF(Sales[RegionStoretype],Sales[[#This Row],[RegionStoretype]],Sales[YoY_SSF])/Sales[[#This Row],[Region_TypeCount]]</f>
        <v>53.603836561720975</v>
      </c>
    </row>
    <row r="1819" spans="1:16" x14ac:dyDescent="0.25">
      <c r="A1819" s="1">
        <v>42832</v>
      </c>
      <c r="B1819">
        <v>13</v>
      </c>
      <c r="C1819">
        <v>11</v>
      </c>
      <c r="D1819">
        <v>103637.4117</v>
      </c>
      <c r="E1819">
        <f>INDEX(Stores[region],MATCH(Sales[[#This Row],[store_no]],Stores[store_no],0))</f>
        <v>3</v>
      </c>
      <c r="F1819" t="str">
        <f>INDEX(Stores[storetype],MATCH(Sales[[#This Row],[store_no]],Stores[store_no],0))</f>
        <v>A</v>
      </c>
      <c r="G1819" t="str">
        <f>INDEX(Stores[location_city],MATCH(Sales[[#This Row],[store_no]],Stores[store_no],0))</f>
        <v>Overland Park</v>
      </c>
      <c r="H1819" t="str">
        <f>INDEX(Stores[location_state],MATCH(Sales[[#This Row],[store_no]],Stores[store_no],0))</f>
        <v>Kansas</v>
      </c>
      <c r="I1819">
        <f>INDEX(Stores[sqft],MATCH(Sales[[#This Row],[store_no]],Stores[store_no],0))</f>
        <v>201000</v>
      </c>
      <c r="J1819" s="4" t="str">
        <f>INDEX(Departments[dept_name],MATCH(Sales[[#This Row],[dept_no]],Departments[dept_no],0))</f>
        <v>Home</v>
      </c>
      <c r="K1819" s="4" t="str">
        <f>CONCATENATE(Sales[[#This Row],[region]],Sales[[#This Row],[storetype]])</f>
        <v>3A</v>
      </c>
      <c r="L1819" s="4">
        <f>INDEX(RegionStoreCount[Store Count],MATCH(Sales[[#This Row],[RegionStoretype]],RegionStoreCount[Region/Type],0))</f>
        <v>9</v>
      </c>
      <c r="M1819" s="4">
        <f>AND(Sales[[#This Row],[date]]&lt;=TY_YTDMax,Sales[[#This Row],[date]]&gt;=TY_YTDMin)*Sales[[#This Row],[sales]]</f>
        <v>0</v>
      </c>
      <c r="N1819" s="4">
        <f>AND(Sales[[#This Row],[date]]&lt;=LY_YTDMax,Sales[[#This Row],[date]]&gt;=LY_YTDMin)*Sales[[#This Row],[sales]]</f>
        <v>103637.4117</v>
      </c>
      <c r="O1819" s="4">
        <f>AND(Sales[[#This Row],[date]]&gt;=YoY_Min,Sales[[#This Row],[date]]&lt;=TY_YTDMax)*(Sales[[#This Row],[sales]]/Sales[[#This Row],[sqft]])</f>
        <v>0</v>
      </c>
      <c r="P1819" s="4">
        <f>SUMIF(Sales[RegionStoretype],Sales[[#This Row],[RegionStoretype]],Sales[YoY_SSF])/Sales[[#This Row],[Region_TypeCount]]</f>
        <v>53.603836561720975</v>
      </c>
    </row>
    <row r="1820" spans="1:16" x14ac:dyDescent="0.25">
      <c r="A1820" s="1">
        <v>42832</v>
      </c>
      <c r="B1820">
        <v>13</v>
      </c>
      <c r="C1820">
        <v>20</v>
      </c>
      <c r="D1820">
        <v>21822.8436</v>
      </c>
      <c r="E1820">
        <f>INDEX(Stores[region],MATCH(Sales[[#This Row],[store_no]],Stores[store_no],0))</f>
        <v>3</v>
      </c>
      <c r="F1820" t="str">
        <f>INDEX(Stores[storetype],MATCH(Sales[[#This Row],[store_no]],Stores[store_no],0))</f>
        <v>A</v>
      </c>
      <c r="G1820" t="str">
        <f>INDEX(Stores[location_city],MATCH(Sales[[#This Row],[store_no]],Stores[store_no],0))</f>
        <v>Overland Park</v>
      </c>
      <c r="H1820" t="str">
        <f>INDEX(Stores[location_state],MATCH(Sales[[#This Row],[store_no]],Stores[store_no],0))</f>
        <v>Kansas</v>
      </c>
      <c r="I1820">
        <f>INDEX(Stores[sqft],MATCH(Sales[[#This Row],[store_no]],Stores[store_no],0))</f>
        <v>201000</v>
      </c>
      <c r="J1820" s="4" t="str">
        <f>INDEX(Departments[dept_name],MATCH(Sales[[#This Row],[dept_no]],Departments[dept_no],0))</f>
        <v>Toys</v>
      </c>
      <c r="K1820" s="4" t="str">
        <f>CONCATENATE(Sales[[#This Row],[region]],Sales[[#This Row],[storetype]])</f>
        <v>3A</v>
      </c>
      <c r="L1820" s="4">
        <f>INDEX(RegionStoreCount[Store Count],MATCH(Sales[[#This Row],[RegionStoretype]],RegionStoreCount[Region/Type],0))</f>
        <v>9</v>
      </c>
      <c r="M1820" s="4">
        <f>AND(Sales[[#This Row],[date]]&lt;=TY_YTDMax,Sales[[#This Row],[date]]&gt;=TY_YTDMin)*Sales[[#This Row],[sales]]</f>
        <v>0</v>
      </c>
      <c r="N1820" s="4">
        <f>AND(Sales[[#This Row],[date]]&lt;=LY_YTDMax,Sales[[#This Row],[date]]&gt;=LY_YTDMin)*Sales[[#This Row],[sales]]</f>
        <v>21822.8436</v>
      </c>
      <c r="O1820" s="4">
        <f>AND(Sales[[#This Row],[date]]&gt;=YoY_Min,Sales[[#This Row],[date]]&lt;=TY_YTDMax)*(Sales[[#This Row],[sales]]/Sales[[#This Row],[sqft]])</f>
        <v>0</v>
      </c>
      <c r="P1820" s="4">
        <f>SUMIF(Sales[RegionStoretype],Sales[[#This Row],[RegionStoretype]],Sales[YoY_SSF])/Sales[[#This Row],[Region_TypeCount]]</f>
        <v>53.603836561720975</v>
      </c>
    </row>
    <row r="1821" spans="1:16" x14ac:dyDescent="0.25">
      <c r="A1821" s="1">
        <v>42832</v>
      </c>
      <c r="B1821">
        <v>14</v>
      </c>
      <c r="C1821">
        <v>7</v>
      </c>
      <c r="D1821">
        <v>895.97609999999997</v>
      </c>
      <c r="E1821">
        <f>INDEX(Stores[region],MATCH(Sales[[#This Row],[store_no]],Stores[store_no],0))</f>
        <v>3</v>
      </c>
      <c r="F1821" t="str">
        <f>INDEX(Stores[storetype],MATCH(Sales[[#This Row],[store_no]],Stores[store_no],0))</f>
        <v>A</v>
      </c>
      <c r="G1821" t="str">
        <f>INDEX(Stores[location_city],MATCH(Sales[[#This Row],[store_no]],Stores[store_no],0))</f>
        <v>Bismarck</v>
      </c>
      <c r="H1821" t="str">
        <f>INDEX(Stores[location_state],MATCH(Sales[[#This Row],[store_no]],Stores[store_no],0))</f>
        <v>North Dakota</v>
      </c>
      <c r="I1821">
        <f>INDEX(Stores[sqft],MATCH(Sales[[#This Row],[store_no]],Stores[store_no],0))</f>
        <v>96400</v>
      </c>
      <c r="J1821" s="4" t="str">
        <f>INDEX(Departments[dept_name],MATCH(Sales[[#This Row],[dept_no]],Departments[dept_no],0))</f>
        <v>Electronics</v>
      </c>
      <c r="K1821" s="4" t="str">
        <f>CONCATENATE(Sales[[#This Row],[region]],Sales[[#This Row],[storetype]])</f>
        <v>3A</v>
      </c>
      <c r="L1821" s="4">
        <f>INDEX(RegionStoreCount[Store Count],MATCH(Sales[[#This Row],[RegionStoretype]],RegionStoreCount[Region/Type],0))</f>
        <v>9</v>
      </c>
      <c r="M1821" s="4">
        <f>AND(Sales[[#This Row],[date]]&lt;=TY_YTDMax,Sales[[#This Row],[date]]&gt;=TY_YTDMin)*Sales[[#This Row],[sales]]</f>
        <v>0</v>
      </c>
      <c r="N1821" s="4">
        <f>AND(Sales[[#This Row],[date]]&lt;=LY_YTDMax,Sales[[#This Row],[date]]&gt;=LY_YTDMin)*Sales[[#This Row],[sales]]</f>
        <v>895.97609999999997</v>
      </c>
      <c r="O1821" s="4">
        <f>AND(Sales[[#This Row],[date]]&gt;=YoY_Min,Sales[[#This Row],[date]]&lt;=TY_YTDMax)*(Sales[[#This Row],[sales]]/Sales[[#This Row],[sqft]])</f>
        <v>0</v>
      </c>
      <c r="P1821" s="4">
        <f>SUMIF(Sales[RegionStoretype],Sales[[#This Row],[RegionStoretype]],Sales[YoY_SSF])/Sales[[#This Row],[Region_TypeCount]]</f>
        <v>53.603836561720975</v>
      </c>
    </row>
    <row r="1822" spans="1:16" x14ac:dyDescent="0.25">
      <c r="A1822" s="1">
        <v>42832</v>
      </c>
      <c r="B1822">
        <v>14</v>
      </c>
      <c r="C1822">
        <v>14</v>
      </c>
      <c r="D1822">
        <v>41094.4899</v>
      </c>
      <c r="E1822">
        <f>INDEX(Stores[region],MATCH(Sales[[#This Row],[store_no]],Stores[store_no],0))</f>
        <v>3</v>
      </c>
      <c r="F1822" t="str">
        <f>INDEX(Stores[storetype],MATCH(Sales[[#This Row],[store_no]],Stores[store_no],0))</f>
        <v>A</v>
      </c>
      <c r="G1822" t="str">
        <f>INDEX(Stores[location_city],MATCH(Sales[[#This Row],[store_no]],Stores[store_no],0))</f>
        <v>Bismarck</v>
      </c>
      <c r="H1822" t="str">
        <f>INDEX(Stores[location_state],MATCH(Sales[[#This Row],[store_no]],Stores[store_no],0))</f>
        <v>North Dakota</v>
      </c>
      <c r="I1822">
        <f>INDEX(Stores[sqft],MATCH(Sales[[#This Row],[store_no]],Stores[store_no],0))</f>
        <v>96400</v>
      </c>
      <c r="J1822" s="4" t="str">
        <f>INDEX(Departments[dept_name],MATCH(Sales[[#This Row],[dept_no]],Departments[dept_no],0))</f>
        <v>Movies</v>
      </c>
      <c r="K1822" s="4" t="str">
        <f>CONCATENATE(Sales[[#This Row],[region]],Sales[[#This Row],[storetype]])</f>
        <v>3A</v>
      </c>
      <c r="L1822" s="4">
        <f>INDEX(RegionStoreCount[Store Count],MATCH(Sales[[#This Row],[RegionStoretype]],RegionStoreCount[Region/Type],0))</f>
        <v>9</v>
      </c>
      <c r="M1822" s="4">
        <f>AND(Sales[[#This Row],[date]]&lt;=TY_YTDMax,Sales[[#This Row],[date]]&gt;=TY_YTDMin)*Sales[[#This Row],[sales]]</f>
        <v>0</v>
      </c>
      <c r="N1822" s="4">
        <f>AND(Sales[[#This Row],[date]]&lt;=LY_YTDMax,Sales[[#This Row],[date]]&gt;=LY_YTDMin)*Sales[[#This Row],[sales]]</f>
        <v>41094.4899</v>
      </c>
      <c r="O1822" s="4">
        <f>AND(Sales[[#This Row],[date]]&gt;=YoY_Min,Sales[[#This Row],[date]]&lt;=TY_YTDMax)*(Sales[[#This Row],[sales]]/Sales[[#This Row],[sqft]])</f>
        <v>0</v>
      </c>
      <c r="P1822" s="4">
        <f>SUMIF(Sales[RegionStoretype],Sales[[#This Row],[RegionStoretype]],Sales[YoY_SSF])/Sales[[#This Row],[Region_TypeCount]]</f>
        <v>53.603836561720975</v>
      </c>
    </row>
    <row r="1823" spans="1:16" x14ac:dyDescent="0.25">
      <c r="A1823" s="1">
        <v>42832</v>
      </c>
      <c r="B1823">
        <v>14</v>
      </c>
      <c r="C1823">
        <v>15</v>
      </c>
      <c r="D1823">
        <v>28045.242400000003</v>
      </c>
      <c r="E1823">
        <f>INDEX(Stores[region],MATCH(Sales[[#This Row],[store_no]],Stores[store_no],0))</f>
        <v>3</v>
      </c>
      <c r="F1823" t="str">
        <f>INDEX(Stores[storetype],MATCH(Sales[[#This Row],[store_no]],Stores[store_no],0))</f>
        <v>A</v>
      </c>
      <c r="G1823" t="str">
        <f>INDEX(Stores[location_city],MATCH(Sales[[#This Row],[store_no]],Stores[store_no],0))</f>
        <v>Bismarck</v>
      </c>
      <c r="H1823" t="str">
        <f>INDEX(Stores[location_state],MATCH(Sales[[#This Row],[store_no]],Stores[store_no],0))</f>
        <v>North Dakota</v>
      </c>
      <c r="I1823">
        <f>INDEX(Stores[sqft],MATCH(Sales[[#This Row],[store_no]],Stores[store_no],0))</f>
        <v>96400</v>
      </c>
      <c r="J1823" s="4" t="str">
        <f>INDEX(Departments[dept_name],MATCH(Sales[[#This Row],[dept_no]],Departments[dept_no],0))</f>
        <v>Music</v>
      </c>
      <c r="K1823" s="4" t="str">
        <f>CONCATENATE(Sales[[#This Row],[region]],Sales[[#This Row],[storetype]])</f>
        <v>3A</v>
      </c>
      <c r="L1823" s="4">
        <f>INDEX(RegionStoreCount[Store Count],MATCH(Sales[[#This Row],[RegionStoretype]],RegionStoreCount[Region/Type],0))</f>
        <v>9</v>
      </c>
      <c r="M1823" s="4">
        <f>AND(Sales[[#This Row],[date]]&lt;=TY_YTDMax,Sales[[#This Row],[date]]&gt;=TY_YTDMin)*Sales[[#This Row],[sales]]</f>
        <v>0</v>
      </c>
      <c r="N1823" s="4">
        <f>AND(Sales[[#This Row],[date]]&lt;=LY_YTDMax,Sales[[#This Row],[date]]&gt;=LY_YTDMin)*Sales[[#This Row],[sales]]</f>
        <v>28045.242400000003</v>
      </c>
      <c r="O1823" s="4">
        <f>AND(Sales[[#This Row],[date]]&gt;=YoY_Min,Sales[[#This Row],[date]]&lt;=TY_YTDMax)*(Sales[[#This Row],[sales]]/Sales[[#This Row],[sqft]])</f>
        <v>0</v>
      </c>
      <c r="P1823" s="4">
        <f>SUMIF(Sales[RegionStoretype],Sales[[#This Row],[RegionStoretype]],Sales[YoY_SSF])/Sales[[#This Row],[Region_TypeCount]]</f>
        <v>53.603836561720975</v>
      </c>
    </row>
    <row r="1824" spans="1:16" x14ac:dyDescent="0.25">
      <c r="A1824" s="1">
        <v>42832</v>
      </c>
      <c r="B1824">
        <v>15</v>
      </c>
      <c r="C1824">
        <v>2</v>
      </c>
      <c r="D1824">
        <v>30669.228999999996</v>
      </c>
      <c r="E1824">
        <f>INDEX(Stores[region],MATCH(Sales[[#This Row],[store_no]],Stores[store_no],0))</f>
        <v>2</v>
      </c>
      <c r="F1824" t="str">
        <f>INDEX(Stores[storetype],MATCH(Sales[[#This Row],[store_no]],Stores[store_no],0))</f>
        <v>B</v>
      </c>
      <c r="G1824" t="str">
        <f>INDEX(Stores[location_city],MATCH(Sales[[#This Row],[store_no]],Stores[store_no],0))</f>
        <v>Rochester</v>
      </c>
      <c r="H1824" t="str">
        <f>INDEX(Stores[location_state],MATCH(Sales[[#This Row],[store_no]],Stores[store_no],0))</f>
        <v>Minnesota</v>
      </c>
      <c r="I1824">
        <f>INDEX(Stores[sqft],MATCH(Sales[[#This Row],[store_no]],Stores[store_no],0))</f>
        <v>128100</v>
      </c>
      <c r="J1824" s="4" t="str">
        <f>INDEX(Departments[dept_name],MATCH(Sales[[#This Row],[dept_no]],Departments[dept_no],0))</f>
        <v>Baby</v>
      </c>
      <c r="K1824" s="4" t="str">
        <f>CONCATENATE(Sales[[#This Row],[region]],Sales[[#This Row],[storetype]])</f>
        <v>2B</v>
      </c>
      <c r="L1824" s="4">
        <f>INDEX(RegionStoreCount[Store Count],MATCH(Sales[[#This Row],[RegionStoretype]],RegionStoreCount[Region/Type],0))</f>
        <v>6</v>
      </c>
      <c r="M1824" s="4">
        <f>AND(Sales[[#This Row],[date]]&lt;=TY_YTDMax,Sales[[#This Row],[date]]&gt;=TY_YTDMin)*Sales[[#This Row],[sales]]</f>
        <v>0</v>
      </c>
      <c r="N1824" s="4">
        <f>AND(Sales[[#This Row],[date]]&lt;=LY_YTDMax,Sales[[#This Row],[date]]&gt;=LY_YTDMin)*Sales[[#This Row],[sales]]</f>
        <v>30669.228999999996</v>
      </c>
      <c r="O1824" s="4">
        <f>AND(Sales[[#This Row],[date]]&gt;=YoY_Min,Sales[[#This Row],[date]]&lt;=TY_YTDMax)*(Sales[[#This Row],[sales]]/Sales[[#This Row],[sqft]])</f>
        <v>0</v>
      </c>
      <c r="P1824" s="4">
        <f>SUMIF(Sales[RegionStoretype],Sales[[#This Row],[RegionStoretype]],Sales[YoY_SSF])/Sales[[#This Row],[Region_TypeCount]]</f>
        <v>58.393757732919049</v>
      </c>
    </row>
    <row r="1825" spans="1:16" x14ac:dyDescent="0.25">
      <c r="A1825" s="1">
        <v>42832</v>
      </c>
      <c r="B1825">
        <v>15</v>
      </c>
      <c r="C1825">
        <v>8</v>
      </c>
      <c r="D1825">
        <v>35264.775399999999</v>
      </c>
      <c r="E1825">
        <f>INDEX(Stores[region],MATCH(Sales[[#This Row],[store_no]],Stores[store_no],0))</f>
        <v>2</v>
      </c>
      <c r="F1825" t="str">
        <f>INDEX(Stores[storetype],MATCH(Sales[[#This Row],[store_no]],Stores[store_no],0))</f>
        <v>B</v>
      </c>
      <c r="G1825" t="str">
        <f>INDEX(Stores[location_city],MATCH(Sales[[#This Row],[store_no]],Stores[store_no],0))</f>
        <v>Rochester</v>
      </c>
      <c r="H1825" t="str">
        <f>INDEX(Stores[location_state],MATCH(Sales[[#This Row],[store_no]],Stores[store_no],0))</f>
        <v>Minnesota</v>
      </c>
      <c r="I1825">
        <f>INDEX(Stores[sqft],MATCH(Sales[[#This Row],[store_no]],Stores[store_no],0))</f>
        <v>128100</v>
      </c>
      <c r="J1825" s="4" t="str">
        <f>INDEX(Departments[dept_name],MATCH(Sales[[#This Row],[dept_no]],Departments[dept_no],0))</f>
        <v>Games</v>
      </c>
      <c r="K1825" s="4" t="str">
        <f>CONCATENATE(Sales[[#This Row],[region]],Sales[[#This Row],[storetype]])</f>
        <v>2B</v>
      </c>
      <c r="L1825" s="4">
        <f>INDEX(RegionStoreCount[Store Count],MATCH(Sales[[#This Row],[RegionStoretype]],RegionStoreCount[Region/Type],0))</f>
        <v>6</v>
      </c>
      <c r="M1825" s="4">
        <f>AND(Sales[[#This Row],[date]]&lt;=TY_YTDMax,Sales[[#This Row],[date]]&gt;=TY_YTDMin)*Sales[[#This Row],[sales]]</f>
        <v>0</v>
      </c>
      <c r="N1825" s="4">
        <f>AND(Sales[[#This Row],[date]]&lt;=LY_YTDMax,Sales[[#This Row],[date]]&gt;=LY_YTDMin)*Sales[[#This Row],[sales]]</f>
        <v>35264.775399999999</v>
      </c>
      <c r="O1825" s="4">
        <f>AND(Sales[[#This Row],[date]]&gt;=YoY_Min,Sales[[#This Row],[date]]&lt;=TY_YTDMax)*(Sales[[#This Row],[sales]]/Sales[[#This Row],[sqft]])</f>
        <v>0</v>
      </c>
      <c r="P1825" s="4">
        <f>SUMIF(Sales[RegionStoretype],Sales[[#This Row],[RegionStoretype]],Sales[YoY_SSF])/Sales[[#This Row],[Region_TypeCount]]</f>
        <v>58.393757732919049</v>
      </c>
    </row>
    <row r="1826" spans="1:16" x14ac:dyDescent="0.25">
      <c r="A1826" s="1">
        <v>42832</v>
      </c>
      <c r="B1826">
        <v>16</v>
      </c>
      <c r="C1826">
        <v>12</v>
      </c>
      <c r="D1826">
        <v>151912.75229999999</v>
      </c>
      <c r="E1826">
        <f>INDEX(Stores[region],MATCH(Sales[[#This Row],[store_no]],Stores[store_no],0))</f>
        <v>2</v>
      </c>
      <c r="F1826" t="str">
        <f>INDEX(Stores[storetype],MATCH(Sales[[#This Row],[store_no]],Stores[store_no],0))</f>
        <v>B</v>
      </c>
      <c r="G1826" t="str">
        <f>INDEX(Stores[location_city],MATCH(Sales[[#This Row],[store_no]],Stores[store_no],0))</f>
        <v>Saint Paul</v>
      </c>
      <c r="H1826" t="str">
        <f>INDEX(Stores[location_state],MATCH(Sales[[#This Row],[store_no]],Stores[store_no],0))</f>
        <v>Minnesota</v>
      </c>
      <c r="I1826">
        <f>INDEX(Stores[sqft],MATCH(Sales[[#This Row],[store_no]],Stores[store_no],0))</f>
        <v>180400</v>
      </c>
      <c r="J1826" s="4" t="str">
        <f>INDEX(Departments[dept_name],MATCH(Sales[[#This Row],[dept_no]],Departments[dept_no],0))</f>
        <v>Jewelery</v>
      </c>
      <c r="K1826" s="4" t="str">
        <f>CONCATENATE(Sales[[#This Row],[region]],Sales[[#This Row],[storetype]])</f>
        <v>2B</v>
      </c>
      <c r="L1826" s="4">
        <f>INDEX(RegionStoreCount[Store Count],MATCH(Sales[[#This Row],[RegionStoretype]],RegionStoreCount[Region/Type],0))</f>
        <v>6</v>
      </c>
      <c r="M1826" s="4">
        <f>AND(Sales[[#This Row],[date]]&lt;=TY_YTDMax,Sales[[#This Row],[date]]&gt;=TY_YTDMin)*Sales[[#This Row],[sales]]</f>
        <v>0</v>
      </c>
      <c r="N1826" s="4">
        <f>AND(Sales[[#This Row],[date]]&lt;=LY_YTDMax,Sales[[#This Row],[date]]&gt;=LY_YTDMin)*Sales[[#This Row],[sales]]</f>
        <v>151912.75229999999</v>
      </c>
      <c r="O1826" s="4">
        <f>AND(Sales[[#This Row],[date]]&gt;=YoY_Min,Sales[[#This Row],[date]]&lt;=TY_YTDMax)*(Sales[[#This Row],[sales]]/Sales[[#This Row],[sqft]])</f>
        <v>0</v>
      </c>
      <c r="P1826" s="4">
        <f>SUMIF(Sales[RegionStoretype],Sales[[#This Row],[RegionStoretype]],Sales[YoY_SSF])/Sales[[#This Row],[Region_TypeCount]]</f>
        <v>58.393757732919049</v>
      </c>
    </row>
    <row r="1827" spans="1:16" x14ac:dyDescent="0.25">
      <c r="A1827" s="1">
        <v>42832</v>
      </c>
      <c r="B1827">
        <v>16</v>
      </c>
      <c r="C1827">
        <v>20</v>
      </c>
      <c r="D1827">
        <v>87951.355500000005</v>
      </c>
      <c r="E1827">
        <f>INDEX(Stores[region],MATCH(Sales[[#This Row],[store_no]],Stores[store_no],0))</f>
        <v>2</v>
      </c>
      <c r="F1827" t="str">
        <f>INDEX(Stores[storetype],MATCH(Sales[[#This Row],[store_no]],Stores[store_no],0))</f>
        <v>B</v>
      </c>
      <c r="G1827" t="str">
        <f>INDEX(Stores[location_city],MATCH(Sales[[#This Row],[store_no]],Stores[store_no],0))</f>
        <v>Saint Paul</v>
      </c>
      <c r="H1827" t="str">
        <f>INDEX(Stores[location_state],MATCH(Sales[[#This Row],[store_no]],Stores[store_no],0))</f>
        <v>Minnesota</v>
      </c>
      <c r="I1827">
        <f>INDEX(Stores[sqft],MATCH(Sales[[#This Row],[store_no]],Stores[store_no],0))</f>
        <v>180400</v>
      </c>
      <c r="J1827" s="4" t="str">
        <f>INDEX(Departments[dept_name],MATCH(Sales[[#This Row],[dept_no]],Departments[dept_no],0))</f>
        <v>Toys</v>
      </c>
      <c r="K1827" s="4" t="str">
        <f>CONCATENATE(Sales[[#This Row],[region]],Sales[[#This Row],[storetype]])</f>
        <v>2B</v>
      </c>
      <c r="L1827" s="4">
        <f>INDEX(RegionStoreCount[Store Count],MATCH(Sales[[#This Row],[RegionStoretype]],RegionStoreCount[Region/Type],0))</f>
        <v>6</v>
      </c>
      <c r="M1827" s="4">
        <f>AND(Sales[[#This Row],[date]]&lt;=TY_YTDMax,Sales[[#This Row],[date]]&gt;=TY_YTDMin)*Sales[[#This Row],[sales]]</f>
        <v>0</v>
      </c>
      <c r="N1827" s="4">
        <f>AND(Sales[[#This Row],[date]]&lt;=LY_YTDMax,Sales[[#This Row],[date]]&gt;=LY_YTDMin)*Sales[[#This Row],[sales]]</f>
        <v>87951.355500000005</v>
      </c>
      <c r="O1827" s="4">
        <f>AND(Sales[[#This Row],[date]]&gt;=YoY_Min,Sales[[#This Row],[date]]&lt;=TY_YTDMax)*(Sales[[#This Row],[sales]]/Sales[[#This Row],[sqft]])</f>
        <v>0</v>
      </c>
      <c r="P1827" s="4">
        <f>SUMIF(Sales[RegionStoretype],Sales[[#This Row],[RegionStoretype]],Sales[YoY_SSF])/Sales[[#This Row],[Region_TypeCount]]</f>
        <v>58.393757732919049</v>
      </c>
    </row>
    <row r="1828" spans="1:16" x14ac:dyDescent="0.25">
      <c r="A1828" s="1">
        <v>42832</v>
      </c>
      <c r="B1828">
        <v>17</v>
      </c>
      <c r="C1828">
        <v>8</v>
      </c>
      <c r="D1828">
        <v>31045.018100000001</v>
      </c>
      <c r="E1828">
        <f>INDEX(Stores[region],MATCH(Sales[[#This Row],[store_no]],Stores[store_no],0))</f>
        <v>3</v>
      </c>
      <c r="F1828" t="str">
        <f>INDEX(Stores[storetype],MATCH(Sales[[#This Row],[store_no]],Stores[store_no],0))</f>
        <v>B</v>
      </c>
      <c r="G1828" t="str">
        <f>INDEX(Stores[location_city],MATCH(Sales[[#This Row],[store_no]],Stores[store_no],0))</f>
        <v>Fargo</v>
      </c>
      <c r="H1828" t="str">
        <f>INDEX(Stores[location_state],MATCH(Sales[[#This Row],[store_no]],Stores[store_no],0))</f>
        <v>North Dakota</v>
      </c>
      <c r="I1828">
        <f>INDEX(Stores[sqft],MATCH(Sales[[#This Row],[store_no]],Stores[store_no],0))</f>
        <v>211600</v>
      </c>
      <c r="J1828" s="4" t="str">
        <f>INDEX(Departments[dept_name],MATCH(Sales[[#This Row],[dept_no]],Departments[dept_no],0))</f>
        <v>Games</v>
      </c>
      <c r="K1828" s="4" t="str">
        <f>CONCATENATE(Sales[[#This Row],[region]],Sales[[#This Row],[storetype]])</f>
        <v>3B</v>
      </c>
      <c r="L1828" s="4">
        <f>INDEX(RegionStoreCount[Store Count],MATCH(Sales[[#This Row],[RegionStoretype]],RegionStoreCount[Region/Type],0))</f>
        <v>4</v>
      </c>
      <c r="M1828" s="4">
        <f>AND(Sales[[#This Row],[date]]&lt;=TY_YTDMax,Sales[[#This Row],[date]]&gt;=TY_YTDMin)*Sales[[#This Row],[sales]]</f>
        <v>0</v>
      </c>
      <c r="N1828" s="4">
        <f>AND(Sales[[#This Row],[date]]&lt;=LY_YTDMax,Sales[[#This Row],[date]]&gt;=LY_YTDMin)*Sales[[#This Row],[sales]]</f>
        <v>31045.018100000001</v>
      </c>
      <c r="O1828" s="4">
        <f>AND(Sales[[#This Row],[date]]&gt;=YoY_Min,Sales[[#This Row],[date]]&lt;=TY_YTDMax)*(Sales[[#This Row],[sales]]/Sales[[#This Row],[sqft]])</f>
        <v>0</v>
      </c>
      <c r="P1828" s="4">
        <f>SUMIF(Sales[RegionStoretype],Sales[[#This Row],[RegionStoretype]],Sales[YoY_SSF])/Sales[[#This Row],[Region_TypeCount]]</f>
        <v>58.312187288105562</v>
      </c>
    </row>
    <row r="1829" spans="1:16" x14ac:dyDescent="0.25">
      <c r="A1829" s="1">
        <v>42832</v>
      </c>
      <c r="B1829">
        <v>17</v>
      </c>
      <c r="C1829">
        <v>15</v>
      </c>
      <c r="D1829">
        <v>107129.88960000001</v>
      </c>
      <c r="E1829">
        <f>INDEX(Stores[region],MATCH(Sales[[#This Row],[store_no]],Stores[store_no],0))</f>
        <v>3</v>
      </c>
      <c r="F1829" t="str">
        <f>INDEX(Stores[storetype],MATCH(Sales[[#This Row],[store_no]],Stores[store_no],0))</f>
        <v>B</v>
      </c>
      <c r="G1829" t="str">
        <f>INDEX(Stores[location_city],MATCH(Sales[[#This Row],[store_no]],Stores[store_no],0))</f>
        <v>Fargo</v>
      </c>
      <c r="H1829" t="str">
        <f>INDEX(Stores[location_state],MATCH(Sales[[#This Row],[store_no]],Stores[store_no],0))</f>
        <v>North Dakota</v>
      </c>
      <c r="I1829">
        <f>INDEX(Stores[sqft],MATCH(Sales[[#This Row],[store_no]],Stores[store_no],0))</f>
        <v>211600</v>
      </c>
      <c r="J1829" s="4" t="str">
        <f>INDEX(Departments[dept_name],MATCH(Sales[[#This Row],[dept_no]],Departments[dept_no],0))</f>
        <v>Music</v>
      </c>
      <c r="K1829" s="4" t="str">
        <f>CONCATENATE(Sales[[#This Row],[region]],Sales[[#This Row],[storetype]])</f>
        <v>3B</v>
      </c>
      <c r="L1829" s="4">
        <f>INDEX(RegionStoreCount[Store Count],MATCH(Sales[[#This Row],[RegionStoretype]],RegionStoreCount[Region/Type],0))</f>
        <v>4</v>
      </c>
      <c r="M1829" s="4">
        <f>AND(Sales[[#This Row],[date]]&lt;=TY_YTDMax,Sales[[#This Row],[date]]&gt;=TY_YTDMin)*Sales[[#This Row],[sales]]</f>
        <v>0</v>
      </c>
      <c r="N1829" s="4">
        <f>AND(Sales[[#This Row],[date]]&lt;=LY_YTDMax,Sales[[#This Row],[date]]&gt;=LY_YTDMin)*Sales[[#This Row],[sales]]</f>
        <v>107129.88960000001</v>
      </c>
      <c r="O1829" s="4">
        <f>AND(Sales[[#This Row],[date]]&gt;=YoY_Min,Sales[[#This Row],[date]]&lt;=TY_YTDMax)*(Sales[[#This Row],[sales]]/Sales[[#This Row],[sqft]])</f>
        <v>0</v>
      </c>
      <c r="P1829" s="4">
        <f>SUMIF(Sales[RegionStoretype],Sales[[#This Row],[RegionStoretype]],Sales[YoY_SSF])/Sales[[#This Row],[Region_TypeCount]]</f>
        <v>58.312187288105562</v>
      </c>
    </row>
    <row r="1830" spans="1:16" x14ac:dyDescent="0.25">
      <c r="A1830" s="1">
        <v>42832</v>
      </c>
      <c r="B1830">
        <v>18</v>
      </c>
      <c r="C1830">
        <v>9</v>
      </c>
      <c r="D1830">
        <v>40724.799199999994</v>
      </c>
      <c r="E1830">
        <f>INDEX(Stores[region],MATCH(Sales[[#This Row],[store_no]],Stores[store_no],0))</f>
        <v>2</v>
      </c>
      <c r="F1830" t="str">
        <f>INDEX(Stores[storetype],MATCH(Sales[[#This Row],[store_no]],Stores[store_no],0))</f>
        <v>B</v>
      </c>
      <c r="G1830" t="str">
        <f>INDEX(Stores[location_city],MATCH(Sales[[#This Row],[store_no]],Stores[store_no],0))</f>
        <v>Chicago</v>
      </c>
      <c r="H1830" t="str">
        <f>INDEX(Stores[location_state],MATCH(Sales[[#This Row],[store_no]],Stores[store_no],0))</f>
        <v>Illinois</v>
      </c>
      <c r="I1830">
        <f>INDEX(Stores[sqft],MATCH(Sales[[#This Row],[store_no]],Stores[store_no],0))</f>
        <v>120700</v>
      </c>
      <c r="J1830" s="4" t="str">
        <f>INDEX(Departments[dept_name],MATCH(Sales[[#This Row],[dept_no]],Departments[dept_no],0))</f>
        <v>Garden</v>
      </c>
      <c r="K1830" s="4" t="str">
        <f>CONCATENATE(Sales[[#This Row],[region]],Sales[[#This Row],[storetype]])</f>
        <v>2B</v>
      </c>
      <c r="L1830" s="4">
        <f>INDEX(RegionStoreCount[Store Count],MATCH(Sales[[#This Row],[RegionStoretype]],RegionStoreCount[Region/Type],0))</f>
        <v>6</v>
      </c>
      <c r="M1830" s="4">
        <f>AND(Sales[[#This Row],[date]]&lt;=TY_YTDMax,Sales[[#This Row],[date]]&gt;=TY_YTDMin)*Sales[[#This Row],[sales]]</f>
        <v>0</v>
      </c>
      <c r="N1830" s="4">
        <f>AND(Sales[[#This Row],[date]]&lt;=LY_YTDMax,Sales[[#This Row],[date]]&gt;=LY_YTDMin)*Sales[[#This Row],[sales]]</f>
        <v>40724.799199999994</v>
      </c>
      <c r="O1830" s="4">
        <f>AND(Sales[[#This Row],[date]]&gt;=YoY_Min,Sales[[#This Row],[date]]&lt;=TY_YTDMax)*(Sales[[#This Row],[sales]]/Sales[[#This Row],[sqft]])</f>
        <v>0</v>
      </c>
      <c r="P1830" s="4">
        <f>SUMIF(Sales[RegionStoretype],Sales[[#This Row],[RegionStoretype]],Sales[YoY_SSF])/Sales[[#This Row],[Region_TypeCount]]</f>
        <v>58.393757732919049</v>
      </c>
    </row>
    <row r="1831" spans="1:16" x14ac:dyDescent="0.25">
      <c r="A1831" s="1">
        <v>42832</v>
      </c>
      <c r="B1831">
        <v>19</v>
      </c>
      <c r="C1831">
        <v>2</v>
      </c>
      <c r="D1831">
        <v>10156.299299999999</v>
      </c>
      <c r="E1831">
        <f>INDEX(Stores[region],MATCH(Sales[[#This Row],[store_no]],Stores[store_no],0))</f>
        <v>3</v>
      </c>
      <c r="F1831" t="str">
        <f>INDEX(Stores[storetype],MATCH(Sales[[#This Row],[store_no]],Stores[store_no],0))</f>
        <v>A</v>
      </c>
      <c r="G1831" t="str">
        <f>INDEX(Stores[location_city],MATCH(Sales[[#This Row],[store_no]],Stores[store_no],0))</f>
        <v>Des Moines</v>
      </c>
      <c r="H1831" t="str">
        <f>INDEX(Stores[location_state],MATCH(Sales[[#This Row],[store_no]],Stores[store_no],0))</f>
        <v>Iowa</v>
      </c>
      <c r="I1831">
        <f>INDEX(Stores[sqft],MATCH(Sales[[#This Row],[store_no]],Stores[store_no],0))</f>
        <v>197600</v>
      </c>
      <c r="J1831" s="4" t="str">
        <f>INDEX(Departments[dept_name],MATCH(Sales[[#This Row],[dept_no]],Departments[dept_no],0))</f>
        <v>Baby</v>
      </c>
      <c r="K1831" s="4" t="str">
        <f>CONCATENATE(Sales[[#This Row],[region]],Sales[[#This Row],[storetype]])</f>
        <v>3A</v>
      </c>
      <c r="L1831" s="4">
        <f>INDEX(RegionStoreCount[Store Count],MATCH(Sales[[#This Row],[RegionStoretype]],RegionStoreCount[Region/Type],0))</f>
        <v>9</v>
      </c>
      <c r="M1831" s="4">
        <f>AND(Sales[[#This Row],[date]]&lt;=TY_YTDMax,Sales[[#This Row],[date]]&gt;=TY_YTDMin)*Sales[[#This Row],[sales]]</f>
        <v>0</v>
      </c>
      <c r="N1831" s="4">
        <f>AND(Sales[[#This Row],[date]]&lt;=LY_YTDMax,Sales[[#This Row],[date]]&gt;=LY_YTDMin)*Sales[[#This Row],[sales]]</f>
        <v>10156.299299999999</v>
      </c>
      <c r="O1831" s="4">
        <f>AND(Sales[[#This Row],[date]]&gt;=YoY_Min,Sales[[#This Row],[date]]&lt;=TY_YTDMax)*(Sales[[#This Row],[sales]]/Sales[[#This Row],[sqft]])</f>
        <v>0</v>
      </c>
      <c r="P1831" s="4">
        <f>SUMIF(Sales[RegionStoretype],Sales[[#This Row],[RegionStoretype]],Sales[YoY_SSF])/Sales[[#This Row],[Region_TypeCount]]</f>
        <v>53.603836561720975</v>
      </c>
    </row>
    <row r="1832" spans="1:16" x14ac:dyDescent="0.25">
      <c r="A1832" s="1">
        <v>42832</v>
      </c>
      <c r="B1832">
        <v>19</v>
      </c>
      <c r="C1832">
        <v>8</v>
      </c>
      <c r="D1832">
        <v>34953.493600000002</v>
      </c>
      <c r="E1832">
        <f>INDEX(Stores[region],MATCH(Sales[[#This Row],[store_no]],Stores[store_no],0))</f>
        <v>3</v>
      </c>
      <c r="F1832" t="str">
        <f>INDEX(Stores[storetype],MATCH(Sales[[#This Row],[store_no]],Stores[store_no],0))</f>
        <v>A</v>
      </c>
      <c r="G1832" t="str">
        <f>INDEX(Stores[location_city],MATCH(Sales[[#This Row],[store_no]],Stores[store_no],0))</f>
        <v>Des Moines</v>
      </c>
      <c r="H1832" t="str">
        <f>INDEX(Stores[location_state],MATCH(Sales[[#This Row],[store_no]],Stores[store_no],0))</f>
        <v>Iowa</v>
      </c>
      <c r="I1832">
        <f>INDEX(Stores[sqft],MATCH(Sales[[#This Row],[store_no]],Stores[store_no],0))</f>
        <v>197600</v>
      </c>
      <c r="J1832" s="4" t="str">
        <f>INDEX(Departments[dept_name],MATCH(Sales[[#This Row],[dept_no]],Departments[dept_no],0))</f>
        <v>Games</v>
      </c>
      <c r="K1832" s="4" t="str">
        <f>CONCATENATE(Sales[[#This Row],[region]],Sales[[#This Row],[storetype]])</f>
        <v>3A</v>
      </c>
      <c r="L1832" s="4">
        <f>INDEX(RegionStoreCount[Store Count],MATCH(Sales[[#This Row],[RegionStoretype]],RegionStoreCount[Region/Type],0))</f>
        <v>9</v>
      </c>
      <c r="M1832" s="4">
        <f>AND(Sales[[#This Row],[date]]&lt;=TY_YTDMax,Sales[[#This Row],[date]]&gt;=TY_YTDMin)*Sales[[#This Row],[sales]]</f>
        <v>0</v>
      </c>
      <c r="N1832" s="4">
        <f>AND(Sales[[#This Row],[date]]&lt;=LY_YTDMax,Sales[[#This Row],[date]]&gt;=LY_YTDMin)*Sales[[#This Row],[sales]]</f>
        <v>34953.493600000002</v>
      </c>
      <c r="O1832" s="4">
        <f>AND(Sales[[#This Row],[date]]&gt;=YoY_Min,Sales[[#This Row],[date]]&lt;=TY_YTDMax)*(Sales[[#This Row],[sales]]/Sales[[#This Row],[sqft]])</f>
        <v>0</v>
      </c>
      <c r="P1832" s="4">
        <f>SUMIF(Sales[RegionStoretype],Sales[[#This Row],[RegionStoretype]],Sales[YoY_SSF])/Sales[[#This Row],[Region_TypeCount]]</f>
        <v>53.603836561720975</v>
      </c>
    </row>
    <row r="1833" spans="1:16" x14ac:dyDescent="0.25">
      <c r="A1833" s="1">
        <v>42832</v>
      </c>
      <c r="B1833">
        <v>19</v>
      </c>
      <c r="C1833">
        <v>10</v>
      </c>
      <c r="D1833">
        <v>46102.645000000004</v>
      </c>
      <c r="E1833">
        <f>INDEX(Stores[region],MATCH(Sales[[#This Row],[store_no]],Stores[store_no],0))</f>
        <v>3</v>
      </c>
      <c r="F1833" t="str">
        <f>INDEX(Stores[storetype],MATCH(Sales[[#This Row],[store_no]],Stores[store_no],0))</f>
        <v>A</v>
      </c>
      <c r="G1833" t="str">
        <f>INDEX(Stores[location_city],MATCH(Sales[[#This Row],[store_no]],Stores[store_no],0))</f>
        <v>Des Moines</v>
      </c>
      <c r="H1833" t="str">
        <f>INDEX(Stores[location_state],MATCH(Sales[[#This Row],[store_no]],Stores[store_no],0))</f>
        <v>Iowa</v>
      </c>
      <c r="I1833">
        <f>INDEX(Stores[sqft],MATCH(Sales[[#This Row],[store_no]],Stores[store_no],0))</f>
        <v>197600</v>
      </c>
      <c r="J1833" s="4" t="str">
        <f>INDEX(Departments[dept_name],MATCH(Sales[[#This Row],[dept_no]],Departments[dept_no],0))</f>
        <v>Health</v>
      </c>
      <c r="K1833" s="4" t="str">
        <f>CONCATENATE(Sales[[#This Row],[region]],Sales[[#This Row],[storetype]])</f>
        <v>3A</v>
      </c>
      <c r="L1833" s="4">
        <f>INDEX(RegionStoreCount[Store Count],MATCH(Sales[[#This Row],[RegionStoretype]],RegionStoreCount[Region/Type],0))</f>
        <v>9</v>
      </c>
      <c r="M1833" s="4">
        <f>AND(Sales[[#This Row],[date]]&lt;=TY_YTDMax,Sales[[#This Row],[date]]&gt;=TY_YTDMin)*Sales[[#This Row],[sales]]</f>
        <v>0</v>
      </c>
      <c r="N1833" s="4">
        <f>AND(Sales[[#This Row],[date]]&lt;=LY_YTDMax,Sales[[#This Row],[date]]&gt;=LY_YTDMin)*Sales[[#This Row],[sales]]</f>
        <v>46102.645000000004</v>
      </c>
      <c r="O1833" s="4">
        <f>AND(Sales[[#This Row],[date]]&gt;=YoY_Min,Sales[[#This Row],[date]]&lt;=TY_YTDMax)*(Sales[[#This Row],[sales]]/Sales[[#This Row],[sqft]])</f>
        <v>0</v>
      </c>
      <c r="P1833" s="4">
        <f>SUMIF(Sales[RegionStoretype],Sales[[#This Row],[RegionStoretype]],Sales[YoY_SSF])/Sales[[#This Row],[Region_TypeCount]]</f>
        <v>53.603836561720975</v>
      </c>
    </row>
    <row r="1834" spans="1:16" x14ac:dyDescent="0.25">
      <c r="A1834" s="1">
        <v>42832</v>
      </c>
      <c r="B1834">
        <v>19</v>
      </c>
      <c r="C1834">
        <v>11</v>
      </c>
      <c r="D1834">
        <v>100906.09109999999</v>
      </c>
      <c r="E1834">
        <f>INDEX(Stores[region],MATCH(Sales[[#This Row],[store_no]],Stores[store_no],0))</f>
        <v>3</v>
      </c>
      <c r="F1834" t="str">
        <f>INDEX(Stores[storetype],MATCH(Sales[[#This Row],[store_no]],Stores[store_no],0))</f>
        <v>A</v>
      </c>
      <c r="G1834" t="str">
        <f>INDEX(Stores[location_city],MATCH(Sales[[#This Row],[store_no]],Stores[store_no],0))</f>
        <v>Des Moines</v>
      </c>
      <c r="H1834" t="str">
        <f>INDEX(Stores[location_state],MATCH(Sales[[#This Row],[store_no]],Stores[store_no],0))</f>
        <v>Iowa</v>
      </c>
      <c r="I1834">
        <f>INDEX(Stores[sqft],MATCH(Sales[[#This Row],[store_no]],Stores[store_no],0))</f>
        <v>197600</v>
      </c>
      <c r="J1834" s="4" t="str">
        <f>INDEX(Departments[dept_name],MATCH(Sales[[#This Row],[dept_no]],Departments[dept_no],0))</f>
        <v>Home</v>
      </c>
      <c r="K1834" s="4" t="str">
        <f>CONCATENATE(Sales[[#This Row],[region]],Sales[[#This Row],[storetype]])</f>
        <v>3A</v>
      </c>
      <c r="L1834" s="4">
        <f>INDEX(RegionStoreCount[Store Count],MATCH(Sales[[#This Row],[RegionStoretype]],RegionStoreCount[Region/Type],0))</f>
        <v>9</v>
      </c>
      <c r="M1834" s="4">
        <f>AND(Sales[[#This Row],[date]]&lt;=TY_YTDMax,Sales[[#This Row],[date]]&gt;=TY_YTDMin)*Sales[[#This Row],[sales]]</f>
        <v>0</v>
      </c>
      <c r="N1834" s="4">
        <f>AND(Sales[[#This Row],[date]]&lt;=LY_YTDMax,Sales[[#This Row],[date]]&gt;=LY_YTDMin)*Sales[[#This Row],[sales]]</f>
        <v>100906.09109999999</v>
      </c>
      <c r="O1834" s="4">
        <f>AND(Sales[[#This Row],[date]]&gt;=YoY_Min,Sales[[#This Row],[date]]&lt;=TY_YTDMax)*(Sales[[#This Row],[sales]]/Sales[[#This Row],[sqft]])</f>
        <v>0</v>
      </c>
      <c r="P1834" s="4">
        <f>SUMIF(Sales[RegionStoretype],Sales[[#This Row],[RegionStoretype]],Sales[YoY_SSF])/Sales[[#This Row],[Region_TypeCount]]</f>
        <v>53.603836561720975</v>
      </c>
    </row>
    <row r="1835" spans="1:16" x14ac:dyDescent="0.25">
      <c r="A1835" s="1">
        <v>42832</v>
      </c>
      <c r="B1835">
        <v>19</v>
      </c>
      <c r="C1835">
        <v>18</v>
      </c>
      <c r="D1835">
        <v>160663.68090000001</v>
      </c>
      <c r="E1835">
        <f>INDEX(Stores[region],MATCH(Sales[[#This Row],[store_no]],Stores[store_no],0))</f>
        <v>3</v>
      </c>
      <c r="F1835" t="str">
        <f>INDEX(Stores[storetype],MATCH(Sales[[#This Row],[store_no]],Stores[store_no],0))</f>
        <v>A</v>
      </c>
      <c r="G1835" t="str">
        <f>INDEX(Stores[location_city],MATCH(Sales[[#This Row],[store_no]],Stores[store_no],0))</f>
        <v>Des Moines</v>
      </c>
      <c r="H1835" t="str">
        <f>INDEX(Stores[location_state],MATCH(Sales[[#This Row],[store_no]],Stores[store_no],0))</f>
        <v>Iowa</v>
      </c>
      <c r="I1835">
        <f>INDEX(Stores[sqft],MATCH(Sales[[#This Row],[store_no]],Stores[store_no],0))</f>
        <v>197600</v>
      </c>
      <c r="J1835" s="4" t="str">
        <f>INDEX(Departments[dept_name],MATCH(Sales[[#This Row],[dept_no]],Departments[dept_no],0))</f>
        <v>Sports</v>
      </c>
      <c r="K1835" s="4" t="str">
        <f>CONCATENATE(Sales[[#This Row],[region]],Sales[[#This Row],[storetype]])</f>
        <v>3A</v>
      </c>
      <c r="L1835" s="4">
        <f>INDEX(RegionStoreCount[Store Count],MATCH(Sales[[#This Row],[RegionStoretype]],RegionStoreCount[Region/Type],0))</f>
        <v>9</v>
      </c>
      <c r="M1835" s="4">
        <f>AND(Sales[[#This Row],[date]]&lt;=TY_YTDMax,Sales[[#This Row],[date]]&gt;=TY_YTDMin)*Sales[[#This Row],[sales]]</f>
        <v>0</v>
      </c>
      <c r="N1835" s="4">
        <f>AND(Sales[[#This Row],[date]]&lt;=LY_YTDMax,Sales[[#This Row],[date]]&gt;=LY_YTDMin)*Sales[[#This Row],[sales]]</f>
        <v>160663.68090000001</v>
      </c>
      <c r="O1835" s="4">
        <f>AND(Sales[[#This Row],[date]]&gt;=YoY_Min,Sales[[#This Row],[date]]&lt;=TY_YTDMax)*(Sales[[#This Row],[sales]]/Sales[[#This Row],[sqft]])</f>
        <v>0</v>
      </c>
      <c r="P1835" s="4">
        <f>SUMIF(Sales[RegionStoretype],Sales[[#This Row],[RegionStoretype]],Sales[YoY_SSF])/Sales[[#This Row],[Region_TypeCount]]</f>
        <v>53.603836561720975</v>
      </c>
    </row>
    <row r="1836" spans="1:16" x14ac:dyDescent="0.25">
      <c r="A1836" s="1">
        <v>42832</v>
      </c>
      <c r="B1836">
        <v>20</v>
      </c>
      <c r="C1836">
        <v>1</v>
      </c>
      <c r="D1836">
        <v>30.87</v>
      </c>
      <c r="E1836">
        <f>INDEX(Stores[region],MATCH(Sales[[#This Row],[store_no]],Stores[store_no],0))</f>
        <v>1</v>
      </c>
      <c r="F1836" t="str">
        <f>INDEX(Stores[storetype],MATCH(Sales[[#This Row],[store_no]],Stores[store_no],0))</f>
        <v>A</v>
      </c>
      <c r="G1836" t="str">
        <f>INDEX(Stores[location_city],MATCH(Sales[[#This Row],[store_no]],Stores[store_no],0))</f>
        <v>South Bend</v>
      </c>
      <c r="H1836" t="str">
        <f>INDEX(Stores[location_state],MATCH(Sales[[#This Row],[store_no]],Stores[store_no],0))</f>
        <v>Indiana</v>
      </c>
      <c r="I1836">
        <f>INDEX(Stores[sqft],MATCH(Sales[[#This Row],[store_no]],Stores[store_no],0))</f>
        <v>39700</v>
      </c>
      <c r="J1836" s="4" t="str">
        <f>INDEX(Departments[dept_name],MATCH(Sales[[#This Row],[dept_no]],Departments[dept_no],0))</f>
        <v>Automotive</v>
      </c>
      <c r="K1836" s="4" t="str">
        <f>CONCATENATE(Sales[[#This Row],[region]],Sales[[#This Row],[storetype]])</f>
        <v>1A</v>
      </c>
      <c r="L1836" s="4">
        <f>INDEX(RegionStoreCount[Store Count],MATCH(Sales[[#This Row],[RegionStoretype]],RegionStoreCount[Region/Type],0))</f>
        <v>5</v>
      </c>
      <c r="M1836" s="4">
        <f>AND(Sales[[#This Row],[date]]&lt;=TY_YTDMax,Sales[[#This Row],[date]]&gt;=TY_YTDMin)*Sales[[#This Row],[sales]]</f>
        <v>0</v>
      </c>
      <c r="N1836" s="4">
        <f>AND(Sales[[#This Row],[date]]&lt;=LY_YTDMax,Sales[[#This Row],[date]]&gt;=LY_YTDMin)*Sales[[#This Row],[sales]]</f>
        <v>30.87</v>
      </c>
      <c r="O1836" s="4">
        <f>AND(Sales[[#This Row],[date]]&gt;=YoY_Min,Sales[[#This Row],[date]]&lt;=TY_YTDMax)*(Sales[[#This Row],[sales]]/Sales[[#This Row],[sqft]])</f>
        <v>0</v>
      </c>
      <c r="P1836" s="4">
        <f>SUMIF(Sales[RegionStoretype],Sales[[#This Row],[RegionStoretype]],Sales[YoY_SSF])/Sales[[#This Row],[Region_TypeCount]]</f>
        <v>59.469551530910678</v>
      </c>
    </row>
    <row r="1837" spans="1:16" x14ac:dyDescent="0.25">
      <c r="A1837" s="1">
        <v>42832</v>
      </c>
      <c r="B1837">
        <v>20</v>
      </c>
      <c r="C1837">
        <v>2</v>
      </c>
      <c r="D1837">
        <v>40801.8586</v>
      </c>
      <c r="E1837">
        <f>INDEX(Stores[region],MATCH(Sales[[#This Row],[store_no]],Stores[store_no],0))</f>
        <v>1</v>
      </c>
      <c r="F1837" t="str">
        <f>INDEX(Stores[storetype],MATCH(Sales[[#This Row],[store_no]],Stores[store_no],0))</f>
        <v>A</v>
      </c>
      <c r="G1837" t="str">
        <f>INDEX(Stores[location_city],MATCH(Sales[[#This Row],[store_no]],Stores[store_no],0))</f>
        <v>South Bend</v>
      </c>
      <c r="H1837" t="str">
        <f>INDEX(Stores[location_state],MATCH(Sales[[#This Row],[store_no]],Stores[store_no],0))</f>
        <v>Indiana</v>
      </c>
      <c r="I1837">
        <f>INDEX(Stores[sqft],MATCH(Sales[[#This Row],[store_no]],Stores[store_no],0))</f>
        <v>39700</v>
      </c>
      <c r="J1837" s="4" t="str">
        <f>INDEX(Departments[dept_name],MATCH(Sales[[#This Row],[dept_no]],Departments[dept_no],0))</f>
        <v>Baby</v>
      </c>
      <c r="K1837" s="4" t="str">
        <f>CONCATENATE(Sales[[#This Row],[region]],Sales[[#This Row],[storetype]])</f>
        <v>1A</v>
      </c>
      <c r="L1837" s="4">
        <f>INDEX(RegionStoreCount[Store Count],MATCH(Sales[[#This Row],[RegionStoretype]],RegionStoreCount[Region/Type],0))</f>
        <v>5</v>
      </c>
      <c r="M1837" s="4">
        <f>AND(Sales[[#This Row],[date]]&lt;=TY_YTDMax,Sales[[#This Row],[date]]&gt;=TY_YTDMin)*Sales[[#This Row],[sales]]</f>
        <v>0</v>
      </c>
      <c r="N1837" s="4">
        <f>AND(Sales[[#This Row],[date]]&lt;=LY_YTDMax,Sales[[#This Row],[date]]&gt;=LY_YTDMin)*Sales[[#This Row],[sales]]</f>
        <v>40801.8586</v>
      </c>
      <c r="O1837" s="4">
        <f>AND(Sales[[#This Row],[date]]&gt;=YoY_Min,Sales[[#This Row],[date]]&lt;=TY_YTDMax)*(Sales[[#This Row],[sales]]/Sales[[#This Row],[sqft]])</f>
        <v>0</v>
      </c>
      <c r="P1837" s="4">
        <f>SUMIF(Sales[RegionStoretype],Sales[[#This Row],[RegionStoretype]],Sales[YoY_SSF])/Sales[[#This Row],[Region_TypeCount]]</f>
        <v>59.469551530910678</v>
      </c>
    </row>
    <row r="1838" spans="1:16" x14ac:dyDescent="0.25">
      <c r="A1838" s="1">
        <v>42832</v>
      </c>
      <c r="B1838">
        <v>20</v>
      </c>
      <c r="C1838">
        <v>3</v>
      </c>
      <c r="D1838">
        <v>185166.85820000002</v>
      </c>
      <c r="E1838">
        <f>INDEX(Stores[region],MATCH(Sales[[#This Row],[store_no]],Stores[store_no],0))</f>
        <v>1</v>
      </c>
      <c r="F1838" t="str">
        <f>INDEX(Stores[storetype],MATCH(Sales[[#This Row],[store_no]],Stores[store_no],0))</f>
        <v>A</v>
      </c>
      <c r="G1838" t="str">
        <f>INDEX(Stores[location_city],MATCH(Sales[[#This Row],[store_no]],Stores[store_no],0))</f>
        <v>South Bend</v>
      </c>
      <c r="H1838" t="str">
        <f>INDEX(Stores[location_state],MATCH(Sales[[#This Row],[store_no]],Stores[store_no],0))</f>
        <v>Indiana</v>
      </c>
      <c r="I1838">
        <f>INDEX(Stores[sqft],MATCH(Sales[[#This Row],[store_no]],Stores[store_no],0))</f>
        <v>39700</v>
      </c>
      <c r="J1838" s="4" t="str">
        <f>INDEX(Departments[dept_name],MATCH(Sales[[#This Row],[dept_no]],Departments[dept_no],0))</f>
        <v>Beauty</v>
      </c>
      <c r="K1838" s="4" t="str">
        <f>CONCATENATE(Sales[[#This Row],[region]],Sales[[#This Row],[storetype]])</f>
        <v>1A</v>
      </c>
      <c r="L1838" s="4">
        <f>INDEX(RegionStoreCount[Store Count],MATCH(Sales[[#This Row],[RegionStoretype]],RegionStoreCount[Region/Type],0))</f>
        <v>5</v>
      </c>
      <c r="M1838" s="4">
        <f>AND(Sales[[#This Row],[date]]&lt;=TY_YTDMax,Sales[[#This Row],[date]]&gt;=TY_YTDMin)*Sales[[#This Row],[sales]]</f>
        <v>0</v>
      </c>
      <c r="N1838" s="4">
        <f>AND(Sales[[#This Row],[date]]&lt;=LY_YTDMax,Sales[[#This Row],[date]]&gt;=LY_YTDMin)*Sales[[#This Row],[sales]]</f>
        <v>185166.85820000002</v>
      </c>
      <c r="O1838" s="4">
        <f>AND(Sales[[#This Row],[date]]&gt;=YoY_Min,Sales[[#This Row],[date]]&lt;=TY_YTDMax)*(Sales[[#This Row],[sales]]/Sales[[#This Row],[sqft]])</f>
        <v>0</v>
      </c>
      <c r="P1838" s="4">
        <f>SUMIF(Sales[RegionStoretype],Sales[[#This Row],[RegionStoretype]],Sales[YoY_SSF])/Sales[[#This Row],[Region_TypeCount]]</f>
        <v>59.469551530910678</v>
      </c>
    </row>
    <row r="1839" spans="1:16" x14ac:dyDescent="0.25">
      <c r="A1839" s="1">
        <v>42832</v>
      </c>
      <c r="B1839">
        <v>20</v>
      </c>
      <c r="C1839">
        <v>8</v>
      </c>
      <c r="D1839">
        <v>6668.7865000000002</v>
      </c>
      <c r="E1839">
        <f>INDEX(Stores[region],MATCH(Sales[[#This Row],[store_no]],Stores[store_no],0))</f>
        <v>1</v>
      </c>
      <c r="F1839" t="str">
        <f>INDEX(Stores[storetype],MATCH(Sales[[#This Row],[store_no]],Stores[store_no],0))</f>
        <v>A</v>
      </c>
      <c r="G1839" t="str">
        <f>INDEX(Stores[location_city],MATCH(Sales[[#This Row],[store_no]],Stores[store_no],0))</f>
        <v>South Bend</v>
      </c>
      <c r="H1839" t="str">
        <f>INDEX(Stores[location_state],MATCH(Sales[[#This Row],[store_no]],Stores[store_no],0))</f>
        <v>Indiana</v>
      </c>
      <c r="I1839">
        <f>INDEX(Stores[sqft],MATCH(Sales[[#This Row],[store_no]],Stores[store_no],0))</f>
        <v>39700</v>
      </c>
      <c r="J1839" s="4" t="str">
        <f>INDEX(Departments[dept_name],MATCH(Sales[[#This Row],[dept_no]],Departments[dept_no],0))</f>
        <v>Games</v>
      </c>
      <c r="K1839" s="4" t="str">
        <f>CONCATENATE(Sales[[#This Row],[region]],Sales[[#This Row],[storetype]])</f>
        <v>1A</v>
      </c>
      <c r="L1839" s="4">
        <f>INDEX(RegionStoreCount[Store Count],MATCH(Sales[[#This Row],[RegionStoretype]],RegionStoreCount[Region/Type],0))</f>
        <v>5</v>
      </c>
      <c r="M1839" s="4">
        <f>AND(Sales[[#This Row],[date]]&lt;=TY_YTDMax,Sales[[#This Row],[date]]&gt;=TY_YTDMin)*Sales[[#This Row],[sales]]</f>
        <v>0</v>
      </c>
      <c r="N1839" s="4">
        <f>AND(Sales[[#This Row],[date]]&lt;=LY_YTDMax,Sales[[#This Row],[date]]&gt;=LY_YTDMin)*Sales[[#This Row],[sales]]</f>
        <v>6668.7865000000002</v>
      </c>
      <c r="O1839" s="4">
        <f>AND(Sales[[#This Row],[date]]&gt;=YoY_Min,Sales[[#This Row],[date]]&lt;=TY_YTDMax)*(Sales[[#This Row],[sales]]/Sales[[#This Row],[sqft]])</f>
        <v>0</v>
      </c>
      <c r="P1839" s="4">
        <f>SUMIF(Sales[RegionStoretype],Sales[[#This Row],[RegionStoretype]],Sales[YoY_SSF])/Sales[[#This Row],[Region_TypeCount]]</f>
        <v>59.469551530910678</v>
      </c>
    </row>
    <row r="1840" spans="1:16" x14ac:dyDescent="0.25">
      <c r="A1840" s="1">
        <v>42832</v>
      </c>
      <c r="B1840">
        <v>20</v>
      </c>
      <c r="C1840">
        <v>14</v>
      </c>
      <c r="D1840">
        <v>15301.185600000001</v>
      </c>
      <c r="E1840">
        <f>INDEX(Stores[region],MATCH(Sales[[#This Row],[store_no]],Stores[store_no],0))</f>
        <v>1</v>
      </c>
      <c r="F1840" t="str">
        <f>INDEX(Stores[storetype],MATCH(Sales[[#This Row],[store_no]],Stores[store_no],0))</f>
        <v>A</v>
      </c>
      <c r="G1840" t="str">
        <f>INDEX(Stores[location_city],MATCH(Sales[[#This Row],[store_no]],Stores[store_no],0))</f>
        <v>South Bend</v>
      </c>
      <c r="H1840" t="str">
        <f>INDEX(Stores[location_state],MATCH(Sales[[#This Row],[store_no]],Stores[store_no],0))</f>
        <v>Indiana</v>
      </c>
      <c r="I1840">
        <f>INDEX(Stores[sqft],MATCH(Sales[[#This Row],[store_no]],Stores[store_no],0))</f>
        <v>39700</v>
      </c>
      <c r="J1840" s="4" t="str">
        <f>INDEX(Departments[dept_name],MATCH(Sales[[#This Row],[dept_no]],Departments[dept_no],0))</f>
        <v>Movies</v>
      </c>
      <c r="K1840" s="4" t="str">
        <f>CONCATENATE(Sales[[#This Row],[region]],Sales[[#This Row],[storetype]])</f>
        <v>1A</v>
      </c>
      <c r="L1840" s="4">
        <f>INDEX(RegionStoreCount[Store Count],MATCH(Sales[[#This Row],[RegionStoretype]],RegionStoreCount[Region/Type],0))</f>
        <v>5</v>
      </c>
      <c r="M1840" s="4">
        <f>AND(Sales[[#This Row],[date]]&lt;=TY_YTDMax,Sales[[#This Row],[date]]&gt;=TY_YTDMin)*Sales[[#This Row],[sales]]</f>
        <v>0</v>
      </c>
      <c r="N1840" s="4">
        <f>AND(Sales[[#This Row],[date]]&lt;=LY_YTDMax,Sales[[#This Row],[date]]&gt;=LY_YTDMin)*Sales[[#This Row],[sales]]</f>
        <v>15301.185600000001</v>
      </c>
      <c r="O1840" s="4">
        <f>AND(Sales[[#This Row],[date]]&gt;=YoY_Min,Sales[[#This Row],[date]]&lt;=TY_YTDMax)*(Sales[[#This Row],[sales]]/Sales[[#This Row],[sqft]])</f>
        <v>0</v>
      </c>
      <c r="P1840" s="4">
        <f>SUMIF(Sales[RegionStoretype],Sales[[#This Row],[RegionStoretype]],Sales[YoY_SSF])/Sales[[#This Row],[Region_TypeCount]]</f>
        <v>59.469551530910678</v>
      </c>
    </row>
    <row r="1841" spans="1:16" x14ac:dyDescent="0.25">
      <c r="A1841" s="1">
        <v>42832</v>
      </c>
      <c r="B1841">
        <v>20</v>
      </c>
      <c r="C1841">
        <v>15</v>
      </c>
      <c r="D1841">
        <v>20705.0128</v>
      </c>
      <c r="E1841">
        <f>INDEX(Stores[region],MATCH(Sales[[#This Row],[store_no]],Stores[store_no],0))</f>
        <v>1</v>
      </c>
      <c r="F1841" t="str">
        <f>INDEX(Stores[storetype],MATCH(Sales[[#This Row],[store_no]],Stores[store_no],0))</f>
        <v>A</v>
      </c>
      <c r="G1841" t="str">
        <f>INDEX(Stores[location_city],MATCH(Sales[[#This Row],[store_no]],Stores[store_no],0))</f>
        <v>South Bend</v>
      </c>
      <c r="H1841" t="str">
        <f>INDEX(Stores[location_state],MATCH(Sales[[#This Row],[store_no]],Stores[store_no],0))</f>
        <v>Indiana</v>
      </c>
      <c r="I1841">
        <f>INDEX(Stores[sqft],MATCH(Sales[[#This Row],[store_no]],Stores[store_no],0))</f>
        <v>39700</v>
      </c>
      <c r="J1841" s="4" t="str">
        <f>INDEX(Departments[dept_name],MATCH(Sales[[#This Row],[dept_no]],Departments[dept_no],0))</f>
        <v>Music</v>
      </c>
      <c r="K1841" s="4" t="str">
        <f>CONCATENATE(Sales[[#This Row],[region]],Sales[[#This Row],[storetype]])</f>
        <v>1A</v>
      </c>
      <c r="L1841" s="4">
        <f>INDEX(RegionStoreCount[Store Count],MATCH(Sales[[#This Row],[RegionStoretype]],RegionStoreCount[Region/Type],0))</f>
        <v>5</v>
      </c>
      <c r="M1841" s="4">
        <f>AND(Sales[[#This Row],[date]]&lt;=TY_YTDMax,Sales[[#This Row],[date]]&gt;=TY_YTDMin)*Sales[[#This Row],[sales]]</f>
        <v>0</v>
      </c>
      <c r="N1841" s="4">
        <f>AND(Sales[[#This Row],[date]]&lt;=LY_YTDMax,Sales[[#This Row],[date]]&gt;=LY_YTDMin)*Sales[[#This Row],[sales]]</f>
        <v>20705.0128</v>
      </c>
      <c r="O1841" s="4">
        <f>AND(Sales[[#This Row],[date]]&gt;=YoY_Min,Sales[[#This Row],[date]]&lt;=TY_YTDMax)*(Sales[[#This Row],[sales]]/Sales[[#This Row],[sqft]])</f>
        <v>0</v>
      </c>
      <c r="P1841" s="4">
        <f>SUMIF(Sales[RegionStoretype],Sales[[#This Row],[RegionStoretype]],Sales[YoY_SSF])/Sales[[#This Row],[Region_TypeCount]]</f>
        <v>59.469551530910678</v>
      </c>
    </row>
    <row r="1842" spans="1:16" x14ac:dyDescent="0.25">
      <c r="A1842" s="1">
        <v>42832</v>
      </c>
      <c r="B1842">
        <v>20</v>
      </c>
      <c r="C1842">
        <v>17</v>
      </c>
      <c r="D1842">
        <v>63641.193700000003</v>
      </c>
      <c r="E1842">
        <f>INDEX(Stores[region],MATCH(Sales[[#This Row],[store_no]],Stores[store_no],0))</f>
        <v>1</v>
      </c>
      <c r="F1842" t="str">
        <f>INDEX(Stores[storetype],MATCH(Sales[[#This Row],[store_no]],Stores[store_no],0))</f>
        <v>A</v>
      </c>
      <c r="G1842" t="str">
        <f>INDEX(Stores[location_city],MATCH(Sales[[#This Row],[store_no]],Stores[store_no],0))</f>
        <v>South Bend</v>
      </c>
      <c r="H1842" t="str">
        <f>INDEX(Stores[location_state],MATCH(Sales[[#This Row],[store_no]],Stores[store_no],0))</f>
        <v>Indiana</v>
      </c>
      <c r="I1842">
        <f>INDEX(Stores[sqft],MATCH(Sales[[#This Row],[store_no]],Stores[store_no],0))</f>
        <v>39700</v>
      </c>
      <c r="J1842" s="4" t="str">
        <f>INDEX(Departments[dept_name],MATCH(Sales[[#This Row],[dept_no]],Departments[dept_no],0))</f>
        <v>Shoes</v>
      </c>
      <c r="K1842" s="4" t="str">
        <f>CONCATENATE(Sales[[#This Row],[region]],Sales[[#This Row],[storetype]])</f>
        <v>1A</v>
      </c>
      <c r="L1842" s="4">
        <f>INDEX(RegionStoreCount[Store Count],MATCH(Sales[[#This Row],[RegionStoretype]],RegionStoreCount[Region/Type],0))</f>
        <v>5</v>
      </c>
      <c r="M1842" s="4">
        <f>AND(Sales[[#This Row],[date]]&lt;=TY_YTDMax,Sales[[#This Row],[date]]&gt;=TY_YTDMin)*Sales[[#This Row],[sales]]</f>
        <v>0</v>
      </c>
      <c r="N1842" s="4">
        <f>AND(Sales[[#This Row],[date]]&lt;=LY_YTDMax,Sales[[#This Row],[date]]&gt;=LY_YTDMin)*Sales[[#This Row],[sales]]</f>
        <v>63641.193700000003</v>
      </c>
      <c r="O1842" s="4">
        <f>AND(Sales[[#This Row],[date]]&gt;=YoY_Min,Sales[[#This Row],[date]]&lt;=TY_YTDMax)*(Sales[[#This Row],[sales]]/Sales[[#This Row],[sqft]])</f>
        <v>0</v>
      </c>
      <c r="P1842" s="4">
        <f>SUMIF(Sales[RegionStoretype],Sales[[#This Row],[RegionStoretype]],Sales[YoY_SSF])/Sales[[#This Row],[Region_TypeCount]]</f>
        <v>59.469551530910678</v>
      </c>
    </row>
    <row r="1843" spans="1:16" x14ac:dyDescent="0.25">
      <c r="A1843" s="1">
        <v>42832</v>
      </c>
      <c r="B1843">
        <v>21</v>
      </c>
      <c r="C1843">
        <v>7</v>
      </c>
      <c r="D1843">
        <v>87551.231700000004</v>
      </c>
      <c r="E1843">
        <f>INDEX(Stores[region],MATCH(Sales[[#This Row],[store_no]],Stores[store_no],0))</f>
        <v>2</v>
      </c>
      <c r="F1843" t="str">
        <f>INDEX(Stores[storetype],MATCH(Sales[[#This Row],[store_no]],Stores[store_no],0))</f>
        <v>B</v>
      </c>
      <c r="G1843" t="str">
        <f>INDEX(Stores[location_city],MATCH(Sales[[#This Row],[store_no]],Stores[store_no],0))</f>
        <v>Madison</v>
      </c>
      <c r="H1843" t="str">
        <f>INDEX(Stores[location_state],MATCH(Sales[[#This Row],[store_no]],Stores[store_no],0))</f>
        <v>Wisconsin</v>
      </c>
      <c r="I1843">
        <f>INDEX(Stores[sqft],MATCH(Sales[[#This Row],[store_no]],Stores[store_no],0))</f>
        <v>206400</v>
      </c>
      <c r="J1843" s="4" t="str">
        <f>INDEX(Departments[dept_name],MATCH(Sales[[#This Row],[dept_no]],Departments[dept_no],0))</f>
        <v>Electronics</v>
      </c>
      <c r="K1843" s="4" t="str">
        <f>CONCATENATE(Sales[[#This Row],[region]],Sales[[#This Row],[storetype]])</f>
        <v>2B</v>
      </c>
      <c r="L1843" s="4">
        <f>INDEX(RegionStoreCount[Store Count],MATCH(Sales[[#This Row],[RegionStoretype]],RegionStoreCount[Region/Type],0))</f>
        <v>6</v>
      </c>
      <c r="M1843" s="4">
        <f>AND(Sales[[#This Row],[date]]&lt;=TY_YTDMax,Sales[[#This Row],[date]]&gt;=TY_YTDMin)*Sales[[#This Row],[sales]]</f>
        <v>0</v>
      </c>
      <c r="N1843" s="4">
        <f>AND(Sales[[#This Row],[date]]&lt;=LY_YTDMax,Sales[[#This Row],[date]]&gt;=LY_YTDMin)*Sales[[#This Row],[sales]]</f>
        <v>87551.231700000004</v>
      </c>
      <c r="O1843" s="4">
        <f>AND(Sales[[#This Row],[date]]&gt;=YoY_Min,Sales[[#This Row],[date]]&lt;=TY_YTDMax)*(Sales[[#This Row],[sales]]/Sales[[#This Row],[sqft]])</f>
        <v>0</v>
      </c>
      <c r="P1843" s="4">
        <f>SUMIF(Sales[RegionStoretype],Sales[[#This Row],[RegionStoretype]],Sales[YoY_SSF])/Sales[[#This Row],[Region_TypeCount]]</f>
        <v>58.393757732919049</v>
      </c>
    </row>
    <row r="1844" spans="1:16" x14ac:dyDescent="0.25">
      <c r="A1844" s="1">
        <v>42832</v>
      </c>
      <c r="B1844">
        <v>21</v>
      </c>
      <c r="C1844">
        <v>19</v>
      </c>
      <c r="D1844">
        <v>42586.65</v>
      </c>
      <c r="E1844">
        <f>INDEX(Stores[region],MATCH(Sales[[#This Row],[store_no]],Stores[store_no],0))</f>
        <v>2</v>
      </c>
      <c r="F1844" t="str">
        <f>INDEX(Stores[storetype],MATCH(Sales[[#This Row],[store_no]],Stores[store_no],0))</f>
        <v>B</v>
      </c>
      <c r="G1844" t="str">
        <f>INDEX(Stores[location_city],MATCH(Sales[[#This Row],[store_no]],Stores[store_no],0))</f>
        <v>Madison</v>
      </c>
      <c r="H1844" t="str">
        <f>INDEX(Stores[location_state],MATCH(Sales[[#This Row],[store_no]],Stores[store_no],0))</f>
        <v>Wisconsin</v>
      </c>
      <c r="I1844">
        <f>INDEX(Stores[sqft],MATCH(Sales[[#This Row],[store_no]],Stores[store_no],0))</f>
        <v>206400</v>
      </c>
      <c r="J1844" s="4" t="str">
        <f>INDEX(Departments[dept_name],MATCH(Sales[[#This Row],[dept_no]],Departments[dept_no],0))</f>
        <v>Tools</v>
      </c>
      <c r="K1844" s="4" t="str">
        <f>CONCATENATE(Sales[[#This Row],[region]],Sales[[#This Row],[storetype]])</f>
        <v>2B</v>
      </c>
      <c r="L1844" s="4">
        <f>INDEX(RegionStoreCount[Store Count],MATCH(Sales[[#This Row],[RegionStoretype]],RegionStoreCount[Region/Type],0))</f>
        <v>6</v>
      </c>
      <c r="M1844" s="4">
        <f>AND(Sales[[#This Row],[date]]&lt;=TY_YTDMax,Sales[[#This Row],[date]]&gt;=TY_YTDMin)*Sales[[#This Row],[sales]]</f>
        <v>0</v>
      </c>
      <c r="N1844" s="4">
        <f>AND(Sales[[#This Row],[date]]&lt;=LY_YTDMax,Sales[[#This Row],[date]]&gt;=LY_YTDMin)*Sales[[#This Row],[sales]]</f>
        <v>42586.65</v>
      </c>
      <c r="O1844" s="4">
        <f>AND(Sales[[#This Row],[date]]&gt;=YoY_Min,Sales[[#This Row],[date]]&lt;=TY_YTDMax)*(Sales[[#This Row],[sales]]/Sales[[#This Row],[sqft]])</f>
        <v>0</v>
      </c>
      <c r="P1844" s="4">
        <f>SUMIF(Sales[RegionStoretype],Sales[[#This Row],[RegionStoretype]],Sales[YoY_SSF])/Sales[[#This Row],[Region_TypeCount]]</f>
        <v>58.393757732919049</v>
      </c>
    </row>
    <row r="1845" spans="1:16" x14ac:dyDescent="0.25">
      <c r="A1845" s="1">
        <v>42832</v>
      </c>
      <c r="B1845">
        <v>22</v>
      </c>
      <c r="C1845">
        <v>6</v>
      </c>
      <c r="D1845">
        <v>6291.1515999999992</v>
      </c>
      <c r="E1845">
        <f>INDEX(Stores[region],MATCH(Sales[[#This Row],[store_no]],Stores[store_no],0))</f>
        <v>3</v>
      </c>
      <c r="F1845" t="str">
        <f>INDEX(Stores[storetype],MATCH(Sales[[#This Row],[store_no]],Stores[store_no],0))</f>
        <v>B</v>
      </c>
      <c r="G1845" t="str">
        <f>INDEX(Stores[location_city],MATCH(Sales[[#This Row],[store_no]],Stores[store_no],0))</f>
        <v>Sioux Falls</v>
      </c>
      <c r="H1845" t="str">
        <f>INDEX(Stores[location_state],MATCH(Sales[[#This Row],[store_no]],Stores[store_no],0))</f>
        <v>South Dakota</v>
      </c>
      <c r="I1845">
        <f>INDEX(Stores[sqft],MATCH(Sales[[#This Row],[store_no]],Stores[store_no],0))</f>
        <v>57800</v>
      </c>
      <c r="J1845" s="4" t="str">
        <f>INDEX(Departments[dept_name],MATCH(Sales[[#This Row],[dept_no]],Departments[dept_no],0))</f>
        <v>Computers</v>
      </c>
      <c r="K1845" s="4" t="str">
        <f>CONCATENATE(Sales[[#This Row],[region]],Sales[[#This Row],[storetype]])</f>
        <v>3B</v>
      </c>
      <c r="L1845" s="4">
        <f>INDEX(RegionStoreCount[Store Count],MATCH(Sales[[#This Row],[RegionStoretype]],RegionStoreCount[Region/Type],0))</f>
        <v>4</v>
      </c>
      <c r="M1845" s="4">
        <f>AND(Sales[[#This Row],[date]]&lt;=TY_YTDMax,Sales[[#This Row],[date]]&gt;=TY_YTDMin)*Sales[[#This Row],[sales]]</f>
        <v>0</v>
      </c>
      <c r="N1845" s="4">
        <f>AND(Sales[[#This Row],[date]]&lt;=LY_YTDMax,Sales[[#This Row],[date]]&gt;=LY_YTDMin)*Sales[[#This Row],[sales]]</f>
        <v>6291.1515999999992</v>
      </c>
      <c r="O1845" s="4">
        <f>AND(Sales[[#This Row],[date]]&gt;=YoY_Min,Sales[[#This Row],[date]]&lt;=TY_YTDMax)*(Sales[[#This Row],[sales]]/Sales[[#This Row],[sqft]])</f>
        <v>0</v>
      </c>
      <c r="P1845" s="4">
        <f>SUMIF(Sales[RegionStoretype],Sales[[#This Row],[RegionStoretype]],Sales[YoY_SSF])/Sales[[#This Row],[Region_TypeCount]]</f>
        <v>58.312187288105562</v>
      </c>
    </row>
    <row r="1846" spans="1:16" x14ac:dyDescent="0.25">
      <c r="A1846" s="1">
        <v>42832</v>
      </c>
      <c r="B1846">
        <v>22</v>
      </c>
      <c r="C1846">
        <v>7</v>
      </c>
      <c r="D1846">
        <v>666.25</v>
      </c>
      <c r="E1846">
        <f>INDEX(Stores[region],MATCH(Sales[[#This Row],[store_no]],Stores[store_no],0))</f>
        <v>3</v>
      </c>
      <c r="F1846" t="str">
        <f>INDEX(Stores[storetype],MATCH(Sales[[#This Row],[store_no]],Stores[store_no],0))</f>
        <v>B</v>
      </c>
      <c r="G1846" t="str">
        <f>INDEX(Stores[location_city],MATCH(Sales[[#This Row],[store_no]],Stores[store_no],0))</f>
        <v>Sioux Falls</v>
      </c>
      <c r="H1846" t="str">
        <f>INDEX(Stores[location_state],MATCH(Sales[[#This Row],[store_no]],Stores[store_no],0))</f>
        <v>South Dakota</v>
      </c>
      <c r="I1846">
        <f>INDEX(Stores[sqft],MATCH(Sales[[#This Row],[store_no]],Stores[store_no],0))</f>
        <v>57800</v>
      </c>
      <c r="J1846" s="4" t="str">
        <f>INDEX(Departments[dept_name],MATCH(Sales[[#This Row],[dept_no]],Departments[dept_no],0))</f>
        <v>Electronics</v>
      </c>
      <c r="K1846" s="4" t="str">
        <f>CONCATENATE(Sales[[#This Row],[region]],Sales[[#This Row],[storetype]])</f>
        <v>3B</v>
      </c>
      <c r="L1846" s="4">
        <f>INDEX(RegionStoreCount[Store Count],MATCH(Sales[[#This Row],[RegionStoretype]],RegionStoreCount[Region/Type],0))</f>
        <v>4</v>
      </c>
      <c r="M1846" s="4">
        <f>AND(Sales[[#This Row],[date]]&lt;=TY_YTDMax,Sales[[#This Row],[date]]&gt;=TY_YTDMin)*Sales[[#This Row],[sales]]</f>
        <v>0</v>
      </c>
      <c r="N1846" s="4">
        <f>AND(Sales[[#This Row],[date]]&lt;=LY_YTDMax,Sales[[#This Row],[date]]&gt;=LY_YTDMin)*Sales[[#This Row],[sales]]</f>
        <v>666.25</v>
      </c>
      <c r="O1846" s="4">
        <f>AND(Sales[[#This Row],[date]]&gt;=YoY_Min,Sales[[#This Row],[date]]&lt;=TY_YTDMax)*(Sales[[#This Row],[sales]]/Sales[[#This Row],[sqft]])</f>
        <v>0</v>
      </c>
      <c r="P1846" s="4">
        <f>SUMIF(Sales[RegionStoretype],Sales[[#This Row],[RegionStoretype]],Sales[YoY_SSF])/Sales[[#This Row],[Region_TypeCount]]</f>
        <v>58.312187288105562</v>
      </c>
    </row>
    <row r="1847" spans="1:16" x14ac:dyDescent="0.25">
      <c r="A1847" s="1">
        <v>42832</v>
      </c>
      <c r="B1847">
        <v>22</v>
      </c>
      <c r="C1847">
        <v>20</v>
      </c>
      <c r="D1847">
        <v>33943.813199999997</v>
      </c>
      <c r="E1847">
        <f>INDEX(Stores[region],MATCH(Sales[[#This Row],[store_no]],Stores[store_no],0))</f>
        <v>3</v>
      </c>
      <c r="F1847" t="str">
        <f>INDEX(Stores[storetype],MATCH(Sales[[#This Row],[store_no]],Stores[store_no],0))</f>
        <v>B</v>
      </c>
      <c r="G1847" t="str">
        <f>INDEX(Stores[location_city],MATCH(Sales[[#This Row],[store_no]],Stores[store_no],0))</f>
        <v>Sioux Falls</v>
      </c>
      <c r="H1847" t="str">
        <f>INDEX(Stores[location_state],MATCH(Sales[[#This Row],[store_no]],Stores[store_no],0))</f>
        <v>South Dakota</v>
      </c>
      <c r="I1847">
        <f>INDEX(Stores[sqft],MATCH(Sales[[#This Row],[store_no]],Stores[store_no],0))</f>
        <v>57800</v>
      </c>
      <c r="J1847" s="4" t="str">
        <f>INDEX(Departments[dept_name],MATCH(Sales[[#This Row],[dept_no]],Departments[dept_no],0))</f>
        <v>Toys</v>
      </c>
      <c r="K1847" s="4" t="str">
        <f>CONCATENATE(Sales[[#This Row],[region]],Sales[[#This Row],[storetype]])</f>
        <v>3B</v>
      </c>
      <c r="L1847" s="4">
        <f>INDEX(RegionStoreCount[Store Count],MATCH(Sales[[#This Row],[RegionStoretype]],RegionStoreCount[Region/Type],0))</f>
        <v>4</v>
      </c>
      <c r="M1847" s="4">
        <f>AND(Sales[[#This Row],[date]]&lt;=TY_YTDMax,Sales[[#This Row],[date]]&gt;=TY_YTDMin)*Sales[[#This Row],[sales]]</f>
        <v>0</v>
      </c>
      <c r="N1847" s="4">
        <f>AND(Sales[[#This Row],[date]]&lt;=LY_YTDMax,Sales[[#This Row],[date]]&gt;=LY_YTDMin)*Sales[[#This Row],[sales]]</f>
        <v>33943.813199999997</v>
      </c>
      <c r="O1847" s="4">
        <f>AND(Sales[[#This Row],[date]]&gt;=YoY_Min,Sales[[#This Row],[date]]&lt;=TY_YTDMax)*(Sales[[#This Row],[sales]]/Sales[[#This Row],[sqft]])</f>
        <v>0</v>
      </c>
      <c r="P1847" s="4">
        <f>SUMIF(Sales[RegionStoretype],Sales[[#This Row],[RegionStoretype]],Sales[YoY_SSF])/Sales[[#This Row],[Region_TypeCount]]</f>
        <v>58.312187288105562</v>
      </c>
    </row>
    <row r="1848" spans="1:16" x14ac:dyDescent="0.25">
      <c r="A1848" s="1">
        <v>42832</v>
      </c>
      <c r="B1848">
        <v>23</v>
      </c>
      <c r="C1848">
        <v>5</v>
      </c>
      <c r="D1848">
        <v>16492.219300000001</v>
      </c>
      <c r="E1848">
        <f>INDEX(Stores[region],MATCH(Sales[[#This Row],[store_no]],Stores[store_no],0))</f>
        <v>3</v>
      </c>
      <c r="F1848" t="str">
        <f>INDEX(Stores[storetype],MATCH(Sales[[#This Row],[store_no]],Stores[store_no],0))</f>
        <v>B</v>
      </c>
      <c r="G1848" t="str">
        <f>INDEX(Stores[location_city],MATCH(Sales[[#This Row],[store_no]],Stores[store_no],0))</f>
        <v>Cedar Rapids</v>
      </c>
      <c r="H1848" t="str">
        <f>INDEX(Stores[location_state],MATCH(Sales[[#This Row],[store_no]],Stores[store_no],0))</f>
        <v>Iowa</v>
      </c>
      <c r="I1848">
        <f>INDEX(Stores[sqft],MATCH(Sales[[#This Row],[store_no]],Stores[store_no],0))</f>
        <v>123700</v>
      </c>
      <c r="J1848" s="4" t="str">
        <f>INDEX(Departments[dept_name],MATCH(Sales[[#This Row],[dept_no]],Departments[dept_no],0))</f>
        <v>Clothing</v>
      </c>
      <c r="K1848" s="4" t="str">
        <f>CONCATENATE(Sales[[#This Row],[region]],Sales[[#This Row],[storetype]])</f>
        <v>3B</v>
      </c>
      <c r="L1848" s="4">
        <f>INDEX(RegionStoreCount[Store Count],MATCH(Sales[[#This Row],[RegionStoretype]],RegionStoreCount[Region/Type],0))</f>
        <v>4</v>
      </c>
      <c r="M1848" s="4">
        <f>AND(Sales[[#This Row],[date]]&lt;=TY_YTDMax,Sales[[#This Row],[date]]&gt;=TY_YTDMin)*Sales[[#This Row],[sales]]</f>
        <v>0</v>
      </c>
      <c r="N1848" s="4">
        <f>AND(Sales[[#This Row],[date]]&lt;=LY_YTDMax,Sales[[#This Row],[date]]&gt;=LY_YTDMin)*Sales[[#This Row],[sales]]</f>
        <v>16492.219300000001</v>
      </c>
      <c r="O1848" s="4">
        <f>AND(Sales[[#This Row],[date]]&gt;=YoY_Min,Sales[[#This Row],[date]]&lt;=TY_YTDMax)*(Sales[[#This Row],[sales]]/Sales[[#This Row],[sqft]])</f>
        <v>0</v>
      </c>
      <c r="P1848" s="4">
        <f>SUMIF(Sales[RegionStoretype],Sales[[#This Row],[RegionStoretype]],Sales[YoY_SSF])/Sales[[#This Row],[Region_TypeCount]]</f>
        <v>58.312187288105562</v>
      </c>
    </row>
    <row r="1849" spans="1:16" x14ac:dyDescent="0.25">
      <c r="A1849" s="1">
        <v>42832</v>
      </c>
      <c r="B1849">
        <v>23</v>
      </c>
      <c r="C1849">
        <v>11</v>
      </c>
      <c r="D1849">
        <v>33963.946199999998</v>
      </c>
      <c r="E1849">
        <f>INDEX(Stores[region],MATCH(Sales[[#This Row],[store_no]],Stores[store_no],0))</f>
        <v>3</v>
      </c>
      <c r="F1849" t="str">
        <f>INDEX(Stores[storetype],MATCH(Sales[[#This Row],[store_no]],Stores[store_no],0))</f>
        <v>B</v>
      </c>
      <c r="G1849" t="str">
        <f>INDEX(Stores[location_city],MATCH(Sales[[#This Row],[store_no]],Stores[store_no],0))</f>
        <v>Cedar Rapids</v>
      </c>
      <c r="H1849" t="str">
        <f>INDEX(Stores[location_state],MATCH(Sales[[#This Row],[store_no]],Stores[store_no],0))</f>
        <v>Iowa</v>
      </c>
      <c r="I1849">
        <f>INDEX(Stores[sqft],MATCH(Sales[[#This Row],[store_no]],Stores[store_no],0))</f>
        <v>123700</v>
      </c>
      <c r="J1849" s="4" t="str">
        <f>INDEX(Departments[dept_name],MATCH(Sales[[#This Row],[dept_no]],Departments[dept_no],0))</f>
        <v>Home</v>
      </c>
      <c r="K1849" s="4" t="str">
        <f>CONCATENATE(Sales[[#This Row],[region]],Sales[[#This Row],[storetype]])</f>
        <v>3B</v>
      </c>
      <c r="L1849" s="4">
        <f>INDEX(RegionStoreCount[Store Count],MATCH(Sales[[#This Row],[RegionStoretype]],RegionStoreCount[Region/Type],0))</f>
        <v>4</v>
      </c>
      <c r="M1849" s="4">
        <f>AND(Sales[[#This Row],[date]]&lt;=TY_YTDMax,Sales[[#This Row],[date]]&gt;=TY_YTDMin)*Sales[[#This Row],[sales]]</f>
        <v>0</v>
      </c>
      <c r="N1849" s="4">
        <f>AND(Sales[[#This Row],[date]]&lt;=LY_YTDMax,Sales[[#This Row],[date]]&gt;=LY_YTDMin)*Sales[[#This Row],[sales]]</f>
        <v>33963.946199999998</v>
      </c>
      <c r="O1849" s="4">
        <f>AND(Sales[[#This Row],[date]]&gt;=YoY_Min,Sales[[#This Row],[date]]&lt;=TY_YTDMax)*(Sales[[#This Row],[sales]]/Sales[[#This Row],[sqft]])</f>
        <v>0</v>
      </c>
      <c r="P1849" s="4">
        <f>SUMIF(Sales[RegionStoretype],Sales[[#This Row],[RegionStoretype]],Sales[YoY_SSF])/Sales[[#This Row],[Region_TypeCount]]</f>
        <v>58.312187288105562</v>
      </c>
    </row>
    <row r="1850" spans="1:16" x14ac:dyDescent="0.25">
      <c r="A1850" s="1">
        <v>42832</v>
      </c>
      <c r="B1850">
        <v>23</v>
      </c>
      <c r="C1850">
        <v>17</v>
      </c>
      <c r="D1850">
        <v>25376.475300000002</v>
      </c>
      <c r="E1850">
        <f>INDEX(Stores[region],MATCH(Sales[[#This Row],[store_no]],Stores[store_no],0))</f>
        <v>3</v>
      </c>
      <c r="F1850" t="str">
        <f>INDEX(Stores[storetype],MATCH(Sales[[#This Row],[store_no]],Stores[store_no],0))</f>
        <v>B</v>
      </c>
      <c r="G1850" t="str">
        <f>INDEX(Stores[location_city],MATCH(Sales[[#This Row],[store_no]],Stores[store_no],0))</f>
        <v>Cedar Rapids</v>
      </c>
      <c r="H1850" t="str">
        <f>INDEX(Stores[location_state],MATCH(Sales[[#This Row],[store_no]],Stores[store_no],0))</f>
        <v>Iowa</v>
      </c>
      <c r="I1850">
        <f>INDEX(Stores[sqft],MATCH(Sales[[#This Row],[store_no]],Stores[store_no],0))</f>
        <v>123700</v>
      </c>
      <c r="J1850" s="4" t="str">
        <f>INDEX(Departments[dept_name],MATCH(Sales[[#This Row],[dept_no]],Departments[dept_no],0))</f>
        <v>Shoes</v>
      </c>
      <c r="K1850" s="4" t="str">
        <f>CONCATENATE(Sales[[#This Row],[region]],Sales[[#This Row],[storetype]])</f>
        <v>3B</v>
      </c>
      <c r="L1850" s="4">
        <f>INDEX(RegionStoreCount[Store Count],MATCH(Sales[[#This Row],[RegionStoretype]],RegionStoreCount[Region/Type],0))</f>
        <v>4</v>
      </c>
      <c r="M1850" s="4">
        <f>AND(Sales[[#This Row],[date]]&lt;=TY_YTDMax,Sales[[#This Row],[date]]&gt;=TY_YTDMin)*Sales[[#This Row],[sales]]</f>
        <v>0</v>
      </c>
      <c r="N1850" s="4">
        <f>AND(Sales[[#This Row],[date]]&lt;=LY_YTDMax,Sales[[#This Row],[date]]&gt;=LY_YTDMin)*Sales[[#This Row],[sales]]</f>
        <v>25376.475300000002</v>
      </c>
      <c r="O1850" s="4">
        <f>AND(Sales[[#This Row],[date]]&gt;=YoY_Min,Sales[[#This Row],[date]]&lt;=TY_YTDMax)*(Sales[[#This Row],[sales]]/Sales[[#This Row],[sqft]])</f>
        <v>0</v>
      </c>
      <c r="P1850" s="4">
        <f>SUMIF(Sales[RegionStoretype],Sales[[#This Row],[RegionStoretype]],Sales[YoY_SSF])/Sales[[#This Row],[Region_TypeCount]]</f>
        <v>58.312187288105562</v>
      </c>
    </row>
    <row r="1851" spans="1:16" x14ac:dyDescent="0.25">
      <c r="A1851" s="1">
        <v>42832</v>
      </c>
      <c r="B1851">
        <v>24</v>
      </c>
      <c r="C1851">
        <v>5</v>
      </c>
      <c r="D1851">
        <v>149479.15</v>
      </c>
      <c r="E1851">
        <f>INDEX(Stores[region],MATCH(Sales[[#This Row],[store_no]],Stores[store_no],0))</f>
        <v>2</v>
      </c>
      <c r="F1851" t="str">
        <f>INDEX(Stores[storetype],MATCH(Sales[[#This Row],[store_no]],Stores[store_no],0))</f>
        <v>A</v>
      </c>
      <c r="G1851" t="str">
        <f>INDEX(Stores[location_city],MATCH(Sales[[#This Row],[store_no]],Stores[store_no],0))</f>
        <v>Winnetka</v>
      </c>
      <c r="H1851" t="str">
        <f>INDEX(Stores[location_state],MATCH(Sales[[#This Row],[store_no]],Stores[store_no],0))</f>
        <v>Illinois</v>
      </c>
      <c r="I1851">
        <f>INDEX(Stores[sqft],MATCH(Sales[[#This Row],[store_no]],Stores[store_no],0))</f>
        <v>207800</v>
      </c>
      <c r="J1851" s="4" t="str">
        <f>INDEX(Departments[dept_name],MATCH(Sales[[#This Row],[dept_no]],Departments[dept_no],0))</f>
        <v>Clothing</v>
      </c>
      <c r="K1851" s="4" t="str">
        <f>CONCATENATE(Sales[[#This Row],[region]],Sales[[#This Row],[storetype]])</f>
        <v>2A</v>
      </c>
      <c r="L1851" s="4">
        <f>INDEX(RegionStoreCount[Store Count],MATCH(Sales[[#This Row],[RegionStoretype]],RegionStoreCount[Region/Type],0))</f>
        <v>5</v>
      </c>
      <c r="M1851" s="4">
        <f>AND(Sales[[#This Row],[date]]&lt;=TY_YTDMax,Sales[[#This Row],[date]]&gt;=TY_YTDMin)*Sales[[#This Row],[sales]]</f>
        <v>0</v>
      </c>
      <c r="N1851" s="4">
        <f>AND(Sales[[#This Row],[date]]&lt;=LY_YTDMax,Sales[[#This Row],[date]]&gt;=LY_YTDMin)*Sales[[#This Row],[sales]]</f>
        <v>149479.15</v>
      </c>
      <c r="O1851" s="4">
        <f>AND(Sales[[#This Row],[date]]&gt;=YoY_Min,Sales[[#This Row],[date]]&lt;=TY_YTDMax)*(Sales[[#This Row],[sales]]/Sales[[#This Row],[sqft]])</f>
        <v>0</v>
      </c>
      <c r="P1851" s="4">
        <f>SUMIF(Sales[RegionStoretype],Sales[[#This Row],[RegionStoretype]],Sales[YoY_SSF])/Sales[[#This Row],[Region_TypeCount]]</f>
        <v>60.052789354368521</v>
      </c>
    </row>
    <row r="1852" spans="1:16" x14ac:dyDescent="0.25">
      <c r="A1852" s="1">
        <v>42832</v>
      </c>
      <c r="B1852">
        <v>26</v>
      </c>
      <c r="C1852">
        <v>5</v>
      </c>
      <c r="D1852">
        <v>89192.338199999998</v>
      </c>
      <c r="E1852">
        <f>INDEX(Stores[region],MATCH(Sales[[#This Row],[store_no]],Stores[store_no],0))</f>
        <v>2</v>
      </c>
      <c r="F1852" t="str">
        <f>INDEX(Stores[storetype],MATCH(Sales[[#This Row],[store_no]],Stores[store_no],0))</f>
        <v>A</v>
      </c>
      <c r="G1852" t="str">
        <f>INDEX(Stores[location_city],MATCH(Sales[[#This Row],[store_no]],Stores[store_no],0))</f>
        <v>Carmel</v>
      </c>
      <c r="H1852" t="str">
        <f>INDEX(Stores[location_state],MATCH(Sales[[#This Row],[store_no]],Stores[store_no],0))</f>
        <v>Indiana</v>
      </c>
      <c r="I1852">
        <f>INDEX(Stores[sqft],MATCH(Sales[[#This Row],[store_no]],Stores[store_no],0))</f>
        <v>198500</v>
      </c>
      <c r="J1852" s="4" t="str">
        <f>INDEX(Departments[dept_name],MATCH(Sales[[#This Row],[dept_no]],Departments[dept_no],0))</f>
        <v>Clothing</v>
      </c>
      <c r="K1852" s="4" t="str">
        <f>CONCATENATE(Sales[[#This Row],[region]],Sales[[#This Row],[storetype]])</f>
        <v>2A</v>
      </c>
      <c r="L1852" s="4">
        <f>INDEX(RegionStoreCount[Store Count],MATCH(Sales[[#This Row],[RegionStoretype]],RegionStoreCount[Region/Type],0))</f>
        <v>5</v>
      </c>
      <c r="M1852" s="4">
        <f>AND(Sales[[#This Row],[date]]&lt;=TY_YTDMax,Sales[[#This Row],[date]]&gt;=TY_YTDMin)*Sales[[#This Row],[sales]]</f>
        <v>0</v>
      </c>
      <c r="N1852" s="4">
        <f>AND(Sales[[#This Row],[date]]&lt;=LY_YTDMax,Sales[[#This Row],[date]]&gt;=LY_YTDMin)*Sales[[#This Row],[sales]]</f>
        <v>89192.338199999998</v>
      </c>
      <c r="O1852" s="4">
        <f>AND(Sales[[#This Row],[date]]&gt;=YoY_Min,Sales[[#This Row],[date]]&lt;=TY_YTDMax)*(Sales[[#This Row],[sales]]/Sales[[#This Row],[sqft]])</f>
        <v>0</v>
      </c>
      <c r="P1852" s="4">
        <f>SUMIF(Sales[RegionStoretype],Sales[[#This Row],[RegionStoretype]],Sales[YoY_SSF])/Sales[[#This Row],[Region_TypeCount]]</f>
        <v>60.052789354368521</v>
      </c>
    </row>
    <row r="1853" spans="1:16" x14ac:dyDescent="0.25">
      <c r="A1853" s="1">
        <v>42832</v>
      </c>
      <c r="B1853">
        <v>26</v>
      </c>
      <c r="C1853">
        <v>10</v>
      </c>
      <c r="D1853">
        <v>51505.569399999993</v>
      </c>
      <c r="E1853">
        <f>INDEX(Stores[region],MATCH(Sales[[#This Row],[store_no]],Stores[store_no],0))</f>
        <v>2</v>
      </c>
      <c r="F1853" t="str">
        <f>INDEX(Stores[storetype],MATCH(Sales[[#This Row],[store_no]],Stores[store_no],0))</f>
        <v>A</v>
      </c>
      <c r="G1853" t="str">
        <f>INDEX(Stores[location_city],MATCH(Sales[[#This Row],[store_no]],Stores[store_no],0))</f>
        <v>Carmel</v>
      </c>
      <c r="H1853" t="str">
        <f>INDEX(Stores[location_state],MATCH(Sales[[#This Row],[store_no]],Stores[store_no],0))</f>
        <v>Indiana</v>
      </c>
      <c r="I1853">
        <f>INDEX(Stores[sqft],MATCH(Sales[[#This Row],[store_no]],Stores[store_no],0))</f>
        <v>198500</v>
      </c>
      <c r="J1853" s="4" t="str">
        <f>INDEX(Departments[dept_name],MATCH(Sales[[#This Row],[dept_no]],Departments[dept_no],0))</f>
        <v>Health</v>
      </c>
      <c r="K1853" s="4" t="str">
        <f>CONCATENATE(Sales[[#This Row],[region]],Sales[[#This Row],[storetype]])</f>
        <v>2A</v>
      </c>
      <c r="L1853" s="4">
        <f>INDEX(RegionStoreCount[Store Count],MATCH(Sales[[#This Row],[RegionStoretype]],RegionStoreCount[Region/Type],0))</f>
        <v>5</v>
      </c>
      <c r="M1853" s="4">
        <f>AND(Sales[[#This Row],[date]]&lt;=TY_YTDMax,Sales[[#This Row],[date]]&gt;=TY_YTDMin)*Sales[[#This Row],[sales]]</f>
        <v>0</v>
      </c>
      <c r="N1853" s="4">
        <f>AND(Sales[[#This Row],[date]]&lt;=LY_YTDMax,Sales[[#This Row],[date]]&gt;=LY_YTDMin)*Sales[[#This Row],[sales]]</f>
        <v>51505.569399999993</v>
      </c>
      <c r="O1853" s="4">
        <f>AND(Sales[[#This Row],[date]]&gt;=YoY_Min,Sales[[#This Row],[date]]&lt;=TY_YTDMax)*(Sales[[#This Row],[sales]]/Sales[[#This Row],[sqft]])</f>
        <v>0</v>
      </c>
      <c r="P1853" s="4">
        <f>SUMIF(Sales[RegionStoretype],Sales[[#This Row],[RegionStoretype]],Sales[YoY_SSF])/Sales[[#This Row],[Region_TypeCount]]</f>
        <v>60.052789354368521</v>
      </c>
    </row>
    <row r="1854" spans="1:16" x14ac:dyDescent="0.25">
      <c r="A1854" s="1">
        <v>42832</v>
      </c>
      <c r="B1854">
        <v>26</v>
      </c>
      <c r="C1854">
        <v>14</v>
      </c>
      <c r="D1854">
        <v>70570.052100000001</v>
      </c>
      <c r="E1854">
        <f>INDEX(Stores[region],MATCH(Sales[[#This Row],[store_no]],Stores[store_no],0))</f>
        <v>2</v>
      </c>
      <c r="F1854" t="str">
        <f>INDEX(Stores[storetype],MATCH(Sales[[#This Row],[store_no]],Stores[store_no],0))</f>
        <v>A</v>
      </c>
      <c r="G1854" t="str">
        <f>INDEX(Stores[location_city],MATCH(Sales[[#This Row],[store_no]],Stores[store_no],0))</f>
        <v>Carmel</v>
      </c>
      <c r="H1854" t="str">
        <f>INDEX(Stores[location_state],MATCH(Sales[[#This Row],[store_no]],Stores[store_no],0))</f>
        <v>Indiana</v>
      </c>
      <c r="I1854">
        <f>INDEX(Stores[sqft],MATCH(Sales[[#This Row],[store_no]],Stores[store_no],0))</f>
        <v>198500</v>
      </c>
      <c r="J1854" s="4" t="str">
        <f>INDEX(Departments[dept_name],MATCH(Sales[[#This Row],[dept_no]],Departments[dept_no],0))</f>
        <v>Movies</v>
      </c>
      <c r="K1854" s="4" t="str">
        <f>CONCATENATE(Sales[[#This Row],[region]],Sales[[#This Row],[storetype]])</f>
        <v>2A</v>
      </c>
      <c r="L1854" s="4">
        <f>INDEX(RegionStoreCount[Store Count],MATCH(Sales[[#This Row],[RegionStoretype]],RegionStoreCount[Region/Type],0))</f>
        <v>5</v>
      </c>
      <c r="M1854" s="4">
        <f>AND(Sales[[#This Row],[date]]&lt;=TY_YTDMax,Sales[[#This Row],[date]]&gt;=TY_YTDMin)*Sales[[#This Row],[sales]]</f>
        <v>0</v>
      </c>
      <c r="N1854" s="4">
        <f>AND(Sales[[#This Row],[date]]&lt;=LY_YTDMax,Sales[[#This Row],[date]]&gt;=LY_YTDMin)*Sales[[#This Row],[sales]]</f>
        <v>70570.052100000001</v>
      </c>
      <c r="O1854" s="4">
        <f>AND(Sales[[#This Row],[date]]&gt;=YoY_Min,Sales[[#This Row],[date]]&lt;=TY_YTDMax)*(Sales[[#This Row],[sales]]/Sales[[#This Row],[sqft]])</f>
        <v>0</v>
      </c>
      <c r="P1854" s="4">
        <f>SUMIF(Sales[RegionStoretype],Sales[[#This Row],[RegionStoretype]],Sales[YoY_SSF])/Sales[[#This Row],[Region_TypeCount]]</f>
        <v>60.052789354368521</v>
      </c>
    </row>
    <row r="1855" spans="1:16" x14ac:dyDescent="0.25">
      <c r="A1855" s="1">
        <v>42832</v>
      </c>
      <c r="B1855">
        <v>26</v>
      </c>
      <c r="C1855">
        <v>15</v>
      </c>
      <c r="D1855">
        <v>63240.336900000002</v>
      </c>
      <c r="E1855">
        <f>INDEX(Stores[region],MATCH(Sales[[#This Row],[store_no]],Stores[store_no],0))</f>
        <v>2</v>
      </c>
      <c r="F1855" t="str">
        <f>INDEX(Stores[storetype],MATCH(Sales[[#This Row],[store_no]],Stores[store_no],0))</f>
        <v>A</v>
      </c>
      <c r="G1855" t="str">
        <f>INDEX(Stores[location_city],MATCH(Sales[[#This Row],[store_no]],Stores[store_no],0))</f>
        <v>Carmel</v>
      </c>
      <c r="H1855" t="str">
        <f>INDEX(Stores[location_state],MATCH(Sales[[#This Row],[store_no]],Stores[store_no],0))</f>
        <v>Indiana</v>
      </c>
      <c r="I1855">
        <f>INDEX(Stores[sqft],MATCH(Sales[[#This Row],[store_no]],Stores[store_no],0))</f>
        <v>198500</v>
      </c>
      <c r="J1855" s="4" t="str">
        <f>INDEX(Departments[dept_name],MATCH(Sales[[#This Row],[dept_no]],Departments[dept_no],0))</f>
        <v>Music</v>
      </c>
      <c r="K1855" s="4" t="str">
        <f>CONCATENATE(Sales[[#This Row],[region]],Sales[[#This Row],[storetype]])</f>
        <v>2A</v>
      </c>
      <c r="L1855" s="4">
        <f>INDEX(RegionStoreCount[Store Count],MATCH(Sales[[#This Row],[RegionStoretype]],RegionStoreCount[Region/Type],0))</f>
        <v>5</v>
      </c>
      <c r="M1855" s="4">
        <f>AND(Sales[[#This Row],[date]]&lt;=TY_YTDMax,Sales[[#This Row],[date]]&gt;=TY_YTDMin)*Sales[[#This Row],[sales]]</f>
        <v>0</v>
      </c>
      <c r="N1855" s="4">
        <f>AND(Sales[[#This Row],[date]]&lt;=LY_YTDMax,Sales[[#This Row],[date]]&gt;=LY_YTDMin)*Sales[[#This Row],[sales]]</f>
        <v>63240.336900000002</v>
      </c>
      <c r="O1855" s="4">
        <f>AND(Sales[[#This Row],[date]]&gt;=YoY_Min,Sales[[#This Row],[date]]&lt;=TY_YTDMax)*(Sales[[#This Row],[sales]]/Sales[[#This Row],[sqft]])</f>
        <v>0</v>
      </c>
      <c r="P1855" s="4">
        <f>SUMIF(Sales[RegionStoretype],Sales[[#This Row],[RegionStoretype]],Sales[YoY_SSF])/Sales[[#This Row],[Region_TypeCount]]</f>
        <v>60.052789354368521</v>
      </c>
    </row>
    <row r="1856" spans="1:16" x14ac:dyDescent="0.25">
      <c r="A1856" s="1">
        <v>42832</v>
      </c>
      <c r="B1856">
        <v>26</v>
      </c>
      <c r="C1856">
        <v>18</v>
      </c>
      <c r="D1856">
        <v>43433.786700000004</v>
      </c>
      <c r="E1856">
        <f>INDEX(Stores[region],MATCH(Sales[[#This Row],[store_no]],Stores[store_no],0))</f>
        <v>2</v>
      </c>
      <c r="F1856" t="str">
        <f>INDEX(Stores[storetype],MATCH(Sales[[#This Row],[store_no]],Stores[store_no],0))</f>
        <v>A</v>
      </c>
      <c r="G1856" t="str">
        <f>INDEX(Stores[location_city],MATCH(Sales[[#This Row],[store_no]],Stores[store_no],0))</f>
        <v>Carmel</v>
      </c>
      <c r="H1856" t="str">
        <f>INDEX(Stores[location_state],MATCH(Sales[[#This Row],[store_no]],Stores[store_no],0))</f>
        <v>Indiana</v>
      </c>
      <c r="I1856">
        <f>INDEX(Stores[sqft],MATCH(Sales[[#This Row],[store_no]],Stores[store_no],0))</f>
        <v>198500</v>
      </c>
      <c r="J1856" s="4" t="str">
        <f>INDEX(Departments[dept_name],MATCH(Sales[[#This Row],[dept_no]],Departments[dept_no],0))</f>
        <v>Sports</v>
      </c>
      <c r="K1856" s="4" t="str">
        <f>CONCATENATE(Sales[[#This Row],[region]],Sales[[#This Row],[storetype]])</f>
        <v>2A</v>
      </c>
      <c r="L1856" s="4">
        <f>INDEX(RegionStoreCount[Store Count],MATCH(Sales[[#This Row],[RegionStoretype]],RegionStoreCount[Region/Type],0))</f>
        <v>5</v>
      </c>
      <c r="M1856" s="4">
        <f>AND(Sales[[#This Row],[date]]&lt;=TY_YTDMax,Sales[[#This Row],[date]]&gt;=TY_YTDMin)*Sales[[#This Row],[sales]]</f>
        <v>0</v>
      </c>
      <c r="N1856" s="4">
        <f>AND(Sales[[#This Row],[date]]&lt;=LY_YTDMax,Sales[[#This Row],[date]]&gt;=LY_YTDMin)*Sales[[#This Row],[sales]]</f>
        <v>43433.786700000004</v>
      </c>
      <c r="O1856" s="4">
        <f>AND(Sales[[#This Row],[date]]&gt;=YoY_Min,Sales[[#This Row],[date]]&lt;=TY_YTDMax)*(Sales[[#This Row],[sales]]/Sales[[#This Row],[sqft]])</f>
        <v>0</v>
      </c>
      <c r="P1856" s="4">
        <f>SUMIF(Sales[RegionStoretype],Sales[[#This Row],[RegionStoretype]],Sales[YoY_SSF])/Sales[[#This Row],[Region_TypeCount]]</f>
        <v>60.052789354368521</v>
      </c>
    </row>
    <row r="1857" spans="1:16" x14ac:dyDescent="0.25">
      <c r="A1857" s="1">
        <v>42832</v>
      </c>
      <c r="B1857">
        <v>26</v>
      </c>
      <c r="C1857">
        <v>19</v>
      </c>
      <c r="D1857">
        <v>26416.280299999999</v>
      </c>
      <c r="E1857">
        <f>INDEX(Stores[region],MATCH(Sales[[#This Row],[store_no]],Stores[store_no],0))</f>
        <v>2</v>
      </c>
      <c r="F1857" t="str">
        <f>INDEX(Stores[storetype],MATCH(Sales[[#This Row],[store_no]],Stores[store_no],0))</f>
        <v>A</v>
      </c>
      <c r="G1857" t="str">
        <f>INDEX(Stores[location_city],MATCH(Sales[[#This Row],[store_no]],Stores[store_no],0))</f>
        <v>Carmel</v>
      </c>
      <c r="H1857" t="str">
        <f>INDEX(Stores[location_state],MATCH(Sales[[#This Row],[store_no]],Stores[store_no],0))</f>
        <v>Indiana</v>
      </c>
      <c r="I1857">
        <f>INDEX(Stores[sqft],MATCH(Sales[[#This Row],[store_no]],Stores[store_no],0))</f>
        <v>198500</v>
      </c>
      <c r="J1857" s="4" t="str">
        <f>INDEX(Departments[dept_name],MATCH(Sales[[#This Row],[dept_no]],Departments[dept_no],0))</f>
        <v>Tools</v>
      </c>
      <c r="K1857" s="4" t="str">
        <f>CONCATENATE(Sales[[#This Row],[region]],Sales[[#This Row],[storetype]])</f>
        <v>2A</v>
      </c>
      <c r="L1857" s="4">
        <f>INDEX(RegionStoreCount[Store Count],MATCH(Sales[[#This Row],[RegionStoretype]],RegionStoreCount[Region/Type],0))</f>
        <v>5</v>
      </c>
      <c r="M1857" s="4">
        <f>AND(Sales[[#This Row],[date]]&lt;=TY_YTDMax,Sales[[#This Row],[date]]&gt;=TY_YTDMin)*Sales[[#This Row],[sales]]</f>
        <v>0</v>
      </c>
      <c r="N1857" s="4">
        <f>AND(Sales[[#This Row],[date]]&lt;=LY_YTDMax,Sales[[#This Row],[date]]&gt;=LY_YTDMin)*Sales[[#This Row],[sales]]</f>
        <v>26416.280299999999</v>
      </c>
      <c r="O1857" s="4">
        <f>AND(Sales[[#This Row],[date]]&gt;=YoY_Min,Sales[[#This Row],[date]]&lt;=TY_YTDMax)*(Sales[[#This Row],[sales]]/Sales[[#This Row],[sqft]])</f>
        <v>0</v>
      </c>
      <c r="P1857" s="4">
        <f>SUMIF(Sales[RegionStoretype],Sales[[#This Row],[RegionStoretype]],Sales[YoY_SSF])/Sales[[#This Row],[Region_TypeCount]]</f>
        <v>60.052789354368521</v>
      </c>
    </row>
    <row r="1858" spans="1:16" x14ac:dyDescent="0.25">
      <c r="A1858" s="1">
        <v>42832</v>
      </c>
      <c r="B1858">
        <v>28</v>
      </c>
      <c r="C1858">
        <v>3</v>
      </c>
      <c r="D1858">
        <v>277888.3444</v>
      </c>
      <c r="E1858">
        <f>INDEX(Stores[region],MATCH(Sales[[#This Row],[store_no]],Stores[store_no],0))</f>
        <v>2</v>
      </c>
      <c r="F1858" t="str">
        <f>INDEX(Stores[storetype],MATCH(Sales[[#This Row],[store_no]],Stores[store_no],0))</f>
        <v>A</v>
      </c>
      <c r="G1858" t="str">
        <f>INDEX(Stores[location_city],MATCH(Sales[[#This Row],[store_no]],Stores[store_no],0))</f>
        <v>Milwaukee</v>
      </c>
      <c r="H1858" t="str">
        <f>INDEX(Stores[location_state],MATCH(Sales[[#This Row],[store_no]],Stores[store_no],0))</f>
        <v>Wisconsin</v>
      </c>
      <c r="I1858">
        <f>INDEX(Stores[sqft],MATCH(Sales[[#This Row],[store_no]],Stores[store_no],0))</f>
        <v>203800</v>
      </c>
      <c r="J1858" s="4" t="str">
        <f>INDEX(Departments[dept_name],MATCH(Sales[[#This Row],[dept_no]],Departments[dept_no],0))</f>
        <v>Beauty</v>
      </c>
      <c r="K1858" s="4" t="str">
        <f>CONCATENATE(Sales[[#This Row],[region]],Sales[[#This Row],[storetype]])</f>
        <v>2A</v>
      </c>
      <c r="L1858" s="4">
        <f>INDEX(RegionStoreCount[Store Count],MATCH(Sales[[#This Row],[RegionStoretype]],RegionStoreCount[Region/Type],0))</f>
        <v>5</v>
      </c>
      <c r="M1858" s="4">
        <f>AND(Sales[[#This Row],[date]]&lt;=TY_YTDMax,Sales[[#This Row],[date]]&gt;=TY_YTDMin)*Sales[[#This Row],[sales]]</f>
        <v>0</v>
      </c>
      <c r="N1858" s="4">
        <f>AND(Sales[[#This Row],[date]]&lt;=LY_YTDMax,Sales[[#This Row],[date]]&gt;=LY_YTDMin)*Sales[[#This Row],[sales]]</f>
        <v>277888.3444</v>
      </c>
      <c r="O1858" s="4">
        <f>AND(Sales[[#This Row],[date]]&gt;=YoY_Min,Sales[[#This Row],[date]]&lt;=TY_YTDMax)*(Sales[[#This Row],[sales]]/Sales[[#This Row],[sqft]])</f>
        <v>0</v>
      </c>
      <c r="P1858" s="4">
        <f>SUMIF(Sales[RegionStoretype],Sales[[#This Row],[RegionStoretype]],Sales[YoY_SSF])/Sales[[#This Row],[Region_TypeCount]]</f>
        <v>60.052789354368521</v>
      </c>
    </row>
    <row r="1859" spans="1:16" x14ac:dyDescent="0.25">
      <c r="A1859" s="1">
        <v>42832</v>
      </c>
      <c r="B1859">
        <v>28</v>
      </c>
      <c r="C1859">
        <v>6</v>
      </c>
      <c r="D1859">
        <v>52649.950400000002</v>
      </c>
      <c r="E1859">
        <f>INDEX(Stores[region],MATCH(Sales[[#This Row],[store_no]],Stores[store_no],0))</f>
        <v>2</v>
      </c>
      <c r="F1859" t="str">
        <f>INDEX(Stores[storetype],MATCH(Sales[[#This Row],[store_no]],Stores[store_no],0))</f>
        <v>A</v>
      </c>
      <c r="G1859" t="str">
        <f>INDEX(Stores[location_city],MATCH(Sales[[#This Row],[store_no]],Stores[store_no],0))</f>
        <v>Milwaukee</v>
      </c>
      <c r="H1859" t="str">
        <f>INDEX(Stores[location_state],MATCH(Sales[[#This Row],[store_no]],Stores[store_no],0))</f>
        <v>Wisconsin</v>
      </c>
      <c r="I1859">
        <f>INDEX(Stores[sqft],MATCH(Sales[[#This Row],[store_no]],Stores[store_no],0))</f>
        <v>203800</v>
      </c>
      <c r="J1859" s="4" t="str">
        <f>INDEX(Departments[dept_name],MATCH(Sales[[#This Row],[dept_no]],Departments[dept_no],0))</f>
        <v>Computers</v>
      </c>
      <c r="K1859" s="4" t="str">
        <f>CONCATENATE(Sales[[#This Row],[region]],Sales[[#This Row],[storetype]])</f>
        <v>2A</v>
      </c>
      <c r="L1859" s="4">
        <f>INDEX(RegionStoreCount[Store Count],MATCH(Sales[[#This Row],[RegionStoretype]],RegionStoreCount[Region/Type],0))</f>
        <v>5</v>
      </c>
      <c r="M1859" s="4">
        <f>AND(Sales[[#This Row],[date]]&lt;=TY_YTDMax,Sales[[#This Row],[date]]&gt;=TY_YTDMin)*Sales[[#This Row],[sales]]</f>
        <v>0</v>
      </c>
      <c r="N1859" s="4">
        <f>AND(Sales[[#This Row],[date]]&lt;=LY_YTDMax,Sales[[#This Row],[date]]&gt;=LY_YTDMin)*Sales[[#This Row],[sales]]</f>
        <v>52649.950400000002</v>
      </c>
      <c r="O1859" s="4">
        <f>AND(Sales[[#This Row],[date]]&gt;=YoY_Min,Sales[[#This Row],[date]]&lt;=TY_YTDMax)*(Sales[[#This Row],[sales]]/Sales[[#This Row],[sqft]])</f>
        <v>0</v>
      </c>
      <c r="P1859" s="4">
        <f>SUMIF(Sales[RegionStoretype],Sales[[#This Row],[RegionStoretype]],Sales[YoY_SSF])/Sales[[#This Row],[Region_TypeCount]]</f>
        <v>60.052789354368521</v>
      </c>
    </row>
    <row r="1860" spans="1:16" x14ac:dyDescent="0.25">
      <c r="A1860" s="1">
        <v>42832</v>
      </c>
      <c r="B1860">
        <v>28</v>
      </c>
      <c r="C1860">
        <v>7</v>
      </c>
      <c r="D1860">
        <v>103341.95969999999</v>
      </c>
      <c r="E1860">
        <f>INDEX(Stores[region],MATCH(Sales[[#This Row],[store_no]],Stores[store_no],0))</f>
        <v>2</v>
      </c>
      <c r="F1860" t="str">
        <f>INDEX(Stores[storetype],MATCH(Sales[[#This Row],[store_no]],Stores[store_no],0))</f>
        <v>A</v>
      </c>
      <c r="G1860" t="str">
        <f>INDEX(Stores[location_city],MATCH(Sales[[#This Row],[store_no]],Stores[store_no],0))</f>
        <v>Milwaukee</v>
      </c>
      <c r="H1860" t="str">
        <f>INDEX(Stores[location_state],MATCH(Sales[[#This Row],[store_no]],Stores[store_no],0))</f>
        <v>Wisconsin</v>
      </c>
      <c r="I1860">
        <f>INDEX(Stores[sqft],MATCH(Sales[[#This Row],[store_no]],Stores[store_no],0))</f>
        <v>203800</v>
      </c>
      <c r="J1860" s="4" t="str">
        <f>INDEX(Departments[dept_name],MATCH(Sales[[#This Row],[dept_no]],Departments[dept_no],0))</f>
        <v>Electronics</v>
      </c>
      <c r="K1860" s="4" t="str">
        <f>CONCATENATE(Sales[[#This Row],[region]],Sales[[#This Row],[storetype]])</f>
        <v>2A</v>
      </c>
      <c r="L1860" s="4">
        <f>INDEX(RegionStoreCount[Store Count],MATCH(Sales[[#This Row],[RegionStoretype]],RegionStoreCount[Region/Type],0))</f>
        <v>5</v>
      </c>
      <c r="M1860" s="4">
        <f>AND(Sales[[#This Row],[date]]&lt;=TY_YTDMax,Sales[[#This Row],[date]]&gt;=TY_YTDMin)*Sales[[#This Row],[sales]]</f>
        <v>0</v>
      </c>
      <c r="N1860" s="4">
        <f>AND(Sales[[#This Row],[date]]&lt;=LY_YTDMax,Sales[[#This Row],[date]]&gt;=LY_YTDMin)*Sales[[#This Row],[sales]]</f>
        <v>103341.95969999999</v>
      </c>
      <c r="O1860" s="4">
        <f>AND(Sales[[#This Row],[date]]&gt;=YoY_Min,Sales[[#This Row],[date]]&lt;=TY_YTDMax)*(Sales[[#This Row],[sales]]/Sales[[#This Row],[sqft]])</f>
        <v>0</v>
      </c>
      <c r="P1860" s="4">
        <f>SUMIF(Sales[RegionStoretype],Sales[[#This Row],[RegionStoretype]],Sales[YoY_SSF])/Sales[[#This Row],[Region_TypeCount]]</f>
        <v>60.052789354368521</v>
      </c>
    </row>
    <row r="1861" spans="1:16" x14ac:dyDescent="0.25">
      <c r="A1861" s="1">
        <v>42832</v>
      </c>
      <c r="B1861">
        <v>28</v>
      </c>
      <c r="C1861">
        <v>8</v>
      </c>
      <c r="D1861">
        <v>72696.7745</v>
      </c>
      <c r="E1861">
        <f>INDEX(Stores[region],MATCH(Sales[[#This Row],[store_no]],Stores[store_no],0))</f>
        <v>2</v>
      </c>
      <c r="F1861" t="str">
        <f>INDEX(Stores[storetype],MATCH(Sales[[#This Row],[store_no]],Stores[store_no],0))</f>
        <v>A</v>
      </c>
      <c r="G1861" t="str">
        <f>INDEX(Stores[location_city],MATCH(Sales[[#This Row],[store_no]],Stores[store_no],0))</f>
        <v>Milwaukee</v>
      </c>
      <c r="H1861" t="str">
        <f>INDEX(Stores[location_state],MATCH(Sales[[#This Row],[store_no]],Stores[store_no],0))</f>
        <v>Wisconsin</v>
      </c>
      <c r="I1861">
        <f>INDEX(Stores[sqft],MATCH(Sales[[#This Row],[store_no]],Stores[store_no],0))</f>
        <v>203800</v>
      </c>
      <c r="J1861" s="4" t="str">
        <f>INDEX(Departments[dept_name],MATCH(Sales[[#This Row],[dept_no]],Departments[dept_no],0))</f>
        <v>Games</v>
      </c>
      <c r="K1861" s="4" t="str">
        <f>CONCATENATE(Sales[[#This Row],[region]],Sales[[#This Row],[storetype]])</f>
        <v>2A</v>
      </c>
      <c r="L1861" s="4">
        <f>INDEX(RegionStoreCount[Store Count],MATCH(Sales[[#This Row],[RegionStoretype]],RegionStoreCount[Region/Type],0))</f>
        <v>5</v>
      </c>
      <c r="M1861" s="4">
        <f>AND(Sales[[#This Row],[date]]&lt;=TY_YTDMax,Sales[[#This Row],[date]]&gt;=TY_YTDMin)*Sales[[#This Row],[sales]]</f>
        <v>0</v>
      </c>
      <c r="N1861" s="4">
        <f>AND(Sales[[#This Row],[date]]&lt;=LY_YTDMax,Sales[[#This Row],[date]]&gt;=LY_YTDMin)*Sales[[#This Row],[sales]]</f>
        <v>72696.7745</v>
      </c>
      <c r="O1861" s="4">
        <f>AND(Sales[[#This Row],[date]]&gt;=YoY_Min,Sales[[#This Row],[date]]&lt;=TY_YTDMax)*(Sales[[#This Row],[sales]]/Sales[[#This Row],[sqft]])</f>
        <v>0</v>
      </c>
      <c r="P1861" s="4">
        <f>SUMIF(Sales[RegionStoretype],Sales[[#This Row],[RegionStoretype]],Sales[YoY_SSF])/Sales[[#This Row],[Region_TypeCount]]</f>
        <v>60.052789354368521</v>
      </c>
    </row>
    <row r="1862" spans="1:16" x14ac:dyDescent="0.25">
      <c r="A1862" s="1">
        <v>42832</v>
      </c>
      <c r="B1862">
        <v>28</v>
      </c>
      <c r="C1862">
        <v>9</v>
      </c>
      <c r="D1862">
        <v>56339.743800000004</v>
      </c>
      <c r="E1862">
        <f>INDEX(Stores[region],MATCH(Sales[[#This Row],[store_no]],Stores[store_no],0))</f>
        <v>2</v>
      </c>
      <c r="F1862" t="str">
        <f>INDEX(Stores[storetype],MATCH(Sales[[#This Row],[store_no]],Stores[store_no],0))</f>
        <v>A</v>
      </c>
      <c r="G1862" t="str">
        <f>INDEX(Stores[location_city],MATCH(Sales[[#This Row],[store_no]],Stores[store_no],0))</f>
        <v>Milwaukee</v>
      </c>
      <c r="H1862" t="str">
        <f>INDEX(Stores[location_state],MATCH(Sales[[#This Row],[store_no]],Stores[store_no],0))</f>
        <v>Wisconsin</v>
      </c>
      <c r="I1862">
        <f>INDEX(Stores[sqft],MATCH(Sales[[#This Row],[store_no]],Stores[store_no],0))</f>
        <v>203800</v>
      </c>
      <c r="J1862" s="4" t="str">
        <f>INDEX(Departments[dept_name],MATCH(Sales[[#This Row],[dept_no]],Departments[dept_no],0))</f>
        <v>Garden</v>
      </c>
      <c r="K1862" s="4" t="str">
        <f>CONCATENATE(Sales[[#This Row],[region]],Sales[[#This Row],[storetype]])</f>
        <v>2A</v>
      </c>
      <c r="L1862" s="4">
        <f>INDEX(RegionStoreCount[Store Count],MATCH(Sales[[#This Row],[RegionStoretype]],RegionStoreCount[Region/Type],0))</f>
        <v>5</v>
      </c>
      <c r="M1862" s="4">
        <f>AND(Sales[[#This Row],[date]]&lt;=TY_YTDMax,Sales[[#This Row],[date]]&gt;=TY_YTDMin)*Sales[[#This Row],[sales]]</f>
        <v>0</v>
      </c>
      <c r="N1862" s="4">
        <f>AND(Sales[[#This Row],[date]]&lt;=LY_YTDMax,Sales[[#This Row],[date]]&gt;=LY_YTDMin)*Sales[[#This Row],[sales]]</f>
        <v>56339.743800000004</v>
      </c>
      <c r="O1862" s="4">
        <f>AND(Sales[[#This Row],[date]]&gt;=YoY_Min,Sales[[#This Row],[date]]&lt;=TY_YTDMax)*(Sales[[#This Row],[sales]]/Sales[[#This Row],[sqft]])</f>
        <v>0</v>
      </c>
      <c r="P1862" s="4">
        <f>SUMIF(Sales[RegionStoretype],Sales[[#This Row],[RegionStoretype]],Sales[YoY_SSF])/Sales[[#This Row],[Region_TypeCount]]</f>
        <v>60.052789354368521</v>
      </c>
    </row>
    <row r="1863" spans="1:16" x14ac:dyDescent="0.25">
      <c r="A1863" s="1">
        <v>42832</v>
      </c>
      <c r="B1863">
        <v>28</v>
      </c>
      <c r="C1863">
        <v>14</v>
      </c>
      <c r="D1863">
        <v>118522.96950000001</v>
      </c>
      <c r="E1863">
        <f>INDEX(Stores[region],MATCH(Sales[[#This Row],[store_no]],Stores[store_no],0))</f>
        <v>2</v>
      </c>
      <c r="F1863" t="str">
        <f>INDEX(Stores[storetype],MATCH(Sales[[#This Row],[store_no]],Stores[store_no],0))</f>
        <v>A</v>
      </c>
      <c r="G1863" t="str">
        <f>INDEX(Stores[location_city],MATCH(Sales[[#This Row],[store_no]],Stores[store_no],0))</f>
        <v>Milwaukee</v>
      </c>
      <c r="H1863" t="str">
        <f>INDEX(Stores[location_state],MATCH(Sales[[#This Row],[store_no]],Stores[store_no],0))</f>
        <v>Wisconsin</v>
      </c>
      <c r="I1863">
        <f>INDEX(Stores[sqft],MATCH(Sales[[#This Row],[store_no]],Stores[store_no],0))</f>
        <v>203800</v>
      </c>
      <c r="J1863" s="4" t="str">
        <f>INDEX(Departments[dept_name],MATCH(Sales[[#This Row],[dept_no]],Departments[dept_no],0))</f>
        <v>Movies</v>
      </c>
      <c r="K1863" s="4" t="str">
        <f>CONCATENATE(Sales[[#This Row],[region]],Sales[[#This Row],[storetype]])</f>
        <v>2A</v>
      </c>
      <c r="L1863" s="4">
        <f>INDEX(RegionStoreCount[Store Count],MATCH(Sales[[#This Row],[RegionStoretype]],RegionStoreCount[Region/Type],0))</f>
        <v>5</v>
      </c>
      <c r="M1863" s="4">
        <f>AND(Sales[[#This Row],[date]]&lt;=TY_YTDMax,Sales[[#This Row],[date]]&gt;=TY_YTDMin)*Sales[[#This Row],[sales]]</f>
        <v>0</v>
      </c>
      <c r="N1863" s="4">
        <f>AND(Sales[[#This Row],[date]]&lt;=LY_YTDMax,Sales[[#This Row],[date]]&gt;=LY_YTDMin)*Sales[[#This Row],[sales]]</f>
        <v>118522.96950000001</v>
      </c>
      <c r="O1863" s="4">
        <f>AND(Sales[[#This Row],[date]]&gt;=YoY_Min,Sales[[#This Row],[date]]&lt;=TY_YTDMax)*(Sales[[#This Row],[sales]]/Sales[[#This Row],[sqft]])</f>
        <v>0</v>
      </c>
      <c r="P1863" s="4">
        <f>SUMIF(Sales[RegionStoretype],Sales[[#This Row],[RegionStoretype]],Sales[YoY_SSF])/Sales[[#This Row],[Region_TypeCount]]</f>
        <v>60.052789354368521</v>
      </c>
    </row>
    <row r="1864" spans="1:16" x14ac:dyDescent="0.25">
      <c r="A1864" s="1">
        <v>42832</v>
      </c>
      <c r="B1864">
        <v>29</v>
      </c>
      <c r="C1864">
        <v>17</v>
      </c>
      <c r="D1864">
        <v>104894.75639999998</v>
      </c>
      <c r="E1864">
        <f>INDEX(Stores[region],MATCH(Sales[[#This Row],[store_no]],Stores[store_no],0))</f>
        <v>1</v>
      </c>
      <c r="F1864" t="str">
        <f>INDEX(Stores[storetype],MATCH(Sales[[#This Row],[store_no]],Stores[store_no],0))</f>
        <v>B</v>
      </c>
      <c r="G1864" t="str">
        <f>INDEX(Stores[location_city],MATCH(Sales[[#This Row],[store_no]],Stores[store_no],0))</f>
        <v>Grand Rapids</v>
      </c>
      <c r="H1864" t="str">
        <f>INDEX(Stores[location_state],MATCH(Sales[[#This Row],[store_no]],Stores[store_no],0))</f>
        <v>Michigan</v>
      </c>
      <c r="I1864">
        <f>INDEX(Stores[sqft],MATCH(Sales[[#This Row],[store_no]],Stores[store_no],0))</f>
        <v>148300</v>
      </c>
      <c r="J1864" s="4" t="str">
        <f>INDEX(Departments[dept_name],MATCH(Sales[[#This Row],[dept_no]],Departments[dept_no],0))</f>
        <v>Shoes</v>
      </c>
      <c r="K1864" s="4" t="str">
        <f>CONCATENATE(Sales[[#This Row],[region]],Sales[[#This Row],[storetype]])</f>
        <v>1B</v>
      </c>
      <c r="L1864" s="4">
        <f>INDEX(RegionStoreCount[Store Count],MATCH(Sales[[#This Row],[RegionStoretype]],RegionStoreCount[Region/Type],0))</f>
        <v>5</v>
      </c>
      <c r="M1864" s="4">
        <f>AND(Sales[[#This Row],[date]]&lt;=TY_YTDMax,Sales[[#This Row],[date]]&gt;=TY_YTDMin)*Sales[[#This Row],[sales]]</f>
        <v>0</v>
      </c>
      <c r="N1864" s="4">
        <f>AND(Sales[[#This Row],[date]]&lt;=LY_YTDMax,Sales[[#This Row],[date]]&gt;=LY_YTDMin)*Sales[[#This Row],[sales]]</f>
        <v>104894.75639999998</v>
      </c>
      <c r="O1864" s="4">
        <f>AND(Sales[[#This Row],[date]]&gt;=YoY_Min,Sales[[#This Row],[date]]&lt;=TY_YTDMax)*(Sales[[#This Row],[sales]]/Sales[[#This Row],[sqft]])</f>
        <v>0</v>
      </c>
      <c r="P1864" s="4">
        <f>SUMIF(Sales[RegionStoretype],Sales[[#This Row],[RegionStoretype]],Sales[YoY_SSF])/Sales[[#This Row],[Region_TypeCount]]</f>
        <v>68.518982968140051</v>
      </c>
    </row>
    <row r="1865" spans="1:16" x14ac:dyDescent="0.25">
      <c r="A1865" s="1">
        <v>42832</v>
      </c>
      <c r="B1865">
        <v>29</v>
      </c>
      <c r="C1865">
        <v>18</v>
      </c>
      <c r="D1865">
        <v>301520.64929999999</v>
      </c>
      <c r="E1865">
        <f>INDEX(Stores[region],MATCH(Sales[[#This Row],[store_no]],Stores[store_no],0))</f>
        <v>1</v>
      </c>
      <c r="F1865" t="str">
        <f>INDEX(Stores[storetype],MATCH(Sales[[#This Row],[store_no]],Stores[store_no],0))</f>
        <v>B</v>
      </c>
      <c r="G1865" t="str">
        <f>INDEX(Stores[location_city],MATCH(Sales[[#This Row],[store_no]],Stores[store_no],0))</f>
        <v>Grand Rapids</v>
      </c>
      <c r="H1865" t="str">
        <f>INDEX(Stores[location_state],MATCH(Sales[[#This Row],[store_no]],Stores[store_no],0))</f>
        <v>Michigan</v>
      </c>
      <c r="I1865">
        <f>INDEX(Stores[sqft],MATCH(Sales[[#This Row],[store_no]],Stores[store_no],0))</f>
        <v>148300</v>
      </c>
      <c r="J1865" s="4" t="str">
        <f>INDEX(Departments[dept_name],MATCH(Sales[[#This Row],[dept_no]],Departments[dept_no],0))</f>
        <v>Sports</v>
      </c>
      <c r="K1865" s="4" t="str">
        <f>CONCATENATE(Sales[[#This Row],[region]],Sales[[#This Row],[storetype]])</f>
        <v>1B</v>
      </c>
      <c r="L1865" s="4">
        <f>INDEX(RegionStoreCount[Store Count],MATCH(Sales[[#This Row],[RegionStoretype]],RegionStoreCount[Region/Type],0))</f>
        <v>5</v>
      </c>
      <c r="M1865" s="4">
        <f>AND(Sales[[#This Row],[date]]&lt;=TY_YTDMax,Sales[[#This Row],[date]]&gt;=TY_YTDMin)*Sales[[#This Row],[sales]]</f>
        <v>0</v>
      </c>
      <c r="N1865" s="4">
        <f>AND(Sales[[#This Row],[date]]&lt;=LY_YTDMax,Sales[[#This Row],[date]]&gt;=LY_YTDMin)*Sales[[#This Row],[sales]]</f>
        <v>301520.64929999999</v>
      </c>
      <c r="O1865" s="4">
        <f>AND(Sales[[#This Row],[date]]&gt;=YoY_Min,Sales[[#This Row],[date]]&lt;=TY_YTDMax)*(Sales[[#This Row],[sales]]/Sales[[#This Row],[sqft]])</f>
        <v>0</v>
      </c>
      <c r="P1865" s="4">
        <f>SUMIF(Sales[RegionStoretype],Sales[[#This Row],[RegionStoretype]],Sales[YoY_SSF])/Sales[[#This Row],[Region_TypeCount]]</f>
        <v>68.518982968140051</v>
      </c>
    </row>
    <row r="1866" spans="1:16" x14ac:dyDescent="0.25">
      <c r="A1866" s="1">
        <v>42832</v>
      </c>
      <c r="B1866">
        <v>29</v>
      </c>
      <c r="C1866">
        <v>19</v>
      </c>
      <c r="D1866">
        <v>69950.844599999997</v>
      </c>
      <c r="E1866">
        <f>INDEX(Stores[region],MATCH(Sales[[#This Row],[store_no]],Stores[store_no],0))</f>
        <v>1</v>
      </c>
      <c r="F1866" t="str">
        <f>INDEX(Stores[storetype],MATCH(Sales[[#This Row],[store_no]],Stores[store_no],0))</f>
        <v>B</v>
      </c>
      <c r="G1866" t="str">
        <f>INDEX(Stores[location_city],MATCH(Sales[[#This Row],[store_no]],Stores[store_no],0))</f>
        <v>Grand Rapids</v>
      </c>
      <c r="H1866" t="str">
        <f>INDEX(Stores[location_state],MATCH(Sales[[#This Row],[store_no]],Stores[store_no],0))</f>
        <v>Michigan</v>
      </c>
      <c r="I1866">
        <f>INDEX(Stores[sqft],MATCH(Sales[[#This Row],[store_no]],Stores[store_no],0))</f>
        <v>148300</v>
      </c>
      <c r="J1866" s="4" t="str">
        <f>INDEX(Departments[dept_name],MATCH(Sales[[#This Row],[dept_no]],Departments[dept_no],0))</f>
        <v>Tools</v>
      </c>
      <c r="K1866" s="4" t="str">
        <f>CONCATENATE(Sales[[#This Row],[region]],Sales[[#This Row],[storetype]])</f>
        <v>1B</v>
      </c>
      <c r="L1866" s="4">
        <f>INDEX(RegionStoreCount[Store Count],MATCH(Sales[[#This Row],[RegionStoretype]],RegionStoreCount[Region/Type],0))</f>
        <v>5</v>
      </c>
      <c r="M1866" s="4">
        <f>AND(Sales[[#This Row],[date]]&lt;=TY_YTDMax,Sales[[#This Row],[date]]&gt;=TY_YTDMin)*Sales[[#This Row],[sales]]</f>
        <v>0</v>
      </c>
      <c r="N1866" s="4">
        <f>AND(Sales[[#This Row],[date]]&lt;=LY_YTDMax,Sales[[#This Row],[date]]&gt;=LY_YTDMin)*Sales[[#This Row],[sales]]</f>
        <v>69950.844599999997</v>
      </c>
      <c r="O1866" s="4">
        <f>AND(Sales[[#This Row],[date]]&gt;=YoY_Min,Sales[[#This Row],[date]]&lt;=TY_YTDMax)*(Sales[[#This Row],[sales]]/Sales[[#This Row],[sqft]])</f>
        <v>0</v>
      </c>
      <c r="P1866" s="4">
        <f>SUMIF(Sales[RegionStoretype],Sales[[#This Row],[RegionStoretype]],Sales[YoY_SSF])/Sales[[#This Row],[Region_TypeCount]]</f>
        <v>68.518982968140051</v>
      </c>
    </row>
    <row r="1867" spans="1:16" x14ac:dyDescent="0.25">
      <c r="A1867" s="1">
        <v>42832</v>
      </c>
      <c r="B1867">
        <v>30</v>
      </c>
      <c r="C1867">
        <v>11</v>
      </c>
      <c r="D1867">
        <v>723.96800000000007</v>
      </c>
      <c r="E1867">
        <f>INDEX(Stores[region],MATCH(Sales[[#This Row],[store_no]],Stores[store_no],0))</f>
        <v>1</v>
      </c>
      <c r="F1867" t="str">
        <f>INDEX(Stores[storetype],MATCH(Sales[[#This Row],[store_no]],Stores[store_no],0))</f>
        <v>C</v>
      </c>
      <c r="G1867" t="str">
        <f>INDEX(Stores[location_city],MATCH(Sales[[#This Row],[store_no]],Stores[store_no],0))</f>
        <v>Dayton</v>
      </c>
      <c r="H1867" t="str">
        <f>INDEX(Stores[location_state],MATCH(Sales[[#This Row],[store_no]],Stores[store_no],0))</f>
        <v>Ohio</v>
      </c>
      <c r="I1867">
        <f>INDEX(Stores[sqft],MATCH(Sales[[#This Row],[store_no]],Stores[store_no],0))</f>
        <v>90000</v>
      </c>
      <c r="J1867" s="4" t="str">
        <f>INDEX(Departments[dept_name],MATCH(Sales[[#This Row],[dept_no]],Departments[dept_no],0))</f>
        <v>Home</v>
      </c>
      <c r="K1867" s="4" t="str">
        <f>CONCATENATE(Sales[[#This Row],[region]],Sales[[#This Row],[storetype]])</f>
        <v>1C</v>
      </c>
      <c r="L1867" s="4">
        <f>INDEX(RegionStoreCount[Store Count],MATCH(Sales[[#This Row],[RegionStoretype]],RegionStoreCount[Region/Type],0))</f>
        <v>1</v>
      </c>
      <c r="M1867" s="4">
        <f>AND(Sales[[#This Row],[date]]&lt;=TY_YTDMax,Sales[[#This Row],[date]]&gt;=TY_YTDMin)*Sales[[#This Row],[sales]]</f>
        <v>0</v>
      </c>
      <c r="N1867" s="4">
        <f>AND(Sales[[#This Row],[date]]&lt;=LY_YTDMax,Sales[[#This Row],[date]]&gt;=LY_YTDMin)*Sales[[#This Row],[sales]]</f>
        <v>723.96800000000007</v>
      </c>
      <c r="O1867" s="4">
        <f>AND(Sales[[#This Row],[date]]&gt;=YoY_Min,Sales[[#This Row],[date]]&lt;=TY_YTDMax)*(Sales[[#This Row],[sales]]/Sales[[#This Row],[sqft]])</f>
        <v>0</v>
      </c>
      <c r="P1867" s="4">
        <f>SUMIF(Sales[RegionStoretype],Sales[[#This Row],[RegionStoretype]],Sales[YoY_SSF])/Sales[[#This Row],[Region_TypeCount]]</f>
        <v>65.329042605555529</v>
      </c>
    </row>
    <row r="1868" spans="1:16" x14ac:dyDescent="0.25">
      <c r="A1868" s="1">
        <v>42832</v>
      </c>
      <c r="B1868">
        <v>30</v>
      </c>
      <c r="C1868">
        <v>15</v>
      </c>
      <c r="D1868">
        <v>33143.126199999999</v>
      </c>
      <c r="E1868">
        <f>INDEX(Stores[region],MATCH(Sales[[#This Row],[store_no]],Stores[store_no],0))</f>
        <v>1</v>
      </c>
      <c r="F1868" t="str">
        <f>INDEX(Stores[storetype],MATCH(Sales[[#This Row],[store_no]],Stores[store_no],0))</f>
        <v>C</v>
      </c>
      <c r="G1868" t="str">
        <f>INDEX(Stores[location_city],MATCH(Sales[[#This Row],[store_no]],Stores[store_no],0))</f>
        <v>Dayton</v>
      </c>
      <c r="H1868" t="str">
        <f>INDEX(Stores[location_state],MATCH(Sales[[#This Row],[store_no]],Stores[store_no],0))</f>
        <v>Ohio</v>
      </c>
      <c r="I1868">
        <f>INDEX(Stores[sqft],MATCH(Sales[[#This Row],[store_no]],Stores[store_no],0))</f>
        <v>90000</v>
      </c>
      <c r="J1868" s="4" t="str">
        <f>INDEX(Departments[dept_name],MATCH(Sales[[#This Row],[dept_no]],Departments[dept_no],0))</f>
        <v>Music</v>
      </c>
      <c r="K1868" s="4" t="str">
        <f>CONCATENATE(Sales[[#This Row],[region]],Sales[[#This Row],[storetype]])</f>
        <v>1C</v>
      </c>
      <c r="L1868" s="4">
        <f>INDEX(RegionStoreCount[Store Count],MATCH(Sales[[#This Row],[RegionStoretype]],RegionStoreCount[Region/Type],0))</f>
        <v>1</v>
      </c>
      <c r="M1868" s="4">
        <f>AND(Sales[[#This Row],[date]]&lt;=TY_YTDMax,Sales[[#This Row],[date]]&gt;=TY_YTDMin)*Sales[[#This Row],[sales]]</f>
        <v>0</v>
      </c>
      <c r="N1868" s="4">
        <f>AND(Sales[[#This Row],[date]]&lt;=LY_YTDMax,Sales[[#This Row],[date]]&gt;=LY_YTDMin)*Sales[[#This Row],[sales]]</f>
        <v>33143.126199999999</v>
      </c>
      <c r="O1868" s="4">
        <f>AND(Sales[[#This Row],[date]]&gt;=YoY_Min,Sales[[#This Row],[date]]&lt;=TY_YTDMax)*(Sales[[#This Row],[sales]]/Sales[[#This Row],[sqft]])</f>
        <v>0</v>
      </c>
      <c r="P1868" s="4">
        <f>SUMIF(Sales[RegionStoretype],Sales[[#This Row],[RegionStoretype]],Sales[YoY_SSF])/Sales[[#This Row],[Region_TypeCount]]</f>
        <v>65.329042605555529</v>
      </c>
    </row>
    <row r="1869" spans="1:16" x14ac:dyDescent="0.25">
      <c r="A1869" s="1">
        <v>42832</v>
      </c>
      <c r="B1869">
        <v>30</v>
      </c>
      <c r="C1869">
        <v>20</v>
      </c>
      <c r="D1869">
        <v>2627.5473999999995</v>
      </c>
      <c r="E1869">
        <f>INDEX(Stores[region],MATCH(Sales[[#This Row],[store_no]],Stores[store_no],0))</f>
        <v>1</v>
      </c>
      <c r="F1869" t="str">
        <f>INDEX(Stores[storetype],MATCH(Sales[[#This Row],[store_no]],Stores[store_no],0))</f>
        <v>C</v>
      </c>
      <c r="G1869" t="str">
        <f>INDEX(Stores[location_city],MATCH(Sales[[#This Row],[store_no]],Stores[store_no],0))</f>
        <v>Dayton</v>
      </c>
      <c r="H1869" t="str">
        <f>INDEX(Stores[location_state],MATCH(Sales[[#This Row],[store_no]],Stores[store_no],0))</f>
        <v>Ohio</v>
      </c>
      <c r="I1869">
        <f>INDEX(Stores[sqft],MATCH(Sales[[#This Row],[store_no]],Stores[store_no],0))</f>
        <v>90000</v>
      </c>
      <c r="J1869" s="4" t="str">
        <f>INDEX(Departments[dept_name],MATCH(Sales[[#This Row],[dept_no]],Departments[dept_no],0))</f>
        <v>Toys</v>
      </c>
      <c r="K1869" s="4" t="str">
        <f>CONCATENATE(Sales[[#This Row],[region]],Sales[[#This Row],[storetype]])</f>
        <v>1C</v>
      </c>
      <c r="L1869" s="4">
        <f>INDEX(RegionStoreCount[Store Count],MATCH(Sales[[#This Row],[RegionStoretype]],RegionStoreCount[Region/Type],0))</f>
        <v>1</v>
      </c>
      <c r="M1869" s="4">
        <f>AND(Sales[[#This Row],[date]]&lt;=TY_YTDMax,Sales[[#This Row],[date]]&gt;=TY_YTDMin)*Sales[[#This Row],[sales]]</f>
        <v>0</v>
      </c>
      <c r="N1869" s="4">
        <f>AND(Sales[[#This Row],[date]]&lt;=LY_YTDMax,Sales[[#This Row],[date]]&gt;=LY_YTDMin)*Sales[[#This Row],[sales]]</f>
        <v>2627.5473999999995</v>
      </c>
      <c r="O1869" s="4">
        <f>AND(Sales[[#This Row],[date]]&gt;=YoY_Min,Sales[[#This Row],[date]]&lt;=TY_YTDMax)*(Sales[[#This Row],[sales]]/Sales[[#This Row],[sqft]])</f>
        <v>0</v>
      </c>
      <c r="P1869" s="4">
        <f>SUMIF(Sales[RegionStoretype],Sales[[#This Row],[RegionStoretype]],Sales[YoY_SSF])/Sales[[#This Row],[Region_TypeCount]]</f>
        <v>65.329042605555529</v>
      </c>
    </row>
    <row r="1870" spans="1:16" x14ac:dyDescent="0.25">
      <c r="A1870" s="1">
        <v>42832</v>
      </c>
      <c r="B1870">
        <v>31</v>
      </c>
      <c r="C1870">
        <v>6</v>
      </c>
      <c r="D1870">
        <v>49022.062099999996</v>
      </c>
      <c r="E1870">
        <f>INDEX(Stores[region],MATCH(Sales[[#This Row],[store_no]],Stores[store_no],0))</f>
        <v>3</v>
      </c>
      <c r="F1870" t="str">
        <f>INDEX(Stores[storetype],MATCH(Sales[[#This Row],[store_no]],Stores[store_no],0))</f>
        <v>A</v>
      </c>
      <c r="G1870" t="str">
        <f>INDEX(Stores[location_city],MATCH(Sales[[#This Row],[store_no]],Stores[store_no],0))</f>
        <v>Rapid City</v>
      </c>
      <c r="H1870" t="str">
        <f>INDEX(Stores[location_state],MATCH(Sales[[#This Row],[store_no]],Stores[store_no],0))</f>
        <v>South Dakota</v>
      </c>
      <c r="I1870">
        <f>INDEX(Stores[sqft],MATCH(Sales[[#This Row],[store_no]],Stores[store_no],0))</f>
        <v>200100</v>
      </c>
      <c r="J1870" s="4" t="str">
        <f>INDEX(Departments[dept_name],MATCH(Sales[[#This Row],[dept_no]],Departments[dept_no],0))</f>
        <v>Computers</v>
      </c>
      <c r="K1870" s="4" t="str">
        <f>CONCATENATE(Sales[[#This Row],[region]],Sales[[#This Row],[storetype]])</f>
        <v>3A</v>
      </c>
      <c r="L1870" s="4">
        <f>INDEX(RegionStoreCount[Store Count],MATCH(Sales[[#This Row],[RegionStoretype]],RegionStoreCount[Region/Type],0))</f>
        <v>9</v>
      </c>
      <c r="M1870" s="4">
        <f>AND(Sales[[#This Row],[date]]&lt;=TY_YTDMax,Sales[[#This Row],[date]]&gt;=TY_YTDMin)*Sales[[#This Row],[sales]]</f>
        <v>0</v>
      </c>
      <c r="N1870" s="4">
        <f>AND(Sales[[#This Row],[date]]&lt;=LY_YTDMax,Sales[[#This Row],[date]]&gt;=LY_YTDMin)*Sales[[#This Row],[sales]]</f>
        <v>49022.062099999996</v>
      </c>
      <c r="O1870" s="4">
        <f>AND(Sales[[#This Row],[date]]&gt;=YoY_Min,Sales[[#This Row],[date]]&lt;=TY_YTDMax)*(Sales[[#This Row],[sales]]/Sales[[#This Row],[sqft]])</f>
        <v>0</v>
      </c>
      <c r="P1870" s="4">
        <f>SUMIF(Sales[RegionStoretype],Sales[[#This Row],[RegionStoretype]],Sales[YoY_SSF])/Sales[[#This Row],[Region_TypeCount]]</f>
        <v>53.603836561720975</v>
      </c>
    </row>
    <row r="1871" spans="1:16" x14ac:dyDescent="0.25">
      <c r="A1871" s="1">
        <v>42832</v>
      </c>
      <c r="B1871">
        <v>31</v>
      </c>
      <c r="C1871">
        <v>9</v>
      </c>
      <c r="D1871">
        <v>16629.763200000001</v>
      </c>
      <c r="E1871">
        <f>INDEX(Stores[region],MATCH(Sales[[#This Row],[store_no]],Stores[store_no],0))</f>
        <v>3</v>
      </c>
      <c r="F1871" t="str">
        <f>INDEX(Stores[storetype],MATCH(Sales[[#This Row],[store_no]],Stores[store_no],0))</f>
        <v>A</v>
      </c>
      <c r="G1871" t="str">
        <f>INDEX(Stores[location_city],MATCH(Sales[[#This Row],[store_no]],Stores[store_no],0))</f>
        <v>Rapid City</v>
      </c>
      <c r="H1871" t="str">
        <f>INDEX(Stores[location_state],MATCH(Sales[[#This Row],[store_no]],Stores[store_no],0))</f>
        <v>South Dakota</v>
      </c>
      <c r="I1871">
        <f>INDEX(Stores[sqft],MATCH(Sales[[#This Row],[store_no]],Stores[store_no],0))</f>
        <v>200100</v>
      </c>
      <c r="J1871" s="4" t="str">
        <f>INDEX(Departments[dept_name],MATCH(Sales[[#This Row],[dept_no]],Departments[dept_no],0))</f>
        <v>Garden</v>
      </c>
      <c r="K1871" s="4" t="str">
        <f>CONCATENATE(Sales[[#This Row],[region]],Sales[[#This Row],[storetype]])</f>
        <v>3A</v>
      </c>
      <c r="L1871" s="4">
        <f>INDEX(RegionStoreCount[Store Count],MATCH(Sales[[#This Row],[RegionStoretype]],RegionStoreCount[Region/Type],0))</f>
        <v>9</v>
      </c>
      <c r="M1871" s="4">
        <f>AND(Sales[[#This Row],[date]]&lt;=TY_YTDMax,Sales[[#This Row],[date]]&gt;=TY_YTDMin)*Sales[[#This Row],[sales]]</f>
        <v>0</v>
      </c>
      <c r="N1871" s="4">
        <f>AND(Sales[[#This Row],[date]]&lt;=LY_YTDMax,Sales[[#This Row],[date]]&gt;=LY_YTDMin)*Sales[[#This Row],[sales]]</f>
        <v>16629.763200000001</v>
      </c>
      <c r="O1871" s="4">
        <f>AND(Sales[[#This Row],[date]]&gt;=YoY_Min,Sales[[#This Row],[date]]&lt;=TY_YTDMax)*(Sales[[#This Row],[sales]]/Sales[[#This Row],[sqft]])</f>
        <v>0</v>
      </c>
      <c r="P1871" s="4">
        <f>SUMIF(Sales[RegionStoretype],Sales[[#This Row],[RegionStoretype]],Sales[YoY_SSF])/Sales[[#This Row],[Region_TypeCount]]</f>
        <v>53.603836561720975</v>
      </c>
    </row>
    <row r="1872" spans="1:16" x14ac:dyDescent="0.25">
      <c r="A1872" s="1">
        <v>42832</v>
      </c>
      <c r="B1872">
        <v>31</v>
      </c>
      <c r="C1872">
        <v>13</v>
      </c>
      <c r="D1872">
        <v>148858.1918</v>
      </c>
      <c r="E1872">
        <f>INDEX(Stores[region],MATCH(Sales[[#This Row],[store_no]],Stores[store_no],0))</f>
        <v>3</v>
      </c>
      <c r="F1872" t="str">
        <f>INDEX(Stores[storetype],MATCH(Sales[[#This Row],[store_no]],Stores[store_no],0))</f>
        <v>A</v>
      </c>
      <c r="G1872" t="str">
        <f>INDEX(Stores[location_city],MATCH(Sales[[#This Row],[store_no]],Stores[store_no],0))</f>
        <v>Rapid City</v>
      </c>
      <c r="H1872" t="str">
        <f>INDEX(Stores[location_state],MATCH(Sales[[#This Row],[store_no]],Stores[store_no],0))</f>
        <v>South Dakota</v>
      </c>
      <c r="I1872">
        <f>INDEX(Stores[sqft],MATCH(Sales[[#This Row],[store_no]],Stores[store_no],0))</f>
        <v>200100</v>
      </c>
      <c r="J1872" s="4" t="str">
        <f>INDEX(Departments[dept_name],MATCH(Sales[[#This Row],[dept_no]],Departments[dept_no],0))</f>
        <v>Kids</v>
      </c>
      <c r="K1872" s="4" t="str">
        <f>CONCATENATE(Sales[[#This Row],[region]],Sales[[#This Row],[storetype]])</f>
        <v>3A</v>
      </c>
      <c r="L1872" s="4">
        <f>INDEX(RegionStoreCount[Store Count],MATCH(Sales[[#This Row],[RegionStoretype]],RegionStoreCount[Region/Type],0))</f>
        <v>9</v>
      </c>
      <c r="M1872" s="4">
        <f>AND(Sales[[#This Row],[date]]&lt;=TY_YTDMax,Sales[[#This Row],[date]]&gt;=TY_YTDMin)*Sales[[#This Row],[sales]]</f>
        <v>0</v>
      </c>
      <c r="N1872" s="4">
        <f>AND(Sales[[#This Row],[date]]&lt;=LY_YTDMax,Sales[[#This Row],[date]]&gt;=LY_YTDMin)*Sales[[#This Row],[sales]]</f>
        <v>148858.1918</v>
      </c>
      <c r="O1872" s="4">
        <f>AND(Sales[[#This Row],[date]]&gt;=YoY_Min,Sales[[#This Row],[date]]&lt;=TY_YTDMax)*(Sales[[#This Row],[sales]]/Sales[[#This Row],[sqft]])</f>
        <v>0</v>
      </c>
      <c r="P1872" s="4">
        <f>SUMIF(Sales[RegionStoretype],Sales[[#This Row],[RegionStoretype]],Sales[YoY_SSF])/Sales[[#This Row],[Region_TypeCount]]</f>
        <v>53.603836561720975</v>
      </c>
    </row>
    <row r="1873" spans="1:16" x14ac:dyDescent="0.25">
      <c r="A1873" s="1">
        <v>42832</v>
      </c>
      <c r="B1873">
        <v>31</v>
      </c>
      <c r="C1873">
        <v>17</v>
      </c>
      <c r="D1873">
        <v>298358.62800000003</v>
      </c>
      <c r="E1873">
        <f>INDEX(Stores[region],MATCH(Sales[[#This Row],[store_no]],Stores[store_no],0))</f>
        <v>3</v>
      </c>
      <c r="F1873" t="str">
        <f>INDEX(Stores[storetype],MATCH(Sales[[#This Row],[store_no]],Stores[store_no],0))</f>
        <v>A</v>
      </c>
      <c r="G1873" t="str">
        <f>INDEX(Stores[location_city],MATCH(Sales[[#This Row],[store_no]],Stores[store_no],0))</f>
        <v>Rapid City</v>
      </c>
      <c r="H1873" t="str">
        <f>INDEX(Stores[location_state],MATCH(Sales[[#This Row],[store_no]],Stores[store_no],0))</f>
        <v>South Dakota</v>
      </c>
      <c r="I1873">
        <f>INDEX(Stores[sqft],MATCH(Sales[[#This Row],[store_no]],Stores[store_no],0))</f>
        <v>200100</v>
      </c>
      <c r="J1873" s="4" t="str">
        <f>INDEX(Departments[dept_name],MATCH(Sales[[#This Row],[dept_no]],Departments[dept_no],0))</f>
        <v>Shoes</v>
      </c>
      <c r="K1873" s="4" t="str">
        <f>CONCATENATE(Sales[[#This Row],[region]],Sales[[#This Row],[storetype]])</f>
        <v>3A</v>
      </c>
      <c r="L1873" s="4">
        <f>INDEX(RegionStoreCount[Store Count],MATCH(Sales[[#This Row],[RegionStoretype]],RegionStoreCount[Region/Type],0))</f>
        <v>9</v>
      </c>
      <c r="M1873" s="4">
        <f>AND(Sales[[#This Row],[date]]&lt;=TY_YTDMax,Sales[[#This Row],[date]]&gt;=TY_YTDMin)*Sales[[#This Row],[sales]]</f>
        <v>0</v>
      </c>
      <c r="N1873" s="4">
        <f>AND(Sales[[#This Row],[date]]&lt;=LY_YTDMax,Sales[[#This Row],[date]]&gt;=LY_YTDMin)*Sales[[#This Row],[sales]]</f>
        <v>298358.62800000003</v>
      </c>
      <c r="O1873" s="4">
        <f>AND(Sales[[#This Row],[date]]&gt;=YoY_Min,Sales[[#This Row],[date]]&lt;=TY_YTDMax)*(Sales[[#This Row],[sales]]/Sales[[#This Row],[sqft]])</f>
        <v>0</v>
      </c>
      <c r="P1873" s="4">
        <f>SUMIF(Sales[RegionStoretype],Sales[[#This Row],[RegionStoretype]],Sales[YoY_SSF])/Sales[[#This Row],[Region_TypeCount]]</f>
        <v>53.603836561720975</v>
      </c>
    </row>
    <row r="1874" spans="1:16" x14ac:dyDescent="0.25">
      <c r="A1874" s="1">
        <v>42832</v>
      </c>
      <c r="B1874">
        <v>32</v>
      </c>
      <c r="C1874">
        <v>2</v>
      </c>
      <c r="D1874">
        <v>34788.323799999998</v>
      </c>
      <c r="E1874">
        <f>INDEX(Stores[region],MATCH(Sales[[#This Row],[store_no]],Stores[store_no],0))</f>
        <v>2</v>
      </c>
      <c r="F1874" t="str">
        <f>INDEX(Stores[storetype],MATCH(Sales[[#This Row],[store_no]],Stores[store_no],0))</f>
        <v>A</v>
      </c>
      <c r="G1874" t="str">
        <f>INDEX(Stores[location_city],MATCH(Sales[[#This Row],[store_no]],Stores[store_no],0))</f>
        <v>Western Springs</v>
      </c>
      <c r="H1874" t="str">
        <f>INDEX(Stores[location_state],MATCH(Sales[[#This Row],[store_no]],Stores[store_no],0))</f>
        <v>Illinois</v>
      </c>
      <c r="I1874">
        <f>INDEX(Stores[sqft],MATCH(Sales[[#This Row],[store_no]],Stores[store_no],0))</f>
        <v>118200</v>
      </c>
      <c r="J1874" s="4" t="str">
        <f>INDEX(Departments[dept_name],MATCH(Sales[[#This Row],[dept_no]],Departments[dept_no],0))</f>
        <v>Baby</v>
      </c>
      <c r="K1874" s="4" t="str">
        <f>CONCATENATE(Sales[[#This Row],[region]],Sales[[#This Row],[storetype]])</f>
        <v>2A</v>
      </c>
      <c r="L1874" s="4">
        <f>INDEX(RegionStoreCount[Store Count],MATCH(Sales[[#This Row],[RegionStoretype]],RegionStoreCount[Region/Type],0))</f>
        <v>5</v>
      </c>
      <c r="M1874" s="4">
        <f>AND(Sales[[#This Row],[date]]&lt;=TY_YTDMax,Sales[[#This Row],[date]]&gt;=TY_YTDMin)*Sales[[#This Row],[sales]]</f>
        <v>0</v>
      </c>
      <c r="N1874" s="4">
        <f>AND(Sales[[#This Row],[date]]&lt;=LY_YTDMax,Sales[[#This Row],[date]]&gt;=LY_YTDMin)*Sales[[#This Row],[sales]]</f>
        <v>34788.323799999998</v>
      </c>
      <c r="O1874" s="4">
        <f>AND(Sales[[#This Row],[date]]&gt;=YoY_Min,Sales[[#This Row],[date]]&lt;=TY_YTDMax)*(Sales[[#This Row],[sales]]/Sales[[#This Row],[sqft]])</f>
        <v>0</v>
      </c>
      <c r="P1874" s="4">
        <f>SUMIF(Sales[RegionStoretype],Sales[[#This Row],[RegionStoretype]],Sales[YoY_SSF])/Sales[[#This Row],[Region_TypeCount]]</f>
        <v>60.052789354368521</v>
      </c>
    </row>
    <row r="1875" spans="1:16" x14ac:dyDescent="0.25">
      <c r="A1875" s="1">
        <v>42832</v>
      </c>
      <c r="B1875">
        <v>32</v>
      </c>
      <c r="C1875">
        <v>14</v>
      </c>
      <c r="D1875">
        <v>87448.411499999987</v>
      </c>
      <c r="E1875">
        <f>INDEX(Stores[region],MATCH(Sales[[#This Row],[store_no]],Stores[store_no],0))</f>
        <v>2</v>
      </c>
      <c r="F1875" t="str">
        <f>INDEX(Stores[storetype],MATCH(Sales[[#This Row],[store_no]],Stores[store_no],0))</f>
        <v>A</v>
      </c>
      <c r="G1875" t="str">
        <f>INDEX(Stores[location_city],MATCH(Sales[[#This Row],[store_no]],Stores[store_no],0))</f>
        <v>Western Springs</v>
      </c>
      <c r="H1875" t="str">
        <f>INDEX(Stores[location_state],MATCH(Sales[[#This Row],[store_no]],Stores[store_no],0))</f>
        <v>Illinois</v>
      </c>
      <c r="I1875">
        <f>INDEX(Stores[sqft],MATCH(Sales[[#This Row],[store_no]],Stores[store_no],0))</f>
        <v>118200</v>
      </c>
      <c r="J1875" s="4" t="str">
        <f>INDEX(Departments[dept_name],MATCH(Sales[[#This Row],[dept_no]],Departments[dept_no],0))</f>
        <v>Movies</v>
      </c>
      <c r="K1875" s="4" t="str">
        <f>CONCATENATE(Sales[[#This Row],[region]],Sales[[#This Row],[storetype]])</f>
        <v>2A</v>
      </c>
      <c r="L1875" s="4">
        <f>INDEX(RegionStoreCount[Store Count],MATCH(Sales[[#This Row],[RegionStoretype]],RegionStoreCount[Region/Type],0))</f>
        <v>5</v>
      </c>
      <c r="M1875" s="4">
        <f>AND(Sales[[#This Row],[date]]&lt;=TY_YTDMax,Sales[[#This Row],[date]]&gt;=TY_YTDMin)*Sales[[#This Row],[sales]]</f>
        <v>0</v>
      </c>
      <c r="N1875" s="4">
        <f>AND(Sales[[#This Row],[date]]&lt;=LY_YTDMax,Sales[[#This Row],[date]]&gt;=LY_YTDMin)*Sales[[#This Row],[sales]]</f>
        <v>87448.411499999987</v>
      </c>
      <c r="O1875" s="4">
        <f>AND(Sales[[#This Row],[date]]&gt;=YoY_Min,Sales[[#This Row],[date]]&lt;=TY_YTDMax)*(Sales[[#This Row],[sales]]/Sales[[#This Row],[sqft]])</f>
        <v>0</v>
      </c>
      <c r="P1875" s="4">
        <f>SUMIF(Sales[RegionStoretype],Sales[[#This Row],[RegionStoretype]],Sales[YoY_SSF])/Sales[[#This Row],[Region_TypeCount]]</f>
        <v>60.052789354368521</v>
      </c>
    </row>
    <row r="1876" spans="1:16" x14ac:dyDescent="0.25">
      <c r="A1876" s="1">
        <v>42832</v>
      </c>
      <c r="B1876">
        <v>32</v>
      </c>
      <c r="C1876">
        <v>16</v>
      </c>
      <c r="D1876">
        <v>25110.904800000004</v>
      </c>
      <c r="E1876">
        <f>INDEX(Stores[region],MATCH(Sales[[#This Row],[store_no]],Stores[store_no],0))</f>
        <v>2</v>
      </c>
      <c r="F1876" t="str">
        <f>INDEX(Stores[storetype],MATCH(Sales[[#This Row],[store_no]],Stores[store_no],0))</f>
        <v>A</v>
      </c>
      <c r="G1876" t="str">
        <f>INDEX(Stores[location_city],MATCH(Sales[[#This Row],[store_no]],Stores[store_no],0))</f>
        <v>Western Springs</v>
      </c>
      <c r="H1876" t="str">
        <f>INDEX(Stores[location_state],MATCH(Sales[[#This Row],[store_no]],Stores[store_no],0))</f>
        <v>Illinois</v>
      </c>
      <c r="I1876">
        <f>INDEX(Stores[sqft],MATCH(Sales[[#This Row],[store_no]],Stores[store_no],0))</f>
        <v>118200</v>
      </c>
      <c r="J1876" s="4" t="str">
        <f>INDEX(Departments[dept_name],MATCH(Sales[[#This Row],[dept_no]],Departments[dept_no],0))</f>
        <v>Outdoors</v>
      </c>
      <c r="K1876" s="4" t="str">
        <f>CONCATENATE(Sales[[#This Row],[region]],Sales[[#This Row],[storetype]])</f>
        <v>2A</v>
      </c>
      <c r="L1876" s="4">
        <f>INDEX(RegionStoreCount[Store Count],MATCH(Sales[[#This Row],[RegionStoretype]],RegionStoreCount[Region/Type],0))</f>
        <v>5</v>
      </c>
      <c r="M1876" s="4">
        <f>AND(Sales[[#This Row],[date]]&lt;=TY_YTDMax,Sales[[#This Row],[date]]&gt;=TY_YTDMin)*Sales[[#This Row],[sales]]</f>
        <v>0</v>
      </c>
      <c r="N1876" s="4">
        <f>AND(Sales[[#This Row],[date]]&lt;=LY_YTDMax,Sales[[#This Row],[date]]&gt;=LY_YTDMin)*Sales[[#This Row],[sales]]</f>
        <v>25110.904800000004</v>
      </c>
      <c r="O1876" s="4">
        <f>AND(Sales[[#This Row],[date]]&gt;=YoY_Min,Sales[[#This Row],[date]]&lt;=TY_YTDMax)*(Sales[[#This Row],[sales]]/Sales[[#This Row],[sqft]])</f>
        <v>0</v>
      </c>
      <c r="P1876" s="4">
        <f>SUMIF(Sales[RegionStoretype],Sales[[#This Row],[RegionStoretype]],Sales[YoY_SSF])/Sales[[#This Row],[Region_TypeCount]]</f>
        <v>60.052789354368521</v>
      </c>
    </row>
    <row r="1877" spans="1:16" x14ac:dyDescent="0.25">
      <c r="A1877" s="1">
        <v>42832</v>
      </c>
      <c r="B1877">
        <v>32</v>
      </c>
      <c r="C1877">
        <v>19</v>
      </c>
      <c r="D1877">
        <v>23787.6103</v>
      </c>
      <c r="E1877">
        <f>INDEX(Stores[region],MATCH(Sales[[#This Row],[store_no]],Stores[store_no],0))</f>
        <v>2</v>
      </c>
      <c r="F1877" t="str">
        <f>INDEX(Stores[storetype],MATCH(Sales[[#This Row],[store_no]],Stores[store_no],0))</f>
        <v>A</v>
      </c>
      <c r="G1877" t="str">
        <f>INDEX(Stores[location_city],MATCH(Sales[[#This Row],[store_no]],Stores[store_no],0))</f>
        <v>Western Springs</v>
      </c>
      <c r="H1877" t="str">
        <f>INDEX(Stores[location_state],MATCH(Sales[[#This Row],[store_no]],Stores[store_no],0))</f>
        <v>Illinois</v>
      </c>
      <c r="I1877">
        <f>INDEX(Stores[sqft],MATCH(Sales[[#This Row],[store_no]],Stores[store_no],0))</f>
        <v>118200</v>
      </c>
      <c r="J1877" s="4" t="str">
        <f>INDEX(Departments[dept_name],MATCH(Sales[[#This Row],[dept_no]],Departments[dept_no],0))</f>
        <v>Tools</v>
      </c>
      <c r="K1877" s="4" t="str">
        <f>CONCATENATE(Sales[[#This Row],[region]],Sales[[#This Row],[storetype]])</f>
        <v>2A</v>
      </c>
      <c r="L1877" s="4">
        <f>INDEX(RegionStoreCount[Store Count],MATCH(Sales[[#This Row],[RegionStoretype]],RegionStoreCount[Region/Type],0))</f>
        <v>5</v>
      </c>
      <c r="M1877" s="4">
        <f>AND(Sales[[#This Row],[date]]&lt;=TY_YTDMax,Sales[[#This Row],[date]]&gt;=TY_YTDMin)*Sales[[#This Row],[sales]]</f>
        <v>0</v>
      </c>
      <c r="N1877" s="4">
        <f>AND(Sales[[#This Row],[date]]&lt;=LY_YTDMax,Sales[[#This Row],[date]]&gt;=LY_YTDMin)*Sales[[#This Row],[sales]]</f>
        <v>23787.6103</v>
      </c>
      <c r="O1877" s="4">
        <f>AND(Sales[[#This Row],[date]]&gt;=YoY_Min,Sales[[#This Row],[date]]&lt;=TY_YTDMax)*(Sales[[#This Row],[sales]]/Sales[[#This Row],[sqft]])</f>
        <v>0</v>
      </c>
      <c r="P1877" s="4">
        <f>SUMIF(Sales[RegionStoretype],Sales[[#This Row],[RegionStoretype]],Sales[YoY_SSF])/Sales[[#This Row],[Region_TypeCount]]</f>
        <v>60.052789354368521</v>
      </c>
    </row>
    <row r="1878" spans="1:16" x14ac:dyDescent="0.25">
      <c r="A1878" s="1">
        <v>42832</v>
      </c>
      <c r="B1878">
        <v>33</v>
      </c>
      <c r="C1878">
        <v>10</v>
      </c>
      <c r="D1878">
        <v>1952.84</v>
      </c>
      <c r="E1878">
        <f>INDEX(Stores[region],MATCH(Sales[[#This Row],[store_no]],Stores[store_no],0))</f>
        <v>3</v>
      </c>
      <c r="F1878" t="str">
        <f>INDEX(Stores[storetype],MATCH(Sales[[#This Row],[store_no]],Stores[store_no],0))</f>
        <v>A</v>
      </c>
      <c r="G1878" t="str">
        <f>INDEX(Stores[location_city],MATCH(Sales[[#This Row],[store_no]],Stores[store_no],0))</f>
        <v>Omaha</v>
      </c>
      <c r="H1878" t="str">
        <f>INDEX(Stores[location_state],MATCH(Sales[[#This Row],[store_no]],Stores[store_no],0))</f>
        <v>Nebraska</v>
      </c>
      <c r="I1878">
        <f>INDEX(Stores[sqft],MATCH(Sales[[#This Row],[store_no]],Stores[store_no],0))</f>
        <v>40700</v>
      </c>
      <c r="J1878" s="4" t="str">
        <f>INDEX(Departments[dept_name],MATCH(Sales[[#This Row],[dept_no]],Departments[dept_no],0))</f>
        <v>Health</v>
      </c>
      <c r="K1878" s="4" t="str">
        <f>CONCATENATE(Sales[[#This Row],[region]],Sales[[#This Row],[storetype]])</f>
        <v>3A</v>
      </c>
      <c r="L1878" s="4">
        <f>INDEX(RegionStoreCount[Store Count],MATCH(Sales[[#This Row],[RegionStoretype]],RegionStoreCount[Region/Type],0))</f>
        <v>9</v>
      </c>
      <c r="M1878" s="4">
        <f>AND(Sales[[#This Row],[date]]&lt;=TY_YTDMax,Sales[[#This Row],[date]]&gt;=TY_YTDMin)*Sales[[#This Row],[sales]]</f>
        <v>0</v>
      </c>
      <c r="N1878" s="4">
        <f>AND(Sales[[#This Row],[date]]&lt;=LY_YTDMax,Sales[[#This Row],[date]]&gt;=LY_YTDMin)*Sales[[#This Row],[sales]]</f>
        <v>1952.84</v>
      </c>
      <c r="O1878" s="4">
        <f>AND(Sales[[#This Row],[date]]&gt;=YoY_Min,Sales[[#This Row],[date]]&lt;=TY_YTDMax)*(Sales[[#This Row],[sales]]/Sales[[#This Row],[sqft]])</f>
        <v>0</v>
      </c>
      <c r="P1878" s="4">
        <f>SUMIF(Sales[RegionStoretype],Sales[[#This Row],[RegionStoretype]],Sales[YoY_SSF])/Sales[[#This Row],[Region_TypeCount]]</f>
        <v>53.603836561720975</v>
      </c>
    </row>
    <row r="1879" spans="1:16" x14ac:dyDescent="0.25">
      <c r="A1879" s="1">
        <v>42832</v>
      </c>
      <c r="B1879">
        <v>33</v>
      </c>
      <c r="C1879">
        <v>11</v>
      </c>
      <c r="D1879">
        <v>32915.053700000004</v>
      </c>
      <c r="E1879">
        <f>INDEX(Stores[region],MATCH(Sales[[#This Row],[store_no]],Stores[store_no],0))</f>
        <v>3</v>
      </c>
      <c r="F1879" t="str">
        <f>INDEX(Stores[storetype],MATCH(Sales[[#This Row],[store_no]],Stores[store_no],0))</f>
        <v>A</v>
      </c>
      <c r="G1879" t="str">
        <f>INDEX(Stores[location_city],MATCH(Sales[[#This Row],[store_no]],Stores[store_no],0))</f>
        <v>Omaha</v>
      </c>
      <c r="H1879" t="str">
        <f>INDEX(Stores[location_state],MATCH(Sales[[#This Row],[store_no]],Stores[store_no],0))</f>
        <v>Nebraska</v>
      </c>
      <c r="I1879">
        <f>INDEX(Stores[sqft],MATCH(Sales[[#This Row],[store_no]],Stores[store_no],0))</f>
        <v>40700</v>
      </c>
      <c r="J1879" s="4" t="str">
        <f>INDEX(Departments[dept_name],MATCH(Sales[[#This Row],[dept_no]],Departments[dept_no],0))</f>
        <v>Home</v>
      </c>
      <c r="K1879" s="4" t="str">
        <f>CONCATENATE(Sales[[#This Row],[region]],Sales[[#This Row],[storetype]])</f>
        <v>3A</v>
      </c>
      <c r="L1879" s="4">
        <f>INDEX(RegionStoreCount[Store Count],MATCH(Sales[[#This Row],[RegionStoretype]],RegionStoreCount[Region/Type],0))</f>
        <v>9</v>
      </c>
      <c r="M1879" s="4">
        <f>AND(Sales[[#This Row],[date]]&lt;=TY_YTDMax,Sales[[#This Row],[date]]&gt;=TY_YTDMin)*Sales[[#This Row],[sales]]</f>
        <v>0</v>
      </c>
      <c r="N1879" s="4">
        <f>AND(Sales[[#This Row],[date]]&lt;=LY_YTDMax,Sales[[#This Row],[date]]&gt;=LY_YTDMin)*Sales[[#This Row],[sales]]</f>
        <v>32915.053700000004</v>
      </c>
      <c r="O1879" s="4">
        <f>AND(Sales[[#This Row],[date]]&gt;=YoY_Min,Sales[[#This Row],[date]]&lt;=TY_YTDMax)*(Sales[[#This Row],[sales]]/Sales[[#This Row],[sqft]])</f>
        <v>0</v>
      </c>
      <c r="P1879" s="4">
        <f>SUMIF(Sales[RegionStoretype],Sales[[#This Row],[RegionStoretype]],Sales[YoY_SSF])/Sales[[#This Row],[Region_TypeCount]]</f>
        <v>53.603836561720975</v>
      </c>
    </row>
    <row r="1880" spans="1:16" x14ac:dyDescent="0.25">
      <c r="A1880" s="1">
        <v>42832</v>
      </c>
      <c r="B1880">
        <v>33</v>
      </c>
      <c r="C1880">
        <v>15</v>
      </c>
      <c r="D1880">
        <v>29837.007700000002</v>
      </c>
      <c r="E1880">
        <f>INDEX(Stores[region],MATCH(Sales[[#This Row],[store_no]],Stores[store_no],0))</f>
        <v>3</v>
      </c>
      <c r="F1880" t="str">
        <f>INDEX(Stores[storetype],MATCH(Sales[[#This Row],[store_no]],Stores[store_no],0))</f>
        <v>A</v>
      </c>
      <c r="G1880" t="str">
        <f>INDEX(Stores[location_city],MATCH(Sales[[#This Row],[store_no]],Stores[store_no],0))</f>
        <v>Omaha</v>
      </c>
      <c r="H1880" t="str">
        <f>INDEX(Stores[location_state],MATCH(Sales[[#This Row],[store_no]],Stores[store_no],0))</f>
        <v>Nebraska</v>
      </c>
      <c r="I1880">
        <f>INDEX(Stores[sqft],MATCH(Sales[[#This Row],[store_no]],Stores[store_no],0))</f>
        <v>40700</v>
      </c>
      <c r="J1880" s="4" t="str">
        <f>INDEX(Departments[dept_name],MATCH(Sales[[#This Row],[dept_no]],Departments[dept_no],0))</f>
        <v>Music</v>
      </c>
      <c r="K1880" s="4" t="str">
        <f>CONCATENATE(Sales[[#This Row],[region]],Sales[[#This Row],[storetype]])</f>
        <v>3A</v>
      </c>
      <c r="L1880" s="4">
        <f>INDEX(RegionStoreCount[Store Count],MATCH(Sales[[#This Row],[RegionStoretype]],RegionStoreCount[Region/Type],0))</f>
        <v>9</v>
      </c>
      <c r="M1880" s="4">
        <f>AND(Sales[[#This Row],[date]]&lt;=TY_YTDMax,Sales[[#This Row],[date]]&gt;=TY_YTDMin)*Sales[[#This Row],[sales]]</f>
        <v>0</v>
      </c>
      <c r="N1880" s="4">
        <f>AND(Sales[[#This Row],[date]]&lt;=LY_YTDMax,Sales[[#This Row],[date]]&gt;=LY_YTDMin)*Sales[[#This Row],[sales]]</f>
        <v>29837.007700000002</v>
      </c>
      <c r="O1880" s="4">
        <f>AND(Sales[[#This Row],[date]]&gt;=YoY_Min,Sales[[#This Row],[date]]&lt;=TY_YTDMax)*(Sales[[#This Row],[sales]]/Sales[[#This Row],[sqft]])</f>
        <v>0</v>
      </c>
      <c r="P1880" s="4">
        <f>SUMIF(Sales[RegionStoretype],Sales[[#This Row],[RegionStoretype]],Sales[YoY_SSF])/Sales[[#This Row],[Region_TypeCount]]</f>
        <v>53.603836561720975</v>
      </c>
    </row>
    <row r="1881" spans="1:16" x14ac:dyDescent="0.25">
      <c r="A1881" s="1">
        <v>42832</v>
      </c>
      <c r="B1881">
        <v>34</v>
      </c>
      <c r="C1881">
        <v>10</v>
      </c>
      <c r="D1881">
        <v>37477.504300000001</v>
      </c>
      <c r="E1881">
        <f>INDEX(Stores[region],MATCH(Sales[[#This Row],[store_no]],Stores[store_no],0))</f>
        <v>1</v>
      </c>
      <c r="F1881" t="str">
        <f>INDEX(Stores[storetype],MATCH(Sales[[#This Row],[store_no]],Stores[store_no],0))</f>
        <v>A</v>
      </c>
      <c r="G1881" t="str">
        <f>INDEX(Stores[location_city],MATCH(Sales[[#This Row],[store_no]],Stores[store_no],0))</f>
        <v>Toledo</v>
      </c>
      <c r="H1881" t="str">
        <f>INDEX(Stores[location_state],MATCH(Sales[[#This Row],[store_no]],Stores[store_no],0))</f>
        <v>Ohio</v>
      </c>
      <c r="I1881">
        <f>INDEX(Stores[sqft],MATCH(Sales[[#This Row],[store_no]],Stores[store_no],0))</f>
        <v>207900</v>
      </c>
      <c r="J1881" s="4" t="str">
        <f>INDEX(Departments[dept_name],MATCH(Sales[[#This Row],[dept_no]],Departments[dept_no],0))</f>
        <v>Health</v>
      </c>
      <c r="K1881" s="4" t="str">
        <f>CONCATENATE(Sales[[#This Row],[region]],Sales[[#This Row],[storetype]])</f>
        <v>1A</v>
      </c>
      <c r="L1881" s="4">
        <f>INDEX(RegionStoreCount[Store Count],MATCH(Sales[[#This Row],[RegionStoretype]],RegionStoreCount[Region/Type],0))</f>
        <v>5</v>
      </c>
      <c r="M1881" s="4">
        <f>AND(Sales[[#This Row],[date]]&lt;=TY_YTDMax,Sales[[#This Row],[date]]&gt;=TY_YTDMin)*Sales[[#This Row],[sales]]</f>
        <v>0</v>
      </c>
      <c r="N1881" s="4">
        <f>AND(Sales[[#This Row],[date]]&lt;=LY_YTDMax,Sales[[#This Row],[date]]&gt;=LY_YTDMin)*Sales[[#This Row],[sales]]</f>
        <v>37477.504300000001</v>
      </c>
      <c r="O1881" s="4">
        <f>AND(Sales[[#This Row],[date]]&gt;=YoY_Min,Sales[[#This Row],[date]]&lt;=TY_YTDMax)*(Sales[[#This Row],[sales]]/Sales[[#This Row],[sqft]])</f>
        <v>0</v>
      </c>
      <c r="P1881" s="4">
        <f>SUMIF(Sales[RegionStoretype],Sales[[#This Row],[RegionStoretype]],Sales[YoY_SSF])/Sales[[#This Row],[Region_TypeCount]]</f>
        <v>59.469551530910678</v>
      </c>
    </row>
    <row r="1882" spans="1:16" x14ac:dyDescent="0.25">
      <c r="A1882" s="1">
        <v>42832</v>
      </c>
      <c r="B1882">
        <v>35</v>
      </c>
      <c r="C1882">
        <v>6</v>
      </c>
      <c r="D1882">
        <v>19343.460000000003</v>
      </c>
      <c r="E1882">
        <f>INDEX(Stores[region],MATCH(Sales[[#This Row],[store_no]],Stores[store_no],0))</f>
        <v>3</v>
      </c>
      <c r="F1882" t="str">
        <f>INDEX(Stores[storetype],MATCH(Sales[[#This Row],[store_no]],Stores[store_no],0))</f>
        <v>C</v>
      </c>
      <c r="G1882" t="str">
        <f>INDEX(Stores[location_city],MATCH(Sales[[#This Row],[store_no]],Stores[store_no],0))</f>
        <v>Wichita</v>
      </c>
      <c r="H1882" t="str">
        <f>INDEX(Stores[location_state],MATCH(Sales[[#This Row],[store_no]],Stores[store_no],0))</f>
        <v>Kansas</v>
      </c>
      <c r="I1882">
        <f>INDEX(Stores[sqft],MATCH(Sales[[#This Row],[store_no]],Stores[store_no],0))</f>
        <v>72800</v>
      </c>
      <c r="J1882" s="4" t="str">
        <f>INDEX(Departments[dept_name],MATCH(Sales[[#This Row],[dept_no]],Departments[dept_no],0))</f>
        <v>Computers</v>
      </c>
      <c r="K1882" s="4" t="str">
        <f>CONCATENATE(Sales[[#This Row],[region]],Sales[[#This Row],[storetype]])</f>
        <v>3C</v>
      </c>
      <c r="L1882" s="4">
        <f>INDEX(RegionStoreCount[Store Count],MATCH(Sales[[#This Row],[RegionStoretype]],RegionStoreCount[Region/Type],0))</f>
        <v>2</v>
      </c>
      <c r="M1882" s="4">
        <f>AND(Sales[[#This Row],[date]]&lt;=TY_YTDMax,Sales[[#This Row],[date]]&gt;=TY_YTDMin)*Sales[[#This Row],[sales]]</f>
        <v>0</v>
      </c>
      <c r="N1882" s="4">
        <f>AND(Sales[[#This Row],[date]]&lt;=LY_YTDMax,Sales[[#This Row],[date]]&gt;=LY_YTDMin)*Sales[[#This Row],[sales]]</f>
        <v>19343.460000000003</v>
      </c>
      <c r="O1882" s="4">
        <f>AND(Sales[[#This Row],[date]]&gt;=YoY_Min,Sales[[#This Row],[date]]&lt;=TY_YTDMax)*(Sales[[#This Row],[sales]]/Sales[[#This Row],[sqft]])</f>
        <v>0</v>
      </c>
      <c r="P1882" s="4">
        <f>SUMIF(Sales[RegionStoretype],Sales[[#This Row],[RegionStoretype]],Sales[YoY_SSF])/Sales[[#This Row],[Region_TypeCount]]</f>
        <v>47.561479460925746</v>
      </c>
    </row>
    <row r="1883" spans="1:16" x14ac:dyDescent="0.25">
      <c r="A1883" s="1">
        <v>42832</v>
      </c>
      <c r="B1883">
        <v>35</v>
      </c>
      <c r="C1883">
        <v>16</v>
      </c>
      <c r="D1883">
        <v>61284.071200000006</v>
      </c>
      <c r="E1883">
        <f>INDEX(Stores[region],MATCH(Sales[[#This Row],[store_no]],Stores[store_no],0))</f>
        <v>3</v>
      </c>
      <c r="F1883" t="str">
        <f>INDEX(Stores[storetype],MATCH(Sales[[#This Row],[store_no]],Stores[store_no],0))</f>
        <v>C</v>
      </c>
      <c r="G1883" t="str">
        <f>INDEX(Stores[location_city],MATCH(Sales[[#This Row],[store_no]],Stores[store_no],0))</f>
        <v>Wichita</v>
      </c>
      <c r="H1883" t="str">
        <f>INDEX(Stores[location_state],MATCH(Sales[[#This Row],[store_no]],Stores[store_no],0))</f>
        <v>Kansas</v>
      </c>
      <c r="I1883">
        <f>INDEX(Stores[sqft],MATCH(Sales[[#This Row],[store_no]],Stores[store_no],0))</f>
        <v>72800</v>
      </c>
      <c r="J1883" s="4" t="str">
        <f>INDEX(Departments[dept_name],MATCH(Sales[[#This Row],[dept_no]],Departments[dept_no],0))</f>
        <v>Outdoors</v>
      </c>
      <c r="K1883" s="4" t="str">
        <f>CONCATENATE(Sales[[#This Row],[region]],Sales[[#This Row],[storetype]])</f>
        <v>3C</v>
      </c>
      <c r="L1883" s="4">
        <f>INDEX(RegionStoreCount[Store Count],MATCH(Sales[[#This Row],[RegionStoretype]],RegionStoreCount[Region/Type],0))</f>
        <v>2</v>
      </c>
      <c r="M1883" s="4">
        <f>AND(Sales[[#This Row],[date]]&lt;=TY_YTDMax,Sales[[#This Row],[date]]&gt;=TY_YTDMin)*Sales[[#This Row],[sales]]</f>
        <v>0</v>
      </c>
      <c r="N1883" s="4">
        <f>AND(Sales[[#This Row],[date]]&lt;=LY_YTDMax,Sales[[#This Row],[date]]&gt;=LY_YTDMin)*Sales[[#This Row],[sales]]</f>
        <v>61284.071200000006</v>
      </c>
      <c r="O1883" s="4">
        <f>AND(Sales[[#This Row],[date]]&gt;=YoY_Min,Sales[[#This Row],[date]]&lt;=TY_YTDMax)*(Sales[[#This Row],[sales]]/Sales[[#This Row],[sqft]])</f>
        <v>0</v>
      </c>
      <c r="P1883" s="4">
        <f>SUMIF(Sales[RegionStoretype],Sales[[#This Row],[RegionStoretype]],Sales[YoY_SSF])/Sales[[#This Row],[Region_TypeCount]]</f>
        <v>47.561479460925746</v>
      </c>
    </row>
    <row r="1884" spans="1:16" x14ac:dyDescent="0.25">
      <c r="A1884" s="1">
        <v>42832</v>
      </c>
      <c r="B1884">
        <v>36</v>
      </c>
      <c r="C1884">
        <v>12</v>
      </c>
      <c r="D1884">
        <v>126230.71520000001</v>
      </c>
      <c r="E1884">
        <f>INDEX(Stores[region],MATCH(Sales[[#This Row],[store_no]],Stores[store_no],0))</f>
        <v>2</v>
      </c>
      <c r="F1884" t="str">
        <f>INDEX(Stores[storetype],MATCH(Sales[[#This Row],[store_no]],Stores[store_no],0))</f>
        <v>A</v>
      </c>
      <c r="G1884" t="str">
        <f>INDEX(Stores[location_city],MATCH(Sales[[#This Row],[store_no]],Stores[store_no],0))</f>
        <v>Aurora</v>
      </c>
      <c r="H1884" t="str">
        <f>INDEX(Stores[location_state],MATCH(Sales[[#This Row],[store_no]],Stores[store_no],0))</f>
        <v>Illinois</v>
      </c>
      <c r="I1884">
        <f>INDEX(Stores[sqft],MATCH(Sales[[#This Row],[store_no]],Stores[store_no],0))</f>
        <v>209900</v>
      </c>
      <c r="J1884" s="4" t="str">
        <f>INDEX(Departments[dept_name],MATCH(Sales[[#This Row],[dept_no]],Departments[dept_no],0))</f>
        <v>Jewelery</v>
      </c>
      <c r="K1884" s="4" t="str">
        <f>CONCATENATE(Sales[[#This Row],[region]],Sales[[#This Row],[storetype]])</f>
        <v>2A</v>
      </c>
      <c r="L1884" s="4">
        <f>INDEX(RegionStoreCount[Store Count],MATCH(Sales[[#This Row],[RegionStoretype]],RegionStoreCount[Region/Type],0))</f>
        <v>5</v>
      </c>
      <c r="M1884" s="4">
        <f>AND(Sales[[#This Row],[date]]&lt;=TY_YTDMax,Sales[[#This Row],[date]]&gt;=TY_YTDMin)*Sales[[#This Row],[sales]]</f>
        <v>0</v>
      </c>
      <c r="N1884" s="4">
        <f>AND(Sales[[#This Row],[date]]&lt;=LY_YTDMax,Sales[[#This Row],[date]]&gt;=LY_YTDMin)*Sales[[#This Row],[sales]]</f>
        <v>126230.71520000001</v>
      </c>
      <c r="O1884" s="4">
        <f>AND(Sales[[#This Row],[date]]&gt;=YoY_Min,Sales[[#This Row],[date]]&lt;=TY_YTDMax)*(Sales[[#This Row],[sales]]/Sales[[#This Row],[sqft]])</f>
        <v>0</v>
      </c>
      <c r="P1884" s="4">
        <f>SUMIF(Sales[RegionStoretype],Sales[[#This Row],[RegionStoretype]],Sales[YoY_SSF])/Sales[[#This Row],[Region_TypeCount]]</f>
        <v>60.052789354368521</v>
      </c>
    </row>
    <row r="1885" spans="1:16" x14ac:dyDescent="0.25">
      <c r="A1885" s="1">
        <v>42832</v>
      </c>
      <c r="B1885">
        <v>36</v>
      </c>
      <c r="C1885">
        <v>19</v>
      </c>
      <c r="D1885">
        <v>5381.05</v>
      </c>
      <c r="E1885">
        <f>INDEX(Stores[region],MATCH(Sales[[#This Row],[store_no]],Stores[store_no],0))</f>
        <v>2</v>
      </c>
      <c r="F1885" t="str">
        <f>INDEX(Stores[storetype],MATCH(Sales[[#This Row],[store_no]],Stores[store_no],0))</f>
        <v>A</v>
      </c>
      <c r="G1885" t="str">
        <f>INDEX(Stores[location_city],MATCH(Sales[[#This Row],[store_no]],Stores[store_no],0))</f>
        <v>Aurora</v>
      </c>
      <c r="H1885" t="str">
        <f>INDEX(Stores[location_state],MATCH(Sales[[#This Row],[store_no]],Stores[store_no],0))</f>
        <v>Illinois</v>
      </c>
      <c r="I1885">
        <f>INDEX(Stores[sqft],MATCH(Sales[[#This Row],[store_no]],Stores[store_no],0))</f>
        <v>209900</v>
      </c>
      <c r="J1885" s="4" t="str">
        <f>INDEX(Departments[dept_name],MATCH(Sales[[#This Row],[dept_no]],Departments[dept_no],0))</f>
        <v>Tools</v>
      </c>
      <c r="K1885" s="4" t="str">
        <f>CONCATENATE(Sales[[#This Row],[region]],Sales[[#This Row],[storetype]])</f>
        <v>2A</v>
      </c>
      <c r="L1885" s="4">
        <f>INDEX(RegionStoreCount[Store Count],MATCH(Sales[[#This Row],[RegionStoretype]],RegionStoreCount[Region/Type],0))</f>
        <v>5</v>
      </c>
      <c r="M1885" s="4">
        <f>AND(Sales[[#This Row],[date]]&lt;=TY_YTDMax,Sales[[#This Row],[date]]&gt;=TY_YTDMin)*Sales[[#This Row],[sales]]</f>
        <v>0</v>
      </c>
      <c r="N1885" s="4">
        <f>AND(Sales[[#This Row],[date]]&lt;=LY_YTDMax,Sales[[#This Row],[date]]&gt;=LY_YTDMin)*Sales[[#This Row],[sales]]</f>
        <v>5381.05</v>
      </c>
      <c r="O1885" s="4">
        <f>AND(Sales[[#This Row],[date]]&gt;=YoY_Min,Sales[[#This Row],[date]]&lt;=TY_YTDMax)*(Sales[[#This Row],[sales]]/Sales[[#This Row],[sqft]])</f>
        <v>0</v>
      </c>
      <c r="P1885" s="4">
        <f>SUMIF(Sales[RegionStoretype],Sales[[#This Row],[RegionStoretype]],Sales[YoY_SSF])/Sales[[#This Row],[Region_TypeCount]]</f>
        <v>60.052789354368521</v>
      </c>
    </row>
    <row r="1886" spans="1:16" x14ac:dyDescent="0.25">
      <c r="A1886" s="1">
        <v>42832</v>
      </c>
      <c r="B1886">
        <v>37</v>
      </c>
      <c r="C1886">
        <v>2</v>
      </c>
      <c r="D1886">
        <v>60893.902499999997</v>
      </c>
      <c r="E1886">
        <f>INDEX(Stores[region],MATCH(Sales[[#This Row],[store_no]],Stores[store_no],0))</f>
        <v>3</v>
      </c>
      <c r="F1886" t="str">
        <f>INDEX(Stores[storetype],MATCH(Sales[[#This Row],[store_no]],Stores[store_no],0))</f>
        <v>C</v>
      </c>
      <c r="G1886" t="str">
        <f>INDEX(Stores[location_city],MATCH(Sales[[#This Row],[store_no]],Stores[store_no],0))</f>
        <v>Lincoln</v>
      </c>
      <c r="H1886" t="str">
        <f>INDEX(Stores[location_state],MATCH(Sales[[#This Row],[store_no]],Stores[store_no],0))</f>
        <v>Nebraska</v>
      </c>
      <c r="I1886">
        <f>INDEX(Stores[sqft],MATCH(Sales[[#This Row],[store_no]],Stores[store_no],0))</f>
        <v>161300</v>
      </c>
      <c r="J1886" s="4" t="str">
        <f>INDEX(Departments[dept_name],MATCH(Sales[[#This Row],[dept_no]],Departments[dept_no],0))</f>
        <v>Baby</v>
      </c>
      <c r="K1886" s="4" t="str">
        <f>CONCATENATE(Sales[[#This Row],[region]],Sales[[#This Row],[storetype]])</f>
        <v>3C</v>
      </c>
      <c r="L1886" s="4">
        <f>INDEX(RegionStoreCount[Store Count],MATCH(Sales[[#This Row],[RegionStoretype]],RegionStoreCount[Region/Type],0))</f>
        <v>2</v>
      </c>
      <c r="M1886" s="4">
        <f>AND(Sales[[#This Row],[date]]&lt;=TY_YTDMax,Sales[[#This Row],[date]]&gt;=TY_YTDMin)*Sales[[#This Row],[sales]]</f>
        <v>0</v>
      </c>
      <c r="N1886" s="4">
        <f>AND(Sales[[#This Row],[date]]&lt;=LY_YTDMax,Sales[[#This Row],[date]]&gt;=LY_YTDMin)*Sales[[#This Row],[sales]]</f>
        <v>60893.902499999997</v>
      </c>
      <c r="O1886" s="4">
        <f>AND(Sales[[#This Row],[date]]&gt;=YoY_Min,Sales[[#This Row],[date]]&lt;=TY_YTDMax)*(Sales[[#This Row],[sales]]/Sales[[#This Row],[sqft]])</f>
        <v>0</v>
      </c>
      <c r="P1886" s="4">
        <f>SUMIF(Sales[RegionStoretype],Sales[[#This Row],[RegionStoretype]],Sales[YoY_SSF])/Sales[[#This Row],[Region_TypeCount]]</f>
        <v>47.561479460925746</v>
      </c>
    </row>
    <row r="1887" spans="1:16" x14ac:dyDescent="0.25">
      <c r="A1887" s="1">
        <v>42832</v>
      </c>
      <c r="B1887">
        <v>37</v>
      </c>
      <c r="C1887">
        <v>4</v>
      </c>
      <c r="D1887">
        <v>38759.5965</v>
      </c>
      <c r="E1887">
        <f>INDEX(Stores[region],MATCH(Sales[[#This Row],[store_no]],Stores[store_no],0))</f>
        <v>3</v>
      </c>
      <c r="F1887" t="str">
        <f>INDEX(Stores[storetype],MATCH(Sales[[#This Row],[store_no]],Stores[store_no],0))</f>
        <v>C</v>
      </c>
      <c r="G1887" t="str">
        <f>INDEX(Stores[location_city],MATCH(Sales[[#This Row],[store_no]],Stores[store_no],0))</f>
        <v>Lincoln</v>
      </c>
      <c r="H1887" t="str">
        <f>INDEX(Stores[location_state],MATCH(Sales[[#This Row],[store_no]],Stores[store_no],0))</f>
        <v>Nebraska</v>
      </c>
      <c r="I1887">
        <f>INDEX(Stores[sqft],MATCH(Sales[[#This Row],[store_no]],Stores[store_no],0))</f>
        <v>161300</v>
      </c>
      <c r="J1887" s="4" t="str">
        <f>INDEX(Departments[dept_name],MATCH(Sales[[#This Row],[dept_no]],Departments[dept_no],0))</f>
        <v>Books</v>
      </c>
      <c r="K1887" s="4" t="str">
        <f>CONCATENATE(Sales[[#This Row],[region]],Sales[[#This Row],[storetype]])</f>
        <v>3C</v>
      </c>
      <c r="L1887" s="4">
        <f>INDEX(RegionStoreCount[Store Count],MATCH(Sales[[#This Row],[RegionStoretype]],RegionStoreCount[Region/Type],0))</f>
        <v>2</v>
      </c>
      <c r="M1887" s="4">
        <f>AND(Sales[[#This Row],[date]]&lt;=TY_YTDMax,Sales[[#This Row],[date]]&gt;=TY_YTDMin)*Sales[[#This Row],[sales]]</f>
        <v>0</v>
      </c>
      <c r="N1887" s="4">
        <f>AND(Sales[[#This Row],[date]]&lt;=LY_YTDMax,Sales[[#This Row],[date]]&gt;=LY_YTDMin)*Sales[[#This Row],[sales]]</f>
        <v>38759.5965</v>
      </c>
      <c r="O1887" s="4">
        <f>AND(Sales[[#This Row],[date]]&gt;=YoY_Min,Sales[[#This Row],[date]]&lt;=TY_YTDMax)*(Sales[[#This Row],[sales]]/Sales[[#This Row],[sqft]])</f>
        <v>0</v>
      </c>
      <c r="P1887" s="4">
        <f>SUMIF(Sales[RegionStoretype],Sales[[#This Row],[RegionStoretype]],Sales[YoY_SSF])/Sales[[#This Row],[Region_TypeCount]]</f>
        <v>47.561479460925746</v>
      </c>
    </row>
    <row r="1888" spans="1:16" x14ac:dyDescent="0.25">
      <c r="A1888" s="1">
        <v>42832</v>
      </c>
      <c r="B1888">
        <v>37</v>
      </c>
      <c r="C1888">
        <v>6</v>
      </c>
      <c r="D1888">
        <v>29273.022599999997</v>
      </c>
      <c r="E1888">
        <f>INDEX(Stores[region],MATCH(Sales[[#This Row],[store_no]],Stores[store_no],0))</f>
        <v>3</v>
      </c>
      <c r="F1888" t="str">
        <f>INDEX(Stores[storetype],MATCH(Sales[[#This Row],[store_no]],Stores[store_no],0))</f>
        <v>C</v>
      </c>
      <c r="G1888" t="str">
        <f>INDEX(Stores[location_city],MATCH(Sales[[#This Row],[store_no]],Stores[store_no],0))</f>
        <v>Lincoln</v>
      </c>
      <c r="H1888" t="str">
        <f>INDEX(Stores[location_state],MATCH(Sales[[#This Row],[store_no]],Stores[store_no],0))</f>
        <v>Nebraska</v>
      </c>
      <c r="I1888">
        <f>INDEX(Stores[sqft],MATCH(Sales[[#This Row],[store_no]],Stores[store_no],0))</f>
        <v>161300</v>
      </c>
      <c r="J1888" s="4" t="str">
        <f>INDEX(Departments[dept_name],MATCH(Sales[[#This Row],[dept_no]],Departments[dept_no],0))</f>
        <v>Computers</v>
      </c>
      <c r="K1888" s="4" t="str">
        <f>CONCATENATE(Sales[[#This Row],[region]],Sales[[#This Row],[storetype]])</f>
        <v>3C</v>
      </c>
      <c r="L1888" s="4">
        <f>INDEX(RegionStoreCount[Store Count],MATCH(Sales[[#This Row],[RegionStoretype]],RegionStoreCount[Region/Type],0))</f>
        <v>2</v>
      </c>
      <c r="M1888" s="4">
        <f>AND(Sales[[#This Row],[date]]&lt;=TY_YTDMax,Sales[[#This Row],[date]]&gt;=TY_YTDMin)*Sales[[#This Row],[sales]]</f>
        <v>0</v>
      </c>
      <c r="N1888" s="4">
        <f>AND(Sales[[#This Row],[date]]&lt;=LY_YTDMax,Sales[[#This Row],[date]]&gt;=LY_YTDMin)*Sales[[#This Row],[sales]]</f>
        <v>29273.022599999997</v>
      </c>
      <c r="O1888" s="4">
        <f>AND(Sales[[#This Row],[date]]&gt;=YoY_Min,Sales[[#This Row],[date]]&lt;=TY_YTDMax)*(Sales[[#This Row],[sales]]/Sales[[#This Row],[sqft]])</f>
        <v>0</v>
      </c>
      <c r="P1888" s="4">
        <f>SUMIF(Sales[RegionStoretype],Sales[[#This Row],[RegionStoretype]],Sales[YoY_SSF])/Sales[[#This Row],[Region_TypeCount]]</f>
        <v>47.561479460925746</v>
      </c>
    </row>
    <row r="1889" spans="1:16" x14ac:dyDescent="0.25">
      <c r="A1889" s="1">
        <v>42832</v>
      </c>
      <c r="B1889">
        <v>37</v>
      </c>
      <c r="C1889">
        <v>11</v>
      </c>
      <c r="D1889">
        <v>8671.8276999999998</v>
      </c>
      <c r="E1889">
        <f>INDEX(Stores[region],MATCH(Sales[[#This Row],[store_no]],Stores[store_no],0))</f>
        <v>3</v>
      </c>
      <c r="F1889" t="str">
        <f>INDEX(Stores[storetype],MATCH(Sales[[#This Row],[store_no]],Stores[store_no],0))</f>
        <v>C</v>
      </c>
      <c r="G1889" t="str">
        <f>INDEX(Stores[location_city],MATCH(Sales[[#This Row],[store_no]],Stores[store_no],0))</f>
        <v>Lincoln</v>
      </c>
      <c r="H1889" t="str">
        <f>INDEX(Stores[location_state],MATCH(Sales[[#This Row],[store_no]],Stores[store_no],0))</f>
        <v>Nebraska</v>
      </c>
      <c r="I1889">
        <f>INDEX(Stores[sqft],MATCH(Sales[[#This Row],[store_no]],Stores[store_no],0))</f>
        <v>161300</v>
      </c>
      <c r="J1889" s="4" t="str">
        <f>INDEX(Departments[dept_name],MATCH(Sales[[#This Row],[dept_no]],Departments[dept_no],0))</f>
        <v>Home</v>
      </c>
      <c r="K1889" s="4" t="str">
        <f>CONCATENATE(Sales[[#This Row],[region]],Sales[[#This Row],[storetype]])</f>
        <v>3C</v>
      </c>
      <c r="L1889" s="4">
        <f>INDEX(RegionStoreCount[Store Count],MATCH(Sales[[#This Row],[RegionStoretype]],RegionStoreCount[Region/Type],0))</f>
        <v>2</v>
      </c>
      <c r="M1889" s="4">
        <f>AND(Sales[[#This Row],[date]]&lt;=TY_YTDMax,Sales[[#This Row],[date]]&gt;=TY_YTDMin)*Sales[[#This Row],[sales]]</f>
        <v>0</v>
      </c>
      <c r="N1889" s="4">
        <f>AND(Sales[[#This Row],[date]]&lt;=LY_YTDMax,Sales[[#This Row],[date]]&gt;=LY_YTDMin)*Sales[[#This Row],[sales]]</f>
        <v>8671.8276999999998</v>
      </c>
      <c r="O1889" s="4">
        <f>AND(Sales[[#This Row],[date]]&gt;=YoY_Min,Sales[[#This Row],[date]]&lt;=TY_YTDMax)*(Sales[[#This Row],[sales]]/Sales[[#This Row],[sqft]])</f>
        <v>0</v>
      </c>
      <c r="P1889" s="4">
        <f>SUMIF(Sales[RegionStoretype],Sales[[#This Row],[RegionStoretype]],Sales[YoY_SSF])/Sales[[#This Row],[Region_TypeCount]]</f>
        <v>47.561479460925746</v>
      </c>
    </row>
    <row r="1890" spans="1:16" x14ac:dyDescent="0.25">
      <c r="A1890" s="1">
        <v>42832</v>
      </c>
      <c r="B1890">
        <v>38</v>
      </c>
      <c r="C1890">
        <v>2</v>
      </c>
      <c r="D1890">
        <v>37808.151299999998</v>
      </c>
      <c r="E1890">
        <f>INDEX(Stores[region],MATCH(Sales[[#This Row],[store_no]],Stores[store_no],0))</f>
        <v>2</v>
      </c>
      <c r="F1890" t="str">
        <f>INDEX(Stores[storetype],MATCH(Sales[[#This Row],[store_no]],Stores[store_no],0))</f>
        <v>C</v>
      </c>
      <c r="G1890" t="str">
        <f>INDEX(Stores[location_city],MATCH(Sales[[#This Row],[store_no]],Stores[store_no],0))</f>
        <v>Hinsdale</v>
      </c>
      <c r="H1890" t="str">
        <f>INDEX(Stores[location_state],MATCH(Sales[[#This Row],[store_no]],Stores[store_no],0))</f>
        <v>Illinois</v>
      </c>
      <c r="I1890">
        <f>INDEX(Stores[sqft],MATCH(Sales[[#This Row],[store_no]],Stores[store_no],0))</f>
        <v>155600</v>
      </c>
      <c r="J1890" s="4" t="str">
        <f>INDEX(Departments[dept_name],MATCH(Sales[[#This Row],[dept_no]],Departments[dept_no],0))</f>
        <v>Baby</v>
      </c>
      <c r="K1890" s="4" t="str">
        <f>CONCATENATE(Sales[[#This Row],[region]],Sales[[#This Row],[storetype]])</f>
        <v>2C</v>
      </c>
      <c r="L1890" s="4">
        <f>INDEX(RegionStoreCount[Store Count],MATCH(Sales[[#This Row],[RegionStoretype]],RegionStoreCount[Region/Type],0))</f>
        <v>1</v>
      </c>
      <c r="M1890" s="4">
        <f>AND(Sales[[#This Row],[date]]&lt;=TY_YTDMax,Sales[[#This Row],[date]]&gt;=TY_YTDMin)*Sales[[#This Row],[sales]]</f>
        <v>0</v>
      </c>
      <c r="N1890" s="4">
        <f>AND(Sales[[#This Row],[date]]&lt;=LY_YTDMax,Sales[[#This Row],[date]]&gt;=LY_YTDMin)*Sales[[#This Row],[sales]]</f>
        <v>37808.151299999998</v>
      </c>
      <c r="O1890" s="4">
        <f>AND(Sales[[#This Row],[date]]&gt;=YoY_Min,Sales[[#This Row],[date]]&lt;=TY_YTDMax)*(Sales[[#This Row],[sales]]/Sales[[#This Row],[sqft]])</f>
        <v>0</v>
      </c>
      <c r="P1890" s="4">
        <f>SUMIF(Sales[RegionStoretype],Sales[[#This Row],[RegionStoretype]],Sales[YoY_SSF])/Sales[[#This Row],[Region_TypeCount]]</f>
        <v>44.537621913239086</v>
      </c>
    </row>
    <row r="1891" spans="1:16" x14ac:dyDescent="0.25">
      <c r="A1891" s="1">
        <v>42832</v>
      </c>
      <c r="B1891">
        <v>38</v>
      </c>
      <c r="C1891">
        <v>9</v>
      </c>
      <c r="D1891">
        <v>10332.909599999999</v>
      </c>
      <c r="E1891">
        <f>INDEX(Stores[region],MATCH(Sales[[#This Row],[store_no]],Stores[store_no],0))</f>
        <v>2</v>
      </c>
      <c r="F1891" t="str">
        <f>INDEX(Stores[storetype],MATCH(Sales[[#This Row],[store_no]],Stores[store_no],0))</f>
        <v>C</v>
      </c>
      <c r="G1891" t="str">
        <f>INDEX(Stores[location_city],MATCH(Sales[[#This Row],[store_no]],Stores[store_no],0))</f>
        <v>Hinsdale</v>
      </c>
      <c r="H1891" t="str">
        <f>INDEX(Stores[location_state],MATCH(Sales[[#This Row],[store_no]],Stores[store_no],0))</f>
        <v>Illinois</v>
      </c>
      <c r="I1891">
        <f>INDEX(Stores[sqft],MATCH(Sales[[#This Row],[store_no]],Stores[store_no],0))</f>
        <v>155600</v>
      </c>
      <c r="J1891" s="4" t="str">
        <f>INDEX(Departments[dept_name],MATCH(Sales[[#This Row],[dept_no]],Departments[dept_no],0))</f>
        <v>Garden</v>
      </c>
      <c r="K1891" s="4" t="str">
        <f>CONCATENATE(Sales[[#This Row],[region]],Sales[[#This Row],[storetype]])</f>
        <v>2C</v>
      </c>
      <c r="L1891" s="4">
        <f>INDEX(RegionStoreCount[Store Count],MATCH(Sales[[#This Row],[RegionStoretype]],RegionStoreCount[Region/Type],0))</f>
        <v>1</v>
      </c>
      <c r="M1891" s="4">
        <f>AND(Sales[[#This Row],[date]]&lt;=TY_YTDMax,Sales[[#This Row],[date]]&gt;=TY_YTDMin)*Sales[[#This Row],[sales]]</f>
        <v>0</v>
      </c>
      <c r="N1891" s="4">
        <f>AND(Sales[[#This Row],[date]]&lt;=LY_YTDMax,Sales[[#This Row],[date]]&gt;=LY_YTDMin)*Sales[[#This Row],[sales]]</f>
        <v>10332.909599999999</v>
      </c>
      <c r="O1891" s="4">
        <f>AND(Sales[[#This Row],[date]]&gt;=YoY_Min,Sales[[#This Row],[date]]&lt;=TY_YTDMax)*(Sales[[#This Row],[sales]]/Sales[[#This Row],[sqft]])</f>
        <v>0</v>
      </c>
      <c r="P1891" s="4">
        <f>SUMIF(Sales[RegionStoretype],Sales[[#This Row],[RegionStoretype]],Sales[YoY_SSF])/Sales[[#This Row],[Region_TypeCount]]</f>
        <v>44.537621913239086</v>
      </c>
    </row>
    <row r="1892" spans="1:16" x14ac:dyDescent="0.25">
      <c r="A1892" s="1">
        <v>42839</v>
      </c>
      <c r="B1892">
        <v>2</v>
      </c>
      <c r="C1892">
        <v>9</v>
      </c>
      <c r="D1892">
        <v>19549.224900000001</v>
      </c>
      <c r="E1892">
        <f>INDEX(Stores[region],MATCH(Sales[[#This Row],[store_no]],Stores[store_no],0))</f>
        <v>3</v>
      </c>
      <c r="F1892" t="str">
        <f>INDEX(Stores[storetype],MATCH(Sales[[#This Row],[store_no]],Stores[store_no],0))</f>
        <v>A</v>
      </c>
      <c r="G1892" t="str">
        <f>INDEX(Stores[location_city],MATCH(Sales[[#This Row],[store_no]],Stores[store_no],0))</f>
        <v>Minneapolis</v>
      </c>
      <c r="H1892" t="str">
        <f>INDEX(Stores[location_state],MATCH(Sales[[#This Row],[store_no]],Stores[store_no],0))</f>
        <v>Minnesota</v>
      </c>
      <c r="I1892">
        <f>INDEX(Stores[sqft],MATCH(Sales[[#This Row],[store_no]],Stores[store_no],0))</f>
        <v>210400</v>
      </c>
      <c r="J1892" s="4" t="str">
        <f>INDEX(Departments[dept_name],MATCH(Sales[[#This Row],[dept_no]],Departments[dept_no],0))</f>
        <v>Garden</v>
      </c>
      <c r="K1892" s="4" t="str">
        <f>CONCATENATE(Sales[[#This Row],[region]],Sales[[#This Row],[storetype]])</f>
        <v>3A</v>
      </c>
      <c r="L1892" s="4">
        <f>INDEX(RegionStoreCount[Store Count],MATCH(Sales[[#This Row],[RegionStoretype]],RegionStoreCount[Region/Type],0))</f>
        <v>9</v>
      </c>
      <c r="M1892" s="4">
        <f>AND(Sales[[#This Row],[date]]&lt;=TY_YTDMax,Sales[[#This Row],[date]]&gt;=TY_YTDMin)*Sales[[#This Row],[sales]]</f>
        <v>0</v>
      </c>
      <c r="N1892" s="4">
        <f>AND(Sales[[#This Row],[date]]&lt;=LY_YTDMax,Sales[[#This Row],[date]]&gt;=LY_YTDMin)*Sales[[#This Row],[sales]]</f>
        <v>19549.224900000001</v>
      </c>
      <c r="O1892" s="4">
        <f>AND(Sales[[#This Row],[date]]&gt;=YoY_Min,Sales[[#This Row],[date]]&lt;=TY_YTDMax)*(Sales[[#This Row],[sales]]/Sales[[#This Row],[sqft]])</f>
        <v>0</v>
      </c>
      <c r="P1892" s="4">
        <f>SUMIF(Sales[RegionStoretype],Sales[[#This Row],[RegionStoretype]],Sales[YoY_SSF])/Sales[[#This Row],[Region_TypeCount]]</f>
        <v>53.603836561720975</v>
      </c>
    </row>
    <row r="1893" spans="1:16" x14ac:dyDescent="0.25">
      <c r="A1893" s="1">
        <v>42839</v>
      </c>
      <c r="B1893">
        <v>3</v>
      </c>
      <c r="C1893">
        <v>3</v>
      </c>
      <c r="D1893">
        <v>99507.838000000003</v>
      </c>
      <c r="E1893">
        <f>INDEX(Stores[region],MATCH(Sales[[#This Row],[store_no]],Stores[store_no],0))</f>
        <v>1</v>
      </c>
      <c r="F1893" t="str">
        <f>INDEX(Stores[storetype],MATCH(Sales[[#This Row],[store_no]],Stores[store_no],0))</f>
        <v>B</v>
      </c>
      <c r="G1893" t="str">
        <f>INDEX(Stores[location_city],MATCH(Sales[[#This Row],[store_no]],Stores[store_no],0))</f>
        <v>Detroit</v>
      </c>
      <c r="H1893" t="str">
        <f>INDEX(Stores[location_state],MATCH(Sales[[#This Row],[store_no]],Stores[store_no],0))</f>
        <v>Michigan</v>
      </c>
      <c r="I1893">
        <f>INDEX(Stores[sqft],MATCH(Sales[[#This Row],[store_no]],Stores[store_no],0))</f>
        <v>114500</v>
      </c>
      <c r="J1893" s="4" t="str">
        <f>INDEX(Departments[dept_name],MATCH(Sales[[#This Row],[dept_no]],Departments[dept_no],0))</f>
        <v>Beauty</v>
      </c>
      <c r="K1893" s="4" t="str">
        <f>CONCATENATE(Sales[[#This Row],[region]],Sales[[#This Row],[storetype]])</f>
        <v>1B</v>
      </c>
      <c r="L1893" s="4">
        <f>INDEX(RegionStoreCount[Store Count],MATCH(Sales[[#This Row],[RegionStoretype]],RegionStoreCount[Region/Type],0))</f>
        <v>5</v>
      </c>
      <c r="M1893" s="4">
        <f>AND(Sales[[#This Row],[date]]&lt;=TY_YTDMax,Sales[[#This Row],[date]]&gt;=TY_YTDMin)*Sales[[#This Row],[sales]]</f>
        <v>0</v>
      </c>
      <c r="N1893" s="4">
        <f>AND(Sales[[#This Row],[date]]&lt;=LY_YTDMax,Sales[[#This Row],[date]]&gt;=LY_YTDMin)*Sales[[#This Row],[sales]]</f>
        <v>99507.838000000003</v>
      </c>
      <c r="O1893" s="4">
        <f>AND(Sales[[#This Row],[date]]&gt;=YoY_Min,Sales[[#This Row],[date]]&lt;=TY_YTDMax)*(Sales[[#This Row],[sales]]/Sales[[#This Row],[sqft]])</f>
        <v>0</v>
      </c>
      <c r="P1893" s="4">
        <f>SUMIF(Sales[RegionStoretype],Sales[[#This Row],[RegionStoretype]],Sales[YoY_SSF])/Sales[[#This Row],[Region_TypeCount]]</f>
        <v>68.518982968140051</v>
      </c>
    </row>
    <row r="1894" spans="1:16" x14ac:dyDescent="0.25">
      <c r="A1894" s="1">
        <v>42839</v>
      </c>
      <c r="B1894">
        <v>3</v>
      </c>
      <c r="C1894">
        <v>4</v>
      </c>
      <c r="D1894">
        <v>33187.054199999999</v>
      </c>
      <c r="E1894">
        <f>INDEX(Stores[region],MATCH(Sales[[#This Row],[store_no]],Stores[store_no],0))</f>
        <v>1</v>
      </c>
      <c r="F1894" t="str">
        <f>INDEX(Stores[storetype],MATCH(Sales[[#This Row],[store_no]],Stores[store_no],0))</f>
        <v>B</v>
      </c>
      <c r="G1894" t="str">
        <f>INDEX(Stores[location_city],MATCH(Sales[[#This Row],[store_no]],Stores[store_no],0))</f>
        <v>Detroit</v>
      </c>
      <c r="H1894" t="str">
        <f>INDEX(Stores[location_state],MATCH(Sales[[#This Row],[store_no]],Stores[store_no],0))</f>
        <v>Michigan</v>
      </c>
      <c r="I1894">
        <f>INDEX(Stores[sqft],MATCH(Sales[[#This Row],[store_no]],Stores[store_no],0))</f>
        <v>114500</v>
      </c>
      <c r="J1894" s="4" t="str">
        <f>INDEX(Departments[dept_name],MATCH(Sales[[#This Row],[dept_no]],Departments[dept_no],0))</f>
        <v>Books</v>
      </c>
      <c r="K1894" s="4" t="str">
        <f>CONCATENATE(Sales[[#This Row],[region]],Sales[[#This Row],[storetype]])</f>
        <v>1B</v>
      </c>
      <c r="L1894" s="4">
        <f>INDEX(RegionStoreCount[Store Count],MATCH(Sales[[#This Row],[RegionStoretype]],RegionStoreCount[Region/Type],0))</f>
        <v>5</v>
      </c>
      <c r="M1894" s="4">
        <f>AND(Sales[[#This Row],[date]]&lt;=TY_YTDMax,Sales[[#This Row],[date]]&gt;=TY_YTDMin)*Sales[[#This Row],[sales]]</f>
        <v>0</v>
      </c>
      <c r="N1894" s="4">
        <f>AND(Sales[[#This Row],[date]]&lt;=LY_YTDMax,Sales[[#This Row],[date]]&gt;=LY_YTDMin)*Sales[[#This Row],[sales]]</f>
        <v>33187.054199999999</v>
      </c>
      <c r="O1894" s="4">
        <f>AND(Sales[[#This Row],[date]]&gt;=YoY_Min,Sales[[#This Row],[date]]&lt;=TY_YTDMax)*(Sales[[#This Row],[sales]]/Sales[[#This Row],[sqft]])</f>
        <v>0</v>
      </c>
      <c r="P1894" s="4">
        <f>SUMIF(Sales[RegionStoretype],Sales[[#This Row],[RegionStoretype]],Sales[YoY_SSF])/Sales[[#This Row],[Region_TypeCount]]</f>
        <v>68.518982968140051</v>
      </c>
    </row>
    <row r="1895" spans="1:16" x14ac:dyDescent="0.25">
      <c r="A1895" s="1">
        <v>42839</v>
      </c>
      <c r="B1895">
        <v>3</v>
      </c>
      <c r="C1895">
        <v>7</v>
      </c>
      <c r="D1895">
        <v>57506.547600000005</v>
      </c>
      <c r="E1895">
        <f>INDEX(Stores[region],MATCH(Sales[[#This Row],[store_no]],Stores[store_no],0))</f>
        <v>1</v>
      </c>
      <c r="F1895" t="str">
        <f>INDEX(Stores[storetype],MATCH(Sales[[#This Row],[store_no]],Stores[store_no],0))</f>
        <v>B</v>
      </c>
      <c r="G1895" t="str">
        <f>INDEX(Stores[location_city],MATCH(Sales[[#This Row],[store_no]],Stores[store_no],0))</f>
        <v>Detroit</v>
      </c>
      <c r="H1895" t="str">
        <f>INDEX(Stores[location_state],MATCH(Sales[[#This Row],[store_no]],Stores[store_no],0))</f>
        <v>Michigan</v>
      </c>
      <c r="I1895">
        <f>INDEX(Stores[sqft],MATCH(Sales[[#This Row],[store_no]],Stores[store_no],0))</f>
        <v>114500</v>
      </c>
      <c r="J1895" s="4" t="str">
        <f>INDEX(Departments[dept_name],MATCH(Sales[[#This Row],[dept_no]],Departments[dept_no],0))</f>
        <v>Electronics</v>
      </c>
      <c r="K1895" s="4" t="str">
        <f>CONCATENATE(Sales[[#This Row],[region]],Sales[[#This Row],[storetype]])</f>
        <v>1B</v>
      </c>
      <c r="L1895" s="4">
        <f>INDEX(RegionStoreCount[Store Count],MATCH(Sales[[#This Row],[RegionStoretype]],RegionStoreCount[Region/Type],0))</f>
        <v>5</v>
      </c>
      <c r="M1895" s="4">
        <f>AND(Sales[[#This Row],[date]]&lt;=TY_YTDMax,Sales[[#This Row],[date]]&gt;=TY_YTDMin)*Sales[[#This Row],[sales]]</f>
        <v>0</v>
      </c>
      <c r="N1895" s="4">
        <f>AND(Sales[[#This Row],[date]]&lt;=LY_YTDMax,Sales[[#This Row],[date]]&gt;=LY_YTDMin)*Sales[[#This Row],[sales]]</f>
        <v>57506.547600000005</v>
      </c>
      <c r="O1895" s="4">
        <f>AND(Sales[[#This Row],[date]]&gt;=YoY_Min,Sales[[#This Row],[date]]&lt;=TY_YTDMax)*(Sales[[#This Row],[sales]]/Sales[[#This Row],[sqft]])</f>
        <v>0</v>
      </c>
      <c r="P1895" s="4">
        <f>SUMIF(Sales[RegionStoretype],Sales[[#This Row],[RegionStoretype]],Sales[YoY_SSF])/Sales[[#This Row],[Region_TypeCount]]</f>
        <v>68.518982968140051</v>
      </c>
    </row>
    <row r="1896" spans="1:16" x14ac:dyDescent="0.25">
      <c r="A1896" s="1">
        <v>42839</v>
      </c>
      <c r="B1896">
        <v>3</v>
      </c>
      <c r="C1896">
        <v>13</v>
      </c>
      <c r="D1896">
        <v>96255.352899999998</v>
      </c>
      <c r="E1896">
        <f>INDEX(Stores[region],MATCH(Sales[[#This Row],[store_no]],Stores[store_no],0))</f>
        <v>1</v>
      </c>
      <c r="F1896" t="str">
        <f>INDEX(Stores[storetype],MATCH(Sales[[#This Row],[store_no]],Stores[store_no],0))</f>
        <v>B</v>
      </c>
      <c r="G1896" t="str">
        <f>INDEX(Stores[location_city],MATCH(Sales[[#This Row],[store_no]],Stores[store_no],0))</f>
        <v>Detroit</v>
      </c>
      <c r="H1896" t="str">
        <f>INDEX(Stores[location_state],MATCH(Sales[[#This Row],[store_no]],Stores[store_no],0))</f>
        <v>Michigan</v>
      </c>
      <c r="I1896">
        <f>INDEX(Stores[sqft],MATCH(Sales[[#This Row],[store_no]],Stores[store_no],0))</f>
        <v>114500</v>
      </c>
      <c r="J1896" s="4" t="str">
        <f>INDEX(Departments[dept_name],MATCH(Sales[[#This Row],[dept_no]],Departments[dept_no],0))</f>
        <v>Kids</v>
      </c>
      <c r="K1896" s="4" t="str">
        <f>CONCATENATE(Sales[[#This Row],[region]],Sales[[#This Row],[storetype]])</f>
        <v>1B</v>
      </c>
      <c r="L1896" s="4">
        <f>INDEX(RegionStoreCount[Store Count],MATCH(Sales[[#This Row],[RegionStoretype]],RegionStoreCount[Region/Type],0))</f>
        <v>5</v>
      </c>
      <c r="M1896" s="4">
        <f>AND(Sales[[#This Row],[date]]&lt;=TY_YTDMax,Sales[[#This Row],[date]]&gt;=TY_YTDMin)*Sales[[#This Row],[sales]]</f>
        <v>0</v>
      </c>
      <c r="N1896" s="4">
        <f>AND(Sales[[#This Row],[date]]&lt;=LY_YTDMax,Sales[[#This Row],[date]]&gt;=LY_YTDMin)*Sales[[#This Row],[sales]]</f>
        <v>96255.352899999998</v>
      </c>
      <c r="O1896" s="4">
        <f>AND(Sales[[#This Row],[date]]&gt;=YoY_Min,Sales[[#This Row],[date]]&lt;=TY_YTDMax)*(Sales[[#This Row],[sales]]/Sales[[#This Row],[sqft]])</f>
        <v>0</v>
      </c>
      <c r="P1896" s="4">
        <f>SUMIF(Sales[RegionStoretype],Sales[[#This Row],[RegionStoretype]],Sales[YoY_SSF])/Sales[[#This Row],[Region_TypeCount]]</f>
        <v>68.518982968140051</v>
      </c>
    </row>
    <row r="1897" spans="1:16" x14ac:dyDescent="0.25">
      <c r="A1897" s="1">
        <v>42839</v>
      </c>
      <c r="B1897">
        <v>3</v>
      </c>
      <c r="C1897">
        <v>15</v>
      </c>
      <c r="D1897">
        <v>50265.844599999997</v>
      </c>
      <c r="E1897">
        <f>INDEX(Stores[region],MATCH(Sales[[#This Row],[store_no]],Stores[store_no],0))</f>
        <v>1</v>
      </c>
      <c r="F1897" t="str">
        <f>INDEX(Stores[storetype],MATCH(Sales[[#This Row],[store_no]],Stores[store_no],0))</f>
        <v>B</v>
      </c>
      <c r="G1897" t="str">
        <f>INDEX(Stores[location_city],MATCH(Sales[[#This Row],[store_no]],Stores[store_no],0))</f>
        <v>Detroit</v>
      </c>
      <c r="H1897" t="str">
        <f>INDEX(Stores[location_state],MATCH(Sales[[#This Row],[store_no]],Stores[store_no],0))</f>
        <v>Michigan</v>
      </c>
      <c r="I1897">
        <f>INDEX(Stores[sqft],MATCH(Sales[[#This Row],[store_no]],Stores[store_no],0))</f>
        <v>114500</v>
      </c>
      <c r="J1897" s="4" t="str">
        <f>INDEX(Departments[dept_name],MATCH(Sales[[#This Row],[dept_no]],Departments[dept_no],0))</f>
        <v>Music</v>
      </c>
      <c r="K1897" s="4" t="str">
        <f>CONCATENATE(Sales[[#This Row],[region]],Sales[[#This Row],[storetype]])</f>
        <v>1B</v>
      </c>
      <c r="L1897" s="4">
        <f>INDEX(RegionStoreCount[Store Count],MATCH(Sales[[#This Row],[RegionStoretype]],RegionStoreCount[Region/Type],0))</f>
        <v>5</v>
      </c>
      <c r="M1897" s="4">
        <f>AND(Sales[[#This Row],[date]]&lt;=TY_YTDMax,Sales[[#This Row],[date]]&gt;=TY_YTDMin)*Sales[[#This Row],[sales]]</f>
        <v>0</v>
      </c>
      <c r="N1897" s="4">
        <f>AND(Sales[[#This Row],[date]]&lt;=LY_YTDMax,Sales[[#This Row],[date]]&gt;=LY_YTDMin)*Sales[[#This Row],[sales]]</f>
        <v>50265.844599999997</v>
      </c>
      <c r="O1897" s="4">
        <f>AND(Sales[[#This Row],[date]]&gt;=YoY_Min,Sales[[#This Row],[date]]&lt;=TY_YTDMax)*(Sales[[#This Row],[sales]]/Sales[[#This Row],[sqft]])</f>
        <v>0</v>
      </c>
      <c r="P1897" s="4">
        <f>SUMIF(Sales[RegionStoretype],Sales[[#This Row],[RegionStoretype]],Sales[YoY_SSF])/Sales[[#This Row],[Region_TypeCount]]</f>
        <v>68.518982968140051</v>
      </c>
    </row>
    <row r="1898" spans="1:16" x14ac:dyDescent="0.25">
      <c r="A1898" s="1">
        <v>42839</v>
      </c>
      <c r="B1898">
        <v>3</v>
      </c>
      <c r="C1898">
        <v>16</v>
      </c>
      <c r="D1898">
        <v>86160.521599999993</v>
      </c>
      <c r="E1898">
        <f>INDEX(Stores[region],MATCH(Sales[[#This Row],[store_no]],Stores[store_no],0))</f>
        <v>1</v>
      </c>
      <c r="F1898" t="str">
        <f>INDEX(Stores[storetype],MATCH(Sales[[#This Row],[store_no]],Stores[store_no],0))</f>
        <v>B</v>
      </c>
      <c r="G1898" t="str">
        <f>INDEX(Stores[location_city],MATCH(Sales[[#This Row],[store_no]],Stores[store_no],0))</f>
        <v>Detroit</v>
      </c>
      <c r="H1898" t="str">
        <f>INDEX(Stores[location_state],MATCH(Sales[[#This Row],[store_no]],Stores[store_no],0))</f>
        <v>Michigan</v>
      </c>
      <c r="I1898">
        <f>INDEX(Stores[sqft],MATCH(Sales[[#This Row],[store_no]],Stores[store_no],0))</f>
        <v>114500</v>
      </c>
      <c r="J1898" s="4" t="str">
        <f>INDEX(Departments[dept_name],MATCH(Sales[[#This Row],[dept_no]],Departments[dept_no],0))</f>
        <v>Outdoors</v>
      </c>
      <c r="K1898" s="4" t="str">
        <f>CONCATENATE(Sales[[#This Row],[region]],Sales[[#This Row],[storetype]])</f>
        <v>1B</v>
      </c>
      <c r="L1898" s="4">
        <f>INDEX(RegionStoreCount[Store Count],MATCH(Sales[[#This Row],[RegionStoretype]],RegionStoreCount[Region/Type],0))</f>
        <v>5</v>
      </c>
      <c r="M1898" s="4">
        <f>AND(Sales[[#This Row],[date]]&lt;=TY_YTDMax,Sales[[#This Row],[date]]&gt;=TY_YTDMin)*Sales[[#This Row],[sales]]</f>
        <v>0</v>
      </c>
      <c r="N1898" s="4">
        <f>AND(Sales[[#This Row],[date]]&lt;=LY_YTDMax,Sales[[#This Row],[date]]&gt;=LY_YTDMin)*Sales[[#This Row],[sales]]</f>
        <v>86160.521599999993</v>
      </c>
      <c r="O1898" s="4">
        <f>AND(Sales[[#This Row],[date]]&gt;=YoY_Min,Sales[[#This Row],[date]]&lt;=TY_YTDMax)*(Sales[[#This Row],[sales]]/Sales[[#This Row],[sqft]])</f>
        <v>0</v>
      </c>
      <c r="P1898" s="4">
        <f>SUMIF(Sales[RegionStoretype],Sales[[#This Row],[RegionStoretype]],Sales[YoY_SSF])/Sales[[#This Row],[Region_TypeCount]]</f>
        <v>68.518982968140051</v>
      </c>
    </row>
    <row r="1899" spans="1:16" x14ac:dyDescent="0.25">
      <c r="A1899" s="1">
        <v>42839</v>
      </c>
      <c r="B1899">
        <v>3</v>
      </c>
      <c r="C1899">
        <v>18</v>
      </c>
      <c r="D1899">
        <v>24411.997800000001</v>
      </c>
      <c r="E1899">
        <f>INDEX(Stores[region],MATCH(Sales[[#This Row],[store_no]],Stores[store_no],0))</f>
        <v>1</v>
      </c>
      <c r="F1899" t="str">
        <f>INDEX(Stores[storetype],MATCH(Sales[[#This Row],[store_no]],Stores[store_no],0))</f>
        <v>B</v>
      </c>
      <c r="G1899" t="str">
        <f>INDEX(Stores[location_city],MATCH(Sales[[#This Row],[store_no]],Stores[store_no],0))</f>
        <v>Detroit</v>
      </c>
      <c r="H1899" t="str">
        <f>INDEX(Stores[location_state],MATCH(Sales[[#This Row],[store_no]],Stores[store_no],0))</f>
        <v>Michigan</v>
      </c>
      <c r="I1899">
        <f>INDEX(Stores[sqft],MATCH(Sales[[#This Row],[store_no]],Stores[store_no],0))</f>
        <v>114500</v>
      </c>
      <c r="J1899" s="4" t="str">
        <f>INDEX(Departments[dept_name],MATCH(Sales[[#This Row],[dept_no]],Departments[dept_no],0))</f>
        <v>Sports</v>
      </c>
      <c r="K1899" s="4" t="str">
        <f>CONCATENATE(Sales[[#This Row],[region]],Sales[[#This Row],[storetype]])</f>
        <v>1B</v>
      </c>
      <c r="L1899" s="4">
        <f>INDEX(RegionStoreCount[Store Count],MATCH(Sales[[#This Row],[RegionStoretype]],RegionStoreCount[Region/Type],0))</f>
        <v>5</v>
      </c>
      <c r="M1899" s="4">
        <f>AND(Sales[[#This Row],[date]]&lt;=TY_YTDMax,Sales[[#This Row],[date]]&gt;=TY_YTDMin)*Sales[[#This Row],[sales]]</f>
        <v>0</v>
      </c>
      <c r="N1899" s="4">
        <f>AND(Sales[[#This Row],[date]]&lt;=LY_YTDMax,Sales[[#This Row],[date]]&gt;=LY_YTDMin)*Sales[[#This Row],[sales]]</f>
        <v>24411.997800000001</v>
      </c>
      <c r="O1899" s="4">
        <f>AND(Sales[[#This Row],[date]]&gt;=YoY_Min,Sales[[#This Row],[date]]&lt;=TY_YTDMax)*(Sales[[#This Row],[sales]]/Sales[[#This Row],[sqft]])</f>
        <v>0</v>
      </c>
      <c r="P1899" s="4">
        <f>SUMIF(Sales[RegionStoretype],Sales[[#This Row],[RegionStoretype]],Sales[YoY_SSF])/Sales[[#This Row],[Region_TypeCount]]</f>
        <v>68.518982968140051</v>
      </c>
    </row>
    <row r="1900" spans="1:16" x14ac:dyDescent="0.25">
      <c r="A1900" s="1">
        <v>42839</v>
      </c>
      <c r="B1900">
        <v>4</v>
      </c>
      <c r="C1900">
        <v>2</v>
      </c>
      <c r="D1900">
        <v>5444.8776000000007</v>
      </c>
      <c r="E1900">
        <f>INDEX(Stores[region],MATCH(Sales[[#This Row],[store_no]],Stores[store_no],0))</f>
        <v>1</v>
      </c>
      <c r="F1900" t="str">
        <f>INDEX(Stores[storetype],MATCH(Sales[[#This Row],[store_no]],Stores[store_no],0))</f>
        <v>A</v>
      </c>
      <c r="G1900" t="str">
        <f>INDEX(Stores[location_city],MATCH(Sales[[#This Row],[store_no]],Stores[store_no],0))</f>
        <v>Cincinnati</v>
      </c>
      <c r="H1900" t="str">
        <f>INDEX(Stores[location_state],MATCH(Sales[[#This Row],[store_no]],Stores[store_no],0))</f>
        <v>Ohio</v>
      </c>
      <c r="I1900">
        <f>INDEX(Stores[sqft],MATCH(Sales[[#This Row],[store_no]],Stores[store_no],0))</f>
        <v>127800</v>
      </c>
      <c r="J1900" s="4" t="str">
        <f>INDEX(Departments[dept_name],MATCH(Sales[[#This Row],[dept_no]],Departments[dept_no],0))</f>
        <v>Baby</v>
      </c>
      <c r="K1900" s="4" t="str">
        <f>CONCATENATE(Sales[[#This Row],[region]],Sales[[#This Row],[storetype]])</f>
        <v>1A</v>
      </c>
      <c r="L1900" s="4">
        <f>INDEX(RegionStoreCount[Store Count],MATCH(Sales[[#This Row],[RegionStoretype]],RegionStoreCount[Region/Type],0))</f>
        <v>5</v>
      </c>
      <c r="M1900" s="4">
        <f>AND(Sales[[#This Row],[date]]&lt;=TY_YTDMax,Sales[[#This Row],[date]]&gt;=TY_YTDMin)*Sales[[#This Row],[sales]]</f>
        <v>0</v>
      </c>
      <c r="N1900" s="4">
        <f>AND(Sales[[#This Row],[date]]&lt;=LY_YTDMax,Sales[[#This Row],[date]]&gt;=LY_YTDMin)*Sales[[#This Row],[sales]]</f>
        <v>5444.8776000000007</v>
      </c>
      <c r="O1900" s="4">
        <f>AND(Sales[[#This Row],[date]]&gt;=YoY_Min,Sales[[#This Row],[date]]&lt;=TY_YTDMax)*(Sales[[#This Row],[sales]]/Sales[[#This Row],[sqft]])</f>
        <v>0</v>
      </c>
      <c r="P1900" s="4">
        <f>SUMIF(Sales[RegionStoretype],Sales[[#This Row],[RegionStoretype]],Sales[YoY_SSF])/Sales[[#This Row],[Region_TypeCount]]</f>
        <v>59.469551530910678</v>
      </c>
    </row>
    <row r="1901" spans="1:16" x14ac:dyDescent="0.25">
      <c r="A1901" s="1">
        <v>42839</v>
      </c>
      <c r="B1901">
        <v>4</v>
      </c>
      <c r="C1901">
        <v>4</v>
      </c>
      <c r="D1901">
        <v>89201.940500000012</v>
      </c>
      <c r="E1901">
        <f>INDEX(Stores[region],MATCH(Sales[[#This Row],[store_no]],Stores[store_no],0))</f>
        <v>1</v>
      </c>
      <c r="F1901" t="str">
        <f>INDEX(Stores[storetype],MATCH(Sales[[#This Row],[store_no]],Stores[store_no],0))</f>
        <v>A</v>
      </c>
      <c r="G1901" t="str">
        <f>INDEX(Stores[location_city],MATCH(Sales[[#This Row],[store_no]],Stores[store_no],0))</f>
        <v>Cincinnati</v>
      </c>
      <c r="H1901" t="str">
        <f>INDEX(Stores[location_state],MATCH(Sales[[#This Row],[store_no]],Stores[store_no],0))</f>
        <v>Ohio</v>
      </c>
      <c r="I1901">
        <f>INDEX(Stores[sqft],MATCH(Sales[[#This Row],[store_no]],Stores[store_no],0))</f>
        <v>127800</v>
      </c>
      <c r="J1901" s="4" t="str">
        <f>INDEX(Departments[dept_name],MATCH(Sales[[#This Row],[dept_no]],Departments[dept_no],0))</f>
        <v>Books</v>
      </c>
      <c r="K1901" s="4" t="str">
        <f>CONCATENATE(Sales[[#This Row],[region]],Sales[[#This Row],[storetype]])</f>
        <v>1A</v>
      </c>
      <c r="L1901" s="4">
        <f>INDEX(RegionStoreCount[Store Count],MATCH(Sales[[#This Row],[RegionStoretype]],RegionStoreCount[Region/Type],0))</f>
        <v>5</v>
      </c>
      <c r="M1901" s="4">
        <f>AND(Sales[[#This Row],[date]]&lt;=TY_YTDMax,Sales[[#This Row],[date]]&gt;=TY_YTDMin)*Sales[[#This Row],[sales]]</f>
        <v>0</v>
      </c>
      <c r="N1901" s="4">
        <f>AND(Sales[[#This Row],[date]]&lt;=LY_YTDMax,Sales[[#This Row],[date]]&gt;=LY_YTDMin)*Sales[[#This Row],[sales]]</f>
        <v>89201.940500000012</v>
      </c>
      <c r="O1901" s="4">
        <f>AND(Sales[[#This Row],[date]]&gt;=YoY_Min,Sales[[#This Row],[date]]&lt;=TY_YTDMax)*(Sales[[#This Row],[sales]]/Sales[[#This Row],[sqft]])</f>
        <v>0</v>
      </c>
      <c r="P1901" s="4">
        <f>SUMIF(Sales[RegionStoretype],Sales[[#This Row],[RegionStoretype]],Sales[YoY_SSF])/Sales[[#This Row],[Region_TypeCount]]</f>
        <v>59.469551530910678</v>
      </c>
    </row>
    <row r="1902" spans="1:16" x14ac:dyDescent="0.25">
      <c r="A1902" s="1">
        <v>42839</v>
      </c>
      <c r="B1902">
        <v>4</v>
      </c>
      <c r="C1902">
        <v>19</v>
      </c>
      <c r="D1902">
        <v>165023.62940000001</v>
      </c>
      <c r="E1902">
        <f>INDEX(Stores[region],MATCH(Sales[[#This Row],[store_no]],Stores[store_no],0))</f>
        <v>1</v>
      </c>
      <c r="F1902" t="str">
        <f>INDEX(Stores[storetype],MATCH(Sales[[#This Row],[store_no]],Stores[store_no],0))</f>
        <v>A</v>
      </c>
      <c r="G1902" t="str">
        <f>INDEX(Stores[location_city],MATCH(Sales[[#This Row],[store_no]],Stores[store_no],0))</f>
        <v>Cincinnati</v>
      </c>
      <c r="H1902" t="str">
        <f>INDEX(Stores[location_state],MATCH(Sales[[#This Row],[store_no]],Stores[store_no],0))</f>
        <v>Ohio</v>
      </c>
      <c r="I1902">
        <f>INDEX(Stores[sqft],MATCH(Sales[[#This Row],[store_no]],Stores[store_no],0))</f>
        <v>127800</v>
      </c>
      <c r="J1902" s="4" t="str">
        <f>INDEX(Departments[dept_name],MATCH(Sales[[#This Row],[dept_no]],Departments[dept_no],0))</f>
        <v>Tools</v>
      </c>
      <c r="K1902" s="4" t="str">
        <f>CONCATENATE(Sales[[#This Row],[region]],Sales[[#This Row],[storetype]])</f>
        <v>1A</v>
      </c>
      <c r="L1902" s="4">
        <f>INDEX(RegionStoreCount[Store Count],MATCH(Sales[[#This Row],[RegionStoretype]],RegionStoreCount[Region/Type],0))</f>
        <v>5</v>
      </c>
      <c r="M1902" s="4">
        <f>AND(Sales[[#This Row],[date]]&lt;=TY_YTDMax,Sales[[#This Row],[date]]&gt;=TY_YTDMin)*Sales[[#This Row],[sales]]</f>
        <v>0</v>
      </c>
      <c r="N1902" s="4">
        <f>AND(Sales[[#This Row],[date]]&lt;=LY_YTDMax,Sales[[#This Row],[date]]&gt;=LY_YTDMin)*Sales[[#This Row],[sales]]</f>
        <v>165023.62940000001</v>
      </c>
      <c r="O1902" s="4">
        <f>AND(Sales[[#This Row],[date]]&gt;=YoY_Min,Sales[[#This Row],[date]]&lt;=TY_YTDMax)*(Sales[[#This Row],[sales]]/Sales[[#This Row],[sqft]])</f>
        <v>0</v>
      </c>
      <c r="P1902" s="4">
        <f>SUMIF(Sales[RegionStoretype],Sales[[#This Row],[RegionStoretype]],Sales[YoY_SSF])/Sales[[#This Row],[Region_TypeCount]]</f>
        <v>59.469551530910678</v>
      </c>
    </row>
    <row r="1903" spans="1:16" x14ac:dyDescent="0.25">
      <c r="A1903" s="1">
        <v>42839</v>
      </c>
      <c r="B1903">
        <v>5</v>
      </c>
      <c r="C1903">
        <v>2</v>
      </c>
      <c r="D1903">
        <v>69035.046700000006</v>
      </c>
      <c r="E1903">
        <f>INDEX(Stores[region],MATCH(Sales[[#This Row],[store_no]],Stores[store_no],0))</f>
        <v>1</v>
      </c>
      <c r="F1903" t="str">
        <f>INDEX(Stores[storetype],MATCH(Sales[[#This Row],[store_no]],Stores[store_no],0))</f>
        <v>B</v>
      </c>
      <c r="G1903" t="str">
        <f>INDEX(Stores[location_city],MATCH(Sales[[#This Row],[store_no]],Stores[store_no],0))</f>
        <v>Bloomington</v>
      </c>
      <c r="H1903" t="str">
        <f>INDEX(Stores[location_state],MATCH(Sales[[#This Row],[store_no]],Stores[store_no],0))</f>
        <v>Indiana</v>
      </c>
      <c r="I1903">
        <f>INDEX(Stores[sqft],MATCH(Sales[[#This Row],[store_no]],Stores[store_no],0))</f>
        <v>114500</v>
      </c>
      <c r="J1903" s="4" t="str">
        <f>INDEX(Departments[dept_name],MATCH(Sales[[#This Row],[dept_no]],Departments[dept_no],0))</f>
        <v>Baby</v>
      </c>
      <c r="K1903" s="4" t="str">
        <f>CONCATENATE(Sales[[#This Row],[region]],Sales[[#This Row],[storetype]])</f>
        <v>1B</v>
      </c>
      <c r="L1903" s="4">
        <f>INDEX(RegionStoreCount[Store Count],MATCH(Sales[[#This Row],[RegionStoretype]],RegionStoreCount[Region/Type],0))</f>
        <v>5</v>
      </c>
      <c r="M1903" s="4">
        <f>AND(Sales[[#This Row],[date]]&lt;=TY_YTDMax,Sales[[#This Row],[date]]&gt;=TY_YTDMin)*Sales[[#This Row],[sales]]</f>
        <v>0</v>
      </c>
      <c r="N1903" s="4">
        <f>AND(Sales[[#This Row],[date]]&lt;=LY_YTDMax,Sales[[#This Row],[date]]&gt;=LY_YTDMin)*Sales[[#This Row],[sales]]</f>
        <v>69035.046700000006</v>
      </c>
      <c r="O1903" s="4">
        <f>AND(Sales[[#This Row],[date]]&gt;=YoY_Min,Sales[[#This Row],[date]]&lt;=TY_YTDMax)*(Sales[[#This Row],[sales]]/Sales[[#This Row],[sqft]])</f>
        <v>0</v>
      </c>
      <c r="P1903" s="4">
        <f>SUMIF(Sales[RegionStoretype],Sales[[#This Row],[RegionStoretype]],Sales[YoY_SSF])/Sales[[#This Row],[Region_TypeCount]]</f>
        <v>68.518982968140051</v>
      </c>
    </row>
    <row r="1904" spans="1:16" x14ac:dyDescent="0.25">
      <c r="A1904" s="1">
        <v>42839</v>
      </c>
      <c r="B1904">
        <v>5</v>
      </c>
      <c r="C1904">
        <v>4</v>
      </c>
      <c r="D1904">
        <v>24290.728999999999</v>
      </c>
      <c r="E1904">
        <f>INDEX(Stores[region],MATCH(Sales[[#This Row],[store_no]],Stores[store_no],0))</f>
        <v>1</v>
      </c>
      <c r="F1904" t="str">
        <f>INDEX(Stores[storetype],MATCH(Sales[[#This Row],[store_no]],Stores[store_no],0))</f>
        <v>B</v>
      </c>
      <c r="G1904" t="str">
        <f>INDEX(Stores[location_city],MATCH(Sales[[#This Row],[store_no]],Stores[store_no],0))</f>
        <v>Bloomington</v>
      </c>
      <c r="H1904" t="str">
        <f>INDEX(Stores[location_state],MATCH(Sales[[#This Row],[store_no]],Stores[store_no],0))</f>
        <v>Indiana</v>
      </c>
      <c r="I1904">
        <f>INDEX(Stores[sqft],MATCH(Sales[[#This Row],[store_no]],Stores[store_no],0))</f>
        <v>114500</v>
      </c>
      <c r="J1904" s="4" t="str">
        <f>INDEX(Departments[dept_name],MATCH(Sales[[#This Row],[dept_no]],Departments[dept_no],0))</f>
        <v>Books</v>
      </c>
      <c r="K1904" s="4" t="str">
        <f>CONCATENATE(Sales[[#This Row],[region]],Sales[[#This Row],[storetype]])</f>
        <v>1B</v>
      </c>
      <c r="L1904" s="4">
        <f>INDEX(RegionStoreCount[Store Count],MATCH(Sales[[#This Row],[RegionStoretype]],RegionStoreCount[Region/Type],0))</f>
        <v>5</v>
      </c>
      <c r="M1904" s="4">
        <f>AND(Sales[[#This Row],[date]]&lt;=TY_YTDMax,Sales[[#This Row],[date]]&gt;=TY_YTDMin)*Sales[[#This Row],[sales]]</f>
        <v>0</v>
      </c>
      <c r="N1904" s="4">
        <f>AND(Sales[[#This Row],[date]]&lt;=LY_YTDMax,Sales[[#This Row],[date]]&gt;=LY_YTDMin)*Sales[[#This Row],[sales]]</f>
        <v>24290.728999999999</v>
      </c>
      <c r="O1904" s="4">
        <f>AND(Sales[[#This Row],[date]]&gt;=YoY_Min,Sales[[#This Row],[date]]&lt;=TY_YTDMax)*(Sales[[#This Row],[sales]]/Sales[[#This Row],[sqft]])</f>
        <v>0</v>
      </c>
      <c r="P1904" s="4">
        <f>SUMIF(Sales[RegionStoretype],Sales[[#This Row],[RegionStoretype]],Sales[YoY_SSF])/Sales[[#This Row],[Region_TypeCount]]</f>
        <v>68.518982968140051</v>
      </c>
    </row>
    <row r="1905" spans="1:16" x14ac:dyDescent="0.25">
      <c r="A1905" s="1">
        <v>42839</v>
      </c>
      <c r="B1905">
        <v>5</v>
      </c>
      <c r="C1905">
        <v>10</v>
      </c>
      <c r="D1905">
        <v>21372.264000000003</v>
      </c>
      <c r="E1905">
        <f>INDEX(Stores[region],MATCH(Sales[[#This Row],[store_no]],Stores[store_no],0))</f>
        <v>1</v>
      </c>
      <c r="F1905" t="str">
        <f>INDEX(Stores[storetype],MATCH(Sales[[#This Row],[store_no]],Stores[store_no],0))</f>
        <v>B</v>
      </c>
      <c r="G1905" t="str">
        <f>INDEX(Stores[location_city],MATCH(Sales[[#This Row],[store_no]],Stores[store_no],0))</f>
        <v>Bloomington</v>
      </c>
      <c r="H1905" t="str">
        <f>INDEX(Stores[location_state],MATCH(Sales[[#This Row],[store_no]],Stores[store_no],0))</f>
        <v>Indiana</v>
      </c>
      <c r="I1905">
        <f>INDEX(Stores[sqft],MATCH(Sales[[#This Row],[store_no]],Stores[store_no],0))</f>
        <v>114500</v>
      </c>
      <c r="J1905" s="4" t="str">
        <f>INDEX(Departments[dept_name],MATCH(Sales[[#This Row],[dept_no]],Departments[dept_no],0))</f>
        <v>Health</v>
      </c>
      <c r="K1905" s="4" t="str">
        <f>CONCATENATE(Sales[[#This Row],[region]],Sales[[#This Row],[storetype]])</f>
        <v>1B</v>
      </c>
      <c r="L1905" s="4">
        <f>INDEX(RegionStoreCount[Store Count],MATCH(Sales[[#This Row],[RegionStoretype]],RegionStoreCount[Region/Type],0))</f>
        <v>5</v>
      </c>
      <c r="M1905" s="4">
        <f>AND(Sales[[#This Row],[date]]&lt;=TY_YTDMax,Sales[[#This Row],[date]]&gt;=TY_YTDMin)*Sales[[#This Row],[sales]]</f>
        <v>0</v>
      </c>
      <c r="N1905" s="4">
        <f>AND(Sales[[#This Row],[date]]&lt;=LY_YTDMax,Sales[[#This Row],[date]]&gt;=LY_YTDMin)*Sales[[#This Row],[sales]]</f>
        <v>21372.264000000003</v>
      </c>
      <c r="O1905" s="4">
        <f>AND(Sales[[#This Row],[date]]&gt;=YoY_Min,Sales[[#This Row],[date]]&lt;=TY_YTDMax)*(Sales[[#This Row],[sales]]/Sales[[#This Row],[sqft]])</f>
        <v>0</v>
      </c>
      <c r="P1905" s="4">
        <f>SUMIF(Sales[RegionStoretype],Sales[[#This Row],[RegionStoretype]],Sales[YoY_SSF])/Sales[[#This Row],[Region_TypeCount]]</f>
        <v>68.518982968140051</v>
      </c>
    </row>
    <row r="1906" spans="1:16" x14ac:dyDescent="0.25">
      <c r="A1906" s="1">
        <v>42839</v>
      </c>
      <c r="B1906">
        <v>5</v>
      </c>
      <c r="C1906">
        <v>15</v>
      </c>
      <c r="D1906">
        <v>50316.647299999997</v>
      </c>
      <c r="E1906">
        <f>INDEX(Stores[region],MATCH(Sales[[#This Row],[store_no]],Stores[store_no],0))</f>
        <v>1</v>
      </c>
      <c r="F1906" t="str">
        <f>INDEX(Stores[storetype],MATCH(Sales[[#This Row],[store_no]],Stores[store_no],0))</f>
        <v>B</v>
      </c>
      <c r="G1906" t="str">
        <f>INDEX(Stores[location_city],MATCH(Sales[[#This Row],[store_no]],Stores[store_no],0))</f>
        <v>Bloomington</v>
      </c>
      <c r="H1906" t="str">
        <f>INDEX(Stores[location_state],MATCH(Sales[[#This Row],[store_no]],Stores[store_no],0))</f>
        <v>Indiana</v>
      </c>
      <c r="I1906">
        <f>INDEX(Stores[sqft],MATCH(Sales[[#This Row],[store_no]],Stores[store_no],0))</f>
        <v>114500</v>
      </c>
      <c r="J1906" s="4" t="str">
        <f>INDEX(Departments[dept_name],MATCH(Sales[[#This Row],[dept_no]],Departments[dept_no],0))</f>
        <v>Music</v>
      </c>
      <c r="K1906" s="4" t="str">
        <f>CONCATENATE(Sales[[#This Row],[region]],Sales[[#This Row],[storetype]])</f>
        <v>1B</v>
      </c>
      <c r="L1906" s="4">
        <f>INDEX(RegionStoreCount[Store Count],MATCH(Sales[[#This Row],[RegionStoretype]],RegionStoreCount[Region/Type],0))</f>
        <v>5</v>
      </c>
      <c r="M1906" s="4">
        <f>AND(Sales[[#This Row],[date]]&lt;=TY_YTDMax,Sales[[#This Row],[date]]&gt;=TY_YTDMin)*Sales[[#This Row],[sales]]</f>
        <v>0</v>
      </c>
      <c r="N1906" s="4">
        <f>AND(Sales[[#This Row],[date]]&lt;=LY_YTDMax,Sales[[#This Row],[date]]&gt;=LY_YTDMin)*Sales[[#This Row],[sales]]</f>
        <v>50316.647299999997</v>
      </c>
      <c r="O1906" s="4">
        <f>AND(Sales[[#This Row],[date]]&gt;=YoY_Min,Sales[[#This Row],[date]]&lt;=TY_YTDMax)*(Sales[[#This Row],[sales]]/Sales[[#This Row],[sqft]])</f>
        <v>0</v>
      </c>
      <c r="P1906" s="4">
        <f>SUMIF(Sales[RegionStoretype],Sales[[#This Row],[RegionStoretype]],Sales[YoY_SSF])/Sales[[#This Row],[Region_TypeCount]]</f>
        <v>68.518982968140051</v>
      </c>
    </row>
    <row r="1907" spans="1:16" x14ac:dyDescent="0.25">
      <c r="A1907" s="1">
        <v>42839</v>
      </c>
      <c r="B1907">
        <v>6</v>
      </c>
      <c r="C1907">
        <v>6</v>
      </c>
      <c r="D1907">
        <v>23856.605499999998</v>
      </c>
      <c r="E1907">
        <f>INDEX(Stores[region],MATCH(Sales[[#This Row],[store_no]],Stores[store_no],0))</f>
        <v>3</v>
      </c>
      <c r="F1907" t="str">
        <f>INDEX(Stores[storetype],MATCH(Sales[[#This Row],[store_no]],Stores[store_no],0))</f>
        <v>A</v>
      </c>
      <c r="G1907" t="str">
        <f>INDEX(Stores[location_city],MATCH(Sales[[#This Row],[store_no]],Stores[store_no],0))</f>
        <v>Green Bay</v>
      </c>
      <c r="H1907" t="str">
        <f>INDEX(Stores[location_state],MATCH(Sales[[#This Row],[store_no]],Stores[store_no],0))</f>
        <v>Wisconsin</v>
      </c>
      <c r="I1907">
        <f>INDEX(Stores[sqft],MATCH(Sales[[#This Row],[store_no]],Stores[store_no],0))</f>
        <v>138800</v>
      </c>
      <c r="J1907" s="4" t="str">
        <f>INDEX(Departments[dept_name],MATCH(Sales[[#This Row],[dept_no]],Departments[dept_no],0))</f>
        <v>Computers</v>
      </c>
      <c r="K1907" s="4" t="str">
        <f>CONCATENATE(Sales[[#This Row],[region]],Sales[[#This Row],[storetype]])</f>
        <v>3A</v>
      </c>
      <c r="L1907" s="4">
        <f>INDEX(RegionStoreCount[Store Count],MATCH(Sales[[#This Row],[RegionStoretype]],RegionStoreCount[Region/Type],0))</f>
        <v>9</v>
      </c>
      <c r="M1907" s="4">
        <f>AND(Sales[[#This Row],[date]]&lt;=TY_YTDMax,Sales[[#This Row],[date]]&gt;=TY_YTDMin)*Sales[[#This Row],[sales]]</f>
        <v>0</v>
      </c>
      <c r="N1907" s="4">
        <f>AND(Sales[[#This Row],[date]]&lt;=LY_YTDMax,Sales[[#This Row],[date]]&gt;=LY_YTDMin)*Sales[[#This Row],[sales]]</f>
        <v>23856.605499999998</v>
      </c>
      <c r="O1907" s="4">
        <f>AND(Sales[[#This Row],[date]]&gt;=YoY_Min,Sales[[#This Row],[date]]&lt;=TY_YTDMax)*(Sales[[#This Row],[sales]]/Sales[[#This Row],[sqft]])</f>
        <v>0</v>
      </c>
      <c r="P1907" s="4">
        <f>SUMIF(Sales[RegionStoretype],Sales[[#This Row],[RegionStoretype]],Sales[YoY_SSF])/Sales[[#This Row],[Region_TypeCount]]</f>
        <v>53.603836561720975</v>
      </c>
    </row>
    <row r="1908" spans="1:16" x14ac:dyDescent="0.25">
      <c r="A1908" s="1">
        <v>42839</v>
      </c>
      <c r="B1908">
        <v>6</v>
      </c>
      <c r="C1908">
        <v>12</v>
      </c>
      <c r="D1908">
        <v>73983.274800000014</v>
      </c>
      <c r="E1908">
        <f>INDEX(Stores[region],MATCH(Sales[[#This Row],[store_no]],Stores[store_no],0))</f>
        <v>3</v>
      </c>
      <c r="F1908" t="str">
        <f>INDEX(Stores[storetype],MATCH(Sales[[#This Row],[store_no]],Stores[store_no],0))</f>
        <v>A</v>
      </c>
      <c r="G1908" t="str">
        <f>INDEX(Stores[location_city],MATCH(Sales[[#This Row],[store_no]],Stores[store_no],0))</f>
        <v>Green Bay</v>
      </c>
      <c r="H1908" t="str">
        <f>INDEX(Stores[location_state],MATCH(Sales[[#This Row],[store_no]],Stores[store_no],0))</f>
        <v>Wisconsin</v>
      </c>
      <c r="I1908">
        <f>INDEX(Stores[sqft],MATCH(Sales[[#This Row],[store_no]],Stores[store_no],0))</f>
        <v>138800</v>
      </c>
      <c r="J1908" s="4" t="str">
        <f>INDEX(Departments[dept_name],MATCH(Sales[[#This Row],[dept_no]],Departments[dept_no],0))</f>
        <v>Jewelery</v>
      </c>
      <c r="K1908" s="4" t="str">
        <f>CONCATENATE(Sales[[#This Row],[region]],Sales[[#This Row],[storetype]])</f>
        <v>3A</v>
      </c>
      <c r="L1908" s="4">
        <f>INDEX(RegionStoreCount[Store Count],MATCH(Sales[[#This Row],[RegionStoretype]],RegionStoreCount[Region/Type],0))</f>
        <v>9</v>
      </c>
      <c r="M1908" s="4">
        <f>AND(Sales[[#This Row],[date]]&lt;=TY_YTDMax,Sales[[#This Row],[date]]&gt;=TY_YTDMin)*Sales[[#This Row],[sales]]</f>
        <v>0</v>
      </c>
      <c r="N1908" s="4">
        <f>AND(Sales[[#This Row],[date]]&lt;=LY_YTDMax,Sales[[#This Row],[date]]&gt;=LY_YTDMin)*Sales[[#This Row],[sales]]</f>
        <v>73983.274800000014</v>
      </c>
      <c r="O1908" s="4">
        <f>AND(Sales[[#This Row],[date]]&gt;=YoY_Min,Sales[[#This Row],[date]]&lt;=TY_YTDMax)*(Sales[[#This Row],[sales]]/Sales[[#This Row],[sqft]])</f>
        <v>0</v>
      </c>
      <c r="P1908" s="4">
        <f>SUMIF(Sales[RegionStoretype],Sales[[#This Row],[RegionStoretype]],Sales[YoY_SSF])/Sales[[#This Row],[Region_TypeCount]]</f>
        <v>53.603836561720975</v>
      </c>
    </row>
    <row r="1909" spans="1:16" x14ac:dyDescent="0.25">
      <c r="A1909" s="1">
        <v>42839</v>
      </c>
      <c r="B1909">
        <v>6</v>
      </c>
      <c r="C1909">
        <v>14</v>
      </c>
      <c r="D1909">
        <v>81402.540000000008</v>
      </c>
      <c r="E1909">
        <f>INDEX(Stores[region],MATCH(Sales[[#This Row],[store_no]],Stores[store_no],0))</f>
        <v>3</v>
      </c>
      <c r="F1909" t="str">
        <f>INDEX(Stores[storetype],MATCH(Sales[[#This Row],[store_no]],Stores[store_no],0))</f>
        <v>A</v>
      </c>
      <c r="G1909" t="str">
        <f>INDEX(Stores[location_city],MATCH(Sales[[#This Row],[store_no]],Stores[store_no],0))</f>
        <v>Green Bay</v>
      </c>
      <c r="H1909" t="str">
        <f>INDEX(Stores[location_state],MATCH(Sales[[#This Row],[store_no]],Stores[store_no],0))</f>
        <v>Wisconsin</v>
      </c>
      <c r="I1909">
        <f>INDEX(Stores[sqft],MATCH(Sales[[#This Row],[store_no]],Stores[store_no],0))</f>
        <v>138800</v>
      </c>
      <c r="J1909" s="4" t="str">
        <f>INDEX(Departments[dept_name],MATCH(Sales[[#This Row],[dept_no]],Departments[dept_no],0))</f>
        <v>Movies</v>
      </c>
      <c r="K1909" s="4" t="str">
        <f>CONCATENATE(Sales[[#This Row],[region]],Sales[[#This Row],[storetype]])</f>
        <v>3A</v>
      </c>
      <c r="L1909" s="4">
        <f>INDEX(RegionStoreCount[Store Count],MATCH(Sales[[#This Row],[RegionStoretype]],RegionStoreCount[Region/Type],0))</f>
        <v>9</v>
      </c>
      <c r="M1909" s="4">
        <f>AND(Sales[[#This Row],[date]]&lt;=TY_YTDMax,Sales[[#This Row],[date]]&gt;=TY_YTDMin)*Sales[[#This Row],[sales]]</f>
        <v>0</v>
      </c>
      <c r="N1909" s="4">
        <f>AND(Sales[[#This Row],[date]]&lt;=LY_YTDMax,Sales[[#This Row],[date]]&gt;=LY_YTDMin)*Sales[[#This Row],[sales]]</f>
        <v>81402.540000000008</v>
      </c>
      <c r="O1909" s="4">
        <f>AND(Sales[[#This Row],[date]]&gt;=YoY_Min,Sales[[#This Row],[date]]&lt;=TY_YTDMax)*(Sales[[#This Row],[sales]]/Sales[[#This Row],[sqft]])</f>
        <v>0</v>
      </c>
      <c r="P1909" s="4">
        <f>SUMIF(Sales[RegionStoretype],Sales[[#This Row],[RegionStoretype]],Sales[YoY_SSF])/Sales[[#This Row],[Region_TypeCount]]</f>
        <v>53.603836561720975</v>
      </c>
    </row>
    <row r="1910" spans="1:16" x14ac:dyDescent="0.25">
      <c r="A1910" s="1">
        <v>42839</v>
      </c>
      <c r="B1910">
        <v>7</v>
      </c>
      <c r="C1910">
        <v>3</v>
      </c>
      <c r="D1910">
        <v>54546.085699999996</v>
      </c>
      <c r="E1910">
        <f>INDEX(Stores[region],MATCH(Sales[[#This Row],[store_no]],Stores[store_no],0))</f>
        <v>2</v>
      </c>
      <c r="F1910" t="str">
        <f>INDEX(Stores[storetype],MATCH(Sales[[#This Row],[store_no]],Stores[store_no],0))</f>
        <v>B</v>
      </c>
      <c r="G1910" t="str">
        <f>INDEX(Stores[location_city],MATCH(Sales[[#This Row],[store_no]],Stores[store_no],0))</f>
        <v>Rockford</v>
      </c>
      <c r="H1910" t="str">
        <f>INDEX(Stores[location_state],MATCH(Sales[[#This Row],[store_no]],Stores[store_no],0))</f>
        <v>Illinois</v>
      </c>
      <c r="I1910">
        <f>INDEX(Stores[sqft],MATCH(Sales[[#This Row],[store_no]],Stores[store_no],0))</f>
        <v>127100</v>
      </c>
      <c r="J1910" s="4" t="str">
        <f>INDEX(Departments[dept_name],MATCH(Sales[[#This Row],[dept_no]],Departments[dept_no],0))</f>
        <v>Beauty</v>
      </c>
      <c r="K1910" s="4" t="str">
        <f>CONCATENATE(Sales[[#This Row],[region]],Sales[[#This Row],[storetype]])</f>
        <v>2B</v>
      </c>
      <c r="L1910" s="4">
        <f>INDEX(RegionStoreCount[Store Count],MATCH(Sales[[#This Row],[RegionStoretype]],RegionStoreCount[Region/Type],0))</f>
        <v>6</v>
      </c>
      <c r="M1910" s="4">
        <f>AND(Sales[[#This Row],[date]]&lt;=TY_YTDMax,Sales[[#This Row],[date]]&gt;=TY_YTDMin)*Sales[[#This Row],[sales]]</f>
        <v>0</v>
      </c>
      <c r="N1910" s="4">
        <f>AND(Sales[[#This Row],[date]]&lt;=LY_YTDMax,Sales[[#This Row],[date]]&gt;=LY_YTDMin)*Sales[[#This Row],[sales]]</f>
        <v>54546.085699999996</v>
      </c>
      <c r="O1910" s="4">
        <f>AND(Sales[[#This Row],[date]]&gt;=YoY_Min,Sales[[#This Row],[date]]&lt;=TY_YTDMax)*(Sales[[#This Row],[sales]]/Sales[[#This Row],[sqft]])</f>
        <v>0</v>
      </c>
      <c r="P1910" s="4">
        <f>SUMIF(Sales[RegionStoretype],Sales[[#This Row],[RegionStoretype]],Sales[YoY_SSF])/Sales[[#This Row],[Region_TypeCount]]</f>
        <v>58.393757732919049</v>
      </c>
    </row>
    <row r="1911" spans="1:16" x14ac:dyDescent="0.25">
      <c r="A1911" s="1">
        <v>42839</v>
      </c>
      <c r="B1911">
        <v>7</v>
      </c>
      <c r="C1911">
        <v>7</v>
      </c>
      <c r="D1911">
        <v>9905.64</v>
      </c>
      <c r="E1911">
        <f>INDEX(Stores[region],MATCH(Sales[[#This Row],[store_no]],Stores[store_no],0))</f>
        <v>2</v>
      </c>
      <c r="F1911" t="str">
        <f>INDEX(Stores[storetype],MATCH(Sales[[#This Row],[store_no]],Stores[store_no],0))</f>
        <v>B</v>
      </c>
      <c r="G1911" t="str">
        <f>INDEX(Stores[location_city],MATCH(Sales[[#This Row],[store_no]],Stores[store_no],0))</f>
        <v>Rockford</v>
      </c>
      <c r="H1911" t="str">
        <f>INDEX(Stores[location_state],MATCH(Sales[[#This Row],[store_no]],Stores[store_no],0))</f>
        <v>Illinois</v>
      </c>
      <c r="I1911">
        <f>INDEX(Stores[sqft],MATCH(Sales[[#This Row],[store_no]],Stores[store_no],0))</f>
        <v>127100</v>
      </c>
      <c r="J1911" s="4" t="str">
        <f>INDEX(Departments[dept_name],MATCH(Sales[[#This Row],[dept_no]],Departments[dept_no],0))</f>
        <v>Electronics</v>
      </c>
      <c r="K1911" s="4" t="str">
        <f>CONCATENATE(Sales[[#This Row],[region]],Sales[[#This Row],[storetype]])</f>
        <v>2B</v>
      </c>
      <c r="L1911" s="4">
        <f>INDEX(RegionStoreCount[Store Count],MATCH(Sales[[#This Row],[RegionStoretype]],RegionStoreCount[Region/Type],0))</f>
        <v>6</v>
      </c>
      <c r="M1911" s="4">
        <f>AND(Sales[[#This Row],[date]]&lt;=TY_YTDMax,Sales[[#This Row],[date]]&gt;=TY_YTDMin)*Sales[[#This Row],[sales]]</f>
        <v>0</v>
      </c>
      <c r="N1911" s="4">
        <f>AND(Sales[[#This Row],[date]]&lt;=LY_YTDMax,Sales[[#This Row],[date]]&gt;=LY_YTDMin)*Sales[[#This Row],[sales]]</f>
        <v>9905.64</v>
      </c>
      <c r="O1911" s="4">
        <f>AND(Sales[[#This Row],[date]]&gt;=YoY_Min,Sales[[#This Row],[date]]&lt;=TY_YTDMax)*(Sales[[#This Row],[sales]]/Sales[[#This Row],[sqft]])</f>
        <v>0</v>
      </c>
      <c r="P1911" s="4">
        <f>SUMIF(Sales[RegionStoretype],Sales[[#This Row],[RegionStoretype]],Sales[YoY_SSF])/Sales[[#This Row],[Region_TypeCount]]</f>
        <v>58.393757732919049</v>
      </c>
    </row>
    <row r="1912" spans="1:16" x14ac:dyDescent="0.25">
      <c r="A1912" s="1">
        <v>42839</v>
      </c>
      <c r="B1912">
        <v>7</v>
      </c>
      <c r="C1912">
        <v>10</v>
      </c>
      <c r="D1912">
        <v>14538.894699999999</v>
      </c>
      <c r="E1912">
        <f>INDEX(Stores[region],MATCH(Sales[[#This Row],[store_no]],Stores[store_no],0))</f>
        <v>2</v>
      </c>
      <c r="F1912" t="str">
        <f>INDEX(Stores[storetype],MATCH(Sales[[#This Row],[store_no]],Stores[store_no],0))</f>
        <v>B</v>
      </c>
      <c r="G1912" t="str">
        <f>INDEX(Stores[location_city],MATCH(Sales[[#This Row],[store_no]],Stores[store_no],0))</f>
        <v>Rockford</v>
      </c>
      <c r="H1912" t="str">
        <f>INDEX(Stores[location_state],MATCH(Sales[[#This Row],[store_no]],Stores[store_no],0))</f>
        <v>Illinois</v>
      </c>
      <c r="I1912">
        <f>INDEX(Stores[sqft],MATCH(Sales[[#This Row],[store_no]],Stores[store_no],0))</f>
        <v>127100</v>
      </c>
      <c r="J1912" s="4" t="str">
        <f>INDEX(Departments[dept_name],MATCH(Sales[[#This Row],[dept_no]],Departments[dept_no],0))</f>
        <v>Health</v>
      </c>
      <c r="K1912" s="4" t="str">
        <f>CONCATENATE(Sales[[#This Row],[region]],Sales[[#This Row],[storetype]])</f>
        <v>2B</v>
      </c>
      <c r="L1912" s="4">
        <f>INDEX(RegionStoreCount[Store Count],MATCH(Sales[[#This Row],[RegionStoretype]],RegionStoreCount[Region/Type],0))</f>
        <v>6</v>
      </c>
      <c r="M1912" s="4">
        <f>AND(Sales[[#This Row],[date]]&lt;=TY_YTDMax,Sales[[#This Row],[date]]&gt;=TY_YTDMin)*Sales[[#This Row],[sales]]</f>
        <v>0</v>
      </c>
      <c r="N1912" s="4">
        <f>AND(Sales[[#This Row],[date]]&lt;=LY_YTDMax,Sales[[#This Row],[date]]&gt;=LY_YTDMin)*Sales[[#This Row],[sales]]</f>
        <v>14538.894699999999</v>
      </c>
      <c r="O1912" s="4">
        <f>AND(Sales[[#This Row],[date]]&gt;=YoY_Min,Sales[[#This Row],[date]]&lt;=TY_YTDMax)*(Sales[[#This Row],[sales]]/Sales[[#This Row],[sqft]])</f>
        <v>0</v>
      </c>
      <c r="P1912" s="4">
        <f>SUMIF(Sales[RegionStoretype],Sales[[#This Row],[RegionStoretype]],Sales[YoY_SSF])/Sales[[#This Row],[Region_TypeCount]]</f>
        <v>58.393757732919049</v>
      </c>
    </row>
    <row r="1913" spans="1:16" x14ac:dyDescent="0.25">
      <c r="A1913" s="1">
        <v>42839</v>
      </c>
      <c r="B1913">
        <v>8</v>
      </c>
      <c r="C1913">
        <v>14</v>
      </c>
      <c r="D1913">
        <v>91396.719400000002</v>
      </c>
      <c r="E1913">
        <f>INDEX(Stores[region],MATCH(Sales[[#This Row],[store_no]],Stores[store_no],0))</f>
        <v>3</v>
      </c>
      <c r="F1913" t="str">
        <f>INDEX(Stores[storetype],MATCH(Sales[[#This Row],[store_no]],Stores[store_no],0))</f>
        <v>A</v>
      </c>
      <c r="G1913" t="str">
        <f>INDEX(Stores[location_city],MATCH(Sales[[#This Row],[store_no]],Stores[store_no],0))</f>
        <v>Saint Louis</v>
      </c>
      <c r="H1913" t="str">
        <f>INDEX(Stores[location_state],MATCH(Sales[[#This Row],[store_no]],Stores[store_no],0))</f>
        <v>Missouri</v>
      </c>
      <c r="I1913">
        <f>INDEX(Stores[sqft],MATCH(Sales[[#This Row],[store_no]],Stores[store_no],0))</f>
        <v>198900</v>
      </c>
      <c r="J1913" s="4" t="str">
        <f>INDEX(Departments[dept_name],MATCH(Sales[[#This Row],[dept_no]],Departments[dept_no],0))</f>
        <v>Movies</v>
      </c>
      <c r="K1913" s="4" t="str">
        <f>CONCATENATE(Sales[[#This Row],[region]],Sales[[#This Row],[storetype]])</f>
        <v>3A</v>
      </c>
      <c r="L1913" s="4">
        <f>INDEX(RegionStoreCount[Store Count],MATCH(Sales[[#This Row],[RegionStoretype]],RegionStoreCount[Region/Type],0))</f>
        <v>9</v>
      </c>
      <c r="M1913" s="4">
        <f>AND(Sales[[#This Row],[date]]&lt;=TY_YTDMax,Sales[[#This Row],[date]]&gt;=TY_YTDMin)*Sales[[#This Row],[sales]]</f>
        <v>0</v>
      </c>
      <c r="N1913" s="4">
        <f>AND(Sales[[#This Row],[date]]&lt;=LY_YTDMax,Sales[[#This Row],[date]]&gt;=LY_YTDMin)*Sales[[#This Row],[sales]]</f>
        <v>91396.719400000002</v>
      </c>
      <c r="O1913" s="4">
        <f>AND(Sales[[#This Row],[date]]&gt;=YoY_Min,Sales[[#This Row],[date]]&lt;=TY_YTDMax)*(Sales[[#This Row],[sales]]/Sales[[#This Row],[sqft]])</f>
        <v>0</v>
      </c>
      <c r="P1913" s="4">
        <f>SUMIF(Sales[RegionStoretype],Sales[[#This Row],[RegionStoretype]],Sales[YoY_SSF])/Sales[[#This Row],[Region_TypeCount]]</f>
        <v>53.603836561720975</v>
      </c>
    </row>
    <row r="1914" spans="1:16" x14ac:dyDescent="0.25">
      <c r="A1914" s="1">
        <v>42839</v>
      </c>
      <c r="B1914">
        <v>8</v>
      </c>
      <c r="C1914">
        <v>17</v>
      </c>
      <c r="D1914">
        <v>238770.65630000003</v>
      </c>
      <c r="E1914">
        <f>INDEX(Stores[region],MATCH(Sales[[#This Row],[store_no]],Stores[store_no],0))</f>
        <v>3</v>
      </c>
      <c r="F1914" t="str">
        <f>INDEX(Stores[storetype],MATCH(Sales[[#This Row],[store_no]],Stores[store_no],0))</f>
        <v>A</v>
      </c>
      <c r="G1914" t="str">
        <f>INDEX(Stores[location_city],MATCH(Sales[[#This Row],[store_no]],Stores[store_no],0))</f>
        <v>Saint Louis</v>
      </c>
      <c r="H1914" t="str">
        <f>INDEX(Stores[location_state],MATCH(Sales[[#This Row],[store_no]],Stores[store_no],0))</f>
        <v>Missouri</v>
      </c>
      <c r="I1914">
        <f>INDEX(Stores[sqft],MATCH(Sales[[#This Row],[store_no]],Stores[store_no],0))</f>
        <v>198900</v>
      </c>
      <c r="J1914" s="4" t="str">
        <f>INDEX(Departments[dept_name],MATCH(Sales[[#This Row],[dept_no]],Departments[dept_no],0))</f>
        <v>Shoes</v>
      </c>
      <c r="K1914" s="4" t="str">
        <f>CONCATENATE(Sales[[#This Row],[region]],Sales[[#This Row],[storetype]])</f>
        <v>3A</v>
      </c>
      <c r="L1914" s="4">
        <f>INDEX(RegionStoreCount[Store Count],MATCH(Sales[[#This Row],[RegionStoretype]],RegionStoreCount[Region/Type],0))</f>
        <v>9</v>
      </c>
      <c r="M1914" s="4">
        <f>AND(Sales[[#This Row],[date]]&lt;=TY_YTDMax,Sales[[#This Row],[date]]&gt;=TY_YTDMin)*Sales[[#This Row],[sales]]</f>
        <v>0</v>
      </c>
      <c r="N1914" s="4">
        <f>AND(Sales[[#This Row],[date]]&lt;=LY_YTDMax,Sales[[#This Row],[date]]&gt;=LY_YTDMin)*Sales[[#This Row],[sales]]</f>
        <v>238770.65630000003</v>
      </c>
      <c r="O1914" s="4">
        <f>AND(Sales[[#This Row],[date]]&gt;=YoY_Min,Sales[[#This Row],[date]]&lt;=TY_YTDMax)*(Sales[[#This Row],[sales]]/Sales[[#This Row],[sqft]])</f>
        <v>0</v>
      </c>
      <c r="P1914" s="4">
        <f>SUMIF(Sales[RegionStoretype],Sales[[#This Row],[RegionStoretype]],Sales[YoY_SSF])/Sales[[#This Row],[Region_TypeCount]]</f>
        <v>53.603836561720975</v>
      </c>
    </row>
    <row r="1915" spans="1:16" x14ac:dyDescent="0.25">
      <c r="A1915" s="1">
        <v>42839</v>
      </c>
      <c r="B1915">
        <v>9</v>
      </c>
      <c r="C1915">
        <v>4</v>
      </c>
      <c r="D1915">
        <v>81364.866500000004</v>
      </c>
      <c r="E1915">
        <f>INDEX(Stores[region],MATCH(Sales[[#This Row],[store_no]],Stores[store_no],0))</f>
        <v>1</v>
      </c>
      <c r="F1915" t="str">
        <f>INDEX(Stores[storetype],MATCH(Sales[[#This Row],[store_no]],Stores[store_no],0))</f>
        <v>B</v>
      </c>
      <c r="G1915" t="str">
        <f>INDEX(Stores[location_city],MATCH(Sales[[#This Row],[store_no]],Stores[store_no],0))</f>
        <v>Columbus</v>
      </c>
      <c r="H1915" t="str">
        <f>INDEX(Stores[location_state],MATCH(Sales[[#This Row],[store_no]],Stores[store_no],0))</f>
        <v>Ohio</v>
      </c>
      <c r="I1915">
        <f>INDEX(Stores[sqft],MATCH(Sales[[#This Row],[store_no]],Stores[store_no],0))</f>
        <v>221800</v>
      </c>
      <c r="J1915" s="4" t="str">
        <f>INDEX(Departments[dept_name],MATCH(Sales[[#This Row],[dept_no]],Departments[dept_no],0))</f>
        <v>Books</v>
      </c>
      <c r="K1915" s="4" t="str">
        <f>CONCATENATE(Sales[[#This Row],[region]],Sales[[#This Row],[storetype]])</f>
        <v>1B</v>
      </c>
      <c r="L1915" s="4">
        <f>INDEX(RegionStoreCount[Store Count],MATCH(Sales[[#This Row],[RegionStoretype]],RegionStoreCount[Region/Type],0))</f>
        <v>5</v>
      </c>
      <c r="M1915" s="4">
        <f>AND(Sales[[#This Row],[date]]&lt;=TY_YTDMax,Sales[[#This Row],[date]]&gt;=TY_YTDMin)*Sales[[#This Row],[sales]]</f>
        <v>0</v>
      </c>
      <c r="N1915" s="4">
        <f>AND(Sales[[#This Row],[date]]&lt;=LY_YTDMax,Sales[[#This Row],[date]]&gt;=LY_YTDMin)*Sales[[#This Row],[sales]]</f>
        <v>81364.866500000004</v>
      </c>
      <c r="O1915" s="4">
        <f>AND(Sales[[#This Row],[date]]&gt;=YoY_Min,Sales[[#This Row],[date]]&lt;=TY_YTDMax)*(Sales[[#This Row],[sales]]/Sales[[#This Row],[sqft]])</f>
        <v>0</v>
      </c>
      <c r="P1915" s="4">
        <f>SUMIF(Sales[RegionStoretype],Sales[[#This Row],[RegionStoretype]],Sales[YoY_SSF])/Sales[[#This Row],[Region_TypeCount]]</f>
        <v>68.518982968140051</v>
      </c>
    </row>
    <row r="1916" spans="1:16" x14ac:dyDescent="0.25">
      <c r="A1916" s="1">
        <v>42839</v>
      </c>
      <c r="B1916">
        <v>9</v>
      </c>
      <c r="C1916">
        <v>6</v>
      </c>
      <c r="D1916">
        <v>35609.094799999999</v>
      </c>
      <c r="E1916">
        <f>INDEX(Stores[region],MATCH(Sales[[#This Row],[store_no]],Stores[store_no],0))</f>
        <v>1</v>
      </c>
      <c r="F1916" t="str">
        <f>INDEX(Stores[storetype],MATCH(Sales[[#This Row],[store_no]],Stores[store_no],0))</f>
        <v>B</v>
      </c>
      <c r="G1916" t="str">
        <f>INDEX(Stores[location_city],MATCH(Sales[[#This Row],[store_no]],Stores[store_no],0))</f>
        <v>Columbus</v>
      </c>
      <c r="H1916" t="str">
        <f>INDEX(Stores[location_state],MATCH(Sales[[#This Row],[store_no]],Stores[store_no],0))</f>
        <v>Ohio</v>
      </c>
      <c r="I1916">
        <f>INDEX(Stores[sqft],MATCH(Sales[[#This Row],[store_no]],Stores[store_no],0))</f>
        <v>221800</v>
      </c>
      <c r="J1916" s="4" t="str">
        <f>INDEX(Departments[dept_name],MATCH(Sales[[#This Row],[dept_no]],Departments[dept_no],0))</f>
        <v>Computers</v>
      </c>
      <c r="K1916" s="4" t="str">
        <f>CONCATENATE(Sales[[#This Row],[region]],Sales[[#This Row],[storetype]])</f>
        <v>1B</v>
      </c>
      <c r="L1916" s="4">
        <f>INDEX(RegionStoreCount[Store Count],MATCH(Sales[[#This Row],[RegionStoretype]],RegionStoreCount[Region/Type],0))</f>
        <v>5</v>
      </c>
      <c r="M1916" s="4">
        <f>AND(Sales[[#This Row],[date]]&lt;=TY_YTDMax,Sales[[#This Row],[date]]&gt;=TY_YTDMin)*Sales[[#This Row],[sales]]</f>
        <v>0</v>
      </c>
      <c r="N1916" s="4">
        <f>AND(Sales[[#This Row],[date]]&lt;=LY_YTDMax,Sales[[#This Row],[date]]&gt;=LY_YTDMin)*Sales[[#This Row],[sales]]</f>
        <v>35609.094799999999</v>
      </c>
      <c r="O1916" s="4">
        <f>AND(Sales[[#This Row],[date]]&gt;=YoY_Min,Sales[[#This Row],[date]]&lt;=TY_YTDMax)*(Sales[[#This Row],[sales]]/Sales[[#This Row],[sqft]])</f>
        <v>0</v>
      </c>
      <c r="P1916" s="4">
        <f>SUMIF(Sales[RegionStoretype],Sales[[#This Row],[RegionStoretype]],Sales[YoY_SSF])/Sales[[#This Row],[Region_TypeCount]]</f>
        <v>68.518982968140051</v>
      </c>
    </row>
    <row r="1917" spans="1:16" x14ac:dyDescent="0.25">
      <c r="A1917" s="1">
        <v>42839</v>
      </c>
      <c r="B1917">
        <v>9</v>
      </c>
      <c r="C1917">
        <v>8</v>
      </c>
      <c r="D1917">
        <v>53586.7817</v>
      </c>
      <c r="E1917">
        <f>INDEX(Stores[region],MATCH(Sales[[#This Row],[store_no]],Stores[store_no],0))</f>
        <v>1</v>
      </c>
      <c r="F1917" t="str">
        <f>INDEX(Stores[storetype],MATCH(Sales[[#This Row],[store_no]],Stores[store_no],0))</f>
        <v>B</v>
      </c>
      <c r="G1917" t="str">
        <f>INDEX(Stores[location_city],MATCH(Sales[[#This Row],[store_no]],Stores[store_no],0))</f>
        <v>Columbus</v>
      </c>
      <c r="H1917" t="str">
        <f>INDEX(Stores[location_state],MATCH(Sales[[#This Row],[store_no]],Stores[store_no],0))</f>
        <v>Ohio</v>
      </c>
      <c r="I1917">
        <f>INDEX(Stores[sqft],MATCH(Sales[[#This Row],[store_no]],Stores[store_no],0))</f>
        <v>221800</v>
      </c>
      <c r="J1917" s="4" t="str">
        <f>INDEX(Departments[dept_name],MATCH(Sales[[#This Row],[dept_no]],Departments[dept_no],0))</f>
        <v>Games</v>
      </c>
      <c r="K1917" s="4" t="str">
        <f>CONCATENATE(Sales[[#This Row],[region]],Sales[[#This Row],[storetype]])</f>
        <v>1B</v>
      </c>
      <c r="L1917" s="4">
        <f>INDEX(RegionStoreCount[Store Count],MATCH(Sales[[#This Row],[RegionStoretype]],RegionStoreCount[Region/Type],0))</f>
        <v>5</v>
      </c>
      <c r="M1917" s="4">
        <f>AND(Sales[[#This Row],[date]]&lt;=TY_YTDMax,Sales[[#This Row],[date]]&gt;=TY_YTDMin)*Sales[[#This Row],[sales]]</f>
        <v>0</v>
      </c>
      <c r="N1917" s="4">
        <f>AND(Sales[[#This Row],[date]]&lt;=LY_YTDMax,Sales[[#This Row],[date]]&gt;=LY_YTDMin)*Sales[[#This Row],[sales]]</f>
        <v>53586.7817</v>
      </c>
      <c r="O1917" s="4">
        <f>AND(Sales[[#This Row],[date]]&gt;=YoY_Min,Sales[[#This Row],[date]]&lt;=TY_YTDMax)*(Sales[[#This Row],[sales]]/Sales[[#This Row],[sqft]])</f>
        <v>0</v>
      </c>
      <c r="P1917" s="4">
        <f>SUMIF(Sales[RegionStoretype],Sales[[#This Row],[RegionStoretype]],Sales[YoY_SSF])/Sales[[#This Row],[Region_TypeCount]]</f>
        <v>68.518982968140051</v>
      </c>
    </row>
    <row r="1918" spans="1:16" x14ac:dyDescent="0.25">
      <c r="A1918" s="1">
        <v>42839</v>
      </c>
      <c r="B1918">
        <v>10</v>
      </c>
      <c r="C1918">
        <v>13</v>
      </c>
      <c r="D1918">
        <v>45222.258000000002</v>
      </c>
      <c r="E1918">
        <f>INDEX(Stores[region],MATCH(Sales[[#This Row],[store_no]],Stores[store_no],0))</f>
        <v>1</v>
      </c>
      <c r="F1918" t="str">
        <f>INDEX(Stores[storetype],MATCH(Sales[[#This Row],[store_no]],Stores[store_no],0))</f>
        <v>B</v>
      </c>
      <c r="G1918" t="str">
        <f>INDEX(Stores[location_city],MATCH(Sales[[#This Row],[store_no]],Stores[store_no],0))</f>
        <v>Traverse City</v>
      </c>
      <c r="H1918" t="str">
        <f>INDEX(Stores[location_state],MATCH(Sales[[#This Row],[store_no]],Stores[store_no],0))</f>
        <v>Michigan</v>
      </c>
      <c r="I1918">
        <f>INDEX(Stores[sqft],MATCH(Sales[[#This Row],[store_no]],Stores[store_no],0))</f>
        <v>158200</v>
      </c>
      <c r="J1918" s="4" t="str">
        <f>INDEX(Departments[dept_name],MATCH(Sales[[#This Row],[dept_no]],Departments[dept_no],0))</f>
        <v>Kids</v>
      </c>
      <c r="K1918" s="4" t="str">
        <f>CONCATENATE(Sales[[#This Row],[region]],Sales[[#This Row],[storetype]])</f>
        <v>1B</v>
      </c>
      <c r="L1918" s="4">
        <f>INDEX(RegionStoreCount[Store Count],MATCH(Sales[[#This Row],[RegionStoretype]],RegionStoreCount[Region/Type],0))</f>
        <v>5</v>
      </c>
      <c r="M1918" s="4">
        <f>AND(Sales[[#This Row],[date]]&lt;=TY_YTDMax,Sales[[#This Row],[date]]&gt;=TY_YTDMin)*Sales[[#This Row],[sales]]</f>
        <v>0</v>
      </c>
      <c r="N1918" s="4">
        <f>AND(Sales[[#This Row],[date]]&lt;=LY_YTDMax,Sales[[#This Row],[date]]&gt;=LY_YTDMin)*Sales[[#This Row],[sales]]</f>
        <v>45222.258000000002</v>
      </c>
      <c r="O1918" s="4">
        <f>AND(Sales[[#This Row],[date]]&gt;=YoY_Min,Sales[[#This Row],[date]]&lt;=TY_YTDMax)*(Sales[[#This Row],[sales]]/Sales[[#This Row],[sqft]])</f>
        <v>0</v>
      </c>
      <c r="P1918" s="4">
        <f>SUMIF(Sales[RegionStoretype],Sales[[#This Row],[RegionStoretype]],Sales[YoY_SSF])/Sales[[#This Row],[Region_TypeCount]]</f>
        <v>68.518982968140051</v>
      </c>
    </row>
    <row r="1919" spans="1:16" x14ac:dyDescent="0.25">
      <c r="A1919" s="1">
        <v>42839</v>
      </c>
      <c r="B1919">
        <v>10</v>
      </c>
      <c r="C1919">
        <v>14</v>
      </c>
      <c r="D1919">
        <v>56781.46620000001</v>
      </c>
      <c r="E1919">
        <f>INDEX(Stores[region],MATCH(Sales[[#This Row],[store_no]],Stores[store_no],0))</f>
        <v>1</v>
      </c>
      <c r="F1919" t="str">
        <f>INDEX(Stores[storetype],MATCH(Sales[[#This Row],[store_no]],Stores[store_no],0))</f>
        <v>B</v>
      </c>
      <c r="G1919" t="str">
        <f>INDEX(Stores[location_city],MATCH(Sales[[#This Row],[store_no]],Stores[store_no],0))</f>
        <v>Traverse City</v>
      </c>
      <c r="H1919" t="str">
        <f>INDEX(Stores[location_state],MATCH(Sales[[#This Row],[store_no]],Stores[store_no],0))</f>
        <v>Michigan</v>
      </c>
      <c r="I1919">
        <f>INDEX(Stores[sqft],MATCH(Sales[[#This Row],[store_no]],Stores[store_no],0))</f>
        <v>158200</v>
      </c>
      <c r="J1919" s="4" t="str">
        <f>INDEX(Departments[dept_name],MATCH(Sales[[#This Row],[dept_no]],Departments[dept_no],0))</f>
        <v>Movies</v>
      </c>
      <c r="K1919" s="4" t="str">
        <f>CONCATENATE(Sales[[#This Row],[region]],Sales[[#This Row],[storetype]])</f>
        <v>1B</v>
      </c>
      <c r="L1919" s="4">
        <f>INDEX(RegionStoreCount[Store Count],MATCH(Sales[[#This Row],[RegionStoretype]],RegionStoreCount[Region/Type],0))</f>
        <v>5</v>
      </c>
      <c r="M1919" s="4">
        <f>AND(Sales[[#This Row],[date]]&lt;=TY_YTDMax,Sales[[#This Row],[date]]&gt;=TY_YTDMin)*Sales[[#This Row],[sales]]</f>
        <v>0</v>
      </c>
      <c r="N1919" s="4">
        <f>AND(Sales[[#This Row],[date]]&lt;=LY_YTDMax,Sales[[#This Row],[date]]&gt;=LY_YTDMin)*Sales[[#This Row],[sales]]</f>
        <v>56781.46620000001</v>
      </c>
      <c r="O1919" s="4">
        <f>AND(Sales[[#This Row],[date]]&gt;=YoY_Min,Sales[[#This Row],[date]]&lt;=TY_YTDMax)*(Sales[[#This Row],[sales]]/Sales[[#This Row],[sqft]])</f>
        <v>0</v>
      </c>
      <c r="P1919" s="4">
        <f>SUMIF(Sales[RegionStoretype],Sales[[#This Row],[RegionStoretype]],Sales[YoY_SSF])/Sales[[#This Row],[Region_TypeCount]]</f>
        <v>68.518982968140051</v>
      </c>
    </row>
    <row r="1920" spans="1:16" x14ac:dyDescent="0.25">
      <c r="A1920" s="1">
        <v>42839</v>
      </c>
      <c r="B1920">
        <v>10</v>
      </c>
      <c r="C1920">
        <v>15</v>
      </c>
      <c r="D1920">
        <v>55221.088999999993</v>
      </c>
      <c r="E1920">
        <f>INDEX(Stores[region],MATCH(Sales[[#This Row],[store_no]],Stores[store_no],0))</f>
        <v>1</v>
      </c>
      <c r="F1920" t="str">
        <f>INDEX(Stores[storetype],MATCH(Sales[[#This Row],[store_no]],Stores[store_no],0))</f>
        <v>B</v>
      </c>
      <c r="G1920" t="str">
        <f>INDEX(Stores[location_city],MATCH(Sales[[#This Row],[store_no]],Stores[store_no],0))</f>
        <v>Traverse City</v>
      </c>
      <c r="H1920" t="str">
        <f>INDEX(Stores[location_state],MATCH(Sales[[#This Row],[store_no]],Stores[store_no],0))</f>
        <v>Michigan</v>
      </c>
      <c r="I1920">
        <f>INDEX(Stores[sqft],MATCH(Sales[[#This Row],[store_no]],Stores[store_no],0))</f>
        <v>158200</v>
      </c>
      <c r="J1920" s="4" t="str">
        <f>INDEX(Departments[dept_name],MATCH(Sales[[#This Row],[dept_no]],Departments[dept_no],0))</f>
        <v>Music</v>
      </c>
      <c r="K1920" s="4" t="str">
        <f>CONCATENATE(Sales[[#This Row],[region]],Sales[[#This Row],[storetype]])</f>
        <v>1B</v>
      </c>
      <c r="L1920" s="4">
        <f>INDEX(RegionStoreCount[Store Count],MATCH(Sales[[#This Row],[RegionStoretype]],RegionStoreCount[Region/Type],0))</f>
        <v>5</v>
      </c>
      <c r="M1920" s="4">
        <f>AND(Sales[[#This Row],[date]]&lt;=TY_YTDMax,Sales[[#This Row],[date]]&gt;=TY_YTDMin)*Sales[[#This Row],[sales]]</f>
        <v>0</v>
      </c>
      <c r="N1920" s="4">
        <f>AND(Sales[[#This Row],[date]]&lt;=LY_YTDMax,Sales[[#This Row],[date]]&gt;=LY_YTDMin)*Sales[[#This Row],[sales]]</f>
        <v>55221.088999999993</v>
      </c>
      <c r="O1920" s="4">
        <f>AND(Sales[[#This Row],[date]]&gt;=YoY_Min,Sales[[#This Row],[date]]&lt;=TY_YTDMax)*(Sales[[#This Row],[sales]]/Sales[[#This Row],[sqft]])</f>
        <v>0</v>
      </c>
      <c r="P1920" s="4">
        <f>SUMIF(Sales[RegionStoretype],Sales[[#This Row],[RegionStoretype]],Sales[YoY_SSF])/Sales[[#This Row],[Region_TypeCount]]</f>
        <v>68.518982968140051</v>
      </c>
    </row>
    <row r="1921" spans="1:16" x14ac:dyDescent="0.25">
      <c r="A1921" s="1">
        <v>42839</v>
      </c>
      <c r="B1921">
        <v>10</v>
      </c>
      <c r="C1921">
        <v>20</v>
      </c>
      <c r="D1921">
        <v>72534.752199999988</v>
      </c>
      <c r="E1921">
        <f>INDEX(Stores[region],MATCH(Sales[[#This Row],[store_no]],Stores[store_no],0))</f>
        <v>1</v>
      </c>
      <c r="F1921" t="str">
        <f>INDEX(Stores[storetype],MATCH(Sales[[#This Row],[store_no]],Stores[store_no],0))</f>
        <v>B</v>
      </c>
      <c r="G1921" t="str">
        <f>INDEX(Stores[location_city],MATCH(Sales[[#This Row],[store_no]],Stores[store_no],0))</f>
        <v>Traverse City</v>
      </c>
      <c r="H1921" t="str">
        <f>INDEX(Stores[location_state],MATCH(Sales[[#This Row],[store_no]],Stores[store_no],0))</f>
        <v>Michigan</v>
      </c>
      <c r="I1921">
        <f>INDEX(Stores[sqft],MATCH(Sales[[#This Row],[store_no]],Stores[store_no],0))</f>
        <v>158200</v>
      </c>
      <c r="J1921" s="4" t="str">
        <f>INDEX(Departments[dept_name],MATCH(Sales[[#This Row],[dept_no]],Departments[dept_no],0))</f>
        <v>Toys</v>
      </c>
      <c r="K1921" s="4" t="str">
        <f>CONCATENATE(Sales[[#This Row],[region]],Sales[[#This Row],[storetype]])</f>
        <v>1B</v>
      </c>
      <c r="L1921" s="4">
        <f>INDEX(RegionStoreCount[Store Count],MATCH(Sales[[#This Row],[RegionStoretype]],RegionStoreCount[Region/Type],0))</f>
        <v>5</v>
      </c>
      <c r="M1921" s="4">
        <f>AND(Sales[[#This Row],[date]]&lt;=TY_YTDMax,Sales[[#This Row],[date]]&gt;=TY_YTDMin)*Sales[[#This Row],[sales]]</f>
        <v>0</v>
      </c>
      <c r="N1921" s="4">
        <f>AND(Sales[[#This Row],[date]]&lt;=LY_YTDMax,Sales[[#This Row],[date]]&gt;=LY_YTDMin)*Sales[[#This Row],[sales]]</f>
        <v>72534.752199999988</v>
      </c>
      <c r="O1921" s="4">
        <f>AND(Sales[[#This Row],[date]]&gt;=YoY_Min,Sales[[#This Row],[date]]&lt;=TY_YTDMax)*(Sales[[#This Row],[sales]]/Sales[[#This Row],[sqft]])</f>
        <v>0</v>
      </c>
      <c r="P1921" s="4">
        <f>SUMIF(Sales[RegionStoretype],Sales[[#This Row],[RegionStoretype]],Sales[YoY_SSF])/Sales[[#This Row],[Region_TypeCount]]</f>
        <v>68.518982968140051</v>
      </c>
    </row>
    <row r="1922" spans="1:16" x14ac:dyDescent="0.25">
      <c r="A1922" s="1">
        <v>42839</v>
      </c>
      <c r="B1922">
        <v>11</v>
      </c>
      <c r="C1922">
        <v>20</v>
      </c>
      <c r="D1922">
        <v>129864.1758</v>
      </c>
      <c r="E1922">
        <f>INDEX(Stores[region],MATCH(Sales[[#This Row],[store_no]],Stores[store_no],0))</f>
        <v>1</v>
      </c>
      <c r="F1922" t="str">
        <f>INDEX(Stores[storetype],MATCH(Sales[[#This Row],[store_no]],Stores[store_no],0))</f>
        <v>A</v>
      </c>
      <c r="G1922" t="str">
        <f>INDEX(Stores[location_city],MATCH(Sales[[#This Row],[store_no]],Stores[store_no],0))</f>
        <v>Cleveland</v>
      </c>
      <c r="H1922" t="str">
        <f>INDEX(Stores[location_state],MATCH(Sales[[#This Row],[store_no]],Stores[store_no],0))</f>
        <v>Ohio</v>
      </c>
      <c r="I1922">
        <f>INDEX(Stores[sqft],MATCH(Sales[[#This Row],[store_no]],Stores[store_no],0))</f>
        <v>192400</v>
      </c>
      <c r="J1922" s="4" t="str">
        <f>INDEX(Departments[dept_name],MATCH(Sales[[#This Row],[dept_no]],Departments[dept_no],0))</f>
        <v>Toys</v>
      </c>
      <c r="K1922" s="4" t="str">
        <f>CONCATENATE(Sales[[#This Row],[region]],Sales[[#This Row],[storetype]])</f>
        <v>1A</v>
      </c>
      <c r="L1922" s="4">
        <f>INDEX(RegionStoreCount[Store Count],MATCH(Sales[[#This Row],[RegionStoretype]],RegionStoreCount[Region/Type],0))</f>
        <v>5</v>
      </c>
      <c r="M1922" s="4">
        <f>AND(Sales[[#This Row],[date]]&lt;=TY_YTDMax,Sales[[#This Row],[date]]&gt;=TY_YTDMin)*Sales[[#This Row],[sales]]</f>
        <v>0</v>
      </c>
      <c r="N1922" s="4">
        <f>AND(Sales[[#This Row],[date]]&lt;=LY_YTDMax,Sales[[#This Row],[date]]&gt;=LY_YTDMin)*Sales[[#This Row],[sales]]</f>
        <v>129864.1758</v>
      </c>
      <c r="O1922" s="4">
        <f>AND(Sales[[#This Row],[date]]&gt;=YoY_Min,Sales[[#This Row],[date]]&lt;=TY_YTDMax)*(Sales[[#This Row],[sales]]/Sales[[#This Row],[sqft]])</f>
        <v>0</v>
      </c>
      <c r="P1922" s="4">
        <f>SUMIF(Sales[RegionStoretype],Sales[[#This Row],[RegionStoretype]],Sales[YoY_SSF])/Sales[[#This Row],[Region_TypeCount]]</f>
        <v>59.469551530910678</v>
      </c>
    </row>
    <row r="1923" spans="1:16" x14ac:dyDescent="0.25">
      <c r="A1923" s="1">
        <v>42839</v>
      </c>
      <c r="B1923">
        <v>12</v>
      </c>
      <c r="C1923">
        <v>4</v>
      </c>
      <c r="D1923">
        <v>930.6</v>
      </c>
      <c r="E1923">
        <f>INDEX(Stores[region],MATCH(Sales[[#This Row],[store_no]],Stores[store_no],0))</f>
        <v>2</v>
      </c>
      <c r="F1923" t="str">
        <f>INDEX(Stores[storetype],MATCH(Sales[[#This Row],[store_no]],Stores[store_no],0))</f>
        <v>B</v>
      </c>
      <c r="G1923" t="str">
        <f>INDEX(Stores[location_city],MATCH(Sales[[#This Row],[store_no]],Stores[store_no],0))</f>
        <v>Indianapolis</v>
      </c>
      <c r="H1923" t="str">
        <f>INDEX(Stores[location_state],MATCH(Sales[[#This Row],[store_no]],Stores[store_no],0))</f>
        <v>Indiana</v>
      </c>
      <c r="I1923">
        <f>INDEX(Stores[sqft],MATCH(Sales[[#This Row],[store_no]],Stores[store_no],0))</f>
        <v>120800</v>
      </c>
      <c r="J1923" s="4" t="str">
        <f>INDEX(Departments[dept_name],MATCH(Sales[[#This Row],[dept_no]],Departments[dept_no],0))</f>
        <v>Books</v>
      </c>
      <c r="K1923" s="4" t="str">
        <f>CONCATENATE(Sales[[#This Row],[region]],Sales[[#This Row],[storetype]])</f>
        <v>2B</v>
      </c>
      <c r="L1923" s="4">
        <f>INDEX(RegionStoreCount[Store Count],MATCH(Sales[[#This Row],[RegionStoretype]],RegionStoreCount[Region/Type],0))</f>
        <v>6</v>
      </c>
      <c r="M1923" s="4">
        <f>AND(Sales[[#This Row],[date]]&lt;=TY_YTDMax,Sales[[#This Row],[date]]&gt;=TY_YTDMin)*Sales[[#This Row],[sales]]</f>
        <v>0</v>
      </c>
      <c r="N1923" s="4">
        <f>AND(Sales[[#This Row],[date]]&lt;=LY_YTDMax,Sales[[#This Row],[date]]&gt;=LY_YTDMin)*Sales[[#This Row],[sales]]</f>
        <v>930.6</v>
      </c>
      <c r="O1923" s="4">
        <f>AND(Sales[[#This Row],[date]]&gt;=YoY_Min,Sales[[#This Row],[date]]&lt;=TY_YTDMax)*(Sales[[#This Row],[sales]]/Sales[[#This Row],[sqft]])</f>
        <v>0</v>
      </c>
      <c r="P1923" s="4">
        <f>SUMIF(Sales[RegionStoretype],Sales[[#This Row],[RegionStoretype]],Sales[YoY_SSF])/Sales[[#This Row],[Region_TypeCount]]</f>
        <v>58.393757732919049</v>
      </c>
    </row>
    <row r="1924" spans="1:16" x14ac:dyDescent="0.25">
      <c r="A1924" s="1">
        <v>42839</v>
      </c>
      <c r="B1924">
        <v>12</v>
      </c>
      <c r="C1924">
        <v>6</v>
      </c>
      <c r="D1924">
        <v>35140.793600000005</v>
      </c>
      <c r="E1924">
        <f>INDEX(Stores[region],MATCH(Sales[[#This Row],[store_no]],Stores[store_no],0))</f>
        <v>2</v>
      </c>
      <c r="F1924" t="str">
        <f>INDEX(Stores[storetype],MATCH(Sales[[#This Row],[store_no]],Stores[store_no],0))</f>
        <v>B</v>
      </c>
      <c r="G1924" t="str">
        <f>INDEX(Stores[location_city],MATCH(Sales[[#This Row],[store_no]],Stores[store_no],0))</f>
        <v>Indianapolis</v>
      </c>
      <c r="H1924" t="str">
        <f>INDEX(Stores[location_state],MATCH(Sales[[#This Row],[store_no]],Stores[store_no],0))</f>
        <v>Indiana</v>
      </c>
      <c r="I1924">
        <f>INDEX(Stores[sqft],MATCH(Sales[[#This Row],[store_no]],Stores[store_no],0))</f>
        <v>120800</v>
      </c>
      <c r="J1924" s="4" t="str">
        <f>INDEX(Departments[dept_name],MATCH(Sales[[#This Row],[dept_no]],Departments[dept_no],0))</f>
        <v>Computers</v>
      </c>
      <c r="K1924" s="4" t="str">
        <f>CONCATENATE(Sales[[#This Row],[region]],Sales[[#This Row],[storetype]])</f>
        <v>2B</v>
      </c>
      <c r="L1924" s="4">
        <f>INDEX(RegionStoreCount[Store Count],MATCH(Sales[[#This Row],[RegionStoretype]],RegionStoreCount[Region/Type],0))</f>
        <v>6</v>
      </c>
      <c r="M1924" s="4">
        <f>AND(Sales[[#This Row],[date]]&lt;=TY_YTDMax,Sales[[#This Row],[date]]&gt;=TY_YTDMin)*Sales[[#This Row],[sales]]</f>
        <v>0</v>
      </c>
      <c r="N1924" s="4">
        <f>AND(Sales[[#This Row],[date]]&lt;=LY_YTDMax,Sales[[#This Row],[date]]&gt;=LY_YTDMin)*Sales[[#This Row],[sales]]</f>
        <v>35140.793600000005</v>
      </c>
      <c r="O1924" s="4">
        <f>AND(Sales[[#This Row],[date]]&gt;=YoY_Min,Sales[[#This Row],[date]]&lt;=TY_YTDMax)*(Sales[[#This Row],[sales]]/Sales[[#This Row],[sqft]])</f>
        <v>0</v>
      </c>
      <c r="P1924" s="4">
        <f>SUMIF(Sales[RegionStoretype],Sales[[#This Row],[RegionStoretype]],Sales[YoY_SSF])/Sales[[#This Row],[Region_TypeCount]]</f>
        <v>58.393757732919049</v>
      </c>
    </row>
    <row r="1925" spans="1:16" x14ac:dyDescent="0.25">
      <c r="A1925" s="1">
        <v>42839</v>
      </c>
      <c r="B1925">
        <v>12</v>
      </c>
      <c r="C1925">
        <v>18</v>
      </c>
      <c r="D1925">
        <v>28500.190900000001</v>
      </c>
      <c r="E1925">
        <f>INDEX(Stores[region],MATCH(Sales[[#This Row],[store_no]],Stores[store_no],0))</f>
        <v>2</v>
      </c>
      <c r="F1925" t="str">
        <f>INDEX(Stores[storetype],MATCH(Sales[[#This Row],[store_no]],Stores[store_no],0))</f>
        <v>B</v>
      </c>
      <c r="G1925" t="str">
        <f>INDEX(Stores[location_city],MATCH(Sales[[#This Row],[store_no]],Stores[store_no],0))</f>
        <v>Indianapolis</v>
      </c>
      <c r="H1925" t="str">
        <f>INDEX(Stores[location_state],MATCH(Sales[[#This Row],[store_no]],Stores[store_no],0))</f>
        <v>Indiana</v>
      </c>
      <c r="I1925">
        <f>INDEX(Stores[sqft],MATCH(Sales[[#This Row],[store_no]],Stores[store_no],0))</f>
        <v>120800</v>
      </c>
      <c r="J1925" s="4" t="str">
        <f>INDEX(Departments[dept_name],MATCH(Sales[[#This Row],[dept_no]],Departments[dept_no],0))</f>
        <v>Sports</v>
      </c>
      <c r="K1925" s="4" t="str">
        <f>CONCATENATE(Sales[[#This Row],[region]],Sales[[#This Row],[storetype]])</f>
        <v>2B</v>
      </c>
      <c r="L1925" s="4">
        <f>INDEX(RegionStoreCount[Store Count],MATCH(Sales[[#This Row],[RegionStoretype]],RegionStoreCount[Region/Type],0))</f>
        <v>6</v>
      </c>
      <c r="M1925" s="4">
        <f>AND(Sales[[#This Row],[date]]&lt;=TY_YTDMax,Sales[[#This Row],[date]]&gt;=TY_YTDMin)*Sales[[#This Row],[sales]]</f>
        <v>0</v>
      </c>
      <c r="N1925" s="4">
        <f>AND(Sales[[#This Row],[date]]&lt;=LY_YTDMax,Sales[[#This Row],[date]]&gt;=LY_YTDMin)*Sales[[#This Row],[sales]]</f>
        <v>28500.190900000001</v>
      </c>
      <c r="O1925" s="4">
        <f>AND(Sales[[#This Row],[date]]&gt;=YoY_Min,Sales[[#This Row],[date]]&lt;=TY_YTDMax)*(Sales[[#This Row],[sales]]/Sales[[#This Row],[sqft]])</f>
        <v>0</v>
      </c>
      <c r="P1925" s="4">
        <f>SUMIF(Sales[RegionStoretype],Sales[[#This Row],[RegionStoretype]],Sales[YoY_SSF])/Sales[[#This Row],[Region_TypeCount]]</f>
        <v>58.393757732919049</v>
      </c>
    </row>
    <row r="1926" spans="1:16" x14ac:dyDescent="0.25">
      <c r="A1926" s="1">
        <v>42839</v>
      </c>
      <c r="B1926">
        <v>12</v>
      </c>
      <c r="C1926">
        <v>20</v>
      </c>
      <c r="D1926">
        <v>101266.50220000002</v>
      </c>
      <c r="E1926">
        <f>INDEX(Stores[region],MATCH(Sales[[#This Row],[store_no]],Stores[store_no],0))</f>
        <v>2</v>
      </c>
      <c r="F1926" t="str">
        <f>INDEX(Stores[storetype],MATCH(Sales[[#This Row],[store_no]],Stores[store_no],0))</f>
        <v>B</v>
      </c>
      <c r="G1926" t="str">
        <f>INDEX(Stores[location_city],MATCH(Sales[[#This Row],[store_no]],Stores[store_no],0))</f>
        <v>Indianapolis</v>
      </c>
      <c r="H1926" t="str">
        <f>INDEX(Stores[location_state],MATCH(Sales[[#This Row],[store_no]],Stores[store_no],0))</f>
        <v>Indiana</v>
      </c>
      <c r="I1926">
        <f>INDEX(Stores[sqft],MATCH(Sales[[#This Row],[store_no]],Stores[store_no],0))</f>
        <v>120800</v>
      </c>
      <c r="J1926" s="4" t="str">
        <f>INDEX(Departments[dept_name],MATCH(Sales[[#This Row],[dept_no]],Departments[dept_no],0))</f>
        <v>Toys</v>
      </c>
      <c r="K1926" s="4" t="str">
        <f>CONCATENATE(Sales[[#This Row],[region]],Sales[[#This Row],[storetype]])</f>
        <v>2B</v>
      </c>
      <c r="L1926" s="4">
        <f>INDEX(RegionStoreCount[Store Count],MATCH(Sales[[#This Row],[RegionStoretype]],RegionStoreCount[Region/Type],0))</f>
        <v>6</v>
      </c>
      <c r="M1926" s="4">
        <f>AND(Sales[[#This Row],[date]]&lt;=TY_YTDMax,Sales[[#This Row],[date]]&gt;=TY_YTDMin)*Sales[[#This Row],[sales]]</f>
        <v>0</v>
      </c>
      <c r="N1926" s="4">
        <f>AND(Sales[[#This Row],[date]]&lt;=LY_YTDMax,Sales[[#This Row],[date]]&gt;=LY_YTDMin)*Sales[[#This Row],[sales]]</f>
        <v>101266.50220000002</v>
      </c>
      <c r="O1926" s="4">
        <f>AND(Sales[[#This Row],[date]]&gt;=YoY_Min,Sales[[#This Row],[date]]&lt;=TY_YTDMax)*(Sales[[#This Row],[sales]]/Sales[[#This Row],[sqft]])</f>
        <v>0</v>
      </c>
      <c r="P1926" s="4">
        <f>SUMIF(Sales[RegionStoretype],Sales[[#This Row],[RegionStoretype]],Sales[YoY_SSF])/Sales[[#This Row],[Region_TypeCount]]</f>
        <v>58.393757732919049</v>
      </c>
    </row>
    <row r="1927" spans="1:16" x14ac:dyDescent="0.25">
      <c r="A1927" s="1">
        <v>42839</v>
      </c>
      <c r="B1927">
        <v>13</v>
      </c>
      <c r="C1927">
        <v>2</v>
      </c>
      <c r="D1927">
        <v>42075.483</v>
      </c>
      <c r="E1927">
        <f>INDEX(Stores[region],MATCH(Sales[[#This Row],[store_no]],Stores[store_no],0))</f>
        <v>3</v>
      </c>
      <c r="F1927" t="str">
        <f>INDEX(Stores[storetype],MATCH(Sales[[#This Row],[store_no]],Stores[store_no],0))</f>
        <v>A</v>
      </c>
      <c r="G1927" t="str">
        <f>INDEX(Stores[location_city],MATCH(Sales[[#This Row],[store_no]],Stores[store_no],0))</f>
        <v>Overland Park</v>
      </c>
      <c r="H1927" t="str">
        <f>INDEX(Stores[location_state],MATCH(Sales[[#This Row],[store_no]],Stores[store_no],0))</f>
        <v>Kansas</v>
      </c>
      <c r="I1927">
        <f>INDEX(Stores[sqft],MATCH(Sales[[#This Row],[store_no]],Stores[store_no],0))</f>
        <v>201000</v>
      </c>
      <c r="J1927" s="4" t="str">
        <f>INDEX(Departments[dept_name],MATCH(Sales[[#This Row],[dept_no]],Departments[dept_no],0))</f>
        <v>Baby</v>
      </c>
      <c r="K1927" s="4" t="str">
        <f>CONCATENATE(Sales[[#This Row],[region]],Sales[[#This Row],[storetype]])</f>
        <v>3A</v>
      </c>
      <c r="L1927" s="4">
        <f>INDEX(RegionStoreCount[Store Count],MATCH(Sales[[#This Row],[RegionStoretype]],RegionStoreCount[Region/Type],0))</f>
        <v>9</v>
      </c>
      <c r="M1927" s="4">
        <f>AND(Sales[[#This Row],[date]]&lt;=TY_YTDMax,Sales[[#This Row],[date]]&gt;=TY_YTDMin)*Sales[[#This Row],[sales]]</f>
        <v>0</v>
      </c>
      <c r="N1927" s="4">
        <f>AND(Sales[[#This Row],[date]]&lt;=LY_YTDMax,Sales[[#This Row],[date]]&gt;=LY_YTDMin)*Sales[[#This Row],[sales]]</f>
        <v>42075.483</v>
      </c>
      <c r="O1927" s="4">
        <f>AND(Sales[[#This Row],[date]]&gt;=YoY_Min,Sales[[#This Row],[date]]&lt;=TY_YTDMax)*(Sales[[#This Row],[sales]]/Sales[[#This Row],[sqft]])</f>
        <v>0</v>
      </c>
      <c r="P1927" s="4">
        <f>SUMIF(Sales[RegionStoretype],Sales[[#This Row],[RegionStoretype]],Sales[YoY_SSF])/Sales[[#This Row],[Region_TypeCount]]</f>
        <v>53.603836561720975</v>
      </c>
    </row>
    <row r="1928" spans="1:16" x14ac:dyDescent="0.25">
      <c r="A1928" s="1">
        <v>42839</v>
      </c>
      <c r="B1928">
        <v>13</v>
      </c>
      <c r="C1928">
        <v>5</v>
      </c>
      <c r="D1928">
        <v>105902.36700000001</v>
      </c>
      <c r="E1928">
        <f>INDEX(Stores[region],MATCH(Sales[[#This Row],[store_no]],Stores[store_no],0))</f>
        <v>3</v>
      </c>
      <c r="F1928" t="str">
        <f>INDEX(Stores[storetype],MATCH(Sales[[#This Row],[store_no]],Stores[store_no],0))</f>
        <v>A</v>
      </c>
      <c r="G1928" t="str">
        <f>INDEX(Stores[location_city],MATCH(Sales[[#This Row],[store_no]],Stores[store_no],0))</f>
        <v>Overland Park</v>
      </c>
      <c r="H1928" t="str">
        <f>INDEX(Stores[location_state],MATCH(Sales[[#This Row],[store_no]],Stores[store_no],0))</f>
        <v>Kansas</v>
      </c>
      <c r="I1928">
        <f>INDEX(Stores[sqft],MATCH(Sales[[#This Row],[store_no]],Stores[store_no],0))</f>
        <v>201000</v>
      </c>
      <c r="J1928" s="4" t="str">
        <f>INDEX(Departments[dept_name],MATCH(Sales[[#This Row],[dept_no]],Departments[dept_no],0))</f>
        <v>Clothing</v>
      </c>
      <c r="K1928" s="4" t="str">
        <f>CONCATENATE(Sales[[#This Row],[region]],Sales[[#This Row],[storetype]])</f>
        <v>3A</v>
      </c>
      <c r="L1928" s="4">
        <f>INDEX(RegionStoreCount[Store Count],MATCH(Sales[[#This Row],[RegionStoretype]],RegionStoreCount[Region/Type],0))</f>
        <v>9</v>
      </c>
      <c r="M1928" s="4">
        <f>AND(Sales[[#This Row],[date]]&lt;=TY_YTDMax,Sales[[#This Row],[date]]&gt;=TY_YTDMin)*Sales[[#This Row],[sales]]</f>
        <v>0</v>
      </c>
      <c r="N1928" s="4">
        <f>AND(Sales[[#This Row],[date]]&lt;=LY_YTDMax,Sales[[#This Row],[date]]&gt;=LY_YTDMin)*Sales[[#This Row],[sales]]</f>
        <v>105902.36700000001</v>
      </c>
      <c r="O1928" s="4">
        <f>AND(Sales[[#This Row],[date]]&gt;=YoY_Min,Sales[[#This Row],[date]]&lt;=TY_YTDMax)*(Sales[[#This Row],[sales]]/Sales[[#This Row],[sqft]])</f>
        <v>0</v>
      </c>
      <c r="P1928" s="4">
        <f>SUMIF(Sales[RegionStoretype],Sales[[#This Row],[RegionStoretype]],Sales[YoY_SSF])/Sales[[#This Row],[Region_TypeCount]]</f>
        <v>53.603836561720975</v>
      </c>
    </row>
    <row r="1929" spans="1:16" x14ac:dyDescent="0.25">
      <c r="A1929" s="1">
        <v>42839</v>
      </c>
      <c r="B1929">
        <v>13</v>
      </c>
      <c r="C1929">
        <v>12</v>
      </c>
      <c r="D1929">
        <v>54577.438300000009</v>
      </c>
      <c r="E1929">
        <f>INDEX(Stores[region],MATCH(Sales[[#This Row],[store_no]],Stores[store_no],0))</f>
        <v>3</v>
      </c>
      <c r="F1929" t="str">
        <f>INDEX(Stores[storetype],MATCH(Sales[[#This Row],[store_no]],Stores[store_no],0))</f>
        <v>A</v>
      </c>
      <c r="G1929" t="str">
        <f>INDEX(Stores[location_city],MATCH(Sales[[#This Row],[store_no]],Stores[store_no],0))</f>
        <v>Overland Park</v>
      </c>
      <c r="H1929" t="str">
        <f>INDEX(Stores[location_state],MATCH(Sales[[#This Row],[store_no]],Stores[store_no],0))</f>
        <v>Kansas</v>
      </c>
      <c r="I1929">
        <f>INDEX(Stores[sqft],MATCH(Sales[[#This Row],[store_no]],Stores[store_no],0))</f>
        <v>201000</v>
      </c>
      <c r="J1929" s="4" t="str">
        <f>INDEX(Departments[dept_name],MATCH(Sales[[#This Row],[dept_no]],Departments[dept_no],0))</f>
        <v>Jewelery</v>
      </c>
      <c r="K1929" s="4" t="str">
        <f>CONCATENATE(Sales[[#This Row],[region]],Sales[[#This Row],[storetype]])</f>
        <v>3A</v>
      </c>
      <c r="L1929" s="4">
        <f>INDEX(RegionStoreCount[Store Count],MATCH(Sales[[#This Row],[RegionStoretype]],RegionStoreCount[Region/Type],0))</f>
        <v>9</v>
      </c>
      <c r="M1929" s="4">
        <f>AND(Sales[[#This Row],[date]]&lt;=TY_YTDMax,Sales[[#This Row],[date]]&gt;=TY_YTDMin)*Sales[[#This Row],[sales]]</f>
        <v>0</v>
      </c>
      <c r="N1929" s="4">
        <f>AND(Sales[[#This Row],[date]]&lt;=LY_YTDMax,Sales[[#This Row],[date]]&gt;=LY_YTDMin)*Sales[[#This Row],[sales]]</f>
        <v>54577.438300000009</v>
      </c>
      <c r="O1929" s="4">
        <f>AND(Sales[[#This Row],[date]]&gt;=YoY_Min,Sales[[#This Row],[date]]&lt;=TY_YTDMax)*(Sales[[#This Row],[sales]]/Sales[[#This Row],[sqft]])</f>
        <v>0</v>
      </c>
      <c r="P1929" s="4">
        <f>SUMIF(Sales[RegionStoretype],Sales[[#This Row],[RegionStoretype]],Sales[YoY_SSF])/Sales[[#This Row],[Region_TypeCount]]</f>
        <v>53.603836561720975</v>
      </c>
    </row>
    <row r="1930" spans="1:16" x14ac:dyDescent="0.25">
      <c r="A1930" s="1">
        <v>42839</v>
      </c>
      <c r="B1930">
        <v>14</v>
      </c>
      <c r="C1930">
        <v>3</v>
      </c>
      <c r="D1930">
        <v>24511.319</v>
      </c>
      <c r="E1930">
        <f>INDEX(Stores[region],MATCH(Sales[[#This Row],[store_no]],Stores[store_no],0))</f>
        <v>3</v>
      </c>
      <c r="F1930" t="str">
        <f>INDEX(Stores[storetype],MATCH(Sales[[#This Row],[store_no]],Stores[store_no],0))</f>
        <v>A</v>
      </c>
      <c r="G1930" t="str">
        <f>INDEX(Stores[location_city],MATCH(Sales[[#This Row],[store_no]],Stores[store_no],0))</f>
        <v>Bismarck</v>
      </c>
      <c r="H1930" t="str">
        <f>INDEX(Stores[location_state],MATCH(Sales[[#This Row],[store_no]],Stores[store_no],0))</f>
        <v>North Dakota</v>
      </c>
      <c r="I1930">
        <f>INDEX(Stores[sqft],MATCH(Sales[[#This Row],[store_no]],Stores[store_no],0))</f>
        <v>96400</v>
      </c>
      <c r="J1930" s="4" t="str">
        <f>INDEX(Departments[dept_name],MATCH(Sales[[#This Row],[dept_no]],Departments[dept_no],0))</f>
        <v>Beauty</v>
      </c>
      <c r="K1930" s="4" t="str">
        <f>CONCATENATE(Sales[[#This Row],[region]],Sales[[#This Row],[storetype]])</f>
        <v>3A</v>
      </c>
      <c r="L1930" s="4">
        <f>INDEX(RegionStoreCount[Store Count],MATCH(Sales[[#This Row],[RegionStoretype]],RegionStoreCount[Region/Type],0))</f>
        <v>9</v>
      </c>
      <c r="M1930" s="4">
        <f>AND(Sales[[#This Row],[date]]&lt;=TY_YTDMax,Sales[[#This Row],[date]]&gt;=TY_YTDMin)*Sales[[#This Row],[sales]]</f>
        <v>0</v>
      </c>
      <c r="N1930" s="4">
        <f>AND(Sales[[#This Row],[date]]&lt;=LY_YTDMax,Sales[[#This Row],[date]]&gt;=LY_YTDMin)*Sales[[#This Row],[sales]]</f>
        <v>24511.319</v>
      </c>
      <c r="O1930" s="4">
        <f>AND(Sales[[#This Row],[date]]&gt;=YoY_Min,Sales[[#This Row],[date]]&lt;=TY_YTDMax)*(Sales[[#This Row],[sales]]/Sales[[#This Row],[sqft]])</f>
        <v>0</v>
      </c>
      <c r="P1930" s="4">
        <f>SUMIF(Sales[RegionStoretype],Sales[[#This Row],[RegionStoretype]],Sales[YoY_SSF])/Sales[[#This Row],[Region_TypeCount]]</f>
        <v>53.603836561720975</v>
      </c>
    </row>
    <row r="1931" spans="1:16" x14ac:dyDescent="0.25">
      <c r="A1931" s="1">
        <v>42839</v>
      </c>
      <c r="B1931">
        <v>14</v>
      </c>
      <c r="C1931">
        <v>18</v>
      </c>
      <c r="D1931">
        <v>10410.1376</v>
      </c>
      <c r="E1931">
        <f>INDEX(Stores[region],MATCH(Sales[[#This Row],[store_no]],Stores[store_no],0))</f>
        <v>3</v>
      </c>
      <c r="F1931" t="str">
        <f>INDEX(Stores[storetype],MATCH(Sales[[#This Row],[store_no]],Stores[store_no],0))</f>
        <v>A</v>
      </c>
      <c r="G1931" t="str">
        <f>INDEX(Stores[location_city],MATCH(Sales[[#This Row],[store_no]],Stores[store_no],0))</f>
        <v>Bismarck</v>
      </c>
      <c r="H1931" t="str">
        <f>INDEX(Stores[location_state],MATCH(Sales[[#This Row],[store_no]],Stores[store_no],0))</f>
        <v>North Dakota</v>
      </c>
      <c r="I1931">
        <f>INDEX(Stores[sqft],MATCH(Sales[[#This Row],[store_no]],Stores[store_no],0))</f>
        <v>96400</v>
      </c>
      <c r="J1931" s="4" t="str">
        <f>INDEX(Departments[dept_name],MATCH(Sales[[#This Row],[dept_no]],Departments[dept_no],0))</f>
        <v>Sports</v>
      </c>
      <c r="K1931" s="4" t="str">
        <f>CONCATENATE(Sales[[#This Row],[region]],Sales[[#This Row],[storetype]])</f>
        <v>3A</v>
      </c>
      <c r="L1931" s="4">
        <f>INDEX(RegionStoreCount[Store Count],MATCH(Sales[[#This Row],[RegionStoretype]],RegionStoreCount[Region/Type],0))</f>
        <v>9</v>
      </c>
      <c r="M1931" s="4">
        <f>AND(Sales[[#This Row],[date]]&lt;=TY_YTDMax,Sales[[#This Row],[date]]&gt;=TY_YTDMin)*Sales[[#This Row],[sales]]</f>
        <v>0</v>
      </c>
      <c r="N1931" s="4">
        <f>AND(Sales[[#This Row],[date]]&lt;=LY_YTDMax,Sales[[#This Row],[date]]&gt;=LY_YTDMin)*Sales[[#This Row],[sales]]</f>
        <v>10410.1376</v>
      </c>
      <c r="O1931" s="4">
        <f>AND(Sales[[#This Row],[date]]&gt;=YoY_Min,Sales[[#This Row],[date]]&lt;=TY_YTDMax)*(Sales[[#This Row],[sales]]/Sales[[#This Row],[sqft]])</f>
        <v>0</v>
      </c>
      <c r="P1931" s="4">
        <f>SUMIF(Sales[RegionStoretype],Sales[[#This Row],[RegionStoretype]],Sales[YoY_SSF])/Sales[[#This Row],[Region_TypeCount]]</f>
        <v>53.603836561720975</v>
      </c>
    </row>
    <row r="1932" spans="1:16" x14ac:dyDescent="0.25">
      <c r="A1932" s="1">
        <v>42839</v>
      </c>
      <c r="B1932">
        <v>14</v>
      </c>
      <c r="C1932">
        <v>20</v>
      </c>
      <c r="D1932">
        <v>90573.611699999994</v>
      </c>
      <c r="E1932">
        <f>INDEX(Stores[region],MATCH(Sales[[#This Row],[store_no]],Stores[store_no],0))</f>
        <v>3</v>
      </c>
      <c r="F1932" t="str">
        <f>INDEX(Stores[storetype],MATCH(Sales[[#This Row],[store_no]],Stores[store_no],0))</f>
        <v>A</v>
      </c>
      <c r="G1932" t="str">
        <f>INDEX(Stores[location_city],MATCH(Sales[[#This Row],[store_no]],Stores[store_no],0))</f>
        <v>Bismarck</v>
      </c>
      <c r="H1932" t="str">
        <f>INDEX(Stores[location_state],MATCH(Sales[[#This Row],[store_no]],Stores[store_no],0))</f>
        <v>North Dakota</v>
      </c>
      <c r="I1932">
        <f>INDEX(Stores[sqft],MATCH(Sales[[#This Row],[store_no]],Stores[store_no],0))</f>
        <v>96400</v>
      </c>
      <c r="J1932" s="4" t="str">
        <f>INDEX(Departments[dept_name],MATCH(Sales[[#This Row],[dept_no]],Departments[dept_no],0))</f>
        <v>Toys</v>
      </c>
      <c r="K1932" s="4" t="str">
        <f>CONCATENATE(Sales[[#This Row],[region]],Sales[[#This Row],[storetype]])</f>
        <v>3A</v>
      </c>
      <c r="L1932" s="4">
        <f>INDEX(RegionStoreCount[Store Count],MATCH(Sales[[#This Row],[RegionStoretype]],RegionStoreCount[Region/Type],0))</f>
        <v>9</v>
      </c>
      <c r="M1932" s="4">
        <f>AND(Sales[[#This Row],[date]]&lt;=TY_YTDMax,Sales[[#This Row],[date]]&gt;=TY_YTDMin)*Sales[[#This Row],[sales]]</f>
        <v>0</v>
      </c>
      <c r="N1932" s="4">
        <f>AND(Sales[[#This Row],[date]]&lt;=LY_YTDMax,Sales[[#This Row],[date]]&gt;=LY_YTDMin)*Sales[[#This Row],[sales]]</f>
        <v>90573.611699999994</v>
      </c>
      <c r="O1932" s="4">
        <f>AND(Sales[[#This Row],[date]]&gt;=YoY_Min,Sales[[#This Row],[date]]&lt;=TY_YTDMax)*(Sales[[#This Row],[sales]]/Sales[[#This Row],[sqft]])</f>
        <v>0</v>
      </c>
      <c r="P1932" s="4">
        <f>SUMIF(Sales[RegionStoretype],Sales[[#This Row],[RegionStoretype]],Sales[YoY_SSF])/Sales[[#This Row],[Region_TypeCount]]</f>
        <v>53.603836561720975</v>
      </c>
    </row>
    <row r="1933" spans="1:16" x14ac:dyDescent="0.25">
      <c r="A1933" s="1">
        <v>42839</v>
      </c>
      <c r="B1933">
        <v>15</v>
      </c>
      <c r="C1933">
        <v>5</v>
      </c>
      <c r="D1933">
        <v>86649.36</v>
      </c>
      <c r="E1933">
        <f>INDEX(Stores[region],MATCH(Sales[[#This Row],[store_no]],Stores[store_no],0))</f>
        <v>2</v>
      </c>
      <c r="F1933" t="str">
        <f>INDEX(Stores[storetype],MATCH(Sales[[#This Row],[store_no]],Stores[store_no],0))</f>
        <v>B</v>
      </c>
      <c r="G1933" t="str">
        <f>INDEX(Stores[location_city],MATCH(Sales[[#This Row],[store_no]],Stores[store_no],0))</f>
        <v>Rochester</v>
      </c>
      <c r="H1933" t="str">
        <f>INDEX(Stores[location_state],MATCH(Sales[[#This Row],[store_no]],Stores[store_no],0))</f>
        <v>Minnesota</v>
      </c>
      <c r="I1933">
        <f>INDEX(Stores[sqft],MATCH(Sales[[#This Row],[store_no]],Stores[store_no],0))</f>
        <v>128100</v>
      </c>
      <c r="J1933" s="4" t="str">
        <f>INDEX(Departments[dept_name],MATCH(Sales[[#This Row],[dept_no]],Departments[dept_no],0))</f>
        <v>Clothing</v>
      </c>
      <c r="K1933" s="4" t="str">
        <f>CONCATENATE(Sales[[#This Row],[region]],Sales[[#This Row],[storetype]])</f>
        <v>2B</v>
      </c>
      <c r="L1933" s="4">
        <f>INDEX(RegionStoreCount[Store Count],MATCH(Sales[[#This Row],[RegionStoretype]],RegionStoreCount[Region/Type],0))</f>
        <v>6</v>
      </c>
      <c r="M1933" s="4">
        <f>AND(Sales[[#This Row],[date]]&lt;=TY_YTDMax,Sales[[#This Row],[date]]&gt;=TY_YTDMin)*Sales[[#This Row],[sales]]</f>
        <v>0</v>
      </c>
      <c r="N1933" s="4">
        <f>AND(Sales[[#This Row],[date]]&lt;=LY_YTDMax,Sales[[#This Row],[date]]&gt;=LY_YTDMin)*Sales[[#This Row],[sales]]</f>
        <v>86649.36</v>
      </c>
      <c r="O1933" s="4">
        <f>AND(Sales[[#This Row],[date]]&gt;=YoY_Min,Sales[[#This Row],[date]]&lt;=TY_YTDMax)*(Sales[[#This Row],[sales]]/Sales[[#This Row],[sqft]])</f>
        <v>0</v>
      </c>
      <c r="P1933" s="4">
        <f>SUMIF(Sales[RegionStoretype],Sales[[#This Row],[RegionStoretype]],Sales[YoY_SSF])/Sales[[#This Row],[Region_TypeCount]]</f>
        <v>58.393757732919049</v>
      </c>
    </row>
    <row r="1934" spans="1:16" x14ac:dyDescent="0.25">
      <c r="A1934" s="1">
        <v>42839</v>
      </c>
      <c r="B1934">
        <v>16</v>
      </c>
      <c r="C1934">
        <v>12</v>
      </c>
      <c r="D1934">
        <v>21716.769799999998</v>
      </c>
      <c r="E1934">
        <f>INDEX(Stores[region],MATCH(Sales[[#This Row],[store_no]],Stores[store_no],0))</f>
        <v>2</v>
      </c>
      <c r="F1934" t="str">
        <f>INDEX(Stores[storetype],MATCH(Sales[[#This Row],[store_no]],Stores[store_no],0))</f>
        <v>B</v>
      </c>
      <c r="G1934" t="str">
        <f>INDEX(Stores[location_city],MATCH(Sales[[#This Row],[store_no]],Stores[store_no],0))</f>
        <v>Saint Paul</v>
      </c>
      <c r="H1934" t="str">
        <f>INDEX(Stores[location_state],MATCH(Sales[[#This Row],[store_no]],Stores[store_no],0))</f>
        <v>Minnesota</v>
      </c>
      <c r="I1934">
        <f>INDEX(Stores[sqft],MATCH(Sales[[#This Row],[store_no]],Stores[store_no],0))</f>
        <v>180400</v>
      </c>
      <c r="J1934" s="4" t="str">
        <f>INDEX(Departments[dept_name],MATCH(Sales[[#This Row],[dept_no]],Departments[dept_no],0))</f>
        <v>Jewelery</v>
      </c>
      <c r="K1934" s="4" t="str">
        <f>CONCATENATE(Sales[[#This Row],[region]],Sales[[#This Row],[storetype]])</f>
        <v>2B</v>
      </c>
      <c r="L1934" s="4">
        <f>INDEX(RegionStoreCount[Store Count],MATCH(Sales[[#This Row],[RegionStoretype]],RegionStoreCount[Region/Type],0))</f>
        <v>6</v>
      </c>
      <c r="M1934" s="4">
        <f>AND(Sales[[#This Row],[date]]&lt;=TY_YTDMax,Sales[[#This Row],[date]]&gt;=TY_YTDMin)*Sales[[#This Row],[sales]]</f>
        <v>0</v>
      </c>
      <c r="N1934" s="4">
        <f>AND(Sales[[#This Row],[date]]&lt;=LY_YTDMax,Sales[[#This Row],[date]]&gt;=LY_YTDMin)*Sales[[#This Row],[sales]]</f>
        <v>21716.769799999998</v>
      </c>
      <c r="O1934" s="4">
        <f>AND(Sales[[#This Row],[date]]&gt;=YoY_Min,Sales[[#This Row],[date]]&lt;=TY_YTDMax)*(Sales[[#This Row],[sales]]/Sales[[#This Row],[sqft]])</f>
        <v>0</v>
      </c>
      <c r="P1934" s="4">
        <f>SUMIF(Sales[RegionStoretype],Sales[[#This Row],[RegionStoretype]],Sales[YoY_SSF])/Sales[[#This Row],[Region_TypeCount]]</f>
        <v>58.393757732919049</v>
      </c>
    </row>
    <row r="1935" spans="1:16" x14ac:dyDescent="0.25">
      <c r="A1935" s="1">
        <v>42839</v>
      </c>
      <c r="B1935">
        <v>16</v>
      </c>
      <c r="C1935">
        <v>13</v>
      </c>
      <c r="D1935">
        <v>80571.246599999984</v>
      </c>
      <c r="E1935">
        <f>INDEX(Stores[region],MATCH(Sales[[#This Row],[store_no]],Stores[store_no],0))</f>
        <v>2</v>
      </c>
      <c r="F1935" t="str">
        <f>INDEX(Stores[storetype],MATCH(Sales[[#This Row],[store_no]],Stores[store_no],0))</f>
        <v>B</v>
      </c>
      <c r="G1935" t="str">
        <f>INDEX(Stores[location_city],MATCH(Sales[[#This Row],[store_no]],Stores[store_no],0))</f>
        <v>Saint Paul</v>
      </c>
      <c r="H1935" t="str">
        <f>INDEX(Stores[location_state],MATCH(Sales[[#This Row],[store_no]],Stores[store_no],0))</f>
        <v>Minnesota</v>
      </c>
      <c r="I1935">
        <f>INDEX(Stores[sqft],MATCH(Sales[[#This Row],[store_no]],Stores[store_no],0))</f>
        <v>180400</v>
      </c>
      <c r="J1935" s="4" t="str">
        <f>INDEX(Departments[dept_name],MATCH(Sales[[#This Row],[dept_no]],Departments[dept_no],0))</f>
        <v>Kids</v>
      </c>
      <c r="K1935" s="4" t="str">
        <f>CONCATENATE(Sales[[#This Row],[region]],Sales[[#This Row],[storetype]])</f>
        <v>2B</v>
      </c>
      <c r="L1935" s="4">
        <f>INDEX(RegionStoreCount[Store Count],MATCH(Sales[[#This Row],[RegionStoretype]],RegionStoreCount[Region/Type],0))</f>
        <v>6</v>
      </c>
      <c r="M1935" s="4">
        <f>AND(Sales[[#This Row],[date]]&lt;=TY_YTDMax,Sales[[#This Row],[date]]&gt;=TY_YTDMin)*Sales[[#This Row],[sales]]</f>
        <v>0</v>
      </c>
      <c r="N1935" s="4">
        <f>AND(Sales[[#This Row],[date]]&lt;=LY_YTDMax,Sales[[#This Row],[date]]&gt;=LY_YTDMin)*Sales[[#This Row],[sales]]</f>
        <v>80571.246599999984</v>
      </c>
      <c r="O1935" s="4">
        <f>AND(Sales[[#This Row],[date]]&gt;=YoY_Min,Sales[[#This Row],[date]]&lt;=TY_YTDMax)*(Sales[[#This Row],[sales]]/Sales[[#This Row],[sqft]])</f>
        <v>0</v>
      </c>
      <c r="P1935" s="4">
        <f>SUMIF(Sales[RegionStoretype],Sales[[#This Row],[RegionStoretype]],Sales[YoY_SSF])/Sales[[#This Row],[Region_TypeCount]]</f>
        <v>58.393757732919049</v>
      </c>
    </row>
    <row r="1936" spans="1:16" x14ac:dyDescent="0.25">
      <c r="A1936" s="1">
        <v>42839</v>
      </c>
      <c r="B1936">
        <v>17</v>
      </c>
      <c r="C1936">
        <v>4</v>
      </c>
      <c r="D1936">
        <v>121112.02709999999</v>
      </c>
      <c r="E1936">
        <f>INDEX(Stores[region],MATCH(Sales[[#This Row],[store_no]],Stores[store_no],0))</f>
        <v>3</v>
      </c>
      <c r="F1936" t="str">
        <f>INDEX(Stores[storetype],MATCH(Sales[[#This Row],[store_no]],Stores[store_no],0))</f>
        <v>B</v>
      </c>
      <c r="G1936" t="str">
        <f>INDEX(Stores[location_city],MATCH(Sales[[#This Row],[store_no]],Stores[store_no],0))</f>
        <v>Fargo</v>
      </c>
      <c r="H1936" t="str">
        <f>INDEX(Stores[location_state],MATCH(Sales[[#This Row],[store_no]],Stores[store_no],0))</f>
        <v>North Dakota</v>
      </c>
      <c r="I1936">
        <f>INDEX(Stores[sqft],MATCH(Sales[[#This Row],[store_no]],Stores[store_no],0))</f>
        <v>211600</v>
      </c>
      <c r="J1936" s="4" t="str">
        <f>INDEX(Departments[dept_name],MATCH(Sales[[#This Row],[dept_no]],Departments[dept_no],0))</f>
        <v>Books</v>
      </c>
      <c r="K1936" s="4" t="str">
        <f>CONCATENATE(Sales[[#This Row],[region]],Sales[[#This Row],[storetype]])</f>
        <v>3B</v>
      </c>
      <c r="L1936" s="4">
        <f>INDEX(RegionStoreCount[Store Count],MATCH(Sales[[#This Row],[RegionStoretype]],RegionStoreCount[Region/Type],0))</f>
        <v>4</v>
      </c>
      <c r="M1936" s="4">
        <f>AND(Sales[[#This Row],[date]]&lt;=TY_YTDMax,Sales[[#This Row],[date]]&gt;=TY_YTDMin)*Sales[[#This Row],[sales]]</f>
        <v>0</v>
      </c>
      <c r="N1936" s="4">
        <f>AND(Sales[[#This Row],[date]]&lt;=LY_YTDMax,Sales[[#This Row],[date]]&gt;=LY_YTDMin)*Sales[[#This Row],[sales]]</f>
        <v>121112.02709999999</v>
      </c>
      <c r="O1936" s="4">
        <f>AND(Sales[[#This Row],[date]]&gt;=YoY_Min,Sales[[#This Row],[date]]&lt;=TY_YTDMax)*(Sales[[#This Row],[sales]]/Sales[[#This Row],[sqft]])</f>
        <v>0</v>
      </c>
      <c r="P1936" s="4">
        <f>SUMIF(Sales[RegionStoretype],Sales[[#This Row],[RegionStoretype]],Sales[YoY_SSF])/Sales[[#This Row],[Region_TypeCount]]</f>
        <v>58.312187288105562</v>
      </c>
    </row>
    <row r="1937" spans="1:16" x14ac:dyDescent="0.25">
      <c r="A1937" s="1">
        <v>42839</v>
      </c>
      <c r="B1937">
        <v>17</v>
      </c>
      <c r="C1937">
        <v>8</v>
      </c>
      <c r="D1937">
        <v>59057.0674</v>
      </c>
      <c r="E1937">
        <f>INDEX(Stores[region],MATCH(Sales[[#This Row],[store_no]],Stores[store_no],0))</f>
        <v>3</v>
      </c>
      <c r="F1937" t="str">
        <f>INDEX(Stores[storetype],MATCH(Sales[[#This Row],[store_no]],Stores[store_no],0))</f>
        <v>B</v>
      </c>
      <c r="G1937" t="str">
        <f>INDEX(Stores[location_city],MATCH(Sales[[#This Row],[store_no]],Stores[store_no],0))</f>
        <v>Fargo</v>
      </c>
      <c r="H1937" t="str">
        <f>INDEX(Stores[location_state],MATCH(Sales[[#This Row],[store_no]],Stores[store_no],0))</f>
        <v>North Dakota</v>
      </c>
      <c r="I1937">
        <f>INDEX(Stores[sqft],MATCH(Sales[[#This Row],[store_no]],Stores[store_no],0))</f>
        <v>211600</v>
      </c>
      <c r="J1937" s="4" t="str">
        <f>INDEX(Departments[dept_name],MATCH(Sales[[#This Row],[dept_no]],Departments[dept_no],0))</f>
        <v>Games</v>
      </c>
      <c r="K1937" s="4" t="str">
        <f>CONCATENATE(Sales[[#This Row],[region]],Sales[[#This Row],[storetype]])</f>
        <v>3B</v>
      </c>
      <c r="L1937" s="4">
        <f>INDEX(RegionStoreCount[Store Count],MATCH(Sales[[#This Row],[RegionStoretype]],RegionStoreCount[Region/Type],0))</f>
        <v>4</v>
      </c>
      <c r="M1937" s="4">
        <f>AND(Sales[[#This Row],[date]]&lt;=TY_YTDMax,Sales[[#This Row],[date]]&gt;=TY_YTDMin)*Sales[[#This Row],[sales]]</f>
        <v>0</v>
      </c>
      <c r="N1937" s="4">
        <f>AND(Sales[[#This Row],[date]]&lt;=LY_YTDMax,Sales[[#This Row],[date]]&gt;=LY_YTDMin)*Sales[[#This Row],[sales]]</f>
        <v>59057.0674</v>
      </c>
      <c r="O1937" s="4">
        <f>AND(Sales[[#This Row],[date]]&gt;=YoY_Min,Sales[[#This Row],[date]]&lt;=TY_YTDMax)*(Sales[[#This Row],[sales]]/Sales[[#This Row],[sqft]])</f>
        <v>0</v>
      </c>
      <c r="P1937" s="4">
        <f>SUMIF(Sales[RegionStoretype],Sales[[#This Row],[RegionStoretype]],Sales[YoY_SSF])/Sales[[#This Row],[Region_TypeCount]]</f>
        <v>58.312187288105562</v>
      </c>
    </row>
    <row r="1938" spans="1:16" x14ac:dyDescent="0.25">
      <c r="A1938" s="1">
        <v>42839</v>
      </c>
      <c r="B1938">
        <v>17</v>
      </c>
      <c r="C1938">
        <v>11</v>
      </c>
      <c r="D1938">
        <v>47424.141200000005</v>
      </c>
      <c r="E1938">
        <f>INDEX(Stores[region],MATCH(Sales[[#This Row],[store_no]],Stores[store_no],0))</f>
        <v>3</v>
      </c>
      <c r="F1938" t="str">
        <f>INDEX(Stores[storetype],MATCH(Sales[[#This Row],[store_no]],Stores[store_no],0))</f>
        <v>B</v>
      </c>
      <c r="G1938" t="str">
        <f>INDEX(Stores[location_city],MATCH(Sales[[#This Row],[store_no]],Stores[store_no],0))</f>
        <v>Fargo</v>
      </c>
      <c r="H1938" t="str">
        <f>INDEX(Stores[location_state],MATCH(Sales[[#This Row],[store_no]],Stores[store_no],0))</f>
        <v>North Dakota</v>
      </c>
      <c r="I1938">
        <f>INDEX(Stores[sqft],MATCH(Sales[[#This Row],[store_no]],Stores[store_no],0))</f>
        <v>211600</v>
      </c>
      <c r="J1938" s="4" t="str">
        <f>INDEX(Departments[dept_name],MATCH(Sales[[#This Row],[dept_no]],Departments[dept_no],0))</f>
        <v>Home</v>
      </c>
      <c r="K1938" s="4" t="str">
        <f>CONCATENATE(Sales[[#This Row],[region]],Sales[[#This Row],[storetype]])</f>
        <v>3B</v>
      </c>
      <c r="L1938" s="4">
        <f>INDEX(RegionStoreCount[Store Count],MATCH(Sales[[#This Row],[RegionStoretype]],RegionStoreCount[Region/Type],0))</f>
        <v>4</v>
      </c>
      <c r="M1938" s="4">
        <f>AND(Sales[[#This Row],[date]]&lt;=TY_YTDMax,Sales[[#This Row],[date]]&gt;=TY_YTDMin)*Sales[[#This Row],[sales]]</f>
        <v>0</v>
      </c>
      <c r="N1938" s="4">
        <f>AND(Sales[[#This Row],[date]]&lt;=LY_YTDMax,Sales[[#This Row],[date]]&gt;=LY_YTDMin)*Sales[[#This Row],[sales]]</f>
        <v>47424.141200000005</v>
      </c>
      <c r="O1938" s="4">
        <f>AND(Sales[[#This Row],[date]]&gt;=YoY_Min,Sales[[#This Row],[date]]&lt;=TY_YTDMax)*(Sales[[#This Row],[sales]]/Sales[[#This Row],[sqft]])</f>
        <v>0</v>
      </c>
      <c r="P1938" s="4">
        <f>SUMIF(Sales[RegionStoretype],Sales[[#This Row],[RegionStoretype]],Sales[YoY_SSF])/Sales[[#This Row],[Region_TypeCount]]</f>
        <v>58.312187288105562</v>
      </c>
    </row>
    <row r="1939" spans="1:16" x14ac:dyDescent="0.25">
      <c r="A1939" s="1">
        <v>42839</v>
      </c>
      <c r="B1939">
        <v>17</v>
      </c>
      <c r="C1939">
        <v>20</v>
      </c>
      <c r="D1939">
        <v>151035.58530000001</v>
      </c>
      <c r="E1939">
        <f>INDEX(Stores[region],MATCH(Sales[[#This Row],[store_no]],Stores[store_no],0))</f>
        <v>3</v>
      </c>
      <c r="F1939" t="str">
        <f>INDEX(Stores[storetype],MATCH(Sales[[#This Row],[store_no]],Stores[store_no],0))</f>
        <v>B</v>
      </c>
      <c r="G1939" t="str">
        <f>INDEX(Stores[location_city],MATCH(Sales[[#This Row],[store_no]],Stores[store_no],0))</f>
        <v>Fargo</v>
      </c>
      <c r="H1939" t="str">
        <f>INDEX(Stores[location_state],MATCH(Sales[[#This Row],[store_no]],Stores[store_no],0))</f>
        <v>North Dakota</v>
      </c>
      <c r="I1939">
        <f>INDEX(Stores[sqft],MATCH(Sales[[#This Row],[store_no]],Stores[store_no],0))</f>
        <v>211600</v>
      </c>
      <c r="J1939" s="4" t="str">
        <f>INDEX(Departments[dept_name],MATCH(Sales[[#This Row],[dept_no]],Departments[dept_no],0))</f>
        <v>Toys</v>
      </c>
      <c r="K1939" s="4" t="str">
        <f>CONCATENATE(Sales[[#This Row],[region]],Sales[[#This Row],[storetype]])</f>
        <v>3B</v>
      </c>
      <c r="L1939" s="4">
        <f>INDEX(RegionStoreCount[Store Count],MATCH(Sales[[#This Row],[RegionStoretype]],RegionStoreCount[Region/Type],0))</f>
        <v>4</v>
      </c>
      <c r="M1939" s="4">
        <f>AND(Sales[[#This Row],[date]]&lt;=TY_YTDMax,Sales[[#This Row],[date]]&gt;=TY_YTDMin)*Sales[[#This Row],[sales]]</f>
        <v>0</v>
      </c>
      <c r="N1939" s="4">
        <f>AND(Sales[[#This Row],[date]]&lt;=LY_YTDMax,Sales[[#This Row],[date]]&gt;=LY_YTDMin)*Sales[[#This Row],[sales]]</f>
        <v>151035.58530000001</v>
      </c>
      <c r="O1939" s="4">
        <f>AND(Sales[[#This Row],[date]]&gt;=YoY_Min,Sales[[#This Row],[date]]&lt;=TY_YTDMax)*(Sales[[#This Row],[sales]]/Sales[[#This Row],[sqft]])</f>
        <v>0</v>
      </c>
      <c r="P1939" s="4">
        <f>SUMIF(Sales[RegionStoretype],Sales[[#This Row],[RegionStoretype]],Sales[YoY_SSF])/Sales[[#This Row],[Region_TypeCount]]</f>
        <v>58.312187288105562</v>
      </c>
    </row>
    <row r="1940" spans="1:16" x14ac:dyDescent="0.25">
      <c r="A1940" s="1">
        <v>42839</v>
      </c>
      <c r="B1940">
        <v>18</v>
      </c>
      <c r="C1940">
        <v>15</v>
      </c>
      <c r="D1940">
        <v>719.6117999999999</v>
      </c>
      <c r="E1940">
        <f>INDEX(Stores[region],MATCH(Sales[[#This Row],[store_no]],Stores[store_no],0))</f>
        <v>2</v>
      </c>
      <c r="F1940" t="str">
        <f>INDEX(Stores[storetype],MATCH(Sales[[#This Row],[store_no]],Stores[store_no],0))</f>
        <v>B</v>
      </c>
      <c r="G1940" t="str">
        <f>INDEX(Stores[location_city],MATCH(Sales[[#This Row],[store_no]],Stores[store_no],0))</f>
        <v>Chicago</v>
      </c>
      <c r="H1940" t="str">
        <f>INDEX(Stores[location_state],MATCH(Sales[[#This Row],[store_no]],Stores[store_no],0))</f>
        <v>Illinois</v>
      </c>
      <c r="I1940">
        <f>INDEX(Stores[sqft],MATCH(Sales[[#This Row],[store_no]],Stores[store_no],0))</f>
        <v>120700</v>
      </c>
      <c r="J1940" s="4" t="str">
        <f>INDEX(Departments[dept_name],MATCH(Sales[[#This Row],[dept_no]],Departments[dept_no],0))</f>
        <v>Music</v>
      </c>
      <c r="K1940" s="4" t="str">
        <f>CONCATENATE(Sales[[#This Row],[region]],Sales[[#This Row],[storetype]])</f>
        <v>2B</v>
      </c>
      <c r="L1940" s="4">
        <f>INDEX(RegionStoreCount[Store Count],MATCH(Sales[[#This Row],[RegionStoretype]],RegionStoreCount[Region/Type],0))</f>
        <v>6</v>
      </c>
      <c r="M1940" s="4">
        <f>AND(Sales[[#This Row],[date]]&lt;=TY_YTDMax,Sales[[#This Row],[date]]&gt;=TY_YTDMin)*Sales[[#This Row],[sales]]</f>
        <v>0</v>
      </c>
      <c r="N1940" s="4">
        <f>AND(Sales[[#This Row],[date]]&lt;=LY_YTDMax,Sales[[#This Row],[date]]&gt;=LY_YTDMin)*Sales[[#This Row],[sales]]</f>
        <v>719.6117999999999</v>
      </c>
      <c r="O1940" s="4">
        <f>AND(Sales[[#This Row],[date]]&gt;=YoY_Min,Sales[[#This Row],[date]]&lt;=TY_YTDMax)*(Sales[[#This Row],[sales]]/Sales[[#This Row],[sqft]])</f>
        <v>0</v>
      </c>
      <c r="P1940" s="4">
        <f>SUMIF(Sales[RegionStoretype],Sales[[#This Row],[RegionStoretype]],Sales[YoY_SSF])/Sales[[#This Row],[Region_TypeCount]]</f>
        <v>58.393757732919049</v>
      </c>
    </row>
    <row r="1941" spans="1:16" x14ac:dyDescent="0.25">
      <c r="A1941" s="1">
        <v>42839</v>
      </c>
      <c r="B1941">
        <v>19</v>
      </c>
      <c r="C1941">
        <v>4</v>
      </c>
      <c r="D1941">
        <v>25970.174200000001</v>
      </c>
      <c r="E1941">
        <f>INDEX(Stores[region],MATCH(Sales[[#This Row],[store_no]],Stores[store_no],0))</f>
        <v>3</v>
      </c>
      <c r="F1941" t="str">
        <f>INDEX(Stores[storetype],MATCH(Sales[[#This Row],[store_no]],Stores[store_no],0))</f>
        <v>A</v>
      </c>
      <c r="G1941" t="str">
        <f>INDEX(Stores[location_city],MATCH(Sales[[#This Row],[store_no]],Stores[store_no],0))</f>
        <v>Des Moines</v>
      </c>
      <c r="H1941" t="str">
        <f>INDEX(Stores[location_state],MATCH(Sales[[#This Row],[store_no]],Stores[store_no],0))</f>
        <v>Iowa</v>
      </c>
      <c r="I1941">
        <f>INDEX(Stores[sqft],MATCH(Sales[[#This Row],[store_no]],Stores[store_no],0))</f>
        <v>197600</v>
      </c>
      <c r="J1941" s="4" t="str">
        <f>INDEX(Departments[dept_name],MATCH(Sales[[#This Row],[dept_no]],Departments[dept_no],0))</f>
        <v>Books</v>
      </c>
      <c r="K1941" s="4" t="str">
        <f>CONCATENATE(Sales[[#This Row],[region]],Sales[[#This Row],[storetype]])</f>
        <v>3A</v>
      </c>
      <c r="L1941" s="4">
        <f>INDEX(RegionStoreCount[Store Count],MATCH(Sales[[#This Row],[RegionStoretype]],RegionStoreCount[Region/Type],0))</f>
        <v>9</v>
      </c>
      <c r="M1941" s="4">
        <f>AND(Sales[[#This Row],[date]]&lt;=TY_YTDMax,Sales[[#This Row],[date]]&gt;=TY_YTDMin)*Sales[[#This Row],[sales]]</f>
        <v>0</v>
      </c>
      <c r="N1941" s="4">
        <f>AND(Sales[[#This Row],[date]]&lt;=LY_YTDMax,Sales[[#This Row],[date]]&gt;=LY_YTDMin)*Sales[[#This Row],[sales]]</f>
        <v>25970.174200000001</v>
      </c>
      <c r="O1941" s="4">
        <f>AND(Sales[[#This Row],[date]]&gt;=YoY_Min,Sales[[#This Row],[date]]&lt;=TY_YTDMax)*(Sales[[#This Row],[sales]]/Sales[[#This Row],[sqft]])</f>
        <v>0</v>
      </c>
      <c r="P1941" s="4">
        <f>SUMIF(Sales[RegionStoretype],Sales[[#This Row],[RegionStoretype]],Sales[YoY_SSF])/Sales[[#This Row],[Region_TypeCount]]</f>
        <v>53.603836561720975</v>
      </c>
    </row>
    <row r="1942" spans="1:16" x14ac:dyDescent="0.25">
      <c r="A1942" s="1">
        <v>42839</v>
      </c>
      <c r="B1942">
        <v>19</v>
      </c>
      <c r="C1942">
        <v>9</v>
      </c>
      <c r="D1942">
        <v>27483.957199999997</v>
      </c>
      <c r="E1942">
        <f>INDEX(Stores[region],MATCH(Sales[[#This Row],[store_no]],Stores[store_no],0))</f>
        <v>3</v>
      </c>
      <c r="F1942" t="str">
        <f>INDEX(Stores[storetype],MATCH(Sales[[#This Row],[store_no]],Stores[store_no],0))</f>
        <v>A</v>
      </c>
      <c r="G1942" t="str">
        <f>INDEX(Stores[location_city],MATCH(Sales[[#This Row],[store_no]],Stores[store_no],0))</f>
        <v>Des Moines</v>
      </c>
      <c r="H1942" t="str">
        <f>INDEX(Stores[location_state],MATCH(Sales[[#This Row],[store_no]],Stores[store_no],0))</f>
        <v>Iowa</v>
      </c>
      <c r="I1942">
        <f>INDEX(Stores[sqft],MATCH(Sales[[#This Row],[store_no]],Stores[store_no],0))</f>
        <v>197600</v>
      </c>
      <c r="J1942" s="4" t="str">
        <f>INDEX(Departments[dept_name],MATCH(Sales[[#This Row],[dept_no]],Departments[dept_no],0))</f>
        <v>Garden</v>
      </c>
      <c r="K1942" s="4" t="str">
        <f>CONCATENATE(Sales[[#This Row],[region]],Sales[[#This Row],[storetype]])</f>
        <v>3A</v>
      </c>
      <c r="L1942" s="4">
        <f>INDEX(RegionStoreCount[Store Count],MATCH(Sales[[#This Row],[RegionStoretype]],RegionStoreCount[Region/Type],0))</f>
        <v>9</v>
      </c>
      <c r="M1942" s="4">
        <f>AND(Sales[[#This Row],[date]]&lt;=TY_YTDMax,Sales[[#This Row],[date]]&gt;=TY_YTDMin)*Sales[[#This Row],[sales]]</f>
        <v>0</v>
      </c>
      <c r="N1942" s="4">
        <f>AND(Sales[[#This Row],[date]]&lt;=LY_YTDMax,Sales[[#This Row],[date]]&gt;=LY_YTDMin)*Sales[[#This Row],[sales]]</f>
        <v>27483.957199999997</v>
      </c>
      <c r="O1942" s="4">
        <f>AND(Sales[[#This Row],[date]]&gt;=YoY_Min,Sales[[#This Row],[date]]&lt;=TY_YTDMax)*(Sales[[#This Row],[sales]]/Sales[[#This Row],[sqft]])</f>
        <v>0</v>
      </c>
      <c r="P1942" s="4">
        <f>SUMIF(Sales[RegionStoretype],Sales[[#This Row],[RegionStoretype]],Sales[YoY_SSF])/Sales[[#This Row],[Region_TypeCount]]</f>
        <v>53.603836561720975</v>
      </c>
    </row>
    <row r="1943" spans="1:16" x14ac:dyDescent="0.25">
      <c r="A1943" s="1">
        <v>42839</v>
      </c>
      <c r="B1943">
        <v>19</v>
      </c>
      <c r="C1943">
        <v>16</v>
      </c>
      <c r="D1943">
        <v>174198.01730000001</v>
      </c>
      <c r="E1943">
        <f>INDEX(Stores[region],MATCH(Sales[[#This Row],[store_no]],Stores[store_no],0))</f>
        <v>3</v>
      </c>
      <c r="F1943" t="str">
        <f>INDEX(Stores[storetype],MATCH(Sales[[#This Row],[store_no]],Stores[store_no],0))</f>
        <v>A</v>
      </c>
      <c r="G1943" t="str">
        <f>INDEX(Stores[location_city],MATCH(Sales[[#This Row],[store_no]],Stores[store_no],0))</f>
        <v>Des Moines</v>
      </c>
      <c r="H1943" t="str">
        <f>INDEX(Stores[location_state],MATCH(Sales[[#This Row],[store_no]],Stores[store_no],0))</f>
        <v>Iowa</v>
      </c>
      <c r="I1943">
        <f>INDEX(Stores[sqft],MATCH(Sales[[#This Row],[store_no]],Stores[store_no],0))</f>
        <v>197600</v>
      </c>
      <c r="J1943" s="4" t="str">
        <f>INDEX(Departments[dept_name],MATCH(Sales[[#This Row],[dept_no]],Departments[dept_no],0))</f>
        <v>Outdoors</v>
      </c>
      <c r="K1943" s="4" t="str">
        <f>CONCATENATE(Sales[[#This Row],[region]],Sales[[#This Row],[storetype]])</f>
        <v>3A</v>
      </c>
      <c r="L1943" s="4">
        <f>INDEX(RegionStoreCount[Store Count],MATCH(Sales[[#This Row],[RegionStoretype]],RegionStoreCount[Region/Type],0))</f>
        <v>9</v>
      </c>
      <c r="M1943" s="4">
        <f>AND(Sales[[#This Row],[date]]&lt;=TY_YTDMax,Sales[[#This Row],[date]]&gt;=TY_YTDMin)*Sales[[#This Row],[sales]]</f>
        <v>0</v>
      </c>
      <c r="N1943" s="4">
        <f>AND(Sales[[#This Row],[date]]&lt;=LY_YTDMax,Sales[[#This Row],[date]]&gt;=LY_YTDMin)*Sales[[#This Row],[sales]]</f>
        <v>174198.01730000001</v>
      </c>
      <c r="O1943" s="4">
        <f>AND(Sales[[#This Row],[date]]&gt;=YoY_Min,Sales[[#This Row],[date]]&lt;=TY_YTDMax)*(Sales[[#This Row],[sales]]/Sales[[#This Row],[sqft]])</f>
        <v>0</v>
      </c>
      <c r="P1943" s="4">
        <f>SUMIF(Sales[RegionStoretype],Sales[[#This Row],[RegionStoretype]],Sales[YoY_SSF])/Sales[[#This Row],[Region_TypeCount]]</f>
        <v>53.603836561720975</v>
      </c>
    </row>
    <row r="1944" spans="1:16" x14ac:dyDescent="0.25">
      <c r="A1944" s="1">
        <v>42839</v>
      </c>
      <c r="B1944">
        <v>19</v>
      </c>
      <c r="C1944">
        <v>18</v>
      </c>
      <c r="D1944">
        <v>75977.972600000008</v>
      </c>
      <c r="E1944">
        <f>INDEX(Stores[region],MATCH(Sales[[#This Row],[store_no]],Stores[store_no],0))</f>
        <v>3</v>
      </c>
      <c r="F1944" t="str">
        <f>INDEX(Stores[storetype],MATCH(Sales[[#This Row],[store_no]],Stores[store_no],0))</f>
        <v>A</v>
      </c>
      <c r="G1944" t="str">
        <f>INDEX(Stores[location_city],MATCH(Sales[[#This Row],[store_no]],Stores[store_no],0))</f>
        <v>Des Moines</v>
      </c>
      <c r="H1944" t="str">
        <f>INDEX(Stores[location_state],MATCH(Sales[[#This Row],[store_no]],Stores[store_no],0))</f>
        <v>Iowa</v>
      </c>
      <c r="I1944">
        <f>INDEX(Stores[sqft],MATCH(Sales[[#This Row],[store_no]],Stores[store_no],0))</f>
        <v>197600</v>
      </c>
      <c r="J1944" s="4" t="str">
        <f>INDEX(Departments[dept_name],MATCH(Sales[[#This Row],[dept_no]],Departments[dept_no],0))</f>
        <v>Sports</v>
      </c>
      <c r="K1944" s="4" t="str">
        <f>CONCATENATE(Sales[[#This Row],[region]],Sales[[#This Row],[storetype]])</f>
        <v>3A</v>
      </c>
      <c r="L1944" s="4">
        <f>INDEX(RegionStoreCount[Store Count],MATCH(Sales[[#This Row],[RegionStoretype]],RegionStoreCount[Region/Type],0))</f>
        <v>9</v>
      </c>
      <c r="M1944" s="4">
        <f>AND(Sales[[#This Row],[date]]&lt;=TY_YTDMax,Sales[[#This Row],[date]]&gt;=TY_YTDMin)*Sales[[#This Row],[sales]]</f>
        <v>0</v>
      </c>
      <c r="N1944" s="4">
        <f>AND(Sales[[#This Row],[date]]&lt;=LY_YTDMax,Sales[[#This Row],[date]]&gt;=LY_YTDMin)*Sales[[#This Row],[sales]]</f>
        <v>75977.972600000008</v>
      </c>
      <c r="O1944" s="4">
        <f>AND(Sales[[#This Row],[date]]&gt;=YoY_Min,Sales[[#This Row],[date]]&lt;=TY_YTDMax)*(Sales[[#This Row],[sales]]/Sales[[#This Row],[sqft]])</f>
        <v>0</v>
      </c>
      <c r="P1944" s="4">
        <f>SUMIF(Sales[RegionStoretype],Sales[[#This Row],[RegionStoretype]],Sales[YoY_SSF])/Sales[[#This Row],[Region_TypeCount]]</f>
        <v>53.603836561720975</v>
      </c>
    </row>
    <row r="1945" spans="1:16" x14ac:dyDescent="0.25">
      <c r="A1945" s="1">
        <v>42839</v>
      </c>
      <c r="B1945">
        <v>20</v>
      </c>
      <c r="C1945">
        <v>1</v>
      </c>
      <c r="D1945">
        <v>35580.572200000002</v>
      </c>
      <c r="E1945">
        <f>INDEX(Stores[region],MATCH(Sales[[#This Row],[store_no]],Stores[store_no],0))</f>
        <v>1</v>
      </c>
      <c r="F1945" t="str">
        <f>INDEX(Stores[storetype],MATCH(Sales[[#This Row],[store_no]],Stores[store_no],0))</f>
        <v>A</v>
      </c>
      <c r="G1945" t="str">
        <f>INDEX(Stores[location_city],MATCH(Sales[[#This Row],[store_no]],Stores[store_no],0))</f>
        <v>South Bend</v>
      </c>
      <c r="H1945" t="str">
        <f>INDEX(Stores[location_state],MATCH(Sales[[#This Row],[store_no]],Stores[store_no],0))</f>
        <v>Indiana</v>
      </c>
      <c r="I1945">
        <f>INDEX(Stores[sqft],MATCH(Sales[[#This Row],[store_no]],Stores[store_no],0))</f>
        <v>39700</v>
      </c>
      <c r="J1945" s="4" t="str">
        <f>INDEX(Departments[dept_name],MATCH(Sales[[#This Row],[dept_no]],Departments[dept_no],0))</f>
        <v>Automotive</v>
      </c>
      <c r="K1945" s="4" t="str">
        <f>CONCATENATE(Sales[[#This Row],[region]],Sales[[#This Row],[storetype]])</f>
        <v>1A</v>
      </c>
      <c r="L1945" s="4">
        <f>INDEX(RegionStoreCount[Store Count],MATCH(Sales[[#This Row],[RegionStoretype]],RegionStoreCount[Region/Type],0))</f>
        <v>5</v>
      </c>
      <c r="M1945" s="4">
        <f>AND(Sales[[#This Row],[date]]&lt;=TY_YTDMax,Sales[[#This Row],[date]]&gt;=TY_YTDMin)*Sales[[#This Row],[sales]]</f>
        <v>0</v>
      </c>
      <c r="N1945" s="4">
        <f>AND(Sales[[#This Row],[date]]&lt;=LY_YTDMax,Sales[[#This Row],[date]]&gt;=LY_YTDMin)*Sales[[#This Row],[sales]]</f>
        <v>35580.572200000002</v>
      </c>
      <c r="O1945" s="4">
        <f>AND(Sales[[#This Row],[date]]&gt;=YoY_Min,Sales[[#This Row],[date]]&lt;=TY_YTDMax)*(Sales[[#This Row],[sales]]/Sales[[#This Row],[sqft]])</f>
        <v>0</v>
      </c>
      <c r="P1945" s="4">
        <f>SUMIF(Sales[RegionStoretype],Sales[[#This Row],[RegionStoretype]],Sales[YoY_SSF])/Sales[[#This Row],[Region_TypeCount]]</f>
        <v>59.469551530910678</v>
      </c>
    </row>
    <row r="1946" spans="1:16" x14ac:dyDescent="0.25">
      <c r="A1946" s="1">
        <v>42839</v>
      </c>
      <c r="B1946">
        <v>20</v>
      </c>
      <c r="C1946">
        <v>18</v>
      </c>
      <c r="D1946">
        <v>34389.945899999999</v>
      </c>
      <c r="E1946">
        <f>INDEX(Stores[region],MATCH(Sales[[#This Row],[store_no]],Stores[store_no],0))</f>
        <v>1</v>
      </c>
      <c r="F1946" t="str">
        <f>INDEX(Stores[storetype],MATCH(Sales[[#This Row],[store_no]],Stores[store_no],0))</f>
        <v>A</v>
      </c>
      <c r="G1946" t="str">
        <f>INDEX(Stores[location_city],MATCH(Sales[[#This Row],[store_no]],Stores[store_no],0))</f>
        <v>South Bend</v>
      </c>
      <c r="H1946" t="str">
        <f>INDEX(Stores[location_state],MATCH(Sales[[#This Row],[store_no]],Stores[store_no],0))</f>
        <v>Indiana</v>
      </c>
      <c r="I1946">
        <f>INDEX(Stores[sqft],MATCH(Sales[[#This Row],[store_no]],Stores[store_no],0))</f>
        <v>39700</v>
      </c>
      <c r="J1946" s="4" t="str">
        <f>INDEX(Departments[dept_name],MATCH(Sales[[#This Row],[dept_no]],Departments[dept_no],0))</f>
        <v>Sports</v>
      </c>
      <c r="K1946" s="4" t="str">
        <f>CONCATENATE(Sales[[#This Row],[region]],Sales[[#This Row],[storetype]])</f>
        <v>1A</v>
      </c>
      <c r="L1946" s="4">
        <f>INDEX(RegionStoreCount[Store Count],MATCH(Sales[[#This Row],[RegionStoretype]],RegionStoreCount[Region/Type],0))</f>
        <v>5</v>
      </c>
      <c r="M1946" s="4">
        <f>AND(Sales[[#This Row],[date]]&lt;=TY_YTDMax,Sales[[#This Row],[date]]&gt;=TY_YTDMin)*Sales[[#This Row],[sales]]</f>
        <v>0</v>
      </c>
      <c r="N1946" s="4">
        <f>AND(Sales[[#This Row],[date]]&lt;=LY_YTDMax,Sales[[#This Row],[date]]&gt;=LY_YTDMin)*Sales[[#This Row],[sales]]</f>
        <v>34389.945899999999</v>
      </c>
      <c r="O1946" s="4">
        <f>AND(Sales[[#This Row],[date]]&gt;=YoY_Min,Sales[[#This Row],[date]]&lt;=TY_YTDMax)*(Sales[[#This Row],[sales]]/Sales[[#This Row],[sqft]])</f>
        <v>0</v>
      </c>
      <c r="P1946" s="4">
        <f>SUMIF(Sales[RegionStoretype],Sales[[#This Row],[RegionStoretype]],Sales[YoY_SSF])/Sales[[#This Row],[Region_TypeCount]]</f>
        <v>59.469551530910678</v>
      </c>
    </row>
    <row r="1947" spans="1:16" x14ac:dyDescent="0.25">
      <c r="A1947" s="1">
        <v>42839</v>
      </c>
      <c r="B1947">
        <v>21</v>
      </c>
      <c r="C1947">
        <v>3</v>
      </c>
      <c r="D1947">
        <v>283693.50780000002</v>
      </c>
      <c r="E1947">
        <f>INDEX(Stores[region],MATCH(Sales[[#This Row],[store_no]],Stores[store_no],0))</f>
        <v>2</v>
      </c>
      <c r="F1947" t="str">
        <f>INDEX(Stores[storetype],MATCH(Sales[[#This Row],[store_no]],Stores[store_no],0))</f>
        <v>B</v>
      </c>
      <c r="G1947" t="str">
        <f>INDEX(Stores[location_city],MATCH(Sales[[#This Row],[store_no]],Stores[store_no],0))</f>
        <v>Madison</v>
      </c>
      <c r="H1947" t="str">
        <f>INDEX(Stores[location_state],MATCH(Sales[[#This Row],[store_no]],Stores[store_no],0))</f>
        <v>Wisconsin</v>
      </c>
      <c r="I1947">
        <f>INDEX(Stores[sqft],MATCH(Sales[[#This Row],[store_no]],Stores[store_no],0))</f>
        <v>206400</v>
      </c>
      <c r="J1947" s="4" t="str">
        <f>INDEX(Departments[dept_name],MATCH(Sales[[#This Row],[dept_no]],Departments[dept_no],0))</f>
        <v>Beauty</v>
      </c>
      <c r="K1947" s="4" t="str">
        <f>CONCATENATE(Sales[[#This Row],[region]],Sales[[#This Row],[storetype]])</f>
        <v>2B</v>
      </c>
      <c r="L1947" s="4">
        <f>INDEX(RegionStoreCount[Store Count],MATCH(Sales[[#This Row],[RegionStoretype]],RegionStoreCount[Region/Type],0))</f>
        <v>6</v>
      </c>
      <c r="M1947" s="4">
        <f>AND(Sales[[#This Row],[date]]&lt;=TY_YTDMax,Sales[[#This Row],[date]]&gt;=TY_YTDMin)*Sales[[#This Row],[sales]]</f>
        <v>0</v>
      </c>
      <c r="N1947" s="4">
        <f>AND(Sales[[#This Row],[date]]&lt;=LY_YTDMax,Sales[[#This Row],[date]]&gt;=LY_YTDMin)*Sales[[#This Row],[sales]]</f>
        <v>283693.50780000002</v>
      </c>
      <c r="O1947" s="4">
        <f>AND(Sales[[#This Row],[date]]&gt;=YoY_Min,Sales[[#This Row],[date]]&lt;=TY_YTDMax)*(Sales[[#This Row],[sales]]/Sales[[#This Row],[sqft]])</f>
        <v>0</v>
      </c>
      <c r="P1947" s="4">
        <f>SUMIF(Sales[RegionStoretype],Sales[[#This Row],[RegionStoretype]],Sales[YoY_SSF])/Sales[[#This Row],[Region_TypeCount]]</f>
        <v>58.393757732919049</v>
      </c>
    </row>
    <row r="1948" spans="1:16" x14ac:dyDescent="0.25">
      <c r="A1948" s="1">
        <v>42839</v>
      </c>
      <c r="B1948">
        <v>21</v>
      </c>
      <c r="C1948">
        <v>4</v>
      </c>
      <c r="D1948">
        <v>171905.6195</v>
      </c>
      <c r="E1948">
        <f>INDEX(Stores[region],MATCH(Sales[[#This Row],[store_no]],Stores[store_no],0))</f>
        <v>2</v>
      </c>
      <c r="F1948" t="str">
        <f>INDEX(Stores[storetype],MATCH(Sales[[#This Row],[store_no]],Stores[store_no],0))</f>
        <v>B</v>
      </c>
      <c r="G1948" t="str">
        <f>INDEX(Stores[location_city],MATCH(Sales[[#This Row],[store_no]],Stores[store_no],0))</f>
        <v>Madison</v>
      </c>
      <c r="H1948" t="str">
        <f>INDEX(Stores[location_state],MATCH(Sales[[#This Row],[store_no]],Stores[store_no],0))</f>
        <v>Wisconsin</v>
      </c>
      <c r="I1948">
        <f>INDEX(Stores[sqft],MATCH(Sales[[#This Row],[store_no]],Stores[store_no],0))</f>
        <v>206400</v>
      </c>
      <c r="J1948" s="4" t="str">
        <f>INDEX(Departments[dept_name],MATCH(Sales[[#This Row],[dept_no]],Departments[dept_no],0))</f>
        <v>Books</v>
      </c>
      <c r="K1948" s="4" t="str">
        <f>CONCATENATE(Sales[[#This Row],[region]],Sales[[#This Row],[storetype]])</f>
        <v>2B</v>
      </c>
      <c r="L1948" s="4">
        <f>INDEX(RegionStoreCount[Store Count],MATCH(Sales[[#This Row],[RegionStoretype]],RegionStoreCount[Region/Type],0))</f>
        <v>6</v>
      </c>
      <c r="M1948" s="4">
        <f>AND(Sales[[#This Row],[date]]&lt;=TY_YTDMax,Sales[[#This Row],[date]]&gt;=TY_YTDMin)*Sales[[#This Row],[sales]]</f>
        <v>0</v>
      </c>
      <c r="N1948" s="4">
        <f>AND(Sales[[#This Row],[date]]&lt;=LY_YTDMax,Sales[[#This Row],[date]]&gt;=LY_YTDMin)*Sales[[#This Row],[sales]]</f>
        <v>171905.6195</v>
      </c>
      <c r="O1948" s="4">
        <f>AND(Sales[[#This Row],[date]]&gt;=YoY_Min,Sales[[#This Row],[date]]&lt;=TY_YTDMax)*(Sales[[#This Row],[sales]]/Sales[[#This Row],[sqft]])</f>
        <v>0</v>
      </c>
      <c r="P1948" s="4">
        <f>SUMIF(Sales[RegionStoretype],Sales[[#This Row],[RegionStoretype]],Sales[YoY_SSF])/Sales[[#This Row],[Region_TypeCount]]</f>
        <v>58.393757732919049</v>
      </c>
    </row>
    <row r="1949" spans="1:16" x14ac:dyDescent="0.25">
      <c r="A1949" s="1">
        <v>42839</v>
      </c>
      <c r="B1949">
        <v>21</v>
      </c>
      <c r="C1949">
        <v>6</v>
      </c>
      <c r="D1949">
        <v>48438.092099999994</v>
      </c>
      <c r="E1949">
        <f>INDEX(Stores[region],MATCH(Sales[[#This Row],[store_no]],Stores[store_no],0))</f>
        <v>2</v>
      </c>
      <c r="F1949" t="str">
        <f>INDEX(Stores[storetype],MATCH(Sales[[#This Row],[store_no]],Stores[store_no],0))</f>
        <v>B</v>
      </c>
      <c r="G1949" t="str">
        <f>INDEX(Stores[location_city],MATCH(Sales[[#This Row],[store_no]],Stores[store_no],0))</f>
        <v>Madison</v>
      </c>
      <c r="H1949" t="str">
        <f>INDEX(Stores[location_state],MATCH(Sales[[#This Row],[store_no]],Stores[store_no],0))</f>
        <v>Wisconsin</v>
      </c>
      <c r="I1949">
        <f>INDEX(Stores[sqft],MATCH(Sales[[#This Row],[store_no]],Stores[store_no],0))</f>
        <v>206400</v>
      </c>
      <c r="J1949" s="4" t="str">
        <f>INDEX(Departments[dept_name],MATCH(Sales[[#This Row],[dept_no]],Departments[dept_no],0))</f>
        <v>Computers</v>
      </c>
      <c r="K1949" s="4" t="str">
        <f>CONCATENATE(Sales[[#This Row],[region]],Sales[[#This Row],[storetype]])</f>
        <v>2B</v>
      </c>
      <c r="L1949" s="4">
        <f>INDEX(RegionStoreCount[Store Count],MATCH(Sales[[#This Row],[RegionStoretype]],RegionStoreCount[Region/Type],0))</f>
        <v>6</v>
      </c>
      <c r="M1949" s="4">
        <f>AND(Sales[[#This Row],[date]]&lt;=TY_YTDMax,Sales[[#This Row],[date]]&gt;=TY_YTDMin)*Sales[[#This Row],[sales]]</f>
        <v>0</v>
      </c>
      <c r="N1949" s="4">
        <f>AND(Sales[[#This Row],[date]]&lt;=LY_YTDMax,Sales[[#This Row],[date]]&gt;=LY_YTDMin)*Sales[[#This Row],[sales]]</f>
        <v>48438.092099999994</v>
      </c>
      <c r="O1949" s="4">
        <f>AND(Sales[[#This Row],[date]]&gt;=YoY_Min,Sales[[#This Row],[date]]&lt;=TY_YTDMax)*(Sales[[#This Row],[sales]]/Sales[[#This Row],[sqft]])</f>
        <v>0</v>
      </c>
      <c r="P1949" s="4">
        <f>SUMIF(Sales[RegionStoretype],Sales[[#This Row],[RegionStoretype]],Sales[YoY_SSF])/Sales[[#This Row],[Region_TypeCount]]</f>
        <v>58.393757732919049</v>
      </c>
    </row>
    <row r="1950" spans="1:16" x14ac:dyDescent="0.25">
      <c r="A1950" s="1">
        <v>42839</v>
      </c>
      <c r="B1950">
        <v>21</v>
      </c>
      <c r="C1950">
        <v>10</v>
      </c>
      <c r="D1950">
        <v>16606.783200000002</v>
      </c>
      <c r="E1950">
        <f>INDEX(Stores[region],MATCH(Sales[[#This Row],[store_no]],Stores[store_no],0))</f>
        <v>2</v>
      </c>
      <c r="F1950" t="str">
        <f>INDEX(Stores[storetype],MATCH(Sales[[#This Row],[store_no]],Stores[store_no],0))</f>
        <v>B</v>
      </c>
      <c r="G1950" t="str">
        <f>INDEX(Stores[location_city],MATCH(Sales[[#This Row],[store_no]],Stores[store_no],0))</f>
        <v>Madison</v>
      </c>
      <c r="H1950" t="str">
        <f>INDEX(Stores[location_state],MATCH(Sales[[#This Row],[store_no]],Stores[store_no],0))</f>
        <v>Wisconsin</v>
      </c>
      <c r="I1950">
        <f>INDEX(Stores[sqft],MATCH(Sales[[#This Row],[store_no]],Stores[store_no],0))</f>
        <v>206400</v>
      </c>
      <c r="J1950" s="4" t="str">
        <f>INDEX(Departments[dept_name],MATCH(Sales[[#This Row],[dept_no]],Departments[dept_no],0))</f>
        <v>Health</v>
      </c>
      <c r="K1950" s="4" t="str">
        <f>CONCATENATE(Sales[[#This Row],[region]],Sales[[#This Row],[storetype]])</f>
        <v>2B</v>
      </c>
      <c r="L1950" s="4">
        <f>INDEX(RegionStoreCount[Store Count],MATCH(Sales[[#This Row],[RegionStoretype]],RegionStoreCount[Region/Type],0))</f>
        <v>6</v>
      </c>
      <c r="M1950" s="4">
        <f>AND(Sales[[#This Row],[date]]&lt;=TY_YTDMax,Sales[[#This Row],[date]]&gt;=TY_YTDMin)*Sales[[#This Row],[sales]]</f>
        <v>0</v>
      </c>
      <c r="N1950" s="4">
        <f>AND(Sales[[#This Row],[date]]&lt;=LY_YTDMax,Sales[[#This Row],[date]]&gt;=LY_YTDMin)*Sales[[#This Row],[sales]]</f>
        <v>16606.783200000002</v>
      </c>
      <c r="O1950" s="4">
        <f>AND(Sales[[#This Row],[date]]&gt;=YoY_Min,Sales[[#This Row],[date]]&lt;=TY_YTDMax)*(Sales[[#This Row],[sales]]/Sales[[#This Row],[sqft]])</f>
        <v>0</v>
      </c>
      <c r="P1950" s="4">
        <f>SUMIF(Sales[RegionStoretype],Sales[[#This Row],[RegionStoretype]],Sales[YoY_SSF])/Sales[[#This Row],[Region_TypeCount]]</f>
        <v>58.393757732919049</v>
      </c>
    </row>
    <row r="1951" spans="1:16" x14ac:dyDescent="0.25">
      <c r="A1951" s="1">
        <v>42839</v>
      </c>
      <c r="B1951">
        <v>21</v>
      </c>
      <c r="C1951">
        <v>13</v>
      </c>
      <c r="D1951">
        <v>177573.70389999996</v>
      </c>
      <c r="E1951">
        <f>INDEX(Stores[region],MATCH(Sales[[#This Row],[store_no]],Stores[store_no],0))</f>
        <v>2</v>
      </c>
      <c r="F1951" t="str">
        <f>INDEX(Stores[storetype],MATCH(Sales[[#This Row],[store_no]],Stores[store_no],0))</f>
        <v>B</v>
      </c>
      <c r="G1951" t="str">
        <f>INDEX(Stores[location_city],MATCH(Sales[[#This Row],[store_no]],Stores[store_no],0))</f>
        <v>Madison</v>
      </c>
      <c r="H1951" t="str">
        <f>INDEX(Stores[location_state],MATCH(Sales[[#This Row],[store_no]],Stores[store_no],0))</f>
        <v>Wisconsin</v>
      </c>
      <c r="I1951">
        <f>INDEX(Stores[sqft],MATCH(Sales[[#This Row],[store_no]],Stores[store_no],0))</f>
        <v>206400</v>
      </c>
      <c r="J1951" s="4" t="str">
        <f>INDEX(Departments[dept_name],MATCH(Sales[[#This Row],[dept_no]],Departments[dept_no],0))</f>
        <v>Kids</v>
      </c>
      <c r="K1951" s="4" t="str">
        <f>CONCATENATE(Sales[[#This Row],[region]],Sales[[#This Row],[storetype]])</f>
        <v>2B</v>
      </c>
      <c r="L1951" s="4">
        <f>INDEX(RegionStoreCount[Store Count],MATCH(Sales[[#This Row],[RegionStoretype]],RegionStoreCount[Region/Type],0))</f>
        <v>6</v>
      </c>
      <c r="M1951" s="4">
        <f>AND(Sales[[#This Row],[date]]&lt;=TY_YTDMax,Sales[[#This Row],[date]]&gt;=TY_YTDMin)*Sales[[#This Row],[sales]]</f>
        <v>0</v>
      </c>
      <c r="N1951" s="4">
        <f>AND(Sales[[#This Row],[date]]&lt;=LY_YTDMax,Sales[[#This Row],[date]]&gt;=LY_YTDMin)*Sales[[#This Row],[sales]]</f>
        <v>177573.70389999996</v>
      </c>
      <c r="O1951" s="4">
        <f>AND(Sales[[#This Row],[date]]&gt;=YoY_Min,Sales[[#This Row],[date]]&lt;=TY_YTDMax)*(Sales[[#This Row],[sales]]/Sales[[#This Row],[sqft]])</f>
        <v>0</v>
      </c>
      <c r="P1951" s="4">
        <f>SUMIF(Sales[RegionStoretype],Sales[[#This Row],[RegionStoretype]],Sales[YoY_SSF])/Sales[[#This Row],[Region_TypeCount]]</f>
        <v>58.393757732919049</v>
      </c>
    </row>
    <row r="1952" spans="1:16" x14ac:dyDescent="0.25">
      <c r="A1952" s="1">
        <v>42839</v>
      </c>
      <c r="B1952">
        <v>21</v>
      </c>
      <c r="C1952">
        <v>14</v>
      </c>
      <c r="D1952">
        <v>80268.485199999996</v>
      </c>
      <c r="E1952">
        <f>INDEX(Stores[region],MATCH(Sales[[#This Row],[store_no]],Stores[store_no],0))</f>
        <v>2</v>
      </c>
      <c r="F1952" t="str">
        <f>INDEX(Stores[storetype],MATCH(Sales[[#This Row],[store_no]],Stores[store_no],0))</f>
        <v>B</v>
      </c>
      <c r="G1952" t="str">
        <f>INDEX(Stores[location_city],MATCH(Sales[[#This Row],[store_no]],Stores[store_no],0))</f>
        <v>Madison</v>
      </c>
      <c r="H1952" t="str">
        <f>INDEX(Stores[location_state],MATCH(Sales[[#This Row],[store_no]],Stores[store_no],0))</f>
        <v>Wisconsin</v>
      </c>
      <c r="I1952">
        <f>INDEX(Stores[sqft],MATCH(Sales[[#This Row],[store_no]],Stores[store_no],0))</f>
        <v>206400</v>
      </c>
      <c r="J1952" s="4" t="str">
        <f>INDEX(Departments[dept_name],MATCH(Sales[[#This Row],[dept_no]],Departments[dept_no],0))</f>
        <v>Movies</v>
      </c>
      <c r="K1952" s="4" t="str">
        <f>CONCATENATE(Sales[[#This Row],[region]],Sales[[#This Row],[storetype]])</f>
        <v>2B</v>
      </c>
      <c r="L1952" s="4">
        <f>INDEX(RegionStoreCount[Store Count],MATCH(Sales[[#This Row],[RegionStoretype]],RegionStoreCount[Region/Type],0))</f>
        <v>6</v>
      </c>
      <c r="M1952" s="4">
        <f>AND(Sales[[#This Row],[date]]&lt;=TY_YTDMax,Sales[[#This Row],[date]]&gt;=TY_YTDMin)*Sales[[#This Row],[sales]]</f>
        <v>0</v>
      </c>
      <c r="N1952" s="4">
        <f>AND(Sales[[#This Row],[date]]&lt;=LY_YTDMax,Sales[[#This Row],[date]]&gt;=LY_YTDMin)*Sales[[#This Row],[sales]]</f>
        <v>80268.485199999996</v>
      </c>
      <c r="O1952" s="4">
        <f>AND(Sales[[#This Row],[date]]&gt;=YoY_Min,Sales[[#This Row],[date]]&lt;=TY_YTDMax)*(Sales[[#This Row],[sales]]/Sales[[#This Row],[sqft]])</f>
        <v>0</v>
      </c>
      <c r="P1952" s="4">
        <f>SUMIF(Sales[RegionStoretype],Sales[[#This Row],[RegionStoretype]],Sales[YoY_SSF])/Sales[[#This Row],[Region_TypeCount]]</f>
        <v>58.393757732919049</v>
      </c>
    </row>
    <row r="1953" spans="1:16" x14ac:dyDescent="0.25">
      <c r="A1953" s="1">
        <v>42839</v>
      </c>
      <c r="B1953">
        <v>21</v>
      </c>
      <c r="C1953">
        <v>20</v>
      </c>
      <c r="D1953">
        <v>102399.26429999998</v>
      </c>
      <c r="E1953">
        <f>INDEX(Stores[region],MATCH(Sales[[#This Row],[store_no]],Stores[store_no],0))</f>
        <v>2</v>
      </c>
      <c r="F1953" t="str">
        <f>INDEX(Stores[storetype],MATCH(Sales[[#This Row],[store_no]],Stores[store_no],0))</f>
        <v>B</v>
      </c>
      <c r="G1953" t="str">
        <f>INDEX(Stores[location_city],MATCH(Sales[[#This Row],[store_no]],Stores[store_no],0))</f>
        <v>Madison</v>
      </c>
      <c r="H1953" t="str">
        <f>INDEX(Stores[location_state],MATCH(Sales[[#This Row],[store_no]],Stores[store_no],0))</f>
        <v>Wisconsin</v>
      </c>
      <c r="I1953">
        <f>INDEX(Stores[sqft],MATCH(Sales[[#This Row],[store_no]],Stores[store_no],0))</f>
        <v>206400</v>
      </c>
      <c r="J1953" s="4" t="str">
        <f>INDEX(Departments[dept_name],MATCH(Sales[[#This Row],[dept_no]],Departments[dept_no],0))</f>
        <v>Toys</v>
      </c>
      <c r="K1953" s="4" t="str">
        <f>CONCATENATE(Sales[[#This Row],[region]],Sales[[#This Row],[storetype]])</f>
        <v>2B</v>
      </c>
      <c r="L1953" s="4">
        <f>INDEX(RegionStoreCount[Store Count],MATCH(Sales[[#This Row],[RegionStoretype]],RegionStoreCount[Region/Type],0))</f>
        <v>6</v>
      </c>
      <c r="M1953" s="4">
        <f>AND(Sales[[#This Row],[date]]&lt;=TY_YTDMax,Sales[[#This Row],[date]]&gt;=TY_YTDMin)*Sales[[#This Row],[sales]]</f>
        <v>0</v>
      </c>
      <c r="N1953" s="4">
        <f>AND(Sales[[#This Row],[date]]&lt;=LY_YTDMax,Sales[[#This Row],[date]]&gt;=LY_YTDMin)*Sales[[#This Row],[sales]]</f>
        <v>102399.26429999998</v>
      </c>
      <c r="O1953" s="4">
        <f>AND(Sales[[#This Row],[date]]&gt;=YoY_Min,Sales[[#This Row],[date]]&lt;=TY_YTDMax)*(Sales[[#This Row],[sales]]/Sales[[#This Row],[sqft]])</f>
        <v>0</v>
      </c>
      <c r="P1953" s="4">
        <f>SUMIF(Sales[RegionStoretype],Sales[[#This Row],[RegionStoretype]],Sales[YoY_SSF])/Sales[[#This Row],[Region_TypeCount]]</f>
        <v>58.393757732919049</v>
      </c>
    </row>
    <row r="1954" spans="1:16" x14ac:dyDescent="0.25">
      <c r="A1954" s="1">
        <v>42839</v>
      </c>
      <c r="B1954">
        <v>22</v>
      </c>
      <c r="C1954">
        <v>13</v>
      </c>
      <c r="D1954">
        <v>26462.990199999997</v>
      </c>
      <c r="E1954">
        <f>INDEX(Stores[region],MATCH(Sales[[#This Row],[store_no]],Stores[store_no],0))</f>
        <v>3</v>
      </c>
      <c r="F1954" t="str">
        <f>INDEX(Stores[storetype],MATCH(Sales[[#This Row],[store_no]],Stores[store_no],0))</f>
        <v>B</v>
      </c>
      <c r="G1954" t="str">
        <f>INDEX(Stores[location_city],MATCH(Sales[[#This Row],[store_no]],Stores[store_no],0))</f>
        <v>Sioux Falls</v>
      </c>
      <c r="H1954" t="str">
        <f>INDEX(Stores[location_state],MATCH(Sales[[#This Row],[store_no]],Stores[store_no],0))</f>
        <v>South Dakota</v>
      </c>
      <c r="I1954">
        <f>INDEX(Stores[sqft],MATCH(Sales[[#This Row],[store_no]],Stores[store_no],0))</f>
        <v>57800</v>
      </c>
      <c r="J1954" s="4" t="str">
        <f>INDEX(Departments[dept_name],MATCH(Sales[[#This Row],[dept_no]],Departments[dept_no],0))</f>
        <v>Kids</v>
      </c>
      <c r="K1954" s="4" t="str">
        <f>CONCATENATE(Sales[[#This Row],[region]],Sales[[#This Row],[storetype]])</f>
        <v>3B</v>
      </c>
      <c r="L1954" s="4">
        <f>INDEX(RegionStoreCount[Store Count],MATCH(Sales[[#This Row],[RegionStoretype]],RegionStoreCount[Region/Type],0))</f>
        <v>4</v>
      </c>
      <c r="M1954" s="4">
        <f>AND(Sales[[#This Row],[date]]&lt;=TY_YTDMax,Sales[[#This Row],[date]]&gt;=TY_YTDMin)*Sales[[#This Row],[sales]]</f>
        <v>0</v>
      </c>
      <c r="N1954" s="4">
        <f>AND(Sales[[#This Row],[date]]&lt;=LY_YTDMax,Sales[[#This Row],[date]]&gt;=LY_YTDMin)*Sales[[#This Row],[sales]]</f>
        <v>26462.990199999997</v>
      </c>
      <c r="O1954" s="4">
        <f>AND(Sales[[#This Row],[date]]&gt;=YoY_Min,Sales[[#This Row],[date]]&lt;=TY_YTDMax)*(Sales[[#This Row],[sales]]/Sales[[#This Row],[sqft]])</f>
        <v>0</v>
      </c>
      <c r="P1954" s="4">
        <f>SUMIF(Sales[RegionStoretype],Sales[[#This Row],[RegionStoretype]],Sales[YoY_SSF])/Sales[[#This Row],[Region_TypeCount]]</f>
        <v>58.312187288105562</v>
      </c>
    </row>
    <row r="1955" spans="1:16" x14ac:dyDescent="0.25">
      <c r="A1955" s="1">
        <v>42839</v>
      </c>
      <c r="B1955">
        <v>22</v>
      </c>
      <c r="C1955">
        <v>14</v>
      </c>
      <c r="D1955">
        <v>28839.1826</v>
      </c>
      <c r="E1955">
        <f>INDEX(Stores[region],MATCH(Sales[[#This Row],[store_no]],Stores[store_no],0))</f>
        <v>3</v>
      </c>
      <c r="F1955" t="str">
        <f>INDEX(Stores[storetype],MATCH(Sales[[#This Row],[store_no]],Stores[store_no],0))</f>
        <v>B</v>
      </c>
      <c r="G1955" t="str">
        <f>INDEX(Stores[location_city],MATCH(Sales[[#This Row],[store_no]],Stores[store_no],0))</f>
        <v>Sioux Falls</v>
      </c>
      <c r="H1955" t="str">
        <f>INDEX(Stores[location_state],MATCH(Sales[[#This Row],[store_no]],Stores[store_no],0))</f>
        <v>South Dakota</v>
      </c>
      <c r="I1955">
        <f>INDEX(Stores[sqft],MATCH(Sales[[#This Row],[store_no]],Stores[store_no],0))</f>
        <v>57800</v>
      </c>
      <c r="J1955" s="4" t="str">
        <f>INDEX(Departments[dept_name],MATCH(Sales[[#This Row],[dept_no]],Departments[dept_no],0))</f>
        <v>Movies</v>
      </c>
      <c r="K1955" s="4" t="str">
        <f>CONCATENATE(Sales[[#This Row],[region]],Sales[[#This Row],[storetype]])</f>
        <v>3B</v>
      </c>
      <c r="L1955" s="4">
        <f>INDEX(RegionStoreCount[Store Count],MATCH(Sales[[#This Row],[RegionStoretype]],RegionStoreCount[Region/Type],0))</f>
        <v>4</v>
      </c>
      <c r="M1955" s="4">
        <f>AND(Sales[[#This Row],[date]]&lt;=TY_YTDMax,Sales[[#This Row],[date]]&gt;=TY_YTDMin)*Sales[[#This Row],[sales]]</f>
        <v>0</v>
      </c>
      <c r="N1955" s="4">
        <f>AND(Sales[[#This Row],[date]]&lt;=LY_YTDMax,Sales[[#This Row],[date]]&gt;=LY_YTDMin)*Sales[[#This Row],[sales]]</f>
        <v>28839.1826</v>
      </c>
      <c r="O1955" s="4">
        <f>AND(Sales[[#This Row],[date]]&gt;=YoY_Min,Sales[[#This Row],[date]]&lt;=TY_YTDMax)*(Sales[[#This Row],[sales]]/Sales[[#This Row],[sqft]])</f>
        <v>0</v>
      </c>
      <c r="P1955" s="4">
        <f>SUMIF(Sales[RegionStoretype],Sales[[#This Row],[RegionStoretype]],Sales[YoY_SSF])/Sales[[#This Row],[Region_TypeCount]]</f>
        <v>58.312187288105562</v>
      </c>
    </row>
    <row r="1956" spans="1:16" x14ac:dyDescent="0.25">
      <c r="A1956" s="1">
        <v>42839</v>
      </c>
      <c r="B1956">
        <v>23</v>
      </c>
      <c r="C1956">
        <v>1</v>
      </c>
      <c r="D1956">
        <v>10211.032799999999</v>
      </c>
      <c r="E1956">
        <f>INDEX(Stores[region],MATCH(Sales[[#This Row],[store_no]],Stores[store_no],0))</f>
        <v>3</v>
      </c>
      <c r="F1956" t="str">
        <f>INDEX(Stores[storetype],MATCH(Sales[[#This Row],[store_no]],Stores[store_no],0))</f>
        <v>B</v>
      </c>
      <c r="G1956" t="str">
        <f>INDEX(Stores[location_city],MATCH(Sales[[#This Row],[store_no]],Stores[store_no],0))</f>
        <v>Cedar Rapids</v>
      </c>
      <c r="H1956" t="str">
        <f>INDEX(Stores[location_state],MATCH(Sales[[#This Row],[store_no]],Stores[store_no],0))</f>
        <v>Iowa</v>
      </c>
      <c r="I1956">
        <f>INDEX(Stores[sqft],MATCH(Sales[[#This Row],[store_no]],Stores[store_no],0))</f>
        <v>123700</v>
      </c>
      <c r="J1956" s="4" t="str">
        <f>INDEX(Departments[dept_name],MATCH(Sales[[#This Row],[dept_no]],Departments[dept_no],0))</f>
        <v>Automotive</v>
      </c>
      <c r="K1956" s="4" t="str">
        <f>CONCATENATE(Sales[[#This Row],[region]],Sales[[#This Row],[storetype]])</f>
        <v>3B</v>
      </c>
      <c r="L1956" s="4">
        <f>INDEX(RegionStoreCount[Store Count],MATCH(Sales[[#This Row],[RegionStoretype]],RegionStoreCount[Region/Type],0))</f>
        <v>4</v>
      </c>
      <c r="M1956" s="4">
        <f>AND(Sales[[#This Row],[date]]&lt;=TY_YTDMax,Sales[[#This Row],[date]]&gt;=TY_YTDMin)*Sales[[#This Row],[sales]]</f>
        <v>0</v>
      </c>
      <c r="N1956" s="4">
        <f>AND(Sales[[#This Row],[date]]&lt;=LY_YTDMax,Sales[[#This Row],[date]]&gt;=LY_YTDMin)*Sales[[#This Row],[sales]]</f>
        <v>10211.032799999999</v>
      </c>
      <c r="O1956" s="4">
        <f>AND(Sales[[#This Row],[date]]&gt;=YoY_Min,Sales[[#This Row],[date]]&lt;=TY_YTDMax)*(Sales[[#This Row],[sales]]/Sales[[#This Row],[sqft]])</f>
        <v>0</v>
      </c>
      <c r="P1956" s="4">
        <f>SUMIF(Sales[RegionStoretype],Sales[[#This Row],[RegionStoretype]],Sales[YoY_SSF])/Sales[[#This Row],[Region_TypeCount]]</f>
        <v>58.312187288105562</v>
      </c>
    </row>
    <row r="1957" spans="1:16" x14ac:dyDescent="0.25">
      <c r="A1957" s="1">
        <v>42839</v>
      </c>
      <c r="B1957">
        <v>24</v>
      </c>
      <c r="C1957">
        <v>13</v>
      </c>
      <c r="D1957">
        <v>131598.13039999999</v>
      </c>
      <c r="E1957">
        <f>INDEX(Stores[region],MATCH(Sales[[#This Row],[store_no]],Stores[store_no],0))</f>
        <v>2</v>
      </c>
      <c r="F1957" t="str">
        <f>INDEX(Stores[storetype],MATCH(Sales[[#This Row],[store_no]],Stores[store_no],0))</f>
        <v>A</v>
      </c>
      <c r="G1957" t="str">
        <f>INDEX(Stores[location_city],MATCH(Sales[[#This Row],[store_no]],Stores[store_no],0))</f>
        <v>Winnetka</v>
      </c>
      <c r="H1957" t="str">
        <f>INDEX(Stores[location_state],MATCH(Sales[[#This Row],[store_no]],Stores[store_no],0))</f>
        <v>Illinois</v>
      </c>
      <c r="I1957">
        <f>INDEX(Stores[sqft],MATCH(Sales[[#This Row],[store_no]],Stores[store_no],0))</f>
        <v>207800</v>
      </c>
      <c r="J1957" s="4" t="str">
        <f>INDEX(Departments[dept_name],MATCH(Sales[[#This Row],[dept_no]],Departments[dept_no],0))</f>
        <v>Kids</v>
      </c>
      <c r="K1957" s="4" t="str">
        <f>CONCATENATE(Sales[[#This Row],[region]],Sales[[#This Row],[storetype]])</f>
        <v>2A</v>
      </c>
      <c r="L1957" s="4">
        <f>INDEX(RegionStoreCount[Store Count],MATCH(Sales[[#This Row],[RegionStoretype]],RegionStoreCount[Region/Type],0))</f>
        <v>5</v>
      </c>
      <c r="M1957" s="4">
        <f>AND(Sales[[#This Row],[date]]&lt;=TY_YTDMax,Sales[[#This Row],[date]]&gt;=TY_YTDMin)*Sales[[#This Row],[sales]]</f>
        <v>0</v>
      </c>
      <c r="N1957" s="4">
        <f>AND(Sales[[#This Row],[date]]&lt;=LY_YTDMax,Sales[[#This Row],[date]]&gt;=LY_YTDMin)*Sales[[#This Row],[sales]]</f>
        <v>131598.13039999999</v>
      </c>
      <c r="O1957" s="4">
        <f>AND(Sales[[#This Row],[date]]&gt;=YoY_Min,Sales[[#This Row],[date]]&lt;=TY_YTDMax)*(Sales[[#This Row],[sales]]/Sales[[#This Row],[sqft]])</f>
        <v>0</v>
      </c>
      <c r="P1957" s="4">
        <f>SUMIF(Sales[RegionStoretype],Sales[[#This Row],[RegionStoretype]],Sales[YoY_SSF])/Sales[[#This Row],[Region_TypeCount]]</f>
        <v>60.052789354368521</v>
      </c>
    </row>
    <row r="1958" spans="1:16" x14ac:dyDescent="0.25">
      <c r="A1958" s="1">
        <v>42839</v>
      </c>
      <c r="B1958">
        <v>24</v>
      </c>
      <c r="C1958">
        <v>14</v>
      </c>
      <c r="D1958">
        <v>144550.0196</v>
      </c>
      <c r="E1958">
        <f>INDEX(Stores[region],MATCH(Sales[[#This Row],[store_no]],Stores[store_no],0))</f>
        <v>2</v>
      </c>
      <c r="F1958" t="str">
        <f>INDEX(Stores[storetype],MATCH(Sales[[#This Row],[store_no]],Stores[store_no],0))</f>
        <v>A</v>
      </c>
      <c r="G1958" t="str">
        <f>INDEX(Stores[location_city],MATCH(Sales[[#This Row],[store_no]],Stores[store_no],0))</f>
        <v>Winnetka</v>
      </c>
      <c r="H1958" t="str">
        <f>INDEX(Stores[location_state],MATCH(Sales[[#This Row],[store_no]],Stores[store_no],0))</f>
        <v>Illinois</v>
      </c>
      <c r="I1958">
        <f>INDEX(Stores[sqft],MATCH(Sales[[#This Row],[store_no]],Stores[store_no],0))</f>
        <v>207800</v>
      </c>
      <c r="J1958" s="4" t="str">
        <f>INDEX(Departments[dept_name],MATCH(Sales[[#This Row],[dept_no]],Departments[dept_no],0))</f>
        <v>Movies</v>
      </c>
      <c r="K1958" s="4" t="str">
        <f>CONCATENATE(Sales[[#This Row],[region]],Sales[[#This Row],[storetype]])</f>
        <v>2A</v>
      </c>
      <c r="L1958" s="4">
        <f>INDEX(RegionStoreCount[Store Count],MATCH(Sales[[#This Row],[RegionStoretype]],RegionStoreCount[Region/Type],0))</f>
        <v>5</v>
      </c>
      <c r="M1958" s="4">
        <f>AND(Sales[[#This Row],[date]]&lt;=TY_YTDMax,Sales[[#This Row],[date]]&gt;=TY_YTDMin)*Sales[[#This Row],[sales]]</f>
        <v>0</v>
      </c>
      <c r="N1958" s="4">
        <f>AND(Sales[[#This Row],[date]]&lt;=LY_YTDMax,Sales[[#This Row],[date]]&gt;=LY_YTDMin)*Sales[[#This Row],[sales]]</f>
        <v>144550.0196</v>
      </c>
      <c r="O1958" s="4">
        <f>AND(Sales[[#This Row],[date]]&gt;=YoY_Min,Sales[[#This Row],[date]]&lt;=TY_YTDMax)*(Sales[[#This Row],[sales]]/Sales[[#This Row],[sqft]])</f>
        <v>0</v>
      </c>
      <c r="P1958" s="4">
        <f>SUMIF(Sales[RegionStoretype],Sales[[#This Row],[RegionStoretype]],Sales[YoY_SSF])/Sales[[#This Row],[Region_TypeCount]]</f>
        <v>60.052789354368521</v>
      </c>
    </row>
    <row r="1959" spans="1:16" x14ac:dyDescent="0.25">
      <c r="A1959" s="1">
        <v>42839</v>
      </c>
      <c r="B1959">
        <v>24</v>
      </c>
      <c r="C1959">
        <v>17</v>
      </c>
      <c r="D1959">
        <v>179253.25790000003</v>
      </c>
      <c r="E1959">
        <f>INDEX(Stores[region],MATCH(Sales[[#This Row],[store_no]],Stores[store_no],0))</f>
        <v>2</v>
      </c>
      <c r="F1959" t="str">
        <f>INDEX(Stores[storetype],MATCH(Sales[[#This Row],[store_no]],Stores[store_no],0))</f>
        <v>A</v>
      </c>
      <c r="G1959" t="str">
        <f>INDEX(Stores[location_city],MATCH(Sales[[#This Row],[store_no]],Stores[store_no],0))</f>
        <v>Winnetka</v>
      </c>
      <c r="H1959" t="str">
        <f>INDEX(Stores[location_state],MATCH(Sales[[#This Row],[store_no]],Stores[store_no],0))</f>
        <v>Illinois</v>
      </c>
      <c r="I1959">
        <f>INDEX(Stores[sqft],MATCH(Sales[[#This Row],[store_no]],Stores[store_no],0))</f>
        <v>207800</v>
      </c>
      <c r="J1959" s="4" t="str">
        <f>INDEX(Departments[dept_name],MATCH(Sales[[#This Row],[dept_no]],Departments[dept_no],0))</f>
        <v>Shoes</v>
      </c>
      <c r="K1959" s="4" t="str">
        <f>CONCATENATE(Sales[[#This Row],[region]],Sales[[#This Row],[storetype]])</f>
        <v>2A</v>
      </c>
      <c r="L1959" s="4">
        <f>INDEX(RegionStoreCount[Store Count],MATCH(Sales[[#This Row],[RegionStoretype]],RegionStoreCount[Region/Type],0))</f>
        <v>5</v>
      </c>
      <c r="M1959" s="4">
        <f>AND(Sales[[#This Row],[date]]&lt;=TY_YTDMax,Sales[[#This Row],[date]]&gt;=TY_YTDMin)*Sales[[#This Row],[sales]]</f>
        <v>0</v>
      </c>
      <c r="N1959" s="4">
        <f>AND(Sales[[#This Row],[date]]&lt;=LY_YTDMax,Sales[[#This Row],[date]]&gt;=LY_YTDMin)*Sales[[#This Row],[sales]]</f>
        <v>179253.25790000003</v>
      </c>
      <c r="O1959" s="4">
        <f>AND(Sales[[#This Row],[date]]&gt;=YoY_Min,Sales[[#This Row],[date]]&lt;=TY_YTDMax)*(Sales[[#This Row],[sales]]/Sales[[#This Row],[sqft]])</f>
        <v>0</v>
      </c>
      <c r="P1959" s="4">
        <f>SUMIF(Sales[RegionStoretype],Sales[[#This Row],[RegionStoretype]],Sales[YoY_SSF])/Sales[[#This Row],[Region_TypeCount]]</f>
        <v>60.052789354368521</v>
      </c>
    </row>
    <row r="1960" spans="1:16" x14ac:dyDescent="0.25">
      <c r="A1960" s="1">
        <v>42839</v>
      </c>
      <c r="B1960">
        <v>25</v>
      </c>
      <c r="C1960">
        <v>1</v>
      </c>
      <c r="D1960">
        <v>9559.472600000001</v>
      </c>
      <c r="E1960">
        <f>INDEX(Stores[region],MATCH(Sales[[#This Row],[store_no]],Stores[store_no],0))</f>
        <v>3</v>
      </c>
      <c r="F1960" t="str">
        <f>INDEX(Stores[storetype],MATCH(Sales[[#This Row],[store_no]],Stores[store_no],0))</f>
        <v>B</v>
      </c>
      <c r="G1960" t="str">
        <f>INDEX(Stores[location_city],MATCH(Sales[[#This Row],[store_no]],Stores[store_no],0))</f>
        <v>Kansas City</v>
      </c>
      <c r="H1960" t="str">
        <f>INDEX(Stores[location_state],MATCH(Sales[[#This Row],[store_no]],Stores[store_no],0))</f>
        <v>Missouri</v>
      </c>
      <c r="I1960">
        <f>INDEX(Stores[sqft],MATCH(Sales[[#This Row],[store_no]],Stores[store_no],0))</f>
        <v>92300</v>
      </c>
      <c r="J1960" s="4" t="str">
        <f>INDEX(Departments[dept_name],MATCH(Sales[[#This Row],[dept_no]],Departments[dept_no],0))</f>
        <v>Automotive</v>
      </c>
      <c r="K1960" s="4" t="str">
        <f>CONCATENATE(Sales[[#This Row],[region]],Sales[[#This Row],[storetype]])</f>
        <v>3B</v>
      </c>
      <c r="L1960" s="4">
        <f>INDEX(RegionStoreCount[Store Count],MATCH(Sales[[#This Row],[RegionStoretype]],RegionStoreCount[Region/Type],0))</f>
        <v>4</v>
      </c>
      <c r="M1960" s="4">
        <f>AND(Sales[[#This Row],[date]]&lt;=TY_YTDMax,Sales[[#This Row],[date]]&gt;=TY_YTDMin)*Sales[[#This Row],[sales]]</f>
        <v>0</v>
      </c>
      <c r="N1960" s="4">
        <f>AND(Sales[[#This Row],[date]]&lt;=LY_YTDMax,Sales[[#This Row],[date]]&gt;=LY_YTDMin)*Sales[[#This Row],[sales]]</f>
        <v>9559.472600000001</v>
      </c>
      <c r="O1960" s="4">
        <f>AND(Sales[[#This Row],[date]]&gt;=YoY_Min,Sales[[#This Row],[date]]&lt;=TY_YTDMax)*(Sales[[#This Row],[sales]]/Sales[[#This Row],[sqft]])</f>
        <v>0</v>
      </c>
      <c r="P1960" s="4">
        <f>SUMIF(Sales[RegionStoretype],Sales[[#This Row],[RegionStoretype]],Sales[YoY_SSF])/Sales[[#This Row],[Region_TypeCount]]</f>
        <v>58.312187288105562</v>
      </c>
    </row>
    <row r="1961" spans="1:16" x14ac:dyDescent="0.25">
      <c r="A1961" s="1">
        <v>42839</v>
      </c>
      <c r="B1961">
        <v>25</v>
      </c>
      <c r="C1961">
        <v>13</v>
      </c>
      <c r="D1961">
        <v>53249.710399999996</v>
      </c>
      <c r="E1961">
        <f>INDEX(Stores[region],MATCH(Sales[[#This Row],[store_no]],Stores[store_no],0))</f>
        <v>3</v>
      </c>
      <c r="F1961" t="str">
        <f>INDEX(Stores[storetype],MATCH(Sales[[#This Row],[store_no]],Stores[store_no],0))</f>
        <v>B</v>
      </c>
      <c r="G1961" t="str">
        <f>INDEX(Stores[location_city],MATCH(Sales[[#This Row],[store_no]],Stores[store_no],0))</f>
        <v>Kansas City</v>
      </c>
      <c r="H1961" t="str">
        <f>INDEX(Stores[location_state],MATCH(Sales[[#This Row],[store_no]],Stores[store_no],0))</f>
        <v>Missouri</v>
      </c>
      <c r="I1961">
        <f>INDEX(Stores[sqft],MATCH(Sales[[#This Row],[store_no]],Stores[store_no],0))</f>
        <v>92300</v>
      </c>
      <c r="J1961" s="4" t="str">
        <f>INDEX(Departments[dept_name],MATCH(Sales[[#This Row],[dept_no]],Departments[dept_no],0))</f>
        <v>Kids</v>
      </c>
      <c r="K1961" s="4" t="str">
        <f>CONCATENATE(Sales[[#This Row],[region]],Sales[[#This Row],[storetype]])</f>
        <v>3B</v>
      </c>
      <c r="L1961" s="4">
        <f>INDEX(RegionStoreCount[Store Count],MATCH(Sales[[#This Row],[RegionStoretype]],RegionStoreCount[Region/Type],0))</f>
        <v>4</v>
      </c>
      <c r="M1961" s="4">
        <f>AND(Sales[[#This Row],[date]]&lt;=TY_YTDMax,Sales[[#This Row],[date]]&gt;=TY_YTDMin)*Sales[[#This Row],[sales]]</f>
        <v>0</v>
      </c>
      <c r="N1961" s="4">
        <f>AND(Sales[[#This Row],[date]]&lt;=LY_YTDMax,Sales[[#This Row],[date]]&gt;=LY_YTDMin)*Sales[[#This Row],[sales]]</f>
        <v>53249.710399999996</v>
      </c>
      <c r="O1961" s="4">
        <f>AND(Sales[[#This Row],[date]]&gt;=YoY_Min,Sales[[#This Row],[date]]&lt;=TY_YTDMax)*(Sales[[#This Row],[sales]]/Sales[[#This Row],[sqft]])</f>
        <v>0</v>
      </c>
      <c r="P1961" s="4">
        <f>SUMIF(Sales[RegionStoretype],Sales[[#This Row],[RegionStoretype]],Sales[YoY_SSF])/Sales[[#This Row],[Region_TypeCount]]</f>
        <v>58.312187288105562</v>
      </c>
    </row>
    <row r="1962" spans="1:16" x14ac:dyDescent="0.25">
      <c r="A1962" s="1">
        <v>42839</v>
      </c>
      <c r="B1962">
        <v>25</v>
      </c>
      <c r="C1962">
        <v>15</v>
      </c>
      <c r="D1962">
        <v>42685.071100000001</v>
      </c>
      <c r="E1962">
        <f>INDEX(Stores[region],MATCH(Sales[[#This Row],[store_no]],Stores[store_no],0))</f>
        <v>3</v>
      </c>
      <c r="F1962" t="str">
        <f>INDEX(Stores[storetype],MATCH(Sales[[#This Row],[store_no]],Stores[store_no],0))</f>
        <v>B</v>
      </c>
      <c r="G1962" t="str">
        <f>INDEX(Stores[location_city],MATCH(Sales[[#This Row],[store_no]],Stores[store_no],0))</f>
        <v>Kansas City</v>
      </c>
      <c r="H1962" t="str">
        <f>INDEX(Stores[location_state],MATCH(Sales[[#This Row],[store_no]],Stores[store_no],0))</f>
        <v>Missouri</v>
      </c>
      <c r="I1962">
        <f>INDEX(Stores[sqft],MATCH(Sales[[#This Row],[store_no]],Stores[store_no],0))</f>
        <v>92300</v>
      </c>
      <c r="J1962" s="4" t="str">
        <f>INDEX(Departments[dept_name],MATCH(Sales[[#This Row],[dept_no]],Departments[dept_no],0))</f>
        <v>Music</v>
      </c>
      <c r="K1962" s="4" t="str">
        <f>CONCATENATE(Sales[[#This Row],[region]],Sales[[#This Row],[storetype]])</f>
        <v>3B</v>
      </c>
      <c r="L1962" s="4">
        <f>INDEX(RegionStoreCount[Store Count],MATCH(Sales[[#This Row],[RegionStoretype]],RegionStoreCount[Region/Type],0))</f>
        <v>4</v>
      </c>
      <c r="M1962" s="4">
        <f>AND(Sales[[#This Row],[date]]&lt;=TY_YTDMax,Sales[[#This Row],[date]]&gt;=TY_YTDMin)*Sales[[#This Row],[sales]]</f>
        <v>0</v>
      </c>
      <c r="N1962" s="4">
        <f>AND(Sales[[#This Row],[date]]&lt;=LY_YTDMax,Sales[[#This Row],[date]]&gt;=LY_YTDMin)*Sales[[#This Row],[sales]]</f>
        <v>42685.071100000001</v>
      </c>
      <c r="O1962" s="4">
        <f>AND(Sales[[#This Row],[date]]&gt;=YoY_Min,Sales[[#This Row],[date]]&lt;=TY_YTDMax)*(Sales[[#This Row],[sales]]/Sales[[#This Row],[sqft]])</f>
        <v>0</v>
      </c>
      <c r="P1962" s="4">
        <f>SUMIF(Sales[RegionStoretype],Sales[[#This Row],[RegionStoretype]],Sales[YoY_SSF])/Sales[[#This Row],[Region_TypeCount]]</f>
        <v>58.312187288105562</v>
      </c>
    </row>
    <row r="1963" spans="1:16" x14ac:dyDescent="0.25">
      <c r="A1963" s="1">
        <v>42839</v>
      </c>
      <c r="B1963">
        <v>26</v>
      </c>
      <c r="C1963">
        <v>5</v>
      </c>
      <c r="D1963">
        <v>100597.1542</v>
      </c>
      <c r="E1963">
        <f>INDEX(Stores[region],MATCH(Sales[[#This Row],[store_no]],Stores[store_no],0))</f>
        <v>2</v>
      </c>
      <c r="F1963" t="str">
        <f>INDEX(Stores[storetype],MATCH(Sales[[#This Row],[store_no]],Stores[store_no],0))</f>
        <v>A</v>
      </c>
      <c r="G1963" t="str">
        <f>INDEX(Stores[location_city],MATCH(Sales[[#This Row],[store_no]],Stores[store_no],0))</f>
        <v>Carmel</v>
      </c>
      <c r="H1963" t="str">
        <f>INDEX(Stores[location_state],MATCH(Sales[[#This Row],[store_no]],Stores[store_no],0))</f>
        <v>Indiana</v>
      </c>
      <c r="I1963">
        <f>INDEX(Stores[sqft],MATCH(Sales[[#This Row],[store_no]],Stores[store_no],0))</f>
        <v>198500</v>
      </c>
      <c r="J1963" s="4" t="str">
        <f>INDEX(Departments[dept_name],MATCH(Sales[[#This Row],[dept_no]],Departments[dept_no],0))</f>
        <v>Clothing</v>
      </c>
      <c r="K1963" s="4" t="str">
        <f>CONCATENATE(Sales[[#This Row],[region]],Sales[[#This Row],[storetype]])</f>
        <v>2A</v>
      </c>
      <c r="L1963" s="4">
        <f>INDEX(RegionStoreCount[Store Count],MATCH(Sales[[#This Row],[RegionStoretype]],RegionStoreCount[Region/Type],0))</f>
        <v>5</v>
      </c>
      <c r="M1963" s="4">
        <f>AND(Sales[[#This Row],[date]]&lt;=TY_YTDMax,Sales[[#This Row],[date]]&gt;=TY_YTDMin)*Sales[[#This Row],[sales]]</f>
        <v>0</v>
      </c>
      <c r="N1963" s="4">
        <f>AND(Sales[[#This Row],[date]]&lt;=LY_YTDMax,Sales[[#This Row],[date]]&gt;=LY_YTDMin)*Sales[[#This Row],[sales]]</f>
        <v>100597.1542</v>
      </c>
      <c r="O1963" s="4">
        <f>AND(Sales[[#This Row],[date]]&gt;=YoY_Min,Sales[[#This Row],[date]]&lt;=TY_YTDMax)*(Sales[[#This Row],[sales]]/Sales[[#This Row],[sqft]])</f>
        <v>0</v>
      </c>
      <c r="P1963" s="4">
        <f>SUMIF(Sales[RegionStoretype],Sales[[#This Row],[RegionStoretype]],Sales[YoY_SSF])/Sales[[#This Row],[Region_TypeCount]]</f>
        <v>60.052789354368521</v>
      </c>
    </row>
    <row r="1964" spans="1:16" x14ac:dyDescent="0.25">
      <c r="A1964" s="1">
        <v>42839</v>
      </c>
      <c r="B1964">
        <v>26</v>
      </c>
      <c r="C1964">
        <v>9</v>
      </c>
      <c r="D1964">
        <v>111136.45570000001</v>
      </c>
      <c r="E1964">
        <f>INDEX(Stores[region],MATCH(Sales[[#This Row],[store_no]],Stores[store_no],0))</f>
        <v>2</v>
      </c>
      <c r="F1964" t="str">
        <f>INDEX(Stores[storetype],MATCH(Sales[[#This Row],[store_no]],Stores[store_no],0))</f>
        <v>A</v>
      </c>
      <c r="G1964" t="str">
        <f>INDEX(Stores[location_city],MATCH(Sales[[#This Row],[store_no]],Stores[store_no],0))</f>
        <v>Carmel</v>
      </c>
      <c r="H1964" t="str">
        <f>INDEX(Stores[location_state],MATCH(Sales[[#This Row],[store_no]],Stores[store_no],0))</f>
        <v>Indiana</v>
      </c>
      <c r="I1964">
        <f>INDEX(Stores[sqft],MATCH(Sales[[#This Row],[store_no]],Stores[store_no],0))</f>
        <v>198500</v>
      </c>
      <c r="J1964" s="4" t="str">
        <f>INDEX(Departments[dept_name],MATCH(Sales[[#This Row],[dept_no]],Departments[dept_no],0))</f>
        <v>Garden</v>
      </c>
      <c r="K1964" s="4" t="str">
        <f>CONCATENATE(Sales[[#This Row],[region]],Sales[[#This Row],[storetype]])</f>
        <v>2A</v>
      </c>
      <c r="L1964" s="4">
        <f>INDEX(RegionStoreCount[Store Count],MATCH(Sales[[#This Row],[RegionStoretype]],RegionStoreCount[Region/Type],0))</f>
        <v>5</v>
      </c>
      <c r="M1964" s="4">
        <f>AND(Sales[[#This Row],[date]]&lt;=TY_YTDMax,Sales[[#This Row],[date]]&gt;=TY_YTDMin)*Sales[[#This Row],[sales]]</f>
        <v>0</v>
      </c>
      <c r="N1964" s="4">
        <f>AND(Sales[[#This Row],[date]]&lt;=LY_YTDMax,Sales[[#This Row],[date]]&gt;=LY_YTDMin)*Sales[[#This Row],[sales]]</f>
        <v>111136.45570000001</v>
      </c>
      <c r="O1964" s="4">
        <f>AND(Sales[[#This Row],[date]]&gt;=YoY_Min,Sales[[#This Row],[date]]&lt;=TY_YTDMax)*(Sales[[#This Row],[sales]]/Sales[[#This Row],[sqft]])</f>
        <v>0</v>
      </c>
      <c r="P1964" s="4">
        <f>SUMIF(Sales[RegionStoretype],Sales[[#This Row],[RegionStoretype]],Sales[YoY_SSF])/Sales[[#This Row],[Region_TypeCount]]</f>
        <v>60.052789354368521</v>
      </c>
    </row>
    <row r="1965" spans="1:16" x14ac:dyDescent="0.25">
      <c r="A1965" s="1">
        <v>42839</v>
      </c>
      <c r="B1965">
        <v>26</v>
      </c>
      <c r="C1965">
        <v>19</v>
      </c>
      <c r="D1965">
        <v>20663.169300000001</v>
      </c>
      <c r="E1965">
        <f>INDEX(Stores[region],MATCH(Sales[[#This Row],[store_no]],Stores[store_no],0))</f>
        <v>2</v>
      </c>
      <c r="F1965" t="str">
        <f>INDEX(Stores[storetype],MATCH(Sales[[#This Row],[store_no]],Stores[store_no],0))</f>
        <v>A</v>
      </c>
      <c r="G1965" t="str">
        <f>INDEX(Stores[location_city],MATCH(Sales[[#This Row],[store_no]],Stores[store_no],0))</f>
        <v>Carmel</v>
      </c>
      <c r="H1965" t="str">
        <f>INDEX(Stores[location_state],MATCH(Sales[[#This Row],[store_no]],Stores[store_no],0))</f>
        <v>Indiana</v>
      </c>
      <c r="I1965">
        <f>INDEX(Stores[sqft],MATCH(Sales[[#This Row],[store_no]],Stores[store_no],0))</f>
        <v>198500</v>
      </c>
      <c r="J1965" s="4" t="str">
        <f>INDEX(Departments[dept_name],MATCH(Sales[[#This Row],[dept_no]],Departments[dept_no],0))</f>
        <v>Tools</v>
      </c>
      <c r="K1965" s="4" t="str">
        <f>CONCATENATE(Sales[[#This Row],[region]],Sales[[#This Row],[storetype]])</f>
        <v>2A</v>
      </c>
      <c r="L1965" s="4">
        <f>INDEX(RegionStoreCount[Store Count],MATCH(Sales[[#This Row],[RegionStoretype]],RegionStoreCount[Region/Type],0))</f>
        <v>5</v>
      </c>
      <c r="M1965" s="4">
        <f>AND(Sales[[#This Row],[date]]&lt;=TY_YTDMax,Sales[[#This Row],[date]]&gt;=TY_YTDMin)*Sales[[#This Row],[sales]]</f>
        <v>0</v>
      </c>
      <c r="N1965" s="4">
        <f>AND(Sales[[#This Row],[date]]&lt;=LY_YTDMax,Sales[[#This Row],[date]]&gt;=LY_YTDMin)*Sales[[#This Row],[sales]]</f>
        <v>20663.169300000001</v>
      </c>
      <c r="O1965" s="4">
        <f>AND(Sales[[#This Row],[date]]&gt;=YoY_Min,Sales[[#This Row],[date]]&lt;=TY_YTDMax)*(Sales[[#This Row],[sales]]/Sales[[#This Row],[sqft]])</f>
        <v>0</v>
      </c>
      <c r="P1965" s="4">
        <f>SUMIF(Sales[RegionStoretype],Sales[[#This Row],[RegionStoretype]],Sales[YoY_SSF])/Sales[[#This Row],[Region_TypeCount]]</f>
        <v>60.052789354368521</v>
      </c>
    </row>
    <row r="1966" spans="1:16" x14ac:dyDescent="0.25">
      <c r="A1966" s="1">
        <v>42839</v>
      </c>
      <c r="B1966">
        <v>27</v>
      </c>
      <c r="C1966">
        <v>14</v>
      </c>
      <c r="D1966">
        <v>78562.926000000007</v>
      </c>
      <c r="E1966">
        <f>INDEX(Stores[region],MATCH(Sales[[#This Row],[store_no]],Stores[store_no],0))</f>
        <v>3</v>
      </c>
      <c r="F1966" t="str">
        <f>INDEX(Stores[storetype],MATCH(Sales[[#This Row],[store_no]],Stores[store_no],0))</f>
        <v>A</v>
      </c>
      <c r="G1966" t="str">
        <f>INDEX(Stores[location_city],MATCH(Sales[[#This Row],[store_no]],Stores[store_no],0))</f>
        <v>Springfield</v>
      </c>
      <c r="H1966" t="str">
        <f>INDEX(Stores[location_state],MATCH(Sales[[#This Row],[store_no]],Stores[store_no],0))</f>
        <v>Missouri</v>
      </c>
      <c r="I1966">
        <f>INDEX(Stores[sqft],MATCH(Sales[[#This Row],[store_no]],Stores[store_no],0))</f>
        <v>158200</v>
      </c>
      <c r="J1966" s="4" t="str">
        <f>INDEX(Departments[dept_name],MATCH(Sales[[#This Row],[dept_no]],Departments[dept_no],0))</f>
        <v>Movies</v>
      </c>
      <c r="K1966" s="4" t="str">
        <f>CONCATENATE(Sales[[#This Row],[region]],Sales[[#This Row],[storetype]])</f>
        <v>3A</v>
      </c>
      <c r="L1966" s="4">
        <f>INDEX(RegionStoreCount[Store Count],MATCH(Sales[[#This Row],[RegionStoretype]],RegionStoreCount[Region/Type],0))</f>
        <v>9</v>
      </c>
      <c r="M1966" s="4">
        <f>AND(Sales[[#This Row],[date]]&lt;=TY_YTDMax,Sales[[#This Row],[date]]&gt;=TY_YTDMin)*Sales[[#This Row],[sales]]</f>
        <v>0</v>
      </c>
      <c r="N1966" s="4">
        <f>AND(Sales[[#This Row],[date]]&lt;=LY_YTDMax,Sales[[#This Row],[date]]&gt;=LY_YTDMin)*Sales[[#This Row],[sales]]</f>
        <v>78562.926000000007</v>
      </c>
      <c r="O1966" s="4">
        <f>AND(Sales[[#This Row],[date]]&gt;=YoY_Min,Sales[[#This Row],[date]]&lt;=TY_YTDMax)*(Sales[[#This Row],[sales]]/Sales[[#This Row],[sqft]])</f>
        <v>0</v>
      </c>
      <c r="P1966" s="4">
        <f>SUMIF(Sales[RegionStoretype],Sales[[#This Row],[RegionStoretype]],Sales[YoY_SSF])/Sales[[#This Row],[Region_TypeCount]]</f>
        <v>53.603836561720975</v>
      </c>
    </row>
    <row r="1967" spans="1:16" x14ac:dyDescent="0.25">
      <c r="A1967" s="1">
        <v>42839</v>
      </c>
      <c r="B1967">
        <v>28</v>
      </c>
      <c r="C1967">
        <v>10</v>
      </c>
      <c r="D1967">
        <v>36582.627000000008</v>
      </c>
      <c r="E1967">
        <f>INDEX(Stores[region],MATCH(Sales[[#This Row],[store_no]],Stores[store_no],0))</f>
        <v>2</v>
      </c>
      <c r="F1967" t="str">
        <f>INDEX(Stores[storetype],MATCH(Sales[[#This Row],[store_no]],Stores[store_no],0))</f>
        <v>A</v>
      </c>
      <c r="G1967" t="str">
        <f>INDEX(Stores[location_city],MATCH(Sales[[#This Row],[store_no]],Stores[store_no],0))</f>
        <v>Milwaukee</v>
      </c>
      <c r="H1967" t="str">
        <f>INDEX(Stores[location_state],MATCH(Sales[[#This Row],[store_no]],Stores[store_no],0))</f>
        <v>Wisconsin</v>
      </c>
      <c r="I1967">
        <f>INDEX(Stores[sqft],MATCH(Sales[[#This Row],[store_no]],Stores[store_no],0))</f>
        <v>203800</v>
      </c>
      <c r="J1967" s="4" t="str">
        <f>INDEX(Departments[dept_name],MATCH(Sales[[#This Row],[dept_no]],Departments[dept_no],0))</f>
        <v>Health</v>
      </c>
      <c r="K1967" s="4" t="str">
        <f>CONCATENATE(Sales[[#This Row],[region]],Sales[[#This Row],[storetype]])</f>
        <v>2A</v>
      </c>
      <c r="L1967" s="4">
        <f>INDEX(RegionStoreCount[Store Count],MATCH(Sales[[#This Row],[RegionStoretype]],RegionStoreCount[Region/Type],0))</f>
        <v>5</v>
      </c>
      <c r="M1967" s="4">
        <f>AND(Sales[[#This Row],[date]]&lt;=TY_YTDMax,Sales[[#This Row],[date]]&gt;=TY_YTDMin)*Sales[[#This Row],[sales]]</f>
        <v>0</v>
      </c>
      <c r="N1967" s="4">
        <f>AND(Sales[[#This Row],[date]]&lt;=LY_YTDMax,Sales[[#This Row],[date]]&gt;=LY_YTDMin)*Sales[[#This Row],[sales]]</f>
        <v>36582.627000000008</v>
      </c>
      <c r="O1967" s="4">
        <f>AND(Sales[[#This Row],[date]]&gt;=YoY_Min,Sales[[#This Row],[date]]&lt;=TY_YTDMax)*(Sales[[#This Row],[sales]]/Sales[[#This Row],[sqft]])</f>
        <v>0</v>
      </c>
      <c r="P1967" s="4">
        <f>SUMIF(Sales[RegionStoretype],Sales[[#This Row],[RegionStoretype]],Sales[YoY_SSF])/Sales[[#This Row],[Region_TypeCount]]</f>
        <v>60.052789354368521</v>
      </c>
    </row>
    <row r="1968" spans="1:16" x14ac:dyDescent="0.25">
      <c r="A1968" s="1">
        <v>42839</v>
      </c>
      <c r="B1968">
        <v>28</v>
      </c>
      <c r="C1968">
        <v>16</v>
      </c>
      <c r="D1968">
        <v>109874.17540000001</v>
      </c>
      <c r="E1968">
        <f>INDEX(Stores[region],MATCH(Sales[[#This Row],[store_no]],Stores[store_no],0))</f>
        <v>2</v>
      </c>
      <c r="F1968" t="str">
        <f>INDEX(Stores[storetype],MATCH(Sales[[#This Row],[store_no]],Stores[store_no],0))</f>
        <v>A</v>
      </c>
      <c r="G1968" t="str">
        <f>INDEX(Stores[location_city],MATCH(Sales[[#This Row],[store_no]],Stores[store_no],0))</f>
        <v>Milwaukee</v>
      </c>
      <c r="H1968" t="str">
        <f>INDEX(Stores[location_state],MATCH(Sales[[#This Row],[store_no]],Stores[store_no],0))</f>
        <v>Wisconsin</v>
      </c>
      <c r="I1968">
        <f>INDEX(Stores[sqft],MATCH(Sales[[#This Row],[store_no]],Stores[store_no],0))</f>
        <v>203800</v>
      </c>
      <c r="J1968" s="4" t="str">
        <f>INDEX(Departments[dept_name],MATCH(Sales[[#This Row],[dept_no]],Departments[dept_no],0))</f>
        <v>Outdoors</v>
      </c>
      <c r="K1968" s="4" t="str">
        <f>CONCATENATE(Sales[[#This Row],[region]],Sales[[#This Row],[storetype]])</f>
        <v>2A</v>
      </c>
      <c r="L1968" s="4">
        <f>INDEX(RegionStoreCount[Store Count],MATCH(Sales[[#This Row],[RegionStoretype]],RegionStoreCount[Region/Type],0))</f>
        <v>5</v>
      </c>
      <c r="M1968" s="4">
        <f>AND(Sales[[#This Row],[date]]&lt;=TY_YTDMax,Sales[[#This Row],[date]]&gt;=TY_YTDMin)*Sales[[#This Row],[sales]]</f>
        <v>0</v>
      </c>
      <c r="N1968" s="4">
        <f>AND(Sales[[#This Row],[date]]&lt;=LY_YTDMax,Sales[[#This Row],[date]]&gt;=LY_YTDMin)*Sales[[#This Row],[sales]]</f>
        <v>109874.17540000001</v>
      </c>
      <c r="O1968" s="4">
        <f>AND(Sales[[#This Row],[date]]&gt;=YoY_Min,Sales[[#This Row],[date]]&lt;=TY_YTDMax)*(Sales[[#This Row],[sales]]/Sales[[#This Row],[sqft]])</f>
        <v>0</v>
      </c>
      <c r="P1968" s="4">
        <f>SUMIF(Sales[RegionStoretype],Sales[[#This Row],[RegionStoretype]],Sales[YoY_SSF])/Sales[[#This Row],[Region_TypeCount]]</f>
        <v>60.052789354368521</v>
      </c>
    </row>
    <row r="1969" spans="1:16" x14ac:dyDescent="0.25">
      <c r="A1969" s="1">
        <v>42839</v>
      </c>
      <c r="B1969">
        <v>29</v>
      </c>
      <c r="C1969">
        <v>7</v>
      </c>
      <c r="D1969">
        <v>25074.327400000002</v>
      </c>
      <c r="E1969">
        <f>INDEX(Stores[region],MATCH(Sales[[#This Row],[store_no]],Stores[store_no],0))</f>
        <v>1</v>
      </c>
      <c r="F1969" t="str">
        <f>INDEX(Stores[storetype],MATCH(Sales[[#This Row],[store_no]],Stores[store_no],0))</f>
        <v>B</v>
      </c>
      <c r="G1969" t="str">
        <f>INDEX(Stores[location_city],MATCH(Sales[[#This Row],[store_no]],Stores[store_no],0))</f>
        <v>Grand Rapids</v>
      </c>
      <c r="H1969" t="str">
        <f>INDEX(Stores[location_state],MATCH(Sales[[#This Row],[store_no]],Stores[store_no],0))</f>
        <v>Michigan</v>
      </c>
      <c r="I1969">
        <f>INDEX(Stores[sqft],MATCH(Sales[[#This Row],[store_no]],Stores[store_no],0))</f>
        <v>148300</v>
      </c>
      <c r="J1969" s="4" t="str">
        <f>INDEX(Departments[dept_name],MATCH(Sales[[#This Row],[dept_no]],Departments[dept_no],0))</f>
        <v>Electronics</v>
      </c>
      <c r="K1969" s="4" t="str">
        <f>CONCATENATE(Sales[[#This Row],[region]],Sales[[#This Row],[storetype]])</f>
        <v>1B</v>
      </c>
      <c r="L1969" s="4">
        <f>INDEX(RegionStoreCount[Store Count],MATCH(Sales[[#This Row],[RegionStoretype]],RegionStoreCount[Region/Type],0))</f>
        <v>5</v>
      </c>
      <c r="M1969" s="4">
        <f>AND(Sales[[#This Row],[date]]&lt;=TY_YTDMax,Sales[[#This Row],[date]]&gt;=TY_YTDMin)*Sales[[#This Row],[sales]]</f>
        <v>0</v>
      </c>
      <c r="N1969" s="4">
        <f>AND(Sales[[#This Row],[date]]&lt;=LY_YTDMax,Sales[[#This Row],[date]]&gt;=LY_YTDMin)*Sales[[#This Row],[sales]]</f>
        <v>25074.327400000002</v>
      </c>
      <c r="O1969" s="4">
        <f>AND(Sales[[#This Row],[date]]&gt;=YoY_Min,Sales[[#This Row],[date]]&lt;=TY_YTDMax)*(Sales[[#This Row],[sales]]/Sales[[#This Row],[sqft]])</f>
        <v>0</v>
      </c>
      <c r="P1969" s="4">
        <f>SUMIF(Sales[RegionStoretype],Sales[[#This Row],[RegionStoretype]],Sales[YoY_SSF])/Sales[[#This Row],[Region_TypeCount]]</f>
        <v>68.518982968140051</v>
      </c>
    </row>
    <row r="1970" spans="1:16" x14ac:dyDescent="0.25">
      <c r="A1970" s="1">
        <v>42839</v>
      </c>
      <c r="B1970">
        <v>29</v>
      </c>
      <c r="C1970">
        <v>11</v>
      </c>
      <c r="D1970">
        <v>47316.6008</v>
      </c>
      <c r="E1970">
        <f>INDEX(Stores[region],MATCH(Sales[[#This Row],[store_no]],Stores[store_no],0))</f>
        <v>1</v>
      </c>
      <c r="F1970" t="str">
        <f>INDEX(Stores[storetype],MATCH(Sales[[#This Row],[store_no]],Stores[store_no],0))</f>
        <v>B</v>
      </c>
      <c r="G1970" t="str">
        <f>INDEX(Stores[location_city],MATCH(Sales[[#This Row],[store_no]],Stores[store_no],0))</f>
        <v>Grand Rapids</v>
      </c>
      <c r="H1970" t="str">
        <f>INDEX(Stores[location_state],MATCH(Sales[[#This Row],[store_no]],Stores[store_no],0))</f>
        <v>Michigan</v>
      </c>
      <c r="I1970">
        <f>INDEX(Stores[sqft],MATCH(Sales[[#This Row],[store_no]],Stores[store_no],0))</f>
        <v>148300</v>
      </c>
      <c r="J1970" s="4" t="str">
        <f>INDEX(Departments[dept_name],MATCH(Sales[[#This Row],[dept_no]],Departments[dept_no],0))</f>
        <v>Home</v>
      </c>
      <c r="K1970" s="4" t="str">
        <f>CONCATENATE(Sales[[#This Row],[region]],Sales[[#This Row],[storetype]])</f>
        <v>1B</v>
      </c>
      <c r="L1970" s="4">
        <f>INDEX(RegionStoreCount[Store Count],MATCH(Sales[[#This Row],[RegionStoretype]],RegionStoreCount[Region/Type],0))</f>
        <v>5</v>
      </c>
      <c r="M1970" s="4">
        <f>AND(Sales[[#This Row],[date]]&lt;=TY_YTDMax,Sales[[#This Row],[date]]&gt;=TY_YTDMin)*Sales[[#This Row],[sales]]</f>
        <v>0</v>
      </c>
      <c r="N1970" s="4">
        <f>AND(Sales[[#This Row],[date]]&lt;=LY_YTDMax,Sales[[#This Row],[date]]&gt;=LY_YTDMin)*Sales[[#This Row],[sales]]</f>
        <v>47316.6008</v>
      </c>
      <c r="O1970" s="4">
        <f>AND(Sales[[#This Row],[date]]&gt;=YoY_Min,Sales[[#This Row],[date]]&lt;=TY_YTDMax)*(Sales[[#This Row],[sales]]/Sales[[#This Row],[sqft]])</f>
        <v>0</v>
      </c>
      <c r="P1970" s="4">
        <f>SUMIF(Sales[RegionStoretype],Sales[[#This Row],[RegionStoretype]],Sales[YoY_SSF])/Sales[[#This Row],[Region_TypeCount]]</f>
        <v>68.518982968140051</v>
      </c>
    </row>
    <row r="1971" spans="1:16" x14ac:dyDescent="0.25">
      <c r="A1971" s="1">
        <v>42839</v>
      </c>
      <c r="B1971">
        <v>29</v>
      </c>
      <c r="C1971">
        <v>12</v>
      </c>
      <c r="D1971">
        <v>84368.121899999984</v>
      </c>
      <c r="E1971">
        <f>INDEX(Stores[region],MATCH(Sales[[#This Row],[store_no]],Stores[store_no],0))</f>
        <v>1</v>
      </c>
      <c r="F1971" t="str">
        <f>INDEX(Stores[storetype],MATCH(Sales[[#This Row],[store_no]],Stores[store_no],0))</f>
        <v>B</v>
      </c>
      <c r="G1971" t="str">
        <f>INDEX(Stores[location_city],MATCH(Sales[[#This Row],[store_no]],Stores[store_no],0))</f>
        <v>Grand Rapids</v>
      </c>
      <c r="H1971" t="str">
        <f>INDEX(Stores[location_state],MATCH(Sales[[#This Row],[store_no]],Stores[store_no],0))</f>
        <v>Michigan</v>
      </c>
      <c r="I1971">
        <f>INDEX(Stores[sqft],MATCH(Sales[[#This Row],[store_no]],Stores[store_no],0))</f>
        <v>148300</v>
      </c>
      <c r="J1971" s="4" t="str">
        <f>INDEX(Departments[dept_name],MATCH(Sales[[#This Row],[dept_no]],Departments[dept_no],0))</f>
        <v>Jewelery</v>
      </c>
      <c r="K1971" s="4" t="str">
        <f>CONCATENATE(Sales[[#This Row],[region]],Sales[[#This Row],[storetype]])</f>
        <v>1B</v>
      </c>
      <c r="L1971" s="4">
        <f>INDEX(RegionStoreCount[Store Count],MATCH(Sales[[#This Row],[RegionStoretype]],RegionStoreCount[Region/Type],0))</f>
        <v>5</v>
      </c>
      <c r="M1971" s="4">
        <f>AND(Sales[[#This Row],[date]]&lt;=TY_YTDMax,Sales[[#This Row],[date]]&gt;=TY_YTDMin)*Sales[[#This Row],[sales]]</f>
        <v>0</v>
      </c>
      <c r="N1971" s="4">
        <f>AND(Sales[[#This Row],[date]]&lt;=LY_YTDMax,Sales[[#This Row],[date]]&gt;=LY_YTDMin)*Sales[[#This Row],[sales]]</f>
        <v>84368.121899999984</v>
      </c>
      <c r="O1971" s="4">
        <f>AND(Sales[[#This Row],[date]]&gt;=YoY_Min,Sales[[#This Row],[date]]&lt;=TY_YTDMax)*(Sales[[#This Row],[sales]]/Sales[[#This Row],[sqft]])</f>
        <v>0</v>
      </c>
      <c r="P1971" s="4">
        <f>SUMIF(Sales[RegionStoretype],Sales[[#This Row],[RegionStoretype]],Sales[YoY_SSF])/Sales[[#This Row],[Region_TypeCount]]</f>
        <v>68.518982968140051</v>
      </c>
    </row>
    <row r="1972" spans="1:16" x14ac:dyDescent="0.25">
      <c r="A1972" s="1">
        <v>42839</v>
      </c>
      <c r="B1972">
        <v>29</v>
      </c>
      <c r="C1972">
        <v>16</v>
      </c>
      <c r="D1972">
        <v>91392.647999999986</v>
      </c>
      <c r="E1972">
        <f>INDEX(Stores[region],MATCH(Sales[[#This Row],[store_no]],Stores[store_no],0))</f>
        <v>1</v>
      </c>
      <c r="F1972" t="str">
        <f>INDEX(Stores[storetype],MATCH(Sales[[#This Row],[store_no]],Stores[store_no],0))</f>
        <v>B</v>
      </c>
      <c r="G1972" t="str">
        <f>INDEX(Stores[location_city],MATCH(Sales[[#This Row],[store_no]],Stores[store_no],0))</f>
        <v>Grand Rapids</v>
      </c>
      <c r="H1972" t="str">
        <f>INDEX(Stores[location_state],MATCH(Sales[[#This Row],[store_no]],Stores[store_no],0))</f>
        <v>Michigan</v>
      </c>
      <c r="I1972">
        <f>INDEX(Stores[sqft],MATCH(Sales[[#This Row],[store_no]],Stores[store_no],0))</f>
        <v>148300</v>
      </c>
      <c r="J1972" s="4" t="str">
        <f>INDEX(Departments[dept_name],MATCH(Sales[[#This Row],[dept_no]],Departments[dept_no],0))</f>
        <v>Outdoors</v>
      </c>
      <c r="K1972" s="4" t="str">
        <f>CONCATENATE(Sales[[#This Row],[region]],Sales[[#This Row],[storetype]])</f>
        <v>1B</v>
      </c>
      <c r="L1972" s="4">
        <f>INDEX(RegionStoreCount[Store Count],MATCH(Sales[[#This Row],[RegionStoretype]],RegionStoreCount[Region/Type],0))</f>
        <v>5</v>
      </c>
      <c r="M1972" s="4">
        <f>AND(Sales[[#This Row],[date]]&lt;=TY_YTDMax,Sales[[#This Row],[date]]&gt;=TY_YTDMin)*Sales[[#This Row],[sales]]</f>
        <v>0</v>
      </c>
      <c r="N1972" s="4">
        <f>AND(Sales[[#This Row],[date]]&lt;=LY_YTDMax,Sales[[#This Row],[date]]&gt;=LY_YTDMin)*Sales[[#This Row],[sales]]</f>
        <v>91392.647999999986</v>
      </c>
      <c r="O1972" s="4">
        <f>AND(Sales[[#This Row],[date]]&gt;=YoY_Min,Sales[[#This Row],[date]]&lt;=TY_YTDMax)*(Sales[[#This Row],[sales]]/Sales[[#This Row],[sqft]])</f>
        <v>0</v>
      </c>
      <c r="P1972" s="4">
        <f>SUMIF(Sales[RegionStoretype],Sales[[#This Row],[RegionStoretype]],Sales[YoY_SSF])/Sales[[#This Row],[Region_TypeCount]]</f>
        <v>68.518982968140051</v>
      </c>
    </row>
    <row r="1973" spans="1:16" x14ac:dyDescent="0.25">
      <c r="A1973" s="1">
        <v>42839</v>
      </c>
      <c r="B1973">
        <v>30</v>
      </c>
      <c r="C1973">
        <v>1</v>
      </c>
      <c r="D1973">
        <v>5175.0734000000002</v>
      </c>
      <c r="E1973">
        <f>INDEX(Stores[region],MATCH(Sales[[#This Row],[store_no]],Stores[store_no],0))</f>
        <v>1</v>
      </c>
      <c r="F1973" t="str">
        <f>INDEX(Stores[storetype],MATCH(Sales[[#This Row],[store_no]],Stores[store_no],0))</f>
        <v>C</v>
      </c>
      <c r="G1973" t="str">
        <f>INDEX(Stores[location_city],MATCH(Sales[[#This Row],[store_no]],Stores[store_no],0))</f>
        <v>Dayton</v>
      </c>
      <c r="H1973" t="str">
        <f>INDEX(Stores[location_state],MATCH(Sales[[#This Row],[store_no]],Stores[store_no],0))</f>
        <v>Ohio</v>
      </c>
      <c r="I1973">
        <f>INDEX(Stores[sqft],MATCH(Sales[[#This Row],[store_no]],Stores[store_no],0))</f>
        <v>90000</v>
      </c>
      <c r="J1973" s="4" t="str">
        <f>INDEX(Departments[dept_name],MATCH(Sales[[#This Row],[dept_no]],Departments[dept_no],0))</f>
        <v>Automotive</v>
      </c>
      <c r="K1973" s="4" t="str">
        <f>CONCATENATE(Sales[[#This Row],[region]],Sales[[#This Row],[storetype]])</f>
        <v>1C</v>
      </c>
      <c r="L1973" s="4">
        <f>INDEX(RegionStoreCount[Store Count],MATCH(Sales[[#This Row],[RegionStoretype]],RegionStoreCount[Region/Type],0))</f>
        <v>1</v>
      </c>
      <c r="M1973" s="4">
        <f>AND(Sales[[#This Row],[date]]&lt;=TY_YTDMax,Sales[[#This Row],[date]]&gt;=TY_YTDMin)*Sales[[#This Row],[sales]]</f>
        <v>0</v>
      </c>
      <c r="N1973" s="4">
        <f>AND(Sales[[#This Row],[date]]&lt;=LY_YTDMax,Sales[[#This Row],[date]]&gt;=LY_YTDMin)*Sales[[#This Row],[sales]]</f>
        <v>5175.0734000000002</v>
      </c>
      <c r="O1973" s="4">
        <f>AND(Sales[[#This Row],[date]]&gt;=YoY_Min,Sales[[#This Row],[date]]&lt;=TY_YTDMax)*(Sales[[#This Row],[sales]]/Sales[[#This Row],[sqft]])</f>
        <v>0</v>
      </c>
      <c r="P1973" s="4">
        <f>SUMIF(Sales[RegionStoretype],Sales[[#This Row],[RegionStoretype]],Sales[YoY_SSF])/Sales[[#This Row],[Region_TypeCount]]</f>
        <v>65.329042605555529</v>
      </c>
    </row>
    <row r="1974" spans="1:16" x14ac:dyDescent="0.25">
      <c r="A1974" s="1">
        <v>42839</v>
      </c>
      <c r="B1974">
        <v>30</v>
      </c>
      <c r="C1974">
        <v>5</v>
      </c>
      <c r="D1974">
        <v>87890.868200000012</v>
      </c>
      <c r="E1974">
        <f>INDEX(Stores[region],MATCH(Sales[[#This Row],[store_no]],Stores[store_no],0))</f>
        <v>1</v>
      </c>
      <c r="F1974" t="str">
        <f>INDEX(Stores[storetype],MATCH(Sales[[#This Row],[store_no]],Stores[store_no],0))</f>
        <v>C</v>
      </c>
      <c r="G1974" t="str">
        <f>INDEX(Stores[location_city],MATCH(Sales[[#This Row],[store_no]],Stores[store_no],0))</f>
        <v>Dayton</v>
      </c>
      <c r="H1974" t="str">
        <f>INDEX(Stores[location_state],MATCH(Sales[[#This Row],[store_no]],Stores[store_no],0))</f>
        <v>Ohio</v>
      </c>
      <c r="I1974">
        <f>INDEX(Stores[sqft],MATCH(Sales[[#This Row],[store_no]],Stores[store_no],0))</f>
        <v>90000</v>
      </c>
      <c r="J1974" s="4" t="str">
        <f>INDEX(Departments[dept_name],MATCH(Sales[[#This Row],[dept_no]],Departments[dept_no],0))</f>
        <v>Clothing</v>
      </c>
      <c r="K1974" s="4" t="str">
        <f>CONCATENATE(Sales[[#This Row],[region]],Sales[[#This Row],[storetype]])</f>
        <v>1C</v>
      </c>
      <c r="L1974" s="4">
        <f>INDEX(RegionStoreCount[Store Count],MATCH(Sales[[#This Row],[RegionStoretype]],RegionStoreCount[Region/Type],0))</f>
        <v>1</v>
      </c>
      <c r="M1974" s="4">
        <f>AND(Sales[[#This Row],[date]]&lt;=TY_YTDMax,Sales[[#This Row],[date]]&gt;=TY_YTDMin)*Sales[[#This Row],[sales]]</f>
        <v>0</v>
      </c>
      <c r="N1974" s="4">
        <f>AND(Sales[[#This Row],[date]]&lt;=LY_YTDMax,Sales[[#This Row],[date]]&gt;=LY_YTDMin)*Sales[[#This Row],[sales]]</f>
        <v>87890.868200000012</v>
      </c>
      <c r="O1974" s="4">
        <f>AND(Sales[[#This Row],[date]]&gt;=YoY_Min,Sales[[#This Row],[date]]&lt;=TY_YTDMax)*(Sales[[#This Row],[sales]]/Sales[[#This Row],[sqft]])</f>
        <v>0</v>
      </c>
      <c r="P1974" s="4">
        <f>SUMIF(Sales[RegionStoretype],Sales[[#This Row],[RegionStoretype]],Sales[YoY_SSF])/Sales[[#This Row],[Region_TypeCount]]</f>
        <v>65.329042605555529</v>
      </c>
    </row>
    <row r="1975" spans="1:16" x14ac:dyDescent="0.25">
      <c r="A1975" s="1">
        <v>42839</v>
      </c>
      <c r="B1975">
        <v>30</v>
      </c>
      <c r="C1975">
        <v>16</v>
      </c>
      <c r="D1975">
        <v>85083.349799999996</v>
      </c>
      <c r="E1975">
        <f>INDEX(Stores[region],MATCH(Sales[[#This Row],[store_no]],Stores[store_no],0))</f>
        <v>1</v>
      </c>
      <c r="F1975" t="str">
        <f>INDEX(Stores[storetype],MATCH(Sales[[#This Row],[store_no]],Stores[store_no],0))</f>
        <v>C</v>
      </c>
      <c r="G1975" t="str">
        <f>INDEX(Stores[location_city],MATCH(Sales[[#This Row],[store_no]],Stores[store_no],0))</f>
        <v>Dayton</v>
      </c>
      <c r="H1975" t="str">
        <f>INDEX(Stores[location_state],MATCH(Sales[[#This Row],[store_no]],Stores[store_no],0))</f>
        <v>Ohio</v>
      </c>
      <c r="I1975">
        <f>INDEX(Stores[sqft],MATCH(Sales[[#This Row],[store_no]],Stores[store_no],0))</f>
        <v>90000</v>
      </c>
      <c r="J1975" s="4" t="str">
        <f>INDEX(Departments[dept_name],MATCH(Sales[[#This Row],[dept_no]],Departments[dept_no],0))</f>
        <v>Outdoors</v>
      </c>
      <c r="K1975" s="4" t="str">
        <f>CONCATENATE(Sales[[#This Row],[region]],Sales[[#This Row],[storetype]])</f>
        <v>1C</v>
      </c>
      <c r="L1975" s="4">
        <f>INDEX(RegionStoreCount[Store Count],MATCH(Sales[[#This Row],[RegionStoretype]],RegionStoreCount[Region/Type],0))</f>
        <v>1</v>
      </c>
      <c r="M1975" s="4">
        <f>AND(Sales[[#This Row],[date]]&lt;=TY_YTDMax,Sales[[#This Row],[date]]&gt;=TY_YTDMin)*Sales[[#This Row],[sales]]</f>
        <v>0</v>
      </c>
      <c r="N1975" s="4">
        <f>AND(Sales[[#This Row],[date]]&lt;=LY_YTDMax,Sales[[#This Row],[date]]&gt;=LY_YTDMin)*Sales[[#This Row],[sales]]</f>
        <v>85083.349799999996</v>
      </c>
      <c r="O1975" s="4">
        <f>AND(Sales[[#This Row],[date]]&gt;=YoY_Min,Sales[[#This Row],[date]]&lt;=TY_YTDMax)*(Sales[[#This Row],[sales]]/Sales[[#This Row],[sqft]])</f>
        <v>0</v>
      </c>
      <c r="P1975" s="4">
        <f>SUMIF(Sales[RegionStoretype],Sales[[#This Row],[RegionStoretype]],Sales[YoY_SSF])/Sales[[#This Row],[Region_TypeCount]]</f>
        <v>65.329042605555529</v>
      </c>
    </row>
    <row r="1976" spans="1:16" x14ac:dyDescent="0.25">
      <c r="A1976" s="1">
        <v>42839</v>
      </c>
      <c r="B1976">
        <v>31</v>
      </c>
      <c r="C1976">
        <v>7</v>
      </c>
      <c r="D1976">
        <v>64616.863400000002</v>
      </c>
      <c r="E1976">
        <f>INDEX(Stores[region],MATCH(Sales[[#This Row],[store_no]],Stores[store_no],0))</f>
        <v>3</v>
      </c>
      <c r="F1976" t="str">
        <f>INDEX(Stores[storetype],MATCH(Sales[[#This Row],[store_no]],Stores[store_no],0))</f>
        <v>A</v>
      </c>
      <c r="G1976" t="str">
        <f>INDEX(Stores[location_city],MATCH(Sales[[#This Row],[store_no]],Stores[store_no],0))</f>
        <v>Rapid City</v>
      </c>
      <c r="H1976" t="str">
        <f>INDEX(Stores[location_state],MATCH(Sales[[#This Row],[store_no]],Stores[store_no],0))</f>
        <v>South Dakota</v>
      </c>
      <c r="I1976">
        <f>INDEX(Stores[sqft],MATCH(Sales[[#This Row],[store_no]],Stores[store_no],0))</f>
        <v>200100</v>
      </c>
      <c r="J1976" s="4" t="str">
        <f>INDEX(Departments[dept_name],MATCH(Sales[[#This Row],[dept_no]],Departments[dept_no],0))</f>
        <v>Electronics</v>
      </c>
      <c r="K1976" s="4" t="str">
        <f>CONCATENATE(Sales[[#This Row],[region]],Sales[[#This Row],[storetype]])</f>
        <v>3A</v>
      </c>
      <c r="L1976" s="4">
        <f>INDEX(RegionStoreCount[Store Count],MATCH(Sales[[#This Row],[RegionStoretype]],RegionStoreCount[Region/Type],0))</f>
        <v>9</v>
      </c>
      <c r="M1976" s="4">
        <f>AND(Sales[[#This Row],[date]]&lt;=TY_YTDMax,Sales[[#This Row],[date]]&gt;=TY_YTDMin)*Sales[[#This Row],[sales]]</f>
        <v>0</v>
      </c>
      <c r="N1976" s="4">
        <f>AND(Sales[[#This Row],[date]]&lt;=LY_YTDMax,Sales[[#This Row],[date]]&gt;=LY_YTDMin)*Sales[[#This Row],[sales]]</f>
        <v>64616.863400000002</v>
      </c>
      <c r="O1976" s="4">
        <f>AND(Sales[[#This Row],[date]]&gt;=YoY_Min,Sales[[#This Row],[date]]&lt;=TY_YTDMax)*(Sales[[#This Row],[sales]]/Sales[[#This Row],[sqft]])</f>
        <v>0</v>
      </c>
      <c r="P1976" s="4">
        <f>SUMIF(Sales[RegionStoretype],Sales[[#This Row],[RegionStoretype]],Sales[YoY_SSF])/Sales[[#This Row],[Region_TypeCount]]</f>
        <v>53.603836561720975</v>
      </c>
    </row>
    <row r="1977" spans="1:16" x14ac:dyDescent="0.25">
      <c r="A1977" s="1">
        <v>42839</v>
      </c>
      <c r="B1977">
        <v>32</v>
      </c>
      <c r="C1977">
        <v>3</v>
      </c>
      <c r="D1977">
        <v>41804.972700000006</v>
      </c>
      <c r="E1977">
        <f>INDEX(Stores[region],MATCH(Sales[[#This Row],[store_no]],Stores[store_no],0))</f>
        <v>2</v>
      </c>
      <c r="F1977" t="str">
        <f>INDEX(Stores[storetype],MATCH(Sales[[#This Row],[store_no]],Stores[store_no],0))</f>
        <v>A</v>
      </c>
      <c r="G1977" t="str">
        <f>INDEX(Stores[location_city],MATCH(Sales[[#This Row],[store_no]],Stores[store_no],0))</f>
        <v>Western Springs</v>
      </c>
      <c r="H1977" t="str">
        <f>INDEX(Stores[location_state],MATCH(Sales[[#This Row],[store_no]],Stores[store_no],0))</f>
        <v>Illinois</v>
      </c>
      <c r="I1977">
        <f>INDEX(Stores[sqft],MATCH(Sales[[#This Row],[store_no]],Stores[store_no],0))</f>
        <v>118200</v>
      </c>
      <c r="J1977" s="4" t="str">
        <f>INDEX(Departments[dept_name],MATCH(Sales[[#This Row],[dept_no]],Departments[dept_no],0))</f>
        <v>Beauty</v>
      </c>
      <c r="K1977" s="4" t="str">
        <f>CONCATENATE(Sales[[#This Row],[region]],Sales[[#This Row],[storetype]])</f>
        <v>2A</v>
      </c>
      <c r="L1977" s="4">
        <f>INDEX(RegionStoreCount[Store Count],MATCH(Sales[[#This Row],[RegionStoretype]],RegionStoreCount[Region/Type],0))</f>
        <v>5</v>
      </c>
      <c r="M1977" s="4">
        <f>AND(Sales[[#This Row],[date]]&lt;=TY_YTDMax,Sales[[#This Row],[date]]&gt;=TY_YTDMin)*Sales[[#This Row],[sales]]</f>
        <v>0</v>
      </c>
      <c r="N1977" s="4">
        <f>AND(Sales[[#This Row],[date]]&lt;=LY_YTDMax,Sales[[#This Row],[date]]&gt;=LY_YTDMin)*Sales[[#This Row],[sales]]</f>
        <v>41804.972700000006</v>
      </c>
      <c r="O1977" s="4">
        <f>AND(Sales[[#This Row],[date]]&gt;=YoY_Min,Sales[[#This Row],[date]]&lt;=TY_YTDMax)*(Sales[[#This Row],[sales]]/Sales[[#This Row],[sqft]])</f>
        <v>0</v>
      </c>
      <c r="P1977" s="4">
        <f>SUMIF(Sales[RegionStoretype],Sales[[#This Row],[RegionStoretype]],Sales[YoY_SSF])/Sales[[#This Row],[Region_TypeCount]]</f>
        <v>60.052789354368521</v>
      </c>
    </row>
    <row r="1978" spans="1:16" x14ac:dyDescent="0.25">
      <c r="A1978" s="1">
        <v>42839</v>
      </c>
      <c r="B1978">
        <v>32</v>
      </c>
      <c r="C1978">
        <v>4</v>
      </c>
      <c r="D1978">
        <v>41469.530099999996</v>
      </c>
      <c r="E1978">
        <f>INDEX(Stores[region],MATCH(Sales[[#This Row],[store_no]],Stores[store_no],0))</f>
        <v>2</v>
      </c>
      <c r="F1978" t="str">
        <f>INDEX(Stores[storetype],MATCH(Sales[[#This Row],[store_no]],Stores[store_no],0))</f>
        <v>A</v>
      </c>
      <c r="G1978" t="str">
        <f>INDEX(Stores[location_city],MATCH(Sales[[#This Row],[store_no]],Stores[store_no],0))</f>
        <v>Western Springs</v>
      </c>
      <c r="H1978" t="str">
        <f>INDEX(Stores[location_state],MATCH(Sales[[#This Row],[store_no]],Stores[store_no],0))</f>
        <v>Illinois</v>
      </c>
      <c r="I1978">
        <f>INDEX(Stores[sqft],MATCH(Sales[[#This Row],[store_no]],Stores[store_no],0))</f>
        <v>118200</v>
      </c>
      <c r="J1978" s="4" t="str">
        <f>INDEX(Departments[dept_name],MATCH(Sales[[#This Row],[dept_no]],Departments[dept_no],0))</f>
        <v>Books</v>
      </c>
      <c r="K1978" s="4" t="str">
        <f>CONCATENATE(Sales[[#This Row],[region]],Sales[[#This Row],[storetype]])</f>
        <v>2A</v>
      </c>
      <c r="L1978" s="4">
        <f>INDEX(RegionStoreCount[Store Count],MATCH(Sales[[#This Row],[RegionStoretype]],RegionStoreCount[Region/Type],0))</f>
        <v>5</v>
      </c>
      <c r="M1978" s="4">
        <f>AND(Sales[[#This Row],[date]]&lt;=TY_YTDMax,Sales[[#This Row],[date]]&gt;=TY_YTDMin)*Sales[[#This Row],[sales]]</f>
        <v>0</v>
      </c>
      <c r="N1978" s="4">
        <f>AND(Sales[[#This Row],[date]]&lt;=LY_YTDMax,Sales[[#This Row],[date]]&gt;=LY_YTDMin)*Sales[[#This Row],[sales]]</f>
        <v>41469.530099999996</v>
      </c>
      <c r="O1978" s="4">
        <f>AND(Sales[[#This Row],[date]]&gt;=YoY_Min,Sales[[#This Row],[date]]&lt;=TY_YTDMax)*(Sales[[#This Row],[sales]]/Sales[[#This Row],[sqft]])</f>
        <v>0</v>
      </c>
      <c r="P1978" s="4">
        <f>SUMIF(Sales[RegionStoretype],Sales[[#This Row],[RegionStoretype]],Sales[YoY_SSF])/Sales[[#This Row],[Region_TypeCount]]</f>
        <v>60.052789354368521</v>
      </c>
    </row>
    <row r="1979" spans="1:16" x14ac:dyDescent="0.25">
      <c r="A1979" s="1">
        <v>42839</v>
      </c>
      <c r="B1979">
        <v>32</v>
      </c>
      <c r="C1979">
        <v>6</v>
      </c>
      <c r="D1979">
        <v>31207.808299999997</v>
      </c>
      <c r="E1979">
        <f>INDEX(Stores[region],MATCH(Sales[[#This Row],[store_no]],Stores[store_no],0))</f>
        <v>2</v>
      </c>
      <c r="F1979" t="str">
        <f>INDEX(Stores[storetype],MATCH(Sales[[#This Row],[store_no]],Stores[store_no],0))</f>
        <v>A</v>
      </c>
      <c r="G1979" t="str">
        <f>INDEX(Stores[location_city],MATCH(Sales[[#This Row],[store_no]],Stores[store_no],0))</f>
        <v>Western Springs</v>
      </c>
      <c r="H1979" t="str">
        <f>INDEX(Stores[location_state],MATCH(Sales[[#This Row],[store_no]],Stores[store_no],0))</f>
        <v>Illinois</v>
      </c>
      <c r="I1979">
        <f>INDEX(Stores[sqft],MATCH(Sales[[#This Row],[store_no]],Stores[store_no],0))</f>
        <v>118200</v>
      </c>
      <c r="J1979" s="4" t="str">
        <f>INDEX(Departments[dept_name],MATCH(Sales[[#This Row],[dept_no]],Departments[dept_no],0))</f>
        <v>Computers</v>
      </c>
      <c r="K1979" s="4" t="str">
        <f>CONCATENATE(Sales[[#This Row],[region]],Sales[[#This Row],[storetype]])</f>
        <v>2A</v>
      </c>
      <c r="L1979" s="4">
        <f>INDEX(RegionStoreCount[Store Count],MATCH(Sales[[#This Row],[RegionStoretype]],RegionStoreCount[Region/Type],0))</f>
        <v>5</v>
      </c>
      <c r="M1979" s="4">
        <f>AND(Sales[[#This Row],[date]]&lt;=TY_YTDMax,Sales[[#This Row],[date]]&gt;=TY_YTDMin)*Sales[[#This Row],[sales]]</f>
        <v>0</v>
      </c>
      <c r="N1979" s="4">
        <f>AND(Sales[[#This Row],[date]]&lt;=LY_YTDMax,Sales[[#This Row],[date]]&gt;=LY_YTDMin)*Sales[[#This Row],[sales]]</f>
        <v>31207.808299999997</v>
      </c>
      <c r="O1979" s="4">
        <f>AND(Sales[[#This Row],[date]]&gt;=YoY_Min,Sales[[#This Row],[date]]&lt;=TY_YTDMax)*(Sales[[#This Row],[sales]]/Sales[[#This Row],[sqft]])</f>
        <v>0</v>
      </c>
      <c r="P1979" s="4">
        <f>SUMIF(Sales[RegionStoretype],Sales[[#This Row],[RegionStoretype]],Sales[YoY_SSF])/Sales[[#This Row],[Region_TypeCount]]</f>
        <v>60.052789354368521</v>
      </c>
    </row>
    <row r="1980" spans="1:16" x14ac:dyDescent="0.25">
      <c r="A1980" s="1">
        <v>42839</v>
      </c>
      <c r="B1980">
        <v>32</v>
      </c>
      <c r="C1980">
        <v>20</v>
      </c>
      <c r="D1980">
        <v>58010.449299999993</v>
      </c>
      <c r="E1980">
        <f>INDEX(Stores[region],MATCH(Sales[[#This Row],[store_no]],Stores[store_no],0))</f>
        <v>2</v>
      </c>
      <c r="F1980" t="str">
        <f>INDEX(Stores[storetype],MATCH(Sales[[#This Row],[store_no]],Stores[store_no],0))</f>
        <v>A</v>
      </c>
      <c r="G1980" t="str">
        <f>INDEX(Stores[location_city],MATCH(Sales[[#This Row],[store_no]],Stores[store_no],0))</f>
        <v>Western Springs</v>
      </c>
      <c r="H1980" t="str">
        <f>INDEX(Stores[location_state],MATCH(Sales[[#This Row],[store_no]],Stores[store_no],0))</f>
        <v>Illinois</v>
      </c>
      <c r="I1980">
        <f>INDEX(Stores[sqft],MATCH(Sales[[#This Row],[store_no]],Stores[store_no],0))</f>
        <v>118200</v>
      </c>
      <c r="J1980" s="4" t="str">
        <f>INDEX(Departments[dept_name],MATCH(Sales[[#This Row],[dept_no]],Departments[dept_no],0))</f>
        <v>Toys</v>
      </c>
      <c r="K1980" s="4" t="str">
        <f>CONCATENATE(Sales[[#This Row],[region]],Sales[[#This Row],[storetype]])</f>
        <v>2A</v>
      </c>
      <c r="L1980" s="4">
        <f>INDEX(RegionStoreCount[Store Count],MATCH(Sales[[#This Row],[RegionStoretype]],RegionStoreCount[Region/Type],0))</f>
        <v>5</v>
      </c>
      <c r="M1980" s="4">
        <f>AND(Sales[[#This Row],[date]]&lt;=TY_YTDMax,Sales[[#This Row],[date]]&gt;=TY_YTDMin)*Sales[[#This Row],[sales]]</f>
        <v>0</v>
      </c>
      <c r="N1980" s="4">
        <f>AND(Sales[[#This Row],[date]]&lt;=LY_YTDMax,Sales[[#This Row],[date]]&gt;=LY_YTDMin)*Sales[[#This Row],[sales]]</f>
        <v>58010.449299999993</v>
      </c>
      <c r="O1980" s="4">
        <f>AND(Sales[[#This Row],[date]]&gt;=YoY_Min,Sales[[#This Row],[date]]&lt;=TY_YTDMax)*(Sales[[#This Row],[sales]]/Sales[[#This Row],[sqft]])</f>
        <v>0</v>
      </c>
      <c r="P1980" s="4">
        <f>SUMIF(Sales[RegionStoretype],Sales[[#This Row],[RegionStoretype]],Sales[YoY_SSF])/Sales[[#This Row],[Region_TypeCount]]</f>
        <v>60.052789354368521</v>
      </c>
    </row>
    <row r="1981" spans="1:16" x14ac:dyDescent="0.25">
      <c r="A1981" s="1">
        <v>42839</v>
      </c>
      <c r="B1981">
        <v>33</v>
      </c>
      <c r="C1981">
        <v>6</v>
      </c>
      <c r="D1981">
        <v>5271.7545</v>
      </c>
      <c r="E1981">
        <f>INDEX(Stores[region],MATCH(Sales[[#This Row],[store_no]],Stores[store_no],0))</f>
        <v>3</v>
      </c>
      <c r="F1981" t="str">
        <f>INDEX(Stores[storetype],MATCH(Sales[[#This Row],[store_no]],Stores[store_no],0))</f>
        <v>A</v>
      </c>
      <c r="G1981" t="str">
        <f>INDEX(Stores[location_city],MATCH(Sales[[#This Row],[store_no]],Stores[store_no],0))</f>
        <v>Omaha</v>
      </c>
      <c r="H1981" t="str">
        <f>INDEX(Stores[location_state],MATCH(Sales[[#This Row],[store_no]],Stores[store_no],0))</f>
        <v>Nebraska</v>
      </c>
      <c r="I1981">
        <f>INDEX(Stores[sqft],MATCH(Sales[[#This Row],[store_no]],Stores[store_no],0))</f>
        <v>40700</v>
      </c>
      <c r="J1981" s="4" t="str">
        <f>INDEX(Departments[dept_name],MATCH(Sales[[#This Row],[dept_no]],Departments[dept_no],0))</f>
        <v>Computers</v>
      </c>
      <c r="K1981" s="4" t="str">
        <f>CONCATENATE(Sales[[#This Row],[region]],Sales[[#This Row],[storetype]])</f>
        <v>3A</v>
      </c>
      <c r="L1981" s="4">
        <f>INDEX(RegionStoreCount[Store Count],MATCH(Sales[[#This Row],[RegionStoretype]],RegionStoreCount[Region/Type],0))</f>
        <v>9</v>
      </c>
      <c r="M1981" s="4">
        <f>AND(Sales[[#This Row],[date]]&lt;=TY_YTDMax,Sales[[#This Row],[date]]&gt;=TY_YTDMin)*Sales[[#This Row],[sales]]</f>
        <v>0</v>
      </c>
      <c r="N1981" s="4">
        <f>AND(Sales[[#This Row],[date]]&lt;=LY_YTDMax,Sales[[#This Row],[date]]&gt;=LY_YTDMin)*Sales[[#This Row],[sales]]</f>
        <v>5271.7545</v>
      </c>
      <c r="O1981" s="4">
        <f>AND(Sales[[#This Row],[date]]&gt;=YoY_Min,Sales[[#This Row],[date]]&lt;=TY_YTDMax)*(Sales[[#This Row],[sales]]/Sales[[#This Row],[sqft]])</f>
        <v>0</v>
      </c>
      <c r="P1981" s="4">
        <f>SUMIF(Sales[RegionStoretype],Sales[[#This Row],[RegionStoretype]],Sales[YoY_SSF])/Sales[[#This Row],[Region_TypeCount]]</f>
        <v>53.603836561720975</v>
      </c>
    </row>
    <row r="1982" spans="1:16" x14ac:dyDescent="0.25">
      <c r="A1982" s="1">
        <v>42839</v>
      </c>
      <c r="B1982">
        <v>33</v>
      </c>
      <c r="C1982">
        <v>20</v>
      </c>
      <c r="D1982">
        <v>2556.7307999999998</v>
      </c>
      <c r="E1982">
        <f>INDEX(Stores[region],MATCH(Sales[[#This Row],[store_no]],Stores[store_no],0))</f>
        <v>3</v>
      </c>
      <c r="F1982" t="str">
        <f>INDEX(Stores[storetype],MATCH(Sales[[#This Row],[store_no]],Stores[store_no],0))</f>
        <v>A</v>
      </c>
      <c r="G1982" t="str">
        <f>INDEX(Stores[location_city],MATCH(Sales[[#This Row],[store_no]],Stores[store_no],0))</f>
        <v>Omaha</v>
      </c>
      <c r="H1982" t="str">
        <f>INDEX(Stores[location_state],MATCH(Sales[[#This Row],[store_no]],Stores[store_no],0))</f>
        <v>Nebraska</v>
      </c>
      <c r="I1982">
        <f>INDEX(Stores[sqft],MATCH(Sales[[#This Row],[store_no]],Stores[store_no],0))</f>
        <v>40700</v>
      </c>
      <c r="J1982" s="4" t="str">
        <f>INDEX(Departments[dept_name],MATCH(Sales[[#This Row],[dept_no]],Departments[dept_no],0))</f>
        <v>Toys</v>
      </c>
      <c r="K1982" s="4" t="str">
        <f>CONCATENATE(Sales[[#This Row],[region]],Sales[[#This Row],[storetype]])</f>
        <v>3A</v>
      </c>
      <c r="L1982" s="4">
        <f>INDEX(RegionStoreCount[Store Count],MATCH(Sales[[#This Row],[RegionStoretype]],RegionStoreCount[Region/Type],0))</f>
        <v>9</v>
      </c>
      <c r="M1982" s="4">
        <f>AND(Sales[[#This Row],[date]]&lt;=TY_YTDMax,Sales[[#This Row],[date]]&gt;=TY_YTDMin)*Sales[[#This Row],[sales]]</f>
        <v>0</v>
      </c>
      <c r="N1982" s="4">
        <f>AND(Sales[[#This Row],[date]]&lt;=LY_YTDMax,Sales[[#This Row],[date]]&gt;=LY_YTDMin)*Sales[[#This Row],[sales]]</f>
        <v>2556.7307999999998</v>
      </c>
      <c r="O1982" s="4">
        <f>AND(Sales[[#This Row],[date]]&gt;=YoY_Min,Sales[[#This Row],[date]]&lt;=TY_YTDMax)*(Sales[[#This Row],[sales]]/Sales[[#This Row],[sqft]])</f>
        <v>0</v>
      </c>
      <c r="P1982" s="4">
        <f>SUMIF(Sales[RegionStoretype],Sales[[#This Row],[RegionStoretype]],Sales[YoY_SSF])/Sales[[#This Row],[Region_TypeCount]]</f>
        <v>53.603836561720975</v>
      </c>
    </row>
    <row r="1983" spans="1:16" x14ac:dyDescent="0.25">
      <c r="A1983" s="1">
        <v>42839</v>
      </c>
      <c r="B1983">
        <v>34</v>
      </c>
      <c r="C1983">
        <v>11</v>
      </c>
      <c r="D1983">
        <v>80852.739700000006</v>
      </c>
      <c r="E1983">
        <f>INDEX(Stores[region],MATCH(Sales[[#This Row],[store_no]],Stores[store_no],0))</f>
        <v>1</v>
      </c>
      <c r="F1983" t="str">
        <f>INDEX(Stores[storetype],MATCH(Sales[[#This Row],[store_no]],Stores[store_no],0))</f>
        <v>A</v>
      </c>
      <c r="G1983" t="str">
        <f>INDEX(Stores[location_city],MATCH(Sales[[#This Row],[store_no]],Stores[store_no],0))</f>
        <v>Toledo</v>
      </c>
      <c r="H1983" t="str">
        <f>INDEX(Stores[location_state],MATCH(Sales[[#This Row],[store_no]],Stores[store_no],0))</f>
        <v>Ohio</v>
      </c>
      <c r="I1983">
        <f>INDEX(Stores[sqft],MATCH(Sales[[#This Row],[store_no]],Stores[store_no],0))</f>
        <v>207900</v>
      </c>
      <c r="J1983" s="4" t="str">
        <f>INDEX(Departments[dept_name],MATCH(Sales[[#This Row],[dept_no]],Departments[dept_no],0))</f>
        <v>Home</v>
      </c>
      <c r="K1983" s="4" t="str">
        <f>CONCATENATE(Sales[[#This Row],[region]],Sales[[#This Row],[storetype]])</f>
        <v>1A</v>
      </c>
      <c r="L1983" s="4">
        <f>INDEX(RegionStoreCount[Store Count],MATCH(Sales[[#This Row],[RegionStoretype]],RegionStoreCount[Region/Type],0))</f>
        <v>5</v>
      </c>
      <c r="M1983" s="4">
        <f>AND(Sales[[#This Row],[date]]&lt;=TY_YTDMax,Sales[[#This Row],[date]]&gt;=TY_YTDMin)*Sales[[#This Row],[sales]]</f>
        <v>0</v>
      </c>
      <c r="N1983" s="4">
        <f>AND(Sales[[#This Row],[date]]&lt;=LY_YTDMax,Sales[[#This Row],[date]]&gt;=LY_YTDMin)*Sales[[#This Row],[sales]]</f>
        <v>80852.739700000006</v>
      </c>
      <c r="O1983" s="4">
        <f>AND(Sales[[#This Row],[date]]&gt;=YoY_Min,Sales[[#This Row],[date]]&lt;=TY_YTDMax)*(Sales[[#This Row],[sales]]/Sales[[#This Row],[sqft]])</f>
        <v>0</v>
      </c>
      <c r="P1983" s="4">
        <f>SUMIF(Sales[RegionStoretype],Sales[[#This Row],[RegionStoretype]],Sales[YoY_SSF])/Sales[[#This Row],[Region_TypeCount]]</f>
        <v>59.469551530910678</v>
      </c>
    </row>
    <row r="1984" spans="1:16" x14ac:dyDescent="0.25">
      <c r="A1984" s="1">
        <v>42839</v>
      </c>
      <c r="B1984">
        <v>34</v>
      </c>
      <c r="C1984">
        <v>14</v>
      </c>
      <c r="D1984">
        <v>52730.184200000003</v>
      </c>
      <c r="E1984">
        <f>INDEX(Stores[region],MATCH(Sales[[#This Row],[store_no]],Stores[store_no],0))</f>
        <v>1</v>
      </c>
      <c r="F1984" t="str">
        <f>INDEX(Stores[storetype],MATCH(Sales[[#This Row],[store_no]],Stores[store_no],0))</f>
        <v>A</v>
      </c>
      <c r="G1984" t="str">
        <f>INDEX(Stores[location_city],MATCH(Sales[[#This Row],[store_no]],Stores[store_no],0))</f>
        <v>Toledo</v>
      </c>
      <c r="H1984" t="str">
        <f>INDEX(Stores[location_state],MATCH(Sales[[#This Row],[store_no]],Stores[store_no],0))</f>
        <v>Ohio</v>
      </c>
      <c r="I1984">
        <f>INDEX(Stores[sqft],MATCH(Sales[[#This Row],[store_no]],Stores[store_no],0))</f>
        <v>207900</v>
      </c>
      <c r="J1984" s="4" t="str">
        <f>INDEX(Departments[dept_name],MATCH(Sales[[#This Row],[dept_no]],Departments[dept_no],0))</f>
        <v>Movies</v>
      </c>
      <c r="K1984" s="4" t="str">
        <f>CONCATENATE(Sales[[#This Row],[region]],Sales[[#This Row],[storetype]])</f>
        <v>1A</v>
      </c>
      <c r="L1984" s="4">
        <f>INDEX(RegionStoreCount[Store Count],MATCH(Sales[[#This Row],[RegionStoretype]],RegionStoreCount[Region/Type],0))</f>
        <v>5</v>
      </c>
      <c r="M1984" s="4">
        <f>AND(Sales[[#This Row],[date]]&lt;=TY_YTDMax,Sales[[#This Row],[date]]&gt;=TY_YTDMin)*Sales[[#This Row],[sales]]</f>
        <v>0</v>
      </c>
      <c r="N1984" s="4">
        <f>AND(Sales[[#This Row],[date]]&lt;=LY_YTDMax,Sales[[#This Row],[date]]&gt;=LY_YTDMin)*Sales[[#This Row],[sales]]</f>
        <v>52730.184200000003</v>
      </c>
      <c r="O1984" s="4">
        <f>AND(Sales[[#This Row],[date]]&gt;=YoY_Min,Sales[[#This Row],[date]]&lt;=TY_YTDMax)*(Sales[[#This Row],[sales]]/Sales[[#This Row],[sqft]])</f>
        <v>0</v>
      </c>
      <c r="P1984" s="4">
        <f>SUMIF(Sales[RegionStoretype],Sales[[#This Row],[RegionStoretype]],Sales[YoY_SSF])/Sales[[#This Row],[Region_TypeCount]]</f>
        <v>59.469551530910678</v>
      </c>
    </row>
    <row r="1985" spans="1:16" x14ac:dyDescent="0.25">
      <c r="A1985" s="1">
        <v>42839</v>
      </c>
      <c r="B1985">
        <v>34</v>
      </c>
      <c r="C1985">
        <v>20</v>
      </c>
      <c r="D1985">
        <v>181150.2647</v>
      </c>
      <c r="E1985">
        <f>INDEX(Stores[region],MATCH(Sales[[#This Row],[store_no]],Stores[store_no],0))</f>
        <v>1</v>
      </c>
      <c r="F1985" t="str">
        <f>INDEX(Stores[storetype],MATCH(Sales[[#This Row],[store_no]],Stores[store_no],0))</f>
        <v>A</v>
      </c>
      <c r="G1985" t="str">
        <f>INDEX(Stores[location_city],MATCH(Sales[[#This Row],[store_no]],Stores[store_no],0))</f>
        <v>Toledo</v>
      </c>
      <c r="H1985" t="str">
        <f>INDEX(Stores[location_state],MATCH(Sales[[#This Row],[store_no]],Stores[store_no],0))</f>
        <v>Ohio</v>
      </c>
      <c r="I1985">
        <f>INDEX(Stores[sqft],MATCH(Sales[[#This Row],[store_no]],Stores[store_no],0))</f>
        <v>207900</v>
      </c>
      <c r="J1985" s="4" t="str">
        <f>INDEX(Departments[dept_name],MATCH(Sales[[#This Row],[dept_no]],Departments[dept_no],0))</f>
        <v>Toys</v>
      </c>
      <c r="K1985" s="4" t="str">
        <f>CONCATENATE(Sales[[#This Row],[region]],Sales[[#This Row],[storetype]])</f>
        <v>1A</v>
      </c>
      <c r="L1985" s="4">
        <f>INDEX(RegionStoreCount[Store Count],MATCH(Sales[[#This Row],[RegionStoretype]],RegionStoreCount[Region/Type],0))</f>
        <v>5</v>
      </c>
      <c r="M1985" s="4">
        <f>AND(Sales[[#This Row],[date]]&lt;=TY_YTDMax,Sales[[#This Row],[date]]&gt;=TY_YTDMin)*Sales[[#This Row],[sales]]</f>
        <v>0</v>
      </c>
      <c r="N1985" s="4">
        <f>AND(Sales[[#This Row],[date]]&lt;=LY_YTDMax,Sales[[#This Row],[date]]&gt;=LY_YTDMin)*Sales[[#This Row],[sales]]</f>
        <v>181150.2647</v>
      </c>
      <c r="O1985" s="4">
        <f>AND(Sales[[#This Row],[date]]&gt;=YoY_Min,Sales[[#This Row],[date]]&lt;=TY_YTDMax)*(Sales[[#This Row],[sales]]/Sales[[#This Row],[sqft]])</f>
        <v>0</v>
      </c>
      <c r="P1985" s="4">
        <f>SUMIF(Sales[RegionStoretype],Sales[[#This Row],[RegionStoretype]],Sales[YoY_SSF])/Sales[[#This Row],[Region_TypeCount]]</f>
        <v>59.469551530910678</v>
      </c>
    </row>
    <row r="1986" spans="1:16" x14ac:dyDescent="0.25">
      <c r="A1986" s="1">
        <v>42839</v>
      </c>
      <c r="B1986">
        <v>35</v>
      </c>
      <c r="C1986">
        <v>5</v>
      </c>
      <c r="D1986">
        <v>21080.082999999999</v>
      </c>
      <c r="E1986">
        <f>INDEX(Stores[region],MATCH(Sales[[#This Row],[store_no]],Stores[store_no],0))</f>
        <v>3</v>
      </c>
      <c r="F1986" t="str">
        <f>INDEX(Stores[storetype],MATCH(Sales[[#This Row],[store_no]],Stores[store_no],0))</f>
        <v>C</v>
      </c>
      <c r="G1986" t="str">
        <f>INDEX(Stores[location_city],MATCH(Sales[[#This Row],[store_no]],Stores[store_no],0))</f>
        <v>Wichita</v>
      </c>
      <c r="H1986" t="str">
        <f>INDEX(Stores[location_state],MATCH(Sales[[#This Row],[store_no]],Stores[store_no],0))</f>
        <v>Kansas</v>
      </c>
      <c r="I1986">
        <f>INDEX(Stores[sqft],MATCH(Sales[[#This Row],[store_no]],Stores[store_no],0))</f>
        <v>72800</v>
      </c>
      <c r="J1986" s="4" t="str">
        <f>INDEX(Departments[dept_name],MATCH(Sales[[#This Row],[dept_no]],Departments[dept_no],0))</f>
        <v>Clothing</v>
      </c>
      <c r="K1986" s="4" t="str">
        <f>CONCATENATE(Sales[[#This Row],[region]],Sales[[#This Row],[storetype]])</f>
        <v>3C</v>
      </c>
      <c r="L1986" s="4">
        <f>INDEX(RegionStoreCount[Store Count],MATCH(Sales[[#This Row],[RegionStoretype]],RegionStoreCount[Region/Type],0))</f>
        <v>2</v>
      </c>
      <c r="M1986" s="4">
        <f>AND(Sales[[#This Row],[date]]&lt;=TY_YTDMax,Sales[[#This Row],[date]]&gt;=TY_YTDMin)*Sales[[#This Row],[sales]]</f>
        <v>0</v>
      </c>
      <c r="N1986" s="4">
        <f>AND(Sales[[#This Row],[date]]&lt;=LY_YTDMax,Sales[[#This Row],[date]]&gt;=LY_YTDMin)*Sales[[#This Row],[sales]]</f>
        <v>21080.082999999999</v>
      </c>
      <c r="O1986" s="4">
        <f>AND(Sales[[#This Row],[date]]&gt;=YoY_Min,Sales[[#This Row],[date]]&lt;=TY_YTDMax)*(Sales[[#This Row],[sales]]/Sales[[#This Row],[sqft]])</f>
        <v>0</v>
      </c>
      <c r="P1986" s="4">
        <f>SUMIF(Sales[RegionStoretype],Sales[[#This Row],[RegionStoretype]],Sales[YoY_SSF])/Sales[[#This Row],[Region_TypeCount]]</f>
        <v>47.561479460925746</v>
      </c>
    </row>
    <row r="1987" spans="1:16" x14ac:dyDescent="0.25">
      <c r="A1987" s="1">
        <v>42839</v>
      </c>
      <c r="B1987">
        <v>35</v>
      </c>
      <c r="C1987">
        <v>20</v>
      </c>
      <c r="D1987">
        <v>94640.965800000005</v>
      </c>
      <c r="E1987">
        <f>INDEX(Stores[region],MATCH(Sales[[#This Row],[store_no]],Stores[store_no],0))</f>
        <v>3</v>
      </c>
      <c r="F1987" t="str">
        <f>INDEX(Stores[storetype],MATCH(Sales[[#This Row],[store_no]],Stores[store_no],0))</f>
        <v>C</v>
      </c>
      <c r="G1987" t="str">
        <f>INDEX(Stores[location_city],MATCH(Sales[[#This Row],[store_no]],Stores[store_no],0))</f>
        <v>Wichita</v>
      </c>
      <c r="H1987" t="str">
        <f>INDEX(Stores[location_state],MATCH(Sales[[#This Row],[store_no]],Stores[store_no],0))</f>
        <v>Kansas</v>
      </c>
      <c r="I1987">
        <f>INDEX(Stores[sqft],MATCH(Sales[[#This Row],[store_no]],Stores[store_no],0))</f>
        <v>72800</v>
      </c>
      <c r="J1987" s="4" t="str">
        <f>INDEX(Departments[dept_name],MATCH(Sales[[#This Row],[dept_no]],Departments[dept_no],0))</f>
        <v>Toys</v>
      </c>
      <c r="K1987" s="4" t="str">
        <f>CONCATENATE(Sales[[#This Row],[region]],Sales[[#This Row],[storetype]])</f>
        <v>3C</v>
      </c>
      <c r="L1987" s="4">
        <f>INDEX(RegionStoreCount[Store Count],MATCH(Sales[[#This Row],[RegionStoretype]],RegionStoreCount[Region/Type],0))</f>
        <v>2</v>
      </c>
      <c r="M1987" s="4">
        <f>AND(Sales[[#This Row],[date]]&lt;=TY_YTDMax,Sales[[#This Row],[date]]&gt;=TY_YTDMin)*Sales[[#This Row],[sales]]</f>
        <v>0</v>
      </c>
      <c r="N1987" s="4">
        <f>AND(Sales[[#This Row],[date]]&lt;=LY_YTDMax,Sales[[#This Row],[date]]&gt;=LY_YTDMin)*Sales[[#This Row],[sales]]</f>
        <v>94640.965800000005</v>
      </c>
      <c r="O1987" s="4">
        <f>AND(Sales[[#This Row],[date]]&gt;=YoY_Min,Sales[[#This Row],[date]]&lt;=TY_YTDMax)*(Sales[[#This Row],[sales]]/Sales[[#This Row],[sqft]])</f>
        <v>0</v>
      </c>
      <c r="P1987" s="4">
        <f>SUMIF(Sales[RegionStoretype],Sales[[#This Row],[RegionStoretype]],Sales[YoY_SSF])/Sales[[#This Row],[Region_TypeCount]]</f>
        <v>47.561479460925746</v>
      </c>
    </row>
    <row r="1988" spans="1:16" x14ac:dyDescent="0.25">
      <c r="A1988" s="1">
        <v>42839</v>
      </c>
      <c r="B1988">
        <v>36</v>
      </c>
      <c r="C1988">
        <v>8</v>
      </c>
      <c r="D1988">
        <v>47085.894199999995</v>
      </c>
      <c r="E1988">
        <f>INDEX(Stores[region],MATCH(Sales[[#This Row],[store_no]],Stores[store_no],0))</f>
        <v>2</v>
      </c>
      <c r="F1988" t="str">
        <f>INDEX(Stores[storetype],MATCH(Sales[[#This Row],[store_no]],Stores[store_no],0))</f>
        <v>A</v>
      </c>
      <c r="G1988" t="str">
        <f>INDEX(Stores[location_city],MATCH(Sales[[#This Row],[store_no]],Stores[store_no],0))</f>
        <v>Aurora</v>
      </c>
      <c r="H1988" t="str">
        <f>INDEX(Stores[location_state],MATCH(Sales[[#This Row],[store_no]],Stores[store_no],0))</f>
        <v>Illinois</v>
      </c>
      <c r="I1988">
        <f>INDEX(Stores[sqft],MATCH(Sales[[#This Row],[store_no]],Stores[store_no],0))</f>
        <v>209900</v>
      </c>
      <c r="J1988" s="4" t="str">
        <f>INDEX(Departments[dept_name],MATCH(Sales[[#This Row],[dept_no]],Departments[dept_no],0))</f>
        <v>Games</v>
      </c>
      <c r="K1988" s="4" t="str">
        <f>CONCATENATE(Sales[[#This Row],[region]],Sales[[#This Row],[storetype]])</f>
        <v>2A</v>
      </c>
      <c r="L1988" s="4">
        <f>INDEX(RegionStoreCount[Store Count],MATCH(Sales[[#This Row],[RegionStoretype]],RegionStoreCount[Region/Type],0))</f>
        <v>5</v>
      </c>
      <c r="M1988" s="4">
        <f>AND(Sales[[#This Row],[date]]&lt;=TY_YTDMax,Sales[[#This Row],[date]]&gt;=TY_YTDMin)*Sales[[#This Row],[sales]]</f>
        <v>0</v>
      </c>
      <c r="N1988" s="4">
        <f>AND(Sales[[#This Row],[date]]&lt;=LY_YTDMax,Sales[[#This Row],[date]]&gt;=LY_YTDMin)*Sales[[#This Row],[sales]]</f>
        <v>47085.894199999995</v>
      </c>
      <c r="O1988" s="4">
        <f>AND(Sales[[#This Row],[date]]&gt;=YoY_Min,Sales[[#This Row],[date]]&lt;=TY_YTDMax)*(Sales[[#This Row],[sales]]/Sales[[#This Row],[sqft]])</f>
        <v>0</v>
      </c>
      <c r="P1988" s="4">
        <f>SUMIF(Sales[RegionStoretype],Sales[[#This Row],[RegionStoretype]],Sales[YoY_SSF])/Sales[[#This Row],[Region_TypeCount]]</f>
        <v>60.052789354368521</v>
      </c>
    </row>
    <row r="1989" spans="1:16" x14ac:dyDescent="0.25">
      <c r="A1989" s="1">
        <v>42839</v>
      </c>
      <c r="B1989">
        <v>36</v>
      </c>
      <c r="C1989">
        <v>13</v>
      </c>
      <c r="D1989">
        <v>73341.670399999988</v>
      </c>
      <c r="E1989">
        <f>INDEX(Stores[region],MATCH(Sales[[#This Row],[store_no]],Stores[store_no],0))</f>
        <v>2</v>
      </c>
      <c r="F1989" t="str">
        <f>INDEX(Stores[storetype],MATCH(Sales[[#This Row],[store_no]],Stores[store_no],0))</f>
        <v>A</v>
      </c>
      <c r="G1989" t="str">
        <f>INDEX(Stores[location_city],MATCH(Sales[[#This Row],[store_no]],Stores[store_no],0))</f>
        <v>Aurora</v>
      </c>
      <c r="H1989" t="str">
        <f>INDEX(Stores[location_state],MATCH(Sales[[#This Row],[store_no]],Stores[store_no],0))</f>
        <v>Illinois</v>
      </c>
      <c r="I1989">
        <f>INDEX(Stores[sqft],MATCH(Sales[[#This Row],[store_no]],Stores[store_no],0))</f>
        <v>209900</v>
      </c>
      <c r="J1989" s="4" t="str">
        <f>INDEX(Departments[dept_name],MATCH(Sales[[#This Row],[dept_no]],Departments[dept_no],0))</f>
        <v>Kids</v>
      </c>
      <c r="K1989" s="4" t="str">
        <f>CONCATENATE(Sales[[#This Row],[region]],Sales[[#This Row],[storetype]])</f>
        <v>2A</v>
      </c>
      <c r="L1989" s="4">
        <f>INDEX(RegionStoreCount[Store Count],MATCH(Sales[[#This Row],[RegionStoretype]],RegionStoreCount[Region/Type],0))</f>
        <v>5</v>
      </c>
      <c r="M1989" s="4">
        <f>AND(Sales[[#This Row],[date]]&lt;=TY_YTDMax,Sales[[#This Row],[date]]&gt;=TY_YTDMin)*Sales[[#This Row],[sales]]</f>
        <v>0</v>
      </c>
      <c r="N1989" s="4">
        <f>AND(Sales[[#This Row],[date]]&lt;=LY_YTDMax,Sales[[#This Row],[date]]&gt;=LY_YTDMin)*Sales[[#This Row],[sales]]</f>
        <v>73341.670399999988</v>
      </c>
      <c r="O1989" s="4">
        <f>AND(Sales[[#This Row],[date]]&gt;=YoY_Min,Sales[[#This Row],[date]]&lt;=TY_YTDMax)*(Sales[[#This Row],[sales]]/Sales[[#This Row],[sqft]])</f>
        <v>0</v>
      </c>
      <c r="P1989" s="4">
        <f>SUMIF(Sales[RegionStoretype],Sales[[#This Row],[RegionStoretype]],Sales[YoY_SSF])/Sales[[#This Row],[Region_TypeCount]]</f>
        <v>60.052789354368521</v>
      </c>
    </row>
    <row r="1990" spans="1:16" x14ac:dyDescent="0.25">
      <c r="A1990" s="1">
        <v>42839</v>
      </c>
      <c r="B1990">
        <v>37</v>
      </c>
      <c r="C1990">
        <v>14</v>
      </c>
      <c r="D1990">
        <v>32741.265499999998</v>
      </c>
      <c r="E1990">
        <f>INDEX(Stores[region],MATCH(Sales[[#This Row],[store_no]],Stores[store_no],0))</f>
        <v>3</v>
      </c>
      <c r="F1990" t="str">
        <f>INDEX(Stores[storetype],MATCH(Sales[[#This Row],[store_no]],Stores[store_no],0))</f>
        <v>C</v>
      </c>
      <c r="G1990" t="str">
        <f>INDEX(Stores[location_city],MATCH(Sales[[#This Row],[store_no]],Stores[store_no],0))</f>
        <v>Lincoln</v>
      </c>
      <c r="H1990" t="str">
        <f>INDEX(Stores[location_state],MATCH(Sales[[#This Row],[store_no]],Stores[store_no],0))</f>
        <v>Nebraska</v>
      </c>
      <c r="I1990">
        <f>INDEX(Stores[sqft],MATCH(Sales[[#This Row],[store_no]],Stores[store_no],0))</f>
        <v>161300</v>
      </c>
      <c r="J1990" s="4" t="str">
        <f>INDEX(Departments[dept_name],MATCH(Sales[[#This Row],[dept_no]],Departments[dept_no],0))</f>
        <v>Movies</v>
      </c>
      <c r="K1990" s="4" t="str">
        <f>CONCATENATE(Sales[[#This Row],[region]],Sales[[#This Row],[storetype]])</f>
        <v>3C</v>
      </c>
      <c r="L1990" s="4">
        <f>INDEX(RegionStoreCount[Store Count],MATCH(Sales[[#This Row],[RegionStoretype]],RegionStoreCount[Region/Type],0))</f>
        <v>2</v>
      </c>
      <c r="M1990" s="4">
        <f>AND(Sales[[#This Row],[date]]&lt;=TY_YTDMax,Sales[[#This Row],[date]]&gt;=TY_YTDMin)*Sales[[#This Row],[sales]]</f>
        <v>0</v>
      </c>
      <c r="N1990" s="4">
        <f>AND(Sales[[#This Row],[date]]&lt;=LY_YTDMax,Sales[[#This Row],[date]]&gt;=LY_YTDMin)*Sales[[#This Row],[sales]]</f>
        <v>32741.265499999998</v>
      </c>
      <c r="O1990" s="4">
        <f>AND(Sales[[#This Row],[date]]&gt;=YoY_Min,Sales[[#This Row],[date]]&lt;=TY_YTDMax)*(Sales[[#This Row],[sales]]/Sales[[#This Row],[sqft]])</f>
        <v>0</v>
      </c>
      <c r="P1990" s="4">
        <f>SUMIF(Sales[RegionStoretype],Sales[[#This Row],[RegionStoretype]],Sales[YoY_SSF])/Sales[[#This Row],[Region_TypeCount]]</f>
        <v>47.561479460925746</v>
      </c>
    </row>
    <row r="1991" spans="1:16" x14ac:dyDescent="0.25">
      <c r="A1991" s="1">
        <v>42839</v>
      </c>
      <c r="B1991">
        <v>37</v>
      </c>
      <c r="C1991">
        <v>18</v>
      </c>
      <c r="D1991">
        <v>82154.696100000001</v>
      </c>
      <c r="E1991">
        <f>INDEX(Stores[region],MATCH(Sales[[#This Row],[store_no]],Stores[store_no],0))</f>
        <v>3</v>
      </c>
      <c r="F1991" t="str">
        <f>INDEX(Stores[storetype],MATCH(Sales[[#This Row],[store_no]],Stores[store_no],0))</f>
        <v>C</v>
      </c>
      <c r="G1991" t="str">
        <f>INDEX(Stores[location_city],MATCH(Sales[[#This Row],[store_no]],Stores[store_no],0))</f>
        <v>Lincoln</v>
      </c>
      <c r="H1991" t="str">
        <f>INDEX(Stores[location_state],MATCH(Sales[[#This Row],[store_no]],Stores[store_no],0))</f>
        <v>Nebraska</v>
      </c>
      <c r="I1991">
        <f>INDEX(Stores[sqft],MATCH(Sales[[#This Row],[store_no]],Stores[store_no],0))</f>
        <v>161300</v>
      </c>
      <c r="J1991" s="4" t="str">
        <f>INDEX(Departments[dept_name],MATCH(Sales[[#This Row],[dept_no]],Departments[dept_no],0))</f>
        <v>Sports</v>
      </c>
      <c r="K1991" s="4" t="str">
        <f>CONCATENATE(Sales[[#This Row],[region]],Sales[[#This Row],[storetype]])</f>
        <v>3C</v>
      </c>
      <c r="L1991" s="4">
        <f>INDEX(RegionStoreCount[Store Count],MATCH(Sales[[#This Row],[RegionStoretype]],RegionStoreCount[Region/Type],0))</f>
        <v>2</v>
      </c>
      <c r="M1991" s="4">
        <f>AND(Sales[[#This Row],[date]]&lt;=TY_YTDMax,Sales[[#This Row],[date]]&gt;=TY_YTDMin)*Sales[[#This Row],[sales]]</f>
        <v>0</v>
      </c>
      <c r="N1991" s="4">
        <f>AND(Sales[[#This Row],[date]]&lt;=LY_YTDMax,Sales[[#This Row],[date]]&gt;=LY_YTDMin)*Sales[[#This Row],[sales]]</f>
        <v>82154.696100000001</v>
      </c>
      <c r="O1991" s="4">
        <f>AND(Sales[[#This Row],[date]]&gt;=YoY_Min,Sales[[#This Row],[date]]&lt;=TY_YTDMax)*(Sales[[#This Row],[sales]]/Sales[[#This Row],[sqft]])</f>
        <v>0</v>
      </c>
      <c r="P1991" s="4">
        <f>SUMIF(Sales[RegionStoretype],Sales[[#This Row],[RegionStoretype]],Sales[YoY_SSF])/Sales[[#This Row],[Region_TypeCount]]</f>
        <v>47.561479460925746</v>
      </c>
    </row>
    <row r="1992" spans="1:16" x14ac:dyDescent="0.25">
      <c r="A1992" s="1">
        <v>42839</v>
      </c>
      <c r="B1992">
        <v>38</v>
      </c>
      <c r="C1992">
        <v>1</v>
      </c>
      <c r="D1992">
        <v>16976.0481</v>
      </c>
      <c r="E1992">
        <f>INDEX(Stores[region],MATCH(Sales[[#This Row],[store_no]],Stores[store_no],0))</f>
        <v>2</v>
      </c>
      <c r="F1992" t="str">
        <f>INDEX(Stores[storetype],MATCH(Sales[[#This Row],[store_no]],Stores[store_no],0))</f>
        <v>C</v>
      </c>
      <c r="G1992" t="str">
        <f>INDEX(Stores[location_city],MATCH(Sales[[#This Row],[store_no]],Stores[store_no],0))</f>
        <v>Hinsdale</v>
      </c>
      <c r="H1992" t="str">
        <f>INDEX(Stores[location_state],MATCH(Sales[[#This Row],[store_no]],Stores[store_no],0))</f>
        <v>Illinois</v>
      </c>
      <c r="I1992">
        <f>INDEX(Stores[sqft],MATCH(Sales[[#This Row],[store_no]],Stores[store_no],0))</f>
        <v>155600</v>
      </c>
      <c r="J1992" s="4" t="str">
        <f>INDEX(Departments[dept_name],MATCH(Sales[[#This Row],[dept_no]],Departments[dept_no],0))</f>
        <v>Automotive</v>
      </c>
      <c r="K1992" s="4" t="str">
        <f>CONCATENATE(Sales[[#This Row],[region]],Sales[[#This Row],[storetype]])</f>
        <v>2C</v>
      </c>
      <c r="L1992" s="4">
        <f>INDEX(RegionStoreCount[Store Count],MATCH(Sales[[#This Row],[RegionStoretype]],RegionStoreCount[Region/Type],0))</f>
        <v>1</v>
      </c>
      <c r="M1992" s="4">
        <f>AND(Sales[[#This Row],[date]]&lt;=TY_YTDMax,Sales[[#This Row],[date]]&gt;=TY_YTDMin)*Sales[[#This Row],[sales]]</f>
        <v>0</v>
      </c>
      <c r="N1992" s="4">
        <f>AND(Sales[[#This Row],[date]]&lt;=LY_YTDMax,Sales[[#This Row],[date]]&gt;=LY_YTDMin)*Sales[[#This Row],[sales]]</f>
        <v>16976.0481</v>
      </c>
      <c r="O1992" s="4">
        <f>AND(Sales[[#This Row],[date]]&gt;=YoY_Min,Sales[[#This Row],[date]]&lt;=TY_YTDMax)*(Sales[[#This Row],[sales]]/Sales[[#This Row],[sqft]])</f>
        <v>0</v>
      </c>
      <c r="P1992" s="4">
        <f>SUMIF(Sales[RegionStoretype],Sales[[#This Row],[RegionStoretype]],Sales[YoY_SSF])/Sales[[#This Row],[Region_TypeCount]]</f>
        <v>44.537621913239086</v>
      </c>
    </row>
    <row r="1993" spans="1:16" x14ac:dyDescent="0.25">
      <c r="A1993" s="1">
        <v>42839</v>
      </c>
      <c r="B1993">
        <v>38</v>
      </c>
      <c r="C1993">
        <v>4</v>
      </c>
      <c r="D1993">
        <v>54320.448600000003</v>
      </c>
      <c r="E1993">
        <f>INDEX(Stores[region],MATCH(Sales[[#This Row],[store_no]],Stores[store_no],0))</f>
        <v>2</v>
      </c>
      <c r="F1993" t="str">
        <f>INDEX(Stores[storetype],MATCH(Sales[[#This Row],[store_no]],Stores[store_no],0))</f>
        <v>C</v>
      </c>
      <c r="G1993" t="str">
        <f>INDEX(Stores[location_city],MATCH(Sales[[#This Row],[store_no]],Stores[store_no],0))</f>
        <v>Hinsdale</v>
      </c>
      <c r="H1993" t="str">
        <f>INDEX(Stores[location_state],MATCH(Sales[[#This Row],[store_no]],Stores[store_no],0))</f>
        <v>Illinois</v>
      </c>
      <c r="I1993">
        <f>INDEX(Stores[sqft],MATCH(Sales[[#This Row],[store_no]],Stores[store_no],0))</f>
        <v>155600</v>
      </c>
      <c r="J1993" s="4" t="str">
        <f>INDEX(Departments[dept_name],MATCH(Sales[[#This Row],[dept_no]],Departments[dept_no],0))</f>
        <v>Books</v>
      </c>
      <c r="K1993" s="4" t="str">
        <f>CONCATENATE(Sales[[#This Row],[region]],Sales[[#This Row],[storetype]])</f>
        <v>2C</v>
      </c>
      <c r="L1993" s="4">
        <f>INDEX(RegionStoreCount[Store Count],MATCH(Sales[[#This Row],[RegionStoretype]],RegionStoreCount[Region/Type],0))</f>
        <v>1</v>
      </c>
      <c r="M1993" s="4">
        <f>AND(Sales[[#This Row],[date]]&lt;=TY_YTDMax,Sales[[#This Row],[date]]&gt;=TY_YTDMin)*Sales[[#This Row],[sales]]</f>
        <v>0</v>
      </c>
      <c r="N1993" s="4">
        <f>AND(Sales[[#This Row],[date]]&lt;=LY_YTDMax,Sales[[#This Row],[date]]&gt;=LY_YTDMin)*Sales[[#This Row],[sales]]</f>
        <v>54320.448600000003</v>
      </c>
      <c r="O1993" s="4">
        <f>AND(Sales[[#This Row],[date]]&gt;=YoY_Min,Sales[[#This Row],[date]]&lt;=TY_YTDMax)*(Sales[[#This Row],[sales]]/Sales[[#This Row],[sqft]])</f>
        <v>0</v>
      </c>
      <c r="P1993" s="4">
        <f>SUMIF(Sales[RegionStoretype],Sales[[#This Row],[RegionStoretype]],Sales[YoY_SSF])/Sales[[#This Row],[Region_TypeCount]]</f>
        <v>44.537621913239086</v>
      </c>
    </row>
    <row r="1994" spans="1:16" x14ac:dyDescent="0.25">
      <c r="A1994" s="1">
        <v>42839</v>
      </c>
      <c r="B1994">
        <v>38</v>
      </c>
      <c r="C1994">
        <v>7</v>
      </c>
      <c r="D1994">
        <v>46269.386599999998</v>
      </c>
      <c r="E1994">
        <f>INDEX(Stores[region],MATCH(Sales[[#This Row],[store_no]],Stores[store_no],0))</f>
        <v>2</v>
      </c>
      <c r="F1994" t="str">
        <f>INDEX(Stores[storetype],MATCH(Sales[[#This Row],[store_no]],Stores[store_no],0))</f>
        <v>C</v>
      </c>
      <c r="G1994" t="str">
        <f>INDEX(Stores[location_city],MATCH(Sales[[#This Row],[store_no]],Stores[store_no],0))</f>
        <v>Hinsdale</v>
      </c>
      <c r="H1994" t="str">
        <f>INDEX(Stores[location_state],MATCH(Sales[[#This Row],[store_no]],Stores[store_no],0))</f>
        <v>Illinois</v>
      </c>
      <c r="I1994">
        <f>INDEX(Stores[sqft],MATCH(Sales[[#This Row],[store_no]],Stores[store_no],0))</f>
        <v>155600</v>
      </c>
      <c r="J1994" s="4" t="str">
        <f>INDEX(Departments[dept_name],MATCH(Sales[[#This Row],[dept_no]],Departments[dept_no],0))</f>
        <v>Electronics</v>
      </c>
      <c r="K1994" s="4" t="str">
        <f>CONCATENATE(Sales[[#This Row],[region]],Sales[[#This Row],[storetype]])</f>
        <v>2C</v>
      </c>
      <c r="L1994" s="4">
        <f>INDEX(RegionStoreCount[Store Count],MATCH(Sales[[#This Row],[RegionStoretype]],RegionStoreCount[Region/Type],0))</f>
        <v>1</v>
      </c>
      <c r="M1994" s="4">
        <f>AND(Sales[[#This Row],[date]]&lt;=TY_YTDMax,Sales[[#This Row],[date]]&gt;=TY_YTDMin)*Sales[[#This Row],[sales]]</f>
        <v>0</v>
      </c>
      <c r="N1994" s="4">
        <f>AND(Sales[[#This Row],[date]]&lt;=LY_YTDMax,Sales[[#This Row],[date]]&gt;=LY_YTDMin)*Sales[[#This Row],[sales]]</f>
        <v>46269.386599999998</v>
      </c>
      <c r="O1994" s="4">
        <f>AND(Sales[[#This Row],[date]]&gt;=YoY_Min,Sales[[#This Row],[date]]&lt;=TY_YTDMax)*(Sales[[#This Row],[sales]]/Sales[[#This Row],[sqft]])</f>
        <v>0</v>
      </c>
      <c r="P1994" s="4">
        <f>SUMIF(Sales[RegionStoretype],Sales[[#This Row],[RegionStoretype]],Sales[YoY_SSF])/Sales[[#This Row],[Region_TypeCount]]</f>
        <v>44.537621913239086</v>
      </c>
    </row>
    <row r="1995" spans="1:16" x14ac:dyDescent="0.25">
      <c r="A1995" s="1">
        <v>42839</v>
      </c>
      <c r="B1995">
        <v>38</v>
      </c>
      <c r="C1995">
        <v>9</v>
      </c>
      <c r="D1995">
        <v>41047.510599999994</v>
      </c>
      <c r="E1995">
        <f>INDEX(Stores[region],MATCH(Sales[[#This Row],[store_no]],Stores[store_no],0))</f>
        <v>2</v>
      </c>
      <c r="F1995" t="str">
        <f>INDEX(Stores[storetype],MATCH(Sales[[#This Row],[store_no]],Stores[store_no],0))</f>
        <v>C</v>
      </c>
      <c r="G1995" t="str">
        <f>INDEX(Stores[location_city],MATCH(Sales[[#This Row],[store_no]],Stores[store_no],0))</f>
        <v>Hinsdale</v>
      </c>
      <c r="H1995" t="str">
        <f>INDEX(Stores[location_state],MATCH(Sales[[#This Row],[store_no]],Stores[store_no],0))</f>
        <v>Illinois</v>
      </c>
      <c r="I1995">
        <f>INDEX(Stores[sqft],MATCH(Sales[[#This Row],[store_no]],Stores[store_no],0))</f>
        <v>155600</v>
      </c>
      <c r="J1995" s="4" t="str">
        <f>INDEX(Departments[dept_name],MATCH(Sales[[#This Row],[dept_no]],Departments[dept_no],0))</f>
        <v>Garden</v>
      </c>
      <c r="K1995" s="4" t="str">
        <f>CONCATENATE(Sales[[#This Row],[region]],Sales[[#This Row],[storetype]])</f>
        <v>2C</v>
      </c>
      <c r="L1995" s="4">
        <f>INDEX(RegionStoreCount[Store Count],MATCH(Sales[[#This Row],[RegionStoretype]],RegionStoreCount[Region/Type],0))</f>
        <v>1</v>
      </c>
      <c r="M1995" s="4">
        <f>AND(Sales[[#This Row],[date]]&lt;=TY_YTDMax,Sales[[#This Row],[date]]&gt;=TY_YTDMin)*Sales[[#This Row],[sales]]</f>
        <v>0</v>
      </c>
      <c r="N1995" s="4">
        <f>AND(Sales[[#This Row],[date]]&lt;=LY_YTDMax,Sales[[#This Row],[date]]&gt;=LY_YTDMin)*Sales[[#This Row],[sales]]</f>
        <v>41047.510599999994</v>
      </c>
      <c r="O1995" s="4">
        <f>AND(Sales[[#This Row],[date]]&gt;=YoY_Min,Sales[[#This Row],[date]]&lt;=TY_YTDMax)*(Sales[[#This Row],[sales]]/Sales[[#This Row],[sqft]])</f>
        <v>0</v>
      </c>
      <c r="P1995" s="4">
        <f>SUMIF(Sales[RegionStoretype],Sales[[#This Row],[RegionStoretype]],Sales[YoY_SSF])/Sales[[#This Row],[Region_TypeCount]]</f>
        <v>44.537621913239086</v>
      </c>
    </row>
    <row r="1996" spans="1:16" x14ac:dyDescent="0.25">
      <c r="A1996" s="1">
        <v>42839</v>
      </c>
      <c r="B1996">
        <v>38</v>
      </c>
      <c r="C1996">
        <v>15</v>
      </c>
      <c r="D1996">
        <v>35000.54</v>
      </c>
      <c r="E1996">
        <f>INDEX(Stores[region],MATCH(Sales[[#This Row],[store_no]],Stores[store_no],0))</f>
        <v>2</v>
      </c>
      <c r="F1996" t="str">
        <f>INDEX(Stores[storetype],MATCH(Sales[[#This Row],[store_no]],Stores[store_no],0))</f>
        <v>C</v>
      </c>
      <c r="G1996" t="str">
        <f>INDEX(Stores[location_city],MATCH(Sales[[#This Row],[store_no]],Stores[store_no],0))</f>
        <v>Hinsdale</v>
      </c>
      <c r="H1996" t="str">
        <f>INDEX(Stores[location_state],MATCH(Sales[[#This Row],[store_no]],Stores[store_no],0))</f>
        <v>Illinois</v>
      </c>
      <c r="I1996">
        <f>INDEX(Stores[sqft],MATCH(Sales[[#This Row],[store_no]],Stores[store_no],0))</f>
        <v>155600</v>
      </c>
      <c r="J1996" s="4" t="str">
        <f>INDEX(Departments[dept_name],MATCH(Sales[[#This Row],[dept_no]],Departments[dept_no],0))</f>
        <v>Music</v>
      </c>
      <c r="K1996" s="4" t="str">
        <f>CONCATENATE(Sales[[#This Row],[region]],Sales[[#This Row],[storetype]])</f>
        <v>2C</v>
      </c>
      <c r="L1996" s="4">
        <f>INDEX(RegionStoreCount[Store Count],MATCH(Sales[[#This Row],[RegionStoretype]],RegionStoreCount[Region/Type],0))</f>
        <v>1</v>
      </c>
      <c r="M1996" s="4">
        <f>AND(Sales[[#This Row],[date]]&lt;=TY_YTDMax,Sales[[#This Row],[date]]&gt;=TY_YTDMin)*Sales[[#This Row],[sales]]</f>
        <v>0</v>
      </c>
      <c r="N1996" s="4">
        <f>AND(Sales[[#This Row],[date]]&lt;=LY_YTDMax,Sales[[#This Row],[date]]&gt;=LY_YTDMin)*Sales[[#This Row],[sales]]</f>
        <v>35000.54</v>
      </c>
      <c r="O1996" s="4">
        <f>AND(Sales[[#This Row],[date]]&gt;=YoY_Min,Sales[[#This Row],[date]]&lt;=TY_YTDMax)*(Sales[[#This Row],[sales]]/Sales[[#This Row],[sqft]])</f>
        <v>0</v>
      </c>
      <c r="P1996" s="4">
        <f>SUMIF(Sales[RegionStoretype],Sales[[#This Row],[RegionStoretype]],Sales[YoY_SSF])/Sales[[#This Row],[Region_TypeCount]]</f>
        <v>44.537621913239086</v>
      </c>
    </row>
    <row r="1997" spans="1:16" x14ac:dyDescent="0.25">
      <c r="A1997" s="1">
        <v>42839</v>
      </c>
      <c r="B1997">
        <v>38</v>
      </c>
      <c r="C1997">
        <v>20</v>
      </c>
      <c r="D1997">
        <v>20604.691800000001</v>
      </c>
      <c r="E1997">
        <f>INDEX(Stores[region],MATCH(Sales[[#This Row],[store_no]],Stores[store_no],0))</f>
        <v>2</v>
      </c>
      <c r="F1997" t="str">
        <f>INDEX(Stores[storetype],MATCH(Sales[[#This Row],[store_no]],Stores[store_no],0))</f>
        <v>C</v>
      </c>
      <c r="G1997" t="str">
        <f>INDEX(Stores[location_city],MATCH(Sales[[#This Row],[store_no]],Stores[store_no],0))</f>
        <v>Hinsdale</v>
      </c>
      <c r="H1997" t="str">
        <f>INDEX(Stores[location_state],MATCH(Sales[[#This Row],[store_no]],Stores[store_no],0))</f>
        <v>Illinois</v>
      </c>
      <c r="I1997">
        <f>INDEX(Stores[sqft],MATCH(Sales[[#This Row],[store_no]],Stores[store_no],0))</f>
        <v>155600</v>
      </c>
      <c r="J1997" s="4" t="str">
        <f>INDEX(Departments[dept_name],MATCH(Sales[[#This Row],[dept_no]],Departments[dept_no],0))</f>
        <v>Toys</v>
      </c>
      <c r="K1997" s="4" t="str">
        <f>CONCATENATE(Sales[[#This Row],[region]],Sales[[#This Row],[storetype]])</f>
        <v>2C</v>
      </c>
      <c r="L1997" s="4">
        <f>INDEX(RegionStoreCount[Store Count],MATCH(Sales[[#This Row],[RegionStoretype]],RegionStoreCount[Region/Type],0))</f>
        <v>1</v>
      </c>
      <c r="M1997" s="4">
        <f>AND(Sales[[#This Row],[date]]&lt;=TY_YTDMax,Sales[[#This Row],[date]]&gt;=TY_YTDMin)*Sales[[#This Row],[sales]]</f>
        <v>0</v>
      </c>
      <c r="N1997" s="4">
        <f>AND(Sales[[#This Row],[date]]&lt;=LY_YTDMax,Sales[[#This Row],[date]]&gt;=LY_YTDMin)*Sales[[#This Row],[sales]]</f>
        <v>20604.691800000001</v>
      </c>
      <c r="O1997" s="4">
        <f>AND(Sales[[#This Row],[date]]&gt;=YoY_Min,Sales[[#This Row],[date]]&lt;=TY_YTDMax)*(Sales[[#This Row],[sales]]/Sales[[#This Row],[sqft]])</f>
        <v>0</v>
      </c>
      <c r="P1997" s="4">
        <f>SUMIF(Sales[RegionStoretype],Sales[[#This Row],[RegionStoretype]],Sales[YoY_SSF])/Sales[[#This Row],[Region_TypeCount]]</f>
        <v>44.537621913239086</v>
      </c>
    </row>
    <row r="1998" spans="1:16" x14ac:dyDescent="0.25">
      <c r="A1998" s="1">
        <v>42846</v>
      </c>
      <c r="B1998">
        <v>1</v>
      </c>
      <c r="C1998">
        <v>4</v>
      </c>
      <c r="D1998">
        <v>20655.927899999999</v>
      </c>
      <c r="E1998">
        <f>INDEX(Stores[region],MATCH(Sales[[#This Row],[store_no]],Stores[store_no],0))</f>
        <v>1</v>
      </c>
      <c r="F1998" t="str">
        <f>INDEX(Stores[storetype],MATCH(Sales[[#This Row],[store_no]],Stores[store_no],0))</f>
        <v>A</v>
      </c>
      <c r="G1998" t="str">
        <f>INDEX(Stores[location_city],MATCH(Sales[[#This Row],[store_no]],Stores[store_no],0))</f>
        <v>Ann Arbor</v>
      </c>
      <c r="H1998" t="str">
        <f>INDEX(Stores[location_state],MATCH(Sales[[#This Row],[store_no]],Stores[store_no],0))</f>
        <v>Michigan</v>
      </c>
      <c r="I1998">
        <f>INDEX(Stores[sqft],MATCH(Sales[[#This Row],[store_no]],Stores[store_no],0))</f>
        <v>100600</v>
      </c>
      <c r="J1998" s="4" t="str">
        <f>INDEX(Departments[dept_name],MATCH(Sales[[#This Row],[dept_no]],Departments[dept_no],0))</f>
        <v>Books</v>
      </c>
      <c r="K1998" s="4" t="str">
        <f>CONCATENATE(Sales[[#This Row],[region]],Sales[[#This Row],[storetype]])</f>
        <v>1A</v>
      </c>
      <c r="L1998" s="4">
        <f>INDEX(RegionStoreCount[Store Count],MATCH(Sales[[#This Row],[RegionStoretype]],RegionStoreCount[Region/Type],0))</f>
        <v>5</v>
      </c>
      <c r="M1998" s="4">
        <f>AND(Sales[[#This Row],[date]]&lt;=TY_YTDMax,Sales[[#This Row],[date]]&gt;=TY_YTDMin)*Sales[[#This Row],[sales]]</f>
        <v>0</v>
      </c>
      <c r="N1998" s="4">
        <f>AND(Sales[[#This Row],[date]]&lt;=LY_YTDMax,Sales[[#This Row],[date]]&gt;=LY_YTDMin)*Sales[[#This Row],[sales]]</f>
        <v>20655.927899999999</v>
      </c>
      <c r="O1998" s="4">
        <f>AND(Sales[[#This Row],[date]]&gt;=YoY_Min,Sales[[#This Row],[date]]&lt;=TY_YTDMax)*(Sales[[#This Row],[sales]]/Sales[[#This Row],[sqft]])</f>
        <v>0</v>
      </c>
      <c r="P1998" s="4">
        <f>SUMIF(Sales[RegionStoretype],Sales[[#This Row],[RegionStoretype]],Sales[YoY_SSF])/Sales[[#This Row],[Region_TypeCount]]</f>
        <v>59.469551530910678</v>
      </c>
    </row>
    <row r="1999" spans="1:16" x14ac:dyDescent="0.25">
      <c r="A1999" s="1">
        <v>42846</v>
      </c>
      <c r="B1999">
        <v>1</v>
      </c>
      <c r="C1999">
        <v>7</v>
      </c>
      <c r="D1999">
        <v>48338.747200000005</v>
      </c>
      <c r="E1999">
        <f>INDEX(Stores[region],MATCH(Sales[[#This Row],[store_no]],Stores[store_no],0))</f>
        <v>1</v>
      </c>
      <c r="F1999" t="str">
        <f>INDEX(Stores[storetype],MATCH(Sales[[#This Row],[store_no]],Stores[store_no],0))</f>
        <v>A</v>
      </c>
      <c r="G1999" t="str">
        <f>INDEX(Stores[location_city],MATCH(Sales[[#This Row],[store_no]],Stores[store_no],0))</f>
        <v>Ann Arbor</v>
      </c>
      <c r="H1999" t="str">
        <f>INDEX(Stores[location_state],MATCH(Sales[[#This Row],[store_no]],Stores[store_no],0))</f>
        <v>Michigan</v>
      </c>
      <c r="I1999">
        <f>INDEX(Stores[sqft],MATCH(Sales[[#This Row],[store_no]],Stores[store_no],0))</f>
        <v>100600</v>
      </c>
      <c r="J1999" s="4" t="str">
        <f>INDEX(Departments[dept_name],MATCH(Sales[[#This Row],[dept_no]],Departments[dept_no],0))</f>
        <v>Electronics</v>
      </c>
      <c r="K1999" s="4" t="str">
        <f>CONCATENATE(Sales[[#This Row],[region]],Sales[[#This Row],[storetype]])</f>
        <v>1A</v>
      </c>
      <c r="L1999" s="4">
        <f>INDEX(RegionStoreCount[Store Count],MATCH(Sales[[#This Row],[RegionStoretype]],RegionStoreCount[Region/Type],0))</f>
        <v>5</v>
      </c>
      <c r="M1999" s="4">
        <f>AND(Sales[[#This Row],[date]]&lt;=TY_YTDMax,Sales[[#This Row],[date]]&gt;=TY_YTDMin)*Sales[[#This Row],[sales]]</f>
        <v>0</v>
      </c>
      <c r="N1999" s="4">
        <f>AND(Sales[[#This Row],[date]]&lt;=LY_YTDMax,Sales[[#This Row],[date]]&gt;=LY_YTDMin)*Sales[[#This Row],[sales]]</f>
        <v>48338.747200000005</v>
      </c>
      <c r="O1999" s="4">
        <f>AND(Sales[[#This Row],[date]]&gt;=YoY_Min,Sales[[#This Row],[date]]&lt;=TY_YTDMax)*(Sales[[#This Row],[sales]]/Sales[[#This Row],[sqft]])</f>
        <v>0</v>
      </c>
      <c r="P1999" s="4">
        <f>SUMIF(Sales[RegionStoretype],Sales[[#This Row],[RegionStoretype]],Sales[YoY_SSF])/Sales[[#This Row],[Region_TypeCount]]</f>
        <v>59.469551530910678</v>
      </c>
    </row>
    <row r="2000" spans="1:16" x14ac:dyDescent="0.25">
      <c r="A2000" s="1">
        <v>42846</v>
      </c>
      <c r="B2000">
        <v>1</v>
      </c>
      <c r="C2000">
        <v>12</v>
      </c>
      <c r="D2000">
        <v>88941.604799999986</v>
      </c>
      <c r="E2000">
        <f>INDEX(Stores[region],MATCH(Sales[[#This Row],[store_no]],Stores[store_no],0))</f>
        <v>1</v>
      </c>
      <c r="F2000" t="str">
        <f>INDEX(Stores[storetype],MATCH(Sales[[#This Row],[store_no]],Stores[store_no],0))</f>
        <v>A</v>
      </c>
      <c r="G2000" t="str">
        <f>INDEX(Stores[location_city],MATCH(Sales[[#This Row],[store_no]],Stores[store_no],0))</f>
        <v>Ann Arbor</v>
      </c>
      <c r="H2000" t="str">
        <f>INDEX(Stores[location_state],MATCH(Sales[[#This Row],[store_no]],Stores[store_no],0))</f>
        <v>Michigan</v>
      </c>
      <c r="I2000">
        <f>INDEX(Stores[sqft],MATCH(Sales[[#This Row],[store_no]],Stores[store_no],0))</f>
        <v>100600</v>
      </c>
      <c r="J2000" s="4" t="str">
        <f>INDEX(Departments[dept_name],MATCH(Sales[[#This Row],[dept_no]],Departments[dept_no],0))</f>
        <v>Jewelery</v>
      </c>
      <c r="K2000" s="4" t="str">
        <f>CONCATENATE(Sales[[#This Row],[region]],Sales[[#This Row],[storetype]])</f>
        <v>1A</v>
      </c>
      <c r="L2000" s="4">
        <f>INDEX(RegionStoreCount[Store Count],MATCH(Sales[[#This Row],[RegionStoretype]],RegionStoreCount[Region/Type],0))</f>
        <v>5</v>
      </c>
      <c r="M2000" s="4">
        <f>AND(Sales[[#This Row],[date]]&lt;=TY_YTDMax,Sales[[#This Row],[date]]&gt;=TY_YTDMin)*Sales[[#This Row],[sales]]</f>
        <v>0</v>
      </c>
      <c r="N2000" s="4">
        <f>AND(Sales[[#This Row],[date]]&lt;=LY_YTDMax,Sales[[#This Row],[date]]&gt;=LY_YTDMin)*Sales[[#This Row],[sales]]</f>
        <v>88941.604799999986</v>
      </c>
      <c r="O2000" s="4">
        <f>AND(Sales[[#This Row],[date]]&gt;=YoY_Min,Sales[[#This Row],[date]]&lt;=TY_YTDMax)*(Sales[[#This Row],[sales]]/Sales[[#This Row],[sqft]])</f>
        <v>0</v>
      </c>
      <c r="P2000" s="4">
        <f>SUMIF(Sales[RegionStoretype],Sales[[#This Row],[RegionStoretype]],Sales[YoY_SSF])/Sales[[#This Row],[Region_TypeCount]]</f>
        <v>59.469551530910678</v>
      </c>
    </row>
    <row r="2001" spans="1:16" x14ac:dyDescent="0.25">
      <c r="A2001" s="1">
        <v>42846</v>
      </c>
      <c r="B2001">
        <v>1</v>
      </c>
      <c r="C2001">
        <v>19</v>
      </c>
      <c r="D2001">
        <v>15658.694799999999</v>
      </c>
      <c r="E2001">
        <f>INDEX(Stores[region],MATCH(Sales[[#This Row],[store_no]],Stores[store_no],0))</f>
        <v>1</v>
      </c>
      <c r="F2001" t="str">
        <f>INDEX(Stores[storetype],MATCH(Sales[[#This Row],[store_no]],Stores[store_no],0))</f>
        <v>A</v>
      </c>
      <c r="G2001" t="str">
        <f>INDEX(Stores[location_city],MATCH(Sales[[#This Row],[store_no]],Stores[store_no],0))</f>
        <v>Ann Arbor</v>
      </c>
      <c r="H2001" t="str">
        <f>INDEX(Stores[location_state],MATCH(Sales[[#This Row],[store_no]],Stores[store_no],0))</f>
        <v>Michigan</v>
      </c>
      <c r="I2001">
        <f>INDEX(Stores[sqft],MATCH(Sales[[#This Row],[store_no]],Stores[store_no],0))</f>
        <v>100600</v>
      </c>
      <c r="J2001" s="4" t="str">
        <f>INDEX(Departments[dept_name],MATCH(Sales[[#This Row],[dept_no]],Departments[dept_no],0))</f>
        <v>Tools</v>
      </c>
      <c r="K2001" s="4" t="str">
        <f>CONCATENATE(Sales[[#This Row],[region]],Sales[[#This Row],[storetype]])</f>
        <v>1A</v>
      </c>
      <c r="L2001" s="4">
        <f>INDEX(RegionStoreCount[Store Count],MATCH(Sales[[#This Row],[RegionStoretype]],RegionStoreCount[Region/Type],0))</f>
        <v>5</v>
      </c>
      <c r="M2001" s="4">
        <f>AND(Sales[[#This Row],[date]]&lt;=TY_YTDMax,Sales[[#This Row],[date]]&gt;=TY_YTDMin)*Sales[[#This Row],[sales]]</f>
        <v>0</v>
      </c>
      <c r="N2001" s="4">
        <f>AND(Sales[[#This Row],[date]]&lt;=LY_YTDMax,Sales[[#This Row],[date]]&gt;=LY_YTDMin)*Sales[[#This Row],[sales]]</f>
        <v>15658.694799999999</v>
      </c>
      <c r="O2001" s="4">
        <f>AND(Sales[[#This Row],[date]]&gt;=YoY_Min,Sales[[#This Row],[date]]&lt;=TY_YTDMax)*(Sales[[#This Row],[sales]]/Sales[[#This Row],[sqft]])</f>
        <v>0</v>
      </c>
      <c r="P2001" s="4">
        <f>SUMIF(Sales[RegionStoretype],Sales[[#This Row],[RegionStoretype]],Sales[YoY_SSF])/Sales[[#This Row],[Region_TypeCount]]</f>
        <v>59.469551530910678</v>
      </c>
    </row>
    <row r="2002" spans="1:16" x14ac:dyDescent="0.25">
      <c r="A2002" s="1">
        <v>42846</v>
      </c>
      <c r="B2002">
        <v>2</v>
      </c>
      <c r="C2002">
        <v>3</v>
      </c>
      <c r="D2002">
        <v>169359.45360000001</v>
      </c>
      <c r="E2002">
        <f>INDEX(Stores[region],MATCH(Sales[[#This Row],[store_no]],Stores[store_no],0))</f>
        <v>3</v>
      </c>
      <c r="F2002" t="str">
        <f>INDEX(Stores[storetype],MATCH(Sales[[#This Row],[store_no]],Stores[store_no],0))</f>
        <v>A</v>
      </c>
      <c r="G2002" t="str">
        <f>INDEX(Stores[location_city],MATCH(Sales[[#This Row],[store_no]],Stores[store_no],0))</f>
        <v>Minneapolis</v>
      </c>
      <c r="H2002" t="str">
        <f>INDEX(Stores[location_state],MATCH(Sales[[#This Row],[store_no]],Stores[store_no],0))</f>
        <v>Minnesota</v>
      </c>
      <c r="I2002">
        <f>INDEX(Stores[sqft],MATCH(Sales[[#This Row],[store_no]],Stores[store_no],0))</f>
        <v>210400</v>
      </c>
      <c r="J2002" s="4" t="str">
        <f>INDEX(Departments[dept_name],MATCH(Sales[[#This Row],[dept_no]],Departments[dept_no],0))</f>
        <v>Beauty</v>
      </c>
      <c r="K2002" s="4" t="str">
        <f>CONCATENATE(Sales[[#This Row],[region]],Sales[[#This Row],[storetype]])</f>
        <v>3A</v>
      </c>
      <c r="L2002" s="4">
        <f>INDEX(RegionStoreCount[Store Count],MATCH(Sales[[#This Row],[RegionStoretype]],RegionStoreCount[Region/Type],0))</f>
        <v>9</v>
      </c>
      <c r="M2002" s="4">
        <f>AND(Sales[[#This Row],[date]]&lt;=TY_YTDMax,Sales[[#This Row],[date]]&gt;=TY_YTDMin)*Sales[[#This Row],[sales]]</f>
        <v>0</v>
      </c>
      <c r="N2002" s="4">
        <f>AND(Sales[[#This Row],[date]]&lt;=LY_YTDMax,Sales[[#This Row],[date]]&gt;=LY_YTDMin)*Sales[[#This Row],[sales]]</f>
        <v>169359.45360000001</v>
      </c>
      <c r="O2002" s="4">
        <f>AND(Sales[[#This Row],[date]]&gt;=YoY_Min,Sales[[#This Row],[date]]&lt;=TY_YTDMax)*(Sales[[#This Row],[sales]]/Sales[[#This Row],[sqft]])</f>
        <v>0</v>
      </c>
      <c r="P2002" s="4">
        <f>SUMIF(Sales[RegionStoretype],Sales[[#This Row],[RegionStoretype]],Sales[YoY_SSF])/Sales[[#This Row],[Region_TypeCount]]</f>
        <v>53.603836561720975</v>
      </c>
    </row>
    <row r="2003" spans="1:16" x14ac:dyDescent="0.25">
      <c r="A2003" s="1">
        <v>42846</v>
      </c>
      <c r="B2003">
        <v>2</v>
      </c>
      <c r="C2003">
        <v>4</v>
      </c>
      <c r="D2003">
        <v>41549.647499999999</v>
      </c>
      <c r="E2003">
        <f>INDEX(Stores[region],MATCH(Sales[[#This Row],[store_no]],Stores[store_no],0))</f>
        <v>3</v>
      </c>
      <c r="F2003" t="str">
        <f>INDEX(Stores[storetype],MATCH(Sales[[#This Row],[store_no]],Stores[store_no],0))</f>
        <v>A</v>
      </c>
      <c r="G2003" t="str">
        <f>INDEX(Stores[location_city],MATCH(Sales[[#This Row],[store_no]],Stores[store_no],0))</f>
        <v>Minneapolis</v>
      </c>
      <c r="H2003" t="str">
        <f>INDEX(Stores[location_state],MATCH(Sales[[#This Row],[store_no]],Stores[store_no],0))</f>
        <v>Minnesota</v>
      </c>
      <c r="I2003">
        <f>INDEX(Stores[sqft],MATCH(Sales[[#This Row],[store_no]],Stores[store_no],0))</f>
        <v>210400</v>
      </c>
      <c r="J2003" s="4" t="str">
        <f>INDEX(Departments[dept_name],MATCH(Sales[[#This Row],[dept_no]],Departments[dept_no],0))</f>
        <v>Books</v>
      </c>
      <c r="K2003" s="4" t="str">
        <f>CONCATENATE(Sales[[#This Row],[region]],Sales[[#This Row],[storetype]])</f>
        <v>3A</v>
      </c>
      <c r="L2003" s="4">
        <f>INDEX(RegionStoreCount[Store Count],MATCH(Sales[[#This Row],[RegionStoretype]],RegionStoreCount[Region/Type],0))</f>
        <v>9</v>
      </c>
      <c r="M2003" s="4">
        <f>AND(Sales[[#This Row],[date]]&lt;=TY_YTDMax,Sales[[#This Row],[date]]&gt;=TY_YTDMin)*Sales[[#This Row],[sales]]</f>
        <v>0</v>
      </c>
      <c r="N2003" s="4">
        <f>AND(Sales[[#This Row],[date]]&lt;=LY_YTDMax,Sales[[#This Row],[date]]&gt;=LY_YTDMin)*Sales[[#This Row],[sales]]</f>
        <v>41549.647499999999</v>
      </c>
      <c r="O2003" s="4">
        <f>AND(Sales[[#This Row],[date]]&gt;=YoY_Min,Sales[[#This Row],[date]]&lt;=TY_YTDMax)*(Sales[[#This Row],[sales]]/Sales[[#This Row],[sqft]])</f>
        <v>0</v>
      </c>
      <c r="P2003" s="4">
        <f>SUMIF(Sales[RegionStoretype],Sales[[#This Row],[RegionStoretype]],Sales[YoY_SSF])/Sales[[#This Row],[Region_TypeCount]]</f>
        <v>53.603836561720975</v>
      </c>
    </row>
    <row r="2004" spans="1:16" x14ac:dyDescent="0.25">
      <c r="A2004" s="1">
        <v>42846</v>
      </c>
      <c r="B2004">
        <v>2</v>
      </c>
      <c r="C2004">
        <v>13</v>
      </c>
      <c r="D2004">
        <v>6379.8265000000001</v>
      </c>
      <c r="E2004">
        <f>INDEX(Stores[region],MATCH(Sales[[#This Row],[store_no]],Stores[store_no],0))</f>
        <v>3</v>
      </c>
      <c r="F2004" t="str">
        <f>INDEX(Stores[storetype],MATCH(Sales[[#This Row],[store_no]],Stores[store_no],0))</f>
        <v>A</v>
      </c>
      <c r="G2004" t="str">
        <f>INDEX(Stores[location_city],MATCH(Sales[[#This Row],[store_no]],Stores[store_no],0))</f>
        <v>Minneapolis</v>
      </c>
      <c r="H2004" t="str">
        <f>INDEX(Stores[location_state],MATCH(Sales[[#This Row],[store_no]],Stores[store_no],0))</f>
        <v>Minnesota</v>
      </c>
      <c r="I2004">
        <f>INDEX(Stores[sqft],MATCH(Sales[[#This Row],[store_no]],Stores[store_no],0))</f>
        <v>210400</v>
      </c>
      <c r="J2004" s="4" t="str">
        <f>INDEX(Departments[dept_name],MATCH(Sales[[#This Row],[dept_no]],Departments[dept_no],0))</f>
        <v>Kids</v>
      </c>
      <c r="K2004" s="4" t="str">
        <f>CONCATENATE(Sales[[#This Row],[region]],Sales[[#This Row],[storetype]])</f>
        <v>3A</v>
      </c>
      <c r="L2004" s="4">
        <f>INDEX(RegionStoreCount[Store Count],MATCH(Sales[[#This Row],[RegionStoretype]],RegionStoreCount[Region/Type],0))</f>
        <v>9</v>
      </c>
      <c r="M2004" s="4">
        <f>AND(Sales[[#This Row],[date]]&lt;=TY_YTDMax,Sales[[#This Row],[date]]&gt;=TY_YTDMin)*Sales[[#This Row],[sales]]</f>
        <v>0</v>
      </c>
      <c r="N2004" s="4">
        <f>AND(Sales[[#This Row],[date]]&lt;=LY_YTDMax,Sales[[#This Row],[date]]&gt;=LY_YTDMin)*Sales[[#This Row],[sales]]</f>
        <v>6379.8265000000001</v>
      </c>
      <c r="O2004" s="4">
        <f>AND(Sales[[#This Row],[date]]&gt;=YoY_Min,Sales[[#This Row],[date]]&lt;=TY_YTDMax)*(Sales[[#This Row],[sales]]/Sales[[#This Row],[sqft]])</f>
        <v>0</v>
      </c>
      <c r="P2004" s="4">
        <f>SUMIF(Sales[RegionStoretype],Sales[[#This Row],[RegionStoretype]],Sales[YoY_SSF])/Sales[[#This Row],[Region_TypeCount]]</f>
        <v>53.603836561720975</v>
      </c>
    </row>
    <row r="2005" spans="1:16" x14ac:dyDescent="0.25">
      <c r="A2005" s="1">
        <v>42846</v>
      </c>
      <c r="B2005">
        <v>3</v>
      </c>
      <c r="C2005">
        <v>8</v>
      </c>
      <c r="D2005">
        <v>58772.084199999998</v>
      </c>
      <c r="E2005">
        <f>INDEX(Stores[region],MATCH(Sales[[#This Row],[store_no]],Stores[store_no],0))</f>
        <v>1</v>
      </c>
      <c r="F2005" t="str">
        <f>INDEX(Stores[storetype],MATCH(Sales[[#This Row],[store_no]],Stores[store_no],0))</f>
        <v>B</v>
      </c>
      <c r="G2005" t="str">
        <f>INDEX(Stores[location_city],MATCH(Sales[[#This Row],[store_no]],Stores[store_no],0))</f>
        <v>Detroit</v>
      </c>
      <c r="H2005" t="str">
        <f>INDEX(Stores[location_state],MATCH(Sales[[#This Row],[store_no]],Stores[store_no],0))</f>
        <v>Michigan</v>
      </c>
      <c r="I2005">
        <f>INDEX(Stores[sqft],MATCH(Sales[[#This Row],[store_no]],Stores[store_no],0))</f>
        <v>114500</v>
      </c>
      <c r="J2005" s="4" t="str">
        <f>INDEX(Departments[dept_name],MATCH(Sales[[#This Row],[dept_no]],Departments[dept_no],0))</f>
        <v>Games</v>
      </c>
      <c r="K2005" s="4" t="str">
        <f>CONCATENATE(Sales[[#This Row],[region]],Sales[[#This Row],[storetype]])</f>
        <v>1B</v>
      </c>
      <c r="L2005" s="4">
        <f>INDEX(RegionStoreCount[Store Count],MATCH(Sales[[#This Row],[RegionStoretype]],RegionStoreCount[Region/Type],0))</f>
        <v>5</v>
      </c>
      <c r="M2005" s="4">
        <f>AND(Sales[[#This Row],[date]]&lt;=TY_YTDMax,Sales[[#This Row],[date]]&gt;=TY_YTDMin)*Sales[[#This Row],[sales]]</f>
        <v>0</v>
      </c>
      <c r="N2005" s="4">
        <f>AND(Sales[[#This Row],[date]]&lt;=LY_YTDMax,Sales[[#This Row],[date]]&gt;=LY_YTDMin)*Sales[[#This Row],[sales]]</f>
        <v>58772.084199999998</v>
      </c>
      <c r="O2005" s="4">
        <f>AND(Sales[[#This Row],[date]]&gt;=YoY_Min,Sales[[#This Row],[date]]&lt;=TY_YTDMax)*(Sales[[#This Row],[sales]]/Sales[[#This Row],[sqft]])</f>
        <v>0</v>
      </c>
      <c r="P2005" s="4">
        <f>SUMIF(Sales[RegionStoretype],Sales[[#This Row],[RegionStoretype]],Sales[YoY_SSF])/Sales[[#This Row],[Region_TypeCount]]</f>
        <v>68.518982968140051</v>
      </c>
    </row>
    <row r="2006" spans="1:16" x14ac:dyDescent="0.25">
      <c r="A2006" s="1">
        <v>42846</v>
      </c>
      <c r="B2006">
        <v>4</v>
      </c>
      <c r="C2006">
        <v>2</v>
      </c>
      <c r="D2006">
        <v>113051.2657</v>
      </c>
      <c r="E2006">
        <f>INDEX(Stores[region],MATCH(Sales[[#This Row],[store_no]],Stores[store_no],0))</f>
        <v>1</v>
      </c>
      <c r="F2006" t="str">
        <f>INDEX(Stores[storetype],MATCH(Sales[[#This Row],[store_no]],Stores[store_no],0))</f>
        <v>A</v>
      </c>
      <c r="G2006" t="str">
        <f>INDEX(Stores[location_city],MATCH(Sales[[#This Row],[store_no]],Stores[store_no],0))</f>
        <v>Cincinnati</v>
      </c>
      <c r="H2006" t="str">
        <f>INDEX(Stores[location_state],MATCH(Sales[[#This Row],[store_no]],Stores[store_no],0))</f>
        <v>Ohio</v>
      </c>
      <c r="I2006">
        <f>INDEX(Stores[sqft],MATCH(Sales[[#This Row],[store_no]],Stores[store_no],0))</f>
        <v>127800</v>
      </c>
      <c r="J2006" s="4" t="str">
        <f>INDEX(Departments[dept_name],MATCH(Sales[[#This Row],[dept_no]],Departments[dept_no],0))</f>
        <v>Baby</v>
      </c>
      <c r="K2006" s="4" t="str">
        <f>CONCATENATE(Sales[[#This Row],[region]],Sales[[#This Row],[storetype]])</f>
        <v>1A</v>
      </c>
      <c r="L2006" s="4">
        <f>INDEX(RegionStoreCount[Store Count],MATCH(Sales[[#This Row],[RegionStoretype]],RegionStoreCount[Region/Type],0))</f>
        <v>5</v>
      </c>
      <c r="M2006" s="4">
        <f>AND(Sales[[#This Row],[date]]&lt;=TY_YTDMax,Sales[[#This Row],[date]]&gt;=TY_YTDMin)*Sales[[#This Row],[sales]]</f>
        <v>0</v>
      </c>
      <c r="N2006" s="4">
        <f>AND(Sales[[#This Row],[date]]&lt;=LY_YTDMax,Sales[[#This Row],[date]]&gt;=LY_YTDMin)*Sales[[#This Row],[sales]]</f>
        <v>113051.2657</v>
      </c>
      <c r="O2006" s="4">
        <f>AND(Sales[[#This Row],[date]]&gt;=YoY_Min,Sales[[#This Row],[date]]&lt;=TY_YTDMax)*(Sales[[#This Row],[sales]]/Sales[[#This Row],[sqft]])</f>
        <v>0</v>
      </c>
      <c r="P2006" s="4">
        <f>SUMIF(Sales[RegionStoretype],Sales[[#This Row],[RegionStoretype]],Sales[YoY_SSF])/Sales[[#This Row],[Region_TypeCount]]</f>
        <v>59.469551530910678</v>
      </c>
    </row>
    <row r="2007" spans="1:16" x14ac:dyDescent="0.25">
      <c r="A2007" s="1">
        <v>42846</v>
      </c>
      <c r="B2007">
        <v>4</v>
      </c>
      <c r="C2007">
        <v>8</v>
      </c>
      <c r="D2007">
        <v>85261.081999999995</v>
      </c>
      <c r="E2007">
        <f>INDEX(Stores[region],MATCH(Sales[[#This Row],[store_no]],Stores[store_no],0))</f>
        <v>1</v>
      </c>
      <c r="F2007" t="str">
        <f>INDEX(Stores[storetype],MATCH(Sales[[#This Row],[store_no]],Stores[store_no],0))</f>
        <v>A</v>
      </c>
      <c r="G2007" t="str">
        <f>INDEX(Stores[location_city],MATCH(Sales[[#This Row],[store_no]],Stores[store_no],0))</f>
        <v>Cincinnati</v>
      </c>
      <c r="H2007" t="str">
        <f>INDEX(Stores[location_state],MATCH(Sales[[#This Row],[store_no]],Stores[store_no],0))</f>
        <v>Ohio</v>
      </c>
      <c r="I2007">
        <f>INDEX(Stores[sqft],MATCH(Sales[[#This Row],[store_no]],Stores[store_no],0))</f>
        <v>127800</v>
      </c>
      <c r="J2007" s="4" t="str">
        <f>INDEX(Departments[dept_name],MATCH(Sales[[#This Row],[dept_no]],Departments[dept_no],0))</f>
        <v>Games</v>
      </c>
      <c r="K2007" s="4" t="str">
        <f>CONCATENATE(Sales[[#This Row],[region]],Sales[[#This Row],[storetype]])</f>
        <v>1A</v>
      </c>
      <c r="L2007" s="4">
        <f>INDEX(RegionStoreCount[Store Count],MATCH(Sales[[#This Row],[RegionStoretype]],RegionStoreCount[Region/Type],0))</f>
        <v>5</v>
      </c>
      <c r="M2007" s="4">
        <f>AND(Sales[[#This Row],[date]]&lt;=TY_YTDMax,Sales[[#This Row],[date]]&gt;=TY_YTDMin)*Sales[[#This Row],[sales]]</f>
        <v>0</v>
      </c>
      <c r="N2007" s="4">
        <f>AND(Sales[[#This Row],[date]]&lt;=LY_YTDMax,Sales[[#This Row],[date]]&gt;=LY_YTDMin)*Sales[[#This Row],[sales]]</f>
        <v>85261.081999999995</v>
      </c>
      <c r="O2007" s="4">
        <f>AND(Sales[[#This Row],[date]]&gt;=YoY_Min,Sales[[#This Row],[date]]&lt;=TY_YTDMax)*(Sales[[#This Row],[sales]]/Sales[[#This Row],[sqft]])</f>
        <v>0</v>
      </c>
      <c r="P2007" s="4">
        <f>SUMIF(Sales[RegionStoretype],Sales[[#This Row],[RegionStoretype]],Sales[YoY_SSF])/Sales[[#This Row],[Region_TypeCount]]</f>
        <v>59.469551530910678</v>
      </c>
    </row>
    <row r="2008" spans="1:16" x14ac:dyDescent="0.25">
      <c r="A2008" s="1">
        <v>42846</v>
      </c>
      <c r="B2008">
        <v>5</v>
      </c>
      <c r="C2008">
        <v>3</v>
      </c>
      <c r="D2008">
        <v>43484.272199999999</v>
      </c>
      <c r="E2008">
        <f>INDEX(Stores[region],MATCH(Sales[[#This Row],[store_no]],Stores[store_no],0))</f>
        <v>1</v>
      </c>
      <c r="F2008" t="str">
        <f>INDEX(Stores[storetype],MATCH(Sales[[#This Row],[store_no]],Stores[store_no],0))</f>
        <v>B</v>
      </c>
      <c r="G2008" t="str">
        <f>INDEX(Stores[location_city],MATCH(Sales[[#This Row],[store_no]],Stores[store_no],0))</f>
        <v>Bloomington</v>
      </c>
      <c r="H2008" t="str">
        <f>INDEX(Stores[location_state],MATCH(Sales[[#This Row],[store_no]],Stores[store_no],0))</f>
        <v>Indiana</v>
      </c>
      <c r="I2008">
        <f>INDEX(Stores[sqft],MATCH(Sales[[#This Row],[store_no]],Stores[store_no],0))</f>
        <v>114500</v>
      </c>
      <c r="J2008" s="4" t="str">
        <f>INDEX(Departments[dept_name],MATCH(Sales[[#This Row],[dept_no]],Departments[dept_no],0))</f>
        <v>Beauty</v>
      </c>
      <c r="K2008" s="4" t="str">
        <f>CONCATENATE(Sales[[#This Row],[region]],Sales[[#This Row],[storetype]])</f>
        <v>1B</v>
      </c>
      <c r="L2008" s="4">
        <f>INDEX(RegionStoreCount[Store Count],MATCH(Sales[[#This Row],[RegionStoretype]],RegionStoreCount[Region/Type],0))</f>
        <v>5</v>
      </c>
      <c r="M2008" s="4">
        <f>AND(Sales[[#This Row],[date]]&lt;=TY_YTDMax,Sales[[#This Row],[date]]&gt;=TY_YTDMin)*Sales[[#This Row],[sales]]</f>
        <v>0</v>
      </c>
      <c r="N2008" s="4">
        <f>AND(Sales[[#This Row],[date]]&lt;=LY_YTDMax,Sales[[#This Row],[date]]&gt;=LY_YTDMin)*Sales[[#This Row],[sales]]</f>
        <v>43484.272199999999</v>
      </c>
      <c r="O2008" s="4">
        <f>AND(Sales[[#This Row],[date]]&gt;=YoY_Min,Sales[[#This Row],[date]]&lt;=TY_YTDMax)*(Sales[[#This Row],[sales]]/Sales[[#This Row],[sqft]])</f>
        <v>0</v>
      </c>
      <c r="P2008" s="4">
        <f>SUMIF(Sales[RegionStoretype],Sales[[#This Row],[RegionStoretype]],Sales[YoY_SSF])/Sales[[#This Row],[Region_TypeCount]]</f>
        <v>68.518982968140051</v>
      </c>
    </row>
    <row r="2009" spans="1:16" x14ac:dyDescent="0.25">
      <c r="A2009" s="1">
        <v>42846</v>
      </c>
      <c r="B2009">
        <v>5</v>
      </c>
      <c r="C2009">
        <v>8</v>
      </c>
      <c r="D2009">
        <v>81110.515799999994</v>
      </c>
      <c r="E2009">
        <f>INDEX(Stores[region],MATCH(Sales[[#This Row],[store_no]],Stores[store_no],0))</f>
        <v>1</v>
      </c>
      <c r="F2009" t="str">
        <f>INDEX(Stores[storetype],MATCH(Sales[[#This Row],[store_no]],Stores[store_no],0))</f>
        <v>B</v>
      </c>
      <c r="G2009" t="str">
        <f>INDEX(Stores[location_city],MATCH(Sales[[#This Row],[store_no]],Stores[store_no],0))</f>
        <v>Bloomington</v>
      </c>
      <c r="H2009" t="str">
        <f>INDEX(Stores[location_state],MATCH(Sales[[#This Row],[store_no]],Stores[store_no],0))</f>
        <v>Indiana</v>
      </c>
      <c r="I2009">
        <f>INDEX(Stores[sqft],MATCH(Sales[[#This Row],[store_no]],Stores[store_no],0))</f>
        <v>114500</v>
      </c>
      <c r="J2009" s="4" t="str">
        <f>INDEX(Departments[dept_name],MATCH(Sales[[#This Row],[dept_no]],Departments[dept_no],0))</f>
        <v>Games</v>
      </c>
      <c r="K2009" s="4" t="str">
        <f>CONCATENATE(Sales[[#This Row],[region]],Sales[[#This Row],[storetype]])</f>
        <v>1B</v>
      </c>
      <c r="L2009" s="4">
        <f>INDEX(RegionStoreCount[Store Count],MATCH(Sales[[#This Row],[RegionStoretype]],RegionStoreCount[Region/Type],0))</f>
        <v>5</v>
      </c>
      <c r="M2009" s="4">
        <f>AND(Sales[[#This Row],[date]]&lt;=TY_YTDMax,Sales[[#This Row],[date]]&gt;=TY_YTDMin)*Sales[[#This Row],[sales]]</f>
        <v>0</v>
      </c>
      <c r="N2009" s="4">
        <f>AND(Sales[[#This Row],[date]]&lt;=LY_YTDMax,Sales[[#This Row],[date]]&gt;=LY_YTDMin)*Sales[[#This Row],[sales]]</f>
        <v>81110.515799999994</v>
      </c>
      <c r="O2009" s="4">
        <f>AND(Sales[[#This Row],[date]]&gt;=YoY_Min,Sales[[#This Row],[date]]&lt;=TY_YTDMax)*(Sales[[#This Row],[sales]]/Sales[[#This Row],[sqft]])</f>
        <v>0</v>
      </c>
      <c r="P2009" s="4">
        <f>SUMIF(Sales[RegionStoretype],Sales[[#This Row],[RegionStoretype]],Sales[YoY_SSF])/Sales[[#This Row],[Region_TypeCount]]</f>
        <v>68.518982968140051</v>
      </c>
    </row>
    <row r="2010" spans="1:16" x14ac:dyDescent="0.25">
      <c r="A2010" s="1">
        <v>42846</v>
      </c>
      <c r="B2010">
        <v>5</v>
      </c>
      <c r="C2010">
        <v>15</v>
      </c>
      <c r="D2010">
        <v>51674.986700000001</v>
      </c>
      <c r="E2010">
        <f>INDEX(Stores[region],MATCH(Sales[[#This Row],[store_no]],Stores[store_no],0))</f>
        <v>1</v>
      </c>
      <c r="F2010" t="str">
        <f>INDEX(Stores[storetype],MATCH(Sales[[#This Row],[store_no]],Stores[store_no],0))</f>
        <v>B</v>
      </c>
      <c r="G2010" t="str">
        <f>INDEX(Stores[location_city],MATCH(Sales[[#This Row],[store_no]],Stores[store_no],0))</f>
        <v>Bloomington</v>
      </c>
      <c r="H2010" t="str">
        <f>INDEX(Stores[location_state],MATCH(Sales[[#This Row],[store_no]],Stores[store_no],0))</f>
        <v>Indiana</v>
      </c>
      <c r="I2010">
        <f>INDEX(Stores[sqft],MATCH(Sales[[#This Row],[store_no]],Stores[store_no],0))</f>
        <v>114500</v>
      </c>
      <c r="J2010" s="4" t="str">
        <f>INDEX(Departments[dept_name],MATCH(Sales[[#This Row],[dept_no]],Departments[dept_no],0))</f>
        <v>Music</v>
      </c>
      <c r="K2010" s="4" t="str">
        <f>CONCATENATE(Sales[[#This Row],[region]],Sales[[#This Row],[storetype]])</f>
        <v>1B</v>
      </c>
      <c r="L2010" s="4">
        <f>INDEX(RegionStoreCount[Store Count],MATCH(Sales[[#This Row],[RegionStoretype]],RegionStoreCount[Region/Type],0))</f>
        <v>5</v>
      </c>
      <c r="M2010" s="4">
        <f>AND(Sales[[#This Row],[date]]&lt;=TY_YTDMax,Sales[[#This Row],[date]]&gt;=TY_YTDMin)*Sales[[#This Row],[sales]]</f>
        <v>0</v>
      </c>
      <c r="N2010" s="4">
        <f>AND(Sales[[#This Row],[date]]&lt;=LY_YTDMax,Sales[[#This Row],[date]]&gt;=LY_YTDMin)*Sales[[#This Row],[sales]]</f>
        <v>51674.986700000001</v>
      </c>
      <c r="O2010" s="4">
        <f>AND(Sales[[#This Row],[date]]&gt;=YoY_Min,Sales[[#This Row],[date]]&lt;=TY_YTDMax)*(Sales[[#This Row],[sales]]/Sales[[#This Row],[sqft]])</f>
        <v>0</v>
      </c>
      <c r="P2010" s="4">
        <f>SUMIF(Sales[RegionStoretype],Sales[[#This Row],[RegionStoretype]],Sales[YoY_SSF])/Sales[[#This Row],[Region_TypeCount]]</f>
        <v>68.518982968140051</v>
      </c>
    </row>
    <row r="2011" spans="1:16" x14ac:dyDescent="0.25">
      <c r="A2011" s="1">
        <v>42846</v>
      </c>
      <c r="B2011">
        <v>6</v>
      </c>
      <c r="C2011">
        <v>8</v>
      </c>
      <c r="D2011">
        <v>58495.132999999987</v>
      </c>
      <c r="E2011">
        <f>INDEX(Stores[region],MATCH(Sales[[#This Row],[store_no]],Stores[store_no],0))</f>
        <v>3</v>
      </c>
      <c r="F2011" t="str">
        <f>INDEX(Stores[storetype],MATCH(Sales[[#This Row],[store_no]],Stores[store_no],0))</f>
        <v>A</v>
      </c>
      <c r="G2011" t="str">
        <f>INDEX(Stores[location_city],MATCH(Sales[[#This Row],[store_no]],Stores[store_no],0))</f>
        <v>Green Bay</v>
      </c>
      <c r="H2011" t="str">
        <f>INDEX(Stores[location_state],MATCH(Sales[[#This Row],[store_no]],Stores[store_no],0))</f>
        <v>Wisconsin</v>
      </c>
      <c r="I2011">
        <f>INDEX(Stores[sqft],MATCH(Sales[[#This Row],[store_no]],Stores[store_no],0))</f>
        <v>138800</v>
      </c>
      <c r="J2011" s="4" t="str">
        <f>INDEX(Departments[dept_name],MATCH(Sales[[#This Row],[dept_no]],Departments[dept_no],0))</f>
        <v>Games</v>
      </c>
      <c r="K2011" s="4" t="str">
        <f>CONCATENATE(Sales[[#This Row],[region]],Sales[[#This Row],[storetype]])</f>
        <v>3A</v>
      </c>
      <c r="L2011" s="4">
        <f>INDEX(RegionStoreCount[Store Count],MATCH(Sales[[#This Row],[RegionStoretype]],RegionStoreCount[Region/Type],0))</f>
        <v>9</v>
      </c>
      <c r="M2011" s="4">
        <f>AND(Sales[[#This Row],[date]]&lt;=TY_YTDMax,Sales[[#This Row],[date]]&gt;=TY_YTDMin)*Sales[[#This Row],[sales]]</f>
        <v>0</v>
      </c>
      <c r="N2011" s="4">
        <f>AND(Sales[[#This Row],[date]]&lt;=LY_YTDMax,Sales[[#This Row],[date]]&gt;=LY_YTDMin)*Sales[[#This Row],[sales]]</f>
        <v>58495.132999999987</v>
      </c>
      <c r="O2011" s="4">
        <f>AND(Sales[[#This Row],[date]]&gt;=YoY_Min,Sales[[#This Row],[date]]&lt;=TY_YTDMax)*(Sales[[#This Row],[sales]]/Sales[[#This Row],[sqft]])</f>
        <v>0</v>
      </c>
      <c r="P2011" s="4">
        <f>SUMIF(Sales[RegionStoretype],Sales[[#This Row],[RegionStoretype]],Sales[YoY_SSF])/Sales[[#This Row],[Region_TypeCount]]</f>
        <v>53.603836561720975</v>
      </c>
    </row>
    <row r="2012" spans="1:16" x14ac:dyDescent="0.25">
      <c r="A2012" s="1">
        <v>42846</v>
      </c>
      <c r="B2012">
        <v>6</v>
      </c>
      <c r="C2012">
        <v>10</v>
      </c>
      <c r="D2012">
        <v>26233.076500000003</v>
      </c>
      <c r="E2012">
        <f>INDEX(Stores[region],MATCH(Sales[[#This Row],[store_no]],Stores[store_no],0))</f>
        <v>3</v>
      </c>
      <c r="F2012" t="str">
        <f>INDEX(Stores[storetype],MATCH(Sales[[#This Row],[store_no]],Stores[store_no],0))</f>
        <v>A</v>
      </c>
      <c r="G2012" t="str">
        <f>INDEX(Stores[location_city],MATCH(Sales[[#This Row],[store_no]],Stores[store_no],0))</f>
        <v>Green Bay</v>
      </c>
      <c r="H2012" t="str">
        <f>INDEX(Stores[location_state],MATCH(Sales[[#This Row],[store_no]],Stores[store_no],0))</f>
        <v>Wisconsin</v>
      </c>
      <c r="I2012">
        <f>INDEX(Stores[sqft],MATCH(Sales[[#This Row],[store_no]],Stores[store_no],0))</f>
        <v>138800</v>
      </c>
      <c r="J2012" s="4" t="str">
        <f>INDEX(Departments[dept_name],MATCH(Sales[[#This Row],[dept_no]],Departments[dept_no],0))</f>
        <v>Health</v>
      </c>
      <c r="K2012" s="4" t="str">
        <f>CONCATENATE(Sales[[#This Row],[region]],Sales[[#This Row],[storetype]])</f>
        <v>3A</v>
      </c>
      <c r="L2012" s="4">
        <f>INDEX(RegionStoreCount[Store Count],MATCH(Sales[[#This Row],[RegionStoretype]],RegionStoreCount[Region/Type],0))</f>
        <v>9</v>
      </c>
      <c r="M2012" s="4">
        <f>AND(Sales[[#This Row],[date]]&lt;=TY_YTDMax,Sales[[#This Row],[date]]&gt;=TY_YTDMin)*Sales[[#This Row],[sales]]</f>
        <v>0</v>
      </c>
      <c r="N2012" s="4">
        <f>AND(Sales[[#This Row],[date]]&lt;=LY_YTDMax,Sales[[#This Row],[date]]&gt;=LY_YTDMin)*Sales[[#This Row],[sales]]</f>
        <v>26233.076500000003</v>
      </c>
      <c r="O2012" s="4">
        <f>AND(Sales[[#This Row],[date]]&gt;=YoY_Min,Sales[[#This Row],[date]]&lt;=TY_YTDMax)*(Sales[[#This Row],[sales]]/Sales[[#This Row],[sqft]])</f>
        <v>0</v>
      </c>
      <c r="P2012" s="4">
        <f>SUMIF(Sales[RegionStoretype],Sales[[#This Row],[RegionStoretype]],Sales[YoY_SSF])/Sales[[#This Row],[Region_TypeCount]]</f>
        <v>53.603836561720975</v>
      </c>
    </row>
    <row r="2013" spans="1:16" x14ac:dyDescent="0.25">
      <c r="A2013" s="1">
        <v>42846</v>
      </c>
      <c r="B2013">
        <v>6</v>
      </c>
      <c r="C2013">
        <v>13</v>
      </c>
      <c r="D2013">
        <v>98934.296000000017</v>
      </c>
      <c r="E2013">
        <f>INDEX(Stores[region],MATCH(Sales[[#This Row],[store_no]],Stores[store_no],0))</f>
        <v>3</v>
      </c>
      <c r="F2013" t="str">
        <f>INDEX(Stores[storetype],MATCH(Sales[[#This Row],[store_no]],Stores[store_no],0))</f>
        <v>A</v>
      </c>
      <c r="G2013" t="str">
        <f>INDEX(Stores[location_city],MATCH(Sales[[#This Row],[store_no]],Stores[store_no],0))</f>
        <v>Green Bay</v>
      </c>
      <c r="H2013" t="str">
        <f>INDEX(Stores[location_state],MATCH(Sales[[#This Row],[store_no]],Stores[store_no],0))</f>
        <v>Wisconsin</v>
      </c>
      <c r="I2013">
        <f>INDEX(Stores[sqft],MATCH(Sales[[#This Row],[store_no]],Stores[store_no],0))</f>
        <v>138800</v>
      </c>
      <c r="J2013" s="4" t="str">
        <f>INDEX(Departments[dept_name],MATCH(Sales[[#This Row],[dept_no]],Departments[dept_no],0))</f>
        <v>Kids</v>
      </c>
      <c r="K2013" s="4" t="str">
        <f>CONCATENATE(Sales[[#This Row],[region]],Sales[[#This Row],[storetype]])</f>
        <v>3A</v>
      </c>
      <c r="L2013" s="4">
        <f>INDEX(RegionStoreCount[Store Count],MATCH(Sales[[#This Row],[RegionStoretype]],RegionStoreCount[Region/Type],0))</f>
        <v>9</v>
      </c>
      <c r="M2013" s="4">
        <f>AND(Sales[[#This Row],[date]]&lt;=TY_YTDMax,Sales[[#This Row],[date]]&gt;=TY_YTDMin)*Sales[[#This Row],[sales]]</f>
        <v>0</v>
      </c>
      <c r="N2013" s="4">
        <f>AND(Sales[[#This Row],[date]]&lt;=LY_YTDMax,Sales[[#This Row],[date]]&gt;=LY_YTDMin)*Sales[[#This Row],[sales]]</f>
        <v>98934.296000000017</v>
      </c>
      <c r="O2013" s="4">
        <f>AND(Sales[[#This Row],[date]]&gt;=YoY_Min,Sales[[#This Row],[date]]&lt;=TY_YTDMax)*(Sales[[#This Row],[sales]]/Sales[[#This Row],[sqft]])</f>
        <v>0</v>
      </c>
      <c r="P2013" s="4">
        <f>SUMIF(Sales[RegionStoretype],Sales[[#This Row],[RegionStoretype]],Sales[YoY_SSF])/Sales[[#This Row],[Region_TypeCount]]</f>
        <v>53.603836561720975</v>
      </c>
    </row>
    <row r="2014" spans="1:16" x14ac:dyDescent="0.25">
      <c r="A2014" s="1">
        <v>42846</v>
      </c>
      <c r="B2014">
        <v>8</v>
      </c>
      <c r="C2014">
        <v>10</v>
      </c>
      <c r="D2014">
        <v>64581.568899999998</v>
      </c>
      <c r="E2014">
        <f>INDEX(Stores[region],MATCH(Sales[[#This Row],[store_no]],Stores[store_no],0))</f>
        <v>3</v>
      </c>
      <c r="F2014" t="str">
        <f>INDEX(Stores[storetype],MATCH(Sales[[#This Row],[store_no]],Stores[store_no],0))</f>
        <v>A</v>
      </c>
      <c r="G2014" t="str">
        <f>INDEX(Stores[location_city],MATCH(Sales[[#This Row],[store_no]],Stores[store_no],0))</f>
        <v>Saint Louis</v>
      </c>
      <c r="H2014" t="str">
        <f>INDEX(Stores[location_state],MATCH(Sales[[#This Row],[store_no]],Stores[store_no],0))</f>
        <v>Missouri</v>
      </c>
      <c r="I2014">
        <f>INDEX(Stores[sqft],MATCH(Sales[[#This Row],[store_no]],Stores[store_no],0))</f>
        <v>198900</v>
      </c>
      <c r="J2014" s="4" t="str">
        <f>INDEX(Departments[dept_name],MATCH(Sales[[#This Row],[dept_no]],Departments[dept_no],0))</f>
        <v>Health</v>
      </c>
      <c r="K2014" s="4" t="str">
        <f>CONCATENATE(Sales[[#This Row],[region]],Sales[[#This Row],[storetype]])</f>
        <v>3A</v>
      </c>
      <c r="L2014" s="4">
        <f>INDEX(RegionStoreCount[Store Count],MATCH(Sales[[#This Row],[RegionStoretype]],RegionStoreCount[Region/Type],0))</f>
        <v>9</v>
      </c>
      <c r="M2014" s="4">
        <f>AND(Sales[[#This Row],[date]]&lt;=TY_YTDMax,Sales[[#This Row],[date]]&gt;=TY_YTDMin)*Sales[[#This Row],[sales]]</f>
        <v>0</v>
      </c>
      <c r="N2014" s="4">
        <f>AND(Sales[[#This Row],[date]]&lt;=LY_YTDMax,Sales[[#This Row],[date]]&gt;=LY_YTDMin)*Sales[[#This Row],[sales]]</f>
        <v>64581.568899999998</v>
      </c>
      <c r="O2014" s="4">
        <f>AND(Sales[[#This Row],[date]]&gt;=YoY_Min,Sales[[#This Row],[date]]&lt;=TY_YTDMax)*(Sales[[#This Row],[sales]]/Sales[[#This Row],[sqft]])</f>
        <v>0</v>
      </c>
      <c r="P2014" s="4">
        <f>SUMIF(Sales[RegionStoretype],Sales[[#This Row],[RegionStoretype]],Sales[YoY_SSF])/Sales[[#This Row],[Region_TypeCount]]</f>
        <v>53.603836561720975</v>
      </c>
    </row>
    <row r="2015" spans="1:16" x14ac:dyDescent="0.25">
      <c r="A2015" s="1">
        <v>42846</v>
      </c>
      <c r="B2015">
        <v>8</v>
      </c>
      <c r="C2015">
        <v>14</v>
      </c>
      <c r="D2015">
        <v>25773.6005</v>
      </c>
      <c r="E2015">
        <f>INDEX(Stores[region],MATCH(Sales[[#This Row],[store_no]],Stores[store_no],0))</f>
        <v>3</v>
      </c>
      <c r="F2015" t="str">
        <f>INDEX(Stores[storetype],MATCH(Sales[[#This Row],[store_no]],Stores[store_no],0))</f>
        <v>A</v>
      </c>
      <c r="G2015" t="str">
        <f>INDEX(Stores[location_city],MATCH(Sales[[#This Row],[store_no]],Stores[store_no],0))</f>
        <v>Saint Louis</v>
      </c>
      <c r="H2015" t="str">
        <f>INDEX(Stores[location_state],MATCH(Sales[[#This Row],[store_no]],Stores[store_no],0))</f>
        <v>Missouri</v>
      </c>
      <c r="I2015">
        <f>INDEX(Stores[sqft],MATCH(Sales[[#This Row],[store_no]],Stores[store_no],0))</f>
        <v>198900</v>
      </c>
      <c r="J2015" s="4" t="str">
        <f>INDEX(Departments[dept_name],MATCH(Sales[[#This Row],[dept_no]],Departments[dept_no],0))</f>
        <v>Movies</v>
      </c>
      <c r="K2015" s="4" t="str">
        <f>CONCATENATE(Sales[[#This Row],[region]],Sales[[#This Row],[storetype]])</f>
        <v>3A</v>
      </c>
      <c r="L2015" s="4">
        <f>INDEX(RegionStoreCount[Store Count],MATCH(Sales[[#This Row],[RegionStoretype]],RegionStoreCount[Region/Type],0))</f>
        <v>9</v>
      </c>
      <c r="M2015" s="4">
        <f>AND(Sales[[#This Row],[date]]&lt;=TY_YTDMax,Sales[[#This Row],[date]]&gt;=TY_YTDMin)*Sales[[#This Row],[sales]]</f>
        <v>0</v>
      </c>
      <c r="N2015" s="4">
        <f>AND(Sales[[#This Row],[date]]&lt;=LY_YTDMax,Sales[[#This Row],[date]]&gt;=LY_YTDMin)*Sales[[#This Row],[sales]]</f>
        <v>25773.6005</v>
      </c>
      <c r="O2015" s="4">
        <f>AND(Sales[[#This Row],[date]]&gt;=YoY_Min,Sales[[#This Row],[date]]&lt;=TY_YTDMax)*(Sales[[#This Row],[sales]]/Sales[[#This Row],[sqft]])</f>
        <v>0</v>
      </c>
      <c r="P2015" s="4">
        <f>SUMIF(Sales[RegionStoretype],Sales[[#This Row],[RegionStoretype]],Sales[YoY_SSF])/Sales[[#This Row],[Region_TypeCount]]</f>
        <v>53.603836561720975</v>
      </c>
    </row>
    <row r="2016" spans="1:16" x14ac:dyDescent="0.25">
      <c r="A2016" s="1">
        <v>42846</v>
      </c>
      <c r="B2016">
        <v>10</v>
      </c>
      <c r="C2016">
        <v>1</v>
      </c>
      <c r="D2016">
        <v>6547.4611999999997</v>
      </c>
      <c r="E2016">
        <f>INDEX(Stores[region],MATCH(Sales[[#This Row],[store_no]],Stores[store_no],0))</f>
        <v>1</v>
      </c>
      <c r="F2016" t="str">
        <f>INDEX(Stores[storetype],MATCH(Sales[[#This Row],[store_no]],Stores[store_no],0))</f>
        <v>B</v>
      </c>
      <c r="G2016" t="str">
        <f>INDEX(Stores[location_city],MATCH(Sales[[#This Row],[store_no]],Stores[store_no],0))</f>
        <v>Traverse City</v>
      </c>
      <c r="H2016" t="str">
        <f>INDEX(Stores[location_state],MATCH(Sales[[#This Row],[store_no]],Stores[store_no],0))</f>
        <v>Michigan</v>
      </c>
      <c r="I2016">
        <f>INDEX(Stores[sqft],MATCH(Sales[[#This Row],[store_no]],Stores[store_no],0))</f>
        <v>158200</v>
      </c>
      <c r="J2016" s="4" t="str">
        <f>INDEX(Departments[dept_name],MATCH(Sales[[#This Row],[dept_no]],Departments[dept_no],0))</f>
        <v>Automotive</v>
      </c>
      <c r="K2016" s="4" t="str">
        <f>CONCATENATE(Sales[[#This Row],[region]],Sales[[#This Row],[storetype]])</f>
        <v>1B</v>
      </c>
      <c r="L2016" s="4">
        <f>INDEX(RegionStoreCount[Store Count],MATCH(Sales[[#This Row],[RegionStoretype]],RegionStoreCount[Region/Type],0))</f>
        <v>5</v>
      </c>
      <c r="M2016" s="4">
        <f>AND(Sales[[#This Row],[date]]&lt;=TY_YTDMax,Sales[[#This Row],[date]]&gt;=TY_YTDMin)*Sales[[#This Row],[sales]]</f>
        <v>0</v>
      </c>
      <c r="N2016" s="4">
        <f>AND(Sales[[#This Row],[date]]&lt;=LY_YTDMax,Sales[[#This Row],[date]]&gt;=LY_YTDMin)*Sales[[#This Row],[sales]]</f>
        <v>6547.4611999999997</v>
      </c>
      <c r="O2016" s="4">
        <f>AND(Sales[[#This Row],[date]]&gt;=YoY_Min,Sales[[#This Row],[date]]&lt;=TY_YTDMax)*(Sales[[#This Row],[sales]]/Sales[[#This Row],[sqft]])</f>
        <v>0</v>
      </c>
      <c r="P2016" s="4">
        <f>SUMIF(Sales[RegionStoretype],Sales[[#This Row],[RegionStoretype]],Sales[YoY_SSF])/Sales[[#This Row],[Region_TypeCount]]</f>
        <v>68.518982968140051</v>
      </c>
    </row>
    <row r="2017" spans="1:16" x14ac:dyDescent="0.25">
      <c r="A2017" s="1">
        <v>42846</v>
      </c>
      <c r="B2017">
        <v>10</v>
      </c>
      <c r="C2017">
        <v>5</v>
      </c>
      <c r="D2017">
        <v>157616.38690000001</v>
      </c>
      <c r="E2017">
        <f>INDEX(Stores[region],MATCH(Sales[[#This Row],[store_no]],Stores[store_no],0))</f>
        <v>1</v>
      </c>
      <c r="F2017" t="str">
        <f>INDEX(Stores[storetype],MATCH(Sales[[#This Row],[store_no]],Stores[store_no],0))</f>
        <v>B</v>
      </c>
      <c r="G2017" t="str">
        <f>INDEX(Stores[location_city],MATCH(Sales[[#This Row],[store_no]],Stores[store_no],0))</f>
        <v>Traverse City</v>
      </c>
      <c r="H2017" t="str">
        <f>INDEX(Stores[location_state],MATCH(Sales[[#This Row],[store_no]],Stores[store_no],0))</f>
        <v>Michigan</v>
      </c>
      <c r="I2017">
        <f>INDEX(Stores[sqft],MATCH(Sales[[#This Row],[store_no]],Stores[store_no],0))</f>
        <v>158200</v>
      </c>
      <c r="J2017" s="4" t="str">
        <f>INDEX(Departments[dept_name],MATCH(Sales[[#This Row],[dept_no]],Departments[dept_no],0))</f>
        <v>Clothing</v>
      </c>
      <c r="K2017" s="4" t="str">
        <f>CONCATENATE(Sales[[#This Row],[region]],Sales[[#This Row],[storetype]])</f>
        <v>1B</v>
      </c>
      <c r="L2017" s="4">
        <f>INDEX(RegionStoreCount[Store Count],MATCH(Sales[[#This Row],[RegionStoretype]],RegionStoreCount[Region/Type],0))</f>
        <v>5</v>
      </c>
      <c r="M2017" s="4">
        <f>AND(Sales[[#This Row],[date]]&lt;=TY_YTDMax,Sales[[#This Row],[date]]&gt;=TY_YTDMin)*Sales[[#This Row],[sales]]</f>
        <v>0</v>
      </c>
      <c r="N2017" s="4">
        <f>AND(Sales[[#This Row],[date]]&lt;=LY_YTDMax,Sales[[#This Row],[date]]&gt;=LY_YTDMin)*Sales[[#This Row],[sales]]</f>
        <v>157616.38690000001</v>
      </c>
      <c r="O2017" s="4">
        <f>AND(Sales[[#This Row],[date]]&gt;=YoY_Min,Sales[[#This Row],[date]]&lt;=TY_YTDMax)*(Sales[[#This Row],[sales]]/Sales[[#This Row],[sqft]])</f>
        <v>0</v>
      </c>
      <c r="P2017" s="4">
        <f>SUMIF(Sales[RegionStoretype],Sales[[#This Row],[RegionStoretype]],Sales[YoY_SSF])/Sales[[#This Row],[Region_TypeCount]]</f>
        <v>68.518982968140051</v>
      </c>
    </row>
    <row r="2018" spans="1:16" x14ac:dyDescent="0.25">
      <c r="A2018" s="1">
        <v>42846</v>
      </c>
      <c r="B2018">
        <v>10</v>
      </c>
      <c r="C2018">
        <v>7</v>
      </c>
      <c r="D2018">
        <v>30889.670299999998</v>
      </c>
      <c r="E2018">
        <f>INDEX(Stores[region],MATCH(Sales[[#This Row],[store_no]],Stores[store_no],0))</f>
        <v>1</v>
      </c>
      <c r="F2018" t="str">
        <f>INDEX(Stores[storetype],MATCH(Sales[[#This Row],[store_no]],Stores[store_no],0))</f>
        <v>B</v>
      </c>
      <c r="G2018" t="str">
        <f>INDEX(Stores[location_city],MATCH(Sales[[#This Row],[store_no]],Stores[store_no],0))</f>
        <v>Traverse City</v>
      </c>
      <c r="H2018" t="str">
        <f>INDEX(Stores[location_state],MATCH(Sales[[#This Row],[store_no]],Stores[store_no],0))</f>
        <v>Michigan</v>
      </c>
      <c r="I2018">
        <f>INDEX(Stores[sqft],MATCH(Sales[[#This Row],[store_no]],Stores[store_no],0))</f>
        <v>158200</v>
      </c>
      <c r="J2018" s="4" t="str">
        <f>INDEX(Departments[dept_name],MATCH(Sales[[#This Row],[dept_no]],Departments[dept_no],0))</f>
        <v>Electronics</v>
      </c>
      <c r="K2018" s="4" t="str">
        <f>CONCATENATE(Sales[[#This Row],[region]],Sales[[#This Row],[storetype]])</f>
        <v>1B</v>
      </c>
      <c r="L2018" s="4">
        <f>INDEX(RegionStoreCount[Store Count],MATCH(Sales[[#This Row],[RegionStoretype]],RegionStoreCount[Region/Type],0))</f>
        <v>5</v>
      </c>
      <c r="M2018" s="4">
        <f>AND(Sales[[#This Row],[date]]&lt;=TY_YTDMax,Sales[[#This Row],[date]]&gt;=TY_YTDMin)*Sales[[#This Row],[sales]]</f>
        <v>0</v>
      </c>
      <c r="N2018" s="4">
        <f>AND(Sales[[#This Row],[date]]&lt;=LY_YTDMax,Sales[[#This Row],[date]]&gt;=LY_YTDMin)*Sales[[#This Row],[sales]]</f>
        <v>30889.670299999998</v>
      </c>
      <c r="O2018" s="4">
        <f>AND(Sales[[#This Row],[date]]&gt;=YoY_Min,Sales[[#This Row],[date]]&lt;=TY_YTDMax)*(Sales[[#This Row],[sales]]/Sales[[#This Row],[sqft]])</f>
        <v>0</v>
      </c>
      <c r="P2018" s="4">
        <f>SUMIF(Sales[RegionStoretype],Sales[[#This Row],[RegionStoretype]],Sales[YoY_SSF])/Sales[[#This Row],[Region_TypeCount]]</f>
        <v>68.518982968140051</v>
      </c>
    </row>
    <row r="2019" spans="1:16" x14ac:dyDescent="0.25">
      <c r="A2019" s="1">
        <v>42846</v>
      </c>
      <c r="B2019">
        <v>11</v>
      </c>
      <c r="C2019">
        <v>2</v>
      </c>
      <c r="D2019">
        <v>26984.574499999999</v>
      </c>
      <c r="E2019">
        <f>INDEX(Stores[region],MATCH(Sales[[#This Row],[store_no]],Stores[store_no],0))</f>
        <v>1</v>
      </c>
      <c r="F2019" t="str">
        <f>INDEX(Stores[storetype],MATCH(Sales[[#This Row],[store_no]],Stores[store_no],0))</f>
        <v>A</v>
      </c>
      <c r="G2019" t="str">
        <f>INDEX(Stores[location_city],MATCH(Sales[[#This Row],[store_no]],Stores[store_no],0))</f>
        <v>Cleveland</v>
      </c>
      <c r="H2019" t="str">
        <f>INDEX(Stores[location_state],MATCH(Sales[[#This Row],[store_no]],Stores[store_no],0))</f>
        <v>Ohio</v>
      </c>
      <c r="I2019">
        <f>INDEX(Stores[sqft],MATCH(Sales[[#This Row],[store_no]],Stores[store_no],0))</f>
        <v>192400</v>
      </c>
      <c r="J2019" s="4" t="str">
        <f>INDEX(Departments[dept_name],MATCH(Sales[[#This Row],[dept_no]],Departments[dept_no],0))</f>
        <v>Baby</v>
      </c>
      <c r="K2019" s="4" t="str">
        <f>CONCATENATE(Sales[[#This Row],[region]],Sales[[#This Row],[storetype]])</f>
        <v>1A</v>
      </c>
      <c r="L2019" s="4">
        <f>INDEX(RegionStoreCount[Store Count],MATCH(Sales[[#This Row],[RegionStoretype]],RegionStoreCount[Region/Type],0))</f>
        <v>5</v>
      </c>
      <c r="M2019" s="4">
        <f>AND(Sales[[#This Row],[date]]&lt;=TY_YTDMax,Sales[[#This Row],[date]]&gt;=TY_YTDMin)*Sales[[#This Row],[sales]]</f>
        <v>0</v>
      </c>
      <c r="N2019" s="4">
        <f>AND(Sales[[#This Row],[date]]&lt;=LY_YTDMax,Sales[[#This Row],[date]]&gt;=LY_YTDMin)*Sales[[#This Row],[sales]]</f>
        <v>26984.574499999999</v>
      </c>
      <c r="O2019" s="4">
        <f>AND(Sales[[#This Row],[date]]&gt;=YoY_Min,Sales[[#This Row],[date]]&lt;=TY_YTDMax)*(Sales[[#This Row],[sales]]/Sales[[#This Row],[sqft]])</f>
        <v>0</v>
      </c>
      <c r="P2019" s="4">
        <f>SUMIF(Sales[RegionStoretype],Sales[[#This Row],[RegionStoretype]],Sales[YoY_SSF])/Sales[[#This Row],[Region_TypeCount]]</f>
        <v>59.469551530910678</v>
      </c>
    </row>
    <row r="2020" spans="1:16" x14ac:dyDescent="0.25">
      <c r="A2020" s="1">
        <v>42846</v>
      </c>
      <c r="B2020">
        <v>11</v>
      </c>
      <c r="C2020">
        <v>15</v>
      </c>
      <c r="D2020">
        <v>58815.76</v>
      </c>
      <c r="E2020">
        <f>INDEX(Stores[region],MATCH(Sales[[#This Row],[store_no]],Stores[store_no],0))</f>
        <v>1</v>
      </c>
      <c r="F2020" t="str">
        <f>INDEX(Stores[storetype],MATCH(Sales[[#This Row],[store_no]],Stores[store_no],0))</f>
        <v>A</v>
      </c>
      <c r="G2020" t="str">
        <f>INDEX(Stores[location_city],MATCH(Sales[[#This Row],[store_no]],Stores[store_no],0))</f>
        <v>Cleveland</v>
      </c>
      <c r="H2020" t="str">
        <f>INDEX(Stores[location_state],MATCH(Sales[[#This Row],[store_no]],Stores[store_no],0))</f>
        <v>Ohio</v>
      </c>
      <c r="I2020">
        <f>INDEX(Stores[sqft],MATCH(Sales[[#This Row],[store_no]],Stores[store_no],0))</f>
        <v>192400</v>
      </c>
      <c r="J2020" s="4" t="str">
        <f>INDEX(Departments[dept_name],MATCH(Sales[[#This Row],[dept_no]],Departments[dept_no],0))</f>
        <v>Music</v>
      </c>
      <c r="K2020" s="4" t="str">
        <f>CONCATENATE(Sales[[#This Row],[region]],Sales[[#This Row],[storetype]])</f>
        <v>1A</v>
      </c>
      <c r="L2020" s="4">
        <f>INDEX(RegionStoreCount[Store Count],MATCH(Sales[[#This Row],[RegionStoretype]],RegionStoreCount[Region/Type],0))</f>
        <v>5</v>
      </c>
      <c r="M2020" s="4">
        <f>AND(Sales[[#This Row],[date]]&lt;=TY_YTDMax,Sales[[#This Row],[date]]&gt;=TY_YTDMin)*Sales[[#This Row],[sales]]</f>
        <v>0</v>
      </c>
      <c r="N2020" s="4">
        <f>AND(Sales[[#This Row],[date]]&lt;=LY_YTDMax,Sales[[#This Row],[date]]&gt;=LY_YTDMin)*Sales[[#This Row],[sales]]</f>
        <v>58815.76</v>
      </c>
      <c r="O2020" s="4">
        <f>AND(Sales[[#This Row],[date]]&gt;=YoY_Min,Sales[[#This Row],[date]]&lt;=TY_YTDMax)*(Sales[[#This Row],[sales]]/Sales[[#This Row],[sqft]])</f>
        <v>0</v>
      </c>
      <c r="P2020" s="4">
        <f>SUMIF(Sales[RegionStoretype],Sales[[#This Row],[RegionStoretype]],Sales[YoY_SSF])/Sales[[#This Row],[Region_TypeCount]]</f>
        <v>59.469551530910678</v>
      </c>
    </row>
    <row r="2021" spans="1:16" x14ac:dyDescent="0.25">
      <c r="A2021" s="1">
        <v>42846</v>
      </c>
      <c r="B2021">
        <v>12</v>
      </c>
      <c r="C2021">
        <v>11</v>
      </c>
      <c r="D2021">
        <v>31830.921900000001</v>
      </c>
      <c r="E2021">
        <f>INDEX(Stores[region],MATCH(Sales[[#This Row],[store_no]],Stores[store_no],0))</f>
        <v>2</v>
      </c>
      <c r="F2021" t="str">
        <f>INDEX(Stores[storetype],MATCH(Sales[[#This Row],[store_no]],Stores[store_no],0))</f>
        <v>B</v>
      </c>
      <c r="G2021" t="str">
        <f>INDEX(Stores[location_city],MATCH(Sales[[#This Row],[store_no]],Stores[store_no],0))</f>
        <v>Indianapolis</v>
      </c>
      <c r="H2021" t="str">
        <f>INDEX(Stores[location_state],MATCH(Sales[[#This Row],[store_no]],Stores[store_no],0))</f>
        <v>Indiana</v>
      </c>
      <c r="I2021">
        <f>INDEX(Stores[sqft],MATCH(Sales[[#This Row],[store_no]],Stores[store_no],0))</f>
        <v>120800</v>
      </c>
      <c r="J2021" s="4" t="str">
        <f>INDEX(Departments[dept_name],MATCH(Sales[[#This Row],[dept_no]],Departments[dept_no],0))</f>
        <v>Home</v>
      </c>
      <c r="K2021" s="4" t="str">
        <f>CONCATENATE(Sales[[#This Row],[region]],Sales[[#This Row],[storetype]])</f>
        <v>2B</v>
      </c>
      <c r="L2021" s="4">
        <f>INDEX(RegionStoreCount[Store Count],MATCH(Sales[[#This Row],[RegionStoretype]],RegionStoreCount[Region/Type],0))</f>
        <v>6</v>
      </c>
      <c r="M2021" s="4">
        <f>AND(Sales[[#This Row],[date]]&lt;=TY_YTDMax,Sales[[#This Row],[date]]&gt;=TY_YTDMin)*Sales[[#This Row],[sales]]</f>
        <v>0</v>
      </c>
      <c r="N2021" s="4">
        <f>AND(Sales[[#This Row],[date]]&lt;=LY_YTDMax,Sales[[#This Row],[date]]&gt;=LY_YTDMin)*Sales[[#This Row],[sales]]</f>
        <v>31830.921900000001</v>
      </c>
      <c r="O2021" s="4">
        <f>AND(Sales[[#This Row],[date]]&gt;=YoY_Min,Sales[[#This Row],[date]]&lt;=TY_YTDMax)*(Sales[[#This Row],[sales]]/Sales[[#This Row],[sqft]])</f>
        <v>0</v>
      </c>
      <c r="P2021" s="4">
        <f>SUMIF(Sales[RegionStoretype],Sales[[#This Row],[RegionStoretype]],Sales[YoY_SSF])/Sales[[#This Row],[Region_TypeCount]]</f>
        <v>58.393757732919049</v>
      </c>
    </row>
    <row r="2022" spans="1:16" x14ac:dyDescent="0.25">
      <c r="A2022" s="1">
        <v>42846</v>
      </c>
      <c r="B2022">
        <v>13</v>
      </c>
      <c r="C2022">
        <v>9</v>
      </c>
      <c r="D2022">
        <v>15579.392800000001</v>
      </c>
      <c r="E2022">
        <f>INDEX(Stores[region],MATCH(Sales[[#This Row],[store_no]],Stores[store_no],0))</f>
        <v>3</v>
      </c>
      <c r="F2022" t="str">
        <f>INDEX(Stores[storetype],MATCH(Sales[[#This Row],[store_no]],Stores[store_no],0))</f>
        <v>A</v>
      </c>
      <c r="G2022" t="str">
        <f>INDEX(Stores[location_city],MATCH(Sales[[#This Row],[store_no]],Stores[store_no],0))</f>
        <v>Overland Park</v>
      </c>
      <c r="H2022" t="str">
        <f>INDEX(Stores[location_state],MATCH(Sales[[#This Row],[store_no]],Stores[store_no],0))</f>
        <v>Kansas</v>
      </c>
      <c r="I2022">
        <f>INDEX(Stores[sqft],MATCH(Sales[[#This Row],[store_no]],Stores[store_no],0))</f>
        <v>201000</v>
      </c>
      <c r="J2022" s="4" t="str">
        <f>INDEX(Departments[dept_name],MATCH(Sales[[#This Row],[dept_no]],Departments[dept_no],0))</f>
        <v>Garden</v>
      </c>
      <c r="K2022" s="4" t="str">
        <f>CONCATENATE(Sales[[#This Row],[region]],Sales[[#This Row],[storetype]])</f>
        <v>3A</v>
      </c>
      <c r="L2022" s="4">
        <f>INDEX(RegionStoreCount[Store Count],MATCH(Sales[[#This Row],[RegionStoretype]],RegionStoreCount[Region/Type],0))</f>
        <v>9</v>
      </c>
      <c r="M2022" s="4">
        <f>AND(Sales[[#This Row],[date]]&lt;=TY_YTDMax,Sales[[#This Row],[date]]&gt;=TY_YTDMin)*Sales[[#This Row],[sales]]</f>
        <v>0</v>
      </c>
      <c r="N2022" s="4">
        <f>AND(Sales[[#This Row],[date]]&lt;=LY_YTDMax,Sales[[#This Row],[date]]&gt;=LY_YTDMin)*Sales[[#This Row],[sales]]</f>
        <v>15579.392800000001</v>
      </c>
      <c r="O2022" s="4">
        <f>AND(Sales[[#This Row],[date]]&gt;=YoY_Min,Sales[[#This Row],[date]]&lt;=TY_YTDMax)*(Sales[[#This Row],[sales]]/Sales[[#This Row],[sqft]])</f>
        <v>0</v>
      </c>
      <c r="P2022" s="4">
        <f>SUMIF(Sales[RegionStoretype],Sales[[#This Row],[RegionStoretype]],Sales[YoY_SSF])/Sales[[#This Row],[Region_TypeCount]]</f>
        <v>53.603836561720975</v>
      </c>
    </row>
    <row r="2023" spans="1:16" x14ac:dyDescent="0.25">
      <c r="A2023" s="1">
        <v>42846</v>
      </c>
      <c r="B2023">
        <v>13</v>
      </c>
      <c r="C2023">
        <v>11</v>
      </c>
      <c r="D2023">
        <v>102180.8256</v>
      </c>
      <c r="E2023">
        <f>INDEX(Stores[region],MATCH(Sales[[#This Row],[store_no]],Stores[store_no],0))</f>
        <v>3</v>
      </c>
      <c r="F2023" t="str">
        <f>INDEX(Stores[storetype],MATCH(Sales[[#This Row],[store_no]],Stores[store_no],0))</f>
        <v>A</v>
      </c>
      <c r="G2023" t="str">
        <f>INDEX(Stores[location_city],MATCH(Sales[[#This Row],[store_no]],Stores[store_no],0))</f>
        <v>Overland Park</v>
      </c>
      <c r="H2023" t="str">
        <f>INDEX(Stores[location_state],MATCH(Sales[[#This Row],[store_no]],Stores[store_no],0))</f>
        <v>Kansas</v>
      </c>
      <c r="I2023">
        <f>INDEX(Stores[sqft],MATCH(Sales[[#This Row],[store_no]],Stores[store_no],0))</f>
        <v>201000</v>
      </c>
      <c r="J2023" s="4" t="str">
        <f>INDEX(Departments[dept_name],MATCH(Sales[[#This Row],[dept_no]],Departments[dept_no],0))</f>
        <v>Home</v>
      </c>
      <c r="K2023" s="4" t="str">
        <f>CONCATENATE(Sales[[#This Row],[region]],Sales[[#This Row],[storetype]])</f>
        <v>3A</v>
      </c>
      <c r="L2023" s="4">
        <f>INDEX(RegionStoreCount[Store Count],MATCH(Sales[[#This Row],[RegionStoretype]],RegionStoreCount[Region/Type],0))</f>
        <v>9</v>
      </c>
      <c r="M2023" s="4">
        <f>AND(Sales[[#This Row],[date]]&lt;=TY_YTDMax,Sales[[#This Row],[date]]&gt;=TY_YTDMin)*Sales[[#This Row],[sales]]</f>
        <v>0</v>
      </c>
      <c r="N2023" s="4">
        <f>AND(Sales[[#This Row],[date]]&lt;=LY_YTDMax,Sales[[#This Row],[date]]&gt;=LY_YTDMin)*Sales[[#This Row],[sales]]</f>
        <v>102180.8256</v>
      </c>
      <c r="O2023" s="4">
        <f>AND(Sales[[#This Row],[date]]&gt;=YoY_Min,Sales[[#This Row],[date]]&lt;=TY_YTDMax)*(Sales[[#This Row],[sales]]/Sales[[#This Row],[sqft]])</f>
        <v>0</v>
      </c>
      <c r="P2023" s="4">
        <f>SUMIF(Sales[RegionStoretype],Sales[[#This Row],[RegionStoretype]],Sales[YoY_SSF])/Sales[[#This Row],[Region_TypeCount]]</f>
        <v>53.603836561720975</v>
      </c>
    </row>
    <row r="2024" spans="1:16" x14ac:dyDescent="0.25">
      <c r="A2024" s="1">
        <v>42846</v>
      </c>
      <c r="B2024">
        <v>13</v>
      </c>
      <c r="C2024">
        <v>17</v>
      </c>
      <c r="D2024">
        <v>71170.679699999993</v>
      </c>
      <c r="E2024">
        <f>INDEX(Stores[region],MATCH(Sales[[#This Row],[store_no]],Stores[store_no],0))</f>
        <v>3</v>
      </c>
      <c r="F2024" t="str">
        <f>INDEX(Stores[storetype],MATCH(Sales[[#This Row],[store_no]],Stores[store_no],0))</f>
        <v>A</v>
      </c>
      <c r="G2024" t="str">
        <f>INDEX(Stores[location_city],MATCH(Sales[[#This Row],[store_no]],Stores[store_no],0))</f>
        <v>Overland Park</v>
      </c>
      <c r="H2024" t="str">
        <f>INDEX(Stores[location_state],MATCH(Sales[[#This Row],[store_no]],Stores[store_no],0))</f>
        <v>Kansas</v>
      </c>
      <c r="I2024">
        <f>INDEX(Stores[sqft],MATCH(Sales[[#This Row],[store_no]],Stores[store_no],0))</f>
        <v>201000</v>
      </c>
      <c r="J2024" s="4" t="str">
        <f>INDEX(Departments[dept_name],MATCH(Sales[[#This Row],[dept_no]],Departments[dept_no],0))</f>
        <v>Shoes</v>
      </c>
      <c r="K2024" s="4" t="str">
        <f>CONCATENATE(Sales[[#This Row],[region]],Sales[[#This Row],[storetype]])</f>
        <v>3A</v>
      </c>
      <c r="L2024" s="4">
        <f>INDEX(RegionStoreCount[Store Count],MATCH(Sales[[#This Row],[RegionStoretype]],RegionStoreCount[Region/Type],0))</f>
        <v>9</v>
      </c>
      <c r="M2024" s="4">
        <f>AND(Sales[[#This Row],[date]]&lt;=TY_YTDMax,Sales[[#This Row],[date]]&gt;=TY_YTDMin)*Sales[[#This Row],[sales]]</f>
        <v>0</v>
      </c>
      <c r="N2024" s="4">
        <f>AND(Sales[[#This Row],[date]]&lt;=LY_YTDMax,Sales[[#This Row],[date]]&gt;=LY_YTDMin)*Sales[[#This Row],[sales]]</f>
        <v>71170.679699999993</v>
      </c>
      <c r="O2024" s="4">
        <f>AND(Sales[[#This Row],[date]]&gt;=YoY_Min,Sales[[#This Row],[date]]&lt;=TY_YTDMax)*(Sales[[#This Row],[sales]]/Sales[[#This Row],[sqft]])</f>
        <v>0</v>
      </c>
      <c r="P2024" s="4">
        <f>SUMIF(Sales[RegionStoretype],Sales[[#This Row],[RegionStoretype]],Sales[YoY_SSF])/Sales[[#This Row],[Region_TypeCount]]</f>
        <v>53.603836561720975</v>
      </c>
    </row>
    <row r="2025" spans="1:16" x14ac:dyDescent="0.25">
      <c r="A2025" s="1">
        <v>42846</v>
      </c>
      <c r="B2025">
        <v>14</v>
      </c>
      <c r="C2025">
        <v>11</v>
      </c>
      <c r="D2025">
        <v>7433.630900000001</v>
      </c>
      <c r="E2025">
        <f>INDEX(Stores[region],MATCH(Sales[[#This Row],[store_no]],Stores[store_no],0))</f>
        <v>3</v>
      </c>
      <c r="F2025" t="str">
        <f>INDEX(Stores[storetype],MATCH(Sales[[#This Row],[store_no]],Stores[store_no],0))</f>
        <v>A</v>
      </c>
      <c r="G2025" t="str">
        <f>INDEX(Stores[location_city],MATCH(Sales[[#This Row],[store_no]],Stores[store_no],0))</f>
        <v>Bismarck</v>
      </c>
      <c r="H2025" t="str">
        <f>INDEX(Stores[location_state],MATCH(Sales[[#This Row],[store_no]],Stores[store_no],0))</f>
        <v>North Dakota</v>
      </c>
      <c r="I2025">
        <f>INDEX(Stores[sqft],MATCH(Sales[[#This Row],[store_no]],Stores[store_no],0))</f>
        <v>96400</v>
      </c>
      <c r="J2025" s="4" t="str">
        <f>INDEX(Departments[dept_name],MATCH(Sales[[#This Row],[dept_no]],Departments[dept_no],0))</f>
        <v>Home</v>
      </c>
      <c r="K2025" s="4" t="str">
        <f>CONCATENATE(Sales[[#This Row],[region]],Sales[[#This Row],[storetype]])</f>
        <v>3A</v>
      </c>
      <c r="L2025" s="4">
        <f>INDEX(RegionStoreCount[Store Count],MATCH(Sales[[#This Row],[RegionStoretype]],RegionStoreCount[Region/Type],0))</f>
        <v>9</v>
      </c>
      <c r="M2025" s="4">
        <f>AND(Sales[[#This Row],[date]]&lt;=TY_YTDMax,Sales[[#This Row],[date]]&gt;=TY_YTDMin)*Sales[[#This Row],[sales]]</f>
        <v>0</v>
      </c>
      <c r="N2025" s="4">
        <f>AND(Sales[[#This Row],[date]]&lt;=LY_YTDMax,Sales[[#This Row],[date]]&gt;=LY_YTDMin)*Sales[[#This Row],[sales]]</f>
        <v>7433.630900000001</v>
      </c>
      <c r="O2025" s="4">
        <f>AND(Sales[[#This Row],[date]]&gt;=YoY_Min,Sales[[#This Row],[date]]&lt;=TY_YTDMax)*(Sales[[#This Row],[sales]]/Sales[[#This Row],[sqft]])</f>
        <v>0</v>
      </c>
      <c r="P2025" s="4">
        <f>SUMIF(Sales[RegionStoretype],Sales[[#This Row],[RegionStoretype]],Sales[YoY_SSF])/Sales[[#This Row],[Region_TypeCount]]</f>
        <v>53.603836561720975</v>
      </c>
    </row>
    <row r="2026" spans="1:16" x14ac:dyDescent="0.25">
      <c r="A2026" s="1">
        <v>42846</v>
      </c>
      <c r="B2026">
        <v>14</v>
      </c>
      <c r="C2026">
        <v>15</v>
      </c>
      <c r="D2026">
        <v>282.36930000000001</v>
      </c>
      <c r="E2026">
        <f>INDEX(Stores[region],MATCH(Sales[[#This Row],[store_no]],Stores[store_no],0))</f>
        <v>3</v>
      </c>
      <c r="F2026" t="str">
        <f>INDEX(Stores[storetype],MATCH(Sales[[#This Row],[store_no]],Stores[store_no],0))</f>
        <v>A</v>
      </c>
      <c r="G2026" t="str">
        <f>INDEX(Stores[location_city],MATCH(Sales[[#This Row],[store_no]],Stores[store_no],0))</f>
        <v>Bismarck</v>
      </c>
      <c r="H2026" t="str">
        <f>INDEX(Stores[location_state],MATCH(Sales[[#This Row],[store_no]],Stores[store_no],0))</f>
        <v>North Dakota</v>
      </c>
      <c r="I2026">
        <f>INDEX(Stores[sqft],MATCH(Sales[[#This Row],[store_no]],Stores[store_no],0))</f>
        <v>96400</v>
      </c>
      <c r="J2026" s="4" t="str">
        <f>INDEX(Departments[dept_name],MATCH(Sales[[#This Row],[dept_no]],Departments[dept_no],0))</f>
        <v>Music</v>
      </c>
      <c r="K2026" s="4" t="str">
        <f>CONCATENATE(Sales[[#This Row],[region]],Sales[[#This Row],[storetype]])</f>
        <v>3A</v>
      </c>
      <c r="L2026" s="4">
        <f>INDEX(RegionStoreCount[Store Count],MATCH(Sales[[#This Row],[RegionStoretype]],RegionStoreCount[Region/Type],0))</f>
        <v>9</v>
      </c>
      <c r="M2026" s="4">
        <f>AND(Sales[[#This Row],[date]]&lt;=TY_YTDMax,Sales[[#This Row],[date]]&gt;=TY_YTDMin)*Sales[[#This Row],[sales]]</f>
        <v>0</v>
      </c>
      <c r="N2026" s="4">
        <f>AND(Sales[[#This Row],[date]]&lt;=LY_YTDMax,Sales[[#This Row],[date]]&gt;=LY_YTDMin)*Sales[[#This Row],[sales]]</f>
        <v>282.36930000000001</v>
      </c>
      <c r="O2026" s="4">
        <f>AND(Sales[[#This Row],[date]]&gt;=YoY_Min,Sales[[#This Row],[date]]&lt;=TY_YTDMax)*(Sales[[#This Row],[sales]]/Sales[[#This Row],[sqft]])</f>
        <v>0</v>
      </c>
      <c r="P2026" s="4">
        <f>SUMIF(Sales[RegionStoretype],Sales[[#This Row],[RegionStoretype]],Sales[YoY_SSF])/Sales[[#This Row],[Region_TypeCount]]</f>
        <v>53.603836561720975</v>
      </c>
    </row>
    <row r="2027" spans="1:16" x14ac:dyDescent="0.25">
      <c r="A2027" s="1">
        <v>42846</v>
      </c>
      <c r="B2027">
        <v>15</v>
      </c>
      <c r="C2027">
        <v>2</v>
      </c>
      <c r="D2027">
        <v>36017.683199999999</v>
      </c>
      <c r="E2027">
        <f>INDEX(Stores[region],MATCH(Sales[[#This Row],[store_no]],Stores[store_no],0))</f>
        <v>2</v>
      </c>
      <c r="F2027" t="str">
        <f>INDEX(Stores[storetype],MATCH(Sales[[#This Row],[store_no]],Stores[store_no],0))</f>
        <v>B</v>
      </c>
      <c r="G2027" t="str">
        <f>INDEX(Stores[location_city],MATCH(Sales[[#This Row],[store_no]],Stores[store_no],0))</f>
        <v>Rochester</v>
      </c>
      <c r="H2027" t="str">
        <f>INDEX(Stores[location_state],MATCH(Sales[[#This Row],[store_no]],Stores[store_no],0))</f>
        <v>Minnesota</v>
      </c>
      <c r="I2027">
        <f>INDEX(Stores[sqft],MATCH(Sales[[#This Row],[store_no]],Stores[store_no],0))</f>
        <v>128100</v>
      </c>
      <c r="J2027" s="4" t="str">
        <f>INDEX(Departments[dept_name],MATCH(Sales[[#This Row],[dept_no]],Departments[dept_no],0))</f>
        <v>Baby</v>
      </c>
      <c r="K2027" s="4" t="str">
        <f>CONCATENATE(Sales[[#This Row],[region]],Sales[[#This Row],[storetype]])</f>
        <v>2B</v>
      </c>
      <c r="L2027" s="4">
        <f>INDEX(RegionStoreCount[Store Count],MATCH(Sales[[#This Row],[RegionStoretype]],RegionStoreCount[Region/Type],0))</f>
        <v>6</v>
      </c>
      <c r="M2027" s="4">
        <f>AND(Sales[[#This Row],[date]]&lt;=TY_YTDMax,Sales[[#This Row],[date]]&gt;=TY_YTDMin)*Sales[[#This Row],[sales]]</f>
        <v>0</v>
      </c>
      <c r="N2027" s="4">
        <f>AND(Sales[[#This Row],[date]]&lt;=LY_YTDMax,Sales[[#This Row],[date]]&gt;=LY_YTDMin)*Sales[[#This Row],[sales]]</f>
        <v>36017.683199999999</v>
      </c>
      <c r="O2027" s="4">
        <f>AND(Sales[[#This Row],[date]]&gt;=YoY_Min,Sales[[#This Row],[date]]&lt;=TY_YTDMax)*(Sales[[#This Row],[sales]]/Sales[[#This Row],[sqft]])</f>
        <v>0</v>
      </c>
      <c r="P2027" s="4">
        <f>SUMIF(Sales[RegionStoretype],Sales[[#This Row],[RegionStoretype]],Sales[YoY_SSF])/Sales[[#This Row],[Region_TypeCount]]</f>
        <v>58.393757732919049</v>
      </c>
    </row>
    <row r="2028" spans="1:16" x14ac:dyDescent="0.25">
      <c r="A2028" s="1">
        <v>42846</v>
      </c>
      <c r="B2028">
        <v>15</v>
      </c>
      <c r="C2028">
        <v>12</v>
      </c>
      <c r="D2028">
        <v>152314.35459999999</v>
      </c>
      <c r="E2028">
        <f>INDEX(Stores[region],MATCH(Sales[[#This Row],[store_no]],Stores[store_no],0))</f>
        <v>2</v>
      </c>
      <c r="F2028" t="str">
        <f>INDEX(Stores[storetype],MATCH(Sales[[#This Row],[store_no]],Stores[store_no],0))</f>
        <v>B</v>
      </c>
      <c r="G2028" t="str">
        <f>INDEX(Stores[location_city],MATCH(Sales[[#This Row],[store_no]],Stores[store_no],0))</f>
        <v>Rochester</v>
      </c>
      <c r="H2028" t="str">
        <f>INDEX(Stores[location_state],MATCH(Sales[[#This Row],[store_no]],Stores[store_no],0))</f>
        <v>Minnesota</v>
      </c>
      <c r="I2028">
        <f>INDEX(Stores[sqft],MATCH(Sales[[#This Row],[store_no]],Stores[store_no],0))</f>
        <v>128100</v>
      </c>
      <c r="J2028" s="4" t="str">
        <f>INDEX(Departments[dept_name],MATCH(Sales[[#This Row],[dept_no]],Departments[dept_no],0))</f>
        <v>Jewelery</v>
      </c>
      <c r="K2028" s="4" t="str">
        <f>CONCATENATE(Sales[[#This Row],[region]],Sales[[#This Row],[storetype]])</f>
        <v>2B</v>
      </c>
      <c r="L2028" s="4">
        <f>INDEX(RegionStoreCount[Store Count],MATCH(Sales[[#This Row],[RegionStoretype]],RegionStoreCount[Region/Type],0))</f>
        <v>6</v>
      </c>
      <c r="M2028" s="4">
        <f>AND(Sales[[#This Row],[date]]&lt;=TY_YTDMax,Sales[[#This Row],[date]]&gt;=TY_YTDMin)*Sales[[#This Row],[sales]]</f>
        <v>0</v>
      </c>
      <c r="N2028" s="4">
        <f>AND(Sales[[#This Row],[date]]&lt;=LY_YTDMax,Sales[[#This Row],[date]]&gt;=LY_YTDMin)*Sales[[#This Row],[sales]]</f>
        <v>152314.35459999999</v>
      </c>
      <c r="O2028" s="4">
        <f>AND(Sales[[#This Row],[date]]&gt;=YoY_Min,Sales[[#This Row],[date]]&lt;=TY_YTDMax)*(Sales[[#This Row],[sales]]/Sales[[#This Row],[sqft]])</f>
        <v>0</v>
      </c>
      <c r="P2028" s="4">
        <f>SUMIF(Sales[RegionStoretype],Sales[[#This Row],[RegionStoretype]],Sales[YoY_SSF])/Sales[[#This Row],[Region_TypeCount]]</f>
        <v>58.393757732919049</v>
      </c>
    </row>
    <row r="2029" spans="1:16" x14ac:dyDescent="0.25">
      <c r="A2029" s="1">
        <v>42846</v>
      </c>
      <c r="B2029">
        <v>16</v>
      </c>
      <c r="C2029">
        <v>1</v>
      </c>
      <c r="D2029">
        <v>11359.439699999999</v>
      </c>
      <c r="E2029">
        <f>INDEX(Stores[region],MATCH(Sales[[#This Row],[store_no]],Stores[store_no],0))</f>
        <v>2</v>
      </c>
      <c r="F2029" t="str">
        <f>INDEX(Stores[storetype],MATCH(Sales[[#This Row],[store_no]],Stores[store_no],0))</f>
        <v>B</v>
      </c>
      <c r="G2029" t="str">
        <f>INDEX(Stores[location_city],MATCH(Sales[[#This Row],[store_no]],Stores[store_no],0))</f>
        <v>Saint Paul</v>
      </c>
      <c r="H2029" t="str">
        <f>INDEX(Stores[location_state],MATCH(Sales[[#This Row],[store_no]],Stores[store_no],0))</f>
        <v>Minnesota</v>
      </c>
      <c r="I2029">
        <f>INDEX(Stores[sqft],MATCH(Sales[[#This Row],[store_no]],Stores[store_no],0))</f>
        <v>180400</v>
      </c>
      <c r="J2029" s="4" t="str">
        <f>INDEX(Departments[dept_name],MATCH(Sales[[#This Row],[dept_no]],Departments[dept_no],0))</f>
        <v>Automotive</v>
      </c>
      <c r="K2029" s="4" t="str">
        <f>CONCATENATE(Sales[[#This Row],[region]],Sales[[#This Row],[storetype]])</f>
        <v>2B</v>
      </c>
      <c r="L2029" s="4">
        <f>INDEX(RegionStoreCount[Store Count],MATCH(Sales[[#This Row],[RegionStoretype]],RegionStoreCount[Region/Type],0))</f>
        <v>6</v>
      </c>
      <c r="M2029" s="4">
        <f>AND(Sales[[#This Row],[date]]&lt;=TY_YTDMax,Sales[[#This Row],[date]]&gt;=TY_YTDMin)*Sales[[#This Row],[sales]]</f>
        <v>0</v>
      </c>
      <c r="N2029" s="4">
        <f>AND(Sales[[#This Row],[date]]&lt;=LY_YTDMax,Sales[[#This Row],[date]]&gt;=LY_YTDMin)*Sales[[#This Row],[sales]]</f>
        <v>11359.439699999999</v>
      </c>
      <c r="O2029" s="4">
        <f>AND(Sales[[#This Row],[date]]&gt;=YoY_Min,Sales[[#This Row],[date]]&lt;=TY_YTDMax)*(Sales[[#This Row],[sales]]/Sales[[#This Row],[sqft]])</f>
        <v>0</v>
      </c>
      <c r="P2029" s="4">
        <f>SUMIF(Sales[RegionStoretype],Sales[[#This Row],[RegionStoretype]],Sales[YoY_SSF])/Sales[[#This Row],[Region_TypeCount]]</f>
        <v>58.393757732919049</v>
      </c>
    </row>
    <row r="2030" spans="1:16" x14ac:dyDescent="0.25">
      <c r="A2030" s="1">
        <v>42846</v>
      </c>
      <c r="B2030">
        <v>16</v>
      </c>
      <c r="C2030">
        <v>13</v>
      </c>
      <c r="D2030">
        <v>106404.43190000001</v>
      </c>
      <c r="E2030">
        <f>INDEX(Stores[region],MATCH(Sales[[#This Row],[store_no]],Stores[store_no],0))</f>
        <v>2</v>
      </c>
      <c r="F2030" t="str">
        <f>INDEX(Stores[storetype],MATCH(Sales[[#This Row],[store_no]],Stores[store_no],0))</f>
        <v>B</v>
      </c>
      <c r="G2030" t="str">
        <f>INDEX(Stores[location_city],MATCH(Sales[[#This Row],[store_no]],Stores[store_no],0))</f>
        <v>Saint Paul</v>
      </c>
      <c r="H2030" t="str">
        <f>INDEX(Stores[location_state],MATCH(Sales[[#This Row],[store_no]],Stores[store_no],0))</f>
        <v>Minnesota</v>
      </c>
      <c r="I2030">
        <f>INDEX(Stores[sqft],MATCH(Sales[[#This Row],[store_no]],Stores[store_no],0))</f>
        <v>180400</v>
      </c>
      <c r="J2030" s="4" t="str">
        <f>INDEX(Departments[dept_name],MATCH(Sales[[#This Row],[dept_no]],Departments[dept_no],0))</f>
        <v>Kids</v>
      </c>
      <c r="K2030" s="4" t="str">
        <f>CONCATENATE(Sales[[#This Row],[region]],Sales[[#This Row],[storetype]])</f>
        <v>2B</v>
      </c>
      <c r="L2030" s="4">
        <f>INDEX(RegionStoreCount[Store Count],MATCH(Sales[[#This Row],[RegionStoretype]],RegionStoreCount[Region/Type],0))</f>
        <v>6</v>
      </c>
      <c r="M2030" s="4">
        <f>AND(Sales[[#This Row],[date]]&lt;=TY_YTDMax,Sales[[#This Row],[date]]&gt;=TY_YTDMin)*Sales[[#This Row],[sales]]</f>
        <v>0</v>
      </c>
      <c r="N2030" s="4">
        <f>AND(Sales[[#This Row],[date]]&lt;=LY_YTDMax,Sales[[#This Row],[date]]&gt;=LY_YTDMin)*Sales[[#This Row],[sales]]</f>
        <v>106404.43190000001</v>
      </c>
      <c r="O2030" s="4">
        <f>AND(Sales[[#This Row],[date]]&gt;=YoY_Min,Sales[[#This Row],[date]]&lt;=TY_YTDMax)*(Sales[[#This Row],[sales]]/Sales[[#This Row],[sqft]])</f>
        <v>0</v>
      </c>
      <c r="P2030" s="4">
        <f>SUMIF(Sales[RegionStoretype],Sales[[#This Row],[RegionStoretype]],Sales[YoY_SSF])/Sales[[#This Row],[Region_TypeCount]]</f>
        <v>58.393757732919049</v>
      </c>
    </row>
    <row r="2031" spans="1:16" x14ac:dyDescent="0.25">
      <c r="A2031" s="1">
        <v>42846</v>
      </c>
      <c r="B2031">
        <v>17</v>
      </c>
      <c r="C2031">
        <v>4</v>
      </c>
      <c r="D2031">
        <v>36040.408199999991</v>
      </c>
      <c r="E2031">
        <f>INDEX(Stores[region],MATCH(Sales[[#This Row],[store_no]],Stores[store_no],0))</f>
        <v>3</v>
      </c>
      <c r="F2031" t="str">
        <f>INDEX(Stores[storetype],MATCH(Sales[[#This Row],[store_no]],Stores[store_no],0))</f>
        <v>B</v>
      </c>
      <c r="G2031" t="str">
        <f>INDEX(Stores[location_city],MATCH(Sales[[#This Row],[store_no]],Stores[store_no],0))</f>
        <v>Fargo</v>
      </c>
      <c r="H2031" t="str">
        <f>INDEX(Stores[location_state],MATCH(Sales[[#This Row],[store_no]],Stores[store_no],0))</f>
        <v>North Dakota</v>
      </c>
      <c r="I2031">
        <f>INDEX(Stores[sqft],MATCH(Sales[[#This Row],[store_no]],Stores[store_no],0))</f>
        <v>211600</v>
      </c>
      <c r="J2031" s="4" t="str">
        <f>INDEX(Departments[dept_name],MATCH(Sales[[#This Row],[dept_no]],Departments[dept_no],0))</f>
        <v>Books</v>
      </c>
      <c r="K2031" s="4" t="str">
        <f>CONCATENATE(Sales[[#This Row],[region]],Sales[[#This Row],[storetype]])</f>
        <v>3B</v>
      </c>
      <c r="L2031" s="4">
        <f>INDEX(RegionStoreCount[Store Count],MATCH(Sales[[#This Row],[RegionStoretype]],RegionStoreCount[Region/Type],0))</f>
        <v>4</v>
      </c>
      <c r="M2031" s="4">
        <f>AND(Sales[[#This Row],[date]]&lt;=TY_YTDMax,Sales[[#This Row],[date]]&gt;=TY_YTDMin)*Sales[[#This Row],[sales]]</f>
        <v>0</v>
      </c>
      <c r="N2031" s="4">
        <f>AND(Sales[[#This Row],[date]]&lt;=LY_YTDMax,Sales[[#This Row],[date]]&gt;=LY_YTDMin)*Sales[[#This Row],[sales]]</f>
        <v>36040.408199999991</v>
      </c>
      <c r="O2031" s="4">
        <f>AND(Sales[[#This Row],[date]]&gt;=YoY_Min,Sales[[#This Row],[date]]&lt;=TY_YTDMax)*(Sales[[#This Row],[sales]]/Sales[[#This Row],[sqft]])</f>
        <v>0</v>
      </c>
      <c r="P2031" s="4">
        <f>SUMIF(Sales[RegionStoretype],Sales[[#This Row],[RegionStoretype]],Sales[YoY_SSF])/Sales[[#This Row],[Region_TypeCount]]</f>
        <v>58.312187288105562</v>
      </c>
    </row>
    <row r="2032" spans="1:16" x14ac:dyDescent="0.25">
      <c r="A2032" s="1">
        <v>42846</v>
      </c>
      <c r="B2032">
        <v>18</v>
      </c>
      <c r="C2032">
        <v>2</v>
      </c>
      <c r="D2032">
        <v>37035.254399999998</v>
      </c>
      <c r="E2032">
        <f>INDEX(Stores[region],MATCH(Sales[[#This Row],[store_no]],Stores[store_no],0))</f>
        <v>2</v>
      </c>
      <c r="F2032" t="str">
        <f>INDEX(Stores[storetype],MATCH(Sales[[#This Row],[store_no]],Stores[store_no],0))</f>
        <v>B</v>
      </c>
      <c r="G2032" t="str">
        <f>INDEX(Stores[location_city],MATCH(Sales[[#This Row],[store_no]],Stores[store_no],0))</f>
        <v>Chicago</v>
      </c>
      <c r="H2032" t="str">
        <f>INDEX(Stores[location_state],MATCH(Sales[[#This Row],[store_no]],Stores[store_no],0))</f>
        <v>Illinois</v>
      </c>
      <c r="I2032">
        <f>INDEX(Stores[sqft],MATCH(Sales[[#This Row],[store_no]],Stores[store_no],0))</f>
        <v>120700</v>
      </c>
      <c r="J2032" s="4" t="str">
        <f>INDEX(Departments[dept_name],MATCH(Sales[[#This Row],[dept_no]],Departments[dept_no],0))</f>
        <v>Baby</v>
      </c>
      <c r="K2032" s="4" t="str">
        <f>CONCATENATE(Sales[[#This Row],[region]],Sales[[#This Row],[storetype]])</f>
        <v>2B</v>
      </c>
      <c r="L2032" s="4">
        <f>INDEX(RegionStoreCount[Store Count],MATCH(Sales[[#This Row],[RegionStoretype]],RegionStoreCount[Region/Type],0))</f>
        <v>6</v>
      </c>
      <c r="M2032" s="4">
        <f>AND(Sales[[#This Row],[date]]&lt;=TY_YTDMax,Sales[[#This Row],[date]]&gt;=TY_YTDMin)*Sales[[#This Row],[sales]]</f>
        <v>0</v>
      </c>
      <c r="N2032" s="4">
        <f>AND(Sales[[#This Row],[date]]&lt;=LY_YTDMax,Sales[[#This Row],[date]]&gt;=LY_YTDMin)*Sales[[#This Row],[sales]]</f>
        <v>37035.254399999998</v>
      </c>
      <c r="O2032" s="4">
        <f>AND(Sales[[#This Row],[date]]&gt;=YoY_Min,Sales[[#This Row],[date]]&lt;=TY_YTDMax)*(Sales[[#This Row],[sales]]/Sales[[#This Row],[sqft]])</f>
        <v>0</v>
      </c>
      <c r="P2032" s="4">
        <f>SUMIF(Sales[RegionStoretype],Sales[[#This Row],[RegionStoretype]],Sales[YoY_SSF])/Sales[[#This Row],[Region_TypeCount]]</f>
        <v>58.393757732919049</v>
      </c>
    </row>
    <row r="2033" spans="1:16" x14ac:dyDescent="0.25">
      <c r="A2033" s="1">
        <v>42846</v>
      </c>
      <c r="B2033">
        <v>19</v>
      </c>
      <c r="C2033">
        <v>7</v>
      </c>
      <c r="D2033">
        <v>74145.440600000002</v>
      </c>
      <c r="E2033">
        <f>INDEX(Stores[region],MATCH(Sales[[#This Row],[store_no]],Stores[store_no],0))</f>
        <v>3</v>
      </c>
      <c r="F2033" t="str">
        <f>INDEX(Stores[storetype],MATCH(Sales[[#This Row],[store_no]],Stores[store_no],0))</f>
        <v>A</v>
      </c>
      <c r="G2033" t="str">
        <f>INDEX(Stores[location_city],MATCH(Sales[[#This Row],[store_no]],Stores[store_no],0))</f>
        <v>Des Moines</v>
      </c>
      <c r="H2033" t="str">
        <f>INDEX(Stores[location_state],MATCH(Sales[[#This Row],[store_no]],Stores[store_no],0))</f>
        <v>Iowa</v>
      </c>
      <c r="I2033">
        <f>INDEX(Stores[sqft],MATCH(Sales[[#This Row],[store_no]],Stores[store_no],0))</f>
        <v>197600</v>
      </c>
      <c r="J2033" s="4" t="str">
        <f>INDEX(Departments[dept_name],MATCH(Sales[[#This Row],[dept_no]],Departments[dept_no],0))</f>
        <v>Electronics</v>
      </c>
      <c r="K2033" s="4" t="str">
        <f>CONCATENATE(Sales[[#This Row],[region]],Sales[[#This Row],[storetype]])</f>
        <v>3A</v>
      </c>
      <c r="L2033" s="4">
        <f>INDEX(RegionStoreCount[Store Count],MATCH(Sales[[#This Row],[RegionStoretype]],RegionStoreCount[Region/Type],0))</f>
        <v>9</v>
      </c>
      <c r="M2033" s="4">
        <f>AND(Sales[[#This Row],[date]]&lt;=TY_YTDMax,Sales[[#This Row],[date]]&gt;=TY_YTDMin)*Sales[[#This Row],[sales]]</f>
        <v>0</v>
      </c>
      <c r="N2033" s="4">
        <f>AND(Sales[[#This Row],[date]]&lt;=LY_YTDMax,Sales[[#This Row],[date]]&gt;=LY_YTDMin)*Sales[[#This Row],[sales]]</f>
        <v>74145.440600000002</v>
      </c>
      <c r="O2033" s="4">
        <f>AND(Sales[[#This Row],[date]]&gt;=YoY_Min,Sales[[#This Row],[date]]&lt;=TY_YTDMax)*(Sales[[#This Row],[sales]]/Sales[[#This Row],[sqft]])</f>
        <v>0</v>
      </c>
      <c r="P2033" s="4">
        <f>SUMIF(Sales[RegionStoretype],Sales[[#This Row],[RegionStoretype]],Sales[YoY_SSF])/Sales[[#This Row],[Region_TypeCount]]</f>
        <v>53.603836561720975</v>
      </c>
    </row>
    <row r="2034" spans="1:16" x14ac:dyDescent="0.25">
      <c r="A2034" s="1">
        <v>42846</v>
      </c>
      <c r="B2034">
        <v>19</v>
      </c>
      <c r="C2034">
        <v>15</v>
      </c>
      <c r="D2034">
        <v>60226.946400000001</v>
      </c>
      <c r="E2034">
        <f>INDEX(Stores[region],MATCH(Sales[[#This Row],[store_no]],Stores[store_no],0))</f>
        <v>3</v>
      </c>
      <c r="F2034" t="str">
        <f>INDEX(Stores[storetype],MATCH(Sales[[#This Row],[store_no]],Stores[store_no],0))</f>
        <v>A</v>
      </c>
      <c r="G2034" t="str">
        <f>INDEX(Stores[location_city],MATCH(Sales[[#This Row],[store_no]],Stores[store_no],0))</f>
        <v>Des Moines</v>
      </c>
      <c r="H2034" t="str">
        <f>INDEX(Stores[location_state],MATCH(Sales[[#This Row],[store_no]],Stores[store_no],0))</f>
        <v>Iowa</v>
      </c>
      <c r="I2034">
        <f>INDEX(Stores[sqft],MATCH(Sales[[#This Row],[store_no]],Stores[store_no],0))</f>
        <v>197600</v>
      </c>
      <c r="J2034" s="4" t="str">
        <f>INDEX(Departments[dept_name],MATCH(Sales[[#This Row],[dept_no]],Departments[dept_no],0))</f>
        <v>Music</v>
      </c>
      <c r="K2034" s="4" t="str">
        <f>CONCATENATE(Sales[[#This Row],[region]],Sales[[#This Row],[storetype]])</f>
        <v>3A</v>
      </c>
      <c r="L2034" s="4">
        <f>INDEX(RegionStoreCount[Store Count],MATCH(Sales[[#This Row],[RegionStoretype]],RegionStoreCount[Region/Type],0))</f>
        <v>9</v>
      </c>
      <c r="M2034" s="4">
        <f>AND(Sales[[#This Row],[date]]&lt;=TY_YTDMax,Sales[[#This Row],[date]]&gt;=TY_YTDMin)*Sales[[#This Row],[sales]]</f>
        <v>0</v>
      </c>
      <c r="N2034" s="4">
        <f>AND(Sales[[#This Row],[date]]&lt;=LY_YTDMax,Sales[[#This Row],[date]]&gt;=LY_YTDMin)*Sales[[#This Row],[sales]]</f>
        <v>60226.946400000001</v>
      </c>
      <c r="O2034" s="4">
        <f>AND(Sales[[#This Row],[date]]&gt;=YoY_Min,Sales[[#This Row],[date]]&lt;=TY_YTDMax)*(Sales[[#This Row],[sales]]/Sales[[#This Row],[sqft]])</f>
        <v>0</v>
      </c>
      <c r="P2034" s="4">
        <f>SUMIF(Sales[RegionStoretype],Sales[[#This Row],[RegionStoretype]],Sales[YoY_SSF])/Sales[[#This Row],[Region_TypeCount]]</f>
        <v>53.603836561720975</v>
      </c>
    </row>
    <row r="2035" spans="1:16" x14ac:dyDescent="0.25">
      <c r="A2035" s="1">
        <v>42846</v>
      </c>
      <c r="B2035">
        <v>19</v>
      </c>
      <c r="C2035">
        <v>18</v>
      </c>
      <c r="D2035">
        <v>184997.6054</v>
      </c>
      <c r="E2035">
        <f>INDEX(Stores[region],MATCH(Sales[[#This Row],[store_no]],Stores[store_no],0))</f>
        <v>3</v>
      </c>
      <c r="F2035" t="str">
        <f>INDEX(Stores[storetype],MATCH(Sales[[#This Row],[store_no]],Stores[store_no],0))</f>
        <v>A</v>
      </c>
      <c r="G2035" t="str">
        <f>INDEX(Stores[location_city],MATCH(Sales[[#This Row],[store_no]],Stores[store_no],0))</f>
        <v>Des Moines</v>
      </c>
      <c r="H2035" t="str">
        <f>INDEX(Stores[location_state],MATCH(Sales[[#This Row],[store_no]],Stores[store_no],0))</f>
        <v>Iowa</v>
      </c>
      <c r="I2035">
        <f>INDEX(Stores[sqft],MATCH(Sales[[#This Row],[store_no]],Stores[store_no],0))</f>
        <v>197600</v>
      </c>
      <c r="J2035" s="4" t="str">
        <f>INDEX(Departments[dept_name],MATCH(Sales[[#This Row],[dept_no]],Departments[dept_no],0))</f>
        <v>Sports</v>
      </c>
      <c r="K2035" s="4" t="str">
        <f>CONCATENATE(Sales[[#This Row],[region]],Sales[[#This Row],[storetype]])</f>
        <v>3A</v>
      </c>
      <c r="L2035" s="4">
        <f>INDEX(RegionStoreCount[Store Count],MATCH(Sales[[#This Row],[RegionStoretype]],RegionStoreCount[Region/Type],0))</f>
        <v>9</v>
      </c>
      <c r="M2035" s="4">
        <f>AND(Sales[[#This Row],[date]]&lt;=TY_YTDMax,Sales[[#This Row],[date]]&gt;=TY_YTDMin)*Sales[[#This Row],[sales]]</f>
        <v>0</v>
      </c>
      <c r="N2035" s="4">
        <f>AND(Sales[[#This Row],[date]]&lt;=LY_YTDMax,Sales[[#This Row],[date]]&gt;=LY_YTDMin)*Sales[[#This Row],[sales]]</f>
        <v>184997.6054</v>
      </c>
      <c r="O2035" s="4">
        <f>AND(Sales[[#This Row],[date]]&gt;=YoY_Min,Sales[[#This Row],[date]]&lt;=TY_YTDMax)*(Sales[[#This Row],[sales]]/Sales[[#This Row],[sqft]])</f>
        <v>0</v>
      </c>
      <c r="P2035" s="4">
        <f>SUMIF(Sales[RegionStoretype],Sales[[#This Row],[RegionStoretype]],Sales[YoY_SSF])/Sales[[#This Row],[Region_TypeCount]]</f>
        <v>53.603836561720975</v>
      </c>
    </row>
    <row r="2036" spans="1:16" x14ac:dyDescent="0.25">
      <c r="A2036" s="1">
        <v>42846</v>
      </c>
      <c r="B2036">
        <v>20</v>
      </c>
      <c r="C2036">
        <v>10</v>
      </c>
      <c r="D2036">
        <v>1364.92</v>
      </c>
      <c r="E2036">
        <f>INDEX(Stores[region],MATCH(Sales[[#This Row],[store_no]],Stores[store_no],0))</f>
        <v>1</v>
      </c>
      <c r="F2036" t="str">
        <f>INDEX(Stores[storetype],MATCH(Sales[[#This Row],[store_no]],Stores[store_no],0))</f>
        <v>A</v>
      </c>
      <c r="G2036" t="str">
        <f>INDEX(Stores[location_city],MATCH(Sales[[#This Row],[store_no]],Stores[store_no],0))</f>
        <v>South Bend</v>
      </c>
      <c r="H2036" t="str">
        <f>INDEX(Stores[location_state],MATCH(Sales[[#This Row],[store_no]],Stores[store_no],0))</f>
        <v>Indiana</v>
      </c>
      <c r="I2036">
        <f>INDEX(Stores[sqft],MATCH(Sales[[#This Row],[store_no]],Stores[store_no],0))</f>
        <v>39700</v>
      </c>
      <c r="J2036" s="4" t="str">
        <f>INDEX(Departments[dept_name],MATCH(Sales[[#This Row],[dept_no]],Departments[dept_no],0))</f>
        <v>Health</v>
      </c>
      <c r="K2036" s="4" t="str">
        <f>CONCATENATE(Sales[[#This Row],[region]],Sales[[#This Row],[storetype]])</f>
        <v>1A</v>
      </c>
      <c r="L2036" s="4">
        <f>INDEX(RegionStoreCount[Store Count],MATCH(Sales[[#This Row],[RegionStoretype]],RegionStoreCount[Region/Type],0))</f>
        <v>5</v>
      </c>
      <c r="M2036" s="4">
        <f>AND(Sales[[#This Row],[date]]&lt;=TY_YTDMax,Sales[[#This Row],[date]]&gt;=TY_YTDMin)*Sales[[#This Row],[sales]]</f>
        <v>0</v>
      </c>
      <c r="N2036" s="4">
        <f>AND(Sales[[#This Row],[date]]&lt;=LY_YTDMax,Sales[[#This Row],[date]]&gt;=LY_YTDMin)*Sales[[#This Row],[sales]]</f>
        <v>1364.92</v>
      </c>
      <c r="O2036" s="4">
        <f>AND(Sales[[#This Row],[date]]&gt;=YoY_Min,Sales[[#This Row],[date]]&lt;=TY_YTDMax)*(Sales[[#This Row],[sales]]/Sales[[#This Row],[sqft]])</f>
        <v>0</v>
      </c>
      <c r="P2036" s="4">
        <f>SUMIF(Sales[RegionStoretype],Sales[[#This Row],[RegionStoretype]],Sales[YoY_SSF])/Sales[[#This Row],[Region_TypeCount]]</f>
        <v>59.469551530910678</v>
      </c>
    </row>
    <row r="2037" spans="1:16" x14ac:dyDescent="0.25">
      <c r="A2037" s="1">
        <v>42846</v>
      </c>
      <c r="B2037">
        <v>20</v>
      </c>
      <c r="C2037">
        <v>15</v>
      </c>
      <c r="D2037">
        <v>84.103599999999986</v>
      </c>
      <c r="E2037">
        <f>INDEX(Stores[region],MATCH(Sales[[#This Row],[store_no]],Stores[store_no],0))</f>
        <v>1</v>
      </c>
      <c r="F2037" t="str">
        <f>INDEX(Stores[storetype],MATCH(Sales[[#This Row],[store_no]],Stores[store_no],0))</f>
        <v>A</v>
      </c>
      <c r="G2037" t="str">
        <f>INDEX(Stores[location_city],MATCH(Sales[[#This Row],[store_no]],Stores[store_no],0))</f>
        <v>South Bend</v>
      </c>
      <c r="H2037" t="str">
        <f>INDEX(Stores[location_state],MATCH(Sales[[#This Row],[store_no]],Stores[store_no],0))</f>
        <v>Indiana</v>
      </c>
      <c r="I2037">
        <f>INDEX(Stores[sqft],MATCH(Sales[[#This Row],[store_no]],Stores[store_no],0))</f>
        <v>39700</v>
      </c>
      <c r="J2037" s="4" t="str">
        <f>INDEX(Departments[dept_name],MATCH(Sales[[#This Row],[dept_no]],Departments[dept_no],0))</f>
        <v>Music</v>
      </c>
      <c r="K2037" s="4" t="str">
        <f>CONCATENATE(Sales[[#This Row],[region]],Sales[[#This Row],[storetype]])</f>
        <v>1A</v>
      </c>
      <c r="L2037" s="4">
        <f>INDEX(RegionStoreCount[Store Count],MATCH(Sales[[#This Row],[RegionStoretype]],RegionStoreCount[Region/Type],0))</f>
        <v>5</v>
      </c>
      <c r="M2037" s="4">
        <f>AND(Sales[[#This Row],[date]]&lt;=TY_YTDMax,Sales[[#This Row],[date]]&gt;=TY_YTDMin)*Sales[[#This Row],[sales]]</f>
        <v>0</v>
      </c>
      <c r="N2037" s="4">
        <f>AND(Sales[[#This Row],[date]]&lt;=LY_YTDMax,Sales[[#This Row],[date]]&gt;=LY_YTDMin)*Sales[[#This Row],[sales]]</f>
        <v>84.103599999999986</v>
      </c>
      <c r="O2037" s="4">
        <f>AND(Sales[[#This Row],[date]]&gt;=YoY_Min,Sales[[#This Row],[date]]&lt;=TY_YTDMax)*(Sales[[#This Row],[sales]]/Sales[[#This Row],[sqft]])</f>
        <v>0</v>
      </c>
      <c r="P2037" s="4">
        <f>SUMIF(Sales[RegionStoretype],Sales[[#This Row],[RegionStoretype]],Sales[YoY_SSF])/Sales[[#This Row],[Region_TypeCount]]</f>
        <v>59.469551530910678</v>
      </c>
    </row>
    <row r="2038" spans="1:16" x14ac:dyDescent="0.25">
      <c r="A2038" s="1">
        <v>42846</v>
      </c>
      <c r="B2038">
        <v>20</v>
      </c>
      <c r="C2038">
        <v>18</v>
      </c>
      <c r="D2038">
        <v>37657.224500000004</v>
      </c>
      <c r="E2038">
        <f>INDEX(Stores[region],MATCH(Sales[[#This Row],[store_no]],Stores[store_no],0))</f>
        <v>1</v>
      </c>
      <c r="F2038" t="str">
        <f>INDEX(Stores[storetype],MATCH(Sales[[#This Row],[store_no]],Stores[store_no],0))</f>
        <v>A</v>
      </c>
      <c r="G2038" t="str">
        <f>INDEX(Stores[location_city],MATCH(Sales[[#This Row],[store_no]],Stores[store_no],0))</f>
        <v>South Bend</v>
      </c>
      <c r="H2038" t="str">
        <f>INDEX(Stores[location_state],MATCH(Sales[[#This Row],[store_no]],Stores[store_no],0))</f>
        <v>Indiana</v>
      </c>
      <c r="I2038">
        <f>INDEX(Stores[sqft],MATCH(Sales[[#This Row],[store_no]],Stores[store_no],0))</f>
        <v>39700</v>
      </c>
      <c r="J2038" s="4" t="str">
        <f>INDEX(Departments[dept_name],MATCH(Sales[[#This Row],[dept_no]],Departments[dept_no],0))</f>
        <v>Sports</v>
      </c>
      <c r="K2038" s="4" t="str">
        <f>CONCATENATE(Sales[[#This Row],[region]],Sales[[#This Row],[storetype]])</f>
        <v>1A</v>
      </c>
      <c r="L2038" s="4">
        <f>INDEX(RegionStoreCount[Store Count],MATCH(Sales[[#This Row],[RegionStoretype]],RegionStoreCount[Region/Type],0))</f>
        <v>5</v>
      </c>
      <c r="M2038" s="4">
        <f>AND(Sales[[#This Row],[date]]&lt;=TY_YTDMax,Sales[[#This Row],[date]]&gt;=TY_YTDMin)*Sales[[#This Row],[sales]]</f>
        <v>0</v>
      </c>
      <c r="N2038" s="4">
        <f>AND(Sales[[#This Row],[date]]&lt;=LY_YTDMax,Sales[[#This Row],[date]]&gt;=LY_YTDMin)*Sales[[#This Row],[sales]]</f>
        <v>37657.224500000004</v>
      </c>
      <c r="O2038" s="4">
        <f>AND(Sales[[#This Row],[date]]&gt;=YoY_Min,Sales[[#This Row],[date]]&lt;=TY_YTDMax)*(Sales[[#This Row],[sales]]/Sales[[#This Row],[sqft]])</f>
        <v>0</v>
      </c>
      <c r="P2038" s="4">
        <f>SUMIF(Sales[RegionStoretype],Sales[[#This Row],[RegionStoretype]],Sales[YoY_SSF])/Sales[[#This Row],[Region_TypeCount]]</f>
        <v>59.469551530910678</v>
      </c>
    </row>
    <row r="2039" spans="1:16" x14ac:dyDescent="0.25">
      <c r="A2039" s="1">
        <v>42846</v>
      </c>
      <c r="B2039">
        <v>20</v>
      </c>
      <c r="C2039">
        <v>20</v>
      </c>
      <c r="D2039">
        <v>1071.8928000000001</v>
      </c>
      <c r="E2039">
        <f>INDEX(Stores[region],MATCH(Sales[[#This Row],[store_no]],Stores[store_no],0))</f>
        <v>1</v>
      </c>
      <c r="F2039" t="str">
        <f>INDEX(Stores[storetype],MATCH(Sales[[#This Row],[store_no]],Stores[store_no],0))</f>
        <v>A</v>
      </c>
      <c r="G2039" t="str">
        <f>INDEX(Stores[location_city],MATCH(Sales[[#This Row],[store_no]],Stores[store_no],0))</f>
        <v>South Bend</v>
      </c>
      <c r="H2039" t="str">
        <f>INDEX(Stores[location_state],MATCH(Sales[[#This Row],[store_no]],Stores[store_no],0))</f>
        <v>Indiana</v>
      </c>
      <c r="I2039">
        <f>INDEX(Stores[sqft],MATCH(Sales[[#This Row],[store_no]],Stores[store_no],0))</f>
        <v>39700</v>
      </c>
      <c r="J2039" s="4" t="str">
        <f>INDEX(Departments[dept_name],MATCH(Sales[[#This Row],[dept_no]],Departments[dept_no],0))</f>
        <v>Toys</v>
      </c>
      <c r="K2039" s="4" t="str">
        <f>CONCATENATE(Sales[[#This Row],[region]],Sales[[#This Row],[storetype]])</f>
        <v>1A</v>
      </c>
      <c r="L2039" s="4">
        <f>INDEX(RegionStoreCount[Store Count],MATCH(Sales[[#This Row],[RegionStoretype]],RegionStoreCount[Region/Type],0))</f>
        <v>5</v>
      </c>
      <c r="M2039" s="4">
        <f>AND(Sales[[#This Row],[date]]&lt;=TY_YTDMax,Sales[[#This Row],[date]]&gt;=TY_YTDMin)*Sales[[#This Row],[sales]]</f>
        <v>0</v>
      </c>
      <c r="N2039" s="4">
        <f>AND(Sales[[#This Row],[date]]&lt;=LY_YTDMax,Sales[[#This Row],[date]]&gt;=LY_YTDMin)*Sales[[#This Row],[sales]]</f>
        <v>1071.8928000000001</v>
      </c>
      <c r="O2039" s="4">
        <f>AND(Sales[[#This Row],[date]]&gt;=YoY_Min,Sales[[#This Row],[date]]&lt;=TY_YTDMax)*(Sales[[#This Row],[sales]]/Sales[[#This Row],[sqft]])</f>
        <v>0</v>
      </c>
      <c r="P2039" s="4">
        <f>SUMIF(Sales[RegionStoretype],Sales[[#This Row],[RegionStoretype]],Sales[YoY_SSF])/Sales[[#This Row],[Region_TypeCount]]</f>
        <v>59.469551530910678</v>
      </c>
    </row>
    <row r="2040" spans="1:16" x14ac:dyDescent="0.25">
      <c r="A2040" s="1">
        <v>42846</v>
      </c>
      <c r="B2040">
        <v>21</v>
      </c>
      <c r="C2040">
        <v>6</v>
      </c>
      <c r="D2040">
        <v>76452.656399999993</v>
      </c>
      <c r="E2040">
        <f>INDEX(Stores[region],MATCH(Sales[[#This Row],[store_no]],Stores[store_no],0))</f>
        <v>2</v>
      </c>
      <c r="F2040" t="str">
        <f>INDEX(Stores[storetype],MATCH(Sales[[#This Row],[store_no]],Stores[store_no],0))</f>
        <v>B</v>
      </c>
      <c r="G2040" t="str">
        <f>INDEX(Stores[location_city],MATCH(Sales[[#This Row],[store_no]],Stores[store_no],0))</f>
        <v>Madison</v>
      </c>
      <c r="H2040" t="str">
        <f>INDEX(Stores[location_state],MATCH(Sales[[#This Row],[store_no]],Stores[store_no],0))</f>
        <v>Wisconsin</v>
      </c>
      <c r="I2040">
        <f>INDEX(Stores[sqft],MATCH(Sales[[#This Row],[store_no]],Stores[store_no],0))</f>
        <v>206400</v>
      </c>
      <c r="J2040" s="4" t="str">
        <f>INDEX(Departments[dept_name],MATCH(Sales[[#This Row],[dept_no]],Departments[dept_no],0))</f>
        <v>Computers</v>
      </c>
      <c r="K2040" s="4" t="str">
        <f>CONCATENATE(Sales[[#This Row],[region]],Sales[[#This Row],[storetype]])</f>
        <v>2B</v>
      </c>
      <c r="L2040" s="4">
        <f>INDEX(RegionStoreCount[Store Count],MATCH(Sales[[#This Row],[RegionStoretype]],RegionStoreCount[Region/Type],0))</f>
        <v>6</v>
      </c>
      <c r="M2040" s="4">
        <f>AND(Sales[[#This Row],[date]]&lt;=TY_YTDMax,Sales[[#This Row],[date]]&gt;=TY_YTDMin)*Sales[[#This Row],[sales]]</f>
        <v>0</v>
      </c>
      <c r="N2040" s="4">
        <f>AND(Sales[[#This Row],[date]]&lt;=LY_YTDMax,Sales[[#This Row],[date]]&gt;=LY_YTDMin)*Sales[[#This Row],[sales]]</f>
        <v>76452.656399999993</v>
      </c>
      <c r="O2040" s="4">
        <f>AND(Sales[[#This Row],[date]]&gt;=YoY_Min,Sales[[#This Row],[date]]&lt;=TY_YTDMax)*(Sales[[#This Row],[sales]]/Sales[[#This Row],[sqft]])</f>
        <v>0</v>
      </c>
      <c r="P2040" s="4">
        <f>SUMIF(Sales[RegionStoretype],Sales[[#This Row],[RegionStoretype]],Sales[YoY_SSF])/Sales[[#This Row],[Region_TypeCount]]</f>
        <v>58.393757732919049</v>
      </c>
    </row>
    <row r="2041" spans="1:16" x14ac:dyDescent="0.25">
      <c r="A2041" s="1">
        <v>42846</v>
      </c>
      <c r="B2041">
        <v>21</v>
      </c>
      <c r="C2041">
        <v>17</v>
      </c>
      <c r="D2041">
        <v>263559.69570000004</v>
      </c>
      <c r="E2041">
        <f>INDEX(Stores[region],MATCH(Sales[[#This Row],[store_no]],Stores[store_no],0))</f>
        <v>2</v>
      </c>
      <c r="F2041" t="str">
        <f>INDEX(Stores[storetype],MATCH(Sales[[#This Row],[store_no]],Stores[store_no],0))</f>
        <v>B</v>
      </c>
      <c r="G2041" t="str">
        <f>INDEX(Stores[location_city],MATCH(Sales[[#This Row],[store_no]],Stores[store_no],0))</f>
        <v>Madison</v>
      </c>
      <c r="H2041" t="str">
        <f>INDEX(Stores[location_state],MATCH(Sales[[#This Row],[store_no]],Stores[store_no],0))</f>
        <v>Wisconsin</v>
      </c>
      <c r="I2041">
        <f>INDEX(Stores[sqft],MATCH(Sales[[#This Row],[store_no]],Stores[store_no],0))</f>
        <v>206400</v>
      </c>
      <c r="J2041" s="4" t="str">
        <f>INDEX(Departments[dept_name],MATCH(Sales[[#This Row],[dept_no]],Departments[dept_no],0))</f>
        <v>Shoes</v>
      </c>
      <c r="K2041" s="4" t="str">
        <f>CONCATENATE(Sales[[#This Row],[region]],Sales[[#This Row],[storetype]])</f>
        <v>2B</v>
      </c>
      <c r="L2041" s="4">
        <f>INDEX(RegionStoreCount[Store Count],MATCH(Sales[[#This Row],[RegionStoretype]],RegionStoreCount[Region/Type],0))</f>
        <v>6</v>
      </c>
      <c r="M2041" s="4">
        <f>AND(Sales[[#This Row],[date]]&lt;=TY_YTDMax,Sales[[#This Row],[date]]&gt;=TY_YTDMin)*Sales[[#This Row],[sales]]</f>
        <v>0</v>
      </c>
      <c r="N2041" s="4">
        <f>AND(Sales[[#This Row],[date]]&lt;=LY_YTDMax,Sales[[#This Row],[date]]&gt;=LY_YTDMin)*Sales[[#This Row],[sales]]</f>
        <v>263559.69570000004</v>
      </c>
      <c r="O2041" s="4">
        <f>AND(Sales[[#This Row],[date]]&gt;=YoY_Min,Sales[[#This Row],[date]]&lt;=TY_YTDMax)*(Sales[[#This Row],[sales]]/Sales[[#This Row],[sqft]])</f>
        <v>0</v>
      </c>
      <c r="P2041" s="4">
        <f>SUMIF(Sales[RegionStoretype],Sales[[#This Row],[RegionStoretype]],Sales[YoY_SSF])/Sales[[#This Row],[Region_TypeCount]]</f>
        <v>58.393757732919049</v>
      </c>
    </row>
    <row r="2042" spans="1:16" x14ac:dyDescent="0.25">
      <c r="A2042" s="1">
        <v>42846</v>
      </c>
      <c r="B2042">
        <v>22</v>
      </c>
      <c r="C2042">
        <v>5</v>
      </c>
      <c r="D2042">
        <v>15125.6633</v>
      </c>
      <c r="E2042">
        <f>INDEX(Stores[region],MATCH(Sales[[#This Row],[store_no]],Stores[store_no],0))</f>
        <v>3</v>
      </c>
      <c r="F2042" t="str">
        <f>INDEX(Stores[storetype],MATCH(Sales[[#This Row],[store_no]],Stores[store_no],0))</f>
        <v>B</v>
      </c>
      <c r="G2042" t="str">
        <f>INDEX(Stores[location_city],MATCH(Sales[[#This Row],[store_no]],Stores[store_no],0))</f>
        <v>Sioux Falls</v>
      </c>
      <c r="H2042" t="str">
        <f>INDEX(Stores[location_state],MATCH(Sales[[#This Row],[store_no]],Stores[store_no],0))</f>
        <v>South Dakota</v>
      </c>
      <c r="I2042">
        <f>INDEX(Stores[sqft],MATCH(Sales[[#This Row],[store_no]],Stores[store_no],0))</f>
        <v>57800</v>
      </c>
      <c r="J2042" s="4" t="str">
        <f>INDEX(Departments[dept_name],MATCH(Sales[[#This Row],[dept_no]],Departments[dept_no],0))</f>
        <v>Clothing</v>
      </c>
      <c r="K2042" s="4" t="str">
        <f>CONCATENATE(Sales[[#This Row],[region]],Sales[[#This Row],[storetype]])</f>
        <v>3B</v>
      </c>
      <c r="L2042" s="4">
        <f>INDEX(RegionStoreCount[Store Count],MATCH(Sales[[#This Row],[RegionStoretype]],RegionStoreCount[Region/Type],0))</f>
        <v>4</v>
      </c>
      <c r="M2042" s="4">
        <f>AND(Sales[[#This Row],[date]]&lt;=TY_YTDMax,Sales[[#This Row],[date]]&gt;=TY_YTDMin)*Sales[[#This Row],[sales]]</f>
        <v>0</v>
      </c>
      <c r="N2042" s="4">
        <f>AND(Sales[[#This Row],[date]]&lt;=LY_YTDMax,Sales[[#This Row],[date]]&gt;=LY_YTDMin)*Sales[[#This Row],[sales]]</f>
        <v>15125.6633</v>
      </c>
      <c r="O2042" s="4">
        <f>AND(Sales[[#This Row],[date]]&gt;=YoY_Min,Sales[[#This Row],[date]]&lt;=TY_YTDMax)*(Sales[[#This Row],[sales]]/Sales[[#This Row],[sqft]])</f>
        <v>0</v>
      </c>
      <c r="P2042" s="4">
        <f>SUMIF(Sales[RegionStoretype],Sales[[#This Row],[RegionStoretype]],Sales[YoY_SSF])/Sales[[#This Row],[Region_TypeCount]]</f>
        <v>58.312187288105562</v>
      </c>
    </row>
    <row r="2043" spans="1:16" x14ac:dyDescent="0.25">
      <c r="A2043" s="1">
        <v>42846</v>
      </c>
      <c r="B2043">
        <v>22</v>
      </c>
      <c r="C2043">
        <v>6</v>
      </c>
      <c r="D2043">
        <v>16651.974200000001</v>
      </c>
      <c r="E2043">
        <f>INDEX(Stores[region],MATCH(Sales[[#This Row],[store_no]],Stores[store_no],0))</f>
        <v>3</v>
      </c>
      <c r="F2043" t="str">
        <f>INDEX(Stores[storetype],MATCH(Sales[[#This Row],[store_no]],Stores[store_no],0))</f>
        <v>B</v>
      </c>
      <c r="G2043" t="str">
        <f>INDEX(Stores[location_city],MATCH(Sales[[#This Row],[store_no]],Stores[store_no],0))</f>
        <v>Sioux Falls</v>
      </c>
      <c r="H2043" t="str">
        <f>INDEX(Stores[location_state],MATCH(Sales[[#This Row],[store_no]],Stores[store_no],0))</f>
        <v>South Dakota</v>
      </c>
      <c r="I2043">
        <f>INDEX(Stores[sqft],MATCH(Sales[[#This Row],[store_no]],Stores[store_no],0))</f>
        <v>57800</v>
      </c>
      <c r="J2043" s="4" t="str">
        <f>INDEX(Departments[dept_name],MATCH(Sales[[#This Row],[dept_no]],Departments[dept_no],0))</f>
        <v>Computers</v>
      </c>
      <c r="K2043" s="4" t="str">
        <f>CONCATENATE(Sales[[#This Row],[region]],Sales[[#This Row],[storetype]])</f>
        <v>3B</v>
      </c>
      <c r="L2043" s="4">
        <f>INDEX(RegionStoreCount[Store Count],MATCH(Sales[[#This Row],[RegionStoretype]],RegionStoreCount[Region/Type],0))</f>
        <v>4</v>
      </c>
      <c r="M2043" s="4">
        <f>AND(Sales[[#This Row],[date]]&lt;=TY_YTDMax,Sales[[#This Row],[date]]&gt;=TY_YTDMin)*Sales[[#This Row],[sales]]</f>
        <v>0</v>
      </c>
      <c r="N2043" s="4">
        <f>AND(Sales[[#This Row],[date]]&lt;=LY_YTDMax,Sales[[#This Row],[date]]&gt;=LY_YTDMin)*Sales[[#This Row],[sales]]</f>
        <v>16651.974200000001</v>
      </c>
      <c r="O2043" s="4">
        <f>AND(Sales[[#This Row],[date]]&gt;=YoY_Min,Sales[[#This Row],[date]]&lt;=TY_YTDMax)*(Sales[[#This Row],[sales]]/Sales[[#This Row],[sqft]])</f>
        <v>0</v>
      </c>
      <c r="P2043" s="4">
        <f>SUMIF(Sales[RegionStoretype],Sales[[#This Row],[RegionStoretype]],Sales[YoY_SSF])/Sales[[#This Row],[Region_TypeCount]]</f>
        <v>58.312187288105562</v>
      </c>
    </row>
    <row r="2044" spans="1:16" x14ac:dyDescent="0.25">
      <c r="A2044" s="1">
        <v>42846</v>
      </c>
      <c r="B2044">
        <v>22</v>
      </c>
      <c r="C2044">
        <v>11</v>
      </c>
      <c r="D2044">
        <v>18089.848600000001</v>
      </c>
      <c r="E2044">
        <f>INDEX(Stores[region],MATCH(Sales[[#This Row],[store_no]],Stores[store_no],0))</f>
        <v>3</v>
      </c>
      <c r="F2044" t="str">
        <f>INDEX(Stores[storetype],MATCH(Sales[[#This Row],[store_no]],Stores[store_no],0))</f>
        <v>B</v>
      </c>
      <c r="G2044" t="str">
        <f>INDEX(Stores[location_city],MATCH(Sales[[#This Row],[store_no]],Stores[store_no],0))</f>
        <v>Sioux Falls</v>
      </c>
      <c r="H2044" t="str">
        <f>INDEX(Stores[location_state],MATCH(Sales[[#This Row],[store_no]],Stores[store_no],0))</f>
        <v>South Dakota</v>
      </c>
      <c r="I2044">
        <f>INDEX(Stores[sqft],MATCH(Sales[[#This Row],[store_no]],Stores[store_no],0))</f>
        <v>57800</v>
      </c>
      <c r="J2044" s="4" t="str">
        <f>INDEX(Departments[dept_name],MATCH(Sales[[#This Row],[dept_no]],Departments[dept_no],0))</f>
        <v>Home</v>
      </c>
      <c r="K2044" s="4" t="str">
        <f>CONCATENATE(Sales[[#This Row],[region]],Sales[[#This Row],[storetype]])</f>
        <v>3B</v>
      </c>
      <c r="L2044" s="4">
        <f>INDEX(RegionStoreCount[Store Count],MATCH(Sales[[#This Row],[RegionStoretype]],RegionStoreCount[Region/Type],0))</f>
        <v>4</v>
      </c>
      <c r="M2044" s="4">
        <f>AND(Sales[[#This Row],[date]]&lt;=TY_YTDMax,Sales[[#This Row],[date]]&gt;=TY_YTDMin)*Sales[[#This Row],[sales]]</f>
        <v>0</v>
      </c>
      <c r="N2044" s="4">
        <f>AND(Sales[[#This Row],[date]]&lt;=LY_YTDMax,Sales[[#This Row],[date]]&gt;=LY_YTDMin)*Sales[[#This Row],[sales]]</f>
        <v>18089.848600000001</v>
      </c>
      <c r="O2044" s="4">
        <f>AND(Sales[[#This Row],[date]]&gt;=YoY_Min,Sales[[#This Row],[date]]&lt;=TY_YTDMax)*(Sales[[#This Row],[sales]]/Sales[[#This Row],[sqft]])</f>
        <v>0</v>
      </c>
      <c r="P2044" s="4">
        <f>SUMIF(Sales[RegionStoretype],Sales[[#This Row],[RegionStoretype]],Sales[YoY_SSF])/Sales[[#This Row],[Region_TypeCount]]</f>
        <v>58.312187288105562</v>
      </c>
    </row>
    <row r="2045" spans="1:16" x14ac:dyDescent="0.25">
      <c r="A2045" s="1">
        <v>42846</v>
      </c>
      <c r="B2045">
        <v>22</v>
      </c>
      <c r="C2045">
        <v>12</v>
      </c>
      <c r="D2045">
        <v>26468.082899999998</v>
      </c>
      <c r="E2045">
        <f>INDEX(Stores[region],MATCH(Sales[[#This Row],[store_no]],Stores[store_no],0))</f>
        <v>3</v>
      </c>
      <c r="F2045" t="str">
        <f>INDEX(Stores[storetype],MATCH(Sales[[#This Row],[store_no]],Stores[store_no],0))</f>
        <v>B</v>
      </c>
      <c r="G2045" t="str">
        <f>INDEX(Stores[location_city],MATCH(Sales[[#This Row],[store_no]],Stores[store_no],0))</f>
        <v>Sioux Falls</v>
      </c>
      <c r="H2045" t="str">
        <f>INDEX(Stores[location_state],MATCH(Sales[[#This Row],[store_no]],Stores[store_no],0))</f>
        <v>South Dakota</v>
      </c>
      <c r="I2045">
        <f>INDEX(Stores[sqft],MATCH(Sales[[#This Row],[store_no]],Stores[store_no],0))</f>
        <v>57800</v>
      </c>
      <c r="J2045" s="4" t="str">
        <f>INDEX(Departments[dept_name],MATCH(Sales[[#This Row],[dept_no]],Departments[dept_no],0))</f>
        <v>Jewelery</v>
      </c>
      <c r="K2045" s="4" t="str">
        <f>CONCATENATE(Sales[[#This Row],[region]],Sales[[#This Row],[storetype]])</f>
        <v>3B</v>
      </c>
      <c r="L2045" s="4">
        <f>INDEX(RegionStoreCount[Store Count],MATCH(Sales[[#This Row],[RegionStoretype]],RegionStoreCount[Region/Type],0))</f>
        <v>4</v>
      </c>
      <c r="M2045" s="4">
        <f>AND(Sales[[#This Row],[date]]&lt;=TY_YTDMax,Sales[[#This Row],[date]]&gt;=TY_YTDMin)*Sales[[#This Row],[sales]]</f>
        <v>0</v>
      </c>
      <c r="N2045" s="4">
        <f>AND(Sales[[#This Row],[date]]&lt;=LY_YTDMax,Sales[[#This Row],[date]]&gt;=LY_YTDMin)*Sales[[#This Row],[sales]]</f>
        <v>26468.082899999998</v>
      </c>
      <c r="O2045" s="4">
        <f>AND(Sales[[#This Row],[date]]&gt;=YoY_Min,Sales[[#This Row],[date]]&lt;=TY_YTDMax)*(Sales[[#This Row],[sales]]/Sales[[#This Row],[sqft]])</f>
        <v>0</v>
      </c>
      <c r="P2045" s="4">
        <f>SUMIF(Sales[RegionStoretype],Sales[[#This Row],[RegionStoretype]],Sales[YoY_SSF])/Sales[[#This Row],[Region_TypeCount]]</f>
        <v>58.312187288105562</v>
      </c>
    </row>
    <row r="2046" spans="1:16" x14ac:dyDescent="0.25">
      <c r="A2046" s="1">
        <v>42846</v>
      </c>
      <c r="B2046">
        <v>22</v>
      </c>
      <c r="C2046">
        <v>19</v>
      </c>
      <c r="D2046">
        <v>11690.214699999999</v>
      </c>
      <c r="E2046">
        <f>INDEX(Stores[region],MATCH(Sales[[#This Row],[store_no]],Stores[store_no],0))</f>
        <v>3</v>
      </c>
      <c r="F2046" t="str">
        <f>INDEX(Stores[storetype],MATCH(Sales[[#This Row],[store_no]],Stores[store_no],0))</f>
        <v>B</v>
      </c>
      <c r="G2046" t="str">
        <f>INDEX(Stores[location_city],MATCH(Sales[[#This Row],[store_no]],Stores[store_no],0))</f>
        <v>Sioux Falls</v>
      </c>
      <c r="H2046" t="str">
        <f>INDEX(Stores[location_state],MATCH(Sales[[#This Row],[store_no]],Stores[store_no],0))</f>
        <v>South Dakota</v>
      </c>
      <c r="I2046">
        <f>INDEX(Stores[sqft],MATCH(Sales[[#This Row],[store_no]],Stores[store_no],0))</f>
        <v>57800</v>
      </c>
      <c r="J2046" s="4" t="str">
        <f>INDEX(Departments[dept_name],MATCH(Sales[[#This Row],[dept_no]],Departments[dept_no],0))</f>
        <v>Tools</v>
      </c>
      <c r="K2046" s="4" t="str">
        <f>CONCATENATE(Sales[[#This Row],[region]],Sales[[#This Row],[storetype]])</f>
        <v>3B</v>
      </c>
      <c r="L2046" s="4">
        <f>INDEX(RegionStoreCount[Store Count],MATCH(Sales[[#This Row],[RegionStoretype]],RegionStoreCount[Region/Type],0))</f>
        <v>4</v>
      </c>
      <c r="M2046" s="4">
        <f>AND(Sales[[#This Row],[date]]&lt;=TY_YTDMax,Sales[[#This Row],[date]]&gt;=TY_YTDMin)*Sales[[#This Row],[sales]]</f>
        <v>0</v>
      </c>
      <c r="N2046" s="4">
        <f>AND(Sales[[#This Row],[date]]&lt;=LY_YTDMax,Sales[[#This Row],[date]]&gt;=LY_YTDMin)*Sales[[#This Row],[sales]]</f>
        <v>11690.214699999999</v>
      </c>
      <c r="O2046" s="4">
        <f>AND(Sales[[#This Row],[date]]&gt;=YoY_Min,Sales[[#This Row],[date]]&lt;=TY_YTDMax)*(Sales[[#This Row],[sales]]/Sales[[#This Row],[sqft]])</f>
        <v>0</v>
      </c>
      <c r="P2046" s="4">
        <f>SUMIF(Sales[RegionStoretype],Sales[[#This Row],[RegionStoretype]],Sales[YoY_SSF])/Sales[[#This Row],[Region_TypeCount]]</f>
        <v>58.312187288105562</v>
      </c>
    </row>
    <row r="2047" spans="1:16" x14ac:dyDescent="0.25">
      <c r="A2047" s="1">
        <v>42846</v>
      </c>
      <c r="B2047">
        <v>23</v>
      </c>
      <c r="C2047">
        <v>3</v>
      </c>
      <c r="D2047">
        <v>51463.905599999998</v>
      </c>
      <c r="E2047">
        <f>INDEX(Stores[region],MATCH(Sales[[#This Row],[store_no]],Stores[store_no],0))</f>
        <v>3</v>
      </c>
      <c r="F2047" t="str">
        <f>INDEX(Stores[storetype],MATCH(Sales[[#This Row],[store_no]],Stores[store_no],0))</f>
        <v>B</v>
      </c>
      <c r="G2047" t="str">
        <f>INDEX(Stores[location_city],MATCH(Sales[[#This Row],[store_no]],Stores[store_no],0))</f>
        <v>Cedar Rapids</v>
      </c>
      <c r="H2047" t="str">
        <f>INDEX(Stores[location_state],MATCH(Sales[[#This Row],[store_no]],Stores[store_no],0))</f>
        <v>Iowa</v>
      </c>
      <c r="I2047">
        <f>INDEX(Stores[sqft],MATCH(Sales[[#This Row],[store_no]],Stores[store_no],0))</f>
        <v>123700</v>
      </c>
      <c r="J2047" s="4" t="str">
        <f>INDEX(Departments[dept_name],MATCH(Sales[[#This Row],[dept_no]],Departments[dept_no],0))</f>
        <v>Beauty</v>
      </c>
      <c r="K2047" s="4" t="str">
        <f>CONCATENATE(Sales[[#This Row],[region]],Sales[[#This Row],[storetype]])</f>
        <v>3B</v>
      </c>
      <c r="L2047" s="4">
        <f>INDEX(RegionStoreCount[Store Count],MATCH(Sales[[#This Row],[RegionStoretype]],RegionStoreCount[Region/Type],0))</f>
        <v>4</v>
      </c>
      <c r="M2047" s="4">
        <f>AND(Sales[[#This Row],[date]]&lt;=TY_YTDMax,Sales[[#This Row],[date]]&gt;=TY_YTDMin)*Sales[[#This Row],[sales]]</f>
        <v>0</v>
      </c>
      <c r="N2047" s="4">
        <f>AND(Sales[[#This Row],[date]]&lt;=LY_YTDMax,Sales[[#This Row],[date]]&gt;=LY_YTDMin)*Sales[[#This Row],[sales]]</f>
        <v>51463.905599999998</v>
      </c>
      <c r="O2047" s="4">
        <f>AND(Sales[[#This Row],[date]]&gt;=YoY_Min,Sales[[#This Row],[date]]&lt;=TY_YTDMax)*(Sales[[#This Row],[sales]]/Sales[[#This Row],[sqft]])</f>
        <v>0</v>
      </c>
      <c r="P2047" s="4">
        <f>SUMIF(Sales[RegionStoretype],Sales[[#This Row],[RegionStoretype]],Sales[YoY_SSF])/Sales[[#This Row],[Region_TypeCount]]</f>
        <v>58.312187288105562</v>
      </c>
    </row>
    <row r="2048" spans="1:16" x14ac:dyDescent="0.25">
      <c r="A2048" s="1">
        <v>42846</v>
      </c>
      <c r="B2048">
        <v>23</v>
      </c>
      <c r="C2048">
        <v>13</v>
      </c>
      <c r="D2048">
        <v>52889.876900000003</v>
      </c>
      <c r="E2048">
        <f>INDEX(Stores[region],MATCH(Sales[[#This Row],[store_no]],Stores[store_no],0))</f>
        <v>3</v>
      </c>
      <c r="F2048" t="str">
        <f>INDEX(Stores[storetype],MATCH(Sales[[#This Row],[store_no]],Stores[store_no],0))</f>
        <v>B</v>
      </c>
      <c r="G2048" t="str">
        <f>INDEX(Stores[location_city],MATCH(Sales[[#This Row],[store_no]],Stores[store_no],0))</f>
        <v>Cedar Rapids</v>
      </c>
      <c r="H2048" t="str">
        <f>INDEX(Stores[location_state],MATCH(Sales[[#This Row],[store_no]],Stores[store_no],0))</f>
        <v>Iowa</v>
      </c>
      <c r="I2048">
        <f>INDEX(Stores[sqft],MATCH(Sales[[#This Row],[store_no]],Stores[store_no],0))</f>
        <v>123700</v>
      </c>
      <c r="J2048" s="4" t="str">
        <f>INDEX(Departments[dept_name],MATCH(Sales[[#This Row],[dept_no]],Departments[dept_no],0))</f>
        <v>Kids</v>
      </c>
      <c r="K2048" s="4" t="str">
        <f>CONCATENATE(Sales[[#This Row],[region]],Sales[[#This Row],[storetype]])</f>
        <v>3B</v>
      </c>
      <c r="L2048" s="4">
        <f>INDEX(RegionStoreCount[Store Count],MATCH(Sales[[#This Row],[RegionStoretype]],RegionStoreCount[Region/Type],0))</f>
        <v>4</v>
      </c>
      <c r="M2048" s="4">
        <f>AND(Sales[[#This Row],[date]]&lt;=TY_YTDMax,Sales[[#This Row],[date]]&gt;=TY_YTDMin)*Sales[[#This Row],[sales]]</f>
        <v>0</v>
      </c>
      <c r="N2048" s="4">
        <f>AND(Sales[[#This Row],[date]]&lt;=LY_YTDMax,Sales[[#This Row],[date]]&gt;=LY_YTDMin)*Sales[[#This Row],[sales]]</f>
        <v>52889.876900000003</v>
      </c>
      <c r="O2048" s="4">
        <f>AND(Sales[[#This Row],[date]]&gt;=YoY_Min,Sales[[#This Row],[date]]&lt;=TY_YTDMax)*(Sales[[#This Row],[sales]]/Sales[[#This Row],[sqft]])</f>
        <v>0</v>
      </c>
      <c r="P2048" s="4">
        <f>SUMIF(Sales[RegionStoretype],Sales[[#This Row],[RegionStoretype]],Sales[YoY_SSF])/Sales[[#This Row],[Region_TypeCount]]</f>
        <v>58.312187288105562</v>
      </c>
    </row>
    <row r="2049" spans="1:16" x14ac:dyDescent="0.25">
      <c r="A2049" s="1">
        <v>42846</v>
      </c>
      <c r="B2049">
        <v>23</v>
      </c>
      <c r="C2049">
        <v>16</v>
      </c>
      <c r="D2049">
        <v>175319.01849999998</v>
      </c>
      <c r="E2049">
        <f>INDEX(Stores[region],MATCH(Sales[[#This Row],[store_no]],Stores[store_no],0))</f>
        <v>3</v>
      </c>
      <c r="F2049" t="str">
        <f>INDEX(Stores[storetype],MATCH(Sales[[#This Row],[store_no]],Stores[store_no],0))</f>
        <v>B</v>
      </c>
      <c r="G2049" t="str">
        <f>INDEX(Stores[location_city],MATCH(Sales[[#This Row],[store_no]],Stores[store_no],0))</f>
        <v>Cedar Rapids</v>
      </c>
      <c r="H2049" t="str">
        <f>INDEX(Stores[location_state],MATCH(Sales[[#This Row],[store_no]],Stores[store_no],0))</f>
        <v>Iowa</v>
      </c>
      <c r="I2049">
        <f>INDEX(Stores[sqft],MATCH(Sales[[#This Row],[store_no]],Stores[store_no],0))</f>
        <v>123700</v>
      </c>
      <c r="J2049" s="4" t="str">
        <f>INDEX(Departments[dept_name],MATCH(Sales[[#This Row],[dept_no]],Departments[dept_no],0))</f>
        <v>Outdoors</v>
      </c>
      <c r="K2049" s="4" t="str">
        <f>CONCATENATE(Sales[[#This Row],[region]],Sales[[#This Row],[storetype]])</f>
        <v>3B</v>
      </c>
      <c r="L2049" s="4">
        <f>INDEX(RegionStoreCount[Store Count],MATCH(Sales[[#This Row],[RegionStoretype]],RegionStoreCount[Region/Type],0))</f>
        <v>4</v>
      </c>
      <c r="M2049" s="4">
        <f>AND(Sales[[#This Row],[date]]&lt;=TY_YTDMax,Sales[[#This Row],[date]]&gt;=TY_YTDMin)*Sales[[#This Row],[sales]]</f>
        <v>0</v>
      </c>
      <c r="N2049" s="4">
        <f>AND(Sales[[#This Row],[date]]&lt;=LY_YTDMax,Sales[[#This Row],[date]]&gt;=LY_YTDMin)*Sales[[#This Row],[sales]]</f>
        <v>175319.01849999998</v>
      </c>
      <c r="O2049" s="4">
        <f>AND(Sales[[#This Row],[date]]&gt;=YoY_Min,Sales[[#This Row],[date]]&lt;=TY_YTDMax)*(Sales[[#This Row],[sales]]/Sales[[#This Row],[sqft]])</f>
        <v>0</v>
      </c>
      <c r="P2049" s="4">
        <f>SUMIF(Sales[RegionStoretype],Sales[[#This Row],[RegionStoretype]],Sales[YoY_SSF])/Sales[[#This Row],[Region_TypeCount]]</f>
        <v>58.312187288105562</v>
      </c>
    </row>
    <row r="2050" spans="1:16" x14ac:dyDescent="0.25">
      <c r="A2050" s="1">
        <v>42846</v>
      </c>
      <c r="B2050">
        <v>24</v>
      </c>
      <c r="C2050">
        <v>1</v>
      </c>
      <c r="D2050">
        <v>36951.444199999998</v>
      </c>
      <c r="E2050">
        <f>INDEX(Stores[region],MATCH(Sales[[#This Row],[store_no]],Stores[store_no],0))</f>
        <v>2</v>
      </c>
      <c r="F2050" t="str">
        <f>INDEX(Stores[storetype],MATCH(Sales[[#This Row],[store_no]],Stores[store_no],0))</f>
        <v>A</v>
      </c>
      <c r="G2050" t="str">
        <f>INDEX(Stores[location_city],MATCH(Sales[[#This Row],[store_no]],Stores[store_no],0))</f>
        <v>Winnetka</v>
      </c>
      <c r="H2050" t="str">
        <f>INDEX(Stores[location_state],MATCH(Sales[[#This Row],[store_no]],Stores[store_no],0))</f>
        <v>Illinois</v>
      </c>
      <c r="I2050">
        <f>INDEX(Stores[sqft],MATCH(Sales[[#This Row],[store_no]],Stores[store_no],0))</f>
        <v>207800</v>
      </c>
      <c r="J2050" s="4" t="str">
        <f>INDEX(Departments[dept_name],MATCH(Sales[[#This Row],[dept_no]],Departments[dept_no],0))</f>
        <v>Automotive</v>
      </c>
      <c r="K2050" s="4" t="str">
        <f>CONCATENATE(Sales[[#This Row],[region]],Sales[[#This Row],[storetype]])</f>
        <v>2A</v>
      </c>
      <c r="L2050" s="4">
        <f>INDEX(RegionStoreCount[Store Count],MATCH(Sales[[#This Row],[RegionStoretype]],RegionStoreCount[Region/Type],0))</f>
        <v>5</v>
      </c>
      <c r="M2050" s="4">
        <f>AND(Sales[[#This Row],[date]]&lt;=TY_YTDMax,Sales[[#This Row],[date]]&gt;=TY_YTDMin)*Sales[[#This Row],[sales]]</f>
        <v>0</v>
      </c>
      <c r="N2050" s="4">
        <f>AND(Sales[[#This Row],[date]]&lt;=LY_YTDMax,Sales[[#This Row],[date]]&gt;=LY_YTDMin)*Sales[[#This Row],[sales]]</f>
        <v>36951.444199999998</v>
      </c>
      <c r="O2050" s="4">
        <f>AND(Sales[[#This Row],[date]]&gt;=YoY_Min,Sales[[#This Row],[date]]&lt;=TY_YTDMax)*(Sales[[#This Row],[sales]]/Sales[[#This Row],[sqft]])</f>
        <v>0</v>
      </c>
      <c r="P2050" s="4">
        <f>SUMIF(Sales[RegionStoretype],Sales[[#This Row],[RegionStoretype]],Sales[YoY_SSF])/Sales[[#This Row],[Region_TypeCount]]</f>
        <v>60.052789354368521</v>
      </c>
    </row>
    <row r="2051" spans="1:16" x14ac:dyDescent="0.25">
      <c r="A2051" s="1">
        <v>42846</v>
      </c>
      <c r="B2051">
        <v>24</v>
      </c>
      <c r="C2051">
        <v>8</v>
      </c>
      <c r="D2051">
        <v>12654.028200000001</v>
      </c>
      <c r="E2051">
        <f>INDEX(Stores[region],MATCH(Sales[[#This Row],[store_no]],Stores[store_no],0))</f>
        <v>2</v>
      </c>
      <c r="F2051" t="str">
        <f>INDEX(Stores[storetype],MATCH(Sales[[#This Row],[store_no]],Stores[store_no],0))</f>
        <v>A</v>
      </c>
      <c r="G2051" t="str">
        <f>INDEX(Stores[location_city],MATCH(Sales[[#This Row],[store_no]],Stores[store_no],0))</f>
        <v>Winnetka</v>
      </c>
      <c r="H2051" t="str">
        <f>INDEX(Stores[location_state],MATCH(Sales[[#This Row],[store_no]],Stores[store_no],0))</f>
        <v>Illinois</v>
      </c>
      <c r="I2051">
        <f>INDEX(Stores[sqft],MATCH(Sales[[#This Row],[store_no]],Stores[store_no],0))</f>
        <v>207800</v>
      </c>
      <c r="J2051" s="4" t="str">
        <f>INDEX(Departments[dept_name],MATCH(Sales[[#This Row],[dept_no]],Departments[dept_no],0))</f>
        <v>Games</v>
      </c>
      <c r="K2051" s="4" t="str">
        <f>CONCATENATE(Sales[[#This Row],[region]],Sales[[#This Row],[storetype]])</f>
        <v>2A</v>
      </c>
      <c r="L2051" s="4">
        <f>INDEX(RegionStoreCount[Store Count],MATCH(Sales[[#This Row],[RegionStoretype]],RegionStoreCount[Region/Type],0))</f>
        <v>5</v>
      </c>
      <c r="M2051" s="4">
        <f>AND(Sales[[#This Row],[date]]&lt;=TY_YTDMax,Sales[[#This Row],[date]]&gt;=TY_YTDMin)*Sales[[#This Row],[sales]]</f>
        <v>0</v>
      </c>
      <c r="N2051" s="4">
        <f>AND(Sales[[#This Row],[date]]&lt;=LY_YTDMax,Sales[[#This Row],[date]]&gt;=LY_YTDMin)*Sales[[#This Row],[sales]]</f>
        <v>12654.028200000001</v>
      </c>
      <c r="O2051" s="4">
        <f>AND(Sales[[#This Row],[date]]&gt;=YoY_Min,Sales[[#This Row],[date]]&lt;=TY_YTDMax)*(Sales[[#This Row],[sales]]/Sales[[#This Row],[sqft]])</f>
        <v>0</v>
      </c>
      <c r="P2051" s="4">
        <f>SUMIF(Sales[RegionStoretype],Sales[[#This Row],[RegionStoretype]],Sales[YoY_SSF])/Sales[[#This Row],[Region_TypeCount]]</f>
        <v>60.052789354368521</v>
      </c>
    </row>
    <row r="2052" spans="1:16" x14ac:dyDescent="0.25">
      <c r="A2052" s="1">
        <v>42846</v>
      </c>
      <c r="B2052">
        <v>25</v>
      </c>
      <c r="C2052">
        <v>7</v>
      </c>
      <c r="D2052">
        <v>17685.886299999998</v>
      </c>
      <c r="E2052">
        <f>INDEX(Stores[region],MATCH(Sales[[#This Row],[store_no]],Stores[store_no],0))</f>
        <v>3</v>
      </c>
      <c r="F2052" t="str">
        <f>INDEX(Stores[storetype],MATCH(Sales[[#This Row],[store_no]],Stores[store_no],0))</f>
        <v>B</v>
      </c>
      <c r="G2052" t="str">
        <f>INDEX(Stores[location_city],MATCH(Sales[[#This Row],[store_no]],Stores[store_no],0))</f>
        <v>Kansas City</v>
      </c>
      <c r="H2052" t="str">
        <f>INDEX(Stores[location_state],MATCH(Sales[[#This Row],[store_no]],Stores[store_no],0))</f>
        <v>Missouri</v>
      </c>
      <c r="I2052">
        <f>INDEX(Stores[sqft],MATCH(Sales[[#This Row],[store_no]],Stores[store_no],0))</f>
        <v>92300</v>
      </c>
      <c r="J2052" s="4" t="str">
        <f>INDEX(Departments[dept_name],MATCH(Sales[[#This Row],[dept_no]],Departments[dept_no],0))</f>
        <v>Electronics</v>
      </c>
      <c r="K2052" s="4" t="str">
        <f>CONCATENATE(Sales[[#This Row],[region]],Sales[[#This Row],[storetype]])</f>
        <v>3B</v>
      </c>
      <c r="L2052" s="4">
        <f>INDEX(RegionStoreCount[Store Count],MATCH(Sales[[#This Row],[RegionStoretype]],RegionStoreCount[Region/Type],0))</f>
        <v>4</v>
      </c>
      <c r="M2052" s="4">
        <f>AND(Sales[[#This Row],[date]]&lt;=TY_YTDMax,Sales[[#This Row],[date]]&gt;=TY_YTDMin)*Sales[[#This Row],[sales]]</f>
        <v>0</v>
      </c>
      <c r="N2052" s="4">
        <f>AND(Sales[[#This Row],[date]]&lt;=LY_YTDMax,Sales[[#This Row],[date]]&gt;=LY_YTDMin)*Sales[[#This Row],[sales]]</f>
        <v>17685.886299999998</v>
      </c>
      <c r="O2052" s="4">
        <f>AND(Sales[[#This Row],[date]]&gt;=YoY_Min,Sales[[#This Row],[date]]&lt;=TY_YTDMax)*(Sales[[#This Row],[sales]]/Sales[[#This Row],[sqft]])</f>
        <v>0</v>
      </c>
      <c r="P2052" s="4">
        <f>SUMIF(Sales[RegionStoretype],Sales[[#This Row],[RegionStoretype]],Sales[YoY_SSF])/Sales[[#This Row],[Region_TypeCount]]</f>
        <v>58.312187288105562</v>
      </c>
    </row>
    <row r="2053" spans="1:16" x14ac:dyDescent="0.25">
      <c r="A2053" s="1">
        <v>42846</v>
      </c>
      <c r="B2053">
        <v>25</v>
      </c>
      <c r="C2053">
        <v>15</v>
      </c>
      <c r="D2053">
        <v>46853.1924</v>
      </c>
      <c r="E2053">
        <f>INDEX(Stores[region],MATCH(Sales[[#This Row],[store_no]],Stores[store_no],0))</f>
        <v>3</v>
      </c>
      <c r="F2053" t="str">
        <f>INDEX(Stores[storetype],MATCH(Sales[[#This Row],[store_no]],Stores[store_no],0))</f>
        <v>B</v>
      </c>
      <c r="G2053" t="str">
        <f>INDEX(Stores[location_city],MATCH(Sales[[#This Row],[store_no]],Stores[store_no],0))</f>
        <v>Kansas City</v>
      </c>
      <c r="H2053" t="str">
        <f>INDEX(Stores[location_state],MATCH(Sales[[#This Row],[store_no]],Stores[store_no],0))</f>
        <v>Missouri</v>
      </c>
      <c r="I2053">
        <f>INDEX(Stores[sqft],MATCH(Sales[[#This Row],[store_no]],Stores[store_no],0))</f>
        <v>92300</v>
      </c>
      <c r="J2053" s="4" t="str">
        <f>INDEX(Departments[dept_name],MATCH(Sales[[#This Row],[dept_no]],Departments[dept_no],0))</f>
        <v>Music</v>
      </c>
      <c r="K2053" s="4" t="str">
        <f>CONCATENATE(Sales[[#This Row],[region]],Sales[[#This Row],[storetype]])</f>
        <v>3B</v>
      </c>
      <c r="L2053" s="4">
        <f>INDEX(RegionStoreCount[Store Count],MATCH(Sales[[#This Row],[RegionStoretype]],RegionStoreCount[Region/Type],0))</f>
        <v>4</v>
      </c>
      <c r="M2053" s="4">
        <f>AND(Sales[[#This Row],[date]]&lt;=TY_YTDMax,Sales[[#This Row],[date]]&gt;=TY_YTDMin)*Sales[[#This Row],[sales]]</f>
        <v>0</v>
      </c>
      <c r="N2053" s="4">
        <f>AND(Sales[[#This Row],[date]]&lt;=LY_YTDMax,Sales[[#This Row],[date]]&gt;=LY_YTDMin)*Sales[[#This Row],[sales]]</f>
        <v>46853.1924</v>
      </c>
      <c r="O2053" s="4">
        <f>AND(Sales[[#This Row],[date]]&gt;=YoY_Min,Sales[[#This Row],[date]]&lt;=TY_YTDMax)*(Sales[[#This Row],[sales]]/Sales[[#This Row],[sqft]])</f>
        <v>0</v>
      </c>
      <c r="P2053" s="4">
        <f>SUMIF(Sales[RegionStoretype],Sales[[#This Row],[RegionStoretype]],Sales[YoY_SSF])/Sales[[#This Row],[Region_TypeCount]]</f>
        <v>58.312187288105562</v>
      </c>
    </row>
    <row r="2054" spans="1:16" x14ac:dyDescent="0.25">
      <c r="A2054" s="1">
        <v>42846</v>
      </c>
      <c r="B2054">
        <v>25</v>
      </c>
      <c r="C2054">
        <v>17</v>
      </c>
      <c r="D2054">
        <v>64070.295899999997</v>
      </c>
      <c r="E2054">
        <f>INDEX(Stores[region],MATCH(Sales[[#This Row],[store_no]],Stores[store_no],0))</f>
        <v>3</v>
      </c>
      <c r="F2054" t="str">
        <f>INDEX(Stores[storetype],MATCH(Sales[[#This Row],[store_no]],Stores[store_no],0))</f>
        <v>B</v>
      </c>
      <c r="G2054" t="str">
        <f>INDEX(Stores[location_city],MATCH(Sales[[#This Row],[store_no]],Stores[store_no],0))</f>
        <v>Kansas City</v>
      </c>
      <c r="H2054" t="str">
        <f>INDEX(Stores[location_state],MATCH(Sales[[#This Row],[store_no]],Stores[store_no],0))</f>
        <v>Missouri</v>
      </c>
      <c r="I2054">
        <f>INDEX(Stores[sqft],MATCH(Sales[[#This Row],[store_no]],Stores[store_no],0))</f>
        <v>92300</v>
      </c>
      <c r="J2054" s="4" t="str">
        <f>INDEX(Departments[dept_name],MATCH(Sales[[#This Row],[dept_no]],Departments[dept_no],0))</f>
        <v>Shoes</v>
      </c>
      <c r="K2054" s="4" t="str">
        <f>CONCATENATE(Sales[[#This Row],[region]],Sales[[#This Row],[storetype]])</f>
        <v>3B</v>
      </c>
      <c r="L2054" s="4">
        <f>INDEX(RegionStoreCount[Store Count],MATCH(Sales[[#This Row],[RegionStoretype]],RegionStoreCount[Region/Type],0))</f>
        <v>4</v>
      </c>
      <c r="M2054" s="4">
        <f>AND(Sales[[#This Row],[date]]&lt;=TY_YTDMax,Sales[[#This Row],[date]]&gt;=TY_YTDMin)*Sales[[#This Row],[sales]]</f>
        <v>0</v>
      </c>
      <c r="N2054" s="4">
        <f>AND(Sales[[#This Row],[date]]&lt;=LY_YTDMax,Sales[[#This Row],[date]]&gt;=LY_YTDMin)*Sales[[#This Row],[sales]]</f>
        <v>64070.295899999997</v>
      </c>
      <c r="O2054" s="4">
        <f>AND(Sales[[#This Row],[date]]&gt;=YoY_Min,Sales[[#This Row],[date]]&lt;=TY_YTDMax)*(Sales[[#This Row],[sales]]/Sales[[#This Row],[sqft]])</f>
        <v>0</v>
      </c>
      <c r="P2054" s="4">
        <f>SUMIF(Sales[RegionStoretype],Sales[[#This Row],[RegionStoretype]],Sales[YoY_SSF])/Sales[[#This Row],[Region_TypeCount]]</f>
        <v>58.312187288105562</v>
      </c>
    </row>
    <row r="2055" spans="1:16" x14ac:dyDescent="0.25">
      <c r="A2055" s="1">
        <v>42846</v>
      </c>
      <c r="B2055">
        <v>25</v>
      </c>
      <c r="C2055">
        <v>18</v>
      </c>
      <c r="D2055">
        <v>27850.440399999996</v>
      </c>
      <c r="E2055">
        <f>INDEX(Stores[region],MATCH(Sales[[#This Row],[store_no]],Stores[store_no],0))</f>
        <v>3</v>
      </c>
      <c r="F2055" t="str">
        <f>INDEX(Stores[storetype],MATCH(Sales[[#This Row],[store_no]],Stores[store_no],0))</f>
        <v>B</v>
      </c>
      <c r="G2055" t="str">
        <f>INDEX(Stores[location_city],MATCH(Sales[[#This Row],[store_no]],Stores[store_no],0))</f>
        <v>Kansas City</v>
      </c>
      <c r="H2055" t="str">
        <f>INDEX(Stores[location_state],MATCH(Sales[[#This Row],[store_no]],Stores[store_no],0))</f>
        <v>Missouri</v>
      </c>
      <c r="I2055">
        <f>INDEX(Stores[sqft],MATCH(Sales[[#This Row],[store_no]],Stores[store_no],0))</f>
        <v>92300</v>
      </c>
      <c r="J2055" s="4" t="str">
        <f>INDEX(Departments[dept_name],MATCH(Sales[[#This Row],[dept_no]],Departments[dept_no],0))</f>
        <v>Sports</v>
      </c>
      <c r="K2055" s="4" t="str">
        <f>CONCATENATE(Sales[[#This Row],[region]],Sales[[#This Row],[storetype]])</f>
        <v>3B</v>
      </c>
      <c r="L2055" s="4">
        <f>INDEX(RegionStoreCount[Store Count],MATCH(Sales[[#This Row],[RegionStoretype]],RegionStoreCount[Region/Type],0))</f>
        <v>4</v>
      </c>
      <c r="M2055" s="4">
        <f>AND(Sales[[#This Row],[date]]&lt;=TY_YTDMax,Sales[[#This Row],[date]]&gt;=TY_YTDMin)*Sales[[#This Row],[sales]]</f>
        <v>0</v>
      </c>
      <c r="N2055" s="4">
        <f>AND(Sales[[#This Row],[date]]&lt;=LY_YTDMax,Sales[[#This Row],[date]]&gt;=LY_YTDMin)*Sales[[#This Row],[sales]]</f>
        <v>27850.440399999996</v>
      </c>
      <c r="O2055" s="4">
        <f>AND(Sales[[#This Row],[date]]&gt;=YoY_Min,Sales[[#This Row],[date]]&lt;=TY_YTDMax)*(Sales[[#This Row],[sales]]/Sales[[#This Row],[sqft]])</f>
        <v>0</v>
      </c>
      <c r="P2055" s="4">
        <f>SUMIF(Sales[RegionStoretype],Sales[[#This Row],[RegionStoretype]],Sales[YoY_SSF])/Sales[[#This Row],[Region_TypeCount]]</f>
        <v>58.312187288105562</v>
      </c>
    </row>
    <row r="2056" spans="1:16" x14ac:dyDescent="0.25">
      <c r="A2056" s="1">
        <v>42846</v>
      </c>
      <c r="B2056">
        <v>26</v>
      </c>
      <c r="C2056">
        <v>1</v>
      </c>
      <c r="D2056">
        <v>14052.8256</v>
      </c>
      <c r="E2056">
        <f>INDEX(Stores[region],MATCH(Sales[[#This Row],[store_no]],Stores[store_no],0))</f>
        <v>2</v>
      </c>
      <c r="F2056" t="str">
        <f>INDEX(Stores[storetype],MATCH(Sales[[#This Row],[store_no]],Stores[store_no],0))</f>
        <v>A</v>
      </c>
      <c r="G2056" t="str">
        <f>INDEX(Stores[location_city],MATCH(Sales[[#This Row],[store_no]],Stores[store_no],0))</f>
        <v>Carmel</v>
      </c>
      <c r="H2056" t="str">
        <f>INDEX(Stores[location_state],MATCH(Sales[[#This Row],[store_no]],Stores[store_no],0))</f>
        <v>Indiana</v>
      </c>
      <c r="I2056">
        <f>INDEX(Stores[sqft],MATCH(Sales[[#This Row],[store_no]],Stores[store_no],0))</f>
        <v>198500</v>
      </c>
      <c r="J2056" s="4" t="str">
        <f>INDEX(Departments[dept_name],MATCH(Sales[[#This Row],[dept_no]],Departments[dept_no],0))</f>
        <v>Automotive</v>
      </c>
      <c r="K2056" s="4" t="str">
        <f>CONCATENATE(Sales[[#This Row],[region]],Sales[[#This Row],[storetype]])</f>
        <v>2A</v>
      </c>
      <c r="L2056" s="4">
        <f>INDEX(RegionStoreCount[Store Count],MATCH(Sales[[#This Row],[RegionStoretype]],RegionStoreCount[Region/Type],0))</f>
        <v>5</v>
      </c>
      <c r="M2056" s="4">
        <f>AND(Sales[[#This Row],[date]]&lt;=TY_YTDMax,Sales[[#This Row],[date]]&gt;=TY_YTDMin)*Sales[[#This Row],[sales]]</f>
        <v>0</v>
      </c>
      <c r="N2056" s="4">
        <f>AND(Sales[[#This Row],[date]]&lt;=LY_YTDMax,Sales[[#This Row],[date]]&gt;=LY_YTDMin)*Sales[[#This Row],[sales]]</f>
        <v>14052.8256</v>
      </c>
      <c r="O2056" s="4">
        <f>AND(Sales[[#This Row],[date]]&gt;=YoY_Min,Sales[[#This Row],[date]]&lt;=TY_YTDMax)*(Sales[[#This Row],[sales]]/Sales[[#This Row],[sqft]])</f>
        <v>0</v>
      </c>
      <c r="P2056" s="4">
        <f>SUMIF(Sales[RegionStoretype],Sales[[#This Row],[RegionStoretype]],Sales[YoY_SSF])/Sales[[#This Row],[Region_TypeCount]]</f>
        <v>60.052789354368521</v>
      </c>
    </row>
    <row r="2057" spans="1:16" x14ac:dyDescent="0.25">
      <c r="A2057" s="1">
        <v>42846</v>
      </c>
      <c r="B2057">
        <v>26</v>
      </c>
      <c r="C2057">
        <v>4</v>
      </c>
      <c r="D2057">
        <v>48582.292799999996</v>
      </c>
      <c r="E2057">
        <f>INDEX(Stores[region],MATCH(Sales[[#This Row],[store_no]],Stores[store_no],0))</f>
        <v>2</v>
      </c>
      <c r="F2057" t="str">
        <f>INDEX(Stores[storetype],MATCH(Sales[[#This Row],[store_no]],Stores[store_no],0))</f>
        <v>A</v>
      </c>
      <c r="G2057" t="str">
        <f>INDEX(Stores[location_city],MATCH(Sales[[#This Row],[store_no]],Stores[store_no],0))</f>
        <v>Carmel</v>
      </c>
      <c r="H2057" t="str">
        <f>INDEX(Stores[location_state],MATCH(Sales[[#This Row],[store_no]],Stores[store_no],0))</f>
        <v>Indiana</v>
      </c>
      <c r="I2057">
        <f>INDEX(Stores[sqft],MATCH(Sales[[#This Row],[store_no]],Stores[store_no],0))</f>
        <v>198500</v>
      </c>
      <c r="J2057" s="4" t="str">
        <f>INDEX(Departments[dept_name],MATCH(Sales[[#This Row],[dept_no]],Departments[dept_no],0))</f>
        <v>Books</v>
      </c>
      <c r="K2057" s="4" t="str">
        <f>CONCATENATE(Sales[[#This Row],[region]],Sales[[#This Row],[storetype]])</f>
        <v>2A</v>
      </c>
      <c r="L2057" s="4">
        <f>INDEX(RegionStoreCount[Store Count],MATCH(Sales[[#This Row],[RegionStoretype]],RegionStoreCount[Region/Type],0))</f>
        <v>5</v>
      </c>
      <c r="M2057" s="4">
        <f>AND(Sales[[#This Row],[date]]&lt;=TY_YTDMax,Sales[[#This Row],[date]]&gt;=TY_YTDMin)*Sales[[#This Row],[sales]]</f>
        <v>0</v>
      </c>
      <c r="N2057" s="4">
        <f>AND(Sales[[#This Row],[date]]&lt;=LY_YTDMax,Sales[[#This Row],[date]]&gt;=LY_YTDMin)*Sales[[#This Row],[sales]]</f>
        <v>48582.292799999996</v>
      </c>
      <c r="O2057" s="4">
        <f>AND(Sales[[#This Row],[date]]&gt;=YoY_Min,Sales[[#This Row],[date]]&lt;=TY_YTDMax)*(Sales[[#This Row],[sales]]/Sales[[#This Row],[sqft]])</f>
        <v>0</v>
      </c>
      <c r="P2057" s="4">
        <f>SUMIF(Sales[RegionStoretype],Sales[[#This Row],[RegionStoretype]],Sales[YoY_SSF])/Sales[[#This Row],[Region_TypeCount]]</f>
        <v>60.052789354368521</v>
      </c>
    </row>
    <row r="2058" spans="1:16" x14ac:dyDescent="0.25">
      <c r="A2058" s="1">
        <v>42846</v>
      </c>
      <c r="B2058">
        <v>26</v>
      </c>
      <c r="C2058">
        <v>7</v>
      </c>
      <c r="D2058">
        <v>18976.6175</v>
      </c>
      <c r="E2058">
        <f>INDEX(Stores[region],MATCH(Sales[[#This Row],[store_no]],Stores[store_no],0))</f>
        <v>2</v>
      </c>
      <c r="F2058" t="str">
        <f>INDEX(Stores[storetype],MATCH(Sales[[#This Row],[store_no]],Stores[store_no],0))</f>
        <v>A</v>
      </c>
      <c r="G2058" t="str">
        <f>INDEX(Stores[location_city],MATCH(Sales[[#This Row],[store_no]],Stores[store_no],0))</f>
        <v>Carmel</v>
      </c>
      <c r="H2058" t="str">
        <f>INDEX(Stores[location_state],MATCH(Sales[[#This Row],[store_no]],Stores[store_no],0))</f>
        <v>Indiana</v>
      </c>
      <c r="I2058">
        <f>INDEX(Stores[sqft],MATCH(Sales[[#This Row],[store_no]],Stores[store_no],0))</f>
        <v>198500</v>
      </c>
      <c r="J2058" s="4" t="str">
        <f>INDEX(Departments[dept_name],MATCH(Sales[[#This Row],[dept_no]],Departments[dept_no],0))</f>
        <v>Electronics</v>
      </c>
      <c r="K2058" s="4" t="str">
        <f>CONCATENATE(Sales[[#This Row],[region]],Sales[[#This Row],[storetype]])</f>
        <v>2A</v>
      </c>
      <c r="L2058" s="4">
        <f>INDEX(RegionStoreCount[Store Count],MATCH(Sales[[#This Row],[RegionStoretype]],RegionStoreCount[Region/Type],0))</f>
        <v>5</v>
      </c>
      <c r="M2058" s="4">
        <f>AND(Sales[[#This Row],[date]]&lt;=TY_YTDMax,Sales[[#This Row],[date]]&gt;=TY_YTDMin)*Sales[[#This Row],[sales]]</f>
        <v>0</v>
      </c>
      <c r="N2058" s="4">
        <f>AND(Sales[[#This Row],[date]]&lt;=LY_YTDMax,Sales[[#This Row],[date]]&gt;=LY_YTDMin)*Sales[[#This Row],[sales]]</f>
        <v>18976.6175</v>
      </c>
      <c r="O2058" s="4">
        <f>AND(Sales[[#This Row],[date]]&gt;=YoY_Min,Sales[[#This Row],[date]]&lt;=TY_YTDMax)*(Sales[[#This Row],[sales]]/Sales[[#This Row],[sqft]])</f>
        <v>0</v>
      </c>
      <c r="P2058" s="4">
        <f>SUMIF(Sales[RegionStoretype],Sales[[#This Row],[RegionStoretype]],Sales[YoY_SSF])/Sales[[#This Row],[Region_TypeCount]]</f>
        <v>60.052789354368521</v>
      </c>
    </row>
    <row r="2059" spans="1:16" x14ac:dyDescent="0.25">
      <c r="A2059" s="1">
        <v>42846</v>
      </c>
      <c r="B2059">
        <v>26</v>
      </c>
      <c r="C2059">
        <v>11</v>
      </c>
      <c r="D2059">
        <v>114395.64199999999</v>
      </c>
      <c r="E2059">
        <f>INDEX(Stores[region],MATCH(Sales[[#This Row],[store_no]],Stores[store_no],0))</f>
        <v>2</v>
      </c>
      <c r="F2059" t="str">
        <f>INDEX(Stores[storetype],MATCH(Sales[[#This Row],[store_no]],Stores[store_no],0))</f>
        <v>A</v>
      </c>
      <c r="G2059" t="str">
        <f>INDEX(Stores[location_city],MATCH(Sales[[#This Row],[store_no]],Stores[store_no],0))</f>
        <v>Carmel</v>
      </c>
      <c r="H2059" t="str">
        <f>INDEX(Stores[location_state],MATCH(Sales[[#This Row],[store_no]],Stores[store_no],0))</f>
        <v>Indiana</v>
      </c>
      <c r="I2059">
        <f>INDEX(Stores[sqft],MATCH(Sales[[#This Row],[store_no]],Stores[store_no],0))</f>
        <v>198500</v>
      </c>
      <c r="J2059" s="4" t="str">
        <f>INDEX(Departments[dept_name],MATCH(Sales[[#This Row],[dept_no]],Departments[dept_no],0))</f>
        <v>Home</v>
      </c>
      <c r="K2059" s="4" t="str">
        <f>CONCATENATE(Sales[[#This Row],[region]],Sales[[#This Row],[storetype]])</f>
        <v>2A</v>
      </c>
      <c r="L2059" s="4">
        <f>INDEX(RegionStoreCount[Store Count],MATCH(Sales[[#This Row],[RegionStoretype]],RegionStoreCount[Region/Type],0))</f>
        <v>5</v>
      </c>
      <c r="M2059" s="4">
        <f>AND(Sales[[#This Row],[date]]&lt;=TY_YTDMax,Sales[[#This Row],[date]]&gt;=TY_YTDMin)*Sales[[#This Row],[sales]]</f>
        <v>0</v>
      </c>
      <c r="N2059" s="4">
        <f>AND(Sales[[#This Row],[date]]&lt;=LY_YTDMax,Sales[[#This Row],[date]]&gt;=LY_YTDMin)*Sales[[#This Row],[sales]]</f>
        <v>114395.64199999999</v>
      </c>
      <c r="O2059" s="4">
        <f>AND(Sales[[#This Row],[date]]&gt;=YoY_Min,Sales[[#This Row],[date]]&lt;=TY_YTDMax)*(Sales[[#This Row],[sales]]/Sales[[#This Row],[sqft]])</f>
        <v>0</v>
      </c>
      <c r="P2059" s="4">
        <f>SUMIF(Sales[RegionStoretype],Sales[[#This Row],[RegionStoretype]],Sales[YoY_SSF])/Sales[[#This Row],[Region_TypeCount]]</f>
        <v>60.052789354368521</v>
      </c>
    </row>
    <row r="2060" spans="1:16" x14ac:dyDescent="0.25">
      <c r="A2060" s="1">
        <v>42846</v>
      </c>
      <c r="B2060">
        <v>26</v>
      </c>
      <c r="C2060">
        <v>12</v>
      </c>
      <c r="D2060">
        <v>102688.6654</v>
      </c>
      <c r="E2060">
        <f>INDEX(Stores[region],MATCH(Sales[[#This Row],[store_no]],Stores[store_no],0))</f>
        <v>2</v>
      </c>
      <c r="F2060" t="str">
        <f>INDEX(Stores[storetype],MATCH(Sales[[#This Row],[store_no]],Stores[store_no],0))</f>
        <v>A</v>
      </c>
      <c r="G2060" t="str">
        <f>INDEX(Stores[location_city],MATCH(Sales[[#This Row],[store_no]],Stores[store_no],0))</f>
        <v>Carmel</v>
      </c>
      <c r="H2060" t="str">
        <f>INDEX(Stores[location_state],MATCH(Sales[[#This Row],[store_no]],Stores[store_no],0))</f>
        <v>Indiana</v>
      </c>
      <c r="I2060">
        <f>INDEX(Stores[sqft],MATCH(Sales[[#This Row],[store_no]],Stores[store_no],0))</f>
        <v>198500</v>
      </c>
      <c r="J2060" s="4" t="str">
        <f>INDEX(Departments[dept_name],MATCH(Sales[[#This Row],[dept_no]],Departments[dept_no],0))</f>
        <v>Jewelery</v>
      </c>
      <c r="K2060" s="4" t="str">
        <f>CONCATENATE(Sales[[#This Row],[region]],Sales[[#This Row],[storetype]])</f>
        <v>2A</v>
      </c>
      <c r="L2060" s="4">
        <f>INDEX(RegionStoreCount[Store Count],MATCH(Sales[[#This Row],[RegionStoretype]],RegionStoreCount[Region/Type],0))</f>
        <v>5</v>
      </c>
      <c r="M2060" s="4">
        <f>AND(Sales[[#This Row],[date]]&lt;=TY_YTDMax,Sales[[#This Row],[date]]&gt;=TY_YTDMin)*Sales[[#This Row],[sales]]</f>
        <v>0</v>
      </c>
      <c r="N2060" s="4">
        <f>AND(Sales[[#This Row],[date]]&lt;=LY_YTDMax,Sales[[#This Row],[date]]&gt;=LY_YTDMin)*Sales[[#This Row],[sales]]</f>
        <v>102688.6654</v>
      </c>
      <c r="O2060" s="4">
        <f>AND(Sales[[#This Row],[date]]&gt;=YoY_Min,Sales[[#This Row],[date]]&lt;=TY_YTDMax)*(Sales[[#This Row],[sales]]/Sales[[#This Row],[sqft]])</f>
        <v>0</v>
      </c>
      <c r="P2060" s="4">
        <f>SUMIF(Sales[RegionStoretype],Sales[[#This Row],[RegionStoretype]],Sales[YoY_SSF])/Sales[[#This Row],[Region_TypeCount]]</f>
        <v>60.052789354368521</v>
      </c>
    </row>
    <row r="2061" spans="1:16" x14ac:dyDescent="0.25">
      <c r="A2061" s="1">
        <v>42846</v>
      </c>
      <c r="B2061">
        <v>26</v>
      </c>
      <c r="C2061">
        <v>18</v>
      </c>
      <c r="D2061">
        <v>101837.7936</v>
      </c>
      <c r="E2061">
        <f>INDEX(Stores[region],MATCH(Sales[[#This Row],[store_no]],Stores[store_no],0))</f>
        <v>2</v>
      </c>
      <c r="F2061" t="str">
        <f>INDEX(Stores[storetype],MATCH(Sales[[#This Row],[store_no]],Stores[store_no],0))</f>
        <v>A</v>
      </c>
      <c r="G2061" t="str">
        <f>INDEX(Stores[location_city],MATCH(Sales[[#This Row],[store_no]],Stores[store_no],0))</f>
        <v>Carmel</v>
      </c>
      <c r="H2061" t="str">
        <f>INDEX(Stores[location_state],MATCH(Sales[[#This Row],[store_no]],Stores[store_no],0))</f>
        <v>Indiana</v>
      </c>
      <c r="I2061">
        <f>INDEX(Stores[sqft],MATCH(Sales[[#This Row],[store_no]],Stores[store_no],0))</f>
        <v>198500</v>
      </c>
      <c r="J2061" s="4" t="str">
        <f>INDEX(Departments[dept_name],MATCH(Sales[[#This Row],[dept_no]],Departments[dept_no],0))</f>
        <v>Sports</v>
      </c>
      <c r="K2061" s="4" t="str">
        <f>CONCATENATE(Sales[[#This Row],[region]],Sales[[#This Row],[storetype]])</f>
        <v>2A</v>
      </c>
      <c r="L2061" s="4">
        <f>INDEX(RegionStoreCount[Store Count],MATCH(Sales[[#This Row],[RegionStoretype]],RegionStoreCount[Region/Type],0))</f>
        <v>5</v>
      </c>
      <c r="M2061" s="4">
        <f>AND(Sales[[#This Row],[date]]&lt;=TY_YTDMax,Sales[[#This Row],[date]]&gt;=TY_YTDMin)*Sales[[#This Row],[sales]]</f>
        <v>0</v>
      </c>
      <c r="N2061" s="4">
        <f>AND(Sales[[#This Row],[date]]&lt;=LY_YTDMax,Sales[[#This Row],[date]]&gt;=LY_YTDMin)*Sales[[#This Row],[sales]]</f>
        <v>101837.7936</v>
      </c>
      <c r="O2061" s="4">
        <f>AND(Sales[[#This Row],[date]]&gt;=YoY_Min,Sales[[#This Row],[date]]&lt;=TY_YTDMax)*(Sales[[#This Row],[sales]]/Sales[[#This Row],[sqft]])</f>
        <v>0</v>
      </c>
      <c r="P2061" s="4">
        <f>SUMIF(Sales[RegionStoretype],Sales[[#This Row],[RegionStoretype]],Sales[YoY_SSF])/Sales[[#This Row],[Region_TypeCount]]</f>
        <v>60.052789354368521</v>
      </c>
    </row>
    <row r="2062" spans="1:16" x14ac:dyDescent="0.25">
      <c r="A2062" s="1">
        <v>42846</v>
      </c>
      <c r="B2062">
        <v>27</v>
      </c>
      <c r="C2062">
        <v>7</v>
      </c>
      <c r="D2062">
        <v>36104.571899999995</v>
      </c>
      <c r="E2062">
        <f>INDEX(Stores[region],MATCH(Sales[[#This Row],[store_no]],Stores[store_no],0))</f>
        <v>3</v>
      </c>
      <c r="F2062" t="str">
        <f>INDEX(Stores[storetype],MATCH(Sales[[#This Row],[store_no]],Stores[store_no],0))</f>
        <v>A</v>
      </c>
      <c r="G2062" t="str">
        <f>INDEX(Stores[location_city],MATCH(Sales[[#This Row],[store_no]],Stores[store_no],0))</f>
        <v>Springfield</v>
      </c>
      <c r="H2062" t="str">
        <f>INDEX(Stores[location_state],MATCH(Sales[[#This Row],[store_no]],Stores[store_no],0))</f>
        <v>Missouri</v>
      </c>
      <c r="I2062">
        <f>INDEX(Stores[sqft],MATCH(Sales[[#This Row],[store_no]],Stores[store_no],0))</f>
        <v>158200</v>
      </c>
      <c r="J2062" s="4" t="str">
        <f>INDEX(Departments[dept_name],MATCH(Sales[[#This Row],[dept_no]],Departments[dept_no],0))</f>
        <v>Electronics</v>
      </c>
      <c r="K2062" s="4" t="str">
        <f>CONCATENATE(Sales[[#This Row],[region]],Sales[[#This Row],[storetype]])</f>
        <v>3A</v>
      </c>
      <c r="L2062" s="4">
        <f>INDEX(RegionStoreCount[Store Count],MATCH(Sales[[#This Row],[RegionStoretype]],RegionStoreCount[Region/Type],0))</f>
        <v>9</v>
      </c>
      <c r="M2062" s="4">
        <f>AND(Sales[[#This Row],[date]]&lt;=TY_YTDMax,Sales[[#This Row],[date]]&gt;=TY_YTDMin)*Sales[[#This Row],[sales]]</f>
        <v>0</v>
      </c>
      <c r="N2062" s="4">
        <f>AND(Sales[[#This Row],[date]]&lt;=LY_YTDMax,Sales[[#This Row],[date]]&gt;=LY_YTDMin)*Sales[[#This Row],[sales]]</f>
        <v>36104.571899999995</v>
      </c>
      <c r="O2062" s="4">
        <f>AND(Sales[[#This Row],[date]]&gt;=YoY_Min,Sales[[#This Row],[date]]&lt;=TY_YTDMax)*(Sales[[#This Row],[sales]]/Sales[[#This Row],[sqft]])</f>
        <v>0</v>
      </c>
      <c r="P2062" s="4">
        <f>SUMIF(Sales[RegionStoretype],Sales[[#This Row],[RegionStoretype]],Sales[YoY_SSF])/Sales[[#This Row],[Region_TypeCount]]</f>
        <v>53.603836561720975</v>
      </c>
    </row>
    <row r="2063" spans="1:16" x14ac:dyDescent="0.25">
      <c r="A2063" s="1">
        <v>42846</v>
      </c>
      <c r="B2063">
        <v>27</v>
      </c>
      <c r="C2063">
        <v>20</v>
      </c>
      <c r="D2063">
        <v>77593.346999999994</v>
      </c>
      <c r="E2063">
        <f>INDEX(Stores[region],MATCH(Sales[[#This Row],[store_no]],Stores[store_no],0))</f>
        <v>3</v>
      </c>
      <c r="F2063" t="str">
        <f>INDEX(Stores[storetype],MATCH(Sales[[#This Row],[store_no]],Stores[store_no],0))</f>
        <v>A</v>
      </c>
      <c r="G2063" t="str">
        <f>INDEX(Stores[location_city],MATCH(Sales[[#This Row],[store_no]],Stores[store_no],0))</f>
        <v>Springfield</v>
      </c>
      <c r="H2063" t="str">
        <f>INDEX(Stores[location_state],MATCH(Sales[[#This Row],[store_no]],Stores[store_no],0))</f>
        <v>Missouri</v>
      </c>
      <c r="I2063">
        <f>INDEX(Stores[sqft],MATCH(Sales[[#This Row],[store_no]],Stores[store_no],0))</f>
        <v>158200</v>
      </c>
      <c r="J2063" s="4" t="str">
        <f>INDEX(Departments[dept_name],MATCH(Sales[[#This Row],[dept_no]],Departments[dept_no],0))</f>
        <v>Toys</v>
      </c>
      <c r="K2063" s="4" t="str">
        <f>CONCATENATE(Sales[[#This Row],[region]],Sales[[#This Row],[storetype]])</f>
        <v>3A</v>
      </c>
      <c r="L2063" s="4">
        <f>INDEX(RegionStoreCount[Store Count],MATCH(Sales[[#This Row],[RegionStoretype]],RegionStoreCount[Region/Type],0))</f>
        <v>9</v>
      </c>
      <c r="M2063" s="4">
        <f>AND(Sales[[#This Row],[date]]&lt;=TY_YTDMax,Sales[[#This Row],[date]]&gt;=TY_YTDMin)*Sales[[#This Row],[sales]]</f>
        <v>0</v>
      </c>
      <c r="N2063" s="4">
        <f>AND(Sales[[#This Row],[date]]&lt;=LY_YTDMax,Sales[[#This Row],[date]]&gt;=LY_YTDMin)*Sales[[#This Row],[sales]]</f>
        <v>77593.346999999994</v>
      </c>
      <c r="O2063" s="4">
        <f>AND(Sales[[#This Row],[date]]&gt;=YoY_Min,Sales[[#This Row],[date]]&lt;=TY_YTDMax)*(Sales[[#This Row],[sales]]/Sales[[#This Row],[sqft]])</f>
        <v>0</v>
      </c>
      <c r="P2063" s="4">
        <f>SUMIF(Sales[RegionStoretype],Sales[[#This Row],[RegionStoretype]],Sales[YoY_SSF])/Sales[[#This Row],[Region_TypeCount]]</f>
        <v>53.603836561720975</v>
      </c>
    </row>
    <row r="2064" spans="1:16" x14ac:dyDescent="0.25">
      <c r="A2064" s="1">
        <v>42846</v>
      </c>
      <c r="B2064">
        <v>28</v>
      </c>
      <c r="C2064">
        <v>4</v>
      </c>
      <c r="D2064">
        <v>27032.330999999998</v>
      </c>
      <c r="E2064">
        <f>INDEX(Stores[region],MATCH(Sales[[#This Row],[store_no]],Stores[store_no],0))</f>
        <v>2</v>
      </c>
      <c r="F2064" t="str">
        <f>INDEX(Stores[storetype],MATCH(Sales[[#This Row],[store_no]],Stores[store_no],0))</f>
        <v>A</v>
      </c>
      <c r="G2064" t="str">
        <f>INDEX(Stores[location_city],MATCH(Sales[[#This Row],[store_no]],Stores[store_no],0))</f>
        <v>Milwaukee</v>
      </c>
      <c r="H2064" t="str">
        <f>INDEX(Stores[location_state],MATCH(Sales[[#This Row],[store_no]],Stores[store_no],0))</f>
        <v>Wisconsin</v>
      </c>
      <c r="I2064">
        <f>INDEX(Stores[sqft],MATCH(Sales[[#This Row],[store_no]],Stores[store_no],0))</f>
        <v>203800</v>
      </c>
      <c r="J2064" s="4" t="str">
        <f>INDEX(Departments[dept_name],MATCH(Sales[[#This Row],[dept_no]],Departments[dept_no],0))</f>
        <v>Books</v>
      </c>
      <c r="K2064" s="4" t="str">
        <f>CONCATENATE(Sales[[#This Row],[region]],Sales[[#This Row],[storetype]])</f>
        <v>2A</v>
      </c>
      <c r="L2064" s="4">
        <f>INDEX(RegionStoreCount[Store Count],MATCH(Sales[[#This Row],[RegionStoretype]],RegionStoreCount[Region/Type],0))</f>
        <v>5</v>
      </c>
      <c r="M2064" s="4">
        <f>AND(Sales[[#This Row],[date]]&lt;=TY_YTDMax,Sales[[#This Row],[date]]&gt;=TY_YTDMin)*Sales[[#This Row],[sales]]</f>
        <v>0</v>
      </c>
      <c r="N2064" s="4">
        <f>AND(Sales[[#This Row],[date]]&lt;=LY_YTDMax,Sales[[#This Row],[date]]&gt;=LY_YTDMin)*Sales[[#This Row],[sales]]</f>
        <v>27032.330999999998</v>
      </c>
      <c r="O2064" s="4">
        <f>AND(Sales[[#This Row],[date]]&gt;=YoY_Min,Sales[[#This Row],[date]]&lt;=TY_YTDMax)*(Sales[[#This Row],[sales]]/Sales[[#This Row],[sqft]])</f>
        <v>0</v>
      </c>
      <c r="P2064" s="4">
        <f>SUMIF(Sales[RegionStoretype],Sales[[#This Row],[RegionStoretype]],Sales[YoY_SSF])/Sales[[#This Row],[Region_TypeCount]]</f>
        <v>60.052789354368521</v>
      </c>
    </row>
    <row r="2065" spans="1:16" x14ac:dyDescent="0.25">
      <c r="A2065" s="1">
        <v>42846</v>
      </c>
      <c r="B2065">
        <v>28</v>
      </c>
      <c r="C2065">
        <v>10</v>
      </c>
      <c r="D2065">
        <v>56618.025299999994</v>
      </c>
      <c r="E2065">
        <f>INDEX(Stores[region],MATCH(Sales[[#This Row],[store_no]],Stores[store_no],0))</f>
        <v>2</v>
      </c>
      <c r="F2065" t="str">
        <f>INDEX(Stores[storetype],MATCH(Sales[[#This Row],[store_no]],Stores[store_no],0))</f>
        <v>A</v>
      </c>
      <c r="G2065" t="str">
        <f>INDEX(Stores[location_city],MATCH(Sales[[#This Row],[store_no]],Stores[store_no],0))</f>
        <v>Milwaukee</v>
      </c>
      <c r="H2065" t="str">
        <f>INDEX(Stores[location_state],MATCH(Sales[[#This Row],[store_no]],Stores[store_no],0))</f>
        <v>Wisconsin</v>
      </c>
      <c r="I2065">
        <f>INDEX(Stores[sqft],MATCH(Sales[[#This Row],[store_no]],Stores[store_no],0))</f>
        <v>203800</v>
      </c>
      <c r="J2065" s="4" t="str">
        <f>INDEX(Departments[dept_name],MATCH(Sales[[#This Row],[dept_no]],Departments[dept_no],0))</f>
        <v>Health</v>
      </c>
      <c r="K2065" s="4" t="str">
        <f>CONCATENATE(Sales[[#This Row],[region]],Sales[[#This Row],[storetype]])</f>
        <v>2A</v>
      </c>
      <c r="L2065" s="4">
        <f>INDEX(RegionStoreCount[Store Count],MATCH(Sales[[#This Row],[RegionStoretype]],RegionStoreCount[Region/Type],0))</f>
        <v>5</v>
      </c>
      <c r="M2065" s="4">
        <f>AND(Sales[[#This Row],[date]]&lt;=TY_YTDMax,Sales[[#This Row],[date]]&gt;=TY_YTDMin)*Sales[[#This Row],[sales]]</f>
        <v>0</v>
      </c>
      <c r="N2065" s="4">
        <f>AND(Sales[[#This Row],[date]]&lt;=LY_YTDMax,Sales[[#This Row],[date]]&gt;=LY_YTDMin)*Sales[[#This Row],[sales]]</f>
        <v>56618.025299999994</v>
      </c>
      <c r="O2065" s="4">
        <f>AND(Sales[[#This Row],[date]]&gt;=YoY_Min,Sales[[#This Row],[date]]&lt;=TY_YTDMax)*(Sales[[#This Row],[sales]]/Sales[[#This Row],[sqft]])</f>
        <v>0</v>
      </c>
      <c r="P2065" s="4">
        <f>SUMIF(Sales[RegionStoretype],Sales[[#This Row],[RegionStoretype]],Sales[YoY_SSF])/Sales[[#This Row],[Region_TypeCount]]</f>
        <v>60.052789354368521</v>
      </c>
    </row>
    <row r="2066" spans="1:16" x14ac:dyDescent="0.25">
      <c r="A2066" s="1">
        <v>42846</v>
      </c>
      <c r="B2066">
        <v>28</v>
      </c>
      <c r="C2066">
        <v>12</v>
      </c>
      <c r="D2066">
        <v>210205.77620000002</v>
      </c>
      <c r="E2066">
        <f>INDEX(Stores[region],MATCH(Sales[[#This Row],[store_no]],Stores[store_no],0))</f>
        <v>2</v>
      </c>
      <c r="F2066" t="str">
        <f>INDEX(Stores[storetype],MATCH(Sales[[#This Row],[store_no]],Stores[store_no],0))</f>
        <v>A</v>
      </c>
      <c r="G2066" t="str">
        <f>INDEX(Stores[location_city],MATCH(Sales[[#This Row],[store_no]],Stores[store_no],0))</f>
        <v>Milwaukee</v>
      </c>
      <c r="H2066" t="str">
        <f>INDEX(Stores[location_state],MATCH(Sales[[#This Row],[store_no]],Stores[store_no],0))</f>
        <v>Wisconsin</v>
      </c>
      <c r="I2066">
        <f>INDEX(Stores[sqft],MATCH(Sales[[#This Row],[store_no]],Stores[store_no],0))</f>
        <v>203800</v>
      </c>
      <c r="J2066" s="4" t="str">
        <f>INDEX(Departments[dept_name],MATCH(Sales[[#This Row],[dept_no]],Departments[dept_no],0))</f>
        <v>Jewelery</v>
      </c>
      <c r="K2066" s="4" t="str">
        <f>CONCATENATE(Sales[[#This Row],[region]],Sales[[#This Row],[storetype]])</f>
        <v>2A</v>
      </c>
      <c r="L2066" s="4">
        <f>INDEX(RegionStoreCount[Store Count],MATCH(Sales[[#This Row],[RegionStoretype]],RegionStoreCount[Region/Type],0))</f>
        <v>5</v>
      </c>
      <c r="M2066" s="4">
        <f>AND(Sales[[#This Row],[date]]&lt;=TY_YTDMax,Sales[[#This Row],[date]]&gt;=TY_YTDMin)*Sales[[#This Row],[sales]]</f>
        <v>0</v>
      </c>
      <c r="N2066" s="4">
        <f>AND(Sales[[#This Row],[date]]&lt;=LY_YTDMax,Sales[[#This Row],[date]]&gt;=LY_YTDMin)*Sales[[#This Row],[sales]]</f>
        <v>210205.77620000002</v>
      </c>
      <c r="O2066" s="4">
        <f>AND(Sales[[#This Row],[date]]&gt;=YoY_Min,Sales[[#This Row],[date]]&lt;=TY_YTDMax)*(Sales[[#This Row],[sales]]/Sales[[#This Row],[sqft]])</f>
        <v>0</v>
      </c>
      <c r="P2066" s="4">
        <f>SUMIF(Sales[RegionStoretype],Sales[[#This Row],[RegionStoretype]],Sales[YoY_SSF])/Sales[[#This Row],[Region_TypeCount]]</f>
        <v>60.052789354368521</v>
      </c>
    </row>
    <row r="2067" spans="1:16" x14ac:dyDescent="0.25">
      <c r="A2067" s="1">
        <v>42846</v>
      </c>
      <c r="B2067">
        <v>28</v>
      </c>
      <c r="C2067">
        <v>19</v>
      </c>
      <c r="D2067">
        <v>55988.150199999996</v>
      </c>
      <c r="E2067">
        <f>INDEX(Stores[region],MATCH(Sales[[#This Row],[store_no]],Stores[store_no],0))</f>
        <v>2</v>
      </c>
      <c r="F2067" t="str">
        <f>INDEX(Stores[storetype],MATCH(Sales[[#This Row],[store_no]],Stores[store_no],0))</f>
        <v>A</v>
      </c>
      <c r="G2067" t="str">
        <f>INDEX(Stores[location_city],MATCH(Sales[[#This Row],[store_no]],Stores[store_no],0))</f>
        <v>Milwaukee</v>
      </c>
      <c r="H2067" t="str">
        <f>INDEX(Stores[location_state],MATCH(Sales[[#This Row],[store_no]],Stores[store_no],0))</f>
        <v>Wisconsin</v>
      </c>
      <c r="I2067">
        <f>INDEX(Stores[sqft],MATCH(Sales[[#This Row],[store_no]],Stores[store_no],0))</f>
        <v>203800</v>
      </c>
      <c r="J2067" s="4" t="str">
        <f>INDEX(Departments[dept_name],MATCH(Sales[[#This Row],[dept_no]],Departments[dept_no],0))</f>
        <v>Tools</v>
      </c>
      <c r="K2067" s="4" t="str">
        <f>CONCATENATE(Sales[[#This Row],[region]],Sales[[#This Row],[storetype]])</f>
        <v>2A</v>
      </c>
      <c r="L2067" s="4">
        <f>INDEX(RegionStoreCount[Store Count],MATCH(Sales[[#This Row],[RegionStoretype]],RegionStoreCount[Region/Type],0))</f>
        <v>5</v>
      </c>
      <c r="M2067" s="4">
        <f>AND(Sales[[#This Row],[date]]&lt;=TY_YTDMax,Sales[[#This Row],[date]]&gt;=TY_YTDMin)*Sales[[#This Row],[sales]]</f>
        <v>0</v>
      </c>
      <c r="N2067" s="4">
        <f>AND(Sales[[#This Row],[date]]&lt;=LY_YTDMax,Sales[[#This Row],[date]]&gt;=LY_YTDMin)*Sales[[#This Row],[sales]]</f>
        <v>55988.150199999996</v>
      </c>
      <c r="O2067" s="4">
        <f>AND(Sales[[#This Row],[date]]&gt;=YoY_Min,Sales[[#This Row],[date]]&lt;=TY_YTDMax)*(Sales[[#This Row],[sales]]/Sales[[#This Row],[sqft]])</f>
        <v>0</v>
      </c>
      <c r="P2067" s="4">
        <f>SUMIF(Sales[RegionStoretype],Sales[[#This Row],[RegionStoretype]],Sales[YoY_SSF])/Sales[[#This Row],[Region_TypeCount]]</f>
        <v>60.052789354368521</v>
      </c>
    </row>
    <row r="2068" spans="1:16" x14ac:dyDescent="0.25">
      <c r="A2068" s="1">
        <v>42846</v>
      </c>
      <c r="B2068">
        <v>29</v>
      </c>
      <c r="C2068">
        <v>11</v>
      </c>
      <c r="D2068">
        <v>166494.0944</v>
      </c>
      <c r="E2068">
        <f>INDEX(Stores[region],MATCH(Sales[[#This Row],[store_no]],Stores[store_no],0))</f>
        <v>1</v>
      </c>
      <c r="F2068" t="str">
        <f>INDEX(Stores[storetype],MATCH(Sales[[#This Row],[store_no]],Stores[store_no],0))</f>
        <v>B</v>
      </c>
      <c r="G2068" t="str">
        <f>INDEX(Stores[location_city],MATCH(Sales[[#This Row],[store_no]],Stores[store_no],0))</f>
        <v>Grand Rapids</v>
      </c>
      <c r="H2068" t="str">
        <f>INDEX(Stores[location_state],MATCH(Sales[[#This Row],[store_no]],Stores[store_no],0))</f>
        <v>Michigan</v>
      </c>
      <c r="I2068">
        <f>INDEX(Stores[sqft],MATCH(Sales[[#This Row],[store_no]],Stores[store_no],0))</f>
        <v>148300</v>
      </c>
      <c r="J2068" s="4" t="str">
        <f>INDEX(Departments[dept_name],MATCH(Sales[[#This Row],[dept_no]],Departments[dept_no],0))</f>
        <v>Home</v>
      </c>
      <c r="K2068" s="4" t="str">
        <f>CONCATENATE(Sales[[#This Row],[region]],Sales[[#This Row],[storetype]])</f>
        <v>1B</v>
      </c>
      <c r="L2068" s="4">
        <f>INDEX(RegionStoreCount[Store Count],MATCH(Sales[[#This Row],[RegionStoretype]],RegionStoreCount[Region/Type],0))</f>
        <v>5</v>
      </c>
      <c r="M2068" s="4">
        <f>AND(Sales[[#This Row],[date]]&lt;=TY_YTDMax,Sales[[#This Row],[date]]&gt;=TY_YTDMin)*Sales[[#This Row],[sales]]</f>
        <v>0</v>
      </c>
      <c r="N2068" s="4">
        <f>AND(Sales[[#This Row],[date]]&lt;=LY_YTDMax,Sales[[#This Row],[date]]&gt;=LY_YTDMin)*Sales[[#This Row],[sales]]</f>
        <v>166494.0944</v>
      </c>
      <c r="O2068" s="4">
        <f>AND(Sales[[#This Row],[date]]&gt;=YoY_Min,Sales[[#This Row],[date]]&lt;=TY_YTDMax)*(Sales[[#This Row],[sales]]/Sales[[#This Row],[sqft]])</f>
        <v>0</v>
      </c>
      <c r="P2068" s="4">
        <f>SUMIF(Sales[RegionStoretype],Sales[[#This Row],[RegionStoretype]],Sales[YoY_SSF])/Sales[[#This Row],[Region_TypeCount]]</f>
        <v>68.518982968140051</v>
      </c>
    </row>
    <row r="2069" spans="1:16" x14ac:dyDescent="0.25">
      <c r="A2069" s="1">
        <v>42846</v>
      </c>
      <c r="B2069">
        <v>29</v>
      </c>
      <c r="C2069">
        <v>20</v>
      </c>
      <c r="D2069">
        <v>113906.41859999998</v>
      </c>
      <c r="E2069">
        <f>INDEX(Stores[region],MATCH(Sales[[#This Row],[store_no]],Stores[store_no],0))</f>
        <v>1</v>
      </c>
      <c r="F2069" t="str">
        <f>INDEX(Stores[storetype],MATCH(Sales[[#This Row],[store_no]],Stores[store_no],0))</f>
        <v>B</v>
      </c>
      <c r="G2069" t="str">
        <f>INDEX(Stores[location_city],MATCH(Sales[[#This Row],[store_no]],Stores[store_no],0))</f>
        <v>Grand Rapids</v>
      </c>
      <c r="H2069" t="str">
        <f>INDEX(Stores[location_state],MATCH(Sales[[#This Row],[store_no]],Stores[store_no],0))</f>
        <v>Michigan</v>
      </c>
      <c r="I2069">
        <f>INDEX(Stores[sqft],MATCH(Sales[[#This Row],[store_no]],Stores[store_no],0))</f>
        <v>148300</v>
      </c>
      <c r="J2069" s="4" t="str">
        <f>INDEX(Departments[dept_name],MATCH(Sales[[#This Row],[dept_no]],Departments[dept_no],0))</f>
        <v>Toys</v>
      </c>
      <c r="K2069" s="4" t="str">
        <f>CONCATENATE(Sales[[#This Row],[region]],Sales[[#This Row],[storetype]])</f>
        <v>1B</v>
      </c>
      <c r="L2069" s="4">
        <f>INDEX(RegionStoreCount[Store Count],MATCH(Sales[[#This Row],[RegionStoretype]],RegionStoreCount[Region/Type],0))</f>
        <v>5</v>
      </c>
      <c r="M2069" s="4">
        <f>AND(Sales[[#This Row],[date]]&lt;=TY_YTDMax,Sales[[#This Row],[date]]&gt;=TY_YTDMin)*Sales[[#This Row],[sales]]</f>
        <v>0</v>
      </c>
      <c r="N2069" s="4">
        <f>AND(Sales[[#This Row],[date]]&lt;=LY_YTDMax,Sales[[#This Row],[date]]&gt;=LY_YTDMin)*Sales[[#This Row],[sales]]</f>
        <v>113906.41859999998</v>
      </c>
      <c r="O2069" s="4">
        <f>AND(Sales[[#This Row],[date]]&gt;=YoY_Min,Sales[[#This Row],[date]]&lt;=TY_YTDMax)*(Sales[[#This Row],[sales]]/Sales[[#This Row],[sqft]])</f>
        <v>0</v>
      </c>
      <c r="P2069" s="4">
        <f>SUMIF(Sales[RegionStoretype],Sales[[#This Row],[RegionStoretype]],Sales[YoY_SSF])/Sales[[#This Row],[Region_TypeCount]]</f>
        <v>68.518982968140051</v>
      </c>
    </row>
    <row r="2070" spans="1:16" x14ac:dyDescent="0.25">
      <c r="A2070" s="1">
        <v>42846</v>
      </c>
      <c r="B2070">
        <v>30</v>
      </c>
      <c r="C2070">
        <v>2</v>
      </c>
      <c r="D2070">
        <v>47720.619600000005</v>
      </c>
      <c r="E2070">
        <f>INDEX(Stores[region],MATCH(Sales[[#This Row],[store_no]],Stores[store_no],0))</f>
        <v>1</v>
      </c>
      <c r="F2070" t="str">
        <f>INDEX(Stores[storetype],MATCH(Sales[[#This Row],[store_no]],Stores[store_no],0))</f>
        <v>C</v>
      </c>
      <c r="G2070" t="str">
        <f>INDEX(Stores[location_city],MATCH(Sales[[#This Row],[store_no]],Stores[store_no],0))</f>
        <v>Dayton</v>
      </c>
      <c r="H2070" t="str">
        <f>INDEX(Stores[location_state],MATCH(Sales[[#This Row],[store_no]],Stores[store_no],0))</f>
        <v>Ohio</v>
      </c>
      <c r="I2070">
        <f>INDEX(Stores[sqft],MATCH(Sales[[#This Row],[store_no]],Stores[store_no],0))</f>
        <v>90000</v>
      </c>
      <c r="J2070" s="4" t="str">
        <f>INDEX(Departments[dept_name],MATCH(Sales[[#This Row],[dept_no]],Departments[dept_no],0))</f>
        <v>Baby</v>
      </c>
      <c r="K2070" s="4" t="str">
        <f>CONCATENATE(Sales[[#This Row],[region]],Sales[[#This Row],[storetype]])</f>
        <v>1C</v>
      </c>
      <c r="L2070" s="4">
        <f>INDEX(RegionStoreCount[Store Count],MATCH(Sales[[#This Row],[RegionStoretype]],RegionStoreCount[Region/Type],0))</f>
        <v>1</v>
      </c>
      <c r="M2070" s="4">
        <f>AND(Sales[[#This Row],[date]]&lt;=TY_YTDMax,Sales[[#This Row],[date]]&gt;=TY_YTDMin)*Sales[[#This Row],[sales]]</f>
        <v>0</v>
      </c>
      <c r="N2070" s="4">
        <f>AND(Sales[[#This Row],[date]]&lt;=LY_YTDMax,Sales[[#This Row],[date]]&gt;=LY_YTDMin)*Sales[[#This Row],[sales]]</f>
        <v>47720.619600000005</v>
      </c>
      <c r="O2070" s="4">
        <f>AND(Sales[[#This Row],[date]]&gt;=YoY_Min,Sales[[#This Row],[date]]&lt;=TY_YTDMax)*(Sales[[#This Row],[sales]]/Sales[[#This Row],[sqft]])</f>
        <v>0</v>
      </c>
      <c r="P2070" s="4">
        <f>SUMIF(Sales[RegionStoretype],Sales[[#This Row],[RegionStoretype]],Sales[YoY_SSF])/Sales[[#This Row],[Region_TypeCount]]</f>
        <v>65.329042605555529</v>
      </c>
    </row>
    <row r="2071" spans="1:16" x14ac:dyDescent="0.25">
      <c r="A2071" s="1">
        <v>42846</v>
      </c>
      <c r="B2071">
        <v>30</v>
      </c>
      <c r="C2071">
        <v>3</v>
      </c>
      <c r="D2071">
        <v>70971.629400000005</v>
      </c>
      <c r="E2071">
        <f>INDEX(Stores[region],MATCH(Sales[[#This Row],[store_no]],Stores[store_no],0))</f>
        <v>1</v>
      </c>
      <c r="F2071" t="str">
        <f>INDEX(Stores[storetype],MATCH(Sales[[#This Row],[store_no]],Stores[store_no],0))</f>
        <v>C</v>
      </c>
      <c r="G2071" t="str">
        <f>INDEX(Stores[location_city],MATCH(Sales[[#This Row],[store_no]],Stores[store_no],0))</f>
        <v>Dayton</v>
      </c>
      <c r="H2071" t="str">
        <f>INDEX(Stores[location_state],MATCH(Sales[[#This Row],[store_no]],Stores[store_no],0))</f>
        <v>Ohio</v>
      </c>
      <c r="I2071">
        <f>INDEX(Stores[sqft],MATCH(Sales[[#This Row],[store_no]],Stores[store_no],0))</f>
        <v>90000</v>
      </c>
      <c r="J2071" s="4" t="str">
        <f>INDEX(Departments[dept_name],MATCH(Sales[[#This Row],[dept_no]],Departments[dept_no],0))</f>
        <v>Beauty</v>
      </c>
      <c r="K2071" s="4" t="str">
        <f>CONCATENATE(Sales[[#This Row],[region]],Sales[[#This Row],[storetype]])</f>
        <v>1C</v>
      </c>
      <c r="L2071" s="4">
        <f>INDEX(RegionStoreCount[Store Count],MATCH(Sales[[#This Row],[RegionStoretype]],RegionStoreCount[Region/Type],0))</f>
        <v>1</v>
      </c>
      <c r="M2071" s="4">
        <f>AND(Sales[[#This Row],[date]]&lt;=TY_YTDMax,Sales[[#This Row],[date]]&gt;=TY_YTDMin)*Sales[[#This Row],[sales]]</f>
        <v>0</v>
      </c>
      <c r="N2071" s="4">
        <f>AND(Sales[[#This Row],[date]]&lt;=LY_YTDMax,Sales[[#This Row],[date]]&gt;=LY_YTDMin)*Sales[[#This Row],[sales]]</f>
        <v>70971.629400000005</v>
      </c>
      <c r="O2071" s="4">
        <f>AND(Sales[[#This Row],[date]]&gt;=YoY_Min,Sales[[#This Row],[date]]&lt;=TY_YTDMax)*(Sales[[#This Row],[sales]]/Sales[[#This Row],[sqft]])</f>
        <v>0</v>
      </c>
      <c r="P2071" s="4">
        <f>SUMIF(Sales[RegionStoretype],Sales[[#This Row],[RegionStoretype]],Sales[YoY_SSF])/Sales[[#This Row],[Region_TypeCount]]</f>
        <v>65.329042605555529</v>
      </c>
    </row>
    <row r="2072" spans="1:16" x14ac:dyDescent="0.25">
      <c r="A2072" s="1">
        <v>42846</v>
      </c>
      <c r="B2072">
        <v>30</v>
      </c>
      <c r="C2072">
        <v>4</v>
      </c>
      <c r="D2072">
        <v>9271.7158999999992</v>
      </c>
      <c r="E2072">
        <f>INDEX(Stores[region],MATCH(Sales[[#This Row],[store_no]],Stores[store_no],0))</f>
        <v>1</v>
      </c>
      <c r="F2072" t="str">
        <f>INDEX(Stores[storetype],MATCH(Sales[[#This Row],[store_no]],Stores[store_no],0))</f>
        <v>C</v>
      </c>
      <c r="G2072" t="str">
        <f>INDEX(Stores[location_city],MATCH(Sales[[#This Row],[store_no]],Stores[store_no],0))</f>
        <v>Dayton</v>
      </c>
      <c r="H2072" t="str">
        <f>INDEX(Stores[location_state],MATCH(Sales[[#This Row],[store_no]],Stores[store_no],0))</f>
        <v>Ohio</v>
      </c>
      <c r="I2072">
        <f>INDEX(Stores[sqft],MATCH(Sales[[#This Row],[store_no]],Stores[store_no],0))</f>
        <v>90000</v>
      </c>
      <c r="J2072" s="4" t="str">
        <f>INDEX(Departments[dept_name],MATCH(Sales[[#This Row],[dept_no]],Departments[dept_no],0))</f>
        <v>Books</v>
      </c>
      <c r="K2072" s="4" t="str">
        <f>CONCATENATE(Sales[[#This Row],[region]],Sales[[#This Row],[storetype]])</f>
        <v>1C</v>
      </c>
      <c r="L2072" s="4">
        <f>INDEX(RegionStoreCount[Store Count],MATCH(Sales[[#This Row],[RegionStoretype]],RegionStoreCount[Region/Type],0))</f>
        <v>1</v>
      </c>
      <c r="M2072" s="4">
        <f>AND(Sales[[#This Row],[date]]&lt;=TY_YTDMax,Sales[[#This Row],[date]]&gt;=TY_YTDMin)*Sales[[#This Row],[sales]]</f>
        <v>0</v>
      </c>
      <c r="N2072" s="4">
        <f>AND(Sales[[#This Row],[date]]&lt;=LY_YTDMax,Sales[[#This Row],[date]]&gt;=LY_YTDMin)*Sales[[#This Row],[sales]]</f>
        <v>9271.7158999999992</v>
      </c>
      <c r="O2072" s="4">
        <f>AND(Sales[[#This Row],[date]]&gt;=YoY_Min,Sales[[#This Row],[date]]&lt;=TY_YTDMax)*(Sales[[#This Row],[sales]]/Sales[[#This Row],[sqft]])</f>
        <v>0</v>
      </c>
      <c r="P2072" s="4">
        <f>SUMIF(Sales[RegionStoretype],Sales[[#This Row],[RegionStoretype]],Sales[YoY_SSF])/Sales[[#This Row],[Region_TypeCount]]</f>
        <v>65.329042605555529</v>
      </c>
    </row>
    <row r="2073" spans="1:16" x14ac:dyDescent="0.25">
      <c r="A2073" s="1">
        <v>42846</v>
      </c>
      <c r="B2073">
        <v>30</v>
      </c>
      <c r="C2073">
        <v>19</v>
      </c>
      <c r="D2073">
        <v>12932.507000000001</v>
      </c>
      <c r="E2073">
        <f>INDEX(Stores[region],MATCH(Sales[[#This Row],[store_no]],Stores[store_no],0))</f>
        <v>1</v>
      </c>
      <c r="F2073" t="str">
        <f>INDEX(Stores[storetype],MATCH(Sales[[#This Row],[store_no]],Stores[store_no],0))</f>
        <v>C</v>
      </c>
      <c r="G2073" t="str">
        <f>INDEX(Stores[location_city],MATCH(Sales[[#This Row],[store_no]],Stores[store_no],0))</f>
        <v>Dayton</v>
      </c>
      <c r="H2073" t="str">
        <f>INDEX(Stores[location_state],MATCH(Sales[[#This Row],[store_no]],Stores[store_no],0))</f>
        <v>Ohio</v>
      </c>
      <c r="I2073">
        <f>INDEX(Stores[sqft],MATCH(Sales[[#This Row],[store_no]],Stores[store_no],0))</f>
        <v>90000</v>
      </c>
      <c r="J2073" s="4" t="str">
        <f>INDEX(Departments[dept_name],MATCH(Sales[[#This Row],[dept_no]],Departments[dept_no],0))</f>
        <v>Tools</v>
      </c>
      <c r="K2073" s="4" t="str">
        <f>CONCATENATE(Sales[[#This Row],[region]],Sales[[#This Row],[storetype]])</f>
        <v>1C</v>
      </c>
      <c r="L2073" s="4">
        <f>INDEX(RegionStoreCount[Store Count],MATCH(Sales[[#This Row],[RegionStoretype]],RegionStoreCount[Region/Type],0))</f>
        <v>1</v>
      </c>
      <c r="M2073" s="4">
        <f>AND(Sales[[#This Row],[date]]&lt;=TY_YTDMax,Sales[[#This Row],[date]]&gt;=TY_YTDMin)*Sales[[#This Row],[sales]]</f>
        <v>0</v>
      </c>
      <c r="N2073" s="4">
        <f>AND(Sales[[#This Row],[date]]&lt;=LY_YTDMax,Sales[[#This Row],[date]]&gt;=LY_YTDMin)*Sales[[#This Row],[sales]]</f>
        <v>12932.507000000001</v>
      </c>
      <c r="O2073" s="4">
        <f>AND(Sales[[#This Row],[date]]&gt;=YoY_Min,Sales[[#This Row],[date]]&lt;=TY_YTDMax)*(Sales[[#This Row],[sales]]/Sales[[#This Row],[sqft]])</f>
        <v>0</v>
      </c>
      <c r="P2073" s="4">
        <f>SUMIF(Sales[RegionStoretype],Sales[[#This Row],[RegionStoretype]],Sales[YoY_SSF])/Sales[[#This Row],[Region_TypeCount]]</f>
        <v>65.329042605555529</v>
      </c>
    </row>
    <row r="2074" spans="1:16" x14ac:dyDescent="0.25">
      <c r="A2074" s="1">
        <v>42846</v>
      </c>
      <c r="B2074">
        <v>31</v>
      </c>
      <c r="C2074">
        <v>2</v>
      </c>
      <c r="D2074">
        <v>63004.279800000004</v>
      </c>
      <c r="E2074">
        <f>INDEX(Stores[region],MATCH(Sales[[#This Row],[store_no]],Stores[store_no],0))</f>
        <v>3</v>
      </c>
      <c r="F2074" t="str">
        <f>INDEX(Stores[storetype],MATCH(Sales[[#This Row],[store_no]],Stores[store_no],0))</f>
        <v>A</v>
      </c>
      <c r="G2074" t="str">
        <f>INDEX(Stores[location_city],MATCH(Sales[[#This Row],[store_no]],Stores[store_no],0))</f>
        <v>Rapid City</v>
      </c>
      <c r="H2074" t="str">
        <f>INDEX(Stores[location_state],MATCH(Sales[[#This Row],[store_no]],Stores[store_no],0))</f>
        <v>South Dakota</v>
      </c>
      <c r="I2074">
        <f>INDEX(Stores[sqft],MATCH(Sales[[#This Row],[store_no]],Stores[store_no],0))</f>
        <v>200100</v>
      </c>
      <c r="J2074" s="4" t="str">
        <f>INDEX(Departments[dept_name],MATCH(Sales[[#This Row],[dept_no]],Departments[dept_no],0))</f>
        <v>Baby</v>
      </c>
      <c r="K2074" s="4" t="str">
        <f>CONCATENATE(Sales[[#This Row],[region]],Sales[[#This Row],[storetype]])</f>
        <v>3A</v>
      </c>
      <c r="L2074" s="4">
        <f>INDEX(RegionStoreCount[Store Count],MATCH(Sales[[#This Row],[RegionStoretype]],RegionStoreCount[Region/Type],0))</f>
        <v>9</v>
      </c>
      <c r="M2074" s="4">
        <f>AND(Sales[[#This Row],[date]]&lt;=TY_YTDMax,Sales[[#This Row],[date]]&gt;=TY_YTDMin)*Sales[[#This Row],[sales]]</f>
        <v>0</v>
      </c>
      <c r="N2074" s="4">
        <f>AND(Sales[[#This Row],[date]]&lt;=LY_YTDMax,Sales[[#This Row],[date]]&gt;=LY_YTDMin)*Sales[[#This Row],[sales]]</f>
        <v>63004.279800000004</v>
      </c>
      <c r="O2074" s="4">
        <f>AND(Sales[[#This Row],[date]]&gt;=YoY_Min,Sales[[#This Row],[date]]&lt;=TY_YTDMax)*(Sales[[#This Row],[sales]]/Sales[[#This Row],[sqft]])</f>
        <v>0</v>
      </c>
      <c r="P2074" s="4">
        <f>SUMIF(Sales[RegionStoretype],Sales[[#This Row],[RegionStoretype]],Sales[YoY_SSF])/Sales[[#This Row],[Region_TypeCount]]</f>
        <v>53.603836561720975</v>
      </c>
    </row>
    <row r="2075" spans="1:16" x14ac:dyDescent="0.25">
      <c r="A2075" s="1">
        <v>42846</v>
      </c>
      <c r="B2075">
        <v>32</v>
      </c>
      <c r="C2075">
        <v>12</v>
      </c>
      <c r="D2075">
        <v>26597.718099999998</v>
      </c>
      <c r="E2075">
        <f>INDEX(Stores[region],MATCH(Sales[[#This Row],[store_no]],Stores[store_no],0))</f>
        <v>2</v>
      </c>
      <c r="F2075" t="str">
        <f>INDEX(Stores[storetype],MATCH(Sales[[#This Row],[store_no]],Stores[store_no],0))</f>
        <v>A</v>
      </c>
      <c r="G2075" t="str">
        <f>INDEX(Stores[location_city],MATCH(Sales[[#This Row],[store_no]],Stores[store_no],0))</f>
        <v>Western Springs</v>
      </c>
      <c r="H2075" t="str">
        <f>INDEX(Stores[location_state],MATCH(Sales[[#This Row],[store_no]],Stores[store_no],0))</f>
        <v>Illinois</v>
      </c>
      <c r="I2075">
        <f>INDEX(Stores[sqft],MATCH(Sales[[#This Row],[store_no]],Stores[store_no],0))</f>
        <v>118200</v>
      </c>
      <c r="J2075" s="4" t="str">
        <f>INDEX(Departments[dept_name],MATCH(Sales[[#This Row],[dept_no]],Departments[dept_no],0))</f>
        <v>Jewelery</v>
      </c>
      <c r="K2075" s="4" t="str">
        <f>CONCATENATE(Sales[[#This Row],[region]],Sales[[#This Row],[storetype]])</f>
        <v>2A</v>
      </c>
      <c r="L2075" s="4">
        <f>INDEX(RegionStoreCount[Store Count],MATCH(Sales[[#This Row],[RegionStoretype]],RegionStoreCount[Region/Type],0))</f>
        <v>5</v>
      </c>
      <c r="M2075" s="4">
        <f>AND(Sales[[#This Row],[date]]&lt;=TY_YTDMax,Sales[[#This Row],[date]]&gt;=TY_YTDMin)*Sales[[#This Row],[sales]]</f>
        <v>0</v>
      </c>
      <c r="N2075" s="4">
        <f>AND(Sales[[#This Row],[date]]&lt;=LY_YTDMax,Sales[[#This Row],[date]]&gt;=LY_YTDMin)*Sales[[#This Row],[sales]]</f>
        <v>26597.718099999998</v>
      </c>
      <c r="O2075" s="4">
        <f>AND(Sales[[#This Row],[date]]&gt;=YoY_Min,Sales[[#This Row],[date]]&lt;=TY_YTDMax)*(Sales[[#This Row],[sales]]/Sales[[#This Row],[sqft]])</f>
        <v>0</v>
      </c>
      <c r="P2075" s="4">
        <f>SUMIF(Sales[RegionStoretype],Sales[[#This Row],[RegionStoretype]],Sales[YoY_SSF])/Sales[[#This Row],[Region_TypeCount]]</f>
        <v>60.052789354368521</v>
      </c>
    </row>
    <row r="2076" spans="1:16" x14ac:dyDescent="0.25">
      <c r="A2076" s="1">
        <v>42846</v>
      </c>
      <c r="B2076">
        <v>32</v>
      </c>
      <c r="C2076">
        <v>19</v>
      </c>
      <c r="D2076">
        <v>21882.27</v>
      </c>
      <c r="E2076">
        <f>INDEX(Stores[region],MATCH(Sales[[#This Row],[store_no]],Stores[store_no],0))</f>
        <v>2</v>
      </c>
      <c r="F2076" t="str">
        <f>INDEX(Stores[storetype],MATCH(Sales[[#This Row],[store_no]],Stores[store_no],0))</f>
        <v>A</v>
      </c>
      <c r="G2076" t="str">
        <f>INDEX(Stores[location_city],MATCH(Sales[[#This Row],[store_no]],Stores[store_no],0))</f>
        <v>Western Springs</v>
      </c>
      <c r="H2076" t="str">
        <f>INDEX(Stores[location_state],MATCH(Sales[[#This Row],[store_no]],Stores[store_no],0))</f>
        <v>Illinois</v>
      </c>
      <c r="I2076">
        <f>INDEX(Stores[sqft],MATCH(Sales[[#This Row],[store_no]],Stores[store_no],0))</f>
        <v>118200</v>
      </c>
      <c r="J2076" s="4" t="str">
        <f>INDEX(Departments[dept_name],MATCH(Sales[[#This Row],[dept_no]],Departments[dept_no],0))</f>
        <v>Tools</v>
      </c>
      <c r="K2076" s="4" t="str">
        <f>CONCATENATE(Sales[[#This Row],[region]],Sales[[#This Row],[storetype]])</f>
        <v>2A</v>
      </c>
      <c r="L2076" s="4">
        <f>INDEX(RegionStoreCount[Store Count],MATCH(Sales[[#This Row],[RegionStoretype]],RegionStoreCount[Region/Type],0))</f>
        <v>5</v>
      </c>
      <c r="M2076" s="4">
        <f>AND(Sales[[#This Row],[date]]&lt;=TY_YTDMax,Sales[[#This Row],[date]]&gt;=TY_YTDMin)*Sales[[#This Row],[sales]]</f>
        <v>0</v>
      </c>
      <c r="N2076" s="4">
        <f>AND(Sales[[#This Row],[date]]&lt;=LY_YTDMax,Sales[[#This Row],[date]]&gt;=LY_YTDMin)*Sales[[#This Row],[sales]]</f>
        <v>21882.27</v>
      </c>
      <c r="O2076" s="4">
        <f>AND(Sales[[#This Row],[date]]&gt;=YoY_Min,Sales[[#This Row],[date]]&lt;=TY_YTDMax)*(Sales[[#This Row],[sales]]/Sales[[#This Row],[sqft]])</f>
        <v>0</v>
      </c>
      <c r="P2076" s="4">
        <f>SUMIF(Sales[RegionStoretype],Sales[[#This Row],[RegionStoretype]],Sales[YoY_SSF])/Sales[[#This Row],[Region_TypeCount]]</f>
        <v>60.052789354368521</v>
      </c>
    </row>
    <row r="2077" spans="1:16" x14ac:dyDescent="0.25">
      <c r="A2077" s="1">
        <v>42846</v>
      </c>
      <c r="B2077">
        <v>33</v>
      </c>
      <c r="C2077">
        <v>9</v>
      </c>
      <c r="D2077">
        <v>546.78359999999998</v>
      </c>
      <c r="E2077">
        <f>INDEX(Stores[region],MATCH(Sales[[#This Row],[store_no]],Stores[store_no],0))</f>
        <v>3</v>
      </c>
      <c r="F2077" t="str">
        <f>INDEX(Stores[storetype],MATCH(Sales[[#This Row],[store_no]],Stores[store_no],0))</f>
        <v>A</v>
      </c>
      <c r="G2077" t="str">
        <f>INDEX(Stores[location_city],MATCH(Sales[[#This Row],[store_no]],Stores[store_no],0))</f>
        <v>Omaha</v>
      </c>
      <c r="H2077" t="str">
        <f>INDEX(Stores[location_state],MATCH(Sales[[#This Row],[store_no]],Stores[store_no],0))</f>
        <v>Nebraska</v>
      </c>
      <c r="I2077">
        <f>INDEX(Stores[sqft],MATCH(Sales[[#This Row],[store_no]],Stores[store_no],0))</f>
        <v>40700</v>
      </c>
      <c r="J2077" s="4" t="str">
        <f>INDEX(Departments[dept_name],MATCH(Sales[[#This Row],[dept_no]],Departments[dept_no],0))</f>
        <v>Garden</v>
      </c>
      <c r="K2077" s="4" t="str">
        <f>CONCATENATE(Sales[[#This Row],[region]],Sales[[#This Row],[storetype]])</f>
        <v>3A</v>
      </c>
      <c r="L2077" s="4">
        <f>INDEX(RegionStoreCount[Store Count],MATCH(Sales[[#This Row],[RegionStoretype]],RegionStoreCount[Region/Type],0))</f>
        <v>9</v>
      </c>
      <c r="M2077" s="4">
        <f>AND(Sales[[#This Row],[date]]&lt;=TY_YTDMax,Sales[[#This Row],[date]]&gt;=TY_YTDMin)*Sales[[#This Row],[sales]]</f>
        <v>0</v>
      </c>
      <c r="N2077" s="4">
        <f>AND(Sales[[#This Row],[date]]&lt;=LY_YTDMax,Sales[[#This Row],[date]]&gt;=LY_YTDMin)*Sales[[#This Row],[sales]]</f>
        <v>546.78359999999998</v>
      </c>
      <c r="O2077" s="4">
        <f>AND(Sales[[#This Row],[date]]&gt;=YoY_Min,Sales[[#This Row],[date]]&lt;=TY_YTDMax)*(Sales[[#This Row],[sales]]/Sales[[#This Row],[sqft]])</f>
        <v>0</v>
      </c>
      <c r="P2077" s="4">
        <f>SUMIF(Sales[RegionStoretype],Sales[[#This Row],[RegionStoretype]],Sales[YoY_SSF])/Sales[[#This Row],[Region_TypeCount]]</f>
        <v>53.603836561720975</v>
      </c>
    </row>
    <row r="2078" spans="1:16" x14ac:dyDescent="0.25">
      <c r="A2078" s="1">
        <v>42846</v>
      </c>
      <c r="B2078">
        <v>33</v>
      </c>
      <c r="C2078">
        <v>16</v>
      </c>
      <c r="D2078">
        <v>132.99360000000001</v>
      </c>
      <c r="E2078">
        <f>INDEX(Stores[region],MATCH(Sales[[#This Row],[store_no]],Stores[store_no],0))</f>
        <v>3</v>
      </c>
      <c r="F2078" t="str">
        <f>INDEX(Stores[storetype],MATCH(Sales[[#This Row],[store_no]],Stores[store_no],0))</f>
        <v>A</v>
      </c>
      <c r="G2078" t="str">
        <f>INDEX(Stores[location_city],MATCH(Sales[[#This Row],[store_no]],Stores[store_no],0))</f>
        <v>Omaha</v>
      </c>
      <c r="H2078" t="str">
        <f>INDEX(Stores[location_state],MATCH(Sales[[#This Row],[store_no]],Stores[store_no],0))</f>
        <v>Nebraska</v>
      </c>
      <c r="I2078">
        <f>INDEX(Stores[sqft],MATCH(Sales[[#This Row],[store_no]],Stores[store_no],0))</f>
        <v>40700</v>
      </c>
      <c r="J2078" s="4" t="str">
        <f>INDEX(Departments[dept_name],MATCH(Sales[[#This Row],[dept_no]],Departments[dept_no],0))</f>
        <v>Outdoors</v>
      </c>
      <c r="K2078" s="4" t="str">
        <f>CONCATENATE(Sales[[#This Row],[region]],Sales[[#This Row],[storetype]])</f>
        <v>3A</v>
      </c>
      <c r="L2078" s="4">
        <f>INDEX(RegionStoreCount[Store Count],MATCH(Sales[[#This Row],[RegionStoretype]],RegionStoreCount[Region/Type],0))</f>
        <v>9</v>
      </c>
      <c r="M2078" s="4">
        <f>AND(Sales[[#This Row],[date]]&lt;=TY_YTDMax,Sales[[#This Row],[date]]&gt;=TY_YTDMin)*Sales[[#This Row],[sales]]</f>
        <v>0</v>
      </c>
      <c r="N2078" s="4">
        <f>AND(Sales[[#This Row],[date]]&lt;=LY_YTDMax,Sales[[#This Row],[date]]&gt;=LY_YTDMin)*Sales[[#This Row],[sales]]</f>
        <v>132.99360000000001</v>
      </c>
      <c r="O2078" s="4">
        <f>AND(Sales[[#This Row],[date]]&gt;=YoY_Min,Sales[[#This Row],[date]]&lt;=TY_YTDMax)*(Sales[[#This Row],[sales]]/Sales[[#This Row],[sqft]])</f>
        <v>0</v>
      </c>
      <c r="P2078" s="4">
        <f>SUMIF(Sales[RegionStoretype],Sales[[#This Row],[RegionStoretype]],Sales[YoY_SSF])/Sales[[#This Row],[Region_TypeCount]]</f>
        <v>53.603836561720975</v>
      </c>
    </row>
    <row r="2079" spans="1:16" x14ac:dyDescent="0.25">
      <c r="A2079" s="1">
        <v>42846</v>
      </c>
      <c r="B2079">
        <v>34</v>
      </c>
      <c r="C2079">
        <v>12</v>
      </c>
      <c r="D2079">
        <v>97195.575100000016</v>
      </c>
      <c r="E2079">
        <f>INDEX(Stores[region],MATCH(Sales[[#This Row],[store_no]],Stores[store_no],0))</f>
        <v>1</v>
      </c>
      <c r="F2079" t="str">
        <f>INDEX(Stores[storetype],MATCH(Sales[[#This Row],[store_no]],Stores[store_no],0))</f>
        <v>A</v>
      </c>
      <c r="G2079" t="str">
        <f>INDEX(Stores[location_city],MATCH(Sales[[#This Row],[store_no]],Stores[store_no],0))</f>
        <v>Toledo</v>
      </c>
      <c r="H2079" t="str">
        <f>INDEX(Stores[location_state],MATCH(Sales[[#This Row],[store_no]],Stores[store_no],0))</f>
        <v>Ohio</v>
      </c>
      <c r="I2079">
        <f>INDEX(Stores[sqft],MATCH(Sales[[#This Row],[store_no]],Stores[store_no],0))</f>
        <v>207900</v>
      </c>
      <c r="J2079" s="4" t="str">
        <f>INDEX(Departments[dept_name],MATCH(Sales[[#This Row],[dept_no]],Departments[dept_no],0))</f>
        <v>Jewelery</v>
      </c>
      <c r="K2079" s="4" t="str">
        <f>CONCATENATE(Sales[[#This Row],[region]],Sales[[#This Row],[storetype]])</f>
        <v>1A</v>
      </c>
      <c r="L2079" s="4">
        <f>INDEX(RegionStoreCount[Store Count],MATCH(Sales[[#This Row],[RegionStoretype]],RegionStoreCount[Region/Type],0))</f>
        <v>5</v>
      </c>
      <c r="M2079" s="4">
        <f>AND(Sales[[#This Row],[date]]&lt;=TY_YTDMax,Sales[[#This Row],[date]]&gt;=TY_YTDMin)*Sales[[#This Row],[sales]]</f>
        <v>0</v>
      </c>
      <c r="N2079" s="4">
        <f>AND(Sales[[#This Row],[date]]&lt;=LY_YTDMax,Sales[[#This Row],[date]]&gt;=LY_YTDMin)*Sales[[#This Row],[sales]]</f>
        <v>97195.575100000016</v>
      </c>
      <c r="O2079" s="4">
        <f>AND(Sales[[#This Row],[date]]&gt;=YoY_Min,Sales[[#This Row],[date]]&lt;=TY_YTDMax)*(Sales[[#This Row],[sales]]/Sales[[#This Row],[sqft]])</f>
        <v>0</v>
      </c>
      <c r="P2079" s="4">
        <f>SUMIF(Sales[RegionStoretype],Sales[[#This Row],[RegionStoretype]],Sales[YoY_SSF])/Sales[[#This Row],[Region_TypeCount]]</f>
        <v>59.469551530910678</v>
      </c>
    </row>
    <row r="2080" spans="1:16" x14ac:dyDescent="0.25">
      <c r="A2080" s="1">
        <v>42846</v>
      </c>
      <c r="B2080">
        <v>34</v>
      </c>
      <c r="C2080">
        <v>14</v>
      </c>
      <c r="D2080">
        <v>83585.829799999992</v>
      </c>
      <c r="E2080">
        <f>INDEX(Stores[region],MATCH(Sales[[#This Row],[store_no]],Stores[store_no],0))</f>
        <v>1</v>
      </c>
      <c r="F2080" t="str">
        <f>INDEX(Stores[storetype],MATCH(Sales[[#This Row],[store_no]],Stores[store_no],0))</f>
        <v>A</v>
      </c>
      <c r="G2080" t="str">
        <f>INDEX(Stores[location_city],MATCH(Sales[[#This Row],[store_no]],Stores[store_no],0))</f>
        <v>Toledo</v>
      </c>
      <c r="H2080" t="str">
        <f>INDEX(Stores[location_state],MATCH(Sales[[#This Row],[store_no]],Stores[store_no],0))</f>
        <v>Ohio</v>
      </c>
      <c r="I2080">
        <f>INDEX(Stores[sqft],MATCH(Sales[[#This Row],[store_no]],Stores[store_no],0))</f>
        <v>207900</v>
      </c>
      <c r="J2080" s="4" t="str">
        <f>INDEX(Departments[dept_name],MATCH(Sales[[#This Row],[dept_no]],Departments[dept_no],0))</f>
        <v>Movies</v>
      </c>
      <c r="K2080" s="4" t="str">
        <f>CONCATENATE(Sales[[#This Row],[region]],Sales[[#This Row],[storetype]])</f>
        <v>1A</v>
      </c>
      <c r="L2080" s="4">
        <f>INDEX(RegionStoreCount[Store Count],MATCH(Sales[[#This Row],[RegionStoretype]],RegionStoreCount[Region/Type],0))</f>
        <v>5</v>
      </c>
      <c r="M2080" s="4">
        <f>AND(Sales[[#This Row],[date]]&lt;=TY_YTDMax,Sales[[#This Row],[date]]&gt;=TY_YTDMin)*Sales[[#This Row],[sales]]</f>
        <v>0</v>
      </c>
      <c r="N2080" s="4">
        <f>AND(Sales[[#This Row],[date]]&lt;=LY_YTDMax,Sales[[#This Row],[date]]&gt;=LY_YTDMin)*Sales[[#This Row],[sales]]</f>
        <v>83585.829799999992</v>
      </c>
      <c r="O2080" s="4">
        <f>AND(Sales[[#This Row],[date]]&gt;=YoY_Min,Sales[[#This Row],[date]]&lt;=TY_YTDMax)*(Sales[[#This Row],[sales]]/Sales[[#This Row],[sqft]])</f>
        <v>0</v>
      </c>
      <c r="P2080" s="4">
        <f>SUMIF(Sales[RegionStoretype],Sales[[#This Row],[RegionStoretype]],Sales[YoY_SSF])/Sales[[#This Row],[Region_TypeCount]]</f>
        <v>59.469551530910678</v>
      </c>
    </row>
    <row r="2081" spans="1:16" x14ac:dyDescent="0.25">
      <c r="A2081" s="1">
        <v>42846</v>
      </c>
      <c r="B2081">
        <v>34</v>
      </c>
      <c r="C2081">
        <v>15</v>
      </c>
      <c r="D2081">
        <v>42665.492900000005</v>
      </c>
      <c r="E2081">
        <f>INDEX(Stores[region],MATCH(Sales[[#This Row],[store_no]],Stores[store_no],0))</f>
        <v>1</v>
      </c>
      <c r="F2081" t="str">
        <f>INDEX(Stores[storetype],MATCH(Sales[[#This Row],[store_no]],Stores[store_no],0))</f>
        <v>A</v>
      </c>
      <c r="G2081" t="str">
        <f>INDEX(Stores[location_city],MATCH(Sales[[#This Row],[store_no]],Stores[store_no],0))</f>
        <v>Toledo</v>
      </c>
      <c r="H2081" t="str">
        <f>INDEX(Stores[location_state],MATCH(Sales[[#This Row],[store_no]],Stores[store_no],0))</f>
        <v>Ohio</v>
      </c>
      <c r="I2081">
        <f>INDEX(Stores[sqft],MATCH(Sales[[#This Row],[store_no]],Stores[store_no],0))</f>
        <v>207900</v>
      </c>
      <c r="J2081" s="4" t="str">
        <f>INDEX(Departments[dept_name],MATCH(Sales[[#This Row],[dept_no]],Departments[dept_no],0))</f>
        <v>Music</v>
      </c>
      <c r="K2081" s="4" t="str">
        <f>CONCATENATE(Sales[[#This Row],[region]],Sales[[#This Row],[storetype]])</f>
        <v>1A</v>
      </c>
      <c r="L2081" s="4">
        <f>INDEX(RegionStoreCount[Store Count],MATCH(Sales[[#This Row],[RegionStoretype]],RegionStoreCount[Region/Type],0))</f>
        <v>5</v>
      </c>
      <c r="M2081" s="4">
        <f>AND(Sales[[#This Row],[date]]&lt;=TY_YTDMax,Sales[[#This Row],[date]]&gt;=TY_YTDMin)*Sales[[#This Row],[sales]]</f>
        <v>0</v>
      </c>
      <c r="N2081" s="4">
        <f>AND(Sales[[#This Row],[date]]&lt;=LY_YTDMax,Sales[[#This Row],[date]]&gt;=LY_YTDMin)*Sales[[#This Row],[sales]]</f>
        <v>42665.492900000005</v>
      </c>
      <c r="O2081" s="4">
        <f>AND(Sales[[#This Row],[date]]&gt;=YoY_Min,Sales[[#This Row],[date]]&lt;=TY_YTDMax)*(Sales[[#This Row],[sales]]/Sales[[#This Row],[sqft]])</f>
        <v>0</v>
      </c>
      <c r="P2081" s="4">
        <f>SUMIF(Sales[RegionStoretype],Sales[[#This Row],[RegionStoretype]],Sales[YoY_SSF])/Sales[[#This Row],[Region_TypeCount]]</f>
        <v>59.469551530910678</v>
      </c>
    </row>
    <row r="2082" spans="1:16" x14ac:dyDescent="0.25">
      <c r="A2082" s="1">
        <v>42846</v>
      </c>
      <c r="B2082">
        <v>35</v>
      </c>
      <c r="C2082">
        <v>11</v>
      </c>
      <c r="D2082">
        <v>21142.123899999999</v>
      </c>
      <c r="E2082">
        <f>INDEX(Stores[region],MATCH(Sales[[#This Row],[store_no]],Stores[store_no],0))</f>
        <v>3</v>
      </c>
      <c r="F2082" t="str">
        <f>INDEX(Stores[storetype],MATCH(Sales[[#This Row],[store_no]],Stores[store_no],0))</f>
        <v>C</v>
      </c>
      <c r="G2082" t="str">
        <f>INDEX(Stores[location_city],MATCH(Sales[[#This Row],[store_no]],Stores[store_no],0))</f>
        <v>Wichita</v>
      </c>
      <c r="H2082" t="str">
        <f>INDEX(Stores[location_state],MATCH(Sales[[#This Row],[store_no]],Stores[store_no],0))</f>
        <v>Kansas</v>
      </c>
      <c r="I2082">
        <f>INDEX(Stores[sqft],MATCH(Sales[[#This Row],[store_no]],Stores[store_no],0))</f>
        <v>72800</v>
      </c>
      <c r="J2082" s="4" t="str">
        <f>INDEX(Departments[dept_name],MATCH(Sales[[#This Row],[dept_no]],Departments[dept_no],0))</f>
        <v>Home</v>
      </c>
      <c r="K2082" s="4" t="str">
        <f>CONCATENATE(Sales[[#This Row],[region]],Sales[[#This Row],[storetype]])</f>
        <v>3C</v>
      </c>
      <c r="L2082" s="4">
        <f>INDEX(RegionStoreCount[Store Count],MATCH(Sales[[#This Row],[RegionStoretype]],RegionStoreCount[Region/Type],0))</f>
        <v>2</v>
      </c>
      <c r="M2082" s="4">
        <f>AND(Sales[[#This Row],[date]]&lt;=TY_YTDMax,Sales[[#This Row],[date]]&gt;=TY_YTDMin)*Sales[[#This Row],[sales]]</f>
        <v>0</v>
      </c>
      <c r="N2082" s="4">
        <f>AND(Sales[[#This Row],[date]]&lt;=LY_YTDMax,Sales[[#This Row],[date]]&gt;=LY_YTDMin)*Sales[[#This Row],[sales]]</f>
        <v>21142.123899999999</v>
      </c>
      <c r="O2082" s="4">
        <f>AND(Sales[[#This Row],[date]]&gt;=YoY_Min,Sales[[#This Row],[date]]&lt;=TY_YTDMax)*(Sales[[#This Row],[sales]]/Sales[[#This Row],[sqft]])</f>
        <v>0</v>
      </c>
      <c r="P2082" s="4">
        <f>SUMIF(Sales[RegionStoretype],Sales[[#This Row],[RegionStoretype]],Sales[YoY_SSF])/Sales[[#This Row],[Region_TypeCount]]</f>
        <v>47.561479460925746</v>
      </c>
    </row>
    <row r="2083" spans="1:16" x14ac:dyDescent="0.25">
      <c r="A2083" s="1">
        <v>42846</v>
      </c>
      <c r="B2083">
        <v>35</v>
      </c>
      <c r="C2083">
        <v>12</v>
      </c>
      <c r="D2083">
        <v>36710.699200000003</v>
      </c>
      <c r="E2083">
        <f>INDEX(Stores[region],MATCH(Sales[[#This Row],[store_no]],Stores[store_no],0))</f>
        <v>3</v>
      </c>
      <c r="F2083" t="str">
        <f>INDEX(Stores[storetype],MATCH(Sales[[#This Row],[store_no]],Stores[store_no],0))</f>
        <v>C</v>
      </c>
      <c r="G2083" t="str">
        <f>INDEX(Stores[location_city],MATCH(Sales[[#This Row],[store_no]],Stores[store_no],0))</f>
        <v>Wichita</v>
      </c>
      <c r="H2083" t="str">
        <f>INDEX(Stores[location_state],MATCH(Sales[[#This Row],[store_no]],Stores[store_no],0))</f>
        <v>Kansas</v>
      </c>
      <c r="I2083">
        <f>INDEX(Stores[sqft],MATCH(Sales[[#This Row],[store_no]],Stores[store_no],0))</f>
        <v>72800</v>
      </c>
      <c r="J2083" s="4" t="str">
        <f>INDEX(Departments[dept_name],MATCH(Sales[[#This Row],[dept_no]],Departments[dept_no],0))</f>
        <v>Jewelery</v>
      </c>
      <c r="K2083" s="4" t="str">
        <f>CONCATENATE(Sales[[#This Row],[region]],Sales[[#This Row],[storetype]])</f>
        <v>3C</v>
      </c>
      <c r="L2083" s="4">
        <f>INDEX(RegionStoreCount[Store Count],MATCH(Sales[[#This Row],[RegionStoretype]],RegionStoreCount[Region/Type],0))</f>
        <v>2</v>
      </c>
      <c r="M2083" s="4">
        <f>AND(Sales[[#This Row],[date]]&lt;=TY_YTDMax,Sales[[#This Row],[date]]&gt;=TY_YTDMin)*Sales[[#This Row],[sales]]</f>
        <v>0</v>
      </c>
      <c r="N2083" s="4">
        <f>AND(Sales[[#This Row],[date]]&lt;=LY_YTDMax,Sales[[#This Row],[date]]&gt;=LY_YTDMin)*Sales[[#This Row],[sales]]</f>
        <v>36710.699200000003</v>
      </c>
      <c r="O2083" s="4">
        <f>AND(Sales[[#This Row],[date]]&gt;=YoY_Min,Sales[[#This Row],[date]]&lt;=TY_YTDMax)*(Sales[[#This Row],[sales]]/Sales[[#This Row],[sqft]])</f>
        <v>0</v>
      </c>
      <c r="P2083" s="4">
        <f>SUMIF(Sales[RegionStoretype],Sales[[#This Row],[RegionStoretype]],Sales[YoY_SSF])/Sales[[#This Row],[Region_TypeCount]]</f>
        <v>47.561479460925746</v>
      </c>
    </row>
    <row r="2084" spans="1:16" x14ac:dyDescent="0.25">
      <c r="A2084" s="1">
        <v>42846</v>
      </c>
      <c r="B2084">
        <v>35</v>
      </c>
      <c r="C2084">
        <v>17</v>
      </c>
      <c r="D2084">
        <v>13148.185599999999</v>
      </c>
      <c r="E2084">
        <f>INDEX(Stores[region],MATCH(Sales[[#This Row],[store_no]],Stores[store_no],0))</f>
        <v>3</v>
      </c>
      <c r="F2084" t="str">
        <f>INDEX(Stores[storetype],MATCH(Sales[[#This Row],[store_no]],Stores[store_no],0))</f>
        <v>C</v>
      </c>
      <c r="G2084" t="str">
        <f>INDEX(Stores[location_city],MATCH(Sales[[#This Row],[store_no]],Stores[store_no],0))</f>
        <v>Wichita</v>
      </c>
      <c r="H2084" t="str">
        <f>INDEX(Stores[location_state],MATCH(Sales[[#This Row],[store_no]],Stores[store_no],0))</f>
        <v>Kansas</v>
      </c>
      <c r="I2084">
        <f>INDEX(Stores[sqft],MATCH(Sales[[#This Row],[store_no]],Stores[store_no],0))</f>
        <v>72800</v>
      </c>
      <c r="J2084" s="4" t="str">
        <f>INDEX(Departments[dept_name],MATCH(Sales[[#This Row],[dept_no]],Departments[dept_no],0))</f>
        <v>Shoes</v>
      </c>
      <c r="K2084" s="4" t="str">
        <f>CONCATENATE(Sales[[#This Row],[region]],Sales[[#This Row],[storetype]])</f>
        <v>3C</v>
      </c>
      <c r="L2084" s="4">
        <f>INDEX(RegionStoreCount[Store Count],MATCH(Sales[[#This Row],[RegionStoretype]],RegionStoreCount[Region/Type],0))</f>
        <v>2</v>
      </c>
      <c r="M2084" s="4">
        <f>AND(Sales[[#This Row],[date]]&lt;=TY_YTDMax,Sales[[#This Row],[date]]&gt;=TY_YTDMin)*Sales[[#This Row],[sales]]</f>
        <v>0</v>
      </c>
      <c r="N2084" s="4">
        <f>AND(Sales[[#This Row],[date]]&lt;=LY_YTDMax,Sales[[#This Row],[date]]&gt;=LY_YTDMin)*Sales[[#This Row],[sales]]</f>
        <v>13148.185599999999</v>
      </c>
      <c r="O2084" s="4">
        <f>AND(Sales[[#This Row],[date]]&gt;=YoY_Min,Sales[[#This Row],[date]]&lt;=TY_YTDMax)*(Sales[[#This Row],[sales]]/Sales[[#This Row],[sqft]])</f>
        <v>0</v>
      </c>
      <c r="P2084" s="4">
        <f>SUMIF(Sales[RegionStoretype],Sales[[#This Row],[RegionStoretype]],Sales[YoY_SSF])/Sales[[#This Row],[Region_TypeCount]]</f>
        <v>47.561479460925746</v>
      </c>
    </row>
    <row r="2085" spans="1:16" x14ac:dyDescent="0.25">
      <c r="A2085" s="1">
        <v>42846</v>
      </c>
      <c r="B2085">
        <v>36</v>
      </c>
      <c r="C2085">
        <v>1</v>
      </c>
      <c r="D2085">
        <v>71951.106</v>
      </c>
      <c r="E2085">
        <f>INDEX(Stores[region],MATCH(Sales[[#This Row],[store_no]],Stores[store_no],0))</f>
        <v>2</v>
      </c>
      <c r="F2085" t="str">
        <f>INDEX(Stores[storetype],MATCH(Sales[[#This Row],[store_no]],Stores[store_no],0))</f>
        <v>A</v>
      </c>
      <c r="G2085" t="str">
        <f>INDEX(Stores[location_city],MATCH(Sales[[#This Row],[store_no]],Stores[store_no],0))</f>
        <v>Aurora</v>
      </c>
      <c r="H2085" t="str">
        <f>INDEX(Stores[location_state],MATCH(Sales[[#This Row],[store_no]],Stores[store_no],0))</f>
        <v>Illinois</v>
      </c>
      <c r="I2085">
        <f>INDEX(Stores[sqft],MATCH(Sales[[#This Row],[store_no]],Stores[store_no],0))</f>
        <v>209900</v>
      </c>
      <c r="J2085" s="4" t="str">
        <f>INDEX(Departments[dept_name],MATCH(Sales[[#This Row],[dept_no]],Departments[dept_no],0))</f>
        <v>Automotive</v>
      </c>
      <c r="K2085" s="4" t="str">
        <f>CONCATENATE(Sales[[#This Row],[region]],Sales[[#This Row],[storetype]])</f>
        <v>2A</v>
      </c>
      <c r="L2085" s="4">
        <f>INDEX(RegionStoreCount[Store Count],MATCH(Sales[[#This Row],[RegionStoretype]],RegionStoreCount[Region/Type],0))</f>
        <v>5</v>
      </c>
      <c r="M2085" s="4">
        <f>AND(Sales[[#This Row],[date]]&lt;=TY_YTDMax,Sales[[#This Row],[date]]&gt;=TY_YTDMin)*Sales[[#This Row],[sales]]</f>
        <v>0</v>
      </c>
      <c r="N2085" s="4">
        <f>AND(Sales[[#This Row],[date]]&lt;=LY_YTDMax,Sales[[#This Row],[date]]&gt;=LY_YTDMin)*Sales[[#This Row],[sales]]</f>
        <v>71951.106</v>
      </c>
      <c r="O2085" s="4">
        <f>AND(Sales[[#This Row],[date]]&gt;=YoY_Min,Sales[[#This Row],[date]]&lt;=TY_YTDMax)*(Sales[[#This Row],[sales]]/Sales[[#This Row],[sqft]])</f>
        <v>0</v>
      </c>
      <c r="P2085" s="4">
        <f>SUMIF(Sales[RegionStoretype],Sales[[#This Row],[RegionStoretype]],Sales[YoY_SSF])/Sales[[#This Row],[Region_TypeCount]]</f>
        <v>60.052789354368521</v>
      </c>
    </row>
    <row r="2086" spans="1:16" x14ac:dyDescent="0.25">
      <c r="A2086" s="1">
        <v>42846</v>
      </c>
      <c r="B2086">
        <v>36</v>
      </c>
      <c r="C2086">
        <v>4</v>
      </c>
      <c r="D2086">
        <v>41281.402300000002</v>
      </c>
      <c r="E2086">
        <f>INDEX(Stores[region],MATCH(Sales[[#This Row],[store_no]],Stores[store_no],0))</f>
        <v>2</v>
      </c>
      <c r="F2086" t="str">
        <f>INDEX(Stores[storetype],MATCH(Sales[[#This Row],[store_no]],Stores[store_no],0))</f>
        <v>A</v>
      </c>
      <c r="G2086" t="str">
        <f>INDEX(Stores[location_city],MATCH(Sales[[#This Row],[store_no]],Stores[store_no],0))</f>
        <v>Aurora</v>
      </c>
      <c r="H2086" t="str">
        <f>INDEX(Stores[location_state],MATCH(Sales[[#This Row],[store_no]],Stores[store_no],0))</f>
        <v>Illinois</v>
      </c>
      <c r="I2086">
        <f>INDEX(Stores[sqft],MATCH(Sales[[#This Row],[store_no]],Stores[store_no],0))</f>
        <v>209900</v>
      </c>
      <c r="J2086" s="4" t="str">
        <f>INDEX(Departments[dept_name],MATCH(Sales[[#This Row],[dept_no]],Departments[dept_no],0))</f>
        <v>Books</v>
      </c>
      <c r="K2086" s="4" t="str">
        <f>CONCATENATE(Sales[[#This Row],[region]],Sales[[#This Row],[storetype]])</f>
        <v>2A</v>
      </c>
      <c r="L2086" s="4">
        <f>INDEX(RegionStoreCount[Store Count],MATCH(Sales[[#This Row],[RegionStoretype]],RegionStoreCount[Region/Type],0))</f>
        <v>5</v>
      </c>
      <c r="M2086" s="4">
        <f>AND(Sales[[#This Row],[date]]&lt;=TY_YTDMax,Sales[[#This Row],[date]]&gt;=TY_YTDMin)*Sales[[#This Row],[sales]]</f>
        <v>0</v>
      </c>
      <c r="N2086" s="4">
        <f>AND(Sales[[#This Row],[date]]&lt;=LY_YTDMax,Sales[[#This Row],[date]]&gt;=LY_YTDMin)*Sales[[#This Row],[sales]]</f>
        <v>41281.402300000002</v>
      </c>
      <c r="O2086" s="4">
        <f>AND(Sales[[#This Row],[date]]&gt;=YoY_Min,Sales[[#This Row],[date]]&lt;=TY_YTDMax)*(Sales[[#This Row],[sales]]/Sales[[#This Row],[sqft]])</f>
        <v>0</v>
      </c>
      <c r="P2086" s="4">
        <f>SUMIF(Sales[RegionStoretype],Sales[[#This Row],[RegionStoretype]],Sales[YoY_SSF])/Sales[[#This Row],[Region_TypeCount]]</f>
        <v>60.052789354368521</v>
      </c>
    </row>
    <row r="2087" spans="1:16" x14ac:dyDescent="0.25">
      <c r="A2087" s="1">
        <v>42846</v>
      </c>
      <c r="B2087">
        <v>36</v>
      </c>
      <c r="C2087">
        <v>5</v>
      </c>
      <c r="D2087">
        <v>203946.23850000001</v>
      </c>
      <c r="E2087">
        <f>INDEX(Stores[region],MATCH(Sales[[#This Row],[store_no]],Stores[store_no],0))</f>
        <v>2</v>
      </c>
      <c r="F2087" t="str">
        <f>INDEX(Stores[storetype],MATCH(Sales[[#This Row],[store_no]],Stores[store_no],0))</f>
        <v>A</v>
      </c>
      <c r="G2087" t="str">
        <f>INDEX(Stores[location_city],MATCH(Sales[[#This Row],[store_no]],Stores[store_no],0))</f>
        <v>Aurora</v>
      </c>
      <c r="H2087" t="str">
        <f>INDEX(Stores[location_state],MATCH(Sales[[#This Row],[store_no]],Stores[store_no],0))</f>
        <v>Illinois</v>
      </c>
      <c r="I2087">
        <f>INDEX(Stores[sqft],MATCH(Sales[[#This Row],[store_no]],Stores[store_no],0))</f>
        <v>209900</v>
      </c>
      <c r="J2087" s="4" t="str">
        <f>INDEX(Departments[dept_name],MATCH(Sales[[#This Row],[dept_no]],Departments[dept_no],0))</f>
        <v>Clothing</v>
      </c>
      <c r="K2087" s="4" t="str">
        <f>CONCATENATE(Sales[[#This Row],[region]],Sales[[#This Row],[storetype]])</f>
        <v>2A</v>
      </c>
      <c r="L2087" s="4">
        <f>INDEX(RegionStoreCount[Store Count],MATCH(Sales[[#This Row],[RegionStoretype]],RegionStoreCount[Region/Type],0))</f>
        <v>5</v>
      </c>
      <c r="M2087" s="4">
        <f>AND(Sales[[#This Row],[date]]&lt;=TY_YTDMax,Sales[[#This Row],[date]]&gt;=TY_YTDMin)*Sales[[#This Row],[sales]]</f>
        <v>0</v>
      </c>
      <c r="N2087" s="4">
        <f>AND(Sales[[#This Row],[date]]&lt;=LY_YTDMax,Sales[[#This Row],[date]]&gt;=LY_YTDMin)*Sales[[#This Row],[sales]]</f>
        <v>203946.23850000001</v>
      </c>
      <c r="O2087" s="4">
        <f>AND(Sales[[#This Row],[date]]&gt;=YoY_Min,Sales[[#This Row],[date]]&lt;=TY_YTDMax)*(Sales[[#This Row],[sales]]/Sales[[#This Row],[sqft]])</f>
        <v>0</v>
      </c>
      <c r="P2087" s="4">
        <f>SUMIF(Sales[RegionStoretype],Sales[[#This Row],[RegionStoretype]],Sales[YoY_SSF])/Sales[[#This Row],[Region_TypeCount]]</f>
        <v>60.052789354368521</v>
      </c>
    </row>
    <row r="2088" spans="1:16" x14ac:dyDescent="0.25">
      <c r="A2088" s="1">
        <v>42846</v>
      </c>
      <c r="B2088">
        <v>36</v>
      </c>
      <c r="C2088">
        <v>13</v>
      </c>
      <c r="D2088">
        <v>145593.93710000001</v>
      </c>
      <c r="E2088">
        <f>INDEX(Stores[region],MATCH(Sales[[#This Row],[store_no]],Stores[store_no],0))</f>
        <v>2</v>
      </c>
      <c r="F2088" t="str">
        <f>INDEX(Stores[storetype],MATCH(Sales[[#This Row],[store_no]],Stores[store_no],0))</f>
        <v>A</v>
      </c>
      <c r="G2088" t="str">
        <f>INDEX(Stores[location_city],MATCH(Sales[[#This Row],[store_no]],Stores[store_no],0))</f>
        <v>Aurora</v>
      </c>
      <c r="H2088" t="str">
        <f>INDEX(Stores[location_state],MATCH(Sales[[#This Row],[store_no]],Stores[store_no],0))</f>
        <v>Illinois</v>
      </c>
      <c r="I2088">
        <f>INDEX(Stores[sqft],MATCH(Sales[[#This Row],[store_no]],Stores[store_no],0))</f>
        <v>209900</v>
      </c>
      <c r="J2088" s="4" t="str">
        <f>INDEX(Departments[dept_name],MATCH(Sales[[#This Row],[dept_no]],Departments[dept_no],0))</f>
        <v>Kids</v>
      </c>
      <c r="K2088" s="4" t="str">
        <f>CONCATENATE(Sales[[#This Row],[region]],Sales[[#This Row],[storetype]])</f>
        <v>2A</v>
      </c>
      <c r="L2088" s="4">
        <f>INDEX(RegionStoreCount[Store Count],MATCH(Sales[[#This Row],[RegionStoretype]],RegionStoreCount[Region/Type],0))</f>
        <v>5</v>
      </c>
      <c r="M2088" s="4">
        <f>AND(Sales[[#This Row],[date]]&lt;=TY_YTDMax,Sales[[#This Row],[date]]&gt;=TY_YTDMin)*Sales[[#This Row],[sales]]</f>
        <v>0</v>
      </c>
      <c r="N2088" s="4">
        <f>AND(Sales[[#This Row],[date]]&lt;=LY_YTDMax,Sales[[#This Row],[date]]&gt;=LY_YTDMin)*Sales[[#This Row],[sales]]</f>
        <v>145593.93710000001</v>
      </c>
      <c r="O2088" s="4">
        <f>AND(Sales[[#This Row],[date]]&gt;=YoY_Min,Sales[[#This Row],[date]]&lt;=TY_YTDMax)*(Sales[[#This Row],[sales]]/Sales[[#This Row],[sqft]])</f>
        <v>0</v>
      </c>
      <c r="P2088" s="4">
        <f>SUMIF(Sales[RegionStoretype],Sales[[#This Row],[RegionStoretype]],Sales[YoY_SSF])/Sales[[#This Row],[Region_TypeCount]]</f>
        <v>60.052789354368521</v>
      </c>
    </row>
    <row r="2089" spans="1:16" x14ac:dyDescent="0.25">
      <c r="A2089" s="1">
        <v>42846</v>
      </c>
      <c r="B2089">
        <v>36</v>
      </c>
      <c r="C2089">
        <v>16</v>
      </c>
      <c r="D2089">
        <v>8866.3569000000007</v>
      </c>
      <c r="E2089">
        <f>INDEX(Stores[region],MATCH(Sales[[#This Row],[store_no]],Stores[store_no],0))</f>
        <v>2</v>
      </c>
      <c r="F2089" t="str">
        <f>INDEX(Stores[storetype],MATCH(Sales[[#This Row],[store_no]],Stores[store_no],0))</f>
        <v>A</v>
      </c>
      <c r="G2089" t="str">
        <f>INDEX(Stores[location_city],MATCH(Sales[[#This Row],[store_no]],Stores[store_no],0))</f>
        <v>Aurora</v>
      </c>
      <c r="H2089" t="str">
        <f>INDEX(Stores[location_state],MATCH(Sales[[#This Row],[store_no]],Stores[store_no],0))</f>
        <v>Illinois</v>
      </c>
      <c r="I2089">
        <f>INDEX(Stores[sqft],MATCH(Sales[[#This Row],[store_no]],Stores[store_no],0))</f>
        <v>209900</v>
      </c>
      <c r="J2089" s="4" t="str">
        <f>INDEX(Departments[dept_name],MATCH(Sales[[#This Row],[dept_no]],Departments[dept_no],0))</f>
        <v>Outdoors</v>
      </c>
      <c r="K2089" s="4" t="str">
        <f>CONCATENATE(Sales[[#This Row],[region]],Sales[[#This Row],[storetype]])</f>
        <v>2A</v>
      </c>
      <c r="L2089" s="4">
        <f>INDEX(RegionStoreCount[Store Count],MATCH(Sales[[#This Row],[RegionStoretype]],RegionStoreCount[Region/Type],0))</f>
        <v>5</v>
      </c>
      <c r="M2089" s="4">
        <f>AND(Sales[[#This Row],[date]]&lt;=TY_YTDMax,Sales[[#This Row],[date]]&gt;=TY_YTDMin)*Sales[[#This Row],[sales]]</f>
        <v>0</v>
      </c>
      <c r="N2089" s="4">
        <f>AND(Sales[[#This Row],[date]]&lt;=LY_YTDMax,Sales[[#This Row],[date]]&gt;=LY_YTDMin)*Sales[[#This Row],[sales]]</f>
        <v>8866.3569000000007</v>
      </c>
      <c r="O2089" s="4">
        <f>AND(Sales[[#This Row],[date]]&gt;=YoY_Min,Sales[[#This Row],[date]]&lt;=TY_YTDMax)*(Sales[[#This Row],[sales]]/Sales[[#This Row],[sqft]])</f>
        <v>0</v>
      </c>
      <c r="P2089" s="4">
        <f>SUMIF(Sales[RegionStoretype],Sales[[#This Row],[RegionStoretype]],Sales[YoY_SSF])/Sales[[#This Row],[Region_TypeCount]]</f>
        <v>60.052789354368521</v>
      </c>
    </row>
    <row r="2090" spans="1:16" x14ac:dyDescent="0.25">
      <c r="A2090" s="1">
        <v>42846</v>
      </c>
      <c r="B2090">
        <v>37</v>
      </c>
      <c r="C2090">
        <v>5</v>
      </c>
      <c r="D2090">
        <v>67608.455600000001</v>
      </c>
      <c r="E2090">
        <f>INDEX(Stores[region],MATCH(Sales[[#This Row],[store_no]],Stores[store_no],0))</f>
        <v>3</v>
      </c>
      <c r="F2090" t="str">
        <f>INDEX(Stores[storetype],MATCH(Sales[[#This Row],[store_no]],Stores[store_no],0))</f>
        <v>C</v>
      </c>
      <c r="G2090" t="str">
        <f>INDEX(Stores[location_city],MATCH(Sales[[#This Row],[store_no]],Stores[store_no],0))</f>
        <v>Lincoln</v>
      </c>
      <c r="H2090" t="str">
        <f>INDEX(Stores[location_state],MATCH(Sales[[#This Row],[store_no]],Stores[store_no],0))</f>
        <v>Nebraska</v>
      </c>
      <c r="I2090">
        <f>INDEX(Stores[sqft],MATCH(Sales[[#This Row],[store_no]],Stores[store_no],0))</f>
        <v>161300</v>
      </c>
      <c r="J2090" s="4" t="str">
        <f>INDEX(Departments[dept_name],MATCH(Sales[[#This Row],[dept_no]],Departments[dept_no],0))</f>
        <v>Clothing</v>
      </c>
      <c r="K2090" s="4" t="str">
        <f>CONCATENATE(Sales[[#This Row],[region]],Sales[[#This Row],[storetype]])</f>
        <v>3C</v>
      </c>
      <c r="L2090" s="4">
        <f>INDEX(RegionStoreCount[Store Count],MATCH(Sales[[#This Row],[RegionStoretype]],RegionStoreCount[Region/Type],0))</f>
        <v>2</v>
      </c>
      <c r="M2090" s="4">
        <f>AND(Sales[[#This Row],[date]]&lt;=TY_YTDMax,Sales[[#This Row],[date]]&gt;=TY_YTDMin)*Sales[[#This Row],[sales]]</f>
        <v>0</v>
      </c>
      <c r="N2090" s="4">
        <f>AND(Sales[[#This Row],[date]]&lt;=LY_YTDMax,Sales[[#This Row],[date]]&gt;=LY_YTDMin)*Sales[[#This Row],[sales]]</f>
        <v>67608.455600000001</v>
      </c>
      <c r="O2090" s="4">
        <f>AND(Sales[[#This Row],[date]]&gt;=YoY_Min,Sales[[#This Row],[date]]&lt;=TY_YTDMax)*(Sales[[#This Row],[sales]]/Sales[[#This Row],[sqft]])</f>
        <v>0</v>
      </c>
      <c r="P2090" s="4">
        <f>SUMIF(Sales[RegionStoretype],Sales[[#This Row],[RegionStoretype]],Sales[YoY_SSF])/Sales[[#This Row],[Region_TypeCount]]</f>
        <v>47.561479460925746</v>
      </c>
    </row>
    <row r="2091" spans="1:16" x14ac:dyDescent="0.25">
      <c r="A2091" s="1">
        <v>42846</v>
      </c>
      <c r="B2091">
        <v>37</v>
      </c>
      <c r="C2091">
        <v>7</v>
      </c>
      <c r="D2091">
        <v>42952.636500000001</v>
      </c>
      <c r="E2091">
        <f>INDEX(Stores[region],MATCH(Sales[[#This Row],[store_no]],Stores[store_no],0))</f>
        <v>3</v>
      </c>
      <c r="F2091" t="str">
        <f>INDEX(Stores[storetype],MATCH(Sales[[#This Row],[store_no]],Stores[store_no],0))</f>
        <v>C</v>
      </c>
      <c r="G2091" t="str">
        <f>INDEX(Stores[location_city],MATCH(Sales[[#This Row],[store_no]],Stores[store_no],0))</f>
        <v>Lincoln</v>
      </c>
      <c r="H2091" t="str">
        <f>INDEX(Stores[location_state],MATCH(Sales[[#This Row],[store_no]],Stores[store_no],0))</f>
        <v>Nebraska</v>
      </c>
      <c r="I2091">
        <f>INDEX(Stores[sqft],MATCH(Sales[[#This Row],[store_no]],Stores[store_no],0))</f>
        <v>161300</v>
      </c>
      <c r="J2091" s="4" t="str">
        <f>INDEX(Departments[dept_name],MATCH(Sales[[#This Row],[dept_no]],Departments[dept_no],0))</f>
        <v>Electronics</v>
      </c>
      <c r="K2091" s="4" t="str">
        <f>CONCATENATE(Sales[[#This Row],[region]],Sales[[#This Row],[storetype]])</f>
        <v>3C</v>
      </c>
      <c r="L2091" s="4">
        <f>INDEX(RegionStoreCount[Store Count],MATCH(Sales[[#This Row],[RegionStoretype]],RegionStoreCount[Region/Type],0))</f>
        <v>2</v>
      </c>
      <c r="M2091" s="4">
        <f>AND(Sales[[#This Row],[date]]&lt;=TY_YTDMax,Sales[[#This Row],[date]]&gt;=TY_YTDMin)*Sales[[#This Row],[sales]]</f>
        <v>0</v>
      </c>
      <c r="N2091" s="4">
        <f>AND(Sales[[#This Row],[date]]&lt;=LY_YTDMax,Sales[[#This Row],[date]]&gt;=LY_YTDMin)*Sales[[#This Row],[sales]]</f>
        <v>42952.636500000001</v>
      </c>
      <c r="O2091" s="4">
        <f>AND(Sales[[#This Row],[date]]&gt;=YoY_Min,Sales[[#This Row],[date]]&lt;=TY_YTDMax)*(Sales[[#This Row],[sales]]/Sales[[#This Row],[sqft]])</f>
        <v>0</v>
      </c>
      <c r="P2091" s="4">
        <f>SUMIF(Sales[RegionStoretype],Sales[[#This Row],[RegionStoretype]],Sales[YoY_SSF])/Sales[[#This Row],[Region_TypeCount]]</f>
        <v>47.561479460925746</v>
      </c>
    </row>
    <row r="2092" spans="1:16" x14ac:dyDescent="0.25">
      <c r="A2092" s="1">
        <v>42846</v>
      </c>
      <c r="B2092">
        <v>37</v>
      </c>
      <c r="C2092">
        <v>8</v>
      </c>
      <c r="D2092">
        <v>24552.829699999998</v>
      </c>
      <c r="E2092">
        <f>INDEX(Stores[region],MATCH(Sales[[#This Row],[store_no]],Stores[store_no],0))</f>
        <v>3</v>
      </c>
      <c r="F2092" t="str">
        <f>INDEX(Stores[storetype],MATCH(Sales[[#This Row],[store_no]],Stores[store_no],0))</f>
        <v>C</v>
      </c>
      <c r="G2092" t="str">
        <f>INDEX(Stores[location_city],MATCH(Sales[[#This Row],[store_no]],Stores[store_no],0))</f>
        <v>Lincoln</v>
      </c>
      <c r="H2092" t="str">
        <f>INDEX(Stores[location_state],MATCH(Sales[[#This Row],[store_no]],Stores[store_no],0))</f>
        <v>Nebraska</v>
      </c>
      <c r="I2092">
        <f>INDEX(Stores[sqft],MATCH(Sales[[#This Row],[store_no]],Stores[store_no],0))</f>
        <v>161300</v>
      </c>
      <c r="J2092" s="4" t="str">
        <f>INDEX(Departments[dept_name],MATCH(Sales[[#This Row],[dept_no]],Departments[dept_no],0))</f>
        <v>Games</v>
      </c>
      <c r="K2092" s="4" t="str">
        <f>CONCATENATE(Sales[[#This Row],[region]],Sales[[#This Row],[storetype]])</f>
        <v>3C</v>
      </c>
      <c r="L2092" s="4">
        <f>INDEX(RegionStoreCount[Store Count],MATCH(Sales[[#This Row],[RegionStoretype]],RegionStoreCount[Region/Type],0))</f>
        <v>2</v>
      </c>
      <c r="M2092" s="4">
        <f>AND(Sales[[#This Row],[date]]&lt;=TY_YTDMax,Sales[[#This Row],[date]]&gt;=TY_YTDMin)*Sales[[#This Row],[sales]]</f>
        <v>0</v>
      </c>
      <c r="N2092" s="4">
        <f>AND(Sales[[#This Row],[date]]&lt;=LY_YTDMax,Sales[[#This Row],[date]]&gt;=LY_YTDMin)*Sales[[#This Row],[sales]]</f>
        <v>24552.829699999998</v>
      </c>
      <c r="O2092" s="4">
        <f>AND(Sales[[#This Row],[date]]&gt;=YoY_Min,Sales[[#This Row],[date]]&lt;=TY_YTDMax)*(Sales[[#This Row],[sales]]/Sales[[#This Row],[sqft]])</f>
        <v>0</v>
      </c>
      <c r="P2092" s="4">
        <f>SUMIF(Sales[RegionStoretype],Sales[[#This Row],[RegionStoretype]],Sales[YoY_SSF])/Sales[[#This Row],[Region_TypeCount]]</f>
        <v>47.561479460925746</v>
      </c>
    </row>
    <row r="2093" spans="1:16" x14ac:dyDescent="0.25">
      <c r="A2093" s="1">
        <v>42846</v>
      </c>
      <c r="B2093">
        <v>37</v>
      </c>
      <c r="C2093">
        <v>13</v>
      </c>
      <c r="D2093">
        <v>69084.125800000009</v>
      </c>
      <c r="E2093">
        <f>INDEX(Stores[region],MATCH(Sales[[#This Row],[store_no]],Stores[store_no],0))</f>
        <v>3</v>
      </c>
      <c r="F2093" t="str">
        <f>INDEX(Stores[storetype],MATCH(Sales[[#This Row],[store_no]],Stores[store_no],0))</f>
        <v>C</v>
      </c>
      <c r="G2093" t="str">
        <f>INDEX(Stores[location_city],MATCH(Sales[[#This Row],[store_no]],Stores[store_no],0))</f>
        <v>Lincoln</v>
      </c>
      <c r="H2093" t="str">
        <f>INDEX(Stores[location_state],MATCH(Sales[[#This Row],[store_no]],Stores[store_no],0))</f>
        <v>Nebraska</v>
      </c>
      <c r="I2093">
        <f>INDEX(Stores[sqft],MATCH(Sales[[#This Row],[store_no]],Stores[store_no],0))</f>
        <v>161300</v>
      </c>
      <c r="J2093" s="4" t="str">
        <f>INDEX(Departments[dept_name],MATCH(Sales[[#This Row],[dept_no]],Departments[dept_no],0))</f>
        <v>Kids</v>
      </c>
      <c r="K2093" s="4" t="str">
        <f>CONCATENATE(Sales[[#This Row],[region]],Sales[[#This Row],[storetype]])</f>
        <v>3C</v>
      </c>
      <c r="L2093" s="4">
        <f>INDEX(RegionStoreCount[Store Count],MATCH(Sales[[#This Row],[RegionStoretype]],RegionStoreCount[Region/Type],0))</f>
        <v>2</v>
      </c>
      <c r="M2093" s="4">
        <f>AND(Sales[[#This Row],[date]]&lt;=TY_YTDMax,Sales[[#This Row],[date]]&gt;=TY_YTDMin)*Sales[[#This Row],[sales]]</f>
        <v>0</v>
      </c>
      <c r="N2093" s="4">
        <f>AND(Sales[[#This Row],[date]]&lt;=LY_YTDMax,Sales[[#This Row],[date]]&gt;=LY_YTDMin)*Sales[[#This Row],[sales]]</f>
        <v>69084.125800000009</v>
      </c>
      <c r="O2093" s="4">
        <f>AND(Sales[[#This Row],[date]]&gt;=YoY_Min,Sales[[#This Row],[date]]&lt;=TY_YTDMax)*(Sales[[#This Row],[sales]]/Sales[[#This Row],[sqft]])</f>
        <v>0</v>
      </c>
      <c r="P2093" s="4">
        <f>SUMIF(Sales[RegionStoretype],Sales[[#This Row],[RegionStoretype]],Sales[YoY_SSF])/Sales[[#This Row],[Region_TypeCount]]</f>
        <v>47.561479460925746</v>
      </c>
    </row>
    <row r="2094" spans="1:16" x14ac:dyDescent="0.25">
      <c r="A2094" s="1">
        <v>42846</v>
      </c>
      <c r="B2094">
        <v>37</v>
      </c>
      <c r="C2094">
        <v>20</v>
      </c>
      <c r="D2094">
        <v>57519.434699999998</v>
      </c>
      <c r="E2094">
        <f>INDEX(Stores[region],MATCH(Sales[[#This Row],[store_no]],Stores[store_no],0))</f>
        <v>3</v>
      </c>
      <c r="F2094" t="str">
        <f>INDEX(Stores[storetype],MATCH(Sales[[#This Row],[store_no]],Stores[store_no],0))</f>
        <v>C</v>
      </c>
      <c r="G2094" t="str">
        <f>INDEX(Stores[location_city],MATCH(Sales[[#This Row],[store_no]],Stores[store_no],0))</f>
        <v>Lincoln</v>
      </c>
      <c r="H2094" t="str">
        <f>INDEX(Stores[location_state],MATCH(Sales[[#This Row],[store_no]],Stores[store_no],0))</f>
        <v>Nebraska</v>
      </c>
      <c r="I2094">
        <f>INDEX(Stores[sqft],MATCH(Sales[[#This Row],[store_no]],Stores[store_no],0))</f>
        <v>161300</v>
      </c>
      <c r="J2094" s="4" t="str">
        <f>INDEX(Departments[dept_name],MATCH(Sales[[#This Row],[dept_no]],Departments[dept_no],0))</f>
        <v>Toys</v>
      </c>
      <c r="K2094" s="4" t="str">
        <f>CONCATENATE(Sales[[#This Row],[region]],Sales[[#This Row],[storetype]])</f>
        <v>3C</v>
      </c>
      <c r="L2094" s="4">
        <f>INDEX(RegionStoreCount[Store Count],MATCH(Sales[[#This Row],[RegionStoretype]],RegionStoreCount[Region/Type],0))</f>
        <v>2</v>
      </c>
      <c r="M2094" s="4">
        <f>AND(Sales[[#This Row],[date]]&lt;=TY_YTDMax,Sales[[#This Row],[date]]&gt;=TY_YTDMin)*Sales[[#This Row],[sales]]</f>
        <v>0</v>
      </c>
      <c r="N2094" s="4">
        <f>AND(Sales[[#This Row],[date]]&lt;=LY_YTDMax,Sales[[#This Row],[date]]&gt;=LY_YTDMin)*Sales[[#This Row],[sales]]</f>
        <v>57519.434699999998</v>
      </c>
      <c r="O2094" s="4">
        <f>AND(Sales[[#This Row],[date]]&gt;=YoY_Min,Sales[[#This Row],[date]]&lt;=TY_YTDMax)*(Sales[[#This Row],[sales]]/Sales[[#This Row],[sqft]])</f>
        <v>0</v>
      </c>
      <c r="P2094" s="4">
        <f>SUMIF(Sales[RegionStoretype],Sales[[#This Row],[RegionStoretype]],Sales[YoY_SSF])/Sales[[#This Row],[Region_TypeCount]]</f>
        <v>47.561479460925746</v>
      </c>
    </row>
    <row r="2095" spans="1:16" x14ac:dyDescent="0.25">
      <c r="A2095" s="1">
        <v>42846</v>
      </c>
      <c r="B2095">
        <v>38</v>
      </c>
      <c r="C2095">
        <v>16</v>
      </c>
      <c r="D2095">
        <v>95249.709400000022</v>
      </c>
      <c r="E2095">
        <f>INDEX(Stores[region],MATCH(Sales[[#This Row],[store_no]],Stores[store_no],0))</f>
        <v>2</v>
      </c>
      <c r="F2095" t="str">
        <f>INDEX(Stores[storetype],MATCH(Sales[[#This Row],[store_no]],Stores[store_no],0))</f>
        <v>C</v>
      </c>
      <c r="G2095" t="str">
        <f>INDEX(Stores[location_city],MATCH(Sales[[#This Row],[store_no]],Stores[store_no],0))</f>
        <v>Hinsdale</v>
      </c>
      <c r="H2095" t="str">
        <f>INDEX(Stores[location_state],MATCH(Sales[[#This Row],[store_no]],Stores[store_no],0))</f>
        <v>Illinois</v>
      </c>
      <c r="I2095">
        <f>INDEX(Stores[sqft],MATCH(Sales[[#This Row],[store_no]],Stores[store_no],0))</f>
        <v>155600</v>
      </c>
      <c r="J2095" s="4" t="str">
        <f>INDEX(Departments[dept_name],MATCH(Sales[[#This Row],[dept_no]],Departments[dept_no],0))</f>
        <v>Outdoors</v>
      </c>
      <c r="K2095" s="4" t="str">
        <f>CONCATENATE(Sales[[#This Row],[region]],Sales[[#This Row],[storetype]])</f>
        <v>2C</v>
      </c>
      <c r="L2095" s="4">
        <f>INDEX(RegionStoreCount[Store Count],MATCH(Sales[[#This Row],[RegionStoretype]],RegionStoreCount[Region/Type],0))</f>
        <v>1</v>
      </c>
      <c r="M2095" s="4">
        <f>AND(Sales[[#This Row],[date]]&lt;=TY_YTDMax,Sales[[#This Row],[date]]&gt;=TY_YTDMin)*Sales[[#This Row],[sales]]</f>
        <v>0</v>
      </c>
      <c r="N2095" s="4">
        <f>AND(Sales[[#This Row],[date]]&lt;=LY_YTDMax,Sales[[#This Row],[date]]&gt;=LY_YTDMin)*Sales[[#This Row],[sales]]</f>
        <v>95249.709400000022</v>
      </c>
      <c r="O2095" s="4">
        <f>AND(Sales[[#This Row],[date]]&gt;=YoY_Min,Sales[[#This Row],[date]]&lt;=TY_YTDMax)*(Sales[[#This Row],[sales]]/Sales[[#This Row],[sqft]])</f>
        <v>0</v>
      </c>
      <c r="P2095" s="4">
        <f>SUMIF(Sales[RegionStoretype],Sales[[#This Row],[RegionStoretype]],Sales[YoY_SSF])/Sales[[#This Row],[Region_TypeCount]]</f>
        <v>44.537621913239086</v>
      </c>
    </row>
    <row r="2096" spans="1:16" x14ac:dyDescent="0.25">
      <c r="A2096" s="1">
        <v>42846</v>
      </c>
      <c r="B2096">
        <v>38</v>
      </c>
      <c r="C2096">
        <v>17</v>
      </c>
      <c r="D2096">
        <v>90390.573999999993</v>
      </c>
      <c r="E2096">
        <f>INDEX(Stores[region],MATCH(Sales[[#This Row],[store_no]],Stores[store_no],0))</f>
        <v>2</v>
      </c>
      <c r="F2096" t="str">
        <f>INDEX(Stores[storetype],MATCH(Sales[[#This Row],[store_no]],Stores[store_no],0))</f>
        <v>C</v>
      </c>
      <c r="G2096" t="str">
        <f>INDEX(Stores[location_city],MATCH(Sales[[#This Row],[store_no]],Stores[store_no],0))</f>
        <v>Hinsdale</v>
      </c>
      <c r="H2096" t="str">
        <f>INDEX(Stores[location_state],MATCH(Sales[[#This Row],[store_no]],Stores[store_no],0))</f>
        <v>Illinois</v>
      </c>
      <c r="I2096">
        <f>INDEX(Stores[sqft],MATCH(Sales[[#This Row],[store_no]],Stores[store_no],0))</f>
        <v>155600</v>
      </c>
      <c r="J2096" s="4" t="str">
        <f>INDEX(Departments[dept_name],MATCH(Sales[[#This Row],[dept_no]],Departments[dept_no],0))</f>
        <v>Shoes</v>
      </c>
      <c r="K2096" s="4" t="str">
        <f>CONCATENATE(Sales[[#This Row],[region]],Sales[[#This Row],[storetype]])</f>
        <v>2C</v>
      </c>
      <c r="L2096" s="4">
        <f>INDEX(RegionStoreCount[Store Count],MATCH(Sales[[#This Row],[RegionStoretype]],RegionStoreCount[Region/Type],0))</f>
        <v>1</v>
      </c>
      <c r="M2096" s="4">
        <f>AND(Sales[[#This Row],[date]]&lt;=TY_YTDMax,Sales[[#This Row],[date]]&gt;=TY_YTDMin)*Sales[[#This Row],[sales]]</f>
        <v>0</v>
      </c>
      <c r="N2096" s="4">
        <f>AND(Sales[[#This Row],[date]]&lt;=LY_YTDMax,Sales[[#This Row],[date]]&gt;=LY_YTDMin)*Sales[[#This Row],[sales]]</f>
        <v>90390.573999999993</v>
      </c>
      <c r="O2096" s="4">
        <f>AND(Sales[[#This Row],[date]]&gt;=YoY_Min,Sales[[#This Row],[date]]&lt;=TY_YTDMax)*(Sales[[#This Row],[sales]]/Sales[[#This Row],[sqft]])</f>
        <v>0</v>
      </c>
      <c r="P2096" s="4">
        <f>SUMIF(Sales[RegionStoretype],Sales[[#This Row],[RegionStoretype]],Sales[YoY_SSF])/Sales[[#This Row],[Region_TypeCount]]</f>
        <v>44.537621913239086</v>
      </c>
    </row>
    <row r="2097" spans="1:16" x14ac:dyDescent="0.25">
      <c r="A2097" s="1">
        <v>42853</v>
      </c>
      <c r="B2097">
        <v>1</v>
      </c>
      <c r="C2097">
        <v>2</v>
      </c>
      <c r="D2097">
        <v>33328.642800000001</v>
      </c>
      <c r="E2097">
        <f>INDEX(Stores[region],MATCH(Sales[[#This Row],[store_no]],Stores[store_no],0))</f>
        <v>1</v>
      </c>
      <c r="F2097" t="str">
        <f>INDEX(Stores[storetype],MATCH(Sales[[#This Row],[store_no]],Stores[store_no],0))</f>
        <v>A</v>
      </c>
      <c r="G2097" t="str">
        <f>INDEX(Stores[location_city],MATCH(Sales[[#This Row],[store_no]],Stores[store_no],0))</f>
        <v>Ann Arbor</v>
      </c>
      <c r="H2097" t="str">
        <f>INDEX(Stores[location_state],MATCH(Sales[[#This Row],[store_no]],Stores[store_no],0))</f>
        <v>Michigan</v>
      </c>
      <c r="I2097">
        <f>INDEX(Stores[sqft],MATCH(Sales[[#This Row],[store_no]],Stores[store_no],0))</f>
        <v>100600</v>
      </c>
      <c r="J2097" s="4" t="str">
        <f>INDEX(Departments[dept_name],MATCH(Sales[[#This Row],[dept_no]],Departments[dept_no],0))</f>
        <v>Baby</v>
      </c>
      <c r="K2097" s="4" t="str">
        <f>CONCATENATE(Sales[[#This Row],[region]],Sales[[#This Row],[storetype]])</f>
        <v>1A</v>
      </c>
      <c r="L2097" s="4">
        <f>INDEX(RegionStoreCount[Store Count],MATCH(Sales[[#This Row],[RegionStoretype]],RegionStoreCount[Region/Type],0))</f>
        <v>5</v>
      </c>
      <c r="M2097" s="4">
        <f>AND(Sales[[#This Row],[date]]&lt;=TY_YTDMax,Sales[[#This Row],[date]]&gt;=TY_YTDMin)*Sales[[#This Row],[sales]]</f>
        <v>0</v>
      </c>
      <c r="N2097" s="4">
        <f>AND(Sales[[#This Row],[date]]&lt;=LY_YTDMax,Sales[[#This Row],[date]]&gt;=LY_YTDMin)*Sales[[#This Row],[sales]]</f>
        <v>33328.642800000001</v>
      </c>
      <c r="O2097" s="4">
        <f>AND(Sales[[#This Row],[date]]&gt;=YoY_Min,Sales[[#This Row],[date]]&lt;=TY_YTDMax)*(Sales[[#This Row],[sales]]/Sales[[#This Row],[sqft]])</f>
        <v>0</v>
      </c>
      <c r="P2097" s="4">
        <f>SUMIF(Sales[RegionStoretype],Sales[[#This Row],[RegionStoretype]],Sales[YoY_SSF])/Sales[[#This Row],[Region_TypeCount]]</f>
        <v>59.469551530910678</v>
      </c>
    </row>
    <row r="2098" spans="1:16" x14ac:dyDescent="0.25">
      <c r="A2098" s="1">
        <v>42853</v>
      </c>
      <c r="B2098">
        <v>1</v>
      </c>
      <c r="C2098">
        <v>8</v>
      </c>
      <c r="D2098">
        <v>14849.681500000001</v>
      </c>
      <c r="E2098">
        <f>INDEX(Stores[region],MATCH(Sales[[#This Row],[store_no]],Stores[store_no],0))</f>
        <v>1</v>
      </c>
      <c r="F2098" t="str">
        <f>INDEX(Stores[storetype],MATCH(Sales[[#This Row],[store_no]],Stores[store_no],0))</f>
        <v>A</v>
      </c>
      <c r="G2098" t="str">
        <f>INDEX(Stores[location_city],MATCH(Sales[[#This Row],[store_no]],Stores[store_no],0))</f>
        <v>Ann Arbor</v>
      </c>
      <c r="H2098" t="str">
        <f>INDEX(Stores[location_state],MATCH(Sales[[#This Row],[store_no]],Stores[store_no],0))</f>
        <v>Michigan</v>
      </c>
      <c r="I2098">
        <f>INDEX(Stores[sqft],MATCH(Sales[[#This Row],[store_no]],Stores[store_no],0))</f>
        <v>100600</v>
      </c>
      <c r="J2098" s="4" t="str">
        <f>INDEX(Departments[dept_name],MATCH(Sales[[#This Row],[dept_no]],Departments[dept_no],0))</f>
        <v>Games</v>
      </c>
      <c r="K2098" s="4" t="str">
        <f>CONCATENATE(Sales[[#This Row],[region]],Sales[[#This Row],[storetype]])</f>
        <v>1A</v>
      </c>
      <c r="L2098" s="4">
        <f>INDEX(RegionStoreCount[Store Count],MATCH(Sales[[#This Row],[RegionStoretype]],RegionStoreCount[Region/Type],0))</f>
        <v>5</v>
      </c>
      <c r="M2098" s="4">
        <f>AND(Sales[[#This Row],[date]]&lt;=TY_YTDMax,Sales[[#This Row],[date]]&gt;=TY_YTDMin)*Sales[[#This Row],[sales]]</f>
        <v>0</v>
      </c>
      <c r="N2098" s="4">
        <f>AND(Sales[[#This Row],[date]]&lt;=LY_YTDMax,Sales[[#This Row],[date]]&gt;=LY_YTDMin)*Sales[[#This Row],[sales]]</f>
        <v>14849.681500000001</v>
      </c>
      <c r="O2098" s="4">
        <f>AND(Sales[[#This Row],[date]]&gt;=YoY_Min,Sales[[#This Row],[date]]&lt;=TY_YTDMax)*(Sales[[#This Row],[sales]]/Sales[[#This Row],[sqft]])</f>
        <v>0</v>
      </c>
      <c r="P2098" s="4">
        <f>SUMIF(Sales[RegionStoretype],Sales[[#This Row],[RegionStoretype]],Sales[YoY_SSF])/Sales[[#This Row],[Region_TypeCount]]</f>
        <v>59.469551530910678</v>
      </c>
    </row>
    <row r="2099" spans="1:16" x14ac:dyDescent="0.25">
      <c r="A2099" s="1">
        <v>42853</v>
      </c>
      <c r="B2099">
        <v>1</v>
      </c>
      <c r="C2099">
        <v>10</v>
      </c>
      <c r="D2099">
        <v>44558.5095</v>
      </c>
      <c r="E2099">
        <f>INDEX(Stores[region],MATCH(Sales[[#This Row],[store_no]],Stores[store_no],0))</f>
        <v>1</v>
      </c>
      <c r="F2099" t="str">
        <f>INDEX(Stores[storetype],MATCH(Sales[[#This Row],[store_no]],Stores[store_no],0))</f>
        <v>A</v>
      </c>
      <c r="G2099" t="str">
        <f>INDEX(Stores[location_city],MATCH(Sales[[#This Row],[store_no]],Stores[store_no],0))</f>
        <v>Ann Arbor</v>
      </c>
      <c r="H2099" t="str">
        <f>INDEX(Stores[location_state],MATCH(Sales[[#This Row],[store_no]],Stores[store_no],0))</f>
        <v>Michigan</v>
      </c>
      <c r="I2099">
        <f>INDEX(Stores[sqft],MATCH(Sales[[#This Row],[store_no]],Stores[store_no],0))</f>
        <v>100600</v>
      </c>
      <c r="J2099" s="4" t="str">
        <f>INDEX(Departments[dept_name],MATCH(Sales[[#This Row],[dept_no]],Departments[dept_no],0))</f>
        <v>Health</v>
      </c>
      <c r="K2099" s="4" t="str">
        <f>CONCATENATE(Sales[[#This Row],[region]],Sales[[#This Row],[storetype]])</f>
        <v>1A</v>
      </c>
      <c r="L2099" s="4">
        <f>INDEX(RegionStoreCount[Store Count],MATCH(Sales[[#This Row],[RegionStoretype]],RegionStoreCount[Region/Type],0))</f>
        <v>5</v>
      </c>
      <c r="M2099" s="4">
        <f>AND(Sales[[#This Row],[date]]&lt;=TY_YTDMax,Sales[[#This Row],[date]]&gt;=TY_YTDMin)*Sales[[#This Row],[sales]]</f>
        <v>0</v>
      </c>
      <c r="N2099" s="4">
        <f>AND(Sales[[#This Row],[date]]&lt;=LY_YTDMax,Sales[[#This Row],[date]]&gt;=LY_YTDMin)*Sales[[#This Row],[sales]]</f>
        <v>44558.5095</v>
      </c>
      <c r="O2099" s="4">
        <f>AND(Sales[[#This Row],[date]]&gt;=YoY_Min,Sales[[#This Row],[date]]&lt;=TY_YTDMax)*(Sales[[#This Row],[sales]]/Sales[[#This Row],[sqft]])</f>
        <v>0</v>
      </c>
      <c r="P2099" s="4">
        <f>SUMIF(Sales[RegionStoretype],Sales[[#This Row],[RegionStoretype]],Sales[YoY_SSF])/Sales[[#This Row],[Region_TypeCount]]</f>
        <v>59.469551530910678</v>
      </c>
    </row>
    <row r="2100" spans="1:16" x14ac:dyDescent="0.25">
      <c r="A2100" s="1">
        <v>42853</v>
      </c>
      <c r="B2100">
        <v>1</v>
      </c>
      <c r="C2100">
        <v>19</v>
      </c>
      <c r="D2100">
        <v>35103.459600000002</v>
      </c>
      <c r="E2100">
        <f>INDEX(Stores[region],MATCH(Sales[[#This Row],[store_no]],Stores[store_no],0))</f>
        <v>1</v>
      </c>
      <c r="F2100" t="str">
        <f>INDEX(Stores[storetype],MATCH(Sales[[#This Row],[store_no]],Stores[store_no],0))</f>
        <v>A</v>
      </c>
      <c r="G2100" t="str">
        <f>INDEX(Stores[location_city],MATCH(Sales[[#This Row],[store_no]],Stores[store_no],0))</f>
        <v>Ann Arbor</v>
      </c>
      <c r="H2100" t="str">
        <f>INDEX(Stores[location_state],MATCH(Sales[[#This Row],[store_no]],Stores[store_no],0))</f>
        <v>Michigan</v>
      </c>
      <c r="I2100">
        <f>INDEX(Stores[sqft],MATCH(Sales[[#This Row],[store_no]],Stores[store_no],0))</f>
        <v>100600</v>
      </c>
      <c r="J2100" s="4" t="str">
        <f>INDEX(Departments[dept_name],MATCH(Sales[[#This Row],[dept_no]],Departments[dept_no],0))</f>
        <v>Tools</v>
      </c>
      <c r="K2100" s="4" t="str">
        <f>CONCATENATE(Sales[[#This Row],[region]],Sales[[#This Row],[storetype]])</f>
        <v>1A</v>
      </c>
      <c r="L2100" s="4">
        <f>INDEX(RegionStoreCount[Store Count],MATCH(Sales[[#This Row],[RegionStoretype]],RegionStoreCount[Region/Type],0))</f>
        <v>5</v>
      </c>
      <c r="M2100" s="4">
        <f>AND(Sales[[#This Row],[date]]&lt;=TY_YTDMax,Sales[[#This Row],[date]]&gt;=TY_YTDMin)*Sales[[#This Row],[sales]]</f>
        <v>0</v>
      </c>
      <c r="N2100" s="4">
        <f>AND(Sales[[#This Row],[date]]&lt;=LY_YTDMax,Sales[[#This Row],[date]]&gt;=LY_YTDMin)*Sales[[#This Row],[sales]]</f>
        <v>35103.459600000002</v>
      </c>
      <c r="O2100" s="4">
        <f>AND(Sales[[#This Row],[date]]&gt;=YoY_Min,Sales[[#This Row],[date]]&lt;=TY_YTDMax)*(Sales[[#This Row],[sales]]/Sales[[#This Row],[sqft]])</f>
        <v>0</v>
      </c>
      <c r="P2100" s="4">
        <f>SUMIF(Sales[RegionStoretype],Sales[[#This Row],[RegionStoretype]],Sales[YoY_SSF])/Sales[[#This Row],[Region_TypeCount]]</f>
        <v>59.469551530910678</v>
      </c>
    </row>
    <row r="2101" spans="1:16" x14ac:dyDescent="0.25">
      <c r="A2101" s="1">
        <v>42853</v>
      </c>
      <c r="B2101">
        <v>2</v>
      </c>
      <c r="C2101">
        <v>16</v>
      </c>
      <c r="D2101">
        <v>60264.3249</v>
      </c>
      <c r="E2101">
        <f>INDEX(Stores[region],MATCH(Sales[[#This Row],[store_no]],Stores[store_no],0))</f>
        <v>3</v>
      </c>
      <c r="F2101" t="str">
        <f>INDEX(Stores[storetype],MATCH(Sales[[#This Row],[store_no]],Stores[store_no],0))</f>
        <v>A</v>
      </c>
      <c r="G2101" t="str">
        <f>INDEX(Stores[location_city],MATCH(Sales[[#This Row],[store_no]],Stores[store_no],0))</f>
        <v>Minneapolis</v>
      </c>
      <c r="H2101" t="str">
        <f>INDEX(Stores[location_state],MATCH(Sales[[#This Row],[store_no]],Stores[store_no],0))</f>
        <v>Minnesota</v>
      </c>
      <c r="I2101">
        <f>INDEX(Stores[sqft],MATCH(Sales[[#This Row],[store_no]],Stores[store_no],0))</f>
        <v>210400</v>
      </c>
      <c r="J2101" s="4" t="str">
        <f>INDEX(Departments[dept_name],MATCH(Sales[[#This Row],[dept_no]],Departments[dept_no],0))</f>
        <v>Outdoors</v>
      </c>
      <c r="K2101" s="4" t="str">
        <f>CONCATENATE(Sales[[#This Row],[region]],Sales[[#This Row],[storetype]])</f>
        <v>3A</v>
      </c>
      <c r="L2101" s="4">
        <f>INDEX(RegionStoreCount[Store Count],MATCH(Sales[[#This Row],[RegionStoretype]],RegionStoreCount[Region/Type],0))</f>
        <v>9</v>
      </c>
      <c r="M2101" s="4">
        <f>AND(Sales[[#This Row],[date]]&lt;=TY_YTDMax,Sales[[#This Row],[date]]&gt;=TY_YTDMin)*Sales[[#This Row],[sales]]</f>
        <v>0</v>
      </c>
      <c r="N2101" s="4">
        <f>AND(Sales[[#This Row],[date]]&lt;=LY_YTDMax,Sales[[#This Row],[date]]&gt;=LY_YTDMin)*Sales[[#This Row],[sales]]</f>
        <v>60264.3249</v>
      </c>
      <c r="O2101" s="4">
        <f>AND(Sales[[#This Row],[date]]&gt;=YoY_Min,Sales[[#This Row],[date]]&lt;=TY_YTDMax)*(Sales[[#This Row],[sales]]/Sales[[#This Row],[sqft]])</f>
        <v>0</v>
      </c>
      <c r="P2101" s="4">
        <f>SUMIF(Sales[RegionStoretype],Sales[[#This Row],[RegionStoretype]],Sales[YoY_SSF])/Sales[[#This Row],[Region_TypeCount]]</f>
        <v>53.603836561720975</v>
      </c>
    </row>
    <row r="2102" spans="1:16" x14ac:dyDescent="0.25">
      <c r="A2102" s="1">
        <v>42853</v>
      </c>
      <c r="B2102">
        <v>4</v>
      </c>
      <c r="C2102">
        <v>4</v>
      </c>
      <c r="D2102">
        <v>111348.90909999999</v>
      </c>
      <c r="E2102">
        <f>INDEX(Stores[region],MATCH(Sales[[#This Row],[store_no]],Stores[store_no],0))</f>
        <v>1</v>
      </c>
      <c r="F2102" t="str">
        <f>INDEX(Stores[storetype],MATCH(Sales[[#This Row],[store_no]],Stores[store_no],0))</f>
        <v>A</v>
      </c>
      <c r="G2102" t="str">
        <f>INDEX(Stores[location_city],MATCH(Sales[[#This Row],[store_no]],Stores[store_no],0))</f>
        <v>Cincinnati</v>
      </c>
      <c r="H2102" t="str">
        <f>INDEX(Stores[location_state],MATCH(Sales[[#This Row],[store_no]],Stores[store_no],0))</f>
        <v>Ohio</v>
      </c>
      <c r="I2102">
        <f>INDEX(Stores[sqft],MATCH(Sales[[#This Row],[store_no]],Stores[store_no],0))</f>
        <v>127800</v>
      </c>
      <c r="J2102" s="4" t="str">
        <f>INDEX(Departments[dept_name],MATCH(Sales[[#This Row],[dept_no]],Departments[dept_no],0))</f>
        <v>Books</v>
      </c>
      <c r="K2102" s="4" t="str">
        <f>CONCATENATE(Sales[[#This Row],[region]],Sales[[#This Row],[storetype]])</f>
        <v>1A</v>
      </c>
      <c r="L2102" s="4">
        <f>INDEX(RegionStoreCount[Store Count],MATCH(Sales[[#This Row],[RegionStoretype]],RegionStoreCount[Region/Type],0))</f>
        <v>5</v>
      </c>
      <c r="M2102" s="4">
        <f>AND(Sales[[#This Row],[date]]&lt;=TY_YTDMax,Sales[[#This Row],[date]]&gt;=TY_YTDMin)*Sales[[#This Row],[sales]]</f>
        <v>0</v>
      </c>
      <c r="N2102" s="4">
        <f>AND(Sales[[#This Row],[date]]&lt;=LY_YTDMax,Sales[[#This Row],[date]]&gt;=LY_YTDMin)*Sales[[#This Row],[sales]]</f>
        <v>111348.90909999999</v>
      </c>
      <c r="O2102" s="4">
        <f>AND(Sales[[#This Row],[date]]&gt;=YoY_Min,Sales[[#This Row],[date]]&lt;=TY_YTDMax)*(Sales[[#This Row],[sales]]/Sales[[#This Row],[sqft]])</f>
        <v>0</v>
      </c>
      <c r="P2102" s="4">
        <f>SUMIF(Sales[RegionStoretype],Sales[[#This Row],[RegionStoretype]],Sales[YoY_SSF])/Sales[[#This Row],[Region_TypeCount]]</f>
        <v>59.469551530910678</v>
      </c>
    </row>
    <row r="2103" spans="1:16" x14ac:dyDescent="0.25">
      <c r="A2103" s="1">
        <v>42853</v>
      </c>
      <c r="B2103">
        <v>4</v>
      </c>
      <c r="C2103">
        <v>16</v>
      </c>
      <c r="D2103">
        <v>255694.97570000001</v>
      </c>
      <c r="E2103">
        <f>INDEX(Stores[region],MATCH(Sales[[#This Row],[store_no]],Stores[store_no],0))</f>
        <v>1</v>
      </c>
      <c r="F2103" t="str">
        <f>INDEX(Stores[storetype],MATCH(Sales[[#This Row],[store_no]],Stores[store_no],0))</f>
        <v>A</v>
      </c>
      <c r="G2103" t="str">
        <f>INDEX(Stores[location_city],MATCH(Sales[[#This Row],[store_no]],Stores[store_no],0))</f>
        <v>Cincinnati</v>
      </c>
      <c r="H2103" t="str">
        <f>INDEX(Stores[location_state],MATCH(Sales[[#This Row],[store_no]],Stores[store_no],0))</f>
        <v>Ohio</v>
      </c>
      <c r="I2103">
        <f>INDEX(Stores[sqft],MATCH(Sales[[#This Row],[store_no]],Stores[store_no],0))</f>
        <v>127800</v>
      </c>
      <c r="J2103" s="4" t="str">
        <f>INDEX(Departments[dept_name],MATCH(Sales[[#This Row],[dept_no]],Departments[dept_no],0))</f>
        <v>Outdoors</v>
      </c>
      <c r="K2103" s="4" t="str">
        <f>CONCATENATE(Sales[[#This Row],[region]],Sales[[#This Row],[storetype]])</f>
        <v>1A</v>
      </c>
      <c r="L2103" s="4">
        <f>INDEX(RegionStoreCount[Store Count],MATCH(Sales[[#This Row],[RegionStoretype]],RegionStoreCount[Region/Type],0))</f>
        <v>5</v>
      </c>
      <c r="M2103" s="4">
        <f>AND(Sales[[#This Row],[date]]&lt;=TY_YTDMax,Sales[[#This Row],[date]]&gt;=TY_YTDMin)*Sales[[#This Row],[sales]]</f>
        <v>0</v>
      </c>
      <c r="N2103" s="4">
        <f>AND(Sales[[#This Row],[date]]&lt;=LY_YTDMax,Sales[[#This Row],[date]]&gt;=LY_YTDMin)*Sales[[#This Row],[sales]]</f>
        <v>255694.97570000001</v>
      </c>
      <c r="O2103" s="4">
        <f>AND(Sales[[#This Row],[date]]&gt;=YoY_Min,Sales[[#This Row],[date]]&lt;=TY_YTDMax)*(Sales[[#This Row],[sales]]/Sales[[#This Row],[sqft]])</f>
        <v>0</v>
      </c>
      <c r="P2103" s="4">
        <f>SUMIF(Sales[RegionStoretype],Sales[[#This Row],[RegionStoretype]],Sales[YoY_SSF])/Sales[[#This Row],[Region_TypeCount]]</f>
        <v>59.469551530910678</v>
      </c>
    </row>
    <row r="2104" spans="1:16" x14ac:dyDescent="0.25">
      <c r="A2104" s="1">
        <v>42853</v>
      </c>
      <c r="B2104">
        <v>4</v>
      </c>
      <c r="C2104">
        <v>17</v>
      </c>
      <c r="D2104">
        <v>118360.28090000001</v>
      </c>
      <c r="E2104">
        <f>INDEX(Stores[region],MATCH(Sales[[#This Row],[store_no]],Stores[store_no],0))</f>
        <v>1</v>
      </c>
      <c r="F2104" t="str">
        <f>INDEX(Stores[storetype],MATCH(Sales[[#This Row],[store_no]],Stores[store_no],0))</f>
        <v>A</v>
      </c>
      <c r="G2104" t="str">
        <f>INDEX(Stores[location_city],MATCH(Sales[[#This Row],[store_no]],Stores[store_no],0))</f>
        <v>Cincinnati</v>
      </c>
      <c r="H2104" t="str">
        <f>INDEX(Stores[location_state],MATCH(Sales[[#This Row],[store_no]],Stores[store_no],0))</f>
        <v>Ohio</v>
      </c>
      <c r="I2104">
        <f>INDEX(Stores[sqft],MATCH(Sales[[#This Row],[store_no]],Stores[store_no],0))</f>
        <v>127800</v>
      </c>
      <c r="J2104" s="4" t="str">
        <f>INDEX(Departments[dept_name],MATCH(Sales[[#This Row],[dept_no]],Departments[dept_no],0))</f>
        <v>Shoes</v>
      </c>
      <c r="K2104" s="4" t="str">
        <f>CONCATENATE(Sales[[#This Row],[region]],Sales[[#This Row],[storetype]])</f>
        <v>1A</v>
      </c>
      <c r="L2104" s="4">
        <f>INDEX(RegionStoreCount[Store Count],MATCH(Sales[[#This Row],[RegionStoretype]],RegionStoreCount[Region/Type],0))</f>
        <v>5</v>
      </c>
      <c r="M2104" s="4">
        <f>AND(Sales[[#This Row],[date]]&lt;=TY_YTDMax,Sales[[#This Row],[date]]&gt;=TY_YTDMin)*Sales[[#This Row],[sales]]</f>
        <v>0</v>
      </c>
      <c r="N2104" s="4">
        <f>AND(Sales[[#This Row],[date]]&lt;=LY_YTDMax,Sales[[#This Row],[date]]&gt;=LY_YTDMin)*Sales[[#This Row],[sales]]</f>
        <v>118360.28090000001</v>
      </c>
      <c r="O2104" s="4">
        <f>AND(Sales[[#This Row],[date]]&gt;=YoY_Min,Sales[[#This Row],[date]]&lt;=TY_YTDMax)*(Sales[[#This Row],[sales]]/Sales[[#This Row],[sqft]])</f>
        <v>0</v>
      </c>
      <c r="P2104" s="4">
        <f>SUMIF(Sales[RegionStoretype],Sales[[#This Row],[RegionStoretype]],Sales[YoY_SSF])/Sales[[#This Row],[Region_TypeCount]]</f>
        <v>59.469551530910678</v>
      </c>
    </row>
    <row r="2105" spans="1:16" x14ac:dyDescent="0.25">
      <c r="A2105" s="1">
        <v>42853</v>
      </c>
      <c r="B2105">
        <v>5</v>
      </c>
      <c r="C2105">
        <v>4</v>
      </c>
      <c r="D2105">
        <v>29129.9647</v>
      </c>
      <c r="E2105">
        <f>INDEX(Stores[region],MATCH(Sales[[#This Row],[store_no]],Stores[store_no],0))</f>
        <v>1</v>
      </c>
      <c r="F2105" t="str">
        <f>INDEX(Stores[storetype],MATCH(Sales[[#This Row],[store_no]],Stores[store_no],0))</f>
        <v>B</v>
      </c>
      <c r="G2105" t="str">
        <f>INDEX(Stores[location_city],MATCH(Sales[[#This Row],[store_no]],Stores[store_no],0))</f>
        <v>Bloomington</v>
      </c>
      <c r="H2105" t="str">
        <f>INDEX(Stores[location_state],MATCH(Sales[[#This Row],[store_no]],Stores[store_no],0))</f>
        <v>Indiana</v>
      </c>
      <c r="I2105">
        <f>INDEX(Stores[sqft],MATCH(Sales[[#This Row],[store_no]],Stores[store_no],0))</f>
        <v>114500</v>
      </c>
      <c r="J2105" s="4" t="str">
        <f>INDEX(Departments[dept_name],MATCH(Sales[[#This Row],[dept_no]],Departments[dept_no],0))</f>
        <v>Books</v>
      </c>
      <c r="K2105" s="4" t="str">
        <f>CONCATENATE(Sales[[#This Row],[region]],Sales[[#This Row],[storetype]])</f>
        <v>1B</v>
      </c>
      <c r="L2105" s="4">
        <f>INDEX(RegionStoreCount[Store Count],MATCH(Sales[[#This Row],[RegionStoretype]],RegionStoreCount[Region/Type],0))</f>
        <v>5</v>
      </c>
      <c r="M2105" s="4">
        <f>AND(Sales[[#This Row],[date]]&lt;=TY_YTDMax,Sales[[#This Row],[date]]&gt;=TY_YTDMin)*Sales[[#This Row],[sales]]</f>
        <v>0</v>
      </c>
      <c r="N2105" s="4">
        <f>AND(Sales[[#This Row],[date]]&lt;=LY_YTDMax,Sales[[#This Row],[date]]&gt;=LY_YTDMin)*Sales[[#This Row],[sales]]</f>
        <v>29129.9647</v>
      </c>
      <c r="O2105" s="4">
        <f>AND(Sales[[#This Row],[date]]&gt;=YoY_Min,Sales[[#This Row],[date]]&lt;=TY_YTDMax)*(Sales[[#This Row],[sales]]/Sales[[#This Row],[sqft]])</f>
        <v>0</v>
      </c>
      <c r="P2105" s="4">
        <f>SUMIF(Sales[RegionStoretype],Sales[[#This Row],[RegionStoretype]],Sales[YoY_SSF])/Sales[[#This Row],[Region_TypeCount]]</f>
        <v>68.518982968140051</v>
      </c>
    </row>
    <row r="2106" spans="1:16" x14ac:dyDescent="0.25">
      <c r="A2106" s="1">
        <v>42853</v>
      </c>
      <c r="B2106">
        <v>5</v>
      </c>
      <c r="C2106">
        <v>6</v>
      </c>
      <c r="D2106">
        <v>18383.5834</v>
      </c>
      <c r="E2106">
        <f>INDEX(Stores[region],MATCH(Sales[[#This Row],[store_no]],Stores[store_no],0))</f>
        <v>1</v>
      </c>
      <c r="F2106" t="str">
        <f>INDEX(Stores[storetype],MATCH(Sales[[#This Row],[store_no]],Stores[store_no],0))</f>
        <v>B</v>
      </c>
      <c r="G2106" t="str">
        <f>INDEX(Stores[location_city],MATCH(Sales[[#This Row],[store_no]],Stores[store_no],0))</f>
        <v>Bloomington</v>
      </c>
      <c r="H2106" t="str">
        <f>INDEX(Stores[location_state],MATCH(Sales[[#This Row],[store_no]],Stores[store_no],0))</f>
        <v>Indiana</v>
      </c>
      <c r="I2106">
        <f>INDEX(Stores[sqft],MATCH(Sales[[#This Row],[store_no]],Stores[store_no],0))</f>
        <v>114500</v>
      </c>
      <c r="J2106" s="4" t="str">
        <f>INDEX(Departments[dept_name],MATCH(Sales[[#This Row],[dept_no]],Departments[dept_no],0))</f>
        <v>Computers</v>
      </c>
      <c r="K2106" s="4" t="str">
        <f>CONCATENATE(Sales[[#This Row],[region]],Sales[[#This Row],[storetype]])</f>
        <v>1B</v>
      </c>
      <c r="L2106" s="4">
        <f>INDEX(RegionStoreCount[Store Count],MATCH(Sales[[#This Row],[RegionStoretype]],RegionStoreCount[Region/Type],0))</f>
        <v>5</v>
      </c>
      <c r="M2106" s="4">
        <f>AND(Sales[[#This Row],[date]]&lt;=TY_YTDMax,Sales[[#This Row],[date]]&gt;=TY_YTDMin)*Sales[[#This Row],[sales]]</f>
        <v>0</v>
      </c>
      <c r="N2106" s="4">
        <f>AND(Sales[[#This Row],[date]]&lt;=LY_YTDMax,Sales[[#This Row],[date]]&gt;=LY_YTDMin)*Sales[[#This Row],[sales]]</f>
        <v>18383.5834</v>
      </c>
      <c r="O2106" s="4">
        <f>AND(Sales[[#This Row],[date]]&gt;=YoY_Min,Sales[[#This Row],[date]]&lt;=TY_YTDMax)*(Sales[[#This Row],[sales]]/Sales[[#This Row],[sqft]])</f>
        <v>0</v>
      </c>
      <c r="P2106" s="4">
        <f>SUMIF(Sales[RegionStoretype],Sales[[#This Row],[RegionStoretype]],Sales[YoY_SSF])/Sales[[#This Row],[Region_TypeCount]]</f>
        <v>68.518982968140051</v>
      </c>
    </row>
    <row r="2107" spans="1:16" x14ac:dyDescent="0.25">
      <c r="A2107" s="1">
        <v>42853</v>
      </c>
      <c r="B2107">
        <v>5</v>
      </c>
      <c r="C2107">
        <v>15</v>
      </c>
      <c r="D2107">
        <v>52002.374400000001</v>
      </c>
      <c r="E2107">
        <f>INDEX(Stores[region],MATCH(Sales[[#This Row],[store_no]],Stores[store_no],0))</f>
        <v>1</v>
      </c>
      <c r="F2107" t="str">
        <f>INDEX(Stores[storetype],MATCH(Sales[[#This Row],[store_no]],Stores[store_no],0))</f>
        <v>B</v>
      </c>
      <c r="G2107" t="str">
        <f>INDEX(Stores[location_city],MATCH(Sales[[#This Row],[store_no]],Stores[store_no],0))</f>
        <v>Bloomington</v>
      </c>
      <c r="H2107" t="str">
        <f>INDEX(Stores[location_state],MATCH(Sales[[#This Row],[store_no]],Stores[store_no],0))</f>
        <v>Indiana</v>
      </c>
      <c r="I2107">
        <f>INDEX(Stores[sqft],MATCH(Sales[[#This Row],[store_no]],Stores[store_no],0))</f>
        <v>114500</v>
      </c>
      <c r="J2107" s="4" t="str">
        <f>INDEX(Departments[dept_name],MATCH(Sales[[#This Row],[dept_no]],Departments[dept_no],0))</f>
        <v>Music</v>
      </c>
      <c r="K2107" s="4" t="str">
        <f>CONCATENATE(Sales[[#This Row],[region]],Sales[[#This Row],[storetype]])</f>
        <v>1B</v>
      </c>
      <c r="L2107" s="4">
        <f>INDEX(RegionStoreCount[Store Count],MATCH(Sales[[#This Row],[RegionStoretype]],RegionStoreCount[Region/Type],0))</f>
        <v>5</v>
      </c>
      <c r="M2107" s="4">
        <f>AND(Sales[[#This Row],[date]]&lt;=TY_YTDMax,Sales[[#This Row],[date]]&gt;=TY_YTDMin)*Sales[[#This Row],[sales]]</f>
        <v>0</v>
      </c>
      <c r="N2107" s="4">
        <f>AND(Sales[[#This Row],[date]]&lt;=LY_YTDMax,Sales[[#This Row],[date]]&gt;=LY_YTDMin)*Sales[[#This Row],[sales]]</f>
        <v>52002.374400000001</v>
      </c>
      <c r="O2107" s="4">
        <f>AND(Sales[[#This Row],[date]]&gt;=YoY_Min,Sales[[#This Row],[date]]&lt;=TY_YTDMax)*(Sales[[#This Row],[sales]]/Sales[[#This Row],[sqft]])</f>
        <v>0</v>
      </c>
      <c r="P2107" s="4">
        <f>SUMIF(Sales[RegionStoretype],Sales[[#This Row],[RegionStoretype]],Sales[YoY_SSF])/Sales[[#This Row],[Region_TypeCount]]</f>
        <v>68.518982968140051</v>
      </c>
    </row>
    <row r="2108" spans="1:16" x14ac:dyDescent="0.25">
      <c r="A2108" s="1">
        <v>42853</v>
      </c>
      <c r="B2108">
        <v>5</v>
      </c>
      <c r="C2108">
        <v>18</v>
      </c>
      <c r="D2108">
        <v>21409.373899999999</v>
      </c>
      <c r="E2108">
        <f>INDEX(Stores[region],MATCH(Sales[[#This Row],[store_no]],Stores[store_no],0))</f>
        <v>1</v>
      </c>
      <c r="F2108" t="str">
        <f>INDEX(Stores[storetype],MATCH(Sales[[#This Row],[store_no]],Stores[store_no],0))</f>
        <v>B</v>
      </c>
      <c r="G2108" t="str">
        <f>INDEX(Stores[location_city],MATCH(Sales[[#This Row],[store_no]],Stores[store_no],0))</f>
        <v>Bloomington</v>
      </c>
      <c r="H2108" t="str">
        <f>INDEX(Stores[location_state],MATCH(Sales[[#This Row],[store_no]],Stores[store_no],0))</f>
        <v>Indiana</v>
      </c>
      <c r="I2108">
        <f>INDEX(Stores[sqft],MATCH(Sales[[#This Row],[store_no]],Stores[store_no],0))</f>
        <v>114500</v>
      </c>
      <c r="J2108" s="4" t="str">
        <f>INDEX(Departments[dept_name],MATCH(Sales[[#This Row],[dept_no]],Departments[dept_no],0))</f>
        <v>Sports</v>
      </c>
      <c r="K2108" s="4" t="str">
        <f>CONCATENATE(Sales[[#This Row],[region]],Sales[[#This Row],[storetype]])</f>
        <v>1B</v>
      </c>
      <c r="L2108" s="4">
        <f>INDEX(RegionStoreCount[Store Count],MATCH(Sales[[#This Row],[RegionStoretype]],RegionStoreCount[Region/Type],0))</f>
        <v>5</v>
      </c>
      <c r="M2108" s="4">
        <f>AND(Sales[[#This Row],[date]]&lt;=TY_YTDMax,Sales[[#This Row],[date]]&gt;=TY_YTDMin)*Sales[[#This Row],[sales]]</f>
        <v>0</v>
      </c>
      <c r="N2108" s="4">
        <f>AND(Sales[[#This Row],[date]]&lt;=LY_YTDMax,Sales[[#This Row],[date]]&gt;=LY_YTDMin)*Sales[[#This Row],[sales]]</f>
        <v>21409.373899999999</v>
      </c>
      <c r="O2108" s="4">
        <f>AND(Sales[[#This Row],[date]]&gt;=YoY_Min,Sales[[#This Row],[date]]&lt;=TY_YTDMax)*(Sales[[#This Row],[sales]]/Sales[[#This Row],[sqft]])</f>
        <v>0</v>
      </c>
      <c r="P2108" s="4">
        <f>SUMIF(Sales[RegionStoretype],Sales[[#This Row],[RegionStoretype]],Sales[YoY_SSF])/Sales[[#This Row],[Region_TypeCount]]</f>
        <v>68.518982968140051</v>
      </c>
    </row>
    <row r="2109" spans="1:16" x14ac:dyDescent="0.25">
      <c r="A2109" s="1">
        <v>42853</v>
      </c>
      <c r="B2109">
        <v>7</v>
      </c>
      <c r="C2109">
        <v>17</v>
      </c>
      <c r="D2109">
        <v>61242.176699999996</v>
      </c>
      <c r="E2109">
        <f>INDEX(Stores[region],MATCH(Sales[[#This Row],[store_no]],Stores[store_no],0))</f>
        <v>2</v>
      </c>
      <c r="F2109" t="str">
        <f>INDEX(Stores[storetype],MATCH(Sales[[#This Row],[store_no]],Stores[store_no],0))</f>
        <v>B</v>
      </c>
      <c r="G2109" t="str">
        <f>INDEX(Stores[location_city],MATCH(Sales[[#This Row],[store_no]],Stores[store_no],0))</f>
        <v>Rockford</v>
      </c>
      <c r="H2109" t="str">
        <f>INDEX(Stores[location_state],MATCH(Sales[[#This Row],[store_no]],Stores[store_no],0))</f>
        <v>Illinois</v>
      </c>
      <c r="I2109">
        <f>INDEX(Stores[sqft],MATCH(Sales[[#This Row],[store_no]],Stores[store_no],0))</f>
        <v>127100</v>
      </c>
      <c r="J2109" s="4" t="str">
        <f>INDEX(Departments[dept_name],MATCH(Sales[[#This Row],[dept_no]],Departments[dept_no],0))</f>
        <v>Shoes</v>
      </c>
      <c r="K2109" s="4" t="str">
        <f>CONCATENATE(Sales[[#This Row],[region]],Sales[[#This Row],[storetype]])</f>
        <v>2B</v>
      </c>
      <c r="L2109" s="4">
        <f>INDEX(RegionStoreCount[Store Count],MATCH(Sales[[#This Row],[RegionStoretype]],RegionStoreCount[Region/Type],0))</f>
        <v>6</v>
      </c>
      <c r="M2109" s="4">
        <f>AND(Sales[[#This Row],[date]]&lt;=TY_YTDMax,Sales[[#This Row],[date]]&gt;=TY_YTDMin)*Sales[[#This Row],[sales]]</f>
        <v>0</v>
      </c>
      <c r="N2109" s="4">
        <f>AND(Sales[[#This Row],[date]]&lt;=LY_YTDMax,Sales[[#This Row],[date]]&gt;=LY_YTDMin)*Sales[[#This Row],[sales]]</f>
        <v>61242.176699999996</v>
      </c>
      <c r="O2109" s="4">
        <f>AND(Sales[[#This Row],[date]]&gt;=YoY_Min,Sales[[#This Row],[date]]&lt;=TY_YTDMax)*(Sales[[#This Row],[sales]]/Sales[[#This Row],[sqft]])</f>
        <v>0</v>
      </c>
      <c r="P2109" s="4">
        <f>SUMIF(Sales[RegionStoretype],Sales[[#This Row],[RegionStoretype]],Sales[YoY_SSF])/Sales[[#This Row],[Region_TypeCount]]</f>
        <v>58.393757732919049</v>
      </c>
    </row>
    <row r="2110" spans="1:16" x14ac:dyDescent="0.25">
      <c r="A2110" s="1">
        <v>42853</v>
      </c>
      <c r="B2110">
        <v>8</v>
      </c>
      <c r="C2110">
        <v>17</v>
      </c>
      <c r="D2110">
        <v>43027.426599999999</v>
      </c>
      <c r="E2110">
        <f>INDEX(Stores[region],MATCH(Sales[[#This Row],[store_no]],Stores[store_no],0))</f>
        <v>3</v>
      </c>
      <c r="F2110" t="str">
        <f>INDEX(Stores[storetype],MATCH(Sales[[#This Row],[store_no]],Stores[store_no],0))</f>
        <v>A</v>
      </c>
      <c r="G2110" t="str">
        <f>INDEX(Stores[location_city],MATCH(Sales[[#This Row],[store_no]],Stores[store_no],0))</f>
        <v>Saint Louis</v>
      </c>
      <c r="H2110" t="str">
        <f>INDEX(Stores[location_state],MATCH(Sales[[#This Row],[store_no]],Stores[store_no],0))</f>
        <v>Missouri</v>
      </c>
      <c r="I2110">
        <f>INDEX(Stores[sqft],MATCH(Sales[[#This Row],[store_no]],Stores[store_no],0))</f>
        <v>198900</v>
      </c>
      <c r="J2110" s="4" t="str">
        <f>INDEX(Departments[dept_name],MATCH(Sales[[#This Row],[dept_no]],Departments[dept_no],0))</f>
        <v>Shoes</v>
      </c>
      <c r="K2110" s="4" t="str">
        <f>CONCATENATE(Sales[[#This Row],[region]],Sales[[#This Row],[storetype]])</f>
        <v>3A</v>
      </c>
      <c r="L2110" s="4">
        <f>INDEX(RegionStoreCount[Store Count],MATCH(Sales[[#This Row],[RegionStoretype]],RegionStoreCount[Region/Type],0))</f>
        <v>9</v>
      </c>
      <c r="M2110" s="4">
        <f>AND(Sales[[#This Row],[date]]&lt;=TY_YTDMax,Sales[[#This Row],[date]]&gt;=TY_YTDMin)*Sales[[#This Row],[sales]]</f>
        <v>0</v>
      </c>
      <c r="N2110" s="4">
        <f>AND(Sales[[#This Row],[date]]&lt;=LY_YTDMax,Sales[[#This Row],[date]]&gt;=LY_YTDMin)*Sales[[#This Row],[sales]]</f>
        <v>43027.426599999999</v>
      </c>
      <c r="O2110" s="4">
        <f>AND(Sales[[#This Row],[date]]&gt;=YoY_Min,Sales[[#This Row],[date]]&lt;=TY_YTDMax)*(Sales[[#This Row],[sales]]/Sales[[#This Row],[sqft]])</f>
        <v>0</v>
      </c>
      <c r="P2110" s="4">
        <f>SUMIF(Sales[RegionStoretype],Sales[[#This Row],[RegionStoretype]],Sales[YoY_SSF])/Sales[[#This Row],[Region_TypeCount]]</f>
        <v>53.603836561720975</v>
      </c>
    </row>
    <row r="2111" spans="1:16" x14ac:dyDescent="0.25">
      <c r="A2111" s="1">
        <v>42853</v>
      </c>
      <c r="B2111">
        <v>9</v>
      </c>
      <c r="C2111">
        <v>9</v>
      </c>
      <c r="D2111">
        <v>22550.823</v>
      </c>
      <c r="E2111">
        <f>INDEX(Stores[region],MATCH(Sales[[#This Row],[store_no]],Stores[store_no],0))</f>
        <v>1</v>
      </c>
      <c r="F2111" t="str">
        <f>INDEX(Stores[storetype],MATCH(Sales[[#This Row],[store_no]],Stores[store_no],0))</f>
        <v>B</v>
      </c>
      <c r="G2111" t="str">
        <f>INDEX(Stores[location_city],MATCH(Sales[[#This Row],[store_no]],Stores[store_no],0))</f>
        <v>Columbus</v>
      </c>
      <c r="H2111" t="str">
        <f>INDEX(Stores[location_state],MATCH(Sales[[#This Row],[store_no]],Stores[store_no],0))</f>
        <v>Ohio</v>
      </c>
      <c r="I2111">
        <f>INDEX(Stores[sqft],MATCH(Sales[[#This Row],[store_no]],Stores[store_no],0))</f>
        <v>221800</v>
      </c>
      <c r="J2111" s="4" t="str">
        <f>INDEX(Departments[dept_name],MATCH(Sales[[#This Row],[dept_no]],Departments[dept_no],0))</f>
        <v>Garden</v>
      </c>
      <c r="K2111" s="4" t="str">
        <f>CONCATENATE(Sales[[#This Row],[region]],Sales[[#This Row],[storetype]])</f>
        <v>1B</v>
      </c>
      <c r="L2111" s="4">
        <f>INDEX(RegionStoreCount[Store Count],MATCH(Sales[[#This Row],[RegionStoretype]],RegionStoreCount[Region/Type],0))</f>
        <v>5</v>
      </c>
      <c r="M2111" s="4">
        <f>AND(Sales[[#This Row],[date]]&lt;=TY_YTDMax,Sales[[#This Row],[date]]&gt;=TY_YTDMin)*Sales[[#This Row],[sales]]</f>
        <v>0</v>
      </c>
      <c r="N2111" s="4">
        <f>AND(Sales[[#This Row],[date]]&lt;=LY_YTDMax,Sales[[#This Row],[date]]&gt;=LY_YTDMin)*Sales[[#This Row],[sales]]</f>
        <v>22550.823</v>
      </c>
      <c r="O2111" s="4">
        <f>AND(Sales[[#This Row],[date]]&gt;=YoY_Min,Sales[[#This Row],[date]]&lt;=TY_YTDMax)*(Sales[[#This Row],[sales]]/Sales[[#This Row],[sqft]])</f>
        <v>0</v>
      </c>
      <c r="P2111" s="4">
        <f>SUMIF(Sales[RegionStoretype],Sales[[#This Row],[RegionStoretype]],Sales[YoY_SSF])/Sales[[#This Row],[Region_TypeCount]]</f>
        <v>68.518982968140051</v>
      </c>
    </row>
    <row r="2112" spans="1:16" x14ac:dyDescent="0.25">
      <c r="A2112" s="1">
        <v>42853</v>
      </c>
      <c r="B2112">
        <v>9</v>
      </c>
      <c r="C2112">
        <v>13</v>
      </c>
      <c r="D2112">
        <v>140037.0913</v>
      </c>
      <c r="E2112">
        <f>INDEX(Stores[region],MATCH(Sales[[#This Row],[store_no]],Stores[store_no],0))</f>
        <v>1</v>
      </c>
      <c r="F2112" t="str">
        <f>INDEX(Stores[storetype],MATCH(Sales[[#This Row],[store_no]],Stores[store_no],0))</f>
        <v>B</v>
      </c>
      <c r="G2112" t="str">
        <f>INDEX(Stores[location_city],MATCH(Sales[[#This Row],[store_no]],Stores[store_no],0))</f>
        <v>Columbus</v>
      </c>
      <c r="H2112" t="str">
        <f>INDEX(Stores[location_state],MATCH(Sales[[#This Row],[store_no]],Stores[store_no],0))</f>
        <v>Ohio</v>
      </c>
      <c r="I2112">
        <f>INDEX(Stores[sqft],MATCH(Sales[[#This Row],[store_no]],Stores[store_no],0))</f>
        <v>221800</v>
      </c>
      <c r="J2112" s="4" t="str">
        <f>INDEX(Departments[dept_name],MATCH(Sales[[#This Row],[dept_no]],Departments[dept_no],0))</f>
        <v>Kids</v>
      </c>
      <c r="K2112" s="4" t="str">
        <f>CONCATENATE(Sales[[#This Row],[region]],Sales[[#This Row],[storetype]])</f>
        <v>1B</v>
      </c>
      <c r="L2112" s="4">
        <f>INDEX(RegionStoreCount[Store Count],MATCH(Sales[[#This Row],[RegionStoretype]],RegionStoreCount[Region/Type],0))</f>
        <v>5</v>
      </c>
      <c r="M2112" s="4">
        <f>AND(Sales[[#This Row],[date]]&lt;=TY_YTDMax,Sales[[#This Row],[date]]&gt;=TY_YTDMin)*Sales[[#This Row],[sales]]</f>
        <v>0</v>
      </c>
      <c r="N2112" s="4">
        <f>AND(Sales[[#This Row],[date]]&lt;=LY_YTDMax,Sales[[#This Row],[date]]&gt;=LY_YTDMin)*Sales[[#This Row],[sales]]</f>
        <v>140037.0913</v>
      </c>
      <c r="O2112" s="4">
        <f>AND(Sales[[#This Row],[date]]&gt;=YoY_Min,Sales[[#This Row],[date]]&lt;=TY_YTDMax)*(Sales[[#This Row],[sales]]/Sales[[#This Row],[sqft]])</f>
        <v>0</v>
      </c>
      <c r="P2112" s="4">
        <f>SUMIF(Sales[RegionStoretype],Sales[[#This Row],[RegionStoretype]],Sales[YoY_SSF])/Sales[[#This Row],[Region_TypeCount]]</f>
        <v>68.518982968140051</v>
      </c>
    </row>
    <row r="2113" spans="1:16" x14ac:dyDescent="0.25">
      <c r="A2113" s="1">
        <v>42853</v>
      </c>
      <c r="B2113">
        <v>9</v>
      </c>
      <c r="C2113">
        <v>19</v>
      </c>
      <c r="D2113">
        <v>79047.400300000008</v>
      </c>
      <c r="E2113">
        <f>INDEX(Stores[region],MATCH(Sales[[#This Row],[store_no]],Stores[store_no],0))</f>
        <v>1</v>
      </c>
      <c r="F2113" t="str">
        <f>INDEX(Stores[storetype],MATCH(Sales[[#This Row],[store_no]],Stores[store_no],0))</f>
        <v>B</v>
      </c>
      <c r="G2113" t="str">
        <f>INDEX(Stores[location_city],MATCH(Sales[[#This Row],[store_no]],Stores[store_no],0))</f>
        <v>Columbus</v>
      </c>
      <c r="H2113" t="str">
        <f>INDEX(Stores[location_state],MATCH(Sales[[#This Row],[store_no]],Stores[store_no],0))</f>
        <v>Ohio</v>
      </c>
      <c r="I2113">
        <f>INDEX(Stores[sqft],MATCH(Sales[[#This Row],[store_no]],Stores[store_no],0))</f>
        <v>221800</v>
      </c>
      <c r="J2113" s="4" t="str">
        <f>INDEX(Departments[dept_name],MATCH(Sales[[#This Row],[dept_no]],Departments[dept_no],0))</f>
        <v>Tools</v>
      </c>
      <c r="K2113" s="4" t="str">
        <f>CONCATENATE(Sales[[#This Row],[region]],Sales[[#This Row],[storetype]])</f>
        <v>1B</v>
      </c>
      <c r="L2113" s="4">
        <f>INDEX(RegionStoreCount[Store Count],MATCH(Sales[[#This Row],[RegionStoretype]],RegionStoreCount[Region/Type],0))</f>
        <v>5</v>
      </c>
      <c r="M2113" s="4">
        <f>AND(Sales[[#This Row],[date]]&lt;=TY_YTDMax,Sales[[#This Row],[date]]&gt;=TY_YTDMin)*Sales[[#This Row],[sales]]</f>
        <v>0</v>
      </c>
      <c r="N2113" s="4">
        <f>AND(Sales[[#This Row],[date]]&lt;=LY_YTDMax,Sales[[#This Row],[date]]&gt;=LY_YTDMin)*Sales[[#This Row],[sales]]</f>
        <v>79047.400300000008</v>
      </c>
      <c r="O2113" s="4">
        <f>AND(Sales[[#This Row],[date]]&gt;=YoY_Min,Sales[[#This Row],[date]]&lt;=TY_YTDMax)*(Sales[[#This Row],[sales]]/Sales[[#This Row],[sqft]])</f>
        <v>0</v>
      </c>
      <c r="P2113" s="4">
        <f>SUMIF(Sales[RegionStoretype],Sales[[#This Row],[RegionStoretype]],Sales[YoY_SSF])/Sales[[#This Row],[Region_TypeCount]]</f>
        <v>68.518982968140051</v>
      </c>
    </row>
    <row r="2114" spans="1:16" x14ac:dyDescent="0.25">
      <c r="A2114" s="1">
        <v>42853</v>
      </c>
      <c r="B2114">
        <v>9</v>
      </c>
      <c r="C2114">
        <v>20</v>
      </c>
      <c r="D2114">
        <v>329389.33649999998</v>
      </c>
      <c r="E2114">
        <f>INDEX(Stores[region],MATCH(Sales[[#This Row],[store_no]],Stores[store_no],0))</f>
        <v>1</v>
      </c>
      <c r="F2114" t="str">
        <f>INDEX(Stores[storetype],MATCH(Sales[[#This Row],[store_no]],Stores[store_no],0))</f>
        <v>B</v>
      </c>
      <c r="G2114" t="str">
        <f>INDEX(Stores[location_city],MATCH(Sales[[#This Row],[store_no]],Stores[store_no],0))</f>
        <v>Columbus</v>
      </c>
      <c r="H2114" t="str">
        <f>INDEX(Stores[location_state],MATCH(Sales[[#This Row],[store_no]],Stores[store_no],0))</f>
        <v>Ohio</v>
      </c>
      <c r="I2114">
        <f>INDEX(Stores[sqft],MATCH(Sales[[#This Row],[store_no]],Stores[store_no],0))</f>
        <v>221800</v>
      </c>
      <c r="J2114" s="4" t="str">
        <f>INDEX(Departments[dept_name],MATCH(Sales[[#This Row],[dept_no]],Departments[dept_no],0))</f>
        <v>Toys</v>
      </c>
      <c r="K2114" s="4" t="str">
        <f>CONCATENATE(Sales[[#This Row],[region]],Sales[[#This Row],[storetype]])</f>
        <v>1B</v>
      </c>
      <c r="L2114" s="4">
        <f>INDEX(RegionStoreCount[Store Count],MATCH(Sales[[#This Row],[RegionStoretype]],RegionStoreCount[Region/Type],0))</f>
        <v>5</v>
      </c>
      <c r="M2114" s="4">
        <f>AND(Sales[[#This Row],[date]]&lt;=TY_YTDMax,Sales[[#This Row],[date]]&gt;=TY_YTDMin)*Sales[[#This Row],[sales]]</f>
        <v>0</v>
      </c>
      <c r="N2114" s="4">
        <f>AND(Sales[[#This Row],[date]]&lt;=LY_YTDMax,Sales[[#This Row],[date]]&gt;=LY_YTDMin)*Sales[[#This Row],[sales]]</f>
        <v>329389.33649999998</v>
      </c>
      <c r="O2114" s="4">
        <f>AND(Sales[[#This Row],[date]]&gt;=YoY_Min,Sales[[#This Row],[date]]&lt;=TY_YTDMax)*(Sales[[#This Row],[sales]]/Sales[[#This Row],[sqft]])</f>
        <v>0</v>
      </c>
      <c r="P2114" s="4">
        <f>SUMIF(Sales[RegionStoretype],Sales[[#This Row],[RegionStoretype]],Sales[YoY_SSF])/Sales[[#This Row],[Region_TypeCount]]</f>
        <v>68.518982968140051</v>
      </c>
    </row>
    <row r="2115" spans="1:16" x14ac:dyDescent="0.25">
      <c r="A2115" s="1">
        <v>42853</v>
      </c>
      <c r="B2115">
        <v>10</v>
      </c>
      <c r="C2115">
        <v>1</v>
      </c>
      <c r="D2115">
        <v>13490.591100000001</v>
      </c>
      <c r="E2115">
        <f>INDEX(Stores[region],MATCH(Sales[[#This Row],[store_no]],Stores[store_no],0))</f>
        <v>1</v>
      </c>
      <c r="F2115" t="str">
        <f>INDEX(Stores[storetype],MATCH(Sales[[#This Row],[store_no]],Stores[store_no],0))</f>
        <v>B</v>
      </c>
      <c r="G2115" t="str">
        <f>INDEX(Stores[location_city],MATCH(Sales[[#This Row],[store_no]],Stores[store_no],0))</f>
        <v>Traverse City</v>
      </c>
      <c r="H2115" t="str">
        <f>INDEX(Stores[location_state],MATCH(Sales[[#This Row],[store_no]],Stores[store_no],0))</f>
        <v>Michigan</v>
      </c>
      <c r="I2115">
        <f>INDEX(Stores[sqft],MATCH(Sales[[#This Row],[store_no]],Stores[store_no],0))</f>
        <v>158200</v>
      </c>
      <c r="J2115" s="4" t="str">
        <f>INDEX(Departments[dept_name],MATCH(Sales[[#This Row],[dept_no]],Departments[dept_no],0))</f>
        <v>Automotive</v>
      </c>
      <c r="K2115" s="4" t="str">
        <f>CONCATENATE(Sales[[#This Row],[region]],Sales[[#This Row],[storetype]])</f>
        <v>1B</v>
      </c>
      <c r="L2115" s="4">
        <f>INDEX(RegionStoreCount[Store Count],MATCH(Sales[[#This Row],[RegionStoretype]],RegionStoreCount[Region/Type],0))</f>
        <v>5</v>
      </c>
      <c r="M2115" s="4">
        <f>AND(Sales[[#This Row],[date]]&lt;=TY_YTDMax,Sales[[#This Row],[date]]&gt;=TY_YTDMin)*Sales[[#This Row],[sales]]</f>
        <v>0</v>
      </c>
      <c r="N2115" s="4">
        <f>AND(Sales[[#This Row],[date]]&lt;=LY_YTDMax,Sales[[#This Row],[date]]&gt;=LY_YTDMin)*Sales[[#This Row],[sales]]</f>
        <v>13490.591100000001</v>
      </c>
      <c r="O2115" s="4">
        <f>AND(Sales[[#This Row],[date]]&gt;=YoY_Min,Sales[[#This Row],[date]]&lt;=TY_YTDMax)*(Sales[[#This Row],[sales]]/Sales[[#This Row],[sqft]])</f>
        <v>0</v>
      </c>
      <c r="P2115" s="4">
        <f>SUMIF(Sales[RegionStoretype],Sales[[#This Row],[RegionStoretype]],Sales[YoY_SSF])/Sales[[#This Row],[Region_TypeCount]]</f>
        <v>68.518982968140051</v>
      </c>
    </row>
    <row r="2116" spans="1:16" x14ac:dyDescent="0.25">
      <c r="A2116" s="1">
        <v>42853</v>
      </c>
      <c r="B2116">
        <v>10</v>
      </c>
      <c r="C2116">
        <v>5</v>
      </c>
      <c r="D2116">
        <v>51612.1567</v>
      </c>
      <c r="E2116">
        <f>INDEX(Stores[region],MATCH(Sales[[#This Row],[store_no]],Stores[store_no],0))</f>
        <v>1</v>
      </c>
      <c r="F2116" t="str">
        <f>INDEX(Stores[storetype],MATCH(Sales[[#This Row],[store_no]],Stores[store_no],0))</f>
        <v>B</v>
      </c>
      <c r="G2116" t="str">
        <f>INDEX(Stores[location_city],MATCH(Sales[[#This Row],[store_no]],Stores[store_no],0))</f>
        <v>Traverse City</v>
      </c>
      <c r="H2116" t="str">
        <f>INDEX(Stores[location_state],MATCH(Sales[[#This Row],[store_no]],Stores[store_no],0))</f>
        <v>Michigan</v>
      </c>
      <c r="I2116">
        <f>INDEX(Stores[sqft],MATCH(Sales[[#This Row],[store_no]],Stores[store_no],0))</f>
        <v>158200</v>
      </c>
      <c r="J2116" s="4" t="str">
        <f>INDEX(Departments[dept_name],MATCH(Sales[[#This Row],[dept_no]],Departments[dept_no],0))</f>
        <v>Clothing</v>
      </c>
      <c r="K2116" s="4" t="str">
        <f>CONCATENATE(Sales[[#This Row],[region]],Sales[[#This Row],[storetype]])</f>
        <v>1B</v>
      </c>
      <c r="L2116" s="4">
        <f>INDEX(RegionStoreCount[Store Count],MATCH(Sales[[#This Row],[RegionStoretype]],RegionStoreCount[Region/Type],0))</f>
        <v>5</v>
      </c>
      <c r="M2116" s="4">
        <f>AND(Sales[[#This Row],[date]]&lt;=TY_YTDMax,Sales[[#This Row],[date]]&gt;=TY_YTDMin)*Sales[[#This Row],[sales]]</f>
        <v>0</v>
      </c>
      <c r="N2116" s="4">
        <f>AND(Sales[[#This Row],[date]]&lt;=LY_YTDMax,Sales[[#This Row],[date]]&gt;=LY_YTDMin)*Sales[[#This Row],[sales]]</f>
        <v>51612.1567</v>
      </c>
      <c r="O2116" s="4">
        <f>AND(Sales[[#This Row],[date]]&gt;=YoY_Min,Sales[[#This Row],[date]]&lt;=TY_YTDMax)*(Sales[[#This Row],[sales]]/Sales[[#This Row],[sqft]])</f>
        <v>0</v>
      </c>
      <c r="P2116" s="4">
        <f>SUMIF(Sales[RegionStoretype],Sales[[#This Row],[RegionStoretype]],Sales[YoY_SSF])/Sales[[#This Row],[Region_TypeCount]]</f>
        <v>68.518982968140051</v>
      </c>
    </row>
    <row r="2117" spans="1:16" x14ac:dyDescent="0.25">
      <c r="A2117" s="1">
        <v>42853</v>
      </c>
      <c r="B2117">
        <v>10</v>
      </c>
      <c r="C2117">
        <v>6</v>
      </c>
      <c r="D2117">
        <v>27884.846300000005</v>
      </c>
      <c r="E2117">
        <f>INDEX(Stores[region],MATCH(Sales[[#This Row],[store_no]],Stores[store_no],0))</f>
        <v>1</v>
      </c>
      <c r="F2117" t="str">
        <f>INDEX(Stores[storetype],MATCH(Sales[[#This Row],[store_no]],Stores[store_no],0))</f>
        <v>B</v>
      </c>
      <c r="G2117" t="str">
        <f>INDEX(Stores[location_city],MATCH(Sales[[#This Row],[store_no]],Stores[store_no],0))</f>
        <v>Traverse City</v>
      </c>
      <c r="H2117" t="str">
        <f>INDEX(Stores[location_state],MATCH(Sales[[#This Row],[store_no]],Stores[store_no],0))</f>
        <v>Michigan</v>
      </c>
      <c r="I2117">
        <f>INDEX(Stores[sqft],MATCH(Sales[[#This Row],[store_no]],Stores[store_no],0))</f>
        <v>158200</v>
      </c>
      <c r="J2117" s="4" t="str">
        <f>INDEX(Departments[dept_name],MATCH(Sales[[#This Row],[dept_no]],Departments[dept_no],0))</f>
        <v>Computers</v>
      </c>
      <c r="K2117" s="4" t="str">
        <f>CONCATENATE(Sales[[#This Row],[region]],Sales[[#This Row],[storetype]])</f>
        <v>1B</v>
      </c>
      <c r="L2117" s="4">
        <f>INDEX(RegionStoreCount[Store Count],MATCH(Sales[[#This Row],[RegionStoretype]],RegionStoreCount[Region/Type],0))</f>
        <v>5</v>
      </c>
      <c r="M2117" s="4">
        <f>AND(Sales[[#This Row],[date]]&lt;=TY_YTDMax,Sales[[#This Row],[date]]&gt;=TY_YTDMin)*Sales[[#This Row],[sales]]</f>
        <v>0</v>
      </c>
      <c r="N2117" s="4">
        <f>AND(Sales[[#This Row],[date]]&lt;=LY_YTDMax,Sales[[#This Row],[date]]&gt;=LY_YTDMin)*Sales[[#This Row],[sales]]</f>
        <v>27884.846300000005</v>
      </c>
      <c r="O2117" s="4">
        <f>AND(Sales[[#This Row],[date]]&gt;=YoY_Min,Sales[[#This Row],[date]]&lt;=TY_YTDMax)*(Sales[[#This Row],[sales]]/Sales[[#This Row],[sqft]])</f>
        <v>0</v>
      </c>
      <c r="P2117" s="4">
        <f>SUMIF(Sales[RegionStoretype],Sales[[#This Row],[RegionStoretype]],Sales[YoY_SSF])/Sales[[#This Row],[Region_TypeCount]]</f>
        <v>68.518982968140051</v>
      </c>
    </row>
    <row r="2118" spans="1:16" x14ac:dyDescent="0.25">
      <c r="A2118" s="1">
        <v>42853</v>
      </c>
      <c r="B2118">
        <v>10</v>
      </c>
      <c r="C2118">
        <v>12</v>
      </c>
      <c r="D2118">
        <v>49926.110300000008</v>
      </c>
      <c r="E2118">
        <f>INDEX(Stores[region],MATCH(Sales[[#This Row],[store_no]],Stores[store_no],0))</f>
        <v>1</v>
      </c>
      <c r="F2118" t="str">
        <f>INDEX(Stores[storetype],MATCH(Sales[[#This Row],[store_no]],Stores[store_no],0))</f>
        <v>B</v>
      </c>
      <c r="G2118" t="str">
        <f>INDEX(Stores[location_city],MATCH(Sales[[#This Row],[store_no]],Stores[store_no],0))</f>
        <v>Traverse City</v>
      </c>
      <c r="H2118" t="str">
        <f>INDEX(Stores[location_state],MATCH(Sales[[#This Row],[store_no]],Stores[store_no],0))</f>
        <v>Michigan</v>
      </c>
      <c r="I2118">
        <f>INDEX(Stores[sqft],MATCH(Sales[[#This Row],[store_no]],Stores[store_no],0))</f>
        <v>158200</v>
      </c>
      <c r="J2118" s="4" t="str">
        <f>INDEX(Departments[dept_name],MATCH(Sales[[#This Row],[dept_no]],Departments[dept_no],0))</f>
        <v>Jewelery</v>
      </c>
      <c r="K2118" s="4" t="str">
        <f>CONCATENATE(Sales[[#This Row],[region]],Sales[[#This Row],[storetype]])</f>
        <v>1B</v>
      </c>
      <c r="L2118" s="4">
        <f>INDEX(RegionStoreCount[Store Count],MATCH(Sales[[#This Row],[RegionStoretype]],RegionStoreCount[Region/Type],0))</f>
        <v>5</v>
      </c>
      <c r="M2118" s="4">
        <f>AND(Sales[[#This Row],[date]]&lt;=TY_YTDMax,Sales[[#This Row],[date]]&gt;=TY_YTDMin)*Sales[[#This Row],[sales]]</f>
        <v>0</v>
      </c>
      <c r="N2118" s="4">
        <f>AND(Sales[[#This Row],[date]]&lt;=LY_YTDMax,Sales[[#This Row],[date]]&gt;=LY_YTDMin)*Sales[[#This Row],[sales]]</f>
        <v>49926.110300000008</v>
      </c>
      <c r="O2118" s="4">
        <f>AND(Sales[[#This Row],[date]]&gt;=YoY_Min,Sales[[#This Row],[date]]&lt;=TY_YTDMax)*(Sales[[#This Row],[sales]]/Sales[[#This Row],[sqft]])</f>
        <v>0</v>
      </c>
      <c r="P2118" s="4">
        <f>SUMIF(Sales[RegionStoretype],Sales[[#This Row],[RegionStoretype]],Sales[YoY_SSF])/Sales[[#This Row],[Region_TypeCount]]</f>
        <v>68.518982968140051</v>
      </c>
    </row>
    <row r="2119" spans="1:16" x14ac:dyDescent="0.25">
      <c r="A2119" s="1">
        <v>42853</v>
      </c>
      <c r="B2119">
        <v>11</v>
      </c>
      <c r="C2119">
        <v>2</v>
      </c>
      <c r="D2119">
        <v>58941.9565</v>
      </c>
      <c r="E2119">
        <f>INDEX(Stores[region],MATCH(Sales[[#This Row],[store_no]],Stores[store_no],0))</f>
        <v>1</v>
      </c>
      <c r="F2119" t="str">
        <f>INDEX(Stores[storetype],MATCH(Sales[[#This Row],[store_no]],Stores[store_no],0))</f>
        <v>A</v>
      </c>
      <c r="G2119" t="str">
        <f>INDEX(Stores[location_city],MATCH(Sales[[#This Row],[store_no]],Stores[store_no],0))</f>
        <v>Cleveland</v>
      </c>
      <c r="H2119" t="str">
        <f>INDEX(Stores[location_state],MATCH(Sales[[#This Row],[store_no]],Stores[store_no],0))</f>
        <v>Ohio</v>
      </c>
      <c r="I2119">
        <f>INDEX(Stores[sqft],MATCH(Sales[[#This Row],[store_no]],Stores[store_no],0))</f>
        <v>192400</v>
      </c>
      <c r="J2119" s="4" t="str">
        <f>INDEX(Departments[dept_name],MATCH(Sales[[#This Row],[dept_no]],Departments[dept_no],0))</f>
        <v>Baby</v>
      </c>
      <c r="K2119" s="4" t="str">
        <f>CONCATENATE(Sales[[#This Row],[region]],Sales[[#This Row],[storetype]])</f>
        <v>1A</v>
      </c>
      <c r="L2119" s="4">
        <f>INDEX(RegionStoreCount[Store Count],MATCH(Sales[[#This Row],[RegionStoretype]],RegionStoreCount[Region/Type],0))</f>
        <v>5</v>
      </c>
      <c r="M2119" s="4">
        <f>AND(Sales[[#This Row],[date]]&lt;=TY_YTDMax,Sales[[#This Row],[date]]&gt;=TY_YTDMin)*Sales[[#This Row],[sales]]</f>
        <v>0</v>
      </c>
      <c r="N2119" s="4">
        <f>AND(Sales[[#This Row],[date]]&lt;=LY_YTDMax,Sales[[#This Row],[date]]&gt;=LY_YTDMin)*Sales[[#This Row],[sales]]</f>
        <v>58941.9565</v>
      </c>
      <c r="O2119" s="4">
        <f>AND(Sales[[#This Row],[date]]&gt;=YoY_Min,Sales[[#This Row],[date]]&lt;=TY_YTDMax)*(Sales[[#This Row],[sales]]/Sales[[#This Row],[sqft]])</f>
        <v>0</v>
      </c>
      <c r="P2119" s="4">
        <f>SUMIF(Sales[RegionStoretype],Sales[[#This Row],[RegionStoretype]],Sales[YoY_SSF])/Sales[[#This Row],[Region_TypeCount]]</f>
        <v>59.469551530910678</v>
      </c>
    </row>
    <row r="2120" spans="1:16" x14ac:dyDescent="0.25">
      <c r="A2120" s="1">
        <v>42853</v>
      </c>
      <c r="B2120">
        <v>11</v>
      </c>
      <c r="C2120">
        <v>15</v>
      </c>
      <c r="D2120">
        <v>53727.150099999999</v>
      </c>
      <c r="E2120">
        <f>INDEX(Stores[region],MATCH(Sales[[#This Row],[store_no]],Stores[store_no],0))</f>
        <v>1</v>
      </c>
      <c r="F2120" t="str">
        <f>INDEX(Stores[storetype],MATCH(Sales[[#This Row],[store_no]],Stores[store_no],0))</f>
        <v>A</v>
      </c>
      <c r="G2120" t="str">
        <f>INDEX(Stores[location_city],MATCH(Sales[[#This Row],[store_no]],Stores[store_no],0))</f>
        <v>Cleveland</v>
      </c>
      <c r="H2120" t="str">
        <f>INDEX(Stores[location_state],MATCH(Sales[[#This Row],[store_no]],Stores[store_no],0))</f>
        <v>Ohio</v>
      </c>
      <c r="I2120">
        <f>INDEX(Stores[sqft],MATCH(Sales[[#This Row],[store_no]],Stores[store_no],0))</f>
        <v>192400</v>
      </c>
      <c r="J2120" s="4" t="str">
        <f>INDEX(Departments[dept_name],MATCH(Sales[[#This Row],[dept_no]],Departments[dept_no],0))</f>
        <v>Music</v>
      </c>
      <c r="K2120" s="4" t="str">
        <f>CONCATENATE(Sales[[#This Row],[region]],Sales[[#This Row],[storetype]])</f>
        <v>1A</v>
      </c>
      <c r="L2120" s="4">
        <f>INDEX(RegionStoreCount[Store Count],MATCH(Sales[[#This Row],[RegionStoretype]],RegionStoreCount[Region/Type],0))</f>
        <v>5</v>
      </c>
      <c r="M2120" s="4">
        <f>AND(Sales[[#This Row],[date]]&lt;=TY_YTDMax,Sales[[#This Row],[date]]&gt;=TY_YTDMin)*Sales[[#This Row],[sales]]</f>
        <v>0</v>
      </c>
      <c r="N2120" s="4">
        <f>AND(Sales[[#This Row],[date]]&lt;=LY_YTDMax,Sales[[#This Row],[date]]&gt;=LY_YTDMin)*Sales[[#This Row],[sales]]</f>
        <v>53727.150099999999</v>
      </c>
      <c r="O2120" s="4">
        <f>AND(Sales[[#This Row],[date]]&gt;=YoY_Min,Sales[[#This Row],[date]]&lt;=TY_YTDMax)*(Sales[[#This Row],[sales]]/Sales[[#This Row],[sqft]])</f>
        <v>0</v>
      </c>
      <c r="P2120" s="4">
        <f>SUMIF(Sales[RegionStoretype],Sales[[#This Row],[RegionStoretype]],Sales[YoY_SSF])/Sales[[#This Row],[Region_TypeCount]]</f>
        <v>59.469551530910678</v>
      </c>
    </row>
    <row r="2121" spans="1:16" x14ac:dyDescent="0.25">
      <c r="A2121" s="1">
        <v>42853</v>
      </c>
      <c r="B2121">
        <v>13</v>
      </c>
      <c r="C2121">
        <v>2</v>
      </c>
      <c r="D2121">
        <v>69849.337599999999</v>
      </c>
      <c r="E2121">
        <f>INDEX(Stores[region],MATCH(Sales[[#This Row],[store_no]],Stores[store_no],0))</f>
        <v>3</v>
      </c>
      <c r="F2121" t="str">
        <f>INDEX(Stores[storetype],MATCH(Sales[[#This Row],[store_no]],Stores[store_no],0))</f>
        <v>A</v>
      </c>
      <c r="G2121" t="str">
        <f>INDEX(Stores[location_city],MATCH(Sales[[#This Row],[store_no]],Stores[store_no],0))</f>
        <v>Overland Park</v>
      </c>
      <c r="H2121" t="str">
        <f>INDEX(Stores[location_state],MATCH(Sales[[#This Row],[store_no]],Stores[store_no],0))</f>
        <v>Kansas</v>
      </c>
      <c r="I2121">
        <f>INDEX(Stores[sqft],MATCH(Sales[[#This Row],[store_no]],Stores[store_no],0))</f>
        <v>201000</v>
      </c>
      <c r="J2121" s="4" t="str">
        <f>INDEX(Departments[dept_name],MATCH(Sales[[#This Row],[dept_no]],Departments[dept_no],0))</f>
        <v>Baby</v>
      </c>
      <c r="K2121" s="4" t="str">
        <f>CONCATENATE(Sales[[#This Row],[region]],Sales[[#This Row],[storetype]])</f>
        <v>3A</v>
      </c>
      <c r="L2121" s="4">
        <f>INDEX(RegionStoreCount[Store Count],MATCH(Sales[[#This Row],[RegionStoretype]],RegionStoreCount[Region/Type],0))</f>
        <v>9</v>
      </c>
      <c r="M2121" s="4">
        <f>AND(Sales[[#This Row],[date]]&lt;=TY_YTDMax,Sales[[#This Row],[date]]&gt;=TY_YTDMin)*Sales[[#This Row],[sales]]</f>
        <v>0</v>
      </c>
      <c r="N2121" s="4">
        <f>AND(Sales[[#This Row],[date]]&lt;=LY_YTDMax,Sales[[#This Row],[date]]&gt;=LY_YTDMin)*Sales[[#This Row],[sales]]</f>
        <v>69849.337599999999</v>
      </c>
      <c r="O2121" s="4">
        <f>AND(Sales[[#This Row],[date]]&gt;=YoY_Min,Sales[[#This Row],[date]]&lt;=TY_YTDMax)*(Sales[[#This Row],[sales]]/Sales[[#This Row],[sqft]])</f>
        <v>0</v>
      </c>
      <c r="P2121" s="4">
        <f>SUMIF(Sales[RegionStoretype],Sales[[#This Row],[RegionStoretype]],Sales[YoY_SSF])/Sales[[#This Row],[Region_TypeCount]]</f>
        <v>53.603836561720975</v>
      </c>
    </row>
    <row r="2122" spans="1:16" x14ac:dyDescent="0.25">
      <c r="A2122" s="1">
        <v>42853</v>
      </c>
      <c r="B2122">
        <v>13</v>
      </c>
      <c r="C2122">
        <v>20</v>
      </c>
      <c r="D2122">
        <v>32757.776099999995</v>
      </c>
      <c r="E2122">
        <f>INDEX(Stores[region],MATCH(Sales[[#This Row],[store_no]],Stores[store_no],0))</f>
        <v>3</v>
      </c>
      <c r="F2122" t="str">
        <f>INDEX(Stores[storetype],MATCH(Sales[[#This Row],[store_no]],Stores[store_no],0))</f>
        <v>A</v>
      </c>
      <c r="G2122" t="str">
        <f>INDEX(Stores[location_city],MATCH(Sales[[#This Row],[store_no]],Stores[store_no],0))</f>
        <v>Overland Park</v>
      </c>
      <c r="H2122" t="str">
        <f>INDEX(Stores[location_state],MATCH(Sales[[#This Row],[store_no]],Stores[store_no],0))</f>
        <v>Kansas</v>
      </c>
      <c r="I2122">
        <f>INDEX(Stores[sqft],MATCH(Sales[[#This Row],[store_no]],Stores[store_no],0))</f>
        <v>201000</v>
      </c>
      <c r="J2122" s="4" t="str">
        <f>INDEX(Departments[dept_name],MATCH(Sales[[#This Row],[dept_no]],Departments[dept_no],0))</f>
        <v>Toys</v>
      </c>
      <c r="K2122" s="4" t="str">
        <f>CONCATENATE(Sales[[#This Row],[region]],Sales[[#This Row],[storetype]])</f>
        <v>3A</v>
      </c>
      <c r="L2122" s="4">
        <f>INDEX(RegionStoreCount[Store Count],MATCH(Sales[[#This Row],[RegionStoretype]],RegionStoreCount[Region/Type],0))</f>
        <v>9</v>
      </c>
      <c r="M2122" s="4">
        <f>AND(Sales[[#This Row],[date]]&lt;=TY_YTDMax,Sales[[#This Row],[date]]&gt;=TY_YTDMin)*Sales[[#This Row],[sales]]</f>
        <v>0</v>
      </c>
      <c r="N2122" s="4">
        <f>AND(Sales[[#This Row],[date]]&lt;=LY_YTDMax,Sales[[#This Row],[date]]&gt;=LY_YTDMin)*Sales[[#This Row],[sales]]</f>
        <v>32757.776099999995</v>
      </c>
      <c r="O2122" s="4">
        <f>AND(Sales[[#This Row],[date]]&gt;=YoY_Min,Sales[[#This Row],[date]]&lt;=TY_YTDMax)*(Sales[[#This Row],[sales]]/Sales[[#This Row],[sqft]])</f>
        <v>0</v>
      </c>
      <c r="P2122" s="4">
        <f>SUMIF(Sales[RegionStoretype],Sales[[#This Row],[RegionStoretype]],Sales[YoY_SSF])/Sales[[#This Row],[Region_TypeCount]]</f>
        <v>53.603836561720975</v>
      </c>
    </row>
    <row r="2123" spans="1:16" x14ac:dyDescent="0.25">
      <c r="A2123" s="1">
        <v>42853</v>
      </c>
      <c r="B2123">
        <v>14</v>
      </c>
      <c r="C2123">
        <v>6</v>
      </c>
      <c r="D2123">
        <v>6108.0455999999995</v>
      </c>
      <c r="E2123">
        <f>INDEX(Stores[region],MATCH(Sales[[#This Row],[store_no]],Stores[store_no],0))</f>
        <v>3</v>
      </c>
      <c r="F2123" t="str">
        <f>INDEX(Stores[storetype],MATCH(Sales[[#This Row],[store_no]],Stores[store_no],0))</f>
        <v>A</v>
      </c>
      <c r="G2123" t="str">
        <f>INDEX(Stores[location_city],MATCH(Sales[[#This Row],[store_no]],Stores[store_no],0))</f>
        <v>Bismarck</v>
      </c>
      <c r="H2123" t="str">
        <f>INDEX(Stores[location_state],MATCH(Sales[[#This Row],[store_no]],Stores[store_no],0))</f>
        <v>North Dakota</v>
      </c>
      <c r="I2123">
        <f>INDEX(Stores[sqft],MATCH(Sales[[#This Row],[store_no]],Stores[store_no],0))</f>
        <v>96400</v>
      </c>
      <c r="J2123" s="4" t="str">
        <f>INDEX(Departments[dept_name],MATCH(Sales[[#This Row],[dept_no]],Departments[dept_no],0))</f>
        <v>Computers</v>
      </c>
      <c r="K2123" s="4" t="str">
        <f>CONCATENATE(Sales[[#This Row],[region]],Sales[[#This Row],[storetype]])</f>
        <v>3A</v>
      </c>
      <c r="L2123" s="4">
        <f>INDEX(RegionStoreCount[Store Count],MATCH(Sales[[#This Row],[RegionStoretype]],RegionStoreCount[Region/Type],0))</f>
        <v>9</v>
      </c>
      <c r="M2123" s="4">
        <f>AND(Sales[[#This Row],[date]]&lt;=TY_YTDMax,Sales[[#This Row],[date]]&gt;=TY_YTDMin)*Sales[[#This Row],[sales]]</f>
        <v>0</v>
      </c>
      <c r="N2123" s="4">
        <f>AND(Sales[[#This Row],[date]]&lt;=LY_YTDMax,Sales[[#This Row],[date]]&gt;=LY_YTDMin)*Sales[[#This Row],[sales]]</f>
        <v>6108.0455999999995</v>
      </c>
      <c r="O2123" s="4">
        <f>AND(Sales[[#This Row],[date]]&gt;=YoY_Min,Sales[[#This Row],[date]]&lt;=TY_YTDMax)*(Sales[[#This Row],[sales]]/Sales[[#This Row],[sqft]])</f>
        <v>0</v>
      </c>
      <c r="P2123" s="4">
        <f>SUMIF(Sales[RegionStoretype],Sales[[#This Row],[RegionStoretype]],Sales[YoY_SSF])/Sales[[#This Row],[Region_TypeCount]]</f>
        <v>53.603836561720975</v>
      </c>
    </row>
    <row r="2124" spans="1:16" x14ac:dyDescent="0.25">
      <c r="A2124" s="1">
        <v>42853</v>
      </c>
      <c r="B2124">
        <v>14</v>
      </c>
      <c r="C2124">
        <v>12</v>
      </c>
      <c r="D2124">
        <v>39481.679799999998</v>
      </c>
      <c r="E2124">
        <f>INDEX(Stores[region],MATCH(Sales[[#This Row],[store_no]],Stores[store_no],0))</f>
        <v>3</v>
      </c>
      <c r="F2124" t="str">
        <f>INDEX(Stores[storetype],MATCH(Sales[[#This Row],[store_no]],Stores[store_no],0))</f>
        <v>A</v>
      </c>
      <c r="G2124" t="str">
        <f>INDEX(Stores[location_city],MATCH(Sales[[#This Row],[store_no]],Stores[store_no],0))</f>
        <v>Bismarck</v>
      </c>
      <c r="H2124" t="str">
        <f>INDEX(Stores[location_state],MATCH(Sales[[#This Row],[store_no]],Stores[store_no],0))</f>
        <v>North Dakota</v>
      </c>
      <c r="I2124">
        <f>INDEX(Stores[sqft],MATCH(Sales[[#This Row],[store_no]],Stores[store_no],0))</f>
        <v>96400</v>
      </c>
      <c r="J2124" s="4" t="str">
        <f>INDEX(Departments[dept_name],MATCH(Sales[[#This Row],[dept_no]],Departments[dept_no],0))</f>
        <v>Jewelery</v>
      </c>
      <c r="K2124" s="4" t="str">
        <f>CONCATENATE(Sales[[#This Row],[region]],Sales[[#This Row],[storetype]])</f>
        <v>3A</v>
      </c>
      <c r="L2124" s="4">
        <f>INDEX(RegionStoreCount[Store Count],MATCH(Sales[[#This Row],[RegionStoretype]],RegionStoreCount[Region/Type],0))</f>
        <v>9</v>
      </c>
      <c r="M2124" s="4">
        <f>AND(Sales[[#This Row],[date]]&lt;=TY_YTDMax,Sales[[#This Row],[date]]&gt;=TY_YTDMin)*Sales[[#This Row],[sales]]</f>
        <v>0</v>
      </c>
      <c r="N2124" s="4">
        <f>AND(Sales[[#This Row],[date]]&lt;=LY_YTDMax,Sales[[#This Row],[date]]&gt;=LY_YTDMin)*Sales[[#This Row],[sales]]</f>
        <v>39481.679799999998</v>
      </c>
      <c r="O2124" s="4">
        <f>AND(Sales[[#This Row],[date]]&gt;=YoY_Min,Sales[[#This Row],[date]]&lt;=TY_YTDMax)*(Sales[[#This Row],[sales]]/Sales[[#This Row],[sqft]])</f>
        <v>0</v>
      </c>
      <c r="P2124" s="4">
        <f>SUMIF(Sales[RegionStoretype],Sales[[#This Row],[RegionStoretype]],Sales[YoY_SSF])/Sales[[#This Row],[Region_TypeCount]]</f>
        <v>53.603836561720975</v>
      </c>
    </row>
    <row r="2125" spans="1:16" x14ac:dyDescent="0.25">
      <c r="A2125" s="1">
        <v>42853</v>
      </c>
      <c r="B2125">
        <v>15</v>
      </c>
      <c r="C2125">
        <v>11</v>
      </c>
      <c r="D2125">
        <v>34272.392400000004</v>
      </c>
      <c r="E2125">
        <f>INDEX(Stores[region],MATCH(Sales[[#This Row],[store_no]],Stores[store_no],0))</f>
        <v>2</v>
      </c>
      <c r="F2125" t="str">
        <f>INDEX(Stores[storetype],MATCH(Sales[[#This Row],[store_no]],Stores[store_no],0))</f>
        <v>B</v>
      </c>
      <c r="G2125" t="str">
        <f>INDEX(Stores[location_city],MATCH(Sales[[#This Row],[store_no]],Stores[store_no],0))</f>
        <v>Rochester</v>
      </c>
      <c r="H2125" t="str">
        <f>INDEX(Stores[location_state],MATCH(Sales[[#This Row],[store_no]],Stores[store_no],0))</f>
        <v>Minnesota</v>
      </c>
      <c r="I2125">
        <f>INDEX(Stores[sqft],MATCH(Sales[[#This Row],[store_no]],Stores[store_no],0))</f>
        <v>128100</v>
      </c>
      <c r="J2125" s="4" t="str">
        <f>INDEX(Departments[dept_name],MATCH(Sales[[#This Row],[dept_no]],Departments[dept_no],0))</f>
        <v>Home</v>
      </c>
      <c r="K2125" s="4" t="str">
        <f>CONCATENATE(Sales[[#This Row],[region]],Sales[[#This Row],[storetype]])</f>
        <v>2B</v>
      </c>
      <c r="L2125" s="4">
        <f>INDEX(RegionStoreCount[Store Count],MATCH(Sales[[#This Row],[RegionStoretype]],RegionStoreCount[Region/Type],0))</f>
        <v>6</v>
      </c>
      <c r="M2125" s="4">
        <f>AND(Sales[[#This Row],[date]]&lt;=TY_YTDMax,Sales[[#This Row],[date]]&gt;=TY_YTDMin)*Sales[[#This Row],[sales]]</f>
        <v>0</v>
      </c>
      <c r="N2125" s="4">
        <f>AND(Sales[[#This Row],[date]]&lt;=LY_YTDMax,Sales[[#This Row],[date]]&gt;=LY_YTDMin)*Sales[[#This Row],[sales]]</f>
        <v>34272.392400000004</v>
      </c>
      <c r="O2125" s="4">
        <f>AND(Sales[[#This Row],[date]]&gt;=YoY_Min,Sales[[#This Row],[date]]&lt;=TY_YTDMax)*(Sales[[#This Row],[sales]]/Sales[[#This Row],[sqft]])</f>
        <v>0</v>
      </c>
      <c r="P2125" s="4">
        <f>SUMIF(Sales[RegionStoretype],Sales[[#This Row],[RegionStoretype]],Sales[YoY_SSF])/Sales[[#This Row],[Region_TypeCount]]</f>
        <v>58.393757732919049</v>
      </c>
    </row>
    <row r="2126" spans="1:16" x14ac:dyDescent="0.25">
      <c r="A2126" s="1">
        <v>42853</v>
      </c>
      <c r="B2126">
        <v>16</v>
      </c>
      <c r="C2126">
        <v>12</v>
      </c>
      <c r="D2126">
        <v>150687.51060000004</v>
      </c>
      <c r="E2126">
        <f>INDEX(Stores[region],MATCH(Sales[[#This Row],[store_no]],Stores[store_no],0))</f>
        <v>2</v>
      </c>
      <c r="F2126" t="str">
        <f>INDEX(Stores[storetype],MATCH(Sales[[#This Row],[store_no]],Stores[store_no],0))</f>
        <v>B</v>
      </c>
      <c r="G2126" t="str">
        <f>INDEX(Stores[location_city],MATCH(Sales[[#This Row],[store_no]],Stores[store_no],0))</f>
        <v>Saint Paul</v>
      </c>
      <c r="H2126" t="str">
        <f>INDEX(Stores[location_state],MATCH(Sales[[#This Row],[store_no]],Stores[store_no],0))</f>
        <v>Minnesota</v>
      </c>
      <c r="I2126">
        <f>INDEX(Stores[sqft],MATCH(Sales[[#This Row],[store_no]],Stores[store_no],0))</f>
        <v>180400</v>
      </c>
      <c r="J2126" s="4" t="str">
        <f>INDEX(Departments[dept_name],MATCH(Sales[[#This Row],[dept_no]],Departments[dept_no],0))</f>
        <v>Jewelery</v>
      </c>
      <c r="K2126" s="4" t="str">
        <f>CONCATENATE(Sales[[#This Row],[region]],Sales[[#This Row],[storetype]])</f>
        <v>2B</v>
      </c>
      <c r="L2126" s="4">
        <f>INDEX(RegionStoreCount[Store Count],MATCH(Sales[[#This Row],[RegionStoretype]],RegionStoreCount[Region/Type],0))</f>
        <v>6</v>
      </c>
      <c r="M2126" s="4">
        <f>AND(Sales[[#This Row],[date]]&lt;=TY_YTDMax,Sales[[#This Row],[date]]&gt;=TY_YTDMin)*Sales[[#This Row],[sales]]</f>
        <v>0</v>
      </c>
      <c r="N2126" s="4">
        <f>AND(Sales[[#This Row],[date]]&lt;=LY_YTDMax,Sales[[#This Row],[date]]&gt;=LY_YTDMin)*Sales[[#This Row],[sales]]</f>
        <v>150687.51060000004</v>
      </c>
      <c r="O2126" s="4">
        <f>AND(Sales[[#This Row],[date]]&gt;=YoY_Min,Sales[[#This Row],[date]]&lt;=TY_YTDMax)*(Sales[[#This Row],[sales]]/Sales[[#This Row],[sqft]])</f>
        <v>0</v>
      </c>
      <c r="P2126" s="4">
        <f>SUMIF(Sales[RegionStoretype],Sales[[#This Row],[RegionStoretype]],Sales[YoY_SSF])/Sales[[#This Row],[Region_TypeCount]]</f>
        <v>58.393757732919049</v>
      </c>
    </row>
    <row r="2127" spans="1:16" x14ac:dyDescent="0.25">
      <c r="A2127" s="1">
        <v>42853</v>
      </c>
      <c r="B2127">
        <v>19</v>
      </c>
      <c r="C2127">
        <v>1</v>
      </c>
      <c r="D2127">
        <v>21000.665000000001</v>
      </c>
      <c r="E2127">
        <f>INDEX(Stores[region],MATCH(Sales[[#This Row],[store_no]],Stores[store_no],0))</f>
        <v>3</v>
      </c>
      <c r="F2127" t="str">
        <f>INDEX(Stores[storetype],MATCH(Sales[[#This Row],[store_no]],Stores[store_no],0))</f>
        <v>A</v>
      </c>
      <c r="G2127" t="str">
        <f>INDEX(Stores[location_city],MATCH(Sales[[#This Row],[store_no]],Stores[store_no],0))</f>
        <v>Des Moines</v>
      </c>
      <c r="H2127" t="str">
        <f>INDEX(Stores[location_state],MATCH(Sales[[#This Row],[store_no]],Stores[store_no],0))</f>
        <v>Iowa</v>
      </c>
      <c r="I2127">
        <f>INDEX(Stores[sqft],MATCH(Sales[[#This Row],[store_no]],Stores[store_no],0))</f>
        <v>197600</v>
      </c>
      <c r="J2127" s="4" t="str">
        <f>INDEX(Departments[dept_name],MATCH(Sales[[#This Row],[dept_no]],Departments[dept_no],0))</f>
        <v>Automotive</v>
      </c>
      <c r="K2127" s="4" t="str">
        <f>CONCATENATE(Sales[[#This Row],[region]],Sales[[#This Row],[storetype]])</f>
        <v>3A</v>
      </c>
      <c r="L2127" s="4">
        <f>INDEX(RegionStoreCount[Store Count],MATCH(Sales[[#This Row],[RegionStoretype]],RegionStoreCount[Region/Type],0))</f>
        <v>9</v>
      </c>
      <c r="M2127" s="4">
        <f>AND(Sales[[#This Row],[date]]&lt;=TY_YTDMax,Sales[[#This Row],[date]]&gt;=TY_YTDMin)*Sales[[#This Row],[sales]]</f>
        <v>0</v>
      </c>
      <c r="N2127" s="4">
        <f>AND(Sales[[#This Row],[date]]&lt;=LY_YTDMax,Sales[[#This Row],[date]]&gt;=LY_YTDMin)*Sales[[#This Row],[sales]]</f>
        <v>21000.665000000001</v>
      </c>
      <c r="O2127" s="4">
        <f>AND(Sales[[#This Row],[date]]&gt;=YoY_Min,Sales[[#This Row],[date]]&lt;=TY_YTDMax)*(Sales[[#This Row],[sales]]/Sales[[#This Row],[sqft]])</f>
        <v>0</v>
      </c>
      <c r="P2127" s="4">
        <f>SUMIF(Sales[RegionStoretype],Sales[[#This Row],[RegionStoretype]],Sales[YoY_SSF])/Sales[[#This Row],[Region_TypeCount]]</f>
        <v>53.603836561720975</v>
      </c>
    </row>
    <row r="2128" spans="1:16" x14ac:dyDescent="0.25">
      <c r="A2128" s="1">
        <v>42853</v>
      </c>
      <c r="B2128">
        <v>19</v>
      </c>
      <c r="C2128">
        <v>11</v>
      </c>
      <c r="D2128">
        <v>3221.2722000000003</v>
      </c>
      <c r="E2128">
        <f>INDEX(Stores[region],MATCH(Sales[[#This Row],[store_no]],Stores[store_no],0))</f>
        <v>3</v>
      </c>
      <c r="F2128" t="str">
        <f>INDEX(Stores[storetype],MATCH(Sales[[#This Row],[store_no]],Stores[store_no],0))</f>
        <v>A</v>
      </c>
      <c r="G2128" t="str">
        <f>INDEX(Stores[location_city],MATCH(Sales[[#This Row],[store_no]],Stores[store_no],0))</f>
        <v>Des Moines</v>
      </c>
      <c r="H2128" t="str">
        <f>INDEX(Stores[location_state],MATCH(Sales[[#This Row],[store_no]],Stores[store_no],0))</f>
        <v>Iowa</v>
      </c>
      <c r="I2128">
        <f>INDEX(Stores[sqft],MATCH(Sales[[#This Row],[store_no]],Stores[store_no],0))</f>
        <v>197600</v>
      </c>
      <c r="J2128" s="4" t="str">
        <f>INDEX(Departments[dept_name],MATCH(Sales[[#This Row],[dept_no]],Departments[dept_no],0))</f>
        <v>Home</v>
      </c>
      <c r="K2128" s="4" t="str">
        <f>CONCATENATE(Sales[[#This Row],[region]],Sales[[#This Row],[storetype]])</f>
        <v>3A</v>
      </c>
      <c r="L2128" s="4">
        <f>INDEX(RegionStoreCount[Store Count],MATCH(Sales[[#This Row],[RegionStoretype]],RegionStoreCount[Region/Type],0))</f>
        <v>9</v>
      </c>
      <c r="M2128" s="4">
        <f>AND(Sales[[#This Row],[date]]&lt;=TY_YTDMax,Sales[[#This Row],[date]]&gt;=TY_YTDMin)*Sales[[#This Row],[sales]]</f>
        <v>0</v>
      </c>
      <c r="N2128" s="4">
        <f>AND(Sales[[#This Row],[date]]&lt;=LY_YTDMax,Sales[[#This Row],[date]]&gt;=LY_YTDMin)*Sales[[#This Row],[sales]]</f>
        <v>3221.2722000000003</v>
      </c>
      <c r="O2128" s="4">
        <f>AND(Sales[[#This Row],[date]]&gt;=YoY_Min,Sales[[#This Row],[date]]&lt;=TY_YTDMax)*(Sales[[#This Row],[sales]]/Sales[[#This Row],[sqft]])</f>
        <v>0</v>
      </c>
      <c r="P2128" s="4">
        <f>SUMIF(Sales[RegionStoretype],Sales[[#This Row],[RegionStoretype]],Sales[YoY_SSF])/Sales[[#This Row],[Region_TypeCount]]</f>
        <v>53.603836561720975</v>
      </c>
    </row>
    <row r="2129" spans="1:16" x14ac:dyDescent="0.25">
      <c r="A2129" s="1">
        <v>42853</v>
      </c>
      <c r="B2129">
        <v>19</v>
      </c>
      <c r="C2129">
        <v>16</v>
      </c>
      <c r="D2129">
        <v>22414.814399999999</v>
      </c>
      <c r="E2129">
        <f>INDEX(Stores[region],MATCH(Sales[[#This Row],[store_no]],Stores[store_no],0))</f>
        <v>3</v>
      </c>
      <c r="F2129" t="str">
        <f>INDEX(Stores[storetype],MATCH(Sales[[#This Row],[store_no]],Stores[store_no],0))</f>
        <v>A</v>
      </c>
      <c r="G2129" t="str">
        <f>INDEX(Stores[location_city],MATCH(Sales[[#This Row],[store_no]],Stores[store_no],0))</f>
        <v>Des Moines</v>
      </c>
      <c r="H2129" t="str">
        <f>INDEX(Stores[location_state],MATCH(Sales[[#This Row],[store_no]],Stores[store_no],0))</f>
        <v>Iowa</v>
      </c>
      <c r="I2129">
        <f>INDEX(Stores[sqft],MATCH(Sales[[#This Row],[store_no]],Stores[store_no],0))</f>
        <v>197600</v>
      </c>
      <c r="J2129" s="4" t="str">
        <f>INDEX(Departments[dept_name],MATCH(Sales[[#This Row],[dept_no]],Departments[dept_no],0))</f>
        <v>Outdoors</v>
      </c>
      <c r="K2129" s="4" t="str">
        <f>CONCATENATE(Sales[[#This Row],[region]],Sales[[#This Row],[storetype]])</f>
        <v>3A</v>
      </c>
      <c r="L2129" s="4">
        <f>INDEX(RegionStoreCount[Store Count],MATCH(Sales[[#This Row],[RegionStoretype]],RegionStoreCount[Region/Type],0))</f>
        <v>9</v>
      </c>
      <c r="M2129" s="4">
        <f>AND(Sales[[#This Row],[date]]&lt;=TY_YTDMax,Sales[[#This Row],[date]]&gt;=TY_YTDMin)*Sales[[#This Row],[sales]]</f>
        <v>0</v>
      </c>
      <c r="N2129" s="4">
        <f>AND(Sales[[#This Row],[date]]&lt;=LY_YTDMax,Sales[[#This Row],[date]]&gt;=LY_YTDMin)*Sales[[#This Row],[sales]]</f>
        <v>22414.814399999999</v>
      </c>
      <c r="O2129" s="4">
        <f>AND(Sales[[#This Row],[date]]&gt;=YoY_Min,Sales[[#This Row],[date]]&lt;=TY_YTDMax)*(Sales[[#This Row],[sales]]/Sales[[#This Row],[sqft]])</f>
        <v>0</v>
      </c>
      <c r="P2129" s="4">
        <f>SUMIF(Sales[RegionStoretype],Sales[[#This Row],[RegionStoretype]],Sales[YoY_SSF])/Sales[[#This Row],[Region_TypeCount]]</f>
        <v>53.603836561720975</v>
      </c>
    </row>
    <row r="2130" spans="1:16" x14ac:dyDescent="0.25">
      <c r="A2130" s="1">
        <v>42853</v>
      </c>
      <c r="B2130">
        <v>20</v>
      </c>
      <c r="C2130">
        <v>9</v>
      </c>
      <c r="D2130">
        <v>1419.6883999999998</v>
      </c>
      <c r="E2130">
        <f>INDEX(Stores[region],MATCH(Sales[[#This Row],[store_no]],Stores[store_no],0))</f>
        <v>1</v>
      </c>
      <c r="F2130" t="str">
        <f>INDEX(Stores[storetype],MATCH(Sales[[#This Row],[store_no]],Stores[store_no],0))</f>
        <v>A</v>
      </c>
      <c r="G2130" t="str">
        <f>INDEX(Stores[location_city],MATCH(Sales[[#This Row],[store_no]],Stores[store_no],0))</f>
        <v>South Bend</v>
      </c>
      <c r="H2130" t="str">
        <f>INDEX(Stores[location_state],MATCH(Sales[[#This Row],[store_no]],Stores[store_no],0))</f>
        <v>Indiana</v>
      </c>
      <c r="I2130">
        <f>INDEX(Stores[sqft],MATCH(Sales[[#This Row],[store_no]],Stores[store_no],0))</f>
        <v>39700</v>
      </c>
      <c r="J2130" s="4" t="str">
        <f>INDEX(Departments[dept_name],MATCH(Sales[[#This Row],[dept_no]],Departments[dept_no],0))</f>
        <v>Garden</v>
      </c>
      <c r="K2130" s="4" t="str">
        <f>CONCATENATE(Sales[[#This Row],[region]],Sales[[#This Row],[storetype]])</f>
        <v>1A</v>
      </c>
      <c r="L2130" s="4">
        <f>INDEX(RegionStoreCount[Store Count],MATCH(Sales[[#This Row],[RegionStoretype]],RegionStoreCount[Region/Type],0))</f>
        <v>5</v>
      </c>
      <c r="M2130" s="4">
        <f>AND(Sales[[#This Row],[date]]&lt;=TY_YTDMax,Sales[[#This Row],[date]]&gt;=TY_YTDMin)*Sales[[#This Row],[sales]]</f>
        <v>0</v>
      </c>
      <c r="N2130" s="4">
        <f>AND(Sales[[#This Row],[date]]&lt;=LY_YTDMax,Sales[[#This Row],[date]]&gt;=LY_YTDMin)*Sales[[#This Row],[sales]]</f>
        <v>1419.6883999999998</v>
      </c>
      <c r="O2130" s="4">
        <f>AND(Sales[[#This Row],[date]]&gt;=YoY_Min,Sales[[#This Row],[date]]&lt;=TY_YTDMax)*(Sales[[#This Row],[sales]]/Sales[[#This Row],[sqft]])</f>
        <v>0</v>
      </c>
      <c r="P2130" s="4">
        <f>SUMIF(Sales[RegionStoretype],Sales[[#This Row],[RegionStoretype]],Sales[YoY_SSF])/Sales[[#This Row],[Region_TypeCount]]</f>
        <v>59.469551530910678</v>
      </c>
    </row>
    <row r="2131" spans="1:16" x14ac:dyDescent="0.25">
      <c r="A2131" s="1">
        <v>42853</v>
      </c>
      <c r="B2131">
        <v>21</v>
      </c>
      <c r="C2131">
        <v>2</v>
      </c>
      <c r="D2131">
        <v>20910.816299999999</v>
      </c>
      <c r="E2131">
        <f>INDEX(Stores[region],MATCH(Sales[[#This Row],[store_no]],Stores[store_no],0))</f>
        <v>2</v>
      </c>
      <c r="F2131" t="str">
        <f>INDEX(Stores[storetype],MATCH(Sales[[#This Row],[store_no]],Stores[store_no],0))</f>
        <v>B</v>
      </c>
      <c r="G2131" t="str">
        <f>INDEX(Stores[location_city],MATCH(Sales[[#This Row],[store_no]],Stores[store_no],0))</f>
        <v>Madison</v>
      </c>
      <c r="H2131" t="str">
        <f>INDEX(Stores[location_state],MATCH(Sales[[#This Row],[store_no]],Stores[store_no],0))</f>
        <v>Wisconsin</v>
      </c>
      <c r="I2131">
        <f>INDEX(Stores[sqft],MATCH(Sales[[#This Row],[store_no]],Stores[store_no],0))</f>
        <v>206400</v>
      </c>
      <c r="J2131" s="4" t="str">
        <f>INDEX(Departments[dept_name],MATCH(Sales[[#This Row],[dept_no]],Departments[dept_no],0))</f>
        <v>Baby</v>
      </c>
      <c r="K2131" s="4" t="str">
        <f>CONCATENATE(Sales[[#This Row],[region]],Sales[[#This Row],[storetype]])</f>
        <v>2B</v>
      </c>
      <c r="L2131" s="4">
        <f>INDEX(RegionStoreCount[Store Count],MATCH(Sales[[#This Row],[RegionStoretype]],RegionStoreCount[Region/Type],0))</f>
        <v>6</v>
      </c>
      <c r="M2131" s="4">
        <f>AND(Sales[[#This Row],[date]]&lt;=TY_YTDMax,Sales[[#This Row],[date]]&gt;=TY_YTDMin)*Sales[[#This Row],[sales]]</f>
        <v>0</v>
      </c>
      <c r="N2131" s="4">
        <f>AND(Sales[[#This Row],[date]]&lt;=LY_YTDMax,Sales[[#This Row],[date]]&gt;=LY_YTDMin)*Sales[[#This Row],[sales]]</f>
        <v>20910.816299999999</v>
      </c>
      <c r="O2131" s="4">
        <f>AND(Sales[[#This Row],[date]]&gt;=YoY_Min,Sales[[#This Row],[date]]&lt;=TY_YTDMax)*(Sales[[#This Row],[sales]]/Sales[[#This Row],[sqft]])</f>
        <v>0</v>
      </c>
      <c r="P2131" s="4">
        <f>SUMIF(Sales[RegionStoretype],Sales[[#This Row],[RegionStoretype]],Sales[YoY_SSF])/Sales[[#This Row],[Region_TypeCount]]</f>
        <v>58.393757732919049</v>
      </c>
    </row>
    <row r="2132" spans="1:16" x14ac:dyDescent="0.25">
      <c r="A2132" s="1">
        <v>42853</v>
      </c>
      <c r="B2132">
        <v>21</v>
      </c>
      <c r="C2132">
        <v>3</v>
      </c>
      <c r="D2132">
        <v>264392.29690000002</v>
      </c>
      <c r="E2132">
        <f>INDEX(Stores[region],MATCH(Sales[[#This Row],[store_no]],Stores[store_no],0))</f>
        <v>2</v>
      </c>
      <c r="F2132" t="str">
        <f>INDEX(Stores[storetype],MATCH(Sales[[#This Row],[store_no]],Stores[store_no],0))</f>
        <v>B</v>
      </c>
      <c r="G2132" t="str">
        <f>INDEX(Stores[location_city],MATCH(Sales[[#This Row],[store_no]],Stores[store_no],0))</f>
        <v>Madison</v>
      </c>
      <c r="H2132" t="str">
        <f>INDEX(Stores[location_state],MATCH(Sales[[#This Row],[store_no]],Stores[store_no],0))</f>
        <v>Wisconsin</v>
      </c>
      <c r="I2132">
        <f>INDEX(Stores[sqft],MATCH(Sales[[#This Row],[store_no]],Stores[store_no],0))</f>
        <v>206400</v>
      </c>
      <c r="J2132" s="4" t="str">
        <f>INDEX(Departments[dept_name],MATCH(Sales[[#This Row],[dept_no]],Departments[dept_no],0))</f>
        <v>Beauty</v>
      </c>
      <c r="K2132" s="4" t="str">
        <f>CONCATENATE(Sales[[#This Row],[region]],Sales[[#This Row],[storetype]])</f>
        <v>2B</v>
      </c>
      <c r="L2132" s="4">
        <f>INDEX(RegionStoreCount[Store Count],MATCH(Sales[[#This Row],[RegionStoretype]],RegionStoreCount[Region/Type],0))</f>
        <v>6</v>
      </c>
      <c r="M2132" s="4">
        <f>AND(Sales[[#This Row],[date]]&lt;=TY_YTDMax,Sales[[#This Row],[date]]&gt;=TY_YTDMin)*Sales[[#This Row],[sales]]</f>
        <v>0</v>
      </c>
      <c r="N2132" s="4">
        <f>AND(Sales[[#This Row],[date]]&lt;=LY_YTDMax,Sales[[#This Row],[date]]&gt;=LY_YTDMin)*Sales[[#This Row],[sales]]</f>
        <v>264392.29690000002</v>
      </c>
      <c r="O2132" s="4">
        <f>AND(Sales[[#This Row],[date]]&gt;=YoY_Min,Sales[[#This Row],[date]]&lt;=TY_YTDMax)*(Sales[[#This Row],[sales]]/Sales[[#This Row],[sqft]])</f>
        <v>0</v>
      </c>
      <c r="P2132" s="4">
        <f>SUMIF(Sales[RegionStoretype],Sales[[#This Row],[RegionStoretype]],Sales[YoY_SSF])/Sales[[#This Row],[Region_TypeCount]]</f>
        <v>58.393757732919049</v>
      </c>
    </row>
    <row r="2133" spans="1:16" x14ac:dyDescent="0.25">
      <c r="A2133" s="1">
        <v>42853</v>
      </c>
      <c r="B2133">
        <v>21</v>
      </c>
      <c r="C2133">
        <v>4</v>
      </c>
      <c r="D2133">
        <v>211699.41639999999</v>
      </c>
      <c r="E2133">
        <f>INDEX(Stores[region],MATCH(Sales[[#This Row],[store_no]],Stores[store_no],0))</f>
        <v>2</v>
      </c>
      <c r="F2133" t="str">
        <f>INDEX(Stores[storetype],MATCH(Sales[[#This Row],[store_no]],Stores[store_no],0))</f>
        <v>B</v>
      </c>
      <c r="G2133" t="str">
        <f>INDEX(Stores[location_city],MATCH(Sales[[#This Row],[store_no]],Stores[store_no],0))</f>
        <v>Madison</v>
      </c>
      <c r="H2133" t="str">
        <f>INDEX(Stores[location_state],MATCH(Sales[[#This Row],[store_no]],Stores[store_no],0))</f>
        <v>Wisconsin</v>
      </c>
      <c r="I2133">
        <f>INDEX(Stores[sqft],MATCH(Sales[[#This Row],[store_no]],Stores[store_no],0))</f>
        <v>206400</v>
      </c>
      <c r="J2133" s="4" t="str">
        <f>INDEX(Departments[dept_name],MATCH(Sales[[#This Row],[dept_no]],Departments[dept_no],0))</f>
        <v>Books</v>
      </c>
      <c r="K2133" s="4" t="str">
        <f>CONCATENATE(Sales[[#This Row],[region]],Sales[[#This Row],[storetype]])</f>
        <v>2B</v>
      </c>
      <c r="L2133" s="4">
        <f>INDEX(RegionStoreCount[Store Count],MATCH(Sales[[#This Row],[RegionStoretype]],RegionStoreCount[Region/Type],0))</f>
        <v>6</v>
      </c>
      <c r="M2133" s="4">
        <f>AND(Sales[[#This Row],[date]]&lt;=TY_YTDMax,Sales[[#This Row],[date]]&gt;=TY_YTDMin)*Sales[[#This Row],[sales]]</f>
        <v>0</v>
      </c>
      <c r="N2133" s="4">
        <f>AND(Sales[[#This Row],[date]]&lt;=LY_YTDMax,Sales[[#This Row],[date]]&gt;=LY_YTDMin)*Sales[[#This Row],[sales]]</f>
        <v>211699.41639999999</v>
      </c>
      <c r="O2133" s="4">
        <f>AND(Sales[[#This Row],[date]]&gt;=YoY_Min,Sales[[#This Row],[date]]&lt;=TY_YTDMax)*(Sales[[#This Row],[sales]]/Sales[[#This Row],[sqft]])</f>
        <v>0</v>
      </c>
      <c r="P2133" s="4">
        <f>SUMIF(Sales[RegionStoretype],Sales[[#This Row],[RegionStoretype]],Sales[YoY_SSF])/Sales[[#This Row],[Region_TypeCount]]</f>
        <v>58.393757732919049</v>
      </c>
    </row>
    <row r="2134" spans="1:16" x14ac:dyDescent="0.25">
      <c r="A2134" s="1">
        <v>42853</v>
      </c>
      <c r="B2134">
        <v>21</v>
      </c>
      <c r="C2134">
        <v>7</v>
      </c>
      <c r="D2134">
        <v>42552.928699999997</v>
      </c>
      <c r="E2134">
        <f>INDEX(Stores[region],MATCH(Sales[[#This Row],[store_no]],Stores[store_no],0))</f>
        <v>2</v>
      </c>
      <c r="F2134" t="str">
        <f>INDEX(Stores[storetype],MATCH(Sales[[#This Row],[store_no]],Stores[store_no],0))</f>
        <v>B</v>
      </c>
      <c r="G2134" t="str">
        <f>INDEX(Stores[location_city],MATCH(Sales[[#This Row],[store_no]],Stores[store_no],0))</f>
        <v>Madison</v>
      </c>
      <c r="H2134" t="str">
        <f>INDEX(Stores[location_state],MATCH(Sales[[#This Row],[store_no]],Stores[store_no],0))</f>
        <v>Wisconsin</v>
      </c>
      <c r="I2134">
        <f>INDEX(Stores[sqft],MATCH(Sales[[#This Row],[store_no]],Stores[store_no],0))</f>
        <v>206400</v>
      </c>
      <c r="J2134" s="4" t="str">
        <f>INDEX(Departments[dept_name],MATCH(Sales[[#This Row],[dept_no]],Departments[dept_no],0))</f>
        <v>Electronics</v>
      </c>
      <c r="K2134" s="4" t="str">
        <f>CONCATENATE(Sales[[#This Row],[region]],Sales[[#This Row],[storetype]])</f>
        <v>2B</v>
      </c>
      <c r="L2134" s="4">
        <f>INDEX(RegionStoreCount[Store Count],MATCH(Sales[[#This Row],[RegionStoretype]],RegionStoreCount[Region/Type],0))</f>
        <v>6</v>
      </c>
      <c r="M2134" s="4">
        <f>AND(Sales[[#This Row],[date]]&lt;=TY_YTDMax,Sales[[#This Row],[date]]&gt;=TY_YTDMin)*Sales[[#This Row],[sales]]</f>
        <v>0</v>
      </c>
      <c r="N2134" s="4">
        <f>AND(Sales[[#This Row],[date]]&lt;=LY_YTDMax,Sales[[#This Row],[date]]&gt;=LY_YTDMin)*Sales[[#This Row],[sales]]</f>
        <v>42552.928699999997</v>
      </c>
      <c r="O2134" s="4">
        <f>AND(Sales[[#This Row],[date]]&gt;=YoY_Min,Sales[[#This Row],[date]]&lt;=TY_YTDMax)*(Sales[[#This Row],[sales]]/Sales[[#This Row],[sqft]])</f>
        <v>0</v>
      </c>
      <c r="P2134" s="4">
        <f>SUMIF(Sales[RegionStoretype],Sales[[#This Row],[RegionStoretype]],Sales[YoY_SSF])/Sales[[#This Row],[Region_TypeCount]]</f>
        <v>58.393757732919049</v>
      </c>
    </row>
    <row r="2135" spans="1:16" x14ac:dyDescent="0.25">
      <c r="A2135" s="1">
        <v>42853</v>
      </c>
      <c r="B2135">
        <v>21</v>
      </c>
      <c r="C2135">
        <v>12</v>
      </c>
      <c r="D2135">
        <v>151265.8806</v>
      </c>
      <c r="E2135">
        <f>INDEX(Stores[region],MATCH(Sales[[#This Row],[store_no]],Stores[store_no],0))</f>
        <v>2</v>
      </c>
      <c r="F2135" t="str">
        <f>INDEX(Stores[storetype],MATCH(Sales[[#This Row],[store_no]],Stores[store_no],0))</f>
        <v>B</v>
      </c>
      <c r="G2135" t="str">
        <f>INDEX(Stores[location_city],MATCH(Sales[[#This Row],[store_no]],Stores[store_no],0))</f>
        <v>Madison</v>
      </c>
      <c r="H2135" t="str">
        <f>INDEX(Stores[location_state],MATCH(Sales[[#This Row],[store_no]],Stores[store_no],0))</f>
        <v>Wisconsin</v>
      </c>
      <c r="I2135">
        <f>INDEX(Stores[sqft],MATCH(Sales[[#This Row],[store_no]],Stores[store_no],0))</f>
        <v>206400</v>
      </c>
      <c r="J2135" s="4" t="str">
        <f>INDEX(Departments[dept_name],MATCH(Sales[[#This Row],[dept_no]],Departments[dept_no],0))</f>
        <v>Jewelery</v>
      </c>
      <c r="K2135" s="4" t="str">
        <f>CONCATENATE(Sales[[#This Row],[region]],Sales[[#This Row],[storetype]])</f>
        <v>2B</v>
      </c>
      <c r="L2135" s="4">
        <f>INDEX(RegionStoreCount[Store Count],MATCH(Sales[[#This Row],[RegionStoretype]],RegionStoreCount[Region/Type],0))</f>
        <v>6</v>
      </c>
      <c r="M2135" s="4">
        <f>AND(Sales[[#This Row],[date]]&lt;=TY_YTDMax,Sales[[#This Row],[date]]&gt;=TY_YTDMin)*Sales[[#This Row],[sales]]</f>
        <v>0</v>
      </c>
      <c r="N2135" s="4">
        <f>AND(Sales[[#This Row],[date]]&lt;=LY_YTDMax,Sales[[#This Row],[date]]&gt;=LY_YTDMin)*Sales[[#This Row],[sales]]</f>
        <v>151265.8806</v>
      </c>
      <c r="O2135" s="4">
        <f>AND(Sales[[#This Row],[date]]&gt;=YoY_Min,Sales[[#This Row],[date]]&lt;=TY_YTDMax)*(Sales[[#This Row],[sales]]/Sales[[#This Row],[sqft]])</f>
        <v>0</v>
      </c>
      <c r="P2135" s="4">
        <f>SUMIF(Sales[RegionStoretype],Sales[[#This Row],[RegionStoretype]],Sales[YoY_SSF])/Sales[[#This Row],[Region_TypeCount]]</f>
        <v>58.393757732919049</v>
      </c>
    </row>
    <row r="2136" spans="1:16" x14ac:dyDescent="0.25">
      <c r="A2136" s="1">
        <v>42853</v>
      </c>
      <c r="B2136">
        <v>21</v>
      </c>
      <c r="C2136">
        <v>15</v>
      </c>
      <c r="D2136">
        <v>424.42200000000003</v>
      </c>
      <c r="E2136">
        <f>INDEX(Stores[region],MATCH(Sales[[#This Row],[store_no]],Stores[store_no],0))</f>
        <v>2</v>
      </c>
      <c r="F2136" t="str">
        <f>INDEX(Stores[storetype],MATCH(Sales[[#This Row],[store_no]],Stores[store_no],0))</f>
        <v>B</v>
      </c>
      <c r="G2136" t="str">
        <f>INDEX(Stores[location_city],MATCH(Sales[[#This Row],[store_no]],Stores[store_no],0))</f>
        <v>Madison</v>
      </c>
      <c r="H2136" t="str">
        <f>INDEX(Stores[location_state],MATCH(Sales[[#This Row],[store_no]],Stores[store_no],0))</f>
        <v>Wisconsin</v>
      </c>
      <c r="I2136">
        <f>INDEX(Stores[sqft],MATCH(Sales[[#This Row],[store_no]],Stores[store_no],0))</f>
        <v>206400</v>
      </c>
      <c r="J2136" s="4" t="str">
        <f>INDEX(Departments[dept_name],MATCH(Sales[[#This Row],[dept_no]],Departments[dept_no],0))</f>
        <v>Music</v>
      </c>
      <c r="K2136" s="4" t="str">
        <f>CONCATENATE(Sales[[#This Row],[region]],Sales[[#This Row],[storetype]])</f>
        <v>2B</v>
      </c>
      <c r="L2136" s="4">
        <f>INDEX(RegionStoreCount[Store Count],MATCH(Sales[[#This Row],[RegionStoretype]],RegionStoreCount[Region/Type],0))</f>
        <v>6</v>
      </c>
      <c r="M2136" s="4">
        <f>AND(Sales[[#This Row],[date]]&lt;=TY_YTDMax,Sales[[#This Row],[date]]&gt;=TY_YTDMin)*Sales[[#This Row],[sales]]</f>
        <v>0</v>
      </c>
      <c r="N2136" s="4">
        <f>AND(Sales[[#This Row],[date]]&lt;=LY_YTDMax,Sales[[#This Row],[date]]&gt;=LY_YTDMin)*Sales[[#This Row],[sales]]</f>
        <v>424.42200000000003</v>
      </c>
      <c r="O2136" s="4">
        <f>AND(Sales[[#This Row],[date]]&gt;=YoY_Min,Sales[[#This Row],[date]]&lt;=TY_YTDMax)*(Sales[[#This Row],[sales]]/Sales[[#This Row],[sqft]])</f>
        <v>0</v>
      </c>
      <c r="P2136" s="4">
        <f>SUMIF(Sales[RegionStoretype],Sales[[#This Row],[RegionStoretype]],Sales[YoY_SSF])/Sales[[#This Row],[Region_TypeCount]]</f>
        <v>58.393757732919049</v>
      </c>
    </row>
    <row r="2137" spans="1:16" x14ac:dyDescent="0.25">
      <c r="A2137" s="1">
        <v>42853</v>
      </c>
      <c r="B2137">
        <v>22</v>
      </c>
      <c r="C2137">
        <v>5</v>
      </c>
      <c r="D2137">
        <v>16504.278700000003</v>
      </c>
      <c r="E2137">
        <f>INDEX(Stores[region],MATCH(Sales[[#This Row],[store_no]],Stores[store_no],0))</f>
        <v>3</v>
      </c>
      <c r="F2137" t="str">
        <f>INDEX(Stores[storetype],MATCH(Sales[[#This Row],[store_no]],Stores[store_no],0))</f>
        <v>B</v>
      </c>
      <c r="G2137" t="str">
        <f>INDEX(Stores[location_city],MATCH(Sales[[#This Row],[store_no]],Stores[store_no],0))</f>
        <v>Sioux Falls</v>
      </c>
      <c r="H2137" t="str">
        <f>INDEX(Stores[location_state],MATCH(Sales[[#This Row],[store_no]],Stores[store_no],0))</f>
        <v>South Dakota</v>
      </c>
      <c r="I2137">
        <f>INDEX(Stores[sqft],MATCH(Sales[[#This Row],[store_no]],Stores[store_no],0))</f>
        <v>57800</v>
      </c>
      <c r="J2137" s="4" t="str">
        <f>INDEX(Departments[dept_name],MATCH(Sales[[#This Row],[dept_no]],Departments[dept_no],0))</f>
        <v>Clothing</v>
      </c>
      <c r="K2137" s="4" t="str">
        <f>CONCATENATE(Sales[[#This Row],[region]],Sales[[#This Row],[storetype]])</f>
        <v>3B</v>
      </c>
      <c r="L2137" s="4">
        <f>INDEX(RegionStoreCount[Store Count],MATCH(Sales[[#This Row],[RegionStoretype]],RegionStoreCount[Region/Type],0))</f>
        <v>4</v>
      </c>
      <c r="M2137" s="4">
        <f>AND(Sales[[#This Row],[date]]&lt;=TY_YTDMax,Sales[[#This Row],[date]]&gt;=TY_YTDMin)*Sales[[#This Row],[sales]]</f>
        <v>0</v>
      </c>
      <c r="N2137" s="4">
        <f>AND(Sales[[#This Row],[date]]&lt;=LY_YTDMax,Sales[[#This Row],[date]]&gt;=LY_YTDMin)*Sales[[#This Row],[sales]]</f>
        <v>16504.278700000003</v>
      </c>
      <c r="O2137" s="4">
        <f>AND(Sales[[#This Row],[date]]&gt;=YoY_Min,Sales[[#This Row],[date]]&lt;=TY_YTDMax)*(Sales[[#This Row],[sales]]/Sales[[#This Row],[sqft]])</f>
        <v>0</v>
      </c>
      <c r="P2137" s="4">
        <f>SUMIF(Sales[RegionStoretype],Sales[[#This Row],[RegionStoretype]],Sales[YoY_SSF])/Sales[[#This Row],[Region_TypeCount]]</f>
        <v>58.312187288105562</v>
      </c>
    </row>
    <row r="2138" spans="1:16" x14ac:dyDescent="0.25">
      <c r="A2138" s="1">
        <v>42853</v>
      </c>
      <c r="B2138">
        <v>22</v>
      </c>
      <c r="C2138">
        <v>10</v>
      </c>
      <c r="D2138">
        <v>9018.6738000000005</v>
      </c>
      <c r="E2138">
        <f>INDEX(Stores[region],MATCH(Sales[[#This Row],[store_no]],Stores[store_no],0))</f>
        <v>3</v>
      </c>
      <c r="F2138" t="str">
        <f>INDEX(Stores[storetype],MATCH(Sales[[#This Row],[store_no]],Stores[store_no],0))</f>
        <v>B</v>
      </c>
      <c r="G2138" t="str">
        <f>INDEX(Stores[location_city],MATCH(Sales[[#This Row],[store_no]],Stores[store_no],0))</f>
        <v>Sioux Falls</v>
      </c>
      <c r="H2138" t="str">
        <f>INDEX(Stores[location_state],MATCH(Sales[[#This Row],[store_no]],Stores[store_no],0))</f>
        <v>South Dakota</v>
      </c>
      <c r="I2138">
        <f>INDEX(Stores[sqft],MATCH(Sales[[#This Row],[store_no]],Stores[store_no],0))</f>
        <v>57800</v>
      </c>
      <c r="J2138" s="4" t="str">
        <f>INDEX(Departments[dept_name],MATCH(Sales[[#This Row],[dept_no]],Departments[dept_no],0))</f>
        <v>Health</v>
      </c>
      <c r="K2138" s="4" t="str">
        <f>CONCATENATE(Sales[[#This Row],[region]],Sales[[#This Row],[storetype]])</f>
        <v>3B</v>
      </c>
      <c r="L2138" s="4">
        <f>INDEX(RegionStoreCount[Store Count],MATCH(Sales[[#This Row],[RegionStoretype]],RegionStoreCount[Region/Type],0))</f>
        <v>4</v>
      </c>
      <c r="M2138" s="4">
        <f>AND(Sales[[#This Row],[date]]&lt;=TY_YTDMax,Sales[[#This Row],[date]]&gt;=TY_YTDMin)*Sales[[#This Row],[sales]]</f>
        <v>0</v>
      </c>
      <c r="N2138" s="4">
        <f>AND(Sales[[#This Row],[date]]&lt;=LY_YTDMax,Sales[[#This Row],[date]]&gt;=LY_YTDMin)*Sales[[#This Row],[sales]]</f>
        <v>9018.6738000000005</v>
      </c>
      <c r="O2138" s="4">
        <f>AND(Sales[[#This Row],[date]]&gt;=YoY_Min,Sales[[#This Row],[date]]&lt;=TY_YTDMax)*(Sales[[#This Row],[sales]]/Sales[[#This Row],[sqft]])</f>
        <v>0</v>
      </c>
      <c r="P2138" s="4">
        <f>SUMIF(Sales[RegionStoretype],Sales[[#This Row],[RegionStoretype]],Sales[YoY_SSF])/Sales[[#This Row],[Region_TypeCount]]</f>
        <v>58.312187288105562</v>
      </c>
    </row>
    <row r="2139" spans="1:16" x14ac:dyDescent="0.25">
      <c r="A2139" s="1">
        <v>42853</v>
      </c>
      <c r="B2139">
        <v>24</v>
      </c>
      <c r="C2139">
        <v>16</v>
      </c>
      <c r="D2139">
        <v>176400.87349999999</v>
      </c>
      <c r="E2139">
        <f>INDEX(Stores[region],MATCH(Sales[[#This Row],[store_no]],Stores[store_no],0))</f>
        <v>2</v>
      </c>
      <c r="F2139" t="str">
        <f>INDEX(Stores[storetype],MATCH(Sales[[#This Row],[store_no]],Stores[store_no],0))</f>
        <v>A</v>
      </c>
      <c r="G2139" t="str">
        <f>INDEX(Stores[location_city],MATCH(Sales[[#This Row],[store_no]],Stores[store_no],0))</f>
        <v>Winnetka</v>
      </c>
      <c r="H2139" t="str">
        <f>INDEX(Stores[location_state],MATCH(Sales[[#This Row],[store_no]],Stores[store_no],0))</f>
        <v>Illinois</v>
      </c>
      <c r="I2139">
        <f>INDEX(Stores[sqft],MATCH(Sales[[#This Row],[store_no]],Stores[store_no],0))</f>
        <v>207800</v>
      </c>
      <c r="J2139" s="4" t="str">
        <f>INDEX(Departments[dept_name],MATCH(Sales[[#This Row],[dept_no]],Departments[dept_no],0))</f>
        <v>Outdoors</v>
      </c>
      <c r="K2139" s="4" t="str">
        <f>CONCATENATE(Sales[[#This Row],[region]],Sales[[#This Row],[storetype]])</f>
        <v>2A</v>
      </c>
      <c r="L2139" s="4">
        <f>INDEX(RegionStoreCount[Store Count],MATCH(Sales[[#This Row],[RegionStoretype]],RegionStoreCount[Region/Type],0))</f>
        <v>5</v>
      </c>
      <c r="M2139" s="4">
        <f>AND(Sales[[#This Row],[date]]&lt;=TY_YTDMax,Sales[[#This Row],[date]]&gt;=TY_YTDMin)*Sales[[#This Row],[sales]]</f>
        <v>0</v>
      </c>
      <c r="N2139" s="4">
        <f>AND(Sales[[#This Row],[date]]&lt;=LY_YTDMax,Sales[[#This Row],[date]]&gt;=LY_YTDMin)*Sales[[#This Row],[sales]]</f>
        <v>176400.87349999999</v>
      </c>
      <c r="O2139" s="4">
        <f>AND(Sales[[#This Row],[date]]&gt;=YoY_Min,Sales[[#This Row],[date]]&lt;=TY_YTDMax)*(Sales[[#This Row],[sales]]/Sales[[#This Row],[sqft]])</f>
        <v>0</v>
      </c>
      <c r="P2139" s="4">
        <f>SUMIF(Sales[RegionStoretype],Sales[[#This Row],[RegionStoretype]],Sales[YoY_SSF])/Sales[[#This Row],[Region_TypeCount]]</f>
        <v>60.052789354368521</v>
      </c>
    </row>
    <row r="2140" spans="1:16" x14ac:dyDescent="0.25">
      <c r="A2140" s="1">
        <v>42853</v>
      </c>
      <c r="B2140">
        <v>24</v>
      </c>
      <c r="C2140">
        <v>17</v>
      </c>
      <c r="D2140">
        <v>325138.89110000001</v>
      </c>
      <c r="E2140">
        <f>INDEX(Stores[region],MATCH(Sales[[#This Row],[store_no]],Stores[store_no],0))</f>
        <v>2</v>
      </c>
      <c r="F2140" t="str">
        <f>INDEX(Stores[storetype],MATCH(Sales[[#This Row],[store_no]],Stores[store_no],0))</f>
        <v>A</v>
      </c>
      <c r="G2140" t="str">
        <f>INDEX(Stores[location_city],MATCH(Sales[[#This Row],[store_no]],Stores[store_no],0))</f>
        <v>Winnetka</v>
      </c>
      <c r="H2140" t="str">
        <f>INDEX(Stores[location_state],MATCH(Sales[[#This Row],[store_no]],Stores[store_no],0))</f>
        <v>Illinois</v>
      </c>
      <c r="I2140">
        <f>INDEX(Stores[sqft],MATCH(Sales[[#This Row],[store_no]],Stores[store_no],0))</f>
        <v>207800</v>
      </c>
      <c r="J2140" s="4" t="str">
        <f>INDEX(Departments[dept_name],MATCH(Sales[[#This Row],[dept_no]],Departments[dept_no],0))</f>
        <v>Shoes</v>
      </c>
      <c r="K2140" s="4" t="str">
        <f>CONCATENATE(Sales[[#This Row],[region]],Sales[[#This Row],[storetype]])</f>
        <v>2A</v>
      </c>
      <c r="L2140" s="4">
        <f>INDEX(RegionStoreCount[Store Count],MATCH(Sales[[#This Row],[RegionStoretype]],RegionStoreCount[Region/Type],0))</f>
        <v>5</v>
      </c>
      <c r="M2140" s="4">
        <f>AND(Sales[[#This Row],[date]]&lt;=TY_YTDMax,Sales[[#This Row],[date]]&gt;=TY_YTDMin)*Sales[[#This Row],[sales]]</f>
        <v>0</v>
      </c>
      <c r="N2140" s="4">
        <f>AND(Sales[[#This Row],[date]]&lt;=LY_YTDMax,Sales[[#This Row],[date]]&gt;=LY_YTDMin)*Sales[[#This Row],[sales]]</f>
        <v>325138.89110000001</v>
      </c>
      <c r="O2140" s="4">
        <f>AND(Sales[[#This Row],[date]]&gt;=YoY_Min,Sales[[#This Row],[date]]&lt;=TY_YTDMax)*(Sales[[#This Row],[sales]]/Sales[[#This Row],[sqft]])</f>
        <v>0</v>
      </c>
      <c r="P2140" s="4">
        <f>SUMIF(Sales[RegionStoretype],Sales[[#This Row],[RegionStoretype]],Sales[YoY_SSF])/Sales[[#This Row],[Region_TypeCount]]</f>
        <v>60.052789354368521</v>
      </c>
    </row>
    <row r="2141" spans="1:16" x14ac:dyDescent="0.25">
      <c r="A2141" s="1">
        <v>42853</v>
      </c>
      <c r="B2141">
        <v>24</v>
      </c>
      <c r="C2141">
        <v>20</v>
      </c>
      <c r="D2141">
        <v>109678.3409</v>
      </c>
      <c r="E2141">
        <f>INDEX(Stores[region],MATCH(Sales[[#This Row],[store_no]],Stores[store_no],0))</f>
        <v>2</v>
      </c>
      <c r="F2141" t="str">
        <f>INDEX(Stores[storetype],MATCH(Sales[[#This Row],[store_no]],Stores[store_no],0))</f>
        <v>A</v>
      </c>
      <c r="G2141" t="str">
        <f>INDEX(Stores[location_city],MATCH(Sales[[#This Row],[store_no]],Stores[store_no],0))</f>
        <v>Winnetka</v>
      </c>
      <c r="H2141" t="str">
        <f>INDEX(Stores[location_state],MATCH(Sales[[#This Row],[store_no]],Stores[store_no],0))</f>
        <v>Illinois</v>
      </c>
      <c r="I2141">
        <f>INDEX(Stores[sqft],MATCH(Sales[[#This Row],[store_no]],Stores[store_no],0))</f>
        <v>207800</v>
      </c>
      <c r="J2141" s="4" t="str">
        <f>INDEX(Departments[dept_name],MATCH(Sales[[#This Row],[dept_no]],Departments[dept_no],0))</f>
        <v>Toys</v>
      </c>
      <c r="K2141" s="4" t="str">
        <f>CONCATENATE(Sales[[#This Row],[region]],Sales[[#This Row],[storetype]])</f>
        <v>2A</v>
      </c>
      <c r="L2141" s="4">
        <f>INDEX(RegionStoreCount[Store Count],MATCH(Sales[[#This Row],[RegionStoretype]],RegionStoreCount[Region/Type],0))</f>
        <v>5</v>
      </c>
      <c r="M2141" s="4">
        <f>AND(Sales[[#This Row],[date]]&lt;=TY_YTDMax,Sales[[#This Row],[date]]&gt;=TY_YTDMin)*Sales[[#This Row],[sales]]</f>
        <v>0</v>
      </c>
      <c r="N2141" s="4">
        <f>AND(Sales[[#This Row],[date]]&lt;=LY_YTDMax,Sales[[#This Row],[date]]&gt;=LY_YTDMin)*Sales[[#This Row],[sales]]</f>
        <v>109678.3409</v>
      </c>
      <c r="O2141" s="4">
        <f>AND(Sales[[#This Row],[date]]&gt;=YoY_Min,Sales[[#This Row],[date]]&lt;=TY_YTDMax)*(Sales[[#This Row],[sales]]/Sales[[#This Row],[sqft]])</f>
        <v>0</v>
      </c>
      <c r="P2141" s="4">
        <f>SUMIF(Sales[RegionStoretype],Sales[[#This Row],[RegionStoretype]],Sales[YoY_SSF])/Sales[[#This Row],[Region_TypeCount]]</f>
        <v>60.052789354368521</v>
      </c>
    </row>
    <row r="2142" spans="1:16" x14ac:dyDescent="0.25">
      <c r="A2142" s="1">
        <v>42853</v>
      </c>
      <c r="B2142">
        <v>25</v>
      </c>
      <c r="C2142">
        <v>4</v>
      </c>
      <c r="D2142">
        <v>25107.479799999997</v>
      </c>
      <c r="E2142">
        <f>INDEX(Stores[region],MATCH(Sales[[#This Row],[store_no]],Stores[store_no],0))</f>
        <v>3</v>
      </c>
      <c r="F2142" t="str">
        <f>INDEX(Stores[storetype],MATCH(Sales[[#This Row],[store_no]],Stores[store_no],0))</f>
        <v>B</v>
      </c>
      <c r="G2142" t="str">
        <f>INDEX(Stores[location_city],MATCH(Sales[[#This Row],[store_no]],Stores[store_no],0))</f>
        <v>Kansas City</v>
      </c>
      <c r="H2142" t="str">
        <f>INDEX(Stores[location_state],MATCH(Sales[[#This Row],[store_no]],Stores[store_no],0))</f>
        <v>Missouri</v>
      </c>
      <c r="I2142">
        <f>INDEX(Stores[sqft],MATCH(Sales[[#This Row],[store_no]],Stores[store_no],0))</f>
        <v>92300</v>
      </c>
      <c r="J2142" s="4" t="str">
        <f>INDEX(Departments[dept_name],MATCH(Sales[[#This Row],[dept_no]],Departments[dept_no],0))</f>
        <v>Books</v>
      </c>
      <c r="K2142" s="4" t="str">
        <f>CONCATENATE(Sales[[#This Row],[region]],Sales[[#This Row],[storetype]])</f>
        <v>3B</v>
      </c>
      <c r="L2142" s="4">
        <f>INDEX(RegionStoreCount[Store Count],MATCH(Sales[[#This Row],[RegionStoretype]],RegionStoreCount[Region/Type],0))</f>
        <v>4</v>
      </c>
      <c r="M2142" s="4">
        <f>AND(Sales[[#This Row],[date]]&lt;=TY_YTDMax,Sales[[#This Row],[date]]&gt;=TY_YTDMin)*Sales[[#This Row],[sales]]</f>
        <v>0</v>
      </c>
      <c r="N2142" s="4">
        <f>AND(Sales[[#This Row],[date]]&lt;=LY_YTDMax,Sales[[#This Row],[date]]&gt;=LY_YTDMin)*Sales[[#This Row],[sales]]</f>
        <v>25107.479799999997</v>
      </c>
      <c r="O2142" s="4">
        <f>AND(Sales[[#This Row],[date]]&gt;=YoY_Min,Sales[[#This Row],[date]]&lt;=TY_YTDMax)*(Sales[[#This Row],[sales]]/Sales[[#This Row],[sqft]])</f>
        <v>0</v>
      </c>
      <c r="P2142" s="4">
        <f>SUMIF(Sales[RegionStoretype],Sales[[#This Row],[RegionStoretype]],Sales[YoY_SSF])/Sales[[#This Row],[Region_TypeCount]]</f>
        <v>58.312187288105562</v>
      </c>
    </row>
    <row r="2143" spans="1:16" x14ac:dyDescent="0.25">
      <c r="A2143" s="1">
        <v>42853</v>
      </c>
      <c r="B2143">
        <v>25</v>
      </c>
      <c r="C2143">
        <v>10</v>
      </c>
      <c r="D2143">
        <v>16250.820599999999</v>
      </c>
      <c r="E2143">
        <f>INDEX(Stores[region],MATCH(Sales[[#This Row],[store_no]],Stores[store_no],0))</f>
        <v>3</v>
      </c>
      <c r="F2143" t="str">
        <f>INDEX(Stores[storetype],MATCH(Sales[[#This Row],[store_no]],Stores[store_no],0))</f>
        <v>B</v>
      </c>
      <c r="G2143" t="str">
        <f>INDEX(Stores[location_city],MATCH(Sales[[#This Row],[store_no]],Stores[store_no],0))</f>
        <v>Kansas City</v>
      </c>
      <c r="H2143" t="str">
        <f>INDEX(Stores[location_state],MATCH(Sales[[#This Row],[store_no]],Stores[store_no],0))</f>
        <v>Missouri</v>
      </c>
      <c r="I2143">
        <f>INDEX(Stores[sqft],MATCH(Sales[[#This Row],[store_no]],Stores[store_no],0))</f>
        <v>92300</v>
      </c>
      <c r="J2143" s="4" t="str">
        <f>INDEX(Departments[dept_name],MATCH(Sales[[#This Row],[dept_no]],Departments[dept_no],0))</f>
        <v>Health</v>
      </c>
      <c r="K2143" s="4" t="str">
        <f>CONCATENATE(Sales[[#This Row],[region]],Sales[[#This Row],[storetype]])</f>
        <v>3B</v>
      </c>
      <c r="L2143" s="4">
        <f>INDEX(RegionStoreCount[Store Count],MATCH(Sales[[#This Row],[RegionStoretype]],RegionStoreCount[Region/Type],0))</f>
        <v>4</v>
      </c>
      <c r="M2143" s="4">
        <f>AND(Sales[[#This Row],[date]]&lt;=TY_YTDMax,Sales[[#This Row],[date]]&gt;=TY_YTDMin)*Sales[[#This Row],[sales]]</f>
        <v>0</v>
      </c>
      <c r="N2143" s="4">
        <f>AND(Sales[[#This Row],[date]]&lt;=LY_YTDMax,Sales[[#This Row],[date]]&gt;=LY_YTDMin)*Sales[[#This Row],[sales]]</f>
        <v>16250.820599999999</v>
      </c>
      <c r="O2143" s="4">
        <f>AND(Sales[[#This Row],[date]]&gt;=YoY_Min,Sales[[#This Row],[date]]&lt;=TY_YTDMax)*(Sales[[#This Row],[sales]]/Sales[[#This Row],[sqft]])</f>
        <v>0</v>
      </c>
      <c r="P2143" s="4">
        <f>SUMIF(Sales[RegionStoretype],Sales[[#This Row],[RegionStoretype]],Sales[YoY_SSF])/Sales[[#This Row],[Region_TypeCount]]</f>
        <v>58.312187288105562</v>
      </c>
    </row>
    <row r="2144" spans="1:16" x14ac:dyDescent="0.25">
      <c r="A2144" s="1">
        <v>42853</v>
      </c>
      <c r="B2144">
        <v>25</v>
      </c>
      <c r="C2144">
        <v>14</v>
      </c>
      <c r="D2144">
        <v>15001.3017</v>
      </c>
      <c r="E2144">
        <f>INDEX(Stores[region],MATCH(Sales[[#This Row],[store_no]],Stores[store_no],0))</f>
        <v>3</v>
      </c>
      <c r="F2144" t="str">
        <f>INDEX(Stores[storetype],MATCH(Sales[[#This Row],[store_no]],Stores[store_no],0))</f>
        <v>B</v>
      </c>
      <c r="G2144" t="str">
        <f>INDEX(Stores[location_city],MATCH(Sales[[#This Row],[store_no]],Stores[store_no],0))</f>
        <v>Kansas City</v>
      </c>
      <c r="H2144" t="str">
        <f>INDEX(Stores[location_state],MATCH(Sales[[#This Row],[store_no]],Stores[store_no],0))</f>
        <v>Missouri</v>
      </c>
      <c r="I2144">
        <f>INDEX(Stores[sqft],MATCH(Sales[[#This Row],[store_no]],Stores[store_no],0))</f>
        <v>92300</v>
      </c>
      <c r="J2144" s="4" t="str">
        <f>INDEX(Departments[dept_name],MATCH(Sales[[#This Row],[dept_no]],Departments[dept_no],0))</f>
        <v>Movies</v>
      </c>
      <c r="K2144" s="4" t="str">
        <f>CONCATENATE(Sales[[#This Row],[region]],Sales[[#This Row],[storetype]])</f>
        <v>3B</v>
      </c>
      <c r="L2144" s="4">
        <f>INDEX(RegionStoreCount[Store Count],MATCH(Sales[[#This Row],[RegionStoretype]],RegionStoreCount[Region/Type],0))</f>
        <v>4</v>
      </c>
      <c r="M2144" s="4">
        <f>AND(Sales[[#This Row],[date]]&lt;=TY_YTDMax,Sales[[#This Row],[date]]&gt;=TY_YTDMin)*Sales[[#This Row],[sales]]</f>
        <v>0</v>
      </c>
      <c r="N2144" s="4">
        <f>AND(Sales[[#This Row],[date]]&lt;=LY_YTDMax,Sales[[#This Row],[date]]&gt;=LY_YTDMin)*Sales[[#This Row],[sales]]</f>
        <v>15001.3017</v>
      </c>
      <c r="O2144" s="4">
        <f>AND(Sales[[#This Row],[date]]&gt;=YoY_Min,Sales[[#This Row],[date]]&lt;=TY_YTDMax)*(Sales[[#This Row],[sales]]/Sales[[#This Row],[sqft]])</f>
        <v>0</v>
      </c>
      <c r="P2144" s="4">
        <f>SUMIF(Sales[RegionStoretype],Sales[[#This Row],[RegionStoretype]],Sales[YoY_SSF])/Sales[[#This Row],[Region_TypeCount]]</f>
        <v>58.312187288105562</v>
      </c>
    </row>
    <row r="2145" spans="1:16" x14ac:dyDescent="0.25">
      <c r="A2145" s="1">
        <v>42853</v>
      </c>
      <c r="B2145">
        <v>25</v>
      </c>
      <c r="C2145">
        <v>17</v>
      </c>
      <c r="D2145">
        <v>103166.0635</v>
      </c>
      <c r="E2145">
        <f>INDEX(Stores[region],MATCH(Sales[[#This Row],[store_no]],Stores[store_no],0))</f>
        <v>3</v>
      </c>
      <c r="F2145" t="str">
        <f>INDEX(Stores[storetype],MATCH(Sales[[#This Row],[store_no]],Stores[store_no],0))</f>
        <v>B</v>
      </c>
      <c r="G2145" t="str">
        <f>INDEX(Stores[location_city],MATCH(Sales[[#This Row],[store_no]],Stores[store_no],0))</f>
        <v>Kansas City</v>
      </c>
      <c r="H2145" t="str">
        <f>INDEX(Stores[location_state],MATCH(Sales[[#This Row],[store_no]],Stores[store_no],0))</f>
        <v>Missouri</v>
      </c>
      <c r="I2145">
        <f>INDEX(Stores[sqft],MATCH(Sales[[#This Row],[store_no]],Stores[store_no],0))</f>
        <v>92300</v>
      </c>
      <c r="J2145" s="4" t="str">
        <f>INDEX(Departments[dept_name],MATCH(Sales[[#This Row],[dept_no]],Departments[dept_no],0))</f>
        <v>Shoes</v>
      </c>
      <c r="K2145" s="4" t="str">
        <f>CONCATENATE(Sales[[#This Row],[region]],Sales[[#This Row],[storetype]])</f>
        <v>3B</v>
      </c>
      <c r="L2145" s="4">
        <f>INDEX(RegionStoreCount[Store Count],MATCH(Sales[[#This Row],[RegionStoretype]],RegionStoreCount[Region/Type],0))</f>
        <v>4</v>
      </c>
      <c r="M2145" s="4">
        <f>AND(Sales[[#This Row],[date]]&lt;=TY_YTDMax,Sales[[#This Row],[date]]&gt;=TY_YTDMin)*Sales[[#This Row],[sales]]</f>
        <v>0</v>
      </c>
      <c r="N2145" s="4">
        <f>AND(Sales[[#This Row],[date]]&lt;=LY_YTDMax,Sales[[#This Row],[date]]&gt;=LY_YTDMin)*Sales[[#This Row],[sales]]</f>
        <v>103166.0635</v>
      </c>
      <c r="O2145" s="4">
        <f>AND(Sales[[#This Row],[date]]&gt;=YoY_Min,Sales[[#This Row],[date]]&lt;=TY_YTDMax)*(Sales[[#This Row],[sales]]/Sales[[#This Row],[sqft]])</f>
        <v>0</v>
      </c>
      <c r="P2145" s="4">
        <f>SUMIF(Sales[RegionStoretype],Sales[[#This Row],[RegionStoretype]],Sales[YoY_SSF])/Sales[[#This Row],[Region_TypeCount]]</f>
        <v>58.312187288105562</v>
      </c>
    </row>
    <row r="2146" spans="1:16" x14ac:dyDescent="0.25">
      <c r="A2146" s="1">
        <v>42853</v>
      </c>
      <c r="B2146">
        <v>26</v>
      </c>
      <c r="C2146">
        <v>6</v>
      </c>
      <c r="D2146">
        <v>23302.5648</v>
      </c>
      <c r="E2146">
        <f>INDEX(Stores[region],MATCH(Sales[[#This Row],[store_no]],Stores[store_no],0))</f>
        <v>2</v>
      </c>
      <c r="F2146" t="str">
        <f>INDEX(Stores[storetype],MATCH(Sales[[#This Row],[store_no]],Stores[store_no],0))</f>
        <v>A</v>
      </c>
      <c r="G2146" t="str">
        <f>INDEX(Stores[location_city],MATCH(Sales[[#This Row],[store_no]],Stores[store_no],0))</f>
        <v>Carmel</v>
      </c>
      <c r="H2146" t="str">
        <f>INDEX(Stores[location_state],MATCH(Sales[[#This Row],[store_no]],Stores[store_no],0))</f>
        <v>Indiana</v>
      </c>
      <c r="I2146">
        <f>INDEX(Stores[sqft],MATCH(Sales[[#This Row],[store_no]],Stores[store_no],0))</f>
        <v>198500</v>
      </c>
      <c r="J2146" s="4" t="str">
        <f>INDEX(Departments[dept_name],MATCH(Sales[[#This Row],[dept_no]],Departments[dept_no],0))</f>
        <v>Computers</v>
      </c>
      <c r="K2146" s="4" t="str">
        <f>CONCATENATE(Sales[[#This Row],[region]],Sales[[#This Row],[storetype]])</f>
        <v>2A</v>
      </c>
      <c r="L2146" s="4">
        <f>INDEX(RegionStoreCount[Store Count],MATCH(Sales[[#This Row],[RegionStoretype]],RegionStoreCount[Region/Type],0))</f>
        <v>5</v>
      </c>
      <c r="M2146" s="4">
        <f>AND(Sales[[#This Row],[date]]&lt;=TY_YTDMax,Sales[[#This Row],[date]]&gt;=TY_YTDMin)*Sales[[#This Row],[sales]]</f>
        <v>0</v>
      </c>
      <c r="N2146" s="4">
        <f>AND(Sales[[#This Row],[date]]&lt;=LY_YTDMax,Sales[[#This Row],[date]]&gt;=LY_YTDMin)*Sales[[#This Row],[sales]]</f>
        <v>23302.5648</v>
      </c>
      <c r="O2146" s="4">
        <f>AND(Sales[[#This Row],[date]]&gt;=YoY_Min,Sales[[#This Row],[date]]&lt;=TY_YTDMax)*(Sales[[#This Row],[sales]]/Sales[[#This Row],[sqft]])</f>
        <v>0</v>
      </c>
      <c r="P2146" s="4">
        <f>SUMIF(Sales[RegionStoretype],Sales[[#This Row],[RegionStoretype]],Sales[YoY_SSF])/Sales[[#This Row],[Region_TypeCount]]</f>
        <v>60.052789354368521</v>
      </c>
    </row>
    <row r="2147" spans="1:16" x14ac:dyDescent="0.25">
      <c r="A2147" s="1">
        <v>42853</v>
      </c>
      <c r="B2147">
        <v>26</v>
      </c>
      <c r="C2147">
        <v>12</v>
      </c>
      <c r="D2147">
        <v>71613.242199999993</v>
      </c>
      <c r="E2147">
        <f>INDEX(Stores[region],MATCH(Sales[[#This Row],[store_no]],Stores[store_no],0))</f>
        <v>2</v>
      </c>
      <c r="F2147" t="str">
        <f>INDEX(Stores[storetype],MATCH(Sales[[#This Row],[store_no]],Stores[store_no],0))</f>
        <v>A</v>
      </c>
      <c r="G2147" t="str">
        <f>INDEX(Stores[location_city],MATCH(Sales[[#This Row],[store_no]],Stores[store_no],0))</f>
        <v>Carmel</v>
      </c>
      <c r="H2147" t="str">
        <f>INDEX(Stores[location_state],MATCH(Sales[[#This Row],[store_no]],Stores[store_no],0))</f>
        <v>Indiana</v>
      </c>
      <c r="I2147">
        <f>INDEX(Stores[sqft],MATCH(Sales[[#This Row],[store_no]],Stores[store_no],0))</f>
        <v>198500</v>
      </c>
      <c r="J2147" s="4" t="str">
        <f>INDEX(Departments[dept_name],MATCH(Sales[[#This Row],[dept_no]],Departments[dept_no],0))</f>
        <v>Jewelery</v>
      </c>
      <c r="K2147" s="4" t="str">
        <f>CONCATENATE(Sales[[#This Row],[region]],Sales[[#This Row],[storetype]])</f>
        <v>2A</v>
      </c>
      <c r="L2147" s="4">
        <f>INDEX(RegionStoreCount[Store Count],MATCH(Sales[[#This Row],[RegionStoretype]],RegionStoreCount[Region/Type],0))</f>
        <v>5</v>
      </c>
      <c r="M2147" s="4">
        <f>AND(Sales[[#This Row],[date]]&lt;=TY_YTDMax,Sales[[#This Row],[date]]&gt;=TY_YTDMin)*Sales[[#This Row],[sales]]</f>
        <v>0</v>
      </c>
      <c r="N2147" s="4">
        <f>AND(Sales[[#This Row],[date]]&lt;=LY_YTDMax,Sales[[#This Row],[date]]&gt;=LY_YTDMin)*Sales[[#This Row],[sales]]</f>
        <v>71613.242199999993</v>
      </c>
      <c r="O2147" s="4">
        <f>AND(Sales[[#This Row],[date]]&gt;=YoY_Min,Sales[[#This Row],[date]]&lt;=TY_YTDMax)*(Sales[[#This Row],[sales]]/Sales[[#This Row],[sqft]])</f>
        <v>0</v>
      </c>
      <c r="P2147" s="4">
        <f>SUMIF(Sales[RegionStoretype],Sales[[#This Row],[RegionStoretype]],Sales[YoY_SSF])/Sales[[#This Row],[Region_TypeCount]]</f>
        <v>60.052789354368521</v>
      </c>
    </row>
    <row r="2148" spans="1:16" x14ac:dyDescent="0.25">
      <c r="A2148" s="1">
        <v>42853</v>
      </c>
      <c r="B2148">
        <v>27</v>
      </c>
      <c r="C2148">
        <v>1</v>
      </c>
      <c r="D2148">
        <v>22830.119200000001</v>
      </c>
      <c r="E2148">
        <f>INDEX(Stores[region],MATCH(Sales[[#This Row],[store_no]],Stores[store_no],0))</f>
        <v>3</v>
      </c>
      <c r="F2148" t="str">
        <f>INDEX(Stores[storetype],MATCH(Sales[[#This Row],[store_no]],Stores[store_no],0))</f>
        <v>A</v>
      </c>
      <c r="G2148" t="str">
        <f>INDEX(Stores[location_city],MATCH(Sales[[#This Row],[store_no]],Stores[store_no],0))</f>
        <v>Springfield</v>
      </c>
      <c r="H2148" t="str">
        <f>INDEX(Stores[location_state],MATCH(Sales[[#This Row],[store_no]],Stores[store_no],0))</f>
        <v>Missouri</v>
      </c>
      <c r="I2148">
        <f>INDEX(Stores[sqft],MATCH(Sales[[#This Row],[store_no]],Stores[store_no],0))</f>
        <v>158200</v>
      </c>
      <c r="J2148" s="4" t="str">
        <f>INDEX(Departments[dept_name],MATCH(Sales[[#This Row],[dept_no]],Departments[dept_no],0))</f>
        <v>Automotive</v>
      </c>
      <c r="K2148" s="4" t="str">
        <f>CONCATENATE(Sales[[#This Row],[region]],Sales[[#This Row],[storetype]])</f>
        <v>3A</v>
      </c>
      <c r="L2148" s="4">
        <f>INDEX(RegionStoreCount[Store Count],MATCH(Sales[[#This Row],[RegionStoretype]],RegionStoreCount[Region/Type],0))</f>
        <v>9</v>
      </c>
      <c r="M2148" s="4">
        <f>AND(Sales[[#This Row],[date]]&lt;=TY_YTDMax,Sales[[#This Row],[date]]&gt;=TY_YTDMin)*Sales[[#This Row],[sales]]</f>
        <v>0</v>
      </c>
      <c r="N2148" s="4">
        <f>AND(Sales[[#This Row],[date]]&lt;=LY_YTDMax,Sales[[#This Row],[date]]&gt;=LY_YTDMin)*Sales[[#This Row],[sales]]</f>
        <v>22830.119200000001</v>
      </c>
      <c r="O2148" s="4">
        <f>AND(Sales[[#This Row],[date]]&gt;=YoY_Min,Sales[[#This Row],[date]]&lt;=TY_YTDMax)*(Sales[[#This Row],[sales]]/Sales[[#This Row],[sqft]])</f>
        <v>0</v>
      </c>
      <c r="P2148" s="4">
        <f>SUMIF(Sales[RegionStoretype],Sales[[#This Row],[RegionStoretype]],Sales[YoY_SSF])/Sales[[#This Row],[Region_TypeCount]]</f>
        <v>53.603836561720975</v>
      </c>
    </row>
    <row r="2149" spans="1:16" x14ac:dyDescent="0.25">
      <c r="A2149" s="1">
        <v>42853</v>
      </c>
      <c r="B2149">
        <v>27</v>
      </c>
      <c r="C2149">
        <v>2</v>
      </c>
      <c r="D2149">
        <v>34197.070100000004</v>
      </c>
      <c r="E2149">
        <f>INDEX(Stores[region],MATCH(Sales[[#This Row],[store_no]],Stores[store_no],0))</f>
        <v>3</v>
      </c>
      <c r="F2149" t="str">
        <f>INDEX(Stores[storetype],MATCH(Sales[[#This Row],[store_no]],Stores[store_no],0))</f>
        <v>A</v>
      </c>
      <c r="G2149" t="str">
        <f>INDEX(Stores[location_city],MATCH(Sales[[#This Row],[store_no]],Stores[store_no],0))</f>
        <v>Springfield</v>
      </c>
      <c r="H2149" t="str">
        <f>INDEX(Stores[location_state],MATCH(Sales[[#This Row],[store_no]],Stores[store_no],0))</f>
        <v>Missouri</v>
      </c>
      <c r="I2149">
        <f>INDEX(Stores[sqft],MATCH(Sales[[#This Row],[store_no]],Stores[store_no],0))</f>
        <v>158200</v>
      </c>
      <c r="J2149" s="4" t="str">
        <f>INDEX(Departments[dept_name],MATCH(Sales[[#This Row],[dept_no]],Departments[dept_no],0))</f>
        <v>Baby</v>
      </c>
      <c r="K2149" s="4" t="str">
        <f>CONCATENATE(Sales[[#This Row],[region]],Sales[[#This Row],[storetype]])</f>
        <v>3A</v>
      </c>
      <c r="L2149" s="4">
        <f>INDEX(RegionStoreCount[Store Count],MATCH(Sales[[#This Row],[RegionStoretype]],RegionStoreCount[Region/Type],0))</f>
        <v>9</v>
      </c>
      <c r="M2149" s="4">
        <f>AND(Sales[[#This Row],[date]]&lt;=TY_YTDMax,Sales[[#This Row],[date]]&gt;=TY_YTDMin)*Sales[[#This Row],[sales]]</f>
        <v>0</v>
      </c>
      <c r="N2149" s="4">
        <f>AND(Sales[[#This Row],[date]]&lt;=LY_YTDMax,Sales[[#This Row],[date]]&gt;=LY_YTDMin)*Sales[[#This Row],[sales]]</f>
        <v>34197.070100000004</v>
      </c>
      <c r="O2149" s="4">
        <f>AND(Sales[[#This Row],[date]]&gt;=YoY_Min,Sales[[#This Row],[date]]&lt;=TY_YTDMax)*(Sales[[#This Row],[sales]]/Sales[[#This Row],[sqft]])</f>
        <v>0</v>
      </c>
      <c r="P2149" s="4">
        <f>SUMIF(Sales[RegionStoretype],Sales[[#This Row],[RegionStoretype]],Sales[YoY_SSF])/Sales[[#This Row],[Region_TypeCount]]</f>
        <v>53.603836561720975</v>
      </c>
    </row>
    <row r="2150" spans="1:16" x14ac:dyDescent="0.25">
      <c r="A2150" s="1">
        <v>42853</v>
      </c>
      <c r="B2150">
        <v>27</v>
      </c>
      <c r="C2150">
        <v>17</v>
      </c>
      <c r="D2150">
        <v>109804.40690000002</v>
      </c>
      <c r="E2150">
        <f>INDEX(Stores[region],MATCH(Sales[[#This Row],[store_no]],Stores[store_no],0))</f>
        <v>3</v>
      </c>
      <c r="F2150" t="str">
        <f>INDEX(Stores[storetype],MATCH(Sales[[#This Row],[store_no]],Stores[store_no],0))</f>
        <v>A</v>
      </c>
      <c r="G2150" t="str">
        <f>INDEX(Stores[location_city],MATCH(Sales[[#This Row],[store_no]],Stores[store_no],0))</f>
        <v>Springfield</v>
      </c>
      <c r="H2150" t="str">
        <f>INDEX(Stores[location_state],MATCH(Sales[[#This Row],[store_no]],Stores[store_no],0))</f>
        <v>Missouri</v>
      </c>
      <c r="I2150">
        <f>INDEX(Stores[sqft],MATCH(Sales[[#This Row],[store_no]],Stores[store_no],0))</f>
        <v>158200</v>
      </c>
      <c r="J2150" s="4" t="str">
        <f>INDEX(Departments[dept_name],MATCH(Sales[[#This Row],[dept_no]],Departments[dept_no],0))</f>
        <v>Shoes</v>
      </c>
      <c r="K2150" s="4" t="str">
        <f>CONCATENATE(Sales[[#This Row],[region]],Sales[[#This Row],[storetype]])</f>
        <v>3A</v>
      </c>
      <c r="L2150" s="4">
        <f>INDEX(RegionStoreCount[Store Count],MATCH(Sales[[#This Row],[RegionStoretype]],RegionStoreCount[Region/Type],0))</f>
        <v>9</v>
      </c>
      <c r="M2150" s="4">
        <f>AND(Sales[[#This Row],[date]]&lt;=TY_YTDMax,Sales[[#This Row],[date]]&gt;=TY_YTDMin)*Sales[[#This Row],[sales]]</f>
        <v>0</v>
      </c>
      <c r="N2150" s="4">
        <f>AND(Sales[[#This Row],[date]]&lt;=LY_YTDMax,Sales[[#This Row],[date]]&gt;=LY_YTDMin)*Sales[[#This Row],[sales]]</f>
        <v>109804.40690000002</v>
      </c>
      <c r="O2150" s="4">
        <f>AND(Sales[[#This Row],[date]]&gt;=YoY_Min,Sales[[#This Row],[date]]&lt;=TY_YTDMax)*(Sales[[#This Row],[sales]]/Sales[[#This Row],[sqft]])</f>
        <v>0</v>
      </c>
      <c r="P2150" s="4">
        <f>SUMIF(Sales[RegionStoretype],Sales[[#This Row],[RegionStoretype]],Sales[YoY_SSF])/Sales[[#This Row],[Region_TypeCount]]</f>
        <v>53.603836561720975</v>
      </c>
    </row>
    <row r="2151" spans="1:16" x14ac:dyDescent="0.25">
      <c r="A2151" s="1">
        <v>42853</v>
      </c>
      <c r="B2151">
        <v>28</v>
      </c>
      <c r="C2151">
        <v>2</v>
      </c>
      <c r="D2151">
        <v>117969.4964</v>
      </c>
      <c r="E2151">
        <f>INDEX(Stores[region],MATCH(Sales[[#This Row],[store_no]],Stores[store_no],0))</f>
        <v>2</v>
      </c>
      <c r="F2151" t="str">
        <f>INDEX(Stores[storetype],MATCH(Sales[[#This Row],[store_no]],Stores[store_no],0))</f>
        <v>A</v>
      </c>
      <c r="G2151" t="str">
        <f>INDEX(Stores[location_city],MATCH(Sales[[#This Row],[store_no]],Stores[store_no],0))</f>
        <v>Milwaukee</v>
      </c>
      <c r="H2151" t="str">
        <f>INDEX(Stores[location_state],MATCH(Sales[[#This Row],[store_no]],Stores[store_no],0))</f>
        <v>Wisconsin</v>
      </c>
      <c r="I2151">
        <f>INDEX(Stores[sqft],MATCH(Sales[[#This Row],[store_no]],Stores[store_no],0))</f>
        <v>203800</v>
      </c>
      <c r="J2151" s="4" t="str">
        <f>INDEX(Departments[dept_name],MATCH(Sales[[#This Row],[dept_no]],Departments[dept_no],0))</f>
        <v>Baby</v>
      </c>
      <c r="K2151" s="4" t="str">
        <f>CONCATENATE(Sales[[#This Row],[region]],Sales[[#This Row],[storetype]])</f>
        <v>2A</v>
      </c>
      <c r="L2151" s="4">
        <f>INDEX(RegionStoreCount[Store Count],MATCH(Sales[[#This Row],[RegionStoretype]],RegionStoreCount[Region/Type],0))</f>
        <v>5</v>
      </c>
      <c r="M2151" s="4">
        <f>AND(Sales[[#This Row],[date]]&lt;=TY_YTDMax,Sales[[#This Row],[date]]&gt;=TY_YTDMin)*Sales[[#This Row],[sales]]</f>
        <v>0</v>
      </c>
      <c r="N2151" s="4">
        <f>AND(Sales[[#This Row],[date]]&lt;=LY_YTDMax,Sales[[#This Row],[date]]&gt;=LY_YTDMin)*Sales[[#This Row],[sales]]</f>
        <v>117969.4964</v>
      </c>
      <c r="O2151" s="4">
        <f>AND(Sales[[#This Row],[date]]&gt;=YoY_Min,Sales[[#This Row],[date]]&lt;=TY_YTDMax)*(Sales[[#This Row],[sales]]/Sales[[#This Row],[sqft]])</f>
        <v>0</v>
      </c>
      <c r="P2151" s="4">
        <f>SUMIF(Sales[RegionStoretype],Sales[[#This Row],[RegionStoretype]],Sales[YoY_SSF])/Sales[[#This Row],[Region_TypeCount]]</f>
        <v>60.052789354368521</v>
      </c>
    </row>
    <row r="2152" spans="1:16" x14ac:dyDescent="0.25">
      <c r="A2152" s="1">
        <v>42853</v>
      </c>
      <c r="B2152">
        <v>28</v>
      </c>
      <c r="C2152">
        <v>6</v>
      </c>
      <c r="D2152">
        <v>71427.020799999998</v>
      </c>
      <c r="E2152">
        <f>INDEX(Stores[region],MATCH(Sales[[#This Row],[store_no]],Stores[store_no],0))</f>
        <v>2</v>
      </c>
      <c r="F2152" t="str">
        <f>INDEX(Stores[storetype],MATCH(Sales[[#This Row],[store_no]],Stores[store_no],0))</f>
        <v>A</v>
      </c>
      <c r="G2152" t="str">
        <f>INDEX(Stores[location_city],MATCH(Sales[[#This Row],[store_no]],Stores[store_no],0))</f>
        <v>Milwaukee</v>
      </c>
      <c r="H2152" t="str">
        <f>INDEX(Stores[location_state],MATCH(Sales[[#This Row],[store_no]],Stores[store_no],0))</f>
        <v>Wisconsin</v>
      </c>
      <c r="I2152">
        <f>INDEX(Stores[sqft],MATCH(Sales[[#This Row],[store_no]],Stores[store_no],0))</f>
        <v>203800</v>
      </c>
      <c r="J2152" s="4" t="str">
        <f>INDEX(Departments[dept_name],MATCH(Sales[[#This Row],[dept_no]],Departments[dept_no],0))</f>
        <v>Computers</v>
      </c>
      <c r="K2152" s="4" t="str">
        <f>CONCATENATE(Sales[[#This Row],[region]],Sales[[#This Row],[storetype]])</f>
        <v>2A</v>
      </c>
      <c r="L2152" s="4">
        <f>INDEX(RegionStoreCount[Store Count],MATCH(Sales[[#This Row],[RegionStoretype]],RegionStoreCount[Region/Type],0))</f>
        <v>5</v>
      </c>
      <c r="M2152" s="4">
        <f>AND(Sales[[#This Row],[date]]&lt;=TY_YTDMax,Sales[[#This Row],[date]]&gt;=TY_YTDMin)*Sales[[#This Row],[sales]]</f>
        <v>0</v>
      </c>
      <c r="N2152" s="4">
        <f>AND(Sales[[#This Row],[date]]&lt;=LY_YTDMax,Sales[[#This Row],[date]]&gt;=LY_YTDMin)*Sales[[#This Row],[sales]]</f>
        <v>71427.020799999998</v>
      </c>
      <c r="O2152" s="4">
        <f>AND(Sales[[#This Row],[date]]&gt;=YoY_Min,Sales[[#This Row],[date]]&lt;=TY_YTDMax)*(Sales[[#This Row],[sales]]/Sales[[#This Row],[sqft]])</f>
        <v>0</v>
      </c>
      <c r="P2152" s="4">
        <f>SUMIF(Sales[RegionStoretype],Sales[[#This Row],[RegionStoretype]],Sales[YoY_SSF])/Sales[[#This Row],[Region_TypeCount]]</f>
        <v>60.052789354368521</v>
      </c>
    </row>
    <row r="2153" spans="1:16" x14ac:dyDescent="0.25">
      <c r="A2153" s="1">
        <v>42853</v>
      </c>
      <c r="B2153">
        <v>28</v>
      </c>
      <c r="C2153">
        <v>8</v>
      </c>
      <c r="D2153">
        <v>8755.6200000000008</v>
      </c>
      <c r="E2153">
        <f>INDEX(Stores[region],MATCH(Sales[[#This Row],[store_no]],Stores[store_no],0))</f>
        <v>2</v>
      </c>
      <c r="F2153" t="str">
        <f>INDEX(Stores[storetype],MATCH(Sales[[#This Row],[store_no]],Stores[store_no],0))</f>
        <v>A</v>
      </c>
      <c r="G2153" t="str">
        <f>INDEX(Stores[location_city],MATCH(Sales[[#This Row],[store_no]],Stores[store_no],0))</f>
        <v>Milwaukee</v>
      </c>
      <c r="H2153" t="str">
        <f>INDEX(Stores[location_state],MATCH(Sales[[#This Row],[store_no]],Stores[store_no],0))</f>
        <v>Wisconsin</v>
      </c>
      <c r="I2153">
        <f>INDEX(Stores[sqft],MATCH(Sales[[#This Row],[store_no]],Stores[store_no],0))</f>
        <v>203800</v>
      </c>
      <c r="J2153" s="4" t="str">
        <f>INDEX(Departments[dept_name],MATCH(Sales[[#This Row],[dept_no]],Departments[dept_no],0))</f>
        <v>Games</v>
      </c>
      <c r="K2153" s="4" t="str">
        <f>CONCATENATE(Sales[[#This Row],[region]],Sales[[#This Row],[storetype]])</f>
        <v>2A</v>
      </c>
      <c r="L2153" s="4">
        <f>INDEX(RegionStoreCount[Store Count],MATCH(Sales[[#This Row],[RegionStoretype]],RegionStoreCount[Region/Type],0))</f>
        <v>5</v>
      </c>
      <c r="M2153" s="4">
        <f>AND(Sales[[#This Row],[date]]&lt;=TY_YTDMax,Sales[[#This Row],[date]]&gt;=TY_YTDMin)*Sales[[#This Row],[sales]]</f>
        <v>0</v>
      </c>
      <c r="N2153" s="4">
        <f>AND(Sales[[#This Row],[date]]&lt;=LY_YTDMax,Sales[[#This Row],[date]]&gt;=LY_YTDMin)*Sales[[#This Row],[sales]]</f>
        <v>8755.6200000000008</v>
      </c>
      <c r="O2153" s="4">
        <f>AND(Sales[[#This Row],[date]]&gt;=YoY_Min,Sales[[#This Row],[date]]&lt;=TY_YTDMax)*(Sales[[#This Row],[sales]]/Sales[[#This Row],[sqft]])</f>
        <v>0</v>
      </c>
      <c r="P2153" s="4">
        <f>SUMIF(Sales[RegionStoretype],Sales[[#This Row],[RegionStoretype]],Sales[YoY_SSF])/Sales[[#This Row],[Region_TypeCount]]</f>
        <v>60.052789354368521</v>
      </c>
    </row>
    <row r="2154" spans="1:16" x14ac:dyDescent="0.25">
      <c r="A2154" s="1">
        <v>42853</v>
      </c>
      <c r="B2154">
        <v>28</v>
      </c>
      <c r="C2154">
        <v>14</v>
      </c>
      <c r="D2154">
        <v>142250.0042</v>
      </c>
      <c r="E2154">
        <f>INDEX(Stores[region],MATCH(Sales[[#This Row],[store_no]],Stores[store_no],0))</f>
        <v>2</v>
      </c>
      <c r="F2154" t="str">
        <f>INDEX(Stores[storetype],MATCH(Sales[[#This Row],[store_no]],Stores[store_no],0))</f>
        <v>A</v>
      </c>
      <c r="G2154" t="str">
        <f>INDEX(Stores[location_city],MATCH(Sales[[#This Row],[store_no]],Stores[store_no],0))</f>
        <v>Milwaukee</v>
      </c>
      <c r="H2154" t="str">
        <f>INDEX(Stores[location_state],MATCH(Sales[[#This Row],[store_no]],Stores[store_no],0))</f>
        <v>Wisconsin</v>
      </c>
      <c r="I2154">
        <f>INDEX(Stores[sqft],MATCH(Sales[[#This Row],[store_no]],Stores[store_no],0))</f>
        <v>203800</v>
      </c>
      <c r="J2154" s="4" t="str">
        <f>INDEX(Departments[dept_name],MATCH(Sales[[#This Row],[dept_no]],Departments[dept_no],0))</f>
        <v>Movies</v>
      </c>
      <c r="K2154" s="4" t="str">
        <f>CONCATENATE(Sales[[#This Row],[region]],Sales[[#This Row],[storetype]])</f>
        <v>2A</v>
      </c>
      <c r="L2154" s="4">
        <f>INDEX(RegionStoreCount[Store Count],MATCH(Sales[[#This Row],[RegionStoretype]],RegionStoreCount[Region/Type],0))</f>
        <v>5</v>
      </c>
      <c r="M2154" s="4">
        <f>AND(Sales[[#This Row],[date]]&lt;=TY_YTDMax,Sales[[#This Row],[date]]&gt;=TY_YTDMin)*Sales[[#This Row],[sales]]</f>
        <v>0</v>
      </c>
      <c r="N2154" s="4">
        <f>AND(Sales[[#This Row],[date]]&lt;=LY_YTDMax,Sales[[#This Row],[date]]&gt;=LY_YTDMin)*Sales[[#This Row],[sales]]</f>
        <v>142250.0042</v>
      </c>
      <c r="O2154" s="4">
        <f>AND(Sales[[#This Row],[date]]&gt;=YoY_Min,Sales[[#This Row],[date]]&lt;=TY_YTDMax)*(Sales[[#This Row],[sales]]/Sales[[#This Row],[sqft]])</f>
        <v>0</v>
      </c>
      <c r="P2154" s="4">
        <f>SUMIF(Sales[RegionStoretype],Sales[[#This Row],[RegionStoretype]],Sales[YoY_SSF])/Sales[[#This Row],[Region_TypeCount]]</f>
        <v>60.052789354368521</v>
      </c>
    </row>
    <row r="2155" spans="1:16" x14ac:dyDescent="0.25">
      <c r="A2155" s="1">
        <v>42853</v>
      </c>
      <c r="B2155">
        <v>29</v>
      </c>
      <c r="C2155">
        <v>8</v>
      </c>
      <c r="D2155">
        <v>87955.93</v>
      </c>
      <c r="E2155">
        <f>INDEX(Stores[region],MATCH(Sales[[#This Row],[store_no]],Stores[store_no],0))</f>
        <v>1</v>
      </c>
      <c r="F2155" t="str">
        <f>INDEX(Stores[storetype],MATCH(Sales[[#This Row],[store_no]],Stores[store_no],0))</f>
        <v>B</v>
      </c>
      <c r="G2155" t="str">
        <f>INDEX(Stores[location_city],MATCH(Sales[[#This Row],[store_no]],Stores[store_no],0))</f>
        <v>Grand Rapids</v>
      </c>
      <c r="H2155" t="str">
        <f>INDEX(Stores[location_state],MATCH(Sales[[#This Row],[store_no]],Stores[store_no],0))</f>
        <v>Michigan</v>
      </c>
      <c r="I2155">
        <f>INDEX(Stores[sqft],MATCH(Sales[[#This Row],[store_no]],Stores[store_no],0))</f>
        <v>148300</v>
      </c>
      <c r="J2155" s="4" t="str">
        <f>INDEX(Departments[dept_name],MATCH(Sales[[#This Row],[dept_no]],Departments[dept_no],0))</f>
        <v>Games</v>
      </c>
      <c r="K2155" s="4" t="str">
        <f>CONCATENATE(Sales[[#This Row],[region]],Sales[[#This Row],[storetype]])</f>
        <v>1B</v>
      </c>
      <c r="L2155" s="4">
        <f>INDEX(RegionStoreCount[Store Count],MATCH(Sales[[#This Row],[RegionStoretype]],RegionStoreCount[Region/Type],0))</f>
        <v>5</v>
      </c>
      <c r="M2155" s="4">
        <f>AND(Sales[[#This Row],[date]]&lt;=TY_YTDMax,Sales[[#This Row],[date]]&gt;=TY_YTDMin)*Sales[[#This Row],[sales]]</f>
        <v>0</v>
      </c>
      <c r="N2155" s="4">
        <f>AND(Sales[[#This Row],[date]]&lt;=LY_YTDMax,Sales[[#This Row],[date]]&gt;=LY_YTDMin)*Sales[[#This Row],[sales]]</f>
        <v>87955.93</v>
      </c>
      <c r="O2155" s="4">
        <f>AND(Sales[[#This Row],[date]]&gt;=YoY_Min,Sales[[#This Row],[date]]&lt;=TY_YTDMax)*(Sales[[#This Row],[sales]]/Sales[[#This Row],[sqft]])</f>
        <v>0</v>
      </c>
      <c r="P2155" s="4">
        <f>SUMIF(Sales[RegionStoretype],Sales[[#This Row],[RegionStoretype]],Sales[YoY_SSF])/Sales[[#This Row],[Region_TypeCount]]</f>
        <v>68.518982968140051</v>
      </c>
    </row>
    <row r="2156" spans="1:16" x14ac:dyDescent="0.25">
      <c r="A2156" s="1">
        <v>42853</v>
      </c>
      <c r="B2156">
        <v>29</v>
      </c>
      <c r="C2156">
        <v>10</v>
      </c>
      <c r="D2156">
        <v>34076.736399999994</v>
      </c>
      <c r="E2156">
        <f>INDEX(Stores[region],MATCH(Sales[[#This Row],[store_no]],Stores[store_no],0))</f>
        <v>1</v>
      </c>
      <c r="F2156" t="str">
        <f>INDEX(Stores[storetype],MATCH(Sales[[#This Row],[store_no]],Stores[store_no],0))</f>
        <v>B</v>
      </c>
      <c r="G2156" t="str">
        <f>INDEX(Stores[location_city],MATCH(Sales[[#This Row],[store_no]],Stores[store_no],0))</f>
        <v>Grand Rapids</v>
      </c>
      <c r="H2156" t="str">
        <f>INDEX(Stores[location_state],MATCH(Sales[[#This Row],[store_no]],Stores[store_no],0))</f>
        <v>Michigan</v>
      </c>
      <c r="I2156">
        <f>INDEX(Stores[sqft],MATCH(Sales[[#This Row],[store_no]],Stores[store_no],0))</f>
        <v>148300</v>
      </c>
      <c r="J2156" s="4" t="str">
        <f>INDEX(Departments[dept_name],MATCH(Sales[[#This Row],[dept_no]],Departments[dept_no],0))</f>
        <v>Health</v>
      </c>
      <c r="K2156" s="4" t="str">
        <f>CONCATENATE(Sales[[#This Row],[region]],Sales[[#This Row],[storetype]])</f>
        <v>1B</v>
      </c>
      <c r="L2156" s="4">
        <f>INDEX(RegionStoreCount[Store Count],MATCH(Sales[[#This Row],[RegionStoretype]],RegionStoreCount[Region/Type],0))</f>
        <v>5</v>
      </c>
      <c r="M2156" s="4">
        <f>AND(Sales[[#This Row],[date]]&lt;=TY_YTDMax,Sales[[#This Row],[date]]&gt;=TY_YTDMin)*Sales[[#This Row],[sales]]</f>
        <v>0</v>
      </c>
      <c r="N2156" s="4">
        <f>AND(Sales[[#This Row],[date]]&lt;=LY_YTDMax,Sales[[#This Row],[date]]&gt;=LY_YTDMin)*Sales[[#This Row],[sales]]</f>
        <v>34076.736399999994</v>
      </c>
      <c r="O2156" s="4">
        <f>AND(Sales[[#This Row],[date]]&gt;=YoY_Min,Sales[[#This Row],[date]]&lt;=TY_YTDMax)*(Sales[[#This Row],[sales]]/Sales[[#This Row],[sqft]])</f>
        <v>0</v>
      </c>
      <c r="P2156" s="4">
        <f>SUMIF(Sales[RegionStoretype],Sales[[#This Row],[RegionStoretype]],Sales[YoY_SSF])/Sales[[#This Row],[Region_TypeCount]]</f>
        <v>68.518982968140051</v>
      </c>
    </row>
    <row r="2157" spans="1:16" x14ac:dyDescent="0.25">
      <c r="A2157" s="1">
        <v>42853</v>
      </c>
      <c r="B2157">
        <v>29</v>
      </c>
      <c r="C2157">
        <v>11</v>
      </c>
      <c r="D2157">
        <v>120166.58780000001</v>
      </c>
      <c r="E2157">
        <f>INDEX(Stores[region],MATCH(Sales[[#This Row],[store_no]],Stores[store_no],0))</f>
        <v>1</v>
      </c>
      <c r="F2157" t="str">
        <f>INDEX(Stores[storetype],MATCH(Sales[[#This Row],[store_no]],Stores[store_no],0))</f>
        <v>B</v>
      </c>
      <c r="G2157" t="str">
        <f>INDEX(Stores[location_city],MATCH(Sales[[#This Row],[store_no]],Stores[store_no],0))</f>
        <v>Grand Rapids</v>
      </c>
      <c r="H2157" t="str">
        <f>INDEX(Stores[location_state],MATCH(Sales[[#This Row],[store_no]],Stores[store_no],0))</f>
        <v>Michigan</v>
      </c>
      <c r="I2157">
        <f>INDEX(Stores[sqft],MATCH(Sales[[#This Row],[store_no]],Stores[store_no],0))</f>
        <v>148300</v>
      </c>
      <c r="J2157" s="4" t="str">
        <f>INDEX(Departments[dept_name],MATCH(Sales[[#This Row],[dept_no]],Departments[dept_no],0))</f>
        <v>Home</v>
      </c>
      <c r="K2157" s="4" t="str">
        <f>CONCATENATE(Sales[[#This Row],[region]],Sales[[#This Row],[storetype]])</f>
        <v>1B</v>
      </c>
      <c r="L2157" s="4">
        <f>INDEX(RegionStoreCount[Store Count],MATCH(Sales[[#This Row],[RegionStoretype]],RegionStoreCount[Region/Type],0))</f>
        <v>5</v>
      </c>
      <c r="M2157" s="4">
        <f>AND(Sales[[#This Row],[date]]&lt;=TY_YTDMax,Sales[[#This Row],[date]]&gt;=TY_YTDMin)*Sales[[#This Row],[sales]]</f>
        <v>0</v>
      </c>
      <c r="N2157" s="4">
        <f>AND(Sales[[#This Row],[date]]&lt;=LY_YTDMax,Sales[[#This Row],[date]]&gt;=LY_YTDMin)*Sales[[#This Row],[sales]]</f>
        <v>120166.58780000001</v>
      </c>
      <c r="O2157" s="4">
        <f>AND(Sales[[#This Row],[date]]&gt;=YoY_Min,Sales[[#This Row],[date]]&lt;=TY_YTDMax)*(Sales[[#This Row],[sales]]/Sales[[#This Row],[sqft]])</f>
        <v>0</v>
      </c>
      <c r="P2157" s="4">
        <f>SUMIF(Sales[RegionStoretype],Sales[[#This Row],[RegionStoretype]],Sales[YoY_SSF])/Sales[[#This Row],[Region_TypeCount]]</f>
        <v>68.518982968140051</v>
      </c>
    </row>
    <row r="2158" spans="1:16" x14ac:dyDescent="0.25">
      <c r="A2158" s="1">
        <v>42853</v>
      </c>
      <c r="B2158">
        <v>29</v>
      </c>
      <c r="C2158">
        <v>15</v>
      </c>
      <c r="D2158">
        <v>61604.433900000004</v>
      </c>
      <c r="E2158">
        <f>INDEX(Stores[region],MATCH(Sales[[#This Row],[store_no]],Stores[store_no],0))</f>
        <v>1</v>
      </c>
      <c r="F2158" t="str">
        <f>INDEX(Stores[storetype],MATCH(Sales[[#This Row],[store_no]],Stores[store_no],0))</f>
        <v>B</v>
      </c>
      <c r="G2158" t="str">
        <f>INDEX(Stores[location_city],MATCH(Sales[[#This Row],[store_no]],Stores[store_no],0))</f>
        <v>Grand Rapids</v>
      </c>
      <c r="H2158" t="str">
        <f>INDEX(Stores[location_state],MATCH(Sales[[#This Row],[store_no]],Stores[store_no],0))</f>
        <v>Michigan</v>
      </c>
      <c r="I2158">
        <f>INDEX(Stores[sqft],MATCH(Sales[[#This Row],[store_no]],Stores[store_no],0))</f>
        <v>148300</v>
      </c>
      <c r="J2158" s="4" t="str">
        <f>INDEX(Departments[dept_name],MATCH(Sales[[#This Row],[dept_no]],Departments[dept_no],0))</f>
        <v>Music</v>
      </c>
      <c r="K2158" s="4" t="str">
        <f>CONCATENATE(Sales[[#This Row],[region]],Sales[[#This Row],[storetype]])</f>
        <v>1B</v>
      </c>
      <c r="L2158" s="4">
        <f>INDEX(RegionStoreCount[Store Count],MATCH(Sales[[#This Row],[RegionStoretype]],RegionStoreCount[Region/Type],0))</f>
        <v>5</v>
      </c>
      <c r="M2158" s="4">
        <f>AND(Sales[[#This Row],[date]]&lt;=TY_YTDMax,Sales[[#This Row],[date]]&gt;=TY_YTDMin)*Sales[[#This Row],[sales]]</f>
        <v>0</v>
      </c>
      <c r="N2158" s="4">
        <f>AND(Sales[[#This Row],[date]]&lt;=LY_YTDMax,Sales[[#This Row],[date]]&gt;=LY_YTDMin)*Sales[[#This Row],[sales]]</f>
        <v>61604.433900000004</v>
      </c>
      <c r="O2158" s="4">
        <f>AND(Sales[[#This Row],[date]]&gt;=YoY_Min,Sales[[#This Row],[date]]&lt;=TY_YTDMax)*(Sales[[#This Row],[sales]]/Sales[[#This Row],[sqft]])</f>
        <v>0</v>
      </c>
      <c r="P2158" s="4">
        <f>SUMIF(Sales[RegionStoretype],Sales[[#This Row],[RegionStoretype]],Sales[YoY_SSF])/Sales[[#This Row],[Region_TypeCount]]</f>
        <v>68.518982968140051</v>
      </c>
    </row>
    <row r="2159" spans="1:16" x14ac:dyDescent="0.25">
      <c r="A2159" s="1">
        <v>42853</v>
      </c>
      <c r="B2159">
        <v>30</v>
      </c>
      <c r="C2159">
        <v>3</v>
      </c>
      <c r="D2159">
        <v>209125.21830000001</v>
      </c>
      <c r="E2159">
        <f>INDEX(Stores[region],MATCH(Sales[[#This Row],[store_no]],Stores[store_no],0))</f>
        <v>1</v>
      </c>
      <c r="F2159" t="str">
        <f>INDEX(Stores[storetype],MATCH(Sales[[#This Row],[store_no]],Stores[store_no],0))</f>
        <v>C</v>
      </c>
      <c r="G2159" t="str">
        <f>INDEX(Stores[location_city],MATCH(Sales[[#This Row],[store_no]],Stores[store_no],0))</f>
        <v>Dayton</v>
      </c>
      <c r="H2159" t="str">
        <f>INDEX(Stores[location_state],MATCH(Sales[[#This Row],[store_no]],Stores[store_no],0))</f>
        <v>Ohio</v>
      </c>
      <c r="I2159">
        <f>INDEX(Stores[sqft],MATCH(Sales[[#This Row],[store_no]],Stores[store_no],0))</f>
        <v>90000</v>
      </c>
      <c r="J2159" s="4" t="str">
        <f>INDEX(Departments[dept_name],MATCH(Sales[[#This Row],[dept_no]],Departments[dept_no],0))</f>
        <v>Beauty</v>
      </c>
      <c r="K2159" s="4" t="str">
        <f>CONCATENATE(Sales[[#This Row],[region]],Sales[[#This Row],[storetype]])</f>
        <v>1C</v>
      </c>
      <c r="L2159" s="4">
        <f>INDEX(RegionStoreCount[Store Count],MATCH(Sales[[#This Row],[RegionStoretype]],RegionStoreCount[Region/Type],0))</f>
        <v>1</v>
      </c>
      <c r="M2159" s="4">
        <f>AND(Sales[[#This Row],[date]]&lt;=TY_YTDMax,Sales[[#This Row],[date]]&gt;=TY_YTDMin)*Sales[[#This Row],[sales]]</f>
        <v>0</v>
      </c>
      <c r="N2159" s="4">
        <f>AND(Sales[[#This Row],[date]]&lt;=LY_YTDMax,Sales[[#This Row],[date]]&gt;=LY_YTDMin)*Sales[[#This Row],[sales]]</f>
        <v>209125.21830000001</v>
      </c>
      <c r="O2159" s="4">
        <f>AND(Sales[[#This Row],[date]]&gt;=YoY_Min,Sales[[#This Row],[date]]&lt;=TY_YTDMax)*(Sales[[#This Row],[sales]]/Sales[[#This Row],[sqft]])</f>
        <v>0</v>
      </c>
      <c r="P2159" s="4">
        <f>SUMIF(Sales[RegionStoretype],Sales[[#This Row],[RegionStoretype]],Sales[YoY_SSF])/Sales[[#This Row],[Region_TypeCount]]</f>
        <v>65.329042605555529</v>
      </c>
    </row>
    <row r="2160" spans="1:16" x14ac:dyDescent="0.25">
      <c r="A2160" s="1">
        <v>42853</v>
      </c>
      <c r="B2160">
        <v>31</v>
      </c>
      <c r="C2160">
        <v>5</v>
      </c>
      <c r="D2160">
        <v>260562.57020000002</v>
      </c>
      <c r="E2160">
        <f>INDEX(Stores[region],MATCH(Sales[[#This Row],[store_no]],Stores[store_no],0))</f>
        <v>3</v>
      </c>
      <c r="F2160" t="str">
        <f>INDEX(Stores[storetype],MATCH(Sales[[#This Row],[store_no]],Stores[store_no],0))</f>
        <v>A</v>
      </c>
      <c r="G2160" t="str">
        <f>INDEX(Stores[location_city],MATCH(Sales[[#This Row],[store_no]],Stores[store_no],0))</f>
        <v>Rapid City</v>
      </c>
      <c r="H2160" t="str">
        <f>INDEX(Stores[location_state],MATCH(Sales[[#This Row],[store_no]],Stores[store_no],0))</f>
        <v>South Dakota</v>
      </c>
      <c r="I2160">
        <f>INDEX(Stores[sqft],MATCH(Sales[[#This Row],[store_no]],Stores[store_no],0))</f>
        <v>200100</v>
      </c>
      <c r="J2160" s="4" t="str">
        <f>INDEX(Departments[dept_name],MATCH(Sales[[#This Row],[dept_no]],Departments[dept_no],0))</f>
        <v>Clothing</v>
      </c>
      <c r="K2160" s="4" t="str">
        <f>CONCATENATE(Sales[[#This Row],[region]],Sales[[#This Row],[storetype]])</f>
        <v>3A</v>
      </c>
      <c r="L2160" s="4">
        <f>INDEX(RegionStoreCount[Store Count],MATCH(Sales[[#This Row],[RegionStoretype]],RegionStoreCount[Region/Type],0))</f>
        <v>9</v>
      </c>
      <c r="M2160" s="4">
        <f>AND(Sales[[#This Row],[date]]&lt;=TY_YTDMax,Sales[[#This Row],[date]]&gt;=TY_YTDMin)*Sales[[#This Row],[sales]]</f>
        <v>0</v>
      </c>
      <c r="N2160" s="4">
        <f>AND(Sales[[#This Row],[date]]&lt;=LY_YTDMax,Sales[[#This Row],[date]]&gt;=LY_YTDMin)*Sales[[#This Row],[sales]]</f>
        <v>260562.57020000002</v>
      </c>
      <c r="O2160" s="4">
        <f>AND(Sales[[#This Row],[date]]&gt;=YoY_Min,Sales[[#This Row],[date]]&lt;=TY_YTDMax)*(Sales[[#This Row],[sales]]/Sales[[#This Row],[sqft]])</f>
        <v>0</v>
      </c>
      <c r="P2160" s="4">
        <f>SUMIF(Sales[RegionStoretype],Sales[[#This Row],[RegionStoretype]],Sales[YoY_SSF])/Sales[[#This Row],[Region_TypeCount]]</f>
        <v>53.603836561720975</v>
      </c>
    </row>
    <row r="2161" spans="1:16" x14ac:dyDescent="0.25">
      <c r="A2161" s="1">
        <v>42853</v>
      </c>
      <c r="B2161">
        <v>31</v>
      </c>
      <c r="C2161">
        <v>8</v>
      </c>
      <c r="D2161">
        <v>101586.0673</v>
      </c>
      <c r="E2161">
        <f>INDEX(Stores[region],MATCH(Sales[[#This Row],[store_no]],Stores[store_no],0))</f>
        <v>3</v>
      </c>
      <c r="F2161" t="str">
        <f>INDEX(Stores[storetype],MATCH(Sales[[#This Row],[store_no]],Stores[store_no],0))</f>
        <v>A</v>
      </c>
      <c r="G2161" t="str">
        <f>INDEX(Stores[location_city],MATCH(Sales[[#This Row],[store_no]],Stores[store_no],0))</f>
        <v>Rapid City</v>
      </c>
      <c r="H2161" t="str">
        <f>INDEX(Stores[location_state],MATCH(Sales[[#This Row],[store_no]],Stores[store_no],0))</f>
        <v>South Dakota</v>
      </c>
      <c r="I2161">
        <f>INDEX(Stores[sqft],MATCH(Sales[[#This Row],[store_no]],Stores[store_no],0))</f>
        <v>200100</v>
      </c>
      <c r="J2161" s="4" t="str">
        <f>INDEX(Departments[dept_name],MATCH(Sales[[#This Row],[dept_no]],Departments[dept_no],0))</f>
        <v>Games</v>
      </c>
      <c r="K2161" s="4" t="str">
        <f>CONCATENATE(Sales[[#This Row],[region]],Sales[[#This Row],[storetype]])</f>
        <v>3A</v>
      </c>
      <c r="L2161" s="4">
        <f>INDEX(RegionStoreCount[Store Count],MATCH(Sales[[#This Row],[RegionStoretype]],RegionStoreCount[Region/Type],0))</f>
        <v>9</v>
      </c>
      <c r="M2161" s="4">
        <f>AND(Sales[[#This Row],[date]]&lt;=TY_YTDMax,Sales[[#This Row],[date]]&gt;=TY_YTDMin)*Sales[[#This Row],[sales]]</f>
        <v>0</v>
      </c>
      <c r="N2161" s="4">
        <f>AND(Sales[[#This Row],[date]]&lt;=LY_YTDMax,Sales[[#This Row],[date]]&gt;=LY_YTDMin)*Sales[[#This Row],[sales]]</f>
        <v>101586.0673</v>
      </c>
      <c r="O2161" s="4">
        <f>AND(Sales[[#This Row],[date]]&gt;=YoY_Min,Sales[[#This Row],[date]]&lt;=TY_YTDMax)*(Sales[[#This Row],[sales]]/Sales[[#This Row],[sqft]])</f>
        <v>0</v>
      </c>
      <c r="P2161" s="4">
        <f>SUMIF(Sales[RegionStoretype],Sales[[#This Row],[RegionStoretype]],Sales[YoY_SSF])/Sales[[#This Row],[Region_TypeCount]]</f>
        <v>53.603836561720975</v>
      </c>
    </row>
    <row r="2162" spans="1:16" x14ac:dyDescent="0.25">
      <c r="A2162" s="1">
        <v>42853</v>
      </c>
      <c r="B2162">
        <v>32</v>
      </c>
      <c r="C2162">
        <v>5</v>
      </c>
      <c r="D2162">
        <v>127954.36499999999</v>
      </c>
      <c r="E2162">
        <f>INDEX(Stores[region],MATCH(Sales[[#This Row],[store_no]],Stores[store_no],0))</f>
        <v>2</v>
      </c>
      <c r="F2162" t="str">
        <f>INDEX(Stores[storetype],MATCH(Sales[[#This Row],[store_no]],Stores[store_no],0))</f>
        <v>A</v>
      </c>
      <c r="G2162" t="str">
        <f>INDEX(Stores[location_city],MATCH(Sales[[#This Row],[store_no]],Stores[store_no],0))</f>
        <v>Western Springs</v>
      </c>
      <c r="H2162" t="str">
        <f>INDEX(Stores[location_state],MATCH(Sales[[#This Row],[store_no]],Stores[store_no],0))</f>
        <v>Illinois</v>
      </c>
      <c r="I2162">
        <f>INDEX(Stores[sqft],MATCH(Sales[[#This Row],[store_no]],Stores[store_no],0))</f>
        <v>118200</v>
      </c>
      <c r="J2162" s="4" t="str">
        <f>INDEX(Departments[dept_name],MATCH(Sales[[#This Row],[dept_no]],Departments[dept_no],0))</f>
        <v>Clothing</v>
      </c>
      <c r="K2162" s="4" t="str">
        <f>CONCATENATE(Sales[[#This Row],[region]],Sales[[#This Row],[storetype]])</f>
        <v>2A</v>
      </c>
      <c r="L2162" s="4">
        <f>INDEX(RegionStoreCount[Store Count],MATCH(Sales[[#This Row],[RegionStoretype]],RegionStoreCount[Region/Type],0))</f>
        <v>5</v>
      </c>
      <c r="M2162" s="4">
        <f>AND(Sales[[#This Row],[date]]&lt;=TY_YTDMax,Sales[[#This Row],[date]]&gt;=TY_YTDMin)*Sales[[#This Row],[sales]]</f>
        <v>0</v>
      </c>
      <c r="N2162" s="4">
        <f>AND(Sales[[#This Row],[date]]&lt;=LY_YTDMax,Sales[[#This Row],[date]]&gt;=LY_YTDMin)*Sales[[#This Row],[sales]]</f>
        <v>127954.36499999999</v>
      </c>
      <c r="O2162" s="4">
        <f>AND(Sales[[#This Row],[date]]&gt;=YoY_Min,Sales[[#This Row],[date]]&lt;=TY_YTDMax)*(Sales[[#This Row],[sales]]/Sales[[#This Row],[sqft]])</f>
        <v>0</v>
      </c>
      <c r="P2162" s="4">
        <f>SUMIF(Sales[RegionStoretype],Sales[[#This Row],[RegionStoretype]],Sales[YoY_SSF])/Sales[[#This Row],[Region_TypeCount]]</f>
        <v>60.052789354368521</v>
      </c>
    </row>
    <row r="2163" spans="1:16" x14ac:dyDescent="0.25">
      <c r="A2163" s="1">
        <v>42853</v>
      </c>
      <c r="B2163">
        <v>33</v>
      </c>
      <c r="C2163">
        <v>8</v>
      </c>
      <c r="D2163">
        <v>8261.8977999999988</v>
      </c>
      <c r="E2163">
        <f>INDEX(Stores[region],MATCH(Sales[[#This Row],[store_no]],Stores[store_no],0))</f>
        <v>3</v>
      </c>
      <c r="F2163" t="str">
        <f>INDEX(Stores[storetype],MATCH(Sales[[#This Row],[store_no]],Stores[store_no],0))</f>
        <v>A</v>
      </c>
      <c r="G2163" t="str">
        <f>INDEX(Stores[location_city],MATCH(Sales[[#This Row],[store_no]],Stores[store_no],0))</f>
        <v>Omaha</v>
      </c>
      <c r="H2163" t="str">
        <f>INDEX(Stores[location_state],MATCH(Sales[[#This Row],[store_no]],Stores[store_no],0))</f>
        <v>Nebraska</v>
      </c>
      <c r="I2163">
        <f>INDEX(Stores[sqft],MATCH(Sales[[#This Row],[store_no]],Stores[store_no],0))</f>
        <v>40700</v>
      </c>
      <c r="J2163" s="4" t="str">
        <f>INDEX(Departments[dept_name],MATCH(Sales[[#This Row],[dept_no]],Departments[dept_no],0))</f>
        <v>Games</v>
      </c>
      <c r="K2163" s="4" t="str">
        <f>CONCATENATE(Sales[[#This Row],[region]],Sales[[#This Row],[storetype]])</f>
        <v>3A</v>
      </c>
      <c r="L2163" s="4">
        <f>INDEX(RegionStoreCount[Store Count],MATCH(Sales[[#This Row],[RegionStoretype]],RegionStoreCount[Region/Type],0))</f>
        <v>9</v>
      </c>
      <c r="M2163" s="4">
        <f>AND(Sales[[#This Row],[date]]&lt;=TY_YTDMax,Sales[[#This Row],[date]]&gt;=TY_YTDMin)*Sales[[#This Row],[sales]]</f>
        <v>0</v>
      </c>
      <c r="N2163" s="4">
        <f>AND(Sales[[#This Row],[date]]&lt;=LY_YTDMax,Sales[[#This Row],[date]]&gt;=LY_YTDMin)*Sales[[#This Row],[sales]]</f>
        <v>8261.8977999999988</v>
      </c>
      <c r="O2163" s="4">
        <f>AND(Sales[[#This Row],[date]]&gt;=YoY_Min,Sales[[#This Row],[date]]&lt;=TY_YTDMax)*(Sales[[#This Row],[sales]]/Sales[[#This Row],[sqft]])</f>
        <v>0</v>
      </c>
      <c r="P2163" s="4">
        <f>SUMIF(Sales[RegionStoretype],Sales[[#This Row],[RegionStoretype]],Sales[YoY_SSF])/Sales[[#This Row],[Region_TypeCount]]</f>
        <v>53.603836561720975</v>
      </c>
    </row>
    <row r="2164" spans="1:16" x14ac:dyDescent="0.25">
      <c r="A2164" s="1">
        <v>42853</v>
      </c>
      <c r="B2164">
        <v>33</v>
      </c>
      <c r="C2164">
        <v>14</v>
      </c>
      <c r="D2164">
        <v>20526.176800000001</v>
      </c>
      <c r="E2164">
        <f>INDEX(Stores[region],MATCH(Sales[[#This Row],[store_no]],Stores[store_no],0))</f>
        <v>3</v>
      </c>
      <c r="F2164" t="str">
        <f>INDEX(Stores[storetype],MATCH(Sales[[#This Row],[store_no]],Stores[store_no],0))</f>
        <v>A</v>
      </c>
      <c r="G2164" t="str">
        <f>INDEX(Stores[location_city],MATCH(Sales[[#This Row],[store_no]],Stores[store_no],0))</f>
        <v>Omaha</v>
      </c>
      <c r="H2164" t="str">
        <f>INDEX(Stores[location_state],MATCH(Sales[[#This Row],[store_no]],Stores[store_no],0))</f>
        <v>Nebraska</v>
      </c>
      <c r="I2164">
        <f>INDEX(Stores[sqft],MATCH(Sales[[#This Row],[store_no]],Stores[store_no],0))</f>
        <v>40700</v>
      </c>
      <c r="J2164" s="4" t="str">
        <f>INDEX(Departments[dept_name],MATCH(Sales[[#This Row],[dept_no]],Departments[dept_no],0))</f>
        <v>Movies</v>
      </c>
      <c r="K2164" s="4" t="str">
        <f>CONCATENATE(Sales[[#This Row],[region]],Sales[[#This Row],[storetype]])</f>
        <v>3A</v>
      </c>
      <c r="L2164" s="4">
        <f>INDEX(RegionStoreCount[Store Count],MATCH(Sales[[#This Row],[RegionStoretype]],RegionStoreCount[Region/Type],0))</f>
        <v>9</v>
      </c>
      <c r="M2164" s="4">
        <f>AND(Sales[[#This Row],[date]]&lt;=TY_YTDMax,Sales[[#This Row],[date]]&gt;=TY_YTDMin)*Sales[[#This Row],[sales]]</f>
        <v>0</v>
      </c>
      <c r="N2164" s="4">
        <f>AND(Sales[[#This Row],[date]]&lt;=LY_YTDMax,Sales[[#This Row],[date]]&gt;=LY_YTDMin)*Sales[[#This Row],[sales]]</f>
        <v>20526.176800000001</v>
      </c>
      <c r="O2164" s="4">
        <f>AND(Sales[[#This Row],[date]]&gt;=YoY_Min,Sales[[#This Row],[date]]&lt;=TY_YTDMax)*(Sales[[#This Row],[sales]]/Sales[[#This Row],[sqft]])</f>
        <v>0</v>
      </c>
      <c r="P2164" s="4">
        <f>SUMIF(Sales[RegionStoretype],Sales[[#This Row],[RegionStoretype]],Sales[YoY_SSF])/Sales[[#This Row],[Region_TypeCount]]</f>
        <v>53.603836561720975</v>
      </c>
    </row>
    <row r="2165" spans="1:16" x14ac:dyDescent="0.25">
      <c r="A2165" s="1">
        <v>42853</v>
      </c>
      <c r="B2165">
        <v>33</v>
      </c>
      <c r="C2165">
        <v>16</v>
      </c>
      <c r="D2165">
        <v>77739.112399999998</v>
      </c>
      <c r="E2165">
        <f>INDEX(Stores[region],MATCH(Sales[[#This Row],[store_no]],Stores[store_no],0))</f>
        <v>3</v>
      </c>
      <c r="F2165" t="str">
        <f>INDEX(Stores[storetype],MATCH(Sales[[#This Row],[store_no]],Stores[store_no],0))</f>
        <v>A</v>
      </c>
      <c r="G2165" t="str">
        <f>INDEX(Stores[location_city],MATCH(Sales[[#This Row],[store_no]],Stores[store_no],0))</f>
        <v>Omaha</v>
      </c>
      <c r="H2165" t="str">
        <f>INDEX(Stores[location_state],MATCH(Sales[[#This Row],[store_no]],Stores[store_no],0))</f>
        <v>Nebraska</v>
      </c>
      <c r="I2165">
        <f>INDEX(Stores[sqft],MATCH(Sales[[#This Row],[store_no]],Stores[store_no],0))</f>
        <v>40700</v>
      </c>
      <c r="J2165" s="4" t="str">
        <f>INDEX(Departments[dept_name],MATCH(Sales[[#This Row],[dept_no]],Departments[dept_no],0))</f>
        <v>Outdoors</v>
      </c>
      <c r="K2165" s="4" t="str">
        <f>CONCATENATE(Sales[[#This Row],[region]],Sales[[#This Row],[storetype]])</f>
        <v>3A</v>
      </c>
      <c r="L2165" s="4">
        <f>INDEX(RegionStoreCount[Store Count],MATCH(Sales[[#This Row],[RegionStoretype]],RegionStoreCount[Region/Type],0))</f>
        <v>9</v>
      </c>
      <c r="M2165" s="4">
        <f>AND(Sales[[#This Row],[date]]&lt;=TY_YTDMax,Sales[[#This Row],[date]]&gt;=TY_YTDMin)*Sales[[#This Row],[sales]]</f>
        <v>0</v>
      </c>
      <c r="N2165" s="4">
        <f>AND(Sales[[#This Row],[date]]&lt;=LY_YTDMax,Sales[[#This Row],[date]]&gt;=LY_YTDMin)*Sales[[#This Row],[sales]]</f>
        <v>77739.112399999998</v>
      </c>
      <c r="O2165" s="4">
        <f>AND(Sales[[#This Row],[date]]&gt;=YoY_Min,Sales[[#This Row],[date]]&lt;=TY_YTDMax)*(Sales[[#This Row],[sales]]/Sales[[#This Row],[sqft]])</f>
        <v>0</v>
      </c>
      <c r="P2165" s="4">
        <f>SUMIF(Sales[RegionStoretype],Sales[[#This Row],[RegionStoretype]],Sales[YoY_SSF])/Sales[[#This Row],[Region_TypeCount]]</f>
        <v>53.603836561720975</v>
      </c>
    </row>
    <row r="2166" spans="1:16" x14ac:dyDescent="0.25">
      <c r="A2166" s="1">
        <v>42853</v>
      </c>
      <c r="B2166">
        <v>34</v>
      </c>
      <c r="C2166">
        <v>20</v>
      </c>
      <c r="D2166">
        <v>93604.524400000009</v>
      </c>
      <c r="E2166">
        <f>INDEX(Stores[region],MATCH(Sales[[#This Row],[store_no]],Stores[store_no],0))</f>
        <v>1</v>
      </c>
      <c r="F2166" t="str">
        <f>INDEX(Stores[storetype],MATCH(Sales[[#This Row],[store_no]],Stores[store_no],0))</f>
        <v>A</v>
      </c>
      <c r="G2166" t="str">
        <f>INDEX(Stores[location_city],MATCH(Sales[[#This Row],[store_no]],Stores[store_no],0))</f>
        <v>Toledo</v>
      </c>
      <c r="H2166" t="str">
        <f>INDEX(Stores[location_state],MATCH(Sales[[#This Row],[store_no]],Stores[store_no],0))</f>
        <v>Ohio</v>
      </c>
      <c r="I2166">
        <f>INDEX(Stores[sqft],MATCH(Sales[[#This Row],[store_no]],Stores[store_no],0))</f>
        <v>207900</v>
      </c>
      <c r="J2166" s="4" t="str">
        <f>INDEX(Departments[dept_name],MATCH(Sales[[#This Row],[dept_no]],Departments[dept_no],0))</f>
        <v>Toys</v>
      </c>
      <c r="K2166" s="4" t="str">
        <f>CONCATENATE(Sales[[#This Row],[region]],Sales[[#This Row],[storetype]])</f>
        <v>1A</v>
      </c>
      <c r="L2166" s="4">
        <f>INDEX(RegionStoreCount[Store Count],MATCH(Sales[[#This Row],[RegionStoretype]],RegionStoreCount[Region/Type],0))</f>
        <v>5</v>
      </c>
      <c r="M2166" s="4">
        <f>AND(Sales[[#This Row],[date]]&lt;=TY_YTDMax,Sales[[#This Row],[date]]&gt;=TY_YTDMin)*Sales[[#This Row],[sales]]</f>
        <v>0</v>
      </c>
      <c r="N2166" s="4">
        <f>AND(Sales[[#This Row],[date]]&lt;=LY_YTDMax,Sales[[#This Row],[date]]&gt;=LY_YTDMin)*Sales[[#This Row],[sales]]</f>
        <v>93604.524400000009</v>
      </c>
      <c r="O2166" s="4">
        <f>AND(Sales[[#This Row],[date]]&gt;=YoY_Min,Sales[[#This Row],[date]]&lt;=TY_YTDMax)*(Sales[[#This Row],[sales]]/Sales[[#This Row],[sqft]])</f>
        <v>0</v>
      </c>
      <c r="P2166" s="4">
        <f>SUMIF(Sales[RegionStoretype],Sales[[#This Row],[RegionStoretype]],Sales[YoY_SSF])/Sales[[#This Row],[Region_TypeCount]]</f>
        <v>59.469551530910678</v>
      </c>
    </row>
    <row r="2167" spans="1:16" x14ac:dyDescent="0.25">
      <c r="A2167" s="1">
        <v>42853</v>
      </c>
      <c r="B2167">
        <v>35</v>
      </c>
      <c r="C2167">
        <v>4</v>
      </c>
      <c r="D2167">
        <v>31478.643599999999</v>
      </c>
      <c r="E2167">
        <f>INDEX(Stores[region],MATCH(Sales[[#This Row],[store_no]],Stores[store_no],0))</f>
        <v>3</v>
      </c>
      <c r="F2167" t="str">
        <f>INDEX(Stores[storetype],MATCH(Sales[[#This Row],[store_no]],Stores[store_no],0))</f>
        <v>C</v>
      </c>
      <c r="G2167" t="str">
        <f>INDEX(Stores[location_city],MATCH(Sales[[#This Row],[store_no]],Stores[store_no],0))</f>
        <v>Wichita</v>
      </c>
      <c r="H2167" t="str">
        <f>INDEX(Stores[location_state],MATCH(Sales[[#This Row],[store_no]],Stores[store_no],0))</f>
        <v>Kansas</v>
      </c>
      <c r="I2167">
        <f>INDEX(Stores[sqft],MATCH(Sales[[#This Row],[store_no]],Stores[store_no],0))</f>
        <v>72800</v>
      </c>
      <c r="J2167" s="4" t="str">
        <f>INDEX(Departments[dept_name],MATCH(Sales[[#This Row],[dept_no]],Departments[dept_no],0))</f>
        <v>Books</v>
      </c>
      <c r="K2167" s="4" t="str">
        <f>CONCATENATE(Sales[[#This Row],[region]],Sales[[#This Row],[storetype]])</f>
        <v>3C</v>
      </c>
      <c r="L2167" s="4">
        <f>INDEX(RegionStoreCount[Store Count],MATCH(Sales[[#This Row],[RegionStoretype]],RegionStoreCount[Region/Type],0))</f>
        <v>2</v>
      </c>
      <c r="M2167" s="4">
        <f>AND(Sales[[#This Row],[date]]&lt;=TY_YTDMax,Sales[[#This Row],[date]]&gt;=TY_YTDMin)*Sales[[#This Row],[sales]]</f>
        <v>0</v>
      </c>
      <c r="N2167" s="4">
        <f>AND(Sales[[#This Row],[date]]&lt;=LY_YTDMax,Sales[[#This Row],[date]]&gt;=LY_YTDMin)*Sales[[#This Row],[sales]]</f>
        <v>31478.643599999999</v>
      </c>
      <c r="O2167" s="4">
        <f>AND(Sales[[#This Row],[date]]&gt;=YoY_Min,Sales[[#This Row],[date]]&lt;=TY_YTDMax)*(Sales[[#This Row],[sales]]/Sales[[#This Row],[sqft]])</f>
        <v>0</v>
      </c>
      <c r="P2167" s="4">
        <f>SUMIF(Sales[RegionStoretype],Sales[[#This Row],[RegionStoretype]],Sales[YoY_SSF])/Sales[[#This Row],[Region_TypeCount]]</f>
        <v>47.561479460925746</v>
      </c>
    </row>
    <row r="2168" spans="1:16" x14ac:dyDescent="0.25">
      <c r="A2168" s="1">
        <v>42853</v>
      </c>
      <c r="B2168">
        <v>35</v>
      </c>
      <c r="C2168">
        <v>5</v>
      </c>
      <c r="D2168">
        <v>41997.082000000002</v>
      </c>
      <c r="E2168">
        <f>INDEX(Stores[region],MATCH(Sales[[#This Row],[store_no]],Stores[store_no],0))</f>
        <v>3</v>
      </c>
      <c r="F2168" t="str">
        <f>INDEX(Stores[storetype],MATCH(Sales[[#This Row],[store_no]],Stores[store_no],0))</f>
        <v>C</v>
      </c>
      <c r="G2168" t="str">
        <f>INDEX(Stores[location_city],MATCH(Sales[[#This Row],[store_no]],Stores[store_no],0))</f>
        <v>Wichita</v>
      </c>
      <c r="H2168" t="str">
        <f>INDEX(Stores[location_state],MATCH(Sales[[#This Row],[store_no]],Stores[store_no],0))</f>
        <v>Kansas</v>
      </c>
      <c r="I2168">
        <f>INDEX(Stores[sqft],MATCH(Sales[[#This Row],[store_no]],Stores[store_no],0))</f>
        <v>72800</v>
      </c>
      <c r="J2168" s="4" t="str">
        <f>INDEX(Departments[dept_name],MATCH(Sales[[#This Row],[dept_no]],Departments[dept_no],0))</f>
        <v>Clothing</v>
      </c>
      <c r="K2168" s="4" t="str">
        <f>CONCATENATE(Sales[[#This Row],[region]],Sales[[#This Row],[storetype]])</f>
        <v>3C</v>
      </c>
      <c r="L2168" s="4">
        <f>INDEX(RegionStoreCount[Store Count],MATCH(Sales[[#This Row],[RegionStoretype]],RegionStoreCount[Region/Type],0))</f>
        <v>2</v>
      </c>
      <c r="M2168" s="4">
        <f>AND(Sales[[#This Row],[date]]&lt;=TY_YTDMax,Sales[[#This Row],[date]]&gt;=TY_YTDMin)*Sales[[#This Row],[sales]]</f>
        <v>0</v>
      </c>
      <c r="N2168" s="4">
        <f>AND(Sales[[#This Row],[date]]&lt;=LY_YTDMax,Sales[[#This Row],[date]]&gt;=LY_YTDMin)*Sales[[#This Row],[sales]]</f>
        <v>41997.082000000002</v>
      </c>
      <c r="O2168" s="4">
        <f>AND(Sales[[#This Row],[date]]&gt;=YoY_Min,Sales[[#This Row],[date]]&lt;=TY_YTDMax)*(Sales[[#This Row],[sales]]/Sales[[#This Row],[sqft]])</f>
        <v>0</v>
      </c>
      <c r="P2168" s="4">
        <f>SUMIF(Sales[RegionStoretype],Sales[[#This Row],[RegionStoretype]],Sales[YoY_SSF])/Sales[[#This Row],[Region_TypeCount]]</f>
        <v>47.561479460925746</v>
      </c>
    </row>
    <row r="2169" spans="1:16" x14ac:dyDescent="0.25">
      <c r="A2169" s="1">
        <v>42853</v>
      </c>
      <c r="B2169">
        <v>35</v>
      </c>
      <c r="C2169">
        <v>12</v>
      </c>
      <c r="D2169">
        <v>41604.212799999994</v>
      </c>
      <c r="E2169">
        <f>INDEX(Stores[region],MATCH(Sales[[#This Row],[store_no]],Stores[store_no],0))</f>
        <v>3</v>
      </c>
      <c r="F2169" t="str">
        <f>INDEX(Stores[storetype],MATCH(Sales[[#This Row],[store_no]],Stores[store_no],0))</f>
        <v>C</v>
      </c>
      <c r="G2169" t="str">
        <f>INDEX(Stores[location_city],MATCH(Sales[[#This Row],[store_no]],Stores[store_no],0))</f>
        <v>Wichita</v>
      </c>
      <c r="H2169" t="str">
        <f>INDEX(Stores[location_state],MATCH(Sales[[#This Row],[store_no]],Stores[store_no],0))</f>
        <v>Kansas</v>
      </c>
      <c r="I2169">
        <f>INDEX(Stores[sqft],MATCH(Sales[[#This Row],[store_no]],Stores[store_no],0))</f>
        <v>72800</v>
      </c>
      <c r="J2169" s="4" t="str">
        <f>INDEX(Departments[dept_name],MATCH(Sales[[#This Row],[dept_no]],Departments[dept_no],0))</f>
        <v>Jewelery</v>
      </c>
      <c r="K2169" s="4" t="str">
        <f>CONCATENATE(Sales[[#This Row],[region]],Sales[[#This Row],[storetype]])</f>
        <v>3C</v>
      </c>
      <c r="L2169" s="4">
        <f>INDEX(RegionStoreCount[Store Count],MATCH(Sales[[#This Row],[RegionStoretype]],RegionStoreCount[Region/Type],0))</f>
        <v>2</v>
      </c>
      <c r="M2169" s="4">
        <f>AND(Sales[[#This Row],[date]]&lt;=TY_YTDMax,Sales[[#This Row],[date]]&gt;=TY_YTDMin)*Sales[[#This Row],[sales]]</f>
        <v>0</v>
      </c>
      <c r="N2169" s="4">
        <f>AND(Sales[[#This Row],[date]]&lt;=LY_YTDMax,Sales[[#This Row],[date]]&gt;=LY_YTDMin)*Sales[[#This Row],[sales]]</f>
        <v>41604.212799999994</v>
      </c>
      <c r="O2169" s="4">
        <f>AND(Sales[[#This Row],[date]]&gt;=YoY_Min,Sales[[#This Row],[date]]&lt;=TY_YTDMax)*(Sales[[#This Row],[sales]]/Sales[[#This Row],[sqft]])</f>
        <v>0</v>
      </c>
      <c r="P2169" s="4">
        <f>SUMIF(Sales[RegionStoretype],Sales[[#This Row],[RegionStoretype]],Sales[YoY_SSF])/Sales[[#This Row],[Region_TypeCount]]</f>
        <v>47.561479460925746</v>
      </c>
    </row>
    <row r="2170" spans="1:16" x14ac:dyDescent="0.25">
      <c r="A2170" s="1">
        <v>42853</v>
      </c>
      <c r="B2170">
        <v>35</v>
      </c>
      <c r="C2170">
        <v>14</v>
      </c>
      <c r="D2170">
        <v>30324.592699999997</v>
      </c>
      <c r="E2170">
        <f>INDEX(Stores[region],MATCH(Sales[[#This Row],[store_no]],Stores[store_no],0))</f>
        <v>3</v>
      </c>
      <c r="F2170" t="str">
        <f>INDEX(Stores[storetype],MATCH(Sales[[#This Row],[store_no]],Stores[store_no],0))</f>
        <v>C</v>
      </c>
      <c r="G2170" t="str">
        <f>INDEX(Stores[location_city],MATCH(Sales[[#This Row],[store_no]],Stores[store_no],0))</f>
        <v>Wichita</v>
      </c>
      <c r="H2170" t="str">
        <f>INDEX(Stores[location_state],MATCH(Sales[[#This Row],[store_no]],Stores[store_no],0))</f>
        <v>Kansas</v>
      </c>
      <c r="I2170">
        <f>INDEX(Stores[sqft],MATCH(Sales[[#This Row],[store_no]],Stores[store_no],0))</f>
        <v>72800</v>
      </c>
      <c r="J2170" s="4" t="str">
        <f>INDEX(Departments[dept_name],MATCH(Sales[[#This Row],[dept_no]],Departments[dept_no],0))</f>
        <v>Movies</v>
      </c>
      <c r="K2170" s="4" t="str">
        <f>CONCATENATE(Sales[[#This Row],[region]],Sales[[#This Row],[storetype]])</f>
        <v>3C</v>
      </c>
      <c r="L2170" s="4">
        <f>INDEX(RegionStoreCount[Store Count],MATCH(Sales[[#This Row],[RegionStoretype]],RegionStoreCount[Region/Type],0))</f>
        <v>2</v>
      </c>
      <c r="M2170" s="4">
        <f>AND(Sales[[#This Row],[date]]&lt;=TY_YTDMax,Sales[[#This Row],[date]]&gt;=TY_YTDMin)*Sales[[#This Row],[sales]]</f>
        <v>0</v>
      </c>
      <c r="N2170" s="4">
        <f>AND(Sales[[#This Row],[date]]&lt;=LY_YTDMax,Sales[[#This Row],[date]]&gt;=LY_YTDMin)*Sales[[#This Row],[sales]]</f>
        <v>30324.592699999997</v>
      </c>
      <c r="O2170" s="4">
        <f>AND(Sales[[#This Row],[date]]&gt;=YoY_Min,Sales[[#This Row],[date]]&lt;=TY_YTDMax)*(Sales[[#This Row],[sales]]/Sales[[#This Row],[sqft]])</f>
        <v>0</v>
      </c>
      <c r="P2170" s="4">
        <f>SUMIF(Sales[RegionStoretype],Sales[[#This Row],[RegionStoretype]],Sales[YoY_SSF])/Sales[[#This Row],[Region_TypeCount]]</f>
        <v>47.561479460925746</v>
      </c>
    </row>
    <row r="2171" spans="1:16" x14ac:dyDescent="0.25">
      <c r="A2171" s="1">
        <v>42853</v>
      </c>
      <c r="B2171">
        <v>35</v>
      </c>
      <c r="C2171">
        <v>19</v>
      </c>
      <c r="D2171">
        <v>11352.3298</v>
      </c>
      <c r="E2171">
        <f>INDEX(Stores[region],MATCH(Sales[[#This Row],[store_no]],Stores[store_no],0))</f>
        <v>3</v>
      </c>
      <c r="F2171" t="str">
        <f>INDEX(Stores[storetype],MATCH(Sales[[#This Row],[store_no]],Stores[store_no],0))</f>
        <v>C</v>
      </c>
      <c r="G2171" t="str">
        <f>INDEX(Stores[location_city],MATCH(Sales[[#This Row],[store_no]],Stores[store_no],0))</f>
        <v>Wichita</v>
      </c>
      <c r="H2171" t="str">
        <f>INDEX(Stores[location_state],MATCH(Sales[[#This Row],[store_no]],Stores[store_no],0))</f>
        <v>Kansas</v>
      </c>
      <c r="I2171">
        <f>INDEX(Stores[sqft],MATCH(Sales[[#This Row],[store_no]],Stores[store_no],0))</f>
        <v>72800</v>
      </c>
      <c r="J2171" s="4" t="str">
        <f>INDEX(Departments[dept_name],MATCH(Sales[[#This Row],[dept_no]],Departments[dept_no],0))</f>
        <v>Tools</v>
      </c>
      <c r="K2171" s="4" t="str">
        <f>CONCATENATE(Sales[[#This Row],[region]],Sales[[#This Row],[storetype]])</f>
        <v>3C</v>
      </c>
      <c r="L2171" s="4">
        <f>INDEX(RegionStoreCount[Store Count],MATCH(Sales[[#This Row],[RegionStoretype]],RegionStoreCount[Region/Type],0))</f>
        <v>2</v>
      </c>
      <c r="M2171" s="4">
        <f>AND(Sales[[#This Row],[date]]&lt;=TY_YTDMax,Sales[[#This Row],[date]]&gt;=TY_YTDMin)*Sales[[#This Row],[sales]]</f>
        <v>0</v>
      </c>
      <c r="N2171" s="4">
        <f>AND(Sales[[#This Row],[date]]&lt;=LY_YTDMax,Sales[[#This Row],[date]]&gt;=LY_YTDMin)*Sales[[#This Row],[sales]]</f>
        <v>11352.3298</v>
      </c>
      <c r="O2171" s="4">
        <f>AND(Sales[[#This Row],[date]]&gt;=YoY_Min,Sales[[#This Row],[date]]&lt;=TY_YTDMax)*(Sales[[#This Row],[sales]]/Sales[[#This Row],[sqft]])</f>
        <v>0</v>
      </c>
      <c r="P2171" s="4">
        <f>SUMIF(Sales[RegionStoretype],Sales[[#This Row],[RegionStoretype]],Sales[YoY_SSF])/Sales[[#This Row],[Region_TypeCount]]</f>
        <v>47.561479460925746</v>
      </c>
    </row>
    <row r="2172" spans="1:16" x14ac:dyDescent="0.25">
      <c r="A2172" s="1">
        <v>42853</v>
      </c>
      <c r="B2172">
        <v>37</v>
      </c>
      <c r="C2172">
        <v>7</v>
      </c>
      <c r="D2172">
        <v>24132.016899999999</v>
      </c>
      <c r="E2172">
        <f>INDEX(Stores[region],MATCH(Sales[[#This Row],[store_no]],Stores[store_no],0))</f>
        <v>3</v>
      </c>
      <c r="F2172" t="str">
        <f>INDEX(Stores[storetype],MATCH(Sales[[#This Row],[store_no]],Stores[store_no],0))</f>
        <v>C</v>
      </c>
      <c r="G2172" t="str">
        <f>INDEX(Stores[location_city],MATCH(Sales[[#This Row],[store_no]],Stores[store_no],0))</f>
        <v>Lincoln</v>
      </c>
      <c r="H2172" t="str">
        <f>INDEX(Stores[location_state],MATCH(Sales[[#This Row],[store_no]],Stores[store_no],0))</f>
        <v>Nebraska</v>
      </c>
      <c r="I2172">
        <f>INDEX(Stores[sqft],MATCH(Sales[[#This Row],[store_no]],Stores[store_no],0))</f>
        <v>161300</v>
      </c>
      <c r="J2172" s="4" t="str">
        <f>INDEX(Departments[dept_name],MATCH(Sales[[#This Row],[dept_no]],Departments[dept_no],0))</f>
        <v>Electronics</v>
      </c>
      <c r="K2172" s="4" t="str">
        <f>CONCATENATE(Sales[[#This Row],[region]],Sales[[#This Row],[storetype]])</f>
        <v>3C</v>
      </c>
      <c r="L2172" s="4">
        <f>INDEX(RegionStoreCount[Store Count],MATCH(Sales[[#This Row],[RegionStoretype]],RegionStoreCount[Region/Type],0))</f>
        <v>2</v>
      </c>
      <c r="M2172" s="4">
        <f>AND(Sales[[#This Row],[date]]&lt;=TY_YTDMax,Sales[[#This Row],[date]]&gt;=TY_YTDMin)*Sales[[#This Row],[sales]]</f>
        <v>0</v>
      </c>
      <c r="N2172" s="4">
        <f>AND(Sales[[#This Row],[date]]&lt;=LY_YTDMax,Sales[[#This Row],[date]]&gt;=LY_YTDMin)*Sales[[#This Row],[sales]]</f>
        <v>24132.016899999999</v>
      </c>
      <c r="O2172" s="4">
        <f>AND(Sales[[#This Row],[date]]&gt;=YoY_Min,Sales[[#This Row],[date]]&lt;=TY_YTDMax)*(Sales[[#This Row],[sales]]/Sales[[#This Row],[sqft]])</f>
        <v>0</v>
      </c>
      <c r="P2172" s="4">
        <f>SUMIF(Sales[RegionStoretype],Sales[[#This Row],[RegionStoretype]],Sales[YoY_SSF])/Sales[[#This Row],[Region_TypeCount]]</f>
        <v>47.561479460925746</v>
      </c>
    </row>
    <row r="2173" spans="1:16" x14ac:dyDescent="0.25">
      <c r="A2173" s="1">
        <v>42853</v>
      </c>
      <c r="B2173">
        <v>37</v>
      </c>
      <c r="C2173">
        <v>12</v>
      </c>
      <c r="D2173">
        <v>89007.678499999995</v>
      </c>
      <c r="E2173">
        <f>INDEX(Stores[region],MATCH(Sales[[#This Row],[store_no]],Stores[store_no],0))</f>
        <v>3</v>
      </c>
      <c r="F2173" t="str">
        <f>INDEX(Stores[storetype],MATCH(Sales[[#This Row],[store_no]],Stores[store_no],0))</f>
        <v>C</v>
      </c>
      <c r="G2173" t="str">
        <f>INDEX(Stores[location_city],MATCH(Sales[[#This Row],[store_no]],Stores[store_no],0))</f>
        <v>Lincoln</v>
      </c>
      <c r="H2173" t="str">
        <f>INDEX(Stores[location_state],MATCH(Sales[[#This Row],[store_no]],Stores[store_no],0))</f>
        <v>Nebraska</v>
      </c>
      <c r="I2173">
        <f>INDEX(Stores[sqft],MATCH(Sales[[#This Row],[store_no]],Stores[store_no],0))</f>
        <v>161300</v>
      </c>
      <c r="J2173" s="4" t="str">
        <f>INDEX(Departments[dept_name],MATCH(Sales[[#This Row],[dept_no]],Departments[dept_no],0))</f>
        <v>Jewelery</v>
      </c>
      <c r="K2173" s="4" t="str">
        <f>CONCATENATE(Sales[[#This Row],[region]],Sales[[#This Row],[storetype]])</f>
        <v>3C</v>
      </c>
      <c r="L2173" s="4">
        <f>INDEX(RegionStoreCount[Store Count],MATCH(Sales[[#This Row],[RegionStoretype]],RegionStoreCount[Region/Type],0))</f>
        <v>2</v>
      </c>
      <c r="M2173" s="4">
        <f>AND(Sales[[#This Row],[date]]&lt;=TY_YTDMax,Sales[[#This Row],[date]]&gt;=TY_YTDMin)*Sales[[#This Row],[sales]]</f>
        <v>0</v>
      </c>
      <c r="N2173" s="4">
        <f>AND(Sales[[#This Row],[date]]&lt;=LY_YTDMax,Sales[[#This Row],[date]]&gt;=LY_YTDMin)*Sales[[#This Row],[sales]]</f>
        <v>89007.678499999995</v>
      </c>
      <c r="O2173" s="4">
        <f>AND(Sales[[#This Row],[date]]&gt;=YoY_Min,Sales[[#This Row],[date]]&lt;=TY_YTDMax)*(Sales[[#This Row],[sales]]/Sales[[#This Row],[sqft]])</f>
        <v>0</v>
      </c>
      <c r="P2173" s="4">
        <f>SUMIF(Sales[RegionStoretype],Sales[[#This Row],[RegionStoretype]],Sales[YoY_SSF])/Sales[[#This Row],[Region_TypeCount]]</f>
        <v>47.561479460925746</v>
      </c>
    </row>
    <row r="2174" spans="1:16" x14ac:dyDescent="0.25">
      <c r="A2174" s="1">
        <v>42853</v>
      </c>
      <c r="B2174">
        <v>37</v>
      </c>
      <c r="C2174">
        <v>15</v>
      </c>
      <c r="D2174">
        <v>38587.910000000003</v>
      </c>
      <c r="E2174">
        <f>INDEX(Stores[region],MATCH(Sales[[#This Row],[store_no]],Stores[store_no],0))</f>
        <v>3</v>
      </c>
      <c r="F2174" t="str">
        <f>INDEX(Stores[storetype],MATCH(Sales[[#This Row],[store_no]],Stores[store_no],0))</f>
        <v>C</v>
      </c>
      <c r="G2174" t="str">
        <f>INDEX(Stores[location_city],MATCH(Sales[[#This Row],[store_no]],Stores[store_no],0))</f>
        <v>Lincoln</v>
      </c>
      <c r="H2174" t="str">
        <f>INDEX(Stores[location_state],MATCH(Sales[[#This Row],[store_no]],Stores[store_no],0))</f>
        <v>Nebraska</v>
      </c>
      <c r="I2174">
        <f>INDEX(Stores[sqft],MATCH(Sales[[#This Row],[store_no]],Stores[store_no],0))</f>
        <v>161300</v>
      </c>
      <c r="J2174" s="4" t="str">
        <f>INDEX(Departments[dept_name],MATCH(Sales[[#This Row],[dept_no]],Departments[dept_no],0))</f>
        <v>Music</v>
      </c>
      <c r="K2174" s="4" t="str">
        <f>CONCATENATE(Sales[[#This Row],[region]],Sales[[#This Row],[storetype]])</f>
        <v>3C</v>
      </c>
      <c r="L2174" s="4">
        <f>INDEX(RegionStoreCount[Store Count],MATCH(Sales[[#This Row],[RegionStoretype]],RegionStoreCount[Region/Type],0))</f>
        <v>2</v>
      </c>
      <c r="M2174" s="4">
        <f>AND(Sales[[#This Row],[date]]&lt;=TY_YTDMax,Sales[[#This Row],[date]]&gt;=TY_YTDMin)*Sales[[#This Row],[sales]]</f>
        <v>0</v>
      </c>
      <c r="N2174" s="4">
        <f>AND(Sales[[#This Row],[date]]&lt;=LY_YTDMax,Sales[[#This Row],[date]]&gt;=LY_YTDMin)*Sales[[#This Row],[sales]]</f>
        <v>38587.910000000003</v>
      </c>
      <c r="O2174" s="4">
        <f>AND(Sales[[#This Row],[date]]&gt;=YoY_Min,Sales[[#This Row],[date]]&lt;=TY_YTDMax)*(Sales[[#This Row],[sales]]/Sales[[#This Row],[sqft]])</f>
        <v>0</v>
      </c>
      <c r="P2174" s="4">
        <f>SUMIF(Sales[RegionStoretype],Sales[[#This Row],[RegionStoretype]],Sales[YoY_SSF])/Sales[[#This Row],[Region_TypeCount]]</f>
        <v>47.561479460925746</v>
      </c>
    </row>
    <row r="2175" spans="1:16" x14ac:dyDescent="0.25">
      <c r="A2175" s="1">
        <v>42853</v>
      </c>
      <c r="B2175">
        <v>37</v>
      </c>
      <c r="C2175">
        <v>18</v>
      </c>
      <c r="D2175">
        <v>134966.7708</v>
      </c>
      <c r="E2175">
        <f>INDEX(Stores[region],MATCH(Sales[[#This Row],[store_no]],Stores[store_no],0))</f>
        <v>3</v>
      </c>
      <c r="F2175" t="str">
        <f>INDEX(Stores[storetype],MATCH(Sales[[#This Row],[store_no]],Stores[store_no],0))</f>
        <v>C</v>
      </c>
      <c r="G2175" t="str">
        <f>INDEX(Stores[location_city],MATCH(Sales[[#This Row],[store_no]],Stores[store_no],0))</f>
        <v>Lincoln</v>
      </c>
      <c r="H2175" t="str">
        <f>INDEX(Stores[location_state],MATCH(Sales[[#This Row],[store_no]],Stores[store_no],0))</f>
        <v>Nebraska</v>
      </c>
      <c r="I2175">
        <f>INDEX(Stores[sqft],MATCH(Sales[[#This Row],[store_no]],Stores[store_no],0))</f>
        <v>161300</v>
      </c>
      <c r="J2175" s="4" t="str">
        <f>INDEX(Departments[dept_name],MATCH(Sales[[#This Row],[dept_no]],Departments[dept_no],0))</f>
        <v>Sports</v>
      </c>
      <c r="K2175" s="4" t="str">
        <f>CONCATENATE(Sales[[#This Row],[region]],Sales[[#This Row],[storetype]])</f>
        <v>3C</v>
      </c>
      <c r="L2175" s="4">
        <f>INDEX(RegionStoreCount[Store Count],MATCH(Sales[[#This Row],[RegionStoretype]],RegionStoreCount[Region/Type],0))</f>
        <v>2</v>
      </c>
      <c r="M2175" s="4">
        <f>AND(Sales[[#This Row],[date]]&lt;=TY_YTDMax,Sales[[#This Row],[date]]&gt;=TY_YTDMin)*Sales[[#This Row],[sales]]</f>
        <v>0</v>
      </c>
      <c r="N2175" s="4">
        <f>AND(Sales[[#This Row],[date]]&lt;=LY_YTDMax,Sales[[#This Row],[date]]&gt;=LY_YTDMin)*Sales[[#This Row],[sales]]</f>
        <v>134966.7708</v>
      </c>
      <c r="O2175" s="4">
        <f>AND(Sales[[#This Row],[date]]&gt;=YoY_Min,Sales[[#This Row],[date]]&lt;=TY_YTDMax)*(Sales[[#This Row],[sales]]/Sales[[#This Row],[sqft]])</f>
        <v>0</v>
      </c>
      <c r="P2175" s="4">
        <f>SUMIF(Sales[RegionStoretype],Sales[[#This Row],[RegionStoretype]],Sales[YoY_SSF])/Sales[[#This Row],[Region_TypeCount]]</f>
        <v>47.561479460925746</v>
      </c>
    </row>
    <row r="2176" spans="1:16" x14ac:dyDescent="0.25">
      <c r="A2176" s="1">
        <v>42853</v>
      </c>
      <c r="B2176">
        <v>38</v>
      </c>
      <c r="C2176">
        <v>3</v>
      </c>
      <c r="D2176">
        <v>132538.9952</v>
      </c>
      <c r="E2176">
        <f>INDEX(Stores[region],MATCH(Sales[[#This Row],[store_no]],Stores[store_no],0))</f>
        <v>2</v>
      </c>
      <c r="F2176" t="str">
        <f>INDEX(Stores[storetype],MATCH(Sales[[#This Row],[store_no]],Stores[store_no],0))</f>
        <v>C</v>
      </c>
      <c r="G2176" t="str">
        <f>INDEX(Stores[location_city],MATCH(Sales[[#This Row],[store_no]],Stores[store_no],0))</f>
        <v>Hinsdale</v>
      </c>
      <c r="H2176" t="str">
        <f>INDEX(Stores[location_state],MATCH(Sales[[#This Row],[store_no]],Stores[store_no],0))</f>
        <v>Illinois</v>
      </c>
      <c r="I2176">
        <f>INDEX(Stores[sqft],MATCH(Sales[[#This Row],[store_no]],Stores[store_no],0))</f>
        <v>155600</v>
      </c>
      <c r="J2176" s="4" t="str">
        <f>INDEX(Departments[dept_name],MATCH(Sales[[#This Row],[dept_no]],Departments[dept_no],0))</f>
        <v>Beauty</v>
      </c>
      <c r="K2176" s="4" t="str">
        <f>CONCATENATE(Sales[[#This Row],[region]],Sales[[#This Row],[storetype]])</f>
        <v>2C</v>
      </c>
      <c r="L2176" s="4">
        <f>INDEX(RegionStoreCount[Store Count],MATCH(Sales[[#This Row],[RegionStoretype]],RegionStoreCount[Region/Type],0))</f>
        <v>1</v>
      </c>
      <c r="M2176" s="4">
        <f>AND(Sales[[#This Row],[date]]&lt;=TY_YTDMax,Sales[[#This Row],[date]]&gt;=TY_YTDMin)*Sales[[#This Row],[sales]]</f>
        <v>0</v>
      </c>
      <c r="N2176" s="4">
        <f>AND(Sales[[#This Row],[date]]&lt;=LY_YTDMax,Sales[[#This Row],[date]]&gt;=LY_YTDMin)*Sales[[#This Row],[sales]]</f>
        <v>132538.9952</v>
      </c>
      <c r="O2176" s="4">
        <f>AND(Sales[[#This Row],[date]]&gt;=YoY_Min,Sales[[#This Row],[date]]&lt;=TY_YTDMax)*(Sales[[#This Row],[sales]]/Sales[[#This Row],[sqft]])</f>
        <v>0</v>
      </c>
      <c r="P2176" s="4">
        <f>SUMIF(Sales[RegionStoretype],Sales[[#This Row],[RegionStoretype]],Sales[YoY_SSF])/Sales[[#This Row],[Region_TypeCount]]</f>
        <v>44.537621913239086</v>
      </c>
    </row>
    <row r="2177" spans="1:16" x14ac:dyDescent="0.25">
      <c r="A2177" s="1">
        <v>42853</v>
      </c>
      <c r="B2177">
        <v>38</v>
      </c>
      <c r="C2177">
        <v>5</v>
      </c>
      <c r="D2177">
        <v>90201.919899999994</v>
      </c>
      <c r="E2177">
        <f>INDEX(Stores[region],MATCH(Sales[[#This Row],[store_no]],Stores[store_no],0))</f>
        <v>2</v>
      </c>
      <c r="F2177" t="str">
        <f>INDEX(Stores[storetype],MATCH(Sales[[#This Row],[store_no]],Stores[store_no],0))</f>
        <v>C</v>
      </c>
      <c r="G2177" t="str">
        <f>INDEX(Stores[location_city],MATCH(Sales[[#This Row],[store_no]],Stores[store_no],0))</f>
        <v>Hinsdale</v>
      </c>
      <c r="H2177" t="str">
        <f>INDEX(Stores[location_state],MATCH(Sales[[#This Row],[store_no]],Stores[store_no],0))</f>
        <v>Illinois</v>
      </c>
      <c r="I2177">
        <f>INDEX(Stores[sqft],MATCH(Sales[[#This Row],[store_no]],Stores[store_no],0))</f>
        <v>155600</v>
      </c>
      <c r="J2177" s="4" t="str">
        <f>INDEX(Departments[dept_name],MATCH(Sales[[#This Row],[dept_no]],Departments[dept_no],0))</f>
        <v>Clothing</v>
      </c>
      <c r="K2177" s="4" t="str">
        <f>CONCATENATE(Sales[[#This Row],[region]],Sales[[#This Row],[storetype]])</f>
        <v>2C</v>
      </c>
      <c r="L2177" s="4">
        <f>INDEX(RegionStoreCount[Store Count],MATCH(Sales[[#This Row],[RegionStoretype]],RegionStoreCount[Region/Type],0))</f>
        <v>1</v>
      </c>
      <c r="M2177" s="4">
        <f>AND(Sales[[#This Row],[date]]&lt;=TY_YTDMax,Sales[[#This Row],[date]]&gt;=TY_YTDMin)*Sales[[#This Row],[sales]]</f>
        <v>0</v>
      </c>
      <c r="N2177" s="4">
        <f>AND(Sales[[#This Row],[date]]&lt;=LY_YTDMax,Sales[[#This Row],[date]]&gt;=LY_YTDMin)*Sales[[#This Row],[sales]]</f>
        <v>90201.919899999994</v>
      </c>
      <c r="O2177" s="4">
        <f>AND(Sales[[#This Row],[date]]&gt;=YoY_Min,Sales[[#This Row],[date]]&lt;=TY_YTDMax)*(Sales[[#This Row],[sales]]/Sales[[#This Row],[sqft]])</f>
        <v>0</v>
      </c>
      <c r="P2177" s="4">
        <f>SUMIF(Sales[RegionStoretype],Sales[[#This Row],[RegionStoretype]],Sales[YoY_SSF])/Sales[[#This Row],[Region_TypeCount]]</f>
        <v>44.537621913239086</v>
      </c>
    </row>
    <row r="2178" spans="1:16" x14ac:dyDescent="0.25">
      <c r="A2178" s="1">
        <v>42853</v>
      </c>
      <c r="B2178">
        <v>38</v>
      </c>
      <c r="C2178">
        <v>16</v>
      </c>
      <c r="D2178">
        <v>242732.63889999996</v>
      </c>
      <c r="E2178">
        <f>INDEX(Stores[region],MATCH(Sales[[#This Row],[store_no]],Stores[store_no],0))</f>
        <v>2</v>
      </c>
      <c r="F2178" t="str">
        <f>INDEX(Stores[storetype],MATCH(Sales[[#This Row],[store_no]],Stores[store_no],0))</f>
        <v>C</v>
      </c>
      <c r="G2178" t="str">
        <f>INDEX(Stores[location_city],MATCH(Sales[[#This Row],[store_no]],Stores[store_no],0))</f>
        <v>Hinsdale</v>
      </c>
      <c r="H2178" t="str">
        <f>INDEX(Stores[location_state],MATCH(Sales[[#This Row],[store_no]],Stores[store_no],0))</f>
        <v>Illinois</v>
      </c>
      <c r="I2178">
        <f>INDEX(Stores[sqft],MATCH(Sales[[#This Row],[store_no]],Stores[store_no],0))</f>
        <v>155600</v>
      </c>
      <c r="J2178" s="4" t="str">
        <f>INDEX(Departments[dept_name],MATCH(Sales[[#This Row],[dept_no]],Departments[dept_no],0))</f>
        <v>Outdoors</v>
      </c>
      <c r="K2178" s="4" t="str">
        <f>CONCATENATE(Sales[[#This Row],[region]],Sales[[#This Row],[storetype]])</f>
        <v>2C</v>
      </c>
      <c r="L2178" s="4">
        <f>INDEX(RegionStoreCount[Store Count],MATCH(Sales[[#This Row],[RegionStoretype]],RegionStoreCount[Region/Type],0))</f>
        <v>1</v>
      </c>
      <c r="M2178" s="4">
        <f>AND(Sales[[#This Row],[date]]&lt;=TY_YTDMax,Sales[[#This Row],[date]]&gt;=TY_YTDMin)*Sales[[#This Row],[sales]]</f>
        <v>0</v>
      </c>
      <c r="N2178" s="4">
        <f>AND(Sales[[#This Row],[date]]&lt;=LY_YTDMax,Sales[[#This Row],[date]]&gt;=LY_YTDMin)*Sales[[#This Row],[sales]]</f>
        <v>242732.63889999996</v>
      </c>
      <c r="O2178" s="4">
        <f>AND(Sales[[#This Row],[date]]&gt;=YoY_Min,Sales[[#This Row],[date]]&lt;=TY_YTDMax)*(Sales[[#This Row],[sales]]/Sales[[#This Row],[sqft]])</f>
        <v>0</v>
      </c>
      <c r="P2178" s="4">
        <f>SUMIF(Sales[RegionStoretype],Sales[[#This Row],[RegionStoretype]],Sales[YoY_SSF])/Sales[[#This Row],[Region_TypeCount]]</f>
        <v>44.537621913239086</v>
      </c>
    </row>
    <row r="2179" spans="1:16" x14ac:dyDescent="0.25">
      <c r="A2179" s="1">
        <v>42860</v>
      </c>
      <c r="B2179">
        <v>1</v>
      </c>
      <c r="C2179">
        <v>4</v>
      </c>
      <c r="D2179">
        <v>30878.1276</v>
      </c>
      <c r="E2179">
        <f>INDEX(Stores[region],MATCH(Sales[[#This Row],[store_no]],Stores[store_no],0))</f>
        <v>1</v>
      </c>
      <c r="F2179" t="str">
        <f>INDEX(Stores[storetype],MATCH(Sales[[#This Row],[store_no]],Stores[store_no],0))</f>
        <v>A</v>
      </c>
      <c r="G2179" t="str">
        <f>INDEX(Stores[location_city],MATCH(Sales[[#This Row],[store_no]],Stores[store_no],0))</f>
        <v>Ann Arbor</v>
      </c>
      <c r="H2179" t="str">
        <f>INDEX(Stores[location_state],MATCH(Sales[[#This Row],[store_no]],Stores[store_no],0))</f>
        <v>Michigan</v>
      </c>
      <c r="I2179">
        <f>INDEX(Stores[sqft],MATCH(Sales[[#This Row],[store_no]],Stores[store_no],0))</f>
        <v>100600</v>
      </c>
      <c r="J2179" s="4" t="str">
        <f>INDEX(Departments[dept_name],MATCH(Sales[[#This Row],[dept_no]],Departments[dept_no],0))</f>
        <v>Books</v>
      </c>
      <c r="K2179" s="4" t="str">
        <f>CONCATENATE(Sales[[#This Row],[region]],Sales[[#This Row],[storetype]])</f>
        <v>1A</v>
      </c>
      <c r="L2179" s="4">
        <f>INDEX(RegionStoreCount[Store Count],MATCH(Sales[[#This Row],[RegionStoretype]],RegionStoreCount[Region/Type],0))</f>
        <v>5</v>
      </c>
      <c r="M2179" s="4">
        <f>AND(Sales[[#This Row],[date]]&lt;=TY_YTDMax,Sales[[#This Row],[date]]&gt;=TY_YTDMin)*Sales[[#This Row],[sales]]</f>
        <v>0</v>
      </c>
      <c r="N2179" s="4">
        <f>AND(Sales[[#This Row],[date]]&lt;=LY_YTDMax,Sales[[#This Row],[date]]&gt;=LY_YTDMin)*Sales[[#This Row],[sales]]</f>
        <v>30878.1276</v>
      </c>
      <c r="O2179" s="4">
        <f>AND(Sales[[#This Row],[date]]&gt;=YoY_Min,Sales[[#This Row],[date]]&lt;=TY_YTDMax)*(Sales[[#This Row],[sales]]/Sales[[#This Row],[sqft]])</f>
        <v>0</v>
      </c>
      <c r="P2179" s="4">
        <f>SUMIF(Sales[RegionStoretype],Sales[[#This Row],[RegionStoretype]],Sales[YoY_SSF])/Sales[[#This Row],[Region_TypeCount]]</f>
        <v>59.469551530910678</v>
      </c>
    </row>
    <row r="2180" spans="1:16" x14ac:dyDescent="0.25">
      <c r="A2180" s="1">
        <v>42860</v>
      </c>
      <c r="B2180">
        <v>1</v>
      </c>
      <c r="C2180">
        <v>6</v>
      </c>
      <c r="D2180">
        <v>31135.691299999999</v>
      </c>
      <c r="E2180">
        <f>INDEX(Stores[region],MATCH(Sales[[#This Row],[store_no]],Stores[store_no],0))</f>
        <v>1</v>
      </c>
      <c r="F2180" t="str">
        <f>INDEX(Stores[storetype],MATCH(Sales[[#This Row],[store_no]],Stores[store_no],0))</f>
        <v>A</v>
      </c>
      <c r="G2180" t="str">
        <f>INDEX(Stores[location_city],MATCH(Sales[[#This Row],[store_no]],Stores[store_no],0))</f>
        <v>Ann Arbor</v>
      </c>
      <c r="H2180" t="str">
        <f>INDEX(Stores[location_state],MATCH(Sales[[#This Row],[store_no]],Stores[store_no],0))</f>
        <v>Michigan</v>
      </c>
      <c r="I2180">
        <f>INDEX(Stores[sqft],MATCH(Sales[[#This Row],[store_no]],Stores[store_no],0))</f>
        <v>100600</v>
      </c>
      <c r="J2180" s="4" t="str">
        <f>INDEX(Departments[dept_name],MATCH(Sales[[#This Row],[dept_no]],Departments[dept_no],0))</f>
        <v>Computers</v>
      </c>
      <c r="K2180" s="4" t="str">
        <f>CONCATENATE(Sales[[#This Row],[region]],Sales[[#This Row],[storetype]])</f>
        <v>1A</v>
      </c>
      <c r="L2180" s="4">
        <f>INDEX(RegionStoreCount[Store Count],MATCH(Sales[[#This Row],[RegionStoretype]],RegionStoreCount[Region/Type],0))</f>
        <v>5</v>
      </c>
      <c r="M2180" s="4">
        <f>AND(Sales[[#This Row],[date]]&lt;=TY_YTDMax,Sales[[#This Row],[date]]&gt;=TY_YTDMin)*Sales[[#This Row],[sales]]</f>
        <v>0</v>
      </c>
      <c r="N2180" s="4">
        <f>AND(Sales[[#This Row],[date]]&lt;=LY_YTDMax,Sales[[#This Row],[date]]&gt;=LY_YTDMin)*Sales[[#This Row],[sales]]</f>
        <v>31135.691299999999</v>
      </c>
      <c r="O2180" s="4">
        <f>AND(Sales[[#This Row],[date]]&gt;=YoY_Min,Sales[[#This Row],[date]]&lt;=TY_YTDMax)*(Sales[[#This Row],[sales]]/Sales[[#This Row],[sqft]])</f>
        <v>0</v>
      </c>
      <c r="P2180" s="4">
        <f>SUMIF(Sales[RegionStoretype],Sales[[#This Row],[RegionStoretype]],Sales[YoY_SSF])/Sales[[#This Row],[Region_TypeCount]]</f>
        <v>59.469551530910678</v>
      </c>
    </row>
    <row r="2181" spans="1:16" x14ac:dyDescent="0.25">
      <c r="A2181" s="1">
        <v>42860</v>
      </c>
      <c r="B2181">
        <v>1</v>
      </c>
      <c r="C2181">
        <v>9</v>
      </c>
      <c r="D2181">
        <v>25364.2081</v>
      </c>
      <c r="E2181">
        <f>INDEX(Stores[region],MATCH(Sales[[#This Row],[store_no]],Stores[store_no],0))</f>
        <v>1</v>
      </c>
      <c r="F2181" t="str">
        <f>INDEX(Stores[storetype],MATCH(Sales[[#This Row],[store_no]],Stores[store_no],0))</f>
        <v>A</v>
      </c>
      <c r="G2181" t="str">
        <f>INDEX(Stores[location_city],MATCH(Sales[[#This Row],[store_no]],Stores[store_no],0))</f>
        <v>Ann Arbor</v>
      </c>
      <c r="H2181" t="str">
        <f>INDEX(Stores[location_state],MATCH(Sales[[#This Row],[store_no]],Stores[store_no],0))</f>
        <v>Michigan</v>
      </c>
      <c r="I2181">
        <f>INDEX(Stores[sqft],MATCH(Sales[[#This Row],[store_no]],Stores[store_no],0))</f>
        <v>100600</v>
      </c>
      <c r="J2181" s="4" t="str">
        <f>INDEX(Departments[dept_name],MATCH(Sales[[#This Row],[dept_no]],Departments[dept_no],0))</f>
        <v>Garden</v>
      </c>
      <c r="K2181" s="4" t="str">
        <f>CONCATENATE(Sales[[#This Row],[region]],Sales[[#This Row],[storetype]])</f>
        <v>1A</v>
      </c>
      <c r="L2181" s="4">
        <f>INDEX(RegionStoreCount[Store Count],MATCH(Sales[[#This Row],[RegionStoretype]],RegionStoreCount[Region/Type],0))</f>
        <v>5</v>
      </c>
      <c r="M2181" s="4">
        <f>AND(Sales[[#This Row],[date]]&lt;=TY_YTDMax,Sales[[#This Row],[date]]&gt;=TY_YTDMin)*Sales[[#This Row],[sales]]</f>
        <v>0</v>
      </c>
      <c r="N2181" s="4">
        <f>AND(Sales[[#This Row],[date]]&lt;=LY_YTDMax,Sales[[#This Row],[date]]&gt;=LY_YTDMin)*Sales[[#This Row],[sales]]</f>
        <v>25364.2081</v>
      </c>
      <c r="O2181" s="4">
        <f>AND(Sales[[#This Row],[date]]&gt;=YoY_Min,Sales[[#This Row],[date]]&lt;=TY_YTDMax)*(Sales[[#This Row],[sales]]/Sales[[#This Row],[sqft]])</f>
        <v>0</v>
      </c>
      <c r="P2181" s="4">
        <f>SUMIF(Sales[RegionStoretype],Sales[[#This Row],[RegionStoretype]],Sales[YoY_SSF])/Sales[[#This Row],[Region_TypeCount]]</f>
        <v>59.469551530910678</v>
      </c>
    </row>
    <row r="2182" spans="1:16" x14ac:dyDescent="0.25">
      <c r="A2182" s="1">
        <v>42860</v>
      </c>
      <c r="B2182">
        <v>1</v>
      </c>
      <c r="C2182">
        <v>10</v>
      </c>
      <c r="D2182">
        <v>55913.977499999994</v>
      </c>
      <c r="E2182">
        <f>INDEX(Stores[region],MATCH(Sales[[#This Row],[store_no]],Stores[store_no],0))</f>
        <v>1</v>
      </c>
      <c r="F2182" t="str">
        <f>INDEX(Stores[storetype],MATCH(Sales[[#This Row],[store_no]],Stores[store_no],0))</f>
        <v>A</v>
      </c>
      <c r="G2182" t="str">
        <f>INDEX(Stores[location_city],MATCH(Sales[[#This Row],[store_no]],Stores[store_no],0))</f>
        <v>Ann Arbor</v>
      </c>
      <c r="H2182" t="str">
        <f>INDEX(Stores[location_state],MATCH(Sales[[#This Row],[store_no]],Stores[store_no],0))</f>
        <v>Michigan</v>
      </c>
      <c r="I2182">
        <f>INDEX(Stores[sqft],MATCH(Sales[[#This Row],[store_no]],Stores[store_no],0))</f>
        <v>100600</v>
      </c>
      <c r="J2182" s="4" t="str">
        <f>INDEX(Departments[dept_name],MATCH(Sales[[#This Row],[dept_no]],Departments[dept_no],0))</f>
        <v>Health</v>
      </c>
      <c r="K2182" s="4" t="str">
        <f>CONCATENATE(Sales[[#This Row],[region]],Sales[[#This Row],[storetype]])</f>
        <v>1A</v>
      </c>
      <c r="L2182" s="4">
        <f>INDEX(RegionStoreCount[Store Count],MATCH(Sales[[#This Row],[RegionStoretype]],RegionStoreCount[Region/Type],0))</f>
        <v>5</v>
      </c>
      <c r="M2182" s="4">
        <f>AND(Sales[[#This Row],[date]]&lt;=TY_YTDMax,Sales[[#This Row],[date]]&gt;=TY_YTDMin)*Sales[[#This Row],[sales]]</f>
        <v>0</v>
      </c>
      <c r="N2182" s="4">
        <f>AND(Sales[[#This Row],[date]]&lt;=LY_YTDMax,Sales[[#This Row],[date]]&gt;=LY_YTDMin)*Sales[[#This Row],[sales]]</f>
        <v>55913.977499999994</v>
      </c>
      <c r="O2182" s="4">
        <f>AND(Sales[[#This Row],[date]]&gt;=YoY_Min,Sales[[#This Row],[date]]&lt;=TY_YTDMax)*(Sales[[#This Row],[sales]]/Sales[[#This Row],[sqft]])</f>
        <v>0</v>
      </c>
      <c r="P2182" s="4">
        <f>SUMIF(Sales[RegionStoretype],Sales[[#This Row],[RegionStoretype]],Sales[YoY_SSF])/Sales[[#This Row],[Region_TypeCount]]</f>
        <v>59.469551530910678</v>
      </c>
    </row>
    <row r="2183" spans="1:16" x14ac:dyDescent="0.25">
      <c r="A2183" s="1">
        <v>42860</v>
      </c>
      <c r="B2183">
        <v>1</v>
      </c>
      <c r="C2183">
        <v>16</v>
      </c>
      <c r="D2183">
        <v>56348.9689</v>
      </c>
      <c r="E2183">
        <f>INDEX(Stores[region],MATCH(Sales[[#This Row],[store_no]],Stores[store_no],0))</f>
        <v>1</v>
      </c>
      <c r="F2183" t="str">
        <f>INDEX(Stores[storetype],MATCH(Sales[[#This Row],[store_no]],Stores[store_no],0))</f>
        <v>A</v>
      </c>
      <c r="G2183" t="str">
        <f>INDEX(Stores[location_city],MATCH(Sales[[#This Row],[store_no]],Stores[store_no],0))</f>
        <v>Ann Arbor</v>
      </c>
      <c r="H2183" t="str">
        <f>INDEX(Stores[location_state],MATCH(Sales[[#This Row],[store_no]],Stores[store_no],0))</f>
        <v>Michigan</v>
      </c>
      <c r="I2183">
        <f>INDEX(Stores[sqft],MATCH(Sales[[#This Row],[store_no]],Stores[store_no],0))</f>
        <v>100600</v>
      </c>
      <c r="J2183" s="4" t="str">
        <f>INDEX(Departments[dept_name],MATCH(Sales[[#This Row],[dept_no]],Departments[dept_no],0))</f>
        <v>Outdoors</v>
      </c>
      <c r="K2183" s="4" t="str">
        <f>CONCATENATE(Sales[[#This Row],[region]],Sales[[#This Row],[storetype]])</f>
        <v>1A</v>
      </c>
      <c r="L2183" s="4">
        <f>INDEX(RegionStoreCount[Store Count],MATCH(Sales[[#This Row],[RegionStoretype]],RegionStoreCount[Region/Type],0))</f>
        <v>5</v>
      </c>
      <c r="M2183" s="4">
        <f>AND(Sales[[#This Row],[date]]&lt;=TY_YTDMax,Sales[[#This Row],[date]]&gt;=TY_YTDMin)*Sales[[#This Row],[sales]]</f>
        <v>0</v>
      </c>
      <c r="N2183" s="4">
        <f>AND(Sales[[#This Row],[date]]&lt;=LY_YTDMax,Sales[[#This Row],[date]]&gt;=LY_YTDMin)*Sales[[#This Row],[sales]]</f>
        <v>56348.9689</v>
      </c>
      <c r="O2183" s="4">
        <f>AND(Sales[[#This Row],[date]]&gt;=YoY_Min,Sales[[#This Row],[date]]&lt;=TY_YTDMax)*(Sales[[#This Row],[sales]]/Sales[[#This Row],[sqft]])</f>
        <v>0</v>
      </c>
      <c r="P2183" s="4">
        <f>SUMIF(Sales[RegionStoretype],Sales[[#This Row],[RegionStoretype]],Sales[YoY_SSF])/Sales[[#This Row],[Region_TypeCount]]</f>
        <v>59.469551530910678</v>
      </c>
    </row>
    <row r="2184" spans="1:16" x14ac:dyDescent="0.25">
      <c r="A2184" s="1">
        <v>42860</v>
      </c>
      <c r="B2184">
        <v>1</v>
      </c>
      <c r="C2184">
        <v>19</v>
      </c>
      <c r="D2184">
        <v>16997.240000000002</v>
      </c>
      <c r="E2184">
        <f>INDEX(Stores[region],MATCH(Sales[[#This Row],[store_no]],Stores[store_no],0))</f>
        <v>1</v>
      </c>
      <c r="F2184" t="str">
        <f>INDEX(Stores[storetype],MATCH(Sales[[#This Row],[store_no]],Stores[store_no],0))</f>
        <v>A</v>
      </c>
      <c r="G2184" t="str">
        <f>INDEX(Stores[location_city],MATCH(Sales[[#This Row],[store_no]],Stores[store_no],0))</f>
        <v>Ann Arbor</v>
      </c>
      <c r="H2184" t="str">
        <f>INDEX(Stores[location_state],MATCH(Sales[[#This Row],[store_no]],Stores[store_no],0))</f>
        <v>Michigan</v>
      </c>
      <c r="I2184">
        <f>INDEX(Stores[sqft],MATCH(Sales[[#This Row],[store_no]],Stores[store_no],0))</f>
        <v>100600</v>
      </c>
      <c r="J2184" s="4" t="str">
        <f>INDEX(Departments[dept_name],MATCH(Sales[[#This Row],[dept_no]],Departments[dept_no],0))</f>
        <v>Tools</v>
      </c>
      <c r="K2184" s="4" t="str">
        <f>CONCATENATE(Sales[[#This Row],[region]],Sales[[#This Row],[storetype]])</f>
        <v>1A</v>
      </c>
      <c r="L2184" s="4">
        <f>INDEX(RegionStoreCount[Store Count],MATCH(Sales[[#This Row],[RegionStoretype]],RegionStoreCount[Region/Type],0))</f>
        <v>5</v>
      </c>
      <c r="M2184" s="4">
        <f>AND(Sales[[#This Row],[date]]&lt;=TY_YTDMax,Sales[[#This Row],[date]]&gt;=TY_YTDMin)*Sales[[#This Row],[sales]]</f>
        <v>0</v>
      </c>
      <c r="N2184" s="4">
        <f>AND(Sales[[#This Row],[date]]&lt;=LY_YTDMax,Sales[[#This Row],[date]]&gt;=LY_YTDMin)*Sales[[#This Row],[sales]]</f>
        <v>16997.240000000002</v>
      </c>
      <c r="O2184" s="4">
        <f>AND(Sales[[#This Row],[date]]&gt;=YoY_Min,Sales[[#This Row],[date]]&lt;=TY_YTDMax)*(Sales[[#This Row],[sales]]/Sales[[#This Row],[sqft]])</f>
        <v>0</v>
      </c>
      <c r="P2184" s="4">
        <f>SUMIF(Sales[RegionStoretype],Sales[[#This Row],[RegionStoretype]],Sales[YoY_SSF])/Sales[[#This Row],[Region_TypeCount]]</f>
        <v>59.469551530910678</v>
      </c>
    </row>
    <row r="2185" spans="1:16" x14ac:dyDescent="0.25">
      <c r="A2185" s="1">
        <v>42860</v>
      </c>
      <c r="B2185">
        <v>1</v>
      </c>
      <c r="C2185">
        <v>20</v>
      </c>
      <c r="D2185">
        <v>95433.187300000005</v>
      </c>
      <c r="E2185">
        <f>INDEX(Stores[region],MATCH(Sales[[#This Row],[store_no]],Stores[store_no],0))</f>
        <v>1</v>
      </c>
      <c r="F2185" t="str">
        <f>INDEX(Stores[storetype],MATCH(Sales[[#This Row],[store_no]],Stores[store_no],0))</f>
        <v>A</v>
      </c>
      <c r="G2185" t="str">
        <f>INDEX(Stores[location_city],MATCH(Sales[[#This Row],[store_no]],Stores[store_no],0))</f>
        <v>Ann Arbor</v>
      </c>
      <c r="H2185" t="str">
        <f>INDEX(Stores[location_state],MATCH(Sales[[#This Row],[store_no]],Stores[store_no],0))</f>
        <v>Michigan</v>
      </c>
      <c r="I2185">
        <f>INDEX(Stores[sqft],MATCH(Sales[[#This Row],[store_no]],Stores[store_no],0))</f>
        <v>100600</v>
      </c>
      <c r="J2185" s="4" t="str">
        <f>INDEX(Departments[dept_name],MATCH(Sales[[#This Row],[dept_no]],Departments[dept_no],0))</f>
        <v>Toys</v>
      </c>
      <c r="K2185" s="4" t="str">
        <f>CONCATENATE(Sales[[#This Row],[region]],Sales[[#This Row],[storetype]])</f>
        <v>1A</v>
      </c>
      <c r="L2185" s="4">
        <f>INDEX(RegionStoreCount[Store Count],MATCH(Sales[[#This Row],[RegionStoretype]],RegionStoreCount[Region/Type],0))</f>
        <v>5</v>
      </c>
      <c r="M2185" s="4">
        <f>AND(Sales[[#This Row],[date]]&lt;=TY_YTDMax,Sales[[#This Row],[date]]&gt;=TY_YTDMin)*Sales[[#This Row],[sales]]</f>
        <v>0</v>
      </c>
      <c r="N2185" s="4">
        <f>AND(Sales[[#This Row],[date]]&lt;=LY_YTDMax,Sales[[#This Row],[date]]&gt;=LY_YTDMin)*Sales[[#This Row],[sales]]</f>
        <v>95433.187300000005</v>
      </c>
      <c r="O2185" s="4">
        <f>AND(Sales[[#This Row],[date]]&gt;=YoY_Min,Sales[[#This Row],[date]]&lt;=TY_YTDMax)*(Sales[[#This Row],[sales]]/Sales[[#This Row],[sqft]])</f>
        <v>0</v>
      </c>
      <c r="P2185" s="4">
        <f>SUMIF(Sales[RegionStoretype],Sales[[#This Row],[RegionStoretype]],Sales[YoY_SSF])/Sales[[#This Row],[Region_TypeCount]]</f>
        <v>59.469551530910678</v>
      </c>
    </row>
    <row r="2186" spans="1:16" x14ac:dyDescent="0.25">
      <c r="A2186" s="1">
        <v>42860</v>
      </c>
      <c r="B2186">
        <v>3</v>
      </c>
      <c r="C2186">
        <v>12</v>
      </c>
      <c r="D2186">
        <v>10858.99</v>
      </c>
      <c r="E2186">
        <f>INDEX(Stores[region],MATCH(Sales[[#This Row],[store_no]],Stores[store_no],0))</f>
        <v>1</v>
      </c>
      <c r="F2186" t="str">
        <f>INDEX(Stores[storetype],MATCH(Sales[[#This Row],[store_no]],Stores[store_no],0))</f>
        <v>B</v>
      </c>
      <c r="G2186" t="str">
        <f>INDEX(Stores[location_city],MATCH(Sales[[#This Row],[store_no]],Stores[store_no],0))</f>
        <v>Detroit</v>
      </c>
      <c r="H2186" t="str">
        <f>INDEX(Stores[location_state],MATCH(Sales[[#This Row],[store_no]],Stores[store_no],0))</f>
        <v>Michigan</v>
      </c>
      <c r="I2186">
        <f>INDEX(Stores[sqft],MATCH(Sales[[#This Row],[store_no]],Stores[store_no],0))</f>
        <v>114500</v>
      </c>
      <c r="J2186" s="4" t="str">
        <f>INDEX(Departments[dept_name],MATCH(Sales[[#This Row],[dept_no]],Departments[dept_no],0))</f>
        <v>Jewelery</v>
      </c>
      <c r="K2186" s="4" t="str">
        <f>CONCATENATE(Sales[[#This Row],[region]],Sales[[#This Row],[storetype]])</f>
        <v>1B</v>
      </c>
      <c r="L2186" s="4">
        <f>INDEX(RegionStoreCount[Store Count],MATCH(Sales[[#This Row],[RegionStoretype]],RegionStoreCount[Region/Type],0))</f>
        <v>5</v>
      </c>
      <c r="M2186" s="4">
        <f>AND(Sales[[#This Row],[date]]&lt;=TY_YTDMax,Sales[[#This Row],[date]]&gt;=TY_YTDMin)*Sales[[#This Row],[sales]]</f>
        <v>0</v>
      </c>
      <c r="N2186" s="4">
        <f>AND(Sales[[#This Row],[date]]&lt;=LY_YTDMax,Sales[[#This Row],[date]]&gt;=LY_YTDMin)*Sales[[#This Row],[sales]]</f>
        <v>10858.99</v>
      </c>
      <c r="O2186" s="4">
        <f>AND(Sales[[#This Row],[date]]&gt;=YoY_Min,Sales[[#This Row],[date]]&lt;=TY_YTDMax)*(Sales[[#This Row],[sales]]/Sales[[#This Row],[sqft]])</f>
        <v>0</v>
      </c>
      <c r="P2186" s="4">
        <f>SUMIF(Sales[RegionStoretype],Sales[[#This Row],[RegionStoretype]],Sales[YoY_SSF])/Sales[[#This Row],[Region_TypeCount]]</f>
        <v>68.518982968140051</v>
      </c>
    </row>
    <row r="2187" spans="1:16" x14ac:dyDescent="0.25">
      <c r="A2187" s="1">
        <v>42860</v>
      </c>
      <c r="B2187">
        <v>5</v>
      </c>
      <c r="C2187">
        <v>1</v>
      </c>
      <c r="D2187">
        <v>40251.171000000002</v>
      </c>
      <c r="E2187">
        <f>INDEX(Stores[region],MATCH(Sales[[#This Row],[store_no]],Stores[store_no],0))</f>
        <v>1</v>
      </c>
      <c r="F2187" t="str">
        <f>INDEX(Stores[storetype],MATCH(Sales[[#This Row],[store_no]],Stores[store_no],0))</f>
        <v>B</v>
      </c>
      <c r="G2187" t="str">
        <f>INDEX(Stores[location_city],MATCH(Sales[[#This Row],[store_no]],Stores[store_no],0))</f>
        <v>Bloomington</v>
      </c>
      <c r="H2187" t="str">
        <f>INDEX(Stores[location_state],MATCH(Sales[[#This Row],[store_no]],Stores[store_no],0))</f>
        <v>Indiana</v>
      </c>
      <c r="I2187">
        <f>INDEX(Stores[sqft],MATCH(Sales[[#This Row],[store_no]],Stores[store_no],0))</f>
        <v>114500</v>
      </c>
      <c r="J2187" s="4" t="str">
        <f>INDEX(Departments[dept_name],MATCH(Sales[[#This Row],[dept_no]],Departments[dept_no],0))</f>
        <v>Automotive</v>
      </c>
      <c r="K2187" s="4" t="str">
        <f>CONCATENATE(Sales[[#This Row],[region]],Sales[[#This Row],[storetype]])</f>
        <v>1B</v>
      </c>
      <c r="L2187" s="4">
        <f>INDEX(RegionStoreCount[Store Count],MATCH(Sales[[#This Row],[RegionStoretype]],RegionStoreCount[Region/Type],0))</f>
        <v>5</v>
      </c>
      <c r="M2187" s="4">
        <f>AND(Sales[[#This Row],[date]]&lt;=TY_YTDMax,Sales[[#This Row],[date]]&gt;=TY_YTDMin)*Sales[[#This Row],[sales]]</f>
        <v>0</v>
      </c>
      <c r="N2187" s="4">
        <f>AND(Sales[[#This Row],[date]]&lt;=LY_YTDMax,Sales[[#This Row],[date]]&gt;=LY_YTDMin)*Sales[[#This Row],[sales]]</f>
        <v>40251.171000000002</v>
      </c>
      <c r="O2187" s="4">
        <f>AND(Sales[[#This Row],[date]]&gt;=YoY_Min,Sales[[#This Row],[date]]&lt;=TY_YTDMax)*(Sales[[#This Row],[sales]]/Sales[[#This Row],[sqft]])</f>
        <v>0</v>
      </c>
      <c r="P2187" s="4">
        <f>SUMIF(Sales[RegionStoretype],Sales[[#This Row],[RegionStoretype]],Sales[YoY_SSF])/Sales[[#This Row],[Region_TypeCount]]</f>
        <v>68.518982968140051</v>
      </c>
    </row>
    <row r="2188" spans="1:16" x14ac:dyDescent="0.25">
      <c r="A2188" s="1">
        <v>42860</v>
      </c>
      <c r="B2188">
        <v>5</v>
      </c>
      <c r="C2188">
        <v>4</v>
      </c>
      <c r="D2188">
        <v>25366.179799999998</v>
      </c>
      <c r="E2188">
        <f>INDEX(Stores[region],MATCH(Sales[[#This Row],[store_no]],Stores[store_no],0))</f>
        <v>1</v>
      </c>
      <c r="F2188" t="str">
        <f>INDEX(Stores[storetype],MATCH(Sales[[#This Row],[store_no]],Stores[store_no],0))</f>
        <v>B</v>
      </c>
      <c r="G2188" t="str">
        <f>INDEX(Stores[location_city],MATCH(Sales[[#This Row],[store_no]],Stores[store_no],0))</f>
        <v>Bloomington</v>
      </c>
      <c r="H2188" t="str">
        <f>INDEX(Stores[location_state],MATCH(Sales[[#This Row],[store_no]],Stores[store_no],0))</f>
        <v>Indiana</v>
      </c>
      <c r="I2188">
        <f>INDEX(Stores[sqft],MATCH(Sales[[#This Row],[store_no]],Stores[store_no],0))</f>
        <v>114500</v>
      </c>
      <c r="J2188" s="4" t="str">
        <f>INDEX(Departments[dept_name],MATCH(Sales[[#This Row],[dept_no]],Departments[dept_no],0))</f>
        <v>Books</v>
      </c>
      <c r="K2188" s="4" t="str">
        <f>CONCATENATE(Sales[[#This Row],[region]],Sales[[#This Row],[storetype]])</f>
        <v>1B</v>
      </c>
      <c r="L2188" s="4">
        <f>INDEX(RegionStoreCount[Store Count],MATCH(Sales[[#This Row],[RegionStoretype]],RegionStoreCount[Region/Type],0))</f>
        <v>5</v>
      </c>
      <c r="M2188" s="4">
        <f>AND(Sales[[#This Row],[date]]&lt;=TY_YTDMax,Sales[[#This Row],[date]]&gt;=TY_YTDMin)*Sales[[#This Row],[sales]]</f>
        <v>0</v>
      </c>
      <c r="N2188" s="4">
        <f>AND(Sales[[#This Row],[date]]&lt;=LY_YTDMax,Sales[[#This Row],[date]]&gt;=LY_YTDMin)*Sales[[#This Row],[sales]]</f>
        <v>25366.179799999998</v>
      </c>
      <c r="O2188" s="4">
        <f>AND(Sales[[#This Row],[date]]&gt;=YoY_Min,Sales[[#This Row],[date]]&lt;=TY_YTDMax)*(Sales[[#This Row],[sales]]/Sales[[#This Row],[sqft]])</f>
        <v>0</v>
      </c>
      <c r="P2188" s="4">
        <f>SUMIF(Sales[RegionStoretype],Sales[[#This Row],[RegionStoretype]],Sales[YoY_SSF])/Sales[[#This Row],[Region_TypeCount]]</f>
        <v>68.518982968140051</v>
      </c>
    </row>
    <row r="2189" spans="1:16" x14ac:dyDescent="0.25">
      <c r="A2189" s="1">
        <v>42860</v>
      </c>
      <c r="B2189">
        <v>5</v>
      </c>
      <c r="C2189">
        <v>13</v>
      </c>
      <c r="D2189">
        <v>112400.00709999999</v>
      </c>
      <c r="E2189">
        <f>INDEX(Stores[region],MATCH(Sales[[#This Row],[store_no]],Stores[store_no],0))</f>
        <v>1</v>
      </c>
      <c r="F2189" t="str">
        <f>INDEX(Stores[storetype],MATCH(Sales[[#This Row],[store_no]],Stores[store_no],0))</f>
        <v>B</v>
      </c>
      <c r="G2189" t="str">
        <f>INDEX(Stores[location_city],MATCH(Sales[[#This Row],[store_no]],Stores[store_no],0))</f>
        <v>Bloomington</v>
      </c>
      <c r="H2189" t="str">
        <f>INDEX(Stores[location_state],MATCH(Sales[[#This Row],[store_no]],Stores[store_no],0))</f>
        <v>Indiana</v>
      </c>
      <c r="I2189">
        <f>INDEX(Stores[sqft],MATCH(Sales[[#This Row],[store_no]],Stores[store_no],0))</f>
        <v>114500</v>
      </c>
      <c r="J2189" s="4" t="str">
        <f>INDEX(Departments[dept_name],MATCH(Sales[[#This Row],[dept_no]],Departments[dept_no],0))</f>
        <v>Kids</v>
      </c>
      <c r="K2189" s="4" t="str">
        <f>CONCATENATE(Sales[[#This Row],[region]],Sales[[#This Row],[storetype]])</f>
        <v>1B</v>
      </c>
      <c r="L2189" s="4">
        <f>INDEX(RegionStoreCount[Store Count],MATCH(Sales[[#This Row],[RegionStoretype]],RegionStoreCount[Region/Type],0))</f>
        <v>5</v>
      </c>
      <c r="M2189" s="4">
        <f>AND(Sales[[#This Row],[date]]&lt;=TY_YTDMax,Sales[[#This Row],[date]]&gt;=TY_YTDMin)*Sales[[#This Row],[sales]]</f>
        <v>0</v>
      </c>
      <c r="N2189" s="4">
        <f>AND(Sales[[#This Row],[date]]&lt;=LY_YTDMax,Sales[[#This Row],[date]]&gt;=LY_YTDMin)*Sales[[#This Row],[sales]]</f>
        <v>112400.00709999999</v>
      </c>
      <c r="O2189" s="4">
        <f>AND(Sales[[#This Row],[date]]&gt;=YoY_Min,Sales[[#This Row],[date]]&lt;=TY_YTDMax)*(Sales[[#This Row],[sales]]/Sales[[#This Row],[sqft]])</f>
        <v>0</v>
      </c>
      <c r="P2189" s="4">
        <f>SUMIF(Sales[RegionStoretype],Sales[[#This Row],[RegionStoretype]],Sales[YoY_SSF])/Sales[[#This Row],[Region_TypeCount]]</f>
        <v>68.518982968140051</v>
      </c>
    </row>
    <row r="2190" spans="1:16" x14ac:dyDescent="0.25">
      <c r="A2190" s="1">
        <v>42860</v>
      </c>
      <c r="B2190">
        <v>5</v>
      </c>
      <c r="C2190">
        <v>14</v>
      </c>
      <c r="D2190">
        <v>14121.51</v>
      </c>
      <c r="E2190">
        <f>INDEX(Stores[region],MATCH(Sales[[#This Row],[store_no]],Stores[store_no],0))</f>
        <v>1</v>
      </c>
      <c r="F2190" t="str">
        <f>INDEX(Stores[storetype],MATCH(Sales[[#This Row],[store_no]],Stores[store_no],0))</f>
        <v>B</v>
      </c>
      <c r="G2190" t="str">
        <f>INDEX(Stores[location_city],MATCH(Sales[[#This Row],[store_no]],Stores[store_no],0))</f>
        <v>Bloomington</v>
      </c>
      <c r="H2190" t="str">
        <f>INDEX(Stores[location_state],MATCH(Sales[[#This Row],[store_no]],Stores[store_no],0))</f>
        <v>Indiana</v>
      </c>
      <c r="I2190">
        <f>INDEX(Stores[sqft],MATCH(Sales[[#This Row],[store_no]],Stores[store_no],0))</f>
        <v>114500</v>
      </c>
      <c r="J2190" s="4" t="str">
        <f>INDEX(Departments[dept_name],MATCH(Sales[[#This Row],[dept_no]],Departments[dept_no],0))</f>
        <v>Movies</v>
      </c>
      <c r="K2190" s="4" t="str">
        <f>CONCATENATE(Sales[[#This Row],[region]],Sales[[#This Row],[storetype]])</f>
        <v>1B</v>
      </c>
      <c r="L2190" s="4">
        <f>INDEX(RegionStoreCount[Store Count],MATCH(Sales[[#This Row],[RegionStoretype]],RegionStoreCount[Region/Type],0))</f>
        <v>5</v>
      </c>
      <c r="M2190" s="4">
        <f>AND(Sales[[#This Row],[date]]&lt;=TY_YTDMax,Sales[[#This Row],[date]]&gt;=TY_YTDMin)*Sales[[#This Row],[sales]]</f>
        <v>0</v>
      </c>
      <c r="N2190" s="4">
        <f>AND(Sales[[#This Row],[date]]&lt;=LY_YTDMax,Sales[[#This Row],[date]]&gt;=LY_YTDMin)*Sales[[#This Row],[sales]]</f>
        <v>14121.51</v>
      </c>
      <c r="O2190" s="4">
        <f>AND(Sales[[#This Row],[date]]&gt;=YoY_Min,Sales[[#This Row],[date]]&lt;=TY_YTDMax)*(Sales[[#This Row],[sales]]/Sales[[#This Row],[sqft]])</f>
        <v>0</v>
      </c>
      <c r="P2190" s="4">
        <f>SUMIF(Sales[RegionStoretype],Sales[[#This Row],[RegionStoretype]],Sales[YoY_SSF])/Sales[[#This Row],[Region_TypeCount]]</f>
        <v>68.518982968140051</v>
      </c>
    </row>
    <row r="2191" spans="1:16" x14ac:dyDescent="0.25">
      <c r="A2191" s="1">
        <v>42860</v>
      </c>
      <c r="B2191">
        <v>5</v>
      </c>
      <c r="C2191">
        <v>20</v>
      </c>
      <c r="D2191">
        <v>48549.778199999993</v>
      </c>
      <c r="E2191">
        <f>INDEX(Stores[region],MATCH(Sales[[#This Row],[store_no]],Stores[store_no],0))</f>
        <v>1</v>
      </c>
      <c r="F2191" t="str">
        <f>INDEX(Stores[storetype],MATCH(Sales[[#This Row],[store_no]],Stores[store_no],0))</f>
        <v>B</v>
      </c>
      <c r="G2191" t="str">
        <f>INDEX(Stores[location_city],MATCH(Sales[[#This Row],[store_no]],Stores[store_no],0))</f>
        <v>Bloomington</v>
      </c>
      <c r="H2191" t="str">
        <f>INDEX(Stores[location_state],MATCH(Sales[[#This Row],[store_no]],Stores[store_no],0))</f>
        <v>Indiana</v>
      </c>
      <c r="I2191">
        <f>INDEX(Stores[sqft],MATCH(Sales[[#This Row],[store_no]],Stores[store_no],0))</f>
        <v>114500</v>
      </c>
      <c r="J2191" s="4" t="str">
        <f>INDEX(Departments[dept_name],MATCH(Sales[[#This Row],[dept_no]],Departments[dept_no],0))</f>
        <v>Toys</v>
      </c>
      <c r="K2191" s="4" t="str">
        <f>CONCATENATE(Sales[[#This Row],[region]],Sales[[#This Row],[storetype]])</f>
        <v>1B</v>
      </c>
      <c r="L2191" s="4">
        <f>INDEX(RegionStoreCount[Store Count],MATCH(Sales[[#This Row],[RegionStoretype]],RegionStoreCount[Region/Type],0))</f>
        <v>5</v>
      </c>
      <c r="M2191" s="4">
        <f>AND(Sales[[#This Row],[date]]&lt;=TY_YTDMax,Sales[[#This Row],[date]]&gt;=TY_YTDMin)*Sales[[#This Row],[sales]]</f>
        <v>0</v>
      </c>
      <c r="N2191" s="4">
        <f>AND(Sales[[#This Row],[date]]&lt;=LY_YTDMax,Sales[[#This Row],[date]]&gt;=LY_YTDMin)*Sales[[#This Row],[sales]]</f>
        <v>48549.778199999993</v>
      </c>
      <c r="O2191" s="4">
        <f>AND(Sales[[#This Row],[date]]&gt;=YoY_Min,Sales[[#This Row],[date]]&lt;=TY_YTDMax)*(Sales[[#This Row],[sales]]/Sales[[#This Row],[sqft]])</f>
        <v>0</v>
      </c>
      <c r="P2191" s="4">
        <f>SUMIF(Sales[RegionStoretype],Sales[[#This Row],[RegionStoretype]],Sales[YoY_SSF])/Sales[[#This Row],[Region_TypeCount]]</f>
        <v>68.518982968140051</v>
      </c>
    </row>
    <row r="2192" spans="1:16" x14ac:dyDescent="0.25">
      <c r="A2192" s="1">
        <v>42860</v>
      </c>
      <c r="B2192">
        <v>6</v>
      </c>
      <c r="C2192">
        <v>10</v>
      </c>
      <c r="D2192">
        <v>21378.814399999999</v>
      </c>
      <c r="E2192">
        <f>INDEX(Stores[region],MATCH(Sales[[#This Row],[store_no]],Stores[store_no],0))</f>
        <v>3</v>
      </c>
      <c r="F2192" t="str">
        <f>INDEX(Stores[storetype],MATCH(Sales[[#This Row],[store_no]],Stores[store_no],0))</f>
        <v>A</v>
      </c>
      <c r="G2192" t="str">
        <f>INDEX(Stores[location_city],MATCH(Sales[[#This Row],[store_no]],Stores[store_no],0))</f>
        <v>Green Bay</v>
      </c>
      <c r="H2192" t="str">
        <f>INDEX(Stores[location_state],MATCH(Sales[[#This Row],[store_no]],Stores[store_no],0))</f>
        <v>Wisconsin</v>
      </c>
      <c r="I2192">
        <f>INDEX(Stores[sqft],MATCH(Sales[[#This Row],[store_no]],Stores[store_no],0))</f>
        <v>138800</v>
      </c>
      <c r="J2192" s="4" t="str">
        <f>INDEX(Departments[dept_name],MATCH(Sales[[#This Row],[dept_no]],Departments[dept_no],0))</f>
        <v>Health</v>
      </c>
      <c r="K2192" s="4" t="str">
        <f>CONCATENATE(Sales[[#This Row],[region]],Sales[[#This Row],[storetype]])</f>
        <v>3A</v>
      </c>
      <c r="L2192" s="4">
        <f>INDEX(RegionStoreCount[Store Count],MATCH(Sales[[#This Row],[RegionStoretype]],RegionStoreCount[Region/Type],0))</f>
        <v>9</v>
      </c>
      <c r="M2192" s="4">
        <f>AND(Sales[[#This Row],[date]]&lt;=TY_YTDMax,Sales[[#This Row],[date]]&gt;=TY_YTDMin)*Sales[[#This Row],[sales]]</f>
        <v>0</v>
      </c>
      <c r="N2192" s="4">
        <f>AND(Sales[[#This Row],[date]]&lt;=LY_YTDMax,Sales[[#This Row],[date]]&gt;=LY_YTDMin)*Sales[[#This Row],[sales]]</f>
        <v>21378.814399999999</v>
      </c>
      <c r="O2192" s="4">
        <f>AND(Sales[[#This Row],[date]]&gt;=YoY_Min,Sales[[#This Row],[date]]&lt;=TY_YTDMax)*(Sales[[#This Row],[sales]]/Sales[[#This Row],[sqft]])</f>
        <v>0</v>
      </c>
      <c r="P2192" s="4">
        <f>SUMIF(Sales[RegionStoretype],Sales[[#This Row],[RegionStoretype]],Sales[YoY_SSF])/Sales[[#This Row],[Region_TypeCount]]</f>
        <v>53.603836561720975</v>
      </c>
    </row>
    <row r="2193" spans="1:16" x14ac:dyDescent="0.25">
      <c r="A2193" s="1">
        <v>42860</v>
      </c>
      <c r="B2193">
        <v>6</v>
      </c>
      <c r="C2193">
        <v>12</v>
      </c>
      <c r="D2193">
        <v>64320.943699999989</v>
      </c>
      <c r="E2193">
        <f>INDEX(Stores[region],MATCH(Sales[[#This Row],[store_no]],Stores[store_no],0))</f>
        <v>3</v>
      </c>
      <c r="F2193" t="str">
        <f>INDEX(Stores[storetype],MATCH(Sales[[#This Row],[store_no]],Stores[store_no],0))</f>
        <v>A</v>
      </c>
      <c r="G2193" t="str">
        <f>INDEX(Stores[location_city],MATCH(Sales[[#This Row],[store_no]],Stores[store_no],0))</f>
        <v>Green Bay</v>
      </c>
      <c r="H2193" t="str">
        <f>INDEX(Stores[location_state],MATCH(Sales[[#This Row],[store_no]],Stores[store_no],0))</f>
        <v>Wisconsin</v>
      </c>
      <c r="I2193">
        <f>INDEX(Stores[sqft],MATCH(Sales[[#This Row],[store_no]],Stores[store_no],0))</f>
        <v>138800</v>
      </c>
      <c r="J2193" s="4" t="str">
        <f>INDEX(Departments[dept_name],MATCH(Sales[[#This Row],[dept_no]],Departments[dept_no],0))</f>
        <v>Jewelery</v>
      </c>
      <c r="K2193" s="4" t="str">
        <f>CONCATENATE(Sales[[#This Row],[region]],Sales[[#This Row],[storetype]])</f>
        <v>3A</v>
      </c>
      <c r="L2193" s="4">
        <f>INDEX(RegionStoreCount[Store Count],MATCH(Sales[[#This Row],[RegionStoretype]],RegionStoreCount[Region/Type],0))</f>
        <v>9</v>
      </c>
      <c r="M2193" s="4">
        <f>AND(Sales[[#This Row],[date]]&lt;=TY_YTDMax,Sales[[#This Row],[date]]&gt;=TY_YTDMin)*Sales[[#This Row],[sales]]</f>
        <v>0</v>
      </c>
      <c r="N2193" s="4">
        <f>AND(Sales[[#This Row],[date]]&lt;=LY_YTDMax,Sales[[#This Row],[date]]&gt;=LY_YTDMin)*Sales[[#This Row],[sales]]</f>
        <v>64320.943699999989</v>
      </c>
      <c r="O2193" s="4">
        <f>AND(Sales[[#This Row],[date]]&gt;=YoY_Min,Sales[[#This Row],[date]]&lt;=TY_YTDMax)*(Sales[[#This Row],[sales]]/Sales[[#This Row],[sqft]])</f>
        <v>0</v>
      </c>
      <c r="P2193" s="4">
        <f>SUMIF(Sales[RegionStoretype],Sales[[#This Row],[RegionStoretype]],Sales[YoY_SSF])/Sales[[#This Row],[Region_TypeCount]]</f>
        <v>53.603836561720975</v>
      </c>
    </row>
    <row r="2194" spans="1:16" x14ac:dyDescent="0.25">
      <c r="A2194" s="1">
        <v>42860</v>
      </c>
      <c r="B2194">
        <v>6</v>
      </c>
      <c r="C2194">
        <v>16</v>
      </c>
      <c r="D2194">
        <v>68663.354800000001</v>
      </c>
      <c r="E2194">
        <f>INDEX(Stores[region],MATCH(Sales[[#This Row],[store_no]],Stores[store_no],0))</f>
        <v>3</v>
      </c>
      <c r="F2194" t="str">
        <f>INDEX(Stores[storetype],MATCH(Sales[[#This Row],[store_no]],Stores[store_no],0))</f>
        <v>A</v>
      </c>
      <c r="G2194" t="str">
        <f>INDEX(Stores[location_city],MATCH(Sales[[#This Row],[store_no]],Stores[store_no],0))</f>
        <v>Green Bay</v>
      </c>
      <c r="H2194" t="str">
        <f>INDEX(Stores[location_state],MATCH(Sales[[#This Row],[store_no]],Stores[store_no],0))</f>
        <v>Wisconsin</v>
      </c>
      <c r="I2194">
        <f>INDEX(Stores[sqft],MATCH(Sales[[#This Row],[store_no]],Stores[store_no],0))</f>
        <v>138800</v>
      </c>
      <c r="J2194" s="4" t="str">
        <f>INDEX(Departments[dept_name],MATCH(Sales[[#This Row],[dept_no]],Departments[dept_no],0))</f>
        <v>Outdoors</v>
      </c>
      <c r="K2194" s="4" t="str">
        <f>CONCATENATE(Sales[[#This Row],[region]],Sales[[#This Row],[storetype]])</f>
        <v>3A</v>
      </c>
      <c r="L2194" s="4">
        <f>INDEX(RegionStoreCount[Store Count],MATCH(Sales[[#This Row],[RegionStoretype]],RegionStoreCount[Region/Type],0))</f>
        <v>9</v>
      </c>
      <c r="M2194" s="4">
        <f>AND(Sales[[#This Row],[date]]&lt;=TY_YTDMax,Sales[[#This Row],[date]]&gt;=TY_YTDMin)*Sales[[#This Row],[sales]]</f>
        <v>0</v>
      </c>
      <c r="N2194" s="4">
        <f>AND(Sales[[#This Row],[date]]&lt;=LY_YTDMax,Sales[[#This Row],[date]]&gt;=LY_YTDMin)*Sales[[#This Row],[sales]]</f>
        <v>68663.354800000001</v>
      </c>
      <c r="O2194" s="4">
        <f>AND(Sales[[#This Row],[date]]&gt;=YoY_Min,Sales[[#This Row],[date]]&lt;=TY_YTDMax)*(Sales[[#This Row],[sales]]/Sales[[#This Row],[sqft]])</f>
        <v>0</v>
      </c>
      <c r="P2194" s="4">
        <f>SUMIF(Sales[RegionStoretype],Sales[[#This Row],[RegionStoretype]],Sales[YoY_SSF])/Sales[[#This Row],[Region_TypeCount]]</f>
        <v>53.603836561720975</v>
      </c>
    </row>
    <row r="2195" spans="1:16" x14ac:dyDescent="0.25">
      <c r="A2195" s="1">
        <v>42860</v>
      </c>
      <c r="B2195">
        <v>7</v>
      </c>
      <c r="C2195">
        <v>2</v>
      </c>
      <c r="D2195">
        <v>13942.254500000001</v>
      </c>
      <c r="E2195">
        <f>INDEX(Stores[region],MATCH(Sales[[#This Row],[store_no]],Stores[store_no],0))</f>
        <v>2</v>
      </c>
      <c r="F2195" t="str">
        <f>INDEX(Stores[storetype],MATCH(Sales[[#This Row],[store_no]],Stores[store_no],0))</f>
        <v>B</v>
      </c>
      <c r="G2195" t="str">
        <f>INDEX(Stores[location_city],MATCH(Sales[[#This Row],[store_no]],Stores[store_no],0))</f>
        <v>Rockford</v>
      </c>
      <c r="H2195" t="str">
        <f>INDEX(Stores[location_state],MATCH(Sales[[#This Row],[store_no]],Stores[store_no],0))</f>
        <v>Illinois</v>
      </c>
      <c r="I2195">
        <f>INDEX(Stores[sqft],MATCH(Sales[[#This Row],[store_no]],Stores[store_no],0))</f>
        <v>127100</v>
      </c>
      <c r="J2195" s="4" t="str">
        <f>INDEX(Departments[dept_name],MATCH(Sales[[#This Row],[dept_no]],Departments[dept_no],0))</f>
        <v>Baby</v>
      </c>
      <c r="K2195" s="4" t="str">
        <f>CONCATENATE(Sales[[#This Row],[region]],Sales[[#This Row],[storetype]])</f>
        <v>2B</v>
      </c>
      <c r="L2195" s="4">
        <f>INDEX(RegionStoreCount[Store Count],MATCH(Sales[[#This Row],[RegionStoretype]],RegionStoreCount[Region/Type],0))</f>
        <v>6</v>
      </c>
      <c r="M2195" s="4">
        <f>AND(Sales[[#This Row],[date]]&lt;=TY_YTDMax,Sales[[#This Row],[date]]&gt;=TY_YTDMin)*Sales[[#This Row],[sales]]</f>
        <v>0</v>
      </c>
      <c r="N2195" s="4">
        <f>AND(Sales[[#This Row],[date]]&lt;=LY_YTDMax,Sales[[#This Row],[date]]&gt;=LY_YTDMin)*Sales[[#This Row],[sales]]</f>
        <v>13942.254500000001</v>
      </c>
      <c r="O2195" s="4">
        <f>AND(Sales[[#This Row],[date]]&gt;=YoY_Min,Sales[[#This Row],[date]]&lt;=TY_YTDMax)*(Sales[[#This Row],[sales]]/Sales[[#This Row],[sqft]])</f>
        <v>0</v>
      </c>
      <c r="P2195" s="4">
        <f>SUMIF(Sales[RegionStoretype],Sales[[#This Row],[RegionStoretype]],Sales[YoY_SSF])/Sales[[#This Row],[Region_TypeCount]]</f>
        <v>58.393757732919049</v>
      </c>
    </row>
    <row r="2196" spans="1:16" x14ac:dyDescent="0.25">
      <c r="A2196" s="1">
        <v>42860</v>
      </c>
      <c r="B2196">
        <v>7</v>
      </c>
      <c r="C2196">
        <v>6</v>
      </c>
      <c r="D2196">
        <v>30909.853499999997</v>
      </c>
      <c r="E2196">
        <f>INDEX(Stores[region],MATCH(Sales[[#This Row],[store_no]],Stores[store_no],0))</f>
        <v>2</v>
      </c>
      <c r="F2196" t="str">
        <f>INDEX(Stores[storetype],MATCH(Sales[[#This Row],[store_no]],Stores[store_no],0))</f>
        <v>B</v>
      </c>
      <c r="G2196" t="str">
        <f>INDEX(Stores[location_city],MATCH(Sales[[#This Row],[store_no]],Stores[store_no],0))</f>
        <v>Rockford</v>
      </c>
      <c r="H2196" t="str">
        <f>INDEX(Stores[location_state],MATCH(Sales[[#This Row],[store_no]],Stores[store_no],0))</f>
        <v>Illinois</v>
      </c>
      <c r="I2196">
        <f>INDEX(Stores[sqft],MATCH(Sales[[#This Row],[store_no]],Stores[store_no],0))</f>
        <v>127100</v>
      </c>
      <c r="J2196" s="4" t="str">
        <f>INDEX(Departments[dept_name],MATCH(Sales[[#This Row],[dept_no]],Departments[dept_no],0))</f>
        <v>Computers</v>
      </c>
      <c r="K2196" s="4" t="str">
        <f>CONCATENATE(Sales[[#This Row],[region]],Sales[[#This Row],[storetype]])</f>
        <v>2B</v>
      </c>
      <c r="L2196" s="4">
        <f>INDEX(RegionStoreCount[Store Count],MATCH(Sales[[#This Row],[RegionStoretype]],RegionStoreCount[Region/Type],0))</f>
        <v>6</v>
      </c>
      <c r="M2196" s="4">
        <f>AND(Sales[[#This Row],[date]]&lt;=TY_YTDMax,Sales[[#This Row],[date]]&gt;=TY_YTDMin)*Sales[[#This Row],[sales]]</f>
        <v>0</v>
      </c>
      <c r="N2196" s="4">
        <f>AND(Sales[[#This Row],[date]]&lt;=LY_YTDMax,Sales[[#This Row],[date]]&gt;=LY_YTDMin)*Sales[[#This Row],[sales]]</f>
        <v>30909.853499999997</v>
      </c>
      <c r="O2196" s="4">
        <f>AND(Sales[[#This Row],[date]]&gt;=YoY_Min,Sales[[#This Row],[date]]&lt;=TY_YTDMax)*(Sales[[#This Row],[sales]]/Sales[[#This Row],[sqft]])</f>
        <v>0</v>
      </c>
      <c r="P2196" s="4">
        <f>SUMIF(Sales[RegionStoretype],Sales[[#This Row],[RegionStoretype]],Sales[YoY_SSF])/Sales[[#This Row],[Region_TypeCount]]</f>
        <v>58.393757732919049</v>
      </c>
    </row>
    <row r="2197" spans="1:16" x14ac:dyDescent="0.25">
      <c r="A2197" s="1">
        <v>42860</v>
      </c>
      <c r="B2197">
        <v>7</v>
      </c>
      <c r="C2197">
        <v>10</v>
      </c>
      <c r="D2197">
        <v>4758.9796000000006</v>
      </c>
      <c r="E2197">
        <f>INDEX(Stores[region],MATCH(Sales[[#This Row],[store_no]],Stores[store_no],0))</f>
        <v>2</v>
      </c>
      <c r="F2197" t="str">
        <f>INDEX(Stores[storetype],MATCH(Sales[[#This Row],[store_no]],Stores[store_no],0))</f>
        <v>B</v>
      </c>
      <c r="G2197" t="str">
        <f>INDEX(Stores[location_city],MATCH(Sales[[#This Row],[store_no]],Stores[store_no],0))</f>
        <v>Rockford</v>
      </c>
      <c r="H2197" t="str">
        <f>INDEX(Stores[location_state],MATCH(Sales[[#This Row],[store_no]],Stores[store_no],0))</f>
        <v>Illinois</v>
      </c>
      <c r="I2197">
        <f>INDEX(Stores[sqft],MATCH(Sales[[#This Row],[store_no]],Stores[store_no],0))</f>
        <v>127100</v>
      </c>
      <c r="J2197" s="4" t="str">
        <f>INDEX(Departments[dept_name],MATCH(Sales[[#This Row],[dept_no]],Departments[dept_no],0))</f>
        <v>Health</v>
      </c>
      <c r="K2197" s="4" t="str">
        <f>CONCATENATE(Sales[[#This Row],[region]],Sales[[#This Row],[storetype]])</f>
        <v>2B</v>
      </c>
      <c r="L2197" s="4">
        <f>INDEX(RegionStoreCount[Store Count],MATCH(Sales[[#This Row],[RegionStoretype]],RegionStoreCount[Region/Type],0))</f>
        <v>6</v>
      </c>
      <c r="M2197" s="4">
        <f>AND(Sales[[#This Row],[date]]&lt;=TY_YTDMax,Sales[[#This Row],[date]]&gt;=TY_YTDMin)*Sales[[#This Row],[sales]]</f>
        <v>0</v>
      </c>
      <c r="N2197" s="4">
        <f>AND(Sales[[#This Row],[date]]&lt;=LY_YTDMax,Sales[[#This Row],[date]]&gt;=LY_YTDMin)*Sales[[#This Row],[sales]]</f>
        <v>4758.9796000000006</v>
      </c>
      <c r="O2197" s="4">
        <f>AND(Sales[[#This Row],[date]]&gt;=YoY_Min,Sales[[#This Row],[date]]&lt;=TY_YTDMax)*(Sales[[#This Row],[sales]]/Sales[[#This Row],[sqft]])</f>
        <v>0</v>
      </c>
      <c r="P2197" s="4">
        <f>SUMIF(Sales[RegionStoretype],Sales[[#This Row],[RegionStoretype]],Sales[YoY_SSF])/Sales[[#This Row],[Region_TypeCount]]</f>
        <v>58.393757732919049</v>
      </c>
    </row>
    <row r="2198" spans="1:16" x14ac:dyDescent="0.25">
      <c r="A2198" s="1">
        <v>42860</v>
      </c>
      <c r="B2198">
        <v>8</v>
      </c>
      <c r="C2198">
        <v>15</v>
      </c>
      <c r="D2198">
        <v>73924.7785</v>
      </c>
      <c r="E2198">
        <f>INDEX(Stores[region],MATCH(Sales[[#This Row],[store_no]],Stores[store_no],0))</f>
        <v>3</v>
      </c>
      <c r="F2198" t="str">
        <f>INDEX(Stores[storetype],MATCH(Sales[[#This Row],[store_no]],Stores[store_no],0))</f>
        <v>A</v>
      </c>
      <c r="G2198" t="str">
        <f>INDEX(Stores[location_city],MATCH(Sales[[#This Row],[store_no]],Stores[store_no],0))</f>
        <v>Saint Louis</v>
      </c>
      <c r="H2198" t="str">
        <f>INDEX(Stores[location_state],MATCH(Sales[[#This Row],[store_no]],Stores[store_no],0))</f>
        <v>Missouri</v>
      </c>
      <c r="I2198">
        <f>INDEX(Stores[sqft],MATCH(Sales[[#This Row],[store_no]],Stores[store_no],0))</f>
        <v>198900</v>
      </c>
      <c r="J2198" s="4" t="str">
        <f>INDEX(Departments[dept_name],MATCH(Sales[[#This Row],[dept_no]],Departments[dept_no],0))</f>
        <v>Music</v>
      </c>
      <c r="K2198" s="4" t="str">
        <f>CONCATENATE(Sales[[#This Row],[region]],Sales[[#This Row],[storetype]])</f>
        <v>3A</v>
      </c>
      <c r="L2198" s="4">
        <f>INDEX(RegionStoreCount[Store Count],MATCH(Sales[[#This Row],[RegionStoretype]],RegionStoreCount[Region/Type],0))</f>
        <v>9</v>
      </c>
      <c r="M2198" s="4">
        <f>AND(Sales[[#This Row],[date]]&lt;=TY_YTDMax,Sales[[#This Row],[date]]&gt;=TY_YTDMin)*Sales[[#This Row],[sales]]</f>
        <v>0</v>
      </c>
      <c r="N2198" s="4">
        <f>AND(Sales[[#This Row],[date]]&lt;=LY_YTDMax,Sales[[#This Row],[date]]&gt;=LY_YTDMin)*Sales[[#This Row],[sales]]</f>
        <v>73924.7785</v>
      </c>
      <c r="O2198" s="4">
        <f>AND(Sales[[#This Row],[date]]&gt;=YoY_Min,Sales[[#This Row],[date]]&lt;=TY_YTDMax)*(Sales[[#This Row],[sales]]/Sales[[#This Row],[sqft]])</f>
        <v>0</v>
      </c>
      <c r="P2198" s="4">
        <f>SUMIF(Sales[RegionStoretype],Sales[[#This Row],[RegionStoretype]],Sales[YoY_SSF])/Sales[[#This Row],[Region_TypeCount]]</f>
        <v>53.603836561720975</v>
      </c>
    </row>
    <row r="2199" spans="1:16" x14ac:dyDescent="0.25">
      <c r="A2199" s="1">
        <v>42860</v>
      </c>
      <c r="B2199">
        <v>8</v>
      </c>
      <c r="C2199">
        <v>18</v>
      </c>
      <c r="D2199">
        <v>5839.3065999999999</v>
      </c>
      <c r="E2199">
        <f>INDEX(Stores[region],MATCH(Sales[[#This Row],[store_no]],Stores[store_no],0))</f>
        <v>3</v>
      </c>
      <c r="F2199" t="str">
        <f>INDEX(Stores[storetype],MATCH(Sales[[#This Row],[store_no]],Stores[store_no],0))</f>
        <v>A</v>
      </c>
      <c r="G2199" t="str">
        <f>INDEX(Stores[location_city],MATCH(Sales[[#This Row],[store_no]],Stores[store_no],0))</f>
        <v>Saint Louis</v>
      </c>
      <c r="H2199" t="str">
        <f>INDEX(Stores[location_state],MATCH(Sales[[#This Row],[store_no]],Stores[store_no],0))</f>
        <v>Missouri</v>
      </c>
      <c r="I2199">
        <f>INDEX(Stores[sqft],MATCH(Sales[[#This Row],[store_no]],Stores[store_no],0))</f>
        <v>198900</v>
      </c>
      <c r="J2199" s="4" t="str">
        <f>INDEX(Departments[dept_name],MATCH(Sales[[#This Row],[dept_no]],Departments[dept_no],0))</f>
        <v>Sports</v>
      </c>
      <c r="K2199" s="4" t="str">
        <f>CONCATENATE(Sales[[#This Row],[region]],Sales[[#This Row],[storetype]])</f>
        <v>3A</v>
      </c>
      <c r="L2199" s="4">
        <f>INDEX(RegionStoreCount[Store Count],MATCH(Sales[[#This Row],[RegionStoretype]],RegionStoreCount[Region/Type],0))</f>
        <v>9</v>
      </c>
      <c r="M2199" s="4">
        <f>AND(Sales[[#This Row],[date]]&lt;=TY_YTDMax,Sales[[#This Row],[date]]&gt;=TY_YTDMin)*Sales[[#This Row],[sales]]</f>
        <v>0</v>
      </c>
      <c r="N2199" s="4">
        <f>AND(Sales[[#This Row],[date]]&lt;=LY_YTDMax,Sales[[#This Row],[date]]&gt;=LY_YTDMin)*Sales[[#This Row],[sales]]</f>
        <v>5839.3065999999999</v>
      </c>
      <c r="O2199" s="4">
        <f>AND(Sales[[#This Row],[date]]&gt;=YoY_Min,Sales[[#This Row],[date]]&lt;=TY_YTDMax)*(Sales[[#This Row],[sales]]/Sales[[#This Row],[sqft]])</f>
        <v>0</v>
      </c>
      <c r="P2199" s="4">
        <f>SUMIF(Sales[RegionStoretype],Sales[[#This Row],[RegionStoretype]],Sales[YoY_SSF])/Sales[[#This Row],[Region_TypeCount]]</f>
        <v>53.603836561720975</v>
      </c>
    </row>
    <row r="2200" spans="1:16" x14ac:dyDescent="0.25">
      <c r="A2200" s="1">
        <v>42860</v>
      </c>
      <c r="B2200">
        <v>9</v>
      </c>
      <c r="C2200">
        <v>6</v>
      </c>
      <c r="D2200">
        <v>30735.872000000003</v>
      </c>
      <c r="E2200">
        <f>INDEX(Stores[region],MATCH(Sales[[#This Row],[store_no]],Stores[store_no],0))</f>
        <v>1</v>
      </c>
      <c r="F2200" t="str">
        <f>INDEX(Stores[storetype],MATCH(Sales[[#This Row],[store_no]],Stores[store_no],0))</f>
        <v>B</v>
      </c>
      <c r="G2200" t="str">
        <f>INDEX(Stores[location_city],MATCH(Sales[[#This Row],[store_no]],Stores[store_no],0))</f>
        <v>Columbus</v>
      </c>
      <c r="H2200" t="str">
        <f>INDEX(Stores[location_state],MATCH(Sales[[#This Row],[store_no]],Stores[store_no],0))</f>
        <v>Ohio</v>
      </c>
      <c r="I2200">
        <f>INDEX(Stores[sqft],MATCH(Sales[[#This Row],[store_no]],Stores[store_no],0))</f>
        <v>221800</v>
      </c>
      <c r="J2200" s="4" t="str">
        <f>INDEX(Departments[dept_name],MATCH(Sales[[#This Row],[dept_no]],Departments[dept_no],0))</f>
        <v>Computers</v>
      </c>
      <c r="K2200" s="4" t="str">
        <f>CONCATENATE(Sales[[#This Row],[region]],Sales[[#This Row],[storetype]])</f>
        <v>1B</v>
      </c>
      <c r="L2200" s="4">
        <f>INDEX(RegionStoreCount[Store Count],MATCH(Sales[[#This Row],[RegionStoretype]],RegionStoreCount[Region/Type],0))</f>
        <v>5</v>
      </c>
      <c r="M2200" s="4">
        <f>AND(Sales[[#This Row],[date]]&lt;=TY_YTDMax,Sales[[#This Row],[date]]&gt;=TY_YTDMin)*Sales[[#This Row],[sales]]</f>
        <v>0</v>
      </c>
      <c r="N2200" s="4">
        <f>AND(Sales[[#This Row],[date]]&lt;=LY_YTDMax,Sales[[#This Row],[date]]&gt;=LY_YTDMin)*Sales[[#This Row],[sales]]</f>
        <v>30735.872000000003</v>
      </c>
      <c r="O2200" s="4">
        <f>AND(Sales[[#This Row],[date]]&gt;=YoY_Min,Sales[[#This Row],[date]]&lt;=TY_YTDMax)*(Sales[[#This Row],[sales]]/Sales[[#This Row],[sqft]])</f>
        <v>0</v>
      </c>
      <c r="P2200" s="4">
        <f>SUMIF(Sales[RegionStoretype],Sales[[#This Row],[RegionStoretype]],Sales[YoY_SSF])/Sales[[#This Row],[Region_TypeCount]]</f>
        <v>68.518982968140051</v>
      </c>
    </row>
    <row r="2201" spans="1:16" x14ac:dyDescent="0.25">
      <c r="A2201" s="1">
        <v>42860</v>
      </c>
      <c r="B2201">
        <v>9</v>
      </c>
      <c r="C2201">
        <v>15</v>
      </c>
      <c r="D2201">
        <v>151015.68650000001</v>
      </c>
      <c r="E2201">
        <f>INDEX(Stores[region],MATCH(Sales[[#This Row],[store_no]],Stores[store_no],0))</f>
        <v>1</v>
      </c>
      <c r="F2201" t="str">
        <f>INDEX(Stores[storetype],MATCH(Sales[[#This Row],[store_no]],Stores[store_no],0))</f>
        <v>B</v>
      </c>
      <c r="G2201" t="str">
        <f>INDEX(Stores[location_city],MATCH(Sales[[#This Row],[store_no]],Stores[store_no],0))</f>
        <v>Columbus</v>
      </c>
      <c r="H2201" t="str">
        <f>INDEX(Stores[location_state],MATCH(Sales[[#This Row],[store_no]],Stores[store_no],0))</f>
        <v>Ohio</v>
      </c>
      <c r="I2201">
        <f>INDEX(Stores[sqft],MATCH(Sales[[#This Row],[store_no]],Stores[store_no],0))</f>
        <v>221800</v>
      </c>
      <c r="J2201" s="4" t="str">
        <f>INDEX(Departments[dept_name],MATCH(Sales[[#This Row],[dept_no]],Departments[dept_no],0))</f>
        <v>Music</v>
      </c>
      <c r="K2201" s="4" t="str">
        <f>CONCATENATE(Sales[[#This Row],[region]],Sales[[#This Row],[storetype]])</f>
        <v>1B</v>
      </c>
      <c r="L2201" s="4">
        <f>INDEX(RegionStoreCount[Store Count],MATCH(Sales[[#This Row],[RegionStoretype]],RegionStoreCount[Region/Type],0))</f>
        <v>5</v>
      </c>
      <c r="M2201" s="4">
        <f>AND(Sales[[#This Row],[date]]&lt;=TY_YTDMax,Sales[[#This Row],[date]]&gt;=TY_YTDMin)*Sales[[#This Row],[sales]]</f>
        <v>0</v>
      </c>
      <c r="N2201" s="4">
        <f>AND(Sales[[#This Row],[date]]&lt;=LY_YTDMax,Sales[[#This Row],[date]]&gt;=LY_YTDMin)*Sales[[#This Row],[sales]]</f>
        <v>151015.68650000001</v>
      </c>
      <c r="O2201" s="4">
        <f>AND(Sales[[#This Row],[date]]&gt;=YoY_Min,Sales[[#This Row],[date]]&lt;=TY_YTDMax)*(Sales[[#This Row],[sales]]/Sales[[#This Row],[sqft]])</f>
        <v>0</v>
      </c>
      <c r="P2201" s="4">
        <f>SUMIF(Sales[RegionStoretype],Sales[[#This Row],[RegionStoretype]],Sales[YoY_SSF])/Sales[[#This Row],[Region_TypeCount]]</f>
        <v>68.518982968140051</v>
      </c>
    </row>
    <row r="2202" spans="1:16" x14ac:dyDescent="0.25">
      <c r="A2202" s="1">
        <v>42860</v>
      </c>
      <c r="B2202">
        <v>9</v>
      </c>
      <c r="C2202">
        <v>16</v>
      </c>
      <c r="D2202">
        <v>119050.8703</v>
      </c>
      <c r="E2202">
        <f>INDEX(Stores[region],MATCH(Sales[[#This Row],[store_no]],Stores[store_no],0))</f>
        <v>1</v>
      </c>
      <c r="F2202" t="str">
        <f>INDEX(Stores[storetype],MATCH(Sales[[#This Row],[store_no]],Stores[store_no],0))</f>
        <v>B</v>
      </c>
      <c r="G2202" t="str">
        <f>INDEX(Stores[location_city],MATCH(Sales[[#This Row],[store_no]],Stores[store_no],0))</f>
        <v>Columbus</v>
      </c>
      <c r="H2202" t="str">
        <f>INDEX(Stores[location_state],MATCH(Sales[[#This Row],[store_no]],Stores[store_no],0))</f>
        <v>Ohio</v>
      </c>
      <c r="I2202">
        <f>INDEX(Stores[sqft],MATCH(Sales[[#This Row],[store_no]],Stores[store_no],0))</f>
        <v>221800</v>
      </c>
      <c r="J2202" s="4" t="str">
        <f>INDEX(Departments[dept_name],MATCH(Sales[[#This Row],[dept_no]],Departments[dept_no],0))</f>
        <v>Outdoors</v>
      </c>
      <c r="K2202" s="4" t="str">
        <f>CONCATENATE(Sales[[#This Row],[region]],Sales[[#This Row],[storetype]])</f>
        <v>1B</v>
      </c>
      <c r="L2202" s="4">
        <f>INDEX(RegionStoreCount[Store Count],MATCH(Sales[[#This Row],[RegionStoretype]],RegionStoreCount[Region/Type],0))</f>
        <v>5</v>
      </c>
      <c r="M2202" s="4">
        <f>AND(Sales[[#This Row],[date]]&lt;=TY_YTDMax,Sales[[#This Row],[date]]&gt;=TY_YTDMin)*Sales[[#This Row],[sales]]</f>
        <v>0</v>
      </c>
      <c r="N2202" s="4">
        <f>AND(Sales[[#This Row],[date]]&lt;=LY_YTDMax,Sales[[#This Row],[date]]&gt;=LY_YTDMin)*Sales[[#This Row],[sales]]</f>
        <v>119050.8703</v>
      </c>
      <c r="O2202" s="4">
        <f>AND(Sales[[#This Row],[date]]&gt;=YoY_Min,Sales[[#This Row],[date]]&lt;=TY_YTDMax)*(Sales[[#This Row],[sales]]/Sales[[#This Row],[sqft]])</f>
        <v>0</v>
      </c>
      <c r="P2202" s="4">
        <f>SUMIF(Sales[RegionStoretype],Sales[[#This Row],[RegionStoretype]],Sales[YoY_SSF])/Sales[[#This Row],[Region_TypeCount]]</f>
        <v>68.518982968140051</v>
      </c>
    </row>
    <row r="2203" spans="1:16" x14ac:dyDescent="0.25">
      <c r="A2203" s="1">
        <v>42860</v>
      </c>
      <c r="B2203">
        <v>10</v>
      </c>
      <c r="C2203">
        <v>9</v>
      </c>
      <c r="D2203">
        <v>32926.731100000005</v>
      </c>
      <c r="E2203">
        <f>INDEX(Stores[region],MATCH(Sales[[#This Row],[store_no]],Stores[store_no],0))</f>
        <v>1</v>
      </c>
      <c r="F2203" t="str">
        <f>INDEX(Stores[storetype],MATCH(Sales[[#This Row],[store_no]],Stores[store_no],0))</f>
        <v>B</v>
      </c>
      <c r="G2203" t="str">
        <f>INDEX(Stores[location_city],MATCH(Sales[[#This Row],[store_no]],Stores[store_no],0))</f>
        <v>Traverse City</v>
      </c>
      <c r="H2203" t="str">
        <f>INDEX(Stores[location_state],MATCH(Sales[[#This Row],[store_no]],Stores[store_no],0))</f>
        <v>Michigan</v>
      </c>
      <c r="I2203">
        <f>INDEX(Stores[sqft],MATCH(Sales[[#This Row],[store_no]],Stores[store_no],0))</f>
        <v>158200</v>
      </c>
      <c r="J2203" s="4" t="str">
        <f>INDEX(Departments[dept_name],MATCH(Sales[[#This Row],[dept_no]],Departments[dept_no],0))</f>
        <v>Garden</v>
      </c>
      <c r="K2203" s="4" t="str">
        <f>CONCATENATE(Sales[[#This Row],[region]],Sales[[#This Row],[storetype]])</f>
        <v>1B</v>
      </c>
      <c r="L2203" s="4">
        <f>INDEX(RegionStoreCount[Store Count],MATCH(Sales[[#This Row],[RegionStoretype]],RegionStoreCount[Region/Type],0))</f>
        <v>5</v>
      </c>
      <c r="M2203" s="4">
        <f>AND(Sales[[#This Row],[date]]&lt;=TY_YTDMax,Sales[[#This Row],[date]]&gt;=TY_YTDMin)*Sales[[#This Row],[sales]]</f>
        <v>0</v>
      </c>
      <c r="N2203" s="4">
        <f>AND(Sales[[#This Row],[date]]&lt;=LY_YTDMax,Sales[[#This Row],[date]]&gt;=LY_YTDMin)*Sales[[#This Row],[sales]]</f>
        <v>32926.731100000005</v>
      </c>
      <c r="O2203" s="4">
        <f>AND(Sales[[#This Row],[date]]&gt;=YoY_Min,Sales[[#This Row],[date]]&lt;=TY_YTDMax)*(Sales[[#This Row],[sales]]/Sales[[#This Row],[sqft]])</f>
        <v>0</v>
      </c>
      <c r="P2203" s="4">
        <f>SUMIF(Sales[RegionStoretype],Sales[[#This Row],[RegionStoretype]],Sales[YoY_SSF])/Sales[[#This Row],[Region_TypeCount]]</f>
        <v>68.518982968140051</v>
      </c>
    </row>
    <row r="2204" spans="1:16" x14ac:dyDescent="0.25">
      <c r="A2204" s="1">
        <v>42860</v>
      </c>
      <c r="B2204">
        <v>11</v>
      </c>
      <c r="C2204">
        <v>16</v>
      </c>
      <c r="D2204">
        <v>111168.07770000001</v>
      </c>
      <c r="E2204">
        <f>INDEX(Stores[region],MATCH(Sales[[#This Row],[store_no]],Stores[store_no],0))</f>
        <v>1</v>
      </c>
      <c r="F2204" t="str">
        <f>INDEX(Stores[storetype],MATCH(Sales[[#This Row],[store_no]],Stores[store_no],0))</f>
        <v>A</v>
      </c>
      <c r="G2204" t="str">
        <f>INDEX(Stores[location_city],MATCH(Sales[[#This Row],[store_no]],Stores[store_no],0))</f>
        <v>Cleveland</v>
      </c>
      <c r="H2204" t="str">
        <f>INDEX(Stores[location_state],MATCH(Sales[[#This Row],[store_no]],Stores[store_no],0))</f>
        <v>Ohio</v>
      </c>
      <c r="I2204">
        <f>INDEX(Stores[sqft],MATCH(Sales[[#This Row],[store_no]],Stores[store_no],0))</f>
        <v>192400</v>
      </c>
      <c r="J2204" s="4" t="str">
        <f>INDEX(Departments[dept_name],MATCH(Sales[[#This Row],[dept_no]],Departments[dept_no],0))</f>
        <v>Outdoors</v>
      </c>
      <c r="K2204" s="4" t="str">
        <f>CONCATENATE(Sales[[#This Row],[region]],Sales[[#This Row],[storetype]])</f>
        <v>1A</v>
      </c>
      <c r="L2204" s="4">
        <f>INDEX(RegionStoreCount[Store Count],MATCH(Sales[[#This Row],[RegionStoretype]],RegionStoreCount[Region/Type],0))</f>
        <v>5</v>
      </c>
      <c r="M2204" s="4">
        <f>AND(Sales[[#This Row],[date]]&lt;=TY_YTDMax,Sales[[#This Row],[date]]&gt;=TY_YTDMin)*Sales[[#This Row],[sales]]</f>
        <v>0</v>
      </c>
      <c r="N2204" s="4">
        <f>AND(Sales[[#This Row],[date]]&lt;=LY_YTDMax,Sales[[#This Row],[date]]&gt;=LY_YTDMin)*Sales[[#This Row],[sales]]</f>
        <v>111168.07770000001</v>
      </c>
      <c r="O2204" s="4">
        <f>AND(Sales[[#This Row],[date]]&gt;=YoY_Min,Sales[[#This Row],[date]]&lt;=TY_YTDMax)*(Sales[[#This Row],[sales]]/Sales[[#This Row],[sqft]])</f>
        <v>0</v>
      </c>
      <c r="P2204" s="4">
        <f>SUMIF(Sales[RegionStoretype],Sales[[#This Row],[RegionStoretype]],Sales[YoY_SSF])/Sales[[#This Row],[Region_TypeCount]]</f>
        <v>59.469551530910678</v>
      </c>
    </row>
    <row r="2205" spans="1:16" x14ac:dyDescent="0.25">
      <c r="A2205" s="1">
        <v>42860</v>
      </c>
      <c r="B2205">
        <v>12</v>
      </c>
      <c r="C2205">
        <v>19</v>
      </c>
      <c r="D2205">
        <v>29757.588299999999</v>
      </c>
      <c r="E2205">
        <f>INDEX(Stores[region],MATCH(Sales[[#This Row],[store_no]],Stores[store_no],0))</f>
        <v>2</v>
      </c>
      <c r="F2205" t="str">
        <f>INDEX(Stores[storetype],MATCH(Sales[[#This Row],[store_no]],Stores[store_no],0))</f>
        <v>B</v>
      </c>
      <c r="G2205" t="str">
        <f>INDEX(Stores[location_city],MATCH(Sales[[#This Row],[store_no]],Stores[store_no],0))</f>
        <v>Indianapolis</v>
      </c>
      <c r="H2205" t="str">
        <f>INDEX(Stores[location_state],MATCH(Sales[[#This Row],[store_no]],Stores[store_no],0))</f>
        <v>Indiana</v>
      </c>
      <c r="I2205">
        <f>INDEX(Stores[sqft],MATCH(Sales[[#This Row],[store_no]],Stores[store_no],0))</f>
        <v>120800</v>
      </c>
      <c r="J2205" s="4" t="str">
        <f>INDEX(Departments[dept_name],MATCH(Sales[[#This Row],[dept_no]],Departments[dept_no],0))</f>
        <v>Tools</v>
      </c>
      <c r="K2205" s="4" t="str">
        <f>CONCATENATE(Sales[[#This Row],[region]],Sales[[#This Row],[storetype]])</f>
        <v>2B</v>
      </c>
      <c r="L2205" s="4">
        <f>INDEX(RegionStoreCount[Store Count],MATCH(Sales[[#This Row],[RegionStoretype]],RegionStoreCount[Region/Type],0))</f>
        <v>6</v>
      </c>
      <c r="M2205" s="4">
        <f>AND(Sales[[#This Row],[date]]&lt;=TY_YTDMax,Sales[[#This Row],[date]]&gt;=TY_YTDMin)*Sales[[#This Row],[sales]]</f>
        <v>0</v>
      </c>
      <c r="N2205" s="4">
        <f>AND(Sales[[#This Row],[date]]&lt;=LY_YTDMax,Sales[[#This Row],[date]]&gt;=LY_YTDMin)*Sales[[#This Row],[sales]]</f>
        <v>29757.588299999999</v>
      </c>
      <c r="O2205" s="4">
        <f>AND(Sales[[#This Row],[date]]&gt;=YoY_Min,Sales[[#This Row],[date]]&lt;=TY_YTDMax)*(Sales[[#This Row],[sales]]/Sales[[#This Row],[sqft]])</f>
        <v>0</v>
      </c>
      <c r="P2205" s="4">
        <f>SUMIF(Sales[RegionStoretype],Sales[[#This Row],[RegionStoretype]],Sales[YoY_SSF])/Sales[[#This Row],[Region_TypeCount]]</f>
        <v>58.393757732919049</v>
      </c>
    </row>
    <row r="2206" spans="1:16" x14ac:dyDescent="0.25">
      <c r="A2206" s="1">
        <v>42860</v>
      </c>
      <c r="B2206">
        <v>14</v>
      </c>
      <c r="C2206">
        <v>3</v>
      </c>
      <c r="D2206">
        <v>29487.131799999999</v>
      </c>
      <c r="E2206">
        <f>INDEX(Stores[region],MATCH(Sales[[#This Row],[store_no]],Stores[store_no],0))</f>
        <v>3</v>
      </c>
      <c r="F2206" t="str">
        <f>INDEX(Stores[storetype],MATCH(Sales[[#This Row],[store_no]],Stores[store_no],0))</f>
        <v>A</v>
      </c>
      <c r="G2206" t="str">
        <f>INDEX(Stores[location_city],MATCH(Sales[[#This Row],[store_no]],Stores[store_no],0))</f>
        <v>Bismarck</v>
      </c>
      <c r="H2206" t="str">
        <f>INDEX(Stores[location_state],MATCH(Sales[[#This Row],[store_no]],Stores[store_no],0))</f>
        <v>North Dakota</v>
      </c>
      <c r="I2206">
        <f>INDEX(Stores[sqft],MATCH(Sales[[#This Row],[store_no]],Stores[store_no],0))</f>
        <v>96400</v>
      </c>
      <c r="J2206" s="4" t="str">
        <f>INDEX(Departments[dept_name],MATCH(Sales[[#This Row],[dept_no]],Departments[dept_no],0))</f>
        <v>Beauty</v>
      </c>
      <c r="K2206" s="4" t="str">
        <f>CONCATENATE(Sales[[#This Row],[region]],Sales[[#This Row],[storetype]])</f>
        <v>3A</v>
      </c>
      <c r="L2206" s="4">
        <f>INDEX(RegionStoreCount[Store Count],MATCH(Sales[[#This Row],[RegionStoretype]],RegionStoreCount[Region/Type],0))</f>
        <v>9</v>
      </c>
      <c r="M2206" s="4">
        <f>AND(Sales[[#This Row],[date]]&lt;=TY_YTDMax,Sales[[#This Row],[date]]&gt;=TY_YTDMin)*Sales[[#This Row],[sales]]</f>
        <v>0</v>
      </c>
      <c r="N2206" s="4">
        <f>AND(Sales[[#This Row],[date]]&lt;=LY_YTDMax,Sales[[#This Row],[date]]&gt;=LY_YTDMin)*Sales[[#This Row],[sales]]</f>
        <v>29487.131799999999</v>
      </c>
      <c r="O2206" s="4">
        <f>AND(Sales[[#This Row],[date]]&gt;=YoY_Min,Sales[[#This Row],[date]]&lt;=TY_YTDMax)*(Sales[[#This Row],[sales]]/Sales[[#This Row],[sqft]])</f>
        <v>0</v>
      </c>
      <c r="P2206" s="4">
        <f>SUMIF(Sales[RegionStoretype],Sales[[#This Row],[RegionStoretype]],Sales[YoY_SSF])/Sales[[#This Row],[Region_TypeCount]]</f>
        <v>53.603836561720975</v>
      </c>
    </row>
    <row r="2207" spans="1:16" x14ac:dyDescent="0.25">
      <c r="A2207" s="1">
        <v>42860</v>
      </c>
      <c r="B2207">
        <v>14</v>
      </c>
      <c r="C2207">
        <v>4</v>
      </c>
      <c r="D2207">
        <v>13964.139200000001</v>
      </c>
      <c r="E2207">
        <f>INDEX(Stores[region],MATCH(Sales[[#This Row],[store_no]],Stores[store_no],0))</f>
        <v>3</v>
      </c>
      <c r="F2207" t="str">
        <f>INDEX(Stores[storetype],MATCH(Sales[[#This Row],[store_no]],Stores[store_no],0))</f>
        <v>A</v>
      </c>
      <c r="G2207" t="str">
        <f>INDEX(Stores[location_city],MATCH(Sales[[#This Row],[store_no]],Stores[store_no],0))</f>
        <v>Bismarck</v>
      </c>
      <c r="H2207" t="str">
        <f>INDEX(Stores[location_state],MATCH(Sales[[#This Row],[store_no]],Stores[store_no],0))</f>
        <v>North Dakota</v>
      </c>
      <c r="I2207">
        <f>INDEX(Stores[sqft],MATCH(Sales[[#This Row],[store_no]],Stores[store_no],0))</f>
        <v>96400</v>
      </c>
      <c r="J2207" s="4" t="str">
        <f>INDEX(Departments[dept_name],MATCH(Sales[[#This Row],[dept_no]],Departments[dept_no],0))</f>
        <v>Books</v>
      </c>
      <c r="K2207" s="4" t="str">
        <f>CONCATENATE(Sales[[#This Row],[region]],Sales[[#This Row],[storetype]])</f>
        <v>3A</v>
      </c>
      <c r="L2207" s="4">
        <f>INDEX(RegionStoreCount[Store Count],MATCH(Sales[[#This Row],[RegionStoretype]],RegionStoreCount[Region/Type],0))</f>
        <v>9</v>
      </c>
      <c r="M2207" s="4">
        <f>AND(Sales[[#This Row],[date]]&lt;=TY_YTDMax,Sales[[#This Row],[date]]&gt;=TY_YTDMin)*Sales[[#This Row],[sales]]</f>
        <v>0</v>
      </c>
      <c r="N2207" s="4">
        <f>AND(Sales[[#This Row],[date]]&lt;=LY_YTDMax,Sales[[#This Row],[date]]&gt;=LY_YTDMin)*Sales[[#This Row],[sales]]</f>
        <v>13964.139200000001</v>
      </c>
      <c r="O2207" s="4">
        <f>AND(Sales[[#This Row],[date]]&gt;=YoY_Min,Sales[[#This Row],[date]]&lt;=TY_YTDMax)*(Sales[[#This Row],[sales]]/Sales[[#This Row],[sqft]])</f>
        <v>0</v>
      </c>
      <c r="P2207" s="4">
        <f>SUMIF(Sales[RegionStoretype],Sales[[#This Row],[RegionStoretype]],Sales[YoY_SSF])/Sales[[#This Row],[Region_TypeCount]]</f>
        <v>53.603836561720975</v>
      </c>
    </row>
    <row r="2208" spans="1:16" x14ac:dyDescent="0.25">
      <c r="A2208" s="1">
        <v>42860</v>
      </c>
      <c r="B2208">
        <v>14</v>
      </c>
      <c r="C2208">
        <v>5</v>
      </c>
      <c r="D2208">
        <v>43163.507700000002</v>
      </c>
      <c r="E2208">
        <f>INDEX(Stores[region],MATCH(Sales[[#This Row],[store_no]],Stores[store_no],0))</f>
        <v>3</v>
      </c>
      <c r="F2208" t="str">
        <f>INDEX(Stores[storetype],MATCH(Sales[[#This Row],[store_no]],Stores[store_no],0))</f>
        <v>A</v>
      </c>
      <c r="G2208" t="str">
        <f>INDEX(Stores[location_city],MATCH(Sales[[#This Row],[store_no]],Stores[store_no],0))</f>
        <v>Bismarck</v>
      </c>
      <c r="H2208" t="str">
        <f>INDEX(Stores[location_state],MATCH(Sales[[#This Row],[store_no]],Stores[store_no],0))</f>
        <v>North Dakota</v>
      </c>
      <c r="I2208">
        <f>INDEX(Stores[sqft],MATCH(Sales[[#This Row],[store_no]],Stores[store_no],0))</f>
        <v>96400</v>
      </c>
      <c r="J2208" s="4" t="str">
        <f>INDEX(Departments[dept_name],MATCH(Sales[[#This Row],[dept_no]],Departments[dept_no],0))</f>
        <v>Clothing</v>
      </c>
      <c r="K2208" s="4" t="str">
        <f>CONCATENATE(Sales[[#This Row],[region]],Sales[[#This Row],[storetype]])</f>
        <v>3A</v>
      </c>
      <c r="L2208" s="4">
        <f>INDEX(RegionStoreCount[Store Count],MATCH(Sales[[#This Row],[RegionStoretype]],RegionStoreCount[Region/Type],0))</f>
        <v>9</v>
      </c>
      <c r="M2208" s="4">
        <f>AND(Sales[[#This Row],[date]]&lt;=TY_YTDMax,Sales[[#This Row],[date]]&gt;=TY_YTDMin)*Sales[[#This Row],[sales]]</f>
        <v>0</v>
      </c>
      <c r="N2208" s="4">
        <f>AND(Sales[[#This Row],[date]]&lt;=LY_YTDMax,Sales[[#This Row],[date]]&gt;=LY_YTDMin)*Sales[[#This Row],[sales]]</f>
        <v>43163.507700000002</v>
      </c>
      <c r="O2208" s="4">
        <f>AND(Sales[[#This Row],[date]]&gt;=YoY_Min,Sales[[#This Row],[date]]&lt;=TY_YTDMax)*(Sales[[#This Row],[sales]]/Sales[[#This Row],[sqft]])</f>
        <v>0</v>
      </c>
      <c r="P2208" s="4">
        <f>SUMIF(Sales[RegionStoretype],Sales[[#This Row],[RegionStoretype]],Sales[YoY_SSF])/Sales[[#This Row],[Region_TypeCount]]</f>
        <v>53.603836561720975</v>
      </c>
    </row>
    <row r="2209" spans="1:16" x14ac:dyDescent="0.25">
      <c r="A2209" s="1">
        <v>42860</v>
      </c>
      <c r="B2209">
        <v>14</v>
      </c>
      <c r="C2209">
        <v>13</v>
      </c>
      <c r="D2209">
        <v>20894.878499999999</v>
      </c>
      <c r="E2209">
        <f>INDEX(Stores[region],MATCH(Sales[[#This Row],[store_no]],Stores[store_no],0))</f>
        <v>3</v>
      </c>
      <c r="F2209" t="str">
        <f>INDEX(Stores[storetype],MATCH(Sales[[#This Row],[store_no]],Stores[store_no],0))</f>
        <v>A</v>
      </c>
      <c r="G2209" t="str">
        <f>INDEX(Stores[location_city],MATCH(Sales[[#This Row],[store_no]],Stores[store_no],0))</f>
        <v>Bismarck</v>
      </c>
      <c r="H2209" t="str">
        <f>INDEX(Stores[location_state],MATCH(Sales[[#This Row],[store_no]],Stores[store_no],0))</f>
        <v>North Dakota</v>
      </c>
      <c r="I2209">
        <f>INDEX(Stores[sqft],MATCH(Sales[[#This Row],[store_no]],Stores[store_no],0))</f>
        <v>96400</v>
      </c>
      <c r="J2209" s="4" t="str">
        <f>INDEX(Departments[dept_name],MATCH(Sales[[#This Row],[dept_no]],Departments[dept_no],0))</f>
        <v>Kids</v>
      </c>
      <c r="K2209" s="4" t="str">
        <f>CONCATENATE(Sales[[#This Row],[region]],Sales[[#This Row],[storetype]])</f>
        <v>3A</v>
      </c>
      <c r="L2209" s="4">
        <f>INDEX(RegionStoreCount[Store Count],MATCH(Sales[[#This Row],[RegionStoretype]],RegionStoreCount[Region/Type],0))</f>
        <v>9</v>
      </c>
      <c r="M2209" s="4">
        <f>AND(Sales[[#This Row],[date]]&lt;=TY_YTDMax,Sales[[#This Row],[date]]&gt;=TY_YTDMin)*Sales[[#This Row],[sales]]</f>
        <v>0</v>
      </c>
      <c r="N2209" s="4">
        <f>AND(Sales[[#This Row],[date]]&lt;=LY_YTDMax,Sales[[#This Row],[date]]&gt;=LY_YTDMin)*Sales[[#This Row],[sales]]</f>
        <v>20894.878499999999</v>
      </c>
      <c r="O2209" s="4">
        <f>AND(Sales[[#This Row],[date]]&gt;=YoY_Min,Sales[[#This Row],[date]]&lt;=TY_YTDMax)*(Sales[[#This Row],[sales]]/Sales[[#This Row],[sqft]])</f>
        <v>0</v>
      </c>
      <c r="P2209" s="4">
        <f>SUMIF(Sales[RegionStoretype],Sales[[#This Row],[RegionStoretype]],Sales[YoY_SSF])/Sales[[#This Row],[Region_TypeCount]]</f>
        <v>53.603836561720975</v>
      </c>
    </row>
    <row r="2210" spans="1:16" x14ac:dyDescent="0.25">
      <c r="A2210" s="1">
        <v>42860</v>
      </c>
      <c r="B2210">
        <v>15</v>
      </c>
      <c r="C2210">
        <v>2</v>
      </c>
      <c r="D2210">
        <v>21010.502899999999</v>
      </c>
      <c r="E2210">
        <f>INDEX(Stores[region],MATCH(Sales[[#This Row],[store_no]],Stores[store_no],0))</f>
        <v>2</v>
      </c>
      <c r="F2210" t="str">
        <f>INDEX(Stores[storetype],MATCH(Sales[[#This Row],[store_no]],Stores[store_no],0))</f>
        <v>B</v>
      </c>
      <c r="G2210" t="str">
        <f>INDEX(Stores[location_city],MATCH(Sales[[#This Row],[store_no]],Stores[store_no],0))</f>
        <v>Rochester</v>
      </c>
      <c r="H2210" t="str">
        <f>INDEX(Stores[location_state],MATCH(Sales[[#This Row],[store_no]],Stores[store_no],0))</f>
        <v>Minnesota</v>
      </c>
      <c r="I2210">
        <f>INDEX(Stores[sqft],MATCH(Sales[[#This Row],[store_no]],Stores[store_no],0))</f>
        <v>128100</v>
      </c>
      <c r="J2210" s="4" t="str">
        <f>INDEX(Departments[dept_name],MATCH(Sales[[#This Row],[dept_no]],Departments[dept_no],0))</f>
        <v>Baby</v>
      </c>
      <c r="K2210" s="4" t="str">
        <f>CONCATENATE(Sales[[#This Row],[region]],Sales[[#This Row],[storetype]])</f>
        <v>2B</v>
      </c>
      <c r="L2210" s="4">
        <f>INDEX(RegionStoreCount[Store Count],MATCH(Sales[[#This Row],[RegionStoretype]],RegionStoreCount[Region/Type],0))</f>
        <v>6</v>
      </c>
      <c r="M2210" s="4">
        <f>AND(Sales[[#This Row],[date]]&lt;=TY_YTDMax,Sales[[#This Row],[date]]&gt;=TY_YTDMin)*Sales[[#This Row],[sales]]</f>
        <v>0</v>
      </c>
      <c r="N2210" s="4">
        <f>AND(Sales[[#This Row],[date]]&lt;=LY_YTDMax,Sales[[#This Row],[date]]&gt;=LY_YTDMin)*Sales[[#This Row],[sales]]</f>
        <v>21010.502899999999</v>
      </c>
      <c r="O2210" s="4">
        <f>AND(Sales[[#This Row],[date]]&gt;=YoY_Min,Sales[[#This Row],[date]]&lt;=TY_YTDMax)*(Sales[[#This Row],[sales]]/Sales[[#This Row],[sqft]])</f>
        <v>0</v>
      </c>
      <c r="P2210" s="4">
        <f>SUMIF(Sales[RegionStoretype],Sales[[#This Row],[RegionStoretype]],Sales[YoY_SSF])/Sales[[#This Row],[Region_TypeCount]]</f>
        <v>58.393757732919049</v>
      </c>
    </row>
    <row r="2211" spans="1:16" x14ac:dyDescent="0.25">
      <c r="A2211" s="1">
        <v>42860</v>
      </c>
      <c r="B2211">
        <v>15</v>
      </c>
      <c r="C2211">
        <v>15</v>
      </c>
      <c r="D2211">
        <v>55480.363600000004</v>
      </c>
      <c r="E2211">
        <f>INDEX(Stores[region],MATCH(Sales[[#This Row],[store_no]],Stores[store_no],0))</f>
        <v>2</v>
      </c>
      <c r="F2211" t="str">
        <f>INDEX(Stores[storetype],MATCH(Sales[[#This Row],[store_no]],Stores[store_no],0))</f>
        <v>B</v>
      </c>
      <c r="G2211" t="str">
        <f>INDEX(Stores[location_city],MATCH(Sales[[#This Row],[store_no]],Stores[store_no],0))</f>
        <v>Rochester</v>
      </c>
      <c r="H2211" t="str">
        <f>INDEX(Stores[location_state],MATCH(Sales[[#This Row],[store_no]],Stores[store_no],0))</f>
        <v>Minnesota</v>
      </c>
      <c r="I2211">
        <f>INDEX(Stores[sqft],MATCH(Sales[[#This Row],[store_no]],Stores[store_no],0))</f>
        <v>128100</v>
      </c>
      <c r="J2211" s="4" t="str">
        <f>INDEX(Departments[dept_name],MATCH(Sales[[#This Row],[dept_no]],Departments[dept_no],0))</f>
        <v>Music</v>
      </c>
      <c r="K2211" s="4" t="str">
        <f>CONCATENATE(Sales[[#This Row],[region]],Sales[[#This Row],[storetype]])</f>
        <v>2B</v>
      </c>
      <c r="L2211" s="4">
        <f>INDEX(RegionStoreCount[Store Count],MATCH(Sales[[#This Row],[RegionStoretype]],RegionStoreCount[Region/Type],0))</f>
        <v>6</v>
      </c>
      <c r="M2211" s="4">
        <f>AND(Sales[[#This Row],[date]]&lt;=TY_YTDMax,Sales[[#This Row],[date]]&gt;=TY_YTDMin)*Sales[[#This Row],[sales]]</f>
        <v>0</v>
      </c>
      <c r="N2211" s="4">
        <f>AND(Sales[[#This Row],[date]]&lt;=LY_YTDMax,Sales[[#This Row],[date]]&gt;=LY_YTDMin)*Sales[[#This Row],[sales]]</f>
        <v>55480.363600000004</v>
      </c>
      <c r="O2211" s="4">
        <f>AND(Sales[[#This Row],[date]]&gt;=YoY_Min,Sales[[#This Row],[date]]&lt;=TY_YTDMax)*(Sales[[#This Row],[sales]]/Sales[[#This Row],[sqft]])</f>
        <v>0</v>
      </c>
      <c r="P2211" s="4">
        <f>SUMIF(Sales[RegionStoretype],Sales[[#This Row],[RegionStoretype]],Sales[YoY_SSF])/Sales[[#This Row],[Region_TypeCount]]</f>
        <v>58.393757732919049</v>
      </c>
    </row>
    <row r="2212" spans="1:16" x14ac:dyDescent="0.25">
      <c r="A2212" s="1">
        <v>42860</v>
      </c>
      <c r="B2212">
        <v>16</v>
      </c>
      <c r="C2212">
        <v>6</v>
      </c>
      <c r="D2212">
        <v>11053.5082</v>
      </c>
      <c r="E2212">
        <f>INDEX(Stores[region],MATCH(Sales[[#This Row],[store_no]],Stores[store_no],0))</f>
        <v>2</v>
      </c>
      <c r="F2212" t="str">
        <f>INDEX(Stores[storetype],MATCH(Sales[[#This Row],[store_no]],Stores[store_no],0))</f>
        <v>B</v>
      </c>
      <c r="G2212" t="str">
        <f>INDEX(Stores[location_city],MATCH(Sales[[#This Row],[store_no]],Stores[store_no],0))</f>
        <v>Saint Paul</v>
      </c>
      <c r="H2212" t="str">
        <f>INDEX(Stores[location_state],MATCH(Sales[[#This Row],[store_no]],Stores[store_no],0))</f>
        <v>Minnesota</v>
      </c>
      <c r="I2212">
        <f>INDEX(Stores[sqft],MATCH(Sales[[#This Row],[store_no]],Stores[store_no],0))</f>
        <v>180400</v>
      </c>
      <c r="J2212" s="4" t="str">
        <f>INDEX(Departments[dept_name],MATCH(Sales[[#This Row],[dept_no]],Departments[dept_no],0))</f>
        <v>Computers</v>
      </c>
      <c r="K2212" s="4" t="str">
        <f>CONCATENATE(Sales[[#This Row],[region]],Sales[[#This Row],[storetype]])</f>
        <v>2B</v>
      </c>
      <c r="L2212" s="4">
        <f>INDEX(RegionStoreCount[Store Count],MATCH(Sales[[#This Row],[RegionStoretype]],RegionStoreCount[Region/Type],0))</f>
        <v>6</v>
      </c>
      <c r="M2212" s="4">
        <f>AND(Sales[[#This Row],[date]]&lt;=TY_YTDMax,Sales[[#This Row],[date]]&gt;=TY_YTDMin)*Sales[[#This Row],[sales]]</f>
        <v>0</v>
      </c>
      <c r="N2212" s="4">
        <f>AND(Sales[[#This Row],[date]]&lt;=LY_YTDMax,Sales[[#This Row],[date]]&gt;=LY_YTDMin)*Sales[[#This Row],[sales]]</f>
        <v>11053.5082</v>
      </c>
      <c r="O2212" s="4">
        <f>AND(Sales[[#This Row],[date]]&gt;=YoY_Min,Sales[[#This Row],[date]]&lt;=TY_YTDMax)*(Sales[[#This Row],[sales]]/Sales[[#This Row],[sqft]])</f>
        <v>0</v>
      </c>
      <c r="P2212" s="4">
        <f>SUMIF(Sales[RegionStoretype],Sales[[#This Row],[RegionStoretype]],Sales[YoY_SSF])/Sales[[#This Row],[Region_TypeCount]]</f>
        <v>58.393757732919049</v>
      </c>
    </row>
    <row r="2213" spans="1:16" x14ac:dyDescent="0.25">
      <c r="A2213" s="1">
        <v>42860</v>
      </c>
      <c r="B2213">
        <v>16</v>
      </c>
      <c r="C2213">
        <v>14</v>
      </c>
      <c r="D2213">
        <v>66972.162799999991</v>
      </c>
      <c r="E2213">
        <f>INDEX(Stores[region],MATCH(Sales[[#This Row],[store_no]],Stores[store_no],0))</f>
        <v>2</v>
      </c>
      <c r="F2213" t="str">
        <f>INDEX(Stores[storetype],MATCH(Sales[[#This Row],[store_no]],Stores[store_no],0))</f>
        <v>B</v>
      </c>
      <c r="G2213" t="str">
        <f>INDEX(Stores[location_city],MATCH(Sales[[#This Row],[store_no]],Stores[store_no],0))</f>
        <v>Saint Paul</v>
      </c>
      <c r="H2213" t="str">
        <f>INDEX(Stores[location_state],MATCH(Sales[[#This Row],[store_no]],Stores[store_no],0))</f>
        <v>Minnesota</v>
      </c>
      <c r="I2213">
        <f>INDEX(Stores[sqft],MATCH(Sales[[#This Row],[store_no]],Stores[store_no],0))</f>
        <v>180400</v>
      </c>
      <c r="J2213" s="4" t="str">
        <f>INDEX(Departments[dept_name],MATCH(Sales[[#This Row],[dept_no]],Departments[dept_no],0))</f>
        <v>Movies</v>
      </c>
      <c r="K2213" s="4" t="str">
        <f>CONCATENATE(Sales[[#This Row],[region]],Sales[[#This Row],[storetype]])</f>
        <v>2B</v>
      </c>
      <c r="L2213" s="4">
        <f>INDEX(RegionStoreCount[Store Count],MATCH(Sales[[#This Row],[RegionStoretype]],RegionStoreCount[Region/Type],0))</f>
        <v>6</v>
      </c>
      <c r="M2213" s="4">
        <f>AND(Sales[[#This Row],[date]]&lt;=TY_YTDMax,Sales[[#This Row],[date]]&gt;=TY_YTDMin)*Sales[[#This Row],[sales]]</f>
        <v>0</v>
      </c>
      <c r="N2213" s="4">
        <f>AND(Sales[[#This Row],[date]]&lt;=LY_YTDMax,Sales[[#This Row],[date]]&gt;=LY_YTDMin)*Sales[[#This Row],[sales]]</f>
        <v>66972.162799999991</v>
      </c>
      <c r="O2213" s="4">
        <f>AND(Sales[[#This Row],[date]]&gt;=YoY_Min,Sales[[#This Row],[date]]&lt;=TY_YTDMax)*(Sales[[#This Row],[sales]]/Sales[[#This Row],[sqft]])</f>
        <v>0</v>
      </c>
      <c r="P2213" s="4">
        <f>SUMIF(Sales[RegionStoretype],Sales[[#This Row],[RegionStoretype]],Sales[YoY_SSF])/Sales[[#This Row],[Region_TypeCount]]</f>
        <v>58.393757732919049</v>
      </c>
    </row>
    <row r="2214" spans="1:16" x14ac:dyDescent="0.25">
      <c r="A2214" s="1">
        <v>42860</v>
      </c>
      <c r="B2214">
        <v>16</v>
      </c>
      <c r="C2214">
        <v>16</v>
      </c>
      <c r="D2214">
        <v>70188.271899999992</v>
      </c>
      <c r="E2214">
        <f>INDEX(Stores[region],MATCH(Sales[[#This Row],[store_no]],Stores[store_no],0))</f>
        <v>2</v>
      </c>
      <c r="F2214" t="str">
        <f>INDEX(Stores[storetype],MATCH(Sales[[#This Row],[store_no]],Stores[store_no],0))</f>
        <v>B</v>
      </c>
      <c r="G2214" t="str">
        <f>INDEX(Stores[location_city],MATCH(Sales[[#This Row],[store_no]],Stores[store_no],0))</f>
        <v>Saint Paul</v>
      </c>
      <c r="H2214" t="str">
        <f>INDEX(Stores[location_state],MATCH(Sales[[#This Row],[store_no]],Stores[store_no],0))</f>
        <v>Minnesota</v>
      </c>
      <c r="I2214">
        <f>INDEX(Stores[sqft],MATCH(Sales[[#This Row],[store_no]],Stores[store_no],0))</f>
        <v>180400</v>
      </c>
      <c r="J2214" s="4" t="str">
        <f>INDEX(Departments[dept_name],MATCH(Sales[[#This Row],[dept_no]],Departments[dept_no],0))</f>
        <v>Outdoors</v>
      </c>
      <c r="K2214" s="4" t="str">
        <f>CONCATENATE(Sales[[#This Row],[region]],Sales[[#This Row],[storetype]])</f>
        <v>2B</v>
      </c>
      <c r="L2214" s="4">
        <f>INDEX(RegionStoreCount[Store Count],MATCH(Sales[[#This Row],[RegionStoretype]],RegionStoreCount[Region/Type],0))</f>
        <v>6</v>
      </c>
      <c r="M2214" s="4">
        <f>AND(Sales[[#This Row],[date]]&lt;=TY_YTDMax,Sales[[#This Row],[date]]&gt;=TY_YTDMin)*Sales[[#This Row],[sales]]</f>
        <v>0</v>
      </c>
      <c r="N2214" s="4">
        <f>AND(Sales[[#This Row],[date]]&lt;=LY_YTDMax,Sales[[#This Row],[date]]&gt;=LY_YTDMin)*Sales[[#This Row],[sales]]</f>
        <v>70188.271899999992</v>
      </c>
      <c r="O2214" s="4">
        <f>AND(Sales[[#This Row],[date]]&gt;=YoY_Min,Sales[[#This Row],[date]]&lt;=TY_YTDMax)*(Sales[[#This Row],[sales]]/Sales[[#This Row],[sqft]])</f>
        <v>0</v>
      </c>
      <c r="P2214" s="4">
        <f>SUMIF(Sales[RegionStoretype],Sales[[#This Row],[RegionStoretype]],Sales[YoY_SSF])/Sales[[#This Row],[Region_TypeCount]]</f>
        <v>58.393757732919049</v>
      </c>
    </row>
    <row r="2215" spans="1:16" x14ac:dyDescent="0.25">
      <c r="A2215" s="1">
        <v>42860</v>
      </c>
      <c r="B2215">
        <v>17</v>
      </c>
      <c r="C2215">
        <v>8</v>
      </c>
      <c r="D2215">
        <v>76540.307099999991</v>
      </c>
      <c r="E2215">
        <f>INDEX(Stores[region],MATCH(Sales[[#This Row],[store_no]],Stores[store_no],0))</f>
        <v>3</v>
      </c>
      <c r="F2215" t="str">
        <f>INDEX(Stores[storetype],MATCH(Sales[[#This Row],[store_no]],Stores[store_no],0))</f>
        <v>B</v>
      </c>
      <c r="G2215" t="str">
        <f>INDEX(Stores[location_city],MATCH(Sales[[#This Row],[store_no]],Stores[store_no],0))</f>
        <v>Fargo</v>
      </c>
      <c r="H2215" t="str">
        <f>INDEX(Stores[location_state],MATCH(Sales[[#This Row],[store_no]],Stores[store_no],0))</f>
        <v>North Dakota</v>
      </c>
      <c r="I2215">
        <f>INDEX(Stores[sqft],MATCH(Sales[[#This Row],[store_no]],Stores[store_no],0))</f>
        <v>211600</v>
      </c>
      <c r="J2215" s="4" t="str">
        <f>INDEX(Departments[dept_name],MATCH(Sales[[#This Row],[dept_no]],Departments[dept_no],0))</f>
        <v>Games</v>
      </c>
      <c r="K2215" s="4" t="str">
        <f>CONCATENATE(Sales[[#This Row],[region]],Sales[[#This Row],[storetype]])</f>
        <v>3B</v>
      </c>
      <c r="L2215" s="4">
        <f>INDEX(RegionStoreCount[Store Count],MATCH(Sales[[#This Row],[RegionStoretype]],RegionStoreCount[Region/Type],0))</f>
        <v>4</v>
      </c>
      <c r="M2215" s="4">
        <f>AND(Sales[[#This Row],[date]]&lt;=TY_YTDMax,Sales[[#This Row],[date]]&gt;=TY_YTDMin)*Sales[[#This Row],[sales]]</f>
        <v>0</v>
      </c>
      <c r="N2215" s="4">
        <f>AND(Sales[[#This Row],[date]]&lt;=LY_YTDMax,Sales[[#This Row],[date]]&gt;=LY_YTDMin)*Sales[[#This Row],[sales]]</f>
        <v>76540.307099999991</v>
      </c>
      <c r="O2215" s="4">
        <f>AND(Sales[[#This Row],[date]]&gt;=YoY_Min,Sales[[#This Row],[date]]&lt;=TY_YTDMax)*(Sales[[#This Row],[sales]]/Sales[[#This Row],[sqft]])</f>
        <v>0</v>
      </c>
      <c r="P2215" s="4">
        <f>SUMIF(Sales[RegionStoretype],Sales[[#This Row],[RegionStoretype]],Sales[YoY_SSF])/Sales[[#This Row],[Region_TypeCount]]</f>
        <v>58.312187288105562</v>
      </c>
    </row>
    <row r="2216" spans="1:16" x14ac:dyDescent="0.25">
      <c r="A2216" s="1">
        <v>42860</v>
      </c>
      <c r="B2216">
        <v>17</v>
      </c>
      <c r="C2216">
        <v>9</v>
      </c>
      <c r="D2216">
        <v>25939.196200000002</v>
      </c>
      <c r="E2216">
        <f>INDEX(Stores[region],MATCH(Sales[[#This Row],[store_no]],Stores[store_no],0))</f>
        <v>3</v>
      </c>
      <c r="F2216" t="str">
        <f>INDEX(Stores[storetype],MATCH(Sales[[#This Row],[store_no]],Stores[store_no],0))</f>
        <v>B</v>
      </c>
      <c r="G2216" t="str">
        <f>INDEX(Stores[location_city],MATCH(Sales[[#This Row],[store_no]],Stores[store_no],0))</f>
        <v>Fargo</v>
      </c>
      <c r="H2216" t="str">
        <f>INDEX(Stores[location_state],MATCH(Sales[[#This Row],[store_no]],Stores[store_no],0))</f>
        <v>North Dakota</v>
      </c>
      <c r="I2216">
        <f>INDEX(Stores[sqft],MATCH(Sales[[#This Row],[store_no]],Stores[store_no],0))</f>
        <v>211600</v>
      </c>
      <c r="J2216" s="4" t="str">
        <f>INDEX(Departments[dept_name],MATCH(Sales[[#This Row],[dept_no]],Departments[dept_no],0))</f>
        <v>Garden</v>
      </c>
      <c r="K2216" s="4" t="str">
        <f>CONCATENATE(Sales[[#This Row],[region]],Sales[[#This Row],[storetype]])</f>
        <v>3B</v>
      </c>
      <c r="L2216" s="4">
        <f>INDEX(RegionStoreCount[Store Count],MATCH(Sales[[#This Row],[RegionStoretype]],RegionStoreCount[Region/Type],0))</f>
        <v>4</v>
      </c>
      <c r="M2216" s="4">
        <f>AND(Sales[[#This Row],[date]]&lt;=TY_YTDMax,Sales[[#This Row],[date]]&gt;=TY_YTDMin)*Sales[[#This Row],[sales]]</f>
        <v>0</v>
      </c>
      <c r="N2216" s="4">
        <f>AND(Sales[[#This Row],[date]]&lt;=LY_YTDMax,Sales[[#This Row],[date]]&gt;=LY_YTDMin)*Sales[[#This Row],[sales]]</f>
        <v>25939.196200000002</v>
      </c>
      <c r="O2216" s="4">
        <f>AND(Sales[[#This Row],[date]]&gt;=YoY_Min,Sales[[#This Row],[date]]&lt;=TY_YTDMax)*(Sales[[#This Row],[sales]]/Sales[[#This Row],[sqft]])</f>
        <v>0</v>
      </c>
      <c r="P2216" s="4">
        <f>SUMIF(Sales[RegionStoretype],Sales[[#This Row],[RegionStoretype]],Sales[YoY_SSF])/Sales[[#This Row],[Region_TypeCount]]</f>
        <v>58.312187288105562</v>
      </c>
    </row>
    <row r="2217" spans="1:16" x14ac:dyDescent="0.25">
      <c r="A2217" s="1">
        <v>42860</v>
      </c>
      <c r="B2217">
        <v>17</v>
      </c>
      <c r="C2217">
        <v>16</v>
      </c>
      <c r="D2217">
        <v>36934.117299999998</v>
      </c>
      <c r="E2217">
        <f>INDEX(Stores[region],MATCH(Sales[[#This Row],[store_no]],Stores[store_no],0))</f>
        <v>3</v>
      </c>
      <c r="F2217" t="str">
        <f>INDEX(Stores[storetype],MATCH(Sales[[#This Row],[store_no]],Stores[store_no],0))</f>
        <v>B</v>
      </c>
      <c r="G2217" t="str">
        <f>INDEX(Stores[location_city],MATCH(Sales[[#This Row],[store_no]],Stores[store_no],0))</f>
        <v>Fargo</v>
      </c>
      <c r="H2217" t="str">
        <f>INDEX(Stores[location_state],MATCH(Sales[[#This Row],[store_no]],Stores[store_no],0))</f>
        <v>North Dakota</v>
      </c>
      <c r="I2217">
        <f>INDEX(Stores[sqft],MATCH(Sales[[#This Row],[store_no]],Stores[store_no],0))</f>
        <v>211600</v>
      </c>
      <c r="J2217" s="4" t="str">
        <f>INDEX(Departments[dept_name],MATCH(Sales[[#This Row],[dept_no]],Departments[dept_no],0))</f>
        <v>Outdoors</v>
      </c>
      <c r="K2217" s="4" t="str">
        <f>CONCATENATE(Sales[[#This Row],[region]],Sales[[#This Row],[storetype]])</f>
        <v>3B</v>
      </c>
      <c r="L2217" s="4">
        <f>INDEX(RegionStoreCount[Store Count],MATCH(Sales[[#This Row],[RegionStoretype]],RegionStoreCount[Region/Type],0))</f>
        <v>4</v>
      </c>
      <c r="M2217" s="4">
        <f>AND(Sales[[#This Row],[date]]&lt;=TY_YTDMax,Sales[[#This Row],[date]]&gt;=TY_YTDMin)*Sales[[#This Row],[sales]]</f>
        <v>0</v>
      </c>
      <c r="N2217" s="4">
        <f>AND(Sales[[#This Row],[date]]&lt;=LY_YTDMax,Sales[[#This Row],[date]]&gt;=LY_YTDMin)*Sales[[#This Row],[sales]]</f>
        <v>36934.117299999998</v>
      </c>
      <c r="O2217" s="4">
        <f>AND(Sales[[#This Row],[date]]&gt;=YoY_Min,Sales[[#This Row],[date]]&lt;=TY_YTDMax)*(Sales[[#This Row],[sales]]/Sales[[#This Row],[sqft]])</f>
        <v>0</v>
      </c>
      <c r="P2217" s="4">
        <f>SUMIF(Sales[RegionStoretype],Sales[[#This Row],[RegionStoretype]],Sales[YoY_SSF])/Sales[[#This Row],[Region_TypeCount]]</f>
        <v>58.312187288105562</v>
      </c>
    </row>
    <row r="2218" spans="1:16" x14ac:dyDescent="0.25">
      <c r="A2218" s="1">
        <v>42860</v>
      </c>
      <c r="B2218">
        <v>17</v>
      </c>
      <c r="C2218">
        <v>18</v>
      </c>
      <c r="D2218">
        <v>97817.229500000001</v>
      </c>
      <c r="E2218">
        <f>INDEX(Stores[region],MATCH(Sales[[#This Row],[store_no]],Stores[store_no],0))</f>
        <v>3</v>
      </c>
      <c r="F2218" t="str">
        <f>INDEX(Stores[storetype],MATCH(Sales[[#This Row],[store_no]],Stores[store_no],0))</f>
        <v>B</v>
      </c>
      <c r="G2218" t="str">
        <f>INDEX(Stores[location_city],MATCH(Sales[[#This Row],[store_no]],Stores[store_no],0))</f>
        <v>Fargo</v>
      </c>
      <c r="H2218" t="str">
        <f>INDEX(Stores[location_state],MATCH(Sales[[#This Row],[store_no]],Stores[store_no],0))</f>
        <v>North Dakota</v>
      </c>
      <c r="I2218">
        <f>INDEX(Stores[sqft],MATCH(Sales[[#This Row],[store_no]],Stores[store_no],0))</f>
        <v>211600</v>
      </c>
      <c r="J2218" s="4" t="str">
        <f>INDEX(Departments[dept_name],MATCH(Sales[[#This Row],[dept_no]],Departments[dept_no],0))</f>
        <v>Sports</v>
      </c>
      <c r="K2218" s="4" t="str">
        <f>CONCATENATE(Sales[[#This Row],[region]],Sales[[#This Row],[storetype]])</f>
        <v>3B</v>
      </c>
      <c r="L2218" s="4">
        <f>INDEX(RegionStoreCount[Store Count],MATCH(Sales[[#This Row],[RegionStoretype]],RegionStoreCount[Region/Type],0))</f>
        <v>4</v>
      </c>
      <c r="M2218" s="4">
        <f>AND(Sales[[#This Row],[date]]&lt;=TY_YTDMax,Sales[[#This Row],[date]]&gt;=TY_YTDMin)*Sales[[#This Row],[sales]]</f>
        <v>0</v>
      </c>
      <c r="N2218" s="4">
        <f>AND(Sales[[#This Row],[date]]&lt;=LY_YTDMax,Sales[[#This Row],[date]]&gt;=LY_YTDMin)*Sales[[#This Row],[sales]]</f>
        <v>97817.229500000001</v>
      </c>
      <c r="O2218" s="4">
        <f>AND(Sales[[#This Row],[date]]&gt;=YoY_Min,Sales[[#This Row],[date]]&lt;=TY_YTDMax)*(Sales[[#This Row],[sales]]/Sales[[#This Row],[sqft]])</f>
        <v>0</v>
      </c>
      <c r="P2218" s="4">
        <f>SUMIF(Sales[RegionStoretype],Sales[[#This Row],[RegionStoretype]],Sales[YoY_SSF])/Sales[[#This Row],[Region_TypeCount]]</f>
        <v>58.312187288105562</v>
      </c>
    </row>
    <row r="2219" spans="1:16" x14ac:dyDescent="0.25">
      <c r="A2219" s="1">
        <v>42860</v>
      </c>
      <c r="B2219">
        <v>19</v>
      </c>
      <c r="C2219">
        <v>6</v>
      </c>
      <c r="D2219">
        <v>27281.168399999999</v>
      </c>
      <c r="E2219">
        <f>INDEX(Stores[region],MATCH(Sales[[#This Row],[store_no]],Stores[store_no],0))</f>
        <v>3</v>
      </c>
      <c r="F2219" t="str">
        <f>INDEX(Stores[storetype],MATCH(Sales[[#This Row],[store_no]],Stores[store_no],0))</f>
        <v>A</v>
      </c>
      <c r="G2219" t="str">
        <f>INDEX(Stores[location_city],MATCH(Sales[[#This Row],[store_no]],Stores[store_no],0))</f>
        <v>Des Moines</v>
      </c>
      <c r="H2219" t="str">
        <f>INDEX(Stores[location_state],MATCH(Sales[[#This Row],[store_no]],Stores[store_no],0))</f>
        <v>Iowa</v>
      </c>
      <c r="I2219">
        <f>INDEX(Stores[sqft],MATCH(Sales[[#This Row],[store_no]],Stores[store_no],0))</f>
        <v>197600</v>
      </c>
      <c r="J2219" s="4" t="str">
        <f>INDEX(Departments[dept_name],MATCH(Sales[[#This Row],[dept_no]],Departments[dept_no],0))</f>
        <v>Computers</v>
      </c>
      <c r="K2219" s="4" t="str">
        <f>CONCATENATE(Sales[[#This Row],[region]],Sales[[#This Row],[storetype]])</f>
        <v>3A</v>
      </c>
      <c r="L2219" s="4">
        <f>INDEX(RegionStoreCount[Store Count],MATCH(Sales[[#This Row],[RegionStoretype]],RegionStoreCount[Region/Type],0))</f>
        <v>9</v>
      </c>
      <c r="M2219" s="4">
        <f>AND(Sales[[#This Row],[date]]&lt;=TY_YTDMax,Sales[[#This Row],[date]]&gt;=TY_YTDMin)*Sales[[#This Row],[sales]]</f>
        <v>0</v>
      </c>
      <c r="N2219" s="4">
        <f>AND(Sales[[#This Row],[date]]&lt;=LY_YTDMax,Sales[[#This Row],[date]]&gt;=LY_YTDMin)*Sales[[#This Row],[sales]]</f>
        <v>27281.168399999999</v>
      </c>
      <c r="O2219" s="4">
        <f>AND(Sales[[#This Row],[date]]&gt;=YoY_Min,Sales[[#This Row],[date]]&lt;=TY_YTDMax)*(Sales[[#This Row],[sales]]/Sales[[#This Row],[sqft]])</f>
        <v>0</v>
      </c>
      <c r="P2219" s="4">
        <f>SUMIF(Sales[RegionStoretype],Sales[[#This Row],[RegionStoretype]],Sales[YoY_SSF])/Sales[[#This Row],[Region_TypeCount]]</f>
        <v>53.603836561720975</v>
      </c>
    </row>
    <row r="2220" spans="1:16" x14ac:dyDescent="0.25">
      <c r="A2220" s="1">
        <v>42860</v>
      </c>
      <c r="B2220">
        <v>19</v>
      </c>
      <c r="C2220">
        <v>11</v>
      </c>
      <c r="D2220">
        <v>99120.708900000012</v>
      </c>
      <c r="E2220">
        <f>INDEX(Stores[region],MATCH(Sales[[#This Row],[store_no]],Stores[store_no],0))</f>
        <v>3</v>
      </c>
      <c r="F2220" t="str">
        <f>INDEX(Stores[storetype],MATCH(Sales[[#This Row],[store_no]],Stores[store_no],0))</f>
        <v>A</v>
      </c>
      <c r="G2220" t="str">
        <f>INDEX(Stores[location_city],MATCH(Sales[[#This Row],[store_no]],Stores[store_no],0))</f>
        <v>Des Moines</v>
      </c>
      <c r="H2220" t="str">
        <f>INDEX(Stores[location_state],MATCH(Sales[[#This Row],[store_no]],Stores[store_no],0))</f>
        <v>Iowa</v>
      </c>
      <c r="I2220">
        <f>INDEX(Stores[sqft],MATCH(Sales[[#This Row],[store_no]],Stores[store_no],0))</f>
        <v>197600</v>
      </c>
      <c r="J2220" s="4" t="str">
        <f>INDEX(Departments[dept_name],MATCH(Sales[[#This Row],[dept_no]],Departments[dept_no],0))</f>
        <v>Home</v>
      </c>
      <c r="K2220" s="4" t="str">
        <f>CONCATENATE(Sales[[#This Row],[region]],Sales[[#This Row],[storetype]])</f>
        <v>3A</v>
      </c>
      <c r="L2220" s="4">
        <f>INDEX(RegionStoreCount[Store Count],MATCH(Sales[[#This Row],[RegionStoretype]],RegionStoreCount[Region/Type],0))</f>
        <v>9</v>
      </c>
      <c r="M2220" s="4">
        <f>AND(Sales[[#This Row],[date]]&lt;=TY_YTDMax,Sales[[#This Row],[date]]&gt;=TY_YTDMin)*Sales[[#This Row],[sales]]</f>
        <v>0</v>
      </c>
      <c r="N2220" s="4">
        <f>AND(Sales[[#This Row],[date]]&lt;=LY_YTDMax,Sales[[#This Row],[date]]&gt;=LY_YTDMin)*Sales[[#This Row],[sales]]</f>
        <v>99120.708900000012</v>
      </c>
      <c r="O2220" s="4">
        <f>AND(Sales[[#This Row],[date]]&gt;=YoY_Min,Sales[[#This Row],[date]]&lt;=TY_YTDMax)*(Sales[[#This Row],[sales]]/Sales[[#This Row],[sqft]])</f>
        <v>0</v>
      </c>
      <c r="P2220" s="4">
        <f>SUMIF(Sales[RegionStoretype],Sales[[#This Row],[RegionStoretype]],Sales[YoY_SSF])/Sales[[#This Row],[Region_TypeCount]]</f>
        <v>53.603836561720975</v>
      </c>
    </row>
    <row r="2221" spans="1:16" x14ac:dyDescent="0.25">
      <c r="A2221" s="1">
        <v>42860</v>
      </c>
      <c r="B2221">
        <v>19</v>
      </c>
      <c r="C2221">
        <v>15</v>
      </c>
      <c r="D2221">
        <v>53603.445599999999</v>
      </c>
      <c r="E2221">
        <f>INDEX(Stores[region],MATCH(Sales[[#This Row],[store_no]],Stores[store_no],0))</f>
        <v>3</v>
      </c>
      <c r="F2221" t="str">
        <f>INDEX(Stores[storetype],MATCH(Sales[[#This Row],[store_no]],Stores[store_no],0))</f>
        <v>A</v>
      </c>
      <c r="G2221" t="str">
        <f>INDEX(Stores[location_city],MATCH(Sales[[#This Row],[store_no]],Stores[store_no],0))</f>
        <v>Des Moines</v>
      </c>
      <c r="H2221" t="str">
        <f>INDEX(Stores[location_state],MATCH(Sales[[#This Row],[store_no]],Stores[store_no],0))</f>
        <v>Iowa</v>
      </c>
      <c r="I2221">
        <f>INDEX(Stores[sqft],MATCH(Sales[[#This Row],[store_no]],Stores[store_no],0))</f>
        <v>197600</v>
      </c>
      <c r="J2221" s="4" t="str">
        <f>INDEX(Departments[dept_name],MATCH(Sales[[#This Row],[dept_no]],Departments[dept_no],0))</f>
        <v>Music</v>
      </c>
      <c r="K2221" s="4" t="str">
        <f>CONCATENATE(Sales[[#This Row],[region]],Sales[[#This Row],[storetype]])</f>
        <v>3A</v>
      </c>
      <c r="L2221" s="4">
        <f>INDEX(RegionStoreCount[Store Count],MATCH(Sales[[#This Row],[RegionStoretype]],RegionStoreCount[Region/Type],0))</f>
        <v>9</v>
      </c>
      <c r="M2221" s="4">
        <f>AND(Sales[[#This Row],[date]]&lt;=TY_YTDMax,Sales[[#This Row],[date]]&gt;=TY_YTDMin)*Sales[[#This Row],[sales]]</f>
        <v>0</v>
      </c>
      <c r="N2221" s="4">
        <f>AND(Sales[[#This Row],[date]]&lt;=LY_YTDMax,Sales[[#This Row],[date]]&gt;=LY_YTDMin)*Sales[[#This Row],[sales]]</f>
        <v>53603.445599999999</v>
      </c>
      <c r="O2221" s="4">
        <f>AND(Sales[[#This Row],[date]]&gt;=YoY_Min,Sales[[#This Row],[date]]&lt;=TY_YTDMax)*(Sales[[#This Row],[sales]]/Sales[[#This Row],[sqft]])</f>
        <v>0</v>
      </c>
      <c r="P2221" s="4">
        <f>SUMIF(Sales[RegionStoretype],Sales[[#This Row],[RegionStoretype]],Sales[YoY_SSF])/Sales[[#This Row],[Region_TypeCount]]</f>
        <v>53.603836561720975</v>
      </c>
    </row>
    <row r="2222" spans="1:16" x14ac:dyDescent="0.25">
      <c r="A2222" s="1">
        <v>42860</v>
      </c>
      <c r="B2222">
        <v>20</v>
      </c>
      <c r="C2222">
        <v>15</v>
      </c>
      <c r="D2222">
        <v>19010.874800000001</v>
      </c>
      <c r="E2222">
        <f>INDEX(Stores[region],MATCH(Sales[[#This Row],[store_no]],Stores[store_no],0))</f>
        <v>1</v>
      </c>
      <c r="F2222" t="str">
        <f>INDEX(Stores[storetype],MATCH(Sales[[#This Row],[store_no]],Stores[store_no],0))</f>
        <v>A</v>
      </c>
      <c r="G2222" t="str">
        <f>INDEX(Stores[location_city],MATCH(Sales[[#This Row],[store_no]],Stores[store_no],0))</f>
        <v>South Bend</v>
      </c>
      <c r="H2222" t="str">
        <f>INDEX(Stores[location_state],MATCH(Sales[[#This Row],[store_no]],Stores[store_no],0))</f>
        <v>Indiana</v>
      </c>
      <c r="I2222">
        <f>INDEX(Stores[sqft],MATCH(Sales[[#This Row],[store_no]],Stores[store_no],0))</f>
        <v>39700</v>
      </c>
      <c r="J2222" s="4" t="str">
        <f>INDEX(Departments[dept_name],MATCH(Sales[[#This Row],[dept_no]],Departments[dept_no],0))</f>
        <v>Music</v>
      </c>
      <c r="K2222" s="4" t="str">
        <f>CONCATENATE(Sales[[#This Row],[region]],Sales[[#This Row],[storetype]])</f>
        <v>1A</v>
      </c>
      <c r="L2222" s="4">
        <f>INDEX(RegionStoreCount[Store Count],MATCH(Sales[[#This Row],[RegionStoretype]],RegionStoreCount[Region/Type],0))</f>
        <v>5</v>
      </c>
      <c r="M2222" s="4">
        <f>AND(Sales[[#This Row],[date]]&lt;=TY_YTDMax,Sales[[#This Row],[date]]&gt;=TY_YTDMin)*Sales[[#This Row],[sales]]</f>
        <v>0</v>
      </c>
      <c r="N2222" s="4">
        <f>AND(Sales[[#This Row],[date]]&lt;=LY_YTDMax,Sales[[#This Row],[date]]&gt;=LY_YTDMin)*Sales[[#This Row],[sales]]</f>
        <v>19010.874800000001</v>
      </c>
      <c r="O2222" s="4">
        <f>AND(Sales[[#This Row],[date]]&gt;=YoY_Min,Sales[[#This Row],[date]]&lt;=TY_YTDMax)*(Sales[[#This Row],[sales]]/Sales[[#This Row],[sqft]])</f>
        <v>0</v>
      </c>
      <c r="P2222" s="4">
        <f>SUMIF(Sales[RegionStoretype],Sales[[#This Row],[RegionStoretype]],Sales[YoY_SSF])/Sales[[#This Row],[Region_TypeCount]]</f>
        <v>59.469551530910678</v>
      </c>
    </row>
    <row r="2223" spans="1:16" x14ac:dyDescent="0.25">
      <c r="A2223" s="1">
        <v>42860</v>
      </c>
      <c r="B2223">
        <v>20</v>
      </c>
      <c r="C2223">
        <v>18</v>
      </c>
      <c r="D2223">
        <v>83545.139400000015</v>
      </c>
      <c r="E2223">
        <f>INDEX(Stores[region],MATCH(Sales[[#This Row],[store_no]],Stores[store_no],0))</f>
        <v>1</v>
      </c>
      <c r="F2223" t="str">
        <f>INDEX(Stores[storetype],MATCH(Sales[[#This Row],[store_no]],Stores[store_no],0))</f>
        <v>A</v>
      </c>
      <c r="G2223" t="str">
        <f>INDEX(Stores[location_city],MATCH(Sales[[#This Row],[store_no]],Stores[store_no],0))</f>
        <v>South Bend</v>
      </c>
      <c r="H2223" t="str">
        <f>INDEX(Stores[location_state],MATCH(Sales[[#This Row],[store_no]],Stores[store_no],0))</f>
        <v>Indiana</v>
      </c>
      <c r="I2223">
        <f>INDEX(Stores[sqft],MATCH(Sales[[#This Row],[store_no]],Stores[store_no],0))</f>
        <v>39700</v>
      </c>
      <c r="J2223" s="4" t="str">
        <f>INDEX(Departments[dept_name],MATCH(Sales[[#This Row],[dept_no]],Departments[dept_no],0))</f>
        <v>Sports</v>
      </c>
      <c r="K2223" s="4" t="str">
        <f>CONCATENATE(Sales[[#This Row],[region]],Sales[[#This Row],[storetype]])</f>
        <v>1A</v>
      </c>
      <c r="L2223" s="4">
        <f>INDEX(RegionStoreCount[Store Count],MATCH(Sales[[#This Row],[RegionStoretype]],RegionStoreCount[Region/Type],0))</f>
        <v>5</v>
      </c>
      <c r="M2223" s="4">
        <f>AND(Sales[[#This Row],[date]]&lt;=TY_YTDMax,Sales[[#This Row],[date]]&gt;=TY_YTDMin)*Sales[[#This Row],[sales]]</f>
        <v>0</v>
      </c>
      <c r="N2223" s="4">
        <f>AND(Sales[[#This Row],[date]]&lt;=LY_YTDMax,Sales[[#This Row],[date]]&gt;=LY_YTDMin)*Sales[[#This Row],[sales]]</f>
        <v>83545.139400000015</v>
      </c>
      <c r="O2223" s="4">
        <f>AND(Sales[[#This Row],[date]]&gt;=YoY_Min,Sales[[#This Row],[date]]&lt;=TY_YTDMax)*(Sales[[#This Row],[sales]]/Sales[[#This Row],[sqft]])</f>
        <v>0</v>
      </c>
      <c r="P2223" s="4">
        <f>SUMIF(Sales[RegionStoretype],Sales[[#This Row],[RegionStoretype]],Sales[YoY_SSF])/Sales[[#This Row],[Region_TypeCount]]</f>
        <v>59.469551530910678</v>
      </c>
    </row>
    <row r="2224" spans="1:16" x14ac:dyDescent="0.25">
      <c r="A2224" s="1">
        <v>42860</v>
      </c>
      <c r="B2224">
        <v>20</v>
      </c>
      <c r="C2224">
        <v>20</v>
      </c>
      <c r="D2224">
        <v>1078.1883</v>
      </c>
      <c r="E2224">
        <f>INDEX(Stores[region],MATCH(Sales[[#This Row],[store_no]],Stores[store_no],0))</f>
        <v>1</v>
      </c>
      <c r="F2224" t="str">
        <f>INDEX(Stores[storetype],MATCH(Sales[[#This Row],[store_no]],Stores[store_no],0))</f>
        <v>A</v>
      </c>
      <c r="G2224" t="str">
        <f>INDEX(Stores[location_city],MATCH(Sales[[#This Row],[store_no]],Stores[store_no],0))</f>
        <v>South Bend</v>
      </c>
      <c r="H2224" t="str">
        <f>INDEX(Stores[location_state],MATCH(Sales[[#This Row],[store_no]],Stores[store_no],0))</f>
        <v>Indiana</v>
      </c>
      <c r="I2224">
        <f>INDEX(Stores[sqft],MATCH(Sales[[#This Row],[store_no]],Stores[store_no],0))</f>
        <v>39700</v>
      </c>
      <c r="J2224" s="4" t="str">
        <f>INDEX(Departments[dept_name],MATCH(Sales[[#This Row],[dept_no]],Departments[dept_no],0))</f>
        <v>Toys</v>
      </c>
      <c r="K2224" s="4" t="str">
        <f>CONCATENATE(Sales[[#This Row],[region]],Sales[[#This Row],[storetype]])</f>
        <v>1A</v>
      </c>
      <c r="L2224" s="4">
        <f>INDEX(RegionStoreCount[Store Count],MATCH(Sales[[#This Row],[RegionStoretype]],RegionStoreCount[Region/Type],0))</f>
        <v>5</v>
      </c>
      <c r="M2224" s="4">
        <f>AND(Sales[[#This Row],[date]]&lt;=TY_YTDMax,Sales[[#This Row],[date]]&gt;=TY_YTDMin)*Sales[[#This Row],[sales]]</f>
        <v>0</v>
      </c>
      <c r="N2224" s="4">
        <f>AND(Sales[[#This Row],[date]]&lt;=LY_YTDMax,Sales[[#This Row],[date]]&gt;=LY_YTDMin)*Sales[[#This Row],[sales]]</f>
        <v>1078.1883</v>
      </c>
      <c r="O2224" s="4">
        <f>AND(Sales[[#This Row],[date]]&gt;=YoY_Min,Sales[[#This Row],[date]]&lt;=TY_YTDMax)*(Sales[[#This Row],[sales]]/Sales[[#This Row],[sqft]])</f>
        <v>0</v>
      </c>
      <c r="P2224" s="4">
        <f>SUMIF(Sales[RegionStoretype],Sales[[#This Row],[RegionStoretype]],Sales[YoY_SSF])/Sales[[#This Row],[Region_TypeCount]]</f>
        <v>59.469551530910678</v>
      </c>
    </row>
    <row r="2225" spans="1:16" x14ac:dyDescent="0.25">
      <c r="A2225" s="1">
        <v>42860</v>
      </c>
      <c r="B2225">
        <v>21</v>
      </c>
      <c r="C2225">
        <v>2</v>
      </c>
      <c r="D2225">
        <v>71556.444199999998</v>
      </c>
      <c r="E2225">
        <f>INDEX(Stores[region],MATCH(Sales[[#This Row],[store_no]],Stores[store_no],0))</f>
        <v>2</v>
      </c>
      <c r="F2225" t="str">
        <f>INDEX(Stores[storetype],MATCH(Sales[[#This Row],[store_no]],Stores[store_no],0))</f>
        <v>B</v>
      </c>
      <c r="G2225" t="str">
        <f>INDEX(Stores[location_city],MATCH(Sales[[#This Row],[store_no]],Stores[store_no],0))</f>
        <v>Madison</v>
      </c>
      <c r="H2225" t="str">
        <f>INDEX(Stores[location_state],MATCH(Sales[[#This Row],[store_no]],Stores[store_no],0))</f>
        <v>Wisconsin</v>
      </c>
      <c r="I2225">
        <f>INDEX(Stores[sqft],MATCH(Sales[[#This Row],[store_no]],Stores[store_no],0))</f>
        <v>206400</v>
      </c>
      <c r="J2225" s="4" t="str">
        <f>INDEX(Departments[dept_name],MATCH(Sales[[#This Row],[dept_no]],Departments[dept_no],0))</f>
        <v>Baby</v>
      </c>
      <c r="K2225" s="4" t="str">
        <f>CONCATENATE(Sales[[#This Row],[region]],Sales[[#This Row],[storetype]])</f>
        <v>2B</v>
      </c>
      <c r="L2225" s="4">
        <f>INDEX(RegionStoreCount[Store Count],MATCH(Sales[[#This Row],[RegionStoretype]],RegionStoreCount[Region/Type],0))</f>
        <v>6</v>
      </c>
      <c r="M2225" s="4">
        <f>AND(Sales[[#This Row],[date]]&lt;=TY_YTDMax,Sales[[#This Row],[date]]&gt;=TY_YTDMin)*Sales[[#This Row],[sales]]</f>
        <v>0</v>
      </c>
      <c r="N2225" s="4">
        <f>AND(Sales[[#This Row],[date]]&lt;=LY_YTDMax,Sales[[#This Row],[date]]&gt;=LY_YTDMin)*Sales[[#This Row],[sales]]</f>
        <v>71556.444199999998</v>
      </c>
      <c r="O2225" s="4">
        <f>AND(Sales[[#This Row],[date]]&gt;=YoY_Min,Sales[[#This Row],[date]]&lt;=TY_YTDMax)*(Sales[[#This Row],[sales]]/Sales[[#This Row],[sqft]])</f>
        <v>0</v>
      </c>
      <c r="P2225" s="4">
        <f>SUMIF(Sales[RegionStoretype],Sales[[#This Row],[RegionStoretype]],Sales[YoY_SSF])/Sales[[#This Row],[Region_TypeCount]]</f>
        <v>58.393757732919049</v>
      </c>
    </row>
    <row r="2226" spans="1:16" x14ac:dyDescent="0.25">
      <c r="A2226" s="1">
        <v>42860</v>
      </c>
      <c r="B2226">
        <v>21</v>
      </c>
      <c r="C2226">
        <v>10</v>
      </c>
      <c r="D2226">
        <v>45130.6944</v>
      </c>
      <c r="E2226">
        <f>INDEX(Stores[region],MATCH(Sales[[#This Row],[store_no]],Stores[store_no],0))</f>
        <v>2</v>
      </c>
      <c r="F2226" t="str">
        <f>INDEX(Stores[storetype],MATCH(Sales[[#This Row],[store_no]],Stores[store_no],0))</f>
        <v>B</v>
      </c>
      <c r="G2226" t="str">
        <f>INDEX(Stores[location_city],MATCH(Sales[[#This Row],[store_no]],Stores[store_no],0))</f>
        <v>Madison</v>
      </c>
      <c r="H2226" t="str">
        <f>INDEX(Stores[location_state],MATCH(Sales[[#This Row],[store_no]],Stores[store_no],0))</f>
        <v>Wisconsin</v>
      </c>
      <c r="I2226">
        <f>INDEX(Stores[sqft],MATCH(Sales[[#This Row],[store_no]],Stores[store_no],0))</f>
        <v>206400</v>
      </c>
      <c r="J2226" s="4" t="str">
        <f>INDEX(Departments[dept_name],MATCH(Sales[[#This Row],[dept_no]],Departments[dept_no],0))</f>
        <v>Health</v>
      </c>
      <c r="K2226" s="4" t="str">
        <f>CONCATENATE(Sales[[#This Row],[region]],Sales[[#This Row],[storetype]])</f>
        <v>2B</v>
      </c>
      <c r="L2226" s="4">
        <f>INDEX(RegionStoreCount[Store Count],MATCH(Sales[[#This Row],[RegionStoretype]],RegionStoreCount[Region/Type],0))</f>
        <v>6</v>
      </c>
      <c r="M2226" s="4">
        <f>AND(Sales[[#This Row],[date]]&lt;=TY_YTDMax,Sales[[#This Row],[date]]&gt;=TY_YTDMin)*Sales[[#This Row],[sales]]</f>
        <v>0</v>
      </c>
      <c r="N2226" s="4">
        <f>AND(Sales[[#This Row],[date]]&lt;=LY_YTDMax,Sales[[#This Row],[date]]&gt;=LY_YTDMin)*Sales[[#This Row],[sales]]</f>
        <v>45130.6944</v>
      </c>
      <c r="O2226" s="4">
        <f>AND(Sales[[#This Row],[date]]&gt;=YoY_Min,Sales[[#This Row],[date]]&lt;=TY_YTDMax)*(Sales[[#This Row],[sales]]/Sales[[#This Row],[sqft]])</f>
        <v>0</v>
      </c>
      <c r="P2226" s="4">
        <f>SUMIF(Sales[RegionStoretype],Sales[[#This Row],[RegionStoretype]],Sales[YoY_SSF])/Sales[[#This Row],[Region_TypeCount]]</f>
        <v>58.393757732919049</v>
      </c>
    </row>
    <row r="2227" spans="1:16" x14ac:dyDescent="0.25">
      <c r="A2227" s="1">
        <v>42860</v>
      </c>
      <c r="B2227">
        <v>21</v>
      </c>
      <c r="C2227">
        <v>16</v>
      </c>
      <c r="D2227">
        <v>114809.90850000001</v>
      </c>
      <c r="E2227">
        <f>INDEX(Stores[region],MATCH(Sales[[#This Row],[store_no]],Stores[store_no],0))</f>
        <v>2</v>
      </c>
      <c r="F2227" t="str">
        <f>INDEX(Stores[storetype],MATCH(Sales[[#This Row],[store_no]],Stores[store_no],0))</f>
        <v>B</v>
      </c>
      <c r="G2227" t="str">
        <f>INDEX(Stores[location_city],MATCH(Sales[[#This Row],[store_no]],Stores[store_no],0))</f>
        <v>Madison</v>
      </c>
      <c r="H2227" t="str">
        <f>INDEX(Stores[location_state],MATCH(Sales[[#This Row],[store_no]],Stores[store_no],0))</f>
        <v>Wisconsin</v>
      </c>
      <c r="I2227">
        <f>INDEX(Stores[sqft],MATCH(Sales[[#This Row],[store_no]],Stores[store_no],0))</f>
        <v>206400</v>
      </c>
      <c r="J2227" s="4" t="str">
        <f>INDEX(Departments[dept_name],MATCH(Sales[[#This Row],[dept_no]],Departments[dept_no],0))</f>
        <v>Outdoors</v>
      </c>
      <c r="K2227" s="4" t="str">
        <f>CONCATENATE(Sales[[#This Row],[region]],Sales[[#This Row],[storetype]])</f>
        <v>2B</v>
      </c>
      <c r="L2227" s="4">
        <f>INDEX(RegionStoreCount[Store Count],MATCH(Sales[[#This Row],[RegionStoretype]],RegionStoreCount[Region/Type],0))</f>
        <v>6</v>
      </c>
      <c r="M2227" s="4">
        <f>AND(Sales[[#This Row],[date]]&lt;=TY_YTDMax,Sales[[#This Row],[date]]&gt;=TY_YTDMin)*Sales[[#This Row],[sales]]</f>
        <v>0</v>
      </c>
      <c r="N2227" s="4">
        <f>AND(Sales[[#This Row],[date]]&lt;=LY_YTDMax,Sales[[#This Row],[date]]&gt;=LY_YTDMin)*Sales[[#This Row],[sales]]</f>
        <v>114809.90850000001</v>
      </c>
      <c r="O2227" s="4">
        <f>AND(Sales[[#This Row],[date]]&gt;=YoY_Min,Sales[[#This Row],[date]]&lt;=TY_YTDMax)*(Sales[[#This Row],[sales]]/Sales[[#This Row],[sqft]])</f>
        <v>0</v>
      </c>
      <c r="P2227" s="4">
        <f>SUMIF(Sales[RegionStoretype],Sales[[#This Row],[RegionStoretype]],Sales[YoY_SSF])/Sales[[#This Row],[Region_TypeCount]]</f>
        <v>58.393757732919049</v>
      </c>
    </row>
    <row r="2228" spans="1:16" x14ac:dyDescent="0.25">
      <c r="A2228" s="1">
        <v>42860</v>
      </c>
      <c r="B2228">
        <v>21</v>
      </c>
      <c r="C2228">
        <v>20</v>
      </c>
      <c r="D2228">
        <v>82117.478300000002</v>
      </c>
      <c r="E2228">
        <f>INDEX(Stores[region],MATCH(Sales[[#This Row],[store_no]],Stores[store_no],0))</f>
        <v>2</v>
      </c>
      <c r="F2228" t="str">
        <f>INDEX(Stores[storetype],MATCH(Sales[[#This Row],[store_no]],Stores[store_no],0))</f>
        <v>B</v>
      </c>
      <c r="G2228" t="str">
        <f>INDEX(Stores[location_city],MATCH(Sales[[#This Row],[store_no]],Stores[store_no],0))</f>
        <v>Madison</v>
      </c>
      <c r="H2228" t="str">
        <f>INDEX(Stores[location_state],MATCH(Sales[[#This Row],[store_no]],Stores[store_no],0))</f>
        <v>Wisconsin</v>
      </c>
      <c r="I2228">
        <f>INDEX(Stores[sqft],MATCH(Sales[[#This Row],[store_no]],Stores[store_no],0))</f>
        <v>206400</v>
      </c>
      <c r="J2228" s="4" t="str">
        <f>INDEX(Departments[dept_name],MATCH(Sales[[#This Row],[dept_no]],Departments[dept_no],0))</f>
        <v>Toys</v>
      </c>
      <c r="K2228" s="4" t="str">
        <f>CONCATENATE(Sales[[#This Row],[region]],Sales[[#This Row],[storetype]])</f>
        <v>2B</v>
      </c>
      <c r="L2228" s="4">
        <f>INDEX(RegionStoreCount[Store Count],MATCH(Sales[[#This Row],[RegionStoretype]],RegionStoreCount[Region/Type],0))</f>
        <v>6</v>
      </c>
      <c r="M2228" s="4">
        <f>AND(Sales[[#This Row],[date]]&lt;=TY_YTDMax,Sales[[#This Row],[date]]&gt;=TY_YTDMin)*Sales[[#This Row],[sales]]</f>
        <v>0</v>
      </c>
      <c r="N2228" s="4">
        <f>AND(Sales[[#This Row],[date]]&lt;=LY_YTDMax,Sales[[#This Row],[date]]&gt;=LY_YTDMin)*Sales[[#This Row],[sales]]</f>
        <v>82117.478300000002</v>
      </c>
      <c r="O2228" s="4">
        <f>AND(Sales[[#This Row],[date]]&gt;=YoY_Min,Sales[[#This Row],[date]]&lt;=TY_YTDMax)*(Sales[[#This Row],[sales]]/Sales[[#This Row],[sqft]])</f>
        <v>0</v>
      </c>
      <c r="P2228" s="4">
        <f>SUMIF(Sales[RegionStoretype],Sales[[#This Row],[RegionStoretype]],Sales[YoY_SSF])/Sales[[#This Row],[Region_TypeCount]]</f>
        <v>58.393757732919049</v>
      </c>
    </row>
    <row r="2229" spans="1:16" x14ac:dyDescent="0.25">
      <c r="A2229" s="1">
        <v>42860</v>
      </c>
      <c r="B2229">
        <v>22</v>
      </c>
      <c r="C2229">
        <v>5</v>
      </c>
      <c r="D2229">
        <v>15307.0656</v>
      </c>
      <c r="E2229">
        <f>INDEX(Stores[region],MATCH(Sales[[#This Row],[store_no]],Stores[store_no],0))</f>
        <v>3</v>
      </c>
      <c r="F2229" t="str">
        <f>INDEX(Stores[storetype],MATCH(Sales[[#This Row],[store_no]],Stores[store_no],0))</f>
        <v>B</v>
      </c>
      <c r="G2229" t="str">
        <f>INDEX(Stores[location_city],MATCH(Sales[[#This Row],[store_no]],Stores[store_no],0))</f>
        <v>Sioux Falls</v>
      </c>
      <c r="H2229" t="str">
        <f>INDEX(Stores[location_state],MATCH(Sales[[#This Row],[store_no]],Stores[store_no],0))</f>
        <v>South Dakota</v>
      </c>
      <c r="I2229">
        <f>INDEX(Stores[sqft],MATCH(Sales[[#This Row],[store_no]],Stores[store_no],0))</f>
        <v>57800</v>
      </c>
      <c r="J2229" s="4" t="str">
        <f>INDEX(Departments[dept_name],MATCH(Sales[[#This Row],[dept_no]],Departments[dept_no],0))</f>
        <v>Clothing</v>
      </c>
      <c r="K2229" s="4" t="str">
        <f>CONCATENATE(Sales[[#This Row],[region]],Sales[[#This Row],[storetype]])</f>
        <v>3B</v>
      </c>
      <c r="L2229" s="4">
        <f>INDEX(RegionStoreCount[Store Count],MATCH(Sales[[#This Row],[RegionStoretype]],RegionStoreCount[Region/Type],0))</f>
        <v>4</v>
      </c>
      <c r="M2229" s="4">
        <f>AND(Sales[[#This Row],[date]]&lt;=TY_YTDMax,Sales[[#This Row],[date]]&gt;=TY_YTDMin)*Sales[[#This Row],[sales]]</f>
        <v>0</v>
      </c>
      <c r="N2229" s="4">
        <f>AND(Sales[[#This Row],[date]]&lt;=LY_YTDMax,Sales[[#This Row],[date]]&gt;=LY_YTDMin)*Sales[[#This Row],[sales]]</f>
        <v>15307.0656</v>
      </c>
      <c r="O2229" s="4">
        <f>AND(Sales[[#This Row],[date]]&gt;=YoY_Min,Sales[[#This Row],[date]]&lt;=TY_YTDMax)*(Sales[[#This Row],[sales]]/Sales[[#This Row],[sqft]])</f>
        <v>0</v>
      </c>
      <c r="P2229" s="4">
        <f>SUMIF(Sales[RegionStoretype],Sales[[#This Row],[RegionStoretype]],Sales[YoY_SSF])/Sales[[#This Row],[Region_TypeCount]]</f>
        <v>58.312187288105562</v>
      </c>
    </row>
    <row r="2230" spans="1:16" x14ac:dyDescent="0.25">
      <c r="A2230" s="1">
        <v>42860</v>
      </c>
      <c r="B2230">
        <v>23</v>
      </c>
      <c r="C2230">
        <v>7</v>
      </c>
      <c r="D2230">
        <v>26977.539400000001</v>
      </c>
      <c r="E2230">
        <f>INDEX(Stores[region],MATCH(Sales[[#This Row],[store_no]],Stores[store_no],0))</f>
        <v>3</v>
      </c>
      <c r="F2230" t="str">
        <f>INDEX(Stores[storetype],MATCH(Sales[[#This Row],[store_no]],Stores[store_no],0))</f>
        <v>B</v>
      </c>
      <c r="G2230" t="str">
        <f>INDEX(Stores[location_city],MATCH(Sales[[#This Row],[store_no]],Stores[store_no],0))</f>
        <v>Cedar Rapids</v>
      </c>
      <c r="H2230" t="str">
        <f>INDEX(Stores[location_state],MATCH(Sales[[#This Row],[store_no]],Stores[store_no],0))</f>
        <v>Iowa</v>
      </c>
      <c r="I2230">
        <f>INDEX(Stores[sqft],MATCH(Sales[[#This Row],[store_no]],Stores[store_no],0))</f>
        <v>123700</v>
      </c>
      <c r="J2230" s="4" t="str">
        <f>INDEX(Departments[dept_name],MATCH(Sales[[#This Row],[dept_no]],Departments[dept_no],0))</f>
        <v>Electronics</v>
      </c>
      <c r="K2230" s="4" t="str">
        <f>CONCATENATE(Sales[[#This Row],[region]],Sales[[#This Row],[storetype]])</f>
        <v>3B</v>
      </c>
      <c r="L2230" s="4">
        <f>INDEX(RegionStoreCount[Store Count],MATCH(Sales[[#This Row],[RegionStoretype]],RegionStoreCount[Region/Type],0))</f>
        <v>4</v>
      </c>
      <c r="M2230" s="4">
        <f>AND(Sales[[#This Row],[date]]&lt;=TY_YTDMax,Sales[[#This Row],[date]]&gt;=TY_YTDMin)*Sales[[#This Row],[sales]]</f>
        <v>0</v>
      </c>
      <c r="N2230" s="4">
        <f>AND(Sales[[#This Row],[date]]&lt;=LY_YTDMax,Sales[[#This Row],[date]]&gt;=LY_YTDMin)*Sales[[#This Row],[sales]]</f>
        <v>26977.539400000001</v>
      </c>
      <c r="O2230" s="4">
        <f>AND(Sales[[#This Row],[date]]&gt;=YoY_Min,Sales[[#This Row],[date]]&lt;=TY_YTDMax)*(Sales[[#This Row],[sales]]/Sales[[#This Row],[sqft]])</f>
        <v>0</v>
      </c>
      <c r="P2230" s="4">
        <f>SUMIF(Sales[RegionStoretype],Sales[[#This Row],[RegionStoretype]],Sales[YoY_SSF])/Sales[[#This Row],[Region_TypeCount]]</f>
        <v>58.312187288105562</v>
      </c>
    </row>
    <row r="2231" spans="1:16" x14ac:dyDescent="0.25">
      <c r="A2231" s="1">
        <v>42860</v>
      </c>
      <c r="B2231">
        <v>23</v>
      </c>
      <c r="C2231">
        <v>9</v>
      </c>
      <c r="D2231">
        <v>17934.002699999997</v>
      </c>
      <c r="E2231">
        <f>INDEX(Stores[region],MATCH(Sales[[#This Row],[store_no]],Stores[store_no],0))</f>
        <v>3</v>
      </c>
      <c r="F2231" t="str">
        <f>INDEX(Stores[storetype],MATCH(Sales[[#This Row],[store_no]],Stores[store_no],0))</f>
        <v>B</v>
      </c>
      <c r="G2231" t="str">
        <f>INDEX(Stores[location_city],MATCH(Sales[[#This Row],[store_no]],Stores[store_no],0))</f>
        <v>Cedar Rapids</v>
      </c>
      <c r="H2231" t="str">
        <f>INDEX(Stores[location_state],MATCH(Sales[[#This Row],[store_no]],Stores[store_no],0))</f>
        <v>Iowa</v>
      </c>
      <c r="I2231">
        <f>INDEX(Stores[sqft],MATCH(Sales[[#This Row],[store_no]],Stores[store_no],0))</f>
        <v>123700</v>
      </c>
      <c r="J2231" s="4" t="str">
        <f>INDEX(Departments[dept_name],MATCH(Sales[[#This Row],[dept_no]],Departments[dept_no],0))</f>
        <v>Garden</v>
      </c>
      <c r="K2231" s="4" t="str">
        <f>CONCATENATE(Sales[[#This Row],[region]],Sales[[#This Row],[storetype]])</f>
        <v>3B</v>
      </c>
      <c r="L2231" s="4">
        <f>INDEX(RegionStoreCount[Store Count],MATCH(Sales[[#This Row],[RegionStoretype]],RegionStoreCount[Region/Type],0))</f>
        <v>4</v>
      </c>
      <c r="M2231" s="4">
        <f>AND(Sales[[#This Row],[date]]&lt;=TY_YTDMax,Sales[[#This Row],[date]]&gt;=TY_YTDMin)*Sales[[#This Row],[sales]]</f>
        <v>0</v>
      </c>
      <c r="N2231" s="4">
        <f>AND(Sales[[#This Row],[date]]&lt;=LY_YTDMax,Sales[[#This Row],[date]]&gt;=LY_YTDMin)*Sales[[#This Row],[sales]]</f>
        <v>17934.002699999997</v>
      </c>
      <c r="O2231" s="4">
        <f>AND(Sales[[#This Row],[date]]&gt;=YoY_Min,Sales[[#This Row],[date]]&lt;=TY_YTDMax)*(Sales[[#This Row],[sales]]/Sales[[#This Row],[sqft]])</f>
        <v>0</v>
      </c>
      <c r="P2231" s="4">
        <f>SUMIF(Sales[RegionStoretype],Sales[[#This Row],[RegionStoretype]],Sales[YoY_SSF])/Sales[[#This Row],[Region_TypeCount]]</f>
        <v>58.312187288105562</v>
      </c>
    </row>
    <row r="2232" spans="1:16" x14ac:dyDescent="0.25">
      <c r="A2232" s="1">
        <v>42860</v>
      </c>
      <c r="B2232">
        <v>23</v>
      </c>
      <c r="C2232">
        <v>12</v>
      </c>
      <c r="D2232">
        <v>90480.477299999999</v>
      </c>
      <c r="E2232">
        <f>INDEX(Stores[region],MATCH(Sales[[#This Row],[store_no]],Stores[store_no],0))</f>
        <v>3</v>
      </c>
      <c r="F2232" t="str">
        <f>INDEX(Stores[storetype],MATCH(Sales[[#This Row],[store_no]],Stores[store_no],0))</f>
        <v>B</v>
      </c>
      <c r="G2232" t="str">
        <f>INDEX(Stores[location_city],MATCH(Sales[[#This Row],[store_no]],Stores[store_no],0))</f>
        <v>Cedar Rapids</v>
      </c>
      <c r="H2232" t="str">
        <f>INDEX(Stores[location_state],MATCH(Sales[[#This Row],[store_no]],Stores[store_no],0))</f>
        <v>Iowa</v>
      </c>
      <c r="I2232">
        <f>INDEX(Stores[sqft],MATCH(Sales[[#This Row],[store_no]],Stores[store_no],0))</f>
        <v>123700</v>
      </c>
      <c r="J2232" s="4" t="str">
        <f>INDEX(Departments[dept_name],MATCH(Sales[[#This Row],[dept_no]],Departments[dept_no],0))</f>
        <v>Jewelery</v>
      </c>
      <c r="K2232" s="4" t="str">
        <f>CONCATENATE(Sales[[#This Row],[region]],Sales[[#This Row],[storetype]])</f>
        <v>3B</v>
      </c>
      <c r="L2232" s="4">
        <f>INDEX(RegionStoreCount[Store Count],MATCH(Sales[[#This Row],[RegionStoretype]],RegionStoreCount[Region/Type],0))</f>
        <v>4</v>
      </c>
      <c r="M2232" s="4">
        <f>AND(Sales[[#This Row],[date]]&lt;=TY_YTDMax,Sales[[#This Row],[date]]&gt;=TY_YTDMin)*Sales[[#This Row],[sales]]</f>
        <v>0</v>
      </c>
      <c r="N2232" s="4">
        <f>AND(Sales[[#This Row],[date]]&lt;=LY_YTDMax,Sales[[#This Row],[date]]&gt;=LY_YTDMin)*Sales[[#This Row],[sales]]</f>
        <v>90480.477299999999</v>
      </c>
      <c r="O2232" s="4">
        <f>AND(Sales[[#This Row],[date]]&gt;=YoY_Min,Sales[[#This Row],[date]]&lt;=TY_YTDMax)*(Sales[[#This Row],[sales]]/Sales[[#This Row],[sqft]])</f>
        <v>0</v>
      </c>
      <c r="P2232" s="4">
        <f>SUMIF(Sales[RegionStoretype],Sales[[#This Row],[RegionStoretype]],Sales[YoY_SSF])/Sales[[#This Row],[Region_TypeCount]]</f>
        <v>58.312187288105562</v>
      </c>
    </row>
    <row r="2233" spans="1:16" x14ac:dyDescent="0.25">
      <c r="A2233" s="1">
        <v>42860</v>
      </c>
      <c r="B2233">
        <v>24</v>
      </c>
      <c r="C2233">
        <v>6</v>
      </c>
      <c r="D2233">
        <v>52865.133099999992</v>
      </c>
      <c r="E2233">
        <f>INDEX(Stores[region],MATCH(Sales[[#This Row],[store_no]],Stores[store_no],0))</f>
        <v>2</v>
      </c>
      <c r="F2233" t="str">
        <f>INDEX(Stores[storetype],MATCH(Sales[[#This Row],[store_no]],Stores[store_no],0))</f>
        <v>A</v>
      </c>
      <c r="G2233" t="str">
        <f>INDEX(Stores[location_city],MATCH(Sales[[#This Row],[store_no]],Stores[store_no],0))</f>
        <v>Winnetka</v>
      </c>
      <c r="H2233" t="str">
        <f>INDEX(Stores[location_state],MATCH(Sales[[#This Row],[store_no]],Stores[store_no],0))</f>
        <v>Illinois</v>
      </c>
      <c r="I2233">
        <f>INDEX(Stores[sqft],MATCH(Sales[[#This Row],[store_no]],Stores[store_no],0))</f>
        <v>207800</v>
      </c>
      <c r="J2233" s="4" t="str">
        <f>INDEX(Departments[dept_name],MATCH(Sales[[#This Row],[dept_no]],Departments[dept_no],0))</f>
        <v>Computers</v>
      </c>
      <c r="K2233" s="4" t="str">
        <f>CONCATENATE(Sales[[#This Row],[region]],Sales[[#This Row],[storetype]])</f>
        <v>2A</v>
      </c>
      <c r="L2233" s="4">
        <f>INDEX(RegionStoreCount[Store Count],MATCH(Sales[[#This Row],[RegionStoretype]],RegionStoreCount[Region/Type],0))</f>
        <v>5</v>
      </c>
      <c r="M2233" s="4">
        <f>AND(Sales[[#This Row],[date]]&lt;=TY_YTDMax,Sales[[#This Row],[date]]&gt;=TY_YTDMin)*Sales[[#This Row],[sales]]</f>
        <v>0</v>
      </c>
      <c r="N2233" s="4">
        <f>AND(Sales[[#This Row],[date]]&lt;=LY_YTDMax,Sales[[#This Row],[date]]&gt;=LY_YTDMin)*Sales[[#This Row],[sales]]</f>
        <v>52865.133099999992</v>
      </c>
      <c r="O2233" s="4">
        <f>AND(Sales[[#This Row],[date]]&gt;=YoY_Min,Sales[[#This Row],[date]]&lt;=TY_YTDMax)*(Sales[[#This Row],[sales]]/Sales[[#This Row],[sqft]])</f>
        <v>0</v>
      </c>
      <c r="P2233" s="4">
        <f>SUMIF(Sales[RegionStoretype],Sales[[#This Row],[RegionStoretype]],Sales[YoY_SSF])/Sales[[#This Row],[Region_TypeCount]]</f>
        <v>60.052789354368521</v>
      </c>
    </row>
    <row r="2234" spans="1:16" x14ac:dyDescent="0.25">
      <c r="A2234" s="1">
        <v>42860</v>
      </c>
      <c r="B2234">
        <v>24</v>
      </c>
      <c r="C2234">
        <v>8</v>
      </c>
      <c r="D2234">
        <v>83444.887600000002</v>
      </c>
      <c r="E2234">
        <f>INDEX(Stores[region],MATCH(Sales[[#This Row],[store_no]],Stores[store_no],0))</f>
        <v>2</v>
      </c>
      <c r="F2234" t="str">
        <f>INDEX(Stores[storetype],MATCH(Sales[[#This Row],[store_no]],Stores[store_no],0))</f>
        <v>A</v>
      </c>
      <c r="G2234" t="str">
        <f>INDEX(Stores[location_city],MATCH(Sales[[#This Row],[store_no]],Stores[store_no],0))</f>
        <v>Winnetka</v>
      </c>
      <c r="H2234" t="str">
        <f>INDEX(Stores[location_state],MATCH(Sales[[#This Row],[store_no]],Stores[store_no],0))</f>
        <v>Illinois</v>
      </c>
      <c r="I2234">
        <f>INDEX(Stores[sqft],MATCH(Sales[[#This Row],[store_no]],Stores[store_no],0))</f>
        <v>207800</v>
      </c>
      <c r="J2234" s="4" t="str">
        <f>INDEX(Departments[dept_name],MATCH(Sales[[#This Row],[dept_no]],Departments[dept_no],0))</f>
        <v>Games</v>
      </c>
      <c r="K2234" s="4" t="str">
        <f>CONCATENATE(Sales[[#This Row],[region]],Sales[[#This Row],[storetype]])</f>
        <v>2A</v>
      </c>
      <c r="L2234" s="4">
        <f>INDEX(RegionStoreCount[Store Count],MATCH(Sales[[#This Row],[RegionStoretype]],RegionStoreCount[Region/Type],0))</f>
        <v>5</v>
      </c>
      <c r="M2234" s="4">
        <f>AND(Sales[[#This Row],[date]]&lt;=TY_YTDMax,Sales[[#This Row],[date]]&gt;=TY_YTDMin)*Sales[[#This Row],[sales]]</f>
        <v>0</v>
      </c>
      <c r="N2234" s="4">
        <f>AND(Sales[[#This Row],[date]]&lt;=LY_YTDMax,Sales[[#This Row],[date]]&gt;=LY_YTDMin)*Sales[[#This Row],[sales]]</f>
        <v>83444.887600000002</v>
      </c>
      <c r="O2234" s="4">
        <f>AND(Sales[[#This Row],[date]]&gt;=YoY_Min,Sales[[#This Row],[date]]&lt;=TY_YTDMax)*(Sales[[#This Row],[sales]]/Sales[[#This Row],[sqft]])</f>
        <v>0</v>
      </c>
      <c r="P2234" s="4">
        <f>SUMIF(Sales[RegionStoretype],Sales[[#This Row],[RegionStoretype]],Sales[YoY_SSF])/Sales[[#This Row],[Region_TypeCount]]</f>
        <v>60.052789354368521</v>
      </c>
    </row>
    <row r="2235" spans="1:16" x14ac:dyDescent="0.25">
      <c r="A2235" s="1">
        <v>42860</v>
      </c>
      <c r="B2235">
        <v>24</v>
      </c>
      <c r="C2235">
        <v>16</v>
      </c>
      <c r="D2235">
        <v>6450.3150000000005</v>
      </c>
      <c r="E2235">
        <f>INDEX(Stores[region],MATCH(Sales[[#This Row],[store_no]],Stores[store_no],0))</f>
        <v>2</v>
      </c>
      <c r="F2235" t="str">
        <f>INDEX(Stores[storetype],MATCH(Sales[[#This Row],[store_no]],Stores[store_no],0))</f>
        <v>A</v>
      </c>
      <c r="G2235" t="str">
        <f>INDEX(Stores[location_city],MATCH(Sales[[#This Row],[store_no]],Stores[store_no],0))</f>
        <v>Winnetka</v>
      </c>
      <c r="H2235" t="str">
        <f>INDEX(Stores[location_state],MATCH(Sales[[#This Row],[store_no]],Stores[store_no],0))</f>
        <v>Illinois</v>
      </c>
      <c r="I2235">
        <f>INDEX(Stores[sqft],MATCH(Sales[[#This Row],[store_no]],Stores[store_no],0))</f>
        <v>207800</v>
      </c>
      <c r="J2235" s="4" t="str">
        <f>INDEX(Departments[dept_name],MATCH(Sales[[#This Row],[dept_no]],Departments[dept_no],0))</f>
        <v>Outdoors</v>
      </c>
      <c r="K2235" s="4" t="str">
        <f>CONCATENATE(Sales[[#This Row],[region]],Sales[[#This Row],[storetype]])</f>
        <v>2A</v>
      </c>
      <c r="L2235" s="4">
        <f>INDEX(RegionStoreCount[Store Count],MATCH(Sales[[#This Row],[RegionStoretype]],RegionStoreCount[Region/Type],0))</f>
        <v>5</v>
      </c>
      <c r="M2235" s="4">
        <f>AND(Sales[[#This Row],[date]]&lt;=TY_YTDMax,Sales[[#This Row],[date]]&gt;=TY_YTDMin)*Sales[[#This Row],[sales]]</f>
        <v>0</v>
      </c>
      <c r="N2235" s="4">
        <f>AND(Sales[[#This Row],[date]]&lt;=LY_YTDMax,Sales[[#This Row],[date]]&gt;=LY_YTDMin)*Sales[[#This Row],[sales]]</f>
        <v>6450.3150000000005</v>
      </c>
      <c r="O2235" s="4">
        <f>AND(Sales[[#This Row],[date]]&gt;=YoY_Min,Sales[[#This Row],[date]]&lt;=TY_YTDMax)*(Sales[[#This Row],[sales]]/Sales[[#This Row],[sqft]])</f>
        <v>0</v>
      </c>
      <c r="P2235" s="4">
        <f>SUMIF(Sales[RegionStoretype],Sales[[#This Row],[RegionStoretype]],Sales[YoY_SSF])/Sales[[#This Row],[Region_TypeCount]]</f>
        <v>60.052789354368521</v>
      </c>
    </row>
    <row r="2236" spans="1:16" x14ac:dyDescent="0.25">
      <c r="A2236" s="1">
        <v>42860</v>
      </c>
      <c r="B2236">
        <v>24</v>
      </c>
      <c r="C2236">
        <v>18</v>
      </c>
      <c r="D2236">
        <v>212039.7721</v>
      </c>
      <c r="E2236">
        <f>INDEX(Stores[region],MATCH(Sales[[#This Row],[store_no]],Stores[store_no],0))</f>
        <v>2</v>
      </c>
      <c r="F2236" t="str">
        <f>INDEX(Stores[storetype],MATCH(Sales[[#This Row],[store_no]],Stores[store_no],0))</f>
        <v>A</v>
      </c>
      <c r="G2236" t="str">
        <f>INDEX(Stores[location_city],MATCH(Sales[[#This Row],[store_no]],Stores[store_no],0))</f>
        <v>Winnetka</v>
      </c>
      <c r="H2236" t="str">
        <f>INDEX(Stores[location_state],MATCH(Sales[[#This Row],[store_no]],Stores[store_no],0))</f>
        <v>Illinois</v>
      </c>
      <c r="I2236">
        <f>INDEX(Stores[sqft],MATCH(Sales[[#This Row],[store_no]],Stores[store_no],0))</f>
        <v>207800</v>
      </c>
      <c r="J2236" s="4" t="str">
        <f>INDEX(Departments[dept_name],MATCH(Sales[[#This Row],[dept_no]],Departments[dept_no],0))</f>
        <v>Sports</v>
      </c>
      <c r="K2236" s="4" t="str">
        <f>CONCATENATE(Sales[[#This Row],[region]],Sales[[#This Row],[storetype]])</f>
        <v>2A</v>
      </c>
      <c r="L2236" s="4">
        <f>INDEX(RegionStoreCount[Store Count],MATCH(Sales[[#This Row],[RegionStoretype]],RegionStoreCount[Region/Type],0))</f>
        <v>5</v>
      </c>
      <c r="M2236" s="4">
        <f>AND(Sales[[#This Row],[date]]&lt;=TY_YTDMax,Sales[[#This Row],[date]]&gt;=TY_YTDMin)*Sales[[#This Row],[sales]]</f>
        <v>0</v>
      </c>
      <c r="N2236" s="4">
        <f>AND(Sales[[#This Row],[date]]&lt;=LY_YTDMax,Sales[[#This Row],[date]]&gt;=LY_YTDMin)*Sales[[#This Row],[sales]]</f>
        <v>212039.7721</v>
      </c>
      <c r="O2236" s="4">
        <f>AND(Sales[[#This Row],[date]]&gt;=YoY_Min,Sales[[#This Row],[date]]&lt;=TY_YTDMax)*(Sales[[#This Row],[sales]]/Sales[[#This Row],[sqft]])</f>
        <v>0</v>
      </c>
      <c r="P2236" s="4">
        <f>SUMIF(Sales[RegionStoretype],Sales[[#This Row],[RegionStoretype]],Sales[YoY_SSF])/Sales[[#This Row],[Region_TypeCount]]</f>
        <v>60.052789354368521</v>
      </c>
    </row>
    <row r="2237" spans="1:16" x14ac:dyDescent="0.25">
      <c r="A2237" s="1">
        <v>42860</v>
      </c>
      <c r="B2237">
        <v>25</v>
      </c>
      <c r="C2237">
        <v>10</v>
      </c>
      <c r="D2237">
        <v>21775.367999999999</v>
      </c>
      <c r="E2237">
        <f>INDEX(Stores[region],MATCH(Sales[[#This Row],[store_no]],Stores[store_no],0))</f>
        <v>3</v>
      </c>
      <c r="F2237" t="str">
        <f>INDEX(Stores[storetype],MATCH(Sales[[#This Row],[store_no]],Stores[store_no],0))</f>
        <v>B</v>
      </c>
      <c r="G2237" t="str">
        <f>INDEX(Stores[location_city],MATCH(Sales[[#This Row],[store_no]],Stores[store_no],0))</f>
        <v>Kansas City</v>
      </c>
      <c r="H2237" t="str">
        <f>INDEX(Stores[location_state],MATCH(Sales[[#This Row],[store_no]],Stores[store_no],0))</f>
        <v>Missouri</v>
      </c>
      <c r="I2237">
        <f>INDEX(Stores[sqft],MATCH(Sales[[#This Row],[store_no]],Stores[store_no],0))</f>
        <v>92300</v>
      </c>
      <c r="J2237" s="4" t="str">
        <f>INDEX(Departments[dept_name],MATCH(Sales[[#This Row],[dept_no]],Departments[dept_no],0))</f>
        <v>Health</v>
      </c>
      <c r="K2237" s="4" t="str">
        <f>CONCATENATE(Sales[[#This Row],[region]],Sales[[#This Row],[storetype]])</f>
        <v>3B</v>
      </c>
      <c r="L2237" s="4">
        <f>INDEX(RegionStoreCount[Store Count],MATCH(Sales[[#This Row],[RegionStoretype]],RegionStoreCount[Region/Type],0))</f>
        <v>4</v>
      </c>
      <c r="M2237" s="4">
        <f>AND(Sales[[#This Row],[date]]&lt;=TY_YTDMax,Sales[[#This Row],[date]]&gt;=TY_YTDMin)*Sales[[#This Row],[sales]]</f>
        <v>0</v>
      </c>
      <c r="N2237" s="4">
        <f>AND(Sales[[#This Row],[date]]&lt;=LY_YTDMax,Sales[[#This Row],[date]]&gt;=LY_YTDMin)*Sales[[#This Row],[sales]]</f>
        <v>21775.367999999999</v>
      </c>
      <c r="O2237" s="4">
        <f>AND(Sales[[#This Row],[date]]&gt;=YoY_Min,Sales[[#This Row],[date]]&lt;=TY_YTDMax)*(Sales[[#This Row],[sales]]/Sales[[#This Row],[sqft]])</f>
        <v>0</v>
      </c>
      <c r="P2237" s="4">
        <f>SUMIF(Sales[RegionStoretype],Sales[[#This Row],[RegionStoretype]],Sales[YoY_SSF])/Sales[[#This Row],[Region_TypeCount]]</f>
        <v>58.312187288105562</v>
      </c>
    </row>
    <row r="2238" spans="1:16" x14ac:dyDescent="0.25">
      <c r="A2238" s="1">
        <v>42860</v>
      </c>
      <c r="B2238">
        <v>25</v>
      </c>
      <c r="C2238">
        <v>14</v>
      </c>
      <c r="D2238">
        <v>17235.942900000002</v>
      </c>
      <c r="E2238">
        <f>INDEX(Stores[region],MATCH(Sales[[#This Row],[store_no]],Stores[store_no],0))</f>
        <v>3</v>
      </c>
      <c r="F2238" t="str">
        <f>INDEX(Stores[storetype],MATCH(Sales[[#This Row],[store_no]],Stores[store_no],0))</f>
        <v>B</v>
      </c>
      <c r="G2238" t="str">
        <f>INDEX(Stores[location_city],MATCH(Sales[[#This Row],[store_no]],Stores[store_no],0))</f>
        <v>Kansas City</v>
      </c>
      <c r="H2238" t="str">
        <f>INDEX(Stores[location_state],MATCH(Sales[[#This Row],[store_no]],Stores[store_no],0))</f>
        <v>Missouri</v>
      </c>
      <c r="I2238">
        <f>INDEX(Stores[sqft],MATCH(Sales[[#This Row],[store_no]],Stores[store_no],0))</f>
        <v>92300</v>
      </c>
      <c r="J2238" s="4" t="str">
        <f>INDEX(Departments[dept_name],MATCH(Sales[[#This Row],[dept_no]],Departments[dept_no],0))</f>
        <v>Movies</v>
      </c>
      <c r="K2238" s="4" t="str">
        <f>CONCATENATE(Sales[[#This Row],[region]],Sales[[#This Row],[storetype]])</f>
        <v>3B</v>
      </c>
      <c r="L2238" s="4">
        <f>INDEX(RegionStoreCount[Store Count],MATCH(Sales[[#This Row],[RegionStoretype]],RegionStoreCount[Region/Type],0))</f>
        <v>4</v>
      </c>
      <c r="M2238" s="4">
        <f>AND(Sales[[#This Row],[date]]&lt;=TY_YTDMax,Sales[[#This Row],[date]]&gt;=TY_YTDMin)*Sales[[#This Row],[sales]]</f>
        <v>0</v>
      </c>
      <c r="N2238" s="4">
        <f>AND(Sales[[#This Row],[date]]&lt;=LY_YTDMax,Sales[[#This Row],[date]]&gt;=LY_YTDMin)*Sales[[#This Row],[sales]]</f>
        <v>17235.942900000002</v>
      </c>
      <c r="O2238" s="4">
        <f>AND(Sales[[#This Row],[date]]&gt;=YoY_Min,Sales[[#This Row],[date]]&lt;=TY_YTDMax)*(Sales[[#This Row],[sales]]/Sales[[#This Row],[sqft]])</f>
        <v>0</v>
      </c>
      <c r="P2238" s="4">
        <f>SUMIF(Sales[RegionStoretype],Sales[[#This Row],[RegionStoretype]],Sales[YoY_SSF])/Sales[[#This Row],[Region_TypeCount]]</f>
        <v>58.312187288105562</v>
      </c>
    </row>
    <row r="2239" spans="1:16" x14ac:dyDescent="0.25">
      <c r="A2239" s="1">
        <v>42860</v>
      </c>
      <c r="B2239">
        <v>25</v>
      </c>
      <c r="C2239">
        <v>15</v>
      </c>
      <c r="D2239">
        <v>49152.328200000004</v>
      </c>
      <c r="E2239">
        <f>INDEX(Stores[region],MATCH(Sales[[#This Row],[store_no]],Stores[store_no],0))</f>
        <v>3</v>
      </c>
      <c r="F2239" t="str">
        <f>INDEX(Stores[storetype],MATCH(Sales[[#This Row],[store_no]],Stores[store_no],0))</f>
        <v>B</v>
      </c>
      <c r="G2239" t="str">
        <f>INDEX(Stores[location_city],MATCH(Sales[[#This Row],[store_no]],Stores[store_no],0))</f>
        <v>Kansas City</v>
      </c>
      <c r="H2239" t="str">
        <f>INDEX(Stores[location_state],MATCH(Sales[[#This Row],[store_no]],Stores[store_no],0))</f>
        <v>Missouri</v>
      </c>
      <c r="I2239">
        <f>INDEX(Stores[sqft],MATCH(Sales[[#This Row],[store_no]],Stores[store_no],0))</f>
        <v>92300</v>
      </c>
      <c r="J2239" s="4" t="str">
        <f>INDEX(Departments[dept_name],MATCH(Sales[[#This Row],[dept_no]],Departments[dept_no],0))</f>
        <v>Music</v>
      </c>
      <c r="K2239" s="4" t="str">
        <f>CONCATENATE(Sales[[#This Row],[region]],Sales[[#This Row],[storetype]])</f>
        <v>3B</v>
      </c>
      <c r="L2239" s="4">
        <f>INDEX(RegionStoreCount[Store Count],MATCH(Sales[[#This Row],[RegionStoretype]],RegionStoreCount[Region/Type],0))</f>
        <v>4</v>
      </c>
      <c r="M2239" s="4">
        <f>AND(Sales[[#This Row],[date]]&lt;=TY_YTDMax,Sales[[#This Row],[date]]&gt;=TY_YTDMin)*Sales[[#This Row],[sales]]</f>
        <v>0</v>
      </c>
      <c r="N2239" s="4">
        <f>AND(Sales[[#This Row],[date]]&lt;=LY_YTDMax,Sales[[#This Row],[date]]&gt;=LY_YTDMin)*Sales[[#This Row],[sales]]</f>
        <v>49152.328200000004</v>
      </c>
      <c r="O2239" s="4">
        <f>AND(Sales[[#This Row],[date]]&gt;=YoY_Min,Sales[[#This Row],[date]]&lt;=TY_YTDMax)*(Sales[[#This Row],[sales]]/Sales[[#This Row],[sqft]])</f>
        <v>0</v>
      </c>
      <c r="P2239" s="4">
        <f>SUMIF(Sales[RegionStoretype],Sales[[#This Row],[RegionStoretype]],Sales[YoY_SSF])/Sales[[#This Row],[Region_TypeCount]]</f>
        <v>58.312187288105562</v>
      </c>
    </row>
    <row r="2240" spans="1:16" x14ac:dyDescent="0.25">
      <c r="A2240" s="1">
        <v>42860</v>
      </c>
      <c r="B2240">
        <v>25</v>
      </c>
      <c r="C2240">
        <v>20</v>
      </c>
      <c r="D2240">
        <v>73548.983600000007</v>
      </c>
      <c r="E2240">
        <f>INDEX(Stores[region],MATCH(Sales[[#This Row],[store_no]],Stores[store_no],0))</f>
        <v>3</v>
      </c>
      <c r="F2240" t="str">
        <f>INDEX(Stores[storetype],MATCH(Sales[[#This Row],[store_no]],Stores[store_no],0))</f>
        <v>B</v>
      </c>
      <c r="G2240" t="str">
        <f>INDEX(Stores[location_city],MATCH(Sales[[#This Row],[store_no]],Stores[store_no],0))</f>
        <v>Kansas City</v>
      </c>
      <c r="H2240" t="str">
        <f>INDEX(Stores[location_state],MATCH(Sales[[#This Row],[store_no]],Stores[store_no],0))</f>
        <v>Missouri</v>
      </c>
      <c r="I2240">
        <f>INDEX(Stores[sqft],MATCH(Sales[[#This Row],[store_no]],Stores[store_no],0))</f>
        <v>92300</v>
      </c>
      <c r="J2240" s="4" t="str">
        <f>INDEX(Departments[dept_name],MATCH(Sales[[#This Row],[dept_no]],Departments[dept_no],0))</f>
        <v>Toys</v>
      </c>
      <c r="K2240" s="4" t="str">
        <f>CONCATENATE(Sales[[#This Row],[region]],Sales[[#This Row],[storetype]])</f>
        <v>3B</v>
      </c>
      <c r="L2240" s="4">
        <f>INDEX(RegionStoreCount[Store Count],MATCH(Sales[[#This Row],[RegionStoretype]],RegionStoreCount[Region/Type],0))</f>
        <v>4</v>
      </c>
      <c r="M2240" s="4">
        <f>AND(Sales[[#This Row],[date]]&lt;=TY_YTDMax,Sales[[#This Row],[date]]&gt;=TY_YTDMin)*Sales[[#This Row],[sales]]</f>
        <v>0</v>
      </c>
      <c r="N2240" s="4">
        <f>AND(Sales[[#This Row],[date]]&lt;=LY_YTDMax,Sales[[#This Row],[date]]&gt;=LY_YTDMin)*Sales[[#This Row],[sales]]</f>
        <v>73548.983600000007</v>
      </c>
      <c r="O2240" s="4">
        <f>AND(Sales[[#This Row],[date]]&gt;=YoY_Min,Sales[[#This Row],[date]]&lt;=TY_YTDMax)*(Sales[[#This Row],[sales]]/Sales[[#This Row],[sqft]])</f>
        <v>0</v>
      </c>
      <c r="P2240" s="4">
        <f>SUMIF(Sales[RegionStoretype],Sales[[#This Row],[RegionStoretype]],Sales[YoY_SSF])/Sales[[#This Row],[Region_TypeCount]]</f>
        <v>58.312187288105562</v>
      </c>
    </row>
    <row r="2241" spans="1:16" x14ac:dyDescent="0.25">
      <c r="A2241" s="1">
        <v>42860</v>
      </c>
      <c r="B2241">
        <v>26</v>
      </c>
      <c r="C2241">
        <v>6</v>
      </c>
      <c r="D2241">
        <v>53060.776599999997</v>
      </c>
      <c r="E2241">
        <f>INDEX(Stores[region],MATCH(Sales[[#This Row],[store_no]],Stores[store_no],0))</f>
        <v>2</v>
      </c>
      <c r="F2241" t="str">
        <f>INDEX(Stores[storetype],MATCH(Sales[[#This Row],[store_no]],Stores[store_no],0))</f>
        <v>A</v>
      </c>
      <c r="G2241" t="str">
        <f>INDEX(Stores[location_city],MATCH(Sales[[#This Row],[store_no]],Stores[store_no],0))</f>
        <v>Carmel</v>
      </c>
      <c r="H2241" t="str">
        <f>INDEX(Stores[location_state],MATCH(Sales[[#This Row],[store_no]],Stores[store_no],0))</f>
        <v>Indiana</v>
      </c>
      <c r="I2241">
        <f>INDEX(Stores[sqft],MATCH(Sales[[#This Row],[store_no]],Stores[store_no],0))</f>
        <v>198500</v>
      </c>
      <c r="J2241" s="4" t="str">
        <f>INDEX(Departments[dept_name],MATCH(Sales[[#This Row],[dept_no]],Departments[dept_no],0))</f>
        <v>Computers</v>
      </c>
      <c r="K2241" s="4" t="str">
        <f>CONCATENATE(Sales[[#This Row],[region]],Sales[[#This Row],[storetype]])</f>
        <v>2A</v>
      </c>
      <c r="L2241" s="4">
        <f>INDEX(RegionStoreCount[Store Count],MATCH(Sales[[#This Row],[RegionStoretype]],RegionStoreCount[Region/Type],0))</f>
        <v>5</v>
      </c>
      <c r="M2241" s="4">
        <f>AND(Sales[[#This Row],[date]]&lt;=TY_YTDMax,Sales[[#This Row],[date]]&gt;=TY_YTDMin)*Sales[[#This Row],[sales]]</f>
        <v>0</v>
      </c>
      <c r="N2241" s="4">
        <f>AND(Sales[[#This Row],[date]]&lt;=LY_YTDMax,Sales[[#This Row],[date]]&gt;=LY_YTDMin)*Sales[[#This Row],[sales]]</f>
        <v>53060.776599999997</v>
      </c>
      <c r="O2241" s="4">
        <f>AND(Sales[[#This Row],[date]]&gt;=YoY_Min,Sales[[#This Row],[date]]&lt;=TY_YTDMax)*(Sales[[#This Row],[sales]]/Sales[[#This Row],[sqft]])</f>
        <v>0</v>
      </c>
      <c r="P2241" s="4">
        <f>SUMIF(Sales[RegionStoretype],Sales[[#This Row],[RegionStoretype]],Sales[YoY_SSF])/Sales[[#This Row],[Region_TypeCount]]</f>
        <v>60.052789354368521</v>
      </c>
    </row>
    <row r="2242" spans="1:16" x14ac:dyDescent="0.25">
      <c r="A2242" s="1">
        <v>42860</v>
      </c>
      <c r="B2242">
        <v>26</v>
      </c>
      <c r="C2242">
        <v>11</v>
      </c>
      <c r="D2242">
        <v>97729.883499999996</v>
      </c>
      <c r="E2242">
        <f>INDEX(Stores[region],MATCH(Sales[[#This Row],[store_no]],Stores[store_no],0))</f>
        <v>2</v>
      </c>
      <c r="F2242" t="str">
        <f>INDEX(Stores[storetype],MATCH(Sales[[#This Row],[store_no]],Stores[store_no],0))</f>
        <v>A</v>
      </c>
      <c r="G2242" t="str">
        <f>INDEX(Stores[location_city],MATCH(Sales[[#This Row],[store_no]],Stores[store_no],0))</f>
        <v>Carmel</v>
      </c>
      <c r="H2242" t="str">
        <f>INDEX(Stores[location_state],MATCH(Sales[[#This Row],[store_no]],Stores[store_no],0))</f>
        <v>Indiana</v>
      </c>
      <c r="I2242">
        <f>INDEX(Stores[sqft],MATCH(Sales[[#This Row],[store_no]],Stores[store_no],0))</f>
        <v>198500</v>
      </c>
      <c r="J2242" s="4" t="str">
        <f>INDEX(Departments[dept_name],MATCH(Sales[[#This Row],[dept_no]],Departments[dept_no],0))</f>
        <v>Home</v>
      </c>
      <c r="K2242" s="4" t="str">
        <f>CONCATENATE(Sales[[#This Row],[region]],Sales[[#This Row],[storetype]])</f>
        <v>2A</v>
      </c>
      <c r="L2242" s="4">
        <f>INDEX(RegionStoreCount[Store Count],MATCH(Sales[[#This Row],[RegionStoretype]],RegionStoreCount[Region/Type],0))</f>
        <v>5</v>
      </c>
      <c r="M2242" s="4">
        <f>AND(Sales[[#This Row],[date]]&lt;=TY_YTDMax,Sales[[#This Row],[date]]&gt;=TY_YTDMin)*Sales[[#This Row],[sales]]</f>
        <v>0</v>
      </c>
      <c r="N2242" s="4">
        <f>AND(Sales[[#This Row],[date]]&lt;=LY_YTDMax,Sales[[#This Row],[date]]&gt;=LY_YTDMin)*Sales[[#This Row],[sales]]</f>
        <v>97729.883499999996</v>
      </c>
      <c r="O2242" s="4">
        <f>AND(Sales[[#This Row],[date]]&gt;=YoY_Min,Sales[[#This Row],[date]]&lt;=TY_YTDMax)*(Sales[[#This Row],[sales]]/Sales[[#This Row],[sqft]])</f>
        <v>0</v>
      </c>
      <c r="P2242" s="4">
        <f>SUMIF(Sales[RegionStoretype],Sales[[#This Row],[RegionStoretype]],Sales[YoY_SSF])/Sales[[#This Row],[Region_TypeCount]]</f>
        <v>60.052789354368521</v>
      </c>
    </row>
    <row r="2243" spans="1:16" x14ac:dyDescent="0.25">
      <c r="A2243" s="1">
        <v>42860</v>
      </c>
      <c r="B2243">
        <v>26</v>
      </c>
      <c r="C2243">
        <v>12</v>
      </c>
      <c r="D2243">
        <v>131829.2371</v>
      </c>
      <c r="E2243">
        <f>INDEX(Stores[region],MATCH(Sales[[#This Row],[store_no]],Stores[store_no],0))</f>
        <v>2</v>
      </c>
      <c r="F2243" t="str">
        <f>INDEX(Stores[storetype],MATCH(Sales[[#This Row],[store_no]],Stores[store_no],0))</f>
        <v>A</v>
      </c>
      <c r="G2243" t="str">
        <f>INDEX(Stores[location_city],MATCH(Sales[[#This Row],[store_no]],Stores[store_no],0))</f>
        <v>Carmel</v>
      </c>
      <c r="H2243" t="str">
        <f>INDEX(Stores[location_state],MATCH(Sales[[#This Row],[store_no]],Stores[store_no],0))</f>
        <v>Indiana</v>
      </c>
      <c r="I2243">
        <f>INDEX(Stores[sqft],MATCH(Sales[[#This Row],[store_no]],Stores[store_no],0))</f>
        <v>198500</v>
      </c>
      <c r="J2243" s="4" t="str">
        <f>INDEX(Departments[dept_name],MATCH(Sales[[#This Row],[dept_no]],Departments[dept_no],0))</f>
        <v>Jewelery</v>
      </c>
      <c r="K2243" s="4" t="str">
        <f>CONCATENATE(Sales[[#This Row],[region]],Sales[[#This Row],[storetype]])</f>
        <v>2A</v>
      </c>
      <c r="L2243" s="4">
        <f>INDEX(RegionStoreCount[Store Count],MATCH(Sales[[#This Row],[RegionStoretype]],RegionStoreCount[Region/Type],0))</f>
        <v>5</v>
      </c>
      <c r="M2243" s="4">
        <f>AND(Sales[[#This Row],[date]]&lt;=TY_YTDMax,Sales[[#This Row],[date]]&gt;=TY_YTDMin)*Sales[[#This Row],[sales]]</f>
        <v>0</v>
      </c>
      <c r="N2243" s="4">
        <f>AND(Sales[[#This Row],[date]]&lt;=LY_YTDMax,Sales[[#This Row],[date]]&gt;=LY_YTDMin)*Sales[[#This Row],[sales]]</f>
        <v>131829.2371</v>
      </c>
      <c r="O2243" s="4">
        <f>AND(Sales[[#This Row],[date]]&gt;=YoY_Min,Sales[[#This Row],[date]]&lt;=TY_YTDMax)*(Sales[[#This Row],[sales]]/Sales[[#This Row],[sqft]])</f>
        <v>0</v>
      </c>
      <c r="P2243" s="4">
        <f>SUMIF(Sales[RegionStoretype],Sales[[#This Row],[RegionStoretype]],Sales[YoY_SSF])/Sales[[#This Row],[Region_TypeCount]]</f>
        <v>60.052789354368521</v>
      </c>
    </row>
    <row r="2244" spans="1:16" x14ac:dyDescent="0.25">
      <c r="A2244" s="1">
        <v>42860</v>
      </c>
      <c r="B2244">
        <v>27</v>
      </c>
      <c r="C2244">
        <v>15</v>
      </c>
      <c r="D2244">
        <v>70914.786200000002</v>
      </c>
      <c r="E2244">
        <f>INDEX(Stores[region],MATCH(Sales[[#This Row],[store_no]],Stores[store_no],0))</f>
        <v>3</v>
      </c>
      <c r="F2244" t="str">
        <f>INDEX(Stores[storetype],MATCH(Sales[[#This Row],[store_no]],Stores[store_no],0))</f>
        <v>A</v>
      </c>
      <c r="G2244" t="str">
        <f>INDEX(Stores[location_city],MATCH(Sales[[#This Row],[store_no]],Stores[store_no],0))</f>
        <v>Springfield</v>
      </c>
      <c r="H2244" t="str">
        <f>INDEX(Stores[location_state],MATCH(Sales[[#This Row],[store_no]],Stores[store_no],0))</f>
        <v>Missouri</v>
      </c>
      <c r="I2244">
        <f>INDEX(Stores[sqft],MATCH(Sales[[#This Row],[store_no]],Stores[store_no],0))</f>
        <v>158200</v>
      </c>
      <c r="J2244" s="4" t="str">
        <f>INDEX(Departments[dept_name],MATCH(Sales[[#This Row],[dept_no]],Departments[dept_no],0))</f>
        <v>Music</v>
      </c>
      <c r="K2244" s="4" t="str">
        <f>CONCATENATE(Sales[[#This Row],[region]],Sales[[#This Row],[storetype]])</f>
        <v>3A</v>
      </c>
      <c r="L2244" s="4">
        <f>INDEX(RegionStoreCount[Store Count],MATCH(Sales[[#This Row],[RegionStoretype]],RegionStoreCount[Region/Type],0))</f>
        <v>9</v>
      </c>
      <c r="M2244" s="4">
        <f>AND(Sales[[#This Row],[date]]&lt;=TY_YTDMax,Sales[[#This Row],[date]]&gt;=TY_YTDMin)*Sales[[#This Row],[sales]]</f>
        <v>0</v>
      </c>
      <c r="N2244" s="4">
        <f>AND(Sales[[#This Row],[date]]&lt;=LY_YTDMax,Sales[[#This Row],[date]]&gt;=LY_YTDMin)*Sales[[#This Row],[sales]]</f>
        <v>70914.786200000002</v>
      </c>
      <c r="O2244" s="4">
        <f>AND(Sales[[#This Row],[date]]&gt;=YoY_Min,Sales[[#This Row],[date]]&lt;=TY_YTDMax)*(Sales[[#This Row],[sales]]/Sales[[#This Row],[sqft]])</f>
        <v>0</v>
      </c>
      <c r="P2244" s="4">
        <f>SUMIF(Sales[RegionStoretype],Sales[[#This Row],[RegionStoretype]],Sales[YoY_SSF])/Sales[[#This Row],[Region_TypeCount]]</f>
        <v>53.603836561720975</v>
      </c>
    </row>
    <row r="2245" spans="1:16" x14ac:dyDescent="0.25">
      <c r="A2245" s="1">
        <v>42860</v>
      </c>
      <c r="B2245">
        <v>27</v>
      </c>
      <c r="C2245">
        <v>17</v>
      </c>
      <c r="D2245">
        <v>87471.48</v>
      </c>
      <c r="E2245">
        <f>INDEX(Stores[region],MATCH(Sales[[#This Row],[store_no]],Stores[store_no],0))</f>
        <v>3</v>
      </c>
      <c r="F2245" t="str">
        <f>INDEX(Stores[storetype],MATCH(Sales[[#This Row],[store_no]],Stores[store_no],0))</f>
        <v>A</v>
      </c>
      <c r="G2245" t="str">
        <f>INDEX(Stores[location_city],MATCH(Sales[[#This Row],[store_no]],Stores[store_no],0))</f>
        <v>Springfield</v>
      </c>
      <c r="H2245" t="str">
        <f>INDEX(Stores[location_state],MATCH(Sales[[#This Row],[store_no]],Stores[store_no],0))</f>
        <v>Missouri</v>
      </c>
      <c r="I2245">
        <f>INDEX(Stores[sqft],MATCH(Sales[[#This Row],[store_no]],Stores[store_no],0))</f>
        <v>158200</v>
      </c>
      <c r="J2245" s="4" t="str">
        <f>INDEX(Departments[dept_name],MATCH(Sales[[#This Row],[dept_no]],Departments[dept_no],0))</f>
        <v>Shoes</v>
      </c>
      <c r="K2245" s="4" t="str">
        <f>CONCATENATE(Sales[[#This Row],[region]],Sales[[#This Row],[storetype]])</f>
        <v>3A</v>
      </c>
      <c r="L2245" s="4">
        <f>INDEX(RegionStoreCount[Store Count],MATCH(Sales[[#This Row],[RegionStoretype]],RegionStoreCount[Region/Type],0))</f>
        <v>9</v>
      </c>
      <c r="M2245" s="4">
        <f>AND(Sales[[#This Row],[date]]&lt;=TY_YTDMax,Sales[[#This Row],[date]]&gt;=TY_YTDMin)*Sales[[#This Row],[sales]]</f>
        <v>0</v>
      </c>
      <c r="N2245" s="4">
        <f>AND(Sales[[#This Row],[date]]&lt;=LY_YTDMax,Sales[[#This Row],[date]]&gt;=LY_YTDMin)*Sales[[#This Row],[sales]]</f>
        <v>87471.48</v>
      </c>
      <c r="O2245" s="4">
        <f>AND(Sales[[#This Row],[date]]&gt;=YoY_Min,Sales[[#This Row],[date]]&lt;=TY_YTDMax)*(Sales[[#This Row],[sales]]/Sales[[#This Row],[sqft]])</f>
        <v>0</v>
      </c>
      <c r="P2245" s="4">
        <f>SUMIF(Sales[RegionStoretype],Sales[[#This Row],[RegionStoretype]],Sales[YoY_SSF])/Sales[[#This Row],[Region_TypeCount]]</f>
        <v>53.603836561720975</v>
      </c>
    </row>
    <row r="2246" spans="1:16" x14ac:dyDescent="0.25">
      <c r="A2246" s="1">
        <v>42860</v>
      </c>
      <c r="B2246">
        <v>28</v>
      </c>
      <c r="C2246">
        <v>3</v>
      </c>
      <c r="D2246">
        <v>151391.82</v>
      </c>
      <c r="E2246">
        <f>INDEX(Stores[region],MATCH(Sales[[#This Row],[store_no]],Stores[store_no],0))</f>
        <v>2</v>
      </c>
      <c r="F2246" t="str">
        <f>INDEX(Stores[storetype],MATCH(Sales[[#This Row],[store_no]],Stores[store_no],0))</f>
        <v>A</v>
      </c>
      <c r="G2246" t="str">
        <f>INDEX(Stores[location_city],MATCH(Sales[[#This Row],[store_no]],Stores[store_no],0))</f>
        <v>Milwaukee</v>
      </c>
      <c r="H2246" t="str">
        <f>INDEX(Stores[location_state],MATCH(Sales[[#This Row],[store_no]],Stores[store_no],0))</f>
        <v>Wisconsin</v>
      </c>
      <c r="I2246">
        <f>INDEX(Stores[sqft],MATCH(Sales[[#This Row],[store_no]],Stores[store_no],0))</f>
        <v>203800</v>
      </c>
      <c r="J2246" s="4" t="str">
        <f>INDEX(Departments[dept_name],MATCH(Sales[[#This Row],[dept_no]],Departments[dept_no],0))</f>
        <v>Beauty</v>
      </c>
      <c r="K2246" s="4" t="str">
        <f>CONCATENATE(Sales[[#This Row],[region]],Sales[[#This Row],[storetype]])</f>
        <v>2A</v>
      </c>
      <c r="L2246" s="4">
        <f>INDEX(RegionStoreCount[Store Count],MATCH(Sales[[#This Row],[RegionStoretype]],RegionStoreCount[Region/Type],0))</f>
        <v>5</v>
      </c>
      <c r="M2246" s="4">
        <f>AND(Sales[[#This Row],[date]]&lt;=TY_YTDMax,Sales[[#This Row],[date]]&gt;=TY_YTDMin)*Sales[[#This Row],[sales]]</f>
        <v>0</v>
      </c>
      <c r="N2246" s="4">
        <f>AND(Sales[[#This Row],[date]]&lt;=LY_YTDMax,Sales[[#This Row],[date]]&gt;=LY_YTDMin)*Sales[[#This Row],[sales]]</f>
        <v>151391.82</v>
      </c>
      <c r="O2246" s="4">
        <f>AND(Sales[[#This Row],[date]]&gt;=YoY_Min,Sales[[#This Row],[date]]&lt;=TY_YTDMax)*(Sales[[#This Row],[sales]]/Sales[[#This Row],[sqft]])</f>
        <v>0</v>
      </c>
      <c r="P2246" s="4">
        <f>SUMIF(Sales[RegionStoretype],Sales[[#This Row],[RegionStoretype]],Sales[YoY_SSF])/Sales[[#This Row],[Region_TypeCount]]</f>
        <v>60.052789354368521</v>
      </c>
    </row>
    <row r="2247" spans="1:16" x14ac:dyDescent="0.25">
      <c r="A2247" s="1">
        <v>42860</v>
      </c>
      <c r="B2247">
        <v>28</v>
      </c>
      <c r="C2247">
        <v>15</v>
      </c>
      <c r="D2247">
        <v>494.65499999999997</v>
      </c>
      <c r="E2247">
        <f>INDEX(Stores[region],MATCH(Sales[[#This Row],[store_no]],Stores[store_no],0))</f>
        <v>2</v>
      </c>
      <c r="F2247" t="str">
        <f>INDEX(Stores[storetype],MATCH(Sales[[#This Row],[store_no]],Stores[store_no],0))</f>
        <v>A</v>
      </c>
      <c r="G2247" t="str">
        <f>INDEX(Stores[location_city],MATCH(Sales[[#This Row],[store_no]],Stores[store_no],0))</f>
        <v>Milwaukee</v>
      </c>
      <c r="H2247" t="str">
        <f>INDEX(Stores[location_state],MATCH(Sales[[#This Row],[store_no]],Stores[store_no],0))</f>
        <v>Wisconsin</v>
      </c>
      <c r="I2247">
        <f>INDEX(Stores[sqft],MATCH(Sales[[#This Row],[store_no]],Stores[store_no],0))</f>
        <v>203800</v>
      </c>
      <c r="J2247" s="4" t="str">
        <f>INDEX(Departments[dept_name],MATCH(Sales[[#This Row],[dept_no]],Departments[dept_no],0))</f>
        <v>Music</v>
      </c>
      <c r="K2247" s="4" t="str">
        <f>CONCATENATE(Sales[[#This Row],[region]],Sales[[#This Row],[storetype]])</f>
        <v>2A</v>
      </c>
      <c r="L2247" s="4">
        <f>INDEX(RegionStoreCount[Store Count],MATCH(Sales[[#This Row],[RegionStoretype]],RegionStoreCount[Region/Type],0))</f>
        <v>5</v>
      </c>
      <c r="M2247" s="4">
        <f>AND(Sales[[#This Row],[date]]&lt;=TY_YTDMax,Sales[[#This Row],[date]]&gt;=TY_YTDMin)*Sales[[#This Row],[sales]]</f>
        <v>0</v>
      </c>
      <c r="N2247" s="4">
        <f>AND(Sales[[#This Row],[date]]&lt;=LY_YTDMax,Sales[[#This Row],[date]]&gt;=LY_YTDMin)*Sales[[#This Row],[sales]]</f>
        <v>494.65499999999997</v>
      </c>
      <c r="O2247" s="4">
        <f>AND(Sales[[#This Row],[date]]&gt;=YoY_Min,Sales[[#This Row],[date]]&lt;=TY_YTDMax)*(Sales[[#This Row],[sales]]/Sales[[#This Row],[sqft]])</f>
        <v>0</v>
      </c>
      <c r="P2247" s="4">
        <f>SUMIF(Sales[RegionStoretype],Sales[[#This Row],[RegionStoretype]],Sales[YoY_SSF])/Sales[[#This Row],[Region_TypeCount]]</f>
        <v>60.052789354368521</v>
      </c>
    </row>
    <row r="2248" spans="1:16" x14ac:dyDescent="0.25">
      <c r="A2248" s="1">
        <v>42860</v>
      </c>
      <c r="B2248">
        <v>28</v>
      </c>
      <c r="C2248">
        <v>19</v>
      </c>
      <c r="D2248">
        <v>59629.814200000001</v>
      </c>
      <c r="E2248">
        <f>INDEX(Stores[region],MATCH(Sales[[#This Row],[store_no]],Stores[store_no],0))</f>
        <v>2</v>
      </c>
      <c r="F2248" t="str">
        <f>INDEX(Stores[storetype],MATCH(Sales[[#This Row],[store_no]],Stores[store_no],0))</f>
        <v>A</v>
      </c>
      <c r="G2248" t="str">
        <f>INDEX(Stores[location_city],MATCH(Sales[[#This Row],[store_no]],Stores[store_no],0))</f>
        <v>Milwaukee</v>
      </c>
      <c r="H2248" t="str">
        <f>INDEX(Stores[location_state],MATCH(Sales[[#This Row],[store_no]],Stores[store_no],0))</f>
        <v>Wisconsin</v>
      </c>
      <c r="I2248">
        <f>INDEX(Stores[sqft],MATCH(Sales[[#This Row],[store_no]],Stores[store_no],0))</f>
        <v>203800</v>
      </c>
      <c r="J2248" s="4" t="str">
        <f>INDEX(Departments[dept_name],MATCH(Sales[[#This Row],[dept_no]],Departments[dept_no],0))</f>
        <v>Tools</v>
      </c>
      <c r="K2248" s="4" t="str">
        <f>CONCATENATE(Sales[[#This Row],[region]],Sales[[#This Row],[storetype]])</f>
        <v>2A</v>
      </c>
      <c r="L2248" s="4">
        <f>INDEX(RegionStoreCount[Store Count],MATCH(Sales[[#This Row],[RegionStoretype]],RegionStoreCount[Region/Type],0))</f>
        <v>5</v>
      </c>
      <c r="M2248" s="4">
        <f>AND(Sales[[#This Row],[date]]&lt;=TY_YTDMax,Sales[[#This Row],[date]]&gt;=TY_YTDMin)*Sales[[#This Row],[sales]]</f>
        <v>0</v>
      </c>
      <c r="N2248" s="4">
        <f>AND(Sales[[#This Row],[date]]&lt;=LY_YTDMax,Sales[[#This Row],[date]]&gt;=LY_YTDMin)*Sales[[#This Row],[sales]]</f>
        <v>59629.814200000001</v>
      </c>
      <c r="O2248" s="4">
        <f>AND(Sales[[#This Row],[date]]&gt;=YoY_Min,Sales[[#This Row],[date]]&lt;=TY_YTDMax)*(Sales[[#This Row],[sales]]/Sales[[#This Row],[sqft]])</f>
        <v>0</v>
      </c>
      <c r="P2248" s="4">
        <f>SUMIF(Sales[RegionStoretype],Sales[[#This Row],[RegionStoretype]],Sales[YoY_SSF])/Sales[[#This Row],[Region_TypeCount]]</f>
        <v>60.052789354368521</v>
      </c>
    </row>
    <row r="2249" spans="1:16" x14ac:dyDescent="0.25">
      <c r="A2249" s="1">
        <v>42860</v>
      </c>
      <c r="B2249">
        <v>29</v>
      </c>
      <c r="C2249">
        <v>4</v>
      </c>
      <c r="D2249">
        <v>202663.0577</v>
      </c>
      <c r="E2249">
        <f>INDEX(Stores[region],MATCH(Sales[[#This Row],[store_no]],Stores[store_no],0))</f>
        <v>1</v>
      </c>
      <c r="F2249" t="str">
        <f>INDEX(Stores[storetype],MATCH(Sales[[#This Row],[store_no]],Stores[store_no],0))</f>
        <v>B</v>
      </c>
      <c r="G2249" t="str">
        <f>INDEX(Stores[location_city],MATCH(Sales[[#This Row],[store_no]],Stores[store_no],0))</f>
        <v>Grand Rapids</v>
      </c>
      <c r="H2249" t="str">
        <f>INDEX(Stores[location_state],MATCH(Sales[[#This Row],[store_no]],Stores[store_no],0))</f>
        <v>Michigan</v>
      </c>
      <c r="I2249">
        <f>INDEX(Stores[sqft],MATCH(Sales[[#This Row],[store_no]],Stores[store_no],0))</f>
        <v>148300</v>
      </c>
      <c r="J2249" s="4" t="str">
        <f>INDEX(Departments[dept_name],MATCH(Sales[[#This Row],[dept_no]],Departments[dept_no],0))</f>
        <v>Books</v>
      </c>
      <c r="K2249" s="4" t="str">
        <f>CONCATENATE(Sales[[#This Row],[region]],Sales[[#This Row],[storetype]])</f>
        <v>1B</v>
      </c>
      <c r="L2249" s="4">
        <f>INDEX(RegionStoreCount[Store Count],MATCH(Sales[[#This Row],[RegionStoretype]],RegionStoreCount[Region/Type],0))</f>
        <v>5</v>
      </c>
      <c r="M2249" s="4">
        <f>AND(Sales[[#This Row],[date]]&lt;=TY_YTDMax,Sales[[#This Row],[date]]&gt;=TY_YTDMin)*Sales[[#This Row],[sales]]</f>
        <v>0</v>
      </c>
      <c r="N2249" s="4">
        <f>AND(Sales[[#This Row],[date]]&lt;=LY_YTDMax,Sales[[#This Row],[date]]&gt;=LY_YTDMin)*Sales[[#This Row],[sales]]</f>
        <v>202663.0577</v>
      </c>
      <c r="O2249" s="4">
        <f>AND(Sales[[#This Row],[date]]&gt;=YoY_Min,Sales[[#This Row],[date]]&lt;=TY_YTDMax)*(Sales[[#This Row],[sales]]/Sales[[#This Row],[sqft]])</f>
        <v>0</v>
      </c>
      <c r="P2249" s="4">
        <f>SUMIF(Sales[RegionStoretype],Sales[[#This Row],[RegionStoretype]],Sales[YoY_SSF])/Sales[[#This Row],[Region_TypeCount]]</f>
        <v>68.518982968140051</v>
      </c>
    </row>
    <row r="2250" spans="1:16" x14ac:dyDescent="0.25">
      <c r="A2250" s="1">
        <v>42860</v>
      </c>
      <c r="B2250">
        <v>29</v>
      </c>
      <c r="C2250">
        <v>13</v>
      </c>
      <c r="D2250">
        <v>58273.405899999998</v>
      </c>
      <c r="E2250">
        <f>INDEX(Stores[region],MATCH(Sales[[#This Row],[store_no]],Stores[store_no],0))</f>
        <v>1</v>
      </c>
      <c r="F2250" t="str">
        <f>INDEX(Stores[storetype],MATCH(Sales[[#This Row],[store_no]],Stores[store_no],0))</f>
        <v>B</v>
      </c>
      <c r="G2250" t="str">
        <f>INDEX(Stores[location_city],MATCH(Sales[[#This Row],[store_no]],Stores[store_no],0))</f>
        <v>Grand Rapids</v>
      </c>
      <c r="H2250" t="str">
        <f>INDEX(Stores[location_state],MATCH(Sales[[#This Row],[store_no]],Stores[store_no],0))</f>
        <v>Michigan</v>
      </c>
      <c r="I2250">
        <f>INDEX(Stores[sqft],MATCH(Sales[[#This Row],[store_no]],Stores[store_no],0))</f>
        <v>148300</v>
      </c>
      <c r="J2250" s="4" t="str">
        <f>INDEX(Departments[dept_name],MATCH(Sales[[#This Row],[dept_no]],Departments[dept_no],0))</f>
        <v>Kids</v>
      </c>
      <c r="K2250" s="4" t="str">
        <f>CONCATENATE(Sales[[#This Row],[region]],Sales[[#This Row],[storetype]])</f>
        <v>1B</v>
      </c>
      <c r="L2250" s="4">
        <f>INDEX(RegionStoreCount[Store Count],MATCH(Sales[[#This Row],[RegionStoretype]],RegionStoreCount[Region/Type],0))</f>
        <v>5</v>
      </c>
      <c r="M2250" s="4">
        <f>AND(Sales[[#This Row],[date]]&lt;=TY_YTDMax,Sales[[#This Row],[date]]&gt;=TY_YTDMin)*Sales[[#This Row],[sales]]</f>
        <v>0</v>
      </c>
      <c r="N2250" s="4">
        <f>AND(Sales[[#This Row],[date]]&lt;=LY_YTDMax,Sales[[#This Row],[date]]&gt;=LY_YTDMin)*Sales[[#This Row],[sales]]</f>
        <v>58273.405899999998</v>
      </c>
      <c r="O2250" s="4">
        <f>AND(Sales[[#This Row],[date]]&gt;=YoY_Min,Sales[[#This Row],[date]]&lt;=TY_YTDMax)*(Sales[[#This Row],[sales]]/Sales[[#This Row],[sqft]])</f>
        <v>0</v>
      </c>
      <c r="P2250" s="4">
        <f>SUMIF(Sales[RegionStoretype],Sales[[#This Row],[RegionStoretype]],Sales[YoY_SSF])/Sales[[#This Row],[Region_TypeCount]]</f>
        <v>68.518982968140051</v>
      </c>
    </row>
    <row r="2251" spans="1:16" x14ac:dyDescent="0.25">
      <c r="A2251" s="1">
        <v>42860</v>
      </c>
      <c r="B2251">
        <v>30</v>
      </c>
      <c r="C2251">
        <v>16</v>
      </c>
      <c r="D2251">
        <v>46773.315599999987</v>
      </c>
      <c r="E2251">
        <f>INDEX(Stores[region],MATCH(Sales[[#This Row],[store_no]],Stores[store_no],0))</f>
        <v>1</v>
      </c>
      <c r="F2251" t="str">
        <f>INDEX(Stores[storetype],MATCH(Sales[[#This Row],[store_no]],Stores[store_no],0))</f>
        <v>C</v>
      </c>
      <c r="G2251" t="str">
        <f>INDEX(Stores[location_city],MATCH(Sales[[#This Row],[store_no]],Stores[store_no],0))</f>
        <v>Dayton</v>
      </c>
      <c r="H2251" t="str">
        <f>INDEX(Stores[location_state],MATCH(Sales[[#This Row],[store_no]],Stores[store_no],0))</f>
        <v>Ohio</v>
      </c>
      <c r="I2251">
        <f>INDEX(Stores[sqft],MATCH(Sales[[#This Row],[store_no]],Stores[store_no],0))</f>
        <v>90000</v>
      </c>
      <c r="J2251" s="4" t="str">
        <f>INDEX(Departments[dept_name],MATCH(Sales[[#This Row],[dept_no]],Departments[dept_no],0))</f>
        <v>Outdoors</v>
      </c>
      <c r="K2251" s="4" t="str">
        <f>CONCATENATE(Sales[[#This Row],[region]],Sales[[#This Row],[storetype]])</f>
        <v>1C</v>
      </c>
      <c r="L2251" s="4">
        <f>INDEX(RegionStoreCount[Store Count],MATCH(Sales[[#This Row],[RegionStoretype]],RegionStoreCount[Region/Type],0))</f>
        <v>1</v>
      </c>
      <c r="M2251" s="4">
        <f>AND(Sales[[#This Row],[date]]&lt;=TY_YTDMax,Sales[[#This Row],[date]]&gt;=TY_YTDMin)*Sales[[#This Row],[sales]]</f>
        <v>0</v>
      </c>
      <c r="N2251" s="4">
        <f>AND(Sales[[#This Row],[date]]&lt;=LY_YTDMax,Sales[[#This Row],[date]]&gt;=LY_YTDMin)*Sales[[#This Row],[sales]]</f>
        <v>46773.315599999987</v>
      </c>
      <c r="O2251" s="4">
        <f>AND(Sales[[#This Row],[date]]&gt;=YoY_Min,Sales[[#This Row],[date]]&lt;=TY_YTDMax)*(Sales[[#This Row],[sales]]/Sales[[#This Row],[sqft]])</f>
        <v>0</v>
      </c>
      <c r="P2251" s="4">
        <f>SUMIF(Sales[RegionStoretype],Sales[[#This Row],[RegionStoretype]],Sales[YoY_SSF])/Sales[[#This Row],[Region_TypeCount]]</f>
        <v>65.329042605555529</v>
      </c>
    </row>
    <row r="2252" spans="1:16" x14ac:dyDescent="0.25">
      <c r="A2252" s="1">
        <v>42860</v>
      </c>
      <c r="B2252">
        <v>30</v>
      </c>
      <c r="C2252">
        <v>20</v>
      </c>
      <c r="D2252">
        <v>1905.5659000000001</v>
      </c>
      <c r="E2252">
        <f>INDEX(Stores[region],MATCH(Sales[[#This Row],[store_no]],Stores[store_no],0))</f>
        <v>1</v>
      </c>
      <c r="F2252" t="str">
        <f>INDEX(Stores[storetype],MATCH(Sales[[#This Row],[store_no]],Stores[store_no],0))</f>
        <v>C</v>
      </c>
      <c r="G2252" t="str">
        <f>INDEX(Stores[location_city],MATCH(Sales[[#This Row],[store_no]],Stores[store_no],0))</f>
        <v>Dayton</v>
      </c>
      <c r="H2252" t="str">
        <f>INDEX(Stores[location_state],MATCH(Sales[[#This Row],[store_no]],Stores[store_no],0))</f>
        <v>Ohio</v>
      </c>
      <c r="I2252">
        <f>INDEX(Stores[sqft],MATCH(Sales[[#This Row],[store_no]],Stores[store_no],0))</f>
        <v>90000</v>
      </c>
      <c r="J2252" s="4" t="str">
        <f>INDEX(Departments[dept_name],MATCH(Sales[[#This Row],[dept_no]],Departments[dept_no],0))</f>
        <v>Toys</v>
      </c>
      <c r="K2252" s="4" t="str">
        <f>CONCATENATE(Sales[[#This Row],[region]],Sales[[#This Row],[storetype]])</f>
        <v>1C</v>
      </c>
      <c r="L2252" s="4">
        <f>INDEX(RegionStoreCount[Store Count],MATCH(Sales[[#This Row],[RegionStoretype]],RegionStoreCount[Region/Type],0))</f>
        <v>1</v>
      </c>
      <c r="M2252" s="4">
        <f>AND(Sales[[#This Row],[date]]&lt;=TY_YTDMax,Sales[[#This Row],[date]]&gt;=TY_YTDMin)*Sales[[#This Row],[sales]]</f>
        <v>0</v>
      </c>
      <c r="N2252" s="4">
        <f>AND(Sales[[#This Row],[date]]&lt;=LY_YTDMax,Sales[[#This Row],[date]]&gt;=LY_YTDMin)*Sales[[#This Row],[sales]]</f>
        <v>1905.5659000000001</v>
      </c>
      <c r="O2252" s="4">
        <f>AND(Sales[[#This Row],[date]]&gt;=YoY_Min,Sales[[#This Row],[date]]&lt;=TY_YTDMax)*(Sales[[#This Row],[sales]]/Sales[[#This Row],[sqft]])</f>
        <v>0</v>
      </c>
      <c r="P2252" s="4">
        <f>SUMIF(Sales[RegionStoretype],Sales[[#This Row],[RegionStoretype]],Sales[YoY_SSF])/Sales[[#This Row],[Region_TypeCount]]</f>
        <v>65.329042605555529</v>
      </c>
    </row>
    <row r="2253" spans="1:16" x14ac:dyDescent="0.25">
      <c r="A2253" s="1">
        <v>42860</v>
      </c>
      <c r="B2253">
        <v>31</v>
      </c>
      <c r="C2253">
        <v>6</v>
      </c>
      <c r="D2253">
        <v>10434.022000000001</v>
      </c>
      <c r="E2253">
        <f>INDEX(Stores[region],MATCH(Sales[[#This Row],[store_no]],Stores[store_no],0))</f>
        <v>3</v>
      </c>
      <c r="F2253" t="str">
        <f>INDEX(Stores[storetype],MATCH(Sales[[#This Row],[store_no]],Stores[store_no],0))</f>
        <v>A</v>
      </c>
      <c r="G2253" t="str">
        <f>INDEX(Stores[location_city],MATCH(Sales[[#This Row],[store_no]],Stores[store_no],0))</f>
        <v>Rapid City</v>
      </c>
      <c r="H2253" t="str">
        <f>INDEX(Stores[location_state],MATCH(Sales[[#This Row],[store_no]],Stores[store_no],0))</f>
        <v>South Dakota</v>
      </c>
      <c r="I2253">
        <f>INDEX(Stores[sqft],MATCH(Sales[[#This Row],[store_no]],Stores[store_no],0))</f>
        <v>200100</v>
      </c>
      <c r="J2253" s="4" t="str">
        <f>INDEX(Departments[dept_name],MATCH(Sales[[#This Row],[dept_no]],Departments[dept_no],0))</f>
        <v>Computers</v>
      </c>
      <c r="K2253" s="4" t="str">
        <f>CONCATENATE(Sales[[#This Row],[region]],Sales[[#This Row],[storetype]])</f>
        <v>3A</v>
      </c>
      <c r="L2253" s="4">
        <f>INDEX(RegionStoreCount[Store Count],MATCH(Sales[[#This Row],[RegionStoretype]],RegionStoreCount[Region/Type],0))</f>
        <v>9</v>
      </c>
      <c r="M2253" s="4">
        <f>AND(Sales[[#This Row],[date]]&lt;=TY_YTDMax,Sales[[#This Row],[date]]&gt;=TY_YTDMin)*Sales[[#This Row],[sales]]</f>
        <v>0</v>
      </c>
      <c r="N2253" s="4">
        <f>AND(Sales[[#This Row],[date]]&lt;=LY_YTDMax,Sales[[#This Row],[date]]&gt;=LY_YTDMin)*Sales[[#This Row],[sales]]</f>
        <v>10434.022000000001</v>
      </c>
      <c r="O2253" s="4">
        <f>AND(Sales[[#This Row],[date]]&gt;=YoY_Min,Sales[[#This Row],[date]]&lt;=TY_YTDMax)*(Sales[[#This Row],[sales]]/Sales[[#This Row],[sqft]])</f>
        <v>0</v>
      </c>
      <c r="P2253" s="4">
        <f>SUMIF(Sales[RegionStoretype],Sales[[#This Row],[RegionStoretype]],Sales[YoY_SSF])/Sales[[#This Row],[Region_TypeCount]]</f>
        <v>53.603836561720975</v>
      </c>
    </row>
    <row r="2254" spans="1:16" x14ac:dyDescent="0.25">
      <c r="A2254" s="1">
        <v>42860</v>
      </c>
      <c r="B2254">
        <v>31</v>
      </c>
      <c r="C2254">
        <v>14</v>
      </c>
      <c r="D2254">
        <v>21941.19</v>
      </c>
      <c r="E2254">
        <f>INDEX(Stores[region],MATCH(Sales[[#This Row],[store_no]],Stores[store_no],0))</f>
        <v>3</v>
      </c>
      <c r="F2254" t="str">
        <f>INDEX(Stores[storetype],MATCH(Sales[[#This Row],[store_no]],Stores[store_no],0))</f>
        <v>A</v>
      </c>
      <c r="G2254" t="str">
        <f>INDEX(Stores[location_city],MATCH(Sales[[#This Row],[store_no]],Stores[store_no],0))</f>
        <v>Rapid City</v>
      </c>
      <c r="H2254" t="str">
        <f>INDEX(Stores[location_state],MATCH(Sales[[#This Row],[store_no]],Stores[store_no],0))</f>
        <v>South Dakota</v>
      </c>
      <c r="I2254">
        <f>INDEX(Stores[sqft],MATCH(Sales[[#This Row],[store_no]],Stores[store_no],0))</f>
        <v>200100</v>
      </c>
      <c r="J2254" s="4" t="str">
        <f>INDEX(Departments[dept_name],MATCH(Sales[[#This Row],[dept_no]],Departments[dept_no],0))</f>
        <v>Movies</v>
      </c>
      <c r="K2254" s="4" t="str">
        <f>CONCATENATE(Sales[[#This Row],[region]],Sales[[#This Row],[storetype]])</f>
        <v>3A</v>
      </c>
      <c r="L2254" s="4">
        <f>INDEX(RegionStoreCount[Store Count],MATCH(Sales[[#This Row],[RegionStoretype]],RegionStoreCount[Region/Type],0))</f>
        <v>9</v>
      </c>
      <c r="M2254" s="4">
        <f>AND(Sales[[#This Row],[date]]&lt;=TY_YTDMax,Sales[[#This Row],[date]]&gt;=TY_YTDMin)*Sales[[#This Row],[sales]]</f>
        <v>0</v>
      </c>
      <c r="N2254" s="4">
        <f>AND(Sales[[#This Row],[date]]&lt;=LY_YTDMax,Sales[[#This Row],[date]]&gt;=LY_YTDMin)*Sales[[#This Row],[sales]]</f>
        <v>21941.19</v>
      </c>
      <c r="O2254" s="4">
        <f>AND(Sales[[#This Row],[date]]&gt;=YoY_Min,Sales[[#This Row],[date]]&lt;=TY_YTDMax)*(Sales[[#This Row],[sales]]/Sales[[#This Row],[sqft]])</f>
        <v>0</v>
      </c>
      <c r="P2254" s="4">
        <f>SUMIF(Sales[RegionStoretype],Sales[[#This Row],[RegionStoretype]],Sales[YoY_SSF])/Sales[[#This Row],[Region_TypeCount]]</f>
        <v>53.603836561720975</v>
      </c>
    </row>
    <row r="2255" spans="1:16" x14ac:dyDescent="0.25">
      <c r="A2255" s="1">
        <v>42860</v>
      </c>
      <c r="B2255">
        <v>31</v>
      </c>
      <c r="C2255">
        <v>16</v>
      </c>
      <c r="D2255">
        <v>46296.017599999999</v>
      </c>
      <c r="E2255">
        <f>INDEX(Stores[region],MATCH(Sales[[#This Row],[store_no]],Stores[store_no],0))</f>
        <v>3</v>
      </c>
      <c r="F2255" t="str">
        <f>INDEX(Stores[storetype],MATCH(Sales[[#This Row],[store_no]],Stores[store_no],0))</f>
        <v>A</v>
      </c>
      <c r="G2255" t="str">
        <f>INDEX(Stores[location_city],MATCH(Sales[[#This Row],[store_no]],Stores[store_no],0))</f>
        <v>Rapid City</v>
      </c>
      <c r="H2255" t="str">
        <f>INDEX(Stores[location_state],MATCH(Sales[[#This Row],[store_no]],Stores[store_no],0))</f>
        <v>South Dakota</v>
      </c>
      <c r="I2255">
        <f>INDEX(Stores[sqft],MATCH(Sales[[#This Row],[store_no]],Stores[store_no],0))</f>
        <v>200100</v>
      </c>
      <c r="J2255" s="4" t="str">
        <f>INDEX(Departments[dept_name],MATCH(Sales[[#This Row],[dept_no]],Departments[dept_no],0))</f>
        <v>Outdoors</v>
      </c>
      <c r="K2255" s="4" t="str">
        <f>CONCATENATE(Sales[[#This Row],[region]],Sales[[#This Row],[storetype]])</f>
        <v>3A</v>
      </c>
      <c r="L2255" s="4">
        <f>INDEX(RegionStoreCount[Store Count],MATCH(Sales[[#This Row],[RegionStoretype]],RegionStoreCount[Region/Type],0))</f>
        <v>9</v>
      </c>
      <c r="M2255" s="4">
        <f>AND(Sales[[#This Row],[date]]&lt;=TY_YTDMax,Sales[[#This Row],[date]]&gt;=TY_YTDMin)*Sales[[#This Row],[sales]]</f>
        <v>0</v>
      </c>
      <c r="N2255" s="4">
        <f>AND(Sales[[#This Row],[date]]&lt;=LY_YTDMax,Sales[[#This Row],[date]]&gt;=LY_YTDMin)*Sales[[#This Row],[sales]]</f>
        <v>46296.017599999999</v>
      </c>
      <c r="O2255" s="4">
        <f>AND(Sales[[#This Row],[date]]&gt;=YoY_Min,Sales[[#This Row],[date]]&lt;=TY_YTDMax)*(Sales[[#This Row],[sales]]/Sales[[#This Row],[sqft]])</f>
        <v>0</v>
      </c>
      <c r="P2255" s="4">
        <f>SUMIF(Sales[RegionStoretype],Sales[[#This Row],[RegionStoretype]],Sales[YoY_SSF])/Sales[[#This Row],[Region_TypeCount]]</f>
        <v>53.603836561720975</v>
      </c>
    </row>
    <row r="2256" spans="1:16" x14ac:dyDescent="0.25">
      <c r="A2256" s="1">
        <v>42860</v>
      </c>
      <c r="B2256">
        <v>31</v>
      </c>
      <c r="C2256">
        <v>18</v>
      </c>
      <c r="D2256">
        <v>197342.8769</v>
      </c>
      <c r="E2256">
        <f>INDEX(Stores[region],MATCH(Sales[[#This Row],[store_no]],Stores[store_no],0))</f>
        <v>3</v>
      </c>
      <c r="F2256" t="str">
        <f>INDEX(Stores[storetype],MATCH(Sales[[#This Row],[store_no]],Stores[store_no],0))</f>
        <v>A</v>
      </c>
      <c r="G2256" t="str">
        <f>INDEX(Stores[location_city],MATCH(Sales[[#This Row],[store_no]],Stores[store_no],0))</f>
        <v>Rapid City</v>
      </c>
      <c r="H2256" t="str">
        <f>INDEX(Stores[location_state],MATCH(Sales[[#This Row],[store_no]],Stores[store_no],0))</f>
        <v>South Dakota</v>
      </c>
      <c r="I2256">
        <f>INDEX(Stores[sqft],MATCH(Sales[[#This Row],[store_no]],Stores[store_no],0))</f>
        <v>200100</v>
      </c>
      <c r="J2256" s="4" t="str">
        <f>INDEX(Departments[dept_name],MATCH(Sales[[#This Row],[dept_no]],Departments[dept_no],0))</f>
        <v>Sports</v>
      </c>
      <c r="K2256" s="4" t="str">
        <f>CONCATENATE(Sales[[#This Row],[region]],Sales[[#This Row],[storetype]])</f>
        <v>3A</v>
      </c>
      <c r="L2256" s="4">
        <f>INDEX(RegionStoreCount[Store Count],MATCH(Sales[[#This Row],[RegionStoretype]],RegionStoreCount[Region/Type],0))</f>
        <v>9</v>
      </c>
      <c r="M2256" s="4">
        <f>AND(Sales[[#This Row],[date]]&lt;=TY_YTDMax,Sales[[#This Row],[date]]&gt;=TY_YTDMin)*Sales[[#This Row],[sales]]</f>
        <v>0</v>
      </c>
      <c r="N2256" s="4">
        <f>AND(Sales[[#This Row],[date]]&lt;=LY_YTDMax,Sales[[#This Row],[date]]&gt;=LY_YTDMin)*Sales[[#This Row],[sales]]</f>
        <v>197342.8769</v>
      </c>
      <c r="O2256" s="4">
        <f>AND(Sales[[#This Row],[date]]&gt;=YoY_Min,Sales[[#This Row],[date]]&lt;=TY_YTDMax)*(Sales[[#This Row],[sales]]/Sales[[#This Row],[sqft]])</f>
        <v>0</v>
      </c>
      <c r="P2256" s="4">
        <f>SUMIF(Sales[RegionStoretype],Sales[[#This Row],[RegionStoretype]],Sales[YoY_SSF])/Sales[[#This Row],[Region_TypeCount]]</f>
        <v>53.603836561720975</v>
      </c>
    </row>
    <row r="2257" spans="1:16" x14ac:dyDescent="0.25">
      <c r="A2257" s="1">
        <v>42860</v>
      </c>
      <c r="B2257">
        <v>32</v>
      </c>
      <c r="C2257">
        <v>1</v>
      </c>
      <c r="D2257">
        <v>43232.677300000003</v>
      </c>
      <c r="E2257">
        <f>INDEX(Stores[region],MATCH(Sales[[#This Row],[store_no]],Stores[store_no],0))</f>
        <v>2</v>
      </c>
      <c r="F2257" t="str">
        <f>INDEX(Stores[storetype],MATCH(Sales[[#This Row],[store_no]],Stores[store_no],0))</f>
        <v>A</v>
      </c>
      <c r="G2257" t="str">
        <f>INDEX(Stores[location_city],MATCH(Sales[[#This Row],[store_no]],Stores[store_no],0))</f>
        <v>Western Springs</v>
      </c>
      <c r="H2257" t="str">
        <f>INDEX(Stores[location_state],MATCH(Sales[[#This Row],[store_no]],Stores[store_no],0))</f>
        <v>Illinois</v>
      </c>
      <c r="I2257">
        <f>INDEX(Stores[sqft],MATCH(Sales[[#This Row],[store_no]],Stores[store_no],0))</f>
        <v>118200</v>
      </c>
      <c r="J2257" s="4" t="str">
        <f>INDEX(Departments[dept_name],MATCH(Sales[[#This Row],[dept_no]],Departments[dept_no],0))</f>
        <v>Automotive</v>
      </c>
      <c r="K2257" s="4" t="str">
        <f>CONCATENATE(Sales[[#This Row],[region]],Sales[[#This Row],[storetype]])</f>
        <v>2A</v>
      </c>
      <c r="L2257" s="4">
        <f>INDEX(RegionStoreCount[Store Count],MATCH(Sales[[#This Row],[RegionStoretype]],RegionStoreCount[Region/Type],0))</f>
        <v>5</v>
      </c>
      <c r="M2257" s="4">
        <f>AND(Sales[[#This Row],[date]]&lt;=TY_YTDMax,Sales[[#This Row],[date]]&gt;=TY_YTDMin)*Sales[[#This Row],[sales]]</f>
        <v>0</v>
      </c>
      <c r="N2257" s="4">
        <f>AND(Sales[[#This Row],[date]]&lt;=LY_YTDMax,Sales[[#This Row],[date]]&gt;=LY_YTDMin)*Sales[[#This Row],[sales]]</f>
        <v>43232.677300000003</v>
      </c>
      <c r="O2257" s="4">
        <f>AND(Sales[[#This Row],[date]]&gt;=YoY_Min,Sales[[#This Row],[date]]&lt;=TY_YTDMax)*(Sales[[#This Row],[sales]]/Sales[[#This Row],[sqft]])</f>
        <v>0</v>
      </c>
      <c r="P2257" s="4">
        <f>SUMIF(Sales[RegionStoretype],Sales[[#This Row],[RegionStoretype]],Sales[YoY_SSF])/Sales[[#This Row],[Region_TypeCount]]</f>
        <v>60.052789354368521</v>
      </c>
    </row>
    <row r="2258" spans="1:16" x14ac:dyDescent="0.25">
      <c r="A2258" s="1">
        <v>42860</v>
      </c>
      <c r="B2258">
        <v>32</v>
      </c>
      <c r="C2258">
        <v>4</v>
      </c>
      <c r="D2258">
        <v>96751.761700000003</v>
      </c>
      <c r="E2258">
        <f>INDEX(Stores[region],MATCH(Sales[[#This Row],[store_no]],Stores[store_no],0))</f>
        <v>2</v>
      </c>
      <c r="F2258" t="str">
        <f>INDEX(Stores[storetype],MATCH(Sales[[#This Row],[store_no]],Stores[store_no],0))</f>
        <v>A</v>
      </c>
      <c r="G2258" t="str">
        <f>INDEX(Stores[location_city],MATCH(Sales[[#This Row],[store_no]],Stores[store_no],0))</f>
        <v>Western Springs</v>
      </c>
      <c r="H2258" t="str">
        <f>INDEX(Stores[location_state],MATCH(Sales[[#This Row],[store_no]],Stores[store_no],0))</f>
        <v>Illinois</v>
      </c>
      <c r="I2258">
        <f>INDEX(Stores[sqft],MATCH(Sales[[#This Row],[store_no]],Stores[store_no],0))</f>
        <v>118200</v>
      </c>
      <c r="J2258" s="4" t="str">
        <f>INDEX(Departments[dept_name],MATCH(Sales[[#This Row],[dept_no]],Departments[dept_no],0))</f>
        <v>Books</v>
      </c>
      <c r="K2258" s="4" t="str">
        <f>CONCATENATE(Sales[[#This Row],[region]],Sales[[#This Row],[storetype]])</f>
        <v>2A</v>
      </c>
      <c r="L2258" s="4">
        <f>INDEX(RegionStoreCount[Store Count],MATCH(Sales[[#This Row],[RegionStoretype]],RegionStoreCount[Region/Type],0))</f>
        <v>5</v>
      </c>
      <c r="M2258" s="4">
        <f>AND(Sales[[#This Row],[date]]&lt;=TY_YTDMax,Sales[[#This Row],[date]]&gt;=TY_YTDMin)*Sales[[#This Row],[sales]]</f>
        <v>0</v>
      </c>
      <c r="N2258" s="4">
        <f>AND(Sales[[#This Row],[date]]&lt;=LY_YTDMax,Sales[[#This Row],[date]]&gt;=LY_YTDMin)*Sales[[#This Row],[sales]]</f>
        <v>96751.761700000003</v>
      </c>
      <c r="O2258" s="4">
        <f>AND(Sales[[#This Row],[date]]&gt;=YoY_Min,Sales[[#This Row],[date]]&lt;=TY_YTDMax)*(Sales[[#This Row],[sales]]/Sales[[#This Row],[sqft]])</f>
        <v>0</v>
      </c>
      <c r="P2258" s="4">
        <f>SUMIF(Sales[RegionStoretype],Sales[[#This Row],[RegionStoretype]],Sales[YoY_SSF])/Sales[[#This Row],[Region_TypeCount]]</f>
        <v>60.052789354368521</v>
      </c>
    </row>
    <row r="2259" spans="1:16" x14ac:dyDescent="0.25">
      <c r="A2259" s="1">
        <v>42860</v>
      </c>
      <c r="B2259">
        <v>32</v>
      </c>
      <c r="C2259">
        <v>14</v>
      </c>
      <c r="D2259">
        <v>11739.85</v>
      </c>
      <c r="E2259">
        <f>INDEX(Stores[region],MATCH(Sales[[#This Row],[store_no]],Stores[store_no],0))</f>
        <v>2</v>
      </c>
      <c r="F2259" t="str">
        <f>INDEX(Stores[storetype],MATCH(Sales[[#This Row],[store_no]],Stores[store_no],0))</f>
        <v>A</v>
      </c>
      <c r="G2259" t="str">
        <f>INDEX(Stores[location_city],MATCH(Sales[[#This Row],[store_no]],Stores[store_no],0))</f>
        <v>Western Springs</v>
      </c>
      <c r="H2259" t="str">
        <f>INDEX(Stores[location_state],MATCH(Sales[[#This Row],[store_no]],Stores[store_no],0))</f>
        <v>Illinois</v>
      </c>
      <c r="I2259">
        <f>INDEX(Stores[sqft],MATCH(Sales[[#This Row],[store_no]],Stores[store_no],0))</f>
        <v>118200</v>
      </c>
      <c r="J2259" s="4" t="str">
        <f>INDEX(Departments[dept_name],MATCH(Sales[[#This Row],[dept_no]],Departments[dept_no],0))</f>
        <v>Movies</v>
      </c>
      <c r="K2259" s="4" t="str">
        <f>CONCATENATE(Sales[[#This Row],[region]],Sales[[#This Row],[storetype]])</f>
        <v>2A</v>
      </c>
      <c r="L2259" s="4">
        <f>INDEX(RegionStoreCount[Store Count],MATCH(Sales[[#This Row],[RegionStoretype]],RegionStoreCount[Region/Type],0))</f>
        <v>5</v>
      </c>
      <c r="M2259" s="4">
        <f>AND(Sales[[#This Row],[date]]&lt;=TY_YTDMax,Sales[[#This Row],[date]]&gt;=TY_YTDMin)*Sales[[#This Row],[sales]]</f>
        <v>0</v>
      </c>
      <c r="N2259" s="4">
        <f>AND(Sales[[#This Row],[date]]&lt;=LY_YTDMax,Sales[[#This Row],[date]]&gt;=LY_YTDMin)*Sales[[#This Row],[sales]]</f>
        <v>11739.85</v>
      </c>
      <c r="O2259" s="4">
        <f>AND(Sales[[#This Row],[date]]&gt;=YoY_Min,Sales[[#This Row],[date]]&lt;=TY_YTDMax)*(Sales[[#This Row],[sales]]/Sales[[#This Row],[sqft]])</f>
        <v>0</v>
      </c>
      <c r="P2259" s="4">
        <f>SUMIF(Sales[RegionStoretype],Sales[[#This Row],[RegionStoretype]],Sales[YoY_SSF])/Sales[[#This Row],[Region_TypeCount]]</f>
        <v>60.052789354368521</v>
      </c>
    </row>
    <row r="2260" spans="1:16" x14ac:dyDescent="0.25">
      <c r="A2260" s="1">
        <v>42860</v>
      </c>
      <c r="B2260">
        <v>32</v>
      </c>
      <c r="C2260">
        <v>16</v>
      </c>
      <c r="D2260">
        <v>129266.62000000001</v>
      </c>
      <c r="E2260">
        <f>INDEX(Stores[region],MATCH(Sales[[#This Row],[store_no]],Stores[store_no],0))</f>
        <v>2</v>
      </c>
      <c r="F2260" t="str">
        <f>INDEX(Stores[storetype],MATCH(Sales[[#This Row],[store_no]],Stores[store_no],0))</f>
        <v>A</v>
      </c>
      <c r="G2260" t="str">
        <f>INDEX(Stores[location_city],MATCH(Sales[[#This Row],[store_no]],Stores[store_no],0))</f>
        <v>Western Springs</v>
      </c>
      <c r="H2260" t="str">
        <f>INDEX(Stores[location_state],MATCH(Sales[[#This Row],[store_no]],Stores[store_no],0))</f>
        <v>Illinois</v>
      </c>
      <c r="I2260">
        <f>INDEX(Stores[sqft],MATCH(Sales[[#This Row],[store_no]],Stores[store_no],0))</f>
        <v>118200</v>
      </c>
      <c r="J2260" s="4" t="str">
        <f>INDEX(Departments[dept_name],MATCH(Sales[[#This Row],[dept_no]],Departments[dept_no],0))</f>
        <v>Outdoors</v>
      </c>
      <c r="K2260" s="4" t="str">
        <f>CONCATENATE(Sales[[#This Row],[region]],Sales[[#This Row],[storetype]])</f>
        <v>2A</v>
      </c>
      <c r="L2260" s="4">
        <f>INDEX(RegionStoreCount[Store Count],MATCH(Sales[[#This Row],[RegionStoretype]],RegionStoreCount[Region/Type],0))</f>
        <v>5</v>
      </c>
      <c r="M2260" s="4">
        <f>AND(Sales[[#This Row],[date]]&lt;=TY_YTDMax,Sales[[#This Row],[date]]&gt;=TY_YTDMin)*Sales[[#This Row],[sales]]</f>
        <v>0</v>
      </c>
      <c r="N2260" s="4">
        <f>AND(Sales[[#This Row],[date]]&lt;=LY_YTDMax,Sales[[#This Row],[date]]&gt;=LY_YTDMin)*Sales[[#This Row],[sales]]</f>
        <v>129266.62000000001</v>
      </c>
      <c r="O2260" s="4">
        <f>AND(Sales[[#This Row],[date]]&gt;=YoY_Min,Sales[[#This Row],[date]]&lt;=TY_YTDMax)*(Sales[[#This Row],[sales]]/Sales[[#This Row],[sqft]])</f>
        <v>0</v>
      </c>
      <c r="P2260" s="4">
        <f>SUMIF(Sales[RegionStoretype],Sales[[#This Row],[RegionStoretype]],Sales[YoY_SSF])/Sales[[#This Row],[Region_TypeCount]]</f>
        <v>60.052789354368521</v>
      </c>
    </row>
    <row r="2261" spans="1:16" x14ac:dyDescent="0.25">
      <c r="A2261" s="1">
        <v>42860</v>
      </c>
      <c r="B2261">
        <v>32</v>
      </c>
      <c r="C2261">
        <v>17</v>
      </c>
      <c r="D2261">
        <v>88410.582000000009</v>
      </c>
      <c r="E2261">
        <f>INDEX(Stores[region],MATCH(Sales[[#This Row],[store_no]],Stores[store_no],0))</f>
        <v>2</v>
      </c>
      <c r="F2261" t="str">
        <f>INDEX(Stores[storetype],MATCH(Sales[[#This Row],[store_no]],Stores[store_no],0))</f>
        <v>A</v>
      </c>
      <c r="G2261" t="str">
        <f>INDEX(Stores[location_city],MATCH(Sales[[#This Row],[store_no]],Stores[store_no],0))</f>
        <v>Western Springs</v>
      </c>
      <c r="H2261" t="str">
        <f>INDEX(Stores[location_state],MATCH(Sales[[#This Row],[store_no]],Stores[store_no],0))</f>
        <v>Illinois</v>
      </c>
      <c r="I2261">
        <f>INDEX(Stores[sqft],MATCH(Sales[[#This Row],[store_no]],Stores[store_no],0))</f>
        <v>118200</v>
      </c>
      <c r="J2261" s="4" t="str">
        <f>INDEX(Departments[dept_name],MATCH(Sales[[#This Row],[dept_no]],Departments[dept_no],0))</f>
        <v>Shoes</v>
      </c>
      <c r="K2261" s="4" t="str">
        <f>CONCATENATE(Sales[[#This Row],[region]],Sales[[#This Row],[storetype]])</f>
        <v>2A</v>
      </c>
      <c r="L2261" s="4">
        <f>INDEX(RegionStoreCount[Store Count],MATCH(Sales[[#This Row],[RegionStoretype]],RegionStoreCount[Region/Type],0))</f>
        <v>5</v>
      </c>
      <c r="M2261" s="4">
        <f>AND(Sales[[#This Row],[date]]&lt;=TY_YTDMax,Sales[[#This Row],[date]]&gt;=TY_YTDMin)*Sales[[#This Row],[sales]]</f>
        <v>0</v>
      </c>
      <c r="N2261" s="4">
        <f>AND(Sales[[#This Row],[date]]&lt;=LY_YTDMax,Sales[[#This Row],[date]]&gt;=LY_YTDMin)*Sales[[#This Row],[sales]]</f>
        <v>88410.582000000009</v>
      </c>
      <c r="O2261" s="4">
        <f>AND(Sales[[#This Row],[date]]&gt;=YoY_Min,Sales[[#This Row],[date]]&lt;=TY_YTDMax)*(Sales[[#This Row],[sales]]/Sales[[#This Row],[sqft]])</f>
        <v>0</v>
      </c>
      <c r="P2261" s="4">
        <f>SUMIF(Sales[RegionStoretype],Sales[[#This Row],[RegionStoretype]],Sales[YoY_SSF])/Sales[[#This Row],[Region_TypeCount]]</f>
        <v>60.052789354368521</v>
      </c>
    </row>
    <row r="2262" spans="1:16" x14ac:dyDescent="0.25">
      <c r="A2262" s="1">
        <v>42860</v>
      </c>
      <c r="B2262">
        <v>33</v>
      </c>
      <c r="C2262">
        <v>6</v>
      </c>
      <c r="D2262">
        <v>3064.4417999999996</v>
      </c>
      <c r="E2262">
        <f>INDEX(Stores[region],MATCH(Sales[[#This Row],[store_no]],Stores[store_no],0))</f>
        <v>3</v>
      </c>
      <c r="F2262" t="str">
        <f>INDEX(Stores[storetype],MATCH(Sales[[#This Row],[store_no]],Stores[store_no],0))</f>
        <v>A</v>
      </c>
      <c r="G2262" t="str">
        <f>INDEX(Stores[location_city],MATCH(Sales[[#This Row],[store_no]],Stores[store_no],0))</f>
        <v>Omaha</v>
      </c>
      <c r="H2262" t="str">
        <f>INDEX(Stores[location_state],MATCH(Sales[[#This Row],[store_no]],Stores[store_no],0))</f>
        <v>Nebraska</v>
      </c>
      <c r="I2262">
        <f>INDEX(Stores[sqft],MATCH(Sales[[#This Row],[store_no]],Stores[store_no],0))</f>
        <v>40700</v>
      </c>
      <c r="J2262" s="4" t="str">
        <f>INDEX(Departments[dept_name],MATCH(Sales[[#This Row],[dept_no]],Departments[dept_no],0))</f>
        <v>Computers</v>
      </c>
      <c r="K2262" s="4" t="str">
        <f>CONCATENATE(Sales[[#This Row],[region]],Sales[[#This Row],[storetype]])</f>
        <v>3A</v>
      </c>
      <c r="L2262" s="4">
        <f>INDEX(RegionStoreCount[Store Count],MATCH(Sales[[#This Row],[RegionStoretype]],RegionStoreCount[Region/Type],0))</f>
        <v>9</v>
      </c>
      <c r="M2262" s="4">
        <f>AND(Sales[[#This Row],[date]]&lt;=TY_YTDMax,Sales[[#This Row],[date]]&gt;=TY_YTDMin)*Sales[[#This Row],[sales]]</f>
        <v>0</v>
      </c>
      <c r="N2262" s="4">
        <f>AND(Sales[[#This Row],[date]]&lt;=LY_YTDMax,Sales[[#This Row],[date]]&gt;=LY_YTDMin)*Sales[[#This Row],[sales]]</f>
        <v>3064.4417999999996</v>
      </c>
      <c r="O2262" s="4">
        <f>AND(Sales[[#This Row],[date]]&gt;=YoY_Min,Sales[[#This Row],[date]]&lt;=TY_YTDMax)*(Sales[[#This Row],[sales]]/Sales[[#This Row],[sqft]])</f>
        <v>0</v>
      </c>
      <c r="P2262" s="4">
        <f>SUMIF(Sales[RegionStoretype],Sales[[#This Row],[RegionStoretype]],Sales[YoY_SSF])/Sales[[#This Row],[Region_TypeCount]]</f>
        <v>53.603836561720975</v>
      </c>
    </row>
    <row r="2263" spans="1:16" x14ac:dyDescent="0.25">
      <c r="A2263" s="1">
        <v>42860</v>
      </c>
      <c r="B2263">
        <v>33</v>
      </c>
      <c r="C2263">
        <v>15</v>
      </c>
      <c r="D2263">
        <v>278.4735</v>
      </c>
      <c r="E2263">
        <f>INDEX(Stores[region],MATCH(Sales[[#This Row],[store_no]],Stores[store_no],0))</f>
        <v>3</v>
      </c>
      <c r="F2263" t="str">
        <f>INDEX(Stores[storetype],MATCH(Sales[[#This Row],[store_no]],Stores[store_no],0))</f>
        <v>A</v>
      </c>
      <c r="G2263" t="str">
        <f>INDEX(Stores[location_city],MATCH(Sales[[#This Row],[store_no]],Stores[store_no],0))</f>
        <v>Omaha</v>
      </c>
      <c r="H2263" t="str">
        <f>INDEX(Stores[location_state],MATCH(Sales[[#This Row],[store_no]],Stores[store_no],0))</f>
        <v>Nebraska</v>
      </c>
      <c r="I2263">
        <f>INDEX(Stores[sqft],MATCH(Sales[[#This Row],[store_no]],Stores[store_no],0))</f>
        <v>40700</v>
      </c>
      <c r="J2263" s="4" t="str">
        <f>INDEX(Departments[dept_name],MATCH(Sales[[#This Row],[dept_no]],Departments[dept_no],0))</f>
        <v>Music</v>
      </c>
      <c r="K2263" s="4" t="str">
        <f>CONCATENATE(Sales[[#This Row],[region]],Sales[[#This Row],[storetype]])</f>
        <v>3A</v>
      </c>
      <c r="L2263" s="4">
        <f>INDEX(RegionStoreCount[Store Count],MATCH(Sales[[#This Row],[RegionStoretype]],RegionStoreCount[Region/Type],0))</f>
        <v>9</v>
      </c>
      <c r="M2263" s="4">
        <f>AND(Sales[[#This Row],[date]]&lt;=TY_YTDMax,Sales[[#This Row],[date]]&gt;=TY_YTDMin)*Sales[[#This Row],[sales]]</f>
        <v>0</v>
      </c>
      <c r="N2263" s="4">
        <f>AND(Sales[[#This Row],[date]]&lt;=LY_YTDMax,Sales[[#This Row],[date]]&gt;=LY_YTDMin)*Sales[[#This Row],[sales]]</f>
        <v>278.4735</v>
      </c>
      <c r="O2263" s="4">
        <f>AND(Sales[[#This Row],[date]]&gt;=YoY_Min,Sales[[#This Row],[date]]&lt;=TY_YTDMax)*(Sales[[#This Row],[sales]]/Sales[[#This Row],[sqft]])</f>
        <v>0</v>
      </c>
      <c r="P2263" s="4">
        <f>SUMIF(Sales[RegionStoretype],Sales[[#This Row],[RegionStoretype]],Sales[YoY_SSF])/Sales[[#This Row],[Region_TypeCount]]</f>
        <v>53.603836561720975</v>
      </c>
    </row>
    <row r="2264" spans="1:16" x14ac:dyDescent="0.25">
      <c r="A2264" s="1">
        <v>42860</v>
      </c>
      <c r="B2264">
        <v>33</v>
      </c>
      <c r="C2264">
        <v>17</v>
      </c>
      <c r="D2264">
        <v>33689.195</v>
      </c>
      <c r="E2264">
        <f>INDEX(Stores[region],MATCH(Sales[[#This Row],[store_no]],Stores[store_no],0))</f>
        <v>3</v>
      </c>
      <c r="F2264" t="str">
        <f>INDEX(Stores[storetype],MATCH(Sales[[#This Row],[store_no]],Stores[store_no],0))</f>
        <v>A</v>
      </c>
      <c r="G2264" t="str">
        <f>INDEX(Stores[location_city],MATCH(Sales[[#This Row],[store_no]],Stores[store_no],0))</f>
        <v>Omaha</v>
      </c>
      <c r="H2264" t="str">
        <f>INDEX(Stores[location_state],MATCH(Sales[[#This Row],[store_no]],Stores[store_no],0))</f>
        <v>Nebraska</v>
      </c>
      <c r="I2264">
        <f>INDEX(Stores[sqft],MATCH(Sales[[#This Row],[store_no]],Stores[store_no],0))</f>
        <v>40700</v>
      </c>
      <c r="J2264" s="4" t="str">
        <f>INDEX(Departments[dept_name],MATCH(Sales[[#This Row],[dept_no]],Departments[dept_no],0))</f>
        <v>Shoes</v>
      </c>
      <c r="K2264" s="4" t="str">
        <f>CONCATENATE(Sales[[#This Row],[region]],Sales[[#This Row],[storetype]])</f>
        <v>3A</v>
      </c>
      <c r="L2264" s="4">
        <f>INDEX(RegionStoreCount[Store Count],MATCH(Sales[[#This Row],[RegionStoretype]],RegionStoreCount[Region/Type],0))</f>
        <v>9</v>
      </c>
      <c r="M2264" s="4">
        <f>AND(Sales[[#This Row],[date]]&lt;=TY_YTDMax,Sales[[#This Row],[date]]&gt;=TY_YTDMin)*Sales[[#This Row],[sales]]</f>
        <v>0</v>
      </c>
      <c r="N2264" s="4">
        <f>AND(Sales[[#This Row],[date]]&lt;=LY_YTDMax,Sales[[#This Row],[date]]&gt;=LY_YTDMin)*Sales[[#This Row],[sales]]</f>
        <v>33689.195</v>
      </c>
      <c r="O2264" s="4">
        <f>AND(Sales[[#This Row],[date]]&gt;=YoY_Min,Sales[[#This Row],[date]]&lt;=TY_YTDMax)*(Sales[[#This Row],[sales]]/Sales[[#This Row],[sqft]])</f>
        <v>0</v>
      </c>
      <c r="P2264" s="4">
        <f>SUMIF(Sales[RegionStoretype],Sales[[#This Row],[RegionStoretype]],Sales[YoY_SSF])/Sales[[#This Row],[Region_TypeCount]]</f>
        <v>53.603836561720975</v>
      </c>
    </row>
    <row r="2265" spans="1:16" x14ac:dyDescent="0.25">
      <c r="A2265" s="1">
        <v>42860</v>
      </c>
      <c r="B2265">
        <v>33</v>
      </c>
      <c r="C2265">
        <v>19</v>
      </c>
      <c r="D2265">
        <v>34615.464200000002</v>
      </c>
      <c r="E2265">
        <f>INDEX(Stores[region],MATCH(Sales[[#This Row],[store_no]],Stores[store_no],0))</f>
        <v>3</v>
      </c>
      <c r="F2265" t="str">
        <f>INDEX(Stores[storetype],MATCH(Sales[[#This Row],[store_no]],Stores[store_no],0))</f>
        <v>A</v>
      </c>
      <c r="G2265" t="str">
        <f>INDEX(Stores[location_city],MATCH(Sales[[#This Row],[store_no]],Stores[store_no],0))</f>
        <v>Omaha</v>
      </c>
      <c r="H2265" t="str">
        <f>INDEX(Stores[location_state],MATCH(Sales[[#This Row],[store_no]],Stores[store_no],0))</f>
        <v>Nebraska</v>
      </c>
      <c r="I2265">
        <f>INDEX(Stores[sqft],MATCH(Sales[[#This Row],[store_no]],Stores[store_no],0))</f>
        <v>40700</v>
      </c>
      <c r="J2265" s="4" t="str">
        <f>INDEX(Departments[dept_name],MATCH(Sales[[#This Row],[dept_no]],Departments[dept_no],0))</f>
        <v>Tools</v>
      </c>
      <c r="K2265" s="4" t="str">
        <f>CONCATENATE(Sales[[#This Row],[region]],Sales[[#This Row],[storetype]])</f>
        <v>3A</v>
      </c>
      <c r="L2265" s="4">
        <f>INDEX(RegionStoreCount[Store Count],MATCH(Sales[[#This Row],[RegionStoretype]],RegionStoreCount[Region/Type],0))</f>
        <v>9</v>
      </c>
      <c r="M2265" s="4">
        <f>AND(Sales[[#This Row],[date]]&lt;=TY_YTDMax,Sales[[#This Row],[date]]&gt;=TY_YTDMin)*Sales[[#This Row],[sales]]</f>
        <v>0</v>
      </c>
      <c r="N2265" s="4">
        <f>AND(Sales[[#This Row],[date]]&lt;=LY_YTDMax,Sales[[#This Row],[date]]&gt;=LY_YTDMin)*Sales[[#This Row],[sales]]</f>
        <v>34615.464200000002</v>
      </c>
      <c r="O2265" s="4">
        <f>AND(Sales[[#This Row],[date]]&gt;=YoY_Min,Sales[[#This Row],[date]]&lt;=TY_YTDMax)*(Sales[[#This Row],[sales]]/Sales[[#This Row],[sqft]])</f>
        <v>0</v>
      </c>
      <c r="P2265" s="4">
        <f>SUMIF(Sales[RegionStoretype],Sales[[#This Row],[RegionStoretype]],Sales[YoY_SSF])/Sales[[#This Row],[Region_TypeCount]]</f>
        <v>53.603836561720975</v>
      </c>
    </row>
    <row r="2266" spans="1:16" x14ac:dyDescent="0.25">
      <c r="A2266" s="1">
        <v>42860</v>
      </c>
      <c r="B2266">
        <v>34</v>
      </c>
      <c r="C2266">
        <v>2</v>
      </c>
      <c r="D2266">
        <v>46689.003400000001</v>
      </c>
      <c r="E2266">
        <f>INDEX(Stores[region],MATCH(Sales[[#This Row],[store_no]],Stores[store_no],0))</f>
        <v>1</v>
      </c>
      <c r="F2266" t="str">
        <f>INDEX(Stores[storetype],MATCH(Sales[[#This Row],[store_no]],Stores[store_no],0))</f>
        <v>A</v>
      </c>
      <c r="G2266" t="str">
        <f>INDEX(Stores[location_city],MATCH(Sales[[#This Row],[store_no]],Stores[store_no],0))</f>
        <v>Toledo</v>
      </c>
      <c r="H2266" t="str">
        <f>INDEX(Stores[location_state],MATCH(Sales[[#This Row],[store_no]],Stores[store_no],0))</f>
        <v>Ohio</v>
      </c>
      <c r="I2266">
        <f>INDEX(Stores[sqft],MATCH(Sales[[#This Row],[store_no]],Stores[store_no],0))</f>
        <v>207900</v>
      </c>
      <c r="J2266" s="4" t="str">
        <f>INDEX(Departments[dept_name],MATCH(Sales[[#This Row],[dept_no]],Departments[dept_no],0))</f>
        <v>Baby</v>
      </c>
      <c r="K2266" s="4" t="str">
        <f>CONCATENATE(Sales[[#This Row],[region]],Sales[[#This Row],[storetype]])</f>
        <v>1A</v>
      </c>
      <c r="L2266" s="4">
        <f>INDEX(RegionStoreCount[Store Count],MATCH(Sales[[#This Row],[RegionStoretype]],RegionStoreCount[Region/Type],0))</f>
        <v>5</v>
      </c>
      <c r="M2266" s="4">
        <f>AND(Sales[[#This Row],[date]]&lt;=TY_YTDMax,Sales[[#This Row],[date]]&gt;=TY_YTDMin)*Sales[[#This Row],[sales]]</f>
        <v>0</v>
      </c>
      <c r="N2266" s="4">
        <f>AND(Sales[[#This Row],[date]]&lt;=LY_YTDMax,Sales[[#This Row],[date]]&gt;=LY_YTDMin)*Sales[[#This Row],[sales]]</f>
        <v>46689.003400000001</v>
      </c>
      <c r="O2266" s="4">
        <f>AND(Sales[[#This Row],[date]]&gt;=YoY_Min,Sales[[#This Row],[date]]&lt;=TY_YTDMax)*(Sales[[#This Row],[sales]]/Sales[[#This Row],[sqft]])</f>
        <v>0</v>
      </c>
      <c r="P2266" s="4">
        <f>SUMIF(Sales[RegionStoretype],Sales[[#This Row],[RegionStoretype]],Sales[YoY_SSF])/Sales[[#This Row],[Region_TypeCount]]</f>
        <v>59.469551530910678</v>
      </c>
    </row>
    <row r="2267" spans="1:16" x14ac:dyDescent="0.25">
      <c r="A2267" s="1">
        <v>42860</v>
      </c>
      <c r="B2267">
        <v>34</v>
      </c>
      <c r="C2267">
        <v>10</v>
      </c>
      <c r="D2267">
        <v>30090.260299999998</v>
      </c>
      <c r="E2267">
        <f>INDEX(Stores[region],MATCH(Sales[[#This Row],[store_no]],Stores[store_no],0))</f>
        <v>1</v>
      </c>
      <c r="F2267" t="str">
        <f>INDEX(Stores[storetype],MATCH(Sales[[#This Row],[store_no]],Stores[store_no],0))</f>
        <v>A</v>
      </c>
      <c r="G2267" t="str">
        <f>INDEX(Stores[location_city],MATCH(Sales[[#This Row],[store_no]],Stores[store_no],0))</f>
        <v>Toledo</v>
      </c>
      <c r="H2267" t="str">
        <f>INDEX(Stores[location_state],MATCH(Sales[[#This Row],[store_no]],Stores[store_no],0))</f>
        <v>Ohio</v>
      </c>
      <c r="I2267">
        <f>INDEX(Stores[sqft],MATCH(Sales[[#This Row],[store_no]],Stores[store_no],0))</f>
        <v>207900</v>
      </c>
      <c r="J2267" s="4" t="str">
        <f>INDEX(Departments[dept_name],MATCH(Sales[[#This Row],[dept_no]],Departments[dept_no],0))</f>
        <v>Health</v>
      </c>
      <c r="K2267" s="4" t="str">
        <f>CONCATENATE(Sales[[#This Row],[region]],Sales[[#This Row],[storetype]])</f>
        <v>1A</v>
      </c>
      <c r="L2267" s="4">
        <f>INDEX(RegionStoreCount[Store Count],MATCH(Sales[[#This Row],[RegionStoretype]],RegionStoreCount[Region/Type],0))</f>
        <v>5</v>
      </c>
      <c r="M2267" s="4">
        <f>AND(Sales[[#This Row],[date]]&lt;=TY_YTDMax,Sales[[#This Row],[date]]&gt;=TY_YTDMin)*Sales[[#This Row],[sales]]</f>
        <v>0</v>
      </c>
      <c r="N2267" s="4">
        <f>AND(Sales[[#This Row],[date]]&lt;=LY_YTDMax,Sales[[#This Row],[date]]&gt;=LY_YTDMin)*Sales[[#This Row],[sales]]</f>
        <v>30090.260299999998</v>
      </c>
      <c r="O2267" s="4">
        <f>AND(Sales[[#This Row],[date]]&gt;=YoY_Min,Sales[[#This Row],[date]]&lt;=TY_YTDMax)*(Sales[[#This Row],[sales]]/Sales[[#This Row],[sqft]])</f>
        <v>0</v>
      </c>
      <c r="P2267" s="4">
        <f>SUMIF(Sales[RegionStoretype],Sales[[#This Row],[RegionStoretype]],Sales[YoY_SSF])/Sales[[#This Row],[Region_TypeCount]]</f>
        <v>59.469551530910678</v>
      </c>
    </row>
    <row r="2268" spans="1:16" x14ac:dyDescent="0.25">
      <c r="A2268" s="1">
        <v>42860</v>
      </c>
      <c r="B2268">
        <v>34</v>
      </c>
      <c r="C2268">
        <v>16</v>
      </c>
      <c r="D2268">
        <v>75980.487699999998</v>
      </c>
      <c r="E2268">
        <f>INDEX(Stores[region],MATCH(Sales[[#This Row],[store_no]],Stores[store_no],0))</f>
        <v>1</v>
      </c>
      <c r="F2268" t="str">
        <f>INDEX(Stores[storetype],MATCH(Sales[[#This Row],[store_no]],Stores[store_no],0))</f>
        <v>A</v>
      </c>
      <c r="G2268" t="str">
        <f>INDEX(Stores[location_city],MATCH(Sales[[#This Row],[store_no]],Stores[store_no],0))</f>
        <v>Toledo</v>
      </c>
      <c r="H2268" t="str">
        <f>INDEX(Stores[location_state],MATCH(Sales[[#This Row],[store_no]],Stores[store_no],0))</f>
        <v>Ohio</v>
      </c>
      <c r="I2268">
        <f>INDEX(Stores[sqft],MATCH(Sales[[#This Row],[store_no]],Stores[store_no],0))</f>
        <v>207900</v>
      </c>
      <c r="J2268" s="4" t="str">
        <f>INDEX(Departments[dept_name],MATCH(Sales[[#This Row],[dept_no]],Departments[dept_no],0))</f>
        <v>Outdoors</v>
      </c>
      <c r="K2268" s="4" t="str">
        <f>CONCATENATE(Sales[[#This Row],[region]],Sales[[#This Row],[storetype]])</f>
        <v>1A</v>
      </c>
      <c r="L2268" s="4">
        <f>INDEX(RegionStoreCount[Store Count],MATCH(Sales[[#This Row],[RegionStoretype]],RegionStoreCount[Region/Type],0))</f>
        <v>5</v>
      </c>
      <c r="M2268" s="4">
        <f>AND(Sales[[#This Row],[date]]&lt;=TY_YTDMax,Sales[[#This Row],[date]]&gt;=TY_YTDMin)*Sales[[#This Row],[sales]]</f>
        <v>0</v>
      </c>
      <c r="N2268" s="4">
        <f>AND(Sales[[#This Row],[date]]&lt;=LY_YTDMax,Sales[[#This Row],[date]]&gt;=LY_YTDMin)*Sales[[#This Row],[sales]]</f>
        <v>75980.487699999998</v>
      </c>
      <c r="O2268" s="4">
        <f>AND(Sales[[#This Row],[date]]&gt;=YoY_Min,Sales[[#This Row],[date]]&lt;=TY_YTDMax)*(Sales[[#This Row],[sales]]/Sales[[#This Row],[sqft]])</f>
        <v>0</v>
      </c>
      <c r="P2268" s="4">
        <f>SUMIF(Sales[RegionStoretype],Sales[[#This Row],[RegionStoretype]],Sales[YoY_SSF])/Sales[[#This Row],[Region_TypeCount]]</f>
        <v>59.469551530910678</v>
      </c>
    </row>
    <row r="2269" spans="1:16" x14ac:dyDescent="0.25">
      <c r="A2269" s="1">
        <v>42860</v>
      </c>
      <c r="B2269">
        <v>34</v>
      </c>
      <c r="C2269">
        <v>17</v>
      </c>
      <c r="D2269">
        <v>70012.864199999996</v>
      </c>
      <c r="E2269">
        <f>INDEX(Stores[region],MATCH(Sales[[#This Row],[store_no]],Stores[store_no],0))</f>
        <v>1</v>
      </c>
      <c r="F2269" t="str">
        <f>INDEX(Stores[storetype],MATCH(Sales[[#This Row],[store_no]],Stores[store_no],0))</f>
        <v>A</v>
      </c>
      <c r="G2269" t="str">
        <f>INDEX(Stores[location_city],MATCH(Sales[[#This Row],[store_no]],Stores[store_no],0))</f>
        <v>Toledo</v>
      </c>
      <c r="H2269" t="str">
        <f>INDEX(Stores[location_state],MATCH(Sales[[#This Row],[store_no]],Stores[store_no],0))</f>
        <v>Ohio</v>
      </c>
      <c r="I2269">
        <f>INDEX(Stores[sqft],MATCH(Sales[[#This Row],[store_no]],Stores[store_no],0))</f>
        <v>207900</v>
      </c>
      <c r="J2269" s="4" t="str">
        <f>INDEX(Departments[dept_name],MATCH(Sales[[#This Row],[dept_no]],Departments[dept_no],0))</f>
        <v>Shoes</v>
      </c>
      <c r="K2269" s="4" t="str">
        <f>CONCATENATE(Sales[[#This Row],[region]],Sales[[#This Row],[storetype]])</f>
        <v>1A</v>
      </c>
      <c r="L2269" s="4">
        <f>INDEX(RegionStoreCount[Store Count],MATCH(Sales[[#This Row],[RegionStoretype]],RegionStoreCount[Region/Type],0))</f>
        <v>5</v>
      </c>
      <c r="M2269" s="4">
        <f>AND(Sales[[#This Row],[date]]&lt;=TY_YTDMax,Sales[[#This Row],[date]]&gt;=TY_YTDMin)*Sales[[#This Row],[sales]]</f>
        <v>0</v>
      </c>
      <c r="N2269" s="4">
        <f>AND(Sales[[#This Row],[date]]&lt;=LY_YTDMax,Sales[[#This Row],[date]]&gt;=LY_YTDMin)*Sales[[#This Row],[sales]]</f>
        <v>70012.864199999996</v>
      </c>
      <c r="O2269" s="4">
        <f>AND(Sales[[#This Row],[date]]&gt;=YoY_Min,Sales[[#This Row],[date]]&lt;=TY_YTDMax)*(Sales[[#This Row],[sales]]/Sales[[#This Row],[sqft]])</f>
        <v>0</v>
      </c>
      <c r="P2269" s="4">
        <f>SUMIF(Sales[RegionStoretype],Sales[[#This Row],[RegionStoretype]],Sales[YoY_SSF])/Sales[[#This Row],[Region_TypeCount]]</f>
        <v>59.469551530910678</v>
      </c>
    </row>
    <row r="2270" spans="1:16" x14ac:dyDescent="0.25">
      <c r="A2270" s="1">
        <v>42860</v>
      </c>
      <c r="B2270">
        <v>34</v>
      </c>
      <c r="C2270">
        <v>18</v>
      </c>
      <c r="D2270">
        <v>53907.754500000003</v>
      </c>
      <c r="E2270">
        <f>INDEX(Stores[region],MATCH(Sales[[#This Row],[store_no]],Stores[store_no],0))</f>
        <v>1</v>
      </c>
      <c r="F2270" t="str">
        <f>INDEX(Stores[storetype],MATCH(Sales[[#This Row],[store_no]],Stores[store_no],0))</f>
        <v>A</v>
      </c>
      <c r="G2270" t="str">
        <f>INDEX(Stores[location_city],MATCH(Sales[[#This Row],[store_no]],Stores[store_no],0))</f>
        <v>Toledo</v>
      </c>
      <c r="H2270" t="str">
        <f>INDEX(Stores[location_state],MATCH(Sales[[#This Row],[store_no]],Stores[store_no],0))</f>
        <v>Ohio</v>
      </c>
      <c r="I2270">
        <f>INDEX(Stores[sqft],MATCH(Sales[[#This Row],[store_no]],Stores[store_no],0))</f>
        <v>207900</v>
      </c>
      <c r="J2270" s="4" t="str">
        <f>INDEX(Departments[dept_name],MATCH(Sales[[#This Row],[dept_no]],Departments[dept_no],0))</f>
        <v>Sports</v>
      </c>
      <c r="K2270" s="4" t="str">
        <f>CONCATENATE(Sales[[#This Row],[region]],Sales[[#This Row],[storetype]])</f>
        <v>1A</v>
      </c>
      <c r="L2270" s="4">
        <f>INDEX(RegionStoreCount[Store Count],MATCH(Sales[[#This Row],[RegionStoretype]],RegionStoreCount[Region/Type],0))</f>
        <v>5</v>
      </c>
      <c r="M2270" s="4">
        <f>AND(Sales[[#This Row],[date]]&lt;=TY_YTDMax,Sales[[#This Row],[date]]&gt;=TY_YTDMin)*Sales[[#This Row],[sales]]</f>
        <v>0</v>
      </c>
      <c r="N2270" s="4">
        <f>AND(Sales[[#This Row],[date]]&lt;=LY_YTDMax,Sales[[#This Row],[date]]&gt;=LY_YTDMin)*Sales[[#This Row],[sales]]</f>
        <v>53907.754500000003</v>
      </c>
      <c r="O2270" s="4">
        <f>AND(Sales[[#This Row],[date]]&gt;=YoY_Min,Sales[[#This Row],[date]]&lt;=TY_YTDMax)*(Sales[[#This Row],[sales]]/Sales[[#This Row],[sqft]])</f>
        <v>0</v>
      </c>
      <c r="P2270" s="4">
        <f>SUMIF(Sales[RegionStoretype],Sales[[#This Row],[RegionStoretype]],Sales[YoY_SSF])/Sales[[#This Row],[Region_TypeCount]]</f>
        <v>59.469551530910678</v>
      </c>
    </row>
    <row r="2271" spans="1:16" x14ac:dyDescent="0.25">
      <c r="A2271" s="1">
        <v>42860</v>
      </c>
      <c r="B2271">
        <v>35</v>
      </c>
      <c r="C2271">
        <v>5</v>
      </c>
      <c r="D2271">
        <v>37405.574200000003</v>
      </c>
      <c r="E2271">
        <f>INDEX(Stores[region],MATCH(Sales[[#This Row],[store_no]],Stores[store_no],0))</f>
        <v>3</v>
      </c>
      <c r="F2271" t="str">
        <f>INDEX(Stores[storetype],MATCH(Sales[[#This Row],[store_no]],Stores[store_no],0))</f>
        <v>C</v>
      </c>
      <c r="G2271" t="str">
        <f>INDEX(Stores[location_city],MATCH(Sales[[#This Row],[store_no]],Stores[store_no],0))</f>
        <v>Wichita</v>
      </c>
      <c r="H2271" t="str">
        <f>INDEX(Stores[location_state],MATCH(Sales[[#This Row],[store_no]],Stores[store_no],0))</f>
        <v>Kansas</v>
      </c>
      <c r="I2271">
        <f>INDEX(Stores[sqft],MATCH(Sales[[#This Row],[store_no]],Stores[store_no],0))</f>
        <v>72800</v>
      </c>
      <c r="J2271" s="4" t="str">
        <f>INDEX(Departments[dept_name],MATCH(Sales[[#This Row],[dept_no]],Departments[dept_no],0))</f>
        <v>Clothing</v>
      </c>
      <c r="K2271" s="4" t="str">
        <f>CONCATENATE(Sales[[#This Row],[region]],Sales[[#This Row],[storetype]])</f>
        <v>3C</v>
      </c>
      <c r="L2271" s="4">
        <f>INDEX(RegionStoreCount[Store Count],MATCH(Sales[[#This Row],[RegionStoretype]],RegionStoreCount[Region/Type],0))</f>
        <v>2</v>
      </c>
      <c r="M2271" s="4">
        <f>AND(Sales[[#This Row],[date]]&lt;=TY_YTDMax,Sales[[#This Row],[date]]&gt;=TY_YTDMin)*Sales[[#This Row],[sales]]</f>
        <v>0</v>
      </c>
      <c r="N2271" s="4">
        <f>AND(Sales[[#This Row],[date]]&lt;=LY_YTDMax,Sales[[#This Row],[date]]&gt;=LY_YTDMin)*Sales[[#This Row],[sales]]</f>
        <v>37405.574200000003</v>
      </c>
      <c r="O2271" s="4">
        <f>AND(Sales[[#This Row],[date]]&gt;=YoY_Min,Sales[[#This Row],[date]]&lt;=TY_YTDMax)*(Sales[[#This Row],[sales]]/Sales[[#This Row],[sqft]])</f>
        <v>0</v>
      </c>
      <c r="P2271" s="4">
        <f>SUMIF(Sales[RegionStoretype],Sales[[#This Row],[RegionStoretype]],Sales[YoY_SSF])/Sales[[#This Row],[Region_TypeCount]]</f>
        <v>47.561479460925746</v>
      </c>
    </row>
    <row r="2272" spans="1:16" x14ac:dyDescent="0.25">
      <c r="A2272" s="1">
        <v>42860</v>
      </c>
      <c r="B2272">
        <v>35</v>
      </c>
      <c r="C2272">
        <v>7</v>
      </c>
      <c r="D2272">
        <v>16617.999100000001</v>
      </c>
      <c r="E2272">
        <f>INDEX(Stores[region],MATCH(Sales[[#This Row],[store_no]],Stores[store_no],0))</f>
        <v>3</v>
      </c>
      <c r="F2272" t="str">
        <f>INDEX(Stores[storetype],MATCH(Sales[[#This Row],[store_no]],Stores[store_no],0))</f>
        <v>C</v>
      </c>
      <c r="G2272" t="str">
        <f>INDEX(Stores[location_city],MATCH(Sales[[#This Row],[store_no]],Stores[store_no],0))</f>
        <v>Wichita</v>
      </c>
      <c r="H2272" t="str">
        <f>INDEX(Stores[location_state],MATCH(Sales[[#This Row],[store_no]],Stores[store_no],0))</f>
        <v>Kansas</v>
      </c>
      <c r="I2272">
        <f>INDEX(Stores[sqft],MATCH(Sales[[#This Row],[store_no]],Stores[store_no],0))</f>
        <v>72800</v>
      </c>
      <c r="J2272" s="4" t="str">
        <f>INDEX(Departments[dept_name],MATCH(Sales[[#This Row],[dept_no]],Departments[dept_no],0))</f>
        <v>Electronics</v>
      </c>
      <c r="K2272" s="4" t="str">
        <f>CONCATENATE(Sales[[#This Row],[region]],Sales[[#This Row],[storetype]])</f>
        <v>3C</v>
      </c>
      <c r="L2272" s="4">
        <f>INDEX(RegionStoreCount[Store Count],MATCH(Sales[[#This Row],[RegionStoretype]],RegionStoreCount[Region/Type],0))</f>
        <v>2</v>
      </c>
      <c r="M2272" s="4">
        <f>AND(Sales[[#This Row],[date]]&lt;=TY_YTDMax,Sales[[#This Row],[date]]&gt;=TY_YTDMin)*Sales[[#This Row],[sales]]</f>
        <v>0</v>
      </c>
      <c r="N2272" s="4">
        <f>AND(Sales[[#This Row],[date]]&lt;=LY_YTDMax,Sales[[#This Row],[date]]&gt;=LY_YTDMin)*Sales[[#This Row],[sales]]</f>
        <v>16617.999100000001</v>
      </c>
      <c r="O2272" s="4">
        <f>AND(Sales[[#This Row],[date]]&gt;=YoY_Min,Sales[[#This Row],[date]]&lt;=TY_YTDMax)*(Sales[[#This Row],[sales]]/Sales[[#This Row],[sqft]])</f>
        <v>0</v>
      </c>
      <c r="P2272" s="4">
        <f>SUMIF(Sales[RegionStoretype],Sales[[#This Row],[RegionStoretype]],Sales[YoY_SSF])/Sales[[#This Row],[Region_TypeCount]]</f>
        <v>47.561479460925746</v>
      </c>
    </row>
    <row r="2273" spans="1:16" x14ac:dyDescent="0.25">
      <c r="A2273" s="1">
        <v>42860</v>
      </c>
      <c r="B2273">
        <v>35</v>
      </c>
      <c r="C2273">
        <v>10</v>
      </c>
      <c r="D2273">
        <v>11041.3537</v>
      </c>
      <c r="E2273">
        <f>INDEX(Stores[region],MATCH(Sales[[#This Row],[store_no]],Stores[store_no],0))</f>
        <v>3</v>
      </c>
      <c r="F2273" t="str">
        <f>INDEX(Stores[storetype],MATCH(Sales[[#This Row],[store_no]],Stores[store_no],0))</f>
        <v>C</v>
      </c>
      <c r="G2273" t="str">
        <f>INDEX(Stores[location_city],MATCH(Sales[[#This Row],[store_no]],Stores[store_no],0))</f>
        <v>Wichita</v>
      </c>
      <c r="H2273" t="str">
        <f>INDEX(Stores[location_state],MATCH(Sales[[#This Row],[store_no]],Stores[store_no],0))</f>
        <v>Kansas</v>
      </c>
      <c r="I2273">
        <f>INDEX(Stores[sqft],MATCH(Sales[[#This Row],[store_no]],Stores[store_no],0))</f>
        <v>72800</v>
      </c>
      <c r="J2273" s="4" t="str">
        <f>INDEX(Departments[dept_name],MATCH(Sales[[#This Row],[dept_no]],Departments[dept_no],0))</f>
        <v>Health</v>
      </c>
      <c r="K2273" s="4" t="str">
        <f>CONCATENATE(Sales[[#This Row],[region]],Sales[[#This Row],[storetype]])</f>
        <v>3C</v>
      </c>
      <c r="L2273" s="4">
        <f>INDEX(RegionStoreCount[Store Count],MATCH(Sales[[#This Row],[RegionStoretype]],RegionStoreCount[Region/Type],0))</f>
        <v>2</v>
      </c>
      <c r="M2273" s="4">
        <f>AND(Sales[[#This Row],[date]]&lt;=TY_YTDMax,Sales[[#This Row],[date]]&gt;=TY_YTDMin)*Sales[[#This Row],[sales]]</f>
        <v>0</v>
      </c>
      <c r="N2273" s="4">
        <f>AND(Sales[[#This Row],[date]]&lt;=LY_YTDMax,Sales[[#This Row],[date]]&gt;=LY_YTDMin)*Sales[[#This Row],[sales]]</f>
        <v>11041.3537</v>
      </c>
      <c r="O2273" s="4">
        <f>AND(Sales[[#This Row],[date]]&gt;=YoY_Min,Sales[[#This Row],[date]]&lt;=TY_YTDMax)*(Sales[[#This Row],[sales]]/Sales[[#This Row],[sqft]])</f>
        <v>0</v>
      </c>
      <c r="P2273" s="4">
        <f>SUMIF(Sales[RegionStoretype],Sales[[#This Row],[RegionStoretype]],Sales[YoY_SSF])/Sales[[#This Row],[Region_TypeCount]]</f>
        <v>47.561479460925746</v>
      </c>
    </row>
    <row r="2274" spans="1:16" x14ac:dyDescent="0.25">
      <c r="A2274" s="1">
        <v>42860</v>
      </c>
      <c r="B2274">
        <v>35</v>
      </c>
      <c r="C2274">
        <v>13</v>
      </c>
      <c r="D2274">
        <v>44088.929100000001</v>
      </c>
      <c r="E2274">
        <f>INDEX(Stores[region],MATCH(Sales[[#This Row],[store_no]],Stores[store_no],0))</f>
        <v>3</v>
      </c>
      <c r="F2274" t="str">
        <f>INDEX(Stores[storetype],MATCH(Sales[[#This Row],[store_no]],Stores[store_no],0))</f>
        <v>C</v>
      </c>
      <c r="G2274" t="str">
        <f>INDEX(Stores[location_city],MATCH(Sales[[#This Row],[store_no]],Stores[store_no],0))</f>
        <v>Wichita</v>
      </c>
      <c r="H2274" t="str">
        <f>INDEX(Stores[location_state],MATCH(Sales[[#This Row],[store_no]],Stores[store_no],0))</f>
        <v>Kansas</v>
      </c>
      <c r="I2274">
        <f>INDEX(Stores[sqft],MATCH(Sales[[#This Row],[store_no]],Stores[store_no],0))</f>
        <v>72800</v>
      </c>
      <c r="J2274" s="4" t="str">
        <f>INDEX(Departments[dept_name],MATCH(Sales[[#This Row],[dept_no]],Departments[dept_no],0))</f>
        <v>Kids</v>
      </c>
      <c r="K2274" s="4" t="str">
        <f>CONCATENATE(Sales[[#This Row],[region]],Sales[[#This Row],[storetype]])</f>
        <v>3C</v>
      </c>
      <c r="L2274" s="4">
        <f>INDEX(RegionStoreCount[Store Count],MATCH(Sales[[#This Row],[RegionStoretype]],RegionStoreCount[Region/Type],0))</f>
        <v>2</v>
      </c>
      <c r="M2274" s="4">
        <f>AND(Sales[[#This Row],[date]]&lt;=TY_YTDMax,Sales[[#This Row],[date]]&gt;=TY_YTDMin)*Sales[[#This Row],[sales]]</f>
        <v>0</v>
      </c>
      <c r="N2274" s="4">
        <f>AND(Sales[[#This Row],[date]]&lt;=LY_YTDMax,Sales[[#This Row],[date]]&gt;=LY_YTDMin)*Sales[[#This Row],[sales]]</f>
        <v>44088.929100000001</v>
      </c>
      <c r="O2274" s="4">
        <f>AND(Sales[[#This Row],[date]]&gt;=YoY_Min,Sales[[#This Row],[date]]&lt;=TY_YTDMax)*(Sales[[#This Row],[sales]]/Sales[[#This Row],[sqft]])</f>
        <v>0</v>
      </c>
      <c r="P2274" s="4">
        <f>SUMIF(Sales[RegionStoretype],Sales[[#This Row],[RegionStoretype]],Sales[YoY_SSF])/Sales[[#This Row],[Region_TypeCount]]</f>
        <v>47.561479460925746</v>
      </c>
    </row>
    <row r="2275" spans="1:16" x14ac:dyDescent="0.25">
      <c r="A2275" s="1">
        <v>42860</v>
      </c>
      <c r="B2275">
        <v>35</v>
      </c>
      <c r="C2275">
        <v>15</v>
      </c>
      <c r="D2275">
        <v>21705.09</v>
      </c>
      <c r="E2275">
        <f>INDEX(Stores[region],MATCH(Sales[[#This Row],[store_no]],Stores[store_no],0))</f>
        <v>3</v>
      </c>
      <c r="F2275" t="str">
        <f>INDEX(Stores[storetype],MATCH(Sales[[#This Row],[store_no]],Stores[store_no],0))</f>
        <v>C</v>
      </c>
      <c r="G2275" t="str">
        <f>INDEX(Stores[location_city],MATCH(Sales[[#This Row],[store_no]],Stores[store_no],0))</f>
        <v>Wichita</v>
      </c>
      <c r="H2275" t="str">
        <f>INDEX(Stores[location_state],MATCH(Sales[[#This Row],[store_no]],Stores[store_no],0))</f>
        <v>Kansas</v>
      </c>
      <c r="I2275">
        <f>INDEX(Stores[sqft],MATCH(Sales[[#This Row],[store_no]],Stores[store_no],0))</f>
        <v>72800</v>
      </c>
      <c r="J2275" s="4" t="str">
        <f>INDEX(Departments[dept_name],MATCH(Sales[[#This Row],[dept_no]],Departments[dept_no],0))</f>
        <v>Music</v>
      </c>
      <c r="K2275" s="4" t="str">
        <f>CONCATENATE(Sales[[#This Row],[region]],Sales[[#This Row],[storetype]])</f>
        <v>3C</v>
      </c>
      <c r="L2275" s="4">
        <f>INDEX(RegionStoreCount[Store Count],MATCH(Sales[[#This Row],[RegionStoretype]],RegionStoreCount[Region/Type],0))</f>
        <v>2</v>
      </c>
      <c r="M2275" s="4">
        <f>AND(Sales[[#This Row],[date]]&lt;=TY_YTDMax,Sales[[#This Row],[date]]&gt;=TY_YTDMin)*Sales[[#This Row],[sales]]</f>
        <v>0</v>
      </c>
      <c r="N2275" s="4">
        <f>AND(Sales[[#This Row],[date]]&lt;=LY_YTDMax,Sales[[#This Row],[date]]&gt;=LY_YTDMin)*Sales[[#This Row],[sales]]</f>
        <v>21705.09</v>
      </c>
      <c r="O2275" s="4">
        <f>AND(Sales[[#This Row],[date]]&gt;=YoY_Min,Sales[[#This Row],[date]]&lt;=TY_YTDMax)*(Sales[[#This Row],[sales]]/Sales[[#This Row],[sqft]])</f>
        <v>0</v>
      </c>
      <c r="P2275" s="4">
        <f>SUMIF(Sales[RegionStoretype],Sales[[#This Row],[RegionStoretype]],Sales[YoY_SSF])/Sales[[#This Row],[Region_TypeCount]]</f>
        <v>47.561479460925746</v>
      </c>
    </row>
    <row r="2276" spans="1:16" x14ac:dyDescent="0.25">
      <c r="A2276" s="1">
        <v>42860</v>
      </c>
      <c r="B2276">
        <v>36</v>
      </c>
      <c r="C2276">
        <v>1</v>
      </c>
      <c r="D2276">
        <v>22966.483199999999</v>
      </c>
      <c r="E2276">
        <f>INDEX(Stores[region],MATCH(Sales[[#This Row],[store_no]],Stores[store_no],0))</f>
        <v>2</v>
      </c>
      <c r="F2276" t="str">
        <f>INDEX(Stores[storetype],MATCH(Sales[[#This Row],[store_no]],Stores[store_no],0))</f>
        <v>A</v>
      </c>
      <c r="G2276" t="str">
        <f>INDEX(Stores[location_city],MATCH(Sales[[#This Row],[store_no]],Stores[store_no],0))</f>
        <v>Aurora</v>
      </c>
      <c r="H2276" t="str">
        <f>INDEX(Stores[location_state],MATCH(Sales[[#This Row],[store_no]],Stores[store_no],0))</f>
        <v>Illinois</v>
      </c>
      <c r="I2276">
        <f>INDEX(Stores[sqft],MATCH(Sales[[#This Row],[store_no]],Stores[store_no],0))</f>
        <v>209900</v>
      </c>
      <c r="J2276" s="4" t="str">
        <f>INDEX(Departments[dept_name],MATCH(Sales[[#This Row],[dept_no]],Departments[dept_no],0))</f>
        <v>Automotive</v>
      </c>
      <c r="K2276" s="4" t="str">
        <f>CONCATENATE(Sales[[#This Row],[region]],Sales[[#This Row],[storetype]])</f>
        <v>2A</v>
      </c>
      <c r="L2276" s="4">
        <f>INDEX(RegionStoreCount[Store Count],MATCH(Sales[[#This Row],[RegionStoretype]],RegionStoreCount[Region/Type],0))</f>
        <v>5</v>
      </c>
      <c r="M2276" s="4">
        <f>AND(Sales[[#This Row],[date]]&lt;=TY_YTDMax,Sales[[#This Row],[date]]&gt;=TY_YTDMin)*Sales[[#This Row],[sales]]</f>
        <v>0</v>
      </c>
      <c r="N2276" s="4">
        <f>AND(Sales[[#This Row],[date]]&lt;=LY_YTDMax,Sales[[#This Row],[date]]&gt;=LY_YTDMin)*Sales[[#This Row],[sales]]</f>
        <v>22966.483199999999</v>
      </c>
      <c r="O2276" s="4">
        <f>AND(Sales[[#This Row],[date]]&gt;=YoY_Min,Sales[[#This Row],[date]]&lt;=TY_YTDMax)*(Sales[[#This Row],[sales]]/Sales[[#This Row],[sqft]])</f>
        <v>0</v>
      </c>
      <c r="P2276" s="4">
        <f>SUMIF(Sales[RegionStoretype],Sales[[#This Row],[RegionStoretype]],Sales[YoY_SSF])/Sales[[#This Row],[Region_TypeCount]]</f>
        <v>60.052789354368521</v>
      </c>
    </row>
    <row r="2277" spans="1:16" x14ac:dyDescent="0.25">
      <c r="A2277" s="1">
        <v>42860</v>
      </c>
      <c r="B2277">
        <v>36</v>
      </c>
      <c r="C2277">
        <v>6</v>
      </c>
      <c r="D2277">
        <v>57141.532599999991</v>
      </c>
      <c r="E2277">
        <f>INDEX(Stores[region],MATCH(Sales[[#This Row],[store_no]],Stores[store_no],0))</f>
        <v>2</v>
      </c>
      <c r="F2277" t="str">
        <f>INDEX(Stores[storetype],MATCH(Sales[[#This Row],[store_no]],Stores[store_no],0))</f>
        <v>A</v>
      </c>
      <c r="G2277" t="str">
        <f>INDEX(Stores[location_city],MATCH(Sales[[#This Row],[store_no]],Stores[store_no],0))</f>
        <v>Aurora</v>
      </c>
      <c r="H2277" t="str">
        <f>INDEX(Stores[location_state],MATCH(Sales[[#This Row],[store_no]],Stores[store_no],0))</f>
        <v>Illinois</v>
      </c>
      <c r="I2277">
        <f>INDEX(Stores[sqft],MATCH(Sales[[#This Row],[store_no]],Stores[store_no],0))</f>
        <v>209900</v>
      </c>
      <c r="J2277" s="4" t="str">
        <f>INDEX(Departments[dept_name],MATCH(Sales[[#This Row],[dept_no]],Departments[dept_no],0))</f>
        <v>Computers</v>
      </c>
      <c r="K2277" s="4" t="str">
        <f>CONCATENATE(Sales[[#This Row],[region]],Sales[[#This Row],[storetype]])</f>
        <v>2A</v>
      </c>
      <c r="L2277" s="4">
        <f>INDEX(RegionStoreCount[Store Count],MATCH(Sales[[#This Row],[RegionStoretype]],RegionStoreCount[Region/Type],0))</f>
        <v>5</v>
      </c>
      <c r="M2277" s="4">
        <f>AND(Sales[[#This Row],[date]]&lt;=TY_YTDMax,Sales[[#This Row],[date]]&gt;=TY_YTDMin)*Sales[[#This Row],[sales]]</f>
        <v>0</v>
      </c>
      <c r="N2277" s="4">
        <f>AND(Sales[[#This Row],[date]]&lt;=LY_YTDMax,Sales[[#This Row],[date]]&gt;=LY_YTDMin)*Sales[[#This Row],[sales]]</f>
        <v>57141.532599999991</v>
      </c>
      <c r="O2277" s="4">
        <f>AND(Sales[[#This Row],[date]]&gt;=YoY_Min,Sales[[#This Row],[date]]&lt;=TY_YTDMax)*(Sales[[#This Row],[sales]]/Sales[[#This Row],[sqft]])</f>
        <v>0</v>
      </c>
      <c r="P2277" s="4">
        <f>SUMIF(Sales[RegionStoretype],Sales[[#This Row],[RegionStoretype]],Sales[YoY_SSF])/Sales[[#This Row],[Region_TypeCount]]</f>
        <v>60.052789354368521</v>
      </c>
    </row>
    <row r="2278" spans="1:16" x14ac:dyDescent="0.25">
      <c r="A2278" s="1">
        <v>42860</v>
      </c>
      <c r="B2278">
        <v>36</v>
      </c>
      <c r="C2278">
        <v>9</v>
      </c>
      <c r="D2278">
        <v>14111.2251</v>
      </c>
      <c r="E2278">
        <f>INDEX(Stores[region],MATCH(Sales[[#This Row],[store_no]],Stores[store_no],0))</f>
        <v>2</v>
      </c>
      <c r="F2278" t="str">
        <f>INDEX(Stores[storetype],MATCH(Sales[[#This Row],[store_no]],Stores[store_no],0))</f>
        <v>A</v>
      </c>
      <c r="G2278" t="str">
        <f>INDEX(Stores[location_city],MATCH(Sales[[#This Row],[store_no]],Stores[store_no],0))</f>
        <v>Aurora</v>
      </c>
      <c r="H2278" t="str">
        <f>INDEX(Stores[location_state],MATCH(Sales[[#This Row],[store_no]],Stores[store_no],0))</f>
        <v>Illinois</v>
      </c>
      <c r="I2278">
        <f>INDEX(Stores[sqft],MATCH(Sales[[#This Row],[store_no]],Stores[store_no],0))</f>
        <v>209900</v>
      </c>
      <c r="J2278" s="4" t="str">
        <f>INDEX(Departments[dept_name],MATCH(Sales[[#This Row],[dept_no]],Departments[dept_no],0))</f>
        <v>Garden</v>
      </c>
      <c r="K2278" s="4" t="str">
        <f>CONCATENATE(Sales[[#This Row],[region]],Sales[[#This Row],[storetype]])</f>
        <v>2A</v>
      </c>
      <c r="L2278" s="4">
        <f>INDEX(RegionStoreCount[Store Count],MATCH(Sales[[#This Row],[RegionStoretype]],RegionStoreCount[Region/Type],0))</f>
        <v>5</v>
      </c>
      <c r="M2278" s="4">
        <f>AND(Sales[[#This Row],[date]]&lt;=TY_YTDMax,Sales[[#This Row],[date]]&gt;=TY_YTDMin)*Sales[[#This Row],[sales]]</f>
        <v>0</v>
      </c>
      <c r="N2278" s="4">
        <f>AND(Sales[[#This Row],[date]]&lt;=LY_YTDMax,Sales[[#This Row],[date]]&gt;=LY_YTDMin)*Sales[[#This Row],[sales]]</f>
        <v>14111.2251</v>
      </c>
      <c r="O2278" s="4">
        <f>AND(Sales[[#This Row],[date]]&gt;=YoY_Min,Sales[[#This Row],[date]]&lt;=TY_YTDMax)*(Sales[[#This Row],[sales]]/Sales[[#This Row],[sqft]])</f>
        <v>0</v>
      </c>
      <c r="P2278" s="4">
        <f>SUMIF(Sales[RegionStoretype],Sales[[#This Row],[RegionStoretype]],Sales[YoY_SSF])/Sales[[#This Row],[Region_TypeCount]]</f>
        <v>60.052789354368521</v>
      </c>
    </row>
    <row r="2279" spans="1:16" x14ac:dyDescent="0.25">
      <c r="A2279" s="1">
        <v>42860</v>
      </c>
      <c r="B2279">
        <v>36</v>
      </c>
      <c r="C2279">
        <v>17</v>
      </c>
      <c r="D2279">
        <v>102989.3223</v>
      </c>
      <c r="E2279">
        <f>INDEX(Stores[region],MATCH(Sales[[#This Row],[store_no]],Stores[store_no],0))</f>
        <v>2</v>
      </c>
      <c r="F2279" t="str">
        <f>INDEX(Stores[storetype],MATCH(Sales[[#This Row],[store_no]],Stores[store_no],0))</f>
        <v>A</v>
      </c>
      <c r="G2279" t="str">
        <f>INDEX(Stores[location_city],MATCH(Sales[[#This Row],[store_no]],Stores[store_no],0))</f>
        <v>Aurora</v>
      </c>
      <c r="H2279" t="str">
        <f>INDEX(Stores[location_state],MATCH(Sales[[#This Row],[store_no]],Stores[store_no],0))</f>
        <v>Illinois</v>
      </c>
      <c r="I2279">
        <f>INDEX(Stores[sqft],MATCH(Sales[[#This Row],[store_no]],Stores[store_no],0))</f>
        <v>209900</v>
      </c>
      <c r="J2279" s="4" t="str">
        <f>INDEX(Departments[dept_name],MATCH(Sales[[#This Row],[dept_no]],Departments[dept_no],0))</f>
        <v>Shoes</v>
      </c>
      <c r="K2279" s="4" t="str">
        <f>CONCATENATE(Sales[[#This Row],[region]],Sales[[#This Row],[storetype]])</f>
        <v>2A</v>
      </c>
      <c r="L2279" s="4">
        <f>INDEX(RegionStoreCount[Store Count],MATCH(Sales[[#This Row],[RegionStoretype]],RegionStoreCount[Region/Type],0))</f>
        <v>5</v>
      </c>
      <c r="M2279" s="4">
        <f>AND(Sales[[#This Row],[date]]&lt;=TY_YTDMax,Sales[[#This Row],[date]]&gt;=TY_YTDMin)*Sales[[#This Row],[sales]]</f>
        <v>0</v>
      </c>
      <c r="N2279" s="4">
        <f>AND(Sales[[#This Row],[date]]&lt;=LY_YTDMax,Sales[[#This Row],[date]]&gt;=LY_YTDMin)*Sales[[#This Row],[sales]]</f>
        <v>102989.3223</v>
      </c>
      <c r="O2279" s="4">
        <f>AND(Sales[[#This Row],[date]]&gt;=YoY_Min,Sales[[#This Row],[date]]&lt;=TY_YTDMax)*(Sales[[#This Row],[sales]]/Sales[[#This Row],[sqft]])</f>
        <v>0</v>
      </c>
      <c r="P2279" s="4">
        <f>SUMIF(Sales[RegionStoretype],Sales[[#This Row],[RegionStoretype]],Sales[YoY_SSF])/Sales[[#This Row],[Region_TypeCount]]</f>
        <v>60.052789354368521</v>
      </c>
    </row>
    <row r="2280" spans="1:16" x14ac:dyDescent="0.25">
      <c r="A2280" s="1">
        <v>42860</v>
      </c>
      <c r="B2280">
        <v>36</v>
      </c>
      <c r="C2280">
        <v>18</v>
      </c>
      <c r="D2280">
        <v>153551.47019999998</v>
      </c>
      <c r="E2280">
        <f>INDEX(Stores[region],MATCH(Sales[[#This Row],[store_no]],Stores[store_no],0))</f>
        <v>2</v>
      </c>
      <c r="F2280" t="str">
        <f>INDEX(Stores[storetype],MATCH(Sales[[#This Row],[store_no]],Stores[store_no],0))</f>
        <v>A</v>
      </c>
      <c r="G2280" t="str">
        <f>INDEX(Stores[location_city],MATCH(Sales[[#This Row],[store_no]],Stores[store_no],0))</f>
        <v>Aurora</v>
      </c>
      <c r="H2280" t="str">
        <f>INDEX(Stores[location_state],MATCH(Sales[[#This Row],[store_no]],Stores[store_no],0))</f>
        <v>Illinois</v>
      </c>
      <c r="I2280">
        <f>INDEX(Stores[sqft],MATCH(Sales[[#This Row],[store_no]],Stores[store_no],0))</f>
        <v>209900</v>
      </c>
      <c r="J2280" s="4" t="str">
        <f>INDEX(Departments[dept_name],MATCH(Sales[[#This Row],[dept_no]],Departments[dept_no],0))</f>
        <v>Sports</v>
      </c>
      <c r="K2280" s="4" t="str">
        <f>CONCATENATE(Sales[[#This Row],[region]],Sales[[#This Row],[storetype]])</f>
        <v>2A</v>
      </c>
      <c r="L2280" s="4">
        <f>INDEX(RegionStoreCount[Store Count],MATCH(Sales[[#This Row],[RegionStoretype]],RegionStoreCount[Region/Type],0))</f>
        <v>5</v>
      </c>
      <c r="M2280" s="4">
        <f>AND(Sales[[#This Row],[date]]&lt;=TY_YTDMax,Sales[[#This Row],[date]]&gt;=TY_YTDMin)*Sales[[#This Row],[sales]]</f>
        <v>0</v>
      </c>
      <c r="N2280" s="4">
        <f>AND(Sales[[#This Row],[date]]&lt;=LY_YTDMax,Sales[[#This Row],[date]]&gt;=LY_YTDMin)*Sales[[#This Row],[sales]]</f>
        <v>153551.47019999998</v>
      </c>
      <c r="O2280" s="4">
        <f>AND(Sales[[#This Row],[date]]&gt;=YoY_Min,Sales[[#This Row],[date]]&lt;=TY_YTDMax)*(Sales[[#This Row],[sales]]/Sales[[#This Row],[sqft]])</f>
        <v>0</v>
      </c>
      <c r="P2280" s="4">
        <f>SUMIF(Sales[RegionStoretype],Sales[[#This Row],[RegionStoretype]],Sales[YoY_SSF])/Sales[[#This Row],[Region_TypeCount]]</f>
        <v>60.052789354368521</v>
      </c>
    </row>
    <row r="2281" spans="1:16" x14ac:dyDescent="0.25">
      <c r="A2281" s="1">
        <v>42860</v>
      </c>
      <c r="B2281">
        <v>37</v>
      </c>
      <c r="C2281">
        <v>8</v>
      </c>
      <c r="D2281">
        <v>2109.4205999999999</v>
      </c>
      <c r="E2281">
        <f>INDEX(Stores[region],MATCH(Sales[[#This Row],[store_no]],Stores[store_no],0))</f>
        <v>3</v>
      </c>
      <c r="F2281" t="str">
        <f>INDEX(Stores[storetype],MATCH(Sales[[#This Row],[store_no]],Stores[store_no],0))</f>
        <v>C</v>
      </c>
      <c r="G2281" t="str">
        <f>INDEX(Stores[location_city],MATCH(Sales[[#This Row],[store_no]],Stores[store_no],0))</f>
        <v>Lincoln</v>
      </c>
      <c r="H2281" t="str">
        <f>INDEX(Stores[location_state],MATCH(Sales[[#This Row],[store_no]],Stores[store_no],0))</f>
        <v>Nebraska</v>
      </c>
      <c r="I2281">
        <f>INDEX(Stores[sqft],MATCH(Sales[[#This Row],[store_no]],Stores[store_no],0))</f>
        <v>161300</v>
      </c>
      <c r="J2281" s="4" t="str">
        <f>INDEX(Departments[dept_name],MATCH(Sales[[#This Row],[dept_no]],Departments[dept_no],0))</f>
        <v>Games</v>
      </c>
      <c r="K2281" s="4" t="str">
        <f>CONCATENATE(Sales[[#This Row],[region]],Sales[[#This Row],[storetype]])</f>
        <v>3C</v>
      </c>
      <c r="L2281" s="4">
        <f>INDEX(RegionStoreCount[Store Count],MATCH(Sales[[#This Row],[RegionStoretype]],RegionStoreCount[Region/Type],0))</f>
        <v>2</v>
      </c>
      <c r="M2281" s="4">
        <f>AND(Sales[[#This Row],[date]]&lt;=TY_YTDMax,Sales[[#This Row],[date]]&gt;=TY_YTDMin)*Sales[[#This Row],[sales]]</f>
        <v>0</v>
      </c>
      <c r="N2281" s="4">
        <f>AND(Sales[[#This Row],[date]]&lt;=LY_YTDMax,Sales[[#This Row],[date]]&gt;=LY_YTDMin)*Sales[[#This Row],[sales]]</f>
        <v>2109.4205999999999</v>
      </c>
      <c r="O2281" s="4">
        <f>AND(Sales[[#This Row],[date]]&gt;=YoY_Min,Sales[[#This Row],[date]]&lt;=TY_YTDMax)*(Sales[[#This Row],[sales]]/Sales[[#This Row],[sqft]])</f>
        <v>0</v>
      </c>
      <c r="P2281" s="4">
        <f>SUMIF(Sales[RegionStoretype],Sales[[#This Row],[RegionStoretype]],Sales[YoY_SSF])/Sales[[#This Row],[Region_TypeCount]]</f>
        <v>47.561479460925746</v>
      </c>
    </row>
    <row r="2282" spans="1:16" x14ac:dyDescent="0.25">
      <c r="A2282" s="1">
        <v>42860</v>
      </c>
      <c r="B2282">
        <v>38</v>
      </c>
      <c r="C2282">
        <v>18</v>
      </c>
      <c r="D2282">
        <v>61094.433900000004</v>
      </c>
      <c r="E2282">
        <f>INDEX(Stores[region],MATCH(Sales[[#This Row],[store_no]],Stores[store_no],0))</f>
        <v>2</v>
      </c>
      <c r="F2282" t="str">
        <f>INDEX(Stores[storetype],MATCH(Sales[[#This Row],[store_no]],Stores[store_no],0))</f>
        <v>C</v>
      </c>
      <c r="G2282" t="str">
        <f>INDEX(Stores[location_city],MATCH(Sales[[#This Row],[store_no]],Stores[store_no],0))</f>
        <v>Hinsdale</v>
      </c>
      <c r="H2282" t="str">
        <f>INDEX(Stores[location_state],MATCH(Sales[[#This Row],[store_no]],Stores[store_no],0))</f>
        <v>Illinois</v>
      </c>
      <c r="I2282">
        <f>INDEX(Stores[sqft],MATCH(Sales[[#This Row],[store_no]],Stores[store_no],0))</f>
        <v>155600</v>
      </c>
      <c r="J2282" s="4" t="str">
        <f>INDEX(Departments[dept_name],MATCH(Sales[[#This Row],[dept_no]],Departments[dept_no],0))</f>
        <v>Sports</v>
      </c>
      <c r="K2282" s="4" t="str">
        <f>CONCATENATE(Sales[[#This Row],[region]],Sales[[#This Row],[storetype]])</f>
        <v>2C</v>
      </c>
      <c r="L2282" s="4">
        <f>INDEX(RegionStoreCount[Store Count],MATCH(Sales[[#This Row],[RegionStoretype]],RegionStoreCount[Region/Type],0))</f>
        <v>1</v>
      </c>
      <c r="M2282" s="4">
        <f>AND(Sales[[#This Row],[date]]&lt;=TY_YTDMax,Sales[[#This Row],[date]]&gt;=TY_YTDMin)*Sales[[#This Row],[sales]]</f>
        <v>0</v>
      </c>
      <c r="N2282" s="4">
        <f>AND(Sales[[#This Row],[date]]&lt;=LY_YTDMax,Sales[[#This Row],[date]]&gt;=LY_YTDMin)*Sales[[#This Row],[sales]]</f>
        <v>61094.433900000004</v>
      </c>
      <c r="O2282" s="4">
        <f>AND(Sales[[#This Row],[date]]&gt;=YoY_Min,Sales[[#This Row],[date]]&lt;=TY_YTDMax)*(Sales[[#This Row],[sales]]/Sales[[#This Row],[sqft]])</f>
        <v>0</v>
      </c>
      <c r="P2282" s="4">
        <f>SUMIF(Sales[RegionStoretype],Sales[[#This Row],[RegionStoretype]],Sales[YoY_SSF])/Sales[[#This Row],[Region_TypeCount]]</f>
        <v>44.537621913239086</v>
      </c>
    </row>
    <row r="2283" spans="1:16" x14ac:dyDescent="0.25">
      <c r="A2283" s="1">
        <v>42867</v>
      </c>
      <c r="B2283">
        <v>1</v>
      </c>
      <c r="C2283">
        <v>4</v>
      </c>
      <c r="D2283">
        <v>19640.231800000001</v>
      </c>
      <c r="E2283">
        <f>INDEX(Stores[region],MATCH(Sales[[#This Row],[store_no]],Stores[store_no],0))</f>
        <v>1</v>
      </c>
      <c r="F2283" t="str">
        <f>INDEX(Stores[storetype],MATCH(Sales[[#This Row],[store_no]],Stores[store_no],0))</f>
        <v>A</v>
      </c>
      <c r="G2283" t="str">
        <f>INDEX(Stores[location_city],MATCH(Sales[[#This Row],[store_no]],Stores[store_no],0))</f>
        <v>Ann Arbor</v>
      </c>
      <c r="H2283" t="str">
        <f>INDEX(Stores[location_state],MATCH(Sales[[#This Row],[store_no]],Stores[store_no],0))</f>
        <v>Michigan</v>
      </c>
      <c r="I2283">
        <f>INDEX(Stores[sqft],MATCH(Sales[[#This Row],[store_no]],Stores[store_no],0))</f>
        <v>100600</v>
      </c>
      <c r="J2283" s="4" t="str">
        <f>INDEX(Departments[dept_name],MATCH(Sales[[#This Row],[dept_no]],Departments[dept_no],0))</f>
        <v>Books</v>
      </c>
      <c r="K2283" s="4" t="str">
        <f>CONCATENATE(Sales[[#This Row],[region]],Sales[[#This Row],[storetype]])</f>
        <v>1A</v>
      </c>
      <c r="L2283" s="4">
        <f>INDEX(RegionStoreCount[Store Count],MATCH(Sales[[#This Row],[RegionStoretype]],RegionStoreCount[Region/Type],0))</f>
        <v>5</v>
      </c>
      <c r="M2283" s="4">
        <f>AND(Sales[[#This Row],[date]]&lt;=TY_YTDMax,Sales[[#This Row],[date]]&gt;=TY_YTDMin)*Sales[[#This Row],[sales]]</f>
        <v>0</v>
      </c>
      <c r="N2283" s="4">
        <f>AND(Sales[[#This Row],[date]]&lt;=LY_YTDMax,Sales[[#This Row],[date]]&gt;=LY_YTDMin)*Sales[[#This Row],[sales]]</f>
        <v>19640.231800000001</v>
      </c>
      <c r="O2283" s="4">
        <f>AND(Sales[[#This Row],[date]]&gt;=YoY_Min,Sales[[#This Row],[date]]&lt;=TY_YTDMax)*(Sales[[#This Row],[sales]]/Sales[[#This Row],[sqft]])</f>
        <v>0</v>
      </c>
      <c r="P2283" s="4">
        <f>SUMIF(Sales[RegionStoretype],Sales[[#This Row],[RegionStoretype]],Sales[YoY_SSF])/Sales[[#This Row],[Region_TypeCount]]</f>
        <v>59.469551530910678</v>
      </c>
    </row>
    <row r="2284" spans="1:16" x14ac:dyDescent="0.25">
      <c r="A2284" s="1">
        <v>42867</v>
      </c>
      <c r="B2284">
        <v>1</v>
      </c>
      <c r="C2284">
        <v>11</v>
      </c>
      <c r="D2284">
        <v>28920.755799999999</v>
      </c>
      <c r="E2284">
        <f>INDEX(Stores[region],MATCH(Sales[[#This Row],[store_no]],Stores[store_no],0))</f>
        <v>1</v>
      </c>
      <c r="F2284" t="str">
        <f>INDEX(Stores[storetype],MATCH(Sales[[#This Row],[store_no]],Stores[store_no],0))</f>
        <v>A</v>
      </c>
      <c r="G2284" t="str">
        <f>INDEX(Stores[location_city],MATCH(Sales[[#This Row],[store_no]],Stores[store_no],0))</f>
        <v>Ann Arbor</v>
      </c>
      <c r="H2284" t="str">
        <f>INDEX(Stores[location_state],MATCH(Sales[[#This Row],[store_no]],Stores[store_no],0))</f>
        <v>Michigan</v>
      </c>
      <c r="I2284">
        <f>INDEX(Stores[sqft],MATCH(Sales[[#This Row],[store_no]],Stores[store_no],0))</f>
        <v>100600</v>
      </c>
      <c r="J2284" s="4" t="str">
        <f>INDEX(Departments[dept_name],MATCH(Sales[[#This Row],[dept_no]],Departments[dept_no],0))</f>
        <v>Home</v>
      </c>
      <c r="K2284" s="4" t="str">
        <f>CONCATENATE(Sales[[#This Row],[region]],Sales[[#This Row],[storetype]])</f>
        <v>1A</v>
      </c>
      <c r="L2284" s="4">
        <f>INDEX(RegionStoreCount[Store Count],MATCH(Sales[[#This Row],[RegionStoretype]],RegionStoreCount[Region/Type],0))</f>
        <v>5</v>
      </c>
      <c r="M2284" s="4">
        <f>AND(Sales[[#This Row],[date]]&lt;=TY_YTDMax,Sales[[#This Row],[date]]&gt;=TY_YTDMin)*Sales[[#This Row],[sales]]</f>
        <v>0</v>
      </c>
      <c r="N2284" s="4">
        <f>AND(Sales[[#This Row],[date]]&lt;=LY_YTDMax,Sales[[#This Row],[date]]&gt;=LY_YTDMin)*Sales[[#This Row],[sales]]</f>
        <v>28920.755799999999</v>
      </c>
      <c r="O2284" s="4">
        <f>AND(Sales[[#This Row],[date]]&gt;=YoY_Min,Sales[[#This Row],[date]]&lt;=TY_YTDMax)*(Sales[[#This Row],[sales]]/Sales[[#This Row],[sqft]])</f>
        <v>0</v>
      </c>
      <c r="P2284" s="4">
        <f>SUMIF(Sales[RegionStoretype],Sales[[#This Row],[RegionStoretype]],Sales[YoY_SSF])/Sales[[#This Row],[Region_TypeCount]]</f>
        <v>59.469551530910678</v>
      </c>
    </row>
    <row r="2285" spans="1:16" x14ac:dyDescent="0.25">
      <c r="A2285" s="1">
        <v>42867</v>
      </c>
      <c r="B2285">
        <v>1</v>
      </c>
      <c r="C2285">
        <v>16</v>
      </c>
      <c r="D2285">
        <v>29258.767500000002</v>
      </c>
      <c r="E2285">
        <f>INDEX(Stores[region],MATCH(Sales[[#This Row],[store_no]],Stores[store_no],0))</f>
        <v>1</v>
      </c>
      <c r="F2285" t="str">
        <f>INDEX(Stores[storetype],MATCH(Sales[[#This Row],[store_no]],Stores[store_no],0))</f>
        <v>A</v>
      </c>
      <c r="G2285" t="str">
        <f>INDEX(Stores[location_city],MATCH(Sales[[#This Row],[store_no]],Stores[store_no],0))</f>
        <v>Ann Arbor</v>
      </c>
      <c r="H2285" t="str">
        <f>INDEX(Stores[location_state],MATCH(Sales[[#This Row],[store_no]],Stores[store_no],0))</f>
        <v>Michigan</v>
      </c>
      <c r="I2285">
        <f>INDEX(Stores[sqft],MATCH(Sales[[#This Row],[store_no]],Stores[store_no],0))</f>
        <v>100600</v>
      </c>
      <c r="J2285" s="4" t="str">
        <f>INDEX(Departments[dept_name],MATCH(Sales[[#This Row],[dept_no]],Departments[dept_no],0))</f>
        <v>Outdoors</v>
      </c>
      <c r="K2285" s="4" t="str">
        <f>CONCATENATE(Sales[[#This Row],[region]],Sales[[#This Row],[storetype]])</f>
        <v>1A</v>
      </c>
      <c r="L2285" s="4">
        <f>INDEX(RegionStoreCount[Store Count],MATCH(Sales[[#This Row],[RegionStoretype]],RegionStoreCount[Region/Type],0))</f>
        <v>5</v>
      </c>
      <c r="M2285" s="4">
        <f>AND(Sales[[#This Row],[date]]&lt;=TY_YTDMax,Sales[[#This Row],[date]]&gt;=TY_YTDMin)*Sales[[#This Row],[sales]]</f>
        <v>0</v>
      </c>
      <c r="N2285" s="4">
        <f>AND(Sales[[#This Row],[date]]&lt;=LY_YTDMax,Sales[[#This Row],[date]]&gt;=LY_YTDMin)*Sales[[#This Row],[sales]]</f>
        <v>29258.767500000002</v>
      </c>
      <c r="O2285" s="4">
        <f>AND(Sales[[#This Row],[date]]&gt;=YoY_Min,Sales[[#This Row],[date]]&lt;=TY_YTDMax)*(Sales[[#This Row],[sales]]/Sales[[#This Row],[sqft]])</f>
        <v>0</v>
      </c>
      <c r="P2285" s="4">
        <f>SUMIF(Sales[RegionStoretype],Sales[[#This Row],[RegionStoretype]],Sales[YoY_SSF])/Sales[[#This Row],[Region_TypeCount]]</f>
        <v>59.469551530910678</v>
      </c>
    </row>
    <row r="2286" spans="1:16" x14ac:dyDescent="0.25">
      <c r="A2286" s="1">
        <v>42867</v>
      </c>
      <c r="B2286">
        <v>3</v>
      </c>
      <c r="C2286">
        <v>7</v>
      </c>
      <c r="D2286">
        <v>106390.8864</v>
      </c>
      <c r="E2286">
        <f>INDEX(Stores[region],MATCH(Sales[[#This Row],[store_no]],Stores[store_no],0))</f>
        <v>1</v>
      </c>
      <c r="F2286" t="str">
        <f>INDEX(Stores[storetype],MATCH(Sales[[#This Row],[store_no]],Stores[store_no],0))</f>
        <v>B</v>
      </c>
      <c r="G2286" t="str">
        <f>INDEX(Stores[location_city],MATCH(Sales[[#This Row],[store_no]],Stores[store_no],0))</f>
        <v>Detroit</v>
      </c>
      <c r="H2286" t="str">
        <f>INDEX(Stores[location_state],MATCH(Sales[[#This Row],[store_no]],Stores[store_no],0))</f>
        <v>Michigan</v>
      </c>
      <c r="I2286">
        <f>INDEX(Stores[sqft],MATCH(Sales[[#This Row],[store_no]],Stores[store_no],0))</f>
        <v>114500</v>
      </c>
      <c r="J2286" s="4" t="str">
        <f>INDEX(Departments[dept_name],MATCH(Sales[[#This Row],[dept_no]],Departments[dept_no],0))</f>
        <v>Electronics</v>
      </c>
      <c r="K2286" s="4" t="str">
        <f>CONCATENATE(Sales[[#This Row],[region]],Sales[[#This Row],[storetype]])</f>
        <v>1B</v>
      </c>
      <c r="L2286" s="4">
        <f>INDEX(RegionStoreCount[Store Count],MATCH(Sales[[#This Row],[RegionStoretype]],RegionStoreCount[Region/Type],0))</f>
        <v>5</v>
      </c>
      <c r="M2286" s="4">
        <f>AND(Sales[[#This Row],[date]]&lt;=TY_YTDMax,Sales[[#This Row],[date]]&gt;=TY_YTDMin)*Sales[[#This Row],[sales]]</f>
        <v>0</v>
      </c>
      <c r="N2286" s="4">
        <f>AND(Sales[[#This Row],[date]]&lt;=LY_YTDMax,Sales[[#This Row],[date]]&gt;=LY_YTDMin)*Sales[[#This Row],[sales]]</f>
        <v>106390.8864</v>
      </c>
      <c r="O2286" s="4">
        <f>AND(Sales[[#This Row],[date]]&gt;=YoY_Min,Sales[[#This Row],[date]]&lt;=TY_YTDMax)*(Sales[[#This Row],[sales]]/Sales[[#This Row],[sqft]])</f>
        <v>0</v>
      </c>
      <c r="P2286" s="4">
        <f>SUMIF(Sales[RegionStoretype],Sales[[#This Row],[RegionStoretype]],Sales[YoY_SSF])/Sales[[#This Row],[Region_TypeCount]]</f>
        <v>68.518982968140051</v>
      </c>
    </row>
    <row r="2287" spans="1:16" x14ac:dyDescent="0.25">
      <c r="A2287" s="1">
        <v>42867</v>
      </c>
      <c r="B2287">
        <v>4</v>
      </c>
      <c r="C2287">
        <v>2</v>
      </c>
      <c r="D2287">
        <v>45807.972399999999</v>
      </c>
      <c r="E2287">
        <f>INDEX(Stores[region],MATCH(Sales[[#This Row],[store_no]],Stores[store_no],0))</f>
        <v>1</v>
      </c>
      <c r="F2287" t="str">
        <f>INDEX(Stores[storetype],MATCH(Sales[[#This Row],[store_no]],Stores[store_no],0))</f>
        <v>A</v>
      </c>
      <c r="G2287" t="str">
        <f>INDEX(Stores[location_city],MATCH(Sales[[#This Row],[store_no]],Stores[store_no],0))</f>
        <v>Cincinnati</v>
      </c>
      <c r="H2287" t="str">
        <f>INDEX(Stores[location_state],MATCH(Sales[[#This Row],[store_no]],Stores[store_no],0))</f>
        <v>Ohio</v>
      </c>
      <c r="I2287">
        <f>INDEX(Stores[sqft],MATCH(Sales[[#This Row],[store_no]],Stores[store_no],0))</f>
        <v>127800</v>
      </c>
      <c r="J2287" s="4" t="str">
        <f>INDEX(Departments[dept_name],MATCH(Sales[[#This Row],[dept_no]],Departments[dept_no],0))</f>
        <v>Baby</v>
      </c>
      <c r="K2287" s="4" t="str">
        <f>CONCATENATE(Sales[[#This Row],[region]],Sales[[#This Row],[storetype]])</f>
        <v>1A</v>
      </c>
      <c r="L2287" s="4">
        <f>INDEX(RegionStoreCount[Store Count],MATCH(Sales[[#This Row],[RegionStoretype]],RegionStoreCount[Region/Type],0))</f>
        <v>5</v>
      </c>
      <c r="M2287" s="4">
        <f>AND(Sales[[#This Row],[date]]&lt;=TY_YTDMax,Sales[[#This Row],[date]]&gt;=TY_YTDMin)*Sales[[#This Row],[sales]]</f>
        <v>0</v>
      </c>
      <c r="N2287" s="4">
        <f>AND(Sales[[#This Row],[date]]&lt;=LY_YTDMax,Sales[[#This Row],[date]]&gt;=LY_YTDMin)*Sales[[#This Row],[sales]]</f>
        <v>45807.972399999999</v>
      </c>
      <c r="O2287" s="4">
        <f>AND(Sales[[#This Row],[date]]&gt;=YoY_Min,Sales[[#This Row],[date]]&lt;=TY_YTDMax)*(Sales[[#This Row],[sales]]/Sales[[#This Row],[sqft]])</f>
        <v>0</v>
      </c>
      <c r="P2287" s="4">
        <f>SUMIF(Sales[RegionStoretype],Sales[[#This Row],[RegionStoretype]],Sales[YoY_SSF])/Sales[[#This Row],[Region_TypeCount]]</f>
        <v>59.469551530910678</v>
      </c>
    </row>
    <row r="2288" spans="1:16" x14ac:dyDescent="0.25">
      <c r="A2288" s="1">
        <v>42867</v>
      </c>
      <c r="B2288">
        <v>4</v>
      </c>
      <c r="C2288">
        <v>7</v>
      </c>
      <c r="D2288">
        <v>28390.577799999999</v>
      </c>
      <c r="E2288">
        <f>INDEX(Stores[region],MATCH(Sales[[#This Row],[store_no]],Stores[store_no],0))</f>
        <v>1</v>
      </c>
      <c r="F2288" t="str">
        <f>INDEX(Stores[storetype],MATCH(Sales[[#This Row],[store_no]],Stores[store_no],0))</f>
        <v>A</v>
      </c>
      <c r="G2288" t="str">
        <f>INDEX(Stores[location_city],MATCH(Sales[[#This Row],[store_no]],Stores[store_no],0))</f>
        <v>Cincinnati</v>
      </c>
      <c r="H2288" t="str">
        <f>INDEX(Stores[location_state],MATCH(Sales[[#This Row],[store_no]],Stores[store_no],0))</f>
        <v>Ohio</v>
      </c>
      <c r="I2288">
        <f>INDEX(Stores[sqft],MATCH(Sales[[#This Row],[store_no]],Stores[store_no],0))</f>
        <v>127800</v>
      </c>
      <c r="J2288" s="4" t="str">
        <f>INDEX(Departments[dept_name],MATCH(Sales[[#This Row],[dept_no]],Departments[dept_no],0))</f>
        <v>Electronics</v>
      </c>
      <c r="K2288" s="4" t="str">
        <f>CONCATENATE(Sales[[#This Row],[region]],Sales[[#This Row],[storetype]])</f>
        <v>1A</v>
      </c>
      <c r="L2288" s="4">
        <f>INDEX(RegionStoreCount[Store Count],MATCH(Sales[[#This Row],[RegionStoretype]],RegionStoreCount[Region/Type],0))</f>
        <v>5</v>
      </c>
      <c r="M2288" s="4">
        <f>AND(Sales[[#This Row],[date]]&lt;=TY_YTDMax,Sales[[#This Row],[date]]&gt;=TY_YTDMin)*Sales[[#This Row],[sales]]</f>
        <v>0</v>
      </c>
      <c r="N2288" s="4">
        <f>AND(Sales[[#This Row],[date]]&lt;=LY_YTDMax,Sales[[#This Row],[date]]&gt;=LY_YTDMin)*Sales[[#This Row],[sales]]</f>
        <v>28390.577799999999</v>
      </c>
      <c r="O2288" s="4">
        <f>AND(Sales[[#This Row],[date]]&gt;=YoY_Min,Sales[[#This Row],[date]]&lt;=TY_YTDMax)*(Sales[[#This Row],[sales]]/Sales[[#This Row],[sqft]])</f>
        <v>0</v>
      </c>
      <c r="P2288" s="4">
        <f>SUMIF(Sales[RegionStoretype],Sales[[#This Row],[RegionStoretype]],Sales[YoY_SSF])/Sales[[#This Row],[Region_TypeCount]]</f>
        <v>59.469551530910678</v>
      </c>
    </row>
    <row r="2289" spans="1:16" x14ac:dyDescent="0.25">
      <c r="A2289" s="1">
        <v>42867</v>
      </c>
      <c r="B2289">
        <v>4</v>
      </c>
      <c r="C2289">
        <v>14</v>
      </c>
      <c r="D2289">
        <v>186000.57929999998</v>
      </c>
      <c r="E2289">
        <f>INDEX(Stores[region],MATCH(Sales[[#This Row],[store_no]],Stores[store_no],0))</f>
        <v>1</v>
      </c>
      <c r="F2289" t="str">
        <f>INDEX(Stores[storetype],MATCH(Sales[[#This Row],[store_no]],Stores[store_no],0))</f>
        <v>A</v>
      </c>
      <c r="G2289" t="str">
        <f>INDEX(Stores[location_city],MATCH(Sales[[#This Row],[store_no]],Stores[store_no],0))</f>
        <v>Cincinnati</v>
      </c>
      <c r="H2289" t="str">
        <f>INDEX(Stores[location_state],MATCH(Sales[[#This Row],[store_no]],Stores[store_no],0))</f>
        <v>Ohio</v>
      </c>
      <c r="I2289">
        <f>INDEX(Stores[sqft],MATCH(Sales[[#This Row],[store_no]],Stores[store_no],0))</f>
        <v>127800</v>
      </c>
      <c r="J2289" s="4" t="str">
        <f>INDEX(Departments[dept_name],MATCH(Sales[[#This Row],[dept_no]],Departments[dept_no],0))</f>
        <v>Movies</v>
      </c>
      <c r="K2289" s="4" t="str">
        <f>CONCATENATE(Sales[[#This Row],[region]],Sales[[#This Row],[storetype]])</f>
        <v>1A</v>
      </c>
      <c r="L2289" s="4">
        <f>INDEX(RegionStoreCount[Store Count],MATCH(Sales[[#This Row],[RegionStoretype]],RegionStoreCount[Region/Type],0))</f>
        <v>5</v>
      </c>
      <c r="M2289" s="4">
        <f>AND(Sales[[#This Row],[date]]&lt;=TY_YTDMax,Sales[[#This Row],[date]]&gt;=TY_YTDMin)*Sales[[#This Row],[sales]]</f>
        <v>0</v>
      </c>
      <c r="N2289" s="4">
        <f>AND(Sales[[#This Row],[date]]&lt;=LY_YTDMax,Sales[[#This Row],[date]]&gt;=LY_YTDMin)*Sales[[#This Row],[sales]]</f>
        <v>186000.57929999998</v>
      </c>
      <c r="O2289" s="4">
        <f>AND(Sales[[#This Row],[date]]&gt;=YoY_Min,Sales[[#This Row],[date]]&lt;=TY_YTDMax)*(Sales[[#This Row],[sales]]/Sales[[#This Row],[sqft]])</f>
        <v>0</v>
      </c>
      <c r="P2289" s="4">
        <f>SUMIF(Sales[RegionStoretype],Sales[[#This Row],[RegionStoretype]],Sales[YoY_SSF])/Sales[[#This Row],[Region_TypeCount]]</f>
        <v>59.469551530910678</v>
      </c>
    </row>
    <row r="2290" spans="1:16" x14ac:dyDescent="0.25">
      <c r="A2290" s="1">
        <v>42867</v>
      </c>
      <c r="B2290">
        <v>5</v>
      </c>
      <c r="C2290">
        <v>1</v>
      </c>
      <c r="D2290">
        <v>14.198399999999999</v>
      </c>
      <c r="E2290">
        <f>INDEX(Stores[region],MATCH(Sales[[#This Row],[store_no]],Stores[store_no],0))</f>
        <v>1</v>
      </c>
      <c r="F2290" t="str">
        <f>INDEX(Stores[storetype],MATCH(Sales[[#This Row],[store_no]],Stores[store_no],0))</f>
        <v>B</v>
      </c>
      <c r="G2290" t="str">
        <f>INDEX(Stores[location_city],MATCH(Sales[[#This Row],[store_no]],Stores[store_no],0))</f>
        <v>Bloomington</v>
      </c>
      <c r="H2290" t="str">
        <f>INDEX(Stores[location_state],MATCH(Sales[[#This Row],[store_no]],Stores[store_no],0))</f>
        <v>Indiana</v>
      </c>
      <c r="I2290">
        <f>INDEX(Stores[sqft],MATCH(Sales[[#This Row],[store_no]],Stores[store_no],0))</f>
        <v>114500</v>
      </c>
      <c r="J2290" s="4" t="str">
        <f>INDEX(Departments[dept_name],MATCH(Sales[[#This Row],[dept_no]],Departments[dept_no],0))</f>
        <v>Automotive</v>
      </c>
      <c r="K2290" s="4" t="str">
        <f>CONCATENATE(Sales[[#This Row],[region]],Sales[[#This Row],[storetype]])</f>
        <v>1B</v>
      </c>
      <c r="L2290" s="4">
        <f>INDEX(RegionStoreCount[Store Count],MATCH(Sales[[#This Row],[RegionStoretype]],RegionStoreCount[Region/Type],0))</f>
        <v>5</v>
      </c>
      <c r="M2290" s="4">
        <f>AND(Sales[[#This Row],[date]]&lt;=TY_YTDMax,Sales[[#This Row],[date]]&gt;=TY_YTDMin)*Sales[[#This Row],[sales]]</f>
        <v>0</v>
      </c>
      <c r="N2290" s="4">
        <f>AND(Sales[[#This Row],[date]]&lt;=LY_YTDMax,Sales[[#This Row],[date]]&gt;=LY_YTDMin)*Sales[[#This Row],[sales]]</f>
        <v>14.198399999999999</v>
      </c>
      <c r="O2290" s="4">
        <f>AND(Sales[[#This Row],[date]]&gt;=YoY_Min,Sales[[#This Row],[date]]&lt;=TY_YTDMax)*(Sales[[#This Row],[sales]]/Sales[[#This Row],[sqft]])</f>
        <v>0</v>
      </c>
      <c r="P2290" s="4">
        <f>SUMIF(Sales[RegionStoretype],Sales[[#This Row],[RegionStoretype]],Sales[YoY_SSF])/Sales[[#This Row],[Region_TypeCount]]</f>
        <v>68.518982968140051</v>
      </c>
    </row>
    <row r="2291" spans="1:16" x14ac:dyDescent="0.25">
      <c r="A2291" s="1">
        <v>42867</v>
      </c>
      <c r="B2291">
        <v>5</v>
      </c>
      <c r="C2291">
        <v>5</v>
      </c>
      <c r="D2291">
        <v>21082.553800000002</v>
      </c>
      <c r="E2291">
        <f>INDEX(Stores[region],MATCH(Sales[[#This Row],[store_no]],Stores[store_no],0))</f>
        <v>1</v>
      </c>
      <c r="F2291" t="str">
        <f>INDEX(Stores[storetype],MATCH(Sales[[#This Row],[store_no]],Stores[store_no],0))</f>
        <v>B</v>
      </c>
      <c r="G2291" t="str">
        <f>INDEX(Stores[location_city],MATCH(Sales[[#This Row],[store_no]],Stores[store_no],0))</f>
        <v>Bloomington</v>
      </c>
      <c r="H2291" t="str">
        <f>INDEX(Stores[location_state],MATCH(Sales[[#This Row],[store_no]],Stores[store_no],0))</f>
        <v>Indiana</v>
      </c>
      <c r="I2291">
        <f>INDEX(Stores[sqft],MATCH(Sales[[#This Row],[store_no]],Stores[store_no],0))</f>
        <v>114500</v>
      </c>
      <c r="J2291" s="4" t="str">
        <f>INDEX(Departments[dept_name],MATCH(Sales[[#This Row],[dept_no]],Departments[dept_no],0))</f>
        <v>Clothing</v>
      </c>
      <c r="K2291" s="4" t="str">
        <f>CONCATENATE(Sales[[#This Row],[region]],Sales[[#This Row],[storetype]])</f>
        <v>1B</v>
      </c>
      <c r="L2291" s="4">
        <f>INDEX(RegionStoreCount[Store Count],MATCH(Sales[[#This Row],[RegionStoretype]],RegionStoreCount[Region/Type],0))</f>
        <v>5</v>
      </c>
      <c r="M2291" s="4">
        <f>AND(Sales[[#This Row],[date]]&lt;=TY_YTDMax,Sales[[#This Row],[date]]&gt;=TY_YTDMin)*Sales[[#This Row],[sales]]</f>
        <v>0</v>
      </c>
      <c r="N2291" s="4">
        <f>AND(Sales[[#This Row],[date]]&lt;=LY_YTDMax,Sales[[#This Row],[date]]&gt;=LY_YTDMin)*Sales[[#This Row],[sales]]</f>
        <v>21082.553800000002</v>
      </c>
      <c r="O2291" s="4">
        <f>AND(Sales[[#This Row],[date]]&gt;=YoY_Min,Sales[[#This Row],[date]]&lt;=TY_YTDMax)*(Sales[[#This Row],[sales]]/Sales[[#This Row],[sqft]])</f>
        <v>0</v>
      </c>
      <c r="P2291" s="4">
        <f>SUMIF(Sales[RegionStoretype],Sales[[#This Row],[RegionStoretype]],Sales[YoY_SSF])/Sales[[#This Row],[Region_TypeCount]]</f>
        <v>68.518982968140051</v>
      </c>
    </row>
    <row r="2292" spans="1:16" x14ac:dyDescent="0.25">
      <c r="A2292" s="1">
        <v>42867</v>
      </c>
      <c r="B2292">
        <v>5</v>
      </c>
      <c r="C2292">
        <v>19</v>
      </c>
      <c r="D2292">
        <v>57788.9231</v>
      </c>
      <c r="E2292">
        <f>INDEX(Stores[region],MATCH(Sales[[#This Row],[store_no]],Stores[store_no],0))</f>
        <v>1</v>
      </c>
      <c r="F2292" t="str">
        <f>INDEX(Stores[storetype],MATCH(Sales[[#This Row],[store_no]],Stores[store_no],0))</f>
        <v>B</v>
      </c>
      <c r="G2292" t="str">
        <f>INDEX(Stores[location_city],MATCH(Sales[[#This Row],[store_no]],Stores[store_no],0))</f>
        <v>Bloomington</v>
      </c>
      <c r="H2292" t="str">
        <f>INDEX(Stores[location_state],MATCH(Sales[[#This Row],[store_no]],Stores[store_no],0))</f>
        <v>Indiana</v>
      </c>
      <c r="I2292">
        <f>INDEX(Stores[sqft],MATCH(Sales[[#This Row],[store_no]],Stores[store_no],0))</f>
        <v>114500</v>
      </c>
      <c r="J2292" s="4" t="str">
        <f>INDEX(Departments[dept_name],MATCH(Sales[[#This Row],[dept_no]],Departments[dept_no],0))</f>
        <v>Tools</v>
      </c>
      <c r="K2292" s="4" t="str">
        <f>CONCATENATE(Sales[[#This Row],[region]],Sales[[#This Row],[storetype]])</f>
        <v>1B</v>
      </c>
      <c r="L2292" s="4">
        <f>INDEX(RegionStoreCount[Store Count],MATCH(Sales[[#This Row],[RegionStoretype]],RegionStoreCount[Region/Type],0))</f>
        <v>5</v>
      </c>
      <c r="M2292" s="4">
        <f>AND(Sales[[#This Row],[date]]&lt;=TY_YTDMax,Sales[[#This Row],[date]]&gt;=TY_YTDMin)*Sales[[#This Row],[sales]]</f>
        <v>0</v>
      </c>
      <c r="N2292" s="4">
        <f>AND(Sales[[#This Row],[date]]&lt;=LY_YTDMax,Sales[[#This Row],[date]]&gt;=LY_YTDMin)*Sales[[#This Row],[sales]]</f>
        <v>57788.9231</v>
      </c>
      <c r="O2292" s="4">
        <f>AND(Sales[[#This Row],[date]]&gt;=YoY_Min,Sales[[#This Row],[date]]&lt;=TY_YTDMax)*(Sales[[#This Row],[sales]]/Sales[[#This Row],[sqft]])</f>
        <v>0</v>
      </c>
      <c r="P2292" s="4">
        <f>SUMIF(Sales[RegionStoretype],Sales[[#This Row],[RegionStoretype]],Sales[YoY_SSF])/Sales[[#This Row],[Region_TypeCount]]</f>
        <v>68.518982968140051</v>
      </c>
    </row>
    <row r="2293" spans="1:16" x14ac:dyDescent="0.25">
      <c r="A2293" s="1">
        <v>42867</v>
      </c>
      <c r="B2293">
        <v>6</v>
      </c>
      <c r="C2293">
        <v>2</v>
      </c>
      <c r="D2293">
        <v>37624.798999999999</v>
      </c>
      <c r="E2293">
        <f>INDEX(Stores[region],MATCH(Sales[[#This Row],[store_no]],Stores[store_no],0))</f>
        <v>3</v>
      </c>
      <c r="F2293" t="str">
        <f>INDEX(Stores[storetype],MATCH(Sales[[#This Row],[store_no]],Stores[store_no],0))</f>
        <v>A</v>
      </c>
      <c r="G2293" t="str">
        <f>INDEX(Stores[location_city],MATCH(Sales[[#This Row],[store_no]],Stores[store_no],0))</f>
        <v>Green Bay</v>
      </c>
      <c r="H2293" t="str">
        <f>INDEX(Stores[location_state],MATCH(Sales[[#This Row],[store_no]],Stores[store_no],0))</f>
        <v>Wisconsin</v>
      </c>
      <c r="I2293">
        <f>INDEX(Stores[sqft],MATCH(Sales[[#This Row],[store_no]],Stores[store_no],0))</f>
        <v>138800</v>
      </c>
      <c r="J2293" s="4" t="str">
        <f>INDEX(Departments[dept_name],MATCH(Sales[[#This Row],[dept_no]],Departments[dept_no],0))</f>
        <v>Baby</v>
      </c>
      <c r="K2293" s="4" t="str">
        <f>CONCATENATE(Sales[[#This Row],[region]],Sales[[#This Row],[storetype]])</f>
        <v>3A</v>
      </c>
      <c r="L2293" s="4">
        <f>INDEX(RegionStoreCount[Store Count],MATCH(Sales[[#This Row],[RegionStoretype]],RegionStoreCount[Region/Type],0))</f>
        <v>9</v>
      </c>
      <c r="M2293" s="4">
        <f>AND(Sales[[#This Row],[date]]&lt;=TY_YTDMax,Sales[[#This Row],[date]]&gt;=TY_YTDMin)*Sales[[#This Row],[sales]]</f>
        <v>0</v>
      </c>
      <c r="N2293" s="4">
        <f>AND(Sales[[#This Row],[date]]&lt;=LY_YTDMax,Sales[[#This Row],[date]]&gt;=LY_YTDMin)*Sales[[#This Row],[sales]]</f>
        <v>37624.798999999999</v>
      </c>
      <c r="O2293" s="4">
        <f>AND(Sales[[#This Row],[date]]&gt;=YoY_Min,Sales[[#This Row],[date]]&lt;=TY_YTDMax)*(Sales[[#This Row],[sales]]/Sales[[#This Row],[sqft]])</f>
        <v>0</v>
      </c>
      <c r="P2293" s="4">
        <f>SUMIF(Sales[RegionStoretype],Sales[[#This Row],[RegionStoretype]],Sales[YoY_SSF])/Sales[[#This Row],[Region_TypeCount]]</f>
        <v>53.603836561720975</v>
      </c>
    </row>
    <row r="2294" spans="1:16" x14ac:dyDescent="0.25">
      <c r="A2294" s="1">
        <v>42867</v>
      </c>
      <c r="B2294">
        <v>6</v>
      </c>
      <c r="C2294">
        <v>8</v>
      </c>
      <c r="D2294">
        <v>95321.473499999993</v>
      </c>
      <c r="E2294">
        <f>INDEX(Stores[region],MATCH(Sales[[#This Row],[store_no]],Stores[store_no],0))</f>
        <v>3</v>
      </c>
      <c r="F2294" t="str">
        <f>INDEX(Stores[storetype],MATCH(Sales[[#This Row],[store_no]],Stores[store_no],0))</f>
        <v>A</v>
      </c>
      <c r="G2294" t="str">
        <f>INDEX(Stores[location_city],MATCH(Sales[[#This Row],[store_no]],Stores[store_no],0))</f>
        <v>Green Bay</v>
      </c>
      <c r="H2294" t="str">
        <f>INDEX(Stores[location_state],MATCH(Sales[[#This Row],[store_no]],Stores[store_no],0))</f>
        <v>Wisconsin</v>
      </c>
      <c r="I2294">
        <f>INDEX(Stores[sqft],MATCH(Sales[[#This Row],[store_no]],Stores[store_no],0))</f>
        <v>138800</v>
      </c>
      <c r="J2294" s="4" t="str">
        <f>INDEX(Departments[dept_name],MATCH(Sales[[#This Row],[dept_no]],Departments[dept_no],0))</f>
        <v>Games</v>
      </c>
      <c r="K2294" s="4" t="str">
        <f>CONCATENATE(Sales[[#This Row],[region]],Sales[[#This Row],[storetype]])</f>
        <v>3A</v>
      </c>
      <c r="L2294" s="4">
        <f>INDEX(RegionStoreCount[Store Count],MATCH(Sales[[#This Row],[RegionStoretype]],RegionStoreCount[Region/Type],0))</f>
        <v>9</v>
      </c>
      <c r="M2294" s="4">
        <f>AND(Sales[[#This Row],[date]]&lt;=TY_YTDMax,Sales[[#This Row],[date]]&gt;=TY_YTDMin)*Sales[[#This Row],[sales]]</f>
        <v>0</v>
      </c>
      <c r="N2294" s="4">
        <f>AND(Sales[[#This Row],[date]]&lt;=LY_YTDMax,Sales[[#This Row],[date]]&gt;=LY_YTDMin)*Sales[[#This Row],[sales]]</f>
        <v>95321.473499999993</v>
      </c>
      <c r="O2294" s="4">
        <f>AND(Sales[[#This Row],[date]]&gt;=YoY_Min,Sales[[#This Row],[date]]&lt;=TY_YTDMax)*(Sales[[#This Row],[sales]]/Sales[[#This Row],[sqft]])</f>
        <v>0</v>
      </c>
      <c r="P2294" s="4">
        <f>SUMIF(Sales[RegionStoretype],Sales[[#This Row],[RegionStoretype]],Sales[YoY_SSF])/Sales[[#This Row],[Region_TypeCount]]</f>
        <v>53.603836561720975</v>
      </c>
    </row>
    <row r="2295" spans="1:16" x14ac:dyDescent="0.25">
      <c r="A2295" s="1">
        <v>42867</v>
      </c>
      <c r="B2295">
        <v>6</v>
      </c>
      <c r="C2295">
        <v>19</v>
      </c>
      <c r="D2295">
        <v>50092.183300000004</v>
      </c>
      <c r="E2295">
        <f>INDEX(Stores[region],MATCH(Sales[[#This Row],[store_no]],Stores[store_no],0))</f>
        <v>3</v>
      </c>
      <c r="F2295" t="str">
        <f>INDEX(Stores[storetype],MATCH(Sales[[#This Row],[store_no]],Stores[store_no],0))</f>
        <v>A</v>
      </c>
      <c r="G2295" t="str">
        <f>INDEX(Stores[location_city],MATCH(Sales[[#This Row],[store_no]],Stores[store_no],0))</f>
        <v>Green Bay</v>
      </c>
      <c r="H2295" t="str">
        <f>INDEX(Stores[location_state],MATCH(Sales[[#This Row],[store_no]],Stores[store_no],0))</f>
        <v>Wisconsin</v>
      </c>
      <c r="I2295">
        <f>INDEX(Stores[sqft],MATCH(Sales[[#This Row],[store_no]],Stores[store_no],0))</f>
        <v>138800</v>
      </c>
      <c r="J2295" s="4" t="str">
        <f>INDEX(Departments[dept_name],MATCH(Sales[[#This Row],[dept_no]],Departments[dept_no],0))</f>
        <v>Tools</v>
      </c>
      <c r="K2295" s="4" t="str">
        <f>CONCATENATE(Sales[[#This Row],[region]],Sales[[#This Row],[storetype]])</f>
        <v>3A</v>
      </c>
      <c r="L2295" s="4">
        <f>INDEX(RegionStoreCount[Store Count],MATCH(Sales[[#This Row],[RegionStoretype]],RegionStoreCount[Region/Type],0))</f>
        <v>9</v>
      </c>
      <c r="M2295" s="4">
        <f>AND(Sales[[#This Row],[date]]&lt;=TY_YTDMax,Sales[[#This Row],[date]]&gt;=TY_YTDMin)*Sales[[#This Row],[sales]]</f>
        <v>0</v>
      </c>
      <c r="N2295" s="4">
        <f>AND(Sales[[#This Row],[date]]&lt;=LY_YTDMax,Sales[[#This Row],[date]]&gt;=LY_YTDMin)*Sales[[#This Row],[sales]]</f>
        <v>50092.183300000004</v>
      </c>
      <c r="O2295" s="4">
        <f>AND(Sales[[#This Row],[date]]&gt;=YoY_Min,Sales[[#This Row],[date]]&lt;=TY_YTDMax)*(Sales[[#This Row],[sales]]/Sales[[#This Row],[sqft]])</f>
        <v>0</v>
      </c>
      <c r="P2295" s="4">
        <f>SUMIF(Sales[RegionStoretype],Sales[[#This Row],[RegionStoretype]],Sales[YoY_SSF])/Sales[[#This Row],[Region_TypeCount]]</f>
        <v>53.603836561720975</v>
      </c>
    </row>
    <row r="2296" spans="1:16" x14ac:dyDescent="0.25">
      <c r="A2296" s="1">
        <v>42867</v>
      </c>
      <c r="B2296">
        <v>8</v>
      </c>
      <c r="C2296">
        <v>1</v>
      </c>
      <c r="D2296">
        <v>15036.688099999999</v>
      </c>
      <c r="E2296">
        <f>INDEX(Stores[region],MATCH(Sales[[#This Row],[store_no]],Stores[store_no],0))</f>
        <v>3</v>
      </c>
      <c r="F2296" t="str">
        <f>INDEX(Stores[storetype],MATCH(Sales[[#This Row],[store_no]],Stores[store_no],0))</f>
        <v>A</v>
      </c>
      <c r="G2296" t="str">
        <f>INDEX(Stores[location_city],MATCH(Sales[[#This Row],[store_no]],Stores[store_no],0))</f>
        <v>Saint Louis</v>
      </c>
      <c r="H2296" t="str">
        <f>INDEX(Stores[location_state],MATCH(Sales[[#This Row],[store_no]],Stores[store_no],0))</f>
        <v>Missouri</v>
      </c>
      <c r="I2296">
        <f>INDEX(Stores[sqft],MATCH(Sales[[#This Row],[store_no]],Stores[store_no],0))</f>
        <v>198900</v>
      </c>
      <c r="J2296" s="4" t="str">
        <f>INDEX(Departments[dept_name],MATCH(Sales[[#This Row],[dept_no]],Departments[dept_no],0))</f>
        <v>Automotive</v>
      </c>
      <c r="K2296" s="4" t="str">
        <f>CONCATENATE(Sales[[#This Row],[region]],Sales[[#This Row],[storetype]])</f>
        <v>3A</v>
      </c>
      <c r="L2296" s="4">
        <f>INDEX(RegionStoreCount[Store Count],MATCH(Sales[[#This Row],[RegionStoretype]],RegionStoreCount[Region/Type],0))</f>
        <v>9</v>
      </c>
      <c r="M2296" s="4">
        <f>AND(Sales[[#This Row],[date]]&lt;=TY_YTDMax,Sales[[#This Row],[date]]&gt;=TY_YTDMin)*Sales[[#This Row],[sales]]</f>
        <v>0</v>
      </c>
      <c r="N2296" s="4">
        <f>AND(Sales[[#This Row],[date]]&lt;=LY_YTDMax,Sales[[#This Row],[date]]&gt;=LY_YTDMin)*Sales[[#This Row],[sales]]</f>
        <v>15036.688099999999</v>
      </c>
      <c r="O2296" s="4">
        <f>AND(Sales[[#This Row],[date]]&gt;=YoY_Min,Sales[[#This Row],[date]]&lt;=TY_YTDMax)*(Sales[[#This Row],[sales]]/Sales[[#This Row],[sqft]])</f>
        <v>0</v>
      </c>
      <c r="P2296" s="4">
        <f>SUMIF(Sales[RegionStoretype],Sales[[#This Row],[RegionStoretype]],Sales[YoY_SSF])/Sales[[#This Row],[Region_TypeCount]]</f>
        <v>53.603836561720975</v>
      </c>
    </row>
    <row r="2297" spans="1:16" x14ac:dyDescent="0.25">
      <c r="A2297" s="1">
        <v>42867</v>
      </c>
      <c r="B2297">
        <v>8</v>
      </c>
      <c r="C2297">
        <v>8</v>
      </c>
      <c r="D2297">
        <v>80666.549899999998</v>
      </c>
      <c r="E2297">
        <f>INDEX(Stores[region],MATCH(Sales[[#This Row],[store_no]],Stores[store_no],0))</f>
        <v>3</v>
      </c>
      <c r="F2297" t="str">
        <f>INDEX(Stores[storetype],MATCH(Sales[[#This Row],[store_no]],Stores[store_no],0))</f>
        <v>A</v>
      </c>
      <c r="G2297" t="str">
        <f>INDEX(Stores[location_city],MATCH(Sales[[#This Row],[store_no]],Stores[store_no],0))</f>
        <v>Saint Louis</v>
      </c>
      <c r="H2297" t="str">
        <f>INDEX(Stores[location_state],MATCH(Sales[[#This Row],[store_no]],Stores[store_no],0))</f>
        <v>Missouri</v>
      </c>
      <c r="I2297">
        <f>INDEX(Stores[sqft],MATCH(Sales[[#This Row],[store_no]],Stores[store_no],0))</f>
        <v>198900</v>
      </c>
      <c r="J2297" s="4" t="str">
        <f>INDEX(Departments[dept_name],MATCH(Sales[[#This Row],[dept_no]],Departments[dept_no],0))</f>
        <v>Games</v>
      </c>
      <c r="K2297" s="4" t="str">
        <f>CONCATENATE(Sales[[#This Row],[region]],Sales[[#This Row],[storetype]])</f>
        <v>3A</v>
      </c>
      <c r="L2297" s="4">
        <f>INDEX(RegionStoreCount[Store Count],MATCH(Sales[[#This Row],[RegionStoretype]],RegionStoreCount[Region/Type],0))</f>
        <v>9</v>
      </c>
      <c r="M2297" s="4">
        <f>AND(Sales[[#This Row],[date]]&lt;=TY_YTDMax,Sales[[#This Row],[date]]&gt;=TY_YTDMin)*Sales[[#This Row],[sales]]</f>
        <v>0</v>
      </c>
      <c r="N2297" s="4">
        <f>AND(Sales[[#This Row],[date]]&lt;=LY_YTDMax,Sales[[#This Row],[date]]&gt;=LY_YTDMin)*Sales[[#This Row],[sales]]</f>
        <v>80666.549899999998</v>
      </c>
      <c r="O2297" s="4">
        <f>AND(Sales[[#This Row],[date]]&gt;=YoY_Min,Sales[[#This Row],[date]]&lt;=TY_YTDMax)*(Sales[[#This Row],[sales]]/Sales[[#This Row],[sqft]])</f>
        <v>0</v>
      </c>
      <c r="P2297" s="4">
        <f>SUMIF(Sales[RegionStoretype],Sales[[#This Row],[RegionStoretype]],Sales[YoY_SSF])/Sales[[#This Row],[Region_TypeCount]]</f>
        <v>53.603836561720975</v>
      </c>
    </row>
    <row r="2298" spans="1:16" x14ac:dyDescent="0.25">
      <c r="A2298" s="1">
        <v>42867</v>
      </c>
      <c r="B2298">
        <v>9</v>
      </c>
      <c r="C2298">
        <v>7</v>
      </c>
      <c r="D2298">
        <v>63724.990699999995</v>
      </c>
      <c r="E2298">
        <f>INDEX(Stores[region],MATCH(Sales[[#This Row],[store_no]],Stores[store_no],0))</f>
        <v>1</v>
      </c>
      <c r="F2298" t="str">
        <f>INDEX(Stores[storetype],MATCH(Sales[[#This Row],[store_no]],Stores[store_no],0))</f>
        <v>B</v>
      </c>
      <c r="G2298" t="str">
        <f>INDEX(Stores[location_city],MATCH(Sales[[#This Row],[store_no]],Stores[store_no],0))</f>
        <v>Columbus</v>
      </c>
      <c r="H2298" t="str">
        <f>INDEX(Stores[location_state],MATCH(Sales[[#This Row],[store_no]],Stores[store_no],0))</f>
        <v>Ohio</v>
      </c>
      <c r="I2298">
        <f>INDEX(Stores[sqft],MATCH(Sales[[#This Row],[store_no]],Stores[store_no],0))</f>
        <v>221800</v>
      </c>
      <c r="J2298" s="4" t="str">
        <f>INDEX(Departments[dept_name],MATCH(Sales[[#This Row],[dept_no]],Departments[dept_no],0))</f>
        <v>Electronics</v>
      </c>
      <c r="K2298" s="4" t="str">
        <f>CONCATENATE(Sales[[#This Row],[region]],Sales[[#This Row],[storetype]])</f>
        <v>1B</v>
      </c>
      <c r="L2298" s="4">
        <f>INDEX(RegionStoreCount[Store Count],MATCH(Sales[[#This Row],[RegionStoretype]],RegionStoreCount[Region/Type],0))</f>
        <v>5</v>
      </c>
      <c r="M2298" s="4">
        <f>AND(Sales[[#This Row],[date]]&lt;=TY_YTDMax,Sales[[#This Row],[date]]&gt;=TY_YTDMin)*Sales[[#This Row],[sales]]</f>
        <v>0</v>
      </c>
      <c r="N2298" s="4">
        <f>AND(Sales[[#This Row],[date]]&lt;=LY_YTDMax,Sales[[#This Row],[date]]&gt;=LY_YTDMin)*Sales[[#This Row],[sales]]</f>
        <v>63724.990699999995</v>
      </c>
      <c r="O2298" s="4">
        <f>AND(Sales[[#This Row],[date]]&gt;=YoY_Min,Sales[[#This Row],[date]]&lt;=TY_YTDMax)*(Sales[[#This Row],[sales]]/Sales[[#This Row],[sqft]])</f>
        <v>0</v>
      </c>
      <c r="P2298" s="4">
        <f>SUMIF(Sales[RegionStoretype],Sales[[#This Row],[RegionStoretype]],Sales[YoY_SSF])/Sales[[#This Row],[Region_TypeCount]]</f>
        <v>68.518982968140051</v>
      </c>
    </row>
    <row r="2299" spans="1:16" x14ac:dyDescent="0.25">
      <c r="A2299" s="1">
        <v>42867</v>
      </c>
      <c r="B2299">
        <v>11</v>
      </c>
      <c r="C2299">
        <v>4</v>
      </c>
      <c r="D2299">
        <v>17640.7824</v>
      </c>
      <c r="E2299">
        <f>INDEX(Stores[region],MATCH(Sales[[#This Row],[store_no]],Stores[store_no],0))</f>
        <v>1</v>
      </c>
      <c r="F2299" t="str">
        <f>INDEX(Stores[storetype],MATCH(Sales[[#This Row],[store_no]],Stores[store_no],0))</f>
        <v>A</v>
      </c>
      <c r="G2299" t="str">
        <f>INDEX(Stores[location_city],MATCH(Sales[[#This Row],[store_no]],Stores[store_no],0))</f>
        <v>Cleveland</v>
      </c>
      <c r="H2299" t="str">
        <f>INDEX(Stores[location_state],MATCH(Sales[[#This Row],[store_no]],Stores[store_no],0))</f>
        <v>Ohio</v>
      </c>
      <c r="I2299">
        <f>INDEX(Stores[sqft],MATCH(Sales[[#This Row],[store_no]],Stores[store_no],0))</f>
        <v>192400</v>
      </c>
      <c r="J2299" s="4" t="str">
        <f>INDEX(Departments[dept_name],MATCH(Sales[[#This Row],[dept_no]],Departments[dept_no],0))</f>
        <v>Books</v>
      </c>
      <c r="K2299" s="4" t="str">
        <f>CONCATENATE(Sales[[#This Row],[region]],Sales[[#This Row],[storetype]])</f>
        <v>1A</v>
      </c>
      <c r="L2299" s="4">
        <f>INDEX(RegionStoreCount[Store Count],MATCH(Sales[[#This Row],[RegionStoretype]],RegionStoreCount[Region/Type],0))</f>
        <v>5</v>
      </c>
      <c r="M2299" s="4">
        <f>AND(Sales[[#This Row],[date]]&lt;=TY_YTDMax,Sales[[#This Row],[date]]&gt;=TY_YTDMin)*Sales[[#This Row],[sales]]</f>
        <v>0</v>
      </c>
      <c r="N2299" s="4">
        <f>AND(Sales[[#This Row],[date]]&lt;=LY_YTDMax,Sales[[#This Row],[date]]&gt;=LY_YTDMin)*Sales[[#This Row],[sales]]</f>
        <v>17640.7824</v>
      </c>
      <c r="O2299" s="4">
        <f>AND(Sales[[#This Row],[date]]&gt;=YoY_Min,Sales[[#This Row],[date]]&lt;=TY_YTDMax)*(Sales[[#This Row],[sales]]/Sales[[#This Row],[sqft]])</f>
        <v>0</v>
      </c>
      <c r="P2299" s="4">
        <f>SUMIF(Sales[RegionStoretype],Sales[[#This Row],[RegionStoretype]],Sales[YoY_SSF])/Sales[[#This Row],[Region_TypeCount]]</f>
        <v>59.469551530910678</v>
      </c>
    </row>
    <row r="2300" spans="1:16" x14ac:dyDescent="0.25">
      <c r="A2300" s="1">
        <v>42867</v>
      </c>
      <c r="B2300">
        <v>11</v>
      </c>
      <c r="C2300">
        <v>6</v>
      </c>
      <c r="D2300">
        <v>35272.558799999999</v>
      </c>
      <c r="E2300">
        <f>INDEX(Stores[region],MATCH(Sales[[#This Row],[store_no]],Stores[store_no],0))</f>
        <v>1</v>
      </c>
      <c r="F2300" t="str">
        <f>INDEX(Stores[storetype],MATCH(Sales[[#This Row],[store_no]],Stores[store_no],0))</f>
        <v>A</v>
      </c>
      <c r="G2300" t="str">
        <f>INDEX(Stores[location_city],MATCH(Sales[[#This Row],[store_no]],Stores[store_no],0))</f>
        <v>Cleveland</v>
      </c>
      <c r="H2300" t="str">
        <f>INDEX(Stores[location_state],MATCH(Sales[[#This Row],[store_no]],Stores[store_no],0))</f>
        <v>Ohio</v>
      </c>
      <c r="I2300">
        <f>INDEX(Stores[sqft],MATCH(Sales[[#This Row],[store_no]],Stores[store_no],0))</f>
        <v>192400</v>
      </c>
      <c r="J2300" s="4" t="str">
        <f>INDEX(Departments[dept_name],MATCH(Sales[[#This Row],[dept_no]],Departments[dept_no],0))</f>
        <v>Computers</v>
      </c>
      <c r="K2300" s="4" t="str">
        <f>CONCATENATE(Sales[[#This Row],[region]],Sales[[#This Row],[storetype]])</f>
        <v>1A</v>
      </c>
      <c r="L2300" s="4">
        <f>INDEX(RegionStoreCount[Store Count],MATCH(Sales[[#This Row],[RegionStoretype]],RegionStoreCount[Region/Type],0))</f>
        <v>5</v>
      </c>
      <c r="M2300" s="4">
        <f>AND(Sales[[#This Row],[date]]&lt;=TY_YTDMax,Sales[[#This Row],[date]]&gt;=TY_YTDMin)*Sales[[#This Row],[sales]]</f>
        <v>0</v>
      </c>
      <c r="N2300" s="4">
        <f>AND(Sales[[#This Row],[date]]&lt;=LY_YTDMax,Sales[[#This Row],[date]]&gt;=LY_YTDMin)*Sales[[#This Row],[sales]]</f>
        <v>35272.558799999999</v>
      </c>
      <c r="O2300" s="4">
        <f>AND(Sales[[#This Row],[date]]&gt;=YoY_Min,Sales[[#This Row],[date]]&lt;=TY_YTDMax)*(Sales[[#This Row],[sales]]/Sales[[#This Row],[sqft]])</f>
        <v>0</v>
      </c>
      <c r="P2300" s="4">
        <f>SUMIF(Sales[RegionStoretype],Sales[[#This Row],[RegionStoretype]],Sales[YoY_SSF])/Sales[[#This Row],[Region_TypeCount]]</f>
        <v>59.469551530910678</v>
      </c>
    </row>
    <row r="2301" spans="1:16" x14ac:dyDescent="0.25">
      <c r="A2301" s="1">
        <v>42867</v>
      </c>
      <c r="B2301">
        <v>11</v>
      </c>
      <c r="C2301">
        <v>14</v>
      </c>
      <c r="D2301">
        <v>95889.30339999999</v>
      </c>
      <c r="E2301">
        <f>INDEX(Stores[region],MATCH(Sales[[#This Row],[store_no]],Stores[store_no],0))</f>
        <v>1</v>
      </c>
      <c r="F2301" t="str">
        <f>INDEX(Stores[storetype],MATCH(Sales[[#This Row],[store_no]],Stores[store_no],0))</f>
        <v>A</v>
      </c>
      <c r="G2301" t="str">
        <f>INDEX(Stores[location_city],MATCH(Sales[[#This Row],[store_no]],Stores[store_no],0))</f>
        <v>Cleveland</v>
      </c>
      <c r="H2301" t="str">
        <f>INDEX(Stores[location_state],MATCH(Sales[[#This Row],[store_no]],Stores[store_no],0))</f>
        <v>Ohio</v>
      </c>
      <c r="I2301">
        <f>INDEX(Stores[sqft],MATCH(Sales[[#This Row],[store_no]],Stores[store_no],0))</f>
        <v>192400</v>
      </c>
      <c r="J2301" s="4" t="str">
        <f>INDEX(Departments[dept_name],MATCH(Sales[[#This Row],[dept_no]],Departments[dept_no],0))</f>
        <v>Movies</v>
      </c>
      <c r="K2301" s="4" t="str">
        <f>CONCATENATE(Sales[[#This Row],[region]],Sales[[#This Row],[storetype]])</f>
        <v>1A</v>
      </c>
      <c r="L2301" s="4">
        <f>INDEX(RegionStoreCount[Store Count],MATCH(Sales[[#This Row],[RegionStoretype]],RegionStoreCount[Region/Type],0))</f>
        <v>5</v>
      </c>
      <c r="M2301" s="4">
        <f>AND(Sales[[#This Row],[date]]&lt;=TY_YTDMax,Sales[[#This Row],[date]]&gt;=TY_YTDMin)*Sales[[#This Row],[sales]]</f>
        <v>0</v>
      </c>
      <c r="N2301" s="4">
        <f>AND(Sales[[#This Row],[date]]&lt;=LY_YTDMax,Sales[[#This Row],[date]]&gt;=LY_YTDMin)*Sales[[#This Row],[sales]]</f>
        <v>95889.30339999999</v>
      </c>
      <c r="O2301" s="4">
        <f>AND(Sales[[#This Row],[date]]&gt;=YoY_Min,Sales[[#This Row],[date]]&lt;=TY_YTDMax)*(Sales[[#This Row],[sales]]/Sales[[#This Row],[sqft]])</f>
        <v>0</v>
      </c>
      <c r="P2301" s="4">
        <f>SUMIF(Sales[RegionStoretype],Sales[[#This Row],[RegionStoretype]],Sales[YoY_SSF])/Sales[[#This Row],[Region_TypeCount]]</f>
        <v>59.469551530910678</v>
      </c>
    </row>
    <row r="2302" spans="1:16" x14ac:dyDescent="0.25">
      <c r="A2302" s="1">
        <v>42867</v>
      </c>
      <c r="B2302">
        <v>12</v>
      </c>
      <c r="C2302">
        <v>11</v>
      </c>
      <c r="D2302">
        <v>74586.181400000001</v>
      </c>
      <c r="E2302">
        <f>INDEX(Stores[region],MATCH(Sales[[#This Row],[store_no]],Stores[store_no],0))</f>
        <v>2</v>
      </c>
      <c r="F2302" t="str">
        <f>INDEX(Stores[storetype],MATCH(Sales[[#This Row],[store_no]],Stores[store_no],0))</f>
        <v>B</v>
      </c>
      <c r="G2302" t="str">
        <f>INDEX(Stores[location_city],MATCH(Sales[[#This Row],[store_no]],Stores[store_no],0))</f>
        <v>Indianapolis</v>
      </c>
      <c r="H2302" t="str">
        <f>INDEX(Stores[location_state],MATCH(Sales[[#This Row],[store_no]],Stores[store_no],0))</f>
        <v>Indiana</v>
      </c>
      <c r="I2302">
        <f>INDEX(Stores[sqft],MATCH(Sales[[#This Row],[store_no]],Stores[store_no],0))</f>
        <v>120800</v>
      </c>
      <c r="J2302" s="4" t="str">
        <f>INDEX(Departments[dept_name],MATCH(Sales[[#This Row],[dept_no]],Departments[dept_no],0))</f>
        <v>Home</v>
      </c>
      <c r="K2302" s="4" t="str">
        <f>CONCATENATE(Sales[[#This Row],[region]],Sales[[#This Row],[storetype]])</f>
        <v>2B</v>
      </c>
      <c r="L2302" s="4">
        <f>INDEX(RegionStoreCount[Store Count],MATCH(Sales[[#This Row],[RegionStoretype]],RegionStoreCount[Region/Type],0))</f>
        <v>6</v>
      </c>
      <c r="M2302" s="4">
        <f>AND(Sales[[#This Row],[date]]&lt;=TY_YTDMax,Sales[[#This Row],[date]]&gt;=TY_YTDMin)*Sales[[#This Row],[sales]]</f>
        <v>0</v>
      </c>
      <c r="N2302" s="4">
        <f>AND(Sales[[#This Row],[date]]&lt;=LY_YTDMax,Sales[[#This Row],[date]]&gt;=LY_YTDMin)*Sales[[#This Row],[sales]]</f>
        <v>74586.181400000001</v>
      </c>
      <c r="O2302" s="4">
        <f>AND(Sales[[#This Row],[date]]&gt;=YoY_Min,Sales[[#This Row],[date]]&lt;=TY_YTDMax)*(Sales[[#This Row],[sales]]/Sales[[#This Row],[sqft]])</f>
        <v>0</v>
      </c>
      <c r="P2302" s="4">
        <f>SUMIF(Sales[RegionStoretype],Sales[[#This Row],[RegionStoretype]],Sales[YoY_SSF])/Sales[[#This Row],[Region_TypeCount]]</f>
        <v>58.393757732919049</v>
      </c>
    </row>
    <row r="2303" spans="1:16" x14ac:dyDescent="0.25">
      <c r="A2303" s="1">
        <v>42867</v>
      </c>
      <c r="B2303">
        <v>13</v>
      </c>
      <c r="C2303">
        <v>2</v>
      </c>
      <c r="D2303">
        <v>40801.106899999999</v>
      </c>
      <c r="E2303">
        <f>INDEX(Stores[region],MATCH(Sales[[#This Row],[store_no]],Stores[store_no],0))</f>
        <v>3</v>
      </c>
      <c r="F2303" t="str">
        <f>INDEX(Stores[storetype],MATCH(Sales[[#This Row],[store_no]],Stores[store_no],0))</f>
        <v>A</v>
      </c>
      <c r="G2303" t="str">
        <f>INDEX(Stores[location_city],MATCH(Sales[[#This Row],[store_no]],Stores[store_no],0))</f>
        <v>Overland Park</v>
      </c>
      <c r="H2303" t="str">
        <f>INDEX(Stores[location_state],MATCH(Sales[[#This Row],[store_no]],Stores[store_no],0))</f>
        <v>Kansas</v>
      </c>
      <c r="I2303">
        <f>INDEX(Stores[sqft],MATCH(Sales[[#This Row],[store_no]],Stores[store_no],0))</f>
        <v>201000</v>
      </c>
      <c r="J2303" s="4" t="str">
        <f>INDEX(Departments[dept_name],MATCH(Sales[[#This Row],[dept_no]],Departments[dept_no],0))</f>
        <v>Baby</v>
      </c>
      <c r="K2303" s="4" t="str">
        <f>CONCATENATE(Sales[[#This Row],[region]],Sales[[#This Row],[storetype]])</f>
        <v>3A</v>
      </c>
      <c r="L2303" s="4">
        <f>INDEX(RegionStoreCount[Store Count],MATCH(Sales[[#This Row],[RegionStoretype]],RegionStoreCount[Region/Type],0))</f>
        <v>9</v>
      </c>
      <c r="M2303" s="4">
        <f>AND(Sales[[#This Row],[date]]&lt;=TY_YTDMax,Sales[[#This Row],[date]]&gt;=TY_YTDMin)*Sales[[#This Row],[sales]]</f>
        <v>0</v>
      </c>
      <c r="N2303" s="4">
        <f>AND(Sales[[#This Row],[date]]&lt;=LY_YTDMax,Sales[[#This Row],[date]]&gt;=LY_YTDMin)*Sales[[#This Row],[sales]]</f>
        <v>40801.106899999999</v>
      </c>
      <c r="O2303" s="4">
        <f>AND(Sales[[#This Row],[date]]&gt;=YoY_Min,Sales[[#This Row],[date]]&lt;=TY_YTDMax)*(Sales[[#This Row],[sales]]/Sales[[#This Row],[sqft]])</f>
        <v>0</v>
      </c>
      <c r="P2303" s="4">
        <f>SUMIF(Sales[RegionStoretype],Sales[[#This Row],[RegionStoretype]],Sales[YoY_SSF])/Sales[[#This Row],[Region_TypeCount]]</f>
        <v>53.603836561720975</v>
      </c>
    </row>
    <row r="2304" spans="1:16" x14ac:dyDescent="0.25">
      <c r="A2304" s="1">
        <v>42867</v>
      </c>
      <c r="B2304">
        <v>13</v>
      </c>
      <c r="C2304">
        <v>10</v>
      </c>
      <c r="D2304">
        <v>39828.459500000004</v>
      </c>
      <c r="E2304">
        <f>INDEX(Stores[region],MATCH(Sales[[#This Row],[store_no]],Stores[store_no],0))</f>
        <v>3</v>
      </c>
      <c r="F2304" t="str">
        <f>INDEX(Stores[storetype],MATCH(Sales[[#This Row],[store_no]],Stores[store_no],0))</f>
        <v>A</v>
      </c>
      <c r="G2304" t="str">
        <f>INDEX(Stores[location_city],MATCH(Sales[[#This Row],[store_no]],Stores[store_no],0))</f>
        <v>Overland Park</v>
      </c>
      <c r="H2304" t="str">
        <f>INDEX(Stores[location_state],MATCH(Sales[[#This Row],[store_no]],Stores[store_no],0))</f>
        <v>Kansas</v>
      </c>
      <c r="I2304">
        <f>INDEX(Stores[sqft],MATCH(Sales[[#This Row],[store_no]],Stores[store_no],0))</f>
        <v>201000</v>
      </c>
      <c r="J2304" s="4" t="str">
        <f>INDEX(Departments[dept_name],MATCH(Sales[[#This Row],[dept_no]],Departments[dept_no],0))</f>
        <v>Health</v>
      </c>
      <c r="K2304" s="4" t="str">
        <f>CONCATENATE(Sales[[#This Row],[region]],Sales[[#This Row],[storetype]])</f>
        <v>3A</v>
      </c>
      <c r="L2304" s="4">
        <f>INDEX(RegionStoreCount[Store Count],MATCH(Sales[[#This Row],[RegionStoretype]],RegionStoreCount[Region/Type],0))</f>
        <v>9</v>
      </c>
      <c r="M2304" s="4">
        <f>AND(Sales[[#This Row],[date]]&lt;=TY_YTDMax,Sales[[#This Row],[date]]&gt;=TY_YTDMin)*Sales[[#This Row],[sales]]</f>
        <v>0</v>
      </c>
      <c r="N2304" s="4">
        <f>AND(Sales[[#This Row],[date]]&lt;=LY_YTDMax,Sales[[#This Row],[date]]&gt;=LY_YTDMin)*Sales[[#This Row],[sales]]</f>
        <v>39828.459500000004</v>
      </c>
      <c r="O2304" s="4">
        <f>AND(Sales[[#This Row],[date]]&gt;=YoY_Min,Sales[[#This Row],[date]]&lt;=TY_YTDMax)*(Sales[[#This Row],[sales]]/Sales[[#This Row],[sqft]])</f>
        <v>0</v>
      </c>
      <c r="P2304" s="4">
        <f>SUMIF(Sales[RegionStoretype],Sales[[#This Row],[RegionStoretype]],Sales[YoY_SSF])/Sales[[#This Row],[Region_TypeCount]]</f>
        <v>53.603836561720975</v>
      </c>
    </row>
    <row r="2305" spans="1:16" x14ac:dyDescent="0.25">
      <c r="A2305" s="1">
        <v>42867</v>
      </c>
      <c r="B2305">
        <v>13</v>
      </c>
      <c r="C2305">
        <v>16</v>
      </c>
      <c r="D2305">
        <v>74506.200800000006</v>
      </c>
      <c r="E2305">
        <f>INDEX(Stores[region],MATCH(Sales[[#This Row],[store_no]],Stores[store_no],0))</f>
        <v>3</v>
      </c>
      <c r="F2305" t="str">
        <f>INDEX(Stores[storetype],MATCH(Sales[[#This Row],[store_no]],Stores[store_no],0))</f>
        <v>A</v>
      </c>
      <c r="G2305" t="str">
        <f>INDEX(Stores[location_city],MATCH(Sales[[#This Row],[store_no]],Stores[store_no],0))</f>
        <v>Overland Park</v>
      </c>
      <c r="H2305" t="str">
        <f>INDEX(Stores[location_state],MATCH(Sales[[#This Row],[store_no]],Stores[store_no],0))</f>
        <v>Kansas</v>
      </c>
      <c r="I2305">
        <f>INDEX(Stores[sqft],MATCH(Sales[[#This Row],[store_no]],Stores[store_no],0))</f>
        <v>201000</v>
      </c>
      <c r="J2305" s="4" t="str">
        <f>INDEX(Departments[dept_name],MATCH(Sales[[#This Row],[dept_no]],Departments[dept_no],0))</f>
        <v>Outdoors</v>
      </c>
      <c r="K2305" s="4" t="str">
        <f>CONCATENATE(Sales[[#This Row],[region]],Sales[[#This Row],[storetype]])</f>
        <v>3A</v>
      </c>
      <c r="L2305" s="4">
        <f>INDEX(RegionStoreCount[Store Count],MATCH(Sales[[#This Row],[RegionStoretype]],RegionStoreCount[Region/Type],0))</f>
        <v>9</v>
      </c>
      <c r="M2305" s="4">
        <f>AND(Sales[[#This Row],[date]]&lt;=TY_YTDMax,Sales[[#This Row],[date]]&gt;=TY_YTDMin)*Sales[[#This Row],[sales]]</f>
        <v>0</v>
      </c>
      <c r="N2305" s="4">
        <f>AND(Sales[[#This Row],[date]]&lt;=LY_YTDMax,Sales[[#This Row],[date]]&gt;=LY_YTDMin)*Sales[[#This Row],[sales]]</f>
        <v>74506.200800000006</v>
      </c>
      <c r="O2305" s="4">
        <f>AND(Sales[[#This Row],[date]]&gt;=YoY_Min,Sales[[#This Row],[date]]&lt;=TY_YTDMax)*(Sales[[#This Row],[sales]]/Sales[[#This Row],[sqft]])</f>
        <v>0</v>
      </c>
      <c r="P2305" s="4">
        <f>SUMIF(Sales[RegionStoretype],Sales[[#This Row],[RegionStoretype]],Sales[YoY_SSF])/Sales[[#This Row],[Region_TypeCount]]</f>
        <v>53.603836561720975</v>
      </c>
    </row>
    <row r="2306" spans="1:16" x14ac:dyDescent="0.25">
      <c r="A2306" s="1">
        <v>42867</v>
      </c>
      <c r="B2306">
        <v>14</v>
      </c>
      <c r="C2306">
        <v>4</v>
      </c>
      <c r="D2306">
        <v>29923.529900000005</v>
      </c>
      <c r="E2306">
        <f>INDEX(Stores[region],MATCH(Sales[[#This Row],[store_no]],Stores[store_no],0))</f>
        <v>3</v>
      </c>
      <c r="F2306" t="str">
        <f>INDEX(Stores[storetype],MATCH(Sales[[#This Row],[store_no]],Stores[store_no],0))</f>
        <v>A</v>
      </c>
      <c r="G2306" t="str">
        <f>INDEX(Stores[location_city],MATCH(Sales[[#This Row],[store_no]],Stores[store_no],0))</f>
        <v>Bismarck</v>
      </c>
      <c r="H2306" t="str">
        <f>INDEX(Stores[location_state],MATCH(Sales[[#This Row],[store_no]],Stores[store_no],0))</f>
        <v>North Dakota</v>
      </c>
      <c r="I2306">
        <f>INDEX(Stores[sqft],MATCH(Sales[[#This Row],[store_no]],Stores[store_no],0))</f>
        <v>96400</v>
      </c>
      <c r="J2306" s="4" t="str">
        <f>INDEX(Departments[dept_name],MATCH(Sales[[#This Row],[dept_no]],Departments[dept_no],0))</f>
        <v>Books</v>
      </c>
      <c r="K2306" s="4" t="str">
        <f>CONCATENATE(Sales[[#This Row],[region]],Sales[[#This Row],[storetype]])</f>
        <v>3A</v>
      </c>
      <c r="L2306" s="4">
        <f>INDEX(RegionStoreCount[Store Count],MATCH(Sales[[#This Row],[RegionStoretype]],RegionStoreCount[Region/Type],0))</f>
        <v>9</v>
      </c>
      <c r="M2306" s="4">
        <f>AND(Sales[[#This Row],[date]]&lt;=TY_YTDMax,Sales[[#This Row],[date]]&gt;=TY_YTDMin)*Sales[[#This Row],[sales]]</f>
        <v>0</v>
      </c>
      <c r="N2306" s="4">
        <f>AND(Sales[[#This Row],[date]]&lt;=LY_YTDMax,Sales[[#This Row],[date]]&gt;=LY_YTDMin)*Sales[[#This Row],[sales]]</f>
        <v>29923.529900000005</v>
      </c>
      <c r="O2306" s="4">
        <f>AND(Sales[[#This Row],[date]]&gt;=YoY_Min,Sales[[#This Row],[date]]&lt;=TY_YTDMax)*(Sales[[#This Row],[sales]]/Sales[[#This Row],[sqft]])</f>
        <v>0</v>
      </c>
      <c r="P2306" s="4">
        <f>SUMIF(Sales[RegionStoretype],Sales[[#This Row],[RegionStoretype]],Sales[YoY_SSF])/Sales[[#This Row],[Region_TypeCount]]</f>
        <v>53.603836561720975</v>
      </c>
    </row>
    <row r="2307" spans="1:16" x14ac:dyDescent="0.25">
      <c r="A2307" s="1">
        <v>42867</v>
      </c>
      <c r="B2307">
        <v>14</v>
      </c>
      <c r="C2307">
        <v>10</v>
      </c>
      <c r="D2307">
        <v>31909.816200000001</v>
      </c>
      <c r="E2307">
        <f>INDEX(Stores[region],MATCH(Sales[[#This Row],[store_no]],Stores[store_no],0))</f>
        <v>3</v>
      </c>
      <c r="F2307" t="str">
        <f>INDEX(Stores[storetype],MATCH(Sales[[#This Row],[store_no]],Stores[store_no],0))</f>
        <v>A</v>
      </c>
      <c r="G2307" t="str">
        <f>INDEX(Stores[location_city],MATCH(Sales[[#This Row],[store_no]],Stores[store_no],0))</f>
        <v>Bismarck</v>
      </c>
      <c r="H2307" t="str">
        <f>INDEX(Stores[location_state],MATCH(Sales[[#This Row],[store_no]],Stores[store_no],0))</f>
        <v>North Dakota</v>
      </c>
      <c r="I2307">
        <f>INDEX(Stores[sqft],MATCH(Sales[[#This Row],[store_no]],Stores[store_no],0))</f>
        <v>96400</v>
      </c>
      <c r="J2307" s="4" t="str">
        <f>INDEX(Departments[dept_name],MATCH(Sales[[#This Row],[dept_no]],Departments[dept_no],0))</f>
        <v>Health</v>
      </c>
      <c r="K2307" s="4" t="str">
        <f>CONCATENATE(Sales[[#This Row],[region]],Sales[[#This Row],[storetype]])</f>
        <v>3A</v>
      </c>
      <c r="L2307" s="4">
        <f>INDEX(RegionStoreCount[Store Count],MATCH(Sales[[#This Row],[RegionStoretype]],RegionStoreCount[Region/Type],0))</f>
        <v>9</v>
      </c>
      <c r="M2307" s="4">
        <f>AND(Sales[[#This Row],[date]]&lt;=TY_YTDMax,Sales[[#This Row],[date]]&gt;=TY_YTDMin)*Sales[[#This Row],[sales]]</f>
        <v>0</v>
      </c>
      <c r="N2307" s="4">
        <f>AND(Sales[[#This Row],[date]]&lt;=LY_YTDMax,Sales[[#This Row],[date]]&gt;=LY_YTDMin)*Sales[[#This Row],[sales]]</f>
        <v>31909.816200000001</v>
      </c>
      <c r="O2307" s="4">
        <f>AND(Sales[[#This Row],[date]]&gt;=YoY_Min,Sales[[#This Row],[date]]&lt;=TY_YTDMax)*(Sales[[#This Row],[sales]]/Sales[[#This Row],[sqft]])</f>
        <v>0</v>
      </c>
      <c r="P2307" s="4">
        <f>SUMIF(Sales[RegionStoretype],Sales[[#This Row],[RegionStoretype]],Sales[YoY_SSF])/Sales[[#This Row],[Region_TypeCount]]</f>
        <v>53.603836561720975</v>
      </c>
    </row>
    <row r="2308" spans="1:16" x14ac:dyDescent="0.25">
      <c r="A2308" s="1">
        <v>42867</v>
      </c>
      <c r="B2308">
        <v>15</v>
      </c>
      <c r="C2308">
        <v>2</v>
      </c>
      <c r="D2308">
        <v>33308.328100000006</v>
      </c>
      <c r="E2308">
        <f>INDEX(Stores[region],MATCH(Sales[[#This Row],[store_no]],Stores[store_no],0))</f>
        <v>2</v>
      </c>
      <c r="F2308" t="str">
        <f>INDEX(Stores[storetype],MATCH(Sales[[#This Row],[store_no]],Stores[store_no],0))</f>
        <v>B</v>
      </c>
      <c r="G2308" t="str">
        <f>INDEX(Stores[location_city],MATCH(Sales[[#This Row],[store_no]],Stores[store_no],0))</f>
        <v>Rochester</v>
      </c>
      <c r="H2308" t="str">
        <f>INDEX(Stores[location_state],MATCH(Sales[[#This Row],[store_no]],Stores[store_no],0))</f>
        <v>Minnesota</v>
      </c>
      <c r="I2308">
        <f>INDEX(Stores[sqft],MATCH(Sales[[#This Row],[store_no]],Stores[store_no],0))</f>
        <v>128100</v>
      </c>
      <c r="J2308" s="4" t="str">
        <f>INDEX(Departments[dept_name],MATCH(Sales[[#This Row],[dept_no]],Departments[dept_no],0))</f>
        <v>Baby</v>
      </c>
      <c r="K2308" s="4" t="str">
        <f>CONCATENATE(Sales[[#This Row],[region]],Sales[[#This Row],[storetype]])</f>
        <v>2B</v>
      </c>
      <c r="L2308" s="4">
        <f>INDEX(RegionStoreCount[Store Count],MATCH(Sales[[#This Row],[RegionStoretype]],RegionStoreCount[Region/Type],0))</f>
        <v>6</v>
      </c>
      <c r="M2308" s="4">
        <f>AND(Sales[[#This Row],[date]]&lt;=TY_YTDMax,Sales[[#This Row],[date]]&gt;=TY_YTDMin)*Sales[[#This Row],[sales]]</f>
        <v>0</v>
      </c>
      <c r="N2308" s="4">
        <f>AND(Sales[[#This Row],[date]]&lt;=LY_YTDMax,Sales[[#This Row],[date]]&gt;=LY_YTDMin)*Sales[[#This Row],[sales]]</f>
        <v>33308.328100000006</v>
      </c>
      <c r="O2308" s="4">
        <f>AND(Sales[[#This Row],[date]]&gt;=YoY_Min,Sales[[#This Row],[date]]&lt;=TY_YTDMax)*(Sales[[#This Row],[sales]]/Sales[[#This Row],[sqft]])</f>
        <v>0</v>
      </c>
      <c r="P2308" s="4">
        <f>SUMIF(Sales[RegionStoretype],Sales[[#This Row],[RegionStoretype]],Sales[YoY_SSF])/Sales[[#This Row],[Region_TypeCount]]</f>
        <v>58.393757732919049</v>
      </c>
    </row>
    <row r="2309" spans="1:16" x14ac:dyDescent="0.25">
      <c r="A2309" s="1">
        <v>42867</v>
      </c>
      <c r="B2309">
        <v>15</v>
      </c>
      <c r="C2309">
        <v>10</v>
      </c>
      <c r="D2309">
        <v>18650.974200000001</v>
      </c>
      <c r="E2309">
        <f>INDEX(Stores[region],MATCH(Sales[[#This Row],[store_no]],Stores[store_no],0))</f>
        <v>2</v>
      </c>
      <c r="F2309" t="str">
        <f>INDEX(Stores[storetype],MATCH(Sales[[#This Row],[store_no]],Stores[store_no],0))</f>
        <v>B</v>
      </c>
      <c r="G2309" t="str">
        <f>INDEX(Stores[location_city],MATCH(Sales[[#This Row],[store_no]],Stores[store_no],0))</f>
        <v>Rochester</v>
      </c>
      <c r="H2309" t="str">
        <f>INDEX(Stores[location_state],MATCH(Sales[[#This Row],[store_no]],Stores[store_no],0))</f>
        <v>Minnesota</v>
      </c>
      <c r="I2309">
        <f>INDEX(Stores[sqft],MATCH(Sales[[#This Row],[store_no]],Stores[store_no],0))</f>
        <v>128100</v>
      </c>
      <c r="J2309" s="4" t="str">
        <f>INDEX(Departments[dept_name],MATCH(Sales[[#This Row],[dept_no]],Departments[dept_no],0))</f>
        <v>Health</v>
      </c>
      <c r="K2309" s="4" t="str">
        <f>CONCATENATE(Sales[[#This Row],[region]],Sales[[#This Row],[storetype]])</f>
        <v>2B</v>
      </c>
      <c r="L2309" s="4">
        <f>INDEX(RegionStoreCount[Store Count],MATCH(Sales[[#This Row],[RegionStoretype]],RegionStoreCount[Region/Type],0))</f>
        <v>6</v>
      </c>
      <c r="M2309" s="4">
        <f>AND(Sales[[#This Row],[date]]&lt;=TY_YTDMax,Sales[[#This Row],[date]]&gt;=TY_YTDMin)*Sales[[#This Row],[sales]]</f>
        <v>0</v>
      </c>
      <c r="N2309" s="4">
        <f>AND(Sales[[#This Row],[date]]&lt;=LY_YTDMax,Sales[[#This Row],[date]]&gt;=LY_YTDMin)*Sales[[#This Row],[sales]]</f>
        <v>18650.974200000001</v>
      </c>
      <c r="O2309" s="4">
        <f>AND(Sales[[#This Row],[date]]&gt;=YoY_Min,Sales[[#This Row],[date]]&lt;=TY_YTDMax)*(Sales[[#This Row],[sales]]/Sales[[#This Row],[sqft]])</f>
        <v>0</v>
      </c>
      <c r="P2309" s="4">
        <f>SUMIF(Sales[RegionStoretype],Sales[[#This Row],[RegionStoretype]],Sales[YoY_SSF])/Sales[[#This Row],[Region_TypeCount]]</f>
        <v>58.393757732919049</v>
      </c>
    </row>
    <row r="2310" spans="1:16" x14ac:dyDescent="0.25">
      <c r="A2310" s="1">
        <v>42867</v>
      </c>
      <c r="B2310">
        <v>15</v>
      </c>
      <c r="C2310">
        <v>18</v>
      </c>
      <c r="D2310">
        <v>18237.0219</v>
      </c>
      <c r="E2310">
        <f>INDEX(Stores[region],MATCH(Sales[[#This Row],[store_no]],Stores[store_no],0))</f>
        <v>2</v>
      </c>
      <c r="F2310" t="str">
        <f>INDEX(Stores[storetype],MATCH(Sales[[#This Row],[store_no]],Stores[store_no],0))</f>
        <v>B</v>
      </c>
      <c r="G2310" t="str">
        <f>INDEX(Stores[location_city],MATCH(Sales[[#This Row],[store_no]],Stores[store_no],0))</f>
        <v>Rochester</v>
      </c>
      <c r="H2310" t="str">
        <f>INDEX(Stores[location_state],MATCH(Sales[[#This Row],[store_no]],Stores[store_no],0))</f>
        <v>Minnesota</v>
      </c>
      <c r="I2310">
        <f>INDEX(Stores[sqft],MATCH(Sales[[#This Row],[store_no]],Stores[store_no],0))</f>
        <v>128100</v>
      </c>
      <c r="J2310" s="4" t="str">
        <f>INDEX(Departments[dept_name],MATCH(Sales[[#This Row],[dept_no]],Departments[dept_no],0))</f>
        <v>Sports</v>
      </c>
      <c r="K2310" s="4" t="str">
        <f>CONCATENATE(Sales[[#This Row],[region]],Sales[[#This Row],[storetype]])</f>
        <v>2B</v>
      </c>
      <c r="L2310" s="4">
        <f>INDEX(RegionStoreCount[Store Count],MATCH(Sales[[#This Row],[RegionStoretype]],RegionStoreCount[Region/Type],0))</f>
        <v>6</v>
      </c>
      <c r="M2310" s="4">
        <f>AND(Sales[[#This Row],[date]]&lt;=TY_YTDMax,Sales[[#This Row],[date]]&gt;=TY_YTDMin)*Sales[[#This Row],[sales]]</f>
        <v>0</v>
      </c>
      <c r="N2310" s="4">
        <f>AND(Sales[[#This Row],[date]]&lt;=LY_YTDMax,Sales[[#This Row],[date]]&gt;=LY_YTDMin)*Sales[[#This Row],[sales]]</f>
        <v>18237.0219</v>
      </c>
      <c r="O2310" s="4">
        <f>AND(Sales[[#This Row],[date]]&gt;=YoY_Min,Sales[[#This Row],[date]]&lt;=TY_YTDMax)*(Sales[[#This Row],[sales]]/Sales[[#This Row],[sqft]])</f>
        <v>0</v>
      </c>
      <c r="P2310" s="4">
        <f>SUMIF(Sales[RegionStoretype],Sales[[#This Row],[RegionStoretype]],Sales[YoY_SSF])/Sales[[#This Row],[Region_TypeCount]]</f>
        <v>58.393757732919049</v>
      </c>
    </row>
    <row r="2311" spans="1:16" x14ac:dyDescent="0.25">
      <c r="A2311" s="1">
        <v>42867</v>
      </c>
      <c r="B2311">
        <v>16</v>
      </c>
      <c r="C2311">
        <v>4</v>
      </c>
      <c r="D2311">
        <v>47023.942399999993</v>
      </c>
      <c r="E2311">
        <f>INDEX(Stores[region],MATCH(Sales[[#This Row],[store_no]],Stores[store_no],0))</f>
        <v>2</v>
      </c>
      <c r="F2311" t="str">
        <f>INDEX(Stores[storetype],MATCH(Sales[[#This Row],[store_no]],Stores[store_no],0))</f>
        <v>B</v>
      </c>
      <c r="G2311" t="str">
        <f>INDEX(Stores[location_city],MATCH(Sales[[#This Row],[store_no]],Stores[store_no],0))</f>
        <v>Saint Paul</v>
      </c>
      <c r="H2311" t="str">
        <f>INDEX(Stores[location_state],MATCH(Sales[[#This Row],[store_no]],Stores[store_no],0))</f>
        <v>Minnesota</v>
      </c>
      <c r="I2311">
        <f>INDEX(Stores[sqft],MATCH(Sales[[#This Row],[store_no]],Stores[store_no],0))</f>
        <v>180400</v>
      </c>
      <c r="J2311" s="4" t="str">
        <f>INDEX(Departments[dept_name],MATCH(Sales[[#This Row],[dept_no]],Departments[dept_no],0))</f>
        <v>Books</v>
      </c>
      <c r="K2311" s="4" t="str">
        <f>CONCATENATE(Sales[[#This Row],[region]],Sales[[#This Row],[storetype]])</f>
        <v>2B</v>
      </c>
      <c r="L2311" s="4">
        <f>INDEX(RegionStoreCount[Store Count],MATCH(Sales[[#This Row],[RegionStoretype]],RegionStoreCount[Region/Type],0))</f>
        <v>6</v>
      </c>
      <c r="M2311" s="4">
        <f>AND(Sales[[#This Row],[date]]&lt;=TY_YTDMax,Sales[[#This Row],[date]]&gt;=TY_YTDMin)*Sales[[#This Row],[sales]]</f>
        <v>0</v>
      </c>
      <c r="N2311" s="4">
        <f>AND(Sales[[#This Row],[date]]&lt;=LY_YTDMax,Sales[[#This Row],[date]]&gt;=LY_YTDMin)*Sales[[#This Row],[sales]]</f>
        <v>47023.942399999993</v>
      </c>
      <c r="O2311" s="4">
        <f>AND(Sales[[#This Row],[date]]&gt;=YoY_Min,Sales[[#This Row],[date]]&lt;=TY_YTDMax)*(Sales[[#This Row],[sales]]/Sales[[#This Row],[sqft]])</f>
        <v>0</v>
      </c>
      <c r="P2311" s="4">
        <f>SUMIF(Sales[RegionStoretype],Sales[[#This Row],[RegionStoretype]],Sales[YoY_SSF])/Sales[[#This Row],[Region_TypeCount]]</f>
        <v>58.393757732919049</v>
      </c>
    </row>
    <row r="2312" spans="1:16" x14ac:dyDescent="0.25">
      <c r="A2312" s="1">
        <v>42867</v>
      </c>
      <c r="B2312">
        <v>16</v>
      </c>
      <c r="C2312">
        <v>7</v>
      </c>
      <c r="D2312">
        <v>45892.929300000003</v>
      </c>
      <c r="E2312">
        <f>INDEX(Stores[region],MATCH(Sales[[#This Row],[store_no]],Stores[store_no],0))</f>
        <v>2</v>
      </c>
      <c r="F2312" t="str">
        <f>INDEX(Stores[storetype],MATCH(Sales[[#This Row],[store_no]],Stores[store_no],0))</f>
        <v>B</v>
      </c>
      <c r="G2312" t="str">
        <f>INDEX(Stores[location_city],MATCH(Sales[[#This Row],[store_no]],Stores[store_no],0))</f>
        <v>Saint Paul</v>
      </c>
      <c r="H2312" t="str">
        <f>INDEX(Stores[location_state],MATCH(Sales[[#This Row],[store_no]],Stores[store_no],0))</f>
        <v>Minnesota</v>
      </c>
      <c r="I2312">
        <f>INDEX(Stores[sqft],MATCH(Sales[[#This Row],[store_no]],Stores[store_no],0))</f>
        <v>180400</v>
      </c>
      <c r="J2312" s="4" t="str">
        <f>INDEX(Departments[dept_name],MATCH(Sales[[#This Row],[dept_no]],Departments[dept_no],0))</f>
        <v>Electronics</v>
      </c>
      <c r="K2312" s="4" t="str">
        <f>CONCATENATE(Sales[[#This Row],[region]],Sales[[#This Row],[storetype]])</f>
        <v>2B</v>
      </c>
      <c r="L2312" s="4">
        <f>INDEX(RegionStoreCount[Store Count],MATCH(Sales[[#This Row],[RegionStoretype]],RegionStoreCount[Region/Type],0))</f>
        <v>6</v>
      </c>
      <c r="M2312" s="4">
        <f>AND(Sales[[#This Row],[date]]&lt;=TY_YTDMax,Sales[[#This Row],[date]]&gt;=TY_YTDMin)*Sales[[#This Row],[sales]]</f>
        <v>0</v>
      </c>
      <c r="N2312" s="4">
        <f>AND(Sales[[#This Row],[date]]&lt;=LY_YTDMax,Sales[[#This Row],[date]]&gt;=LY_YTDMin)*Sales[[#This Row],[sales]]</f>
        <v>45892.929300000003</v>
      </c>
      <c r="O2312" s="4">
        <f>AND(Sales[[#This Row],[date]]&gt;=YoY_Min,Sales[[#This Row],[date]]&lt;=TY_YTDMax)*(Sales[[#This Row],[sales]]/Sales[[#This Row],[sqft]])</f>
        <v>0</v>
      </c>
      <c r="P2312" s="4">
        <f>SUMIF(Sales[RegionStoretype],Sales[[#This Row],[RegionStoretype]],Sales[YoY_SSF])/Sales[[#This Row],[Region_TypeCount]]</f>
        <v>58.393757732919049</v>
      </c>
    </row>
    <row r="2313" spans="1:16" x14ac:dyDescent="0.25">
      <c r="A2313" s="1">
        <v>42867</v>
      </c>
      <c r="B2313">
        <v>16</v>
      </c>
      <c r="C2313">
        <v>17</v>
      </c>
      <c r="D2313">
        <v>92756.10100000001</v>
      </c>
      <c r="E2313">
        <f>INDEX(Stores[region],MATCH(Sales[[#This Row],[store_no]],Stores[store_no],0))</f>
        <v>2</v>
      </c>
      <c r="F2313" t="str">
        <f>INDEX(Stores[storetype],MATCH(Sales[[#This Row],[store_no]],Stores[store_no],0))</f>
        <v>B</v>
      </c>
      <c r="G2313" t="str">
        <f>INDEX(Stores[location_city],MATCH(Sales[[#This Row],[store_no]],Stores[store_no],0))</f>
        <v>Saint Paul</v>
      </c>
      <c r="H2313" t="str">
        <f>INDEX(Stores[location_state],MATCH(Sales[[#This Row],[store_no]],Stores[store_no],0))</f>
        <v>Minnesota</v>
      </c>
      <c r="I2313">
        <f>INDEX(Stores[sqft],MATCH(Sales[[#This Row],[store_no]],Stores[store_no],0))</f>
        <v>180400</v>
      </c>
      <c r="J2313" s="4" t="str">
        <f>INDEX(Departments[dept_name],MATCH(Sales[[#This Row],[dept_no]],Departments[dept_no],0))</f>
        <v>Shoes</v>
      </c>
      <c r="K2313" s="4" t="str">
        <f>CONCATENATE(Sales[[#This Row],[region]],Sales[[#This Row],[storetype]])</f>
        <v>2B</v>
      </c>
      <c r="L2313" s="4">
        <f>INDEX(RegionStoreCount[Store Count],MATCH(Sales[[#This Row],[RegionStoretype]],RegionStoreCount[Region/Type],0))</f>
        <v>6</v>
      </c>
      <c r="M2313" s="4">
        <f>AND(Sales[[#This Row],[date]]&lt;=TY_YTDMax,Sales[[#This Row],[date]]&gt;=TY_YTDMin)*Sales[[#This Row],[sales]]</f>
        <v>0</v>
      </c>
      <c r="N2313" s="4">
        <f>AND(Sales[[#This Row],[date]]&lt;=LY_YTDMax,Sales[[#This Row],[date]]&gt;=LY_YTDMin)*Sales[[#This Row],[sales]]</f>
        <v>92756.10100000001</v>
      </c>
      <c r="O2313" s="4">
        <f>AND(Sales[[#This Row],[date]]&gt;=YoY_Min,Sales[[#This Row],[date]]&lt;=TY_YTDMax)*(Sales[[#This Row],[sales]]/Sales[[#This Row],[sqft]])</f>
        <v>0</v>
      </c>
      <c r="P2313" s="4">
        <f>SUMIF(Sales[RegionStoretype],Sales[[#This Row],[RegionStoretype]],Sales[YoY_SSF])/Sales[[#This Row],[Region_TypeCount]]</f>
        <v>58.393757732919049</v>
      </c>
    </row>
    <row r="2314" spans="1:16" x14ac:dyDescent="0.25">
      <c r="A2314" s="1">
        <v>42867</v>
      </c>
      <c r="B2314">
        <v>16</v>
      </c>
      <c r="C2314">
        <v>20</v>
      </c>
      <c r="D2314">
        <v>79362.734400000001</v>
      </c>
      <c r="E2314">
        <f>INDEX(Stores[region],MATCH(Sales[[#This Row],[store_no]],Stores[store_no],0))</f>
        <v>2</v>
      </c>
      <c r="F2314" t="str">
        <f>INDEX(Stores[storetype],MATCH(Sales[[#This Row],[store_no]],Stores[store_no],0))</f>
        <v>B</v>
      </c>
      <c r="G2314" t="str">
        <f>INDEX(Stores[location_city],MATCH(Sales[[#This Row],[store_no]],Stores[store_no],0))</f>
        <v>Saint Paul</v>
      </c>
      <c r="H2314" t="str">
        <f>INDEX(Stores[location_state],MATCH(Sales[[#This Row],[store_no]],Stores[store_no],0))</f>
        <v>Minnesota</v>
      </c>
      <c r="I2314">
        <f>INDEX(Stores[sqft],MATCH(Sales[[#This Row],[store_no]],Stores[store_no],0))</f>
        <v>180400</v>
      </c>
      <c r="J2314" s="4" t="str">
        <f>INDEX(Departments[dept_name],MATCH(Sales[[#This Row],[dept_no]],Departments[dept_no],0))</f>
        <v>Toys</v>
      </c>
      <c r="K2314" s="4" t="str">
        <f>CONCATENATE(Sales[[#This Row],[region]],Sales[[#This Row],[storetype]])</f>
        <v>2B</v>
      </c>
      <c r="L2314" s="4">
        <f>INDEX(RegionStoreCount[Store Count],MATCH(Sales[[#This Row],[RegionStoretype]],RegionStoreCount[Region/Type],0))</f>
        <v>6</v>
      </c>
      <c r="M2314" s="4">
        <f>AND(Sales[[#This Row],[date]]&lt;=TY_YTDMax,Sales[[#This Row],[date]]&gt;=TY_YTDMin)*Sales[[#This Row],[sales]]</f>
        <v>0</v>
      </c>
      <c r="N2314" s="4">
        <f>AND(Sales[[#This Row],[date]]&lt;=LY_YTDMax,Sales[[#This Row],[date]]&gt;=LY_YTDMin)*Sales[[#This Row],[sales]]</f>
        <v>79362.734400000001</v>
      </c>
      <c r="O2314" s="4">
        <f>AND(Sales[[#This Row],[date]]&gt;=YoY_Min,Sales[[#This Row],[date]]&lt;=TY_YTDMax)*(Sales[[#This Row],[sales]]/Sales[[#This Row],[sqft]])</f>
        <v>0</v>
      </c>
      <c r="P2314" s="4">
        <f>SUMIF(Sales[RegionStoretype],Sales[[#This Row],[RegionStoretype]],Sales[YoY_SSF])/Sales[[#This Row],[Region_TypeCount]]</f>
        <v>58.393757732919049</v>
      </c>
    </row>
    <row r="2315" spans="1:16" x14ac:dyDescent="0.25">
      <c r="A2315" s="1">
        <v>42867</v>
      </c>
      <c r="B2315">
        <v>17</v>
      </c>
      <c r="C2315">
        <v>3</v>
      </c>
      <c r="D2315">
        <v>151072.28220000002</v>
      </c>
      <c r="E2315">
        <f>INDEX(Stores[region],MATCH(Sales[[#This Row],[store_no]],Stores[store_no],0))</f>
        <v>3</v>
      </c>
      <c r="F2315" t="str">
        <f>INDEX(Stores[storetype],MATCH(Sales[[#This Row],[store_no]],Stores[store_no],0))</f>
        <v>B</v>
      </c>
      <c r="G2315" t="str">
        <f>INDEX(Stores[location_city],MATCH(Sales[[#This Row],[store_no]],Stores[store_no],0))</f>
        <v>Fargo</v>
      </c>
      <c r="H2315" t="str">
        <f>INDEX(Stores[location_state],MATCH(Sales[[#This Row],[store_no]],Stores[store_no],0))</f>
        <v>North Dakota</v>
      </c>
      <c r="I2315">
        <f>INDEX(Stores[sqft],MATCH(Sales[[#This Row],[store_no]],Stores[store_no],0))</f>
        <v>211600</v>
      </c>
      <c r="J2315" s="4" t="str">
        <f>INDEX(Departments[dept_name],MATCH(Sales[[#This Row],[dept_no]],Departments[dept_no],0))</f>
        <v>Beauty</v>
      </c>
      <c r="K2315" s="4" t="str">
        <f>CONCATENATE(Sales[[#This Row],[region]],Sales[[#This Row],[storetype]])</f>
        <v>3B</v>
      </c>
      <c r="L2315" s="4">
        <f>INDEX(RegionStoreCount[Store Count],MATCH(Sales[[#This Row],[RegionStoretype]],RegionStoreCount[Region/Type],0))</f>
        <v>4</v>
      </c>
      <c r="M2315" s="4">
        <f>AND(Sales[[#This Row],[date]]&lt;=TY_YTDMax,Sales[[#This Row],[date]]&gt;=TY_YTDMin)*Sales[[#This Row],[sales]]</f>
        <v>0</v>
      </c>
      <c r="N2315" s="4">
        <f>AND(Sales[[#This Row],[date]]&lt;=LY_YTDMax,Sales[[#This Row],[date]]&gt;=LY_YTDMin)*Sales[[#This Row],[sales]]</f>
        <v>151072.28220000002</v>
      </c>
      <c r="O2315" s="4">
        <f>AND(Sales[[#This Row],[date]]&gt;=YoY_Min,Sales[[#This Row],[date]]&lt;=TY_YTDMax)*(Sales[[#This Row],[sales]]/Sales[[#This Row],[sqft]])</f>
        <v>0</v>
      </c>
      <c r="P2315" s="4">
        <f>SUMIF(Sales[RegionStoretype],Sales[[#This Row],[RegionStoretype]],Sales[YoY_SSF])/Sales[[#This Row],[Region_TypeCount]]</f>
        <v>58.312187288105562</v>
      </c>
    </row>
    <row r="2316" spans="1:16" x14ac:dyDescent="0.25">
      <c r="A2316" s="1">
        <v>42867</v>
      </c>
      <c r="B2316">
        <v>17</v>
      </c>
      <c r="C2316">
        <v>16</v>
      </c>
      <c r="D2316">
        <v>18197.181499999999</v>
      </c>
      <c r="E2316">
        <f>INDEX(Stores[region],MATCH(Sales[[#This Row],[store_no]],Stores[store_no],0))</f>
        <v>3</v>
      </c>
      <c r="F2316" t="str">
        <f>INDEX(Stores[storetype],MATCH(Sales[[#This Row],[store_no]],Stores[store_no],0))</f>
        <v>B</v>
      </c>
      <c r="G2316" t="str">
        <f>INDEX(Stores[location_city],MATCH(Sales[[#This Row],[store_no]],Stores[store_no],0))</f>
        <v>Fargo</v>
      </c>
      <c r="H2316" t="str">
        <f>INDEX(Stores[location_state],MATCH(Sales[[#This Row],[store_no]],Stores[store_no],0))</f>
        <v>North Dakota</v>
      </c>
      <c r="I2316">
        <f>INDEX(Stores[sqft],MATCH(Sales[[#This Row],[store_no]],Stores[store_no],0))</f>
        <v>211600</v>
      </c>
      <c r="J2316" s="4" t="str">
        <f>INDEX(Departments[dept_name],MATCH(Sales[[#This Row],[dept_no]],Departments[dept_no],0))</f>
        <v>Outdoors</v>
      </c>
      <c r="K2316" s="4" t="str">
        <f>CONCATENATE(Sales[[#This Row],[region]],Sales[[#This Row],[storetype]])</f>
        <v>3B</v>
      </c>
      <c r="L2316" s="4">
        <f>INDEX(RegionStoreCount[Store Count],MATCH(Sales[[#This Row],[RegionStoretype]],RegionStoreCount[Region/Type],0))</f>
        <v>4</v>
      </c>
      <c r="M2316" s="4">
        <f>AND(Sales[[#This Row],[date]]&lt;=TY_YTDMax,Sales[[#This Row],[date]]&gt;=TY_YTDMin)*Sales[[#This Row],[sales]]</f>
        <v>0</v>
      </c>
      <c r="N2316" s="4">
        <f>AND(Sales[[#This Row],[date]]&lt;=LY_YTDMax,Sales[[#This Row],[date]]&gt;=LY_YTDMin)*Sales[[#This Row],[sales]]</f>
        <v>18197.181499999999</v>
      </c>
      <c r="O2316" s="4">
        <f>AND(Sales[[#This Row],[date]]&gt;=YoY_Min,Sales[[#This Row],[date]]&lt;=TY_YTDMax)*(Sales[[#This Row],[sales]]/Sales[[#This Row],[sqft]])</f>
        <v>0</v>
      </c>
      <c r="P2316" s="4">
        <f>SUMIF(Sales[RegionStoretype],Sales[[#This Row],[RegionStoretype]],Sales[YoY_SSF])/Sales[[#This Row],[Region_TypeCount]]</f>
        <v>58.312187288105562</v>
      </c>
    </row>
    <row r="2317" spans="1:16" x14ac:dyDescent="0.25">
      <c r="A2317" s="1">
        <v>42867</v>
      </c>
      <c r="B2317">
        <v>17</v>
      </c>
      <c r="C2317">
        <v>20</v>
      </c>
      <c r="D2317">
        <v>74537.759600000005</v>
      </c>
      <c r="E2317">
        <f>INDEX(Stores[region],MATCH(Sales[[#This Row],[store_no]],Stores[store_no],0))</f>
        <v>3</v>
      </c>
      <c r="F2317" t="str">
        <f>INDEX(Stores[storetype],MATCH(Sales[[#This Row],[store_no]],Stores[store_no],0))</f>
        <v>B</v>
      </c>
      <c r="G2317" t="str">
        <f>INDEX(Stores[location_city],MATCH(Sales[[#This Row],[store_no]],Stores[store_no],0))</f>
        <v>Fargo</v>
      </c>
      <c r="H2317" t="str">
        <f>INDEX(Stores[location_state],MATCH(Sales[[#This Row],[store_no]],Stores[store_no],0))</f>
        <v>North Dakota</v>
      </c>
      <c r="I2317">
        <f>INDEX(Stores[sqft],MATCH(Sales[[#This Row],[store_no]],Stores[store_no],0))</f>
        <v>211600</v>
      </c>
      <c r="J2317" s="4" t="str">
        <f>INDEX(Departments[dept_name],MATCH(Sales[[#This Row],[dept_no]],Departments[dept_no],0))</f>
        <v>Toys</v>
      </c>
      <c r="K2317" s="4" t="str">
        <f>CONCATENATE(Sales[[#This Row],[region]],Sales[[#This Row],[storetype]])</f>
        <v>3B</v>
      </c>
      <c r="L2317" s="4">
        <f>INDEX(RegionStoreCount[Store Count],MATCH(Sales[[#This Row],[RegionStoretype]],RegionStoreCount[Region/Type],0))</f>
        <v>4</v>
      </c>
      <c r="M2317" s="4">
        <f>AND(Sales[[#This Row],[date]]&lt;=TY_YTDMax,Sales[[#This Row],[date]]&gt;=TY_YTDMin)*Sales[[#This Row],[sales]]</f>
        <v>0</v>
      </c>
      <c r="N2317" s="4">
        <f>AND(Sales[[#This Row],[date]]&lt;=LY_YTDMax,Sales[[#This Row],[date]]&gt;=LY_YTDMin)*Sales[[#This Row],[sales]]</f>
        <v>74537.759600000005</v>
      </c>
      <c r="O2317" s="4">
        <f>AND(Sales[[#This Row],[date]]&gt;=YoY_Min,Sales[[#This Row],[date]]&lt;=TY_YTDMax)*(Sales[[#This Row],[sales]]/Sales[[#This Row],[sqft]])</f>
        <v>0</v>
      </c>
      <c r="P2317" s="4">
        <f>SUMIF(Sales[RegionStoretype],Sales[[#This Row],[RegionStoretype]],Sales[YoY_SSF])/Sales[[#This Row],[Region_TypeCount]]</f>
        <v>58.312187288105562</v>
      </c>
    </row>
    <row r="2318" spans="1:16" x14ac:dyDescent="0.25">
      <c r="A2318" s="1">
        <v>42867</v>
      </c>
      <c r="B2318">
        <v>18</v>
      </c>
      <c r="C2318">
        <v>4</v>
      </c>
      <c r="D2318">
        <v>62784.6633</v>
      </c>
      <c r="E2318">
        <f>INDEX(Stores[region],MATCH(Sales[[#This Row],[store_no]],Stores[store_no],0))</f>
        <v>2</v>
      </c>
      <c r="F2318" t="str">
        <f>INDEX(Stores[storetype],MATCH(Sales[[#This Row],[store_no]],Stores[store_no],0))</f>
        <v>B</v>
      </c>
      <c r="G2318" t="str">
        <f>INDEX(Stores[location_city],MATCH(Sales[[#This Row],[store_no]],Stores[store_no],0))</f>
        <v>Chicago</v>
      </c>
      <c r="H2318" t="str">
        <f>INDEX(Stores[location_state],MATCH(Sales[[#This Row],[store_no]],Stores[store_no],0))</f>
        <v>Illinois</v>
      </c>
      <c r="I2318">
        <f>INDEX(Stores[sqft],MATCH(Sales[[#This Row],[store_no]],Stores[store_no],0))</f>
        <v>120700</v>
      </c>
      <c r="J2318" s="4" t="str">
        <f>INDEX(Departments[dept_name],MATCH(Sales[[#This Row],[dept_no]],Departments[dept_no],0))</f>
        <v>Books</v>
      </c>
      <c r="K2318" s="4" t="str">
        <f>CONCATENATE(Sales[[#This Row],[region]],Sales[[#This Row],[storetype]])</f>
        <v>2B</v>
      </c>
      <c r="L2318" s="4">
        <f>INDEX(RegionStoreCount[Store Count],MATCH(Sales[[#This Row],[RegionStoretype]],RegionStoreCount[Region/Type],0))</f>
        <v>6</v>
      </c>
      <c r="M2318" s="4">
        <f>AND(Sales[[#This Row],[date]]&lt;=TY_YTDMax,Sales[[#This Row],[date]]&gt;=TY_YTDMin)*Sales[[#This Row],[sales]]</f>
        <v>0</v>
      </c>
      <c r="N2318" s="4">
        <f>AND(Sales[[#This Row],[date]]&lt;=LY_YTDMax,Sales[[#This Row],[date]]&gt;=LY_YTDMin)*Sales[[#This Row],[sales]]</f>
        <v>62784.6633</v>
      </c>
      <c r="O2318" s="4">
        <f>AND(Sales[[#This Row],[date]]&gt;=YoY_Min,Sales[[#This Row],[date]]&lt;=TY_YTDMax)*(Sales[[#This Row],[sales]]/Sales[[#This Row],[sqft]])</f>
        <v>0</v>
      </c>
      <c r="P2318" s="4">
        <f>SUMIF(Sales[RegionStoretype],Sales[[#This Row],[RegionStoretype]],Sales[YoY_SSF])/Sales[[#This Row],[Region_TypeCount]]</f>
        <v>58.393757732919049</v>
      </c>
    </row>
    <row r="2319" spans="1:16" x14ac:dyDescent="0.25">
      <c r="A2319" s="1">
        <v>42867</v>
      </c>
      <c r="B2319">
        <v>18</v>
      </c>
      <c r="C2319">
        <v>5</v>
      </c>
      <c r="D2319">
        <v>38275.297899999998</v>
      </c>
      <c r="E2319">
        <f>INDEX(Stores[region],MATCH(Sales[[#This Row],[store_no]],Stores[store_no],0))</f>
        <v>2</v>
      </c>
      <c r="F2319" t="str">
        <f>INDEX(Stores[storetype],MATCH(Sales[[#This Row],[store_no]],Stores[store_no],0))</f>
        <v>B</v>
      </c>
      <c r="G2319" t="str">
        <f>INDEX(Stores[location_city],MATCH(Sales[[#This Row],[store_no]],Stores[store_no],0))</f>
        <v>Chicago</v>
      </c>
      <c r="H2319" t="str">
        <f>INDEX(Stores[location_state],MATCH(Sales[[#This Row],[store_no]],Stores[store_no],0))</f>
        <v>Illinois</v>
      </c>
      <c r="I2319">
        <f>INDEX(Stores[sqft],MATCH(Sales[[#This Row],[store_no]],Stores[store_no],0))</f>
        <v>120700</v>
      </c>
      <c r="J2319" s="4" t="str">
        <f>INDEX(Departments[dept_name],MATCH(Sales[[#This Row],[dept_no]],Departments[dept_no],0))</f>
        <v>Clothing</v>
      </c>
      <c r="K2319" s="4" t="str">
        <f>CONCATENATE(Sales[[#This Row],[region]],Sales[[#This Row],[storetype]])</f>
        <v>2B</v>
      </c>
      <c r="L2319" s="4">
        <f>INDEX(RegionStoreCount[Store Count],MATCH(Sales[[#This Row],[RegionStoretype]],RegionStoreCount[Region/Type],0))</f>
        <v>6</v>
      </c>
      <c r="M2319" s="4">
        <f>AND(Sales[[#This Row],[date]]&lt;=TY_YTDMax,Sales[[#This Row],[date]]&gt;=TY_YTDMin)*Sales[[#This Row],[sales]]</f>
        <v>0</v>
      </c>
      <c r="N2319" s="4">
        <f>AND(Sales[[#This Row],[date]]&lt;=LY_YTDMax,Sales[[#This Row],[date]]&gt;=LY_YTDMin)*Sales[[#This Row],[sales]]</f>
        <v>38275.297899999998</v>
      </c>
      <c r="O2319" s="4">
        <f>AND(Sales[[#This Row],[date]]&gt;=YoY_Min,Sales[[#This Row],[date]]&lt;=TY_YTDMax)*(Sales[[#This Row],[sales]]/Sales[[#This Row],[sqft]])</f>
        <v>0</v>
      </c>
      <c r="P2319" s="4">
        <f>SUMIF(Sales[RegionStoretype],Sales[[#This Row],[RegionStoretype]],Sales[YoY_SSF])/Sales[[#This Row],[Region_TypeCount]]</f>
        <v>58.393757732919049</v>
      </c>
    </row>
    <row r="2320" spans="1:16" x14ac:dyDescent="0.25">
      <c r="A2320" s="1">
        <v>42867</v>
      </c>
      <c r="B2320">
        <v>18</v>
      </c>
      <c r="C2320">
        <v>8</v>
      </c>
      <c r="D2320">
        <v>10474.135200000001</v>
      </c>
      <c r="E2320">
        <f>INDEX(Stores[region],MATCH(Sales[[#This Row],[store_no]],Stores[store_no],0))</f>
        <v>2</v>
      </c>
      <c r="F2320" t="str">
        <f>INDEX(Stores[storetype],MATCH(Sales[[#This Row],[store_no]],Stores[store_no],0))</f>
        <v>B</v>
      </c>
      <c r="G2320" t="str">
        <f>INDEX(Stores[location_city],MATCH(Sales[[#This Row],[store_no]],Stores[store_no],0))</f>
        <v>Chicago</v>
      </c>
      <c r="H2320" t="str">
        <f>INDEX(Stores[location_state],MATCH(Sales[[#This Row],[store_no]],Stores[store_no],0))</f>
        <v>Illinois</v>
      </c>
      <c r="I2320">
        <f>INDEX(Stores[sqft],MATCH(Sales[[#This Row],[store_no]],Stores[store_no],0))</f>
        <v>120700</v>
      </c>
      <c r="J2320" s="4" t="str">
        <f>INDEX(Departments[dept_name],MATCH(Sales[[#This Row],[dept_no]],Departments[dept_no],0))</f>
        <v>Games</v>
      </c>
      <c r="K2320" s="4" t="str">
        <f>CONCATENATE(Sales[[#This Row],[region]],Sales[[#This Row],[storetype]])</f>
        <v>2B</v>
      </c>
      <c r="L2320" s="4">
        <f>INDEX(RegionStoreCount[Store Count],MATCH(Sales[[#This Row],[RegionStoretype]],RegionStoreCount[Region/Type],0))</f>
        <v>6</v>
      </c>
      <c r="M2320" s="4">
        <f>AND(Sales[[#This Row],[date]]&lt;=TY_YTDMax,Sales[[#This Row],[date]]&gt;=TY_YTDMin)*Sales[[#This Row],[sales]]</f>
        <v>0</v>
      </c>
      <c r="N2320" s="4">
        <f>AND(Sales[[#This Row],[date]]&lt;=LY_YTDMax,Sales[[#This Row],[date]]&gt;=LY_YTDMin)*Sales[[#This Row],[sales]]</f>
        <v>10474.135200000001</v>
      </c>
      <c r="O2320" s="4">
        <f>AND(Sales[[#This Row],[date]]&gt;=YoY_Min,Sales[[#This Row],[date]]&lt;=TY_YTDMax)*(Sales[[#This Row],[sales]]/Sales[[#This Row],[sqft]])</f>
        <v>0</v>
      </c>
      <c r="P2320" s="4">
        <f>SUMIF(Sales[RegionStoretype],Sales[[#This Row],[RegionStoretype]],Sales[YoY_SSF])/Sales[[#This Row],[Region_TypeCount]]</f>
        <v>58.393757732919049</v>
      </c>
    </row>
    <row r="2321" spans="1:16" x14ac:dyDescent="0.25">
      <c r="A2321" s="1">
        <v>42867</v>
      </c>
      <c r="B2321">
        <v>18</v>
      </c>
      <c r="C2321">
        <v>19</v>
      </c>
      <c r="D2321">
        <v>61599.466700000004</v>
      </c>
      <c r="E2321">
        <f>INDEX(Stores[region],MATCH(Sales[[#This Row],[store_no]],Stores[store_no],0))</f>
        <v>2</v>
      </c>
      <c r="F2321" t="str">
        <f>INDEX(Stores[storetype],MATCH(Sales[[#This Row],[store_no]],Stores[store_no],0))</f>
        <v>B</v>
      </c>
      <c r="G2321" t="str">
        <f>INDEX(Stores[location_city],MATCH(Sales[[#This Row],[store_no]],Stores[store_no],0))</f>
        <v>Chicago</v>
      </c>
      <c r="H2321" t="str">
        <f>INDEX(Stores[location_state],MATCH(Sales[[#This Row],[store_no]],Stores[store_no],0))</f>
        <v>Illinois</v>
      </c>
      <c r="I2321">
        <f>INDEX(Stores[sqft],MATCH(Sales[[#This Row],[store_no]],Stores[store_no],0))</f>
        <v>120700</v>
      </c>
      <c r="J2321" s="4" t="str">
        <f>INDEX(Departments[dept_name],MATCH(Sales[[#This Row],[dept_no]],Departments[dept_no],0))</f>
        <v>Tools</v>
      </c>
      <c r="K2321" s="4" t="str">
        <f>CONCATENATE(Sales[[#This Row],[region]],Sales[[#This Row],[storetype]])</f>
        <v>2B</v>
      </c>
      <c r="L2321" s="4">
        <f>INDEX(RegionStoreCount[Store Count],MATCH(Sales[[#This Row],[RegionStoretype]],RegionStoreCount[Region/Type],0))</f>
        <v>6</v>
      </c>
      <c r="M2321" s="4">
        <f>AND(Sales[[#This Row],[date]]&lt;=TY_YTDMax,Sales[[#This Row],[date]]&gt;=TY_YTDMin)*Sales[[#This Row],[sales]]</f>
        <v>0</v>
      </c>
      <c r="N2321" s="4">
        <f>AND(Sales[[#This Row],[date]]&lt;=LY_YTDMax,Sales[[#This Row],[date]]&gt;=LY_YTDMin)*Sales[[#This Row],[sales]]</f>
        <v>61599.466700000004</v>
      </c>
      <c r="O2321" s="4">
        <f>AND(Sales[[#This Row],[date]]&gt;=YoY_Min,Sales[[#This Row],[date]]&lt;=TY_YTDMax)*(Sales[[#This Row],[sales]]/Sales[[#This Row],[sqft]])</f>
        <v>0</v>
      </c>
      <c r="P2321" s="4">
        <f>SUMIF(Sales[RegionStoretype],Sales[[#This Row],[RegionStoretype]],Sales[YoY_SSF])/Sales[[#This Row],[Region_TypeCount]]</f>
        <v>58.393757732919049</v>
      </c>
    </row>
    <row r="2322" spans="1:16" x14ac:dyDescent="0.25">
      <c r="A2322" s="1">
        <v>42867</v>
      </c>
      <c r="B2322">
        <v>19</v>
      </c>
      <c r="C2322">
        <v>2</v>
      </c>
      <c r="D2322">
        <v>94883.338699999993</v>
      </c>
      <c r="E2322">
        <f>INDEX(Stores[region],MATCH(Sales[[#This Row],[store_no]],Stores[store_no],0))</f>
        <v>3</v>
      </c>
      <c r="F2322" t="str">
        <f>INDEX(Stores[storetype],MATCH(Sales[[#This Row],[store_no]],Stores[store_no],0))</f>
        <v>A</v>
      </c>
      <c r="G2322" t="str">
        <f>INDEX(Stores[location_city],MATCH(Sales[[#This Row],[store_no]],Stores[store_no],0))</f>
        <v>Des Moines</v>
      </c>
      <c r="H2322" t="str">
        <f>INDEX(Stores[location_state],MATCH(Sales[[#This Row],[store_no]],Stores[store_no],0))</f>
        <v>Iowa</v>
      </c>
      <c r="I2322">
        <f>INDEX(Stores[sqft],MATCH(Sales[[#This Row],[store_no]],Stores[store_no],0))</f>
        <v>197600</v>
      </c>
      <c r="J2322" s="4" t="str">
        <f>INDEX(Departments[dept_name],MATCH(Sales[[#This Row],[dept_no]],Departments[dept_no],0))</f>
        <v>Baby</v>
      </c>
      <c r="K2322" s="4" t="str">
        <f>CONCATENATE(Sales[[#This Row],[region]],Sales[[#This Row],[storetype]])</f>
        <v>3A</v>
      </c>
      <c r="L2322" s="4">
        <f>INDEX(RegionStoreCount[Store Count],MATCH(Sales[[#This Row],[RegionStoretype]],RegionStoreCount[Region/Type],0))</f>
        <v>9</v>
      </c>
      <c r="M2322" s="4">
        <f>AND(Sales[[#This Row],[date]]&lt;=TY_YTDMax,Sales[[#This Row],[date]]&gt;=TY_YTDMin)*Sales[[#This Row],[sales]]</f>
        <v>0</v>
      </c>
      <c r="N2322" s="4">
        <f>AND(Sales[[#This Row],[date]]&lt;=LY_YTDMax,Sales[[#This Row],[date]]&gt;=LY_YTDMin)*Sales[[#This Row],[sales]]</f>
        <v>94883.338699999993</v>
      </c>
      <c r="O2322" s="4">
        <f>AND(Sales[[#This Row],[date]]&gt;=YoY_Min,Sales[[#This Row],[date]]&lt;=TY_YTDMax)*(Sales[[#This Row],[sales]]/Sales[[#This Row],[sqft]])</f>
        <v>0</v>
      </c>
      <c r="P2322" s="4">
        <f>SUMIF(Sales[RegionStoretype],Sales[[#This Row],[RegionStoretype]],Sales[YoY_SSF])/Sales[[#This Row],[Region_TypeCount]]</f>
        <v>53.603836561720975</v>
      </c>
    </row>
    <row r="2323" spans="1:16" x14ac:dyDescent="0.25">
      <c r="A2323" s="1">
        <v>42867</v>
      </c>
      <c r="B2323">
        <v>19</v>
      </c>
      <c r="C2323">
        <v>4</v>
      </c>
      <c r="D2323">
        <v>79165.996599999999</v>
      </c>
      <c r="E2323">
        <f>INDEX(Stores[region],MATCH(Sales[[#This Row],[store_no]],Stores[store_no],0))</f>
        <v>3</v>
      </c>
      <c r="F2323" t="str">
        <f>INDEX(Stores[storetype],MATCH(Sales[[#This Row],[store_no]],Stores[store_no],0))</f>
        <v>A</v>
      </c>
      <c r="G2323" t="str">
        <f>INDEX(Stores[location_city],MATCH(Sales[[#This Row],[store_no]],Stores[store_no],0))</f>
        <v>Des Moines</v>
      </c>
      <c r="H2323" t="str">
        <f>INDEX(Stores[location_state],MATCH(Sales[[#This Row],[store_no]],Stores[store_no],0))</f>
        <v>Iowa</v>
      </c>
      <c r="I2323">
        <f>INDEX(Stores[sqft],MATCH(Sales[[#This Row],[store_no]],Stores[store_no],0))</f>
        <v>197600</v>
      </c>
      <c r="J2323" s="4" t="str">
        <f>INDEX(Departments[dept_name],MATCH(Sales[[#This Row],[dept_no]],Departments[dept_no],0))</f>
        <v>Books</v>
      </c>
      <c r="K2323" s="4" t="str">
        <f>CONCATENATE(Sales[[#This Row],[region]],Sales[[#This Row],[storetype]])</f>
        <v>3A</v>
      </c>
      <c r="L2323" s="4">
        <f>INDEX(RegionStoreCount[Store Count],MATCH(Sales[[#This Row],[RegionStoretype]],RegionStoreCount[Region/Type],0))</f>
        <v>9</v>
      </c>
      <c r="M2323" s="4">
        <f>AND(Sales[[#This Row],[date]]&lt;=TY_YTDMax,Sales[[#This Row],[date]]&gt;=TY_YTDMin)*Sales[[#This Row],[sales]]</f>
        <v>0</v>
      </c>
      <c r="N2323" s="4">
        <f>AND(Sales[[#This Row],[date]]&lt;=LY_YTDMax,Sales[[#This Row],[date]]&gt;=LY_YTDMin)*Sales[[#This Row],[sales]]</f>
        <v>79165.996599999999</v>
      </c>
      <c r="O2323" s="4">
        <f>AND(Sales[[#This Row],[date]]&gt;=YoY_Min,Sales[[#This Row],[date]]&lt;=TY_YTDMax)*(Sales[[#This Row],[sales]]/Sales[[#This Row],[sqft]])</f>
        <v>0</v>
      </c>
      <c r="P2323" s="4">
        <f>SUMIF(Sales[RegionStoretype],Sales[[#This Row],[RegionStoretype]],Sales[YoY_SSF])/Sales[[#This Row],[Region_TypeCount]]</f>
        <v>53.603836561720975</v>
      </c>
    </row>
    <row r="2324" spans="1:16" x14ac:dyDescent="0.25">
      <c r="A2324" s="1">
        <v>42867</v>
      </c>
      <c r="B2324">
        <v>19</v>
      </c>
      <c r="C2324">
        <v>7</v>
      </c>
      <c r="D2324">
        <v>99981.305699999983</v>
      </c>
      <c r="E2324">
        <f>INDEX(Stores[region],MATCH(Sales[[#This Row],[store_no]],Stores[store_no],0))</f>
        <v>3</v>
      </c>
      <c r="F2324" t="str">
        <f>INDEX(Stores[storetype],MATCH(Sales[[#This Row],[store_no]],Stores[store_no],0))</f>
        <v>A</v>
      </c>
      <c r="G2324" t="str">
        <f>INDEX(Stores[location_city],MATCH(Sales[[#This Row],[store_no]],Stores[store_no],0))</f>
        <v>Des Moines</v>
      </c>
      <c r="H2324" t="str">
        <f>INDEX(Stores[location_state],MATCH(Sales[[#This Row],[store_no]],Stores[store_no],0))</f>
        <v>Iowa</v>
      </c>
      <c r="I2324">
        <f>INDEX(Stores[sqft],MATCH(Sales[[#This Row],[store_no]],Stores[store_no],0))</f>
        <v>197600</v>
      </c>
      <c r="J2324" s="4" t="str">
        <f>INDEX(Departments[dept_name],MATCH(Sales[[#This Row],[dept_no]],Departments[dept_no],0))</f>
        <v>Electronics</v>
      </c>
      <c r="K2324" s="4" t="str">
        <f>CONCATENATE(Sales[[#This Row],[region]],Sales[[#This Row],[storetype]])</f>
        <v>3A</v>
      </c>
      <c r="L2324" s="4">
        <f>INDEX(RegionStoreCount[Store Count],MATCH(Sales[[#This Row],[RegionStoretype]],RegionStoreCount[Region/Type],0))</f>
        <v>9</v>
      </c>
      <c r="M2324" s="4">
        <f>AND(Sales[[#This Row],[date]]&lt;=TY_YTDMax,Sales[[#This Row],[date]]&gt;=TY_YTDMin)*Sales[[#This Row],[sales]]</f>
        <v>0</v>
      </c>
      <c r="N2324" s="4">
        <f>AND(Sales[[#This Row],[date]]&lt;=LY_YTDMax,Sales[[#This Row],[date]]&gt;=LY_YTDMin)*Sales[[#This Row],[sales]]</f>
        <v>99981.305699999983</v>
      </c>
      <c r="O2324" s="4">
        <f>AND(Sales[[#This Row],[date]]&gt;=YoY_Min,Sales[[#This Row],[date]]&lt;=TY_YTDMax)*(Sales[[#This Row],[sales]]/Sales[[#This Row],[sqft]])</f>
        <v>0</v>
      </c>
      <c r="P2324" s="4">
        <f>SUMIF(Sales[RegionStoretype],Sales[[#This Row],[RegionStoretype]],Sales[YoY_SSF])/Sales[[#This Row],[Region_TypeCount]]</f>
        <v>53.603836561720975</v>
      </c>
    </row>
    <row r="2325" spans="1:16" x14ac:dyDescent="0.25">
      <c r="A2325" s="1">
        <v>42867</v>
      </c>
      <c r="B2325">
        <v>19</v>
      </c>
      <c r="C2325">
        <v>10</v>
      </c>
      <c r="D2325">
        <v>5805.8132999999998</v>
      </c>
      <c r="E2325">
        <f>INDEX(Stores[region],MATCH(Sales[[#This Row],[store_no]],Stores[store_no],0))</f>
        <v>3</v>
      </c>
      <c r="F2325" t="str">
        <f>INDEX(Stores[storetype],MATCH(Sales[[#This Row],[store_no]],Stores[store_no],0))</f>
        <v>A</v>
      </c>
      <c r="G2325" t="str">
        <f>INDEX(Stores[location_city],MATCH(Sales[[#This Row],[store_no]],Stores[store_no],0))</f>
        <v>Des Moines</v>
      </c>
      <c r="H2325" t="str">
        <f>INDEX(Stores[location_state],MATCH(Sales[[#This Row],[store_no]],Stores[store_no],0))</f>
        <v>Iowa</v>
      </c>
      <c r="I2325">
        <f>INDEX(Stores[sqft],MATCH(Sales[[#This Row],[store_no]],Stores[store_no],0))</f>
        <v>197600</v>
      </c>
      <c r="J2325" s="4" t="str">
        <f>INDEX(Departments[dept_name],MATCH(Sales[[#This Row],[dept_no]],Departments[dept_no],0))</f>
        <v>Health</v>
      </c>
      <c r="K2325" s="4" t="str">
        <f>CONCATENATE(Sales[[#This Row],[region]],Sales[[#This Row],[storetype]])</f>
        <v>3A</v>
      </c>
      <c r="L2325" s="4">
        <f>INDEX(RegionStoreCount[Store Count],MATCH(Sales[[#This Row],[RegionStoretype]],RegionStoreCount[Region/Type],0))</f>
        <v>9</v>
      </c>
      <c r="M2325" s="4">
        <f>AND(Sales[[#This Row],[date]]&lt;=TY_YTDMax,Sales[[#This Row],[date]]&gt;=TY_YTDMin)*Sales[[#This Row],[sales]]</f>
        <v>0</v>
      </c>
      <c r="N2325" s="4">
        <f>AND(Sales[[#This Row],[date]]&lt;=LY_YTDMax,Sales[[#This Row],[date]]&gt;=LY_YTDMin)*Sales[[#This Row],[sales]]</f>
        <v>5805.8132999999998</v>
      </c>
      <c r="O2325" s="4">
        <f>AND(Sales[[#This Row],[date]]&gt;=YoY_Min,Sales[[#This Row],[date]]&lt;=TY_YTDMax)*(Sales[[#This Row],[sales]]/Sales[[#This Row],[sqft]])</f>
        <v>0</v>
      </c>
      <c r="P2325" s="4">
        <f>SUMIF(Sales[RegionStoretype],Sales[[#This Row],[RegionStoretype]],Sales[YoY_SSF])/Sales[[#This Row],[Region_TypeCount]]</f>
        <v>53.603836561720975</v>
      </c>
    </row>
    <row r="2326" spans="1:16" x14ac:dyDescent="0.25">
      <c r="A2326" s="1">
        <v>42867</v>
      </c>
      <c r="B2326">
        <v>19</v>
      </c>
      <c r="C2326">
        <v>14</v>
      </c>
      <c r="D2326">
        <v>60419.923600000002</v>
      </c>
      <c r="E2326">
        <f>INDEX(Stores[region],MATCH(Sales[[#This Row],[store_no]],Stores[store_no],0))</f>
        <v>3</v>
      </c>
      <c r="F2326" t="str">
        <f>INDEX(Stores[storetype],MATCH(Sales[[#This Row],[store_no]],Stores[store_no],0))</f>
        <v>A</v>
      </c>
      <c r="G2326" t="str">
        <f>INDEX(Stores[location_city],MATCH(Sales[[#This Row],[store_no]],Stores[store_no],0))</f>
        <v>Des Moines</v>
      </c>
      <c r="H2326" t="str">
        <f>INDEX(Stores[location_state],MATCH(Sales[[#This Row],[store_no]],Stores[store_no],0))</f>
        <v>Iowa</v>
      </c>
      <c r="I2326">
        <f>INDEX(Stores[sqft],MATCH(Sales[[#This Row],[store_no]],Stores[store_no],0))</f>
        <v>197600</v>
      </c>
      <c r="J2326" s="4" t="str">
        <f>INDEX(Departments[dept_name],MATCH(Sales[[#This Row],[dept_no]],Departments[dept_no],0))</f>
        <v>Movies</v>
      </c>
      <c r="K2326" s="4" t="str">
        <f>CONCATENATE(Sales[[#This Row],[region]],Sales[[#This Row],[storetype]])</f>
        <v>3A</v>
      </c>
      <c r="L2326" s="4">
        <f>INDEX(RegionStoreCount[Store Count],MATCH(Sales[[#This Row],[RegionStoretype]],RegionStoreCount[Region/Type],0))</f>
        <v>9</v>
      </c>
      <c r="M2326" s="4">
        <f>AND(Sales[[#This Row],[date]]&lt;=TY_YTDMax,Sales[[#This Row],[date]]&gt;=TY_YTDMin)*Sales[[#This Row],[sales]]</f>
        <v>0</v>
      </c>
      <c r="N2326" s="4">
        <f>AND(Sales[[#This Row],[date]]&lt;=LY_YTDMax,Sales[[#This Row],[date]]&gt;=LY_YTDMin)*Sales[[#This Row],[sales]]</f>
        <v>60419.923600000002</v>
      </c>
      <c r="O2326" s="4">
        <f>AND(Sales[[#This Row],[date]]&gt;=YoY_Min,Sales[[#This Row],[date]]&lt;=TY_YTDMax)*(Sales[[#This Row],[sales]]/Sales[[#This Row],[sqft]])</f>
        <v>0</v>
      </c>
      <c r="P2326" s="4">
        <f>SUMIF(Sales[RegionStoretype],Sales[[#This Row],[RegionStoretype]],Sales[YoY_SSF])/Sales[[#This Row],[Region_TypeCount]]</f>
        <v>53.603836561720975</v>
      </c>
    </row>
    <row r="2327" spans="1:16" x14ac:dyDescent="0.25">
      <c r="A2327" s="1">
        <v>42867</v>
      </c>
      <c r="B2327">
        <v>19</v>
      </c>
      <c r="C2327">
        <v>16</v>
      </c>
      <c r="D2327">
        <v>187225.82630000004</v>
      </c>
      <c r="E2327">
        <f>INDEX(Stores[region],MATCH(Sales[[#This Row],[store_no]],Stores[store_no],0))</f>
        <v>3</v>
      </c>
      <c r="F2327" t="str">
        <f>INDEX(Stores[storetype],MATCH(Sales[[#This Row],[store_no]],Stores[store_no],0))</f>
        <v>A</v>
      </c>
      <c r="G2327" t="str">
        <f>INDEX(Stores[location_city],MATCH(Sales[[#This Row],[store_no]],Stores[store_no],0))</f>
        <v>Des Moines</v>
      </c>
      <c r="H2327" t="str">
        <f>INDEX(Stores[location_state],MATCH(Sales[[#This Row],[store_no]],Stores[store_no],0))</f>
        <v>Iowa</v>
      </c>
      <c r="I2327">
        <f>INDEX(Stores[sqft],MATCH(Sales[[#This Row],[store_no]],Stores[store_no],0))</f>
        <v>197600</v>
      </c>
      <c r="J2327" s="4" t="str">
        <f>INDEX(Departments[dept_name],MATCH(Sales[[#This Row],[dept_no]],Departments[dept_no],0))</f>
        <v>Outdoors</v>
      </c>
      <c r="K2327" s="4" t="str">
        <f>CONCATENATE(Sales[[#This Row],[region]],Sales[[#This Row],[storetype]])</f>
        <v>3A</v>
      </c>
      <c r="L2327" s="4">
        <f>INDEX(RegionStoreCount[Store Count],MATCH(Sales[[#This Row],[RegionStoretype]],RegionStoreCount[Region/Type],0))</f>
        <v>9</v>
      </c>
      <c r="M2327" s="4">
        <f>AND(Sales[[#This Row],[date]]&lt;=TY_YTDMax,Sales[[#This Row],[date]]&gt;=TY_YTDMin)*Sales[[#This Row],[sales]]</f>
        <v>0</v>
      </c>
      <c r="N2327" s="4">
        <f>AND(Sales[[#This Row],[date]]&lt;=LY_YTDMax,Sales[[#This Row],[date]]&gt;=LY_YTDMin)*Sales[[#This Row],[sales]]</f>
        <v>187225.82630000004</v>
      </c>
      <c r="O2327" s="4">
        <f>AND(Sales[[#This Row],[date]]&gt;=YoY_Min,Sales[[#This Row],[date]]&lt;=TY_YTDMax)*(Sales[[#This Row],[sales]]/Sales[[#This Row],[sqft]])</f>
        <v>0</v>
      </c>
      <c r="P2327" s="4">
        <f>SUMIF(Sales[RegionStoretype],Sales[[#This Row],[RegionStoretype]],Sales[YoY_SSF])/Sales[[#This Row],[Region_TypeCount]]</f>
        <v>53.603836561720975</v>
      </c>
    </row>
    <row r="2328" spans="1:16" x14ac:dyDescent="0.25">
      <c r="A2328" s="1">
        <v>42867</v>
      </c>
      <c r="B2328">
        <v>20</v>
      </c>
      <c r="C2328">
        <v>4</v>
      </c>
      <c r="D2328">
        <v>29484.27</v>
      </c>
      <c r="E2328">
        <f>INDEX(Stores[region],MATCH(Sales[[#This Row],[store_no]],Stores[store_no],0))</f>
        <v>1</v>
      </c>
      <c r="F2328" t="str">
        <f>INDEX(Stores[storetype],MATCH(Sales[[#This Row],[store_no]],Stores[store_no],0))</f>
        <v>A</v>
      </c>
      <c r="G2328" t="str">
        <f>INDEX(Stores[location_city],MATCH(Sales[[#This Row],[store_no]],Stores[store_no],0))</f>
        <v>South Bend</v>
      </c>
      <c r="H2328" t="str">
        <f>INDEX(Stores[location_state],MATCH(Sales[[#This Row],[store_no]],Stores[store_no],0))</f>
        <v>Indiana</v>
      </c>
      <c r="I2328">
        <f>INDEX(Stores[sqft],MATCH(Sales[[#This Row],[store_no]],Stores[store_no],0))</f>
        <v>39700</v>
      </c>
      <c r="J2328" s="4" t="str">
        <f>INDEX(Departments[dept_name],MATCH(Sales[[#This Row],[dept_no]],Departments[dept_no],0))</f>
        <v>Books</v>
      </c>
      <c r="K2328" s="4" t="str">
        <f>CONCATENATE(Sales[[#This Row],[region]],Sales[[#This Row],[storetype]])</f>
        <v>1A</v>
      </c>
      <c r="L2328" s="4">
        <f>INDEX(RegionStoreCount[Store Count],MATCH(Sales[[#This Row],[RegionStoretype]],RegionStoreCount[Region/Type],0))</f>
        <v>5</v>
      </c>
      <c r="M2328" s="4">
        <f>AND(Sales[[#This Row],[date]]&lt;=TY_YTDMax,Sales[[#This Row],[date]]&gt;=TY_YTDMin)*Sales[[#This Row],[sales]]</f>
        <v>0</v>
      </c>
      <c r="N2328" s="4">
        <f>AND(Sales[[#This Row],[date]]&lt;=LY_YTDMax,Sales[[#This Row],[date]]&gt;=LY_YTDMin)*Sales[[#This Row],[sales]]</f>
        <v>29484.27</v>
      </c>
      <c r="O2328" s="4">
        <f>AND(Sales[[#This Row],[date]]&gt;=YoY_Min,Sales[[#This Row],[date]]&lt;=TY_YTDMax)*(Sales[[#This Row],[sales]]/Sales[[#This Row],[sqft]])</f>
        <v>0</v>
      </c>
      <c r="P2328" s="4">
        <f>SUMIF(Sales[RegionStoretype],Sales[[#This Row],[RegionStoretype]],Sales[YoY_SSF])/Sales[[#This Row],[Region_TypeCount]]</f>
        <v>59.469551530910678</v>
      </c>
    </row>
    <row r="2329" spans="1:16" x14ac:dyDescent="0.25">
      <c r="A2329" s="1">
        <v>42867</v>
      </c>
      <c r="B2329">
        <v>20</v>
      </c>
      <c r="C2329">
        <v>5</v>
      </c>
      <c r="D2329">
        <v>93612.779200000004</v>
      </c>
      <c r="E2329">
        <f>INDEX(Stores[region],MATCH(Sales[[#This Row],[store_no]],Stores[store_no],0))</f>
        <v>1</v>
      </c>
      <c r="F2329" t="str">
        <f>INDEX(Stores[storetype],MATCH(Sales[[#This Row],[store_no]],Stores[store_no],0))</f>
        <v>A</v>
      </c>
      <c r="G2329" t="str">
        <f>INDEX(Stores[location_city],MATCH(Sales[[#This Row],[store_no]],Stores[store_no],0))</f>
        <v>South Bend</v>
      </c>
      <c r="H2329" t="str">
        <f>INDEX(Stores[location_state],MATCH(Sales[[#This Row],[store_no]],Stores[store_no],0))</f>
        <v>Indiana</v>
      </c>
      <c r="I2329">
        <f>INDEX(Stores[sqft],MATCH(Sales[[#This Row],[store_no]],Stores[store_no],0))</f>
        <v>39700</v>
      </c>
      <c r="J2329" s="4" t="str">
        <f>INDEX(Departments[dept_name],MATCH(Sales[[#This Row],[dept_no]],Departments[dept_no],0))</f>
        <v>Clothing</v>
      </c>
      <c r="K2329" s="4" t="str">
        <f>CONCATENATE(Sales[[#This Row],[region]],Sales[[#This Row],[storetype]])</f>
        <v>1A</v>
      </c>
      <c r="L2329" s="4">
        <f>INDEX(RegionStoreCount[Store Count],MATCH(Sales[[#This Row],[RegionStoretype]],RegionStoreCount[Region/Type],0))</f>
        <v>5</v>
      </c>
      <c r="M2329" s="4">
        <f>AND(Sales[[#This Row],[date]]&lt;=TY_YTDMax,Sales[[#This Row],[date]]&gt;=TY_YTDMin)*Sales[[#This Row],[sales]]</f>
        <v>0</v>
      </c>
      <c r="N2329" s="4">
        <f>AND(Sales[[#This Row],[date]]&lt;=LY_YTDMax,Sales[[#This Row],[date]]&gt;=LY_YTDMin)*Sales[[#This Row],[sales]]</f>
        <v>93612.779200000004</v>
      </c>
      <c r="O2329" s="4">
        <f>AND(Sales[[#This Row],[date]]&gt;=YoY_Min,Sales[[#This Row],[date]]&lt;=TY_YTDMax)*(Sales[[#This Row],[sales]]/Sales[[#This Row],[sqft]])</f>
        <v>0</v>
      </c>
      <c r="P2329" s="4">
        <f>SUMIF(Sales[RegionStoretype],Sales[[#This Row],[RegionStoretype]],Sales[YoY_SSF])/Sales[[#This Row],[Region_TypeCount]]</f>
        <v>59.469551530910678</v>
      </c>
    </row>
    <row r="2330" spans="1:16" x14ac:dyDescent="0.25">
      <c r="A2330" s="1">
        <v>42867</v>
      </c>
      <c r="B2330">
        <v>20</v>
      </c>
      <c r="C2330">
        <v>6</v>
      </c>
      <c r="D2330">
        <v>712.43039999999996</v>
      </c>
      <c r="E2330">
        <f>INDEX(Stores[region],MATCH(Sales[[#This Row],[store_no]],Stores[store_no],0))</f>
        <v>1</v>
      </c>
      <c r="F2330" t="str">
        <f>INDEX(Stores[storetype],MATCH(Sales[[#This Row],[store_no]],Stores[store_no],0))</f>
        <v>A</v>
      </c>
      <c r="G2330" t="str">
        <f>INDEX(Stores[location_city],MATCH(Sales[[#This Row],[store_no]],Stores[store_no],0))</f>
        <v>South Bend</v>
      </c>
      <c r="H2330" t="str">
        <f>INDEX(Stores[location_state],MATCH(Sales[[#This Row],[store_no]],Stores[store_no],0))</f>
        <v>Indiana</v>
      </c>
      <c r="I2330">
        <f>INDEX(Stores[sqft],MATCH(Sales[[#This Row],[store_no]],Stores[store_no],0))</f>
        <v>39700</v>
      </c>
      <c r="J2330" s="4" t="str">
        <f>INDEX(Departments[dept_name],MATCH(Sales[[#This Row],[dept_no]],Departments[dept_no],0))</f>
        <v>Computers</v>
      </c>
      <c r="K2330" s="4" t="str">
        <f>CONCATENATE(Sales[[#This Row],[region]],Sales[[#This Row],[storetype]])</f>
        <v>1A</v>
      </c>
      <c r="L2330" s="4">
        <f>INDEX(RegionStoreCount[Store Count],MATCH(Sales[[#This Row],[RegionStoretype]],RegionStoreCount[Region/Type],0))</f>
        <v>5</v>
      </c>
      <c r="M2330" s="4">
        <f>AND(Sales[[#This Row],[date]]&lt;=TY_YTDMax,Sales[[#This Row],[date]]&gt;=TY_YTDMin)*Sales[[#This Row],[sales]]</f>
        <v>0</v>
      </c>
      <c r="N2330" s="4">
        <f>AND(Sales[[#This Row],[date]]&lt;=LY_YTDMax,Sales[[#This Row],[date]]&gt;=LY_YTDMin)*Sales[[#This Row],[sales]]</f>
        <v>712.43039999999996</v>
      </c>
      <c r="O2330" s="4">
        <f>AND(Sales[[#This Row],[date]]&gt;=YoY_Min,Sales[[#This Row],[date]]&lt;=TY_YTDMax)*(Sales[[#This Row],[sales]]/Sales[[#This Row],[sqft]])</f>
        <v>0</v>
      </c>
      <c r="P2330" s="4">
        <f>SUMIF(Sales[RegionStoretype],Sales[[#This Row],[RegionStoretype]],Sales[YoY_SSF])/Sales[[#This Row],[Region_TypeCount]]</f>
        <v>59.469551530910678</v>
      </c>
    </row>
    <row r="2331" spans="1:16" x14ac:dyDescent="0.25">
      <c r="A2331" s="1">
        <v>42867</v>
      </c>
      <c r="B2331">
        <v>20</v>
      </c>
      <c r="C2331">
        <v>12</v>
      </c>
      <c r="D2331">
        <v>16965.3112</v>
      </c>
      <c r="E2331">
        <f>INDEX(Stores[region],MATCH(Sales[[#This Row],[store_no]],Stores[store_no],0))</f>
        <v>1</v>
      </c>
      <c r="F2331" t="str">
        <f>INDEX(Stores[storetype],MATCH(Sales[[#This Row],[store_no]],Stores[store_no],0))</f>
        <v>A</v>
      </c>
      <c r="G2331" t="str">
        <f>INDEX(Stores[location_city],MATCH(Sales[[#This Row],[store_no]],Stores[store_no],0))</f>
        <v>South Bend</v>
      </c>
      <c r="H2331" t="str">
        <f>INDEX(Stores[location_state],MATCH(Sales[[#This Row],[store_no]],Stores[store_no],0))</f>
        <v>Indiana</v>
      </c>
      <c r="I2331">
        <f>INDEX(Stores[sqft],MATCH(Sales[[#This Row],[store_no]],Stores[store_no],0))</f>
        <v>39700</v>
      </c>
      <c r="J2331" s="4" t="str">
        <f>INDEX(Departments[dept_name],MATCH(Sales[[#This Row],[dept_no]],Departments[dept_no],0))</f>
        <v>Jewelery</v>
      </c>
      <c r="K2331" s="4" t="str">
        <f>CONCATENATE(Sales[[#This Row],[region]],Sales[[#This Row],[storetype]])</f>
        <v>1A</v>
      </c>
      <c r="L2331" s="4">
        <f>INDEX(RegionStoreCount[Store Count],MATCH(Sales[[#This Row],[RegionStoretype]],RegionStoreCount[Region/Type],0))</f>
        <v>5</v>
      </c>
      <c r="M2331" s="4">
        <f>AND(Sales[[#This Row],[date]]&lt;=TY_YTDMax,Sales[[#This Row],[date]]&gt;=TY_YTDMin)*Sales[[#This Row],[sales]]</f>
        <v>0</v>
      </c>
      <c r="N2331" s="4">
        <f>AND(Sales[[#This Row],[date]]&lt;=LY_YTDMax,Sales[[#This Row],[date]]&gt;=LY_YTDMin)*Sales[[#This Row],[sales]]</f>
        <v>16965.3112</v>
      </c>
      <c r="O2331" s="4">
        <f>AND(Sales[[#This Row],[date]]&gt;=YoY_Min,Sales[[#This Row],[date]]&lt;=TY_YTDMax)*(Sales[[#This Row],[sales]]/Sales[[#This Row],[sqft]])</f>
        <v>0</v>
      </c>
      <c r="P2331" s="4">
        <f>SUMIF(Sales[RegionStoretype],Sales[[#This Row],[RegionStoretype]],Sales[YoY_SSF])/Sales[[#This Row],[Region_TypeCount]]</f>
        <v>59.469551530910678</v>
      </c>
    </row>
    <row r="2332" spans="1:16" x14ac:dyDescent="0.25">
      <c r="A2332" s="1">
        <v>42867</v>
      </c>
      <c r="B2332">
        <v>21</v>
      </c>
      <c r="C2332">
        <v>2</v>
      </c>
      <c r="D2332">
        <v>47442.200299999997</v>
      </c>
      <c r="E2332">
        <f>INDEX(Stores[region],MATCH(Sales[[#This Row],[store_no]],Stores[store_no],0))</f>
        <v>2</v>
      </c>
      <c r="F2332" t="str">
        <f>INDEX(Stores[storetype],MATCH(Sales[[#This Row],[store_no]],Stores[store_no],0))</f>
        <v>B</v>
      </c>
      <c r="G2332" t="str">
        <f>INDEX(Stores[location_city],MATCH(Sales[[#This Row],[store_no]],Stores[store_no],0))</f>
        <v>Madison</v>
      </c>
      <c r="H2332" t="str">
        <f>INDEX(Stores[location_state],MATCH(Sales[[#This Row],[store_no]],Stores[store_no],0))</f>
        <v>Wisconsin</v>
      </c>
      <c r="I2332">
        <f>INDEX(Stores[sqft],MATCH(Sales[[#This Row],[store_no]],Stores[store_no],0))</f>
        <v>206400</v>
      </c>
      <c r="J2332" s="4" t="str">
        <f>INDEX(Departments[dept_name],MATCH(Sales[[#This Row],[dept_no]],Departments[dept_no],0))</f>
        <v>Baby</v>
      </c>
      <c r="K2332" s="4" t="str">
        <f>CONCATENATE(Sales[[#This Row],[region]],Sales[[#This Row],[storetype]])</f>
        <v>2B</v>
      </c>
      <c r="L2332" s="4">
        <f>INDEX(RegionStoreCount[Store Count],MATCH(Sales[[#This Row],[RegionStoretype]],RegionStoreCount[Region/Type],0))</f>
        <v>6</v>
      </c>
      <c r="M2332" s="4">
        <f>AND(Sales[[#This Row],[date]]&lt;=TY_YTDMax,Sales[[#This Row],[date]]&gt;=TY_YTDMin)*Sales[[#This Row],[sales]]</f>
        <v>0</v>
      </c>
      <c r="N2332" s="4">
        <f>AND(Sales[[#This Row],[date]]&lt;=LY_YTDMax,Sales[[#This Row],[date]]&gt;=LY_YTDMin)*Sales[[#This Row],[sales]]</f>
        <v>47442.200299999997</v>
      </c>
      <c r="O2332" s="4">
        <f>AND(Sales[[#This Row],[date]]&gt;=YoY_Min,Sales[[#This Row],[date]]&lt;=TY_YTDMax)*(Sales[[#This Row],[sales]]/Sales[[#This Row],[sqft]])</f>
        <v>0</v>
      </c>
      <c r="P2332" s="4">
        <f>SUMIF(Sales[RegionStoretype],Sales[[#This Row],[RegionStoretype]],Sales[YoY_SSF])/Sales[[#This Row],[Region_TypeCount]]</f>
        <v>58.393757732919049</v>
      </c>
    </row>
    <row r="2333" spans="1:16" x14ac:dyDescent="0.25">
      <c r="A2333" s="1">
        <v>42867</v>
      </c>
      <c r="B2333">
        <v>21</v>
      </c>
      <c r="C2333">
        <v>7</v>
      </c>
      <c r="D2333">
        <v>39799.827099999995</v>
      </c>
      <c r="E2333">
        <f>INDEX(Stores[region],MATCH(Sales[[#This Row],[store_no]],Stores[store_no],0))</f>
        <v>2</v>
      </c>
      <c r="F2333" t="str">
        <f>INDEX(Stores[storetype],MATCH(Sales[[#This Row],[store_no]],Stores[store_no],0))</f>
        <v>B</v>
      </c>
      <c r="G2333" t="str">
        <f>INDEX(Stores[location_city],MATCH(Sales[[#This Row],[store_no]],Stores[store_no],0))</f>
        <v>Madison</v>
      </c>
      <c r="H2333" t="str">
        <f>INDEX(Stores[location_state],MATCH(Sales[[#This Row],[store_no]],Stores[store_no],0))</f>
        <v>Wisconsin</v>
      </c>
      <c r="I2333">
        <f>INDEX(Stores[sqft],MATCH(Sales[[#This Row],[store_no]],Stores[store_no],0))</f>
        <v>206400</v>
      </c>
      <c r="J2333" s="4" t="str">
        <f>INDEX(Departments[dept_name],MATCH(Sales[[#This Row],[dept_no]],Departments[dept_no],0))</f>
        <v>Electronics</v>
      </c>
      <c r="K2333" s="4" t="str">
        <f>CONCATENATE(Sales[[#This Row],[region]],Sales[[#This Row],[storetype]])</f>
        <v>2B</v>
      </c>
      <c r="L2333" s="4">
        <f>INDEX(RegionStoreCount[Store Count],MATCH(Sales[[#This Row],[RegionStoretype]],RegionStoreCount[Region/Type],0))</f>
        <v>6</v>
      </c>
      <c r="M2333" s="4">
        <f>AND(Sales[[#This Row],[date]]&lt;=TY_YTDMax,Sales[[#This Row],[date]]&gt;=TY_YTDMin)*Sales[[#This Row],[sales]]</f>
        <v>0</v>
      </c>
      <c r="N2333" s="4">
        <f>AND(Sales[[#This Row],[date]]&lt;=LY_YTDMax,Sales[[#This Row],[date]]&gt;=LY_YTDMin)*Sales[[#This Row],[sales]]</f>
        <v>39799.827099999995</v>
      </c>
      <c r="O2333" s="4">
        <f>AND(Sales[[#This Row],[date]]&gt;=YoY_Min,Sales[[#This Row],[date]]&lt;=TY_YTDMax)*(Sales[[#This Row],[sales]]/Sales[[#This Row],[sqft]])</f>
        <v>0</v>
      </c>
      <c r="P2333" s="4">
        <f>SUMIF(Sales[RegionStoretype],Sales[[#This Row],[RegionStoretype]],Sales[YoY_SSF])/Sales[[#This Row],[Region_TypeCount]]</f>
        <v>58.393757732919049</v>
      </c>
    </row>
    <row r="2334" spans="1:16" x14ac:dyDescent="0.25">
      <c r="A2334" s="1">
        <v>42867</v>
      </c>
      <c r="B2334">
        <v>21</v>
      </c>
      <c r="C2334">
        <v>14</v>
      </c>
      <c r="D2334">
        <v>41485.512900000002</v>
      </c>
      <c r="E2334">
        <f>INDEX(Stores[region],MATCH(Sales[[#This Row],[store_no]],Stores[store_no],0))</f>
        <v>2</v>
      </c>
      <c r="F2334" t="str">
        <f>INDEX(Stores[storetype],MATCH(Sales[[#This Row],[store_no]],Stores[store_no],0))</f>
        <v>B</v>
      </c>
      <c r="G2334" t="str">
        <f>INDEX(Stores[location_city],MATCH(Sales[[#This Row],[store_no]],Stores[store_no],0))</f>
        <v>Madison</v>
      </c>
      <c r="H2334" t="str">
        <f>INDEX(Stores[location_state],MATCH(Sales[[#This Row],[store_no]],Stores[store_no],0))</f>
        <v>Wisconsin</v>
      </c>
      <c r="I2334">
        <f>INDEX(Stores[sqft],MATCH(Sales[[#This Row],[store_no]],Stores[store_no],0))</f>
        <v>206400</v>
      </c>
      <c r="J2334" s="4" t="str">
        <f>INDEX(Departments[dept_name],MATCH(Sales[[#This Row],[dept_no]],Departments[dept_no],0))</f>
        <v>Movies</v>
      </c>
      <c r="K2334" s="4" t="str">
        <f>CONCATENATE(Sales[[#This Row],[region]],Sales[[#This Row],[storetype]])</f>
        <v>2B</v>
      </c>
      <c r="L2334" s="4">
        <f>INDEX(RegionStoreCount[Store Count],MATCH(Sales[[#This Row],[RegionStoretype]],RegionStoreCount[Region/Type],0))</f>
        <v>6</v>
      </c>
      <c r="M2334" s="4">
        <f>AND(Sales[[#This Row],[date]]&lt;=TY_YTDMax,Sales[[#This Row],[date]]&gt;=TY_YTDMin)*Sales[[#This Row],[sales]]</f>
        <v>0</v>
      </c>
      <c r="N2334" s="4">
        <f>AND(Sales[[#This Row],[date]]&lt;=LY_YTDMax,Sales[[#This Row],[date]]&gt;=LY_YTDMin)*Sales[[#This Row],[sales]]</f>
        <v>41485.512900000002</v>
      </c>
      <c r="O2334" s="4">
        <f>AND(Sales[[#This Row],[date]]&gt;=YoY_Min,Sales[[#This Row],[date]]&lt;=TY_YTDMax)*(Sales[[#This Row],[sales]]/Sales[[#This Row],[sqft]])</f>
        <v>0</v>
      </c>
      <c r="P2334" s="4">
        <f>SUMIF(Sales[RegionStoretype],Sales[[#This Row],[RegionStoretype]],Sales[YoY_SSF])/Sales[[#This Row],[Region_TypeCount]]</f>
        <v>58.393757732919049</v>
      </c>
    </row>
    <row r="2335" spans="1:16" x14ac:dyDescent="0.25">
      <c r="A2335" s="1">
        <v>42867</v>
      </c>
      <c r="B2335">
        <v>21</v>
      </c>
      <c r="C2335">
        <v>16</v>
      </c>
      <c r="D2335">
        <v>191244.22879999995</v>
      </c>
      <c r="E2335">
        <f>INDEX(Stores[region],MATCH(Sales[[#This Row],[store_no]],Stores[store_no],0))</f>
        <v>2</v>
      </c>
      <c r="F2335" t="str">
        <f>INDEX(Stores[storetype],MATCH(Sales[[#This Row],[store_no]],Stores[store_no],0))</f>
        <v>B</v>
      </c>
      <c r="G2335" t="str">
        <f>INDEX(Stores[location_city],MATCH(Sales[[#This Row],[store_no]],Stores[store_no],0))</f>
        <v>Madison</v>
      </c>
      <c r="H2335" t="str">
        <f>INDEX(Stores[location_state],MATCH(Sales[[#This Row],[store_no]],Stores[store_no],0))</f>
        <v>Wisconsin</v>
      </c>
      <c r="I2335">
        <f>INDEX(Stores[sqft],MATCH(Sales[[#This Row],[store_no]],Stores[store_no],0))</f>
        <v>206400</v>
      </c>
      <c r="J2335" s="4" t="str">
        <f>INDEX(Departments[dept_name],MATCH(Sales[[#This Row],[dept_no]],Departments[dept_no],0))</f>
        <v>Outdoors</v>
      </c>
      <c r="K2335" s="4" t="str">
        <f>CONCATENATE(Sales[[#This Row],[region]],Sales[[#This Row],[storetype]])</f>
        <v>2B</v>
      </c>
      <c r="L2335" s="4">
        <f>INDEX(RegionStoreCount[Store Count],MATCH(Sales[[#This Row],[RegionStoretype]],RegionStoreCount[Region/Type],0))</f>
        <v>6</v>
      </c>
      <c r="M2335" s="4">
        <f>AND(Sales[[#This Row],[date]]&lt;=TY_YTDMax,Sales[[#This Row],[date]]&gt;=TY_YTDMin)*Sales[[#This Row],[sales]]</f>
        <v>0</v>
      </c>
      <c r="N2335" s="4">
        <f>AND(Sales[[#This Row],[date]]&lt;=LY_YTDMax,Sales[[#This Row],[date]]&gt;=LY_YTDMin)*Sales[[#This Row],[sales]]</f>
        <v>191244.22879999995</v>
      </c>
      <c r="O2335" s="4">
        <f>AND(Sales[[#This Row],[date]]&gt;=YoY_Min,Sales[[#This Row],[date]]&lt;=TY_YTDMax)*(Sales[[#This Row],[sales]]/Sales[[#This Row],[sqft]])</f>
        <v>0</v>
      </c>
      <c r="P2335" s="4">
        <f>SUMIF(Sales[RegionStoretype],Sales[[#This Row],[RegionStoretype]],Sales[YoY_SSF])/Sales[[#This Row],[Region_TypeCount]]</f>
        <v>58.393757732919049</v>
      </c>
    </row>
    <row r="2336" spans="1:16" x14ac:dyDescent="0.25">
      <c r="A2336" s="1">
        <v>42867</v>
      </c>
      <c r="B2336">
        <v>22</v>
      </c>
      <c r="C2336">
        <v>14</v>
      </c>
      <c r="D2336">
        <v>14014.6415</v>
      </c>
      <c r="E2336">
        <f>INDEX(Stores[region],MATCH(Sales[[#This Row],[store_no]],Stores[store_no],0))</f>
        <v>3</v>
      </c>
      <c r="F2336" t="str">
        <f>INDEX(Stores[storetype],MATCH(Sales[[#This Row],[store_no]],Stores[store_no],0))</f>
        <v>B</v>
      </c>
      <c r="G2336" t="str">
        <f>INDEX(Stores[location_city],MATCH(Sales[[#This Row],[store_no]],Stores[store_no],0))</f>
        <v>Sioux Falls</v>
      </c>
      <c r="H2336" t="str">
        <f>INDEX(Stores[location_state],MATCH(Sales[[#This Row],[store_no]],Stores[store_no],0))</f>
        <v>South Dakota</v>
      </c>
      <c r="I2336">
        <f>INDEX(Stores[sqft],MATCH(Sales[[#This Row],[store_no]],Stores[store_no],0))</f>
        <v>57800</v>
      </c>
      <c r="J2336" s="4" t="str">
        <f>INDEX(Departments[dept_name],MATCH(Sales[[#This Row],[dept_no]],Departments[dept_no],0))</f>
        <v>Movies</v>
      </c>
      <c r="K2336" s="4" t="str">
        <f>CONCATENATE(Sales[[#This Row],[region]],Sales[[#This Row],[storetype]])</f>
        <v>3B</v>
      </c>
      <c r="L2336" s="4">
        <f>INDEX(RegionStoreCount[Store Count],MATCH(Sales[[#This Row],[RegionStoretype]],RegionStoreCount[Region/Type],0))</f>
        <v>4</v>
      </c>
      <c r="M2336" s="4">
        <f>AND(Sales[[#This Row],[date]]&lt;=TY_YTDMax,Sales[[#This Row],[date]]&gt;=TY_YTDMin)*Sales[[#This Row],[sales]]</f>
        <v>0</v>
      </c>
      <c r="N2336" s="4">
        <f>AND(Sales[[#This Row],[date]]&lt;=LY_YTDMax,Sales[[#This Row],[date]]&gt;=LY_YTDMin)*Sales[[#This Row],[sales]]</f>
        <v>14014.6415</v>
      </c>
      <c r="O2336" s="4">
        <f>AND(Sales[[#This Row],[date]]&gt;=YoY_Min,Sales[[#This Row],[date]]&lt;=TY_YTDMax)*(Sales[[#This Row],[sales]]/Sales[[#This Row],[sqft]])</f>
        <v>0</v>
      </c>
      <c r="P2336" s="4">
        <f>SUMIF(Sales[RegionStoretype],Sales[[#This Row],[RegionStoretype]],Sales[YoY_SSF])/Sales[[#This Row],[Region_TypeCount]]</f>
        <v>58.312187288105562</v>
      </c>
    </row>
    <row r="2337" spans="1:16" x14ac:dyDescent="0.25">
      <c r="A2337" s="1">
        <v>42867</v>
      </c>
      <c r="B2337">
        <v>22</v>
      </c>
      <c r="C2337">
        <v>15</v>
      </c>
      <c r="D2337">
        <v>78894.364600000001</v>
      </c>
      <c r="E2337">
        <f>INDEX(Stores[region],MATCH(Sales[[#This Row],[store_no]],Stores[store_no],0))</f>
        <v>3</v>
      </c>
      <c r="F2337" t="str">
        <f>INDEX(Stores[storetype],MATCH(Sales[[#This Row],[store_no]],Stores[store_no],0))</f>
        <v>B</v>
      </c>
      <c r="G2337" t="str">
        <f>INDEX(Stores[location_city],MATCH(Sales[[#This Row],[store_no]],Stores[store_no],0))</f>
        <v>Sioux Falls</v>
      </c>
      <c r="H2337" t="str">
        <f>INDEX(Stores[location_state],MATCH(Sales[[#This Row],[store_no]],Stores[store_no],0))</f>
        <v>South Dakota</v>
      </c>
      <c r="I2337">
        <f>INDEX(Stores[sqft],MATCH(Sales[[#This Row],[store_no]],Stores[store_no],0))</f>
        <v>57800</v>
      </c>
      <c r="J2337" s="4" t="str">
        <f>INDEX(Departments[dept_name],MATCH(Sales[[#This Row],[dept_no]],Departments[dept_no],0))</f>
        <v>Music</v>
      </c>
      <c r="K2337" s="4" t="str">
        <f>CONCATENATE(Sales[[#This Row],[region]],Sales[[#This Row],[storetype]])</f>
        <v>3B</v>
      </c>
      <c r="L2337" s="4">
        <f>INDEX(RegionStoreCount[Store Count],MATCH(Sales[[#This Row],[RegionStoretype]],RegionStoreCount[Region/Type],0))</f>
        <v>4</v>
      </c>
      <c r="M2337" s="4">
        <f>AND(Sales[[#This Row],[date]]&lt;=TY_YTDMax,Sales[[#This Row],[date]]&gt;=TY_YTDMin)*Sales[[#This Row],[sales]]</f>
        <v>0</v>
      </c>
      <c r="N2337" s="4">
        <f>AND(Sales[[#This Row],[date]]&lt;=LY_YTDMax,Sales[[#This Row],[date]]&gt;=LY_YTDMin)*Sales[[#This Row],[sales]]</f>
        <v>78894.364600000001</v>
      </c>
      <c r="O2337" s="4">
        <f>AND(Sales[[#This Row],[date]]&gt;=YoY_Min,Sales[[#This Row],[date]]&lt;=TY_YTDMax)*(Sales[[#This Row],[sales]]/Sales[[#This Row],[sqft]])</f>
        <v>0</v>
      </c>
      <c r="P2337" s="4">
        <f>SUMIF(Sales[RegionStoretype],Sales[[#This Row],[RegionStoretype]],Sales[YoY_SSF])/Sales[[#This Row],[Region_TypeCount]]</f>
        <v>58.312187288105562</v>
      </c>
    </row>
    <row r="2338" spans="1:16" x14ac:dyDescent="0.25">
      <c r="A2338" s="1">
        <v>42867</v>
      </c>
      <c r="B2338">
        <v>25</v>
      </c>
      <c r="C2338">
        <v>3</v>
      </c>
      <c r="D2338">
        <v>53367.593399999998</v>
      </c>
      <c r="E2338">
        <f>INDEX(Stores[region],MATCH(Sales[[#This Row],[store_no]],Stores[store_no],0))</f>
        <v>3</v>
      </c>
      <c r="F2338" t="str">
        <f>INDEX(Stores[storetype],MATCH(Sales[[#This Row],[store_no]],Stores[store_no],0))</f>
        <v>B</v>
      </c>
      <c r="G2338" t="str">
        <f>INDEX(Stores[location_city],MATCH(Sales[[#This Row],[store_no]],Stores[store_no],0))</f>
        <v>Kansas City</v>
      </c>
      <c r="H2338" t="str">
        <f>INDEX(Stores[location_state],MATCH(Sales[[#This Row],[store_no]],Stores[store_no],0))</f>
        <v>Missouri</v>
      </c>
      <c r="I2338">
        <f>INDEX(Stores[sqft],MATCH(Sales[[#This Row],[store_no]],Stores[store_no],0))</f>
        <v>92300</v>
      </c>
      <c r="J2338" s="4" t="str">
        <f>INDEX(Departments[dept_name],MATCH(Sales[[#This Row],[dept_no]],Departments[dept_no],0))</f>
        <v>Beauty</v>
      </c>
      <c r="K2338" s="4" t="str">
        <f>CONCATENATE(Sales[[#This Row],[region]],Sales[[#This Row],[storetype]])</f>
        <v>3B</v>
      </c>
      <c r="L2338" s="4">
        <f>INDEX(RegionStoreCount[Store Count],MATCH(Sales[[#This Row],[RegionStoretype]],RegionStoreCount[Region/Type],0))</f>
        <v>4</v>
      </c>
      <c r="M2338" s="4">
        <f>AND(Sales[[#This Row],[date]]&lt;=TY_YTDMax,Sales[[#This Row],[date]]&gt;=TY_YTDMin)*Sales[[#This Row],[sales]]</f>
        <v>0</v>
      </c>
      <c r="N2338" s="4">
        <f>AND(Sales[[#This Row],[date]]&lt;=LY_YTDMax,Sales[[#This Row],[date]]&gt;=LY_YTDMin)*Sales[[#This Row],[sales]]</f>
        <v>53367.593399999998</v>
      </c>
      <c r="O2338" s="4">
        <f>AND(Sales[[#This Row],[date]]&gt;=YoY_Min,Sales[[#This Row],[date]]&lt;=TY_YTDMax)*(Sales[[#This Row],[sales]]/Sales[[#This Row],[sqft]])</f>
        <v>0</v>
      </c>
      <c r="P2338" s="4">
        <f>SUMIF(Sales[RegionStoretype],Sales[[#This Row],[RegionStoretype]],Sales[YoY_SSF])/Sales[[#This Row],[Region_TypeCount]]</f>
        <v>58.312187288105562</v>
      </c>
    </row>
    <row r="2339" spans="1:16" x14ac:dyDescent="0.25">
      <c r="A2339" s="1">
        <v>42867</v>
      </c>
      <c r="B2339">
        <v>25</v>
      </c>
      <c r="C2339">
        <v>13</v>
      </c>
      <c r="D2339">
        <v>91858.6826</v>
      </c>
      <c r="E2339">
        <f>INDEX(Stores[region],MATCH(Sales[[#This Row],[store_no]],Stores[store_no],0))</f>
        <v>3</v>
      </c>
      <c r="F2339" t="str">
        <f>INDEX(Stores[storetype],MATCH(Sales[[#This Row],[store_no]],Stores[store_no],0))</f>
        <v>B</v>
      </c>
      <c r="G2339" t="str">
        <f>INDEX(Stores[location_city],MATCH(Sales[[#This Row],[store_no]],Stores[store_no],0))</f>
        <v>Kansas City</v>
      </c>
      <c r="H2339" t="str">
        <f>INDEX(Stores[location_state],MATCH(Sales[[#This Row],[store_no]],Stores[store_no],0))</f>
        <v>Missouri</v>
      </c>
      <c r="I2339">
        <f>INDEX(Stores[sqft],MATCH(Sales[[#This Row],[store_no]],Stores[store_no],0))</f>
        <v>92300</v>
      </c>
      <c r="J2339" s="4" t="str">
        <f>INDEX(Departments[dept_name],MATCH(Sales[[#This Row],[dept_no]],Departments[dept_no],0))</f>
        <v>Kids</v>
      </c>
      <c r="K2339" s="4" t="str">
        <f>CONCATENATE(Sales[[#This Row],[region]],Sales[[#This Row],[storetype]])</f>
        <v>3B</v>
      </c>
      <c r="L2339" s="4">
        <f>INDEX(RegionStoreCount[Store Count],MATCH(Sales[[#This Row],[RegionStoretype]],RegionStoreCount[Region/Type],0))</f>
        <v>4</v>
      </c>
      <c r="M2339" s="4">
        <f>AND(Sales[[#This Row],[date]]&lt;=TY_YTDMax,Sales[[#This Row],[date]]&gt;=TY_YTDMin)*Sales[[#This Row],[sales]]</f>
        <v>0</v>
      </c>
      <c r="N2339" s="4">
        <f>AND(Sales[[#This Row],[date]]&lt;=LY_YTDMax,Sales[[#This Row],[date]]&gt;=LY_YTDMin)*Sales[[#This Row],[sales]]</f>
        <v>91858.6826</v>
      </c>
      <c r="O2339" s="4">
        <f>AND(Sales[[#This Row],[date]]&gt;=YoY_Min,Sales[[#This Row],[date]]&lt;=TY_YTDMax)*(Sales[[#This Row],[sales]]/Sales[[#This Row],[sqft]])</f>
        <v>0</v>
      </c>
      <c r="P2339" s="4">
        <f>SUMIF(Sales[RegionStoretype],Sales[[#This Row],[RegionStoretype]],Sales[YoY_SSF])/Sales[[#This Row],[Region_TypeCount]]</f>
        <v>58.312187288105562</v>
      </c>
    </row>
    <row r="2340" spans="1:16" x14ac:dyDescent="0.25">
      <c r="A2340" s="1">
        <v>42867</v>
      </c>
      <c r="B2340">
        <v>25</v>
      </c>
      <c r="C2340">
        <v>17</v>
      </c>
      <c r="D2340">
        <v>66040.595799999996</v>
      </c>
      <c r="E2340">
        <f>INDEX(Stores[region],MATCH(Sales[[#This Row],[store_no]],Stores[store_no],0))</f>
        <v>3</v>
      </c>
      <c r="F2340" t="str">
        <f>INDEX(Stores[storetype],MATCH(Sales[[#This Row],[store_no]],Stores[store_no],0))</f>
        <v>B</v>
      </c>
      <c r="G2340" t="str">
        <f>INDEX(Stores[location_city],MATCH(Sales[[#This Row],[store_no]],Stores[store_no],0))</f>
        <v>Kansas City</v>
      </c>
      <c r="H2340" t="str">
        <f>INDEX(Stores[location_state],MATCH(Sales[[#This Row],[store_no]],Stores[store_no],0))</f>
        <v>Missouri</v>
      </c>
      <c r="I2340">
        <f>INDEX(Stores[sqft],MATCH(Sales[[#This Row],[store_no]],Stores[store_no],0))</f>
        <v>92300</v>
      </c>
      <c r="J2340" s="4" t="str">
        <f>INDEX(Departments[dept_name],MATCH(Sales[[#This Row],[dept_no]],Departments[dept_no],0))</f>
        <v>Shoes</v>
      </c>
      <c r="K2340" s="4" t="str">
        <f>CONCATENATE(Sales[[#This Row],[region]],Sales[[#This Row],[storetype]])</f>
        <v>3B</v>
      </c>
      <c r="L2340" s="4">
        <f>INDEX(RegionStoreCount[Store Count],MATCH(Sales[[#This Row],[RegionStoretype]],RegionStoreCount[Region/Type],0))</f>
        <v>4</v>
      </c>
      <c r="M2340" s="4">
        <f>AND(Sales[[#This Row],[date]]&lt;=TY_YTDMax,Sales[[#This Row],[date]]&gt;=TY_YTDMin)*Sales[[#This Row],[sales]]</f>
        <v>0</v>
      </c>
      <c r="N2340" s="4">
        <f>AND(Sales[[#This Row],[date]]&lt;=LY_YTDMax,Sales[[#This Row],[date]]&gt;=LY_YTDMin)*Sales[[#This Row],[sales]]</f>
        <v>66040.595799999996</v>
      </c>
      <c r="O2340" s="4">
        <f>AND(Sales[[#This Row],[date]]&gt;=YoY_Min,Sales[[#This Row],[date]]&lt;=TY_YTDMax)*(Sales[[#This Row],[sales]]/Sales[[#This Row],[sqft]])</f>
        <v>0</v>
      </c>
      <c r="P2340" s="4">
        <f>SUMIF(Sales[RegionStoretype],Sales[[#This Row],[RegionStoretype]],Sales[YoY_SSF])/Sales[[#This Row],[Region_TypeCount]]</f>
        <v>58.312187288105562</v>
      </c>
    </row>
    <row r="2341" spans="1:16" x14ac:dyDescent="0.25">
      <c r="A2341" s="1">
        <v>42867</v>
      </c>
      <c r="B2341">
        <v>26</v>
      </c>
      <c r="C2341">
        <v>7</v>
      </c>
      <c r="D2341">
        <v>86798.534800000009</v>
      </c>
      <c r="E2341">
        <f>INDEX(Stores[region],MATCH(Sales[[#This Row],[store_no]],Stores[store_no],0))</f>
        <v>2</v>
      </c>
      <c r="F2341" t="str">
        <f>INDEX(Stores[storetype],MATCH(Sales[[#This Row],[store_no]],Stores[store_no],0))</f>
        <v>A</v>
      </c>
      <c r="G2341" t="str">
        <f>INDEX(Stores[location_city],MATCH(Sales[[#This Row],[store_no]],Stores[store_no],0))</f>
        <v>Carmel</v>
      </c>
      <c r="H2341" t="str">
        <f>INDEX(Stores[location_state],MATCH(Sales[[#This Row],[store_no]],Stores[store_no],0))</f>
        <v>Indiana</v>
      </c>
      <c r="I2341">
        <f>INDEX(Stores[sqft],MATCH(Sales[[#This Row],[store_no]],Stores[store_no],0))</f>
        <v>198500</v>
      </c>
      <c r="J2341" s="4" t="str">
        <f>INDEX(Departments[dept_name],MATCH(Sales[[#This Row],[dept_no]],Departments[dept_no],0))</f>
        <v>Electronics</v>
      </c>
      <c r="K2341" s="4" t="str">
        <f>CONCATENATE(Sales[[#This Row],[region]],Sales[[#This Row],[storetype]])</f>
        <v>2A</v>
      </c>
      <c r="L2341" s="4">
        <f>INDEX(RegionStoreCount[Store Count],MATCH(Sales[[#This Row],[RegionStoretype]],RegionStoreCount[Region/Type],0))</f>
        <v>5</v>
      </c>
      <c r="M2341" s="4">
        <f>AND(Sales[[#This Row],[date]]&lt;=TY_YTDMax,Sales[[#This Row],[date]]&gt;=TY_YTDMin)*Sales[[#This Row],[sales]]</f>
        <v>0</v>
      </c>
      <c r="N2341" s="4">
        <f>AND(Sales[[#This Row],[date]]&lt;=LY_YTDMax,Sales[[#This Row],[date]]&gt;=LY_YTDMin)*Sales[[#This Row],[sales]]</f>
        <v>86798.534800000009</v>
      </c>
      <c r="O2341" s="4">
        <f>AND(Sales[[#This Row],[date]]&gt;=YoY_Min,Sales[[#This Row],[date]]&lt;=TY_YTDMax)*(Sales[[#This Row],[sales]]/Sales[[#This Row],[sqft]])</f>
        <v>0</v>
      </c>
      <c r="P2341" s="4">
        <f>SUMIF(Sales[RegionStoretype],Sales[[#This Row],[RegionStoretype]],Sales[YoY_SSF])/Sales[[#This Row],[Region_TypeCount]]</f>
        <v>60.052789354368521</v>
      </c>
    </row>
    <row r="2342" spans="1:16" x14ac:dyDescent="0.25">
      <c r="A2342" s="1">
        <v>42867</v>
      </c>
      <c r="B2342">
        <v>26</v>
      </c>
      <c r="C2342">
        <v>9</v>
      </c>
      <c r="D2342">
        <v>36465.391600000003</v>
      </c>
      <c r="E2342">
        <f>INDEX(Stores[region],MATCH(Sales[[#This Row],[store_no]],Stores[store_no],0))</f>
        <v>2</v>
      </c>
      <c r="F2342" t="str">
        <f>INDEX(Stores[storetype],MATCH(Sales[[#This Row],[store_no]],Stores[store_no],0))</f>
        <v>A</v>
      </c>
      <c r="G2342" t="str">
        <f>INDEX(Stores[location_city],MATCH(Sales[[#This Row],[store_no]],Stores[store_no],0))</f>
        <v>Carmel</v>
      </c>
      <c r="H2342" t="str">
        <f>INDEX(Stores[location_state],MATCH(Sales[[#This Row],[store_no]],Stores[store_no],0))</f>
        <v>Indiana</v>
      </c>
      <c r="I2342">
        <f>INDEX(Stores[sqft],MATCH(Sales[[#This Row],[store_no]],Stores[store_no],0))</f>
        <v>198500</v>
      </c>
      <c r="J2342" s="4" t="str">
        <f>INDEX(Departments[dept_name],MATCH(Sales[[#This Row],[dept_no]],Departments[dept_no],0))</f>
        <v>Garden</v>
      </c>
      <c r="K2342" s="4" t="str">
        <f>CONCATENATE(Sales[[#This Row],[region]],Sales[[#This Row],[storetype]])</f>
        <v>2A</v>
      </c>
      <c r="L2342" s="4">
        <f>INDEX(RegionStoreCount[Store Count],MATCH(Sales[[#This Row],[RegionStoretype]],RegionStoreCount[Region/Type],0))</f>
        <v>5</v>
      </c>
      <c r="M2342" s="4">
        <f>AND(Sales[[#This Row],[date]]&lt;=TY_YTDMax,Sales[[#This Row],[date]]&gt;=TY_YTDMin)*Sales[[#This Row],[sales]]</f>
        <v>0</v>
      </c>
      <c r="N2342" s="4">
        <f>AND(Sales[[#This Row],[date]]&lt;=LY_YTDMax,Sales[[#This Row],[date]]&gt;=LY_YTDMin)*Sales[[#This Row],[sales]]</f>
        <v>36465.391600000003</v>
      </c>
      <c r="O2342" s="4">
        <f>AND(Sales[[#This Row],[date]]&gt;=YoY_Min,Sales[[#This Row],[date]]&lt;=TY_YTDMax)*(Sales[[#This Row],[sales]]/Sales[[#This Row],[sqft]])</f>
        <v>0</v>
      </c>
      <c r="P2342" s="4">
        <f>SUMIF(Sales[RegionStoretype],Sales[[#This Row],[RegionStoretype]],Sales[YoY_SSF])/Sales[[#This Row],[Region_TypeCount]]</f>
        <v>60.052789354368521</v>
      </c>
    </row>
    <row r="2343" spans="1:16" x14ac:dyDescent="0.25">
      <c r="A2343" s="1">
        <v>42867</v>
      </c>
      <c r="B2343">
        <v>27</v>
      </c>
      <c r="C2343">
        <v>7</v>
      </c>
      <c r="D2343">
        <v>44191.260999999999</v>
      </c>
      <c r="E2343">
        <f>INDEX(Stores[region],MATCH(Sales[[#This Row],[store_no]],Stores[store_no],0))</f>
        <v>3</v>
      </c>
      <c r="F2343" t="str">
        <f>INDEX(Stores[storetype],MATCH(Sales[[#This Row],[store_no]],Stores[store_no],0))</f>
        <v>A</v>
      </c>
      <c r="G2343" t="str">
        <f>INDEX(Stores[location_city],MATCH(Sales[[#This Row],[store_no]],Stores[store_no],0))</f>
        <v>Springfield</v>
      </c>
      <c r="H2343" t="str">
        <f>INDEX(Stores[location_state],MATCH(Sales[[#This Row],[store_no]],Stores[store_no],0))</f>
        <v>Missouri</v>
      </c>
      <c r="I2343">
        <f>INDEX(Stores[sqft],MATCH(Sales[[#This Row],[store_no]],Stores[store_no],0))</f>
        <v>158200</v>
      </c>
      <c r="J2343" s="4" t="str">
        <f>INDEX(Departments[dept_name],MATCH(Sales[[#This Row],[dept_no]],Departments[dept_no],0))</f>
        <v>Electronics</v>
      </c>
      <c r="K2343" s="4" t="str">
        <f>CONCATENATE(Sales[[#This Row],[region]],Sales[[#This Row],[storetype]])</f>
        <v>3A</v>
      </c>
      <c r="L2343" s="4">
        <f>INDEX(RegionStoreCount[Store Count],MATCH(Sales[[#This Row],[RegionStoretype]],RegionStoreCount[Region/Type],0))</f>
        <v>9</v>
      </c>
      <c r="M2343" s="4">
        <f>AND(Sales[[#This Row],[date]]&lt;=TY_YTDMax,Sales[[#This Row],[date]]&gt;=TY_YTDMin)*Sales[[#This Row],[sales]]</f>
        <v>0</v>
      </c>
      <c r="N2343" s="4">
        <f>AND(Sales[[#This Row],[date]]&lt;=LY_YTDMax,Sales[[#This Row],[date]]&gt;=LY_YTDMin)*Sales[[#This Row],[sales]]</f>
        <v>44191.260999999999</v>
      </c>
      <c r="O2343" s="4">
        <f>AND(Sales[[#This Row],[date]]&gt;=YoY_Min,Sales[[#This Row],[date]]&lt;=TY_YTDMax)*(Sales[[#This Row],[sales]]/Sales[[#This Row],[sqft]])</f>
        <v>0</v>
      </c>
      <c r="P2343" s="4">
        <f>SUMIF(Sales[RegionStoretype],Sales[[#This Row],[RegionStoretype]],Sales[YoY_SSF])/Sales[[#This Row],[Region_TypeCount]]</f>
        <v>53.603836561720975</v>
      </c>
    </row>
    <row r="2344" spans="1:16" x14ac:dyDescent="0.25">
      <c r="A2344" s="1">
        <v>42867</v>
      </c>
      <c r="B2344">
        <v>27</v>
      </c>
      <c r="C2344">
        <v>9</v>
      </c>
      <c r="D2344">
        <v>20560.771999999997</v>
      </c>
      <c r="E2344">
        <f>INDEX(Stores[region],MATCH(Sales[[#This Row],[store_no]],Stores[store_no],0))</f>
        <v>3</v>
      </c>
      <c r="F2344" t="str">
        <f>INDEX(Stores[storetype],MATCH(Sales[[#This Row],[store_no]],Stores[store_no],0))</f>
        <v>A</v>
      </c>
      <c r="G2344" t="str">
        <f>INDEX(Stores[location_city],MATCH(Sales[[#This Row],[store_no]],Stores[store_no],0))</f>
        <v>Springfield</v>
      </c>
      <c r="H2344" t="str">
        <f>INDEX(Stores[location_state],MATCH(Sales[[#This Row],[store_no]],Stores[store_no],0))</f>
        <v>Missouri</v>
      </c>
      <c r="I2344">
        <f>INDEX(Stores[sqft],MATCH(Sales[[#This Row],[store_no]],Stores[store_no],0))</f>
        <v>158200</v>
      </c>
      <c r="J2344" s="4" t="str">
        <f>INDEX(Departments[dept_name],MATCH(Sales[[#This Row],[dept_no]],Departments[dept_no],0))</f>
        <v>Garden</v>
      </c>
      <c r="K2344" s="4" t="str">
        <f>CONCATENATE(Sales[[#This Row],[region]],Sales[[#This Row],[storetype]])</f>
        <v>3A</v>
      </c>
      <c r="L2344" s="4">
        <f>INDEX(RegionStoreCount[Store Count],MATCH(Sales[[#This Row],[RegionStoretype]],RegionStoreCount[Region/Type],0))</f>
        <v>9</v>
      </c>
      <c r="M2344" s="4">
        <f>AND(Sales[[#This Row],[date]]&lt;=TY_YTDMax,Sales[[#This Row],[date]]&gt;=TY_YTDMin)*Sales[[#This Row],[sales]]</f>
        <v>0</v>
      </c>
      <c r="N2344" s="4">
        <f>AND(Sales[[#This Row],[date]]&lt;=LY_YTDMax,Sales[[#This Row],[date]]&gt;=LY_YTDMin)*Sales[[#This Row],[sales]]</f>
        <v>20560.771999999997</v>
      </c>
      <c r="O2344" s="4">
        <f>AND(Sales[[#This Row],[date]]&gt;=YoY_Min,Sales[[#This Row],[date]]&lt;=TY_YTDMax)*(Sales[[#This Row],[sales]]/Sales[[#This Row],[sqft]])</f>
        <v>0</v>
      </c>
      <c r="P2344" s="4">
        <f>SUMIF(Sales[RegionStoretype],Sales[[#This Row],[RegionStoretype]],Sales[YoY_SSF])/Sales[[#This Row],[Region_TypeCount]]</f>
        <v>53.603836561720975</v>
      </c>
    </row>
    <row r="2345" spans="1:16" x14ac:dyDescent="0.25">
      <c r="A2345" s="1">
        <v>42867</v>
      </c>
      <c r="B2345">
        <v>27</v>
      </c>
      <c r="C2345">
        <v>12</v>
      </c>
      <c r="D2345">
        <v>62432.07499999999</v>
      </c>
      <c r="E2345">
        <f>INDEX(Stores[region],MATCH(Sales[[#This Row],[store_no]],Stores[store_no],0))</f>
        <v>3</v>
      </c>
      <c r="F2345" t="str">
        <f>INDEX(Stores[storetype],MATCH(Sales[[#This Row],[store_no]],Stores[store_no],0))</f>
        <v>A</v>
      </c>
      <c r="G2345" t="str">
        <f>INDEX(Stores[location_city],MATCH(Sales[[#This Row],[store_no]],Stores[store_no],0))</f>
        <v>Springfield</v>
      </c>
      <c r="H2345" t="str">
        <f>INDEX(Stores[location_state],MATCH(Sales[[#This Row],[store_no]],Stores[store_no],0))</f>
        <v>Missouri</v>
      </c>
      <c r="I2345">
        <f>INDEX(Stores[sqft],MATCH(Sales[[#This Row],[store_no]],Stores[store_no],0))</f>
        <v>158200</v>
      </c>
      <c r="J2345" s="4" t="str">
        <f>INDEX(Departments[dept_name],MATCH(Sales[[#This Row],[dept_no]],Departments[dept_no],0))</f>
        <v>Jewelery</v>
      </c>
      <c r="K2345" s="4" t="str">
        <f>CONCATENATE(Sales[[#This Row],[region]],Sales[[#This Row],[storetype]])</f>
        <v>3A</v>
      </c>
      <c r="L2345" s="4">
        <f>INDEX(RegionStoreCount[Store Count],MATCH(Sales[[#This Row],[RegionStoretype]],RegionStoreCount[Region/Type],0))</f>
        <v>9</v>
      </c>
      <c r="M2345" s="4">
        <f>AND(Sales[[#This Row],[date]]&lt;=TY_YTDMax,Sales[[#This Row],[date]]&gt;=TY_YTDMin)*Sales[[#This Row],[sales]]</f>
        <v>0</v>
      </c>
      <c r="N2345" s="4">
        <f>AND(Sales[[#This Row],[date]]&lt;=LY_YTDMax,Sales[[#This Row],[date]]&gt;=LY_YTDMin)*Sales[[#This Row],[sales]]</f>
        <v>62432.07499999999</v>
      </c>
      <c r="O2345" s="4">
        <f>AND(Sales[[#This Row],[date]]&gt;=YoY_Min,Sales[[#This Row],[date]]&lt;=TY_YTDMax)*(Sales[[#This Row],[sales]]/Sales[[#This Row],[sqft]])</f>
        <v>0</v>
      </c>
      <c r="P2345" s="4">
        <f>SUMIF(Sales[RegionStoretype],Sales[[#This Row],[RegionStoretype]],Sales[YoY_SSF])/Sales[[#This Row],[Region_TypeCount]]</f>
        <v>53.603836561720975</v>
      </c>
    </row>
    <row r="2346" spans="1:16" x14ac:dyDescent="0.25">
      <c r="A2346" s="1">
        <v>42867</v>
      </c>
      <c r="B2346">
        <v>28</v>
      </c>
      <c r="C2346">
        <v>10</v>
      </c>
      <c r="D2346">
        <v>26802.925500000001</v>
      </c>
      <c r="E2346">
        <f>INDEX(Stores[region],MATCH(Sales[[#This Row],[store_no]],Stores[store_no],0))</f>
        <v>2</v>
      </c>
      <c r="F2346" t="str">
        <f>INDEX(Stores[storetype],MATCH(Sales[[#This Row],[store_no]],Stores[store_no],0))</f>
        <v>A</v>
      </c>
      <c r="G2346" t="str">
        <f>INDEX(Stores[location_city],MATCH(Sales[[#This Row],[store_no]],Stores[store_no],0))</f>
        <v>Milwaukee</v>
      </c>
      <c r="H2346" t="str">
        <f>INDEX(Stores[location_state],MATCH(Sales[[#This Row],[store_no]],Stores[store_no],0))</f>
        <v>Wisconsin</v>
      </c>
      <c r="I2346">
        <f>INDEX(Stores[sqft],MATCH(Sales[[#This Row],[store_no]],Stores[store_no],0))</f>
        <v>203800</v>
      </c>
      <c r="J2346" s="4" t="str">
        <f>INDEX(Departments[dept_name],MATCH(Sales[[#This Row],[dept_no]],Departments[dept_no],0))</f>
        <v>Health</v>
      </c>
      <c r="K2346" s="4" t="str">
        <f>CONCATENATE(Sales[[#This Row],[region]],Sales[[#This Row],[storetype]])</f>
        <v>2A</v>
      </c>
      <c r="L2346" s="4">
        <f>INDEX(RegionStoreCount[Store Count],MATCH(Sales[[#This Row],[RegionStoretype]],RegionStoreCount[Region/Type],0))</f>
        <v>5</v>
      </c>
      <c r="M2346" s="4">
        <f>AND(Sales[[#This Row],[date]]&lt;=TY_YTDMax,Sales[[#This Row],[date]]&gt;=TY_YTDMin)*Sales[[#This Row],[sales]]</f>
        <v>0</v>
      </c>
      <c r="N2346" s="4">
        <f>AND(Sales[[#This Row],[date]]&lt;=LY_YTDMax,Sales[[#This Row],[date]]&gt;=LY_YTDMin)*Sales[[#This Row],[sales]]</f>
        <v>26802.925500000001</v>
      </c>
      <c r="O2346" s="4">
        <f>AND(Sales[[#This Row],[date]]&gt;=YoY_Min,Sales[[#This Row],[date]]&lt;=TY_YTDMax)*(Sales[[#This Row],[sales]]/Sales[[#This Row],[sqft]])</f>
        <v>0</v>
      </c>
      <c r="P2346" s="4">
        <f>SUMIF(Sales[RegionStoretype],Sales[[#This Row],[RegionStoretype]],Sales[YoY_SSF])/Sales[[#This Row],[Region_TypeCount]]</f>
        <v>60.052789354368521</v>
      </c>
    </row>
    <row r="2347" spans="1:16" x14ac:dyDescent="0.25">
      <c r="A2347" s="1">
        <v>42867</v>
      </c>
      <c r="B2347">
        <v>28</v>
      </c>
      <c r="C2347">
        <v>15</v>
      </c>
      <c r="D2347">
        <v>668.41879999999992</v>
      </c>
      <c r="E2347">
        <f>INDEX(Stores[region],MATCH(Sales[[#This Row],[store_no]],Stores[store_no],0))</f>
        <v>2</v>
      </c>
      <c r="F2347" t="str">
        <f>INDEX(Stores[storetype],MATCH(Sales[[#This Row],[store_no]],Stores[store_no],0))</f>
        <v>A</v>
      </c>
      <c r="G2347" t="str">
        <f>INDEX(Stores[location_city],MATCH(Sales[[#This Row],[store_no]],Stores[store_no],0))</f>
        <v>Milwaukee</v>
      </c>
      <c r="H2347" t="str">
        <f>INDEX(Stores[location_state],MATCH(Sales[[#This Row],[store_no]],Stores[store_no],0))</f>
        <v>Wisconsin</v>
      </c>
      <c r="I2347">
        <f>INDEX(Stores[sqft],MATCH(Sales[[#This Row],[store_no]],Stores[store_no],0))</f>
        <v>203800</v>
      </c>
      <c r="J2347" s="4" t="str">
        <f>INDEX(Departments[dept_name],MATCH(Sales[[#This Row],[dept_no]],Departments[dept_no],0))</f>
        <v>Music</v>
      </c>
      <c r="K2347" s="4" t="str">
        <f>CONCATENATE(Sales[[#This Row],[region]],Sales[[#This Row],[storetype]])</f>
        <v>2A</v>
      </c>
      <c r="L2347" s="4">
        <f>INDEX(RegionStoreCount[Store Count],MATCH(Sales[[#This Row],[RegionStoretype]],RegionStoreCount[Region/Type],0))</f>
        <v>5</v>
      </c>
      <c r="M2347" s="4">
        <f>AND(Sales[[#This Row],[date]]&lt;=TY_YTDMax,Sales[[#This Row],[date]]&gt;=TY_YTDMin)*Sales[[#This Row],[sales]]</f>
        <v>0</v>
      </c>
      <c r="N2347" s="4">
        <f>AND(Sales[[#This Row],[date]]&lt;=LY_YTDMax,Sales[[#This Row],[date]]&gt;=LY_YTDMin)*Sales[[#This Row],[sales]]</f>
        <v>668.41879999999992</v>
      </c>
      <c r="O2347" s="4">
        <f>AND(Sales[[#This Row],[date]]&gt;=YoY_Min,Sales[[#This Row],[date]]&lt;=TY_YTDMax)*(Sales[[#This Row],[sales]]/Sales[[#This Row],[sqft]])</f>
        <v>0</v>
      </c>
      <c r="P2347" s="4">
        <f>SUMIF(Sales[RegionStoretype],Sales[[#This Row],[RegionStoretype]],Sales[YoY_SSF])/Sales[[#This Row],[Region_TypeCount]]</f>
        <v>60.052789354368521</v>
      </c>
    </row>
    <row r="2348" spans="1:16" x14ac:dyDescent="0.25">
      <c r="A2348" s="1">
        <v>42867</v>
      </c>
      <c r="B2348">
        <v>28</v>
      </c>
      <c r="C2348">
        <v>17</v>
      </c>
      <c r="D2348">
        <v>121429.05290000001</v>
      </c>
      <c r="E2348">
        <f>INDEX(Stores[region],MATCH(Sales[[#This Row],[store_no]],Stores[store_no],0))</f>
        <v>2</v>
      </c>
      <c r="F2348" t="str">
        <f>INDEX(Stores[storetype],MATCH(Sales[[#This Row],[store_no]],Stores[store_no],0))</f>
        <v>A</v>
      </c>
      <c r="G2348" t="str">
        <f>INDEX(Stores[location_city],MATCH(Sales[[#This Row],[store_no]],Stores[store_no],0))</f>
        <v>Milwaukee</v>
      </c>
      <c r="H2348" t="str">
        <f>INDEX(Stores[location_state],MATCH(Sales[[#This Row],[store_no]],Stores[store_no],0))</f>
        <v>Wisconsin</v>
      </c>
      <c r="I2348">
        <f>INDEX(Stores[sqft],MATCH(Sales[[#This Row],[store_no]],Stores[store_no],0))</f>
        <v>203800</v>
      </c>
      <c r="J2348" s="4" t="str">
        <f>INDEX(Departments[dept_name],MATCH(Sales[[#This Row],[dept_no]],Departments[dept_no],0))</f>
        <v>Shoes</v>
      </c>
      <c r="K2348" s="4" t="str">
        <f>CONCATENATE(Sales[[#This Row],[region]],Sales[[#This Row],[storetype]])</f>
        <v>2A</v>
      </c>
      <c r="L2348" s="4">
        <f>INDEX(RegionStoreCount[Store Count],MATCH(Sales[[#This Row],[RegionStoretype]],RegionStoreCount[Region/Type],0))</f>
        <v>5</v>
      </c>
      <c r="M2348" s="4">
        <f>AND(Sales[[#This Row],[date]]&lt;=TY_YTDMax,Sales[[#This Row],[date]]&gt;=TY_YTDMin)*Sales[[#This Row],[sales]]</f>
        <v>0</v>
      </c>
      <c r="N2348" s="4">
        <f>AND(Sales[[#This Row],[date]]&lt;=LY_YTDMax,Sales[[#This Row],[date]]&gt;=LY_YTDMin)*Sales[[#This Row],[sales]]</f>
        <v>121429.05290000001</v>
      </c>
      <c r="O2348" s="4">
        <f>AND(Sales[[#This Row],[date]]&gt;=YoY_Min,Sales[[#This Row],[date]]&lt;=TY_YTDMax)*(Sales[[#This Row],[sales]]/Sales[[#This Row],[sqft]])</f>
        <v>0</v>
      </c>
      <c r="P2348" s="4">
        <f>SUMIF(Sales[RegionStoretype],Sales[[#This Row],[RegionStoretype]],Sales[YoY_SSF])/Sales[[#This Row],[Region_TypeCount]]</f>
        <v>60.052789354368521</v>
      </c>
    </row>
    <row r="2349" spans="1:16" x14ac:dyDescent="0.25">
      <c r="A2349" s="1">
        <v>42867</v>
      </c>
      <c r="B2349">
        <v>28</v>
      </c>
      <c r="C2349">
        <v>20</v>
      </c>
      <c r="D2349">
        <v>153560.7108</v>
      </c>
      <c r="E2349">
        <f>INDEX(Stores[region],MATCH(Sales[[#This Row],[store_no]],Stores[store_no],0))</f>
        <v>2</v>
      </c>
      <c r="F2349" t="str">
        <f>INDEX(Stores[storetype],MATCH(Sales[[#This Row],[store_no]],Stores[store_no],0))</f>
        <v>A</v>
      </c>
      <c r="G2349" t="str">
        <f>INDEX(Stores[location_city],MATCH(Sales[[#This Row],[store_no]],Stores[store_no],0))</f>
        <v>Milwaukee</v>
      </c>
      <c r="H2349" t="str">
        <f>INDEX(Stores[location_state],MATCH(Sales[[#This Row],[store_no]],Stores[store_no],0))</f>
        <v>Wisconsin</v>
      </c>
      <c r="I2349">
        <f>INDEX(Stores[sqft],MATCH(Sales[[#This Row],[store_no]],Stores[store_no],0))</f>
        <v>203800</v>
      </c>
      <c r="J2349" s="4" t="str">
        <f>INDEX(Departments[dept_name],MATCH(Sales[[#This Row],[dept_no]],Departments[dept_no],0))</f>
        <v>Toys</v>
      </c>
      <c r="K2349" s="4" t="str">
        <f>CONCATENATE(Sales[[#This Row],[region]],Sales[[#This Row],[storetype]])</f>
        <v>2A</v>
      </c>
      <c r="L2349" s="4">
        <f>INDEX(RegionStoreCount[Store Count],MATCH(Sales[[#This Row],[RegionStoretype]],RegionStoreCount[Region/Type],0))</f>
        <v>5</v>
      </c>
      <c r="M2349" s="4">
        <f>AND(Sales[[#This Row],[date]]&lt;=TY_YTDMax,Sales[[#This Row],[date]]&gt;=TY_YTDMin)*Sales[[#This Row],[sales]]</f>
        <v>0</v>
      </c>
      <c r="N2349" s="4">
        <f>AND(Sales[[#This Row],[date]]&lt;=LY_YTDMax,Sales[[#This Row],[date]]&gt;=LY_YTDMin)*Sales[[#This Row],[sales]]</f>
        <v>153560.7108</v>
      </c>
      <c r="O2349" s="4">
        <f>AND(Sales[[#This Row],[date]]&gt;=YoY_Min,Sales[[#This Row],[date]]&lt;=TY_YTDMax)*(Sales[[#This Row],[sales]]/Sales[[#This Row],[sqft]])</f>
        <v>0</v>
      </c>
      <c r="P2349" s="4">
        <f>SUMIF(Sales[RegionStoretype],Sales[[#This Row],[RegionStoretype]],Sales[YoY_SSF])/Sales[[#This Row],[Region_TypeCount]]</f>
        <v>60.052789354368521</v>
      </c>
    </row>
    <row r="2350" spans="1:16" x14ac:dyDescent="0.25">
      <c r="A2350" s="1">
        <v>42867</v>
      </c>
      <c r="B2350">
        <v>29</v>
      </c>
      <c r="C2350">
        <v>17</v>
      </c>
      <c r="D2350">
        <v>103420.42300000001</v>
      </c>
      <c r="E2350">
        <f>INDEX(Stores[region],MATCH(Sales[[#This Row],[store_no]],Stores[store_no],0))</f>
        <v>1</v>
      </c>
      <c r="F2350" t="str">
        <f>INDEX(Stores[storetype],MATCH(Sales[[#This Row],[store_no]],Stores[store_no],0))</f>
        <v>B</v>
      </c>
      <c r="G2350" t="str">
        <f>INDEX(Stores[location_city],MATCH(Sales[[#This Row],[store_no]],Stores[store_no],0))</f>
        <v>Grand Rapids</v>
      </c>
      <c r="H2350" t="str">
        <f>INDEX(Stores[location_state],MATCH(Sales[[#This Row],[store_no]],Stores[store_no],0))</f>
        <v>Michigan</v>
      </c>
      <c r="I2350">
        <f>INDEX(Stores[sqft],MATCH(Sales[[#This Row],[store_no]],Stores[store_no],0))</f>
        <v>148300</v>
      </c>
      <c r="J2350" s="4" t="str">
        <f>INDEX(Departments[dept_name],MATCH(Sales[[#This Row],[dept_no]],Departments[dept_no],0))</f>
        <v>Shoes</v>
      </c>
      <c r="K2350" s="4" t="str">
        <f>CONCATENATE(Sales[[#This Row],[region]],Sales[[#This Row],[storetype]])</f>
        <v>1B</v>
      </c>
      <c r="L2350" s="4">
        <f>INDEX(RegionStoreCount[Store Count],MATCH(Sales[[#This Row],[RegionStoretype]],RegionStoreCount[Region/Type],0))</f>
        <v>5</v>
      </c>
      <c r="M2350" s="4">
        <f>AND(Sales[[#This Row],[date]]&lt;=TY_YTDMax,Sales[[#This Row],[date]]&gt;=TY_YTDMin)*Sales[[#This Row],[sales]]</f>
        <v>0</v>
      </c>
      <c r="N2350" s="4">
        <f>AND(Sales[[#This Row],[date]]&lt;=LY_YTDMax,Sales[[#This Row],[date]]&gt;=LY_YTDMin)*Sales[[#This Row],[sales]]</f>
        <v>103420.42300000001</v>
      </c>
      <c r="O2350" s="4">
        <f>AND(Sales[[#This Row],[date]]&gt;=YoY_Min,Sales[[#This Row],[date]]&lt;=TY_YTDMax)*(Sales[[#This Row],[sales]]/Sales[[#This Row],[sqft]])</f>
        <v>0</v>
      </c>
      <c r="P2350" s="4">
        <f>SUMIF(Sales[RegionStoretype],Sales[[#This Row],[RegionStoretype]],Sales[YoY_SSF])/Sales[[#This Row],[Region_TypeCount]]</f>
        <v>68.518982968140051</v>
      </c>
    </row>
    <row r="2351" spans="1:16" x14ac:dyDescent="0.25">
      <c r="A2351" s="1">
        <v>42867</v>
      </c>
      <c r="B2351">
        <v>29</v>
      </c>
      <c r="C2351">
        <v>20</v>
      </c>
      <c r="D2351">
        <v>26224.531500000001</v>
      </c>
      <c r="E2351">
        <f>INDEX(Stores[region],MATCH(Sales[[#This Row],[store_no]],Stores[store_no],0))</f>
        <v>1</v>
      </c>
      <c r="F2351" t="str">
        <f>INDEX(Stores[storetype],MATCH(Sales[[#This Row],[store_no]],Stores[store_no],0))</f>
        <v>B</v>
      </c>
      <c r="G2351" t="str">
        <f>INDEX(Stores[location_city],MATCH(Sales[[#This Row],[store_no]],Stores[store_no],0))</f>
        <v>Grand Rapids</v>
      </c>
      <c r="H2351" t="str">
        <f>INDEX(Stores[location_state],MATCH(Sales[[#This Row],[store_no]],Stores[store_no],0))</f>
        <v>Michigan</v>
      </c>
      <c r="I2351">
        <f>INDEX(Stores[sqft],MATCH(Sales[[#This Row],[store_no]],Stores[store_no],0))</f>
        <v>148300</v>
      </c>
      <c r="J2351" s="4" t="str">
        <f>INDEX(Departments[dept_name],MATCH(Sales[[#This Row],[dept_no]],Departments[dept_no],0))</f>
        <v>Toys</v>
      </c>
      <c r="K2351" s="4" t="str">
        <f>CONCATENATE(Sales[[#This Row],[region]],Sales[[#This Row],[storetype]])</f>
        <v>1B</v>
      </c>
      <c r="L2351" s="4">
        <f>INDEX(RegionStoreCount[Store Count],MATCH(Sales[[#This Row],[RegionStoretype]],RegionStoreCount[Region/Type],0))</f>
        <v>5</v>
      </c>
      <c r="M2351" s="4">
        <f>AND(Sales[[#This Row],[date]]&lt;=TY_YTDMax,Sales[[#This Row],[date]]&gt;=TY_YTDMin)*Sales[[#This Row],[sales]]</f>
        <v>0</v>
      </c>
      <c r="N2351" s="4">
        <f>AND(Sales[[#This Row],[date]]&lt;=LY_YTDMax,Sales[[#This Row],[date]]&gt;=LY_YTDMin)*Sales[[#This Row],[sales]]</f>
        <v>26224.531500000001</v>
      </c>
      <c r="O2351" s="4">
        <f>AND(Sales[[#This Row],[date]]&gt;=YoY_Min,Sales[[#This Row],[date]]&lt;=TY_YTDMax)*(Sales[[#This Row],[sales]]/Sales[[#This Row],[sqft]])</f>
        <v>0</v>
      </c>
      <c r="P2351" s="4">
        <f>SUMIF(Sales[RegionStoretype],Sales[[#This Row],[RegionStoretype]],Sales[YoY_SSF])/Sales[[#This Row],[Region_TypeCount]]</f>
        <v>68.518982968140051</v>
      </c>
    </row>
    <row r="2352" spans="1:16" x14ac:dyDescent="0.25">
      <c r="A2352" s="1">
        <v>42867</v>
      </c>
      <c r="B2352">
        <v>30</v>
      </c>
      <c r="C2352">
        <v>10</v>
      </c>
      <c r="D2352">
        <v>2015.5369999999998</v>
      </c>
      <c r="E2352">
        <f>INDEX(Stores[region],MATCH(Sales[[#This Row],[store_no]],Stores[store_no],0))</f>
        <v>1</v>
      </c>
      <c r="F2352" t="str">
        <f>INDEX(Stores[storetype],MATCH(Sales[[#This Row],[store_no]],Stores[store_no],0))</f>
        <v>C</v>
      </c>
      <c r="G2352" t="str">
        <f>INDEX(Stores[location_city],MATCH(Sales[[#This Row],[store_no]],Stores[store_no],0))</f>
        <v>Dayton</v>
      </c>
      <c r="H2352" t="str">
        <f>INDEX(Stores[location_state],MATCH(Sales[[#This Row],[store_no]],Stores[store_no],0))</f>
        <v>Ohio</v>
      </c>
      <c r="I2352">
        <f>INDEX(Stores[sqft],MATCH(Sales[[#This Row],[store_no]],Stores[store_no],0))</f>
        <v>90000</v>
      </c>
      <c r="J2352" s="4" t="str">
        <f>INDEX(Departments[dept_name],MATCH(Sales[[#This Row],[dept_no]],Departments[dept_no],0))</f>
        <v>Health</v>
      </c>
      <c r="K2352" s="4" t="str">
        <f>CONCATENATE(Sales[[#This Row],[region]],Sales[[#This Row],[storetype]])</f>
        <v>1C</v>
      </c>
      <c r="L2352" s="4">
        <f>INDEX(RegionStoreCount[Store Count],MATCH(Sales[[#This Row],[RegionStoretype]],RegionStoreCount[Region/Type],0))</f>
        <v>1</v>
      </c>
      <c r="M2352" s="4">
        <f>AND(Sales[[#This Row],[date]]&lt;=TY_YTDMax,Sales[[#This Row],[date]]&gt;=TY_YTDMin)*Sales[[#This Row],[sales]]</f>
        <v>0</v>
      </c>
      <c r="N2352" s="4">
        <f>AND(Sales[[#This Row],[date]]&lt;=LY_YTDMax,Sales[[#This Row],[date]]&gt;=LY_YTDMin)*Sales[[#This Row],[sales]]</f>
        <v>2015.5369999999998</v>
      </c>
      <c r="O2352" s="4">
        <f>AND(Sales[[#This Row],[date]]&gt;=YoY_Min,Sales[[#This Row],[date]]&lt;=TY_YTDMax)*(Sales[[#This Row],[sales]]/Sales[[#This Row],[sqft]])</f>
        <v>0</v>
      </c>
      <c r="P2352" s="4">
        <f>SUMIF(Sales[RegionStoretype],Sales[[#This Row],[RegionStoretype]],Sales[YoY_SSF])/Sales[[#This Row],[Region_TypeCount]]</f>
        <v>65.329042605555529</v>
      </c>
    </row>
    <row r="2353" spans="1:16" x14ac:dyDescent="0.25">
      <c r="A2353" s="1">
        <v>42867</v>
      </c>
      <c r="B2353">
        <v>30</v>
      </c>
      <c r="C2353">
        <v>11</v>
      </c>
      <c r="D2353">
        <v>18438.512700000003</v>
      </c>
      <c r="E2353">
        <f>INDEX(Stores[region],MATCH(Sales[[#This Row],[store_no]],Stores[store_no],0))</f>
        <v>1</v>
      </c>
      <c r="F2353" t="str">
        <f>INDEX(Stores[storetype],MATCH(Sales[[#This Row],[store_no]],Stores[store_no],0))</f>
        <v>C</v>
      </c>
      <c r="G2353" t="str">
        <f>INDEX(Stores[location_city],MATCH(Sales[[#This Row],[store_no]],Stores[store_no],0))</f>
        <v>Dayton</v>
      </c>
      <c r="H2353" t="str">
        <f>INDEX(Stores[location_state],MATCH(Sales[[#This Row],[store_no]],Stores[store_no],0))</f>
        <v>Ohio</v>
      </c>
      <c r="I2353">
        <f>INDEX(Stores[sqft],MATCH(Sales[[#This Row],[store_no]],Stores[store_no],0))</f>
        <v>90000</v>
      </c>
      <c r="J2353" s="4" t="str">
        <f>INDEX(Departments[dept_name],MATCH(Sales[[#This Row],[dept_no]],Departments[dept_no],0))</f>
        <v>Home</v>
      </c>
      <c r="K2353" s="4" t="str">
        <f>CONCATENATE(Sales[[#This Row],[region]],Sales[[#This Row],[storetype]])</f>
        <v>1C</v>
      </c>
      <c r="L2353" s="4">
        <f>INDEX(RegionStoreCount[Store Count],MATCH(Sales[[#This Row],[RegionStoretype]],RegionStoreCount[Region/Type],0))</f>
        <v>1</v>
      </c>
      <c r="M2353" s="4">
        <f>AND(Sales[[#This Row],[date]]&lt;=TY_YTDMax,Sales[[#This Row],[date]]&gt;=TY_YTDMin)*Sales[[#This Row],[sales]]</f>
        <v>0</v>
      </c>
      <c r="N2353" s="4">
        <f>AND(Sales[[#This Row],[date]]&lt;=LY_YTDMax,Sales[[#This Row],[date]]&gt;=LY_YTDMin)*Sales[[#This Row],[sales]]</f>
        <v>18438.512700000003</v>
      </c>
      <c r="O2353" s="4">
        <f>AND(Sales[[#This Row],[date]]&gt;=YoY_Min,Sales[[#This Row],[date]]&lt;=TY_YTDMax)*(Sales[[#This Row],[sales]]/Sales[[#This Row],[sqft]])</f>
        <v>0</v>
      </c>
      <c r="P2353" s="4">
        <f>SUMIF(Sales[RegionStoretype],Sales[[#This Row],[RegionStoretype]],Sales[YoY_SSF])/Sales[[#This Row],[Region_TypeCount]]</f>
        <v>65.329042605555529</v>
      </c>
    </row>
    <row r="2354" spans="1:16" x14ac:dyDescent="0.25">
      <c r="A2354" s="1">
        <v>42867</v>
      </c>
      <c r="B2354">
        <v>30</v>
      </c>
      <c r="C2354">
        <v>19</v>
      </c>
      <c r="D2354">
        <v>67706.489999999991</v>
      </c>
      <c r="E2354">
        <f>INDEX(Stores[region],MATCH(Sales[[#This Row],[store_no]],Stores[store_no],0))</f>
        <v>1</v>
      </c>
      <c r="F2354" t="str">
        <f>INDEX(Stores[storetype],MATCH(Sales[[#This Row],[store_no]],Stores[store_no],0))</f>
        <v>C</v>
      </c>
      <c r="G2354" t="str">
        <f>INDEX(Stores[location_city],MATCH(Sales[[#This Row],[store_no]],Stores[store_no],0))</f>
        <v>Dayton</v>
      </c>
      <c r="H2354" t="str">
        <f>INDEX(Stores[location_state],MATCH(Sales[[#This Row],[store_no]],Stores[store_no],0))</f>
        <v>Ohio</v>
      </c>
      <c r="I2354">
        <f>INDEX(Stores[sqft],MATCH(Sales[[#This Row],[store_no]],Stores[store_no],0))</f>
        <v>90000</v>
      </c>
      <c r="J2354" s="4" t="str">
        <f>INDEX(Departments[dept_name],MATCH(Sales[[#This Row],[dept_no]],Departments[dept_no],0))</f>
        <v>Tools</v>
      </c>
      <c r="K2354" s="4" t="str">
        <f>CONCATENATE(Sales[[#This Row],[region]],Sales[[#This Row],[storetype]])</f>
        <v>1C</v>
      </c>
      <c r="L2354" s="4">
        <f>INDEX(RegionStoreCount[Store Count],MATCH(Sales[[#This Row],[RegionStoretype]],RegionStoreCount[Region/Type],0))</f>
        <v>1</v>
      </c>
      <c r="M2354" s="4">
        <f>AND(Sales[[#This Row],[date]]&lt;=TY_YTDMax,Sales[[#This Row],[date]]&gt;=TY_YTDMin)*Sales[[#This Row],[sales]]</f>
        <v>0</v>
      </c>
      <c r="N2354" s="4">
        <f>AND(Sales[[#This Row],[date]]&lt;=LY_YTDMax,Sales[[#This Row],[date]]&gt;=LY_YTDMin)*Sales[[#This Row],[sales]]</f>
        <v>67706.489999999991</v>
      </c>
      <c r="O2354" s="4">
        <f>AND(Sales[[#This Row],[date]]&gt;=YoY_Min,Sales[[#This Row],[date]]&lt;=TY_YTDMax)*(Sales[[#This Row],[sales]]/Sales[[#This Row],[sqft]])</f>
        <v>0</v>
      </c>
      <c r="P2354" s="4">
        <f>SUMIF(Sales[RegionStoretype],Sales[[#This Row],[RegionStoretype]],Sales[YoY_SSF])/Sales[[#This Row],[Region_TypeCount]]</f>
        <v>65.329042605555529</v>
      </c>
    </row>
    <row r="2355" spans="1:16" x14ac:dyDescent="0.25">
      <c r="A2355" s="1">
        <v>42867</v>
      </c>
      <c r="B2355">
        <v>31</v>
      </c>
      <c r="C2355">
        <v>11</v>
      </c>
      <c r="D2355">
        <v>46025.107900000003</v>
      </c>
      <c r="E2355">
        <f>INDEX(Stores[region],MATCH(Sales[[#This Row],[store_no]],Stores[store_no],0))</f>
        <v>3</v>
      </c>
      <c r="F2355" t="str">
        <f>INDEX(Stores[storetype],MATCH(Sales[[#This Row],[store_no]],Stores[store_no],0))</f>
        <v>A</v>
      </c>
      <c r="G2355" t="str">
        <f>INDEX(Stores[location_city],MATCH(Sales[[#This Row],[store_no]],Stores[store_no],0))</f>
        <v>Rapid City</v>
      </c>
      <c r="H2355" t="str">
        <f>INDEX(Stores[location_state],MATCH(Sales[[#This Row],[store_no]],Stores[store_no],0))</f>
        <v>South Dakota</v>
      </c>
      <c r="I2355">
        <f>INDEX(Stores[sqft],MATCH(Sales[[#This Row],[store_no]],Stores[store_no],0))</f>
        <v>200100</v>
      </c>
      <c r="J2355" s="4" t="str">
        <f>INDEX(Departments[dept_name],MATCH(Sales[[#This Row],[dept_no]],Departments[dept_no],0))</f>
        <v>Home</v>
      </c>
      <c r="K2355" s="4" t="str">
        <f>CONCATENATE(Sales[[#This Row],[region]],Sales[[#This Row],[storetype]])</f>
        <v>3A</v>
      </c>
      <c r="L2355" s="4">
        <f>INDEX(RegionStoreCount[Store Count],MATCH(Sales[[#This Row],[RegionStoretype]],RegionStoreCount[Region/Type],0))</f>
        <v>9</v>
      </c>
      <c r="M2355" s="4">
        <f>AND(Sales[[#This Row],[date]]&lt;=TY_YTDMax,Sales[[#This Row],[date]]&gt;=TY_YTDMin)*Sales[[#This Row],[sales]]</f>
        <v>0</v>
      </c>
      <c r="N2355" s="4">
        <f>AND(Sales[[#This Row],[date]]&lt;=LY_YTDMax,Sales[[#This Row],[date]]&gt;=LY_YTDMin)*Sales[[#This Row],[sales]]</f>
        <v>46025.107900000003</v>
      </c>
      <c r="O2355" s="4">
        <f>AND(Sales[[#This Row],[date]]&gt;=YoY_Min,Sales[[#This Row],[date]]&lt;=TY_YTDMax)*(Sales[[#This Row],[sales]]/Sales[[#This Row],[sqft]])</f>
        <v>0</v>
      </c>
      <c r="P2355" s="4">
        <f>SUMIF(Sales[RegionStoretype],Sales[[#This Row],[RegionStoretype]],Sales[YoY_SSF])/Sales[[#This Row],[Region_TypeCount]]</f>
        <v>53.603836561720975</v>
      </c>
    </row>
    <row r="2356" spans="1:16" x14ac:dyDescent="0.25">
      <c r="A2356" s="1">
        <v>42867</v>
      </c>
      <c r="B2356">
        <v>31</v>
      </c>
      <c r="C2356">
        <v>14</v>
      </c>
      <c r="D2356">
        <v>52140.752699999997</v>
      </c>
      <c r="E2356">
        <f>INDEX(Stores[region],MATCH(Sales[[#This Row],[store_no]],Stores[store_no],0))</f>
        <v>3</v>
      </c>
      <c r="F2356" t="str">
        <f>INDEX(Stores[storetype],MATCH(Sales[[#This Row],[store_no]],Stores[store_no],0))</f>
        <v>A</v>
      </c>
      <c r="G2356" t="str">
        <f>INDEX(Stores[location_city],MATCH(Sales[[#This Row],[store_no]],Stores[store_no],0))</f>
        <v>Rapid City</v>
      </c>
      <c r="H2356" t="str">
        <f>INDEX(Stores[location_state],MATCH(Sales[[#This Row],[store_no]],Stores[store_no],0))</f>
        <v>South Dakota</v>
      </c>
      <c r="I2356">
        <f>INDEX(Stores[sqft],MATCH(Sales[[#This Row],[store_no]],Stores[store_no],0))</f>
        <v>200100</v>
      </c>
      <c r="J2356" s="4" t="str">
        <f>INDEX(Departments[dept_name],MATCH(Sales[[#This Row],[dept_no]],Departments[dept_no],0))</f>
        <v>Movies</v>
      </c>
      <c r="K2356" s="4" t="str">
        <f>CONCATENATE(Sales[[#This Row],[region]],Sales[[#This Row],[storetype]])</f>
        <v>3A</v>
      </c>
      <c r="L2356" s="4">
        <f>INDEX(RegionStoreCount[Store Count],MATCH(Sales[[#This Row],[RegionStoretype]],RegionStoreCount[Region/Type],0))</f>
        <v>9</v>
      </c>
      <c r="M2356" s="4">
        <f>AND(Sales[[#This Row],[date]]&lt;=TY_YTDMax,Sales[[#This Row],[date]]&gt;=TY_YTDMin)*Sales[[#This Row],[sales]]</f>
        <v>0</v>
      </c>
      <c r="N2356" s="4">
        <f>AND(Sales[[#This Row],[date]]&lt;=LY_YTDMax,Sales[[#This Row],[date]]&gt;=LY_YTDMin)*Sales[[#This Row],[sales]]</f>
        <v>52140.752699999997</v>
      </c>
      <c r="O2356" s="4">
        <f>AND(Sales[[#This Row],[date]]&gt;=YoY_Min,Sales[[#This Row],[date]]&lt;=TY_YTDMax)*(Sales[[#This Row],[sales]]/Sales[[#This Row],[sqft]])</f>
        <v>0</v>
      </c>
      <c r="P2356" s="4">
        <f>SUMIF(Sales[RegionStoretype],Sales[[#This Row],[RegionStoretype]],Sales[YoY_SSF])/Sales[[#This Row],[Region_TypeCount]]</f>
        <v>53.603836561720975</v>
      </c>
    </row>
    <row r="2357" spans="1:16" x14ac:dyDescent="0.25">
      <c r="A2357" s="1">
        <v>42867</v>
      </c>
      <c r="B2357">
        <v>31</v>
      </c>
      <c r="C2357">
        <v>19</v>
      </c>
      <c r="D2357">
        <v>10736.611800000001</v>
      </c>
      <c r="E2357">
        <f>INDEX(Stores[region],MATCH(Sales[[#This Row],[store_no]],Stores[store_no],0))</f>
        <v>3</v>
      </c>
      <c r="F2357" t="str">
        <f>INDEX(Stores[storetype],MATCH(Sales[[#This Row],[store_no]],Stores[store_no],0))</f>
        <v>A</v>
      </c>
      <c r="G2357" t="str">
        <f>INDEX(Stores[location_city],MATCH(Sales[[#This Row],[store_no]],Stores[store_no],0))</f>
        <v>Rapid City</v>
      </c>
      <c r="H2357" t="str">
        <f>INDEX(Stores[location_state],MATCH(Sales[[#This Row],[store_no]],Stores[store_no],0))</f>
        <v>South Dakota</v>
      </c>
      <c r="I2357">
        <f>INDEX(Stores[sqft],MATCH(Sales[[#This Row],[store_no]],Stores[store_no],0))</f>
        <v>200100</v>
      </c>
      <c r="J2357" s="4" t="str">
        <f>INDEX(Departments[dept_name],MATCH(Sales[[#This Row],[dept_no]],Departments[dept_no],0))</f>
        <v>Tools</v>
      </c>
      <c r="K2357" s="4" t="str">
        <f>CONCATENATE(Sales[[#This Row],[region]],Sales[[#This Row],[storetype]])</f>
        <v>3A</v>
      </c>
      <c r="L2357" s="4">
        <f>INDEX(RegionStoreCount[Store Count],MATCH(Sales[[#This Row],[RegionStoretype]],RegionStoreCount[Region/Type],0))</f>
        <v>9</v>
      </c>
      <c r="M2357" s="4">
        <f>AND(Sales[[#This Row],[date]]&lt;=TY_YTDMax,Sales[[#This Row],[date]]&gt;=TY_YTDMin)*Sales[[#This Row],[sales]]</f>
        <v>0</v>
      </c>
      <c r="N2357" s="4">
        <f>AND(Sales[[#This Row],[date]]&lt;=LY_YTDMax,Sales[[#This Row],[date]]&gt;=LY_YTDMin)*Sales[[#This Row],[sales]]</f>
        <v>10736.611800000001</v>
      </c>
      <c r="O2357" s="4">
        <f>AND(Sales[[#This Row],[date]]&gt;=YoY_Min,Sales[[#This Row],[date]]&lt;=TY_YTDMax)*(Sales[[#This Row],[sales]]/Sales[[#This Row],[sqft]])</f>
        <v>0</v>
      </c>
      <c r="P2357" s="4">
        <f>SUMIF(Sales[RegionStoretype],Sales[[#This Row],[RegionStoretype]],Sales[YoY_SSF])/Sales[[#This Row],[Region_TypeCount]]</f>
        <v>53.603836561720975</v>
      </c>
    </row>
    <row r="2358" spans="1:16" x14ac:dyDescent="0.25">
      <c r="A2358" s="1">
        <v>42867</v>
      </c>
      <c r="B2358">
        <v>32</v>
      </c>
      <c r="C2358">
        <v>10</v>
      </c>
      <c r="D2358">
        <v>51813.635300000002</v>
      </c>
      <c r="E2358">
        <f>INDEX(Stores[region],MATCH(Sales[[#This Row],[store_no]],Stores[store_no],0))</f>
        <v>2</v>
      </c>
      <c r="F2358" t="str">
        <f>INDEX(Stores[storetype],MATCH(Sales[[#This Row],[store_no]],Stores[store_no],0))</f>
        <v>A</v>
      </c>
      <c r="G2358" t="str">
        <f>INDEX(Stores[location_city],MATCH(Sales[[#This Row],[store_no]],Stores[store_no],0))</f>
        <v>Western Springs</v>
      </c>
      <c r="H2358" t="str">
        <f>INDEX(Stores[location_state],MATCH(Sales[[#This Row],[store_no]],Stores[store_no],0))</f>
        <v>Illinois</v>
      </c>
      <c r="I2358">
        <f>INDEX(Stores[sqft],MATCH(Sales[[#This Row],[store_no]],Stores[store_no],0))</f>
        <v>118200</v>
      </c>
      <c r="J2358" s="4" t="str">
        <f>INDEX(Departments[dept_name],MATCH(Sales[[#This Row],[dept_no]],Departments[dept_no],0))</f>
        <v>Health</v>
      </c>
      <c r="K2358" s="4" t="str">
        <f>CONCATENATE(Sales[[#This Row],[region]],Sales[[#This Row],[storetype]])</f>
        <v>2A</v>
      </c>
      <c r="L2358" s="4">
        <f>INDEX(RegionStoreCount[Store Count],MATCH(Sales[[#This Row],[RegionStoretype]],RegionStoreCount[Region/Type],0))</f>
        <v>5</v>
      </c>
      <c r="M2358" s="4">
        <f>AND(Sales[[#This Row],[date]]&lt;=TY_YTDMax,Sales[[#This Row],[date]]&gt;=TY_YTDMin)*Sales[[#This Row],[sales]]</f>
        <v>0</v>
      </c>
      <c r="N2358" s="4">
        <f>AND(Sales[[#This Row],[date]]&lt;=LY_YTDMax,Sales[[#This Row],[date]]&gt;=LY_YTDMin)*Sales[[#This Row],[sales]]</f>
        <v>51813.635300000002</v>
      </c>
      <c r="O2358" s="4">
        <f>AND(Sales[[#This Row],[date]]&gt;=YoY_Min,Sales[[#This Row],[date]]&lt;=TY_YTDMax)*(Sales[[#This Row],[sales]]/Sales[[#This Row],[sqft]])</f>
        <v>0</v>
      </c>
      <c r="P2358" s="4">
        <f>SUMIF(Sales[RegionStoretype],Sales[[#This Row],[RegionStoretype]],Sales[YoY_SSF])/Sales[[#This Row],[Region_TypeCount]]</f>
        <v>60.052789354368521</v>
      </c>
    </row>
    <row r="2359" spans="1:16" x14ac:dyDescent="0.25">
      <c r="A2359" s="1">
        <v>42867</v>
      </c>
      <c r="B2359">
        <v>32</v>
      </c>
      <c r="C2359">
        <v>17</v>
      </c>
      <c r="D2359">
        <v>68897.892399999997</v>
      </c>
      <c r="E2359">
        <f>INDEX(Stores[region],MATCH(Sales[[#This Row],[store_no]],Stores[store_no],0))</f>
        <v>2</v>
      </c>
      <c r="F2359" t="str">
        <f>INDEX(Stores[storetype],MATCH(Sales[[#This Row],[store_no]],Stores[store_no],0))</f>
        <v>A</v>
      </c>
      <c r="G2359" t="str">
        <f>INDEX(Stores[location_city],MATCH(Sales[[#This Row],[store_no]],Stores[store_no],0))</f>
        <v>Western Springs</v>
      </c>
      <c r="H2359" t="str">
        <f>INDEX(Stores[location_state],MATCH(Sales[[#This Row],[store_no]],Stores[store_no],0))</f>
        <v>Illinois</v>
      </c>
      <c r="I2359">
        <f>INDEX(Stores[sqft],MATCH(Sales[[#This Row],[store_no]],Stores[store_no],0))</f>
        <v>118200</v>
      </c>
      <c r="J2359" s="4" t="str">
        <f>INDEX(Departments[dept_name],MATCH(Sales[[#This Row],[dept_no]],Departments[dept_no],0))</f>
        <v>Shoes</v>
      </c>
      <c r="K2359" s="4" t="str">
        <f>CONCATENATE(Sales[[#This Row],[region]],Sales[[#This Row],[storetype]])</f>
        <v>2A</v>
      </c>
      <c r="L2359" s="4">
        <f>INDEX(RegionStoreCount[Store Count],MATCH(Sales[[#This Row],[RegionStoretype]],RegionStoreCount[Region/Type],0))</f>
        <v>5</v>
      </c>
      <c r="M2359" s="4">
        <f>AND(Sales[[#This Row],[date]]&lt;=TY_YTDMax,Sales[[#This Row],[date]]&gt;=TY_YTDMin)*Sales[[#This Row],[sales]]</f>
        <v>0</v>
      </c>
      <c r="N2359" s="4">
        <f>AND(Sales[[#This Row],[date]]&lt;=LY_YTDMax,Sales[[#This Row],[date]]&gt;=LY_YTDMin)*Sales[[#This Row],[sales]]</f>
        <v>68897.892399999997</v>
      </c>
      <c r="O2359" s="4">
        <f>AND(Sales[[#This Row],[date]]&gt;=YoY_Min,Sales[[#This Row],[date]]&lt;=TY_YTDMax)*(Sales[[#This Row],[sales]]/Sales[[#This Row],[sqft]])</f>
        <v>0</v>
      </c>
      <c r="P2359" s="4">
        <f>SUMIF(Sales[RegionStoretype],Sales[[#This Row],[RegionStoretype]],Sales[YoY_SSF])/Sales[[#This Row],[Region_TypeCount]]</f>
        <v>60.052789354368521</v>
      </c>
    </row>
    <row r="2360" spans="1:16" x14ac:dyDescent="0.25">
      <c r="A2360" s="1">
        <v>42867</v>
      </c>
      <c r="B2360">
        <v>33</v>
      </c>
      <c r="C2360">
        <v>4</v>
      </c>
      <c r="D2360">
        <v>49704.088600000003</v>
      </c>
      <c r="E2360">
        <f>INDEX(Stores[region],MATCH(Sales[[#This Row],[store_no]],Stores[store_no],0))</f>
        <v>3</v>
      </c>
      <c r="F2360" t="str">
        <f>INDEX(Stores[storetype],MATCH(Sales[[#This Row],[store_no]],Stores[store_no],0))</f>
        <v>A</v>
      </c>
      <c r="G2360" t="str">
        <f>INDEX(Stores[location_city],MATCH(Sales[[#This Row],[store_no]],Stores[store_no],0))</f>
        <v>Omaha</v>
      </c>
      <c r="H2360" t="str">
        <f>INDEX(Stores[location_state],MATCH(Sales[[#This Row],[store_no]],Stores[store_no],0))</f>
        <v>Nebraska</v>
      </c>
      <c r="I2360">
        <f>INDEX(Stores[sqft],MATCH(Sales[[#This Row],[store_no]],Stores[store_no],0))</f>
        <v>40700</v>
      </c>
      <c r="J2360" s="4" t="str">
        <f>INDEX(Departments[dept_name],MATCH(Sales[[#This Row],[dept_no]],Departments[dept_no],0))</f>
        <v>Books</v>
      </c>
      <c r="K2360" s="4" t="str">
        <f>CONCATENATE(Sales[[#This Row],[region]],Sales[[#This Row],[storetype]])</f>
        <v>3A</v>
      </c>
      <c r="L2360" s="4">
        <f>INDEX(RegionStoreCount[Store Count],MATCH(Sales[[#This Row],[RegionStoretype]],RegionStoreCount[Region/Type],0))</f>
        <v>9</v>
      </c>
      <c r="M2360" s="4">
        <f>AND(Sales[[#This Row],[date]]&lt;=TY_YTDMax,Sales[[#This Row],[date]]&gt;=TY_YTDMin)*Sales[[#This Row],[sales]]</f>
        <v>0</v>
      </c>
      <c r="N2360" s="4">
        <f>AND(Sales[[#This Row],[date]]&lt;=LY_YTDMax,Sales[[#This Row],[date]]&gt;=LY_YTDMin)*Sales[[#This Row],[sales]]</f>
        <v>49704.088600000003</v>
      </c>
      <c r="O2360" s="4">
        <f>AND(Sales[[#This Row],[date]]&gt;=YoY_Min,Sales[[#This Row],[date]]&lt;=TY_YTDMax)*(Sales[[#This Row],[sales]]/Sales[[#This Row],[sqft]])</f>
        <v>0</v>
      </c>
      <c r="P2360" s="4">
        <f>SUMIF(Sales[RegionStoretype],Sales[[#This Row],[RegionStoretype]],Sales[YoY_SSF])/Sales[[#This Row],[Region_TypeCount]]</f>
        <v>53.603836561720975</v>
      </c>
    </row>
    <row r="2361" spans="1:16" x14ac:dyDescent="0.25">
      <c r="A2361" s="1">
        <v>42867</v>
      </c>
      <c r="B2361">
        <v>33</v>
      </c>
      <c r="C2361">
        <v>7</v>
      </c>
      <c r="D2361">
        <v>13414.7186</v>
      </c>
      <c r="E2361">
        <f>INDEX(Stores[region],MATCH(Sales[[#This Row],[store_no]],Stores[store_no],0))</f>
        <v>3</v>
      </c>
      <c r="F2361" t="str">
        <f>INDEX(Stores[storetype],MATCH(Sales[[#This Row],[store_no]],Stores[store_no],0))</f>
        <v>A</v>
      </c>
      <c r="G2361" t="str">
        <f>INDEX(Stores[location_city],MATCH(Sales[[#This Row],[store_no]],Stores[store_no],0))</f>
        <v>Omaha</v>
      </c>
      <c r="H2361" t="str">
        <f>INDEX(Stores[location_state],MATCH(Sales[[#This Row],[store_no]],Stores[store_no],0))</f>
        <v>Nebraska</v>
      </c>
      <c r="I2361">
        <f>INDEX(Stores[sqft],MATCH(Sales[[#This Row],[store_no]],Stores[store_no],0))</f>
        <v>40700</v>
      </c>
      <c r="J2361" s="4" t="str">
        <f>INDEX(Departments[dept_name],MATCH(Sales[[#This Row],[dept_no]],Departments[dept_no],0))</f>
        <v>Electronics</v>
      </c>
      <c r="K2361" s="4" t="str">
        <f>CONCATENATE(Sales[[#This Row],[region]],Sales[[#This Row],[storetype]])</f>
        <v>3A</v>
      </c>
      <c r="L2361" s="4">
        <f>INDEX(RegionStoreCount[Store Count],MATCH(Sales[[#This Row],[RegionStoretype]],RegionStoreCount[Region/Type],0))</f>
        <v>9</v>
      </c>
      <c r="M2361" s="4">
        <f>AND(Sales[[#This Row],[date]]&lt;=TY_YTDMax,Sales[[#This Row],[date]]&gt;=TY_YTDMin)*Sales[[#This Row],[sales]]</f>
        <v>0</v>
      </c>
      <c r="N2361" s="4">
        <f>AND(Sales[[#This Row],[date]]&lt;=LY_YTDMax,Sales[[#This Row],[date]]&gt;=LY_YTDMin)*Sales[[#This Row],[sales]]</f>
        <v>13414.7186</v>
      </c>
      <c r="O2361" s="4">
        <f>AND(Sales[[#This Row],[date]]&gt;=YoY_Min,Sales[[#This Row],[date]]&lt;=TY_YTDMax)*(Sales[[#This Row],[sales]]/Sales[[#This Row],[sqft]])</f>
        <v>0</v>
      </c>
      <c r="P2361" s="4">
        <f>SUMIF(Sales[RegionStoretype],Sales[[#This Row],[RegionStoretype]],Sales[YoY_SSF])/Sales[[#This Row],[Region_TypeCount]]</f>
        <v>53.603836561720975</v>
      </c>
    </row>
    <row r="2362" spans="1:16" x14ac:dyDescent="0.25">
      <c r="A2362" s="1">
        <v>42867</v>
      </c>
      <c r="B2362">
        <v>33</v>
      </c>
      <c r="C2362">
        <v>18</v>
      </c>
      <c r="D2362">
        <v>86.161600000000007</v>
      </c>
      <c r="E2362">
        <f>INDEX(Stores[region],MATCH(Sales[[#This Row],[store_no]],Stores[store_no],0))</f>
        <v>3</v>
      </c>
      <c r="F2362" t="str">
        <f>INDEX(Stores[storetype],MATCH(Sales[[#This Row],[store_no]],Stores[store_no],0))</f>
        <v>A</v>
      </c>
      <c r="G2362" t="str">
        <f>INDEX(Stores[location_city],MATCH(Sales[[#This Row],[store_no]],Stores[store_no],0))</f>
        <v>Omaha</v>
      </c>
      <c r="H2362" t="str">
        <f>INDEX(Stores[location_state],MATCH(Sales[[#This Row],[store_no]],Stores[store_no],0))</f>
        <v>Nebraska</v>
      </c>
      <c r="I2362">
        <f>INDEX(Stores[sqft],MATCH(Sales[[#This Row],[store_no]],Stores[store_no],0))</f>
        <v>40700</v>
      </c>
      <c r="J2362" s="4" t="str">
        <f>INDEX(Departments[dept_name],MATCH(Sales[[#This Row],[dept_no]],Departments[dept_no],0))</f>
        <v>Sports</v>
      </c>
      <c r="K2362" s="4" t="str">
        <f>CONCATENATE(Sales[[#This Row],[region]],Sales[[#This Row],[storetype]])</f>
        <v>3A</v>
      </c>
      <c r="L2362" s="4">
        <f>INDEX(RegionStoreCount[Store Count],MATCH(Sales[[#This Row],[RegionStoretype]],RegionStoreCount[Region/Type],0))</f>
        <v>9</v>
      </c>
      <c r="M2362" s="4">
        <f>AND(Sales[[#This Row],[date]]&lt;=TY_YTDMax,Sales[[#This Row],[date]]&gt;=TY_YTDMin)*Sales[[#This Row],[sales]]</f>
        <v>0</v>
      </c>
      <c r="N2362" s="4">
        <f>AND(Sales[[#This Row],[date]]&lt;=LY_YTDMax,Sales[[#This Row],[date]]&gt;=LY_YTDMin)*Sales[[#This Row],[sales]]</f>
        <v>86.161600000000007</v>
      </c>
      <c r="O2362" s="4">
        <f>AND(Sales[[#This Row],[date]]&gt;=YoY_Min,Sales[[#This Row],[date]]&lt;=TY_YTDMax)*(Sales[[#This Row],[sales]]/Sales[[#This Row],[sqft]])</f>
        <v>0</v>
      </c>
      <c r="P2362" s="4">
        <f>SUMIF(Sales[RegionStoretype],Sales[[#This Row],[RegionStoretype]],Sales[YoY_SSF])/Sales[[#This Row],[Region_TypeCount]]</f>
        <v>53.603836561720975</v>
      </c>
    </row>
    <row r="2363" spans="1:16" x14ac:dyDescent="0.25">
      <c r="A2363" s="1">
        <v>42867</v>
      </c>
      <c r="B2363">
        <v>34</v>
      </c>
      <c r="C2363">
        <v>10</v>
      </c>
      <c r="D2363">
        <v>49743.009700000002</v>
      </c>
      <c r="E2363">
        <f>INDEX(Stores[region],MATCH(Sales[[#This Row],[store_no]],Stores[store_no],0))</f>
        <v>1</v>
      </c>
      <c r="F2363" t="str">
        <f>INDEX(Stores[storetype],MATCH(Sales[[#This Row],[store_no]],Stores[store_no],0))</f>
        <v>A</v>
      </c>
      <c r="G2363" t="str">
        <f>INDEX(Stores[location_city],MATCH(Sales[[#This Row],[store_no]],Stores[store_no],0))</f>
        <v>Toledo</v>
      </c>
      <c r="H2363" t="str">
        <f>INDEX(Stores[location_state],MATCH(Sales[[#This Row],[store_no]],Stores[store_no],0))</f>
        <v>Ohio</v>
      </c>
      <c r="I2363">
        <f>INDEX(Stores[sqft],MATCH(Sales[[#This Row],[store_no]],Stores[store_no],0))</f>
        <v>207900</v>
      </c>
      <c r="J2363" s="4" t="str">
        <f>INDEX(Departments[dept_name],MATCH(Sales[[#This Row],[dept_no]],Departments[dept_no],0))</f>
        <v>Health</v>
      </c>
      <c r="K2363" s="4" t="str">
        <f>CONCATENATE(Sales[[#This Row],[region]],Sales[[#This Row],[storetype]])</f>
        <v>1A</v>
      </c>
      <c r="L2363" s="4">
        <f>INDEX(RegionStoreCount[Store Count],MATCH(Sales[[#This Row],[RegionStoretype]],RegionStoreCount[Region/Type],0))</f>
        <v>5</v>
      </c>
      <c r="M2363" s="4">
        <f>AND(Sales[[#This Row],[date]]&lt;=TY_YTDMax,Sales[[#This Row],[date]]&gt;=TY_YTDMin)*Sales[[#This Row],[sales]]</f>
        <v>0</v>
      </c>
      <c r="N2363" s="4">
        <f>AND(Sales[[#This Row],[date]]&lt;=LY_YTDMax,Sales[[#This Row],[date]]&gt;=LY_YTDMin)*Sales[[#This Row],[sales]]</f>
        <v>49743.009700000002</v>
      </c>
      <c r="O2363" s="4">
        <f>AND(Sales[[#This Row],[date]]&gt;=YoY_Min,Sales[[#This Row],[date]]&lt;=TY_YTDMax)*(Sales[[#This Row],[sales]]/Sales[[#This Row],[sqft]])</f>
        <v>0</v>
      </c>
      <c r="P2363" s="4">
        <f>SUMIF(Sales[RegionStoretype],Sales[[#This Row],[RegionStoretype]],Sales[YoY_SSF])/Sales[[#This Row],[Region_TypeCount]]</f>
        <v>59.469551530910678</v>
      </c>
    </row>
    <row r="2364" spans="1:16" x14ac:dyDescent="0.25">
      <c r="A2364" s="1">
        <v>42867</v>
      </c>
      <c r="B2364">
        <v>34</v>
      </c>
      <c r="C2364">
        <v>13</v>
      </c>
      <c r="D2364">
        <v>80368.800800000012</v>
      </c>
      <c r="E2364">
        <f>INDEX(Stores[region],MATCH(Sales[[#This Row],[store_no]],Stores[store_no],0))</f>
        <v>1</v>
      </c>
      <c r="F2364" t="str">
        <f>INDEX(Stores[storetype],MATCH(Sales[[#This Row],[store_no]],Stores[store_no],0))</f>
        <v>A</v>
      </c>
      <c r="G2364" t="str">
        <f>INDEX(Stores[location_city],MATCH(Sales[[#This Row],[store_no]],Stores[store_no],0))</f>
        <v>Toledo</v>
      </c>
      <c r="H2364" t="str">
        <f>INDEX(Stores[location_state],MATCH(Sales[[#This Row],[store_no]],Stores[store_no],0))</f>
        <v>Ohio</v>
      </c>
      <c r="I2364">
        <f>INDEX(Stores[sqft],MATCH(Sales[[#This Row],[store_no]],Stores[store_no],0))</f>
        <v>207900</v>
      </c>
      <c r="J2364" s="4" t="str">
        <f>INDEX(Departments[dept_name],MATCH(Sales[[#This Row],[dept_no]],Departments[dept_no],0))</f>
        <v>Kids</v>
      </c>
      <c r="K2364" s="4" t="str">
        <f>CONCATENATE(Sales[[#This Row],[region]],Sales[[#This Row],[storetype]])</f>
        <v>1A</v>
      </c>
      <c r="L2364" s="4">
        <f>INDEX(RegionStoreCount[Store Count],MATCH(Sales[[#This Row],[RegionStoretype]],RegionStoreCount[Region/Type],0))</f>
        <v>5</v>
      </c>
      <c r="M2364" s="4">
        <f>AND(Sales[[#This Row],[date]]&lt;=TY_YTDMax,Sales[[#This Row],[date]]&gt;=TY_YTDMin)*Sales[[#This Row],[sales]]</f>
        <v>0</v>
      </c>
      <c r="N2364" s="4">
        <f>AND(Sales[[#This Row],[date]]&lt;=LY_YTDMax,Sales[[#This Row],[date]]&gt;=LY_YTDMin)*Sales[[#This Row],[sales]]</f>
        <v>80368.800800000012</v>
      </c>
      <c r="O2364" s="4">
        <f>AND(Sales[[#This Row],[date]]&gt;=YoY_Min,Sales[[#This Row],[date]]&lt;=TY_YTDMax)*(Sales[[#This Row],[sales]]/Sales[[#This Row],[sqft]])</f>
        <v>0</v>
      </c>
      <c r="P2364" s="4">
        <f>SUMIF(Sales[RegionStoretype],Sales[[#This Row],[RegionStoretype]],Sales[YoY_SSF])/Sales[[#This Row],[Region_TypeCount]]</f>
        <v>59.469551530910678</v>
      </c>
    </row>
    <row r="2365" spans="1:16" x14ac:dyDescent="0.25">
      <c r="A2365" s="1">
        <v>42867</v>
      </c>
      <c r="B2365">
        <v>35</v>
      </c>
      <c r="C2365">
        <v>5</v>
      </c>
      <c r="D2365">
        <v>20384.676100000001</v>
      </c>
      <c r="E2365">
        <f>INDEX(Stores[region],MATCH(Sales[[#This Row],[store_no]],Stores[store_no],0))</f>
        <v>3</v>
      </c>
      <c r="F2365" t="str">
        <f>INDEX(Stores[storetype],MATCH(Sales[[#This Row],[store_no]],Stores[store_no],0))</f>
        <v>C</v>
      </c>
      <c r="G2365" t="str">
        <f>INDEX(Stores[location_city],MATCH(Sales[[#This Row],[store_no]],Stores[store_no],0))</f>
        <v>Wichita</v>
      </c>
      <c r="H2365" t="str">
        <f>INDEX(Stores[location_state],MATCH(Sales[[#This Row],[store_no]],Stores[store_no],0))</f>
        <v>Kansas</v>
      </c>
      <c r="I2365">
        <f>INDEX(Stores[sqft],MATCH(Sales[[#This Row],[store_no]],Stores[store_no],0))</f>
        <v>72800</v>
      </c>
      <c r="J2365" s="4" t="str">
        <f>INDEX(Departments[dept_name],MATCH(Sales[[#This Row],[dept_no]],Departments[dept_no],0))</f>
        <v>Clothing</v>
      </c>
      <c r="K2365" s="4" t="str">
        <f>CONCATENATE(Sales[[#This Row],[region]],Sales[[#This Row],[storetype]])</f>
        <v>3C</v>
      </c>
      <c r="L2365" s="4">
        <f>INDEX(RegionStoreCount[Store Count],MATCH(Sales[[#This Row],[RegionStoretype]],RegionStoreCount[Region/Type],0))</f>
        <v>2</v>
      </c>
      <c r="M2365" s="4">
        <f>AND(Sales[[#This Row],[date]]&lt;=TY_YTDMax,Sales[[#This Row],[date]]&gt;=TY_YTDMin)*Sales[[#This Row],[sales]]</f>
        <v>0</v>
      </c>
      <c r="N2365" s="4">
        <f>AND(Sales[[#This Row],[date]]&lt;=LY_YTDMax,Sales[[#This Row],[date]]&gt;=LY_YTDMin)*Sales[[#This Row],[sales]]</f>
        <v>20384.676100000001</v>
      </c>
      <c r="O2365" s="4">
        <f>AND(Sales[[#This Row],[date]]&gt;=YoY_Min,Sales[[#This Row],[date]]&lt;=TY_YTDMax)*(Sales[[#This Row],[sales]]/Sales[[#This Row],[sqft]])</f>
        <v>0</v>
      </c>
      <c r="P2365" s="4">
        <f>SUMIF(Sales[RegionStoretype],Sales[[#This Row],[RegionStoretype]],Sales[YoY_SSF])/Sales[[#This Row],[Region_TypeCount]]</f>
        <v>47.561479460925746</v>
      </c>
    </row>
    <row r="2366" spans="1:16" x14ac:dyDescent="0.25">
      <c r="A2366" s="1">
        <v>42867</v>
      </c>
      <c r="B2366">
        <v>35</v>
      </c>
      <c r="C2366">
        <v>14</v>
      </c>
      <c r="D2366">
        <v>7638.7993000000006</v>
      </c>
      <c r="E2366">
        <f>INDEX(Stores[region],MATCH(Sales[[#This Row],[store_no]],Stores[store_no],0))</f>
        <v>3</v>
      </c>
      <c r="F2366" t="str">
        <f>INDEX(Stores[storetype],MATCH(Sales[[#This Row],[store_no]],Stores[store_no],0))</f>
        <v>C</v>
      </c>
      <c r="G2366" t="str">
        <f>INDEX(Stores[location_city],MATCH(Sales[[#This Row],[store_no]],Stores[store_no],0))</f>
        <v>Wichita</v>
      </c>
      <c r="H2366" t="str">
        <f>INDEX(Stores[location_state],MATCH(Sales[[#This Row],[store_no]],Stores[store_no],0))</f>
        <v>Kansas</v>
      </c>
      <c r="I2366">
        <f>INDEX(Stores[sqft],MATCH(Sales[[#This Row],[store_no]],Stores[store_no],0))</f>
        <v>72800</v>
      </c>
      <c r="J2366" s="4" t="str">
        <f>INDEX(Departments[dept_name],MATCH(Sales[[#This Row],[dept_no]],Departments[dept_no],0))</f>
        <v>Movies</v>
      </c>
      <c r="K2366" s="4" t="str">
        <f>CONCATENATE(Sales[[#This Row],[region]],Sales[[#This Row],[storetype]])</f>
        <v>3C</v>
      </c>
      <c r="L2366" s="4">
        <f>INDEX(RegionStoreCount[Store Count],MATCH(Sales[[#This Row],[RegionStoretype]],RegionStoreCount[Region/Type],0))</f>
        <v>2</v>
      </c>
      <c r="M2366" s="4">
        <f>AND(Sales[[#This Row],[date]]&lt;=TY_YTDMax,Sales[[#This Row],[date]]&gt;=TY_YTDMin)*Sales[[#This Row],[sales]]</f>
        <v>0</v>
      </c>
      <c r="N2366" s="4">
        <f>AND(Sales[[#This Row],[date]]&lt;=LY_YTDMax,Sales[[#This Row],[date]]&gt;=LY_YTDMin)*Sales[[#This Row],[sales]]</f>
        <v>7638.7993000000006</v>
      </c>
      <c r="O2366" s="4">
        <f>AND(Sales[[#This Row],[date]]&gt;=YoY_Min,Sales[[#This Row],[date]]&lt;=TY_YTDMax)*(Sales[[#This Row],[sales]]/Sales[[#This Row],[sqft]])</f>
        <v>0</v>
      </c>
      <c r="P2366" s="4">
        <f>SUMIF(Sales[RegionStoretype],Sales[[#This Row],[RegionStoretype]],Sales[YoY_SSF])/Sales[[#This Row],[Region_TypeCount]]</f>
        <v>47.561479460925746</v>
      </c>
    </row>
    <row r="2367" spans="1:16" x14ac:dyDescent="0.25">
      <c r="A2367" s="1">
        <v>42867</v>
      </c>
      <c r="B2367">
        <v>35</v>
      </c>
      <c r="C2367">
        <v>18</v>
      </c>
      <c r="D2367">
        <v>14163.662200000001</v>
      </c>
      <c r="E2367">
        <f>INDEX(Stores[region],MATCH(Sales[[#This Row],[store_no]],Stores[store_no],0))</f>
        <v>3</v>
      </c>
      <c r="F2367" t="str">
        <f>INDEX(Stores[storetype],MATCH(Sales[[#This Row],[store_no]],Stores[store_no],0))</f>
        <v>C</v>
      </c>
      <c r="G2367" t="str">
        <f>INDEX(Stores[location_city],MATCH(Sales[[#This Row],[store_no]],Stores[store_no],0))</f>
        <v>Wichita</v>
      </c>
      <c r="H2367" t="str">
        <f>INDEX(Stores[location_state],MATCH(Sales[[#This Row],[store_no]],Stores[store_no],0))</f>
        <v>Kansas</v>
      </c>
      <c r="I2367">
        <f>INDEX(Stores[sqft],MATCH(Sales[[#This Row],[store_no]],Stores[store_no],0))</f>
        <v>72800</v>
      </c>
      <c r="J2367" s="4" t="str">
        <f>INDEX(Departments[dept_name],MATCH(Sales[[#This Row],[dept_no]],Departments[dept_no],0))</f>
        <v>Sports</v>
      </c>
      <c r="K2367" s="4" t="str">
        <f>CONCATENATE(Sales[[#This Row],[region]],Sales[[#This Row],[storetype]])</f>
        <v>3C</v>
      </c>
      <c r="L2367" s="4">
        <f>INDEX(RegionStoreCount[Store Count],MATCH(Sales[[#This Row],[RegionStoretype]],RegionStoreCount[Region/Type],0))</f>
        <v>2</v>
      </c>
      <c r="M2367" s="4">
        <f>AND(Sales[[#This Row],[date]]&lt;=TY_YTDMax,Sales[[#This Row],[date]]&gt;=TY_YTDMin)*Sales[[#This Row],[sales]]</f>
        <v>0</v>
      </c>
      <c r="N2367" s="4">
        <f>AND(Sales[[#This Row],[date]]&lt;=LY_YTDMax,Sales[[#This Row],[date]]&gt;=LY_YTDMin)*Sales[[#This Row],[sales]]</f>
        <v>14163.662200000001</v>
      </c>
      <c r="O2367" s="4">
        <f>AND(Sales[[#This Row],[date]]&gt;=YoY_Min,Sales[[#This Row],[date]]&lt;=TY_YTDMax)*(Sales[[#This Row],[sales]]/Sales[[#This Row],[sqft]])</f>
        <v>0</v>
      </c>
      <c r="P2367" s="4">
        <f>SUMIF(Sales[RegionStoretype],Sales[[#This Row],[RegionStoretype]],Sales[YoY_SSF])/Sales[[#This Row],[Region_TypeCount]]</f>
        <v>47.561479460925746</v>
      </c>
    </row>
    <row r="2368" spans="1:16" x14ac:dyDescent="0.25">
      <c r="A2368" s="1">
        <v>42867</v>
      </c>
      <c r="B2368">
        <v>36</v>
      </c>
      <c r="C2368">
        <v>3</v>
      </c>
      <c r="D2368">
        <v>99541.8125</v>
      </c>
      <c r="E2368">
        <f>INDEX(Stores[region],MATCH(Sales[[#This Row],[store_no]],Stores[store_no],0))</f>
        <v>2</v>
      </c>
      <c r="F2368" t="str">
        <f>INDEX(Stores[storetype],MATCH(Sales[[#This Row],[store_no]],Stores[store_no],0))</f>
        <v>A</v>
      </c>
      <c r="G2368" t="str">
        <f>INDEX(Stores[location_city],MATCH(Sales[[#This Row],[store_no]],Stores[store_no],0))</f>
        <v>Aurora</v>
      </c>
      <c r="H2368" t="str">
        <f>INDEX(Stores[location_state],MATCH(Sales[[#This Row],[store_no]],Stores[store_no],0))</f>
        <v>Illinois</v>
      </c>
      <c r="I2368">
        <f>INDEX(Stores[sqft],MATCH(Sales[[#This Row],[store_no]],Stores[store_no],0))</f>
        <v>209900</v>
      </c>
      <c r="J2368" s="4" t="str">
        <f>INDEX(Departments[dept_name],MATCH(Sales[[#This Row],[dept_no]],Departments[dept_no],0))</f>
        <v>Beauty</v>
      </c>
      <c r="K2368" s="4" t="str">
        <f>CONCATENATE(Sales[[#This Row],[region]],Sales[[#This Row],[storetype]])</f>
        <v>2A</v>
      </c>
      <c r="L2368" s="4">
        <f>INDEX(RegionStoreCount[Store Count],MATCH(Sales[[#This Row],[RegionStoretype]],RegionStoreCount[Region/Type],0))</f>
        <v>5</v>
      </c>
      <c r="M2368" s="4">
        <f>AND(Sales[[#This Row],[date]]&lt;=TY_YTDMax,Sales[[#This Row],[date]]&gt;=TY_YTDMin)*Sales[[#This Row],[sales]]</f>
        <v>0</v>
      </c>
      <c r="N2368" s="4">
        <f>AND(Sales[[#This Row],[date]]&lt;=LY_YTDMax,Sales[[#This Row],[date]]&gt;=LY_YTDMin)*Sales[[#This Row],[sales]]</f>
        <v>99541.8125</v>
      </c>
      <c r="O2368" s="4">
        <f>AND(Sales[[#This Row],[date]]&gt;=YoY_Min,Sales[[#This Row],[date]]&lt;=TY_YTDMax)*(Sales[[#This Row],[sales]]/Sales[[#This Row],[sqft]])</f>
        <v>0</v>
      </c>
      <c r="P2368" s="4">
        <f>SUMIF(Sales[RegionStoretype],Sales[[#This Row],[RegionStoretype]],Sales[YoY_SSF])/Sales[[#This Row],[Region_TypeCount]]</f>
        <v>60.052789354368521</v>
      </c>
    </row>
    <row r="2369" spans="1:16" x14ac:dyDescent="0.25">
      <c r="A2369" s="1">
        <v>42867</v>
      </c>
      <c r="B2369">
        <v>36</v>
      </c>
      <c r="C2369">
        <v>13</v>
      </c>
      <c r="D2369">
        <v>74697.811999999991</v>
      </c>
      <c r="E2369">
        <f>INDEX(Stores[region],MATCH(Sales[[#This Row],[store_no]],Stores[store_no],0))</f>
        <v>2</v>
      </c>
      <c r="F2369" t="str">
        <f>INDEX(Stores[storetype],MATCH(Sales[[#This Row],[store_no]],Stores[store_no],0))</f>
        <v>A</v>
      </c>
      <c r="G2369" t="str">
        <f>INDEX(Stores[location_city],MATCH(Sales[[#This Row],[store_no]],Stores[store_no],0))</f>
        <v>Aurora</v>
      </c>
      <c r="H2369" t="str">
        <f>INDEX(Stores[location_state],MATCH(Sales[[#This Row],[store_no]],Stores[store_no],0))</f>
        <v>Illinois</v>
      </c>
      <c r="I2369">
        <f>INDEX(Stores[sqft],MATCH(Sales[[#This Row],[store_no]],Stores[store_no],0))</f>
        <v>209900</v>
      </c>
      <c r="J2369" s="4" t="str">
        <f>INDEX(Departments[dept_name],MATCH(Sales[[#This Row],[dept_no]],Departments[dept_no],0))</f>
        <v>Kids</v>
      </c>
      <c r="K2369" s="4" t="str">
        <f>CONCATENATE(Sales[[#This Row],[region]],Sales[[#This Row],[storetype]])</f>
        <v>2A</v>
      </c>
      <c r="L2369" s="4">
        <f>INDEX(RegionStoreCount[Store Count],MATCH(Sales[[#This Row],[RegionStoretype]],RegionStoreCount[Region/Type],0))</f>
        <v>5</v>
      </c>
      <c r="M2369" s="4">
        <f>AND(Sales[[#This Row],[date]]&lt;=TY_YTDMax,Sales[[#This Row],[date]]&gt;=TY_YTDMin)*Sales[[#This Row],[sales]]</f>
        <v>0</v>
      </c>
      <c r="N2369" s="4">
        <f>AND(Sales[[#This Row],[date]]&lt;=LY_YTDMax,Sales[[#This Row],[date]]&gt;=LY_YTDMin)*Sales[[#This Row],[sales]]</f>
        <v>74697.811999999991</v>
      </c>
      <c r="O2369" s="4">
        <f>AND(Sales[[#This Row],[date]]&gt;=YoY_Min,Sales[[#This Row],[date]]&lt;=TY_YTDMax)*(Sales[[#This Row],[sales]]/Sales[[#This Row],[sqft]])</f>
        <v>0</v>
      </c>
      <c r="P2369" s="4">
        <f>SUMIF(Sales[RegionStoretype],Sales[[#This Row],[RegionStoretype]],Sales[YoY_SSF])/Sales[[#This Row],[Region_TypeCount]]</f>
        <v>60.052789354368521</v>
      </c>
    </row>
    <row r="2370" spans="1:16" x14ac:dyDescent="0.25">
      <c r="A2370" s="1">
        <v>42867</v>
      </c>
      <c r="B2370">
        <v>37</v>
      </c>
      <c r="C2370">
        <v>14</v>
      </c>
      <c r="D2370">
        <v>53577.130499999999</v>
      </c>
      <c r="E2370">
        <f>INDEX(Stores[region],MATCH(Sales[[#This Row],[store_no]],Stores[store_no],0))</f>
        <v>3</v>
      </c>
      <c r="F2370" t="str">
        <f>INDEX(Stores[storetype],MATCH(Sales[[#This Row],[store_no]],Stores[store_no],0))</f>
        <v>C</v>
      </c>
      <c r="G2370" t="str">
        <f>INDEX(Stores[location_city],MATCH(Sales[[#This Row],[store_no]],Stores[store_no],0))</f>
        <v>Lincoln</v>
      </c>
      <c r="H2370" t="str">
        <f>INDEX(Stores[location_state],MATCH(Sales[[#This Row],[store_no]],Stores[store_no],0))</f>
        <v>Nebraska</v>
      </c>
      <c r="I2370">
        <f>INDEX(Stores[sqft],MATCH(Sales[[#This Row],[store_no]],Stores[store_no],0))</f>
        <v>161300</v>
      </c>
      <c r="J2370" s="4" t="str">
        <f>INDEX(Departments[dept_name],MATCH(Sales[[#This Row],[dept_no]],Departments[dept_no],0))</f>
        <v>Movies</v>
      </c>
      <c r="K2370" s="4" t="str">
        <f>CONCATENATE(Sales[[#This Row],[region]],Sales[[#This Row],[storetype]])</f>
        <v>3C</v>
      </c>
      <c r="L2370" s="4">
        <f>INDEX(RegionStoreCount[Store Count],MATCH(Sales[[#This Row],[RegionStoretype]],RegionStoreCount[Region/Type],0))</f>
        <v>2</v>
      </c>
      <c r="M2370" s="4">
        <f>AND(Sales[[#This Row],[date]]&lt;=TY_YTDMax,Sales[[#This Row],[date]]&gt;=TY_YTDMin)*Sales[[#This Row],[sales]]</f>
        <v>0</v>
      </c>
      <c r="N2370" s="4">
        <f>AND(Sales[[#This Row],[date]]&lt;=LY_YTDMax,Sales[[#This Row],[date]]&gt;=LY_YTDMin)*Sales[[#This Row],[sales]]</f>
        <v>53577.130499999999</v>
      </c>
      <c r="O2370" s="4">
        <f>AND(Sales[[#This Row],[date]]&gt;=YoY_Min,Sales[[#This Row],[date]]&lt;=TY_YTDMax)*(Sales[[#This Row],[sales]]/Sales[[#This Row],[sqft]])</f>
        <v>0</v>
      </c>
      <c r="P2370" s="4">
        <f>SUMIF(Sales[RegionStoretype],Sales[[#This Row],[RegionStoretype]],Sales[YoY_SSF])/Sales[[#This Row],[Region_TypeCount]]</f>
        <v>47.561479460925746</v>
      </c>
    </row>
    <row r="2371" spans="1:16" x14ac:dyDescent="0.25">
      <c r="A2371" s="1">
        <v>42874</v>
      </c>
      <c r="B2371">
        <v>1</v>
      </c>
      <c r="C2371">
        <v>6</v>
      </c>
      <c r="D2371">
        <v>62635.866999999998</v>
      </c>
      <c r="E2371">
        <f>INDEX(Stores[region],MATCH(Sales[[#This Row],[store_no]],Stores[store_no],0))</f>
        <v>1</v>
      </c>
      <c r="F2371" t="str">
        <f>INDEX(Stores[storetype],MATCH(Sales[[#This Row],[store_no]],Stores[store_no],0))</f>
        <v>A</v>
      </c>
      <c r="G2371" t="str">
        <f>INDEX(Stores[location_city],MATCH(Sales[[#This Row],[store_no]],Stores[store_no],0))</f>
        <v>Ann Arbor</v>
      </c>
      <c r="H2371" t="str">
        <f>INDEX(Stores[location_state],MATCH(Sales[[#This Row],[store_no]],Stores[store_no],0))</f>
        <v>Michigan</v>
      </c>
      <c r="I2371">
        <f>INDEX(Stores[sqft],MATCH(Sales[[#This Row],[store_no]],Stores[store_no],0))</f>
        <v>100600</v>
      </c>
      <c r="J2371" s="4" t="str">
        <f>INDEX(Departments[dept_name],MATCH(Sales[[#This Row],[dept_no]],Departments[dept_no],0))</f>
        <v>Computers</v>
      </c>
      <c r="K2371" s="4" t="str">
        <f>CONCATENATE(Sales[[#This Row],[region]],Sales[[#This Row],[storetype]])</f>
        <v>1A</v>
      </c>
      <c r="L2371" s="4">
        <f>INDEX(RegionStoreCount[Store Count],MATCH(Sales[[#This Row],[RegionStoretype]],RegionStoreCount[Region/Type],0))</f>
        <v>5</v>
      </c>
      <c r="M2371" s="4">
        <f>AND(Sales[[#This Row],[date]]&lt;=TY_YTDMax,Sales[[#This Row],[date]]&gt;=TY_YTDMin)*Sales[[#This Row],[sales]]</f>
        <v>0</v>
      </c>
      <c r="N2371" s="4">
        <f>AND(Sales[[#This Row],[date]]&lt;=LY_YTDMax,Sales[[#This Row],[date]]&gt;=LY_YTDMin)*Sales[[#This Row],[sales]]</f>
        <v>62635.866999999998</v>
      </c>
      <c r="O2371" s="4">
        <f>AND(Sales[[#This Row],[date]]&gt;=YoY_Min,Sales[[#This Row],[date]]&lt;=TY_YTDMax)*(Sales[[#This Row],[sales]]/Sales[[#This Row],[sqft]])</f>
        <v>0</v>
      </c>
      <c r="P2371" s="4">
        <f>SUMIF(Sales[RegionStoretype],Sales[[#This Row],[RegionStoretype]],Sales[YoY_SSF])/Sales[[#This Row],[Region_TypeCount]]</f>
        <v>59.469551530910678</v>
      </c>
    </row>
    <row r="2372" spans="1:16" x14ac:dyDescent="0.25">
      <c r="A2372" s="1">
        <v>42874</v>
      </c>
      <c r="B2372">
        <v>1</v>
      </c>
      <c r="C2372">
        <v>17</v>
      </c>
      <c r="D2372">
        <v>41024.530399999996</v>
      </c>
      <c r="E2372">
        <f>INDEX(Stores[region],MATCH(Sales[[#This Row],[store_no]],Stores[store_no],0))</f>
        <v>1</v>
      </c>
      <c r="F2372" t="str">
        <f>INDEX(Stores[storetype],MATCH(Sales[[#This Row],[store_no]],Stores[store_no],0))</f>
        <v>A</v>
      </c>
      <c r="G2372" t="str">
        <f>INDEX(Stores[location_city],MATCH(Sales[[#This Row],[store_no]],Stores[store_no],0))</f>
        <v>Ann Arbor</v>
      </c>
      <c r="H2372" t="str">
        <f>INDEX(Stores[location_state],MATCH(Sales[[#This Row],[store_no]],Stores[store_no],0))</f>
        <v>Michigan</v>
      </c>
      <c r="I2372">
        <f>INDEX(Stores[sqft],MATCH(Sales[[#This Row],[store_no]],Stores[store_no],0))</f>
        <v>100600</v>
      </c>
      <c r="J2372" s="4" t="str">
        <f>INDEX(Departments[dept_name],MATCH(Sales[[#This Row],[dept_no]],Departments[dept_no],0))</f>
        <v>Shoes</v>
      </c>
      <c r="K2372" s="4" t="str">
        <f>CONCATENATE(Sales[[#This Row],[region]],Sales[[#This Row],[storetype]])</f>
        <v>1A</v>
      </c>
      <c r="L2372" s="4">
        <f>INDEX(RegionStoreCount[Store Count],MATCH(Sales[[#This Row],[RegionStoretype]],RegionStoreCount[Region/Type],0))</f>
        <v>5</v>
      </c>
      <c r="M2372" s="4">
        <f>AND(Sales[[#This Row],[date]]&lt;=TY_YTDMax,Sales[[#This Row],[date]]&gt;=TY_YTDMin)*Sales[[#This Row],[sales]]</f>
        <v>0</v>
      </c>
      <c r="N2372" s="4">
        <f>AND(Sales[[#This Row],[date]]&lt;=LY_YTDMax,Sales[[#This Row],[date]]&gt;=LY_YTDMin)*Sales[[#This Row],[sales]]</f>
        <v>41024.530399999996</v>
      </c>
      <c r="O2372" s="4">
        <f>AND(Sales[[#This Row],[date]]&gt;=YoY_Min,Sales[[#This Row],[date]]&lt;=TY_YTDMax)*(Sales[[#This Row],[sales]]/Sales[[#This Row],[sqft]])</f>
        <v>0</v>
      </c>
      <c r="P2372" s="4">
        <f>SUMIF(Sales[RegionStoretype],Sales[[#This Row],[RegionStoretype]],Sales[YoY_SSF])/Sales[[#This Row],[Region_TypeCount]]</f>
        <v>59.469551530910678</v>
      </c>
    </row>
    <row r="2373" spans="1:16" x14ac:dyDescent="0.25">
      <c r="A2373" s="1">
        <v>42874</v>
      </c>
      <c r="B2373">
        <v>2</v>
      </c>
      <c r="C2373">
        <v>12</v>
      </c>
      <c r="D2373">
        <v>78777.425900000002</v>
      </c>
      <c r="E2373">
        <f>INDEX(Stores[region],MATCH(Sales[[#This Row],[store_no]],Stores[store_no],0))</f>
        <v>3</v>
      </c>
      <c r="F2373" t="str">
        <f>INDEX(Stores[storetype],MATCH(Sales[[#This Row],[store_no]],Stores[store_no],0))</f>
        <v>A</v>
      </c>
      <c r="G2373" t="str">
        <f>INDEX(Stores[location_city],MATCH(Sales[[#This Row],[store_no]],Stores[store_no],0))</f>
        <v>Minneapolis</v>
      </c>
      <c r="H2373" t="str">
        <f>INDEX(Stores[location_state],MATCH(Sales[[#This Row],[store_no]],Stores[store_no],0))</f>
        <v>Minnesota</v>
      </c>
      <c r="I2373">
        <f>INDEX(Stores[sqft],MATCH(Sales[[#This Row],[store_no]],Stores[store_no],0))</f>
        <v>210400</v>
      </c>
      <c r="J2373" s="4" t="str">
        <f>INDEX(Departments[dept_name],MATCH(Sales[[#This Row],[dept_no]],Departments[dept_no],0))</f>
        <v>Jewelery</v>
      </c>
      <c r="K2373" s="4" t="str">
        <f>CONCATENATE(Sales[[#This Row],[region]],Sales[[#This Row],[storetype]])</f>
        <v>3A</v>
      </c>
      <c r="L2373" s="4">
        <f>INDEX(RegionStoreCount[Store Count],MATCH(Sales[[#This Row],[RegionStoretype]],RegionStoreCount[Region/Type],0))</f>
        <v>9</v>
      </c>
      <c r="M2373" s="4">
        <f>AND(Sales[[#This Row],[date]]&lt;=TY_YTDMax,Sales[[#This Row],[date]]&gt;=TY_YTDMin)*Sales[[#This Row],[sales]]</f>
        <v>0</v>
      </c>
      <c r="N2373" s="4">
        <f>AND(Sales[[#This Row],[date]]&lt;=LY_YTDMax,Sales[[#This Row],[date]]&gt;=LY_YTDMin)*Sales[[#This Row],[sales]]</f>
        <v>78777.425900000002</v>
      </c>
      <c r="O2373" s="4">
        <f>AND(Sales[[#This Row],[date]]&gt;=YoY_Min,Sales[[#This Row],[date]]&lt;=TY_YTDMax)*(Sales[[#This Row],[sales]]/Sales[[#This Row],[sqft]])</f>
        <v>0</v>
      </c>
      <c r="P2373" s="4">
        <f>SUMIF(Sales[RegionStoretype],Sales[[#This Row],[RegionStoretype]],Sales[YoY_SSF])/Sales[[#This Row],[Region_TypeCount]]</f>
        <v>53.603836561720975</v>
      </c>
    </row>
    <row r="2374" spans="1:16" x14ac:dyDescent="0.25">
      <c r="A2374" s="1">
        <v>42874</v>
      </c>
      <c r="B2374">
        <v>2</v>
      </c>
      <c r="C2374">
        <v>16</v>
      </c>
      <c r="D2374">
        <v>44130.207600000002</v>
      </c>
      <c r="E2374">
        <f>INDEX(Stores[region],MATCH(Sales[[#This Row],[store_no]],Stores[store_no],0))</f>
        <v>3</v>
      </c>
      <c r="F2374" t="str">
        <f>INDEX(Stores[storetype],MATCH(Sales[[#This Row],[store_no]],Stores[store_no],0))</f>
        <v>A</v>
      </c>
      <c r="G2374" t="str">
        <f>INDEX(Stores[location_city],MATCH(Sales[[#This Row],[store_no]],Stores[store_no],0))</f>
        <v>Minneapolis</v>
      </c>
      <c r="H2374" t="str">
        <f>INDEX(Stores[location_state],MATCH(Sales[[#This Row],[store_no]],Stores[store_no],0))</f>
        <v>Minnesota</v>
      </c>
      <c r="I2374">
        <f>INDEX(Stores[sqft],MATCH(Sales[[#This Row],[store_no]],Stores[store_no],0))</f>
        <v>210400</v>
      </c>
      <c r="J2374" s="4" t="str">
        <f>INDEX(Departments[dept_name],MATCH(Sales[[#This Row],[dept_no]],Departments[dept_no],0))</f>
        <v>Outdoors</v>
      </c>
      <c r="K2374" s="4" t="str">
        <f>CONCATENATE(Sales[[#This Row],[region]],Sales[[#This Row],[storetype]])</f>
        <v>3A</v>
      </c>
      <c r="L2374" s="4">
        <f>INDEX(RegionStoreCount[Store Count],MATCH(Sales[[#This Row],[RegionStoretype]],RegionStoreCount[Region/Type],0))</f>
        <v>9</v>
      </c>
      <c r="M2374" s="4">
        <f>AND(Sales[[#This Row],[date]]&lt;=TY_YTDMax,Sales[[#This Row],[date]]&gt;=TY_YTDMin)*Sales[[#This Row],[sales]]</f>
        <v>0</v>
      </c>
      <c r="N2374" s="4">
        <f>AND(Sales[[#This Row],[date]]&lt;=LY_YTDMax,Sales[[#This Row],[date]]&gt;=LY_YTDMin)*Sales[[#This Row],[sales]]</f>
        <v>44130.207600000002</v>
      </c>
      <c r="O2374" s="4">
        <f>AND(Sales[[#This Row],[date]]&gt;=YoY_Min,Sales[[#This Row],[date]]&lt;=TY_YTDMax)*(Sales[[#This Row],[sales]]/Sales[[#This Row],[sqft]])</f>
        <v>0</v>
      </c>
      <c r="P2374" s="4">
        <f>SUMIF(Sales[RegionStoretype],Sales[[#This Row],[RegionStoretype]],Sales[YoY_SSF])/Sales[[#This Row],[Region_TypeCount]]</f>
        <v>53.603836561720975</v>
      </c>
    </row>
    <row r="2375" spans="1:16" x14ac:dyDescent="0.25">
      <c r="A2375" s="1">
        <v>42874</v>
      </c>
      <c r="B2375">
        <v>2</v>
      </c>
      <c r="C2375">
        <v>18</v>
      </c>
      <c r="D2375">
        <v>147277.6384</v>
      </c>
      <c r="E2375">
        <f>INDEX(Stores[region],MATCH(Sales[[#This Row],[store_no]],Stores[store_no],0))</f>
        <v>3</v>
      </c>
      <c r="F2375" t="str">
        <f>INDEX(Stores[storetype],MATCH(Sales[[#This Row],[store_no]],Stores[store_no],0))</f>
        <v>A</v>
      </c>
      <c r="G2375" t="str">
        <f>INDEX(Stores[location_city],MATCH(Sales[[#This Row],[store_no]],Stores[store_no],0))</f>
        <v>Minneapolis</v>
      </c>
      <c r="H2375" t="str">
        <f>INDEX(Stores[location_state],MATCH(Sales[[#This Row],[store_no]],Stores[store_no],0))</f>
        <v>Minnesota</v>
      </c>
      <c r="I2375">
        <f>INDEX(Stores[sqft],MATCH(Sales[[#This Row],[store_no]],Stores[store_no],0))</f>
        <v>210400</v>
      </c>
      <c r="J2375" s="4" t="str">
        <f>INDEX(Departments[dept_name],MATCH(Sales[[#This Row],[dept_no]],Departments[dept_no],0))</f>
        <v>Sports</v>
      </c>
      <c r="K2375" s="4" t="str">
        <f>CONCATENATE(Sales[[#This Row],[region]],Sales[[#This Row],[storetype]])</f>
        <v>3A</v>
      </c>
      <c r="L2375" s="4">
        <f>INDEX(RegionStoreCount[Store Count],MATCH(Sales[[#This Row],[RegionStoretype]],RegionStoreCount[Region/Type],0))</f>
        <v>9</v>
      </c>
      <c r="M2375" s="4">
        <f>AND(Sales[[#This Row],[date]]&lt;=TY_YTDMax,Sales[[#This Row],[date]]&gt;=TY_YTDMin)*Sales[[#This Row],[sales]]</f>
        <v>0</v>
      </c>
      <c r="N2375" s="4">
        <f>AND(Sales[[#This Row],[date]]&lt;=LY_YTDMax,Sales[[#This Row],[date]]&gt;=LY_YTDMin)*Sales[[#This Row],[sales]]</f>
        <v>147277.6384</v>
      </c>
      <c r="O2375" s="4">
        <f>AND(Sales[[#This Row],[date]]&gt;=YoY_Min,Sales[[#This Row],[date]]&lt;=TY_YTDMax)*(Sales[[#This Row],[sales]]/Sales[[#This Row],[sqft]])</f>
        <v>0</v>
      </c>
      <c r="P2375" s="4">
        <f>SUMIF(Sales[RegionStoretype],Sales[[#This Row],[RegionStoretype]],Sales[YoY_SSF])/Sales[[#This Row],[Region_TypeCount]]</f>
        <v>53.603836561720975</v>
      </c>
    </row>
    <row r="2376" spans="1:16" x14ac:dyDescent="0.25">
      <c r="A2376" s="1">
        <v>42874</v>
      </c>
      <c r="B2376">
        <v>3</v>
      </c>
      <c r="C2376">
        <v>3</v>
      </c>
      <c r="D2376">
        <v>62033.950999999994</v>
      </c>
      <c r="E2376">
        <f>INDEX(Stores[region],MATCH(Sales[[#This Row],[store_no]],Stores[store_no],0))</f>
        <v>1</v>
      </c>
      <c r="F2376" t="str">
        <f>INDEX(Stores[storetype],MATCH(Sales[[#This Row],[store_no]],Stores[store_no],0))</f>
        <v>B</v>
      </c>
      <c r="G2376" t="str">
        <f>INDEX(Stores[location_city],MATCH(Sales[[#This Row],[store_no]],Stores[store_no],0))</f>
        <v>Detroit</v>
      </c>
      <c r="H2376" t="str">
        <f>INDEX(Stores[location_state],MATCH(Sales[[#This Row],[store_no]],Stores[store_no],0))</f>
        <v>Michigan</v>
      </c>
      <c r="I2376">
        <f>INDEX(Stores[sqft],MATCH(Sales[[#This Row],[store_no]],Stores[store_no],0))</f>
        <v>114500</v>
      </c>
      <c r="J2376" s="4" t="str">
        <f>INDEX(Departments[dept_name],MATCH(Sales[[#This Row],[dept_no]],Departments[dept_no],0))</f>
        <v>Beauty</v>
      </c>
      <c r="K2376" s="4" t="str">
        <f>CONCATENATE(Sales[[#This Row],[region]],Sales[[#This Row],[storetype]])</f>
        <v>1B</v>
      </c>
      <c r="L2376" s="4">
        <f>INDEX(RegionStoreCount[Store Count],MATCH(Sales[[#This Row],[RegionStoretype]],RegionStoreCount[Region/Type],0))</f>
        <v>5</v>
      </c>
      <c r="M2376" s="4">
        <f>AND(Sales[[#This Row],[date]]&lt;=TY_YTDMax,Sales[[#This Row],[date]]&gt;=TY_YTDMin)*Sales[[#This Row],[sales]]</f>
        <v>0</v>
      </c>
      <c r="N2376" s="4">
        <f>AND(Sales[[#This Row],[date]]&lt;=LY_YTDMax,Sales[[#This Row],[date]]&gt;=LY_YTDMin)*Sales[[#This Row],[sales]]</f>
        <v>62033.950999999994</v>
      </c>
      <c r="O2376" s="4">
        <f>AND(Sales[[#This Row],[date]]&gt;=YoY_Min,Sales[[#This Row],[date]]&lt;=TY_YTDMax)*(Sales[[#This Row],[sales]]/Sales[[#This Row],[sqft]])</f>
        <v>0</v>
      </c>
      <c r="P2376" s="4">
        <f>SUMIF(Sales[RegionStoretype],Sales[[#This Row],[RegionStoretype]],Sales[YoY_SSF])/Sales[[#This Row],[Region_TypeCount]]</f>
        <v>68.518982968140051</v>
      </c>
    </row>
    <row r="2377" spans="1:16" x14ac:dyDescent="0.25">
      <c r="A2377" s="1">
        <v>42874</v>
      </c>
      <c r="B2377">
        <v>3</v>
      </c>
      <c r="C2377">
        <v>10</v>
      </c>
      <c r="D2377">
        <v>25618.415199999999</v>
      </c>
      <c r="E2377">
        <f>INDEX(Stores[region],MATCH(Sales[[#This Row],[store_no]],Stores[store_no],0))</f>
        <v>1</v>
      </c>
      <c r="F2377" t="str">
        <f>INDEX(Stores[storetype],MATCH(Sales[[#This Row],[store_no]],Stores[store_no],0))</f>
        <v>B</v>
      </c>
      <c r="G2377" t="str">
        <f>INDEX(Stores[location_city],MATCH(Sales[[#This Row],[store_no]],Stores[store_no],0))</f>
        <v>Detroit</v>
      </c>
      <c r="H2377" t="str">
        <f>INDEX(Stores[location_state],MATCH(Sales[[#This Row],[store_no]],Stores[store_no],0))</f>
        <v>Michigan</v>
      </c>
      <c r="I2377">
        <f>INDEX(Stores[sqft],MATCH(Sales[[#This Row],[store_no]],Stores[store_no],0))</f>
        <v>114500</v>
      </c>
      <c r="J2377" s="4" t="str">
        <f>INDEX(Departments[dept_name],MATCH(Sales[[#This Row],[dept_no]],Departments[dept_no],0))</f>
        <v>Health</v>
      </c>
      <c r="K2377" s="4" t="str">
        <f>CONCATENATE(Sales[[#This Row],[region]],Sales[[#This Row],[storetype]])</f>
        <v>1B</v>
      </c>
      <c r="L2377" s="4">
        <f>INDEX(RegionStoreCount[Store Count],MATCH(Sales[[#This Row],[RegionStoretype]],RegionStoreCount[Region/Type],0))</f>
        <v>5</v>
      </c>
      <c r="M2377" s="4">
        <f>AND(Sales[[#This Row],[date]]&lt;=TY_YTDMax,Sales[[#This Row],[date]]&gt;=TY_YTDMin)*Sales[[#This Row],[sales]]</f>
        <v>0</v>
      </c>
      <c r="N2377" s="4">
        <f>AND(Sales[[#This Row],[date]]&lt;=LY_YTDMax,Sales[[#This Row],[date]]&gt;=LY_YTDMin)*Sales[[#This Row],[sales]]</f>
        <v>25618.415199999999</v>
      </c>
      <c r="O2377" s="4">
        <f>AND(Sales[[#This Row],[date]]&gt;=YoY_Min,Sales[[#This Row],[date]]&lt;=TY_YTDMax)*(Sales[[#This Row],[sales]]/Sales[[#This Row],[sqft]])</f>
        <v>0</v>
      </c>
      <c r="P2377" s="4">
        <f>SUMIF(Sales[RegionStoretype],Sales[[#This Row],[RegionStoretype]],Sales[YoY_SSF])/Sales[[#This Row],[Region_TypeCount]]</f>
        <v>68.518982968140051</v>
      </c>
    </row>
    <row r="2378" spans="1:16" x14ac:dyDescent="0.25">
      <c r="A2378" s="1">
        <v>42874</v>
      </c>
      <c r="B2378">
        <v>3</v>
      </c>
      <c r="C2378">
        <v>13</v>
      </c>
      <c r="D2378">
        <v>59548.285299999996</v>
      </c>
      <c r="E2378">
        <f>INDEX(Stores[region],MATCH(Sales[[#This Row],[store_no]],Stores[store_no],0))</f>
        <v>1</v>
      </c>
      <c r="F2378" t="str">
        <f>INDEX(Stores[storetype],MATCH(Sales[[#This Row],[store_no]],Stores[store_no],0))</f>
        <v>B</v>
      </c>
      <c r="G2378" t="str">
        <f>INDEX(Stores[location_city],MATCH(Sales[[#This Row],[store_no]],Stores[store_no],0))</f>
        <v>Detroit</v>
      </c>
      <c r="H2378" t="str">
        <f>INDEX(Stores[location_state],MATCH(Sales[[#This Row],[store_no]],Stores[store_no],0))</f>
        <v>Michigan</v>
      </c>
      <c r="I2378">
        <f>INDEX(Stores[sqft],MATCH(Sales[[#This Row],[store_no]],Stores[store_no],0))</f>
        <v>114500</v>
      </c>
      <c r="J2378" s="4" t="str">
        <f>INDEX(Departments[dept_name],MATCH(Sales[[#This Row],[dept_no]],Departments[dept_no],0))</f>
        <v>Kids</v>
      </c>
      <c r="K2378" s="4" t="str">
        <f>CONCATENATE(Sales[[#This Row],[region]],Sales[[#This Row],[storetype]])</f>
        <v>1B</v>
      </c>
      <c r="L2378" s="4">
        <f>INDEX(RegionStoreCount[Store Count],MATCH(Sales[[#This Row],[RegionStoretype]],RegionStoreCount[Region/Type],0))</f>
        <v>5</v>
      </c>
      <c r="M2378" s="4">
        <f>AND(Sales[[#This Row],[date]]&lt;=TY_YTDMax,Sales[[#This Row],[date]]&gt;=TY_YTDMin)*Sales[[#This Row],[sales]]</f>
        <v>0</v>
      </c>
      <c r="N2378" s="4">
        <f>AND(Sales[[#This Row],[date]]&lt;=LY_YTDMax,Sales[[#This Row],[date]]&gt;=LY_YTDMin)*Sales[[#This Row],[sales]]</f>
        <v>59548.285299999996</v>
      </c>
      <c r="O2378" s="4">
        <f>AND(Sales[[#This Row],[date]]&gt;=YoY_Min,Sales[[#This Row],[date]]&lt;=TY_YTDMax)*(Sales[[#This Row],[sales]]/Sales[[#This Row],[sqft]])</f>
        <v>0</v>
      </c>
      <c r="P2378" s="4">
        <f>SUMIF(Sales[RegionStoretype],Sales[[#This Row],[RegionStoretype]],Sales[YoY_SSF])/Sales[[#This Row],[Region_TypeCount]]</f>
        <v>68.518982968140051</v>
      </c>
    </row>
    <row r="2379" spans="1:16" x14ac:dyDescent="0.25">
      <c r="A2379" s="1">
        <v>42874</v>
      </c>
      <c r="B2379">
        <v>4</v>
      </c>
      <c r="C2379">
        <v>4</v>
      </c>
      <c r="D2379">
        <v>97817.7929</v>
      </c>
      <c r="E2379">
        <f>INDEX(Stores[region],MATCH(Sales[[#This Row],[store_no]],Stores[store_no],0))</f>
        <v>1</v>
      </c>
      <c r="F2379" t="str">
        <f>INDEX(Stores[storetype],MATCH(Sales[[#This Row],[store_no]],Stores[store_no],0))</f>
        <v>A</v>
      </c>
      <c r="G2379" t="str">
        <f>INDEX(Stores[location_city],MATCH(Sales[[#This Row],[store_no]],Stores[store_no],0))</f>
        <v>Cincinnati</v>
      </c>
      <c r="H2379" t="str">
        <f>INDEX(Stores[location_state],MATCH(Sales[[#This Row],[store_no]],Stores[store_no],0))</f>
        <v>Ohio</v>
      </c>
      <c r="I2379">
        <f>INDEX(Stores[sqft],MATCH(Sales[[#This Row],[store_no]],Stores[store_no],0))</f>
        <v>127800</v>
      </c>
      <c r="J2379" s="4" t="str">
        <f>INDEX(Departments[dept_name],MATCH(Sales[[#This Row],[dept_no]],Departments[dept_no],0))</f>
        <v>Books</v>
      </c>
      <c r="K2379" s="4" t="str">
        <f>CONCATENATE(Sales[[#This Row],[region]],Sales[[#This Row],[storetype]])</f>
        <v>1A</v>
      </c>
      <c r="L2379" s="4">
        <f>INDEX(RegionStoreCount[Store Count],MATCH(Sales[[#This Row],[RegionStoretype]],RegionStoreCount[Region/Type],0))</f>
        <v>5</v>
      </c>
      <c r="M2379" s="4">
        <f>AND(Sales[[#This Row],[date]]&lt;=TY_YTDMax,Sales[[#This Row],[date]]&gt;=TY_YTDMin)*Sales[[#This Row],[sales]]</f>
        <v>0</v>
      </c>
      <c r="N2379" s="4">
        <f>AND(Sales[[#This Row],[date]]&lt;=LY_YTDMax,Sales[[#This Row],[date]]&gt;=LY_YTDMin)*Sales[[#This Row],[sales]]</f>
        <v>97817.7929</v>
      </c>
      <c r="O2379" s="4">
        <f>AND(Sales[[#This Row],[date]]&gt;=YoY_Min,Sales[[#This Row],[date]]&lt;=TY_YTDMax)*(Sales[[#This Row],[sales]]/Sales[[#This Row],[sqft]])</f>
        <v>0</v>
      </c>
      <c r="P2379" s="4">
        <f>SUMIF(Sales[RegionStoretype],Sales[[#This Row],[RegionStoretype]],Sales[YoY_SSF])/Sales[[#This Row],[Region_TypeCount]]</f>
        <v>59.469551530910678</v>
      </c>
    </row>
    <row r="2380" spans="1:16" x14ac:dyDescent="0.25">
      <c r="A2380" s="1">
        <v>42874</v>
      </c>
      <c r="B2380">
        <v>4</v>
      </c>
      <c r="C2380">
        <v>16</v>
      </c>
      <c r="D2380">
        <v>144164.86290000001</v>
      </c>
      <c r="E2380">
        <f>INDEX(Stores[region],MATCH(Sales[[#This Row],[store_no]],Stores[store_no],0))</f>
        <v>1</v>
      </c>
      <c r="F2380" t="str">
        <f>INDEX(Stores[storetype],MATCH(Sales[[#This Row],[store_no]],Stores[store_no],0))</f>
        <v>A</v>
      </c>
      <c r="G2380" t="str">
        <f>INDEX(Stores[location_city],MATCH(Sales[[#This Row],[store_no]],Stores[store_no],0))</f>
        <v>Cincinnati</v>
      </c>
      <c r="H2380" t="str">
        <f>INDEX(Stores[location_state],MATCH(Sales[[#This Row],[store_no]],Stores[store_no],0))</f>
        <v>Ohio</v>
      </c>
      <c r="I2380">
        <f>INDEX(Stores[sqft],MATCH(Sales[[#This Row],[store_no]],Stores[store_no],0))</f>
        <v>127800</v>
      </c>
      <c r="J2380" s="4" t="str">
        <f>INDEX(Departments[dept_name],MATCH(Sales[[#This Row],[dept_no]],Departments[dept_no],0))</f>
        <v>Outdoors</v>
      </c>
      <c r="K2380" s="4" t="str">
        <f>CONCATENATE(Sales[[#This Row],[region]],Sales[[#This Row],[storetype]])</f>
        <v>1A</v>
      </c>
      <c r="L2380" s="4">
        <f>INDEX(RegionStoreCount[Store Count],MATCH(Sales[[#This Row],[RegionStoretype]],RegionStoreCount[Region/Type],0))</f>
        <v>5</v>
      </c>
      <c r="M2380" s="4">
        <f>AND(Sales[[#This Row],[date]]&lt;=TY_YTDMax,Sales[[#This Row],[date]]&gt;=TY_YTDMin)*Sales[[#This Row],[sales]]</f>
        <v>0</v>
      </c>
      <c r="N2380" s="4">
        <f>AND(Sales[[#This Row],[date]]&lt;=LY_YTDMax,Sales[[#This Row],[date]]&gt;=LY_YTDMin)*Sales[[#This Row],[sales]]</f>
        <v>144164.86290000001</v>
      </c>
      <c r="O2380" s="4">
        <f>AND(Sales[[#This Row],[date]]&gt;=YoY_Min,Sales[[#This Row],[date]]&lt;=TY_YTDMax)*(Sales[[#This Row],[sales]]/Sales[[#This Row],[sqft]])</f>
        <v>0</v>
      </c>
      <c r="P2380" s="4">
        <f>SUMIF(Sales[RegionStoretype],Sales[[#This Row],[RegionStoretype]],Sales[YoY_SSF])/Sales[[#This Row],[Region_TypeCount]]</f>
        <v>59.469551530910678</v>
      </c>
    </row>
    <row r="2381" spans="1:16" x14ac:dyDescent="0.25">
      <c r="A2381" s="1">
        <v>42874</v>
      </c>
      <c r="B2381">
        <v>5</v>
      </c>
      <c r="C2381">
        <v>6</v>
      </c>
      <c r="D2381">
        <v>39179.375599999999</v>
      </c>
      <c r="E2381">
        <f>INDEX(Stores[region],MATCH(Sales[[#This Row],[store_no]],Stores[store_no],0))</f>
        <v>1</v>
      </c>
      <c r="F2381" t="str">
        <f>INDEX(Stores[storetype],MATCH(Sales[[#This Row],[store_no]],Stores[store_no],0))</f>
        <v>B</v>
      </c>
      <c r="G2381" t="str">
        <f>INDEX(Stores[location_city],MATCH(Sales[[#This Row],[store_no]],Stores[store_no],0))</f>
        <v>Bloomington</v>
      </c>
      <c r="H2381" t="str">
        <f>INDEX(Stores[location_state],MATCH(Sales[[#This Row],[store_no]],Stores[store_no],0))</f>
        <v>Indiana</v>
      </c>
      <c r="I2381">
        <f>INDEX(Stores[sqft],MATCH(Sales[[#This Row],[store_no]],Stores[store_no],0))</f>
        <v>114500</v>
      </c>
      <c r="J2381" s="4" t="str">
        <f>INDEX(Departments[dept_name],MATCH(Sales[[#This Row],[dept_no]],Departments[dept_no],0))</f>
        <v>Computers</v>
      </c>
      <c r="K2381" s="4" t="str">
        <f>CONCATENATE(Sales[[#This Row],[region]],Sales[[#This Row],[storetype]])</f>
        <v>1B</v>
      </c>
      <c r="L2381" s="4">
        <f>INDEX(RegionStoreCount[Store Count],MATCH(Sales[[#This Row],[RegionStoretype]],RegionStoreCount[Region/Type],0))</f>
        <v>5</v>
      </c>
      <c r="M2381" s="4">
        <f>AND(Sales[[#This Row],[date]]&lt;=TY_YTDMax,Sales[[#This Row],[date]]&gt;=TY_YTDMin)*Sales[[#This Row],[sales]]</f>
        <v>0</v>
      </c>
      <c r="N2381" s="4">
        <f>AND(Sales[[#This Row],[date]]&lt;=LY_YTDMax,Sales[[#This Row],[date]]&gt;=LY_YTDMin)*Sales[[#This Row],[sales]]</f>
        <v>39179.375599999999</v>
      </c>
      <c r="O2381" s="4">
        <f>AND(Sales[[#This Row],[date]]&gt;=YoY_Min,Sales[[#This Row],[date]]&lt;=TY_YTDMax)*(Sales[[#This Row],[sales]]/Sales[[#This Row],[sqft]])</f>
        <v>0</v>
      </c>
      <c r="P2381" s="4">
        <f>SUMIF(Sales[RegionStoretype],Sales[[#This Row],[RegionStoretype]],Sales[YoY_SSF])/Sales[[#This Row],[Region_TypeCount]]</f>
        <v>68.518982968140051</v>
      </c>
    </row>
    <row r="2382" spans="1:16" x14ac:dyDescent="0.25">
      <c r="A2382" s="1">
        <v>42874</v>
      </c>
      <c r="B2382">
        <v>5</v>
      </c>
      <c r="C2382">
        <v>11</v>
      </c>
      <c r="D2382">
        <v>61375.465199999999</v>
      </c>
      <c r="E2382">
        <f>INDEX(Stores[region],MATCH(Sales[[#This Row],[store_no]],Stores[store_no],0))</f>
        <v>1</v>
      </c>
      <c r="F2382" t="str">
        <f>INDEX(Stores[storetype],MATCH(Sales[[#This Row],[store_no]],Stores[store_no],0))</f>
        <v>B</v>
      </c>
      <c r="G2382" t="str">
        <f>INDEX(Stores[location_city],MATCH(Sales[[#This Row],[store_no]],Stores[store_no],0))</f>
        <v>Bloomington</v>
      </c>
      <c r="H2382" t="str">
        <f>INDEX(Stores[location_state],MATCH(Sales[[#This Row],[store_no]],Stores[store_no],0))</f>
        <v>Indiana</v>
      </c>
      <c r="I2382">
        <f>INDEX(Stores[sqft],MATCH(Sales[[#This Row],[store_no]],Stores[store_no],0))</f>
        <v>114500</v>
      </c>
      <c r="J2382" s="4" t="str">
        <f>INDEX(Departments[dept_name],MATCH(Sales[[#This Row],[dept_no]],Departments[dept_no],0))</f>
        <v>Home</v>
      </c>
      <c r="K2382" s="4" t="str">
        <f>CONCATENATE(Sales[[#This Row],[region]],Sales[[#This Row],[storetype]])</f>
        <v>1B</v>
      </c>
      <c r="L2382" s="4">
        <f>INDEX(RegionStoreCount[Store Count],MATCH(Sales[[#This Row],[RegionStoretype]],RegionStoreCount[Region/Type],0))</f>
        <v>5</v>
      </c>
      <c r="M2382" s="4">
        <f>AND(Sales[[#This Row],[date]]&lt;=TY_YTDMax,Sales[[#This Row],[date]]&gt;=TY_YTDMin)*Sales[[#This Row],[sales]]</f>
        <v>0</v>
      </c>
      <c r="N2382" s="4">
        <f>AND(Sales[[#This Row],[date]]&lt;=LY_YTDMax,Sales[[#This Row],[date]]&gt;=LY_YTDMin)*Sales[[#This Row],[sales]]</f>
        <v>61375.465199999999</v>
      </c>
      <c r="O2382" s="4">
        <f>AND(Sales[[#This Row],[date]]&gt;=YoY_Min,Sales[[#This Row],[date]]&lt;=TY_YTDMax)*(Sales[[#This Row],[sales]]/Sales[[#This Row],[sqft]])</f>
        <v>0</v>
      </c>
      <c r="P2382" s="4">
        <f>SUMIF(Sales[RegionStoretype],Sales[[#This Row],[RegionStoretype]],Sales[YoY_SSF])/Sales[[#This Row],[Region_TypeCount]]</f>
        <v>68.518982968140051</v>
      </c>
    </row>
    <row r="2383" spans="1:16" x14ac:dyDescent="0.25">
      <c r="A2383" s="1">
        <v>42874</v>
      </c>
      <c r="B2383">
        <v>6</v>
      </c>
      <c r="C2383">
        <v>5</v>
      </c>
      <c r="D2383">
        <v>84482.597899999993</v>
      </c>
      <c r="E2383">
        <f>INDEX(Stores[region],MATCH(Sales[[#This Row],[store_no]],Stores[store_no],0))</f>
        <v>3</v>
      </c>
      <c r="F2383" t="str">
        <f>INDEX(Stores[storetype],MATCH(Sales[[#This Row],[store_no]],Stores[store_no],0))</f>
        <v>A</v>
      </c>
      <c r="G2383" t="str">
        <f>INDEX(Stores[location_city],MATCH(Sales[[#This Row],[store_no]],Stores[store_no],0))</f>
        <v>Green Bay</v>
      </c>
      <c r="H2383" t="str">
        <f>INDEX(Stores[location_state],MATCH(Sales[[#This Row],[store_no]],Stores[store_no],0))</f>
        <v>Wisconsin</v>
      </c>
      <c r="I2383">
        <f>INDEX(Stores[sqft],MATCH(Sales[[#This Row],[store_no]],Stores[store_no],0))</f>
        <v>138800</v>
      </c>
      <c r="J2383" s="4" t="str">
        <f>INDEX(Departments[dept_name],MATCH(Sales[[#This Row],[dept_no]],Departments[dept_no],0))</f>
        <v>Clothing</v>
      </c>
      <c r="K2383" s="4" t="str">
        <f>CONCATENATE(Sales[[#This Row],[region]],Sales[[#This Row],[storetype]])</f>
        <v>3A</v>
      </c>
      <c r="L2383" s="4">
        <f>INDEX(RegionStoreCount[Store Count],MATCH(Sales[[#This Row],[RegionStoretype]],RegionStoreCount[Region/Type],0))</f>
        <v>9</v>
      </c>
      <c r="M2383" s="4">
        <f>AND(Sales[[#This Row],[date]]&lt;=TY_YTDMax,Sales[[#This Row],[date]]&gt;=TY_YTDMin)*Sales[[#This Row],[sales]]</f>
        <v>0</v>
      </c>
      <c r="N2383" s="4">
        <f>AND(Sales[[#This Row],[date]]&lt;=LY_YTDMax,Sales[[#This Row],[date]]&gt;=LY_YTDMin)*Sales[[#This Row],[sales]]</f>
        <v>84482.597899999993</v>
      </c>
      <c r="O2383" s="4">
        <f>AND(Sales[[#This Row],[date]]&gt;=YoY_Min,Sales[[#This Row],[date]]&lt;=TY_YTDMax)*(Sales[[#This Row],[sales]]/Sales[[#This Row],[sqft]])</f>
        <v>0</v>
      </c>
      <c r="P2383" s="4">
        <f>SUMIF(Sales[RegionStoretype],Sales[[#This Row],[RegionStoretype]],Sales[YoY_SSF])/Sales[[#This Row],[Region_TypeCount]]</f>
        <v>53.603836561720975</v>
      </c>
    </row>
    <row r="2384" spans="1:16" x14ac:dyDescent="0.25">
      <c r="A2384" s="1">
        <v>42874</v>
      </c>
      <c r="B2384">
        <v>6</v>
      </c>
      <c r="C2384">
        <v>12</v>
      </c>
      <c r="D2384">
        <v>150925.13100000002</v>
      </c>
      <c r="E2384">
        <f>INDEX(Stores[region],MATCH(Sales[[#This Row],[store_no]],Stores[store_no],0))</f>
        <v>3</v>
      </c>
      <c r="F2384" t="str">
        <f>INDEX(Stores[storetype],MATCH(Sales[[#This Row],[store_no]],Stores[store_no],0))</f>
        <v>A</v>
      </c>
      <c r="G2384" t="str">
        <f>INDEX(Stores[location_city],MATCH(Sales[[#This Row],[store_no]],Stores[store_no],0))</f>
        <v>Green Bay</v>
      </c>
      <c r="H2384" t="str">
        <f>INDEX(Stores[location_state],MATCH(Sales[[#This Row],[store_no]],Stores[store_no],0))</f>
        <v>Wisconsin</v>
      </c>
      <c r="I2384">
        <f>INDEX(Stores[sqft],MATCH(Sales[[#This Row],[store_no]],Stores[store_no],0))</f>
        <v>138800</v>
      </c>
      <c r="J2384" s="4" t="str">
        <f>INDEX(Departments[dept_name],MATCH(Sales[[#This Row],[dept_no]],Departments[dept_no],0))</f>
        <v>Jewelery</v>
      </c>
      <c r="K2384" s="4" t="str">
        <f>CONCATENATE(Sales[[#This Row],[region]],Sales[[#This Row],[storetype]])</f>
        <v>3A</v>
      </c>
      <c r="L2384" s="4">
        <f>INDEX(RegionStoreCount[Store Count],MATCH(Sales[[#This Row],[RegionStoretype]],RegionStoreCount[Region/Type],0))</f>
        <v>9</v>
      </c>
      <c r="M2384" s="4">
        <f>AND(Sales[[#This Row],[date]]&lt;=TY_YTDMax,Sales[[#This Row],[date]]&gt;=TY_YTDMin)*Sales[[#This Row],[sales]]</f>
        <v>0</v>
      </c>
      <c r="N2384" s="4">
        <f>AND(Sales[[#This Row],[date]]&lt;=LY_YTDMax,Sales[[#This Row],[date]]&gt;=LY_YTDMin)*Sales[[#This Row],[sales]]</f>
        <v>150925.13100000002</v>
      </c>
      <c r="O2384" s="4">
        <f>AND(Sales[[#This Row],[date]]&gt;=YoY_Min,Sales[[#This Row],[date]]&lt;=TY_YTDMax)*(Sales[[#This Row],[sales]]/Sales[[#This Row],[sqft]])</f>
        <v>0</v>
      </c>
      <c r="P2384" s="4">
        <f>SUMIF(Sales[RegionStoretype],Sales[[#This Row],[RegionStoretype]],Sales[YoY_SSF])/Sales[[#This Row],[Region_TypeCount]]</f>
        <v>53.603836561720975</v>
      </c>
    </row>
    <row r="2385" spans="1:16" x14ac:dyDescent="0.25">
      <c r="A2385" s="1">
        <v>42874</v>
      </c>
      <c r="B2385">
        <v>6</v>
      </c>
      <c r="C2385">
        <v>14</v>
      </c>
      <c r="D2385">
        <v>30013.960800000001</v>
      </c>
      <c r="E2385">
        <f>INDEX(Stores[region],MATCH(Sales[[#This Row],[store_no]],Stores[store_no],0))</f>
        <v>3</v>
      </c>
      <c r="F2385" t="str">
        <f>INDEX(Stores[storetype],MATCH(Sales[[#This Row],[store_no]],Stores[store_no],0))</f>
        <v>A</v>
      </c>
      <c r="G2385" t="str">
        <f>INDEX(Stores[location_city],MATCH(Sales[[#This Row],[store_no]],Stores[store_no],0))</f>
        <v>Green Bay</v>
      </c>
      <c r="H2385" t="str">
        <f>INDEX(Stores[location_state],MATCH(Sales[[#This Row],[store_no]],Stores[store_no],0))</f>
        <v>Wisconsin</v>
      </c>
      <c r="I2385">
        <f>INDEX(Stores[sqft],MATCH(Sales[[#This Row],[store_no]],Stores[store_no],0))</f>
        <v>138800</v>
      </c>
      <c r="J2385" s="4" t="str">
        <f>INDEX(Departments[dept_name],MATCH(Sales[[#This Row],[dept_no]],Departments[dept_no],0))</f>
        <v>Movies</v>
      </c>
      <c r="K2385" s="4" t="str">
        <f>CONCATENATE(Sales[[#This Row],[region]],Sales[[#This Row],[storetype]])</f>
        <v>3A</v>
      </c>
      <c r="L2385" s="4">
        <f>INDEX(RegionStoreCount[Store Count],MATCH(Sales[[#This Row],[RegionStoretype]],RegionStoreCount[Region/Type],0))</f>
        <v>9</v>
      </c>
      <c r="M2385" s="4">
        <f>AND(Sales[[#This Row],[date]]&lt;=TY_YTDMax,Sales[[#This Row],[date]]&gt;=TY_YTDMin)*Sales[[#This Row],[sales]]</f>
        <v>0</v>
      </c>
      <c r="N2385" s="4">
        <f>AND(Sales[[#This Row],[date]]&lt;=LY_YTDMax,Sales[[#This Row],[date]]&gt;=LY_YTDMin)*Sales[[#This Row],[sales]]</f>
        <v>30013.960800000001</v>
      </c>
      <c r="O2385" s="4">
        <f>AND(Sales[[#This Row],[date]]&gt;=YoY_Min,Sales[[#This Row],[date]]&lt;=TY_YTDMax)*(Sales[[#This Row],[sales]]/Sales[[#This Row],[sqft]])</f>
        <v>0</v>
      </c>
      <c r="P2385" s="4">
        <f>SUMIF(Sales[RegionStoretype],Sales[[#This Row],[RegionStoretype]],Sales[YoY_SSF])/Sales[[#This Row],[Region_TypeCount]]</f>
        <v>53.603836561720975</v>
      </c>
    </row>
    <row r="2386" spans="1:16" x14ac:dyDescent="0.25">
      <c r="A2386" s="1">
        <v>42874</v>
      </c>
      <c r="B2386">
        <v>7</v>
      </c>
      <c r="C2386">
        <v>1</v>
      </c>
      <c r="D2386">
        <v>20476.2601</v>
      </c>
      <c r="E2386">
        <f>INDEX(Stores[region],MATCH(Sales[[#This Row],[store_no]],Stores[store_no],0))</f>
        <v>2</v>
      </c>
      <c r="F2386" t="str">
        <f>INDEX(Stores[storetype],MATCH(Sales[[#This Row],[store_no]],Stores[store_no],0))</f>
        <v>B</v>
      </c>
      <c r="G2386" t="str">
        <f>INDEX(Stores[location_city],MATCH(Sales[[#This Row],[store_no]],Stores[store_no],0))</f>
        <v>Rockford</v>
      </c>
      <c r="H2386" t="str">
        <f>INDEX(Stores[location_state],MATCH(Sales[[#This Row],[store_no]],Stores[store_no],0))</f>
        <v>Illinois</v>
      </c>
      <c r="I2386">
        <f>INDEX(Stores[sqft],MATCH(Sales[[#This Row],[store_no]],Stores[store_no],0))</f>
        <v>127100</v>
      </c>
      <c r="J2386" s="4" t="str">
        <f>INDEX(Departments[dept_name],MATCH(Sales[[#This Row],[dept_no]],Departments[dept_no],0))</f>
        <v>Automotive</v>
      </c>
      <c r="K2386" s="4" t="str">
        <f>CONCATENATE(Sales[[#This Row],[region]],Sales[[#This Row],[storetype]])</f>
        <v>2B</v>
      </c>
      <c r="L2386" s="4">
        <f>INDEX(RegionStoreCount[Store Count],MATCH(Sales[[#This Row],[RegionStoretype]],RegionStoreCount[Region/Type],0))</f>
        <v>6</v>
      </c>
      <c r="M2386" s="4">
        <f>AND(Sales[[#This Row],[date]]&lt;=TY_YTDMax,Sales[[#This Row],[date]]&gt;=TY_YTDMin)*Sales[[#This Row],[sales]]</f>
        <v>0</v>
      </c>
      <c r="N2386" s="4">
        <f>AND(Sales[[#This Row],[date]]&lt;=LY_YTDMax,Sales[[#This Row],[date]]&gt;=LY_YTDMin)*Sales[[#This Row],[sales]]</f>
        <v>20476.2601</v>
      </c>
      <c r="O2386" s="4">
        <f>AND(Sales[[#This Row],[date]]&gt;=YoY_Min,Sales[[#This Row],[date]]&lt;=TY_YTDMax)*(Sales[[#This Row],[sales]]/Sales[[#This Row],[sqft]])</f>
        <v>0</v>
      </c>
      <c r="P2386" s="4">
        <f>SUMIF(Sales[RegionStoretype],Sales[[#This Row],[RegionStoretype]],Sales[YoY_SSF])/Sales[[#This Row],[Region_TypeCount]]</f>
        <v>58.393757732919049</v>
      </c>
    </row>
    <row r="2387" spans="1:16" x14ac:dyDescent="0.25">
      <c r="A2387" s="1">
        <v>42874</v>
      </c>
      <c r="B2387">
        <v>7</v>
      </c>
      <c r="C2387">
        <v>12</v>
      </c>
      <c r="D2387">
        <v>85800.838500000013</v>
      </c>
      <c r="E2387">
        <f>INDEX(Stores[region],MATCH(Sales[[#This Row],[store_no]],Stores[store_no],0))</f>
        <v>2</v>
      </c>
      <c r="F2387" t="str">
        <f>INDEX(Stores[storetype],MATCH(Sales[[#This Row],[store_no]],Stores[store_no],0))</f>
        <v>B</v>
      </c>
      <c r="G2387" t="str">
        <f>INDEX(Stores[location_city],MATCH(Sales[[#This Row],[store_no]],Stores[store_no],0))</f>
        <v>Rockford</v>
      </c>
      <c r="H2387" t="str">
        <f>INDEX(Stores[location_state],MATCH(Sales[[#This Row],[store_no]],Stores[store_no],0))</f>
        <v>Illinois</v>
      </c>
      <c r="I2387">
        <f>INDEX(Stores[sqft],MATCH(Sales[[#This Row],[store_no]],Stores[store_no],0))</f>
        <v>127100</v>
      </c>
      <c r="J2387" s="4" t="str">
        <f>INDEX(Departments[dept_name],MATCH(Sales[[#This Row],[dept_no]],Departments[dept_no],0))</f>
        <v>Jewelery</v>
      </c>
      <c r="K2387" s="4" t="str">
        <f>CONCATENATE(Sales[[#This Row],[region]],Sales[[#This Row],[storetype]])</f>
        <v>2B</v>
      </c>
      <c r="L2387" s="4">
        <f>INDEX(RegionStoreCount[Store Count],MATCH(Sales[[#This Row],[RegionStoretype]],RegionStoreCount[Region/Type],0))</f>
        <v>6</v>
      </c>
      <c r="M2387" s="4">
        <f>AND(Sales[[#This Row],[date]]&lt;=TY_YTDMax,Sales[[#This Row],[date]]&gt;=TY_YTDMin)*Sales[[#This Row],[sales]]</f>
        <v>0</v>
      </c>
      <c r="N2387" s="4">
        <f>AND(Sales[[#This Row],[date]]&lt;=LY_YTDMax,Sales[[#This Row],[date]]&gt;=LY_YTDMin)*Sales[[#This Row],[sales]]</f>
        <v>85800.838500000013</v>
      </c>
      <c r="O2387" s="4">
        <f>AND(Sales[[#This Row],[date]]&gt;=YoY_Min,Sales[[#This Row],[date]]&lt;=TY_YTDMax)*(Sales[[#This Row],[sales]]/Sales[[#This Row],[sqft]])</f>
        <v>0</v>
      </c>
      <c r="P2387" s="4">
        <f>SUMIF(Sales[RegionStoretype],Sales[[#This Row],[RegionStoretype]],Sales[YoY_SSF])/Sales[[#This Row],[Region_TypeCount]]</f>
        <v>58.393757732919049</v>
      </c>
    </row>
    <row r="2388" spans="1:16" x14ac:dyDescent="0.25">
      <c r="A2388" s="1">
        <v>42874</v>
      </c>
      <c r="B2388">
        <v>7</v>
      </c>
      <c r="C2388">
        <v>20</v>
      </c>
      <c r="D2388">
        <v>43702.608199999995</v>
      </c>
      <c r="E2388">
        <f>INDEX(Stores[region],MATCH(Sales[[#This Row],[store_no]],Stores[store_no],0))</f>
        <v>2</v>
      </c>
      <c r="F2388" t="str">
        <f>INDEX(Stores[storetype],MATCH(Sales[[#This Row],[store_no]],Stores[store_no],0))</f>
        <v>B</v>
      </c>
      <c r="G2388" t="str">
        <f>INDEX(Stores[location_city],MATCH(Sales[[#This Row],[store_no]],Stores[store_no],0))</f>
        <v>Rockford</v>
      </c>
      <c r="H2388" t="str">
        <f>INDEX(Stores[location_state],MATCH(Sales[[#This Row],[store_no]],Stores[store_no],0))</f>
        <v>Illinois</v>
      </c>
      <c r="I2388">
        <f>INDEX(Stores[sqft],MATCH(Sales[[#This Row],[store_no]],Stores[store_no],0))</f>
        <v>127100</v>
      </c>
      <c r="J2388" s="4" t="str">
        <f>INDEX(Departments[dept_name],MATCH(Sales[[#This Row],[dept_no]],Departments[dept_no],0))</f>
        <v>Toys</v>
      </c>
      <c r="K2388" s="4" t="str">
        <f>CONCATENATE(Sales[[#This Row],[region]],Sales[[#This Row],[storetype]])</f>
        <v>2B</v>
      </c>
      <c r="L2388" s="4">
        <f>INDEX(RegionStoreCount[Store Count],MATCH(Sales[[#This Row],[RegionStoretype]],RegionStoreCount[Region/Type],0))</f>
        <v>6</v>
      </c>
      <c r="M2388" s="4">
        <f>AND(Sales[[#This Row],[date]]&lt;=TY_YTDMax,Sales[[#This Row],[date]]&gt;=TY_YTDMin)*Sales[[#This Row],[sales]]</f>
        <v>0</v>
      </c>
      <c r="N2388" s="4">
        <f>AND(Sales[[#This Row],[date]]&lt;=LY_YTDMax,Sales[[#This Row],[date]]&gt;=LY_YTDMin)*Sales[[#This Row],[sales]]</f>
        <v>43702.608199999995</v>
      </c>
      <c r="O2388" s="4">
        <f>AND(Sales[[#This Row],[date]]&gt;=YoY_Min,Sales[[#This Row],[date]]&lt;=TY_YTDMax)*(Sales[[#This Row],[sales]]/Sales[[#This Row],[sqft]])</f>
        <v>0</v>
      </c>
      <c r="P2388" s="4">
        <f>SUMIF(Sales[RegionStoretype],Sales[[#This Row],[RegionStoretype]],Sales[YoY_SSF])/Sales[[#This Row],[Region_TypeCount]]</f>
        <v>58.393757732919049</v>
      </c>
    </row>
    <row r="2389" spans="1:16" x14ac:dyDescent="0.25">
      <c r="A2389" s="1">
        <v>42874</v>
      </c>
      <c r="B2389">
        <v>8</v>
      </c>
      <c r="C2389">
        <v>12</v>
      </c>
      <c r="D2389">
        <v>107401.9577</v>
      </c>
      <c r="E2389">
        <f>INDEX(Stores[region],MATCH(Sales[[#This Row],[store_no]],Stores[store_no],0))</f>
        <v>3</v>
      </c>
      <c r="F2389" t="str">
        <f>INDEX(Stores[storetype],MATCH(Sales[[#This Row],[store_no]],Stores[store_no],0))</f>
        <v>A</v>
      </c>
      <c r="G2389" t="str">
        <f>INDEX(Stores[location_city],MATCH(Sales[[#This Row],[store_no]],Stores[store_no],0))</f>
        <v>Saint Louis</v>
      </c>
      <c r="H2389" t="str">
        <f>INDEX(Stores[location_state],MATCH(Sales[[#This Row],[store_no]],Stores[store_no],0))</f>
        <v>Missouri</v>
      </c>
      <c r="I2389">
        <f>INDEX(Stores[sqft],MATCH(Sales[[#This Row],[store_no]],Stores[store_no],0))</f>
        <v>198900</v>
      </c>
      <c r="J2389" s="4" t="str">
        <f>INDEX(Departments[dept_name],MATCH(Sales[[#This Row],[dept_no]],Departments[dept_no],0))</f>
        <v>Jewelery</v>
      </c>
      <c r="K2389" s="4" t="str">
        <f>CONCATENATE(Sales[[#This Row],[region]],Sales[[#This Row],[storetype]])</f>
        <v>3A</v>
      </c>
      <c r="L2389" s="4">
        <f>INDEX(RegionStoreCount[Store Count],MATCH(Sales[[#This Row],[RegionStoretype]],RegionStoreCount[Region/Type],0))</f>
        <v>9</v>
      </c>
      <c r="M2389" s="4">
        <f>AND(Sales[[#This Row],[date]]&lt;=TY_YTDMax,Sales[[#This Row],[date]]&gt;=TY_YTDMin)*Sales[[#This Row],[sales]]</f>
        <v>0</v>
      </c>
      <c r="N2389" s="4">
        <f>AND(Sales[[#This Row],[date]]&lt;=LY_YTDMax,Sales[[#This Row],[date]]&gt;=LY_YTDMin)*Sales[[#This Row],[sales]]</f>
        <v>107401.9577</v>
      </c>
      <c r="O2389" s="4">
        <f>AND(Sales[[#This Row],[date]]&gt;=YoY_Min,Sales[[#This Row],[date]]&lt;=TY_YTDMax)*(Sales[[#This Row],[sales]]/Sales[[#This Row],[sqft]])</f>
        <v>0</v>
      </c>
      <c r="P2389" s="4">
        <f>SUMIF(Sales[RegionStoretype],Sales[[#This Row],[RegionStoretype]],Sales[YoY_SSF])/Sales[[#This Row],[Region_TypeCount]]</f>
        <v>53.603836561720975</v>
      </c>
    </row>
    <row r="2390" spans="1:16" x14ac:dyDescent="0.25">
      <c r="A2390" s="1">
        <v>42874</v>
      </c>
      <c r="B2390">
        <v>8</v>
      </c>
      <c r="C2390">
        <v>15</v>
      </c>
      <c r="D2390">
        <v>302.68279999999999</v>
      </c>
      <c r="E2390">
        <f>INDEX(Stores[region],MATCH(Sales[[#This Row],[store_no]],Stores[store_no],0))</f>
        <v>3</v>
      </c>
      <c r="F2390" t="str">
        <f>INDEX(Stores[storetype],MATCH(Sales[[#This Row],[store_no]],Stores[store_no],0))</f>
        <v>A</v>
      </c>
      <c r="G2390" t="str">
        <f>INDEX(Stores[location_city],MATCH(Sales[[#This Row],[store_no]],Stores[store_no],0))</f>
        <v>Saint Louis</v>
      </c>
      <c r="H2390" t="str">
        <f>INDEX(Stores[location_state],MATCH(Sales[[#This Row],[store_no]],Stores[store_no],0))</f>
        <v>Missouri</v>
      </c>
      <c r="I2390">
        <f>INDEX(Stores[sqft],MATCH(Sales[[#This Row],[store_no]],Stores[store_no],0))</f>
        <v>198900</v>
      </c>
      <c r="J2390" s="4" t="str">
        <f>INDEX(Departments[dept_name],MATCH(Sales[[#This Row],[dept_no]],Departments[dept_no],0))</f>
        <v>Music</v>
      </c>
      <c r="K2390" s="4" t="str">
        <f>CONCATENATE(Sales[[#This Row],[region]],Sales[[#This Row],[storetype]])</f>
        <v>3A</v>
      </c>
      <c r="L2390" s="4">
        <f>INDEX(RegionStoreCount[Store Count],MATCH(Sales[[#This Row],[RegionStoretype]],RegionStoreCount[Region/Type],0))</f>
        <v>9</v>
      </c>
      <c r="M2390" s="4">
        <f>AND(Sales[[#This Row],[date]]&lt;=TY_YTDMax,Sales[[#This Row],[date]]&gt;=TY_YTDMin)*Sales[[#This Row],[sales]]</f>
        <v>0</v>
      </c>
      <c r="N2390" s="4">
        <f>AND(Sales[[#This Row],[date]]&lt;=LY_YTDMax,Sales[[#This Row],[date]]&gt;=LY_YTDMin)*Sales[[#This Row],[sales]]</f>
        <v>302.68279999999999</v>
      </c>
      <c r="O2390" s="4">
        <f>AND(Sales[[#This Row],[date]]&gt;=YoY_Min,Sales[[#This Row],[date]]&lt;=TY_YTDMax)*(Sales[[#This Row],[sales]]/Sales[[#This Row],[sqft]])</f>
        <v>0</v>
      </c>
      <c r="P2390" s="4">
        <f>SUMIF(Sales[RegionStoretype],Sales[[#This Row],[RegionStoretype]],Sales[YoY_SSF])/Sales[[#This Row],[Region_TypeCount]]</f>
        <v>53.603836561720975</v>
      </c>
    </row>
    <row r="2391" spans="1:16" x14ac:dyDescent="0.25">
      <c r="A2391" s="1">
        <v>42874</v>
      </c>
      <c r="B2391">
        <v>8</v>
      </c>
      <c r="C2391">
        <v>18</v>
      </c>
      <c r="D2391">
        <v>252522.25170000002</v>
      </c>
      <c r="E2391">
        <f>INDEX(Stores[region],MATCH(Sales[[#This Row],[store_no]],Stores[store_no],0))</f>
        <v>3</v>
      </c>
      <c r="F2391" t="str">
        <f>INDEX(Stores[storetype],MATCH(Sales[[#This Row],[store_no]],Stores[store_no],0))</f>
        <v>A</v>
      </c>
      <c r="G2391" t="str">
        <f>INDEX(Stores[location_city],MATCH(Sales[[#This Row],[store_no]],Stores[store_no],0))</f>
        <v>Saint Louis</v>
      </c>
      <c r="H2391" t="str">
        <f>INDEX(Stores[location_state],MATCH(Sales[[#This Row],[store_no]],Stores[store_no],0))</f>
        <v>Missouri</v>
      </c>
      <c r="I2391">
        <f>INDEX(Stores[sqft],MATCH(Sales[[#This Row],[store_no]],Stores[store_no],0))</f>
        <v>198900</v>
      </c>
      <c r="J2391" s="4" t="str">
        <f>INDEX(Departments[dept_name],MATCH(Sales[[#This Row],[dept_no]],Departments[dept_no],0))</f>
        <v>Sports</v>
      </c>
      <c r="K2391" s="4" t="str">
        <f>CONCATENATE(Sales[[#This Row],[region]],Sales[[#This Row],[storetype]])</f>
        <v>3A</v>
      </c>
      <c r="L2391" s="4">
        <f>INDEX(RegionStoreCount[Store Count],MATCH(Sales[[#This Row],[RegionStoretype]],RegionStoreCount[Region/Type],0))</f>
        <v>9</v>
      </c>
      <c r="M2391" s="4">
        <f>AND(Sales[[#This Row],[date]]&lt;=TY_YTDMax,Sales[[#This Row],[date]]&gt;=TY_YTDMin)*Sales[[#This Row],[sales]]</f>
        <v>0</v>
      </c>
      <c r="N2391" s="4">
        <f>AND(Sales[[#This Row],[date]]&lt;=LY_YTDMax,Sales[[#This Row],[date]]&gt;=LY_YTDMin)*Sales[[#This Row],[sales]]</f>
        <v>252522.25170000002</v>
      </c>
      <c r="O2391" s="4">
        <f>AND(Sales[[#This Row],[date]]&gt;=YoY_Min,Sales[[#This Row],[date]]&lt;=TY_YTDMax)*(Sales[[#This Row],[sales]]/Sales[[#This Row],[sqft]])</f>
        <v>0</v>
      </c>
      <c r="P2391" s="4">
        <f>SUMIF(Sales[RegionStoretype],Sales[[#This Row],[RegionStoretype]],Sales[YoY_SSF])/Sales[[#This Row],[Region_TypeCount]]</f>
        <v>53.603836561720975</v>
      </c>
    </row>
    <row r="2392" spans="1:16" x14ac:dyDescent="0.25">
      <c r="A2392" s="1">
        <v>42874</v>
      </c>
      <c r="B2392">
        <v>9</v>
      </c>
      <c r="C2392">
        <v>3</v>
      </c>
      <c r="D2392">
        <v>398083.17200000002</v>
      </c>
      <c r="E2392">
        <f>INDEX(Stores[region],MATCH(Sales[[#This Row],[store_no]],Stores[store_no],0))</f>
        <v>1</v>
      </c>
      <c r="F2392" t="str">
        <f>INDEX(Stores[storetype],MATCH(Sales[[#This Row],[store_no]],Stores[store_no],0))</f>
        <v>B</v>
      </c>
      <c r="G2392" t="str">
        <f>INDEX(Stores[location_city],MATCH(Sales[[#This Row],[store_no]],Stores[store_no],0))</f>
        <v>Columbus</v>
      </c>
      <c r="H2392" t="str">
        <f>INDEX(Stores[location_state],MATCH(Sales[[#This Row],[store_no]],Stores[store_no],0))</f>
        <v>Ohio</v>
      </c>
      <c r="I2392">
        <f>INDEX(Stores[sqft],MATCH(Sales[[#This Row],[store_no]],Stores[store_no],0))</f>
        <v>221800</v>
      </c>
      <c r="J2392" s="4" t="str">
        <f>INDEX(Departments[dept_name],MATCH(Sales[[#This Row],[dept_no]],Departments[dept_no],0))</f>
        <v>Beauty</v>
      </c>
      <c r="K2392" s="4" t="str">
        <f>CONCATENATE(Sales[[#This Row],[region]],Sales[[#This Row],[storetype]])</f>
        <v>1B</v>
      </c>
      <c r="L2392" s="4">
        <f>INDEX(RegionStoreCount[Store Count],MATCH(Sales[[#This Row],[RegionStoretype]],RegionStoreCount[Region/Type],0))</f>
        <v>5</v>
      </c>
      <c r="M2392" s="4">
        <f>AND(Sales[[#This Row],[date]]&lt;=TY_YTDMax,Sales[[#This Row],[date]]&gt;=TY_YTDMin)*Sales[[#This Row],[sales]]</f>
        <v>0</v>
      </c>
      <c r="N2392" s="4">
        <f>AND(Sales[[#This Row],[date]]&lt;=LY_YTDMax,Sales[[#This Row],[date]]&gt;=LY_YTDMin)*Sales[[#This Row],[sales]]</f>
        <v>398083.17200000002</v>
      </c>
      <c r="O2392" s="4">
        <f>AND(Sales[[#This Row],[date]]&gt;=YoY_Min,Sales[[#This Row],[date]]&lt;=TY_YTDMax)*(Sales[[#This Row],[sales]]/Sales[[#This Row],[sqft]])</f>
        <v>0</v>
      </c>
      <c r="P2392" s="4">
        <f>SUMIF(Sales[RegionStoretype],Sales[[#This Row],[RegionStoretype]],Sales[YoY_SSF])/Sales[[#This Row],[Region_TypeCount]]</f>
        <v>68.518982968140051</v>
      </c>
    </row>
    <row r="2393" spans="1:16" x14ac:dyDescent="0.25">
      <c r="A2393" s="1">
        <v>42874</v>
      </c>
      <c r="B2393">
        <v>9</v>
      </c>
      <c r="C2393">
        <v>9</v>
      </c>
      <c r="D2393">
        <v>68002.902399999992</v>
      </c>
      <c r="E2393">
        <f>INDEX(Stores[region],MATCH(Sales[[#This Row],[store_no]],Stores[store_no],0))</f>
        <v>1</v>
      </c>
      <c r="F2393" t="str">
        <f>INDEX(Stores[storetype],MATCH(Sales[[#This Row],[store_no]],Stores[store_no],0))</f>
        <v>B</v>
      </c>
      <c r="G2393" t="str">
        <f>INDEX(Stores[location_city],MATCH(Sales[[#This Row],[store_no]],Stores[store_no],0))</f>
        <v>Columbus</v>
      </c>
      <c r="H2393" t="str">
        <f>INDEX(Stores[location_state],MATCH(Sales[[#This Row],[store_no]],Stores[store_no],0))</f>
        <v>Ohio</v>
      </c>
      <c r="I2393">
        <f>INDEX(Stores[sqft],MATCH(Sales[[#This Row],[store_no]],Stores[store_no],0))</f>
        <v>221800</v>
      </c>
      <c r="J2393" s="4" t="str">
        <f>INDEX(Departments[dept_name],MATCH(Sales[[#This Row],[dept_no]],Departments[dept_no],0))</f>
        <v>Garden</v>
      </c>
      <c r="K2393" s="4" t="str">
        <f>CONCATENATE(Sales[[#This Row],[region]],Sales[[#This Row],[storetype]])</f>
        <v>1B</v>
      </c>
      <c r="L2393" s="4">
        <f>INDEX(RegionStoreCount[Store Count],MATCH(Sales[[#This Row],[RegionStoretype]],RegionStoreCount[Region/Type],0))</f>
        <v>5</v>
      </c>
      <c r="M2393" s="4">
        <f>AND(Sales[[#This Row],[date]]&lt;=TY_YTDMax,Sales[[#This Row],[date]]&gt;=TY_YTDMin)*Sales[[#This Row],[sales]]</f>
        <v>0</v>
      </c>
      <c r="N2393" s="4">
        <f>AND(Sales[[#This Row],[date]]&lt;=LY_YTDMax,Sales[[#This Row],[date]]&gt;=LY_YTDMin)*Sales[[#This Row],[sales]]</f>
        <v>68002.902399999992</v>
      </c>
      <c r="O2393" s="4">
        <f>AND(Sales[[#This Row],[date]]&gt;=YoY_Min,Sales[[#This Row],[date]]&lt;=TY_YTDMax)*(Sales[[#This Row],[sales]]/Sales[[#This Row],[sqft]])</f>
        <v>0</v>
      </c>
      <c r="P2393" s="4">
        <f>SUMIF(Sales[RegionStoretype],Sales[[#This Row],[RegionStoretype]],Sales[YoY_SSF])/Sales[[#This Row],[Region_TypeCount]]</f>
        <v>68.518982968140051</v>
      </c>
    </row>
    <row r="2394" spans="1:16" x14ac:dyDescent="0.25">
      <c r="A2394" s="1">
        <v>42874</v>
      </c>
      <c r="B2394">
        <v>9</v>
      </c>
      <c r="C2394">
        <v>17</v>
      </c>
      <c r="D2394">
        <v>89764.607800000013</v>
      </c>
      <c r="E2394">
        <f>INDEX(Stores[region],MATCH(Sales[[#This Row],[store_no]],Stores[store_no],0))</f>
        <v>1</v>
      </c>
      <c r="F2394" t="str">
        <f>INDEX(Stores[storetype],MATCH(Sales[[#This Row],[store_no]],Stores[store_no],0))</f>
        <v>B</v>
      </c>
      <c r="G2394" t="str">
        <f>INDEX(Stores[location_city],MATCH(Sales[[#This Row],[store_no]],Stores[store_no],0))</f>
        <v>Columbus</v>
      </c>
      <c r="H2394" t="str">
        <f>INDEX(Stores[location_state],MATCH(Sales[[#This Row],[store_no]],Stores[store_no],0))</f>
        <v>Ohio</v>
      </c>
      <c r="I2394">
        <f>INDEX(Stores[sqft],MATCH(Sales[[#This Row],[store_no]],Stores[store_no],0))</f>
        <v>221800</v>
      </c>
      <c r="J2394" s="4" t="str">
        <f>INDEX(Departments[dept_name],MATCH(Sales[[#This Row],[dept_no]],Departments[dept_no],0))</f>
        <v>Shoes</v>
      </c>
      <c r="K2394" s="4" t="str">
        <f>CONCATENATE(Sales[[#This Row],[region]],Sales[[#This Row],[storetype]])</f>
        <v>1B</v>
      </c>
      <c r="L2394" s="4">
        <f>INDEX(RegionStoreCount[Store Count],MATCH(Sales[[#This Row],[RegionStoretype]],RegionStoreCount[Region/Type],0))</f>
        <v>5</v>
      </c>
      <c r="M2394" s="4">
        <f>AND(Sales[[#This Row],[date]]&lt;=TY_YTDMax,Sales[[#This Row],[date]]&gt;=TY_YTDMin)*Sales[[#This Row],[sales]]</f>
        <v>0</v>
      </c>
      <c r="N2394" s="4">
        <f>AND(Sales[[#This Row],[date]]&lt;=LY_YTDMax,Sales[[#This Row],[date]]&gt;=LY_YTDMin)*Sales[[#This Row],[sales]]</f>
        <v>89764.607800000013</v>
      </c>
      <c r="O2394" s="4">
        <f>AND(Sales[[#This Row],[date]]&gt;=YoY_Min,Sales[[#This Row],[date]]&lt;=TY_YTDMax)*(Sales[[#This Row],[sales]]/Sales[[#This Row],[sqft]])</f>
        <v>0</v>
      </c>
      <c r="P2394" s="4">
        <f>SUMIF(Sales[RegionStoretype],Sales[[#This Row],[RegionStoretype]],Sales[YoY_SSF])/Sales[[#This Row],[Region_TypeCount]]</f>
        <v>68.518982968140051</v>
      </c>
    </row>
    <row r="2395" spans="1:16" x14ac:dyDescent="0.25">
      <c r="A2395" s="1">
        <v>42874</v>
      </c>
      <c r="B2395">
        <v>9</v>
      </c>
      <c r="C2395">
        <v>19</v>
      </c>
      <c r="D2395">
        <v>40724.067900000002</v>
      </c>
      <c r="E2395">
        <f>INDEX(Stores[region],MATCH(Sales[[#This Row],[store_no]],Stores[store_no],0))</f>
        <v>1</v>
      </c>
      <c r="F2395" t="str">
        <f>INDEX(Stores[storetype],MATCH(Sales[[#This Row],[store_no]],Stores[store_no],0))</f>
        <v>B</v>
      </c>
      <c r="G2395" t="str">
        <f>INDEX(Stores[location_city],MATCH(Sales[[#This Row],[store_no]],Stores[store_no],0))</f>
        <v>Columbus</v>
      </c>
      <c r="H2395" t="str">
        <f>INDEX(Stores[location_state],MATCH(Sales[[#This Row],[store_no]],Stores[store_no],0))</f>
        <v>Ohio</v>
      </c>
      <c r="I2395">
        <f>INDEX(Stores[sqft],MATCH(Sales[[#This Row],[store_no]],Stores[store_no],0))</f>
        <v>221800</v>
      </c>
      <c r="J2395" s="4" t="str">
        <f>INDEX(Departments[dept_name],MATCH(Sales[[#This Row],[dept_no]],Departments[dept_no],0))</f>
        <v>Tools</v>
      </c>
      <c r="K2395" s="4" t="str">
        <f>CONCATENATE(Sales[[#This Row],[region]],Sales[[#This Row],[storetype]])</f>
        <v>1B</v>
      </c>
      <c r="L2395" s="4">
        <f>INDEX(RegionStoreCount[Store Count],MATCH(Sales[[#This Row],[RegionStoretype]],RegionStoreCount[Region/Type],0))</f>
        <v>5</v>
      </c>
      <c r="M2395" s="4">
        <f>AND(Sales[[#This Row],[date]]&lt;=TY_YTDMax,Sales[[#This Row],[date]]&gt;=TY_YTDMin)*Sales[[#This Row],[sales]]</f>
        <v>0</v>
      </c>
      <c r="N2395" s="4">
        <f>AND(Sales[[#This Row],[date]]&lt;=LY_YTDMax,Sales[[#This Row],[date]]&gt;=LY_YTDMin)*Sales[[#This Row],[sales]]</f>
        <v>40724.067900000002</v>
      </c>
      <c r="O2395" s="4">
        <f>AND(Sales[[#This Row],[date]]&gt;=YoY_Min,Sales[[#This Row],[date]]&lt;=TY_YTDMax)*(Sales[[#This Row],[sales]]/Sales[[#This Row],[sqft]])</f>
        <v>0</v>
      </c>
      <c r="P2395" s="4">
        <f>SUMIF(Sales[RegionStoretype],Sales[[#This Row],[RegionStoretype]],Sales[YoY_SSF])/Sales[[#This Row],[Region_TypeCount]]</f>
        <v>68.518982968140051</v>
      </c>
    </row>
    <row r="2396" spans="1:16" x14ac:dyDescent="0.25">
      <c r="A2396" s="1">
        <v>42874</v>
      </c>
      <c r="B2396">
        <v>9</v>
      </c>
      <c r="C2396">
        <v>20</v>
      </c>
      <c r="D2396">
        <v>127815.0741</v>
      </c>
      <c r="E2396">
        <f>INDEX(Stores[region],MATCH(Sales[[#This Row],[store_no]],Stores[store_no],0))</f>
        <v>1</v>
      </c>
      <c r="F2396" t="str">
        <f>INDEX(Stores[storetype],MATCH(Sales[[#This Row],[store_no]],Stores[store_no],0))</f>
        <v>B</v>
      </c>
      <c r="G2396" t="str">
        <f>INDEX(Stores[location_city],MATCH(Sales[[#This Row],[store_no]],Stores[store_no],0))</f>
        <v>Columbus</v>
      </c>
      <c r="H2396" t="str">
        <f>INDEX(Stores[location_state],MATCH(Sales[[#This Row],[store_no]],Stores[store_no],0))</f>
        <v>Ohio</v>
      </c>
      <c r="I2396">
        <f>INDEX(Stores[sqft],MATCH(Sales[[#This Row],[store_no]],Stores[store_no],0))</f>
        <v>221800</v>
      </c>
      <c r="J2396" s="4" t="str">
        <f>INDEX(Departments[dept_name],MATCH(Sales[[#This Row],[dept_no]],Departments[dept_no],0))</f>
        <v>Toys</v>
      </c>
      <c r="K2396" s="4" t="str">
        <f>CONCATENATE(Sales[[#This Row],[region]],Sales[[#This Row],[storetype]])</f>
        <v>1B</v>
      </c>
      <c r="L2396" s="4">
        <f>INDEX(RegionStoreCount[Store Count],MATCH(Sales[[#This Row],[RegionStoretype]],RegionStoreCount[Region/Type],0))</f>
        <v>5</v>
      </c>
      <c r="M2396" s="4">
        <f>AND(Sales[[#This Row],[date]]&lt;=TY_YTDMax,Sales[[#This Row],[date]]&gt;=TY_YTDMin)*Sales[[#This Row],[sales]]</f>
        <v>0</v>
      </c>
      <c r="N2396" s="4">
        <f>AND(Sales[[#This Row],[date]]&lt;=LY_YTDMax,Sales[[#This Row],[date]]&gt;=LY_YTDMin)*Sales[[#This Row],[sales]]</f>
        <v>127815.0741</v>
      </c>
      <c r="O2396" s="4">
        <f>AND(Sales[[#This Row],[date]]&gt;=YoY_Min,Sales[[#This Row],[date]]&lt;=TY_YTDMax)*(Sales[[#This Row],[sales]]/Sales[[#This Row],[sqft]])</f>
        <v>0</v>
      </c>
      <c r="P2396" s="4">
        <f>SUMIF(Sales[RegionStoretype],Sales[[#This Row],[RegionStoretype]],Sales[YoY_SSF])/Sales[[#This Row],[Region_TypeCount]]</f>
        <v>68.518982968140051</v>
      </c>
    </row>
    <row r="2397" spans="1:16" x14ac:dyDescent="0.25">
      <c r="A2397" s="1">
        <v>42874</v>
      </c>
      <c r="B2397">
        <v>10</v>
      </c>
      <c r="C2397">
        <v>10</v>
      </c>
      <c r="D2397">
        <v>11931.687899999999</v>
      </c>
      <c r="E2397">
        <f>INDEX(Stores[region],MATCH(Sales[[#This Row],[store_no]],Stores[store_no],0))</f>
        <v>1</v>
      </c>
      <c r="F2397" t="str">
        <f>INDEX(Stores[storetype],MATCH(Sales[[#This Row],[store_no]],Stores[store_no],0))</f>
        <v>B</v>
      </c>
      <c r="G2397" t="str">
        <f>INDEX(Stores[location_city],MATCH(Sales[[#This Row],[store_no]],Stores[store_no],0))</f>
        <v>Traverse City</v>
      </c>
      <c r="H2397" t="str">
        <f>INDEX(Stores[location_state],MATCH(Sales[[#This Row],[store_no]],Stores[store_no],0))</f>
        <v>Michigan</v>
      </c>
      <c r="I2397">
        <f>INDEX(Stores[sqft],MATCH(Sales[[#This Row],[store_no]],Stores[store_no],0))</f>
        <v>158200</v>
      </c>
      <c r="J2397" s="4" t="str">
        <f>INDEX(Departments[dept_name],MATCH(Sales[[#This Row],[dept_no]],Departments[dept_no],0))</f>
        <v>Health</v>
      </c>
      <c r="K2397" s="4" t="str">
        <f>CONCATENATE(Sales[[#This Row],[region]],Sales[[#This Row],[storetype]])</f>
        <v>1B</v>
      </c>
      <c r="L2397" s="4">
        <f>INDEX(RegionStoreCount[Store Count],MATCH(Sales[[#This Row],[RegionStoretype]],RegionStoreCount[Region/Type],0))</f>
        <v>5</v>
      </c>
      <c r="M2397" s="4">
        <f>AND(Sales[[#This Row],[date]]&lt;=TY_YTDMax,Sales[[#This Row],[date]]&gt;=TY_YTDMin)*Sales[[#This Row],[sales]]</f>
        <v>0</v>
      </c>
      <c r="N2397" s="4">
        <f>AND(Sales[[#This Row],[date]]&lt;=LY_YTDMax,Sales[[#This Row],[date]]&gt;=LY_YTDMin)*Sales[[#This Row],[sales]]</f>
        <v>11931.687899999999</v>
      </c>
      <c r="O2397" s="4">
        <f>AND(Sales[[#This Row],[date]]&gt;=YoY_Min,Sales[[#This Row],[date]]&lt;=TY_YTDMax)*(Sales[[#This Row],[sales]]/Sales[[#This Row],[sqft]])</f>
        <v>0</v>
      </c>
      <c r="P2397" s="4">
        <f>SUMIF(Sales[RegionStoretype],Sales[[#This Row],[RegionStoretype]],Sales[YoY_SSF])/Sales[[#This Row],[Region_TypeCount]]</f>
        <v>68.518982968140051</v>
      </c>
    </row>
    <row r="2398" spans="1:16" x14ac:dyDescent="0.25">
      <c r="A2398" s="1">
        <v>42874</v>
      </c>
      <c r="B2398">
        <v>10</v>
      </c>
      <c r="C2398">
        <v>16</v>
      </c>
      <c r="D2398">
        <v>77802.575599999996</v>
      </c>
      <c r="E2398">
        <f>INDEX(Stores[region],MATCH(Sales[[#This Row],[store_no]],Stores[store_no],0))</f>
        <v>1</v>
      </c>
      <c r="F2398" t="str">
        <f>INDEX(Stores[storetype],MATCH(Sales[[#This Row],[store_no]],Stores[store_no],0))</f>
        <v>B</v>
      </c>
      <c r="G2398" t="str">
        <f>INDEX(Stores[location_city],MATCH(Sales[[#This Row],[store_no]],Stores[store_no],0))</f>
        <v>Traverse City</v>
      </c>
      <c r="H2398" t="str">
        <f>INDEX(Stores[location_state],MATCH(Sales[[#This Row],[store_no]],Stores[store_no],0))</f>
        <v>Michigan</v>
      </c>
      <c r="I2398">
        <f>INDEX(Stores[sqft],MATCH(Sales[[#This Row],[store_no]],Stores[store_no],0))</f>
        <v>158200</v>
      </c>
      <c r="J2398" s="4" t="str">
        <f>INDEX(Departments[dept_name],MATCH(Sales[[#This Row],[dept_no]],Departments[dept_no],0))</f>
        <v>Outdoors</v>
      </c>
      <c r="K2398" s="4" t="str">
        <f>CONCATENATE(Sales[[#This Row],[region]],Sales[[#This Row],[storetype]])</f>
        <v>1B</v>
      </c>
      <c r="L2398" s="4">
        <f>INDEX(RegionStoreCount[Store Count],MATCH(Sales[[#This Row],[RegionStoretype]],RegionStoreCount[Region/Type],0))</f>
        <v>5</v>
      </c>
      <c r="M2398" s="4">
        <f>AND(Sales[[#This Row],[date]]&lt;=TY_YTDMax,Sales[[#This Row],[date]]&gt;=TY_YTDMin)*Sales[[#This Row],[sales]]</f>
        <v>0</v>
      </c>
      <c r="N2398" s="4">
        <f>AND(Sales[[#This Row],[date]]&lt;=LY_YTDMax,Sales[[#This Row],[date]]&gt;=LY_YTDMin)*Sales[[#This Row],[sales]]</f>
        <v>77802.575599999996</v>
      </c>
      <c r="O2398" s="4">
        <f>AND(Sales[[#This Row],[date]]&gt;=YoY_Min,Sales[[#This Row],[date]]&lt;=TY_YTDMax)*(Sales[[#This Row],[sales]]/Sales[[#This Row],[sqft]])</f>
        <v>0</v>
      </c>
      <c r="P2398" s="4">
        <f>SUMIF(Sales[RegionStoretype],Sales[[#This Row],[RegionStoretype]],Sales[YoY_SSF])/Sales[[#This Row],[Region_TypeCount]]</f>
        <v>68.518982968140051</v>
      </c>
    </row>
    <row r="2399" spans="1:16" x14ac:dyDescent="0.25">
      <c r="A2399" s="1">
        <v>42874</v>
      </c>
      <c r="B2399">
        <v>10</v>
      </c>
      <c r="C2399">
        <v>17</v>
      </c>
      <c r="D2399">
        <v>56032.838400000008</v>
      </c>
      <c r="E2399">
        <f>INDEX(Stores[region],MATCH(Sales[[#This Row],[store_no]],Stores[store_no],0))</f>
        <v>1</v>
      </c>
      <c r="F2399" t="str">
        <f>INDEX(Stores[storetype],MATCH(Sales[[#This Row],[store_no]],Stores[store_no],0))</f>
        <v>B</v>
      </c>
      <c r="G2399" t="str">
        <f>INDEX(Stores[location_city],MATCH(Sales[[#This Row],[store_no]],Stores[store_no],0))</f>
        <v>Traverse City</v>
      </c>
      <c r="H2399" t="str">
        <f>INDEX(Stores[location_state],MATCH(Sales[[#This Row],[store_no]],Stores[store_no],0))</f>
        <v>Michigan</v>
      </c>
      <c r="I2399">
        <f>INDEX(Stores[sqft],MATCH(Sales[[#This Row],[store_no]],Stores[store_no],0))</f>
        <v>158200</v>
      </c>
      <c r="J2399" s="4" t="str">
        <f>INDEX(Departments[dept_name],MATCH(Sales[[#This Row],[dept_no]],Departments[dept_no],0))</f>
        <v>Shoes</v>
      </c>
      <c r="K2399" s="4" t="str">
        <f>CONCATENATE(Sales[[#This Row],[region]],Sales[[#This Row],[storetype]])</f>
        <v>1B</v>
      </c>
      <c r="L2399" s="4">
        <f>INDEX(RegionStoreCount[Store Count],MATCH(Sales[[#This Row],[RegionStoretype]],RegionStoreCount[Region/Type],0))</f>
        <v>5</v>
      </c>
      <c r="M2399" s="4">
        <f>AND(Sales[[#This Row],[date]]&lt;=TY_YTDMax,Sales[[#This Row],[date]]&gt;=TY_YTDMin)*Sales[[#This Row],[sales]]</f>
        <v>0</v>
      </c>
      <c r="N2399" s="4">
        <f>AND(Sales[[#This Row],[date]]&lt;=LY_YTDMax,Sales[[#This Row],[date]]&gt;=LY_YTDMin)*Sales[[#This Row],[sales]]</f>
        <v>56032.838400000008</v>
      </c>
      <c r="O2399" s="4">
        <f>AND(Sales[[#This Row],[date]]&gt;=YoY_Min,Sales[[#This Row],[date]]&lt;=TY_YTDMax)*(Sales[[#This Row],[sales]]/Sales[[#This Row],[sqft]])</f>
        <v>0</v>
      </c>
      <c r="P2399" s="4">
        <f>SUMIF(Sales[RegionStoretype],Sales[[#This Row],[RegionStoretype]],Sales[YoY_SSF])/Sales[[#This Row],[Region_TypeCount]]</f>
        <v>68.518982968140051</v>
      </c>
    </row>
    <row r="2400" spans="1:16" x14ac:dyDescent="0.25">
      <c r="A2400" s="1">
        <v>42874</v>
      </c>
      <c r="B2400">
        <v>11</v>
      </c>
      <c r="C2400">
        <v>1</v>
      </c>
      <c r="D2400">
        <v>16870.868399999999</v>
      </c>
      <c r="E2400">
        <f>INDEX(Stores[region],MATCH(Sales[[#This Row],[store_no]],Stores[store_no],0))</f>
        <v>1</v>
      </c>
      <c r="F2400" t="str">
        <f>INDEX(Stores[storetype],MATCH(Sales[[#This Row],[store_no]],Stores[store_no],0))</f>
        <v>A</v>
      </c>
      <c r="G2400" t="str">
        <f>INDEX(Stores[location_city],MATCH(Sales[[#This Row],[store_no]],Stores[store_no],0))</f>
        <v>Cleveland</v>
      </c>
      <c r="H2400" t="str">
        <f>INDEX(Stores[location_state],MATCH(Sales[[#This Row],[store_no]],Stores[store_no],0))</f>
        <v>Ohio</v>
      </c>
      <c r="I2400">
        <f>INDEX(Stores[sqft],MATCH(Sales[[#This Row],[store_no]],Stores[store_no],0))</f>
        <v>192400</v>
      </c>
      <c r="J2400" s="4" t="str">
        <f>INDEX(Departments[dept_name],MATCH(Sales[[#This Row],[dept_no]],Departments[dept_no],0))</f>
        <v>Automotive</v>
      </c>
      <c r="K2400" s="4" t="str">
        <f>CONCATENATE(Sales[[#This Row],[region]],Sales[[#This Row],[storetype]])</f>
        <v>1A</v>
      </c>
      <c r="L2400" s="4">
        <f>INDEX(RegionStoreCount[Store Count],MATCH(Sales[[#This Row],[RegionStoretype]],RegionStoreCount[Region/Type],0))</f>
        <v>5</v>
      </c>
      <c r="M2400" s="4">
        <f>AND(Sales[[#This Row],[date]]&lt;=TY_YTDMax,Sales[[#This Row],[date]]&gt;=TY_YTDMin)*Sales[[#This Row],[sales]]</f>
        <v>0</v>
      </c>
      <c r="N2400" s="4">
        <f>AND(Sales[[#This Row],[date]]&lt;=LY_YTDMax,Sales[[#This Row],[date]]&gt;=LY_YTDMin)*Sales[[#This Row],[sales]]</f>
        <v>16870.868399999999</v>
      </c>
      <c r="O2400" s="4">
        <f>AND(Sales[[#This Row],[date]]&gt;=YoY_Min,Sales[[#This Row],[date]]&lt;=TY_YTDMax)*(Sales[[#This Row],[sales]]/Sales[[#This Row],[sqft]])</f>
        <v>0</v>
      </c>
      <c r="P2400" s="4">
        <f>SUMIF(Sales[RegionStoretype],Sales[[#This Row],[RegionStoretype]],Sales[YoY_SSF])/Sales[[#This Row],[Region_TypeCount]]</f>
        <v>59.469551530910678</v>
      </c>
    </row>
    <row r="2401" spans="1:16" x14ac:dyDescent="0.25">
      <c r="A2401" s="1">
        <v>42874</v>
      </c>
      <c r="B2401">
        <v>11</v>
      </c>
      <c r="C2401">
        <v>8</v>
      </c>
      <c r="D2401">
        <v>4285.8945999999996</v>
      </c>
      <c r="E2401">
        <f>INDEX(Stores[region],MATCH(Sales[[#This Row],[store_no]],Stores[store_no],0))</f>
        <v>1</v>
      </c>
      <c r="F2401" t="str">
        <f>INDEX(Stores[storetype],MATCH(Sales[[#This Row],[store_no]],Stores[store_no],0))</f>
        <v>A</v>
      </c>
      <c r="G2401" t="str">
        <f>INDEX(Stores[location_city],MATCH(Sales[[#This Row],[store_no]],Stores[store_no],0))</f>
        <v>Cleveland</v>
      </c>
      <c r="H2401" t="str">
        <f>INDEX(Stores[location_state],MATCH(Sales[[#This Row],[store_no]],Stores[store_no],0))</f>
        <v>Ohio</v>
      </c>
      <c r="I2401">
        <f>INDEX(Stores[sqft],MATCH(Sales[[#This Row],[store_no]],Stores[store_no],0))</f>
        <v>192400</v>
      </c>
      <c r="J2401" s="4" t="str">
        <f>INDEX(Departments[dept_name],MATCH(Sales[[#This Row],[dept_no]],Departments[dept_no],0))</f>
        <v>Games</v>
      </c>
      <c r="K2401" s="4" t="str">
        <f>CONCATENATE(Sales[[#This Row],[region]],Sales[[#This Row],[storetype]])</f>
        <v>1A</v>
      </c>
      <c r="L2401" s="4">
        <f>INDEX(RegionStoreCount[Store Count],MATCH(Sales[[#This Row],[RegionStoretype]],RegionStoreCount[Region/Type],0))</f>
        <v>5</v>
      </c>
      <c r="M2401" s="4">
        <f>AND(Sales[[#This Row],[date]]&lt;=TY_YTDMax,Sales[[#This Row],[date]]&gt;=TY_YTDMin)*Sales[[#This Row],[sales]]</f>
        <v>0</v>
      </c>
      <c r="N2401" s="4">
        <f>AND(Sales[[#This Row],[date]]&lt;=LY_YTDMax,Sales[[#This Row],[date]]&gt;=LY_YTDMin)*Sales[[#This Row],[sales]]</f>
        <v>4285.8945999999996</v>
      </c>
      <c r="O2401" s="4">
        <f>AND(Sales[[#This Row],[date]]&gt;=YoY_Min,Sales[[#This Row],[date]]&lt;=TY_YTDMax)*(Sales[[#This Row],[sales]]/Sales[[#This Row],[sqft]])</f>
        <v>0</v>
      </c>
      <c r="P2401" s="4">
        <f>SUMIF(Sales[RegionStoretype],Sales[[#This Row],[RegionStoretype]],Sales[YoY_SSF])/Sales[[#This Row],[Region_TypeCount]]</f>
        <v>59.469551530910678</v>
      </c>
    </row>
    <row r="2402" spans="1:16" x14ac:dyDescent="0.25">
      <c r="A2402" s="1">
        <v>42874</v>
      </c>
      <c r="B2402">
        <v>11</v>
      </c>
      <c r="C2402">
        <v>10</v>
      </c>
      <c r="D2402">
        <v>14453.08</v>
      </c>
      <c r="E2402">
        <f>INDEX(Stores[region],MATCH(Sales[[#This Row],[store_no]],Stores[store_no],0))</f>
        <v>1</v>
      </c>
      <c r="F2402" t="str">
        <f>INDEX(Stores[storetype],MATCH(Sales[[#This Row],[store_no]],Stores[store_no],0))</f>
        <v>A</v>
      </c>
      <c r="G2402" t="str">
        <f>INDEX(Stores[location_city],MATCH(Sales[[#This Row],[store_no]],Stores[store_no],0))</f>
        <v>Cleveland</v>
      </c>
      <c r="H2402" t="str">
        <f>INDEX(Stores[location_state],MATCH(Sales[[#This Row],[store_no]],Stores[store_no],0))</f>
        <v>Ohio</v>
      </c>
      <c r="I2402">
        <f>INDEX(Stores[sqft],MATCH(Sales[[#This Row],[store_no]],Stores[store_no],0))</f>
        <v>192400</v>
      </c>
      <c r="J2402" s="4" t="str">
        <f>INDEX(Departments[dept_name],MATCH(Sales[[#This Row],[dept_no]],Departments[dept_no],0))</f>
        <v>Health</v>
      </c>
      <c r="K2402" s="4" t="str">
        <f>CONCATENATE(Sales[[#This Row],[region]],Sales[[#This Row],[storetype]])</f>
        <v>1A</v>
      </c>
      <c r="L2402" s="4">
        <f>INDEX(RegionStoreCount[Store Count],MATCH(Sales[[#This Row],[RegionStoretype]],RegionStoreCount[Region/Type],0))</f>
        <v>5</v>
      </c>
      <c r="M2402" s="4">
        <f>AND(Sales[[#This Row],[date]]&lt;=TY_YTDMax,Sales[[#This Row],[date]]&gt;=TY_YTDMin)*Sales[[#This Row],[sales]]</f>
        <v>0</v>
      </c>
      <c r="N2402" s="4">
        <f>AND(Sales[[#This Row],[date]]&lt;=LY_YTDMax,Sales[[#This Row],[date]]&gt;=LY_YTDMin)*Sales[[#This Row],[sales]]</f>
        <v>14453.08</v>
      </c>
      <c r="O2402" s="4">
        <f>AND(Sales[[#This Row],[date]]&gt;=YoY_Min,Sales[[#This Row],[date]]&lt;=TY_YTDMax)*(Sales[[#This Row],[sales]]/Sales[[#This Row],[sqft]])</f>
        <v>0</v>
      </c>
      <c r="P2402" s="4">
        <f>SUMIF(Sales[RegionStoretype],Sales[[#This Row],[RegionStoretype]],Sales[YoY_SSF])/Sales[[#This Row],[Region_TypeCount]]</f>
        <v>59.469551530910678</v>
      </c>
    </row>
    <row r="2403" spans="1:16" x14ac:dyDescent="0.25">
      <c r="A2403" s="1">
        <v>42874</v>
      </c>
      <c r="B2403">
        <v>12</v>
      </c>
      <c r="C2403">
        <v>1</v>
      </c>
      <c r="D2403">
        <v>14084.2377</v>
      </c>
      <c r="E2403">
        <f>INDEX(Stores[region],MATCH(Sales[[#This Row],[store_no]],Stores[store_no],0))</f>
        <v>2</v>
      </c>
      <c r="F2403" t="str">
        <f>INDEX(Stores[storetype],MATCH(Sales[[#This Row],[store_no]],Stores[store_no],0))</f>
        <v>B</v>
      </c>
      <c r="G2403" t="str">
        <f>INDEX(Stores[location_city],MATCH(Sales[[#This Row],[store_no]],Stores[store_no],0))</f>
        <v>Indianapolis</v>
      </c>
      <c r="H2403" t="str">
        <f>INDEX(Stores[location_state],MATCH(Sales[[#This Row],[store_no]],Stores[store_no],0))</f>
        <v>Indiana</v>
      </c>
      <c r="I2403">
        <f>INDEX(Stores[sqft],MATCH(Sales[[#This Row],[store_no]],Stores[store_no],0))</f>
        <v>120800</v>
      </c>
      <c r="J2403" s="4" t="str">
        <f>INDEX(Departments[dept_name],MATCH(Sales[[#This Row],[dept_no]],Departments[dept_no],0))</f>
        <v>Automotive</v>
      </c>
      <c r="K2403" s="4" t="str">
        <f>CONCATENATE(Sales[[#This Row],[region]],Sales[[#This Row],[storetype]])</f>
        <v>2B</v>
      </c>
      <c r="L2403" s="4">
        <f>INDEX(RegionStoreCount[Store Count],MATCH(Sales[[#This Row],[RegionStoretype]],RegionStoreCount[Region/Type],0))</f>
        <v>6</v>
      </c>
      <c r="M2403" s="4">
        <f>AND(Sales[[#This Row],[date]]&lt;=TY_YTDMax,Sales[[#This Row],[date]]&gt;=TY_YTDMin)*Sales[[#This Row],[sales]]</f>
        <v>0</v>
      </c>
      <c r="N2403" s="4">
        <f>AND(Sales[[#This Row],[date]]&lt;=LY_YTDMax,Sales[[#This Row],[date]]&gt;=LY_YTDMin)*Sales[[#This Row],[sales]]</f>
        <v>14084.2377</v>
      </c>
      <c r="O2403" s="4">
        <f>AND(Sales[[#This Row],[date]]&gt;=YoY_Min,Sales[[#This Row],[date]]&lt;=TY_YTDMax)*(Sales[[#This Row],[sales]]/Sales[[#This Row],[sqft]])</f>
        <v>0</v>
      </c>
      <c r="P2403" s="4">
        <f>SUMIF(Sales[RegionStoretype],Sales[[#This Row],[RegionStoretype]],Sales[YoY_SSF])/Sales[[#This Row],[Region_TypeCount]]</f>
        <v>58.393757732919049</v>
      </c>
    </row>
    <row r="2404" spans="1:16" x14ac:dyDescent="0.25">
      <c r="A2404" s="1">
        <v>42874</v>
      </c>
      <c r="B2404">
        <v>12</v>
      </c>
      <c r="C2404">
        <v>3</v>
      </c>
      <c r="D2404">
        <v>64511.613600000004</v>
      </c>
      <c r="E2404">
        <f>INDEX(Stores[region],MATCH(Sales[[#This Row],[store_no]],Stores[store_no],0))</f>
        <v>2</v>
      </c>
      <c r="F2404" t="str">
        <f>INDEX(Stores[storetype],MATCH(Sales[[#This Row],[store_no]],Stores[store_no],0))</f>
        <v>B</v>
      </c>
      <c r="G2404" t="str">
        <f>INDEX(Stores[location_city],MATCH(Sales[[#This Row],[store_no]],Stores[store_no],0))</f>
        <v>Indianapolis</v>
      </c>
      <c r="H2404" t="str">
        <f>INDEX(Stores[location_state],MATCH(Sales[[#This Row],[store_no]],Stores[store_no],0))</f>
        <v>Indiana</v>
      </c>
      <c r="I2404">
        <f>INDEX(Stores[sqft],MATCH(Sales[[#This Row],[store_no]],Stores[store_no],0))</f>
        <v>120800</v>
      </c>
      <c r="J2404" s="4" t="str">
        <f>INDEX(Departments[dept_name],MATCH(Sales[[#This Row],[dept_no]],Departments[dept_no],0))</f>
        <v>Beauty</v>
      </c>
      <c r="K2404" s="4" t="str">
        <f>CONCATENATE(Sales[[#This Row],[region]],Sales[[#This Row],[storetype]])</f>
        <v>2B</v>
      </c>
      <c r="L2404" s="4">
        <f>INDEX(RegionStoreCount[Store Count],MATCH(Sales[[#This Row],[RegionStoretype]],RegionStoreCount[Region/Type],0))</f>
        <v>6</v>
      </c>
      <c r="M2404" s="4">
        <f>AND(Sales[[#This Row],[date]]&lt;=TY_YTDMax,Sales[[#This Row],[date]]&gt;=TY_YTDMin)*Sales[[#This Row],[sales]]</f>
        <v>0</v>
      </c>
      <c r="N2404" s="4">
        <f>AND(Sales[[#This Row],[date]]&lt;=LY_YTDMax,Sales[[#This Row],[date]]&gt;=LY_YTDMin)*Sales[[#This Row],[sales]]</f>
        <v>64511.613600000004</v>
      </c>
      <c r="O2404" s="4">
        <f>AND(Sales[[#This Row],[date]]&gt;=YoY_Min,Sales[[#This Row],[date]]&lt;=TY_YTDMax)*(Sales[[#This Row],[sales]]/Sales[[#This Row],[sqft]])</f>
        <v>0</v>
      </c>
      <c r="P2404" s="4">
        <f>SUMIF(Sales[RegionStoretype],Sales[[#This Row],[RegionStoretype]],Sales[YoY_SSF])/Sales[[#This Row],[Region_TypeCount]]</f>
        <v>58.393757732919049</v>
      </c>
    </row>
    <row r="2405" spans="1:16" x14ac:dyDescent="0.25">
      <c r="A2405" s="1">
        <v>42874</v>
      </c>
      <c r="B2405">
        <v>12</v>
      </c>
      <c r="C2405">
        <v>9</v>
      </c>
      <c r="D2405">
        <v>40102.910799999998</v>
      </c>
      <c r="E2405">
        <f>INDEX(Stores[region],MATCH(Sales[[#This Row],[store_no]],Stores[store_no],0))</f>
        <v>2</v>
      </c>
      <c r="F2405" t="str">
        <f>INDEX(Stores[storetype],MATCH(Sales[[#This Row],[store_no]],Stores[store_no],0))</f>
        <v>B</v>
      </c>
      <c r="G2405" t="str">
        <f>INDEX(Stores[location_city],MATCH(Sales[[#This Row],[store_no]],Stores[store_no],0))</f>
        <v>Indianapolis</v>
      </c>
      <c r="H2405" t="str">
        <f>INDEX(Stores[location_state],MATCH(Sales[[#This Row],[store_no]],Stores[store_no],0))</f>
        <v>Indiana</v>
      </c>
      <c r="I2405">
        <f>INDEX(Stores[sqft],MATCH(Sales[[#This Row],[store_no]],Stores[store_no],0))</f>
        <v>120800</v>
      </c>
      <c r="J2405" s="4" t="str">
        <f>INDEX(Departments[dept_name],MATCH(Sales[[#This Row],[dept_no]],Departments[dept_no],0))</f>
        <v>Garden</v>
      </c>
      <c r="K2405" s="4" t="str">
        <f>CONCATENATE(Sales[[#This Row],[region]],Sales[[#This Row],[storetype]])</f>
        <v>2B</v>
      </c>
      <c r="L2405" s="4">
        <f>INDEX(RegionStoreCount[Store Count],MATCH(Sales[[#This Row],[RegionStoretype]],RegionStoreCount[Region/Type],0))</f>
        <v>6</v>
      </c>
      <c r="M2405" s="4">
        <f>AND(Sales[[#This Row],[date]]&lt;=TY_YTDMax,Sales[[#This Row],[date]]&gt;=TY_YTDMin)*Sales[[#This Row],[sales]]</f>
        <v>0</v>
      </c>
      <c r="N2405" s="4">
        <f>AND(Sales[[#This Row],[date]]&lt;=LY_YTDMax,Sales[[#This Row],[date]]&gt;=LY_YTDMin)*Sales[[#This Row],[sales]]</f>
        <v>40102.910799999998</v>
      </c>
      <c r="O2405" s="4">
        <f>AND(Sales[[#This Row],[date]]&gt;=YoY_Min,Sales[[#This Row],[date]]&lt;=TY_YTDMax)*(Sales[[#This Row],[sales]]/Sales[[#This Row],[sqft]])</f>
        <v>0</v>
      </c>
      <c r="P2405" s="4">
        <f>SUMIF(Sales[RegionStoretype],Sales[[#This Row],[RegionStoretype]],Sales[YoY_SSF])/Sales[[#This Row],[Region_TypeCount]]</f>
        <v>58.393757732919049</v>
      </c>
    </row>
    <row r="2406" spans="1:16" x14ac:dyDescent="0.25">
      <c r="A2406" s="1">
        <v>42874</v>
      </c>
      <c r="B2406">
        <v>12</v>
      </c>
      <c r="C2406">
        <v>14</v>
      </c>
      <c r="D2406">
        <v>29668.883099999999</v>
      </c>
      <c r="E2406">
        <f>INDEX(Stores[region],MATCH(Sales[[#This Row],[store_no]],Stores[store_no],0))</f>
        <v>2</v>
      </c>
      <c r="F2406" t="str">
        <f>INDEX(Stores[storetype],MATCH(Sales[[#This Row],[store_no]],Stores[store_no],0))</f>
        <v>B</v>
      </c>
      <c r="G2406" t="str">
        <f>INDEX(Stores[location_city],MATCH(Sales[[#This Row],[store_no]],Stores[store_no],0))</f>
        <v>Indianapolis</v>
      </c>
      <c r="H2406" t="str">
        <f>INDEX(Stores[location_state],MATCH(Sales[[#This Row],[store_no]],Stores[store_no],0))</f>
        <v>Indiana</v>
      </c>
      <c r="I2406">
        <f>INDEX(Stores[sqft],MATCH(Sales[[#This Row],[store_no]],Stores[store_no],0))</f>
        <v>120800</v>
      </c>
      <c r="J2406" s="4" t="str">
        <f>INDEX(Departments[dept_name],MATCH(Sales[[#This Row],[dept_no]],Departments[dept_no],0))</f>
        <v>Movies</v>
      </c>
      <c r="K2406" s="4" t="str">
        <f>CONCATENATE(Sales[[#This Row],[region]],Sales[[#This Row],[storetype]])</f>
        <v>2B</v>
      </c>
      <c r="L2406" s="4">
        <f>INDEX(RegionStoreCount[Store Count],MATCH(Sales[[#This Row],[RegionStoretype]],RegionStoreCount[Region/Type],0))</f>
        <v>6</v>
      </c>
      <c r="M2406" s="4">
        <f>AND(Sales[[#This Row],[date]]&lt;=TY_YTDMax,Sales[[#This Row],[date]]&gt;=TY_YTDMin)*Sales[[#This Row],[sales]]</f>
        <v>0</v>
      </c>
      <c r="N2406" s="4">
        <f>AND(Sales[[#This Row],[date]]&lt;=LY_YTDMax,Sales[[#This Row],[date]]&gt;=LY_YTDMin)*Sales[[#This Row],[sales]]</f>
        <v>29668.883099999999</v>
      </c>
      <c r="O2406" s="4">
        <f>AND(Sales[[#This Row],[date]]&gt;=YoY_Min,Sales[[#This Row],[date]]&lt;=TY_YTDMax)*(Sales[[#This Row],[sales]]/Sales[[#This Row],[sqft]])</f>
        <v>0</v>
      </c>
      <c r="P2406" s="4">
        <f>SUMIF(Sales[RegionStoretype],Sales[[#This Row],[RegionStoretype]],Sales[YoY_SSF])/Sales[[#This Row],[Region_TypeCount]]</f>
        <v>58.393757732919049</v>
      </c>
    </row>
    <row r="2407" spans="1:16" x14ac:dyDescent="0.25">
      <c r="A2407" s="1">
        <v>42874</v>
      </c>
      <c r="B2407">
        <v>12</v>
      </c>
      <c r="C2407">
        <v>15</v>
      </c>
      <c r="D2407">
        <v>51739.686900000001</v>
      </c>
      <c r="E2407">
        <f>INDEX(Stores[region],MATCH(Sales[[#This Row],[store_no]],Stores[store_no],0))</f>
        <v>2</v>
      </c>
      <c r="F2407" t="str">
        <f>INDEX(Stores[storetype],MATCH(Sales[[#This Row],[store_no]],Stores[store_no],0))</f>
        <v>B</v>
      </c>
      <c r="G2407" t="str">
        <f>INDEX(Stores[location_city],MATCH(Sales[[#This Row],[store_no]],Stores[store_no],0))</f>
        <v>Indianapolis</v>
      </c>
      <c r="H2407" t="str">
        <f>INDEX(Stores[location_state],MATCH(Sales[[#This Row],[store_no]],Stores[store_no],0))</f>
        <v>Indiana</v>
      </c>
      <c r="I2407">
        <f>INDEX(Stores[sqft],MATCH(Sales[[#This Row],[store_no]],Stores[store_no],0))</f>
        <v>120800</v>
      </c>
      <c r="J2407" s="4" t="str">
        <f>INDEX(Departments[dept_name],MATCH(Sales[[#This Row],[dept_no]],Departments[dept_no],0))</f>
        <v>Music</v>
      </c>
      <c r="K2407" s="4" t="str">
        <f>CONCATENATE(Sales[[#This Row],[region]],Sales[[#This Row],[storetype]])</f>
        <v>2B</v>
      </c>
      <c r="L2407" s="4">
        <f>INDEX(RegionStoreCount[Store Count],MATCH(Sales[[#This Row],[RegionStoretype]],RegionStoreCount[Region/Type],0))</f>
        <v>6</v>
      </c>
      <c r="M2407" s="4">
        <f>AND(Sales[[#This Row],[date]]&lt;=TY_YTDMax,Sales[[#This Row],[date]]&gt;=TY_YTDMin)*Sales[[#This Row],[sales]]</f>
        <v>0</v>
      </c>
      <c r="N2407" s="4">
        <f>AND(Sales[[#This Row],[date]]&lt;=LY_YTDMax,Sales[[#This Row],[date]]&gt;=LY_YTDMin)*Sales[[#This Row],[sales]]</f>
        <v>51739.686900000001</v>
      </c>
      <c r="O2407" s="4">
        <f>AND(Sales[[#This Row],[date]]&gt;=YoY_Min,Sales[[#This Row],[date]]&lt;=TY_YTDMax)*(Sales[[#This Row],[sales]]/Sales[[#This Row],[sqft]])</f>
        <v>0</v>
      </c>
      <c r="P2407" s="4">
        <f>SUMIF(Sales[RegionStoretype],Sales[[#This Row],[RegionStoretype]],Sales[YoY_SSF])/Sales[[#This Row],[Region_TypeCount]]</f>
        <v>58.393757732919049</v>
      </c>
    </row>
    <row r="2408" spans="1:16" x14ac:dyDescent="0.25">
      <c r="A2408" s="1">
        <v>42874</v>
      </c>
      <c r="B2408">
        <v>12</v>
      </c>
      <c r="C2408">
        <v>19</v>
      </c>
      <c r="D2408">
        <v>35178.475899999998</v>
      </c>
      <c r="E2408">
        <f>INDEX(Stores[region],MATCH(Sales[[#This Row],[store_no]],Stores[store_no],0))</f>
        <v>2</v>
      </c>
      <c r="F2408" t="str">
        <f>INDEX(Stores[storetype],MATCH(Sales[[#This Row],[store_no]],Stores[store_no],0))</f>
        <v>B</v>
      </c>
      <c r="G2408" t="str">
        <f>INDEX(Stores[location_city],MATCH(Sales[[#This Row],[store_no]],Stores[store_no],0))</f>
        <v>Indianapolis</v>
      </c>
      <c r="H2408" t="str">
        <f>INDEX(Stores[location_state],MATCH(Sales[[#This Row],[store_no]],Stores[store_no],0))</f>
        <v>Indiana</v>
      </c>
      <c r="I2408">
        <f>INDEX(Stores[sqft],MATCH(Sales[[#This Row],[store_no]],Stores[store_no],0))</f>
        <v>120800</v>
      </c>
      <c r="J2408" s="4" t="str">
        <f>INDEX(Departments[dept_name],MATCH(Sales[[#This Row],[dept_no]],Departments[dept_no],0))</f>
        <v>Tools</v>
      </c>
      <c r="K2408" s="4" t="str">
        <f>CONCATENATE(Sales[[#This Row],[region]],Sales[[#This Row],[storetype]])</f>
        <v>2B</v>
      </c>
      <c r="L2408" s="4">
        <f>INDEX(RegionStoreCount[Store Count],MATCH(Sales[[#This Row],[RegionStoretype]],RegionStoreCount[Region/Type],0))</f>
        <v>6</v>
      </c>
      <c r="M2408" s="4">
        <f>AND(Sales[[#This Row],[date]]&lt;=TY_YTDMax,Sales[[#This Row],[date]]&gt;=TY_YTDMin)*Sales[[#This Row],[sales]]</f>
        <v>0</v>
      </c>
      <c r="N2408" s="4">
        <f>AND(Sales[[#This Row],[date]]&lt;=LY_YTDMax,Sales[[#This Row],[date]]&gt;=LY_YTDMin)*Sales[[#This Row],[sales]]</f>
        <v>35178.475899999998</v>
      </c>
      <c r="O2408" s="4">
        <f>AND(Sales[[#This Row],[date]]&gt;=YoY_Min,Sales[[#This Row],[date]]&lt;=TY_YTDMax)*(Sales[[#This Row],[sales]]/Sales[[#This Row],[sqft]])</f>
        <v>0</v>
      </c>
      <c r="P2408" s="4">
        <f>SUMIF(Sales[RegionStoretype],Sales[[#This Row],[RegionStoretype]],Sales[YoY_SSF])/Sales[[#This Row],[Region_TypeCount]]</f>
        <v>58.393757732919049</v>
      </c>
    </row>
    <row r="2409" spans="1:16" x14ac:dyDescent="0.25">
      <c r="A2409" s="1">
        <v>42874</v>
      </c>
      <c r="B2409">
        <v>13</v>
      </c>
      <c r="C2409">
        <v>9</v>
      </c>
      <c r="D2409">
        <v>33241.211000000003</v>
      </c>
      <c r="E2409">
        <f>INDEX(Stores[region],MATCH(Sales[[#This Row],[store_no]],Stores[store_no],0))</f>
        <v>3</v>
      </c>
      <c r="F2409" t="str">
        <f>INDEX(Stores[storetype],MATCH(Sales[[#This Row],[store_no]],Stores[store_no],0))</f>
        <v>A</v>
      </c>
      <c r="G2409" t="str">
        <f>INDEX(Stores[location_city],MATCH(Sales[[#This Row],[store_no]],Stores[store_no],0))</f>
        <v>Overland Park</v>
      </c>
      <c r="H2409" t="str">
        <f>INDEX(Stores[location_state],MATCH(Sales[[#This Row],[store_no]],Stores[store_no],0))</f>
        <v>Kansas</v>
      </c>
      <c r="I2409">
        <f>INDEX(Stores[sqft],MATCH(Sales[[#This Row],[store_no]],Stores[store_no],0))</f>
        <v>201000</v>
      </c>
      <c r="J2409" s="4" t="str">
        <f>INDEX(Departments[dept_name],MATCH(Sales[[#This Row],[dept_no]],Departments[dept_no],0))</f>
        <v>Garden</v>
      </c>
      <c r="K2409" s="4" t="str">
        <f>CONCATENATE(Sales[[#This Row],[region]],Sales[[#This Row],[storetype]])</f>
        <v>3A</v>
      </c>
      <c r="L2409" s="4">
        <f>INDEX(RegionStoreCount[Store Count],MATCH(Sales[[#This Row],[RegionStoretype]],RegionStoreCount[Region/Type],0))</f>
        <v>9</v>
      </c>
      <c r="M2409" s="4">
        <f>AND(Sales[[#This Row],[date]]&lt;=TY_YTDMax,Sales[[#This Row],[date]]&gt;=TY_YTDMin)*Sales[[#This Row],[sales]]</f>
        <v>0</v>
      </c>
      <c r="N2409" s="4">
        <f>AND(Sales[[#This Row],[date]]&lt;=LY_YTDMax,Sales[[#This Row],[date]]&gt;=LY_YTDMin)*Sales[[#This Row],[sales]]</f>
        <v>33241.211000000003</v>
      </c>
      <c r="O2409" s="4">
        <f>AND(Sales[[#This Row],[date]]&gt;=YoY_Min,Sales[[#This Row],[date]]&lt;=TY_YTDMax)*(Sales[[#This Row],[sales]]/Sales[[#This Row],[sqft]])</f>
        <v>0</v>
      </c>
      <c r="P2409" s="4">
        <f>SUMIF(Sales[RegionStoretype],Sales[[#This Row],[RegionStoretype]],Sales[YoY_SSF])/Sales[[#This Row],[Region_TypeCount]]</f>
        <v>53.603836561720975</v>
      </c>
    </row>
    <row r="2410" spans="1:16" x14ac:dyDescent="0.25">
      <c r="A2410" s="1">
        <v>42874</v>
      </c>
      <c r="B2410">
        <v>13</v>
      </c>
      <c r="C2410">
        <v>15</v>
      </c>
      <c r="D2410">
        <v>54966.758499999996</v>
      </c>
      <c r="E2410">
        <f>INDEX(Stores[region],MATCH(Sales[[#This Row],[store_no]],Stores[store_no],0))</f>
        <v>3</v>
      </c>
      <c r="F2410" t="str">
        <f>INDEX(Stores[storetype],MATCH(Sales[[#This Row],[store_no]],Stores[store_no],0))</f>
        <v>A</v>
      </c>
      <c r="G2410" t="str">
        <f>INDEX(Stores[location_city],MATCH(Sales[[#This Row],[store_no]],Stores[store_no],0))</f>
        <v>Overland Park</v>
      </c>
      <c r="H2410" t="str">
        <f>INDEX(Stores[location_state],MATCH(Sales[[#This Row],[store_no]],Stores[store_no],0))</f>
        <v>Kansas</v>
      </c>
      <c r="I2410">
        <f>INDEX(Stores[sqft],MATCH(Sales[[#This Row],[store_no]],Stores[store_no],0))</f>
        <v>201000</v>
      </c>
      <c r="J2410" s="4" t="str">
        <f>INDEX(Departments[dept_name],MATCH(Sales[[#This Row],[dept_no]],Departments[dept_no],0))</f>
        <v>Music</v>
      </c>
      <c r="K2410" s="4" t="str">
        <f>CONCATENATE(Sales[[#This Row],[region]],Sales[[#This Row],[storetype]])</f>
        <v>3A</v>
      </c>
      <c r="L2410" s="4">
        <f>INDEX(RegionStoreCount[Store Count],MATCH(Sales[[#This Row],[RegionStoretype]],RegionStoreCount[Region/Type],0))</f>
        <v>9</v>
      </c>
      <c r="M2410" s="4">
        <f>AND(Sales[[#This Row],[date]]&lt;=TY_YTDMax,Sales[[#This Row],[date]]&gt;=TY_YTDMin)*Sales[[#This Row],[sales]]</f>
        <v>0</v>
      </c>
      <c r="N2410" s="4">
        <f>AND(Sales[[#This Row],[date]]&lt;=LY_YTDMax,Sales[[#This Row],[date]]&gt;=LY_YTDMin)*Sales[[#This Row],[sales]]</f>
        <v>54966.758499999996</v>
      </c>
      <c r="O2410" s="4">
        <f>AND(Sales[[#This Row],[date]]&gt;=YoY_Min,Sales[[#This Row],[date]]&lt;=TY_YTDMax)*(Sales[[#This Row],[sales]]/Sales[[#This Row],[sqft]])</f>
        <v>0</v>
      </c>
      <c r="P2410" s="4">
        <f>SUMIF(Sales[RegionStoretype],Sales[[#This Row],[RegionStoretype]],Sales[YoY_SSF])/Sales[[#This Row],[Region_TypeCount]]</f>
        <v>53.603836561720975</v>
      </c>
    </row>
    <row r="2411" spans="1:16" x14ac:dyDescent="0.25">
      <c r="A2411" s="1">
        <v>42874</v>
      </c>
      <c r="B2411">
        <v>13</v>
      </c>
      <c r="C2411">
        <v>17</v>
      </c>
      <c r="D2411">
        <v>99880.703200000004</v>
      </c>
      <c r="E2411">
        <f>INDEX(Stores[region],MATCH(Sales[[#This Row],[store_no]],Stores[store_no],0))</f>
        <v>3</v>
      </c>
      <c r="F2411" t="str">
        <f>INDEX(Stores[storetype],MATCH(Sales[[#This Row],[store_no]],Stores[store_no],0))</f>
        <v>A</v>
      </c>
      <c r="G2411" t="str">
        <f>INDEX(Stores[location_city],MATCH(Sales[[#This Row],[store_no]],Stores[store_no],0))</f>
        <v>Overland Park</v>
      </c>
      <c r="H2411" t="str">
        <f>INDEX(Stores[location_state],MATCH(Sales[[#This Row],[store_no]],Stores[store_no],0))</f>
        <v>Kansas</v>
      </c>
      <c r="I2411">
        <f>INDEX(Stores[sqft],MATCH(Sales[[#This Row],[store_no]],Stores[store_no],0))</f>
        <v>201000</v>
      </c>
      <c r="J2411" s="4" t="str">
        <f>INDEX(Departments[dept_name],MATCH(Sales[[#This Row],[dept_no]],Departments[dept_no],0))</f>
        <v>Shoes</v>
      </c>
      <c r="K2411" s="4" t="str">
        <f>CONCATENATE(Sales[[#This Row],[region]],Sales[[#This Row],[storetype]])</f>
        <v>3A</v>
      </c>
      <c r="L2411" s="4">
        <f>INDEX(RegionStoreCount[Store Count],MATCH(Sales[[#This Row],[RegionStoretype]],RegionStoreCount[Region/Type],0))</f>
        <v>9</v>
      </c>
      <c r="M2411" s="4">
        <f>AND(Sales[[#This Row],[date]]&lt;=TY_YTDMax,Sales[[#This Row],[date]]&gt;=TY_YTDMin)*Sales[[#This Row],[sales]]</f>
        <v>0</v>
      </c>
      <c r="N2411" s="4">
        <f>AND(Sales[[#This Row],[date]]&lt;=LY_YTDMax,Sales[[#This Row],[date]]&gt;=LY_YTDMin)*Sales[[#This Row],[sales]]</f>
        <v>99880.703200000004</v>
      </c>
      <c r="O2411" s="4">
        <f>AND(Sales[[#This Row],[date]]&gt;=YoY_Min,Sales[[#This Row],[date]]&lt;=TY_YTDMax)*(Sales[[#This Row],[sales]]/Sales[[#This Row],[sqft]])</f>
        <v>0</v>
      </c>
      <c r="P2411" s="4">
        <f>SUMIF(Sales[RegionStoretype],Sales[[#This Row],[RegionStoretype]],Sales[YoY_SSF])/Sales[[#This Row],[Region_TypeCount]]</f>
        <v>53.603836561720975</v>
      </c>
    </row>
    <row r="2412" spans="1:16" x14ac:dyDescent="0.25">
      <c r="A2412" s="1">
        <v>42874</v>
      </c>
      <c r="B2412">
        <v>14</v>
      </c>
      <c r="C2412">
        <v>18</v>
      </c>
      <c r="D2412">
        <v>1539.6457</v>
      </c>
      <c r="E2412">
        <f>INDEX(Stores[region],MATCH(Sales[[#This Row],[store_no]],Stores[store_no],0))</f>
        <v>3</v>
      </c>
      <c r="F2412" t="str">
        <f>INDEX(Stores[storetype],MATCH(Sales[[#This Row],[store_no]],Stores[store_no],0))</f>
        <v>A</v>
      </c>
      <c r="G2412" t="str">
        <f>INDEX(Stores[location_city],MATCH(Sales[[#This Row],[store_no]],Stores[store_no],0))</f>
        <v>Bismarck</v>
      </c>
      <c r="H2412" t="str">
        <f>INDEX(Stores[location_state],MATCH(Sales[[#This Row],[store_no]],Stores[store_no],0))</f>
        <v>North Dakota</v>
      </c>
      <c r="I2412">
        <f>INDEX(Stores[sqft],MATCH(Sales[[#This Row],[store_no]],Stores[store_no],0))</f>
        <v>96400</v>
      </c>
      <c r="J2412" s="4" t="str">
        <f>INDEX(Departments[dept_name],MATCH(Sales[[#This Row],[dept_no]],Departments[dept_no],0))</f>
        <v>Sports</v>
      </c>
      <c r="K2412" s="4" t="str">
        <f>CONCATENATE(Sales[[#This Row],[region]],Sales[[#This Row],[storetype]])</f>
        <v>3A</v>
      </c>
      <c r="L2412" s="4">
        <f>INDEX(RegionStoreCount[Store Count],MATCH(Sales[[#This Row],[RegionStoretype]],RegionStoreCount[Region/Type],0))</f>
        <v>9</v>
      </c>
      <c r="M2412" s="4">
        <f>AND(Sales[[#This Row],[date]]&lt;=TY_YTDMax,Sales[[#This Row],[date]]&gt;=TY_YTDMin)*Sales[[#This Row],[sales]]</f>
        <v>0</v>
      </c>
      <c r="N2412" s="4">
        <f>AND(Sales[[#This Row],[date]]&lt;=LY_YTDMax,Sales[[#This Row],[date]]&gt;=LY_YTDMin)*Sales[[#This Row],[sales]]</f>
        <v>1539.6457</v>
      </c>
      <c r="O2412" s="4">
        <f>AND(Sales[[#This Row],[date]]&gt;=YoY_Min,Sales[[#This Row],[date]]&lt;=TY_YTDMax)*(Sales[[#This Row],[sales]]/Sales[[#This Row],[sqft]])</f>
        <v>0</v>
      </c>
      <c r="P2412" s="4">
        <f>SUMIF(Sales[RegionStoretype],Sales[[#This Row],[RegionStoretype]],Sales[YoY_SSF])/Sales[[#This Row],[Region_TypeCount]]</f>
        <v>53.603836561720975</v>
      </c>
    </row>
    <row r="2413" spans="1:16" x14ac:dyDescent="0.25">
      <c r="A2413" s="1">
        <v>42874</v>
      </c>
      <c r="B2413">
        <v>14</v>
      </c>
      <c r="C2413">
        <v>19</v>
      </c>
      <c r="D2413">
        <v>15652.030799999999</v>
      </c>
      <c r="E2413">
        <f>INDEX(Stores[region],MATCH(Sales[[#This Row],[store_no]],Stores[store_no],0))</f>
        <v>3</v>
      </c>
      <c r="F2413" t="str">
        <f>INDEX(Stores[storetype],MATCH(Sales[[#This Row],[store_no]],Stores[store_no],0))</f>
        <v>A</v>
      </c>
      <c r="G2413" t="str">
        <f>INDEX(Stores[location_city],MATCH(Sales[[#This Row],[store_no]],Stores[store_no],0))</f>
        <v>Bismarck</v>
      </c>
      <c r="H2413" t="str">
        <f>INDEX(Stores[location_state],MATCH(Sales[[#This Row],[store_no]],Stores[store_no],0))</f>
        <v>North Dakota</v>
      </c>
      <c r="I2413">
        <f>INDEX(Stores[sqft],MATCH(Sales[[#This Row],[store_no]],Stores[store_no],0))</f>
        <v>96400</v>
      </c>
      <c r="J2413" s="4" t="str">
        <f>INDEX(Departments[dept_name],MATCH(Sales[[#This Row],[dept_no]],Departments[dept_no],0))</f>
        <v>Tools</v>
      </c>
      <c r="K2413" s="4" t="str">
        <f>CONCATENATE(Sales[[#This Row],[region]],Sales[[#This Row],[storetype]])</f>
        <v>3A</v>
      </c>
      <c r="L2413" s="4">
        <f>INDEX(RegionStoreCount[Store Count],MATCH(Sales[[#This Row],[RegionStoretype]],RegionStoreCount[Region/Type],0))</f>
        <v>9</v>
      </c>
      <c r="M2413" s="4">
        <f>AND(Sales[[#This Row],[date]]&lt;=TY_YTDMax,Sales[[#This Row],[date]]&gt;=TY_YTDMin)*Sales[[#This Row],[sales]]</f>
        <v>0</v>
      </c>
      <c r="N2413" s="4">
        <f>AND(Sales[[#This Row],[date]]&lt;=LY_YTDMax,Sales[[#This Row],[date]]&gt;=LY_YTDMin)*Sales[[#This Row],[sales]]</f>
        <v>15652.030799999999</v>
      </c>
      <c r="O2413" s="4">
        <f>AND(Sales[[#This Row],[date]]&gt;=YoY_Min,Sales[[#This Row],[date]]&lt;=TY_YTDMax)*(Sales[[#This Row],[sales]]/Sales[[#This Row],[sqft]])</f>
        <v>0</v>
      </c>
      <c r="P2413" s="4">
        <f>SUMIF(Sales[RegionStoretype],Sales[[#This Row],[RegionStoretype]],Sales[YoY_SSF])/Sales[[#This Row],[Region_TypeCount]]</f>
        <v>53.603836561720975</v>
      </c>
    </row>
    <row r="2414" spans="1:16" x14ac:dyDescent="0.25">
      <c r="A2414" s="1">
        <v>42874</v>
      </c>
      <c r="B2414">
        <v>15</v>
      </c>
      <c r="C2414">
        <v>1</v>
      </c>
      <c r="D2414">
        <v>16264.9632</v>
      </c>
      <c r="E2414">
        <f>INDEX(Stores[region],MATCH(Sales[[#This Row],[store_no]],Stores[store_no],0))</f>
        <v>2</v>
      </c>
      <c r="F2414" t="str">
        <f>INDEX(Stores[storetype],MATCH(Sales[[#This Row],[store_no]],Stores[store_no],0))</f>
        <v>B</v>
      </c>
      <c r="G2414" t="str">
        <f>INDEX(Stores[location_city],MATCH(Sales[[#This Row],[store_no]],Stores[store_no],0))</f>
        <v>Rochester</v>
      </c>
      <c r="H2414" t="str">
        <f>INDEX(Stores[location_state],MATCH(Sales[[#This Row],[store_no]],Stores[store_no],0))</f>
        <v>Minnesota</v>
      </c>
      <c r="I2414">
        <f>INDEX(Stores[sqft],MATCH(Sales[[#This Row],[store_no]],Stores[store_no],0))</f>
        <v>128100</v>
      </c>
      <c r="J2414" s="4" t="str">
        <f>INDEX(Departments[dept_name],MATCH(Sales[[#This Row],[dept_no]],Departments[dept_no],0))</f>
        <v>Automotive</v>
      </c>
      <c r="K2414" s="4" t="str">
        <f>CONCATENATE(Sales[[#This Row],[region]],Sales[[#This Row],[storetype]])</f>
        <v>2B</v>
      </c>
      <c r="L2414" s="4">
        <f>INDEX(RegionStoreCount[Store Count],MATCH(Sales[[#This Row],[RegionStoretype]],RegionStoreCount[Region/Type],0))</f>
        <v>6</v>
      </c>
      <c r="M2414" s="4">
        <f>AND(Sales[[#This Row],[date]]&lt;=TY_YTDMax,Sales[[#This Row],[date]]&gt;=TY_YTDMin)*Sales[[#This Row],[sales]]</f>
        <v>0</v>
      </c>
      <c r="N2414" s="4">
        <f>AND(Sales[[#This Row],[date]]&lt;=LY_YTDMax,Sales[[#This Row],[date]]&gt;=LY_YTDMin)*Sales[[#This Row],[sales]]</f>
        <v>16264.9632</v>
      </c>
      <c r="O2414" s="4">
        <f>AND(Sales[[#This Row],[date]]&gt;=YoY_Min,Sales[[#This Row],[date]]&lt;=TY_YTDMax)*(Sales[[#This Row],[sales]]/Sales[[#This Row],[sqft]])</f>
        <v>0</v>
      </c>
      <c r="P2414" s="4">
        <f>SUMIF(Sales[RegionStoretype],Sales[[#This Row],[RegionStoretype]],Sales[YoY_SSF])/Sales[[#This Row],[Region_TypeCount]]</f>
        <v>58.393757732919049</v>
      </c>
    </row>
    <row r="2415" spans="1:16" x14ac:dyDescent="0.25">
      <c r="A2415" s="1">
        <v>42874</v>
      </c>
      <c r="B2415">
        <v>15</v>
      </c>
      <c r="C2415">
        <v>12</v>
      </c>
      <c r="D2415">
        <v>181840.38329999996</v>
      </c>
      <c r="E2415">
        <f>INDEX(Stores[region],MATCH(Sales[[#This Row],[store_no]],Stores[store_no],0))</f>
        <v>2</v>
      </c>
      <c r="F2415" t="str">
        <f>INDEX(Stores[storetype],MATCH(Sales[[#This Row],[store_no]],Stores[store_no],0))</f>
        <v>B</v>
      </c>
      <c r="G2415" t="str">
        <f>INDEX(Stores[location_city],MATCH(Sales[[#This Row],[store_no]],Stores[store_no],0))</f>
        <v>Rochester</v>
      </c>
      <c r="H2415" t="str">
        <f>INDEX(Stores[location_state],MATCH(Sales[[#This Row],[store_no]],Stores[store_no],0))</f>
        <v>Minnesota</v>
      </c>
      <c r="I2415">
        <f>INDEX(Stores[sqft],MATCH(Sales[[#This Row],[store_no]],Stores[store_no],0))</f>
        <v>128100</v>
      </c>
      <c r="J2415" s="4" t="str">
        <f>INDEX(Departments[dept_name],MATCH(Sales[[#This Row],[dept_no]],Departments[dept_no],0))</f>
        <v>Jewelery</v>
      </c>
      <c r="K2415" s="4" t="str">
        <f>CONCATENATE(Sales[[#This Row],[region]],Sales[[#This Row],[storetype]])</f>
        <v>2B</v>
      </c>
      <c r="L2415" s="4">
        <f>INDEX(RegionStoreCount[Store Count],MATCH(Sales[[#This Row],[RegionStoretype]],RegionStoreCount[Region/Type],0))</f>
        <v>6</v>
      </c>
      <c r="M2415" s="4">
        <f>AND(Sales[[#This Row],[date]]&lt;=TY_YTDMax,Sales[[#This Row],[date]]&gt;=TY_YTDMin)*Sales[[#This Row],[sales]]</f>
        <v>0</v>
      </c>
      <c r="N2415" s="4">
        <f>AND(Sales[[#This Row],[date]]&lt;=LY_YTDMax,Sales[[#This Row],[date]]&gt;=LY_YTDMin)*Sales[[#This Row],[sales]]</f>
        <v>181840.38329999996</v>
      </c>
      <c r="O2415" s="4">
        <f>AND(Sales[[#This Row],[date]]&gt;=YoY_Min,Sales[[#This Row],[date]]&lt;=TY_YTDMax)*(Sales[[#This Row],[sales]]/Sales[[#This Row],[sqft]])</f>
        <v>0</v>
      </c>
      <c r="P2415" s="4">
        <f>SUMIF(Sales[RegionStoretype],Sales[[#This Row],[RegionStoretype]],Sales[YoY_SSF])/Sales[[#This Row],[Region_TypeCount]]</f>
        <v>58.393757732919049</v>
      </c>
    </row>
    <row r="2416" spans="1:16" x14ac:dyDescent="0.25">
      <c r="A2416" s="1">
        <v>42874</v>
      </c>
      <c r="B2416">
        <v>15</v>
      </c>
      <c r="C2416">
        <v>16</v>
      </c>
      <c r="D2416">
        <v>126978.95729999999</v>
      </c>
      <c r="E2416">
        <f>INDEX(Stores[region],MATCH(Sales[[#This Row],[store_no]],Stores[store_no],0))</f>
        <v>2</v>
      </c>
      <c r="F2416" t="str">
        <f>INDEX(Stores[storetype],MATCH(Sales[[#This Row],[store_no]],Stores[store_no],0))</f>
        <v>B</v>
      </c>
      <c r="G2416" t="str">
        <f>INDEX(Stores[location_city],MATCH(Sales[[#This Row],[store_no]],Stores[store_no],0))</f>
        <v>Rochester</v>
      </c>
      <c r="H2416" t="str">
        <f>INDEX(Stores[location_state],MATCH(Sales[[#This Row],[store_no]],Stores[store_no],0))</f>
        <v>Minnesota</v>
      </c>
      <c r="I2416">
        <f>INDEX(Stores[sqft],MATCH(Sales[[#This Row],[store_no]],Stores[store_no],0))</f>
        <v>128100</v>
      </c>
      <c r="J2416" s="4" t="str">
        <f>INDEX(Departments[dept_name],MATCH(Sales[[#This Row],[dept_no]],Departments[dept_no],0))</f>
        <v>Outdoors</v>
      </c>
      <c r="K2416" s="4" t="str">
        <f>CONCATENATE(Sales[[#This Row],[region]],Sales[[#This Row],[storetype]])</f>
        <v>2B</v>
      </c>
      <c r="L2416" s="4">
        <f>INDEX(RegionStoreCount[Store Count],MATCH(Sales[[#This Row],[RegionStoretype]],RegionStoreCount[Region/Type],0))</f>
        <v>6</v>
      </c>
      <c r="M2416" s="4">
        <f>AND(Sales[[#This Row],[date]]&lt;=TY_YTDMax,Sales[[#This Row],[date]]&gt;=TY_YTDMin)*Sales[[#This Row],[sales]]</f>
        <v>0</v>
      </c>
      <c r="N2416" s="4">
        <f>AND(Sales[[#This Row],[date]]&lt;=LY_YTDMax,Sales[[#This Row],[date]]&gt;=LY_YTDMin)*Sales[[#This Row],[sales]]</f>
        <v>126978.95729999999</v>
      </c>
      <c r="O2416" s="4">
        <f>AND(Sales[[#This Row],[date]]&gt;=YoY_Min,Sales[[#This Row],[date]]&lt;=TY_YTDMax)*(Sales[[#This Row],[sales]]/Sales[[#This Row],[sqft]])</f>
        <v>0</v>
      </c>
      <c r="P2416" s="4">
        <f>SUMIF(Sales[RegionStoretype],Sales[[#This Row],[RegionStoretype]],Sales[YoY_SSF])/Sales[[#This Row],[Region_TypeCount]]</f>
        <v>58.393757732919049</v>
      </c>
    </row>
    <row r="2417" spans="1:16" x14ac:dyDescent="0.25">
      <c r="A2417" s="1">
        <v>42874</v>
      </c>
      <c r="B2417">
        <v>15</v>
      </c>
      <c r="C2417">
        <v>17</v>
      </c>
      <c r="D2417">
        <v>69226.210600000006</v>
      </c>
      <c r="E2417">
        <f>INDEX(Stores[region],MATCH(Sales[[#This Row],[store_no]],Stores[store_no],0))</f>
        <v>2</v>
      </c>
      <c r="F2417" t="str">
        <f>INDEX(Stores[storetype],MATCH(Sales[[#This Row],[store_no]],Stores[store_no],0))</f>
        <v>B</v>
      </c>
      <c r="G2417" t="str">
        <f>INDEX(Stores[location_city],MATCH(Sales[[#This Row],[store_no]],Stores[store_no],0))</f>
        <v>Rochester</v>
      </c>
      <c r="H2417" t="str">
        <f>INDEX(Stores[location_state],MATCH(Sales[[#This Row],[store_no]],Stores[store_no],0))</f>
        <v>Minnesota</v>
      </c>
      <c r="I2417">
        <f>INDEX(Stores[sqft],MATCH(Sales[[#This Row],[store_no]],Stores[store_no],0))</f>
        <v>128100</v>
      </c>
      <c r="J2417" s="4" t="str">
        <f>INDEX(Departments[dept_name],MATCH(Sales[[#This Row],[dept_no]],Departments[dept_no],0))</f>
        <v>Shoes</v>
      </c>
      <c r="K2417" s="4" t="str">
        <f>CONCATENATE(Sales[[#This Row],[region]],Sales[[#This Row],[storetype]])</f>
        <v>2B</v>
      </c>
      <c r="L2417" s="4">
        <f>INDEX(RegionStoreCount[Store Count],MATCH(Sales[[#This Row],[RegionStoretype]],RegionStoreCount[Region/Type],0))</f>
        <v>6</v>
      </c>
      <c r="M2417" s="4">
        <f>AND(Sales[[#This Row],[date]]&lt;=TY_YTDMax,Sales[[#This Row],[date]]&gt;=TY_YTDMin)*Sales[[#This Row],[sales]]</f>
        <v>0</v>
      </c>
      <c r="N2417" s="4">
        <f>AND(Sales[[#This Row],[date]]&lt;=LY_YTDMax,Sales[[#This Row],[date]]&gt;=LY_YTDMin)*Sales[[#This Row],[sales]]</f>
        <v>69226.210600000006</v>
      </c>
      <c r="O2417" s="4">
        <f>AND(Sales[[#This Row],[date]]&gt;=YoY_Min,Sales[[#This Row],[date]]&lt;=TY_YTDMax)*(Sales[[#This Row],[sales]]/Sales[[#This Row],[sqft]])</f>
        <v>0</v>
      </c>
      <c r="P2417" s="4">
        <f>SUMIF(Sales[RegionStoretype],Sales[[#This Row],[RegionStoretype]],Sales[YoY_SSF])/Sales[[#This Row],[Region_TypeCount]]</f>
        <v>58.393757732919049</v>
      </c>
    </row>
    <row r="2418" spans="1:16" x14ac:dyDescent="0.25">
      <c r="A2418" s="1">
        <v>42874</v>
      </c>
      <c r="B2418">
        <v>16</v>
      </c>
      <c r="C2418">
        <v>1</v>
      </c>
      <c r="D2418">
        <v>41667.050300000003</v>
      </c>
      <c r="E2418">
        <f>INDEX(Stores[region],MATCH(Sales[[#This Row],[store_no]],Stores[store_no],0))</f>
        <v>2</v>
      </c>
      <c r="F2418" t="str">
        <f>INDEX(Stores[storetype],MATCH(Sales[[#This Row],[store_no]],Stores[store_no],0))</f>
        <v>B</v>
      </c>
      <c r="G2418" t="str">
        <f>INDEX(Stores[location_city],MATCH(Sales[[#This Row],[store_no]],Stores[store_no],0))</f>
        <v>Saint Paul</v>
      </c>
      <c r="H2418" t="str">
        <f>INDEX(Stores[location_state],MATCH(Sales[[#This Row],[store_no]],Stores[store_no],0))</f>
        <v>Minnesota</v>
      </c>
      <c r="I2418">
        <f>INDEX(Stores[sqft],MATCH(Sales[[#This Row],[store_no]],Stores[store_no],0))</f>
        <v>180400</v>
      </c>
      <c r="J2418" s="4" t="str">
        <f>INDEX(Departments[dept_name],MATCH(Sales[[#This Row],[dept_no]],Departments[dept_no],0))</f>
        <v>Automotive</v>
      </c>
      <c r="K2418" s="4" t="str">
        <f>CONCATENATE(Sales[[#This Row],[region]],Sales[[#This Row],[storetype]])</f>
        <v>2B</v>
      </c>
      <c r="L2418" s="4">
        <f>INDEX(RegionStoreCount[Store Count],MATCH(Sales[[#This Row],[RegionStoretype]],RegionStoreCount[Region/Type],0))</f>
        <v>6</v>
      </c>
      <c r="M2418" s="4">
        <f>AND(Sales[[#This Row],[date]]&lt;=TY_YTDMax,Sales[[#This Row],[date]]&gt;=TY_YTDMin)*Sales[[#This Row],[sales]]</f>
        <v>0</v>
      </c>
      <c r="N2418" s="4">
        <f>AND(Sales[[#This Row],[date]]&lt;=LY_YTDMax,Sales[[#This Row],[date]]&gt;=LY_YTDMin)*Sales[[#This Row],[sales]]</f>
        <v>41667.050300000003</v>
      </c>
      <c r="O2418" s="4">
        <f>AND(Sales[[#This Row],[date]]&gt;=YoY_Min,Sales[[#This Row],[date]]&lt;=TY_YTDMax)*(Sales[[#This Row],[sales]]/Sales[[#This Row],[sqft]])</f>
        <v>0</v>
      </c>
      <c r="P2418" s="4">
        <f>SUMIF(Sales[RegionStoretype],Sales[[#This Row],[RegionStoretype]],Sales[YoY_SSF])/Sales[[#This Row],[Region_TypeCount]]</f>
        <v>58.393757732919049</v>
      </c>
    </row>
    <row r="2419" spans="1:16" x14ac:dyDescent="0.25">
      <c r="A2419" s="1">
        <v>42874</v>
      </c>
      <c r="B2419">
        <v>16</v>
      </c>
      <c r="C2419">
        <v>11</v>
      </c>
      <c r="D2419">
        <v>70540.229900000006</v>
      </c>
      <c r="E2419">
        <f>INDEX(Stores[region],MATCH(Sales[[#This Row],[store_no]],Stores[store_no],0))</f>
        <v>2</v>
      </c>
      <c r="F2419" t="str">
        <f>INDEX(Stores[storetype],MATCH(Sales[[#This Row],[store_no]],Stores[store_no],0))</f>
        <v>B</v>
      </c>
      <c r="G2419" t="str">
        <f>INDEX(Stores[location_city],MATCH(Sales[[#This Row],[store_no]],Stores[store_no],0))</f>
        <v>Saint Paul</v>
      </c>
      <c r="H2419" t="str">
        <f>INDEX(Stores[location_state],MATCH(Sales[[#This Row],[store_no]],Stores[store_no],0))</f>
        <v>Minnesota</v>
      </c>
      <c r="I2419">
        <f>INDEX(Stores[sqft],MATCH(Sales[[#This Row],[store_no]],Stores[store_no],0))</f>
        <v>180400</v>
      </c>
      <c r="J2419" s="4" t="str">
        <f>INDEX(Departments[dept_name],MATCH(Sales[[#This Row],[dept_no]],Departments[dept_no],0))</f>
        <v>Home</v>
      </c>
      <c r="K2419" s="4" t="str">
        <f>CONCATENATE(Sales[[#This Row],[region]],Sales[[#This Row],[storetype]])</f>
        <v>2B</v>
      </c>
      <c r="L2419" s="4">
        <f>INDEX(RegionStoreCount[Store Count],MATCH(Sales[[#This Row],[RegionStoretype]],RegionStoreCount[Region/Type],0))</f>
        <v>6</v>
      </c>
      <c r="M2419" s="4">
        <f>AND(Sales[[#This Row],[date]]&lt;=TY_YTDMax,Sales[[#This Row],[date]]&gt;=TY_YTDMin)*Sales[[#This Row],[sales]]</f>
        <v>0</v>
      </c>
      <c r="N2419" s="4">
        <f>AND(Sales[[#This Row],[date]]&lt;=LY_YTDMax,Sales[[#This Row],[date]]&gt;=LY_YTDMin)*Sales[[#This Row],[sales]]</f>
        <v>70540.229900000006</v>
      </c>
      <c r="O2419" s="4">
        <f>AND(Sales[[#This Row],[date]]&gt;=YoY_Min,Sales[[#This Row],[date]]&lt;=TY_YTDMax)*(Sales[[#This Row],[sales]]/Sales[[#This Row],[sqft]])</f>
        <v>0</v>
      </c>
      <c r="P2419" s="4">
        <f>SUMIF(Sales[RegionStoretype],Sales[[#This Row],[RegionStoretype]],Sales[YoY_SSF])/Sales[[#This Row],[Region_TypeCount]]</f>
        <v>58.393757732919049</v>
      </c>
    </row>
    <row r="2420" spans="1:16" x14ac:dyDescent="0.25">
      <c r="A2420" s="1">
        <v>42874</v>
      </c>
      <c r="B2420">
        <v>16</v>
      </c>
      <c r="C2420">
        <v>16</v>
      </c>
      <c r="D2420">
        <v>8166.4533000000001</v>
      </c>
      <c r="E2420">
        <f>INDEX(Stores[region],MATCH(Sales[[#This Row],[store_no]],Stores[store_no],0))</f>
        <v>2</v>
      </c>
      <c r="F2420" t="str">
        <f>INDEX(Stores[storetype],MATCH(Sales[[#This Row],[store_no]],Stores[store_no],0))</f>
        <v>B</v>
      </c>
      <c r="G2420" t="str">
        <f>INDEX(Stores[location_city],MATCH(Sales[[#This Row],[store_no]],Stores[store_no],0))</f>
        <v>Saint Paul</v>
      </c>
      <c r="H2420" t="str">
        <f>INDEX(Stores[location_state],MATCH(Sales[[#This Row],[store_no]],Stores[store_no],0))</f>
        <v>Minnesota</v>
      </c>
      <c r="I2420">
        <f>INDEX(Stores[sqft],MATCH(Sales[[#This Row],[store_no]],Stores[store_no],0))</f>
        <v>180400</v>
      </c>
      <c r="J2420" s="4" t="str">
        <f>INDEX(Departments[dept_name],MATCH(Sales[[#This Row],[dept_no]],Departments[dept_no],0))</f>
        <v>Outdoors</v>
      </c>
      <c r="K2420" s="4" t="str">
        <f>CONCATENATE(Sales[[#This Row],[region]],Sales[[#This Row],[storetype]])</f>
        <v>2B</v>
      </c>
      <c r="L2420" s="4">
        <f>INDEX(RegionStoreCount[Store Count],MATCH(Sales[[#This Row],[RegionStoretype]],RegionStoreCount[Region/Type],0))</f>
        <v>6</v>
      </c>
      <c r="M2420" s="4">
        <f>AND(Sales[[#This Row],[date]]&lt;=TY_YTDMax,Sales[[#This Row],[date]]&gt;=TY_YTDMin)*Sales[[#This Row],[sales]]</f>
        <v>0</v>
      </c>
      <c r="N2420" s="4">
        <f>AND(Sales[[#This Row],[date]]&lt;=LY_YTDMax,Sales[[#This Row],[date]]&gt;=LY_YTDMin)*Sales[[#This Row],[sales]]</f>
        <v>8166.4533000000001</v>
      </c>
      <c r="O2420" s="4">
        <f>AND(Sales[[#This Row],[date]]&gt;=YoY_Min,Sales[[#This Row],[date]]&lt;=TY_YTDMax)*(Sales[[#This Row],[sales]]/Sales[[#This Row],[sqft]])</f>
        <v>0</v>
      </c>
      <c r="P2420" s="4">
        <f>SUMIF(Sales[RegionStoretype],Sales[[#This Row],[RegionStoretype]],Sales[YoY_SSF])/Sales[[#This Row],[Region_TypeCount]]</f>
        <v>58.393757732919049</v>
      </c>
    </row>
    <row r="2421" spans="1:16" x14ac:dyDescent="0.25">
      <c r="A2421" s="1">
        <v>42874</v>
      </c>
      <c r="B2421">
        <v>17</v>
      </c>
      <c r="C2421">
        <v>19</v>
      </c>
      <c r="D2421">
        <v>60049.390599999999</v>
      </c>
      <c r="E2421">
        <f>INDEX(Stores[region],MATCH(Sales[[#This Row],[store_no]],Stores[store_no],0))</f>
        <v>3</v>
      </c>
      <c r="F2421" t="str">
        <f>INDEX(Stores[storetype],MATCH(Sales[[#This Row],[store_no]],Stores[store_no],0))</f>
        <v>B</v>
      </c>
      <c r="G2421" t="str">
        <f>INDEX(Stores[location_city],MATCH(Sales[[#This Row],[store_no]],Stores[store_no],0))</f>
        <v>Fargo</v>
      </c>
      <c r="H2421" t="str">
        <f>INDEX(Stores[location_state],MATCH(Sales[[#This Row],[store_no]],Stores[store_no],0))</f>
        <v>North Dakota</v>
      </c>
      <c r="I2421">
        <f>INDEX(Stores[sqft],MATCH(Sales[[#This Row],[store_no]],Stores[store_no],0))</f>
        <v>211600</v>
      </c>
      <c r="J2421" s="4" t="str">
        <f>INDEX(Departments[dept_name],MATCH(Sales[[#This Row],[dept_no]],Departments[dept_no],0))</f>
        <v>Tools</v>
      </c>
      <c r="K2421" s="4" t="str">
        <f>CONCATENATE(Sales[[#This Row],[region]],Sales[[#This Row],[storetype]])</f>
        <v>3B</v>
      </c>
      <c r="L2421" s="4">
        <f>INDEX(RegionStoreCount[Store Count],MATCH(Sales[[#This Row],[RegionStoretype]],RegionStoreCount[Region/Type],0))</f>
        <v>4</v>
      </c>
      <c r="M2421" s="4">
        <f>AND(Sales[[#This Row],[date]]&lt;=TY_YTDMax,Sales[[#This Row],[date]]&gt;=TY_YTDMin)*Sales[[#This Row],[sales]]</f>
        <v>0</v>
      </c>
      <c r="N2421" s="4">
        <f>AND(Sales[[#This Row],[date]]&lt;=LY_YTDMax,Sales[[#This Row],[date]]&gt;=LY_YTDMin)*Sales[[#This Row],[sales]]</f>
        <v>60049.390599999999</v>
      </c>
      <c r="O2421" s="4">
        <f>AND(Sales[[#This Row],[date]]&gt;=YoY_Min,Sales[[#This Row],[date]]&lt;=TY_YTDMax)*(Sales[[#This Row],[sales]]/Sales[[#This Row],[sqft]])</f>
        <v>0</v>
      </c>
      <c r="P2421" s="4">
        <f>SUMIF(Sales[RegionStoretype],Sales[[#This Row],[RegionStoretype]],Sales[YoY_SSF])/Sales[[#This Row],[Region_TypeCount]]</f>
        <v>58.312187288105562</v>
      </c>
    </row>
    <row r="2422" spans="1:16" x14ac:dyDescent="0.25">
      <c r="A2422" s="1">
        <v>42874</v>
      </c>
      <c r="B2422">
        <v>18</v>
      </c>
      <c r="C2422">
        <v>3</v>
      </c>
      <c r="D2422">
        <v>121549.20819999999</v>
      </c>
      <c r="E2422">
        <f>INDEX(Stores[region],MATCH(Sales[[#This Row],[store_no]],Stores[store_no],0))</f>
        <v>2</v>
      </c>
      <c r="F2422" t="str">
        <f>INDEX(Stores[storetype],MATCH(Sales[[#This Row],[store_no]],Stores[store_no],0))</f>
        <v>B</v>
      </c>
      <c r="G2422" t="str">
        <f>INDEX(Stores[location_city],MATCH(Sales[[#This Row],[store_no]],Stores[store_no],0))</f>
        <v>Chicago</v>
      </c>
      <c r="H2422" t="str">
        <f>INDEX(Stores[location_state],MATCH(Sales[[#This Row],[store_no]],Stores[store_no],0))</f>
        <v>Illinois</v>
      </c>
      <c r="I2422">
        <f>INDEX(Stores[sqft],MATCH(Sales[[#This Row],[store_no]],Stores[store_no],0))</f>
        <v>120700</v>
      </c>
      <c r="J2422" s="4" t="str">
        <f>INDEX(Departments[dept_name],MATCH(Sales[[#This Row],[dept_no]],Departments[dept_no],0))</f>
        <v>Beauty</v>
      </c>
      <c r="K2422" s="4" t="str">
        <f>CONCATENATE(Sales[[#This Row],[region]],Sales[[#This Row],[storetype]])</f>
        <v>2B</v>
      </c>
      <c r="L2422" s="4">
        <f>INDEX(RegionStoreCount[Store Count],MATCH(Sales[[#This Row],[RegionStoretype]],RegionStoreCount[Region/Type],0))</f>
        <v>6</v>
      </c>
      <c r="M2422" s="4">
        <f>AND(Sales[[#This Row],[date]]&lt;=TY_YTDMax,Sales[[#This Row],[date]]&gt;=TY_YTDMin)*Sales[[#This Row],[sales]]</f>
        <v>0</v>
      </c>
      <c r="N2422" s="4">
        <f>AND(Sales[[#This Row],[date]]&lt;=LY_YTDMax,Sales[[#This Row],[date]]&gt;=LY_YTDMin)*Sales[[#This Row],[sales]]</f>
        <v>121549.20819999999</v>
      </c>
      <c r="O2422" s="4">
        <f>AND(Sales[[#This Row],[date]]&gt;=YoY_Min,Sales[[#This Row],[date]]&lt;=TY_YTDMax)*(Sales[[#This Row],[sales]]/Sales[[#This Row],[sqft]])</f>
        <v>0</v>
      </c>
      <c r="P2422" s="4">
        <f>SUMIF(Sales[RegionStoretype],Sales[[#This Row],[RegionStoretype]],Sales[YoY_SSF])/Sales[[#This Row],[Region_TypeCount]]</f>
        <v>58.393757732919049</v>
      </c>
    </row>
    <row r="2423" spans="1:16" x14ac:dyDescent="0.25">
      <c r="A2423" s="1">
        <v>42874</v>
      </c>
      <c r="B2423">
        <v>19</v>
      </c>
      <c r="C2423">
        <v>8</v>
      </c>
      <c r="D2423">
        <v>36680.133399999999</v>
      </c>
      <c r="E2423">
        <f>INDEX(Stores[region],MATCH(Sales[[#This Row],[store_no]],Stores[store_no],0))</f>
        <v>3</v>
      </c>
      <c r="F2423" t="str">
        <f>INDEX(Stores[storetype],MATCH(Sales[[#This Row],[store_no]],Stores[store_no],0))</f>
        <v>A</v>
      </c>
      <c r="G2423" t="str">
        <f>INDEX(Stores[location_city],MATCH(Sales[[#This Row],[store_no]],Stores[store_no],0))</f>
        <v>Des Moines</v>
      </c>
      <c r="H2423" t="str">
        <f>INDEX(Stores[location_state],MATCH(Sales[[#This Row],[store_no]],Stores[store_no],0))</f>
        <v>Iowa</v>
      </c>
      <c r="I2423">
        <f>INDEX(Stores[sqft],MATCH(Sales[[#This Row],[store_no]],Stores[store_no],0))</f>
        <v>197600</v>
      </c>
      <c r="J2423" s="4" t="str">
        <f>INDEX(Departments[dept_name],MATCH(Sales[[#This Row],[dept_no]],Departments[dept_no],0))</f>
        <v>Games</v>
      </c>
      <c r="K2423" s="4" t="str">
        <f>CONCATENATE(Sales[[#This Row],[region]],Sales[[#This Row],[storetype]])</f>
        <v>3A</v>
      </c>
      <c r="L2423" s="4">
        <f>INDEX(RegionStoreCount[Store Count],MATCH(Sales[[#This Row],[RegionStoretype]],RegionStoreCount[Region/Type],0))</f>
        <v>9</v>
      </c>
      <c r="M2423" s="4">
        <f>AND(Sales[[#This Row],[date]]&lt;=TY_YTDMax,Sales[[#This Row],[date]]&gt;=TY_YTDMin)*Sales[[#This Row],[sales]]</f>
        <v>0</v>
      </c>
      <c r="N2423" s="4">
        <f>AND(Sales[[#This Row],[date]]&lt;=LY_YTDMax,Sales[[#This Row],[date]]&gt;=LY_YTDMin)*Sales[[#This Row],[sales]]</f>
        <v>36680.133399999999</v>
      </c>
      <c r="O2423" s="4">
        <f>AND(Sales[[#This Row],[date]]&gt;=YoY_Min,Sales[[#This Row],[date]]&lt;=TY_YTDMax)*(Sales[[#This Row],[sales]]/Sales[[#This Row],[sqft]])</f>
        <v>0</v>
      </c>
      <c r="P2423" s="4">
        <f>SUMIF(Sales[RegionStoretype],Sales[[#This Row],[RegionStoretype]],Sales[YoY_SSF])/Sales[[#This Row],[Region_TypeCount]]</f>
        <v>53.603836561720975</v>
      </c>
    </row>
    <row r="2424" spans="1:16" x14ac:dyDescent="0.25">
      <c r="A2424" s="1">
        <v>42874</v>
      </c>
      <c r="B2424">
        <v>19</v>
      </c>
      <c r="C2424">
        <v>12</v>
      </c>
      <c r="D2424">
        <v>63428.964699999997</v>
      </c>
      <c r="E2424">
        <f>INDEX(Stores[region],MATCH(Sales[[#This Row],[store_no]],Stores[store_no],0))</f>
        <v>3</v>
      </c>
      <c r="F2424" t="str">
        <f>INDEX(Stores[storetype],MATCH(Sales[[#This Row],[store_no]],Stores[store_no],0))</f>
        <v>A</v>
      </c>
      <c r="G2424" t="str">
        <f>INDEX(Stores[location_city],MATCH(Sales[[#This Row],[store_no]],Stores[store_no],0))</f>
        <v>Des Moines</v>
      </c>
      <c r="H2424" t="str">
        <f>INDEX(Stores[location_state],MATCH(Sales[[#This Row],[store_no]],Stores[store_no],0))</f>
        <v>Iowa</v>
      </c>
      <c r="I2424">
        <f>INDEX(Stores[sqft],MATCH(Sales[[#This Row],[store_no]],Stores[store_no],0))</f>
        <v>197600</v>
      </c>
      <c r="J2424" s="4" t="str">
        <f>INDEX(Departments[dept_name],MATCH(Sales[[#This Row],[dept_no]],Departments[dept_no],0))</f>
        <v>Jewelery</v>
      </c>
      <c r="K2424" s="4" t="str">
        <f>CONCATENATE(Sales[[#This Row],[region]],Sales[[#This Row],[storetype]])</f>
        <v>3A</v>
      </c>
      <c r="L2424" s="4">
        <f>INDEX(RegionStoreCount[Store Count],MATCH(Sales[[#This Row],[RegionStoretype]],RegionStoreCount[Region/Type],0))</f>
        <v>9</v>
      </c>
      <c r="M2424" s="4">
        <f>AND(Sales[[#This Row],[date]]&lt;=TY_YTDMax,Sales[[#This Row],[date]]&gt;=TY_YTDMin)*Sales[[#This Row],[sales]]</f>
        <v>0</v>
      </c>
      <c r="N2424" s="4">
        <f>AND(Sales[[#This Row],[date]]&lt;=LY_YTDMax,Sales[[#This Row],[date]]&gt;=LY_YTDMin)*Sales[[#This Row],[sales]]</f>
        <v>63428.964699999997</v>
      </c>
      <c r="O2424" s="4">
        <f>AND(Sales[[#This Row],[date]]&gt;=YoY_Min,Sales[[#This Row],[date]]&lt;=TY_YTDMax)*(Sales[[#This Row],[sales]]/Sales[[#This Row],[sqft]])</f>
        <v>0</v>
      </c>
      <c r="P2424" s="4">
        <f>SUMIF(Sales[RegionStoretype],Sales[[#This Row],[RegionStoretype]],Sales[YoY_SSF])/Sales[[#This Row],[Region_TypeCount]]</f>
        <v>53.603836561720975</v>
      </c>
    </row>
    <row r="2425" spans="1:16" x14ac:dyDescent="0.25">
      <c r="A2425" s="1">
        <v>42874</v>
      </c>
      <c r="B2425">
        <v>21</v>
      </c>
      <c r="C2425">
        <v>5</v>
      </c>
      <c r="D2425">
        <v>145322.47</v>
      </c>
      <c r="E2425">
        <f>INDEX(Stores[region],MATCH(Sales[[#This Row],[store_no]],Stores[store_no],0))</f>
        <v>2</v>
      </c>
      <c r="F2425" t="str">
        <f>INDEX(Stores[storetype],MATCH(Sales[[#This Row],[store_no]],Stores[store_no],0))</f>
        <v>B</v>
      </c>
      <c r="G2425" t="str">
        <f>INDEX(Stores[location_city],MATCH(Sales[[#This Row],[store_no]],Stores[store_no],0))</f>
        <v>Madison</v>
      </c>
      <c r="H2425" t="str">
        <f>INDEX(Stores[location_state],MATCH(Sales[[#This Row],[store_no]],Stores[store_no],0))</f>
        <v>Wisconsin</v>
      </c>
      <c r="I2425">
        <f>INDEX(Stores[sqft],MATCH(Sales[[#This Row],[store_no]],Stores[store_no],0))</f>
        <v>206400</v>
      </c>
      <c r="J2425" s="4" t="str">
        <f>INDEX(Departments[dept_name],MATCH(Sales[[#This Row],[dept_no]],Departments[dept_no],0))</f>
        <v>Clothing</v>
      </c>
      <c r="K2425" s="4" t="str">
        <f>CONCATENATE(Sales[[#This Row],[region]],Sales[[#This Row],[storetype]])</f>
        <v>2B</v>
      </c>
      <c r="L2425" s="4">
        <f>INDEX(RegionStoreCount[Store Count],MATCH(Sales[[#This Row],[RegionStoretype]],RegionStoreCount[Region/Type],0))</f>
        <v>6</v>
      </c>
      <c r="M2425" s="4">
        <f>AND(Sales[[#This Row],[date]]&lt;=TY_YTDMax,Sales[[#This Row],[date]]&gt;=TY_YTDMin)*Sales[[#This Row],[sales]]</f>
        <v>0</v>
      </c>
      <c r="N2425" s="4">
        <f>AND(Sales[[#This Row],[date]]&lt;=LY_YTDMax,Sales[[#This Row],[date]]&gt;=LY_YTDMin)*Sales[[#This Row],[sales]]</f>
        <v>145322.47</v>
      </c>
      <c r="O2425" s="4">
        <f>AND(Sales[[#This Row],[date]]&gt;=YoY_Min,Sales[[#This Row],[date]]&lt;=TY_YTDMax)*(Sales[[#This Row],[sales]]/Sales[[#This Row],[sqft]])</f>
        <v>0</v>
      </c>
      <c r="P2425" s="4">
        <f>SUMIF(Sales[RegionStoretype],Sales[[#This Row],[RegionStoretype]],Sales[YoY_SSF])/Sales[[#This Row],[Region_TypeCount]]</f>
        <v>58.393757732919049</v>
      </c>
    </row>
    <row r="2426" spans="1:16" x14ac:dyDescent="0.25">
      <c r="A2426" s="1">
        <v>42874</v>
      </c>
      <c r="B2426">
        <v>22</v>
      </c>
      <c r="C2426">
        <v>9</v>
      </c>
      <c r="D2426">
        <v>38409.911500000002</v>
      </c>
      <c r="E2426">
        <f>INDEX(Stores[region],MATCH(Sales[[#This Row],[store_no]],Stores[store_no],0))</f>
        <v>3</v>
      </c>
      <c r="F2426" t="str">
        <f>INDEX(Stores[storetype],MATCH(Sales[[#This Row],[store_no]],Stores[store_no],0))</f>
        <v>B</v>
      </c>
      <c r="G2426" t="str">
        <f>INDEX(Stores[location_city],MATCH(Sales[[#This Row],[store_no]],Stores[store_no],0))</f>
        <v>Sioux Falls</v>
      </c>
      <c r="H2426" t="str">
        <f>INDEX(Stores[location_state],MATCH(Sales[[#This Row],[store_no]],Stores[store_no],0))</f>
        <v>South Dakota</v>
      </c>
      <c r="I2426">
        <f>INDEX(Stores[sqft],MATCH(Sales[[#This Row],[store_no]],Stores[store_no],0))</f>
        <v>57800</v>
      </c>
      <c r="J2426" s="4" t="str">
        <f>INDEX(Departments[dept_name],MATCH(Sales[[#This Row],[dept_no]],Departments[dept_no],0))</f>
        <v>Garden</v>
      </c>
      <c r="K2426" s="4" t="str">
        <f>CONCATENATE(Sales[[#This Row],[region]],Sales[[#This Row],[storetype]])</f>
        <v>3B</v>
      </c>
      <c r="L2426" s="4">
        <f>INDEX(RegionStoreCount[Store Count],MATCH(Sales[[#This Row],[RegionStoretype]],RegionStoreCount[Region/Type],0))</f>
        <v>4</v>
      </c>
      <c r="M2426" s="4">
        <f>AND(Sales[[#This Row],[date]]&lt;=TY_YTDMax,Sales[[#This Row],[date]]&gt;=TY_YTDMin)*Sales[[#This Row],[sales]]</f>
        <v>0</v>
      </c>
      <c r="N2426" s="4">
        <f>AND(Sales[[#This Row],[date]]&lt;=LY_YTDMax,Sales[[#This Row],[date]]&gt;=LY_YTDMin)*Sales[[#This Row],[sales]]</f>
        <v>38409.911500000002</v>
      </c>
      <c r="O2426" s="4">
        <f>AND(Sales[[#This Row],[date]]&gt;=YoY_Min,Sales[[#This Row],[date]]&lt;=TY_YTDMax)*(Sales[[#This Row],[sales]]/Sales[[#This Row],[sqft]])</f>
        <v>0</v>
      </c>
      <c r="P2426" s="4">
        <f>SUMIF(Sales[RegionStoretype],Sales[[#This Row],[RegionStoretype]],Sales[YoY_SSF])/Sales[[#This Row],[Region_TypeCount]]</f>
        <v>58.312187288105562</v>
      </c>
    </row>
    <row r="2427" spans="1:16" x14ac:dyDescent="0.25">
      <c r="A2427" s="1">
        <v>42874</v>
      </c>
      <c r="B2427">
        <v>23</v>
      </c>
      <c r="C2427">
        <v>9</v>
      </c>
      <c r="D2427">
        <v>35262.826999999997</v>
      </c>
      <c r="E2427">
        <f>INDEX(Stores[region],MATCH(Sales[[#This Row],[store_no]],Stores[store_no],0))</f>
        <v>3</v>
      </c>
      <c r="F2427" t="str">
        <f>INDEX(Stores[storetype],MATCH(Sales[[#This Row],[store_no]],Stores[store_no],0))</f>
        <v>B</v>
      </c>
      <c r="G2427" t="str">
        <f>INDEX(Stores[location_city],MATCH(Sales[[#This Row],[store_no]],Stores[store_no],0))</f>
        <v>Cedar Rapids</v>
      </c>
      <c r="H2427" t="str">
        <f>INDEX(Stores[location_state],MATCH(Sales[[#This Row],[store_no]],Stores[store_no],0))</f>
        <v>Iowa</v>
      </c>
      <c r="I2427">
        <f>INDEX(Stores[sqft],MATCH(Sales[[#This Row],[store_no]],Stores[store_no],0))</f>
        <v>123700</v>
      </c>
      <c r="J2427" s="4" t="str">
        <f>INDEX(Departments[dept_name],MATCH(Sales[[#This Row],[dept_no]],Departments[dept_no],0))</f>
        <v>Garden</v>
      </c>
      <c r="K2427" s="4" t="str">
        <f>CONCATENATE(Sales[[#This Row],[region]],Sales[[#This Row],[storetype]])</f>
        <v>3B</v>
      </c>
      <c r="L2427" s="4">
        <f>INDEX(RegionStoreCount[Store Count],MATCH(Sales[[#This Row],[RegionStoretype]],RegionStoreCount[Region/Type],0))</f>
        <v>4</v>
      </c>
      <c r="M2427" s="4">
        <f>AND(Sales[[#This Row],[date]]&lt;=TY_YTDMax,Sales[[#This Row],[date]]&gt;=TY_YTDMin)*Sales[[#This Row],[sales]]</f>
        <v>0</v>
      </c>
      <c r="N2427" s="4">
        <f>AND(Sales[[#This Row],[date]]&lt;=LY_YTDMax,Sales[[#This Row],[date]]&gt;=LY_YTDMin)*Sales[[#This Row],[sales]]</f>
        <v>35262.826999999997</v>
      </c>
      <c r="O2427" s="4">
        <f>AND(Sales[[#This Row],[date]]&gt;=YoY_Min,Sales[[#This Row],[date]]&lt;=TY_YTDMax)*(Sales[[#This Row],[sales]]/Sales[[#This Row],[sqft]])</f>
        <v>0</v>
      </c>
      <c r="P2427" s="4">
        <f>SUMIF(Sales[RegionStoretype],Sales[[#This Row],[RegionStoretype]],Sales[YoY_SSF])/Sales[[#This Row],[Region_TypeCount]]</f>
        <v>58.312187288105562</v>
      </c>
    </row>
    <row r="2428" spans="1:16" x14ac:dyDescent="0.25">
      <c r="A2428" s="1">
        <v>42874</v>
      </c>
      <c r="B2428">
        <v>23</v>
      </c>
      <c r="C2428">
        <v>12</v>
      </c>
      <c r="D2428">
        <v>27175.024999999998</v>
      </c>
      <c r="E2428">
        <f>INDEX(Stores[region],MATCH(Sales[[#This Row],[store_no]],Stores[store_no],0))</f>
        <v>3</v>
      </c>
      <c r="F2428" t="str">
        <f>INDEX(Stores[storetype],MATCH(Sales[[#This Row],[store_no]],Stores[store_no],0))</f>
        <v>B</v>
      </c>
      <c r="G2428" t="str">
        <f>INDEX(Stores[location_city],MATCH(Sales[[#This Row],[store_no]],Stores[store_no],0))</f>
        <v>Cedar Rapids</v>
      </c>
      <c r="H2428" t="str">
        <f>INDEX(Stores[location_state],MATCH(Sales[[#This Row],[store_no]],Stores[store_no],0))</f>
        <v>Iowa</v>
      </c>
      <c r="I2428">
        <f>INDEX(Stores[sqft],MATCH(Sales[[#This Row],[store_no]],Stores[store_no],0))</f>
        <v>123700</v>
      </c>
      <c r="J2428" s="4" t="str">
        <f>INDEX(Departments[dept_name],MATCH(Sales[[#This Row],[dept_no]],Departments[dept_no],0))</f>
        <v>Jewelery</v>
      </c>
      <c r="K2428" s="4" t="str">
        <f>CONCATENATE(Sales[[#This Row],[region]],Sales[[#This Row],[storetype]])</f>
        <v>3B</v>
      </c>
      <c r="L2428" s="4">
        <f>INDEX(RegionStoreCount[Store Count],MATCH(Sales[[#This Row],[RegionStoretype]],RegionStoreCount[Region/Type],0))</f>
        <v>4</v>
      </c>
      <c r="M2428" s="4">
        <f>AND(Sales[[#This Row],[date]]&lt;=TY_YTDMax,Sales[[#This Row],[date]]&gt;=TY_YTDMin)*Sales[[#This Row],[sales]]</f>
        <v>0</v>
      </c>
      <c r="N2428" s="4">
        <f>AND(Sales[[#This Row],[date]]&lt;=LY_YTDMax,Sales[[#This Row],[date]]&gt;=LY_YTDMin)*Sales[[#This Row],[sales]]</f>
        <v>27175.024999999998</v>
      </c>
      <c r="O2428" s="4">
        <f>AND(Sales[[#This Row],[date]]&gt;=YoY_Min,Sales[[#This Row],[date]]&lt;=TY_YTDMax)*(Sales[[#This Row],[sales]]/Sales[[#This Row],[sqft]])</f>
        <v>0</v>
      </c>
      <c r="P2428" s="4">
        <f>SUMIF(Sales[RegionStoretype],Sales[[#This Row],[RegionStoretype]],Sales[YoY_SSF])/Sales[[#This Row],[Region_TypeCount]]</f>
        <v>58.312187288105562</v>
      </c>
    </row>
    <row r="2429" spans="1:16" x14ac:dyDescent="0.25">
      <c r="A2429" s="1">
        <v>42874</v>
      </c>
      <c r="B2429">
        <v>23</v>
      </c>
      <c r="C2429">
        <v>13</v>
      </c>
      <c r="D2429">
        <v>24687.118200000001</v>
      </c>
      <c r="E2429">
        <f>INDEX(Stores[region],MATCH(Sales[[#This Row],[store_no]],Stores[store_no],0))</f>
        <v>3</v>
      </c>
      <c r="F2429" t="str">
        <f>INDEX(Stores[storetype],MATCH(Sales[[#This Row],[store_no]],Stores[store_no],0))</f>
        <v>B</v>
      </c>
      <c r="G2429" t="str">
        <f>INDEX(Stores[location_city],MATCH(Sales[[#This Row],[store_no]],Stores[store_no],0))</f>
        <v>Cedar Rapids</v>
      </c>
      <c r="H2429" t="str">
        <f>INDEX(Stores[location_state],MATCH(Sales[[#This Row],[store_no]],Stores[store_no],0))</f>
        <v>Iowa</v>
      </c>
      <c r="I2429">
        <f>INDEX(Stores[sqft],MATCH(Sales[[#This Row],[store_no]],Stores[store_no],0))</f>
        <v>123700</v>
      </c>
      <c r="J2429" s="4" t="str">
        <f>INDEX(Departments[dept_name],MATCH(Sales[[#This Row],[dept_no]],Departments[dept_no],0))</f>
        <v>Kids</v>
      </c>
      <c r="K2429" s="4" t="str">
        <f>CONCATENATE(Sales[[#This Row],[region]],Sales[[#This Row],[storetype]])</f>
        <v>3B</v>
      </c>
      <c r="L2429" s="4">
        <f>INDEX(RegionStoreCount[Store Count],MATCH(Sales[[#This Row],[RegionStoretype]],RegionStoreCount[Region/Type],0))</f>
        <v>4</v>
      </c>
      <c r="M2429" s="4">
        <f>AND(Sales[[#This Row],[date]]&lt;=TY_YTDMax,Sales[[#This Row],[date]]&gt;=TY_YTDMin)*Sales[[#This Row],[sales]]</f>
        <v>0</v>
      </c>
      <c r="N2429" s="4">
        <f>AND(Sales[[#This Row],[date]]&lt;=LY_YTDMax,Sales[[#This Row],[date]]&gt;=LY_YTDMin)*Sales[[#This Row],[sales]]</f>
        <v>24687.118200000001</v>
      </c>
      <c r="O2429" s="4">
        <f>AND(Sales[[#This Row],[date]]&gt;=YoY_Min,Sales[[#This Row],[date]]&lt;=TY_YTDMax)*(Sales[[#This Row],[sales]]/Sales[[#This Row],[sqft]])</f>
        <v>0</v>
      </c>
      <c r="P2429" s="4">
        <f>SUMIF(Sales[RegionStoretype],Sales[[#This Row],[RegionStoretype]],Sales[YoY_SSF])/Sales[[#This Row],[Region_TypeCount]]</f>
        <v>58.312187288105562</v>
      </c>
    </row>
    <row r="2430" spans="1:16" x14ac:dyDescent="0.25">
      <c r="A2430" s="1">
        <v>42874</v>
      </c>
      <c r="B2430">
        <v>24</v>
      </c>
      <c r="C2430">
        <v>4</v>
      </c>
      <c r="D2430">
        <v>70345.222899999993</v>
      </c>
      <c r="E2430">
        <f>INDEX(Stores[region],MATCH(Sales[[#This Row],[store_no]],Stores[store_no],0))</f>
        <v>2</v>
      </c>
      <c r="F2430" t="str">
        <f>INDEX(Stores[storetype],MATCH(Sales[[#This Row],[store_no]],Stores[store_no],0))</f>
        <v>A</v>
      </c>
      <c r="G2430" t="str">
        <f>INDEX(Stores[location_city],MATCH(Sales[[#This Row],[store_no]],Stores[store_no],0))</f>
        <v>Winnetka</v>
      </c>
      <c r="H2430" t="str">
        <f>INDEX(Stores[location_state],MATCH(Sales[[#This Row],[store_no]],Stores[store_no],0))</f>
        <v>Illinois</v>
      </c>
      <c r="I2430">
        <f>INDEX(Stores[sqft],MATCH(Sales[[#This Row],[store_no]],Stores[store_no],0))</f>
        <v>207800</v>
      </c>
      <c r="J2430" s="4" t="str">
        <f>INDEX(Departments[dept_name],MATCH(Sales[[#This Row],[dept_no]],Departments[dept_no],0))</f>
        <v>Books</v>
      </c>
      <c r="K2430" s="4" t="str">
        <f>CONCATENATE(Sales[[#This Row],[region]],Sales[[#This Row],[storetype]])</f>
        <v>2A</v>
      </c>
      <c r="L2430" s="4">
        <f>INDEX(RegionStoreCount[Store Count],MATCH(Sales[[#This Row],[RegionStoretype]],RegionStoreCount[Region/Type],0))</f>
        <v>5</v>
      </c>
      <c r="M2430" s="4">
        <f>AND(Sales[[#This Row],[date]]&lt;=TY_YTDMax,Sales[[#This Row],[date]]&gt;=TY_YTDMin)*Sales[[#This Row],[sales]]</f>
        <v>0</v>
      </c>
      <c r="N2430" s="4">
        <f>AND(Sales[[#This Row],[date]]&lt;=LY_YTDMax,Sales[[#This Row],[date]]&gt;=LY_YTDMin)*Sales[[#This Row],[sales]]</f>
        <v>70345.222899999993</v>
      </c>
      <c r="O2430" s="4">
        <f>AND(Sales[[#This Row],[date]]&gt;=YoY_Min,Sales[[#This Row],[date]]&lt;=TY_YTDMax)*(Sales[[#This Row],[sales]]/Sales[[#This Row],[sqft]])</f>
        <v>0</v>
      </c>
      <c r="P2430" s="4">
        <f>SUMIF(Sales[RegionStoretype],Sales[[#This Row],[RegionStoretype]],Sales[YoY_SSF])/Sales[[#This Row],[Region_TypeCount]]</f>
        <v>60.052789354368521</v>
      </c>
    </row>
    <row r="2431" spans="1:16" x14ac:dyDescent="0.25">
      <c r="A2431" s="1">
        <v>42874</v>
      </c>
      <c r="B2431">
        <v>24</v>
      </c>
      <c r="C2431">
        <v>20</v>
      </c>
      <c r="D2431">
        <v>130854.5484</v>
      </c>
      <c r="E2431">
        <f>INDEX(Stores[region],MATCH(Sales[[#This Row],[store_no]],Stores[store_no],0))</f>
        <v>2</v>
      </c>
      <c r="F2431" t="str">
        <f>INDEX(Stores[storetype],MATCH(Sales[[#This Row],[store_no]],Stores[store_no],0))</f>
        <v>A</v>
      </c>
      <c r="G2431" t="str">
        <f>INDEX(Stores[location_city],MATCH(Sales[[#This Row],[store_no]],Stores[store_no],0))</f>
        <v>Winnetka</v>
      </c>
      <c r="H2431" t="str">
        <f>INDEX(Stores[location_state],MATCH(Sales[[#This Row],[store_no]],Stores[store_no],0))</f>
        <v>Illinois</v>
      </c>
      <c r="I2431">
        <f>INDEX(Stores[sqft],MATCH(Sales[[#This Row],[store_no]],Stores[store_no],0))</f>
        <v>207800</v>
      </c>
      <c r="J2431" s="4" t="str">
        <f>INDEX(Departments[dept_name],MATCH(Sales[[#This Row],[dept_no]],Departments[dept_no],0))</f>
        <v>Toys</v>
      </c>
      <c r="K2431" s="4" t="str">
        <f>CONCATENATE(Sales[[#This Row],[region]],Sales[[#This Row],[storetype]])</f>
        <v>2A</v>
      </c>
      <c r="L2431" s="4">
        <f>INDEX(RegionStoreCount[Store Count],MATCH(Sales[[#This Row],[RegionStoretype]],RegionStoreCount[Region/Type],0))</f>
        <v>5</v>
      </c>
      <c r="M2431" s="4">
        <f>AND(Sales[[#This Row],[date]]&lt;=TY_YTDMax,Sales[[#This Row],[date]]&gt;=TY_YTDMin)*Sales[[#This Row],[sales]]</f>
        <v>0</v>
      </c>
      <c r="N2431" s="4">
        <f>AND(Sales[[#This Row],[date]]&lt;=LY_YTDMax,Sales[[#This Row],[date]]&gt;=LY_YTDMin)*Sales[[#This Row],[sales]]</f>
        <v>130854.5484</v>
      </c>
      <c r="O2431" s="4">
        <f>AND(Sales[[#This Row],[date]]&gt;=YoY_Min,Sales[[#This Row],[date]]&lt;=TY_YTDMax)*(Sales[[#This Row],[sales]]/Sales[[#This Row],[sqft]])</f>
        <v>0</v>
      </c>
      <c r="P2431" s="4">
        <f>SUMIF(Sales[RegionStoretype],Sales[[#This Row],[RegionStoretype]],Sales[YoY_SSF])/Sales[[#This Row],[Region_TypeCount]]</f>
        <v>60.052789354368521</v>
      </c>
    </row>
    <row r="2432" spans="1:16" x14ac:dyDescent="0.25">
      <c r="A2432" s="1">
        <v>42874</v>
      </c>
      <c r="B2432">
        <v>25</v>
      </c>
      <c r="C2432">
        <v>11</v>
      </c>
      <c r="D2432">
        <v>35005.221599999997</v>
      </c>
      <c r="E2432">
        <f>INDEX(Stores[region],MATCH(Sales[[#This Row],[store_no]],Stores[store_no],0))</f>
        <v>3</v>
      </c>
      <c r="F2432" t="str">
        <f>INDEX(Stores[storetype],MATCH(Sales[[#This Row],[store_no]],Stores[store_no],0))</f>
        <v>B</v>
      </c>
      <c r="G2432" t="str">
        <f>INDEX(Stores[location_city],MATCH(Sales[[#This Row],[store_no]],Stores[store_no],0))</f>
        <v>Kansas City</v>
      </c>
      <c r="H2432" t="str">
        <f>INDEX(Stores[location_state],MATCH(Sales[[#This Row],[store_no]],Stores[store_no],0))</f>
        <v>Missouri</v>
      </c>
      <c r="I2432">
        <f>INDEX(Stores[sqft],MATCH(Sales[[#This Row],[store_no]],Stores[store_no],0))</f>
        <v>92300</v>
      </c>
      <c r="J2432" s="4" t="str">
        <f>INDEX(Departments[dept_name],MATCH(Sales[[#This Row],[dept_no]],Departments[dept_no],0))</f>
        <v>Home</v>
      </c>
      <c r="K2432" s="4" t="str">
        <f>CONCATENATE(Sales[[#This Row],[region]],Sales[[#This Row],[storetype]])</f>
        <v>3B</v>
      </c>
      <c r="L2432" s="4">
        <f>INDEX(RegionStoreCount[Store Count],MATCH(Sales[[#This Row],[RegionStoretype]],RegionStoreCount[Region/Type],0))</f>
        <v>4</v>
      </c>
      <c r="M2432" s="4">
        <f>AND(Sales[[#This Row],[date]]&lt;=TY_YTDMax,Sales[[#This Row],[date]]&gt;=TY_YTDMin)*Sales[[#This Row],[sales]]</f>
        <v>0</v>
      </c>
      <c r="N2432" s="4">
        <f>AND(Sales[[#This Row],[date]]&lt;=LY_YTDMax,Sales[[#This Row],[date]]&gt;=LY_YTDMin)*Sales[[#This Row],[sales]]</f>
        <v>35005.221599999997</v>
      </c>
      <c r="O2432" s="4">
        <f>AND(Sales[[#This Row],[date]]&gt;=YoY_Min,Sales[[#This Row],[date]]&lt;=TY_YTDMax)*(Sales[[#This Row],[sales]]/Sales[[#This Row],[sqft]])</f>
        <v>0</v>
      </c>
      <c r="P2432" s="4">
        <f>SUMIF(Sales[RegionStoretype],Sales[[#This Row],[RegionStoretype]],Sales[YoY_SSF])/Sales[[#This Row],[Region_TypeCount]]</f>
        <v>58.312187288105562</v>
      </c>
    </row>
    <row r="2433" spans="1:16" x14ac:dyDescent="0.25">
      <c r="A2433" s="1">
        <v>42874</v>
      </c>
      <c r="B2433">
        <v>25</v>
      </c>
      <c r="C2433">
        <v>14</v>
      </c>
      <c r="D2433">
        <v>21170.8956</v>
      </c>
      <c r="E2433">
        <f>INDEX(Stores[region],MATCH(Sales[[#This Row],[store_no]],Stores[store_no],0))</f>
        <v>3</v>
      </c>
      <c r="F2433" t="str">
        <f>INDEX(Stores[storetype],MATCH(Sales[[#This Row],[store_no]],Stores[store_no],0))</f>
        <v>B</v>
      </c>
      <c r="G2433" t="str">
        <f>INDEX(Stores[location_city],MATCH(Sales[[#This Row],[store_no]],Stores[store_no],0))</f>
        <v>Kansas City</v>
      </c>
      <c r="H2433" t="str">
        <f>INDEX(Stores[location_state],MATCH(Sales[[#This Row],[store_no]],Stores[store_no],0))</f>
        <v>Missouri</v>
      </c>
      <c r="I2433">
        <f>INDEX(Stores[sqft],MATCH(Sales[[#This Row],[store_no]],Stores[store_no],0))</f>
        <v>92300</v>
      </c>
      <c r="J2433" s="4" t="str">
        <f>INDEX(Departments[dept_name],MATCH(Sales[[#This Row],[dept_no]],Departments[dept_no],0))</f>
        <v>Movies</v>
      </c>
      <c r="K2433" s="4" t="str">
        <f>CONCATENATE(Sales[[#This Row],[region]],Sales[[#This Row],[storetype]])</f>
        <v>3B</v>
      </c>
      <c r="L2433" s="4">
        <f>INDEX(RegionStoreCount[Store Count],MATCH(Sales[[#This Row],[RegionStoretype]],RegionStoreCount[Region/Type],0))</f>
        <v>4</v>
      </c>
      <c r="M2433" s="4">
        <f>AND(Sales[[#This Row],[date]]&lt;=TY_YTDMax,Sales[[#This Row],[date]]&gt;=TY_YTDMin)*Sales[[#This Row],[sales]]</f>
        <v>0</v>
      </c>
      <c r="N2433" s="4">
        <f>AND(Sales[[#This Row],[date]]&lt;=LY_YTDMax,Sales[[#This Row],[date]]&gt;=LY_YTDMin)*Sales[[#This Row],[sales]]</f>
        <v>21170.8956</v>
      </c>
      <c r="O2433" s="4">
        <f>AND(Sales[[#This Row],[date]]&gt;=YoY_Min,Sales[[#This Row],[date]]&lt;=TY_YTDMax)*(Sales[[#This Row],[sales]]/Sales[[#This Row],[sqft]])</f>
        <v>0</v>
      </c>
      <c r="P2433" s="4">
        <f>SUMIF(Sales[RegionStoretype],Sales[[#This Row],[RegionStoretype]],Sales[YoY_SSF])/Sales[[#This Row],[Region_TypeCount]]</f>
        <v>58.312187288105562</v>
      </c>
    </row>
    <row r="2434" spans="1:16" x14ac:dyDescent="0.25">
      <c r="A2434" s="1">
        <v>42874</v>
      </c>
      <c r="B2434">
        <v>25</v>
      </c>
      <c r="C2434">
        <v>20</v>
      </c>
      <c r="D2434">
        <v>129354.7675</v>
      </c>
      <c r="E2434">
        <f>INDEX(Stores[region],MATCH(Sales[[#This Row],[store_no]],Stores[store_no],0))</f>
        <v>3</v>
      </c>
      <c r="F2434" t="str">
        <f>INDEX(Stores[storetype],MATCH(Sales[[#This Row],[store_no]],Stores[store_no],0))</f>
        <v>B</v>
      </c>
      <c r="G2434" t="str">
        <f>INDEX(Stores[location_city],MATCH(Sales[[#This Row],[store_no]],Stores[store_no],0))</f>
        <v>Kansas City</v>
      </c>
      <c r="H2434" t="str">
        <f>INDEX(Stores[location_state],MATCH(Sales[[#This Row],[store_no]],Stores[store_no],0))</f>
        <v>Missouri</v>
      </c>
      <c r="I2434">
        <f>INDEX(Stores[sqft],MATCH(Sales[[#This Row],[store_no]],Stores[store_no],0))</f>
        <v>92300</v>
      </c>
      <c r="J2434" s="4" t="str">
        <f>INDEX(Departments[dept_name],MATCH(Sales[[#This Row],[dept_no]],Departments[dept_no],0))</f>
        <v>Toys</v>
      </c>
      <c r="K2434" s="4" t="str">
        <f>CONCATENATE(Sales[[#This Row],[region]],Sales[[#This Row],[storetype]])</f>
        <v>3B</v>
      </c>
      <c r="L2434" s="4">
        <f>INDEX(RegionStoreCount[Store Count],MATCH(Sales[[#This Row],[RegionStoretype]],RegionStoreCount[Region/Type],0))</f>
        <v>4</v>
      </c>
      <c r="M2434" s="4">
        <f>AND(Sales[[#This Row],[date]]&lt;=TY_YTDMax,Sales[[#This Row],[date]]&gt;=TY_YTDMin)*Sales[[#This Row],[sales]]</f>
        <v>0</v>
      </c>
      <c r="N2434" s="4">
        <f>AND(Sales[[#This Row],[date]]&lt;=LY_YTDMax,Sales[[#This Row],[date]]&gt;=LY_YTDMin)*Sales[[#This Row],[sales]]</f>
        <v>129354.7675</v>
      </c>
      <c r="O2434" s="4">
        <f>AND(Sales[[#This Row],[date]]&gt;=YoY_Min,Sales[[#This Row],[date]]&lt;=TY_YTDMax)*(Sales[[#This Row],[sales]]/Sales[[#This Row],[sqft]])</f>
        <v>0</v>
      </c>
      <c r="P2434" s="4">
        <f>SUMIF(Sales[RegionStoretype],Sales[[#This Row],[RegionStoretype]],Sales[YoY_SSF])/Sales[[#This Row],[Region_TypeCount]]</f>
        <v>58.312187288105562</v>
      </c>
    </row>
    <row r="2435" spans="1:16" x14ac:dyDescent="0.25">
      <c r="A2435" s="1">
        <v>42874</v>
      </c>
      <c r="B2435">
        <v>26</v>
      </c>
      <c r="C2435">
        <v>8</v>
      </c>
      <c r="D2435">
        <v>18638.431400000001</v>
      </c>
      <c r="E2435">
        <f>INDEX(Stores[region],MATCH(Sales[[#This Row],[store_no]],Stores[store_no],0))</f>
        <v>2</v>
      </c>
      <c r="F2435" t="str">
        <f>INDEX(Stores[storetype],MATCH(Sales[[#This Row],[store_no]],Stores[store_no],0))</f>
        <v>A</v>
      </c>
      <c r="G2435" t="str">
        <f>INDEX(Stores[location_city],MATCH(Sales[[#This Row],[store_no]],Stores[store_no],0))</f>
        <v>Carmel</v>
      </c>
      <c r="H2435" t="str">
        <f>INDEX(Stores[location_state],MATCH(Sales[[#This Row],[store_no]],Stores[store_no],0))</f>
        <v>Indiana</v>
      </c>
      <c r="I2435">
        <f>INDEX(Stores[sqft],MATCH(Sales[[#This Row],[store_no]],Stores[store_no],0))</f>
        <v>198500</v>
      </c>
      <c r="J2435" s="4" t="str">
        <f>INDEX(Departments[dept_name],MATCH(Sales[[#This Row],[dept_no]],Departments[dept_no],0))</f>
        <v>Games</v>
      </c>
      <c r="K2435" s="4" t="str">
        <f>CONCATENATE(Sales[[#This Row],[region]],Sales[[#This Row],[storetype]])</f>
        <v>2A</v>
      </c>
      <c r="L2435" s="4">
        <f>INDEX(RegionStoreCount[Store Count],MATCH(Sales[[#This Row],[RegionStoretype]],RegionStoreCount[Region/Type],0))</f>
        <v>5</v>
      </c>
      <c r="M2435" s="4">
        <f>AND(Sales[[#This Row],[date]]&lt;=TY_YTDMax,Sales[[#This Row],[date]]&gt;=TY_YTDMin)*Sales[[#This Row],[sales]]</f>
        <v>0</v>
      </c>
      <c r="N2435" s="4">
        <f>AND(Sales[[#This Row],[date]]&lt;=LY_YTDMax,Sales[[#This Row],[date]]&gt;=LY_YTDMin)*Sales[[#This Row],[sales]]</f>
        <v>18638.431400000001</v>
      </c>
      <c r="O2435" s="4">
        <f>AND(Sales[[#This Row],[date]]&gt;=YoY_Min,Sales[[#This Row],[date]]&lt;=TY_YTDMax)*(Sales[[#This Row],[sales]]/Sales[[#This Row],[sqft]])</f>
        <v>0</v>
      </c>
      <c r="P2435" s="4">
        <f>SUMIF(Sales[RegionStoretype],Sales[[#This Row],[RegionStoretype]],Sales[YoY_SSF])/Sales[[#This Row],[Region_TypeCount]]</f>
        <v>60.052789354368521</v>
      </c>
    </row>
    <row r="2436" spans="1:16" x14ac:dyDescent="0.25">
      <c r="A2436" s="1">
        <v>42874</v>
      </c>
      <c r="B2436">
        <v>26</v>
      </c>
      <c r="C2436">
        <v>10</v>
      </c>
      <c r="D2436">
        <v>34519.075299999997</v>
      </c>
      <c r="E2436">
        <f>INDEX(Stores[region],MATCH(Sales[[#This Row],[store_no]],Stores[store_no],0))</f>
        <v>2</v>
      </c>
      <c r="F2436" t="str">
        <f>INDEX(Stores[storetype],MATCH(Sales[[#This Row],[store_no]],Stores[store_no],0))</f>
        <v>A</v>
      </c>
      <c r="G2436" t="str">
        <f>INDEX(Stores[location_city],MATCH(Sales[[#This Row],[store_no]],Stores[store_no],0))</f>
        <v>Carmel</v>
      </c>
      <c r="H2436" t="str">
        <f>INDEX(Stores[location_state],MATCH(Sales[[#This Row],[store_no]],Stores[store_no],0))</f>
        <v>Indiana</v>
      </c>
      <c r="I2436">
        <f>INDEX(Stores[sqft],MATCH(Sales[[#This Row],[store_no]],Stores[store_no],0))</f>
        <v>198500</v>
      </c>
      <c r="J2436" s="4" t="str">
        <f>INDEX(Departments[dept_name],MATCH(Sales[[#This Row],[dept_no]],Departments[dept_no],0))</f>
        <v>Health</v>
      </c>
      <c r="K2436" s="4" t="str">
        <f>CONCATENATE(Sales[[#This Row],[region]],Sales[[#This Row],[storetype]])</f>
        <v>2A</v>
      </c>
      <c r="L2436" s="4">
        <f>INDEX(RegionStoreCount[Store Count],MATCH(Sales[[#This Row],[RegionStoretype]],RegionStoreCount[Region/Type],0))</f>
        <v>5</v>
      </c>
      <c r="M2436" s="4">
        <f>AND(Sales[[#This Row],[date]]&lt;=TY_YTDMax,Sales[[#This Row],[date]]&gt;=TY_YTDMin)*Sales[[#This Row],[sales]]</f>
        <v>0</v>
      </c>
      <c r="N2436" s="4">
        <f>AND(Sales[[#This Row],[date]]&lt;=LY_YTDMax,Sales[[#This Row],[date]]&gt;=LY_YTDMin)*Sales[[#This Row],[sales]]</f>
        <v>34519.075299999997</v>
      </c>
      <c r="O2436" s="4">
        <f>AND(Sales[[#This Row],[date]]&gt;=YoY_Min,Sales[[#This Row],[date]]&lt;=TY_YTDMax)*(Sales[[#This Row],[sales]]/Sales[[#This Row],[sqft]])</f>
        <v>0</v>
      </c>
      <c r="P2436" s="4">
        <f>SUMIF(Sales[RegionStoretype],Sales[[#This Row],[RegionStoretype]],Sales[YoY_SSF])/Sales[[#This Row],[Region_TypeCount]]</f>
        <v>60.052789354368521</v>
      </c>
    </row>
    <row r="2437" spans="1:16" x14ac:dyDescent="0.25">
      <c r="A2437" s="1">
        <v>42874</v>
      </c>
      <c r="B2437">
        <v>26</v>
      </c>
      <c r="C2437">
        <v>17</v>
      </c>
      <c r="D2437">
        <v>87390.978399999993</v>
      </c>
      <c r="E2437">
        <f>INDEX(Stores[region],MATCH(Sales[[#This Row],[store_no]],Stores[store_no],0))</f>
        <v>2</v>
      </c>
      <c r="F2437" t="str">
        <f>INDEX(Stores[storetype],MATCH(Sales[[#This Row],[store_no]],Stores[store_no],0))</f>
        <v>A</v>
      </c>
      <c r="G2437" t="str">
        <f>INDEX(Stores[location_city],MATCH(Sales[[#This Row],[store_no]],Stores[store_no],0))</f>
        <v>Carmel</v>
      </c>
      <c r="H2437" t="str">
        <f>INDEX(Stores[location_state],MATCH(Sales[[#This Row],[store_no]],Stores[store_no],0))</f>
        <v>Indiana</v>
      </c>
      <c r="I2437">
        <f>INDEX(Stores[sqft],MATCH(Sales[[#This Row],[store_no]],Stores[store_no],0))</f>
        <v>198500</v>
      </c>
      <c r="J2437" s="4" t="str">
        <f>INDEX(Departments[dept_name],MATCH(Sales[[#This Row],[dept_no]],Departments[dept_no],0))</f>
        <v>Shoes</v>
      </c>
      <c r="K2437" s="4" t="str">
        <f>CONCATENATE(Sales[[#This Row],[region]],Sales[[#This Row],[storetype]])</f>
        <v>2A</v>
      </c>
      <c r="L2437" s="4">
        <f>INDEX(RegionStoreCount[Store Count],MATCH(Sales[[#This Row],[RegionStoretype]],RegionStoreCount[Region/Type],0))</f>
        <v>5</v>
      </c>
      <c r="M2437" s="4">
        <f>AND(Sales[[#This Row],[date]]&lt;=TY_YTDMax,Sales[[#This Row],[date]]&gt;=TY_YTDMin)*Sales[[#This Row],[sales]]</f>
        <v>0</v>
      </c>
      <c r="N2437" s="4">
        <f>AND(Sales[[#This Row],[date]]&lt;=LY_YTDMax,Sales[[#This Row],[date]]&gt;=LY_YTDMin)*Sales[[#This Row],[sales]]</f>
        <v>87390.978399999993</v>
      </c>
      <c r="O2437" s="4">
        <f>AND(Sales[[#This Row],[date]]&gt;=YoY_Min,Sales[[#This Row],[date]]&lt;=TY_YTDMax)*(Sales[[#This Row],[sales]]/Sales[[#This Row],[sqft]])</f>
        <v>0</v>
      </c>
      <c r="P2437" s="4">
        <f>SUMIF(Sales[RegionStoretype],Sales[[#This Row],[RegionStoretype]],Sales[YoY_SSF])/Sales[[#This Row],[Region_TypeCount]]</f>
        <v>60.052789354368521</v>
      </c>
    </row>
    <row r="2438" spans="1:16" x14ac:dyDescent="0.25">
      <c r="A2438" s="1">
        <v>42874</v>
      </c>
      <c r="B2438">
        <v>27</v>
      </c>
      <c r="C2438">
        <v>6</v>
      </c>
      <c r="D2438">
        <v>26617.487999999998</v>
      </c>
      <c r="E2438">
        <f>INDEX(Stores[region],MATCH(Sales[[#This Row],[store_no]],Stores[store_no],0))</f>
        <v>3</v>
      </c>
      <c r="F2438" t="str">
        <f>INDEX(Stores[storetype],MATCH(Sales[[#This Row],[store_no]],Stores[store_no],0))</f>
        <v>A</v>
      </c>
      <c r="G2438" t="str">
        <f>INDEX(Stores[location_city],MATCH(Sales[[#This Row],[store_no]],Stores[store_no],0))</f>
        <v>Springfield</v>
      </c>
      <c r="H2438" t="str">
        <f>INDEX(Stores[location_state],MATCH(Sales[[#This Row],[store_no]],Stores[store_no],0))</f>
        <v>Missouri</v>
      </c>
      <c r="I2438">
        <f>INDEX(Stores[sqft],MATCH(Sales[[#This Row],[store_no]],Stores[store_no],0))</f>
        <v>158200</v>
      </c>
      <c r="J2438" s="4" t="str">
        <f>INDEX(Departments[dept_name],MATCH(Sales[[#This Row],[dept_no]],Departments[dept_no],0))</f>
        <v>Computers</v>
      </c>
      <c r="K2438" s="4" t="str">
        <f>CONCATENATE(Sales[[#This Row],[region]],Sales[[#This Row],[storetype]])</f>
        <v>3A</v>
      </c>
      <c r="L2438" s="4">
        <f>INDEX(RegionStoreCount[Store Count],MATCH(Sales[[#This Row],[RegionStoretype]],RegionStoreCount[Region/Type],0))</f>
        <v>9</v>
      </c>
      <c r="M2438" s="4">
        <f>AND(Sales[[#This Row],[date]]&lt;=TY_YTDMax,Sales[[#This Row],[date]]&gt;=TY_YTDMin)*Sales[[#This Row],[sales]]</f>
        <v>0</v>
      </c>
      <c r="N2438" s="4">
        <f>AND(Sales[[#This Row],[date]]&lt;=LY_YTDMax,Sales[[#This Row],[date]]&gt;=LY_YTDMin)*Sales[[#This Row],[sales]]</f>
        <v>26617.487999999998</v>
      </c>
      <c r="O2438" s="4">
        <f>AND(Sales[[#This Row],[date]]&gt;=YoY_Min,Sales[[#This Row],[date]]&lt;=TY_YTDMax)*(Sales[[#This Row],[sales]]/Sales[[#This Row],[sqft]])</f>
        <v>0</v>
      </c>
      <c r="P2438" s="4">
        <f>SUMIF(Sales[RegionStoretype],Sales[[#This Row],[RegionStoretype]],Sales[YoY_SSF])/Sales[[#This Row],[Region_TypeCount]]</f>
        <v>53.603836561720975</v>
      </c>
    </row>
    <row r="2439" spans="1:16" x14ac:dyDescent="0.25">
      <c r="A2439" s="1">
        <v>42874</v>
      </c>
      <c r="B2439">
        <v>27</v>
      </c>
      <c r="C2439">
        <v>10</v>
      </c>
      <c r="D2439">
        <v>49250.900600000001</v>
      </c>
      <c r="E2439">
        <f>INDEX(Stores[region],MATCH(Sales[[#This Row],[store_no]],Stores[store_no],0))</f>
        <v>3</v>
      </c>
      <c r="F2439" t="str">
        <f>INDEX(Stores[storetype],MATCH(Sales[[#This Row],[store_no]],Stores[store_no],0))</f>
        <v>A</v>
      </c>
      <c r="G2439" t="str">
        <f>INDEX(Stores[location_city],MATCH(Sales[[#This Row],[store_no]],Stores[store_no],0))</f>
        <v>Springfield</v>
      </c>
      <c r="H2439" t="str">
        <f>INDEX(Stores[location_state],MATCH(Sales[[#This Row],[store_no]],Stores[store_no],0))</f>
        <v>Missouri</v>
      </c>
      <c r="I2439">
        <f>INDEX(Stores[sqft],MATCH(Sales[[#This Row],[store_no]],Stores[store_no],0))</f>
        <v>158200</v>
      </c>
      <c r="J2439" s="4" t="str">
        <f>INDEX(Departments[dept_name],MATCH(Sales[[#This Row],[dept_no]],Departments[dept_no],0))</f>
        <v>Health</v>
      </c>
      <c r="K2439" s="4" t="str">
        <f>CONCATENATE(Sales[[#This Row],[region]],Sales[[#This Row],[storetype]])</f>
        <v>3A</v>
      </c>
      <c r="L2439" s="4">
        <f>INDEX(RegionStoreCount[Store Count],MATCH(Sales[[#This Row],[RegionStoretype]],RegionStoreCount[Region/Type],0))</f>
        <v>9</v>
      </c>
      <c r="M2439" s="4">
        <f>AND(Sales[[#This Row],[date]]&lt;=TY_YTDMax,Sales[[#This Row],[date]]&gt;=TY_YTDMin)*Sales[[#This Row],[sales]]</f>
        <v>0</v>
      </c>
      <c r="N2439" s="4">
        <f>AND(Sales[[#This Row],[date]]&lt;=LY_YTDMax,Sales[[#This Row],[date]]&gt;=LY_YTDMin)*Sales[[#This Row],[sales]]</f>
        <v>49250.900600000001</v>
      </c>
      <c r="O2439" s="4">
        <f>AND(Sales[[#This Row],[date]]&gt;=YoY_Min,Sales[[#This Row],[date]]&lt;=TY_YTDMax)*(Sales[[#This Row],[sales]]/Sales[[#This Row],[sqft]])</f>
        <v>0</v>
      </c>
      <c r="P2439" s="4">
        <f>SUMIF(Sales[RegionStoretype],Sales[[#This Row],[RegionStoretype]],Sales[YoY_SSF])/Sales[[#This Row],[Region_TypeCount]]</f>
        <v>53.603836561720975</v>
      </c>
    </row>
    <row r="2440" spans="1:16" x14ac:dyDescent="0.25">
      <c r="A2440" s="1">
        <v>42874</v>
      </c>
      <c r="B2440">
        <v>27</v>
      </c>
      <c r="C2440">
        <v>17</v>
      </c>
      <c r="D2440">
        <v>77365.25</v>
      </c>
      <c r="E2440">
        <f>INDEX(Stores[region],MATCH(Sales[[#This Row],[store_no]],Stores[store_no],0))</f>
        <v>3</v>
      </c>
      <c r="F2440" t="str">
        <f>INDEX(Stores[storetype],MATCH(Sales[[#This Row],[store_no]],Stores[store_no],0))</f>
        <v>A</v>
      </c>
      <c r="G2440" t="str">
        <f>INDEX(Stores[location_city],MATCH(Sales[[#This Row],[store_no]],Stores[store_no],0))</f>
        <v>Springfield</v>
      </c>
      <c r="H2440" t="str">
        <f>INDEX(Stores[location_state],MATCH(Sales[[#This Row],[store_no]],Stores[store_no],0))</f>
        <v>Missouri</v>
      </c>
      <c r="I2440">
        <f>INDEX(Stores[sqft],MATCH(Sales[[#This Row],[store_no]],Stores[store_no],0))</f>
        <v>158200</v>
      </c>
      <c r="J2440" s="4" t="str">
        <f>INDEX(Departments[dept_name],MATCH(Sales[[#This Row],[dept_no]],Departments[dept_no],0))</f>
        <v>Shoes</v>
      </c>
      <c r="K2440" s="4" t="str">
        <f>CONCATENATE(Sales[[#This Row],[region]],Sales[[#This Row],[storetype]])</f>
        <v>3A</v>
      </c>
      <c r="L2440" s="4">
        <f>INDEX(RegionStoreCount[Store Count],MATCH(Sales[[#This Row],[RegionStoretype]],RegionStoreCount[Region/Type],0))</f>
        <v>9</v>
      </c>
      <c r="M2440" s="4">
        <f>AND(Sales[[#This Row],[date]]&lt;=TY_YTDMax,Sales[[#This Row],[date]]&gt;=TY_YTDMin)*Sales[[#This Row],[sales]]</f>
        <v>0</v>
      </c>
      <c r="N2440" s="4">
        <f>AND(Sales[[#This Row],[date]]&lt;=LY_YTDMax,Sales[[#This Row],[date]]&gt;=LY_YTDMin)*Sales[[#This Row],[sales]]</f>
        <v>77365.25</v>
      </c>
      <c r="O2440" s="4">
        <f>AND(Sales[[#This Row],[date]]&gt;=YoY_Min,Sales[[#This Row],[date]]&lt;=TY_YTDMax)*(Sales[[#This Row],[sales]]/Sales[[#This Row],[sqft]])</f>
        <v>0</v>
      </c>
      <c r="P2440" s="4">
        <f>SUMIF(Sales[RegionStoretype],Sales[[#This Row],[RegionStoretype]],Sales[YoY_SSF])/Sales[[#This Row],[Region_TypeCount]]</f>
        <v>53.603836561720975</v>
      </c>
    </row>
    <row r="2441" spans="1:16" x14ac:dyDescent="0.25">
      <c r="A2441" s="1">
        <v>42874</v>
      </c>
      <c r="B2441">
        <v>28</v>
      </c>
      <c r="C2441">
        <v>6</v>
      </c>
      <c r="D2441">
        <v>61160.829100000003</v>
      </c>
      <c r="E2441">
        <f>INDEX(Stores[region],MATCH(Sales[[#This Row],[store_no]],Stores[store_no],0))</f>
        <v>2</v>
      </c>
      <c r="F2441" t="str">
        <f>INDEX(Stores[storetype],MATCH(Sales[[#This Row],[store_no]],Stores[store_no],0))</f>
        <v>A</v>
      </c>
      <c r="G2441" t="str">
        <f>INDEX(Stores[location_city],MATCH(Sales[[#This Row],[store_no]],Stores[store_no],0))</f>
        <v>Milwaukee</v>
      </c>
      <c r="H2441" t="str">
        <f>INDEX(Stores[location_state],MATCH(Sales[[#This Row],[store_no]],Stores[store_no],0))</f>
        <v>Wisconsin</v>
      </c>
      <c r="I2441">
        <f>INDEX(Stores[sqft],MATCH(Sales[[#This Row],[store_no]],Stores[store_no],0))</f>
        <v>203800</v>
      </c>
      <c r="J2441" s="4" t="str">
        <f>INDEX(Departments[dept_name],MATCH(Sales[[#This Row],[dept_no]],Departments[dept_no],0))</f>
        <v>Computers</v>
      </c>
      <c r="K2441" s="4" t="str">
        <f>CONCATENATE(Sales[[#This Row],[region]],Sales[[#This Row],[storetype]])</f>
        <v>2A</v>
      </c>
      <c r="L2441" s="4">
        <f>INDEX(RegionStoreCount[Store Count],MATCH(Sales[[#This Row],[RegionStoretype]],RegionStoreCount[Region/Type],0))</f>
        <v>5</v>
      </c>
      <c r="M2441" s="4">
        <f>AND(Sales[[#This Row],[date]]&lt;=TY_YTDMax,Sales[[#This Row],[date]]&gt;=TY_YTDMin)*Sales[[#This Row],[sales]]</f>
        <v>0</v>
      </c>
      <c r="N2441" s="4">
        <f>AND(Sales[[#This Row],[date]]&lt;=LY_YTDMax,Sales[[#This Row],[date]]&gt;=LY_YTDMin)*Sales[[#This Row],[sales]]</f>
        <v>61160.829100000003</v>
      </c>
      <c r="O2441" s="4">
        <f>AND(Sales[[#This Row],[date]]&gt;=YoY_Min,Sales[[#This Row],[date]]&lt;=TY_YTDMax)*(Sales[[#This Row],[sales]]/Sales[[#This Row],[sqft]])</f>
        <v>0</v>
      </c>
      <c r="P2441" s="4">
        <f>SUMIF(Sales[RegionStoretype],Sales[[#This Row],[RegionStoretype]],Sales[YoY_SSF])/Sales[[#This Row],[Region_TypeCount]]</f>
        <v>60.052789354368521</v>
      </c>
    </row>
    <row r="2442" spans="1:16" x14ac:dyDescent="0.25">
      <c r="A2442" s="1">
        <v>42874</v>
      </c>
      <c r="B2442">
        <v>28</v>
      </c>
      <c r="C2442">
        <v>7</v>
      </c>
      <c r="D2442">
        <v>43506.8894</v>
      </c>
      <c r="E2442">
        <f>INDEX(Stores[region],MATCH(Sales[[#This Row],[store_no]],Stores[store_no],0))</f>
        <v>2</v>
      </c>
      <c r="F2442" t="str">
        <f>INDEX(Stores[storetype],MATCH(Sales[[#This Row],[store_no]],Stores[store_no],0))</f>
        <v>A</v>
      </c>
      <c r="G2442" t="str">
        <f>INDEX(Stores[location_city],MATCH(Sales[[#This Row],[store_no]],Stores[store_no],0))</f>
        <v>Milwaukee</v>
      </c>
      <c r="H2442" t="str">
        <f>INDEX(Stores[location_state],MATCH(Sales[[#This Row],[store_no]],Stores[store_no],0))</f>
        <v>Wisconsin</v>
      </c>
      <c r="I2442">
        <f>INDEX(Stores[sqft],MATCH(Sales[[#This Row],[store_no]],Stores[store_no],0))</f>
        <v>203800</v>
      </c>
      <c r="J2442" s="4" t="str">
        <f>INDEX(Departments[dept_name],MATCH(Sales[[#This Row],[dept_no]],Departments[dept_no],0))</f>
        <v>Electronics</v>
      </c>
      <c r="K2442" s="4" t="str">
        <f>CONCATENATE(Sales[[#This Row],[region]],Sales[[#This Row],[storetype]])</f>
        <v>2A</v>
      </c>
      <c r="L2442" s="4">
        <f>INDEX(RegionStoreCount[Store Count],MATCH(Sales[[#This Row],[RegionStoretype]],RegionStoreCount[Region/Type],0))</f>
        <v>5</v>
      </c>
      <c r="M2442" s="4">
        <f>AND(Sales[[#This Row],[date]]&lt;=TY_YTDMax,Sales[[#This Row],[date]]&gt;=TY_YTDMin)*Sales[[#This Row],[sales]]</f>
        <v>0</v>
      </c>
      <c r="N2442" s="4">
        <f>AND(Sales[[#This Row],[date]]&lt;=LY_YTDMax,Sales[[#This Row],[date]]&gt;=LY_YTDMin)*Sales[[#This Row],[sales]]</f>
        <v>43506.8894</v>
      </c>
      <c r="O2442" s="4">
        <f>AND(Sales[[#This Row],[date]]&gt;=YoY_Min,Sales[[#This Row],[date]]&lt;=TY_YTDMax)*(Sales[[#This Row],[sales]]/Sales[[#This Row],[sqft]])</f>
        <v>0</v>
      </c>
      <c r="P2442" s="4">
        <f>SUMIF(Sales[RegionStoretype],Sales[[#This Row],[RegionStoretype]],Sales[YoY_SSF])/Sales[[#This Row],[Region_TypeCount]]</f>
        <v>60.052789354368521</v>
      </c>
    </row>
    <row r="2443" spans="1:16" x14ac:dyDescent="0.25">
      <c r="A2443" s="1">
        <v>42874</v>
      </c>
      <c r="B2443">
        <v>28</v>
      </c>
      <c r="C2443">
        <v>12</v>
      </c>
      <c r="D2443">
        <v>13611.440999999999</v>
      </c>
      <c r="E2443">
        <f>INDEX(Stores[region],MATCH(Sales[[#This Row],[store_no]],Stores[store_no],0))</f>
        <v>2</v>
      </c>
      <c r="F2443" t="str">
        <f>INDEX(Stores[storetype],MATCH(Sales[[#This Row],[store_no]],Stores[store_no],0))</f>
        <v>A</v>
      </c>
      <c r="G2443" t="str">
        <f>INDEX(Stores[location_city],MATCH(Sales[[#This Row],[store_no]],Stores[store_no],0))</f>
        <v>Milwaukee</v>
      </c>
      <c r="H2443" t="str">
        <f>INDEX(Stores[location_state],MATCH(Sales[[#This Row],[store_no]],Stores[store_no],0))</f>
        <v>Wisconsin</v>
      </c>
      <c r="I2443">
        <f>INDEX(Stores[sqft],MATCH(Sales[[#This Row],[store_no]],Stores[store_no],0))</f>
        <v>203800</v>
      </c>
      <c r="J2443" s="4" t="str">
        <f>INDEX(Departments[dept_name],MATCH(Sales[[#This Row],[dept_no]],Departments[dept_no],0))</f>
        <v>Jewelery</v>
      </c>
      <c r="K2443" s="4" t="str">
        <f>CONCATENATE(Sales[[#This Row],[region]],Sales[[#This Row],[storetype]])</f>
        <v>2A</v>
      </c>
      <c r="L2443" s="4">
        <f>INDEX(RegionStoreCount[Store Count],MATCH(Sales[[#This Row],[RegionStoretype]],RegionStoreCount[Region/Type],0))</f>
        <v>5</v>
      </c>
      <c r="M2443" s="4">
        <f>AND(Sales[[#This Row],[date]]&lt;=TY_YTDMax,Sales[[#This Row],[date]]&gt;=TY_YTDMin)*Sales[[#This Row],[sales]]</f>
        <v>0</v>
      </c>
      <c r="N2443" s="4">
        <f>AND(Sales[[#This Row],[date]]&lt;=LY_YTDMax,Sales[[#This Row],[date]]&gt;=LY_YTDMin)*Sales[[#This Row],[sales]]</f>
        <v>13611.440999999999</v>
      </c>
      <c r="O2443" s="4">
        <f>AND(Sales[[#This Row],[date]]&gt;=YoY_Min,Sales[[#This Row],[date]]&lt;=TY_YTDMax)*(Sales[[#This Row],[sales]]/Sales[[#This Row],[sqft]])</f>
        <v>0</v>
      </c>
      <c r="P2443" s="4">
        <f>SUMIF(Sales[RegionStoretype],Sales[[#This Row],[RegionStoretype]],Sales[YoY_SSF])/Sales[[#This Row],[Region_TypeCount]]</f>
        <v>60.052789354368521</v>
      </c>
    </row>
    <row r="2444" spans="1:16" x14ac:dyDescent="0.25">
      <c r="A2444" s="1">
        <v>42874</v>
      </c>
      <c r="B2444">
        <v>29</v>
      </c>
      <c r="C2444">
        <v>5</v>
      </c>
      <c r="D2444">
        <v>252948.80119999999</v>
      </c>
      <c r="E2444">
        <f>INDEX(Stores[region],MATCH(Sales[[#This Row],[store_no]],Stores[store_no],0))</f>
        <v>1</v>
      </c>
      <c r="F2444" t="str">
        <f>INDEX(Stores[storetype],MATCH(Sales[[#This Row],[store_no]],Stores[store_no],0))</f>
        <v>B</v>
      </c>
      <c r="G2444" t="str">
        <f>INDEX(Stores[location_city],MATCH(Sales[[#This Row],[store_no]],Stores[store_no],0))</f>
        <v>Grand Rapids</v>
      </c>
      <c r="H2444" t="str">
        <f>INDEX(Stores[location_state],MATCH(Sales[[#This Row],[store_no]],Stores[store_no],0))</f>
        <v>Michigan</v>
      </c>
      <c r="I2444">
        <f>INDEX(Stores[sqft],MATCH(Sales[[#This Row],[store_no]],Stores[store_no],0))</f>
        <v>148300</v>
      </c>
      <c r="J2444" s="4" t="str">
        <f>INDEX(Departments[dept_name],MATCH(Sales[[#This Row],[dept_no]],Departments[dept_no],0))</f>
        <v>Clothing</v>
      </c>
      <c r="K2444" s="4" t="str">
        <f>CONCATENATE(Sales[[#This Row],[region]],Sales[[#This Row],[storetype]])</f>
        <v>1B</v>
      </c>
      <c r="L2444" s="4">
        <f>INDEX(RegionStoreCount[Store Count],MATCH(Sales[[#This Row],[RegionStoretype]],RegionStoreCount[Region/Type],0))</f>
        <v>5</v>
      </c>
      <c r="M2444" s="4">
        <f>AND(Sales[[#This Row],[date]]&lt;=TY_YTDMax,Sales[[#This Row],[date]]&gt;=TY_YTDMin)*Sales[[#This Row],[sales]]</f>
        <v>0</v>
      </c>
      <c r="N2444" s="4">
        <f>AND(Sales[[#This Row],[date]]&lt;=LY_YTDMax,Sales[[#This Row],[date]]&gt;=LY_YTDMin)*Sales[[#This Row],[sales]]</f>
        <v>252948.80119999999</v>
      </c>
      <c r="O2444" s="4">
        <f>AND(Sales[[#This Row],[date]]&gt;=YoY_Min,Sales[[#This Row],[date]]&lt;=TY_YTDMax)*(Sales[[#This Row],[sales]]/Sales[[#This Row],[sqft]])</f>
        <v>0</v>
      </c>
      <c r="P2444" s="4">
        <f>SUMIF(Sales[RegionStoretype],Sales[[#This Row],[RegionStoretype]],Sales[YoY_SSF])/Sales[[#This Row],[Region_TypeCount]]</f>
        <v>68.518982968140051</v>
      </c>
    </row>
    <row r="2445" spans="1:16" x14ac:dyDescent="0.25">
      <c r="A2445" s="1">
        <v>42874</v>
      </c>
      <c r="B2445">
        <v>29</v>
      </c>
      <c r="C2445">
        <v>10</v>
      </c>
      <c r="D2445">
        <v>33852.135600000001</v>
      </c>
      <c r="E2445">
        <f>INDEX(Stores[region],MATCH(Sales[[#This Row],[store_no]],Stores[store_no],0))</f>
        <v>1</v>
      </c>
      <c r="F2445" t="str">
        <f>INDEX(Stores[storetype],MATCH(Sales[[#This Row],[store_no]],Stores[store_no],0))</f>
        <v>B</v>
      </c>
      <c r="G2445" t="str">
        <f>INDEX(Stores[location_city],MATCH(Sales[[#This Row],[store_no]],Stores[store_no],0))</f>
        <v>Grand Rapids</v>
      </c>
      <c r="H2445" t="str">
        <f>INDEX(Stores[location_state],MATCH(Sales[[#This Row],[store_no]],Stores[store_no],0))</f>
        <v>Michigan</v>
      </c>
      <c r="I2445">
        <f>INDEX(Stores[sqft],MATCH(Sales[[#This Row],[store_no]],Stores[store_no],0))</f>
        <v>148300</v>
      </c>
      <c r="J2445" s="4" t="str">
        <f>INDEX(Departments[dept_name],MATCH(Sales[[#This Row],[dept_no]],Departments[dept_no],0))</f>
        <v>Health</v>
      </c>
      <c r="K2445" s="4" t="str">
        <f>CONCATENATE(Sales[[#This Row],[region]],Sales[[#This Row],[storetype]])</f>
        <v>1B</v>
      </c>
      <c r="L2445" s="4">
        <f>INDEX(RegionStoreCount[Store Count],MATCH(Sales[[#This Row],[RegionStoretype]],RegionStoreCount[Region/Type],0))</f>
        <v>5</v>
      </c>
      <c r="M2445" s="4">
        <f>AND(Sales[[#This Row],[date]]&lt;=TY_YTDMax,Sales[[#This Row],[date]]&gt;=TY_YTDMin)*Sales[[#This Row],[sales]]</f>
        <v>0</v>
      </c>
      <c r="N2445" s="4">
        <f>AND(Sales[[#This Row],[date]]&lt;=LY_YTDMax,Sales[[#This Row],[date]]&gt;=LY_YTDMin)*Sales[[#This Row],[sales]]</f>
        <v>33852.135600000001</v>
      </c>
      <c r="O2445" s="4">
        <f>AND(Sales[[#This Row],[date]]&gt;=YoY_Min,Sales[[#This Row],[date]]&lt;=TY_YTDMax)*(Sales[[#This Row],[sales]]/Sales[[#This Row],[sqft]])</f>
        <v>0</v>
      </c>
      <c r="P2445" s="4">
        <f>SUMIF(Sales[RegionStoretype],Sales[[#This Row],[RegionStoretype]],Sales[YoY_SSF])/Sales[[#This Row],[Region_TypeCount]]</f>
        <v>68.518982968140051</v>
      </c>
    </row>
    <row r="2446" spans="1:16" x14ac:dyDescent="0.25">
      <c r="A2446" s="1">
        <v>42874</v>
      </c>
      <c r="B2446">
        <v>29</v>
      </c>
      <c r="C2446">
        <v>12</v>
      </c>
      <c r="D2446">
        <v>31953.565999999999</v>
      </c>
      <c r="E2446">
        <f>INDEX(Stores[region],MATCH(Sales[[#This Row],[store_no]],Stores[store_no],0))</f>
        <v>1</v>
      </c>
      <c r="F2446" t="str">
        <f>INDEX(Stores[storetype],MATCH(Sales[[#This Row],[store_no]],Stores[store_no],0))</f>
        <v>B</v>
      </c>
      <c r="G2446" t="str">
        <f>INDEX(Stores[location_city],MATCH(Sales[[#This Row],[store_no]],Stores[store_no],0))</f>
        <v>Grand Rapids</v>
      </c>
      <c r="H2446" t="str">
        <f>INDEX(Stores[location_state],MATCH(Sales[[#This Row],[store_no]],Stores[store_no],0))</f>
        <v>Michigan</v>
      </c>
      <c r="I2446">
        <f>INDEX(Stores[sqft],MATCH(Sales[[#This Row],[store_no]],Stores[store_no],0))</f>
        <v>148300</v>
      </c>
      <c r="J2446" s="4" t="str">
        <f>INDEX(Departments[dept_name],MATCH(Sales[[#This Row],[dept_no]],Departments[dept_no],0))</f>
        <v>Jewelery</v>
      </c>
      <c r="K2446" s="4" t="str">
        <f>CONCATENATE(Sales[[#This Row],[region]],Sales[[#This Row],[storetype]])</f>
        <v>1B</v>
      </c>
      <c r="L2446" s="4">
        <f>INDEX(RegionStoreCount[Store Count],MATCH(Sales[[#This Row],[RegionStoretype]],RegionStoreCount[Region/Type],0))</f>
        <v>5</v>
      </c>
      <c r="M2446" s="4">
        <f>AND(Sales[[#This Row],[date]]&lt;=TY_YTDMax,Sales[[#This Row],[date]]&gt;=TY_YTDMin)*Sales[[#This Row],[sales]]</f>
        <v>0</v>
      </c>
      <c r="N2446" s="4">
        <f>AND(Sales[[#This Row],[date]]&lt;=LY_YTDMax,Sales[[#This Row],[date]]&gt;=LY_YTDMin)*Sales[[#This Row],[sales]]</f>
        <v>31953.565999999999</v>
      </c>
      <c r="O2446" s="4">
        <f>AND(Sales[[#This Row],[date]]&gt;=YoY_Min,Sales[[#This Row],[date]]&lt;=TY_YTDMax)*(Sales[[#This Row],[sales]]/Sales[[#This Row],[sqft]])</f>
        <v>0</v>
      </c>
      <c r="P2446" s="4">
        <f>SUMIF(Sales[RegionStoretype],Sales[[#This Row],[RegionStoretype]],Sales[YoY_SSF])/Sales[[#This Row],[Region_TypeCount]]</f>
        <v>68.518982968140051</v>
      </c>
    </row>
    <row r="2447" spans="1:16" x14ac:dyDescent="0.25">
      <c r="A2447" s="1">
        <v>42874</v>
      </c>
      <c r="B2447">
        <v>29</v>
      </c>
      <c r="C2447">
        <v>19</v>
      </c>
      <c r="D2447">
        <v>70663.626300000004</v>
      </c>
      <c r="E2447">
        <f>INDEX(Stores[region],MATCH(Sales[[#This Row],[store_no]],Stores[store_no],0))</f>
        <v>1</v>
      </c>
      <c r="F2447" t="str">
        <f>INDEX(Stores[storetype],MATCH(Sales[[#This Row],[store_no]],Stores[store_no],0))</f>
        <v>B</v>
      </c>
      <c r="G2447" t="str">
        <f>INDEX(Stores[location_city],MATCH(Sales[[#This Row],[store_no]],Stores[store_no],0))</f>
        <v>Grand Rapids</v>
      </c>
      <c r="H2447" t="str">
        <f>INDEX(Stores[location_state],MATCH(Sales[[#This Row],[store_no]],Stores[store_no],0))</f>
        <v>Michigan</v>
      </c>
      <c r="I2447">
        <f>INDEX(Stores[sqft],MATCH(Sales[[#This Row],[store_no]],Stores[store_no],0))</f>
        <v>148300</v>
      </c>
      <c r="J2447" s="4" t="str">
        <f>INDEX(Departments[dept_name],MATCH(Sales[[#This Row],[dept_no]],Departments[dept_no],0))</f>
        <v>Tools</v>
      </c>
      <c r="K2447" s="4" t="str">
        <f>CONCATENATE(Sales[[#This Row],[region]],Sales[[#This Row],[storetype]])</f>
        <v>1B</v>
      </c>
      <c r="L2447" s="4">
        <f>INDEX(RegionStoreCount[Store Count],MATCH(Sales[[#This Row],[RegionStoretype]],RegionStoreCount[Region/Type],0))</f>
        <v>5</v>
      </c>
      <c r="M2447" s="4">
        <f>AND(Sales[[#This Row],[date]]&lt;=TY_YTDMax,Sales[[#This Row],[date]]&gt;=TY_YTDMin)*Sales[[#This Row],[sales]]</f>
        <v>0</v>
      </c>
      <c r="N2447" s="4">
        <f>AND(Sales[[#This Row],[date]]&lt;=LY_YTDMax,Sales[[#This Row],[date]]&gt;=LY_YTDMin)*Sales[[#This Row],[sales]]</f>
        <v>70663.626300000004</v>
      </c>
      <c r="O2447" s="4">
        <f>AND(Sales[[#This Row],[date]]&gt;=YoY_Min,Sales[[#This Row],[date]]&lt;=TY_YTDMax)*(Sales[[#This Row],[sales]]/Sales[[#This Row],[sqft]])</f>
        <v>0</v>
      </c>
      <c r="P2447" s="4">
        <f>SUMIF(Sales[RegionStoretype],Sales[[#This Row],[RegionStoretype]],Sales[YoY_SSF])/Sales[[#This Row],[Region_TypeCount]]</f>
        <v>68.518982968140051</v>
      </c>
    </row>
    <row r="2448" spans="1:16" x14ac:dyDescent="0.25">
      <c r="A2448" s="1">
        <v>42874</v>
      </c>
      <c r="B2448">
        <v>29</v>
      </c>
      <c r="C2448">
        <v>20</v>
      </c>
      <c r="D2448">
        <v>48148.344499999992</v>
      </c>
      <c r="E2448">
        <f>INDEX(Stores[region],MATCH(Sales[[#This Row],[store_no]],Stores[store_no],0))</f>
        <v>1</v>
      </c>
      <c r="F2448" t="str">
        <f>INDEX(Stores[storetype],MATCH(Sales[[#This Row],[store_no]],Stores[store_no],0))</f>
        <v>B</v>
      </c>
      <c r="G2448" t="str">
        <f>INDEX(Stores[location_city],MATCH(Sales[[#This Row],[store_no]],Stores[store_no],0))</f>
        <v>Grand Rapids</v>
      </c>
      <c r="H2448" t="str">
        <f>INDEX(Stores[location_state],MATCH(Sales[[#This Row],[store_no]],Stores[store_no],0))</f>
        <v>Michigan</v>
      </c>
      <c r="I2448">
        <f>INDEX(Stores[sqft],MATCH(Sales[[#This Row],[store_no]],Stores[store_no],0))</f>
        <v>148300</v>
      </c>
      <c r="J2448" s="4" t="str">
        <f>INDEX(Departments[dept_name],MATCH(Sales[[#This Row],[dept_no]],Departments[dept_no],0))</f>
        <v>Toys</v>
      </c>
      <c r="K2448" s="4" t="str">
        <f>CONCATENATE(Sales[[#This Row],[region]],Sales[[#This Row],[storetype]])</f>
        <v>1B</v>
      </c>
      <c r="L2448" s="4">
        <f>INDEX(RegionStoreCount[Store Count],MATCH(Sales[[#This Row],[RegionStoretype]],RegionStoreCount[Region/Type],0))</f>
        <v>5</v>
      </c>
      <c r="M2448" s="4">
        <f>AND(Sales[[#This Row],[date]]&lt;=TY_YTDMax,Sales[[#This Row],[date]]&gt;=TY_YTDMin)*Sales[[#This Row],[sales]]</f>
        <v>0</v>
      </c>
      <c r="N2448" s="4">
        <f>AND(Sales[[#This Row],[date]]&lt;=LY_YTDMax,Sales[[#This Row],[date]]&gt;=LY_YTDMin)*Sales[[#This Row],[sales]]</f>
        <v>48148.344499999992</v>
      </c>
      <c r="O2448" s="4">
        <f>AND(Sales[[#This Row],[date]]&gt;=YoY_Min,Sales[[#This Row],[date]]&lt;=TY_YTDMax)*(Sales[[#This Row],[sales]]/Sales[[#This Row],[sqft]])</f>
        <v>0</v>
      </c>
      <c r="P2448" s="4">
        <f>SUMIF(Sales[RegionStoretype],Sales[[#This Row],[RegionStoretype]],Sales[YoY_SSF])/Sales[[#This Row],[Region_TypeCount]]</f>
        <v>68.518982968140051</v>
      </c>
    </row>
    <row r="2449" spans="1:16" x14ac:dyDescent="0.25">
      <c r="A2449" s="1">
        <v>42874</v>
      </c>
      <c r="B2449">
        <v>30</v>
      </c>
      <c r="C2449">
        <v>17</v>
      </c>
      <c r="D2449">
        <v>78532.122600000002</v>
      </c>
      <c r="E2449">
        <f>INDEX(Stores[region],MATCH(Sales[[#This Row],[store_no]],Stores[store_no],0))</f>
        <v>1</v>
      </c>
      <c r="F2449" t="str">
        <f>INDEX(Stores[storetype],MATCH(Sales[[#This Row],[store_no]],Stores[store_no],0))</f>
        <v>C</v>
      </c>
      <c r="G2449" t="str">
        <f>INDEX(Stores[location_city],MATCH(Sales[[#This Row],[store_no]],Stores[store_no],0))</f>
        <v>Dayton</v>
      </c>
      <c r="H2449" t="str">
        <f>INDEX(Stores[location_state],MATCH(Sales[[#This Row],[store_no]],Stores[store_no],0))</f>
        <v>Ohio</v>
      </c>
      <c r="I2449">
        <f>INDEX(Stores[sqft],MATCH(Sales[[#This Row],[store_no]],Stores[store_no],0))</f>
        <v>90000</v>
      </c>
      <c r="J2449" s="4" t="str">
        <f>INDEX(Departments[dept_name],MATCH(Sales[[#This Row],[dept_no]],Departments[dept_no],0))</f>
        <v>Shoes</v>
      </c>
      <c r="K2449" s="4" t="str">
        <f>CONCATENATE(Sales[[#This Row],[region]],Sales[[#This Row],[storetype]])</f>
        <v>1C</v>
      </c>
      <c r="L2449" s="4">
        <f>INDEX(RegionStoreCount[Store Count],MATCH(Sales[[#This Row],[RegionStoretype]],RegionStoreCount[Region/Type],0))</f>
        <v>1</v>
      </c>
      <c r="M2449" s="4">
        <f>AND(Sales[[#This Row],[date]]&lt;=TY_YTDMax,Sales[[#This Row],[date]]&gt;=TY_YTDMin)*Sales[[#This Row],[sales]]</f>
        <v>0</v>
      </c>
      <c r="N2449" s="4">
        <f>AND(Sales[[#This Row],[date]]&lt;=LY_YTDMax,Sales[[#This Row],[date]]&gt;=LY_YTDMin)*Sales[[#This Row],[sales]]</f>
        <v>78532.122600000002</v>
      </c>
      <c r="O2449" s="4">
        <f>AND(Sales[[#This Row],[date]]&gt;=YoY_Min,Sales[[#This Row],[date]]&lt;=TY_YTDMax)*(Sales[[#This Row],[sales]]/Sales[[#This Row],[sqft]])</f>
        <v>0</v>
      </c>
      <c r="P2449" s="4">
        <f>SUMIF(Sales[RegionStoretype],Sales[[#This Row],[RegionStoretype]],Sales[YoY_SSF])/Sales[[#This Row],[Region_TypeCount]]</f>
        <v>65.329042605555529</v>
      </c>
    </row>
    <row r="2450" spans="1:16" x14ac:dyDescent="0.25">
      <c r="A2450" s="1">
        <v>42874</v>
      </c>
      <c r="B2450">
        <v>30</v>
      </c>
      <c r="C2450">
        <v>18</v>
      </c>
      <c r="D2450">
        <v>67616.487799999988</v>
      </c>
      <c r="E2450">
        <f>INDEX(Stores[region],MATCH(Sales[[#This Row],[store_no]],Stores[store_no],0))</f>
        <v>1</v>
      </c>
      <c r="F2450" t="str">
        <f>INDEX(Stores[storetype],MATCH(Sales[[#This Row],[store_no]],Stores[store_no],0))</f>
        <v>C</v>
      </c>
      <c r="G2450" t="str">
        <f>INDEX(Stores[location_city],MATCH(Sales[[#This Row],[store_no]],Stores[store_no],0))</f>
        <v>Dayton</v>
      </c>
      <c r="H2450" t="str">
        <f>INDEX(Stores[location_state],MATCH(Sales[[#This Row],[store_no]],Stores[store_no],0))</f>
        <v>Ohio</v>
      </c>
      <c r="I2450">
        <f>INDEX(Stores[sqft],MATCH(Sales[[#This Row],[store_no]],Stores[store_no],0))</f>
        <v>90000</v>
      </c>
      <c r="J2450" s="4" t="str">
        <f>INDEX(Departments[dept_name],MATCH(Sales[[#This Row],[dept_no]],Departments[dept_no],0))</f>
        <v>Sports</v>
      </c>
      <c r="K2450" s="4" t="str">
        <f>CONCATENATE(Sales[[#This Row],[region]],Sales[[#This Row],[storetype]])</f>
        <v>1C</v>
      </c>
      <c r="L2450" s="4">
        <f>INDEX(RegionStoreCount[Store Count],MATCH(Sales[[#This Row],[RegionStoretype]],RegionStoreCount[Region/Type],0))</f>
        <v>1</v>
      </c>
      <c r="M2450" s="4">
        <f>AND(Sales[[#This Row],[date]]&lt;=TY_YTDMax,Sales[[#This Row],[date]]&gt;=TY_YTDMin)*Sales[[#This Row],[sales]]</f>
        <v>0</v>
      </c>
      <c r="N2450" s="4">
        <f>AND(Sales[[#This Row],[date]]&lt;=LY_YTDMax,Sales[[#This Row],[date]]&gt;=LY_YTDMin)*Sales[[#This Row],[sales]]</f>
        <v>67616.487799999988</v>
      </c>
      <c r="O2450" s="4">
        <f>AND(Sales[[#This Row],[date]]&gt;=YoY_Min,Sales[[#This Row],[date]]&lt;=TY_YTDMax)*(Sales[[#This Row],[sales]]/Sales[[#This Row],[sqft]])</f>
        <v>0</v>
      </c>
      <c r="P2450" s="4">
        <f>SUMIF(Sales[RegionStoretype],Sales[[#This Row],[RegionStoretype]],Sales[YoY_SSF])/Sales[[#This Row],[Region_TypeCount]]</f>
        <v>65.329042605555529</v>
      </c>
    </row>
    <row r="2451" spans="1:16" x14ac:dyDescent="0.25">
      <c r="A2451" s="1">
        <v>42874</v>
      </c>
      <c r="B2451">
        <v>30</v>
      </c>
      <c r="C2451">
        <v>19</v>
      </c>
      <c r="D2451">
        <v>18600.564000000002</v>
      </c>
      <c r="E2451">
        <f>INDEX(Stores[region],MATCH(Sales[[#This Row],[store_no]],Stores[store_no],0))</f>
        <v>1</v>
      </c>
      <c r="F2451" t="str">
        <f>INDEX(Stores[storetype],MATCH(Sales[[#This Row],[store_no]],Stores[store_no],0))</f>
        <v>C</v>
      </c>
      <c r="G2451" t="str">
        <f>INDEX(Stores[location_city],MATCH(Sales[[#This Row],[store_no]],Stores[store_no],0))</f>
        <v>Dayton</v>
      </c>
      <c r="H2451" t="str">
        <f>INDEX(Stores[location_state],MATCH(Sales[[#This Row],[store_no]],Stores[store_no],0))</f>
        <v>Ohio</v>
      </c>
      <c r="I2451">
        <f>INDEX(Stores[sqft],MATCH(Sales[[#This Row],[store_no]],Stores[store_no],0))</f>
        <v>90000</v>
      </c>
      <c r="J2451" s="4" t="str">
        <f>INDEX(Departments[dept_name],MATCH(Sales[[#This Row],[dept_no]],Departments[dept_no],0))</f>
        <v>Tools</v>
      </c>
      <c r="K2451" s="4" t="str">
        <f>CONCATENATE(Sales[[#This Row],[region]],Sales[[#This Row],[storetype]])</f>
        <v>1C</v>
      </c>
      <c r="L2451" s="4">
        <f>INDEX(RegionStoreCount[Store Count],MATCH(Sales[[#This Row],[RegionStoretype]],RegionStoreCount[Region/Type],0))</f>
        <v>1</v>
      </c>
      <c r="M2451" s="4">
        <f>AND(Sales[[#This Row],[date]]&lt;=TY_YTDMax,Sales[[#This Row],[date]]&gt;=TY_YTDMin)*Sales[[#This Row],[sales]]</f>
        <v>0</v>
      </c>
      <c r="N2451" s="4">
        <f>AND(Sales[[#This Row],[date]]&lt;=LY_YTDMax,Sales[[#This Row],[date]]&gt;=LY_YTDMin)*Sales[[#This Row],[sales]]</f>
        <v>18600.564000000002</v>
      </c>
      <c r="O2451" s="4">
        <f>AND(Sales[[#This Row],[date]]&gt;=YoY_Min,Sales[[#This Row],[date]]&lt;=TY_YTDMax)*(Sales[[#This Row],[sales]]/Sales[[#This Row],[sqft]])</f>
        <v>0</v>
      </c>
      <c r="P2451" s="4">
        <f>SUMIF(Sales[RegionStoretype],Sales[[#This Row],[RegionStoretype]],Sales[YoY_SSF])/Sales[[#This Row],[Region_TypeCount]]</f>
        <v>65.329042605555529</v>
      </c>
    </row>
    <row r="2452" spans="1:16" x14ac:dyDescent="0.25">
      <c r="A2452" s="1">
        <v>42874</v>
      </c>
      <c r="B2452">
        <v>31</v>
      </c>
      <c r="C2452">
        <v>19</v>
      </c>
      <c r="D2452">
        <v>98568.287600000011</v>
      </c>
      <c r="E2452">
        <f>INDEX(Stores[region],MATCH(Sales[[#This Row],[store_no]],Stores[store_no],0))</f>
        <v>3</v>
      </c>
      <c r="F2452" t="str">
        <f>INDEX(Stores[storetype],MATCH(Sales[[#This Row],[store_no]],Stores[store_no],0))</f>
        <v>A</v>
      </c>
      <c r="G2452" t="str">
        <f>INDEX(Stores[location_city],MATCH(Sales[[#This Row],[store_no]],Stores[store_no],0))</f>
        <v>Rapid City</v>
      </c>
      <c r="H2452" t="str">
        <f>INDEX(Stores[location_state],MATCH(Sales[[#This Row],[store_no]],Stores[store_no],0))</f>
        <v>South Dakota</v>
      </c>
      <c r="I2452">
        <f>INDEX(Stores[sqft],MATCH(Sales[[#This Row],[store_no]],Stores[store_no],0))</f>
        <v>200100</v>
      </c>
      <c r="J2452" s="4" t="str">
        <f>INDEX(Departments[dept_name],MATCH(Sales[[#This Row],[dept_no]],Departments[dept_no],0))</f>
        <v>Tools</v>
      </c>
      <c r="K2452" s="4" t="str">
        <f>CONCATENATE(Sales[[#This Row],[region]],Sales[[#This Row],[storetype]])</f>
        <v>3A</v>
      </c>
      <c r="L2452" s="4">
        <f>INDEX(RegionStoreCount[Store Count],MATCH(Sales[[#This Row],[RegionStoretype]],RegionStoreCount[Region/Type],0))</f>
        <v>9</v>
      </c>
      <c r="M2452" s="4">
        <f>AND(Sales[[#This Row],[date]]&lt;=TY_YTDMax,Sales[[#This Row],[date]]&gt;=TY_YTDMin)*Sales[[#This Row],[sales]]</f>
        <v>0</v>
      </c>
      <c r="N2452" s="4">
        <f>AND(Sales[[#This Row],[date]]&lt;=LY_YTDMax,Sales[[#This Row],[date]]&gt;=LY_YTDMin)*Sales[[#This Row],[sales]]</f>
        <v>98568.287600000011</v>
      </c>
      <c r="O2452" s="4">
        <f>AND(Sales[[#This Row],[date]]&gt;=YoY_Min,Sales[[#This Row],[date]]&lt;=TY_YTDMax)*(Sales[[#This Row],[sales]]/Sales[[#This Row],[sqft]])</f>
        <v>0</v>
      </c>
      <c r="P2452" s="4">
        <f>SUMIF(Sales[RegionStoretype],Sales[[#This Row],[RegionStoretype]],Sales[YoY_SSF])/Sales[[#This Row],[Region_TypeCount]]</f>
        <v>53.603836561720975</v>
      </c>
    </row>
    <row r="2453" spans="1:16" x14ac:dyDescent="0.25">
      <c r="A2453" s="1">
        <v>42874</v>
      </c>
      <c r="B2453">
        <v>31</v>
      </c>
      <c r="C2453">
        <v>20</v>
      </c>
      <c r="D2453">
        <v>94282.541300000012</v>
      </c>
      <c r="E2453">
        <f>INDEX(Stores[region],MATCH(Sales[[#This Row],[store_no]],Stores[store_no],0))</f>
        <v>3</v>
      </c>
      <c r="F2453" t="str">
        <f>INDEX(Stores[storetype],MATCH(Sales[[#This Row],[store_no]],Stores[store_no],0))</f>
        <v>A</v>
      </c>
      <c r="G2453" t="str">
        <f>INDEX(Stores[location_city],MATCH(Sales[[#This Row],[store_no]],Stores[store_no],0))</f>
        <v>Rapid City</v>
      </c>
      <c r="H2453" t="str">
        <f>INDEX(Stores[location_state],MATCH(Sales[[#This Row],[store_no]],Stores[store_no],0))</f>
        <v>South Dakota</v>
      </c>
      <c r="I2453">
        <f>INDEX(Stores[sqft],MATCH(Sales[[#This Row],[store_no]],Stores[store_no],0))</f>
        <v>200100</v>
      </c>
      <c r="J2453" s="4" t="str">
        <f>INDEX(Departments[dept_name],MATCH(Sales[[#This Row],[dept_no]],Departments[dept_no],0))</f>
        <v>Toys</v>
      </c>
      <c r="K2453" s="4" t="str">
        <f>CONCATENATE(Sales[[#This Row],[region]],Sales[[#This Row],[storetype]])</f>
        <v>3A</v>
      </c>
      <c r="L2453" s="4">
        <f>INDEX(RegionStoreCount[Store Count],MATCH(Sales[[#This Row],[RegionStoretype]],RegionStoreCount[Region/Type],0))</f>
        <v>9</v>
      </c>
      <c r="M2453" s="4">
        <f>AND(Sales[[#This Row],[date]]&lt;=TY_YTDMax,Sales[[#This Row],[date]]&gt;=TY_YTDMin)*Sales[[#This Row],[sales]]</f>
        <v>0</v>
      </c>
      <c r="N2453" s="4">
        <f>AND(Sales[[#This Row],[date]]&lt;=LY_YTDMax,Sales[[#This Row],[date]]&gt;=LY_YTDMin)*Sales[[#This Row],[sales]]</f>
        <v>94282.541300000012</v>
      </c>
      <c r="O2453" s="4">
        <f>AND(Sales[[#This Row],[date]]&gt;=YoY_Min,Sales[[#This Row],[date]]&lt;=TY_YTDMax)*(Sales[[#This Row],[sales]]/Sales[[#This Row],[sqft]])</f>
        <v>0</v>
      </c>
      <c r="P2453" s="4">
        <f>SUMIF(Sales[RegionStoretype],Sales[[#This Row],[RegionStoretype]],Sales[YoY_SSF])/Sales[[#This Row],[Region_TypeCount]]</f>
        <v>53.603836561720975</v>
      </c>
    </row>
    <row r="2454" spans="1:16" x14ac:dyDescent="0.25">
      <c r="A2454" s="1">
        <v>42874</v>
      </c>
      <c r="B2454">
        <v>32</v>
      </c>
      <c r="C2454">
        <v>10</v>
      </c>
      <c r="D2454">
        <v>36331.8393</v>
      </c>
      <c r="E2454">
        <f>INDEX(Stores[region],MATCH(Sales[[#This Row],[store_no]],Stores[store_no],0))</f>
        <v>2</v>
      </c>
      <c r="F2454" t="str">
        <f>INDEX(Stores[storetype],MATCH(Sales[[#This Row],[store_no]],Stores[store_no],0))</f>
        <v>A</v>
      </c>
      <c r="G2454" t="str">
        <f>INDEX(Stores[location_city],MATCH(Sales[[#This Row],[store_no]],Stores[store_no],0))</f>
        <v>Western Springs</v>
      </c>
      <c r="H2454" t="str">
        <f>INDEX(Stores[location_state],MATCH(Sales[[#This Row],[store_no]],Stores[store_no],0))</f>
        <v>Illinois</v>
      </c>
      <c r="I2454">
        <f>INDEX(Stores[sqft],MATCH(Sales[[#This Row],[store_no]],Stores[store_no],0))</f>
        <v>118200</v>
      </c>
      <c r="J2454" s="4" t="str">
        <f>INDEX(Departments[dept_name],MATCH(Sales[[#This Row],[dept_no]],Departments[dept_no],0))</f>
        <v>Health</v>
      </c>
      <c r="K2454" s="4" t="str">
        <f>CONCATENATE(Sales[[#This Row],[region]],Sales[[#This Row],[storetype]])</f>
        <v>2A</v>
      </c>
      <c r="L2454" s="4">
        <f>INDEX(RegionStoreCount[Store Count],MATCH(Sales[[#This Row],[RegionStoretype]],RegionStoreCount[Region/Type],0))</f>
        <v>5</v>
      </c>
      <c r="M2454" s="4">
        <f>AND(Sales[[#This Row],[date]]&lt;=TY_YTDMax,Sales[[#This Row],[date]]&gt;=TY_YTDMin)*Sales[[#This Row],[sales]]</f>
        <v>0</v>
      </c>
      <c r="N2454" s="4">
        <f>AND(Sales[[#This Row],[date]]&lt;=LY_YTDMax,Sales[[#This Row],[date]]&gt;=LY_YTDMin)*Sales[[#This Row],[sales]]</f>
        <v>36331.8393</v>
      </c>
      <c r="O2454" s="4">
        <f>AND(Sales[[#This Row],[date]]&gt;=YoY_Min,Sales[[#This Row],[date]]&lt;=TY_YTDMax)*(Sales[[#This Row],[sales]]/Sales[[#This Row],[sqft]])</f>
        <v>0</v>
      </c>
      <c r="P2454" s="4">
        <f>SUMIF(Sales[RegionStoretype],Sales[[#This Row],[RegionStoretype]],Sales[YoY_SSF])/Sales[[#This Row],[Region_TypeCount]]</f>
        <v>60.052789354368521</v>
      </c>
    </row>
    <row r="2455" spans="1:16" x14ac:dyDescent="0.25">
      <c r="A2455" s="1">
        <v>42874</v>
      </c>
      <c r="B2455">
        <v>32</v>
      </c>
      <c r="C2455">
        <v>14</v>
      </c>
      <c r="D2455">
        <v>59794.962100000004</v>
      </c>
      <c r="E2455">
        <f>INDEX(Stores[region],MATCH(Sales[[#This Row],[store_no]],Stores[store_no],0))</f>
        <v>2</v>
      </c>
      <c r="F2455" t="str">
        <f>INDEX(Stores[storetype],MATCH(Sales[[#This Row],[store_no]],Stores[store_no],0))</f>
        <v>A</v>
      </c>
      <c r="G2455" t="str">
        <f>INDEX(Stores[location_city],MATCH(Sales[[#This Row],[store_no]],Stores[store_no],0))</f>
        <v>Western Springs</v>
      </c>
      <c r="H2455" t="str">
        <f>INDEX(Stores[location_state],MATCH(Sales[[#This Row],[store_no]],Stores[store_no],0))</f>
        <v>Illinois</v>
      </c>
      <c r="I2455">
        <f>INDEX(Stores[sqft],MATCH(Sales[[#This Row],[store_no]],Stores[store_no],0))</f>
        <v>118200</v>
      </c>
      <c r="J2455" s="4" t="str">
        <f>INDEX(Departments[dept_name],MATCH(Sales[[#This Row],[dept_no]],Departments[dept_no],0))</f>
        <v>Movies</v>
      </c>
      <c r="K2455" s="4" t="str">
        <f>CONCATENATE(Sales[[#This Row],[region]],Sales[[#This Row],[storetype]])</f>
        <v>2A</v>
      </c>
      <c r="L2455" s="4">
        <f>INDEX(RegionStoreCount[Store Count],MATCH(Sales[[#This Row],[RegionStoretype]],RegionStoreCount[Region/Type],0))</f>
        <v>5</v>
      </c>
      <c r="M2455" s="4">
        <f>AND(Sales[[#This Row],[date]]&lt;=TY_YTDMax,Sales[[#This Row],[date]]&gt;=TY_YTDMin)*Sales[[#This Row],[sales]]</f>
        <v>0</v>
      </c>
      <c r="N2455" s="4">
        <f>AND(Sales[[#This Row],[date]]&lt;=LY_YTDMax,Sales[[#This Row],[date]]&gt;=LY_YTDMin)*Sales[[#This Row],[sales]]</f>
        <v>59794.962100000004</v>
      </c>
      <c r="O2455" s="4">
        <f>AND(Sales[[#This Row],[date]]&gt;=YoY_Min,Sales[[#This Row],[date]]&lt;=TY_YTDMax)*(Sales[[#This Row],[sales]]/Sales[[#This Row],[sqft]])</f>
        <v>0</v>
      </c>
      <c r="P2455" s="4">
        <f>SUMIF(Sales[RegionStoretype],Sales[[#This Row],[RegionStoretype]],Sales[YoY_SSF])/Sales[[#This Row],[Region_TypeCount]]</f>
        <v>60.052789354368521</v>
      </c>
    </row>
    <row r="2456" spans="1:16" x14ac:dyDescent="0.25">
      <c r="A2456" s="1">
        <v>42874</v>
      </c>
      <c r="B2456">
        <v>33</v>
      </c>
      <c r="C2456">
        <v>14</v>
      </c>
      <c r="D2456">
        <v>36522.227099999996</v>
      </c>
      <c r="E2456">
        <f>INDEX(Stores[region],MATCH(Sales[[#This Row],[store_no]],Stores[store_no],0))</f>
        <v>3</v>
      </c>
      <c r="F2456" t="str">
        <f>INDEX(Stores[storetype],MATCH(Sales[[#This Row],[store_no]],Stores[store_no],0))</f>
        <v>A</v>
      </c>
      <c r="G2456" t="str">
        <f>INDEX(Stores[location_city],MATCH(Sales[[#This Row],[store_no]],Stores[store_no],0))</f>
        <v>Omaha</v>
      </c>
      <c r="H2456" t="str">
        <f>INDEX(Stores[location_state],MATCH(Sales[[#This Row],[store_no]],Stores[store_no],0))</f>
        <v>Nebraska</v>
      </c>
      <c r="I2456">
        <f>INDEX(Stores[sqft],MATCH(Sales[[#This Row],[store_no]],Stores[store_no],0))</f>
        <v>40700</v>
      </c>
      <c r="J2456" s="4" t="str">
        <f>INDEX(Departments[dept_name],MATCH(Sales[[#This Row],[dept_no]],Departments[dept_no],0))</f>
        <v>Movies</v>
      </c>
      <c r="K2456" s="4" t="str">
        <f>CONCATENATE(Sales[[#This Row],[region]],Sales[[#This Row],[storetype]])</f>
        <v>3A</v>
      </c>
      <c r="L2456" s="4">
        <f>INDEX(RegionStoreCount[Store Count],MATCH(Sales[[#This Row],[RegionStoretype]],RegionStoreCount[Region/Type],0))</f>
        <v>9</v>
      </c>
      <c r="M2456" s="4">
        <f>AND(Sales[[#This Row],[date]]&lt;=TY_YTDMax,Sales[[#This Row],[date]]&gt;=TY_YTDMin)*Sales[[#This Row],[sales]]</f>
        <v>0</v>
      </c>
      <c r="N2456" s="4">
        <f>AND(Sales[[#This Row],[date]]&lt;=LY_YTDMax,Sales[[#This Row],[date]]&gt;=LY_YTDMin)*Sales[[#This Row],[sales]]</f>
        <v>36522.227099999996</v>
      </c>
      <c r="O2456" s="4">
        <f>AND(Sales[[#This Row],[date]]&gt;=YoY_Min,Sales[[#This Row],[date]]&lt;=TY_YTDMax)*(Sales[[#This Row],[sales]]/Sales[[#This Row],[sqft]])</f>
        <v>0</v>
      </c>
      <c r="P2456" s="4">
        <f>SUMIF(Sales[RegionStoretype],Sales[[#This Row],[RegionStoretype]],Sales[YoY_SSF])/Sales[[#This Row],[Region_TypeCount]]</f>
        <v>53.603836561720975</v>
      </c>
    </row>
    <row r="2457" spans="1:16" x14ac:dyDescent="0.25">
      <c r="A2457" s="1">
        <v>42874</v>
      </c>
      <c r="B2457">
        <v>34</v>
      </c>
      <c r="C2457">
        <v>2</v>
      </c>
      <c r="D2457">
        <v>43728.413500000002</v>
      </c>
      <c r="E2457">
        <f>INDEX(Stores[region],MATCH(Sales[[#This Row],[store_no]],Stores[store_no],0))</f>
        <v>1</v>
      </c>
      <c r="F2457" t="str">
        <f>INDEX(Stores[storetype],MATCH(Sales[[#This Row],[store_no]],Stores[store_no],0))</f>
        <v>A</v>
      </c>
      <c r="G2457" t="str">
        <f>INDEX(Stores[location_city],MATCH(Sales[[#This Row],[store_no]],Stores[store_no],0))</f>
        <v>Toledo</v>
      </c>
      <c r="H2457" t="str">
        <f>INDEX(Stores[location_state],MATCH(Sales[[#This Row],[store_no]],Stores[store_no],0))</f>
        <v>Ohio</v>
      </c>
      <c r="I2457">
        <f>INDEX(Stores[sqft],MATCH(Sales[[#This Row],[store_no]],Stores[store_no],0))</f>
        <v>207900</v>
      </c>
      <c r="J2457" s="4" t="str">
        <f>INDEX(Departments[dept_name],MATCH(Sales[[#This Row],[dept_no]],Departments[dept_no],0))</f>
        <v>Baby</v>
      </c>
      <c r="K2457" s="4" t="str">
        <f>CONCATENATE(Sales[[#This Row],[region]],Sales[[#This Row],[storetype]])</f>
        <v>1A</v>
      </c>
      <c r="L2457" s="4">
        <f>INDEX(RegionStoreCount[Store Count],MATCH(Sales[[#This Row],[RegionStoretype]],RegionStoreCount[Region/Type],0))</f>
        <v>5</v>
      </c>
      <c r="M2457" s="4">
        <f>AND(Sales[[#This Row],[date]]&lt;=TY_YTDMax,Sales[[#This Row],[date]]&gt;=TY_YTDMin)*Sales[[#This Row],[sales]]</f>
        <v>0</v>
      </c>
      <c r="N2457" s="4">
        <f>AND(Sales[[#This Row],[date]]&lt;=LY_YTDMax,Sales[[#This Row],[date]]&gt;=LY_YTDMin)*Sales[[#This Row],[sales]]</f>
        <v>43728.413500000002</v>
      </c>
      <c r="O2457" s="4">
        <f>AND(Sales[[#This Row],[date]]&gt;=YoY_Min,Sales[[#This Row],[date]]&lt;=TY_YTDMax)*(Sales[[#This Row],[sales]]/Sales[[#This Row],[sqft]])</f>
        <v>0</v>
      </c>
      <c r="P2457" s="4">
        <f>SUMIF(Sales[RegionStoretype],Sales[[#This Row],[RegionStoretype]],Sales[YoY_SSF])/Sales[[#This Row],[Region_TypeCount]]</f>
        <v>59.469551530910678</v>
      </c>
    </row>
    <row r="2458" spans="1:16" x14ac:dyDescent="0.25">
      <c r="A2458" s="1">
        <v>42874</v>
      </c>
      <c r="B2458">
        <v>34</v>
      </c>
      <c r="C2458">
        <v>20</v>
      </c>
      <c r="D2458">
        <v>27307.072800000002</v>
      </c>
      <c r="E2458">
        <f>INDEX(Stores[region],MATCH(Sales[[#This Row],[store_no]],Stores[store_no],0))</f>
        <v>1</v>
      </c>
      <c r="F2458" t="str">
        <f>INDEX(Stores[storetype],MATCH(Sales[[#This Row],[store_no]],Stores[store_no],0))</f>
        <v>A</v>
      </c>
      <c r="G2458" t="str">
        <f>INDEX(Stores[location_city],MATCH(Sales[[#This Row],[store_no]],Stores[store_no],0))</f>
        <v>Toledo</v>
      </c>
      <c r="H2458" t="str">
        <f>INDEX(Stores[location_state],MATCH(Sales[[#This Row],[store_no]],Stores[store_no],0))</f>
        <v>Ohio</v>
      </c>
      <c r="I2458">
        <f>INDEX(Stores[sqft],MATCH(Sales[[#This Row],[store_no]],Stores[store_no],0))</f>
        <v>207900</v>
      </c>
      <c r="J2458" s="4" t="str">
        <f>INDEX(Departments[dept_name],MATCH(Sales[[#This Row],[dept_no]],Departments[dept_no],0))</f>
        <v>Toys</v>
      </c>
      <c r="K2458" s="4" t="str">
        <f>CONCATENATE(Sales[[#This Row],[region]],Sales[[#This Row],[storetype]])</f>
        <v>1A</v>
      </c>
      <c r="L2458" s="4">
        <f>INDEX(RegionStoreCount[Store Count],MATCH(Sales[[#This Row],[RegionStoretype]],RegionStoreCount[Region/Type],0))</f>
        <v>5</v>
      </c>
      <c r="M2458" s="4">
        <f>AND(Sales[[#This Row],[date]]&lt;=TY_YTDMax,Sales[[#This Row],[date]]&gt;=TY_YTDMin)*Sales[[#This Row],[sales]]</f>
        <v>0</v>
      </c>
      <c r="N2458" s="4">
        <f>AND(Sales[[#This Row],[date]]&lt;=LY_YTDMax,Sales[[#This Row],[date]]&gt;=LY_YTDMin)*Sales[[#This Row],[sales]]</f>
        <v>27307.072800000002</v>
      </c>
      <c r="O2458" s="4">
        <f>AND(Sales[[#This Row],[date]]&gt;=YoY_Min,Sales[[#This Row],[date]]&lt;=TY_YTDMax)*(Sales[[#This Row],[sales]]/Sales[[#This Row],[sqft]])</f>
        <v>0</v>
      </c>
      <c r="P2458" s="4">
        <f>SUMIF(Sales[RegionStoretype],Sales[[#This Row],[RegionStoretype]],Sales[YoY_SSF])/Sales[[#This Row],[Region_TypeCount]]</f>
        <v>59.469551530910678</v>
      </c>
    </row>
    <row r="2459" spans="1:16" x14ac:dyDescent="0.25">
      <c r="A2459" s="1">
        <v>42874</v>
      </c>
      <c r="B2459">
        <v>35</v>
      </c>
      <c r="C2459">
        <v>8</v>
      </c>
      <c r="D2459">
        <v>13632.8387</v>
      </c>
      <c r="E2459">
        <f>INDEX(Stores[region],MATCH(Sales[[#This Row],[store_no]],Stores[store_no],0))</f>
        <v>3</v>
      </c>
      <c r="F2459" t="str">
        <f>INDEX(Stores[storetype],MATCH(Sales[[#This Row],[store_no]],Stores[store_no],0))</f>
        <v>C</v>
      </c>
      <c r="G2459" t="str">
        <f>INDEX(Stores[location_city],MATCH(Sales[[#This Row],[store_no]],Stores[store_no],0))</f>
        <v>Wichita</v>
      </c>
      <c r="H2459" t="str">
        <f>INDEX(Stores[location_state],MATCH(Sales[[#This Row],[store_no]],Stores[store_no],0))</f>
        <v>Kansas</v>
      </c>
      <c r="I2459">
        <f>INDEX(Stores[sqft],MATCH(Sales[[#This Row],[store_no]],Stores[store_no],0))</f>
        <v>72800</v>
      </c>
      <c r="J2459" s="4" t="str">
        <f>INDEX(Departments[dept_name],MATCH(Sales[[#This Row],[dept_no]],Departments[dept_no],0))</f>
        <v>Games</v>
      </c>
      <c r="K2459" s="4" t="str">
        <f>CONCATENATE(Sales[[#This Row],[region]],Sales[[#This Row],[storetype]])</f>
        <v>3C</v>
      </c>
      <c r="L2459" s="4">
        <f>INDEX(RegionStoreCount[Store Count],MATCH(Sales[[#This Row],[RegionStoretype]],RegionStoreCount[Region/Type],0))</f>
        <v>2</v>
      </c>
      <c r="M2459" s="4">
        <f>AND(Sales[[#This Row],[date]]&lt;=TY_YTDMax,Sales[[#This Row],[date]]&gt;=TY_YTDMin)*Sales[[#This Row],[sales]]</f>
        <v>0</v>
      </c>
      <c r="N2459" s="4">
        <f>AND(Sales[[#This Row],[date]]&lt;=LY_YTDMax,Sales[[#This Row],[date]]&gt;=LY_YTDMin)*Sales[[#This Row],[sales]]</f>
        <v>13632.8387</v>
      </c>
      <c r="O2459" s="4">
        <f>AND(Sales[[#This Row],[date]]&gt;=YoY_Min,Sales[[#This Row],[date]]&lt;=TY_YTDMax)*(Sales[[#This Row],[sales]]/Sales[[#This Row],[sqft]])</f>
        <v>0</v>
      </c>
      <c r="P2459" s="4">
        <f>SUMIF(Sales[RegionStoretype],Sales[[#This Row],[RegionStoretype]],Sales[YoY_SSF])/Sales[[#This Row],[Region_TypeCount]]</f>
        <v>47.561479460925746</v>
      </c>
    </row>
    <row r="2460" spans="1:16" x14ac:dyDescent="0.25">
      <c r="A2460" s="1">
        <v>42874</v>
      </c>
      <c r="B2460">
        <v>35</v>
      </c>
      <c r="C2460">
        <v>9</v>
      </c>
      <c r="D2460">
        <v>9382.3374000000003</v>
      </c>
      <c r="E2460">
        <f>INDEX(Stores[region],MATCH(Sales[[#This Row],[store_no]],Stores[store_no],0))</f>
        <v>3</v>
      </c>
      <c r="F2460" t="str">
        <f>INDEX(Stores[storetype],MATCH(Sales[[#This Row],[store_no]],Stores[store_no],0))</f>
        <v>C</v>
      </c>
      <c r="G2460" t="str">
        <f>INDEX(Stores[location_city],MATCH(Sales[[#This Row],[store_no]],Stores[store_no],0))</f>
        <v>Wichita</v>
      </c>
      <c r="H2460" t="str">
        <f>INDEX(Stores[location_state],MATCH(Sales[[#This Row],[store_no]],Stores[store_no],0))</f>
        <v>Kansas</v>
      </c>
      <c r="I2460">
        <f>INDEX(Stores[sqft],MATCH(Sales[[#This Row],[store_no]],Stores[store_no],0))</f>
        <v>72800</v>
      </c>
      <c r="J2460" s="4" t="str">
        <f>INDEX(Departments[dept_name],MATCH(Sales[[#This Row],[dept_no]],Departments[dept_no],0))</f>
        <v>Garden</v>
      </c>
      <c r="K2460" s="4" t="str">
        <f>CONCATENATE(Sales[[#This Row],[region]],Sales[[#This Row],[storetype]])</f>
        <v>3C</v>
      </c>
      <c r="L2460" s="4">
        <f>INDEX(RegionStoreCount[Store Count],MATCH(Sales[[#This Row],[RegionStoretype]],RegionStoreCount[Region/Type],0))</f>
        <v>2</v>
      </c>
      <c r="M2460" s="4">
        <f>AND(Sales[[#This Row],[date]]&lt;=TY_YTDMax,Sales[[#This Row],[date]]&gt;=TY_YTDMin)*Sales[[#This Row],[sales]]</f>
        <v>0</v>
      </c>
      <c r="N2460" s="4">
        <f>AND(Sales[[#This Row],[date]]&lt;=LY_YTDMax,Sales[[#This Row],[date]]&gt;=LY_YTDMin)*Sales[[#This Row],[sales]]</f>
        <v>9382.3374000000003</v>
      </c>
      <c r="O2460" s="4">
        <f>AND(Sales[[#This Row],[date]]&gt;=YoY_Min,Sales[[#This Row],[date]]&lt;=TY_YTDMax)*(Sales[[#This Row],[sales]]/Sales[[#This Row],[sqft]])</f>
        <v>0</v>
      </c>
      <c r="P2460" s="4">
        <f>SUMIF(Sales[RegionStoretype],Sales[[#This Row],[RegionStoretype]],Sales[YoY_SSF])/Sales[[#This Row],[Region_TypeCount]]</f>
        <v>47.561479460925746</v>
      </c>
    </row>
    <row r="2461" spans="1:16" x14ac:dyDescent="0.25">
      <c r="A2461" s="1">
        <v>42874</v>
      </c>
      <c r="B2461">
        <v>35</v>
      </c>
      <c r="C2461">
        <v>10</v>
      </c>
      <c r="D2461">
        <v>4559.5833999999995</v>
      </c>
      <c r="E2461">
        <f>INDEX(Stores[region],MATCH(Sales[[#This Row],[store_no]],Stores[store_no],0))</f>
        <v>3</v>
      </c>
      <c r="F2461" t="str">
        <f>INDEX(Stores[storetype],MATCH(Sales[[#This Row],[store_no]],Stores[store_no],0))</f>
        <v>C</v>
      </c>
      <c r="G2461" t="str">
        <f>INDEX(Stores[location_city],MATCH(Sales[[#This Row],[store_no]],Stores[store_no],0))</f>
        <v>Wichita</v>
      </c>
      <c r="H2461" t="str">
        <f>INDEX(Stores[location_state],MATCH(Sales[[#This Row],[store_no]],Stores[store_no],0))</f>
        <v>Kansas</v>
      </c>
      <c r="I2461">
        <f>INDEX(Stores[sqft],MATCH(Sales[[#This Row],[store_no]],Stores[store_no],0))</f>
        <v>72800</v>
      </c>
      <c r="J2461" s="4" t="str">
        <f>INDEX(Departments[dept_name],MATCH(Sales[[#This Row],[dept_no]],Departments[dept_no],0))</f>
        <v>Health</v>
      </c>
      <c r="K2461" s="4" t="str">
        <f>CONCATENATE(Sales[[#This Row],[region]],Sales[[#This Row],[storetype]])</f>
        <v>3C</v>
      </c>
      <c r="L2461" s="4">
        <f>INDEX(RegionStoreCount[Store Count],MATCH(Sales[[#This Row],[RegionStoretype]],RegionStoreCount[Region/Type],0))</f>
        <v>2</v>
      </c>
      <c r="M2461" s="4">
        <f>AND(Sales[[#This Row],[date]]&lt;=TY_YTDMax,Sales[[#This Row],[date]]&gt;=TY_YTDMin)*Sales[[#This Row],[sales]]</f>
        <v>0</v>
      </c>
      <c r="N2461" s="4">
        <f>AND(Sales[[#This Row],[date]]&lt;=LY_YTDMax,Sales[[#This Row],[date]]&gt;=LY_YTDMin)*Sales[[#This Row],[sales]]</f>
        <v>4559.5833999999995</v>
      </c>
      <c r="O2461" s="4">
        <f>AND(Sales[[#This Row],[date]]&gt;=YoY_Min,Sales[[#This Row],[date]]&lt;=TY_YTDMax)*(Sales[[#This Row],[sales]]/Sales[[#This Row],[sqft]])</f>
        <v>0</v>
      </c>
      <c r="P2461" s="4">
        <f>SUMIF(Sales[RegionStoretype],Sales[[#This Row],[RegionStoretype]],Sales[YoY_SSF])/Sales[[#This Row],[Region_TypeCount]]</f>
        <v>47.561479460925746</v>
      </c>
    </row>
    <row r="2462" spans="1:16" x14ac:dyDescent="0.25">
      <c r="A2462" s="1">
        <v>42874</v>
      </c>
      <c r="B2462">
        <v>35</v>
      </c>
      <c r="C2462">
        <v>12</v>
      </c>
      <c r="D2462">
        <v>52183.9018</v>
      </c>
      <c r="E2462">
        <f>INDEX(Stores[region],MATCH(Sales[[#This Row],[store_no]],Stores[store_no],0))</f>
        <v>3</v>
      </c>
      <c r="F2462" t="str">
        <f>INDEX(Stores[storetype],MATCH(Sales[[#This Row],[store_no]],Stores[store_no],0))</f>
        <v>C</v>
      </c>
      <c r="G2462" t="str">
        <f>INDEX(Stores[location_city],MATCH(Sales[[#This Row],[store_no]],Stores[store_no],0))</f>
        <v>Wichita</v>
      </c>
      <c r="H2462" t="str">
        <f>INDEX(Stores[location_state],MATCH(Sales[[#This Row],[store_no]],Stores[store_no],0))</f>
        <v>Kansas</v>
      </c>
      <c r="I2462">
        <f>INDEX(Stores[sqft],MATCH(Sales[[#This Row],[store_no]],Stores[store_no],0))</f>
        <v>72800</v>
      </c>
      <c r="J2462" s="4" t="str">
        <f>INDEX(Departments[dept_name],MATCH(Sales[[#This Row],[dept_no]],Departments[dept_no],0))</f>
        <v>Jewelery</v>
      </c>
      <c r="K2462" s="4" t="str">
        <f>CONCATENATE(Sales[[#This Row],[region]],Sales[[#This Row],[storetype]])</f>
        <v>3C</v>
      </c>
      <c r="L2462" s="4">
        <f>INDEX(RegionStoreCount[Store Count],MATCH(Sales[[#This Row],[RegionStoretype]],RegionStoreCount[Region/Type],0))</f>
        <v>2</v>
      </c>
      <c r="M2462" s="4">
        <f>AND(Sales[[#This Row],[date]]&lt;=TY_YTDMax,Sales[[#This Row],[date]]&gt;=TY_YTDMin)*Sales[[#This Row],[sales]]</f>
        <v>0</v>
      </c>
      <c r="N2462" s="4">
        <f>AND(Sales[[#This Row],[date]]&lt;=LY_YTDMax,Sales[[#This Row],[date]]&gt;=LY_YTDMin)*Sales[[#This Row],[sales]]</f>
        <v>52183.9018</v>
      </c>
      <c r="O2462" s="4">
        <f>AND(Sales[[#This Row],[date]]&gt;=YoY_Min,Sales[[#This Row],[date]]&lt;=TY_YTDMax)*(Sales[[#This Row],[sales]]/Sales[[#This Row],[sqft]])</f>
        <v>0</v>
      </c>
      <c r="P2462" s="4">
        <f>SUMIF(Sales[RegionStoretype],Sales[[#This Row],[RegionStoretype]],Sales[YoY_SSF])/Sales[[#This Row],[Region_TypeCount]]</f>
        <v>47.561479460925746</v>
      </c>
    </row>
    <row r="2463" spans="1:16" x14ac:dyDescent="0.25">
      <c r="A2463" s="1">
        <v>42874</v>
      </c>
      <c r="B2463">
        <v>36</v>
      </c>
      <c r="C2463">
        <v>2</v>
      </c>
      <c r="D2463">
        <v>67046.8511</v>
      </c>
      <c r="E2463">
        <f>INDEX(Stores[region],MATCH(Sales[[#This Row],[store_no]],Stores[store_no],0))</f>
        <v>2</v>
      </c>
      <c r="F2463" t="str">
        <f>INDEX(Stores[storetype],MATCH(Sales[[#This Row],[store_no]],Stores[store_no],0))</f>
        <v>A</v>
      </c>
      <c r="G2463" t="str">
        <f>INDEX(Stores[location_city],MATCH(Sales[[#This Row],[store_no]],Stores[store_no],0))</f>
        <v>Aurora</v>
      </c>
      <c r="H2463" t="str">
        <f>INDEX(Stores[location_state],MATCH(Sales[[#This Row],[store_no]],Stores[store_no],0))</f>
        <v>Illinois</v>
      </c>
      <c r="I2463">
        <f>INDEX(Stores[sqft],MATCH(Sales[[#This Row],[store_no]],Stores[store_no],0))</f>
        <v>209900</v>
      </c>
      <c r="J2463" s="4" t="str">
        <f>INDEX(Departments[dept_name],MATCH(Sales[[#This Row],[dept_no]],Departments[dept_no],0))</f>
        <v>Baby</v>
      </c>
      <c r="K2463" s="4" t="str">
        <f>CONCATENATE(Sales[[#This Row],[region]],Sales[[#This Row],[storetype]])</f>
        <v>2A</v>
      </c>
      <c r="L2463" s="4">
        <f>INDEX(RegionStoreCount[Store Count],MATCH(Sales[[#This Row],[RegionStoretype]],RegionStoreCount[Region/Type],0))</f>
        <v>5</v>
      </c>
      <c r="M2463" s="4">
        <f>AND(Sales[[#This Row],[date]]&lt;=TY_YTDMax,Sales[[#This Row],[date]]&gt;=TY_YTDMin)*Sales[[#This Row],[sales]]</f>
        <v>0</v>
      </c>
      <c r="N2463" s="4">
        <f>AND(Sales[[#This Row],[date]]&lt;=LY_YTDMax,Sales[[#This Row],[date]]&gt;=LY_YTDMin)*Sales[[#This Row],[sales]]</f>
        <v>67046.8511</v>
      </c>
      <c r="O2463" s="4">
        <f>AND(Sales[[#This Row],[date]]&gt;=YoY_Min,Sales[[#This Row],[date]]&lt;=TY_YTDMax)*(Sales[[#This Row],[sales]]/Sales[[#This Row],[sqft]])</f>
        <v>0</v>
      </c>
      <c r="P2463" s="4">
        <f>SUMIF(Sales[RegionStoretype],Sales[[#This Row],[RegionStoretype]],Sales[YoY_SSF])/Sales[[#This Row],[Region_TypeCount]]</f>
        <v>60.052789354368521</v>
      </c>
    </row>
    <row r="2464" spans="1:16" x14ac:dyDescent="0.25">
      <c r="A2464" s="1">
        <v>42874</v>
      </c>
      <c r="B2464">
        <v>36</v>
      </c>
      <c r="C2464">
        <v>13</v>
      </c>
      <c r="D2464">
        <v>106031.46630000001</v>
      </c>
      <c r="E2464">
        <f>INDEX(Stores[region],MATCH(Sales[[#This Row],[store_no]],Stores[store_no],0))</f>
        <v>2</v>
      </c>
      <c r="F2464" t="str">
        <f>INDEX(Stores[storetype],MATCH(Sales[[#This Row],[store_no]],Stores[store_no],0))</f>
        <v>A</v>
      </c>
      <c r="G2464" t="str">
        <f>INDEX(Stores[location_city],MATCH(Sales[[#This Row],[store_no]],Stores[store_no],0))</f>
        <v>Aurora</v>
      </c>
      <c r="H2464" t="str">
        <f>INDEX(Stores[location_state],MATCH(Sales[[#This Row],[store_no]],Stores[store_no],0))</f>
        <v>Illinois</v>
      </c>
      <c r="I2464">
        <f>INDEX(Stores[sqft],MATCH(Sales[[#This Row],[store_no]],Stores[store_no],0))</f>
        <v>209900</v>
      </c>
      <c r="J2464" s="4" t="str">
        <f>INDEX(Departments[dept_name],MATCH(Sales[[#This Row],[dept_no]],Departments[dept_no],0))</f>
        <v>Kids</v>
      </c>
      <c r="K2464" s="4" t="str">
        <f>CONCATENATE(Sales[[#This Row],[region]],Sales[[#This Row],[storetype]])</f>
        <v>2A</v>
      </c>
      <c r="L2464" s="4">
        <f>INDEX(RegionStoreCount[Store Count],MATCH(Sales[[#This Row],[RegionStoretype]],RegionStoreCount[Region/Type],0))</f>
        <v>5</v>
      </c>
      <c r="M2464" s="4">
        <f>AND(Sales[[#This Row],[date]]&lt;=TY_YTDMax,Sales[[#This Row],[date]]&gt;=TY_YTDMin)*Sales[[#This Row],[sales]]</f>
        <v>0</v>
      </c>
      <c r="N2464" s="4">
        <f>AND(Sales[[#This Row],[date]]&lt;=LY_YTDMax,Sales[[#This Row],[date]]&gt;=LY_YTDMin)*Sales[[#This Row],[sales]]</f>
        <v>106031.46630000001</v>
      </c>
      <c r="O2464" s="4">
        <f>AND(Sales[[#This Row],[date]]&gt;=YoY_Min,Sales[[#This Row],[date]]&lt;=TY_YTDMax)*(Sales[[#This Row],[sales]]/Sales[[#This Row],[sqft]])</f>
        <v>0</v>
      </c>
      <c r="P2464" s="4">
        <f>SUMIF(Sales[RegionStoretype],Sales[[#This Row],[RegionStoretype]],Sales[YoY_SSF])/Sales[[#This Row],[Region_TypeCount]]</f>
        <v>60.052789354368521</v>
      </c>
    </row>
    <row r="2465" spans="1:16" x14ac:dyDescent="0.25">
      <c r="A2465" s="1">
        <v>42874</v>
      </c>
      <c r="B2465">
        <v>36</v>
      </c>
      <c r="C2465">
        <v>16</v>
      </c>
      <c r="D2465">
        <v>23433.191000000003</v>
      </c>
      <c r="E2465">
        <f>INDEX(Stores[region],MATCH(Sales[[#This Row],[store_no]],Stores[store_no],0))</f>
        <v>2</v>
      </c>
      <c r="F2465" t="str">
        <f>INDEX(Stores[storetype],MATCH(Sales[[#This Row],[store_no]],Stores[store_no],0))</f>
        <v>A</v>
      </c>
      <c r="G2465" t="str">
        <f>INDEX(Stores[location_city],MATCH(Sales[[#This Row],[store_no]],Stores[store_no],0))</f>
        <v>Aurora</v>
      </c>
      <c r="H2465" t="str">
        <f>INDEX(Stores[location_state],MATCH(Sales[[#This Row],[store_no]],Stores[store_no],0))</f>
        <v>Illinois</v>
      </c>
      <c r="I2465">
        <f>INDEX(Stores[sqft],MATCH(Sales[[#This Row],[store_no]],Stores[store_no],0))</f>
        <v>209900</v>
      </c>
      <c r="J2465" s="4" t="str">
        <f>INDEX(Departments[dept_name],MATCH(Sales[[#This Row],[dept_no]],Departments[dept_no],0))</f>
        <v>Outdoors</v>
      </c>
      <c r="K2465" s="4" t="str">
        <f>CONCATENATE(Sales[[#This Row],[region]],Sales[[#This Row],[storetype]])</f>
        <v>2A</v>
      </c>
      <c r="L2465" s="4">
        <f>INDEX(RegionStoreCount[Store Count],MATCH(Sales[[#This Row],[RegionStoretype]],RegionStoreCount[Region/Type],0))</f>
        <v>5</v>
      </c>
      <c r="M2465" s="4">
        <f>AND(Sales[[#This Row],[date]]&lt;=TY_YTDMax,Sales[[#This Row],[date]]&gt;=TY_YTDMin)*Sales[[#This Row],[sales]]</f>
        <v>0</v>
      </c>
      <c r="N2465" s="4">
        <f>AND(Sales[[#This Row],[date]]&lt;=LY_YTDMax,Sales[[#This Row],[date]]&gt;=LY_YTDMin)*Sales[[#This Row],[sales]]</f>
        <v>23433.191000000003</v>
      </c>
      <c r="O2465" s="4">
        <f>AND(Sales[[#This Row],[date]]&gt;=YoY_Min,Sales[[#This Row],[date]]&lt;=TY_YTDMax)*(Sales[[#This Row],[sales]]/Sales[[#This Row],[sqft]])</f>
        <v>0</v>
      </c>
      <c r="P2465" s="4">
        <f>SUMIF(Sales[RegionStoretype],Sales[[#This Row],[RegionStoretype]],Sales[YoY_SSF])/Sales[[#This Row],[Region_TypeCount]]</f>
        <v>60.052789354368521</v>
      </c>
    </row>
    <row r="2466" spans="1:16" x14ac:dyDescent="0.25">
      <c r="A2466" s="1">
        <v>42874</v>
      </c>
      <c r="B2466">
        <v>37</v>
      </c>
      <c r="C2466">
        <v>1</v>
      </c>
      <c r="D2466">
        <v>17044.442900000002</v>
      </c>
      <c r="E2466">
        <f>INDEX(Stores[region],MATCH(Sales[[#This Row],[store_no]],Stores[store_no],0))</f>
        <v>3</v>
      </c>
      <c r="F2466" t="str">
        <f>INDEX(Stores[storetype],MATCH(Sales[[#This Row],[store_no]],Stores[store_no],0))</f>
        <v>C</v>
      </c>
      <c r="G2466" t="str">
        <f>INDEX(Stores[location_city],MATCH(Sales[[#This Row],[store_no]],Stores[store_no],0))</f>
        <v>Lincoln</v>
      </c>
      <c r="H2466" t="str">
        <f>INDEX(Stores[location_state],MATCH(Sales[[#This Row],[store_no]],Stores[store_no],0))</f>
        <v>Nebraska</v>
      </c>
      <c r="I2466">
        <f>INDEX(Stores[sqft],MATCH(Sales[[#This Row],[store_no]],Stores[store_no],0))</f>
        <v>161300</v>
      </c>
      <c r="J2466" s="4" t="str">
        <f>INDEX(Departments[dept_name],MATCH(Sales[[#This Row],[dept_no]],Departments[dept_no],0))</f>
        <v>Automotive</v>
      </c>
      <c r="K2466" s="4" t="str">
        <f>CONCATENATE(Sales[[#This Row],[region]],Sales[[#This Row],[storetype]])</f>
        <v>3C</v>
      </c>
      <c r="L2466" s="4">
        <f>INDEX(RegionStoreCount[Store Count],MATCH(Sales[[#This Row],[RegionStoretype]],RegionStoreCount[Region/Type],0))</f>
        <v>2</v>
      </c>
      <c r="M2466" s="4">
        <f>AND(Sales[[#This Row],[date]]&lt;=TY_YTDMax,Sales[[#This Row],[date]]&gt;=TY_YTDMin)*Sales[[#This Row],[sales]]</f>
        <v>0</v>
      </c>
      <c r="N2466" s="4">
        <f>AND(Sales[[#This Row],[date]]&lt;=LY_YTDMax,Sales[[#This Row],[date]]&gt;=LY_YTDMin)*Sales[[#This Row],[sales]]</f>
        <v>17044.442900000002</v>
      </c>
      <c r="O2466" s="4">
        <f>AND(Sales[[#This Row],[date]]&gt;=YoY_Min,Sales[[#This Row],[date]]&lt;=TY_YTDMax)*(Sales[[#This Row],[sales]]/Sales[[#This Row],[sqft]])</f>
        <v>0</v>
      </c>
      <c r="P2466" s="4">
        <f>SUMIF(Sales[RegionStoretype],Sales[[#This Row],[RegionStoretype]],Sales[YoY_SSF])/Sales[[#This Row],[Region_TypeCount]]</f>
        <v>47.561479460925746</v>
      </c>
    </row>
    <row r="2467" spans="1:16" x14ac:dyDescent="0.25">
      <c r="A2467" s="1">
        <v>42874</v>
      </c>
      <c r="B2467">
        <v>37</v>
      </c>
      <c r="C2467">
        <v>20</v>
      </c>
      <c r="D2467">
        <v>78602.539799999999</v>
      </c>
      <c r="E2467">
        <f>INDEX(Stores[region],MATCH(Sales[[#This Row],[store_no]],Stores[store_no],0))</f>
        <v>3</v>
      </c>
      <c r="F2467" t="str">
        <f>INDEX(Stores[storetype],MATCH(Sales[[#This Row],[store_no]],Stores[store_no],0))</f>
        <v>C</v>
      </c>
      <c r="G2467" t="str">
        <f>INDEX(Stores[location_city],MATCH(Sales[[#This Row],[store_no]],Stores[store_no],0))</f>
        <v>Lincoln</v>
      </c>
      <c r="H2467" t="str">
        <f>INDEX(Stores[location_state],MATCH(Sales[[#This Row],[store_no]],Stores[store_no],0))</f>
        <v>Nebraska</v>
      </c>
      <c r="I2467">
        <f>INDEX(Stores[sqft],MATCH(Sales[[#This Row],[store_no]],Stores[store_no],0))</f>
        <v>161300</v>
      </c>
      <c r="J2467" s="4" t="str">
        <f>INDEX(Departments[dept_name],MATCH(Sales[[#This Row],[dept_no]],Departments[dept_no],0))</f>
        <v>Toys</v>
      </c>
      <c r="K2467" s="4" t="str">
        <f>CONCATENATE(Sales[[#This Row],[region]],Sales[[#This Row],[storetype]])</f>
        <v>3C</v>
      </c>
      <c r="L2467" s="4">
        <f>INDEX(RegionStoreCount[Store Count],MATCH(Sales[[#This Row],[RegionStoretype]],RegionStoreCount[Region/Type],0))</f>
        <v>2</v>
      </c>
      <c r="M2467" s="4">
        <f>AND(Sales[[#This Row],[date]]&lt;=TY_YTDMax,Sales[[#This Row],[date]]&gt;=TY_YTDMin)*Sales[[#This Row],[sales]]</f>
        <v>0</v>
      </c>
      <c r="N2467" s="4">
        <f>AND(Sales[[#This Row],[date]]&lt;=LY_YTDMax,Sales[[#This Row],[date]]&gt;=LY_YTDMin)*Sales[[#This Row],[sales]]</f>
        <v>78602.539799999999</v>
      </c>
      <c r="O2467" s="4">
        <f>AND(Sales[[#This Row],[date]]&gt;=YoY_Min,Sales[[#This Row],[date]]&lt;=TY_YTDMax)*(Sales[[#This Row],[sales]]/Sales[[#This Row],[sqft]])</f>
        <v>0</v>
      </c>
      <c r="P2467" s="4">
        <f>SUMIF(Sales[RegionStoretype],Sales[[#This Row],[RegionStoretype]],Sales[YoY_SSF])/Sales[[#This Row],[Region_TypeCount]]</f>
        <v>47.561479460925746</v>
      </c>
    </row>
    <row r="2468" spans="1:16" x14ac:dyDescent="0.25">
      <c r="A2468" s="1">
        <v>42874</v>
      </c>
      <c r="B2468">
        <v>38</v>
      </c>
      <c r="C2468">
        <v>13</v>
      </c>
      <c r="D2468">
        <v>55628.269</v>
      </c>
      <c r="E2468">
        <f>INDEX(Stores[region],MATCH(Sales[[#This Row],[store_no]],Stores[store_no],0))</f>
        <v>2</v>
      </c>
      <c r="F2468" t="str">
        <f>INDEX(Stores[storetype],MATCH(Sales[[#This Row],[store_no]],Stores[store_no],0))</f>
        <v>C</v>
      </c>
      <c r="G2468" t="str">
        <f>INDEX(Stores[location_city],MATCH(Sales[[#This Row],[store_no]],Stores[store_no],0))</f>
        <v>Hinsdale</v>
      </c>
      <c r="H2468" t="str">
        <f>INDEX(Stores[location_state],MATCH(Sales[[#This Row],[store_no]],Stores[store_no],0))</f>
        <v>Illinois</v>
      </c>
      <c r="I2468">
        <f>INDEX(Stores[sqft],MATCH(Sales[[#This Row],[store_no]],Stores[store_no],0))</f>
        <v>155600</v>
      </c>
      <c r="J2468" s="4" t="str">
        <f>INDEX(Departments[dept_name],MATCH(Sales[[#This Row],[dept_no]],Departments[dept_no],0))</f>
        <v>Kids</v>
      </c>
      <c r="K2468" s="4" t="str">
        <f>CONCATENATE(Sales[[#This Row],[region]],Sales[[#This Row],[storetype]])</f>
        <v>2C</v>
      </c>
      <c r="L2468" s="4">
        <f>INDEX(RegionStoreCount[Store Count],MATCH(Sales[[#This Row],[RegionStoretype]],RegionStoreCount[Region/Type],0))</f>
        <v>1</v>
      </c>
      <c r="M2468" s="4">
        <f>AND(Sales[[#This Row],[date]]&lt;=TY_YTDMax,Sales[[#This Row],[date]]&gt;=TY_YTDMin)*Sales[[#This Row],[sales]]</f>
        <v>0</v>
      </c>
      <c r="N2468" s="4">
        <f>AND(Sales[[#This Row],[date]]&lt;=LY_YTDMax,Sales[[#This Row],[date]]&gt;=LY_YTDMin)*Sales[[#This Row],[sales]]</f>
        <v>55628.269</v>
      </c>
      <c r="O2468" s="4">
        <f>AND(Sales[[#This Row],[date]]&gt;=YoY_Min,Sales[[#This Row],[date]]&lt;=TY_YTDMax)*(Sales[[#This Row],[sales]]/Sales[[#This Row],[sqft]])</f>
        <v>0</v>
      </c>
      <c r="P2468" s="4">
        <f>SUMIF(Sales[RegionStoretype],Sales[[#This Row],[RegionStoretype]],Sales[YoY_SSF])/Sales[[#This Row],[Region_TypeCount]]</f>
        <v>44.537621913239086</v>
      </c>
    </row>
    <row r="2469" spans="1:16" x14ac:dyDescent="0.25">
      <c r="A2469" s="1">
        <v>42881</v>
      </c>
      <c r="B2469">
        <v>1</v>
      </c>
      <c r="C2469">
        <v>2</v>
      </c>
      <c r="D2469">
        <v>88080.501300000004</v>
      </c>
      <c r="E2469">
        <f>INDEX(Stores[region],MATCH(Sales[[#This Row],[store_no]],Stores[store_no],0))</f>
        <v>1</v>
      </c>
      <c r="F2469" t="str">
        <f>INDEX(Stores[storetype],MATCH(Sales[[#This Row],[store_no]],Stores[store_no],0))</f>
        <v>A</v>
      </c>
      <c r="G2469" t="str">
        <f>INDEX(Stores[location_city],MATCH(Sales[[#This Row],[store_no]],Stores[store_no],0))</f>
        <v>Ann Arbor</v>
      </c>
      <c r="H2469" t="str">
        <f>INDEX(Stores[location_state],MATCH(Sales[[#This Row],[store_no]],Stores[store_no],0))</f>
        <v>Michigan</v>
      </c>
      <c r="I2469">
        <f>INDEX(Stores[sqft],MATCH(Sales[[#This Row],[store_no]],Stores[store_no],0))</f>
        <v>100600</v>
      </c>
      <c r="J2469" s="4" t="str">
        <f>INDEX(Departments[dept_name],MATCH(Sales[[#This Row],[dept_no]],Departments[dept_no],0))</f>
        <v>Baby</v>
      </c>
      <c r="K2469" s="4" t="str">
        <f>CONCATENATE(Sales[[#This Row],[region]],Sales[[#This Row],[storetype]])</f>
        <v>1A</v>
      </c>
      <c r="L2469" s="4">
        <f>INDEX(RegionStoreCount[Store Count],MATCH(Sales[[#This Row],[RegionStoretype]],RegionStoreCount[Region/Type],0))</f>
        <v>5</v>
      </c>
      <c r="M2469" s="4">
        <f>AND(Sales[[#This Row],[date]]&lt;=TY_YTDMax,Sales[[#This Row],[date]]&gt;=TY_YTDMin)*Sales[[#This Row],[sales]]</f>
        <v>0</v>
      </c>
      <c r="N2469" s="4">
        <f>AND(Sales[[#This Row],[date]]&lt;=LY_YTDMax,Sales[[#This Row],[date]]&gt;=LY_YTDMin)*Sales[[#This Row],[sales]]</f>
        <v>88080.501300000004</v>
      </c>
      <c r="O2469" s="4">
        <f>AND(Sales[[#This Row],[date]]&gt;=YoY_Min,Sales[[#This Row],[date]]&lt;=TY_YTDMax)*(Sales[[#This Row],[sales]]/Sales[[#This Row],[sqft]])</f>
        <v>0</v>
      </c>
      <c r="P2469" s="4">
        <f>SUMIF(Sales[RegionStoretype],Sales[[#This Row],[RegionStoretype]],Sales[YoY_SSF])/Sales[[#This Row],[Region_TypeCount]]</f>
        <v>59.469551530910678</v>
      </c>
    </row>
    <row r="2470" spans="1:16" x14ac:dyDescent="0.25">
      <c r="A2470" s="1">
        <v>42881</v>
      </c>
      <c r="B2470">
        <v>2</v>
      </c>
      <c r="C2470">
        <v>6</v>
      </c>
      <c r="D2470">
        <v>61721.263099999996</v>
      </c>
      <c r="E2470">
        <f>INDEX(Stores[region],MATCH(Sales[[#This Row],[store_no]],Stores[store_no],0))</f>
        <v>3</v>
      </c>
      <c r="F2470" t="str">
        <f>INDEX(Stores[storetype],MATCH(Sales[[#This Row],[store_no]],Stores[store_no],0))</f>
        <v>A</v>
      </c>
      <c r="G2470" t="str">
        <f>INDEX(Stores[location_city],MATCH(Sales[[#This Row],[store_no]],Stores[store_no],0))</f>
        <v>Minneapolis</v>
      </c>
      <c r="H2470" t="str">
        <f>INDEX(Stores[location_state],MATCH(Sales[[#This Row],[store_no]],Stores[store_no],0))</f>
        <v>Minnesota</v>
      </c>
      <c r="I2470">
        <f>INDEX(Stores[sqft],MATCH(Sales[[#This Row],[store_no]],Stores[store_no],0))</f>
        <v>210400</v>
      </c>
      <c r="J2470" s="4" t="str">
        <f>INDEX(Departments[dept_name],MATCH(Sales[[#This Row],[dept_no]],Departments[dept_no],0))</f>
        <v>Computers</v>
      </c>
      <c r="K2470" s="4" t="str">
        <f>CONCATENATE(Sales[[#This Row],[region]],Sales[[#This Row],[storetype]])</f>
        <v>3A</v>
      </c>
      <c r="L2470" s="4">
        <f>INDEX(RegionStoreCount[Store Count],MATCH(Sales[[#This Row],[RegionStoretype]],RegionStoreCount[Region/Type],0))</f>
        <v>9</v>
      </c>
      <c r="M2470" s="4">
        <f>AND(Sales[[#This Row],[date]]&lt;=TY_YTDMax,Sales[[#This Row],[date]]&gt;=TY_YTDMin)*Sales[[#This Row],[sales]]</f>
        <v>0</v>
      </c>
      <c r="N2470" s="4">
        <f>AND(Sales[[#This Row],[date]]&lt;=LY_YTDMax,Sales[[#This Row],[date]]&gt;=LY_YTDMin)*Sales[[#This Row],[sales]]</f>
        <v>61721.263099999996</v>
      </c>
      <c r="O2470" s="4">
        <f>AND(Sales[[#This Row],[date]]&gt;=YoY_Min,Sales[[#This Row],[date]]&lt;=TY_YTDMax)*(Sales[[#This Row],[sales]]/Sales[[#This Row],[sqft]])</f>
        <v>0</v>
      </c>
      <c r="P2470" s="4">
        <f>SUMIF(Sales[RegionStoretype],Sales[[#This Row],[RegionStoretype]],Sales[YoY_SSF])/Sales[[#This Row],[Region_TypeCount]]</f>
        <v>53.603836561720975</v>
      </c>
    </row>
    <row r="2471" spans="1:16" x14ac:dyDescent="0.25">
      <c r="A2471" s="1">
        <v>42881</v>
      </c>
      <c r="B2471">
        <v>3</v>
      </c>
      <c r="C2471">
        <v>19</v>
      </c>
      <c r="D2471">
        <v>26488.053899999999</v>
      </c>
      <c r="E2471">
        <f>INDEX(Stores[region],MATCH(Sales[[#This Row],[store_no]],Stores[store_no],0))</f>
        <v>1</v>
      </c>
      <c r="F2471" t="str">
        <f>INDEX(Stores[storetype],MATCH(Sales[[#This Row],[store_no]],Stores[store_no],0))</f>
        <v>B</v>
      </c>
      <c r="G2471" t="str">
        <f>INDEX(Stores[location_city],MATCH(Sales[[#This Row],[store_no]],Stores[store_no],0))</f>
        <v>Detroit</v>
      </c>
      <c r="H2471" t="str">
        <f>INDEX(Stores[location_state],MATCH(Sales[[#This Row],[store_no]],Stores[store_no],0))</f>
        <v>Michigan</v>
      </c>
      <c r="I2471">
        <f>INDEX(Stores[sqft],MATCH(Sales[[#This Row],[store_no]],Stores[store_no],0))</f>
        <v>114500</v>
      </c>
      <c r="J2471" s="4" t="str">
        <f>INDEX(Departments[dept_name],MATCH(Sales[[#This Row],[dept_no]],Departments[dept_no],0))</f>
        <v>Tools</v>
      </c>
      <c r="K2471" s="4" t="str">
        <f>CONCATENATE(Sales[[#This Row],[region]],Sales[[#This Row],[storetype]])</f>
        <v>1B</v>
      </c>
      <c r="L2471" s="4">
        <f>INDEX(RegionStoreCount[Store Count],MATCH(Sales[[#This Row],[RegionStoretype]],RegionStoreCount[Region/Type],0))</f>
        <v>5</v>
      </c>
      <c r="M2471" s="4">
        <f>AND(Sales[[#This Row],[date]]&lt;=TY_YTDMax,Sales[[#This Row],[date]]&gt;=TY_YTDMin)*Sales[[#This Row],[sales]]</f>
        <v>0</v>
      </c>
      <c r="N2471" s="4">
        <f>AND(Sales[[#This Row],[date]]&lt;=LY_YTDMax,Sales[[#This Row],[date]]&gt;=LY_YTDMin)*Sales[[#This Row],[sales]]</f>
        <v>26488.053899999999</v>
      </c>
      <c r="O2471" s="4">
        <f>AND(Sales[[#This Row],[date]]&gt;=YoY_Min,Sales[[#This Row],[date]]&lt;=TY_YTDMax)*(Sales[[#This Row],[sales]]/Sales[[#This Row],[sqft]])</f>
        <v>0</v>
      </c>
      <c r="P2471" s="4">
        <f>SUMIF(Sales[RegionStoretype],Sales[[#This Row],[RegionStoretype]],Sales[YoY_SSF])/Sales[[#This Row],[Region_TypeCount]]</f>
        <v>68.518982968140051</v>
      </c>
    </row>
    <row r="2472" spans="1:16" x14ac:dyDescent="0.25">
      <c r="A2472" s="1">
        <v>42881</v>
      </c>
      <c r="B2472">
        <v>3</v>
      </c>
      <c r="C2472">
        <v>20</v>
      </c>
      <c r="D2472">
        <v>194319.48360000001</v>
      </c>
      <c r="E2472">
        <f>INDEX(Stores[region],MATCH(Sales[[#This Row],[store_no]],Stores[store_no],0))</f>
        <v>1</v>
      </c>
      <c r="F2472" t="str">
        <f>INDEX(Stores[storetype],MATCH(Sales[[#This Row],[store_no]],Stores[store_no],0))</f>
        <v>B</v>
      </c>
      <c r="G2472" t="str">
        <f>INDEX(Stores[location_city],MATCH(Sales[[#This Row],[store_no]],Stores[store_no],0))</f>
        <v>Detroit</v>
      </c>
      <c r="H2472" t="str">
        <f>INDEX(Stores[location_state],MATCH(Sales[[#This Row],[store_no]],Stores[store_no],0))</f>
        <v>Michigan</v>
      </c>
      <c r="I2472">
        <f>INDEX(Stores[sqft],MATCH(Sales[[#This Row],[store_no]],Stores[store_no],0))</f>
        <v>114500</v>
      </c>
      <c r="J2472" s="4" t="str">
        <f>INDEX(Departments[dept_name],MATCH(Sales[[#This Row],[dept_no]],Departments[dept_no],0))</f>
        <v>Toys</v>
      </c>
      <c r="K2472" s="4" t="str">
        <f>CONCATENATE(Sales[[#This Row],[region]],Sales[[#This Row],[storetype]])</f>
        <v>1B</v>
      </c>
      <c r="L2472" s="4">
        <f>INDEX(RegionStoreCount[Store Count],MATCH(Sales[[#This Row],[RegionStoretype]],RegionStoreCount[Region/Type],0))</f>
        <v>5</v>
      </c>
      <c r="M2472" s="4">
        <f>AND(Sales[[#This Row],[date]]&lt;=TY_YTDMax,Sales[[#This Row],[date]]&gt;=TY_YTDMin)*Sales[[#This Row],[sales]]</f>
        <v>0</v>
      </c>
      <c r="N2472" s="4">
        <f>AND(Sales[[#This Row],[date]]&lt;=LY_YTDMax,Sales[[#This Row],[date]]&gt;=LY_YTDMin)*Sales[[#This Row],[sales]]</f>
        <v>194319.48360000001</v>
      </c>
      <c r="O2472" s="4">
        <f>AND(Sales[[#This Row],[date]]&gt;=YoY_Min,Sales[[#This Row],[date]]&lt;=TY_YTDMax)*(Sales[[#This Row],[sales]]/Sales[[#This Row],[sqft]])</f>
        <v>0</v>
      </c>
      <c r="P2472" s="4">
        <f>SUMIF(Sales[RegionStoretype],Sales[[#This Row],[RegionStoretype]],Sales[YoY_SSF])/Sales[[#This Row],[Region_TypeCount]]</f>
        <v>68.518982968140051</v>
      </c>
    </row>
    <row r="2473" spans="1:16" x14ac:dyDescent="0.25">
      <c r="A2473" s="1">
        <v>42881</v>
      </c>
      <c r="B2473">
        <v>5</v>
      </c>
      <c r="C2473">
        <v>1</v>
      </c>
      <c r="D2473">
        <v>21779.8878</v>
      </c>
      <c r="E2473">
        <f>INDEX(Stores[region],MATCH(Sales[[#This Row],[store_no]],Stores[store_no],0))</f>
        <v>1</v>
      </c>
      <c r="F2473" t="str">
        <f>INDEX(Stores[storetype],MATCH(Sales[[#This Row],[store_no]],Stores[store_no],0))</f>
        <v>B</v>
      </c>
      <c r="G2473" t="str">
        <f>INDEX(Stores[location_city],MATCH(Sales[[#This Row],[store_no]],Stores[store_no],0))</f>
        <v>Bloomington</v>
      </c>
      <c r="H2473" t="str">
        <f>INDEX(Stores[location_state],MATCH(Sales[[#This Row],[store_no]],Stores[store_no],0))</f>
        <v>Indiana</v>
      </c>
      <c r="I2473">
        <f>INDEX(Stores[sqft],MATCH(Sales[[#This Row],[store_no]],Stores[store_no],0))</f>
        <v>114500</v>
      </c>
      <c r="J2473" s="4" t="str">
        <f>INDEX(Departments[dept_name],MATCH(Sales[[#This Row],[dept_no]],Departments[dept_no],0))</f>
        <v>Automotive</v>
      </c>
      <c r="K2473" s="4" t="str">
        <f>CONCATENATE(Sales[[#This Row],[region]],Sales[[#This Row],[storetype]])</f>
        <v>1B</v>
      </c>
      <c r="L2473" s="4">
        <f>INDEX(RegionStoreCount[Store Count],MATCH(Sales[[#This Row],[RegionStoretype]],RegionStoreCount[Region/Type],0))</f>
        <v>5</v>
      </c>
      <c r="M2473" s="4">
        <f>AND(Sales[[#This Row],[date]]&lt;=TY_YTDMax,Sales[[#This Row],[date]]&gt;=TY_YTDMin)*Sales[[#This Row],[sales]]</f>
        <v>0</v>
      </c>
      <c r="N2473" s="4">
        <f>AND(Sales[[#This Row],[date]]&lt;=LY_YTDMax,Sales[[#This Row],[date]]&gt;=LY_YTDMin)*Sales[[#This Row],[sales]]</f>
        <v>21779.8878</v>
      </c>
      <c r="O2473" s="4">
        <f>AND(Sales[[#This Row],[date]]&gt;=YoY_Min,Sales[[#This Row],[date]]&lt;=TY_YTDMax)*(Sales[[#This Row],[sales]]/Sales[[#This Row],[sqft]])</f>
        <v>0</v>
      </c>
      <c r="P2473" s="4">
        <f>SUMIF(Sales[RegionStoretype],Sales[[#This Row],[RegionStoretype]],Sales[YoY_SSF])/Sales[[#This Row],[Region_TypeCount]]</f>
        <v>68.518982968140051</v>
      </c>
    </row>
    <row r="2474" spans="1:16" x14ac:dyDescent="0.25">
      <c r="A2474" s="1">
        <v>42881</v>
      </c>
      <c r="B2474">
        <v>5</v>
      </c>
      <c r="C2474">
        <v>6</v>
      </c>
      <c r="D2474">
        <v>61910.741400000006</v>
      </c>
      <c r="E2474">
        <f>INDEX(Stores[region],MATCH(Sales[[#This Row],[store_no]],Stores[store_no],0))</f>
        <v>1</v>
      </c>
      <c r="F2474" t="str">
        <f>INDEX(Stores[storetype],MATCH(Sales[[#This Row],[store_no]],Stores[store_no],0))</f>
        <v>B</v>
      </c>
      <c r="G2474" t="str">
        <f>INDEX(Stores[location_city],MATCH(Sales[[#This Row],[store_no]],Stores[store_no],0))</f>
        <v>Bloomington</v>
      </c>
      <c r="H2474" t="str">
        <f>INDEX(Stores[location_state],MATCH(Sales[[#This Row],[store_no]],Stores[store_no],0))</f>
        <v>Indiana</v>
      </c>
      <c r="I2474">
        <f>INDEX(Stores[sqft],MATCH(Sales[[#This Row],[store_no]],Stores[store_no],0))</f>
        <v>114500</v>
      </c>
      <c r="J2474" s="4" t="str">
        <f>INDEX(Departments[dept_name],MATCH(Sales[[#This Row],[dept_no]],Departments[dept_no],0))</f>
        <v>Computers</v>
      </c>
      <c r="K2474" s="4" t="str">
        <f>CONCATENATE(Sales[[#This Row],[region]],Sales[[#This Row],[storetype]])</f>
        <v>1B</v>
      </c>
      <c r="L2474" s="4">
        <f>INDEX(RegionStoreCount[Store Count],MATCH(Sales[[#This Row],[RegionStoretype]],RegionStoreCount[Region/Type],0))</f>
        <v>5</v>
      </c>
      <c r="M2474" s="4">
        <f>AND(Sales[[#This Row],[date]]&lt;=TY_YTDMax,Sales[[#This Row],[date]]&gt;=TY_YTDMin)*Sales[[#This Row],[sales]]</f>
        <v>0</v>
      </c>
      <c r="N2474" s="4">
        <f>AND(Sales[[#This Row],[date]]&lt;=LY_YTDMax,Sales[[#This Row],[date]]&gt;=LY_YTDMin)*Sales[[#This Row],[sales]]</f>
        <v>61910.741400000006</v>
      </c>
      <c r="O2474" s="4">
        <f>AND(Sales[[#This Row],[date]]&gt;=YoY_Min,Sales[[#This Row],[date]]&lt;=TY_YTDMax)*(Sales[[#This Row],[sales]]/Sales[[#This Row],[sqft]])</f>
        <v>0</v>
      </c>
      <c r="P2474" s="4">
        <f>SUMIF(Sales[RegionStoretype],Sales[[#This Row],[RegionStoretype]],Sales[YoY_SSF])/Sales[[#This Row],[Region_TypeCount]]</f>
        <v>68.518982968140051</v>
      </c>
    </row>
    <row r="2475" spans="1:16" x14ac:dyDescent="0.25">
      <c r="A2475" s="1">
        <v>42881</v>
      </c>
      <c r="B2475">
        <v>5</v>
      </c>
      <c r="C2475">
        <v>9</v>
      </c>
      <c r="D2475">
        <v>11182.762799999999</v>
      </c>
      <c r="E2475">
        <f>INDEX(Stores[region],MATCH(Sales[[#This Row],[store_no]],Stores[store_no],0))</f>
        <v>1</v>
      </c>
      <c r="F2475" t="str">
        <f>INDEX(Stores[storetype],MATCH(Sales[[#This Row],[store_no]],Stores[store_no],0))</f>
        <v>B</v>
      </c>
      <c r="G2475" t="str">
        <f>INDEX(Stores[location_city],MATCH(Sales[[#This Row],[store_no]],Stores[store_no],0))</f>
        <v>Bloomington</v>
      </c>
      <c r="H2475" t="str">
        <f>INDEX(Stores[location_state],MATCH(Sales[[#This Row],[store_no]],Stores[store_no],0))</f>
        <v>Indiana</v>
      </c>
      <c r="I2475">
        <f>INDEX(Stores[sqft],MATCH(Sales[[#This Row],[store_no]],Stores[store_no],0))</f>
        <v>114500</v>
      </c>
      <c r="J2475" s="4" t="str">
        <f>INDEX(Departments[dept_name],MATCH(Sales[[#This Row],[dept_no]],Departments[dept_no],0))</f>
        <v>Garden</v>
      </c>
      <c r="K2475" s="4" t="str">
        <f>CONCATENATE(Sales[[#This Row],[region]],Sales[[#This Row],[storetype]])</f>
        <v>1B</v>
      </c>
      <c r="L2475" s="4">
        <f>INDEX(RegionStoreCount[Store Count],MATCH(Sales[[#This Row],[RegionStoretype]],RegionStoreCount[Region/Type],0))</f>
        <v>5</v>
      </c>
      <c r="M2475" s="4">
        <f>AND(Sales[[#This Row],[date]]&lt;=TY_YTDMax,Sales[[#This Row],[date]]&gt;=TY_YTDMin)*Sales[[#This Row],[sales]]</f>
        <v>0</v>
      </c>
      <c r="N2475" s="4">
        <f>AND(Sales[[#This Row],[date]]&lt;=LY_YTDMax,Sales[[#This Row],[date]]&gt;=LY_YTDMin)*Sales[[#This Row],[sales]]</f>
        <v>11182.762799999999</v>
      </c>
      <c r="O2475" s="4">
        <f>AND(Sales[[#This Row],[date]]&gt;=YoY_Min,Sales[[#This Row],[date]]&lt;=TY_YTDMax)*(Sales[[#This Row],[sales]]/Sales[[#This Row],[sqft]])</f>
        <v>0</v>
      </c>
      <c r="P2475" s="4">
        <f>SUMIF(Sales[RegionStoretype],Sales[[#This Row],[RegionStoretype]],Sales[YoY_SSF])/Sales[[#This Row],[Region_TypeCount]]</f>
        <v>68.518982968140051</v>
      </c>
    </row>
    <row r="2476" spans="1:16" x14ac:dyDescent="0.25">
      <c r="A2476" s="1">
        <v>42881</v>
      </c>
      <c r="B2476">
        <v>5</v>
      </c>
      <c r="C2476">
        <v>14</v>
      </c>
      <c r="D2476">
        <v>81428.586599999995</v>
      </c>
      <c r="E2476">
        <f>INDEX(Stores[region],MATCH(Sales[[#This Row],[store_no]],Stores[store_no],0))</f>
        <v>1</v>
      </c>
      <c r="F2476" t="str">
        <f>INDEX(Stores[storetype],MATCH(Sales[[#This Row],[store_no]],Stores[store_no],0))</f>
        <v>B</v>
      </c>
      <c r="G2476" t="str">
        <f>INDEX(Stores[location_city],MATCH(Sales[[#This Row],[store_no]],Stores[store_no],0))</f>
        <v>Bloomington</v>
      </c>
      <c r="H2476" t="str">
        <f>INDEX(Stores[location_state],MATCH(Sales[[#This Row],[store_no]],Stores[store_no],0))</f>
        <v>Indiana</v>
      </c>
      <c r="I2476">
        <f>INDEX(Stores[sqft],MATCH(Sales[[#This Row],[store_no]],Stores[store_no],0))</f>
        <v>114500</v>
      </c>
      <c r="J2476" s="4" t="str">
        <f>INDEX(Departments[dept_name],MATCH(Sales[[#This Row],[dept_no]],Departments[dept_no],0))</f>
        <v>Movies</v>
      </c>
      <c r="K2476" s="4" t="str">
        <f>CONCATENATE(Sales[[#This Row],[region]],Sales[[#This Row],[storetype]])</f>
        <v>1B</v>
      </c>
      <c r="L2476" s="4">
        <f>INDEX(RegionStoreCount[Store Count],MATCH(Sales[[#This Row],[RegionStoretype]],RegionStoreCount[Region/Type],0))</f>
        <v>5</v>
      </c>
      <c r="M2476" s="4">
        <f>AND(Sales[[#This Row],[date]]&lt;=TY_YTDMax,Sales[[#This Row],[date]]&gt;=TY_YTDMin)*Sales[[#This Row],[sales]]</f>
        <v>0</v>
      </c>
      <c r="N2476" s="4">
        <f>AND(Sales[[#This Row],[date]]&lt;=LY_YTDMax,Sales[[#This Row],[date]]&gt;=LY_YTDMin)*Sales[[#This Row],[sales]]</f>
        <v>81428.586599999995</v>
      </c>
      <c r="O2476" s="4">
        <f>AND(Sales[[#This Row],[date]]&gt;=YoY_Min,Sales[[#This Row],[date]]&lt;=TY_YTDMax)*(Sales[[#This Row],[sales]]/Sales[[#This Row],[sqft]])</f>
        <v>0</v>
      </c>
      <c r="P2476" s="4">
        <f>SUMIF(Sales[RegionStoretype],Sales[[#This Row],[RegionStoretype]],Sales[YoY_SSF])/Sales[[#This Row],[Region_TypeCount]]</f>
        <v>68.518982968140051</v>
      </c>
    </row>
    <row r="2477" spans="1:16" x14ac:dyDescent="0.25">
      <c r="A2477" s="1">
        <v>42881</v>
      </c>
      <c r="B2477">
        <v>5</v>
      </c>
      <c r="C2477">
        <v>20</v>
      </c>
      <c r="D2477">
        <v>87336.797699999996</v>
      </c>
      <c r="E2477">
        <f>INDEX(Stores[region],MATCH(Sales[[#This Row],[store_no]],Stores[store_no],0))</f>
        <v>1</v>
      </c>
      <c r="F2477" t="str">
        <f>INDEX(Stores[storetype],MATCH(Sales[[#This Row],[store_no]],Stores[store_no],0))</f>
        <v>B</v>
      </c>
      <c r="G2477" t="str">
        <f>INDEX(Stores[location_city],MATCH(Sales[[#This Row],[store_no]],Stores[store_no],0))</f>
        <v>Bloomington</v>
      </c>
      <c r="H2477" t="str">
        <f>INDEX(Stores[location_state],MATCH(Sales[[#This Row],[store_no]],Stores[store_no],0))</f>
        <v>Indiana</v>
      </c>
      <c r="I2477">
        <f>INDEX(Stores[sqft],MATCH(Sales[[#This Row],[store_no]],Stores[store_no],0))</f>
        <v>114500</v>
      </c>
      <c r="J2477" s="4" t="str">
        <f>INDEX(Departments[dept_name],MATCH(Sales[[#This Row],[dept_no]],Departments[dept_no],0))</f>
        <v>Toys</v>
      </c>
      <c r="K2477" s="4" t="str">
        <f>CONCATENATE(Sales[[#This Row],[region]],Sales[[#This Row],[storetype]])</f>
        <v>1B</v>
      </c>
      <c r="L2477" s="4">
        <f>INDEX(RegionStoreCount[Store Count],MATCH(Sales[[#This Row],[RegionStoretype]],RegionStoreCount[Region/Type],0))</f>
        <v>5</v>
      </c>
      <c r="M2477" s="4">
        <f>AND(Sales[[#This Row],[date]]&lt;=TY_YTDMax,Sales[[#This Row],[date]]&gt;=TY_YTDMin)*Sales[[#This Row],[sales]]</f>
        <v>0</v>
      </c>
      <c r="N2477" s="4">
        <f>AND(Sales[[#This Row],[date]]&lt;=LY_YTDMax,Sales[[#This Row],[date]]&gt;=LY_YTDMin)*Sales[[#This Row],[sales]]</f>
        <v>87336.797699999996</v>
      </c>
      <c r="O2477" s="4">
        <f>AND(Sales[[#This Row],[date]]&gt;=YoY_Min,Sales[[#This Row],[date]]&lt;=TY_YTDMax)*(Sales[[#This Row],[sales]]/Sales[[#This Row],[sqft]])</f>
        <v>0</v>
      </c>
      <c r="P2477" s="4">
        <f>SUMIF(Sales[RegionStoretype],Sales[[#This Row],[RegionStoretype]],Sales[YoY_SSF])/Sales[[#This Row],[Region_TypeCount]]</f>
        <v>68.518982968140051</v>
      </c>
    </row>
    <row r="2478" spans="1:16" x14ac:dyDescent="0.25">
      <c r="A2478" s="1">
        <v>42881</v>
      </c>
      <c r="B2478">
        <v>6</v>
      </c>
      <c r="C2478">
        <v>7</v>
      </c>
      <c r="D2478">
        <v>56801.914000000004</v>
      </c>
      <c r="E2478">
        <f>INDEX(Stores[region],MATCH(Sales[[#This Row],[store_no]],Stores[store_no],0))</f>
        <v>3</v>
      </c>
      <c r="F2478" t="str">
        <f>INDEX(Stores[storetype],MATCH(Sales[[#This Row],[store_no]],Stores[store_no],0))</f>
        <v>A</v>
      </c>
      <c r="G2478" t="str">
        <f>INDEX(Stores[location_city],MATCH(Sales[[#This Row],[store_no]],Stores[store_no],0))</f>
        <v>Green Bay</v>
      </c>
      <c r="H2478" t="str">
        <f>INDEX(Stores[location_state],MATCH(Sales[[#This Row],[store_no]],Stores[store_no],0))</f>
        <v>Wisconsin</v>
      </c>
      <c r="I2478">
        <f>INDEX(Stores[sqft],MATCH(Sales[[#This Row],[store_no]],Stores[store_no],0))</f>
        <v>138800</v>
      </c>
      <c r="J2478" s="4" t="str">
        <f>INDEX(Departments[dept_name],MATCH(Sales[[#This Row],[dept_no]],Departments[dept_no],0))</f>
        <v>Electronics</v>
      </c>
      <c r="K2478" s="4" t="str">
        <f>CONCATENATE(Sales[[#This Row],[region]],Sales[[#This Row],[storetype]])</f>
        <v>3A</v>
      </c>
      <c r="L2478" s="4">
        <f>INDEX(RegionStoreCount[Store Count],MATCH(Sales[[#This Row],[RegionStoretype]],RegionStoreCount[Region/Type],0))</f>
        <v>9</v>
      </c>
      <c r="M2478" s="4">
        <f>AND(Sales[[#This Row],[date]]&lt;=TY_YTDMax,Sales[[#This Row],[date]]&gt;=TY_YTDMin)*Sales[[#This Row],[sales]]</f>
        <v>0</v>
      </c>
      <c r="N2478" s="4">
        <f>AND(Sales[[#This Row],[date]]&lt;=LY_YTDMax,Sales[[#This Row],[date]]&gt;=LY_YTDMin)*Sales[[#This Row],[sales]]</f>
        <v>56801.914000000004</v>
      </c>
      <c r="O2478" s="4">
        <f>AND(Sales[[#This Row],[date]]&gt;=YoY_Min,Sales[[#This Row],[date]]&lt;=TY_YTDMax)*(Sales[[#This Row],[sales]]/Sales[[#This Row],[sqft]])</f>
        <v>0</v>
      </c>
      <c r="P2478" s="4">
        <f>SUMIF(Sales[RegionStoretype],Sales[[#This Row],[RegionStoretype]],Sales[YoY_SSF])/Sales[[#This Row],[Region_TypeCount]]</f>
        <v>53.603836561720975</v>
      </c>
    </row>
    <row r="2479" spans="1:16" x14ac:dyDescent="0.25">
      <c r="A2479" s="1">
        <v>42881</v>
      </c>
      <c r="B2479">
        <v>7</v>
      </c>
      <c r="C2479">
        <v>1</v>
      </c>
      <c r="D2479">
        <v>5997.46</v>
      </c>
      <c r="E2479">
        <f>INDEX(Stores[region],MATCH(Sales[[#This Row],[store_no]],Stores[store_no],0))</f>
        <v>2</v>
      </c>
      <c r="F2479" t="str">
        <f>INDEX(Stores[storetype],MATCH(Sales[[#This Row],[store_no]],Stores[store_no],0))</f>
        <v>B</v>
      </c>
      <c r="G2479" t="str">
        <f>INDEX(Stores[location_city],MATCH(Sales[[#This Row],[store_no]],Stores[store_no],0))</f>
        <v>Rockford</v>
      </c>
      <c r="H2479" t="str">
        <f>INDEX(Stores[location_state],MATCH(Sales[[#This Row],[store_no]],Stores[store_no],0))</f>
        <v>Illinois</v>
      </c>
      <c r="I2479">
        <f>INDEX(Stores[sqft],MATCH(Sales[[#This Row],[store_no]],Stores[store_no],0))</f>
        <v>127100</v>
      </c>
      <c r="J2479" s="4" t="str">
        <f>INDEX(Departments[dept_name],MATCH(Sales[[#This Row],[dept_no]],Departments[dept_no],0))</f>
        <v>Automotive</v>
      </c>
      <c r="K2479" s="4" t="str">
        <f>CONCATENATE(Sales[[#This Row],[region]],Sales[[#This Row],[storetype]])</f>
        <v>2B</v>
      </c>
      <c r="L2479" s="4">
        <f>INDEX(RegionStoreCount[Store Count],MATCH(Sales[[#This Row],[RegionStoretype]],RegionStoreCount[Region/Type],0))</f>
        <v>6</v>
      </c>
      <c r="M2479" s="4">
        <f>AND(Sales[[#This Row],[date]]&lt;=TY_YTDMax,Sales[[#This Row],[date]]&gt;=TY_YTDMin)*Sales[[#This Row],[sales]]</f>
        <v>0</v>
      </c>
      <c r="N2479" s="4">
        <f>AND(Sales[[#This Row],[date]]&lt;=LY_YTDMax,Sales[[#This Row],[date]]&gt;=LY_YTDMin)*Sales[[#This Row],[sales]]</f>
        <v>5997.46</v>
      </c>
      <c r="O2479" s="4">
        <f>AND(Sales[[#This Row],[date]]&gt;=YoY_Min,Sales[[#This Row],[date]]&lt;=TY_YTDMax)*(Sales[[#This Row],[sales]]/Sales[[#This Row],[sqft]])</f>
        <v>0</v>
      </c>
      <c r="P2479" s="4">
        <f>SUMIF(Sales[RegionStoretype],Sales[[#This Row],[RegionStoretype]],Sales[YoY_SSF])/Sales[[#This Row],[Region_TypeCount]]</f>
        <v>58.393757732919049</v>
      </c>
    </row>
    <row r="2480" spans="1:16" x14ac:dyDescent="0.25">
      <c r="A2480" s="1">
        <v>42881</v>
      </c>
      <c r="B2480">
        <v>7</v>
      </c>
      <c r="C2480">
        <v>6</v>
      </c>
      <c r="D2480">
        <v>10232.2857</v>
      </c>
      <c r="E2480">
        <f>INDEX(Stores[region],MATCH(Sales[[#This Row],[store_no]],Stores[store_no],0))</f>
        <v>2</v>
      </c>
      <c r="F2480" t="str">
        <f>INDEX(Stores[storetype],MATCH(Sales[[#This Row],[store_no]],Stores[store_no],0))</f>
        <v>B</v>
      </c>
      <c r="G2480" t="str">
        <f>INDEX(Stores[location_city],MATCH(Sales[[#This Row],[store_no]],Stores[store_no],0))</f>
        <v>Rockford</v>
      </c>
      <c r="H2480" t="str">
        <f>INDEX(Stores[location_state],MATCH(Sales[[#This Row],[store_no]],Stores[store_no],0))</f>
        <v>Illinois</v>
      </c>
      <c r="I2480">
        <f>INDEX(Stores[sqft],MATCH(Sales[[#This Row],[store_no]],Stores[store_no],0))</f>
        <v>127100</v>
      </c>
      <c r="J2480" s="4" t="str">
        <f>INDEX(Departments[dept_name],MATCH(Sales[[#This Row],[dept_no]],Departments[dept_no],0))</f>
        <v>Computers</v>
      </c>
      <c r="K2480" s="4" t="str">
        <f>CONCATENATE(Sales[[#This Row],[region]],Sales[[#This Row],[storetype]])</f>
        <v>2B</v>
      </c>
      <c r="L2480" s="4">
        <f>INDEX(RegionStoreCount[Store Count],MATCH(Sales[[#This Row],[RegionStoretype]],RegionStoreCount[Region/Type],0))</f>
        <v>6</v>
      </c>
      <c r="M2480" s="4">
        <f>AND(Sales[[#This Row],[date]]&lt;=TY_YTDMax,Sales[[#This Row],[date]]&gt;=TY_YTDMin)*Sales[[#This Row],[sales]]</f>
        <v>0</v>
      </c>
      <c r="N2480" s="4">
        <f>AND(Sales[[#This Row],[date]]&lt;=LY_YTDMax,Sales[[#This Row],[date]]&gt;=LY_YTDMin)*Sales[[#This Row],[sales]]</f>
        <v>10232.2857</v>
      </c>
      <c r="O2480" s="4">
        <f>AND(Sales[[#This Row],[date]]&gt;=YoY_Min,Sales[[#This Row],[date]]&lt;=TY_YTDMax)*(Sales[[#This Row],[sales]]/Sales[[#This Row],[sqft]])</f>
        <v>0</v>
      </c>
      <c r="P2480" s="4">
        <f>SUMIF(Sales[RegionStoretype],Sales[[#This Row],[RegionStoretype]],Sales[YoY_SSF])/Sales[[#This Row],[Region_TypeCount]]</f>
        <v>58.393757732919049</v>
      </c>
    </row>
    <row r="2481" spans="1:16" x14ac:dyDescent="0.25">
      <c r="A2481" s="1">
        <v>42881</v>
      </c>
      <c r="B2481">
        <v>7</v>
      </c>
      <c r="C2481">
        <v>10</v>
      </c>
      <c r="D2481">
        <v>27285.750499999998</v>
      </c>
      <c r="E2481">
        <f>INDEX(Stores[region],MATCH(Sales[[#This Row],[store_no]],Stores[store_no],0))</f>
        <v>2</v>
      </c>
      <c r="F2481" t="str">
        <f>INDEX(Stores[storetype],MATCH(Sales[[#This Row],[store_no]],Stores[store_no],0))</f>
        <v>B</v>
      </c>
      <c r="G2481" t="str">
        <f>INDEX(Stores[location_city],MATCH(Sales[[#This Row],[store_no]],Stores[store_no],0))</f>
        <v>Rockford</v>
      </c>
      <c r="H2481" t="str">
        <f>INDEX(Stores[location_state],MATCH(Sales[[#This Row],[store_no]],Stores[store_no],0))</f>
        <v>Illinois</v>
      </c>
      <c r="I2481">
        <f>INDEX(Stores[sqft],MATCH(Sales[[#This Row],[store_no]],Stores[store_no],0))</f>
        <v>127100</v>
      </c>
      <c r="J2481" s="4" t="str">
        <f>INDEX(Departments[dept_name],MATCH(Sales[[#This Row],[dept_no]],Departments[dept_no],0))</f>
        <v>Health</v>
      </c>
      <c r="K2481" s="4" t="str">
        <f>CONCATENATE(Sales[[#This Row],[region]],Sales[[#This Row],[storetype]])</f>
        <v>2B</v>
      </c>
      <c r="L2481" s="4">
        <f>INDEX(RegionStoreCount[Store Count],MATCH(Sales[[#This Row],[RegionStoretype]],RegionStoreCount[Region/Type],0))</f>
        <v>6</v>
      </c>
      <c r="M2481" s="4">
        <f>AND(Sales[[#This Row],[date]]&lt;=TY_YTDMax,Sales[[#This Row],[date]]&gt;=TY_YTDMin)*Sales[[#This Row],[sales]]</f>
        <v>0</v>
      </c>
      <c r="N2481" s="4">
        <f>AND(Sales[[#This Row],[date]]&lt;=LY_YTDMax,Sales[[#This Row],[date]]&gt;=LY_YTDMin)*Sales[[#This Row],[sales]]</f>
        <v>27285.750499999998</v>
      </c>
      <c r="O2481" s="4">
        <f>AND(Sales[[#This Row],[date]]&gt;=YoY_Min,Sales[[#This Row],[date]]&lt;=TY_YTDMax)*(Sales[[#This Row],[sales]]/Sales[[#This Row],[sqft]])</f>
        <v>0</v>
      </c>
      <c r="P2481" s="4">
        <f>SUMIF(Sales[RegionStoretype],Sales[[#This Row],[RegionStoretype]],Sales[YoY_SSF])/Sales[[#This Row],[Region_TypeCount]]</f>
        <v>58.393757732919049</v>
      </c>
    </row>
    <row r="2482" spans="1:16" x14ac:dyDescent="0.25">
      <c r="A2482" s="1">
        <v>42881</v>
      </c>
      <c r="B2482">
        <v>7</v>
      </c>
      <c r="C2482">
        <v>14</v>
      </c>
      <c r="D2482">
        <v>25870.888800000001</v>
      </c>
      <c r="E2482">
        <f>INDEX(Stores[region],MATCH(Sales[[#This Row],[store_no]],Stores[store_no],0))</f>
        <v>2</v>
      </c>
      <c r="F2482" t="str">
        <f>INDEX(Stores[storetype],MATCH(Sales[[#This Row],[store_no]],Stores[store_no],0))</f>
        <v>B</v>
      </c>
      <c r="G2482" t="str">
        <f>INDEX(Stores[location_city],MATCH(Sales[[#This Row],[store_no]],Stores[store_no],0))</f>
        <v>Rockford</v>
      </c>
      <c r="H2482" t="str">
        <f>INDEX(Stores[location_state],MATCH(Sales[[#This Row],[store_no]],Stores[store_no],0))</f>
        <v>Illinois</v>
      </c>
      <c r="I2482">
        <f>INDEX(Stores[sqft],MATCH(Sales[[#This Row],[store_no]],Stores[store_no],0))</f>
        <v>127100</v>
      </c>
      <c r="J2482" s="4" t="str">
        <f>INDEX(Departments[dept_name],MATCH(Sales[[#This Row],[dept_no]],Departments[dept_no],0))</f>
        <v>Movies</v>
      </c>
      <c r="K2482" s="4" t="str">
        <f>CONCATENATE(Sales[[#This Row],[region]],Sales[[#This Row],[storetype]])</f>
        <v>2B</v>
      </c>
      <c r="L2482" s="4">
        <f>INDEX(RegionStoreCount[Store Count],MATCH(Sales[[#This Row],[RegionStoretype]],RegionStoreCount[Region/Type],0))</f>
        <v>6</v>
      </c>
      <c r="M2482" s="4">
        <f>AND(Sales[[#This Row],[date]]&lt;=TY_YTDMax,Sales[[#This Row],[date]]&gt;=TY_YTDMin)*Sales[[#This Row],[sales]]</f>
        <v>0</v>
      </c>
      <c r="N2482" s="4">
        <f>AND(Sales[[#This Row],[date]]&lt;=LY_YTDMax,Sales[[#This Row],[date]]&gt;=LY_YTDMin)*Sales[[#This Row],[sales]]</f>
        <v>25870.888800000001</v>
      </c>
      <c r="O2482" s="4">
        <f>AND(Sales[[#This Row],[date]]&gt;=YoY_Min,Sales[[#This Row],[date]]&lt;=TY_YTDMax)*(Sales[[#This Row],[sales]]/Sales[[#This Row],[sqft]])</f>
        <v>0</v>
      </c>
      <c r="P2482" s="4">
        <f>SUMIF(Sales[RegionStoretype],Sales[[#This Row],[RegionStoretype]],Sales[YoY_SSF])/Sales[[#This Row],[Region_TypeCount]]</f>
        <v>58.393757732919049</v>
      </c>
    </row>
    <row r="2483" spans="1:16" x14ac:dyDescent="0.25">
      <c r="A2483" s="1">
        <v>42881</v>
      </c>
      <c r="B2483">
        <v>8</v>
      </c>
      <c r="C2483">
        <v>6</v>
      </c>
      <c r="D2483">
        <v>78033.39409999999</v>
      </c>
      <c r="E2483">
        <f>INDEX(Stores[region],MATCH(Sales[[#This Row],[store_no]],Stores[store_no],0))</f>
        <v>3</v>
      </c>
      <c r="F2483" t="str">
        <f>INDEX(Stores[storetype],MATCH(Sales[[#This Row],[store_no]],Stores[store_no],0))</f>
        <v>A</v>
      </c>
      <c r="G2483" t="str">
        <f>INDEX(Stores[location_city],MATCH(Sales[[#This Row],[store_no]],Stores[store_no],0))</f>
        <v>Saint Louis</v>
      </c>
      <c r="H2483" t="str">
        <f>INDEX(Stores[location_state],MATCH(Sales[[#This Row],[store_no]],Stores[store_no],0))</f>
        <v>Missouri</v>
      </c>
      <c r="I2483">
        <f>INDEX(Stores[sqft],MATCH(Sales[[#This Row],[store_no]],Stores[store_no],0))</f>
        <v>198900</v>
      </c>
      <c r="J2483" s="4" t="str">
        <f>INDEX(Departments[dept_name],MATCH(Sales[[#This Row],[dept_no]],Departments[dept_no],0))</f>
        <v>Computers</v>
      </c>
      <c r="K2483" s="4" t="str">
        <f>CONCATENATE(Sales[[#This Row],[region]],Sales[[#This Row],[storetype]])</f>
        <v>3A</v>
      </c>
      <c r="L2483" s="4">
        <f>INDEX(RegionStoreCount[Store Count],MATCH(Sales[[#This Row],[RegionStoretype]],RegionStoreCount[Region/Type],0))</f>
        <v>9</v>
      </c>
      <c r="M2483" s="4">
        <f>AND(Sales[[#This Row],[date]]&lt;=TY_YTDMax,Sales[[#This Row],[date]]&gt;=TY_YTDMin)*Sales[[#This Row],[sales]]</f>
        <v>0</v>
      </c>
      <c r="N2483" s="4">
        <f>AND(Sales[[#This Row],[date]]&lt;=LY_YTDMax,Sales[[#This Row],[date]]&gt;=LY_YTDMin)*Sales[[#This Row],[sales]]</f>
        <v>78033.39409999999</v>
      </c>
      <c r="O2483" s="4">
        <f>AND(Sales[[#This Row],[date]]&gt;=YoY_Min,Sales[[#This Row],[date]]&lt;=TY_YTDMax)*(Sales[[#This Row],[sales]]/Sales[[#This Row],[sqft]])</f>
        <v>0</v>
      </c>
      <c r="P2483" s="4">
        <f>SUMIF(Sales[RegionStoretype],Sales[[#This Row],[RegionStoretype]],Sales[YoY_SSF])/Sales[[#This Row],[Region_TypeCount]]</f>
        <v>53.603836561720975</v>
      </c>
    </row>
    <row r="2484" spans="1:16" x14ac:dyDescent="0.25">
      <c r="A2484" s="1">
        <v>42881</v>
      </c>
      <c r="B2484">
        <v>8</v>
      </c>
      <c r="C2484">
        <v>14</v>
      </c>
      <c r="D2484">
        <v>141450.60750000001</v>
      </c>
      <c r="E2484">
        <f>INDEX(Stores[region],MATCH(Sales[[#This Row],[store_no]],Stores[store_no],0))</f>
        <v>3</v>
      </c>
      <c r="F2484" t="str">
        <f>INDEX(Stores[storetype],MATCH(Sales[[#This Row],[store_no]],Stores[store_no],0))</f>
        <v>A</v>
      </c>
      <c r="G2484" t="str">
        <f>INDEX(Stores[location_city],MATCH(Sales[[#This Row],[store_no]],Stores[store_no],0))</f>
        <v>Saint Louis</v>
      </c>
      <c r="H2484" t="str">
        <f>INDEX(Stores[location_state],MATCH(Sales[[#This Row],[store_no]],Stores[store_no],0))</f>
        <v>Missouri</v>
      </c>
      <c r="I2484">
        <f>INDEX(Stores[sqft],MATCH(Sales[[#This Row],[store_no]],Stores[store_no],0))</f>
        <v>198900</v>
      </c>
      <c r="J2484" s="4" t="str">
        <f>INDEX(Departments[dept_name],MATCH(Sales[[#This Row],[dept_no]],Departments[dept_no],0))</f>
        <v>Movies</v>
      </c>
      <c r="K2484" s="4" t="str">
        <f>CONCATENATE(Sales[[#This Row],[region]],Sales[[#This Row],[storetype]])</f>
        <v>3A</v>
      </c>
      <c r="L2484" s="4">
        <f>INDEX(RegionStoreCount[Store Count],MATCH(Sales[[#This Row],[RegionStoretype]],RegionStoreCount[Region/Type],0))</f>
        <v>9</v>
      </c>
      <c r="M2484" s="4">
        <f>AND(Sales[[#This Row],[date]]&lt;=TY_YTDMax,Sales[[#This Row],[date]]&gt;=TY_YTDMin)*Sales[[#This Row],[sales]]</f>
        <v>0</v>
      </c>
      <c r="N2484" s="4">
        <f>AND(Sales[[#This Row],[date]]&lt;=LY_YTDMax,Sales[[#This Row],[date]]&gt;=LY_YTDMin)*Sales[[#This Row],[sales]]</f>
        <v>141450.60750000001</v>
      </c>
      <c r="O2484" s="4">
        <f>AND(Sales[[#This Row],[date]]&gt;=YoY_Min,Sales[[#This Row],[date]]&lt;=TY_YTDMax)*(Sales[[#This Row],[sales]]/Sales[[#This Row],[sqft]])</f>
        <v>0</v>
      </c>
      <c r="P2484" s="4">
        <f>SUMIF(Sales[RegionStoretype],Sales[[#This Row],[RegionStoretype]],Sales[YoY_SSF])/Sales[[#This Row],[Region_TypeCount]]</f>
        <v>53.603836561720975</v>
      </c>
    </row>
    <row r="2485" spans="1:16" x14ac:dyDescent="0.25">
      <c r="A2485" s="1">
        <v>42881</v>
      </c>
      <c r="B2485">
        <v>10</v>
      </c>
      <c r="C2485">
        <v>2</v>
      </c>
      <c r="D2485">
        <v>83354.247799999997</v>
      </c>
      <c r="E2485">
        <f>INDEX(Stores[region],MATCH(Sales[[#This Row],[store_no]],Stores[store_no],0))</f>
        <v>1</v>
      </c>
      <c r="F2485" t="str">
        <f>INDEX(Stores[storetype],MATCH(Sales[[#This Row],[store_no]],Stores[store_no],0))</f>
        <v>B</v>
      </c>
      <c r="G2485" t="str">
        <f>INDEX(Stores[location_city],MATCH(Sales[[#This Row],[store_no]],Stores[store_no],0))</f>
        <v>Traverse City</v>
      </c>
      <c r="H2485" t="str">
        <f>INDEX(Stores[location_state],MATCH(Sales[[#This Row],[store_no]],Stores[store_no],0))</f>
        <v>Michigan</v>
      </c>
      <c r="I2485">
        <f>INDEX(Stores[sqft],MATCH(Sales[[#This Row],[store_no]],Stores[store_no],0))</f>
        <v>158200</v>
      </c>
      <c r="J2485" s="4" t="str">
        <f>INDEX(Departments[dept_name],MATCH(Sales[[#This Row],[dept_no]],Departments[dept_no],0))</f>
        <v>Baby</v>
      </c>
      <c r="K2485" s="4" t="str">
        <f>CONCATENATE(Sales[[#This Row],[region]],Sales[[#This Row],[storetype]])</f>
        <v>1B</v>
      </c>
      <c r="L2485" s="4">
        <f>INDEX(RegionStoreCount[Store Count],MATCH(Sales[[#This Row],[RegionStoretype]],RegionStoreCount[Region/Type],0))</f>
        <v>5</v>
      </c>
      <c r="M2485" s="4">
        <f>AND(Sales[[#This Row],[date]]&lt;=TY_YTDMax,Sales[[#This Row],[date]]&gt;=TY_YTDMin)*Sales[[#This Row],[sales]]</f>
        <v>0</v>
      </c>
      <c r="N2485" s="4">
        <f>AND(Sales[[#This Row],[date]]&lt;=LY_YTDMax,Sales[[#This Row],[date]]&gt;=LY_YTDMin)*Sales[[#This Row],[sales]]</f>
        <v>83354.247799999997</v>
      </c>
      <c r="O2485" s="4">
        <f>AND(Sales[[#This Row],[date]]&gt;=YoY_Min,Sales[[#This Row],[date]]&lt;=TY_YTDMax)*(Sales[[#This Row],[sales]]/Sales[[#This Row],[sqft]])</f>
        <v>0</v>
      </c>
      <c r="P2485" s="4">
        <f>SUMIF(Sales[RegionStoretype],Sales[[#This Row],[RegionStoretype]],Sales[YoY_SSF])/Sales[[#This Row],[Region_TypeCount]]</f>
        <v>68.518982968140051</v>
      </c>
    </row>
    <row r="2486" spans="1:16" x14ac:dyDescent="0.25">
      <c r="A2486" s="1">
        <v>42881</v>
      </c>
      <c r="B2486">
        <v>10</v>
      </c>
      <c r="C2486">
        <v>7</v>
      </c>
      <c r="D2486">
        <v>83015.036500000002</v>
      </c>
      <c r="E2486">
        <f>INDEX(Stores[region],MATCH(Sales[[#This Row],[store_no]],Stores[store_no],0))</f>
        <v>1</v>
      </c>
      <c r="F2486" t="str">
        <f>INDEX(Stores[storetype],MATCH(Sales[[#This Row],[store_no]],Stores[store_no],0))</f>
        <v>B</v>
      </c>
      <c r="G2486" t="str">
        <f>INDEX(Stores[location_city],MATCH(Sales[[#This Row],[store_no]],Stores[store_no],0))</f>
        <v>Traverse City</v>
      </c>
      <c r="H2486" t="str">
        <f>INDEX(Stores[location_state],MATCH(Sales[[#This Row],[store_no]],Stores[store_no],0))</f>
        <v>Michigan</v>
      </c>
      <c r="I2486">
        <f>INDEX(Stores[sqft],MATCH(Sales[[#This Row],[store_no]],Stores[store_no],0))</f>
        <v>158200</v>
      </c>
      <c r="J2486" s="4" t="str">
        <f>INDEX(Departments[dept_name],MATCH(Sales[[#This Row],[dept_no]],Departments[dept_no],0))</f>
        <v>Electronics</v>
      </c>
      <c r="K2486" s="4" t="str">
        <f>CONCATENATE(Sales[[#This Row],[region]],Sales[[#This Row],[storetype]])</f>
        <v>1B</v>
      </c>
      <c r="L2486" s="4">
        <f>INDEX(RegionStoreCount[Store Count],MATCH(Sales[[#This Row],[RegionStoretype]],RegionStoreCount[Region/Type],0))</f>
        <v>5</v>
      </c>
      <c r="M2486" s="4">
        <f>AND(Sales[[#This Row],[date]]&lt;=TY_YTDMax,Sales[[#This Row],[date]]&gt;=TY_YTDMin)*Sales[[#This Row],[sales]]</f>
        <v>0</v>
      </c>
      <c r="N2486" s="4">
        <f>AND(Sales[[#This Row],[date]]&lt;=LY_YTDMax,Sales[[#This Row],[date]]&gt;=LY_YTDMin)*Sales[[#This Row],[sales]]</f>
        <v>83015.036500000002</v>
      </c>
      <c r="O2486" s="4">
        <f>AND(Sales[[#This Row],[date]]&gt;=YoY_Min,Sales[[#This Row],[date]]&lt;=TY_YTDMax)*(Sales[[#This Row],[sales]]/Sales[[#This Row],[sqft]])</f>
        <v>0</v>
      </c>
      <c r="P2486" s="4">
        <f>SUMIF(Sales[RegionStoretype],Sales[[#This Row],[RegionStoretype]],Sales[YoY_SSF])/Sales[[#This Row],[Region_TypeCount]]</f>
        <v>68.518982968140051</v>
      </c>
    </row>
    <row r="2487" spans="1:16" x14ac:dyDescent="0.25">
      <c r="A2487" s="1">
        <v>42881</v>
      </c>
      <c r="B2487">
        <v>10</v>
      </c>
      <c r="C2487">
        <v>18</v>
      </c>
      <c r="D2487">
        <v>258821.70819999999</v>
      </c>
      <c r="E2487">
        <f>INDEX(Stores[region],MATCH(Sales[[#This Row],[store_no]],Stores[store_no],0))</f>
        <v>1</v>
      </c>
      <c r="F2487" t="str">
        <f>INDEX(Stores[storetype],MATCH(Sales[[#This Row],[store_no]],Stores[store_no],0))</f>
        <v>B</v>
      </c>
      <c r="G2487" t="str">
        <f>INDEX(Stores[location_city],MATCH(Sales[[#This Row],[store_no]],Stores[store_no],0))</f>
        <v>Traverse City</v>
      </c>
      <c r="H2487" t="str">
        <f>INDEX(Stores[location_state],MATCH(Sales[[#This Row],[store_no]],Stores[store_no],0))</f>
        <v>Michigan</v>
      </c>
      <c r="I2487">
        <f>INDEX(Stores[sqft],MATCH(Sales[[#This Row],[store_no]],Stores[store_no],0))</f>
        <v>158200</v>
      </c>
      <c r="J2487" s="4" t="str">
        <f>INDEX(Departments[dept_name],MATCH(Sales[[#This Row],[dept_no]],Departments[dept_no],0))</f>
        <v>Sports</v>
      </c>
      <c r="K2487" s="4" t="str">
        <f>CONCATENATE(Sales[[#This Row],[region]],Sales[[#This Row],[storetype]])</f>
        <v>1B</v>
      </c>
      <c r="L2487" s="4">
        <f>INDEX(RegionStoreCount[Store Count],MATCH(Sales[[#This Row],[RegionStoretype]],RegionStoreCount[Region/Type],0))</f>
        <v>5</v>
      </c>
      <c r="M2487" s="4">
        <f>AND(Sales[[#This Row],[date]]&lt;=TY_YTDMax,Sales[[#This Row],[date]]&gt;=TY_YTDMin)*Sales[[#This Row],[sales]]</f>
        <v>0</v>
      </c>
      <c r="N2487" s="4">
        <f>AND(Sales[[#This Row],[date]]&lt;=LY_YTDMax,Sales[[#This Row],[date]]&gt;=LY_YTDMin)*Sales[[#This Row],[sales]]</f>
        <v>258821.70819999999</v>
      </c>
      <c r="O2487" s="4">
        <f>AND(Sales[[#This Row],[date]]&gt;=YoY_Min,Sales[[#This Row],[date]]&lt;=TY_YTDMax)*(Sales[[#This Row],[sales]]/Sales[[#This Row],[sqft]])</f>
        <v>0</v>
      </c>
      <c r="P2487" s="4">
        <f>SUMIF(Sales[RegionStoretype],Sales[[#This Row],[RegionStoretype]],Sales[YoY_SSF])/Sales[[#This Row],[Region_TypeCount]]</f>
        <v>68.518982968140051</v>
      </c>
    </row>
    <row r="2488" spans="1:16" x14ac:dyDescent="0.25">
      <c r="A2488" s="1">
        <v>42881</v>
      </c>
      <c r="B2488">
        <v>10</v>
      </c>
      <c r="C2488">
        <v>19</v>
      </c>
      <c r="D2488">
        <v>24402.4787</v>
      </c>
      <c r="E2488">
        <f>INDEX(Stores[region],MATCH(Sales[[#This Row],[store_no]],Stores[store_no],0))</f>
        <v>1</v>
      </c>
      <c r="F2488" t="str">
        <f>INDEX(Stores[storetype],MATCH(Sales[[#This Row],[store_no]],Stores[store_no],0))</f>
        <v>B</v>
      </c>
      <c r="G2488" t="str">
        <f>INDEX(Stores[location_city],MATCH(Sales[[#This Row],[store_no]],Stores[store_no],0))</f>
        <v>Traverse City</v>
      </c>
      <c r="H2488" t="str">
        <f>INDEX(Stores[location_state],MATCH(Sales[[#This Row],[store_no]],Stores[store_no],0))</f>
        <v>Michigan</v>
      </c>
      <c r="I2488">
        <f>INDEX(Stores[sqft],MATCH(Sales[[#This Row],[store_no]],Stores[store_no],0))</f>
        <v>158200</v>
      </c>
      <c r="J2488" s="4" t="str">
        <f>INDEX(Departments[dept_name],MATCH(Sales[[#This Row],[dept_no]],Departments[dept_no],0))</f>
        <v>Tools</v>
      </c>
      <c r="K2488" s="4" t="str">
        <f>CONCATENATE(Sales[[#This Row],[region]],Sales[[#This Row],[storetype]])</f>
        <v>1B</v>
      </c>
      <c r="L2488" s="4">
        <f>INDEX(RegionStoreCount[Store Count],MATCH(Sales[[#This Row],[RegionStoretype]],RegionStoreCount[Region/Type],0))</f>
        <v>5</v>
      </c>
      <c r="M2488" s="4">
        <f>AND(Sales[[#This Row],[date]]&lt;=TY_YTDMax,Sales[[#This Row],[date]]&gt;=TY_YTDMin)*Sales[[#This Row],[sales]]</f>
        <v>0</v>
      </c>
      <c r="N2488" s="4">
        <f>AND(Sales[[#This Row],[date]]&lt;=LY_YTDMax,Sales[[#This Row],[date]]&gt;=LY_YTDMin)*Sales[[#This Row],[sales]]</f>
        <v>24402.4787</v>
      </c>
      <c r="O2488" s="4">
        <f>AND(Sales[[#This Row],[date]]&gt;=YoY_Min,Sales[[#This Row],[date]]&lt;=TY_YTDMax)*(Sales[[#This Row],[sales]]/Sales[[#This Row],[sqft]])</f>
        <v>0</v>
      </c>
      <c r="P2488" s="4">
        <f>SUMIF(Sales[RegionStoretype],Sales[[#This Row],[RegionStoretype]],Sales[YoY_SSF])/Sales[[#This Row],[Region_TypeCount]]</f>
        <v>68.518982968140051</v>
      </c>
    </row>
    <row r="2489" spans="1:16" x14ac:dyDescent="0.25">
      <c r="A2489" s="1">
        <v>42881</v>
      </c>
      <c r="B2489">
        <v>11</v>
      </c>
      <c r="C2489">
        <v>14</v>
      </c>
      <c r="D2489">
        <v>51437.223400000003</v>
      </c>
      <c r="E2489">
        <f>INDEX(Stores[region],MATCH(Sales[[#This Row],[store_no]],Stores[store_no],0))</f>
        <v>1</v>
      </c>
      <c r="F2489" t="str">
        <f>INDEX(Stores[storetype],MATCH(Sales[[#This Row],[store_no]],Stores[store_no],0))</f>
        <v>A</v>
      </c>
      <c r="G2489" t="str">
        <f>INDEX(Stores[location_city],MATCH(Sales[[#This Row],[store_no]],Stores[store_no],0))</f>
        <v>Cleveland</v>
      </c>
      <c r="H2489" t="str">
        <f>INDEX(Stores[location_state],MATCH(Sales[[#This Row],[store_no]],Stores[store_no],0))</f>
        <v>Ohio</v>
      </c>
      <c r="I2489">
        <f>INDEX(Stores[sqft],MATCH(Sales[[#This Row],[store_no]],Stores[store_no],0))</f>
        <v>192400</v>
      </c>
      <c r="J2489" s="4" t="str">
        <f>INDEX(Departments[dept_name],MATCH(Sales[[#This Row],[dept_no]],Departments[dept_no],0))</f>
        <v>Movies</v>
      </c>
      <c r="K2489" s="4" t="str">
        <f>CONCATENATE(Sales[[#This Row],[region]],Sales[[#This Row],[storetype]])</f>
        <v>1A</v>
      </c>
      <c r="L2489" s="4">
        <f>INDEX(RegionStoreCount[Store Count],MATCH(Sales[[#This Row],[RegionStoretype]],RegionStoreCount[Region/Type],0))</f>
        <v>5</v>
      </c>
      <c r="M2489" s="4">
        <f>AND(Sales[[#This Row],[date]]&lt;=TY_YTDMax,Sales[[#This Row],[date]]&gt;=TY_YTDMin)*Sales[[#This Row],[sales]]</f>
        <v>0</v>
      </c>
      <c r="N2489" s="4">
        <f>AND(Sales[[#This Row],[date]]&lt;=LY_YTDMax,Sales[[#This Row],[date]]&gt;=LY_YTDMin)*Sales[[#This Row],[sales]]</f>
        <v>51437.223400000003</v>
      </c>
      <c r="O2489" s="4">
        <f>AND(Sales[[#This Row],[date]]&gt;=YoY_Min,Sales[[#This Row],[date]]&lt;=TY_YTDMax)*(Sales[[#This Row],[sales]]/Sales[[#This Row],[sqft]])</f>
        <v>0</v>
      </c>
      <c r="P2489" s="4">
        <f>SUMIF(Sales[RegionStoretype],Sales[[#This Row],[RegionStoretype]],Sales[YoY_SSF])/Sales[[#This Row],[Region_TypeCount]]</f>
        <v>59.469551530910678</v>
      </c>
    </row>
    <row r="2490" spans="1:16" x14ac:dyDescent="0.25">
      <c r="A2490" s="1">
        <v>42881</v>
      </c>
      <c r="B2490">
        <v>12</v>
      </c>
      <c r="C2490">
        <v>14</v>
      </c>
      <c r="D2490">
        <v>87217.054400000008</v>
      </c>
      <c r="E2490">
        <f>INDEX(Stores[region],MATCH(Sales[[#This Row],[store_no]],Stores[store_no],0))</f>
        <v>2</v>
      </c>
      <c r="F2490" t="str">
        <f>INDEX(Stores[storetype],MATCH(Sales[[#This Row],[store_no]],Stores[store_no],0))</f>
        <v>B</v>
      </c>
      <c r="G2490" t="str">
        <f>INDEX(Stores[location_city],MATCH(Sales[[#This Row],[store_no]],Stores[store_no],0))</f>
        <v>Indianapolis</v>
      </c>
      <c r="H2490" t="str">
        <f>INDEX(Stores[location_state],MATCH(Sales[[#This Row],[store_no]],Stores[store_no],0))</f>
        <v>Indiana</v>
      </c>
      <c r="I2490">
        <f>INDEX(Stores[sqft],MATCH(Sales[[#This Row],[store_no]],Stores[store_no],0))</f>
        <v>120800</v>
      </c>
      <c r="J2490" s="4" t="str">
        <f>INDEX(Departments[dept_name],MATCH(Sales[[#This Row],[dept_no]],Departments[dept_no],0))</f>
        <v>Movies</v>
      </c>
      <c r="K2490" s="4" t="str">
        <f>CONCATENATE(Sales[[#This Row],[region]],Sales[[#This Row],[storetype]])</f>
        <v>2B</v>
      </c>
      <c r="L2490" s="4">
        <f>INDEX(RegionStoreCount[Store Count],MATCH(Sales[[#This Row],[RegionStoretype]],RegionStoreCount[Region/Type],0))</f>
        <v>6</v>
      </c>
      <c r="M2490" s="4">
        <f>AND(Sales[[#This Row],[date]]&lt;=TY_YTDMax,Sales[[#This Row],[date]]&gt;=TY_YTDMin)*Sales[[#This Row],[sales]]</f>
        <v>0</v>
      </c>
      <c r="N2490" s="4">
        <f>AND(Sales[[#This Row],[date]]&lt;=LY_YTDMax,Sales[[#This Row],[date]]&gt;=LY_YTDMin)*Sales[[#This Row],[sales]]</f>
        <v>87217.054400000008</v>
      </c>
      <c r="O2490" s="4">
        <f>AND(Sales[[#This Row],[date]]&gt;=YoY_Min,Sales[[#This Row],[date]]&lt;=TY_YTDMax)*(Sales[[#This Row],[sales]]/Sales[[#This Row],[sqft]])</f>
        <v>0</v>
      </c>
      <c r="P2490" s="4">
        <f>SUMIF(Sales[RegionStoretype],Sales[[#This Row],[RegionStoretype]],Sales[YoY_SSF])/Sales[[#This Row],[Region_TypeCount]]</f>
        <v>58.393757732919049</v>
      </c>
    </row>
    <row r="2491" spans="1:16" x14ac:dyDescent="0.25">
      <c r="A2491" s="1">
        <v>42881</v>
      </c>
      <c r="B2491">
        <v>12</v>
      </c>
      <c r="C2491">
        <v>16</v>
      </c>
      <c r="D2491">
        <v>69233.348799999992</v>
      </c>
      <c r="E2491">
        <f>INDEX(Stores[region],MATCH(Sales[[#This Row],[store_no]],Stores[store_no],0))</f>
        <v>2</v>
      </c>
      <c r="F2491" t="str">
        <f>INDEX(Stores[storetype],MATCH(Sales[[#This Row],[store_no]],Stores[store_no],0))</f>
        <v>B</v>
      </c>
      <c r="G2491" t="str">
        <f>INDEX(Stores[location_city],MATCH(Sales[[#This Row],[store_no]],Stores[store_no],0))</f>
        <v>Indianapolis</v>
      </c>
      <c r="H2491" t="str">
        <f>INDEX(Stores[location_state],MATCH(Sales[[#This Row],[store_no]],Stores[store_no],0))</f>
        <v>Indiana</v>
      </c>
      <c r="I2491">
        <f>INDEX(Stores[sqft],MATCH(Sales[[#This Row],[store_no]],Stores[store_no],0))</f>
        <v>120800</v>
      </c>
      <c r="J2491" s="4" t="str">
        <f>INDEX(Departments[dept_name],MATCH(Sales[[#This Row],[dept_no]],Departments[dept_no],0))</f>
        <v>Outdoors</v>
      </c>
      <c r="K2491" s="4" t="str">
        <f>CONCATENATE(Sales[[#This Row],[region]],Sales[[#This Row],[storetype]])</f>
        <v>2B</v>
      </c>
      <c r="L2491" s="4">
        <f>INDEX(RegionStoreCount[Store Count],MATCH(Sales[[#This Row],[RegionStoretype]],RegionStoreCount[Region/Type],0))</f>
        <v>6</v>
      </c>
      <c r="M2491" s="4">
        <f>AND(Sales[[#This Row],[date]]&lt;=TY_YTDMax,Sales[[#This Row],[date]]&gt;=TY_YTDMin)*Sales[[#This Row],[sales]]</f>
        <v>0</v>
      </c>
      <c r="N2491" s="4">
        <f>AND(Sales[[#This Row],[date]]&lt;=LY_YTDMax,Sales[[#This Row],[date]]&gt;=LY_YTDMin)*Sales[[#This Row],[sales]]</f>
        <v>69233.348799999992</v>
      </c>
      <c r="O2491" s="4">
        <f>AND(Sales[[#This Row],[date]]&gt;=YoY_Min,Sales[[#This Row],[date]]&lt;=TY_YTDMax)*(Sales[[#This Row],[sales]]/Sales[[#This Row],[sqft]])</f>
        <v>0</v>
      </c>
      <c r="P2491" s="4">
        <f>SUMIF(Sales[RegionStoretype],Sales[[#This Row],[RegionStoretype]],Sales[YoY_SSF])/Sales[[#This Row],[Region_TypeCount]]</f>
        <v>58.393757732919049</v>
      </c>
    </row>
    <row r="2492" spans="1:16" x14ac:dyDescent="0.25">
      <c r="A2492" s="1">
        <v>42881</v>
      </c>
      <c r="B2492">
        <v>13</v>
      </c>
      <c r="C2492">
        <v>6</v>
      </c>
      <c r="D2492">
        <v>20459.288999999997</v>
      </c>
      <c r="E2492">
        <f>INDEX(Stores[region],MATCH(Sales[[#This Row],[store_no]],Stores[store_no],0))</f>
        <v>3</v>
      </c>
      <c r="F2492" t="str">
        <f>INDEX(Stores[storetype],MATCH(Sales[[#This Row],[store_no]],Stores[store_no],0))</f>
        <v>A</v>
      </c>
      <c r="G2492" t="str">
        <f>INDEX(Stores[location_city],MATCH(Sales[[#This Row],[store_no]],Stores[store_no],0))</f>
        <v>Overland Park</v>
      </c>
      <c r="H2492" t="str">
        <f>INDEX(Stores[location_state],MATCH(Sales[[#This Row],[store_no]],Stores[store_no],0))</f>
        <v>Kansas</v>
      </c>
      <c r="I2492">
        <f>INDEX(Stores[sqft],MATCH(Sales[[#This Row],[store_no]],Stores[store_no],0))</f>
        <v>201000</v>
      </c>
      <c r="J2492" s="4" t="str">
        <f>INDEX(Departments[dept_name],MATCH(Sales[[#This Row],[dept_no]],Departments[dept_no],0))</f>
        <v>Computers</v>
      </c>
      <c r="K2492" s="4" t="str">
        <f>CONCATENATE(Sales[[#This Row],[region]],Sales[[#This Row],[storetype]])</f>
        <v>3A</v>
      </c>
      <c r="L2492" s="4">
        <f>INDEX(RegionStoreCount[Store Count],MATCH(Sales[[#This Row],[RegionStoretype]],RegionStoreCount[Region/Type],0))</f>
        <v>9</v>
      </c>
      <c r="M2492" s="4">
        <f>AND(Sales[[#This Row],[date]]&lt;=TY_YTDMax,Sales[[#This Row],[date]]&gt;=TY_YTDMin)*Sales[[#This Row],[sales]]</f>
        <v>0</v>
      </c>
      <c r="N2492" s="4">
        <f>AND(Sales[[#This Row],[date]]&lt;=LY_YTDMax,Sales[[#This Row],[date]]&gt;=LY_YTDMin)*Sales[[#This Row],[sales]]</f>
        <v>20459.288999999997</v>
      </c>
      <c r="O2492" s="4">
        <f>AND(Sales[[#This Row],[date]]&gt;=YoY_Min,Sales[[#This Row],[date]]&lt;=TY_YTDMax)*(Sales[[#This Row],[sales]]/Sales[[#This Row],[sqft]])</f>
        <v>0</v>
      </c>
      <c r="P2492" s="4">
        <f>SUMIF(Sales[RegionStoretype],Sales[[#This Row],[RegionStoretype]],Sales[YoY_SSF])/Sales[[#This Row],[Region_TypeCount]]</f>
        <v>53.603836561720975</v>
      </c>
    </row>
    <row r="2493" spans="1:16" x14ac:dyDescent="0.25">
      <c r="A2493" s="1">
        <v>42881</v>
      </c>
      <c r="B2493">
        <v>13</v>
      </c>
      <c r="C2493">
        <v>7</v>
      </c>
      <c r="D2493">
        <v>1639.8449999999998</v>
      </c>
      <c r="E2493">
        <f>INDEX(Stores[region],MATCH(Sales[[#This Row],[store_no]],Stores[store_no],0))</f>
        <v>3</v>
      </c>
      <c r="F2493" t="str">
        <f>INDEX(Stores[storetype],MATCH(Sales[[#This Row],[store_no]],Stores[store_no],0))</f>
        <v>A</v>
      </c>
      <c r="G2493" t="str">
        <f>INDEX(Stores[location_city],MATCH(Sales[[#This Row],[store_no]],Stores[store_no],0))</f>
        <v>Overland Park</v>
      </c>
      <c r="H2493" t="str">
        <f>INDEX(Stores[location_state],MATCH(Sales[[#This Row],[store_no]],Stores[store_no],0))</f>
        <v>Kansas</v>
      </c>
      <c r="I2493">
        <f>INDEX(Stores[sqft],MATCH(Sales[[#This Row],[store_no]],Stores[store_no],0))</f>
        <v>201000</v>
      </c>
      <c r="J2493" s="4" t="str">
        <f>INDEX(Departments[dept_name],MATCH(Sales[[#This Row],[dept_no]],Departments[dept_no],0))</f>
        <v>Electronics</v>
      </c>
      <c r="K2493" s="4" t="str">
        <f>CONCATENATE(Sales[[#This Row],[region]],Sales[[#This Row],[storetype]])</f>
        <v>3A</v>
      </c>
      <c r="L2493" s="4">
        <f>INDEX(RegionStoreCount[Store Count],MATCH(Sales[[#This Row],[RegionStoretype]],RegionStoreCount[Region/Type],0))</f>
        <v>9</v>
      </c>
      <c r="M2493" s="4">
        <f>AND(Sales[[#This Row],[date]]&lt;=TY_YTDMax,Sales[[#This Row],[date]]&gt;=TY_YTDMin)*Sales[[#This Row],[sales]]</f>
        <v>0</v>
      </c>
      <c r="N2493" s="4">
        <f>AND(Sales[[#This Row],[date]]&lt;=LY_YTDMax,Sales[[#This Row],[date]]&gt;=LY_YTDMin)*Sales[[#This Row],[sales]]</f>
        <v>1639.8449999999998</v>
      </c>
      <c r="O2493" s="4">
        <f>AND(Sales[[#This Row],[date]]&gt;=YoY_Min,Sales[[#This Row],[date]]&lt;=TY_YTDMax)*(Sales[[#This Row],[sales]]/Sales[[#This Row],[sqft]])</f>
        <v>0</v>
      </c>
      <c r="P2493" s="4">
        <f>SUMIF(Sales[RegionStoretype],Sales[[#This Row],[RegionStoretype]],Sales[YoY_SSF])/Sales[[#This Row],[Region_TypeCount]]</f>
        <v>53.603836561720975</v>
      </c>
    </row>
    <row r="2494" spans="1:16" x14ac:dyDescent="0.25">
      <c r="A2494" s="1">
        <v>42881</v>
      </c>
      <c r="B2494">
        <v>13</v>
      </c>
      <c r="C2494">
        <v>9</v>
      </c>
      <c r="D2494">
        <v>72306.539799999999</v>
      </c>
      <c r="E2494">
        <f>INDEX(Stores[region],MATCH(Sales[[#This Row],[store_no]],Stores[store_no],0))</f>
        <v>3</v>
      </c>
      <c r="F2494" t="str">
        <f>INDEX(Stores[storetype],MATCH(Sales[[#This Row],[store_no]],Stores[store_no],0))</f>
        <v>A</v>
      </c>
      <c r="G2494" t="str">
        <f>INDEX(Stores[location_city],MATCH(Sales[[#This Row],[store_no]],Stores[store_no],0))</f>
        <v>Overland Park</v>
      </c>
      <c r="H2494" t="str">
        <f>INDEX(Stores[location_state],MATCH(Sales[[#This Row],[store_no]],Stores[store_no],0))</f>
        <v>Kansas</v>
      </c>
      <c r="I2494">
        <f>INDEX(Stores[sqft],MATCH(Sales[[#This Row],[store_no]],Stores[store_no],0))</f>
        <v>201000</v>
      </c>
      <c r="J2494" s="4" t="str">
        <f>INDEX(Departments[dept_name],MATCH(Sales[[#This Row],[dept_no]],Departments[dept_no],0))</f>
        <v>Garden</v>
      </c>
      <c r="K2494" s="4" t="str">
        <f>CONCATENATE(Sales[[#This Row],[region]],Sales[[#This Row],[storetype]])</f>
        <v>3A</v>
      </c>
      <c r="L2494" s="4">
        <f>INDEX(RegionStoreCount[Store Count],MATCH(Sales[[#This Row],[RegionStoretype]],RegionStoreCount[Region/Type],0))</f>
        <v>9</v>
      </c>
      <c r="M2494" s="4">
        <f>AND(Sales[[#This Row],[date]]&lt;=TY_YTDMax,Sales[[#This Row],[date]]&gt;=TY_YTDMin)*Sales[[#This Row],[sales]]</f>
        <v>0</v>
      </c>
      <c r="N2494" s="4">
        <f>AND(Sales[[#This Row],[date]]&lt;=LY_YTDMax,Sales[[#This Row],[date]]&gt;=LY_YTDMin)*Sales[[#This Row],[sales]]</f>
        <v>72306.539799999999</v>
      </c>
      <c r="O2494" s="4">
        <f>AND(Sales[[#This Row],[date]]&gt;=YoY_Min,Sales[[#This Row],[date]]&lt;=TY_YTDMax)*(Sales[[#This Row],[sales]]/Sales[[#This Row],[sqft]])</f>
        <v>0</v>
      </c>
      <c r="P2494" s="4">
        <f>SUMIF(Sales[RegionStoretype],Sales[[#This Row],[RegionStoretype]],Sales[YoY_SSF])/Sales[[#This Row],[Region_TypeCount]]</f>
        <v>53.603836561720975</v>
      </c>
    </row>
    <row r="2495" spans="1:16" x14ac:dyDescent="0.25">
      <c r="A2495" s="1">
        <v>42881</v>
      </c>
      <c r="B2495">
        <v>13</v>
      </c>
      <c r="C2495">
        <v>11</v>
      </c>
      <c r="D2495">
        <v>131432.1502</v>
      </c>
      <c r="E2495">
        <f>INDEX(Stores[region],MATCH(Sales[[#This Row],[store_no]],Stores[store_no],0))</f>
        <v>3</v>
      </c>
      <c r="F2495" t="str">
        <f>INDEX(Stores[storetype],MATCH(Sales[[#This Row],[store_no]],Stores[store_no],0))</f>
        <v>A</v>
      </c>
      <c r="G2495" t="str">
        <f>INDEX(Stores[location_city],MATCH(Sales[[#This Row],[store_no]],Stores[store_no],0))</f>
        <v>Overland Park</v>
      </c>
      <c r="H2495" t="str">
        <f>INDEX(Stores[location_state],MATCH(Sales[[#This Row],[store_no]],Stores[store_no],0))</f>
        <v>Kansas</v>
      </c>
      <c r="I2495">
        <f>INDEX(Stores[sqft],MATCH(Sales[[#This Row],[store_no]],Stores[store_no],0))</f>
        <v>201000</v>
      </c>
      <c r="J2495" s="4" t="str">
        <f>INDEX(Departments[dept_name],MATCH(Sales[[#This Row],[dept_no]],Departments[dept_no],0))</f>
        <v>Home</v>
      </c>
      <c r="K2495" s="4" t="str">
        <f>CONCATENATE(Sales[[#This Row],[region]],Sales[[#This Row],[storetype]])</f>
        <v>3A</v>
      </c>
      <c r="L2495" s="4">
        <f>INDEX(RegionStoreCount[Store Count],MATCH(Sales[[#This Row],[RegionStoretype]],RegionStoreCount[Region/Type],0))</f>
        <v>9</v>
      </c>
      <c r="M2495" s="4">
        <f>AND(Sales[[#This Row],[date]]&lt;=TY_YTDMax,Sales[[#This Row],[date]]&gt;=TY_YTDMin)*Sales[[#This Row],[sales]]</f>
        <v>0</v>
      </c>
      <c r="N2495" s="4">
        <f>AND(Sales[[#This Row],[date]]&lt;=LY_YTDMax,Sales[[#This Row],[date]]&gt;=LY_YTDMin)*Sales[[#This Row],[sales]]</f>
        <v>131432.1502</v>
      </c>
      <c r="O2495" s="4">
        <f>AND(Sales[[#This Row],[date]]&gt;=YoY_Min,Sales[[#This Row],[date]]&lt;=TY_YTDMax)*(Sales[[#This Row],[sales]]/Sales[[#This Row],[sqft]])</f>
        <v>0</v>
      </c>
      <c r="P2495" s="4">
        <f>SUMIF(Sales[RegionStoretype],Sales[[#This Row],[RegionStoretype]],Sales[YoY_SSF])/Sales[[#This Row],[Region_TypeCount]]</f>
        <v>53.603836561720975</v>
      </c>
    </row>
    <row r="2496" spans="1:16" x14ac:dyDescent="0.25">
      <c r="A2496" s="1">
        <v>42881</v>
      </c>
      <c r="B2496">
        <v>13</v>
      </c>
      <c r="C2496">
        <v>18</v>
      </c>
      <c r="D2496">
        <v>130902.6488</v>
      </c>
      <c r="E2496">
        <f>INDEX(Stores[region],MATCH(Sales[[#This Row],[store_no]],Stores[store_no],0))</f>
        <v>3</v>
      </c>
      <c r="F2496" t="str">
        <f>INDEX(Stores[storetype],MATCH(Sales[[#This Row],[store_no]],Stores[store_no],0))</f>
        <v>A</v>
      </c>
      <c r="G2496" t="str">
        <f>INDEX(Stores[location_city],MATCH(Sales[[#This Row],[store_no]],Stores[store_no],0))</f>
        <v>Overland Park</v>
      </c>
      <c r="H2496" t="str">
        <f>INDEX(Stores[location_state],MATCH(Sales[[#This Row],[store_no]],Stores[store_no],0))</f>
        <v>Kansas</v>
      </c>
      <c r="I2496">
        <f>INDEX(Stores[sqft],MATCH(Sales[[#This Row],[store_no]],Stores[store_no],0))</f>
        <v>201000</v>
      </c>
      <c r="J2496" s="4" t="str">
        <f>INDEX(Departments[dept_name],MATCH(Sales[[#This Row],[dept_no]],Departments[dept_no],0))</f>
        <v>Sports</v>
      </c>
      <c r="K2496" s="4" t="str">
        <f>CONCATENATE(Sales[[#This Row],[region]],Sales[[#This Row],[storetype]])</f>
        <v>3A</v>
      </c>
      <c r="L2496" s="4">
        <f>INDEX(RegionStoreCount[Store Count],MATCH(Sales[[#This Row],[RegionStoretype]],RegionStoreCount[Region/Type],0))</f>
        <v>9</v>
      </c>
      <c r="M2496" s="4">
        <f>AND(Sales[[#This Row],[date]]&lt;=TY_YTDMax,Sales[[#This Row],[date]]&gt;=TY_YTDMin)*Sales[[#This Row],[sales]]</f>
        <v>0</v>
      </c>
      <c r="N2496" s="4">
        <f>AND(Sales[[#This Row],[date]]&lt;=LY_YTDMax,Sales[[#This Row],[date]]&gt;=LY_YTDMin)*Sales[[#This Row],[sales]]</f>
        <v>130902.6488</v>
      </c>
      <c r="O2496" s="4">
        <f>AND(Sales[[#This Row],[date]]&gt;=YoY_Min,Sales[[#This Row],[date]]&lt;=TY_YTDMax)*(Sales[[#This Row],[sales]]/Sales[[#This Row],[sqft]])</f>
        <v>0</v>
      </c>
      <c r="P2496" s="4">
        <f>SUMIF(Sales[RegionStoretype],Sales[[#This Row],[RegionStoretype]],Sales[YoY_SSF])/Sales[[#This Row],[Region_TypeCount]]</f>
        <v>53.603836561720975</v>
      </c>
    </row>
    <row r="2497" spans="1:16" x14ac:dyDescent="0.25">
      <c r="A2497" s="1">
        <v>42881</v>
      </c>
      <c r="B2497">
        <v>14</v>
      </c>
      <c r="C2497">
        <v>8</v>
      </c>
      <c r="D2497">
        <v>50213.348899999997</v>
      </c>
      <c r="E2497">
        <f>INDEX(Stores[region],MATCH(Sales[[#This Row],[store_no]],Stores[store_no],0))</f>
        <v>3</v>
      </c>
      <c r="F2497" t="str">
        <f>INDEX(Stores[storetype],MATCH(Sales[[#This Row],[store_no]],Stores[store_no],0))</f>
        <v>A</v>
      </c>
      <c r="G2497" t="str">
        <f>INDEX(Stores[location_city],MATCH(Sales[[#This Row],[store_no]],Stores[store_no],0))</f>
        <v>Bismarck</v>
      </c>
      <c r="H2497" t="str">
        <f>INDEX(Stores[location_state],MATCH(Sales[[#This Row],[store_no]],Stores[store_no],0))</f>
        <v>North Dakota</v>
      </c>
      <c r="I2497">
        <f>INDEX(Stores[sqft],MATCH(Sales[[#This Row],[store_no]],Stores[store_no],0))</f>
        <v>96400</v>
      </c>
      <c r="J2497" s="4" t="str">
        <f>INDEX(Departments[dept_name],MATCH(Sales[[#This Row],[dept_no]],Departments[dept_no],0))</f>
        <v>Games</v>
      </c>
      <c r="K2497" s="4" t="str">
        <f>CONCATENATE(Sales[[#This Row],[region]],Sales[[#This Row],[storetype]])</f>
        <v>3A</v>
      </c>
      <c r="L2497" s="4">
        <f>INDEX(RegionStoreCount[Store Count],MATCH(Sales[[#This Row],[RegionStoretype]],RegionStoreCount[Region/Type],0))</f>
        <v>9</v>
      </c>
      <c r="M2497" s="4">
        <f>AND(Sales[[#This Row],[date]]&lt;=TY_YTDMax,Sales[[#This Row],[date]]&gt;=TY_YTDMin)*Sales[[#This Row],[sales]]</f>
        <v>0</v>
      </c>
      <c r="N2497" s="4">
        <f>AND(Sales[[#This Row],[date]]&lt;=LY_YTDMax,Sales[[#This Row],[date]]&gt;=LY_YTDMin)*Sales[[#This Row],[sales]]</f>
        <v>50213.348899999997</v>
      </c>
      <c r="O2497" s="4">
        <f>AND(Sales[[#This Row],[date]]&gt;=YoY_Min,Sales[[#This Row],[date]]&lt;=TY_YTDMax)*(Sales[[#This Row],[sales]]/Sales[[#This Row],[sqft]])</f>
        <v>0</v>
      </c>
      <c r="P2497" s="4">
        <f>SUMIF(Sales[RegionStoretype],Sales[[#This Row],[RegionStoretype]],Sales[YoY_SSF])/Sales[[#This Row],[Region_TypeCount]]</f>
        <v>53.603836561720975</v>
      </c>
    </row>
    <row r="2498" spans="1:16" x14ac:dyDescent="0.25">
      <c r="A2498" s="1">
        <v>42881</v>
      </c>
      <c r="B2498">
        <v>14</v>
      </c>
      <c r="C2498">
        <v>11</v>
      </c>
      <c r="D2498">
        <v>10018.452499999999</v>
      </c>
      <c r="E2498">
        <f>INDEX(Stores[region],MATCH(Sales[[#This Row],[store_no]],Stores[store_no],0))</f>
        <v>3</v>
      </c>
      <c r="F2498" t="str">
        <f>INDEX(Stores[storetype],MATCH(Sales[[#This Row],[store_no]],Stores[store_no],0))</f>
        <v>A</v>
      </c>
      <c r="G2498" t="str">
        <f>INDEX(Stores[location_city],MATCH(Sales[[#This Row],[store_no]],Stores[store_no],0))</f>
        <v>Bismarck</v>
      </c>
      <c r="H2498" t="str">
        <f>INDEX(Stores[location_state],MATCH(Sales[[#This Row],[store_no]],Stores[store_no],0))</f>
        <v>North Dakota</v>
      </c>
      <c r="I2498">
        <f>INDEX(Stores[sqft],MATCH(Sales[[#This Row],[store_no]],Stores[store_no],0))</f>
        <v>96400</v>
      </c>
      <c r="J2498" s="4" t="str">
        <f>INDEX(Departments[dept_name],MATCH(Sales[[#This Row],[dept_no]],Departments[dept_no],0))</f>
        <v>Home</v>
      </c>
      <c r="K2498" s="4" t="str">
        <f>CONCATENATE(Sales[[#This Row],[region]],Sales[[#This Row],[storetype]])</f>
        <v>3A</v>
      </c>
      <c r="L2498" s="4">
        <f>INDEX(RegionStoreCount[Store Count],MATCH(Sales[[#This Row],[RegionStoretype]],RegionStoreCount[Region/Type],0))</f>
        <v>9</v>
      </c>
      <c r="M2498" s="4">
        <f>AND(Sales[[#This Row],[date]]&lt;=TY_YTDMax,Sales[[#This Row],[date]]&gt;=TY_YTDMin)*Sales[[#This Row],[sales]]</f>
        <v>0</v>
      </c>
      <c r="N2498" s="4">
        <f>AND(Sales[[#This Row],[date]]&lt;=LY_YTDMax,Sales[[#This Row],[date]]&gt;=LY_YTDMin)*Sales[[#This Row],[sales]]</f>
        <v>10018.452499999999</v>
      </c>
      <c r="O2498" s="4">
        <f>AND(Sales[[#This Row],[date]]&gt;=YoY_Min,Sales[[#This Row],[date]]&lt;=TY_YTDMax)*(Sales[[#This Row],[sales]]/Sales[[#This Row],[sqft]])</f>
        <v>0</v>
      </c>
      <c r="P2498" s="4">
        <f>SUMIF(Sales[RegionStoretype],Sales[[#This Row],[RegionStoretype]],Sales[YoY_SSF])/Sales[[#This Row],[Region_TypeCount]]</f>
        <v>53.603836561720975</v>
      </c>
    </row>
    <row r="2499" spans="1:16" x14ac:dyDescent="0.25">
      <c r="A2499" s="1">
        <v>42881</v>
      </c>
      <c r="B2499">
        <v>14</v>
      </c>
      <c r="C2499">
        <v>13</v>
      </c>
      <c r="D2499">
        <v>49064.283300000003</v>
      </c>
      <c r="E2499">
        <f>INDEX(Stores[region],MATCH(Sales[[#This Row],[store_no]],Stores[store_no],0))</f>
        <v>3</v>
      </c>
      <c r="F2499" t="str">
        <f>INDEX(Stores[storetype],MATCH(Sales[[#This Row],[store_no]],Stores[store_no],0))</f>
        <v>A</v>
      </c>
      <c r="G2499" t="str">
        <f>INDEX(Stores[location_city],MATCH(Sales[[#This Row],[store_no]],Stores[store_no],0))</f>
        <v>Bismarck</v>
      </c>
      <c r="H2499" t="str">
        <f>INDEX(Stores[location_state],MATCH(Sales[[#This Row],[store_no]],Stores[store_no],0))</f>
        <v>North Dakota</v>
      </c>
      <c r="I2499">
        <f>INDEX(Stores[sqft],MATCH(Sales[[#This Row],[store_no]],Stores[store_no],0))</f>
        <v>96400</v>
      </c>
      <c r="J2499" s="4" t="str">
        <f>INDEX(Departments[dept_name],MATCH(Sales[[#This Row],[dept_no]],Departments[dept_no],0))</f>
        <v>Kids</v>
      </c>
      <c r="K2499" s="4" t="str">
        <f>CONCATENATE(Sales[[#This Row],[region]],Sales[[#This Row],[storetype]])</f>
        <v>3A</v>
      </c>
      <c r="L2499" s="4">
        <f>INDEX(RegionStoreCount[Store Count],MATCH(Sales[[#This Row],[RegionStoretype]],RegionStoreCount[Region/Type],0))</f>
        <v>9</v>
      </c>
      <c r="M2499" s="4">
        <f>AND(Sales[[#This Row],[date]]&lt;=TY_YTDMax,Sales[[#This Row],[date]]&gt;=TY_YTDMin)*Sales[[#This Row],[sales]]</f>
        <v>0</v>
      </c>
      <c r="N2499" s="4">
        <f>AND(Sales[[#This Row],[date]]&lt;=LY_YTDMax,Sales[[#This Row],[date]]&gt;=LY_YTDMin)*Sales[[#This Row],[sales]]</f>
        <v>49064.283300000003</v>
      </c>
      <c r="O2499" s="4">
        <f>AND(Sales[[#This Row],[date]]&gt;=YoY_Min,Sales[[#This Row],[date]]&lt;=TY_YTDMax)*(Sales[[#This Row],[sales]]/Sales[[#This Row],[sqft]])</f>
        <v>0</v>
      </c>
      <c r="P2499" s="4">
        <f>SUMIF(Sales[RegionStoretype],Sales[[#This Row],[RegionStoretype]],Sales[YoY_SSF])/Sales[[#This Row],[Region_TypeCount]]</f>
        <v>53.603836561720975</v>
      </c>
    </row>
    <row r="2500" spans="1:16" x14ac:dyDescent="0.25">
      <c r="A2500" s="1">
        <v>42881</v>
      </c>
      <c r="B2500">
        <v>14</v>
      </c>
      <c r="C2500">
        <v>15</v>
      </c>
      <c r="D2500">
        <v>30617.112300000001</v>
      </c>
      <c r="E2500">
        <f>INDEX(Stores[region],MATCH(Sales[[#This Row],[store_no]],Stores[store_no],0))</f>
        <v>3</v>
      </c>
      <c r="F2500" t="str">
        <f>INDEX(Stores[storetype],MATCH(Sales[[#This Row],[store_no]],Stores[store_no],0))</f>
        <v>A</v>
      </c>
      <c r="G2500" t="str">
        <f>INDEX(Stores[location_city],MATCH(Sales[[#This Row],[store_no]],Stores[store_no],0))</f>
        <v>Bismarck</v>
      </c>
      <c r="H2500" t="str">
        <f>INDEX(Stores[location_state],MATCH(Sales[[#This Row],[store_no]],Stores[store_no],0))</f>
        <v>North Dakota</v>
      </c>
      <c r="I2500">
        <f>INDEX(Stores[sqft],MATCH(Sales[[#This Row],[store_no]],Stores[store_no],0))</f>
        <v>96400</v>
      </c>
      <c r="J2500" s="4" t="str">
        <f>INDEX(Departments[dept_name],MATCH(Sales[[#This Row],[dept_no]],Departments[dept_no],0))</f>
        <v>Music</v>
      </c>
      <c r="K2500" s="4" t="str">
        <f>CONCATENATE(Sales[[#This Row],[region]],Sales[[#This Row],[storetype]])</f>
        <v>3A</v>
      </c>
      <c r="L2500" s="4">
        <f>INDEX(RegionStoreCount[Store Count],MATCH(Sales[[#This Row],[RegionStoretype]],RegionStoreCount[Region/Type],0))</f>
        <v>9</v>
      </c>
      <c r="M2500" s="4">
        <f>AND(Sales[[#This Row],[date]]&lt;=TY_YTDMax,Sales[[#This Row],[date]]&gt;=TY_YTDMin)*Sales[[#This Row],[sales]]</f>
        <v>0</v>
      </c>
      <c r="N2500" s="4">
        <f>AND(Sales[[#This Row],[date]]&lt;=LY_YTDMax,Sales[[#This Row],[date]]&gt;=LY_YTDMin)*Sales[[#This Row],[sales]]</f>
        <v>30617.112300000001</v>
      </c>
      <c r="O2500" s="4">
        <f>AND(Sales[[#This Row],[date]]&gt;=YoY_Min,Sales[[#This Row],[date]]&lt;=TY_YTDMax)*(Sales[[#This Row],[sales]]/Sales[[#This Row],[sqft]])</f>
        <v>0</v>
      </c>
      <c r="P2500" s="4">
        <f>SUMIF(Sales[RegionStoretype],Sales[[#This Row],[RegionStoretype]],Sales[YoY_SSF])/Sales[[#This Row],[Region_TypeCount]]</f>
        <v>53.603836561720975</v>
      </c>
    </row>
    <row r="2501" spans="1:16" x14ac:dyDescent="0.25">
      <c r="A2501" s="1">
        <v>42881</v>
      </c>
      <c r="B2501">
        <v>14</v>
      </c>
      <c r="C2501">
        <v>16</v>
      </c>
      <c r="D2501">
        <v>53397.467300000004</v>
      </c>
      <c r="E2501">
        <f>INDEX(Stores[region],MATCH(Sales[[#This Row],[store_no]],Stores[store_no],0))</f>
        <v>3</v>
      </c>
      <c r="F2501" t="str">
        <f>INDEX(Stores[storetype],MATCH(Sales[[#This Row],[store_no]],Stores[store_no],0))</f>
        <v>A</v>
      </c>
      <c r="G2501" t="str">
        <f>INDEX(Stores[location_city],MATCH(Sales[[#This Row],[store_no]],Stores[store_no],0))</f>
        <v>Bismarck</v>
      </c>
      <c r="H2501" t="str">
        <f>INDEX(Stores[location_state],MATCH(Sales[[#This Row],[store_no]],Stores[store_no],0))</f>
        <v>North Dakota</v>
      </c>
      <c r="I2501">
        <f>INDEX(Stores[sqft],MATCH(Sales[[#This Row],[store_no]],Stores[store_no],0))</f>
        <v>96400</v>
      </c>
      <c r="J2501" s="4" t="str">
        <f>INDEX(Departments[dept_name],MATCH(Sales[[#This Row],[dept_no]],Departments[dept_no],0))</f>
        <v>Outdoors</v>
      </c>
      <c r="K2501" s="4" t="str">
        <f>CONCATENATE(Sales[[#This Row],[region]],Sales[[#This Row],[storetype]])</f>
        <v>3A</v>
      </c>
      <c r="L2501" s="4">
        <f>INDEX(RegionStoreCount[Store Count],MATCH(Sales[[#This Row],[RegionStoretype]],RegionStoreCount[Region/Type],0))</f>
        <v>9</v>
      </c>
      <c r="M2501" s="4">
        <f>AND(Sales[[#This Row],[date]]&lt;=TY_YTDMax,Sales[[#This Row],[date]]&gt;=TY_YTDMin)*Sales[[#This Row],[sales]]</f>
        <v>0</v>
      </c>
      <c r="N2501" s="4">
        <f>AND(Sales[[#This Row],[date]]&lt;=LY_YTDMax,Sales[[#This Row],[date]]&gt;=LY_YTDMin)*Sales[[#This Row],[sales]]</f>
        <v>53397.467300000004</v>
      </c>
      <c r="O2501" s="4">
        <f>AND(Sales[[#This Row],[date]]&gt;=YoY_Min,Sales[[#This Row],[date]]&lt;=TY_YTDMax)*(Sales[[#This Row],[sales]]/Sales[[#This Row],[sqft]])</f>
        <v>0</v>
      </c>
      <c r="P2501" s="4">
        <f>SUMIF(Sales[RegionStoretype],Sales[[#This Row],[RegionStoretype]],Sales[YoY_SSF])/Sales[[#This Row],[Region_TypeCount]]</f>
        <v>53.603836561720975</v>
      </c>
    </row>
    <row r="2502" spans="1:16" x14ac:dyDescent="0.25">
      <c r="A2502" s="1">
        <v>42881</v>
      </c>
      <c r="B2502">
        <v>15</v>
      </c>
      <c r="C2502">
        <v>2</v>
      </c>
      <c r="D2502">
        <v>44109.425199999998</v>
      </c>
      <c r="E2502">
        <f>INDEX(Stores[region],MATCH(Sales[[#This Row],[store_no]],Stores[store_no],0))</f>
        <v>2</v>
      </c>
      <c r="F2502" t="str">
        <f>INDEX(Stores[storetype],MATCH(Sales[[#This Row],[store_no]],Stores[store_no],0))</f>
        <v>B</v>
      </c>
      <c r="G2502" t="str">
        <f>INDEX(Stores[location_city],MATCH(Sales[[#This Row],[store_no]],Stores[store_no],0))</f>
        <v>Rochester</v>
      </c>
      <c r="H2502" t="str">
        <f>INDEX(Stores[location_state],MATCH(Sales[[#This Row],[store_no]],Stores[store_no],0))</f>
        <v>Minnesota</v>
      </c>
      <c r="I2502">
        <f>INDEX(Stores[sqft],MATCH(Sales[[#This Row],[store_no]],Stores[store_no],0))</f>
        <v>128100</v>
      </c>
      <c r="J2502" s="4" t="str">
        <f>INDEX(Departments[dept_name],MATCH(Sales[[#This Row],[dept_no]],Departments[dept_no],0))</f>
        <v>Baby</v>
      </c>
      <c r="K2502" s="4" t="str">
        <f>CONCATENATE(Sales[[#This Row],[region]],Sales[[#This Row],[storetype]])</f>
        <v>2B</v>
      </c>
      <c r="L2502" s="4">
        <f>INDEX(RegionStoreCount[Store Count],MATCH(Sales[[#This Row],[RegionStoretype]],RegionStoreCount[Region/Type],0))</f>
        <v>6</v>
      </c>
      <c r="M2502" s="4">
        <f>AND(Sales[[#This Row],[date]]&lt;=TY_YTDMax,Sales[[#This Row],[date]]&gt;=TY_YTDMin)*Sales[[#This Row],[sales]]</f>
        <v>0</v>
      </c>
      <c r="N2502" s="4">
        <f>AND(Sales[[#This Row],[date]]&lt;=LY_YTDMax,Sales[[#This Row],[date]]&gt;=LY_YTDMin)*Sales[[#This Row],[sales]]</f>
        <v>44109.425199999998</v>
      </c>
      <c r="O2502" s="4">
        <f>AND(Sales[[#This Row],[date]]&gt;=YoY_Min,Sales[[#This Row],[date]]&lt;=TY_YTDMax)*(Sales[[#This Row],[sales]]/Sales[[#This Row],[sqft]])</f>
        <v>0</v>
      </c>
      <c r="P2502" s="4">
        <f>SUMIF(Sales[RegionStoretype],Sales[[#This Row],[RegionStoretype]],Sales[YoY_SSF])/Sales[[#This Row],[Region_TypeCount]]</f>
        <v>58.393757732919049</v>
      </c>
    </row>
    <row r="2503" spans="1:16" x14ac:dyDescent="0.25">
      <c r="A2503" s="1">
        <v>42881</v>
      </c>
      <c r="B2503">
        <v>16</v>
      </c>
      <c r="C2503">
        <v>6</v>
      </c>
      <c r="D2503">
        <v>49019.565799999997</v>
      </c>
      <c r="E2503">
        <f>INDEX(Stores[region],MATCH(Sales[[#This Row],[store_no]],Stores[store_no],0))</f>
        <v>2</v>
      </c>
      <c r="F2503" t="str">
        <f>INDEX(Stores[storetype],MATCH(Sales[[#This Row],[store_no]],Stores[store_no],0))</f>
        <v>B</v>
      </c>
      <c r="G2503" t="str">
        <f>INDEX(Stores[location_city],MATCH(Sales[[#This Row],[store_no]],Stores[store_no],0))</f>
        <v>Saint Paul</v>
      </c>
      <c r="H2503" t="str">
        <f>INDEX(Stores[location_state],MATCH(Sales[[#This Row],[store_no]],Stores[store_no],0))</f>
        <v>Minnesota</v>
      </c>
      <c r="I2503">
        <f>INDEX(Stores[sqft],MATCH(Sales[[#This Row],[store_no]],Stores[store_no],0))</f>
        <v>180400</v>
      </c>
      <c r="J2503" s="4" t="str">
        <f>INDEX(Departments[dept_name],MATCH(Sales[[#This Row],[dept_no]],Departments[dept_no],0))</f>
        <v>Computers</v>
      </c>
      <c r="K2503" s="4" t="str">
        <f>CONCATENATE(Sales[[#This Row],[region]],Sales[[#This Row],[storetype]])</f>
        <v>2B</v>
      </c>
      <c r="L2503" s="4">
        <f>INDEX(RegionStoreCount[Store Count],MATCH(Sales[[#This Row],[RegionStoretype]],RegionStoreCount[Region/Type],0))</f>
        <v>6</v>
      </c>
      <c r="M2503" s="4">
        <f>AND(Sales[[#This Row],[date]]&lt;=TY_YTDMax,Sales[[#This Row],[date]]&gt;=TY_YTDMin)*Sales[[#This Row],[sales]]</f>
        <v>0</v>
      </c>
      <c r="N2503" s="4">
        <f>AND(Sales[[#This Row],[date]]&lt;=LY_YTDMax,Sales[[#This Row],[date]]&gt;=LY_YTDMin)*Sales[[#This Row],[sales]]</f>
        <v>49019.565799999997</v>
      </c>
      <c r="O2503" s="4">
        <f>AND(Sales[[#This Row],[date]]&gt;=YoY_Min,Sales[[#This Row],[date]]&lt;=TY_YTDMax)*(Sales[[#This Row],[sales]]/Sales[[#This Row],[sqft]])</f>
        <v>0</v>
      </c>
      <c r="P2503" s="4">
        <f>SUMIF(Sales[RegionStoretype],Sales[[#This Row],[RegionStoretype]],Sales[YoY_SSF])/Sales[[#This Row],[Region_TypeCount]]</f>
        <v>58.393757732919049</v>
      </c>
    </row>
    <row r="2504" spans="1:16" x14ac:dyDescent="0.25">
      <c r="A2504" s="1">
        <v>42881</v>
      </c>
      <c r="B2504">
        <v>16</v>
      </c>
      <c r="C2504">
        <v>8</v>
      </c>
      <c r="D2504">
        <v>55318.445600000006</v>
      </c>
      <c r="E2504">
        <f>INDEX(Stores[region],MATCH(Sales[[#This Row],[store_no]],Stores[store_no],0))</f>
        <v>2</v>
      </c>
      <c r="F2504" t="str">
        <f>INDEX(Stores[storetype],MATCH(Sales[[#This Row],[store_no]],Stores[store_no],0))</f>
        <v>B</v>
      </c>
      <c r="G2504" t="str">
        <f>INDEX(Stores[location_city],MATCH(Sales[[#This Row],[store_no]],Stores[store_no],0))</f>
        <v>Saint Paul</v>
      </c>
      <c r="H2504" t="str">
        <f>INDEX(Stores[location_state],MATCH(Sales[[#This Row],[store_no]],Stores[store_no],0))</f>
        <v>Minnesota</v>
      </c>
      <c r="I2504">
        <f>INDEX(Stores[sqft],MATCH(Sales[[#This Row],[store_no]],Stores[store_no],0))</f>
        <v>180400</v>
      </c>
      <c r="J2504" s="4" t="str">
        <f>INDEX(Departments[dept_name],MATCH(Sales[[#This Row],[dept_no]],Departments[dept_no],0))</f>
        <v>Games</v>
      </c>
      <c r="K2504" s="4" t="str">
        <f>CONCATENATE(Sales[[#This Row],[region]],Sales[[#This Row],[storetype]])</f>
        <v>2B</v>
      </c>
      <c r="L2504" s="4">
        <f>INDEX(RegionStoreCount[Store Count],MATCH(Sales[[#This Row],[RegionStoretype]],RegionStoreCount[Region/Type],0))</f>
        <v>6</v>
      </c>
      <c r="M2504" s="4">
        <f>AND(Sales[[#This Row],[date]]&lt;=TY_YTDMax,Sales[[#This Row],[date]]&gt;=TY_YTDMin)*Sales[[#This Row],[sales]]</f>
        <v>0</v>
      </c>
      <c r="N2504" s="4">
        <f>AND(Sales[[#This Row],[date]]&lt;=LY_YTDMax,Sales[[#This Row],[date]]&gt;=LY_YTDMin)*Sales[[#This Row],[sales]]</f>
        <v>55318.445600000006</v>
      </c>
      <c r="O2504" s="4">
        <f>AND(Sales[[#This Row],[date]]&gt;=YoY_Min,Sales[[#This Row],[date]]&lt;=TY_YTDMax)*(Sales[[#This Row],[sales]]/Sales[[#This Row],[sqft]])</f>
        <v>0</v>
      </c>
      <c r="P2504" s="4">
        <f>SUMIF(Sales[RegionStoretype],Sales[[#This Row],[RegionStoretype]],Sales[YoY_SSF])/Sales[[#This Row],[Region_TypeCount]]</f>
        <v>58.393757732919049</v>
      </c>
    </row>
    <row r="2505" spans="1:16" x14ac:dyDescent="0.25">
      <c r="A2505" s="1">
        <v>42881</v>
      </c>
      <c r="B2505">
        <v>16</v>
      </c>
      <c r="C2505">
        <v>9</v>
      </c>
      <c r="D2505">
        <v>5462.95</v>
      </c>
      <c r="E2505">
        <f>INDEX(Stores[region],MATCH(Sales[[#This Row],[store_no]],Stores[store_no],0))</f>
        <v>2</v>
      </c>
      <c r="F2505" t="str">
        <f>INDEX(Stores[storetype],MATCH(Sales[[#This Row],[store_no]],Stores[store_no],0))</f>
        <v>B</v>
      </c>
      <c r="G2505" t="str">
        <f>INDEX(Stores[location_city],MATCH(Sales[[#This Row],[store_no]],Stores[store_no],0))</f>
        <v>Saint Paul</v>
      </c>
      <c r="H2505" t="str">
        <f>INDEX(Stores[location_state],MATCH(Sales[[#This Row],[store_no]],Stores[store_no],0))</f>
        <v>Minnesota</v>
      </c>
      <c r="I2505">
        <f>INDEX(Stores[sqft],MATCH(Sales[[#This Row],[store_no]],Stores[store_no],0))</f>
        <v>180400</v>
      </c>
      <c r="J2505" s="4" t="str">
        <f>INDEX(Departments[dept_name],MATCH(Sales[[#This Row],[dept_no]],Departments[dept_no],0))</f>
        <v>Garden</v>
      </c>
      <c r="K2505" s="4" t="str">
        <f>CONCATENATE(Sales[[#This Row],[region]],Sales[[#This Row],[storetype]])</f>
        <v>2B</v>
      </c>
      <c r="L2505" s="4">
        <f>INDEX(RegionStoreCount[Store Count],MATCH(Sales[[#This Row],[RegionStoretype]],RegionStoreCount[Region/Type],0))</f>
        <v>6</v>
      </c>
      <c r="M2505" s="4">
        <f>AND(Sales[[#This Row],[date]]&lt;=TY_YTDMax,Sales[[#This Row],[date]]&gt;=TY_YTDMin)*Sales[[#This Row],[sales]]</f>
        <v>0</v>
      </c>
      <c r="N2505" s="4">
        <f>AND(Sales[[#This Row],[date]]&lt;=LY_YTDMax,Sales[[#This Row],[date]]&gt;=LY_YTDMin)*Sales[[#This Row],[sales]]</f>
        <v>5462.95</v>
      </c>
      <c r="O2505" s="4">
        <f>AND(Sales[[#This Row],[date]]&gt;=YoY_Min,Sales[[#This Row],[date]]&lt;=TY_YTDMax)*(Sales[[#This Row],[sales]]/Sales[[#This Row],[sqft]])</f>
        <v>0</v>
      </c>
      <c r="P2505" s="4">
        <f>SUMIF(Sales[RegionStoretype],Sales[[#This Row],[RegionStoretype]],Sales[YoY_SSF])/Sales[[#This Row],[Region_TypeCount]]</f>
        <v>58.393757732919049</v>
      </c>
    </row>
    <row r="2506" spans="1:16" x14ac:dyDescent="0.25">
      <c r="A2506" s="1">
        <v>42881</v>
      </c>
      <c r="B2506">
        <v>16</v>
      </c>
      <c r="C2506">
        <v>17</v>
      </c>
      <c r="D2506">
        <v>141398.15400000001</v>
      </c>
      <c r="E2506">
        <f>INDEX(Stores[region],MATCH(Sales[[#This Row],[store_no]],Stores[store_no],0))</f>
        <v>2</v>
      </c>
      <c r="F2506" t="str">
        <f>INDEX(Stores[storetype],MATCH(Sales[[#This Row],[store_no]],Stores[store_no],0))</f>
        <v>B</v>
      </c>
      <c r="G2506" t="str">
        <f>INDEX(Stores[location_city],MATCH(Sales[[#This Row],[store_no]],Stores[store_no],0))</f>
        <v>Saint Paul</v>
      </c>
      <c r="H2506" t="str">
        <f>INDEX(Stores[location_state],MATCH(Sales[[#This Row],[store_no]],Stores[store_no],0))</f>
        <v>Minnesota</v>
      </c>
      <c r="I2506">
        <f>INDEX(Stores[sqft],MATCH(Sales[[#This Row],[store_no]],Stores[store_no],0))</f>
        <v>180400</v>
      </c>
      <c r="J2506" s="4" t="str">
        <f>INDEX(Departments[dept_name],MATCH(Sales[[#This Row],[dept_no]],Departments[dept_no],0))</f>
        <v>Shoes</v>
      </c>
      <c r="K2506" s="4" t="str">
        <f>CONCATENATE(Sales[[#This Row],[region]],Sales[[#This Row],[storetype]])</f>
        <v>2B</v>
      </c>
      <c r="L2506" s="4">
        <f>INDEX(RegionStoreCount[Store Count],MATCH(Sales[[#This Row],[RegionStoretype]],RegionStoreCount[Region/Type],0))</f>
        <v>6</v>
      </c>
      <c r="M2506" s="4">
        <f>AND(Sales[[#This Row],[date]]&lt;=TY_YTDMax,Sales[[#This Row],[date]]&gt;=TY_YTDMin)*Sales[[#This Row],[sales]]</f>
        <v>0</v>
      </c>
      <c r="N2506" s="4">
        <f>AND(Sales[[#This Row],[date]]&lt;=LY_YTDMax,Sales[[#This Row],[date]]&gt;=LY_YTDMin)*Sales[[#This Row],[sales]]</f>
        <v>141398.15400000001</v>
      </c>
      <c r="O2506" s="4">
        <f>AND(Sales[[#This Row],[date]]&gt;=YoY_Min,Sales[[#This Row],[date]]&lt;=TY_YTDMax)*(Sales[[#This Row],[sales]]/Sales[[#This Row],[sqft]])</f>
        <v>0</v>
      </c>
      <c r="P2506" s="4">
        <f>SUMIF(Sales[RegionStoretype],Sales[[#This Row],[RegionStoretype]],Sales[YoY_SSF])/Sales[[#This Row],[Region_TypeCount]]</f>
        <v>58.393757732919049</v>
      </c>
    </row>
    <row r="2507" spans="1:16" x14ac:dyDescent="0.25">
      <c r="A2507" s="1">
        <v>42881</v>
      </c>
      <c r="B2507">
        <v>18</v>
      </c>
      <c r="C2507">
        <v>4</v>
      </c>
      <c r="D2507">
        <v>57697.418100000003</v>
      </c>
      <c r="E2507">
        <f>INDEX(Stores[region],MATCH(Sales[[#This Row],[store_no]],Stores[store_no],0))</f>
        <v>2</v>
      </c>
      <c r="F2507" t="str">
        <f>INDEX(Stores[storetype],MATCH(Sales[[#This Row],[store_no]],Stores[store_no],0))</f>
        <v>B</v>
      </c>
      <c r="G2507" t="str">
        <f>INDEX(Stores[location_city],MATCH(Sales[[#This Row],[store_no]],Stores[store_no],0))</f>
        <v>Chicago</v>
      </c>
      <c r="H2507" t="str">
        <f>INDEX(Stores[location_state],MATCH(Sales[[#This Row],[store_no]],Stores[store_no],0))</f>
        <v>Illinois</v>
      </c>
      <c r="I2507">
        <f>INDEX(Stores[sqft],MATCH(Sales[[#This Row],[store_no]],Stores[store_no],0))</f>
        <v>120700</v>
      </c>
      <c r="J2507" s="4" t="str">
        <f>INDEX(Departments[dept_name],MATCH(Sales[[#This Row],[dept_no]],Departments[dept_no],0))</f>
        <v>Books</v>
      </c>
      <c r="K2507" s="4" t="str">
        <f>CONCATENATE(Sales[[#This Row],[region]],Sales[[#This Row],[storetype]])</f>
        <v>2B</v>
      </c>
      <c r="L2507" s="4">
        <f>INDEX(RegionStoreCount[Store Count],MATCH(Sales[[#This Row],[RegionStoretype]],RegionStoreCount[Region/Type],0))</f>
        <v>6</v>
      </c>
      <c r="M2507" s="4">
        <f>AND(Sales[[#This Row],[date]]&lt;=TY_YTDMax,Sales[[#This Row],[date]]&gt;=TY_YTDMin)*Sales[[#This Row],[sales]]</f>
        <v>0</v>
      </c>
      <c r="N2507" s="4">
        <f>AND(Sales[[#This Row],[date]]&lt;=LY_YTDMax,Sales[[#This Row],[date]]&gt;=LY_YTDMin)*Sales[[#This Row],[sales]]</f>
        <v>57697.418100000003</v>
      </c>
      <c r="O2507" s="4">
        <f>AND(Sales[[#This Row],[date]]&gt;=YoY_Min,Sales[[#This Row],[date]]&lt;=TY_YTDMax)*(Sales[[#This Row],[sales]]/Sales[[#This Row],[sqft]])</f>
        <v>0</v>
      </c>
      <c r="P2507" s="4">
        <f>SUMIF(Sales[RegionStoretype],Sales[[#This Row],[RegionStoretype]],Sales[YoY_SSF])/Sales[[#This Row],[Region_TypeCount]]</f>
        <v>58.393757732919049</v>
      </c>
    </row>
    <row r="2508" spans="1:16" x14ac:dyDescent="0.25">
      <c r="A2508" s="1">
        <v>42881</v>
      </c>
      <c r="B2508">
        <v>18</v>
      </c>
      <c r="C2508">
        <v>19</v>
      </c>
      <c r="D2508">
        <v>11466.186599999999</v>
      </c>
      <c r="E2508">
        <f>INDEX(Stores[region],MATCH(Sales[[#This Row],[store_no]],Stores[store_no],0))</f>
        <v>2</v>
      </c>
      <c r="F2508" t="str">
        <f>INDEX(Stores[storetype],MATCH(Sales[[#This Row],[store_no]],Stores[store_no],0))</f>
        <v>B</v>
      </c>
      <c r="G2508" t="str">
        <f>INDEX(Stores[location_city],MATCH(Sales[[#This Row],[store_no]],Stores[store_no],0))</f>
        <v>Chicago</v>
      </c>
      <c r="H2508" t="str">
        <f>INDEX(Stores[location_state],MATCH(Sales[[#This Row],[store_no]],Stores[store_no],0))</f>
        <v>Illinois</v>
      </c>
      <c r="I2508">
        <f>INDEX(Stores[sqft],MATCH(Sales[[#This Row],[store_no]],Stores[store_no],0))</f>
        <v>120700</v>
      </c>
      <c r="J2508" s="4" t="str">
        <f>INDEX(Departments[dept_name],MATCH(Sales[[#This Row],[dept_no]],Departments[dept_no],0))</f>
        <v>Tools</v>
      </c>
      <c r="K2508" s="4" t="str">
        <f>CONCATENATE(Sales[[#This Row],[region]],Sales[[#This Row],[storetype]])</f>
        <v>2B</v>
      </c>
      <c r="L2508" s="4">
        <f>INDEX(RegionStoreCount[Store Count],MATCH(Sales[[#This Row],[RegionStoretype]],RegionStoreCount[Region/Type],0))</f>
        <v>6</v>
      </c>
      <c r="M2508" s="4">
        <f>AND(Sales[[#This Row],[date]]&lt;=TY_YTDMax,Sales[[#This Row],[date]]&gt;=TY_YTDMin)*Sales[[#This Row],[sales]]</f>
        <v>0</v>
      </c>
      <c r="N2508" s="4">
        <f>AND(Sales[[#This Row],[date]]&lt;=LY_YTDMax,Sales[[#This Row],[date]]&gt;=LY_YTDMin)*Sales[[#This Row],[sales]]</f>
        <v>11466.186599999999</v>
      </c>
      <c r="O2508" s="4">
        <f>AND(Sales[[#This Row],[date]]&gt;=YoY_Min,Sales[[#This Row],[date]]&lt;=TY_YTDMax)*(Sales[[#This Row],[sales]]/Sales[[#This Row],[sqft]])</f>
        <v>0</v>
      </c>
      <c r="P2508" s="4">
        <f>SUMIF(Sales[RegionStoretype],Sales[[#This Row],[RegionStoretype]],Sales[YoY_SSF])/Sales[[#This Row],[Region_TypeCount]]</f>
        <v>58.393757732919049</v>
      </c>
    </row>
    <row r="2509" spans="1:16" x14ac:dyDescent="0.25">
      <c r="A2509" s="1">
        <v>42881</v>
      </c>
      <c r="B2509">
        <v>18</v>
      </c>
      <c r="C2509">
        <v>20</v>
      </c>
      <c r="D2509">
        <v>87325.338400000008</v>
      </c>
      <c r="E2509">
        <f>INDEX(Stores[region],MATCH(Sales[[#This Row],[store_no]],Stores[store_no],0))</f>
        <v>2</v>
      </c>
      <c r="F2509" t="str">
        <f>INDEX(Stores[storetype],MATCH(Sales[[#This Row],[store_no]],Stores[store_no],0))</f>
        <v>B</v>
      </c>
      <c r="G2509" t="str">
        <f>INDEX(Stores[location_city],MATCH(Sales[[#This Row],[store_no]],Stores[store_no],0))</f>
        <v>Chicago</v>
      </c>
      <c r="H2509" t="str">
        <f>INDEX(Stores[location_state],MATCH(Sales[[#This Row],[store_no]],Stores[store_no],0))</f>
        <v>Illinois</v>
      </c>
      <c r="I2509">
        <f>INDEX(Stores[sqft],MATCH(Sales[[#This Row],[store_no]],Stores[store_no],0))</f>
        <v>120700</v>
      </c>
      <c r="J2509" s="4" t="str">
        <f>INDEX(Departments[dept_name],MATCH(Sales[[#This Row],[dept_no]],Departments[dept_no],0))</f>
        <v>Toys</v>
      </c>
      <c r="K2509" s="4" t="str">
        <f>CONCATENATE(Sales[[#This Row],[region]],Sales[[#This Row],[storetype]])</f>
        <v>2B</v>
      </c>
      <c r="L2509" s="4">
        <f>INDEX(RegionStoreCount[Store Count],MATCH(Sales[[#This Row],[RegionStoretype]],RegionStoreCount[Region/Type],0))</f>
        <v>6</v>
      </c>
      <c r="M2509" s="4">
        <f>AND(Sales[[#This Row],[date]]&lt;=TY_YTDMax,Sales[[#This Row],[date]]&gt;=TY_YTDMin)*Sales[[#This Row],[sales]]</f>
        <v>0</v>
      </c>
      <c r="N2509" s="4">
        <f>AND(Sales[[#This Row],[date]]&lt;=LY_YTDMax,Sales[[#This Row],[date]]&gt;=LY_YTDMin)*Sales[[#This Row],[sales]]</f>
        <v>87325.338400000008</v>
      </c>
      <c r="O2509" s="4">
        <f>AND(Sales[[#This Row],[date]]&gt;=YoY_Min,Sales[[#This Row],[date]]&lt;=TY_YTDMax)*(Sales[[#This Row],[sales]]/Sales[[#This Row],[sqft]])</f>
        <v>0</v>
      </c>
      <c r="P2509" s="4">
        <f>SUMIF(Sales[RegionStoretype],Sales[[#This Row],[RegionStoretype]],Sales[YoY_SSF])/Sales[[#This Row],[Region_TypeCount]]</f>
        <v>58.393757732919049</v>
      </c>
    </row>
    <row r="2510" spans="1:16" x14ac:dyDescent="0.25">
      <c r="A2510" s="1">
        <v>42881</v>
      </c>
      <c r="B2510">
        <v>19</v>
      </c>
      <c r="C2510">
        <v>4</v>
      </c>
      <c r="D2510">
        <v>52531.1302</v>
      </c>
      <c r="E2510">
        <f>INDEX(Stores[region],MATCH(Sales[[#This Row],[store_no]],Stores[store_no],0))</f>
        <v>3</v>
      </c>
      <c r="F2510" t="str">
        <f>INDEX(Stores[storetype],MATCH(Sales[[#This Row],[store_no]],Stores[store_no],0))</f>
        <v>A</v>
      </c>
      <c r="G2510" t="str">
        <f>INDEX(Stores[location_city],MATCH(Sales[[#This Row],[store_no]],Stores[store_no],0))</f>
        <v>Des Moines</v>
      </c>
      <c r="H2510" t="str">
        <f>INDEX(Stores[location_state],MATCH(Sales[[#This Row],[store_no]],Stores[store_no],0))</f>
        <v>Iowa</v>
      </c>
      <c r="I2510">
        <f>INDEX(Stores[sqft],MATCH(Sales[[#This Row],[store_no]],Stores[store_no],0))</f>
        <v>197600</v>
      </c>
      <c r="J2510" s="4" t="str">
        <f>INDEX(Departments[dept_name],MATCH(Sales[[#This Row],[dept_no]],Departments[dept_no],0))</f>
        <v>Books</v>
      </c>
      <c r="K2510" s="4" t="str">
        <f>CONCATENATE(Sales[[#This Row],[region]],Sales[[#This Row],[storetype]])</f>
        <v>3A</v>
      </c>
      <c r="L2510" s="4">
        <f>INDEX(RegionStoreCount[Store Count],MATCH(Sales[[#This Row],[RegionStoretype]],RegionStoreCount[Region/Type],0))</f>
        <v>9</v>
      </c>
      <c r="M2510" s="4">
        <f>AND(Sales[[#This Row],[date]]&lt;=TY_YTDMax,Sales[[#This Row],[date]]&gt;=TY_YTDMin)*Sales[[#This Row],[sales]]</f>
        <v>0</v>
      </c>
      <c r="N2510" s="4">
        <f>AND(Sales[[#This Row],[date]]&lt;=LY_YTDMax,Sales[[#This Row],[date]]&gt;=LY_YTDMin)*Sales[[#This Row],[sales]]</f>
        <v>52531.1302</v>
      </c>
      <c r="O2510" s="4">
        <f>AND(Sales[[#This Row],[date]]&gt;=YoY_Min,Sales[[#This Row],[date]]&lt;=TY_YTDMax)*(Sales[[#This Row],[sales]]/Sales[[#This Row],[sqft]])</f>
        <v>0</v>
      </c>
      <c r="P2510" s="4">
        <f>SUMIF(Sales[RegionStoretype],Sales[[#This Row],[RegionStoretype]],Sales[YoY_SSF])/Sales[[#This Row],[Region_TypeCount]]</f>
        <v>53.603836561720975</v>
      </c>
    </row>
    <row r="2511" spans="1:16" x14ac:dyDescent="0.25">
      <c r="A2511" s="1">
        <v>42881</v>
      </c>
      <c r="B2511">
        <v>19</v>
      </c>
      <c r="C2511">
        <v>9</v>
      </c>
      <c r="D2511">
        <v>13556.9648</v>
      </c>
      <c r="E2511">
        <f>INDEX(Stores[region],MATCH(Sales[[#This Row],[store_no]],Stores[store_no],0))</f>
        <v>3</v>
      </c>
      <c r="F2511" t="str">
        <f>INDEX(Stores[storetype],MATCH(Sales[[#This Row],[store_no]],Stores[store_no],0))</f>
        <v>A</v>
      </c>
      <c r="G2511" t="str">
        <f>INDEX(Stores[location_city],MATCH(Sales[[#This Row],[store_no]],Stores[store_no],0))</f>
        <v>Des Moines</v>
      </c>
      <c r="H2511" t="str">
        <f>INDEX(Stores[location_state],MATCH(Sales[[#This Row],[store_no]],Stores[store_no],0))</f>
        <v>Iowa</v>
      </c>
      <c r="I2511">
        <f>INDEX(Stores[sqft],MATCH(Sales[[#This Row],[store_no]],Stores[store_no],0))</f>
        <v>197600</v>
      </c>
      <c r="J2511" s="4" t="str">
        <f>INDEX(Departments[dept_name],MATCH(Sales[[#This Row],[dept_no]],Departments[dept_no],0))</f>
        <v>Garden</v>
      </c>
      <c r="K2511" s="4" t="str">
        <f>CONCATENATE(Sales[[#This Row],[region]],Sales[[#This Row],[storetype]])</f>
        <v>3A</v>
      </c>
      <c r="L2511" s="4">
        <f>INDEX(RegionStoreCount[Store Count],MATCH(Sales[[#This Row],[RegionStoretype]],RegionStoreCount[Region/Type],0))</f>
        <v>9</v>
      </c>
      <c r="M2511" s="4">
        <f>AND(Sales[[#This Row],[date]]&lt;=TY_YTDMax,Sales[[#This Row],[date]]&gt;=TY_YTDMin)*Sales[[#This Row],[sales]]</f>
        <v>0</v>
      </c>
      <c r="N2511" s="4">
        <f>AND(Sales[[#This Row],[date]]&lt;=LY_YTDMax,Sales[[#This Row],[date]]&gt;=LY_YTDMin)*Sales[[#This Row],[sales]]</f>
        <v>13556.9648</v>
      </c>
      <c r="O2511" s="4">
        <f>AND(Sales[[#This Row],[date]]&gt;=YoY_Min,Sales[[#This Row],[date]]&lt;=TY_YTDMax)*(Sales[[#This Row],[sales]]/Sales[[#This Row],[sqft]])</f>
        <v>0</v>
      </c>
      <c r="P2511" s="4">
        <f>SUMIF(Sales[RegionStoretype],Sales[[#This Row],[RegionStoretype]],Sales[YoY_SSF])/Sales[[#This Row],[Region_TypeCount]]</f>
        <v>53.603836561720975</v>
      </c>
    </row>
    <row r="2512" spans="1:16" x14ac:dyDescent="0.25">
      <c r="A2512" s="1">
        <v>42881</v>
      </c>
      <c r="B2512">
        <v>19</v>
      </c>
      <c r="C2512">
        <v>11</v>
      </c>
      <c r="D2512">
        <v>102095.0298</v>
      </c>
      <c r="E2512">
        <f>INDEX(Stores[region],MATCH(Sales[[#This Row],[store_no]],Stores[store_no],0))</f>
        <v>3</v>
      </c>
      <c r="F2512" t="str">
        <f>INDEX(Stores[storetype],MATCH(Sales[[#This Row],[store_no]],Stores[store_no],0))</f>
        <v>A</v>
      </c>
      <c r="G2512" t="str">
        <f>INDEX(Stores[location_city],MATCH(Sales[[#This Row],[store_no]],Stores[store_no],0))</f>
        <v>Des Moines</v>
      </c>
      <c r="H2512" t="str">
        <f>INDEX(Stores[location_state],MATCH(Sales[[#This Row],[store_no]],Stores[store_no],0))</f>
        <v>Iowa</v>
      </c>
      <c r="I2512">
        <f>INDEX(Stores[sqft],MATCH(Sales[[#This Row],[store_no]],Stores[store_no],0))</f>
        <v>197600</v>
      </c>
      <c r="J2512" s="4" t="str">
        <f>INDEX(Departments[dept_name],MATCH(Sales[[#This Row],[dept_no]],Departments[dept_no],0))</f>
        <v>Home</v>
      </c>
      <c r="K2512" s="4" t="str">
        <f>CONCATENATE(Sales[[#This Row],[region]],Sales[[#This Row],[storetype]])</f>
        <v>3A</v>
      </c>
      <c r="L2512" s="4">
        <f>INDEX(RegionStoreCount[Store Count],MATCH(Sales[[#This Row],[RegionStoretype]],RegionStoreCount[Region/Type],0))</f>
        <v>9</v>
      </c>
      <c r="M2512" s="4">
        <f>AND(Sales[[#This Row],[date]]&lt;=TY_YTDMax,Sales[[#This Row],[date]]&gt;=TY_YTDMin)*Sales[[#This Row],[sales]]</f>
        <v>0</v>
      </c>
      <c r="N2512" s="4">
        <f>AND(Sales[[#This Row],[date]]&lt;=LY_YTDMax,Sales[[#This Row],[date]]&gt;=LY_YTDMin)*Sales[[#This Row],[sales]]</f>
        <v>102095.0298</v>
      </c>
      <c r="O2512" s="4">
        <f>AND(Sales[[#This Row],[date]]&gt;=YoY_Min,Sales[[#This Row],[date]]&lt;=TY_YTDMax)*(Sales[[#This Row],[sales]]/Sales[[#This Row],[sqft]])</f>
        <v>0</v>
      </c>
      <c r="P2512" s="4">
        <f>SUMIF(Sales[RegionStoretype],Sales[[#This Row],[RegionStoretype]],Sales[YoY_SSF])/Sales[[#This Row],[Region_TypeCount]]</f>
        <v>53.603836561720975</v>
      </c>
    </row>
    <row r="2513" spans="1:16" x14ac:dyDescent="0.25">
      <c r="A2513" s="1">
        <v>42881</v>
      </c>
      <c r="B2513">
        <v>20</v>
      </c>
      <c r="C2513">
        <v>2</v>
      </c>
      <c r="D2513">
        <v>17536.724399999999</v>
      </c>
      <c r="E2513">
        <f>INDEX(Stores[region],MATCH(Sales[[#This Row],[store_no]],Stores[store_no],0))</f>
        <v>1</v>
      </c>
      <c r="F2513" t="str">
        <f>INDEX(Stores[storetype],MATCH(Sales[[#This Row],[store_no]],Stores[store_no],0))</f>
        <v>A</v>
      </c>
      <c r="G2513" t="str">
        <f>INDEX(Stores[location_city],MATCH(Sales[[#This Row],[store_no]],Stores[store_no],0))</f>
        <v>South Bend</v>
      </c>
      <c r="H2513" t="str">
        <f>INDEX(Stores[location_state],MATCH(Sales[[#This Row],[store_no]],Stores[store_no],0))</f>
        <v>Indiana</v>
      </c>
      <c r="I2513">
        <f>INDEX(Stores[sqft],MATCH(Sales[[#This Row],[store_no]],Stores[store_no],0))</f>
        <v>39700</v>
      </c>
      <c r="J2513" s="4" t="str">
        <f>INDEX(Departments[dept_name],MATCH(Sales[[#This Row],[dept_no]],Departments[dept_no],0))</f>
        <v>Baby</v>
      </c>
      <c r="K2513" s="4" t="str">
        <f>CONCATENATE(Sales[[#This Row],[region]],Sales[[#This Row],[storetype]])</f>
        <v>1A</v>
      </c>
      <c r="L2513" s="4">
        <f>INDEX(RegionStoreCount[Store Count],MATCH(Sales[[#This Row],[RegionStoretype]],RegionStoreCount[Region/Type],0))</f>
        <v>5</v>
      </c>
      <c r="M2513" s="4">
        <f>AND(Sales[[#This Row],[date]]&lt;=TY_YTDMax,Sales[[#This Row],[date]]&gt;=TY_YTDMin)*Sales[[#This Row],[sales]]</f>
        <v>0</v>
      </c>
      <c r="N2513" s="4">
        <f>AND(Sales[[#This Row],[date]]&lt;=LY_YTDMax,Sales[[#This Row],[date]]&gt;=LY_YTDMin)*Sales[[#This Row],[sales]]</f>
        <v>17536.724399999999</v>
      </c>
      <c r="O2513" s="4">
        <f>AND(Sales[[#This Row],[date]]&gt;=YoY_Min,Sales[[#This Row],[date]]&lt;=TY_YTDMax)*(Sales[[#This Row],[sales]]/Sales[[#This Row],[sqft]])</f>
        <v>0</v>
      </c>
      <c r="P2513" s="4">
        <f>SUMIF(Sales[RegionStoretype],Sales[[#This Row],[RegionStoretype]],Sales[YoY_SSF])/Sales[[#This Row],[Region_TypeCount]]</f>
        <v>59.469551530910678</v>
      </c>
    </row>
    <row r="2514" spans="1:16" x14ac:dyDescent="0.25">
      <c r="A2514" s="1">
        <v>42881</v>
      </c>
      <c r="B2514">
        <v>20</v>
      </c>
      <c r="C2514">
        <v>19</v>
      </c>
      <c r="D2514">
        <v>45114.737699999998</v>
      </c>
      <c r="E2514">
        <f>INDEX(Stores[region],MATCH(Sales[[#This Row],[store_no]],Stores[store_no],0))</f>
        <v>1</v>
      </c>
      <c r="F2514" t="str">
        <f>INDEX(Stores[storetype],MATCH(Sales[[#This Row],[store_no]],Stores[store_no],0))</f>
        <v>A</v>
      </c>
      <c r="G2514" t="str">
        <f>INDEX(Stores[location_city],MATCH(Sales[[#This Row],[store_no]],Stores[store_no],0))</f>
        <v>South Bend</v>
      </c>
      <c r="H2514" t="str">
        <f>INDEX(Stores[location_state],MATCH(Sales[[#This Row],[store_no]],Stores[store_no],0))</f>
        <v>Indiana</v>
      </c>
      <c r="I2514">
        <f>INDEX(Stores[sqft],MATCH(Sales[[#This Row],[store_no]],Stores[store_no],0))</f>
        <v>39700</v>
      </c>
      <c r="J2514" s="4" t="str">
        <f>INDEX(Departments[dept_name],MATCH(Sales[[#This Row],[dept_no]],Departments[dept_no],0))</f>
        <v>Tools</v>
      </c>
      <c r="K2514" s="4" t="str">
        <f>CONCATENATE(Sales[[#This Row],[region]],Sales[[#This Row],[storetype]])</f>
        <v>1A</v>
      </c>
      <c r="L2514" s="4">
        <f>INDEX(RegionStoreCount[Store Count],MATCH(Sales[[#This Row],[RegionStoretype]],RegionStoreCount[Region/Type],0))</f>
        <v>5</v>
      </c>
      <c r="M2514" s="4">
        <f>AND(Sales[[#This Row],[date]]&lt;=TY_YTDMax,Sales[[#This Row],[date]]&gt;=TY_YTDMin)*Sales[[#This Row],[sales]]</f>
        <v>0</v>
      </c>
      <c r="N2514" s="4">
        <f>AND(Sales[[#This Row],[date]]&lt;=LY_YTDMax,Sales[[#This Row],[date]]&gt;=LY_YTDMin)*Sales[[#This Row],[sales]]</f>
        <v>45114.737699999998</v>
      </c>
      <c r="O2514" s="4">
        <f>AND(Sales[[#This Row],[date]]&gt;=YoY_Min,Sales[[#This Row],[date]]&lt;=TY_YTDMax)*(Sales[[#This Row],[sales]]/Sales[[#This Row],[sqft]])</f>
        <v>0</v>
      </c>
      <c r="P2514" s="4">
        <f>SUMIF(Sales[RegionStoretype],Sales[[#This Row],[RegionStoretype]],Sales[YoY_SSF])/Sales[[#This Row],[Region_TypeCount]]</f>
        <v>59.469551530910678</v>
      </c>
    </row>
    <row r="2515" spans="1:16" x14ac:dyDescent="0.25">
      <c r="A2515" s="1">
        <v>42881</v>
      </c>
      <c r="B2515">
        <v>21</v>
      </c>
      <c r="C2515">
        <v>1</v>
      </c>
      <c r="D2515">
        <v>42595.030400000003</v>
      </c>
      <c r="E2515">
        <f>INDEX(Stores[region],MATCH(Sales[[#This Row],[store_no]],Stores[store_no],0))</f>
        <v>2</v>
      </c>
      <c r="F2515" t="str">
        <f>INDEX(Stores[storetype],MATCH(Sales[[#This Row],[store_no]],Stores[store_no],0))</f>
        <v>B</v>
      </c>
      <c r="G2515" t="str">
        <f>INDEX(Stores[location_city],MATCH(Sales[[#This Row],[store_no]],Stores[store_no],0))</f>
        <v>Madison</v>
      </c>
      <c r="H2515" t="str">
        <f>INDEX(Stores[location_state],MATCH(Sales[[#This Row],[store_no]],Stores[store_no],0))</f>
        <v>Wisconsin</v>
      </c>
      <c r="I2515">
        <f>INDEX(Stores[sqft],MATCH(Sales[[#This Row],[store_no]],Stores[store_no],0))</f>
        <v>206400</v>
      </c>
      <c r="J2515" s="4" t="str">
        <f>INDEX(Departments[dept_name],MATCH(Sales[[#This Row],[dept_no]],Departments[dept_no],0))</f>
        <v>Automotive</v>
      </c>
      <c r="K2515" s="4" t="str">
        <f>CONCATENATE(Sales[[#This Row],[region]],Sales[[#This Row],[storetype]])</f>
        <v>2B</v>
      </c>
      <c r="L2515" s="4">
        <f>INDEX(RegionStoreCount[Store Count],MATCH(Sales[[#This Row],[RegionStoretype]],RegionStoreCount[Region/Type],0))</f>
        <v>6</v>
      </c>
      <c r="M2515" s="4">
        <f>AND(Sales[[#This Row],[date]]&lt;=TY_YTDMax,Sales[[#This Row],[date]]&gt;=TY_YTDMin)*Sales[[#This Row],[sales]]</f>
        <v>0</v>
      </c>
      <c r="N2515" s="4">
        <f>AND(Sales[[#This Row],[date]]&lt;=LY_YTDMax,Sales[[#This Row],[date]]&gt;=LY_YTDMin)*Sales[[#This Row],[sales]]</f>
        <v>42595.030400000003</v>
      </c>
      <c r="O2515" s="4">
        <f>AND(Sales[[#This Row],[date]]&gt;=YoY_Min,Sales[[#This Row],[date]]&lt;=TY_YTDMax)*(Sales[[#This Row],[sales]]/Sales[[#This Row],[sqft]])</f>
        <v>0</v>
      </c>
      <c r="P2515" s="4">
        <f>SUMIF(Sales[RegionStoretype],Sales[[#This Row],[RegionStoretype]],Sales[YoY_SSF])/Sales[[#This Row],[Region_TypeCount]]</f>
        <v>58.393757732919049</v>
      </c>
    </row>
    <row r="2516" spans="1:16" x14ac:dyDescent="0.25">
      <c r="A2516" s="1">
        <v>42881</v>
      </c>
      <c r="B2516">
        <v>21</v>
      </c>
      <c r="C2516">
        <v>16</v>
      </c>
      <c r="D2516">
        <v>188557.75279999999</v>
      </c>
      <c r="E2516">
        <f>INDEX(Stores[region],MATCH(Sales[[#This Row],[store_no]],Stores[store_no],0))</f>
        <v>2</v>
      </c>
      <c r="F2516" t="str">
        <f>INDEX(Stores[storetype],MATCH(Sales[[#This Row],[store_no]],Stores[store_no],0))</f>
        <v>B</v>
      </c>
      <c r="G2516" t="str">
        <f>INDEX(Stores[location_city],MATCH(Sales[[#This Row],[store_no]],Stores[store_no],0))</f>
        <v>Madison</v>
      </c>
      <c r="H2516" t="str">
        <f>INDEX(Stores[location_state],MATCH(Sales[[#This Row],[store_no]],Stores[store_no],0))</f>
        <v>Wisconsin</v>
      </c>
      <c r="I2516">
        <f>INDEX(Stores[sqft],MATCH(Sales[[#This Row],[store_no]],Stores[store_no],0))</f>
        <v>206400</v>
      </c>
      <c r="J2516" s="4" t="str">
        <f>INDEX(Departments[dept_name],MATCH(Sales[[#This Row],[dept_no]],Departments[dept_no],0))</f>
        <v>Outdoors</v>
      </c>
      <c r="K2516" s="4" t="str">
        <f>CONCATENATE(Sales[[#This Row],[region]],Sales[[#This Row],[storetype]])</f>
        <v>2B</v>
      </c>
      <c r="L2516" s="4">
        <f>INDEX(RegionStoreCount[Store Count],MATCH(Sales[[#This Row],[RegionStoretype]],RegionStoreCount[Region/Type],0))</f>
        <v>6</v>
      </c>
      <c r="M2516" s="4">
        <f>AND(Sales[[#This Row],[date]]&lt;=TY_YTDMax,Sales[[#This Row],[date]]&gt;=TY_YTDMin)*Sales[[#This Row],[sales]]</f>
        <v>0</v>
      </c>
      <c r="N2516" s="4">
        <f>AND(Sales[[#This Row],[date]]&lt;=LY_YTDMax,Sales[[#This Row],[date]]&gt;=LY_YTDMin)*Sales[[#This Row],[sales]]</f>
        <v>188557.75279999999</v>
      </c>
      <c r="O2516" s="4">
        <f>AND(Sales[[#This Row],[date]]&gt;=YoY_Min,Sales[[#This Row],[date]]&lt;=TY_YTDMax)*(Sales[[#This Row],[sales]]/Sales[[#This Row],[sqft]])</f>
        <v>0</v>
      </c>
      <c r="P2516" s="4">
        <f>SUMIF(Sales[RegionStoretype],Sales[[#This Row],[RegionStoretype]],Sales[YoY_SSF])/Sales[[#This Row],[Region_TypeCount]]</f>
        <v>58.393757732919049</v>
      </c>
    </row>
    <row r="2517" spans="1:16" x14ac:dyDescent="0.25">
      <c r="A2517" s="1">
        <v>42881</v>
      </c>
      <c r="B2517">
        <v>23</v>
      </c>
      <c r="C2517">
        <v>19</v>
      </c>
      <c r="D2517">
        <v>14343.0309</v>
      </c>
      <c r="E2517">
        <f>INDEX(Stores[region],MATCH(Sales[[#This Row],[store_no]],Stores[store_no],0))</f>
        <v>3</v>
      </c>
      <c r="F2517" t="str">
        <f>INDEX(Stores[storetype],MATCH(Sales[[#This Row],[store_no]],Stores[store_no],0))</f>
        <v>B</v>
      </c>
      <c r="G2517" t="str">
        <f>INDEX(Stores[location_city],MATCH(Sales[[#This Row],[store_no]],Stores[store_no],0))</f>
        <v>Cedar Rapids</v>
      </c>
      <c r="H2517" t="str">
        <f>INDEX(Stores[location_state],MATCH(Sales[[#This Row],[store_no]],Stores[store_no],0))</f>
        <v>Iowa</v>
      </c>
      <c r="I2517">
        <f>INDEX(Stores[sqft],MATCH(Sales[[#This Row],[store_no]],Stores[store_no],0))</f>
        <v>123700</v>
      </c>
      <c r="J2517" s="4" t="str">
        <f>INDEX(Departments[dept_name],MATCH(Sales[[#This Row],[dept_no]],Departments[dept_no],0))</f>
        <v>Tools</v>
      </c>
      <c r="K2517" s="4" t="str">
        <f>CONCATENATE(Sales[[#This Row],[region]],Sales[[#This Row],[storetype]])</f>
        <v>3B</v>
      </c>
      <c r="L2517" s="4">
        <f>INDEX(RegionStoreCount[Store Count],MATCH(Sales[[#This Row],[RegionStoretype]],RegionStoreCount[Region/Type],0))</f>
        <v>4</v>
      </c>
      <c r="M2517" s="4">
        <f>AND(Sales[[#This Row],[date]]&lt;=TY_YTDMax,Sales[[#This Row],[date]]&gt;=TY_YTDMin)*Sales[[#This Row],[sales]]</f>
        <v>0</v>
      </c>
      <c r="N2517" s="4">
        <f>AND(Sales[[#This Row],[date]]&lt;=LY_YTDMax,Sales[[#This Row],[date]]&gt;=LY_YTDMin)*Sales[[#This Row],[sales]]</f>
        <v>14343.0309</v>
      </c>
      <c r="O2517" s="4">
        <f>AND(Sales[[#This Row],[date]]&gt;=YoY_Min,Sales[[#This Row],[date]]&lt;=TY_YTDMax)*(Sales[[#This Row],[sales]]/Sales[[#This Row],[sqft]])</f>
        <v>0</v>
      </c>
      <c r="P2517" s="4">
        <f>SUMIF(Sales[RegionStoretype],Sales[[#This Row],[RegionStoretype]],Sales[YoY_SSF])/Sales[[#This Row],[Region_TypeCount]]</f>
        <v>58.312187288105562</v>
      </c>
    </row>
    <row r="2518" spans="1:16" x14ac:dyDescent="0.25">
      <c r="A2518" s="1">
        <v>42881</v>
      </c>
      <c r="B2518">
        <v>24</v>
      </c>
      <c r="C2518">
        <v>5</v>
      </c>
      <c r="D2518">
        <v>143426.79730000001</v>
      </c>
      <c r="E2518">
        <f>INDEX(Stores[region],MATCH(Sales[[#This Row],[store_no]],Stores[store_no],0))</f>
        <v>2</v>
      </c>
      <c r="F2518" t="str">
        <f>INDEX(Stores[storetype],MATCH(Sales[[#This Row],[store_no]],Stores[store_no],0))</f>
        <v>A</v>
      </c>
      <c r="G2518" t="str">
        <f>INDEX(Stores[location_city],MATCH(Sales[[#This Row],[store_no]],Stores[store_no],0))</f>
        <v>Winnetka</v>
      </c>
      <c r="H2518" t="str">
        <f>INDEX(Stores[location_state],MATCH(Sales[[#This Row],[store_no]],Stores[store_no],0))</f>
        <v>Illinois</v>
      </c>
      <c r="I2518">
        <f>INDEX(Stores[sqft],MATCH(Sales[[#This Row],[store_no]],Stores[store_no],0))</f>
        <v>207800</v>
      </c>
      <c r="J2518" s="4" t="str">
        <f>INDEX(Departments[dept_name],MATCH(Sales[[#This Row],[dept_no]],Departments[dept_no],0))</f>
        <v>Clothing</v>
      </c>
      <c r="K2518" s="4" t="str">
        <f>CONCATENATE(Sales[[#This Row],[region]],Sales[[#This Row],[storetype]])</f>
        <v>2A</v>
      </c>
      <c r="L2518" s="4">
        <f>INDEX(RegionStoreCount[Store Count],MATCH(Sales[[#This Row],[RegionStoretype]],RegionStoreCount[Region/Type],0))</f>
        <v>5</v>
      </c>
      <c r="M2518" s="4">
        <f>AND(Sales[[#This Row],[date]]&lt;=TY_YTDMax,Sales[[#This Row],[date]]&gt;=TY_YTDMin)*Sales[[#This Row],[sales]]</f>
        <v>0</v>
      </c>
      <c r="N2518" s="4">
        <f>AND(Sales[[#This Row],[date]]&lt;=LY_YTDMax,Sales[[#This Row],[date]]&gt;=LY_YTDMin)*Sales[[#This Row],[sales]]</f>
        <v>143426.79730000001</v>
      </c>
      <c r="O2518" s="4">
        <f>AND(Sales[[#This Row],[date]]&gt;=YoY_Min,Sales[[#This Row],[date]]&lt;=TY_YTDMax)*(Sales[[#This Row],[sales]]/Sales[[#This Row],[sqft]])</f>
        <v>0</v>
      </c>
      <c r="P2518" s="4">
        <f>SUMIF(Sales[RegionStoretype],Sales[[#This Row],[RegionStoretype]],Sales[YoY_SSF])/Sales[[#This Row],[Region_TypeCount]]</f>
        <v>60.052789354368521</v>
      </c>
    </row>
    <row r="2519" spans="1:16" x14ac:dyDescent="0.25">
      <c r="A2519" s="1">
        <v>42881</v>
      </c>
      <c r="B2519">
        <v>24</v>
      </c>
      <c r="C2519">
        <v>8</v>
      </c>
      <c r="D2519">
        <v>96064.2785</v>
      </c>
      <c r="E2519">
        <f>INDEX(Stores[region],MATCH(Sales[[#This Row],[store_no]],Stores[store_no],0))</f>
        <v>2</v>
      </c>
      <c r="F2519" t="str">
        <f>INDEX(Stores[storetype],MATCH(Sales[[#This Row],[store_no]],Stores[store_no],0))</f>
        <v>A</v>
      </c>
      <c r="G2519" t="str">
        <f>INDEX(Stores[location_city],MATCH(Sales[[#This Row],[store_no]],Stores[store_no],0))</f>
        <v>Winnetka</v>
      </c>
      <c r="H2519" t="str">
        <f>INDEX(Stores[location_state],MATCH(Sales[[#This Row],[store_no]],Stores[store_no],0))</f>
        <v>Illinois</v>
      </c>
      <c r="I2519">
        <f>INDEX(Stores[sqft],MATCH(Sales[[#This Row],[store_no]],Stores[store_no],0))</f>
        <v>207800</v>
      </c>
      <c r="J2519" s="4" t="str">
        <f>INDEX(Departments[dept_name],MATCH(Sales[[#This Row],[dept_no]],Departments[dept_no],0))</f>
        <v>Games</v>
      </c>
      <c r="K2519" s="4" t="str">
        <f>CONCATENATE(Sales[[#This Row],[region]],Sales[[#This Row],[storetype]])</f>
        <v>2A</v>
      </c>
      <c r="L2519" s="4">
        <f>INDEX(RegionStoreCount[Store Count],MATCH(Sales[[#This Row],[RegionStoretype]],RegionStoreCount[Region/Type],0))</f>
        <v>5</v>
      </c>
      <c r="M2519" s="4">
        <f>AND(Sales[[#This Row],[date]]&lt;=TY_YTDMax,Sales[[#This Row],[date]]&gt;=TY_YTDMin)*Sales[[#This Row],[sales]]</f>
        <v>0</v>
      </c>
      <c r="N2519" s="4">
        <f>AND(Sales[[#This Row],[date]]&lt;=LY_YTDMax,Sales[[#This Row],[date]]&gt;=LY_YTDMin)*Sales[[#This Row],[sales]]</f>
        <v>96064.2785</v>
      </c>
      <c r="O2519" s="4">
        <f>AND(Sales[[#This Row],[date]]&gt;=YoY_Min,Sales[[#This Row],[date]]&lt;=TY_YTDMax)*(Sales[[#This Row],[sales]]/Sales[[#This Row],[sqft]])</f>
        <v>0</v>
      </c>
      <c r="P2519" s="4">
        <f>SUMIF(Sales[RegionStoretype],Sales[[#This Row],[RegionStoretype]],Sales[YoY_SSF])/Sales[[#This Row],[Region_TypeCount]]</f>
        <v>60.052789354368521</v>
      </c>
    </row>
    <row r="2520" spans="1:16" x14ac:dyDescent="0.25">
      <c r="A2520" s="1">
        <v>42881</v>
      </c>
      <c r="B2520">
        <v>24</v>
      </c>
      <c r="C2520">
        <v>20</v>
      </c>
      <c r="D2520">
        <v>155816.90419999999</v>
      </c>
      <c r="E2520">
        <f>INDEX(Stores[region],MATCH(Sales[[#This Row],[store_no]],Stores[store_no],0))</f>
        <v>2</v>
      </c>
      <c r="F2520" t="str">
        <f>INDEX(Stores[storetype],MATCH(Sales[[#This Row],[store_no]],Stores[store_no],0))</f>
        <v>A</v>
      </c>
      <c r="G2520" t="str">
        <f>INDEX(Stores[location_city],MATCH(Sales[[#This Row],[store_no]],Stores[store_no],0))</f>
        <v>Winnetka</v>
      </c>
      <c r="H2520" t="str">
        <f>INDEX(Stores[location_state],MATCH(Sales[[#This Row],[store_no]],Stores[store_no],0))</f>
        <v>Illinois</v>
      </c>
      <c r="I2520">
        <f>INDEX(Stores[sqft],MATCH(Sales[[#This Row],[store_no]],Stores[store_no],0))</f>
        <v>207800</v>
      </c>
      <c r="J2520" s="4" t="str">
        <f>INDEX(Departments[dept_name],MATCH(Sales[[#This Row],[dept_no]],Departments[dept_no],0))</f>
        <v>Toys</v>
      </c>
      <c r="K2520" s="4" t="str">
        <f>CONCATENATE(Sales[[#This Row],[region]],Sales[[#This Row],[storetype]])</f>
        <v>2A</v>
      </c>
      <c r="L2520" s="4">
        <f>INDEX(RegionStoreCount[Store Count],MATCH(Sales[[#This Row],[RegionStoretype]],RegionStoreCount[Region/Type],0))</f>
        <v>5</v>
      </c>
      <c r="M2520" s="4">
        <f>AND(Sales[[#This Row],[date]]&lt;=TY_YTDMax,Sales[[#This Row],[date]]&gt;=TY_YTDMin)*Sales[[#This Row],[sales]]</f>
        <v>0</v>
      </c>
      <c r="N2520" s="4">
        <f>AND(Sales[[#This Row],[date]]&lt;=LY_YTDMax,Sales[[#This Row],[date]]&gt;=LY_YTDMin)*Sales[[#This Row],[sales]]</f>
        <v>155816.90419999999</v>
      </c>
      <c r="O2520" s="4">
        <f>AND(Sales[[#This Row],[date]]&gt;=YoY_Min,Sales[[#This Row],[date]]&lt;=TY_YTDMax)*(Sales[[#This Row],[sales]]/Sales[[#This Row],[sqft]])</f>
        <v>0</v>
      </c>
      <c r="P2520" s="4">
        <f>SUMIF(Sales[RegionStoretype],Sales[[#This Row],[RegionStoretype]],Sales[YoY_SSF])/Sales[[#This Row],[Region_TypeCount]]</f>
        <v>60.052789354368521</v>
      </c>
    </row>
    <row r="2521" spans="1:16" x14ac:dyDescent="0.25">
      <c r="A2521" s="1">
        <v>42881</v>
      </c>
      <c r="B2521">
        <v>25</v>
      </c>
      <c r="C2521">
        <v>5</v>
      </c>
      <c r="D2521">
        <v>97754.737600000008</v>
      </c>
      <c r="E2521">
        <f>INDEX(Stores[region],MATCH(Sales[[#This Row],[store_no]],Stores[store_no],0))</f>
        <v>3</v>
      </c>
      <c r="F2521" t="str">
        <f>INDEX(Stores[storetype],MATCH(Sales[[#This Row],[store_no]],Stores[store_no],0))</f>
        <v>B</v>
      </c>
      <c r="G2521" t="str">
        <f>INDEX(Stores[location_city],MATCH(Sales[[#This Row],[store_no]],Stores[store_no],0))</f>
        <v>Kansas City</v>
      </c>
      <c r="H2521" t="str">
        <f>INDEX(Stores[location_state],MATCH(Sales[[#This Row],[store_no]],Stores[store_no],0))</f>
        <v>Missouri</v>
      </c>
      <c r="I2521">
        <f>INDEX(Stores[sqft],MATCH(Sales[[#This Row],[store_no]],Stores[store_no],0))</f>
        <v>92300</v>
      </c>
      <c r="J2521" s="4" t="str">
        <f>INDEX(Departments[dept_name],MATCH(Sales[[#This Row],[dept_no]],Departments[dept_no],0))</f>
        <v>Clothing</v>
      </c>
      <c r="K2521" s="4" t="str">
        <f>CONCATENATE(Sales[[#This Row],[region]],Sales[[#This Row],[storetype]])</f>
        <v>3B</v>
      </c>
      <c r="L2521" s="4">
        <f>INDEX(RegionStoreCount[Store Count],MATCH(Sales[[#This Row],[RegionStoretype]],RegionStoreCount[Region/Type],0))</f>
        <v>4</v>
      </c>
      <c r="M2521" s="4">
        <f>AND(Sales[[#This Row],[date]]&lt;=TY_YTDMax,Sales[[#This Row],[date]]&gt;=TY_YTDMin)*Sales[[#This Row],[sales]]</f>
        <v>0</v>
      </c>
      <c r="N2521" s="4">
        <f>AND(Sales[[#This Row],[date]]&lt;=LY_YTDMax,Sales[[#This Row],[date]]&gt;=LY_YTDMin)*Sales[[#This Row],[sales]]</f>
        <v>97754.737600000008</v>
      </c>
      <c r="O2521" s="4">
        <f>AND(Sales[[#This Row],[date]]&gt;=YoY_Min,Sales[[#This Row],[date]]&lt;=TY_YTDMax)*(Sales[[#This Row],[sales]]/Sales[[#This Row],[sqft]])</f>
        <v>0</v>
      </c>
      <c r="P2521" s="4">
        <f>SUMIF(Sales[RegionStoretype],Sales[[#This Row],[RegionStoretype]],Sales[YoY_SSF])/Sales[[#This Row],[Region_TypeCount]]</f>
        <v>58.312187288105562</v>
      </c>
    </row>
    <row r="2522" spans="1:16" x14ac:dyDescent="0.25">
      <c r="A2522" s="1">
        <v>42881</v>
      </c>
      <c r="B2522">
        <v>25</v>
      </c>
      <c r="C2522">
        <v>14</v>
      </c>
      <c r="D2522">
        <v>38730.18</v>
      </c>
      <c r="E2522">
        <f>INDEX(Stores[region],MATCH(Sales[[#This Row],[store_no]],Stores[store_no],0))</f>
        <v>3</v>
      </c>
      <c r="F2522" t="str">
        <f>INDEX(Stores[storetype],MATCH(Sales[[#This Row],[store_no]],Stores[store_no],0))</f>
        <v>B</v>
      </c>
      <c r="G2522" t="str">
        <f>INDEX(Stores[location_city],MATCH(Sales[[#This Row],[store_no]],Stores[store_no],0))</f>
        <v>Kansas City</v>
      </c>
      <c r="H2522" t="str">
        <f>INDEX(Stores[location_state],MATCH(Sales[[#This Row],[store_no]],Stores[store_no],0))</f>
        <v>Missouri</v>
      </c>
      <c r="I2522">
        <f>INDEX(Stores[sqft],MATCH(Sales[[#This Row],[store_no]],Stores[store_no],0))</f>
        <v>92300</v>
      </c>
      <c r="J2522" s="4" t="str">
        <f>INDEX(Departments[dept_name],MATCH(Sales[[#This Row],[dept_no]],Departments[dept_no],0))</f>
        <v>Movies</v>
      </c>
      <c r="K2522" s="4" t="str">
        <f>CONCATENATE(Sales[[#This Row],[region]],Sales[[#This Row],[storetype]])</f>
        <v>3B</v>
      </c>
      <c r="L2522" s="4">
        <f>INDEX(RegionStoreCount[Store Count],MATCH(Sales[[#This Row],[RegionStoretype]],RegionStoreCount[Region/Type],0))</f>
        <v>4</v>
      </c>
      <c r="M2522" s="4">
        <f>AND(Sales[[#This Row],[date]]&lt;=TY_YTDMax,Sales[[#This Row],[date]]&gt;=TY_YTDMin)*Sales[[#This Row],[sales]]</f>
        <v>0</v>
      </c>
      <c r="N2522" s="4">
        <f>AND(Sales[[#This Row],[date]]&lt;=LY_YTDMax,Sales[[#This Row],[date]]&gt;=LY_YTDMin)*Sales[[#This Row],[sales]]</f>
        <v>38730.18</v>
      </c>
      <c r="O2522" s="4">
        <f>AND(Sales[[#This Row],[date]]&gt;=YoY_Min,Sales[[#This Row],[date]]&lt;=TY_YTDMax)*(Sales[[#This Row],[sales]]/Sales[[#This Row],[sqft]])</f>
        <v>0</v>
      </c>
      <c r="P2522" s="4">
        <f>SUMIF(Sales[RegionStoretype],Sales[[#This Row],[RegionStoretype]],Sales[YoY_SSF])/Sales[[#This Row],[Region_TypeCount]]</f>
        <v>58.312187288105562</v>
      </c>
    </row>
    <row r="2523" spans="1:16" x14ac:dyDescent="0.25">
      <c r="A2523" s="1">
        <v>42881</v>
      </c>
      <c r="B2523">
        <v>27</v>
      </c>
      <c r="C2523">
        <v>1</v>
      </c>
      <c r="D2523">
        <v>18369.216699999997</v>
      </c>
      <c r="E2523">
        <f>INDEX(Stores[region],MATCH(Sales[[#This Row],[store_no]],Stores[store_no],0))</f>
        <v>3</v>
      </c>
      <c r="F2523" t="str">
        <f>INDEX(Stores[storetype],MATCH(Sales[[#This Row],[store_no]],Stores[store_no],0))</f>
        <v>A</v>
      </c>
      <c r="G2523" t="str">
        <f>INDEX(Stores[location_city],MATCH(Sales[[#This Row],[store_no]],Stores[store_no],0))</f>
        <v>Springfield</v>
      </c>
      <c r="H2523" t="str">
        <f>INDEX(Stores[location_state],MATCH(Sales[[#This Row],[store_no]],Stores[store_no],0))</f>
        <v>Missouri</v>
      </c>
      <c r="I2523">
        <f>INDEX(Stores[sqft],MATCH(Sales[[#This Row],[store_no]],Stores[store_no],0))</f>
        <v>158200</v>
      </c>
      <c r="J2523" s="4" t="str">
        <f>INDEX(Departments[dept_name],MATCH(Sales[[#This Row],[dept_no]],Departments[dept_no],0))</f>
        <v>Automotive</v>
      </c>
      <c r="K2523" s="4" t="str">
        <f>CONCATENATE(Sales[[#This Row],[region]],Sales[[#This Row],[storetype]])</f>
        <v>3A</v>
      </c>
      <c r="L2523" s="4">
        <f>INDEX(RegionStoreCount[Store Count],MATCH(Sales[[#This Row],[RegionStoretype]],RegionStoreCount[Region/Type],0))</f>
        <v>9</v>
      </c>
      <c r="M2523" s="4">
        <f>AND(Sales[[#This Row],[date]]&lt;=TY_YTDMax,Sales[[#This Row],[date]]&gt;=TY_YTDMin)*Sales[[#This Row],[sales]]</f>
        <v>0</v>
      </c>
      <c r="N2523" s="4">
        <f>AND(Sales[[#This Row],[date]]&lt;=LY_YTDMax,Sales[[#This Row],[date]]&gt;=LY_YTDMin)*Sales[[#This Row],[sales]]</f>
        <v>18369.216699999997</v>
      </c>
      <c r="O2523" s="4">
        <f>AND(Sales[[#This Row],[date]]&gt;=YoY_Min,Sales[[#This Row],[date]]&lt;=TY_YTDMax)*(Sales[[#This Row],[sales]]/Sales[[#This Row],[sqft]])</f>
        <v>0</v>
      </c>
      <c r="P2523" s="4">
        <f>SUMIF(Sales[RegionStoretype],Sales[[#This Row],[RegionStoretype]],Sales[YoY_SSF])/Sales[[#This Row],[Region_TypeCount]]</f>
        <v>53.603836561720975</v>
      </c>
    </row>
    <row r="2524" spans="1:16" x14ac:dyDescent="0.25">
      <c r="A2524" s="1">
        <v>42881</v>
      </c>
      <c r="B2524">
        <v>27</v>
      </c>
      <c r="C2524">
        <v>4</v>
      </c>
      <c r="D2524">
        <v>81999.862200000003</v>
      </c>
      <c r="E2524">
        <f>INDEX(Stores[region],MATCH(Sales[[#This Row],[store_no]],Stores[store_no],0))</f>
        <v>3</v>
      </c>
      <c r="F2524" t="str">
        <f>INDEX(Stores[storetype],MATCH(Sales[[#This Row],[store_no]],Stores[store_no],0))</f>
        <v>A</v>
      </c>
      <c r="G2524" t="str">
        <f>INDEX(Stores[location_city],MATCH(Sales[[#This Row],[store_no]],Stores[store_no],0))</f>
        <v>Springfield</v>
      </c>
      <c r="H2524" t="str">
        <f>INDEX(Stores[location_state],MATCH(Sales[[#This Row],[store_no]],Stores[store_no],0))</f>
        <v>Missouri</v>
      </c>
      <c r="I2524">
        <f>INDEX(Stores[sqft],MATCH(Sales[[#This Row],[store_no]],Stores[store_no],0))</f>
        <v>158200</v>
      </c>
      <c r="J2524" s="4" t="str">
        <f>INDEX(Departments[dept_name],MATCH(Sales[[#This Row],[dept_no]],Departments[dept_no],0))</f>
        <v>Books</v>
      </c>
      <c r="K2524" s="4" t="str">
        <f>CONCATENATE(Sales[[#This Row],[region]],Sales[[#This Row],[storetype]])</f>
        <v>3A</v>
      </c>
      <c r="L2524" s="4">
        <f>INDEX(RegionStoreCount[Store Count],MATCH(Sales[[#This Row],[RegionStoretype]],RegionStoreCount[Region/Type],0))</f>
        <v>9</v>
      </c>
      <c r="M2524" s="4">
        <f>AND(Sales[[#This Row],[date]]&lt;=TY_YTDMax,Sales[[#This Row],[date]]&gt;=TY_YTDMin)*Sales[[#This Row],[sales]]</f>
        <v>0</v>
      </c>
      <c r="N2524" s="4">
        <f>AND(Sales[[#This Row],[date]]&lt;=LY_YTDMax,Sales[[#This Row],[date]]&gt;=LY_YTDMin)*Sales[[#This Row],[sales]]</f>
        <v>81999.862200000003</v>
      </c>
      <c r="O2524" s="4">
        <f>AND(Sales[[#This Row],[date]]&gt;=YoY_Min,Sales[[#This Row],[date]]&lt;=TY_YTDMax)*(Sales[[#This Row],[sales]]/Sales[[#This Row],[sqft]])</f>
        <v>0</v>
      </c>
      <c r="P2524" s="4">
        <f>SUMIF(Sales[RegionStoretype],Sales[[#This Row],[RegionStoretype]],Sales[YoY_SSF])/Sales[[#This Row],[Region_TypeCount]]</f>
        <v>53.603836561720975</v>
      </c>
    </row>
    <row r="2525" spans="1:16" x14ac:dyDescent="0.25">
      <c r="A2525" s="1">
        <v>42881</v>
      </c>
      <c r="B2525">
        <v>27</v>
      </c>
      <c r="C2525">
        <v>13</v>
      </c>
      <c r="D2525">
        <v>33591.2664</v>
      </c>
      <c r="E2525">
        <f>INDEX(Stores[region],MATCH(Sales[[#This Row],[store_no]],Stores[store_no],0))</f>
        <v>3</v>
      </c>
      <c r="F2525" t="str">
        <f>INDEX(Stores[storetype],MATCH(Sales[[#This Row],[store_no]],Stores[store_no],0))</f>
        <v>A</v>
      </c>
      <c r="G2525" t="str">
        <f>INDEX(Stores[location_city],MATCH(Sales[[#This Row],[store_no]],Stores[store_no],0))</f>
        <v>Springfield</v>
      </c>
      <c r="H2525" t="str">
        <f>INDEX(Stores[location_state],MATCH(Sales[[#This Row],[store_no]],Stores[store_no],0))</f>
        <v>Missouri</v>
      </c>
      <c r="I2525">
        <f>INDEX(Stores[sqft],MATCH(Sales[[#This Row],[store_no]],Stores[store_no],0))</f>
        <v>158200</v>
      </c>
      <c r="J2525" s="4" t="str">
        <f>INDEX(Departments[dept_name],MATCH(Sales[[#This Row],[dept_no]],Departments[dept_no],0))</f>
        <v>Kids</v>
      </c>
      <c r="K2525" s="4" t="str">
        <f>CONCATENATE(Sales[[#This Row],[region]],Sales[[#This Row],[storetype]])</f>
        <v>3A</v>
      </c>
      <c r="L2525" s="4">
        <f>INDEX(RegionStoreCount[Store Count],MATCH(Sales[[#This Row],[RegionStoretype]],RegionStoreCount[Region/Type],0))</f>
        <v>9</v>
      </c>
      <c r="M2525" s="4">
        <f>AND(Sales[[#This Row],[date]]&lt;=TY_YTDMax,Sales[[#This Row],[date]]&gt;=TY_YTDMin)*Sales[[#This Row],[sales]]</f>
        <v>0</v>
      </c>
      <c r="N2525" s="4">
        <f>AND(Sales[[#This Row],[date]]&lt;=LY_YTDMax,Sales[[#This Row],[date]]&gt;=LY_YTDMin)*Sales[[#This Row],[sales]]</f>
        <v>33591.2664</v>
      </c>
      <c r="O2525" s="4">
        <f>AND(Sales[[#This Row],[date]]&gt;=YoY_Min,Sales[[#This Row],[date]]&lt;=TY_YTDMax)*(Sales[[#This Row],[sales]]/Sales[[#This Row],[sqft]])</f>
        <v>0</v>
      </c>
      <c r="P2525" s="4">
        <f>SUMIF(Sales[RegionStoretype],Sales[[#This Row],[RegionStoretype]],Sales[YoY_SSF])/Sales[[#This Row],[Region_TypeCount]]</f>
        <v>53.603836561720975</v>
      </c>
    </row>
    <row r="2526" spans="1:16" x14ac:dyDescent="0.25">
      <c r="A2526" s="1">
        <v>42881</v>
      </c>
      <c r="B2526">
        <v>27</v>
      </c>
      <c r="C2526">
        <v>16</v>
      </c>
      <c r="D2526">
        <v>10610.717699999999</v>
      </c>
      <c r="E2526">
        <f>INDEX(Stores[region],MATCH(Sales[[#This Row],[store_no]],Stores[store_no],0))</f>
        <v>3</v>
      </c>
      <c r="F2526" t="str">
        <f>INDEX(Stores[storetype],MATCH(Sales[[#This Row],[store_no]],Stores[store_no],0))</f>
        <v>A</v>
      </c>
      <c r="G2526" t="str">
        <f>INDEX(Stores[location_city],MATCH(Sales[[#This Row],[store_no]],Stores[store_no],0))</f>
        <v>Springfield</v>
      </c>
      <c r="H2526" t="str">
        <f>INDEX(Stores[location_state],MATCH(Sales[[#This Row],[store_no]],Stores[store_no],0))</f>
        <v>Missouri</v>
      </c>
      <c r="I2526">
        <f>INDEX(Stores[sqft],MATCH(Sales[[#This Row],[store_no]],Stores[store_no],0))</f>
        <v>158200</v>
      </c>
      <c r="J2526" s="4" t="str">
        <f>INDEX(Departments[dept_name],MATCH(Sales[[#This Row],[dept_no]],Departments[dept_no],0))</f>
        <v>Outdoors</v>
      </c>
      <c r="K2526" s="4" t="str">
        <f>CONCATENATE(Sales[[#This Row],[region]],Sales[[#This Row],[storetype]])</f>
        <v>3A</v>
      </c>
      <c r="L2526" s="4">
        <f>INDEX(RegionStoreCount[Store Count],MATCH(Sales[[#This Row],[RegionStoretype]],RegionStoreCount[Region/Type],0))</f>
        <v>9</v>
      </c>
      <c r="M2526" s="4">
        <f>AND(Sales[[#This Row],[date]]&lt;=TY_YTDMax,Sales[[#This Row],[date]]&gt;=TY_YTDMin)*Sales[[#This Row],[sales]]</f>
        <v>0</v>
      </c>
      <c r="N2526" s="4">
        <f>AND(Sales[[#This Row],[date]]&lt;=LY_YTDMax,Sales[[#This Row],[date]]&gt;=LY_YTDMin)*Sales[[#This Row],[sales]]</f>
        <v>10610.717699999999</v>
      </c>
      <c r="O2526" s="4">
        <f>AND(Sales[[#This Row],[date]]&gt;=YoY_Min,Sales[[#This Row],[date]]&lt;=TY_YTDMax)*(Sales[[#This Row],[sales]]/Sales[[#This Row],[sqft]])</f>
        <v>0</v>
      </c>
      <c r="P2526" s="4">
        <f>SUMIF(Sales[RegionStoretype],Sales[[#This Row],[RegionStoretype]],Sales[YoY_SSF])/Sales[[#This Row],[Region_TypeCount]]</f>
        <v>53.603836561720975</v>
      </c>
    </row>
    <row r="2527" spans="1:16" x14ac:dyDescent="0.25">
      <c r="A2527" s="1">
        <v>42881</v>
      </c>
      <c r="B2527">
        <v>28</v>
      </c>
      <c r="C2527">
        <v>11</v>
      </c>
      <c r="D2527">
        <v>168371.51400000002</v>
      </c>
      <c r="E2527">
        <f>INDEX(Stores[region],MATCH(Sales[[#This Row],[store_no]],Stores[store_no],0))</f>
        <v>2</v>
      </c>
      <c r="F2527" t="str">
        <f>INDEX(Stores[storetype],MATCH(Sales[[#This Row],[store_no]],Stores[store_no],0))</f>
        <v>A</v>
      </c>
      <c r="G2527" t="str">
        <f>INDEX(Stores[location_city],MATCH(Sales[[#This Row],[store_no]],Stores[store_no],0))</f>
        <v>Milwaukee</v>
      </c>
      <c r="H2527" t="str">
        <f>INDEX(Stores[location_state],MATCH(Sales[[#This Row],[store_no]],Stores[store_no],0))</f>
        <v>Wisconsin</v>
      </c>
      <c r="I2527">
        <f>INDEX(Stores[sqft],MATCH(Sales[[#This Row],[store_no]],Stores[store_no],0))</f>
        <v>203800</v>
      </c>
      <c r="J2527" s="4" t="str">
        <f>INDEX(Departments[dept_name],MATCH(Sales[[#This Row],[dept_no]],Departments[dept_no],0))</f>
        <v>Home</v>
      </c>
      <c r="K2527" s="4" t="str">
        <f>CONCATENATE(Sales[[#This Row],[region]],Sales[[#This Row],[storetype]])</f>
        <v>2A</v>
      </c>
      <c r="L2527" s="4">
        <f>INDEX(RegionStoreCount[Store Count],MATCH(Sales[[#This Row],[RegionStoretype]],RegionStoreCount[Region/Type],0))</f>
        <v>5</v>
      </c>
      <c r="M2527" s="4">
        <f>AND(Sales[[#This Row],[date]]&lt;=TY_YTDMax,Sales[[#This Row],[date]]&gt;=TY_YTDMin)*Sales[[#This Row],[sales]]</f>
        <v>0</v>
      </c>
      <c r="N2527" s="4">
        <f>AND(Sales[[#This Row],[date]]&lt;=LY_YTDMax,Sales[[#This Row],[date]]&gt;=LY_YTDMin)*Sales[[#This Row],[sales]]</f>
        <v>168371.51400000002</v>
      </c>
      <c r="O2527" s="4">
        <f>AND(Sales[[#This Row],[date]]&gt;=YoY_Min,Sales[[#This Row],[date]]&lt;=TY_YTDMax)*(Sales[[#This Row],[sales]]/Sales[[#This Row],[sqft]])</f>
        <v>0</v>
      </c>
      <c r="P2527" s="4">
        <f>SUMIF(Sales[RegionStoretype],Sales[[#This Row],[RegionStoretype]],Sales[YoY_SSF])/Sales[[#This Row],[Region_TypeCount]]</f>
        <v>60.052789354368521</v>
      </c>
    </row>
    <row r="2528" spans="1:16" x14ac:dyDescent="0.25">
      <c r="A2528" s="1">
        <v>42881</v>
      </c>
      <c r="B2528">
        <v>28</v>
      </c>
      <c r="C2528">
        <v>16</v>
      </c>
      <c r="D2528">
        <v>97881.618399999992</v>
      </c>
      <c r="E2528">
        <f>INDEX(Stores[region],MATCH(Sales[[#This Row],[store_no]],Stores[store_no],0))</f>
        <v>2</v>
      </c>
      <c r="F2528" t="str">
        <f>INDEX(Stores[storetype],MATCH(Sales[[#This Row],[store_no]],Stores[store_no],0))</f>
        <v>A</v>
      </c>
      <c r="G2528" t="str">
        <f>INDEX(Stores[location_city],MATCH(Sales[[#This Row],[store_no]],Stores[store_no],0))</f>
        <v>Milwaukee</v>
      </c>
      <c r="H2528" t="str">
        <f>INDEX(Stores[location_state],MATCH(Sales[[#This Row],[store_no]],Stores[store_no],0))</f>
        <v>Wisconsin</v>
      </c>
      <c r="I2528">
        <f>INDEX(Stores[sqft],MATCH(Sales[[#This Row],[store_no]],Stores[store_no],0))</f>
        <v>203800</v>
      </c>
      <c r="J2528" s="4" t="str">
        <f>INDEX(Departments[dept_name],MATCH(Sales[[#This Row],[dept_no]],Departments[dept_no],0))</f>
        <v>Outdoors</v>
      </c>
      <c r="K2528" s="4" t="str">
        <f>CONCATENATE(Sales[[#This Row],[region]],Sales[[#This Row],[storetype]])</f>
        <v>2A</v>
      </c>
      <c r="L2528" s="4">
        <f>INDEX(RegionStoreCount[Store Count],MATCH(Sales[[#This Row],[RegionStoretype]],RegionStoreCount[Region/Type],0))</f>
        <v>5</v>
      </c>
      <c r="M2528" s="4">
        <f>AND(Sales[[#This Row],[date]]&lt;=TY_YTDMax,Sales[[#This Row],[date]]&gt;=TY_YTDMin)*Sales[[#This Row],[sales]]</f>
        <v>0</v>
      </c>
      <c r="N2528" s="4">
        <f>AND(Sales[[#This Row],[date]]&lt;=LY_YTDMax,Sales[[#This Row],[date]]&gt;=LY_YTDMin)*Sales[[#This Row],[sales]]</f>
        <v>97881.618399999992</v>
      </c>
      <c r="O2528" s="4">
        <f>AND(Sales[[#This Row],[date]]&gt;=YoY_Min,Sales[[#This Row],[date]]&lt;=TY_YTDMax)*(Sales[[#This Row],[sales]]/Sales[[#This Row],[sqft]])</f>
        <v>0</v>
      </c>
      <c r="P2528" s="4">
        <f>SUMIF(Sales[RegionStoretype],Sales[[#This Row],[RegionStoretype]],Sales[YoY_SSF])/Sales[[#This Row],[Region_TypeCount]]</f>
        <v>60.052789354368521</v>
      </c>
    </row>
    <row r="2529" spans="1:16" x14ac:dyDescent="0.25">
      <c r="A2529" s="1">
        <v>42881</v>
      </c>
      <c r="B2529">
        <v>29</v>
      </c>
      <c r="C2529">
        <v>5</v>
      </c>
      <c r="D2529">
        <v>240949.92869999999</v>
      </c>
      <c r="E2529">
        <f>INDEX(Stores[region],MATCH(Sales[[#This Row],[store_no]],Stores[store_no],0))</f>
        <v>1</v>
      </c>
      <c r="F2529" t="str">
        <f>INDEX(Stores[storetype],MATCH(Sales[[#This Row],[store_no]],Stores[store_no],0))</f>
        <v>B</v>
      </c>
      <c r="G2529" t="str">
        <f>INDEX(Stores[location_city],MATCH(Sales[[#This Row],[store_no]],Stores[store_no],0))</f>
        <v>Grand Rapids</v>
      </c>
      <c r="H2529" t="str">
        <f>INDEX(Stores[location_state],MATCH(Sales[[#This Row],[store_no]],Stores[store_no],0))</f>
        <v>Michigan</v>
      </c>
      <c r="I2529">
        <f>INDEX(Stores[sqft],MATCH(Sales[[#This Row],[store_no]],Stores[store_no],0))</f>
        <v>148300</v>
      </c>
      <c r="J2529" s="4" t="str">
        <f>INDEX(Departments[dept_name],MATCH(Sales[[#This Row],[dept_no]],Departments[dept_no],0))</f>
        <v>Clothing</v>
      </c>
      <c r="K2529" s="4" t="str">
        <f>CONCATENATE(Sales[[#This Row],[region]],Sales[[#This Row],[storetype]])</f>
        <v>1B</v>
      </c>
      <c r="L2529" s="4">
        <f>INDEX(RegionStoreCount[Store Count],MATCH(Sales[[#This Row],[RegionStoretype]],RegionStoreCount[Region/Type],0))</f>
        <v>5</v>
      </c>
      <c r="M2529" s="4">
        <f>AND(Sales[[#This Row],[date]]&lt;=TY_YTDMax,Sales[[#This Row],[date]]&gt;=TY_YTDMin)*Sales[[#This Row],[sales]]</f>
        <v>0</v>
      </c>
      <c r="N2529" s="4">
        <f>AND(Sales[[#This Row],[date]]&lt;=LY_YTDMax,Sales[[#This Row],[date]]&gt;=LY_YTDMin)*Sales[[#This Row],[sales]]</f>
        <v>240949.92869999999</v>
      </c>
      <c r="O2529" s="4">
        <f>AND(Sales[[#This Row],[date]]&gt;=YoY_Min,Sales[[#This Row],[date]]&lt;=TY_YTDMax)*(Sales[[#This Row],[sales]]/Sales[[#This Row],[sqft]])</f>
        <v>0</v>
      </c>
      <c r="P2529" s="4">
        <f>SUMIF(Sales[RegionStoretype],Sales[[#This Row],[RegionStoretype]],Sales[YoY_SSF])/Sales[[#This Row],[Region_TypeCount]]</f>
        <v>68.518982968140051</v>
      </c>
    </row>
    <row r="2530" spans="1:16" x14ac:dyDescent="0.25">
      <c r="A2530" s="1">
        <v>42881</v>
      </c>
      <c r="B2530">
        <v>30</v>
      </c>
      <c r="C2530">
        <v>5</v>
      </c>
      <c r="D2530">
        <v>72108.005499999999</v>
      </c>
      <c r="E2530">
        <f>INDEX(Stores[region],MATCH(Sales[[#This Row],[store_no]],Stores[store_no],0))</f>
        <v>1</v>
      </c>
      <c r="F2530" t="str">
        <f>INDEX(Stores[storetype],MATCH(Sales[[#This Row],[store_no]],Stores[store_no],0))</f>
        <v>C</v>
      </c>
      <c r="G2530" t="str">
        <f>INDEX(Stores[location_city],MATCH(Sales[[#This Row],[store_no]],Stores[store_no],0))</f>
        <v>Dayton</v>
      </c>
      <c r="H2530" t="str">
        <f>INDEX(Stores[location_state],MATCH(Sales[[#This Row],[store_no]],Stores[store_no],0))</f>
        <v>Ohio</v>
      </c>
      <c r="I2530">
        <f>INDEX(Stores[sqft],MATCH(Sales[[#This Row],[store_no]],Stores[store_no],0))</f>
        <v>90000</v>
      </c>
      <c r="J2530" s="4" t="str">
        <f>INDEX(Departments[dept_name],MATCH(Sales[[#This Row],[dept_no]],Departments[dept_no],0))</f>
        <v>Clothing</v>
      </c>
      <c r="K2530" s="4" t="str">
        <f>CONCATENATE(Sales[[#This Row],[region]],Sales[[#This Row],[storetype]])</f>
        <v>1C</v>
      </c>
      <c r="L2530" s="4">
        <f>INDEX(RegionStoreCount[Store Count],MATCH(Sales[[#This Row],[RegionStoretype]],RegionStoreCount[Region/Type],0))</f>
        <v>1</v>
      </c>
      <c r="M2530" s="4">
        <f>AND(Sales[[#This Row],[date]]&lt;=TY_YTDMax,Sales[[#This Row],[date]]&gt;=TY_YTDMin)*Sales[[#This Row],[sales]]</f>
        <v>0</v>
      </c>
      <c r="N2530" s="4">
        <f>AND(Sales[[#This Row],[date]]&lt;=LY_YTDMax,Sales[[#This Row],[date]]&gt;=LY_YTDMin)*Sales[[#This Row],[sales]]</f>
        <v>72108.005499999999</v>
      </c>
      <c r="O2530" s="4">
        <f>AND(Sales[[#This Row],[date]]&gt;=YoY_Min,Sales[[#This Row],[date]]&lt;=TY_YTDMax)*(Sales[[#This Row],[sales]]/Sales[[#This Row],[sqft]])</f>
        <v>0</v>
      </c>
      <c r="P2530" s="4">
        <f>SUMIF(Sales[RegionStoretype],Sales[[#This Row],[RegionStoretype]],Sales[YoY_SSF])/Sales[[#This Row],[Region_TypeCount]]</f>
        <v>65.329042605555529</v>
      </c>
    </row>
    <row r="2531" spans="1:16" x14ac:dyDescent="0.25">
      <c r="A2531" s="1">
        <v>42881</v>
      </c>
      <c r="B2531">
        <v>30</v>
      </c>
      <c r="C2531">
        <v>6</v>
      </c>
      <c r="D2531">
        <v>940.50250000000005</v>
      </c>
      <c r="E2531">
        <f>INDEX(Stores[region],MATCH(Sales[[#This Row],[store_no]],Stores[store_no],0))</f>
        <v>1</v>
      </c>
      <c r="F2531" t="str">
        <f>INDEX(Stores[storetype],MATCH(Sales[[#This Row],[store_no]],Stores[store_no],0))</f>
        <v>C</v>
      </c>
      <c r="G2531" t="str">
        <f>INDEX(Stores[location_city],MATCH(Sales[[#This Row],[store_no]],Stores[store_no],0))</f>
        <v>Dayton</v>
      </c>
      <c r="H2531" t="str">
        <f>INDEX(Stores[location_state],MATCH(Sales[[#This Row],[store_no]],Stores[store_no],0))</f>
        <v>Ohio</v>
      </c>
      <c r="I2531">
        <f>INDEX(Stores[sqft],MATCH(Sales[[#This Row],[store_no]],Stores[store_no],0))</f>
        <v>90000</v>
      </c>
      <c r="J2531" s="4" t="str">
        <f>INDEX(Departments[dept_name],MATCH(Sales[[#This Row],[dept_no]],Departments[dept_no],0))</f>
        <v>Computers</v>
      </c>
      <c r="K2531" s="4" t="str">
        <f>CONCATENATE(Sales[[#This Row],[region]],Sales[[#This Row],[storetype]])</f>
        <v>1C</v>
      </c>
      <c r="L2531" s="4">
        <f>INDEX(RegionStoreCount[Store Count],MATCH(Sales[[#This Row],[RegionStoretype]],RegionStoreCount[Region/Type],0))</f>
        <v>1</v>
      </c>
      <c r="M2531" s="4">
        <f>AND(Sales[[#This Row],[date]]&lt;=TY_YTDMax,Sales[[#This Row],[date]]&gt;=TY_YTDMin)*Sales[[#This Row],[sales]]</f>
        <v>0</v>
      </c>
      <c r="N2531" s="4">
        <f>AND(Sales[[#This Row],[date]]&lt;=LY_YTDMax,Sales[[#This Row],[date]]&gt;=LY_YTDMin)*Sales[[#This Row],[sales]]</f>
        <v>940.50250000000005</v>
      </c>
      <c r="O2531" s="4">
        <f>AND(Sales[[#This Row],[date]]&gt;=YoY_Min,Sales[[#This Row],[date]]&lt;=TY_YTDMax)*(Sales[[#This Row],[sales]]/Sales[[#This Row],[sqft]])</f>
        <v>0</v>
      </c>
      <c r="P2531" s="4">
        <f>SUMIF(Sales[RegionStoretype],Sales[[#This Row],[RegionStoretype]],Sales[YoY_SSF])/Sales[[#This Row],[Region_TypeCount]]</f>
        <v>65.329042605555529</v>
      </c>
    </row>
    <row r="2532" spans="1:16" x14ac:dyDescent="0.25">
      <c r="A2532" s="1">
        <v>42881</v>
      </c>
      <c r="B2532">
        <v>30</v>
      </c>
      <c r="C2532">
        <v>9</v>
      </c>
      <c r="D2532">
        <v>1334.5059999999999</v>
      </c>
      <c r="E2532">
        <f>INDEX(Stores[region],MATCH(Sales[[#This Row],[store_no]],Stores[store_no],0))</f>
        <v>1</v>
      </c>
      <c r="F2532" t="str">
        <f>INDEX(Stores[storetype],MATCH(Sales[[#This Row],[store_no]],Stores[store_no],0))</f>
        <v>C</v>
      </c>
      <c r="G2532" t="str">
        <f>INDEX(Stores[location_city],MATCH(Sales[[#This Row],[store_no]],Stores[store_no],0))</f>
        <v>Dayton</v>
      </c>
      <c r="H2532" t="str">
        <f>INDEX(Stores[location_state],MATCH(Sales[[#This Row],[store_no]],Stores[store_no],0))</f>
        <v>Ohio</v>
      </c>
      <c r="I2532">
        <f>INDEX(Stores[sqft],MATCH(Sales[[#This Row],[store_no]],Stores[store_no],0))</f>
        <v>90000</v>
      </c>
      <c r="J2532" s="4" t="str">
        <f>INDEX(Departments[dept_name],MATCH(Sales[[#This Row],[dept_no]],Departments[dept_no],0))</f>
        <v>Garden</v>
      </c>
      <c r="K2532" s="4" t="str">
        <f>CONCATENATE(Sales[[#This Row],[region]],Sales[[#This Row],[storetype]])</f>
        <v>1C</v>
      </c>
      <c r="L2532" s="4">
        <f>INDEX(RegionStoreCount[Store Count],MATCH(Sales[[#This Row],[RegionStoretype]],RegionStoreCount[Region/Type],0))</f>
        <v>1</v>
      </c>
      <c r="M2532" s="4">
        <f>AND(Sales[[#This Row],[date]]&lt;=TY_YTDMax,Sales[[#This Row],[date]]&gt;=TY_YTDMin)*Sales[[#This Row],[sales]]</f>
        <v>0</v>
      </c>
      <c r="N2532" s="4">
        <f>AND(Sales[[#This Row],[date]]&lt;=LY_YTDMax,Sales[[#This Row],[date]]&gt;=LY_YTDMin)*Sales[[#This Row],[sales]]</f>
        <v>1334.5059999999999</v>
      </c>
      <c r="O2532" s="4">
        <f>AND(Sales[[#This Row],[date]]&gt;=YoY_Min,Sales[[#This Row],[date]]&lt;=TY_YTDMax)*(Sales[[#This Row],[sales]]/Sales[[#This Row],[sqft]])</f>
        <v>0</v>
      </c>
      <c r="P2532" s="4">
        <f>SUMIF(Sales[RegionStoretype],Sales[[#This Row],[RegionStoretype]],Sales[YoY_SSF])/Sales[[#This Row],[Region_TypeCount]]</f>
        <v>65.329042605555529</v>
      </c>
    </row>
    <row r="2533" spans="1:16" x14ac:dyDescent="0.25">
      <c r="A2533" s="1">
        <v>42881</v>
      </c>
      <c r="B2533">
        <v>30</v>
      </c>
      <c r="C2533">
        <v>12</v>
      </c>
      <c r="D2533">
        <v>9780.8015000000014</v>
      </c>
      <c r="E2533">
        <f>INDEX(Stores[region],MATCH(Sales[[#This Row],[store_no]],Stores[store_no],0))</f>
        <v>1</v>
      </c>
      <c r="F2533" t="str">
        <f>INDEX(Stores[storetype],MATCH(Sales[[#This Row],[store_no]],Stores[store_no],0))</f>
        <v>C</v>
      </c>
      <c r="G2533" t="str">
        <f>INDEX(Stores[location_city],MATCH(Sales[[#This Row],[store_no]],Stores[store_no],0))</f>
        <v>Dayton</v>
      </c>
      <c r="H2533" t="str">
        <f>INDEX(Stores[location_state],MATCH(Sales[[#This Row],[store_no]],Stores[store_no],0))</f>
        <v>Ohio</v>
      </c>
      <c r="I2533">
        <f>INDEX(Stores[sqft],MATCH(Sales[[#This Row],[store_no]],Stores[store_no],0))</f>
        <v>90000</v>
      </c>
      <c r="J2533" s="4" t="str">
        <f>INDEX(Departments[dept_name],MATCH(Sales[[#This Row],[dept_no]],Departments[dept_no],0))</f>
        <v>Jewelery</v>
      </c>
      <c r="K2533" s="4" t="str">
        <f>CONCATENATE(Sales[[#This Row],[region]],Sales[[#This Row],[storetype]])</f>
        <v>1C</v>
      </c>
      <c r="L2533" s="4">
        <f>INDEX(RegionStoreCount[Store Count],MATCH(Sales[[#This Row],[RegionStoretype]],RegionStoreCount[Region/Type],0))</f>
        <v>1</v>
      </c>
      <c r="M2533" s="4">
        <f>AND(Sales[[#This Row],[date]]&lt;=TY_YTDMax,Sales[[#This Row],[date]]&gt;=TY_YTDMin)*Sales[[#This Row],[sales]]</f>
        <v>0</v>
      </c>
      <c r="N2533" s="4">
        <f>AND(Sales[[#This Row],[date]]&lt;=LY_YTDMax,Sales[[#This Row],[date]]&gt;=LY_YTDMin)*Sales[[#This Row],[sales]]</f>
        <v>9780.8015000000014</v>
      </c>
      <c r="O2533" s="4">
        <f>AND(Sales[[#This Row],[date]]&gt;=YoY_Min,Sales[[#This Row],[date]]&lt;=TY_YTDMax)*(Sales[[#This Row],[sales]]/Sales[[#This Row],[sqft]])</f>
        <v>0</v>
      </c>
      <c r="P2533" s="4">
        <f>SUMIF(Sales[RegionStoretype],Sales[[#This Row],[RegionStoretype]],Sales[YoY_SSF])/Sales[[#This Row],[Region_TypeCount]]</f>
        <v>65.329042605555529</v>
      </c>
    </row>
    <row r="2534" spans="1:16" x14ac:dyDescent="0.25">
      <c r="A2534" s="1">
        <v>42881</v>
      </c>
      <c r="B2534">
        <v>31</v>
      </c>
      <c r="C2534">
        <v>14</v>
      </c>
      <c r="D2534">
        <v>23790.205600000001</v>
      </c>
      <c r="E2534">
        <f>INDEX(Stores[region],MATCH(Sales[[#This Row],[store_no]],Stores[store_no],0))</f>
        <v>3</v>
      </c>
      <c r="F2534" t="str">
        <f>INDEX(Stores[storetype],MATCH(Sales[[#This Row],[store_no]],Stores[store_no],0))</f>
        <v>A</v>
      </c>
      <c r="G2534" t="str">
        <f>INDEX(Stores[location_city],MATCH(Sales[[#This Row],[store_no]],Stores[store_no],0))</f>
        <v>Rapid City</v>
      </c>
      <c r="H2534" t="str">
        <f>INDEX(Stores[location_state],MATCH(Sales[[#This Row],[store_no]],Stores[store_no],0))</f>
        <v>South Dakota</v>
      </c>
      <c r="I2534">
        <f>INDEX(Stores[sqft],MATCH(Sales[[#This Row],[store_no]],Stores[store_no],0))</f>
        <v>200100</v>
      </c>
      <c r="J2534" s="4" t="str">
        <f>INDEX(Departments[dept_name],MATCH(Sales[[#This Row],[dept_no]],Departments[dept_no],0))</f>
        <v>Movies</v>
      </c>
      <c r="K2534" s="4" t="str">
        <f>CONCATENATE(Sales[[#This Row],[region]],Sales[[#This Row],[storetype]])</f>
        <v>3A</v>
      </c>
      <c r="L2534" s="4">
        <f>INDEX(RegionStoreCount[Store Count],MATCH(Sales[[#This Row],[RegionStoretype]],RegionStoreCount[Region/Type],0))</f>
        <v>9</v>
      </c>
      <c r="M2534" s="4">
        <f>AND(Sales[[#This Row],[date]]&lt;=TY_YTDMax,Sales[[#This Row],[date]]&gt;=TY_YTDMin)*Sales[[#This Row],[sales]]</f>
        <v>0</v>
      </c>
      <c r="N2534" s="4">
        <f>AND(Sales[[#This Row],[date]]&lt;=LY_YTDMax,Sales[[#This Row],[date]]&gt;=LY_YTDMin)*Sales[[#This Row],[sales]]</f>
        <v>23790.205600000001</v>
      </c>
      <c r="O2534" s="4">
        <f>AND(Sales[[#This Row],[date]]&gt;=YoY_Min,Sales[[#This Row],[date]]&lt;=TY_YTDMax)*(Sales[[#This Row],[sales]]/Sales[[#This Row],[sqft]])</f>
        <v>0</v>
      </c>
      <c r="P2534" s="4">
        <f>SUMIF(Sales[RegionStoretype],Sales[[#This Row],[RegionStoretype]],Sales[YoY_SSF])/Sales[[#This Row],[Region_TypeCount]]</f>
        <v>53.603836561720975</v>
      </c>
    </row>
    <row r="2535" spans="1:16" x14ac:dyDescent="0.25">
      <c r="A2535" s="1">
        <v>42881</v>
      </c>
      <c r="B2535">
        <v>32</v>
      </c>
      <c r="C2535">
        <v>1</v>
      </c>
      <c r="D2535">
        <v>22658.411999999997</v>
      </c>
      <c r="E2535">
        <f>INDEX(Stores[region],MATCH(Sales[[#This Row],[store_no]],Stores[store_no],0))</f>
        <v>2</v>
      </c>
      <c r="F2535" t="str">
        <f>INDEX(Stores[storetype],MATCH(Sales[[#This Row],[store_no]],Stores[store_no],0))</f>
        <v>A</v>
      </c>
      <c r="G2535" t="str">
        <f>INDEX(Stores[location_city],MATCH(Sales[[#This Row],[store_no]],Stores[store_no],0))</f>
        <v>Western Springs</v>
      </c>
      <c r="H2535" t="str">
        <f>INDEX(Stores[location_state],MATCH(Sales[[#This Row],[store_no]],Stores[store_no],0))</f>
        <v>Illinois</v>
      </c>
      <c r="I2535">
        <f>INDEX(Stores[sqft],MATCH(Sales[[#This Row],[store_no]],Stores[store_no],0))</f>
        <v>118200</v>
      </c>
      <c r="J2535" s="4" t="str">
        <f>INDEX(Departments[dept_name],MATCH(Sales[[#This Row],[dept_no]],Departments[dept_no],0))</f>
        <v>Automotive</v>
      </c>
      <c r="K2535" s="4" t="str">
        <f>CONCATENATE(Sales[[#This Row],[region]],Sales[[#This Row],[storetype]])</f>
        <v>2A</v>
      </c>
      <c r="L2535" s="4">
        <f>INDEX(RegionStoreCount[Store Count],MATCH(Sales[[#This Row],[RegionStoretype]],RegionStoreCount[Region/Type],0))</f>
        <v>5</v>
      </c>
      <c r="M2535" s="4">
        <f>AND(Sales[[#This Row],[date]]&lt;=TY_YTDMax,Sales[[#This Row],[date]]&gt;=TY_YTDMin)*Sales[[#This Row],[sales]]</f>
        <v>0</v>
      </c>
      <c r="N2535" s="4">
        <f>AND(Sales[[#This Row],[date]]&lt;=LY_YTDMax,Sales[[#This Row],[date]]&gt;=LY_YTDMin)*Sales[[#This Row],[sales]]</f>
        <v>22658.411999999997</v>
      </c>
      <c r="O2535" s="4">
        <f>AND(Sales[[#This Row],[date]]&gt;=YoY_Min,Sales[[#This Row],[date]]&lt;=TY_YTDMax)*(Sales[[#This Row],[sales]]/Sales[[#This Row],[sqft]])</f>
        <v>0</v>
      </c>
      <c r="P2535" s="4">
        <f>SUMIF(Sales[RegionStoretype],Sales[[#This Row],[RegionStoretype]],Sales[YoY_SSF])/Sales[[#This Row],[Region_TypeCount]]</f>
        <v>60.052789354368521</v>
      </c>
    </row>
    <row r="2536" spans="1:16" x14ac:dyDescent="0.25">
      <c r="A2536" s="1">
        <v>42881</v>
      </c>
      <c r="B2536">
        <v>32</v>
      </c>
      <c r="C2536">
        <v>5</v>
      </c>
      <c r="D2536">
        <v>88007</v>
      </c>
      <c r="E2536">
        <f>INDEX(Stores[region],MATCH(Sales[[#This Row],[store_no]],Stores[store_no],0))</f>
        <v>2</v>
      </c>
      <c r="F2536" t="str">
        <f>INDEX(Stores[storetype],MATCH(Sales[[#This Row],[store_no]],Stores[store_no],0))</f>
        <v>A</v>
      </c>
      <c r="G2536" t="str">
        <f>INDEX(Stores[location_city],MATCH(Sales[[#This Row],[store_no]],Stores[store_no],0))</f>
        <v>Western Springs</v>
      </c>
      <c r="H2536" t="str">
        <f>INDEX(Stores[location_state],MATCH(Sales[[#This Row],[store_no]],Stores[store_no],0))</f>
        <v>Illinois</v>
      </c>
      <c r="I2536">
        <f>INDEX(Stores[sqft],MATCH(Sales[[#This Row],[store_no]],Stores[store_no],0))</f>
        <v>118200</v>
      </c>
      <c r="J2536" s="4" t="str">
        <f>INDEX(Departments[dept_name],MATCH(Sales[[#This Row],[dept_no]],Departments[dept_no],0))</f>
        <v>Clothing</v>
      </c>
      <c r="K2536" s="4" t="str">
        <f>CONCATENATE(Sales[[#This Row],[region]],Sales[[#This Row],[storetype]])</f>
        <v>2A</v>
      </c>
      <c r="L2536" s="4">
        <f>INDEX(RegionStoreCount[Store Count],MATCH(Sales[[#This Row],[RegionStoretype]],RegionStoreCount[Region/Type],0))</f>
        <v>5</v>
      </c>
      <c r="M2536" s="4">
        <f>AND(Sales[[#This Row],[date]]&lt;=TY_YTDMax,Sales[[#This Row],[date]]&gt;=TY_YTDMin)*Sales[[#This Row],[sales]]</f>
        <v>0</v>
      </c>
      <c r="N2536" s="4">
        <f>AND(Sales[[#This Row],[date]]&lt;=LY_YTDMax,Sales[[#This Row],[date]]&gt;=LY_YTDMin)*Sales[[#This Row],[sales]]</f>
        <v>88007</v>
      </c>
      <c r="O2536" s="4">
        <f>AND(Sales[[#This Row],[date]]&gt;=YoY_Min,Sales[[#This Row],[date]]&lt;=TY_YTDMax)*(Sales[[#This Row],[sales]]/Sales[[#This Row],[sqft]])</f>
        <v>0</v>
      </c>
      <c r="P2536" s="4">
        <f>SUMIF(Sales[RegionStoretype],Sales[[#This Row],[RegionStoretype]],Sales[YoY_SSF])/Sales[[#This Row],[Region_TypeCount]]</f>
        <v>60.052789354368521</v>
      </c>
    </row>
    <row r="2537" spans="1:16" x14ac:dyDescent="0.25">
      <c r="A2537" s="1">
        <v>42881</v>
      </c>
      <c r="B2537">
        <v>32</v>
      </c>
      <c r="C2537">
        <v>13</v>
      </c>
      <c r="D2537">
        <v>148247.30590000001</v>
      </c>
      <c r="E2537">
        <f>INDEX(Stores[region],MATCH(Sales[[#This Row],[store_no]],Stores[store_no],0))</f>
        <v>2</v>
      </c>
      <c r="F2537" t="str">
        <f>INDEX(Stores[storetype],MATCH(Sales[[#This Row],[store_no]],Stores[store_no],0))</f>
        <v>A</v>
      </c>
      <c r="G2537" t="str">
        <f>INDEX(Stores[location_city],MATCH(Sales[[#This Row],[store_no]],Stores[store_no],0))</f>
        <v>Western Springs</v>
      </c>
      <c r="H2537" t="str">
        <f>INDEX(Stores[location_state],MATCH(Sales[[#This Row],[store_no]],Stores[store_no],0))</f>
        <v>Illinois</v>
      </c>
      <c r="I2537">
        <f>INDEX(Stores[sqft],MATCH(Sales[[#This Row],[store_no]],Stores[store_no],0))</f>
        <v>118200</v>
      </c>
      <c r="J2537" s="4" t="str">
        <f>INDEX(Departments[dept_name],MATCH(Sales[[#This Row],[dept_no]],Departments[dept_no],0))</f>
        <v>Kids</v>
      </c>
      <c r="K2537" s="4" t="str">
        <f>CONCATENATE(Sales[[#This Row],[region]],Sales[[#This Row],[storetype]])</f>
        <v>2A</v>
      </c>
      <c r="L2537" s="4">
        <f>INDEX(RegionStoreCount[Store Count],MATCH(Sales[[#This Row],[RegionStoretype]],RegionStoreCount[Region/Type],0))</f>
        <v>5</v>
      </c>
      <c r="M2537" s="4">
        <f>AND(Sales[[#This Row],[date]]&lt;=TY_YTDMax,Sales[[#This Row],[date]]&gt;=TY_YTDMin)*Sales[[#This Row],[sales]]</f>
        <v>0</v>
      </c>
      <c r="N2537" s="4">
        <f>AND(Sales[[#This Row],[date]]&lt;=LY_YTDMax,Sales[[#This Row],[date]]&gt;=LY_YTDMin)*Sales[[#This Row],[sales]]</f>
        <v>148247.30590000001</v>
      </c>
      <c r="O2537" s="4">
        <f>AND(Sales[[#This Row],[date]]&gt;=YoY_Min,Sales[[#This Row],[date]]&lt;=TY_YTDMax)*(Sales[[#This Row],[sales]]/Sales[[#This Row],[sqft]])</f>
        <v>0</v>
      </c>
      <c r="P2537" s="4">
        <f>SUMIF(Sales[RegionStoretype],Sales[[#This Row],[RegionStoretype]],Sales[YoY_SSF])/Sales[[#This Row],[Region_TypeCount]]</f>
        <v>60.052789354368521</v>
      </c>
    </row>
    <row r="2538" spans="1:16" x14ac:dyDescent="0.25">
      <c r="A2538" s="1">
        <v>42881</v>
      </c>
      <c r="B2538">
        <v>32</v>
      </c>
      <c r="C2538">
        <v>16</v>
      </c>
      <c r="D2538">
        <v>47755.779399999999</v>
      </c>
      <c r="E2538">
        <f>INDEX(Stores[region],MATCH(Sales[[#This Row],[store_no]],Stores[store_no],0))</f>
        <v>2</v>
      </c>
      <c r="F2538" t="str">
        <f>INDEX(Stores[storetype],MATCH(Sales[[#This Row],[store_no]],Stores[store_no],0))</f>
        <v>A</v>
      </c>
      <c r="G2538" t="str">
        <f>INDEX(Stores[location_city],MATCH(Sales[[#This Row],[store_no]],Stores[store_no],0))</f>
        <v>Western Springs</v>
      </c>
      <c r="H2538" t="str">
        <f>INDEX(Stores[location_state],MATCH(Sales[[#This Row],[store_no]],Stores[store_no],0))</f>
        <v>Illinois</v>
      </c>
      <c r="I2538">
        <f>INDEX(Stores[sqft],MATCH(Sales[[#This Row],[store_no]],Stores[store_no],0))</f>
        <v>118200</v>
      </c>
      <c r="J2538" s="4" t="str">
        <f>INDEX(Departments[dept_name],MATCH(Sales[[#This Row],[dept_no]],Departments[dept_no],0))</f>
        <v>Outdoors</v>
      </c>
      <c r="K2538" s="4" t="str">
        <f>CONCATENATE(Sales[[#This Row],[region]],Sales[[#This Row],[storetype]])</f>
        <v>2A</v>
      </c>
      <c r="L2538" s="4">
        <f>INDEX(RegionStoreCount[Store Count],MATCH(Sales[[#This Row],[RegionStoretype]],RegionStoreCount[Region/Type],0))</f>
        <v>5</v>
      </c>
      <c r="M2538" s="4">
        <f>AND(Sales[[#This Row],[date]]&lt;=TY_YTDMax,Sales[[#This Row],[date]]&gt;=TY_YTDMin)*Sales[[#This Row],[sales]]</f>
        <v>0</v>
      </c>
      <c r="N2538" s="4">
        <f>AND(Sales[[#This Row],[date]]&lt;=LY_YTDMax,Sales[[#This Row],[date]]&gt;=LY_YTDMin)*Sales[[#This Row],[sales]]</f>
        <v>47755.779399999999</v>
      </c>
      <c r="O2538" s="4">
        <f>AND(Sales[[#This Row],[date]]&gt;=YoY_Min,Sales[[#This Row],[date]]&lt;=TY_YTDMax)*(Sales[[#This Row],[sales]]/Sales[[#This Row],[sqft]])</f>
        <v>0</v>
      </c>
      <c r="P2538" s="4">
        <f>SUMIF(Sales[RegionStoretype],Sales[[#This Row],[RegionStoretype]],Sales[YoY_SSF])/Sales[[#This Row],[Region_TypeCount]]</f>
        <v>60.052789354368521</v>
      </c>
    </row>
    <row r="2539" spans="1:16" x14ac:dyDescent="0.25">
      <c r="A2539" s="1">
        <v>42881</v>
      </c>
      <c r="B2539">
        <v>32</v>
      </c>
      <c r="C2539">
        <v>18</v>
      </c>
      <c r="D2539">
        <v>238867.54300000001</v>
      </c>
      <c r="E2539">
        <f>INDEX(Stores[region],MATCH(Sales[[#This Row],[store_no]],Stores[store_no],0))</f>
        <v>2</v>
      </c>
      <c r="F2539" t="str">
        <f>INDEX(Stores[storetype],MATCH(Sales[[#This Row],[store_no]],Stores[store_no],0))</f>
        <v>A</v>
      </c>
      <c r="G2539" t="str">
        <f>INDEX(Stores[location_city],MATCH(Sales[[#This Row],[store_no]],Stores[store_no],0))</f>
        <v>Western Springs</v>
      </c>
      <c r="H2539" t="str">
        <f>INDEX(Stores[location_state],MATCH(Sales[[#This Row],[store_no]],Stores[store_no],0))</f>
        <v>Illinois</v>
      </c>
      <c r="I2539">
        <f>INDEX(Stores[sqft],MATCH(Sales[[#This Row],[store_no]],Stores[store_no],0))</f>
        <v>118200</v>
      </c>
      <c r="J2539" s="4" t="str">
        <f>INDEX(Departments[dept_name],MATCH(Sales[[#This Row],[dept_no]],Departments[dept_no],0))</f>
        <v>Sports</v>
      </c>
      <c r="K2539" s="4" t="str">
        <f>CONCATENATE(Sales[[#This Row],[region]],Sales[[#This Row],[storetype]])</f>
        <v>2A</v>
      </c>
      <c r="L2539" s="4">
        <f>INDEX(RegionStoreCount[Store Count],MATCH(Sales[[#This Row],[RegionStoretype]],RegionStoreCount[Region/Type],0))</f>
        <v>5</v>
      </c>
      <c r="M2539" s="4">
        <f>AND(Sales[[#This Row],[date]]&lt;=TY_YTDMax,Sales[[#This Row],[date]]&gt;=TY_YTDMin)*Sales[[#This Row],[sales]]</f>
        <v>0</v>
      </c>
      <c r="N2539" s="4">
        <f>AND(Sales[[#This Row],[date]]&lt;=LY_YTDMax,Sales[[#This Row],[date]]&gt;=LY_YTDMin)*Sales[[#This Row],[sales]]</f>
        <v>238867.54300000001</v>
      </c>
      <c r="O2539" s="4">
        <f>AND(Sales[[#This Row],[date]]&gt;=YoY_Min,Sales[[#This Row],[date]]&lt;=TY_YTDMax)*(Sales[[#This Row],[sales]]/Sales[[#This Row],[sqft]])</f>
        <v>0</v>
      </c>
      <c r="P2539" s="4">
        <f>SUMIF(Sales[RegionStoretype],Sales[[#This Row],[RegionStoretype]],Sales[YoY_SSF])/Sales[[#This Row],[Region_TypeCount]]</f>
        <v>60.052789354368521</v>
      </c>
    </row>
    <row r="2540" spans="1:16" x14ac:dyDescent="0.25">
      <c r="A2540" s="1">
        <v>42881</v>
      </c>
      <c r="B2540">
        <v>33</v>
      </c>
      <c r="C2540">
        <v>5</v>
      </c>
      <c r="D2540">
        <v>108686.2896</v>
      </c>
      <c r="E2540">
        <f>INDEX(Stores[region],MATCH(Sales[[#This Row],[store_no]],Stores[store_no],0))</f>
        <v>3</v>
      </c>
      <c r="F2540" t="str">
        <f>INDEX(Stores[storetype],MATCH(Sales[[#This Row],[store_no]],Stores[store_no],0))</f>
        <v>A</v>
      </c>
      <c r="G2540" t="str">
        <f>INDEX(Stores[location_city],MATCH(Sales[[#This Row],[store_no]],Stores[store_no],0))</f>
        <v>Omaha</v>
      </c>
      <c r="H2540" t="str">
        <f>INDEX(Stores[location_state],MATCH(Sales[[#This Row],[store_no]],Stores[store_no],0))</f>
        <v>Nebraska</v>
      </c>
      <c r="I2540">
        <f>INDEX(Stores[sqft],MATCH(Sales[[#This Row],[store_no]],Stores[store_no],0))</f>
        <v>40700</v>
      </c>
      <c r="J2540" s="4" t="str">
        <f>INDEX(Departments[dept_name],MATCH(Sales[[#This Row],[dept_no]],Departments[dept_no],0))</f>
        <v>Clothing</v>
      </c>
      <c r="K2540" s="4" t="str">
        <f>CONCATENATE(Sales[[#This Row],[region]],Sales[[#This Row],[storetype]])</f>
        <v>3A</v>
      </c>
      <c r="L2540" s="4">
        <f>INDEX(RegionStoreCount[Store Count],MATCH(Sales[[#This Row],[RegionStoretype]],RegionStoreCount[Region/Type],0))</f>
        <v>9</v>
      </c>
      <c r="M2540" s="4">
        <f>AND(Sales[[#This Row],[date]]&lt;=TY_YTDMax,Sales[[#This Row],[date]]&gt;=TY_YTDMin)*Sales[[#This Row],[sales]]</f>
        <v>0</v>
      </c>
      <c r="N2540" s="4">
        <f>AND(Sales[[#This Row],[date]]&lt;=LY_YTDMax,Sales[[#This Row],[date]]&gt;=LY_YTDMin)*Sales[[#This Row],[sales]]</f>
        <v>108686.2896</v>
      </c>
      <c r="O2540" s="4">
        <f>AND(Sales[[#This Row],[date]]&gt;=YoY_Min,Sales[[#This Row],[date]]&lt;=TY_YTDMax)*(Sales[[#This Row],[sales]]/Sales[[#This Row],[sqft]])</f>
        <v>0</v>
      </c>
      <c r="P2540" s="4">
        <f>SUMIF(Sales[RegionStoretype],Sales[[#This Row],[RegionStoretype]],Sales[YoY_SSF])/Sales[[#This Row],[Region_TypeCount]]</f>
        <v>53.603836561720975</v>
      </c>
    </row>
    <row r="2541" spans="1:16" x14ac:dyDescent="0.25">
      <c r="A2541" s="1">
        <v>42881</v>
      </c>
      <c r="B2541">
        <v>33</v>
      </c>
      <c r="C2541">
        <v>8</v>
      </c>
      <c r="D2541">
        <v>20.920200000000001</v>
      </c>
      <c r="E2541">
        <f>INDEX(Stores[region],MATCH(Sales[[#This Row],[store_no]],Stores[store_no],0))</f>
        <v>3</v>
      </c>
      <c r="F2541" t="str">
        <f>INDEX(Stores[storetype],MATCH(Sales[[#This Row],[store_no]],Stores[store_no],0))</f>
        <v>A</v>
      </c>
      <c r="G2541" t="str">
        <f>INDEX(Stores[location_city],MATCH(Sales[[#This Row],[store_no]],Stores[store_no],0))</f>
        <v>Omaha</v>
      </c>
      <c r="H2541" t="str">
        <f>INDEX(Stores[location_state],MATCH(Sales[[#This Row],[store_no]],Stores[store_no],0))</f>
        <v>Nebraska</v>
      </c>
      <c r="I2541">
        <f>INDEX(Stores[sqft],MATCH(Sales[[#This Row],[store_no]],Stores[store_no],0))</f>
        <v>40700</v>
      </c>
      <c r="J2541" s="4" t="str">
        <f>INDEX(Departments[dept_name],MATCH(Sales[[#This Row],[dept_no]],Departments[dept_no],0))</f>
        <v>Games</v>
      </c>
      <c r="K2541" s="4" t="str">
        <f>CONCATENATE(Sales[[#This Row],[region]],Sales[[#This Row],[storetype]])</f>
        <v>3A</v>
      </c>
      <c r="L2541" s="4">
        <f>INDEX(RegionStoreCount[Store Count],MATCH(Sales[[#This Row],[RegionStoretype]],RegionStoreCount[Region/Type],0))</f>
        <v>9</v>
      </c>
      <c r="M2541" s="4">
        <f>AND(Sales[[#This Row],[date]]&lt;=TY_YTDMax,Sales[[#This Row],[date]]&gt;=TY_YTDMin)*Sales[[#This Row],[sales]]</f>
        <v>0</v>
      </c>
      <c r="N2541" s="4">
        <f>AND(Sales[[#This Row],[date]]&lt;=LY_YTDMax,Sales[[#This Row],[date]]&gt;=LY_YTDMin)*Sales[[#This Row],[sales]]</f>
        <v>20.920200000000001</v>
      </c>
      <c r="O2541" s="4">
        <f>AND(Sales[[#This Row],[date]]&gt;=YoY_Min,Sales[[#This Row],[date]]&lt;=TY_YTDMax)*(Sales[[#This Row],[sales]]/Sales[[#This Row],[sqft]])</f>
        <v>0</v>
      </c>
      <c r="P2541" s="4">
        <f>SUMIF(Sales[RegionStoretype],Sales[[#This Row],[RegionStoretype]],Sales[YoY_SSF])/Sales[[#This Row],[Region_TypeCount]]</f>
        <v>53.603836561720975</v>
      </c>
    </row>
    <row r="2542" spans="1:16" x14ac:dyDescent="0.25">
      <c r="A2542" s="1">
        <v>42881</v>
      </c>
      <c r="B2542">
        <v>34</v>
      </c>
      <c r="C2542">
        <v>1</v>
      </c>
      <c r="D2542">
        <v>30788.031999999999</v>
      </c>
      <c r="E2542">
        <f>INDEX(Stores[region],MATCH(Sales[[#This Row],[store_no]],Stores[store_no],0))</f>
        <v>1</v>
      </c>
      <c r="F2542" t="str">
        <f>INDEX(Stores[storetype],MATCH(Sales[[#This Row],[store_no]],Stores[store_no],0))</f>
        <v>A</v>
      </c>
      <c r="G2542" t="str">
        <f>INDEX(Stores[location_city],MATCH(Sales[[#This Row],[store_no]],Stores[store_no],0))</f>
        <v>Toledo</v>
      </c>
      <c r="H2542" t="str">
        <f>INDEX(Stores[location_state],MATCH(Sales[[#This Row],[store_no]],Stores[store_no],0))</f>
        <v>Ohio</v>
      </c>
      <c r="I2542">
        <f>INDEX(Stores[sqft],MATCH(Sales[[#This Row],[store_no]],Stores[store_no],0))</f>
        <v>207900</v>
      </c>
      <c r="J2542" s="4" t="str">
        <f>INDEX(Departments[dept_name],MATCH(Sales[[#This Row],[dept_no]],Departments[dept_no],0))</f>
        <v>Automotive</v>
      </c>
      <c r="K2542" s="4" t="str">
        <f>CONCATENATE(Sales[[#This Row],[region]],Sales[[#This Row],[storetype]])</f>
        <v>1A</v>
      </c>
      <c r="L2542" s="4">
        <f>INDEX(RegionStoreCount[Store Count],MATCH(Sales[[#This Row],[RegionStoretype]],RegionStoreCount[Region/Type],0))</f>
        <v>5</v>
      </c>
      <c r="M2542" s="4">
        <f>AND(Sales[[#This Row],[date]]&lt;=TY_YTDMax,Sales[[#This Row],[date]]&gt;=TY_YTDMin)*Sales[[#This Row],[sales]]</f>
        <v>0</v>
      </c>
      <c r="N2542" s="4">
        <f>AND(Sales[[#This Row],[date]]&lt;=LY_YTDMax,Sales[[#This Row],[date]]&gt;=LY_YTDMin)*Sales[[#This Row],[sales]]</f>
        <v>30788.031999999999</v>
      </c>
      <c r="O2542" s="4">
        <f>AND(Sales[[#This Row],[date]]&gt;=YoY_Min,Sales[[#This Row],[date]]&lt;=TY_YTDMax)*(Sales[[#This Row],[sales]]/Sales[[#This Row],[sqft]])</f>
        <v>0</v>
      </c>
      <c r="P2542" s="4">
        <f>SUMIF(Sales[RegionStoretype],Sales[[#This Row],[RegionStoretype]],Sales[YoY_SSF])/Sales[[#This Row],[Region_TypeCount]]</f>
        <v>59.469551530910678</v>
      </c>
    </row>
    <row r="2543" spans="1:16" x14ac:dyDescent="0.25">
      <c r="A2543" s="1">
        <v>42881</v>
      </c>
      <c r="B2543">
        <v>34</v>
      </c>
      <c r="C2543">
        <v>2</v>
      </c>
      <c r="D2543">
        <v>30205.982499999998</v>
      </c>
      <c r="E2543">
        <f>INDEX(Stores[region],MATCH(Sales[[#This Row],[store_no]],Stores[store_no],0))</f>
        <v>1</v>
      </c>
      <c r="F2543" t="str">
        <f>INDEX(Stores[storetype],MATCH(Sales[[#This Row],[store_no]],Stores[store_no],0))</f>
        <v>A</v>
      </c>
      <c r="G2543" t="str">
        <f>INDEX(Stores[location_city],MATCH(Sales[[#This Row],[store_no]],Stores[store_no],0))</f>
        <v>Toledo</v>
      </c>
      <c r="H2543" t="str">
        <f>INDEX(Stores[location_state],MATCH(Sales[[#This Row],[store_no]],Stores[store_no],0))</f>
        <v>Ohio</v>
      </c>
      <c r="I2543">
        <f>INDEX(Stores[sqft],MATCH(Sales[[#This Row],[store_no]],Stores[store_no],0))</f>
        <v>207900</v>
      </c>
      <c r="J2543" s="4" t="str">
        <f>INDEX(Departments[dept_name],MATCH(Sales[[#This Row],[dept_no]],Departments[dept_no],0))</f>
        <v>Baby</v>
      </c>
      <c r="K2543" s="4" t="str">
        <f>CONCATENATE(Sales[[#This Row],[region]],Sales[[#This Row],[storetype]])</f>
        <v>1A</v>
      </c>
      <c r="L2543" s="4">
        <f>INDEX(RegionStoreCount[Store Count],MATCH(Sales[[#This Row],[RegionStoretype]],RegionStoreCount[Region/Type],0))</f>
        <v>5</v>
      </c>
      <c r="M2543" s="4">
        <f>AND(Sales[[#This Row],[date]]&lt;=TY_YTDMax,Sales[[#This Row],[date]]&gt;=TY_YTDMin)*Sales[[#This Row],[sales]]</f>
        <v>0</v>
      </c>
      <c r="N2543" s="4">
        <f>AND(Sales[[#This Row],[date]]&lt;=LY_YTDMax,Sales[[#This Row],[date]]&gt;=LY_YTDMin)*Sales[[#This Row],[sales]]</f>
        <v>30205.982499999998</v>
      </c>
      <c r="O2543" s="4">
        <f>AND(Sales[[#This Row],[date]]&gt;=YoY_Min,Sales[[#This Row],[date]]&lt;=TY_YTDMax)*(Sales[[#This Row],[sales]]/Sales[[#This Row],[sqft]])</f>
        <v>0</v>
      </c>
      <c r="P2543" s="4">
        <f>SUMIF(Sales[RegionStoretype],Sales[[#This Row],[RegionStoretype]],Sales[YoY_SSF])/Sales[[#This Row],[Region_TypeCount]]</f>
        <v>59.469551530910678</v>
      </c>
    </row>
    <row r="2544" spans="1:16" x14ac:dyDescent="0.25">
      <c r="A2544" s="1">
        <v>42881</v>
      </c>
      <c r="B2544">
        <v>34</v>
      </c>
      <c r="C2544">
        <v>10</v>
      </c>
      <c r="D2544">
        <v>40749.438900000001</v>
      </c>
      <c r="E2544">
        <f>INDEX(Stores[region],MATCH(Sales[[#This Row],[store_no]],Stores[store_no],0))</f>
        <v>1</v>
      </c>
      <c r="F2544" t="str">
        <f>INDEX(Stores[storetype],MATCH(Sales[[#This Row],[store_no]],Stores[store_no],0))</f>
        <v>A</v>
      </c>
      <c r="G2544" t="str">
        <f>INDEX(Stores[location_city],MATCH(Sales[[#This Row],[store_no]],Stores[store_no],0))</f>
        <v>Toledo</v>
      </c>
      <c r="H2544" t="str">
        <f>INDEX(Stores[location_state],MATCH(Sales[[#This Row],[store_no]],Stores[store_no],0))</f>
        <v>Ohio</v>
      </c>
      <c r="I2544">
        <f>INDEX(Stores[sqft],MATCH(Sales[[#This Row],[store_no]],Stores[store_no],0))</f>
        <v>207900</v>
      </c>
      <c r="J2544" s="4" t="str">
        <f>INDEX(Departments[dept_name],MATCH(Sales[[#This Row],[dept_no]],Departments[dept_no],0))</f>
        <v>Health</v>
      </c>
      <c r="K2544" s="4" t="str">
        <f>CONCATENATE(Sales[[#This Row],[region]],Sales[[#This Row],[storetype]])</f>
        <v>1A</v>
      </c>
      <c r="L2544" s="4">
        <f>INDEX(RegionStoreCount[Store Count],MATCH(Sales[[#This Row],[RegionStoretype]],RegionStoreCount[Region/Type],0))</f>
        <v>5</v>
      </c>
      <c r="M2544" s="4">
        <f>AND(Sales[[#This Row],[date]]&lt;=TY_YTDMax,Sales[[#This Row],[date]]&gt;=TY_YTDMin)*Sales[[#This Row],[sales]]</f>
        <v>0</v>
      </c>
      <c r="N2544" s="4">
        <f>AND(Sales[[#This Row],[date]]&lt;=LY_YTDMax,Sales[[#This Row],[date]]&gt;=LY_YTDMin)*Sales[[#This Row],[sales]]</f>
        <v>40749.438900000001</v>
      </c>
      <c r="O2544" s="4">
        <f>AND(Sales[[#This Row],[date]]&gt;=YoY_Min,Sales[[#This Row],[date]]&lt;=TY_YTDMax)*(Sales[[#This Row],[sales]]/Sales[[#This Row],[sqft]])</f>
        <v>0</v>
      </c>
      <c r="P2544" s="4">
        <f>SUMIF(Sales[RegionStoretype],Sales[[#This Row],[RegionStoretype]],Sales[YoY_SSF])/Sales[[#This Row],[Region_TypeCount]]</f>
        <v>59.469551530910678</v>
      </c>
    </row>
    <row r="2545" spans="1:16" x14ac:dyDescent="0.25">
      <c r="A2545" s="1">
        <v>42881</v>
      </c>
      <c r="B2545">
        <v>34</v>
      </c>
      <c r="C2545">
        <v>16</v>
      </c>
      <c r="D2545">
        <v>66211.862800000003</v>
      </c>
      <c r="E2545">
        <f>INDEX(Stores[region],MATCH(Sales[[#This Row],[store_no]],Stores[store_no],0))</f>
        <v>1</v>
      </c>
      <c r="F2545" t="str">
        <f>INDEX(Stores[storetype],MATCH(Sales[[#This Row],[store_no]],Stores[store_no],0))</f>
        <v>A</v>
      </c>
      <c r="G2545" t="str">
        <f>INDEX(Stores[location_city],MATCH(Sales[[#This Row],[store_no]],Stores[store_no],0))</f>
        <v>Toledo</v>
      </c>
      <c r="H2545" t="str">
        <f>INDEX(Stores[location_state],MATCH(Sales[[#This Row],[store_no]],Stores[store_no],0))</f>
        <v>Ohio</v>
      </c>
      <c r="I2545">
        <f>INDEX(Stores[sqft],MATCH(Sales[[#This Row],[store_no]],Stores[store_no],0))</f>
        <v>207900</v>
      </c>
      <c r="J2545" s="4" t="str">
        <f>INDEX(Departments[dept_name],MATCH(Sales[[#This Row],[dept_no]],Departments[dept_no],0))</f>
        <v>Outdoors</v>
      </c>
      <c r="K2545" s="4" t="str">
        <f>CONCATENATE(Sales[[#This Row],[region]],Sales[[#This Row],[storetype]])</f>
        <v>1A</v>
      </c>
      <c r="L2545" s="4">
        <f>INDEX(RegionStoreCount[Store Count],MATCH(Sales[[#This Row],[RegionStoretype]],RegionStoreCount[Region/Type],0))</f>
        <v>5</v>
      </c>
      <c r="M2545" s="4">
        <f>AND(Sales[[#This Row],[date]]&lt;=TY_YTDMax,Sales[[#This Row],[date]]&gt;=TY_YTDMin)*Sales[[#This Row],[sales]]</f>
        <v>0</v>
      </c>
      <c r="N2545" s="4">
        <f>AND(Sales[[#This Row],[date]]&lt;=LY_YTDMax,Sales[[#This Row],[date]]&gt;=LY_YTDMin)*Sales[[#This Row],[sales]]</f>
        <v>66211.862800000003</v>
      </c>
      <c r="O2545" s="4">
        <f>AND(Sales[[#This Row],[date]]&gt;=YoY_Min,Sales[[#This Row],[date]]&lt;=TY_YTDMax)*(Sales[[#This Row],[sales]]/Sales[[#This Row],[sqft]])</f>
        <v>0</v>
      </c>
      <c r="P2545" s="4">
        <f>SUMIF(Sales[RegionStoretype],Sales[[#This Row],[RegionStoretype]],Sales[YoY_SSF])/Sales[[#This Row],[Region_TypeCount]]</f>
        <v>59.469551530910678</v>
      </c>
    </row>
    <row r="2546" spans="1:16" x14ac:dyDescent="0.25">
      <c r="A2546" s="1">
        <v>42881</v>
      </c>
      <c r="B2546">
        <v>35</v>
      </c>
      <c r="C2546">
        <v>8</v>
      </c>
      <c r="D2546">
        <v>1279.7918</v>
      </c>
      <c r="E2546">
        <f>INDEX(Stores[region],MATCH(Sales[[#This Row],[store_no]],Stores[store_no],0))</f>
        <v>3</v>
      </c>
      <c r="F2546" t="str">
        <f>INDEX(Stores[storetype],MATCH(Sales[[#This Row],[store_no]],Stores[store_no],0))</f>
        <v>C</v>
      </c>
      <c r="G2546" t="str">
        <f>INDEX(Stores[location_city],MATCH(Sales[[#This Row],[store_no]],Stores[store_no],0))</f>
        <v>Wichita</v>
      </c>
      <c r="H2546" t="str">
        <f>INDEX(Stores[location_state],MATCH(Sales[[#This Row],[store_no]],Stores[store_no],0))</f>
        <v>Kansas</v>
      </c>
      <c r="I2546">
        <f>INDEX(Stores[sqft],MATCH(Sales[[#This Row],[store_no]],Stores[store_no],0))</f>
        <v>72800</v>
      </c>
      <c r="J2546" s="4" t="str">
        <f>INDEX(Departments[dept_name],MATCH(Sales[[#This Row],[dept_no]],Departments[dept_no],0))</f>
        <v>Games</v>
      </c>
      <c r="K2546" s="4" t="str">
        <f>CONCATENATE(Sales[[#This Row],[region]],Sales[[#This Row],[storetype]])</f>
        <v>3C</v>
      </c>
      <c r="L2546" s="4">
        <f>INDEX(RegionStoreCount[Store Count],MATCH(Sales[[#This Row],[RegionStoretype]],RegionStoreCount[Region/Type],0))</f>
        <v>2</v>
      </c>
      <c r="M2546" s="4">
        <f>AND(Sales[[#This Row],[date]]&lt;=TY_YTDMax,Sales[[#This Row],[date]]&gt;=TY_YTDMin)*Sales[[#This Row],[sales]]</f>
        <v>0</v>
      </c>
      <c r="N2546" s="4">
        <f>AND(Sales[[#This Row],[date]]&lt;=LY_YTDMax,Sales[[#This Row],[date]]&gt;=LY_YTDMin)*Sales[[#This Row],[sales]]</f>
        <v>1279.7918</v>
      </c>
      <c r="O2546" s="4">
        <f>AND(Sales[[#This Row],[date]]&gt;=YoY_Min,Sales[[#This Row],[date]]&lt;=TY_YTDMax)*(Sales[[#This Row],[sales]]/Sales[[#This Row],[sqft]])</f>
        <v>0</v>
      </c>
      <c r="P2546" s="4">
        <f>SUMIF(Sales[RegionStoretype],Sales[[#This Row],[RegionStoretype]],Sales[YoY_SSF])/Sales[[#This Row],[Region_TypeCount]]</f>
        <v>47.561479460925746</v>
      </c>
    </row>
    <row r="2547" spans="1:16" x14ac:dyDescent="0.25">
      <c r="A2547" s="1">
        <v>42881</v>
      </c>
      <c r="B2547">
        <v>35</v>
      </c>
      <c r="C2547">
        <v>16</v>
      </c>
      <c r="D2547">
        <v>7271.5579999999991</v>
      </c>
      <c r="E2547">
        <f>INDEX(Stores[region],MATCH(Sales[[#This Row],[store_no]],Stores[store_no],0))</f>
        <v>3</v>
      </c>
      <c r="F2547" t="str">
        <f>INDEX(Stores[storetype],MATCH(Sales[[#This Row],[store_no]],Stores[store_no],0))</f>
        <v>C</v>
      </c>
      <c r="G2547" t="str">
        <f>INDEX(Stores[location_city],MATCH(Sales[[#This Row],[store_no]],Stores[store_no],0))</f>
        <v>Wichita</v>
      </c>
      <c r="H2547" t="str">
        <f>INDEX(Stores[location_state],MATCH(Sales[[#This Row],[store_no]],Stores[store_no],0))</f>
        <v>Kansas</v>
      </c>
      <c r="I2547">
        <f>INDEX(Stores[sqft],MATCH(Sales[[#This Row],[store_no]],Stores[store_no],0))</f>
        <v>72800</v>
      </c>
      <c r="J2547" s="4" t="str">
        <f>INDEX(Departments[dept_name],MATCH(Sales[[#This Row],[dept_no]],Departments[dept_no],0))</f>
        <v>Outdoors</v>
      </c>
      <c r="K2547" s="4" t="str">
        <f>CONCATENATE(Sales[[#This Row],[region]],Sales[[#This Row],[storetype]])</f>
        <v>3C</v>
      </c>
      <c r="L2547" s="4">
        <f>INDEX(RegionStoreCount[Store Count],MATCH(Sales[[#This Row],[RegionStoretype]],RegionStoreCount[Region/Type],0))</f>
        <v>2</v>
      </c>
      <c r="M2547" s="4">
        <f>AND(Sales[[#This Row],[date]]&lt;=TY_YTDMax,Sales[[#This Row],[date]]&gt;=TY_YTDMin)*Sales[[#This Row],[sales]]</f>
        <v>0</v>
      </c>
      <c r="N2547" s="4">
        <f>AND(Sales[[#This Row],[date]]&lt;=LY_YTDMax,Sales[[#This Row],[date]]&gt;=LY_YTDMin)*Sales[[#This Row],[sales]]</f>
        <v>7271.5579999999991</v>
      </c>
      <c r="O2547" s="4">
        <f>AND(Sales[[#This Row],[date]]&gt;=YoY_Min,Sales[[#This Row],[date]]&lt;=TY_YTDMax)*(Sales[[#This Row],[sales]]/Sales[[#This Row],[sqft]])</f>
        <v>0</v>
      </c>
      <c r="P2547" s="4">
        <f>SUMIF(Sales[RegionStoretype],Sales[[#This Row],[RegionStoretype]],Sales[YoY_SSF])/Sales[[#This Row],[Region_TypeCount]]</f>
        <v>47.561479460925746</v>
      </c>
    </row>
    <row r="2548" spans="1:16" x14ac:dyDescent="0.25">
      <c r="A2548" s="1">
        <v>42881</v>
      </c>
      <c r="B2548">
        <v>36</v>
      </c>
      <c r="C2548">
        <v>3</v>
      </c>
      <c r="D2548">
        <v>99008.739700000006</v>
      </c>
      <c r="E2548">
        <f>INDEX(Stores[region],MATCH(Sales[[#This Row],[store_no]],Stores[store_no],0))</f>
        <v>2</v>
      </c>
      <c r="F2548" t="str">
        <f>INDEX(Stores[storetype],MATCH(Sales[[#This Row],[store_no]],Stores[store_no],0))</f>
        <v>A</v>
      </c>
      <c r="G2548" t="str">
        <f>INDEX(Stores[location_city],MATCH(Sales[[#This Row],[store_no]],Stores[store_no],0))</f>
        <v>Aurora</v>
      </c>
      <c r="H2548" t="str">
        <f>INDEX(Stores[location_state],MATCH(Sales[[#This Row],[store_no]],Stores[store_no],0))</f>
        <v>Illinois</v>
      </c>
      <c r="I2548">
        <f>INDEX(Stores[sqft],MATCH(Sales[[#This Row],[store_no]],Stores[store_no],0))</f>
        <v>209900</v>
      </c>
      <c r="J2548" s="4" t="str">
        <f>INDEX(Departments[dept_name],MATCH(Sales[[#This Row],[dept_no]],Departments[dept_no],0))</f>
        <v>Beauty</v>
      </c>
      <c r="K2548" s="4" t="str">
        <f>CONCATENATE(Sales[[#This Row],[region]],Sales[[#This Row],[storetype]])</f>
        <v>2A</v>
      </c>
      <c r="L2548" s="4">
        <f>INDEX(RegionStoreCount[Store Count],MATCH(Sales[[#This Row],[RegionStoretype]],RegionStoreCount[Region/Type],0))</f>
        <v>5</v>
      </c>
      <c r="M2548" s="4">
        <f>AND(Sales[[#This Row],[date]]&lt;=TY_YTDMax,Sales[[#This Row],[date]]&gt;=TY_YTDMin)*Sales[[#This Row],[sales]]</f>
        <v>0</v>
      </c>
      <c r="N2548" s="4">
        <f>AND(Sales[[#This Row],[date]]&lt;=LY_YTDMax,Sales[[#This Row],[date]]&gt;=LY_YTDMin)*Sales[[#This Row],[sales]]</f>
        <v>99008.739700000006</v>
      </c>
      <c r="O2548" s="4">
        <f>AND(Sales[[#This Row],[date]]&gt;=YoY_Min,Sales[[#This Row],[date]]&lt;=TY_YTDMax)*(Sales[[#This Row],[sales]]/Sales[[#This Row],[sqft]])</f>
        <v>0</v>
      </c>
      <c r="P2548" s="4">
        <f>SUMIF(Sales[RegionStoretype],Sales[[#This Row],[RegionStoretype]],Sales[YoY_SSF])/Sales[[#This Row],[Region_TypeCount]]</f>
        <v>60.052789354368521</v>
      </c>
    </row>
    <row r="2549" spans="1:16" x14ac:dyDescent="0.25">
      <c r="A2549" s="1">
        <v>42881</v>
      </c>
      <c r="B2549">
        <v>36</v>
      </c>
      <c r="C2549">
        <v>4</v>
      </c>
      <c r="D2549">
        <v>154405.0686</v>
      </c>
      <c r="E2549">
        <f>INDEX(Stores[region],MATCH(Sales[[#This Row],[store_no]],Stores[store_no],0))</f>
        <v>2</v>
      </c>
      <c r="F2549" t="str">
        <f>INDEX(Stores[storetype],MATCH(Sales[[#This Row],[store_no]],Stores[store_no],0))</f>
        <v>A</v>
      </c>
      <c r="G2549" t="str">
        <f>INDEX(Stores[location_city],MATCH(Sales[[#This Row],[store_no]],Stores[store_no],0))</f>
        <v>Aurora</v>
      </c>
      <c r="H2549" t="str">
        <f>INDEX(Stores[location_state],MATCH(Sales[[#This Row],[store_no]],Stores[store_no],0))</f>
        <v>Illinois</v>
      </c>
      <c r="I2549">
        <f>INDEX(Stores[sqft],MATCH(Sales[[#This Row],[store_no]],Stores[store_no],0))</f>
        <v>209900</v>
      </c>
      <c r="J2549" s="4" t="str">
        <f>INDEX(Departments[dept_name],MATCH(Sales[[#This Row],[dept_no]],Departments[dept_no],0))</f>
        <v>Books</v>
      </c>
      <c r="K2549" s="4" t="str">
        <f>CONCATENATE(Sales[[#This Row],[region]],Sales[[#This Row],[storetype]])</f>
        <v>2A</v>
      </c>
      <c r="L2549" s="4">
        <f>INDEX(RegionStoreCount[Store Count],MATCH(Sales[[#This Row],[RegionStoretype]],RegionStoreCount[Region/Type],0))</f>
        <v>5</v>
      </c>
      <c r="M2549" s="4">
        <f>AND(Sales[[#This Row],[date]]&lt;=TY_YTDMax,Sales[[#This Row],[date]]&gt;=TY_YTDMin)*Sales[[#This Row],[sales]]</f>
        <v>0</v>
      </c>
      <c r="N2549" s="4">
        <f>AND(Sales[[#This Row],[date]]&lt;=LY_YTDMax,Sales[[#This Row],[date]]&gt;=LY_YTDMin)*Sales[[#This Row],[sales]]</f>
        <v>154405.0686</v>
      </c>
      <c r="O2549" s="4">
        <f>AND(Sales[[#This Row],[date]]&gt;=YoY_Min,Sales[[#This Row],[date]]&lt;=TY_YTDMax)*(Sales[[#This Row],[sales]]/Sales[[#This Row],[sqft]])</f>
        <v>0</v>
      </c>
      <c r="P2549" s="4">
        <f>SUMIF(Sales[RegionStoretype],Sales[[#This Row],[RegionStoretype]],Sales[YoY_SSF])/Sales[[#This Row],[Region_TypeCount]]</f>
        <v>60.052789354368521</v>
      </c>
    </row>
    <row r="2550" spans="1:16" x14ac:dyDescent="0.25">
      <c r="A2550" s="1">
        <v>42881</v>
      </c>
      <c r="B2550">
        <v>37</v>
      </c>
      <c r="C2550">
        <v>5</v>
      </c>
      <c r="D2550">
        <v>114503.97899999999</v>
      </c>
      <c r="E2550">
        <f>INDEX(Stores[region],MATCH(Sales[[#This Row],[store_no]],Stores[store_no],0))</f>
        <v>3</v>
      </c>
      <c r="F2550" t="str">
        <f>INDEX(Stores[storetype],MATCH(Sales[[#This Row],[store_no]],Stores[store_no],0))</f>
        <v>C</v>
      </c>
      <c r="G2550" t="str">
        <f>INDEX(Stores[location_city],MATCH(Sales[[#This Row],[store_no]],Stores[store_no],0))</f>
        <v>Lincoln</v>
      </c>
      <c r="H2550" t="str">
        <f>INDEX(Stores[location_state],MATCH(Sales[[#This Row],[store_no]],Stores[store_no],0))</f>
        <v>Nebraska</v>
      </c>
      <c r="I2550">
        <f>INDEX(Stores[sqft],MATCH(Sales[[#This Row],[store_no]],Stores[store_no],0))</f>
        <v>161300</v>
      </c>
      <c r="J2550" s="4" t="str">
        <f>INDEX(Departments[dept_name],MATCH(Sales[[#This Row],[dept_no]],Departments[dept_no],0))</f>
        <v>Clothing</v>
      </c>
      <c r="K2550" s="4" t="str">
        <f>CONCATENATE(Sales[[#This Row],[region]],Sales[[#This Row],[storetype]])</f>
        <v>3C</v>
      </c>
      <c r="L2550" s="4">
        <f>INDEX(RegionStoreCount[Store Count],MATCH(Sales[[#This Row],[RegionStoretype]],RegionStoreCount[Region/Type],0))</f>
        <v>2</v>
      </c>
      <c r="M2550" s="4">
        <f>AND(Sales[[#This Row],[date]]&lt;=TY_YTDMax,Sales[[#This Row],[date]]&gt;=TY_YTDMin)*Sales[[#This Row],[sales]]</f>
        <v>0</v>
      </c>
      <c r="N2550" s="4">
        <f>AND(Sales[[#This Row],[date]]&lt;=LY_YTDMax,Sales[[#This Row],[date]]&gt;=LY_YTDMin)*Sales[[#This Row],[sales]]</f>
        <v>114503.97899999999</v>
      </c>
      <c r="O2550" s="4">
        <f>AND(Sales[[#This Row],[date]]&gt;=YoY_Min,Sales[[#This Row],[date]]&lt;=TY_YTDMax)*(Sales[[#This Row],[sales]]/Sales[[#This Row],[sqft]])</f>
        <v>0</v>
      </c>
      <c r="P2550" s="4">
        <f>SUMIF(Sales[RegionStoretype],Sales[[#This Row],[RegionStoretype]],Sales[YoY_SSF])/Sales[[#This Row],[Region_TypeCount]]</f>
        <v>47.561479460925746</v>
      </c>
    </row>
    <row r="2551" spans="1:16" x14ac:dyDescent="0.25">
      <c r="A2551" s="1">
        <v>42881</v>
      </c>
      <c r="B2551">
        <v>37</v>
      </c>
      <c r="C2551">
        <v>6</v>
      </c>
      <c r="D2551">
        <v>24859.604499999998</v>
      </c>
      <c r="E2551">
        <f>INDEX(Stores[region],MATCH(Sales[[#This Row],[store_no]],Stores[store_no],0))</f>
        <v>3</v>
      </c>
      <c r="F2551" t="str">
        <f>INDEX(Stores[storetype],MATCH(Sales[[#This Row],[store_no]],Stores[store_no],0))</f>
        <v>C</v>
      </c>
      <c r="G2551" t="str">
        <f>INDEX(Stores[location_city],MATCH(Sales[[#This Row],[store_no]],Stores[store_no],0))</f>
        <v>Lincoln</v>
      </c>
      <c r="H2551" t="str">
        <f>INDEX(Stores[location_state],MATCH(Sales[[#This Row],[store_no]],Stores[store_no],0))</f>
        <v>Nebraska</v>
      </c>
      <c r="I2551">
        <f>INDEX(Stores[sqft],MATCH(Sales[[#This Row],[store_no]],Stores[store_no],0))</f>
        <v>161300</v>
      </c>
      <c r="J2551" s="4" t="str">
        <f>INDEX(Departments[dept_name],MATCH(Sales[[#This Row],[dept_no]],Departments[dept_no],0))</f>
        <v>Computers</v>
      </c>
      <c r="K2551" s="4" t="str">
        <f>CONCATENATE(Sales[[#This Row],[region]],Sales[[#This Row],[storetype]])</f>
        <v>3C</v>
      </c>
      <c r="L2551" s="4">
        <f>INDEX(RegionStoreCount[Store Count],MATCH(Sales[[#This Row],[RegionStoretype]],RegionStoreCount[Region/Type],0))</f>
        <v>2</v>
      </c>
      <c r="M2551" s="4">
        <f>AND(Sales[[#This Row],[date]]&lt;=TY_YTDMax,Sales[[#This Row],[date]]&gt;=TY_YTDMin)*Sales[[#This Row],[sales]]</f>
        <v>0</v>
      </c>
      <c r="N2551" s="4">
        <f>AND(Sales[[#This Row],[date]]&lt;=LY_YTDMax,Sales[[#This Row],[date]]&gt;=LY_YTDMin)*Sales[[#This Row],[sales]]</f>
        <v>24859.604499999998</v>
      </c>
      <c r="O2551" s="4">
        <f>AND(Sales[[#This Row],[date]]&gt;=YoY_Min,Sales[[#This Row],[date]]&lt;=TY_YTDMax)*(Sales[[#This Row],[sales]]/Sales[[#This Row],[sqft]])</f>
        <v>0</v>
      </c>
      <c r="P2551" s="4">
        <f>SUMIF(Sales[RegionStoretype],Sales[[#This Row],[RegionStoretype]],Sales[YoY_SSF])/Sales[[#This Row],[Region_TypeCount]]</f>
        <v>47.561479460925746</v>
      </c>
    </row>
    <row r="2552" spans="1:16" x14ac:dyDescent="0.25">
      <c r="A2552" s="1">
        <v>42881</v>
      </c>
      <c r="B2552">
        <v>37</v>
      </c>
      <c r="C2552">
        <v>19</v>
      </c>
      <c r="D2552">
        <v>5726.5593000000008</v>
      </c>
      <c r="E2552">
        <f>INDEX(Stores[region],MATCH(Sales[[#This Row],[store_no]],Stores[store_no],0))</f>
        <v>3</v>
      </c>
      <c r="F2552" t="str">
        <f>INDEX(Stores[storetype],MATCH(Sales[[#This Row],[store_no]],Stores[store_no],0))</f>
        <v>C</v>
      </c>
      <c r="G2552" t="str">
        <f>INDEX(Stores[location_city],MATCH(Sales[[#This Row],[store_no]],Stores[store_no],0))</f>
        <v>Lincoln</v>
      </c>
      <c r="H2552" t="str">
        <f>INDEX(Stores[location_state],MATCH(Sales[[#This Row],[store_no]],Stores[store_no],0))</f>
        <v>Nebraska</v>
      </c>
      <c r="I2552">
        <f>INDEX(Stores[sqft],MATCH(Sales[[#This Row],[store_no]],Stores[store_no],0))</f>
        <v>161300</v>
      </c>
      <c r="J2552" s="4" t="str">
        <f>INDEX(Departments[dept_name],MATCH(Sales[[#This Row],[dept_no]],Departments[dept_no],0))</f>
        <v>Tools</v>
      </c>
      <c r="K2552" s="4" t="str">
        <f>CONCATENATE(Sales[[#This Row],[region]],Sales[[#This Row],[storetype]])</f>
        <v>3C</v>
      </c>
      <c r="L2552" s="4">
        <f>INDEX(RegionStoreCount[Store Count],MATCH(Sales[[#This Row],[RegionStoretype]],RegionStoreCount[Region/Type],0))</f>
        <v>2</v>
      </c>
      <c r="M2552" s="4">
        <f>AND(Sales[[#This Row],[date]]&lt;=TY_YTDMax,Sales[[#This Row],[date]]&gt;=TY_YTDMin)*Sales[[#This Row],[sales]]</f>
        <v>0</v>
      </c>
      <c r="N2552" s="4">
        <f>AND(Sales[[#This Row],[date]]&lt;=LY_YTDMax,Sales[[#This Row],[date]]&gt;=LY_YTDMin)*Sales[[#This Row],[sales]]</f>
        <v>5726.5593000000008</v>
      </c>
      <c r="O2552" s="4">
        <f>AND(Sales[[#This Row],[date]]&gt;=YoY_Min,Sales[[#This Row],[date]]&lt;=TY_YTDMax)*(Sales[[#This Row],[sales]]/Sales[[#This Row],[sqft]])</f>
        <v>0</v>
      </c>
      <c r="P2552" s="4">
        <f>SUMIF(Sales[RegionStoretype],Sales[[#This Row],[RegionStoretype]],Sales[YoY_SSF])/Sales[[#This Row],[Region_TypeCount]]</f>
        <v>47.561479460925746</v>
      </c>
    </row>
    <row r="2553" spans="1:16" x14ac:dyDescent="0.25">
      <c r="A2553" s="1">
        <v>42881</v>
      </c>
      <c r="B2553">
        <v>38</v>
      </c>
      <c r="C2553">
        <v>16</v>
      </c>
      <c r="D2553">
        <v>119928.45369999998</v>
      </c>
      <c r="E2553">
        <f>INDEX(Stores[region],MATCH(Sales[[#This Row],[store_no]],Stores[store_no],0))</f>
        <v>2</v>
      </c>
      <c r="F2553" t="str">
        <f>INDEX(Stores[storetype],MATCH(Sales[[#This Row],[store_no]],Stores[store_no],0))</f>
        <v>C</v>
      </c>
      <c r="G2553" t="str">
        <f>INDEX(Stores[location_city],MATCH(Sales[[#This Row],[store_no]],Stores[store_no],0))</f>
        <v>Hinsdale</v>
      </c>
      <c r="H2553" t="str">
        <f>INDEX(Stores[location_state],MATCH(Sales[[#This Row],[store_no]],Stores[store_no],0))</f>
        <v>Illinois</v>
      </c>
      <c r="I2553">
        <f>INDEX(Stores[sqft],MATCH(Sales[[#This Row],[store_no]],Stores[store_no],0))</f>
        <v>155600</v>
      </c>
      <c r="J2553" s="4" t="str">
        <f>INDEX(Departments[dept_name],MATCH(Sales[[#This Row],[dept_no]],Departments[dept_no],0))</f>
        <v>Outdoors</v>
      </c>
      <c r="K2553" s="4" t="str">
        <f>CONCATENATE(Sales[[#This Row],[region]],Sales[[#This Row],[storetype]])</f>
        <v>2C</v>
      </c>
      <c r="L2553" s="4">
        <f>INDEX(RegionStoreCount[Store Count],MATCH(Sales[[#This Row],[RegionStoretype]],RegionStoreCount[Region/Type],0))</f>
        <v>1</v>
      </c>
      <c r="M2553" s="4">
        <f>AND(Sales[[#This Row],[date]]&lt;=TY_YTDMax,Sales[[#This Row],[date]]&gt;=TY_YTDMin)*Sales[[#This Row],[sales]]</f>
        <v>0</v>
      </c>
      <c r="N2553" s="4">
        <f>AND(Sales[[#This Row],[date]]&lt;=LY_YTDMax,Sales[[#This Row],[date]]&gt;=LY_YTDMin)*Sales[[#This Row],[sales]]</f>
        <v>119928.45369999998</v>
      </c>
      <c r="O2553" s="4">
        <f>AND(Sales[[#This Row],[date]]&gt;=YoY_Min,Sales[[#This Row],[date]]&lt;=TY_YTDMax)*(Sales[[#This Row],[sales]]/Sales[[#This Row],[sqft]])</f>
        <v>0</v>
      </c>
      <c r="P2553" s="4">
        <f>SUMIF(Sales[RegionStoretype],Sales[[#This Row],[RegionStoretype]],Sales[YoY_SSF])/Sales[[#This Row],[Region_TypeCount]]</f>
        <v>44.537621913239086</v>
      </c>
    </row>
    <row r="2554" spans="1:16" x14ac:dyDescent="0.25">
      <c r="A2554" s="1">
        <v>42888</v>
      </c>
      <c r="B2554">
        <v>1</v>
      </c>
      <c r="C2554">
        <v>1</v>
      </c>
      <c r="D2554">
        <v>15647.3174</v>
      </c>
      <c r="E2554">
        <f>INDEX(Stores[region],MATCH(Sales[[#This Row],[store_no]],Stores[store_no],0))</f>
        <v>1</v>
      </c>
      <c r="F2554" t="str">
        <f>INDEX(Stores[storetype],MATCH(Sales[[#This Row],[store_no]],Stores[store_no],0))</f>
        <v>A</v>
      </c>
      <c r="G2554" t="str">
        <f>INDEX(Stores[location_city],MATCH(Sales[[#This Row],[store_no]],Stores[store_no],0))</f>
        <v>Ann Arbor</v>
      </c>
      <c r="H2554" t="str">
        <f>INDEX(Stores[location_state],MATCH(Sales[[#This Row],[store_no]],Stores[store_no],0))</f>
        <v>Michigan</v>
      </c>
      <c r="I2554">
        <f>INDEX(Stores[sqft],MATCH(Sales[[#This Row],[store_no]],Stores[store_no],0))</f>
        <v>100600</v>
      </c>
      <c r="J2554" s="4" t="str">
        <f>INDEX(Departments[dept_name],MATCH(Sales[[#This Row],[dept_no]],Departments[dept_no],0))</f>
        <v>Automotive</v>
      </c>
      <c r="K2554" s="4" t="str">
        <f>CONCATENATE(Sales[[#This Row],[region]],Sales[[#This Row],[storetype]])</f>
        <v>1A</v>
      </c>
      <c r="L2554" s="4">
        <f>INDEX(RegionStoreCount[Store Count],MATCH(Sales[[#This Row],[RegionStoretype]],RegionStoreCount[Region/Type],0))</f>
        <v>5</v>
      </c>
      <c r="M2554" s="4">
        <f>AND(Sales[[#This Row],[date]]&lt;=TY_YTDMax,Sales[[#This Row],[date]]&gt;=TY_YTDMin)*Sales[[#This Row],[sales]]</f>
        <v>0</v>
      </c>
      <c r="N2554" s="4">
        <f>AND(Sales[[#This Row],[date]]&lt;=LY_YTDMax,Sales[[#This Row],[date]]&gt;=LY_YTDMin)*Sales[[#This Row],[sales]]</f>
        <v>15647.3174</v>
      </c>
      <c r="O2554" s="4">
        <f>AND(Sales[[#This Row],[date]]&gt;=YoY_Min,Sales[[#This Row],[date]]&lt;=TY_YTDMax)*(Sales[[#This Row],[sales]]/Sales[[#This Row],[sqft]])</f>
        <v>0</v>
      </c>
      <c r="P2554" s="4">
        <f>SUMIF(Sales[RegionStoretype],Sales[[#This Row],[RegionStoretype]],Sales[YoY_SSF])/Sales[[#This Row],[Region_TypeCount]]</f>
        <v>59.469551530910678</v>
      </c>
    </row>
    <row r="2555" spans="1:16" x14ac:dyDescent="0.25">
      <c r="A2555" s="1">
        <v>42888</v>
      </c>
      <c r="B2555">
        <v>1</v>
      </c>
      <c r="C2555">
        <v>9</v>
      </c>
      <c r="D2555">
        <v>3525.8674999999998</v>
      </c>
      <c r="E2555">
        <f>INDEX(Stores[region],MATCH(Sales[[#This Row],[store_no]],Stores[store_no],0))</f>
        <v>1</v>
      </c>
      <c r="F2555" t="str">
        <f>INDEX(Stores[storetype],MATCH(Sales[[#This Row],[store_no]],Stores[store_no],0))</f>
        <v>A</v>
      </c>
      <c r="G2555" t="str">
        <f>INDEX(Stores[location_city],MATCH(Sales[[#This Row],[store_no]],Stores[store_no],0))</f>
        <v>Ann Arbor</v>
      </c>
      <c r="H2555" t="str">
        <f>INDEX(Stores[location_state],MATCH(Sales[[#This Row],[store_no]],Stores[store_no],0))</f>
        <v>Michigan</v>
      </c>
      <c r="I2555">
        <f>INDEX(Stores[sqft],MATCH(Sales[[#This Row],[store_no]],Stores[store_no],0))</f>
        <v>100600</v>
      </c>
      <c r="J2555" s="4" t="str">
        <f>INDEX(Departments[dept_name],MATCH(Sales[[#This Row],[dept_no]],Departments[dept_no],0))</f>
        <v>Garden</v>
      </c>
      <c r="K2555" s="4" t="str">
        <f>CONCATENATE(Sales[[#This Row],[region]],Sales[[#This Row],[storetype]])</f>
        <v>1A</v>
      </c>
      <c r="L2555" s="4">
        <f>INDEX(RegionStoreCount[Store Count],MATCH(Sales[[#This Row],[RegionStoretype]],RegionStoreCount[Region/Type],0))</f>
        <v>5</v>
      </c>
      <c r="M2555" s="4">
        <f>AND(Sales[[#This Row],[date]]&lt;=TY_YTDMax,Sales[[#This Row],[date]]&gt;=TY_YTDMin)*Sales[[#This Row],[sales]]</f>
        <v>0</v>
      </c>
      <c r="N2555" s="4">
        <f>AND(Sales[[#This Row],[date]]&lt;=LY_YTDMax,Sales[[#This Row],[date]]&gt;=LY_YTDMin)*Sales[[#This Row],[sales]]</f>
        <v>3525.8674999999998</v>
      </c>
      <c r="O2555" s="4">
        <f>AND(Sales[[#This Row],[date]]&gt;=YoY_Min,Sales[[#This Row],[date]]&lt;=TY_YTDMax)*(Sales[[#This Row],[sales]]/Sales[[#This Row],[sqft]])</f>
        <v>0</v>
      </c>
      <c r="P2555" s="4">
        <f>SUMIF(Sales[RegionStoretype],Sales[[#This Row],[RegionStoretype]],Sales[YoY_SSF])/Sales[[#This Row],[Region_TypeCount]]</f>
        <v>59.469551530910678</v>
      </c>
    </row>
    <row r="2556" spans="1:16" x14ac:dyDescent="0.25">
      <c r="A2556" s="1">
        <v>42888</v>
      </c>
      <c r="B2556">
        <v>2</v>
      </c>
      <c r="C2556">
        <v>1</v>
      </c>
      <c r="D2556">
        <v>37120.2215</v>
      </c>
      <c r="E2556">
        <f>INDEX(Stores[region],MATCH(Sales[[#This Row],[store_no]],Stores[store_no],0))</f>
        <v>3</v>
      </c>
      <c r="F2556" t="str">
        <f>INDEX(Stores[storetype],MATCH(Sales[[#This Row],[store_no]],Stores[store_no],0))</f>
        <v>A</v>
      </c>
      <c r="G2556" t="str">
        <f>INDEX(Stores[location_city],MATCH(Sales[[#This Row],[store_no]],Stores[store_no],0))</f>
        <v>Minneapolis</v>
      </c>
      <c r="H2556" t="str">
        <f>INDEX(Stores[location_state],MATCH(Sales[[#This Row],[store_no]],Stores[store_no],0))</f>
        <v>Minnesota</v>
      </c>
      <c r="I2556">
        <f>INDEX(Stores[sqft],MATCH(Sales[[#This Row],[store_no]],Stores[store_no],0))</f>
        <v>210400</v>
      </c>
      <c r="J2556" s="4" t="str">
        <f>INDEX(Departments[dept_name],MATCH(Sales[[#This Row],[dept_no]],Departments[dept_no],0))</f>
        <v>Automotive</v>
      </c>
      <c r="K2556" s="4" t="str">
        <f>CONCATENATE(Sales[[#This Row],[region]],Sales[[#This Row],[storetype]])</f>
        <v>3A</v>
      </c>
      <c r="L2556" s="4">
        <f>INDEX(RegionStoreCount[Store Count],MATCH(Sales[[#This Row],[RegionStoretype]],RegionStoreCount[Region/Type],0))</f>
        <v>9</v>
      </c>
      <c r="M2556" s="4">
        <f>AND(Sales[[#This Row],[date]]&lt;=TY_YTDMax,Sales[[#This Row],[date]]&gt;=TY_YTDMin)*Sales[[#This Row],[sales]]</f>
        <v>0</v>
      </c>
      <c r="N2556" s="4">
        <f>AND(Sales[[#This Row],[date]]&lt;=LY_YTDMax,Sales[[#This Row],[date]]&gt;=LY_YTDMin)*Sales[[#This Row],[sales]]</f>
        <v>37120.2215</v>
      </c>
      <c r="O2556" s="4">
        <f>AND(Sales[[#This Row],[date]]&gt;=YoY_Min,Sales[[#This Row],[date]]&lt;=TY_YTDMax)*(Sales[[#This Row],[sales]]/Sales[[#This Row],[sqft]])</f>
        <v>0</v>
      </c>
      <c r="P2556" s="4">
        <f>SUMIF(Sales[RegionStoretype],Sales[[#This Row],[RegionStoretype]],Sales[YoY_SSF])/Sales[[#This Row],[Region_TypeCount]]</f>
        <v>53.603836561720975</v>
      </c>
    </row>
    <row r="2557" spans="1:16" x14ac:dyDescent="0.25">
      <c r="A2557" s="1">
        <v>42888</v>
      </c>
      <c r="B2557">
        <v>2</v>
      </c>
      <c r="C2557">
        <v>14</v>
      </c>
      <c r="D2557">
        <v>100473.20140000001</v>
      </c>
      <c r="E2557">
        <f>INDEX(Stores[region],MATCH(Sales[[#This Row],[store_no]],Stores[store_no],0))</f>
        <v>3</v>
      </c>
      <c r="F2557" t="str">
        <f>INDEX(Stores[storetype],MATCH(Sales[[#This Row],[store_no]],Stores[store_no],0))</f>
        <v>A</v>
      </c>
      <c r="G2557" t="str">
        <f>INDEX(Stores[location_city],MATCH(Sales[[#This Row],[store_no]],Stores[store_no],0))</f>
        <v>Minneapolis</v>
      </c>
      <c r="H2557" t="str">
        <f>INDEX(Stores[location_state],MATCH(Sales[[#This Row],[store_no]],Stores[store_no],0))</f>
        <v>Minnesota</v>
      </c>
      <c r="I2557">
        <f>INDEX(Stores[sqft],MATCH(Sales[[#This Row],[store_no]],Stores[store_no],0))</f>
        <v>210400</v>
      </c>
      <c r="J2557" s="4" t="str">
        <f>INDEX(Departments[dept_name],MATCH(Sales[[#This Row],[dept_no]],Departments[dept_no],0))</f>
        <v>Movies</v>
      </c>
      <c r="K2557" s="4" t="str">
        <f>CONCATENATE(Sales[[#This Row],[region]],Sales[[#This Row],[storetype]])</f>
        <v>3A</v>
      </c>
      <c r="L2557" s="4">
        <f>INDEX(RegionStoreCount[Store Count],MATCH(Sales[[#This Row],[RegionStoretype]],RegionStoreCount[Region/Type],0))</f>
        <v>9</v>
      </c>
      <c r="M2557" s="4">
        <f>AND(Sales[[#This Row],[date]]&lt;=TY_YTDMax,Sales[[#This Row],[date]]&gt;=TY_YTDMin)*Sales[[#This Row],[sales]]</f>
        <v>0</v>
      </c>
      <c r="N2557" s="4">
        <f>AND(Sales[[#This Row],[date]]&lt;=LY_YTDMax,Sales[[#This Row],[date]]&gt;=LY_YTDMin)*Sales[[#This Row],[sales]]</f>
        <v>100473.20140000001</v>
      </c>
      <c r="O2557" s="4">
        <f>AND(Sales[[#This Row],[date]]&gt;=YoY_Min,Sales[[#This Row],[date]]&lt;=TY_YTDMax)*(Sales[[#This Row],[sales]]/Sales[[#This Row],[sqft]])</f>
        <v>0</v>
      </c>
      <c r="P2557" s="4">
        <f>SUMIF(Sales[RegionStoretype],Sales[[#This Row],[RegionStoretype]],Sales[YoY_SSF])/Sales[[#This Row],[Region_TypeCount]]</f>
        <v>53.603836561720975</v>
      </c>
    </row>
    <row r="2558" spans="1:16" x14ac:dyDescent="0.25">
      <c r="A2558" s="1">
        <v>42888</v>
      </c>
      <c r="B2558">
        <v>3</v>
      </c>
      <c r="C2558">
        <v>4</v>
      </c>
      <c r="D2558">
        <v>85601.521399999998</v>
      </c>
      <c r="E2558">
        <f>INDEX(Stores[region],MATCH(Sales[[#This Row],[store_no]],Stores[store_no],0))</f>
        <v>1</v>
      </c>
      <c r="F2558" t="str">
        <f>INDEX(Stores[storetype],MATCH(Sales[[#This Row],[store_no]],Stores[store_no],0))</f>
        <v>B</v>
      </c>
      <c r="G2558" t="str">
        <f>INDEX(Stores[location_city],MATCH(Sales[[#This Row],[store_no]],Stores[store_no],0))</f>
        <v>Detroit</v>
      </c>
      <c r="H2558" t="str">
        <f>INDEX(Stores[location_state],MATCH(Sales[[#This Row],[store_no]],Stores[store_no],0))</f>
        <v>Michigan</v>
      </c>
      <c r="I2558">
        <f>INDEX(Stores[sqft],MATCH(Sales[[#This Row],[store_no]],Stores[store_no],0))</f>
        <v>114500</v>
      </c>
      <c r="J2558" s="4" t="str">
        <f>INDEX(Departments[dept_name],MATCH(Sales[[#This Row],[dept_no]],Departments[dept_no],0))</f>
        <v>Books</v>
      </c>
      <c r="K2558" s="4" t="str">
        <f>CONCATENATE(Sales[[#This Row],[region]],Sales[[#This Row],[storetype]])</f>
        <v>1B</v>
      </c>
      <c r="L2558" s="4">
        <f>INDEX(RegionStoreCount[Store Count],MATCH(Sales[[#This Row],[RegionStoretype]],RegionStoreCount[Region/Type],0))</f>
        <v>5</v>
      </c>
      <c r="M2558" s="4">
        <f>AND(Sales[[#This Row],[date]]&lt;=TY_YTDMax,Sales[[#This Row],[date]]&gt;=TY_YTDMin)*Sales[[#This Row],[sales]]</f>
        <v>0</v>
      </c>
      <c r="N2558" s="4">
        <f>AND(Sales[[#This Row],[date]]&lt;=LY_YTDMax,Sales[[#This Row],[date]]&gt;=LY_YTDMin)*Sales[[#This Row],[sales]]</f>
        <v>85601.521399999998</v>
      </c>
      <c r="O2558" s="4">
        <f>AND(Sales[[#This Row],[date]]&gt;=YoY_Min,Sales[[#This Row],[date]]&lt;=TY_YTDMax)*(Sales[[#This Row],[sales]]/Sales[[#This Row],[sqft]])</f>
        <v>0</v>
      </c>
      <c r="P2558" s="4">
        <f>SUMIF(Sales[RegionStoretype],Sales[[#This Row],[RegionStoretype]],Sales[YoY_SSF])/Sales[[#This Row],[Region_TypeCount]]</f>
        <v>68.518982968140051</v>
      </c>
    </row>
    <row r="2559" spans="1:16" x14ac:dyDescent="0.25">
      <c r="A2559" s="1">
        <v>42888</v>
      </c>
      <c r="B2559">
        <v>3</v>
      </c>
      <c r="C2559">
        <v>5</v>
      </c>
      <c r="D2559">
        <v>61111.8776</v>
      </c>
      <c r="E2559">
        <f>INDEX(Stores[region],MATCH(Sales[[#This Row],[store_no]],Stores[store_no],0))</f>
        <v>1</v>
      </c>
      <c r="F2559" t="str">
        <f>INDEX(Stores[storetype],MATCH(Sales[[#This Row],[store_no]],Stores[store_no],0))</f>
        <v>B</v>
      </c>
      <c r="G2559" t="str">
        <f>INDEX(Stores[location_city],MATCH(Sales[[#This Row],[store_no]],Stores[store_no],0))</f>
        <v>Detroit</v>
      </c>
      <c r="H2559" t="str">
        <f>INDEX(Stores[location_state],MATCH(Sales[[#This Row],[store_no]],Stores[store_no],0))</f>
        <v>Michigan</v>
      </c>
      <c r="I2559">
        <f>INDEX(Stores[sqft],MATCH(Sales[[#This Row],[store_no]],Stores[store_no],0))</f>
        <v>114500</v>
      </c>
      <c r="J2559" s="4" t="str">
        <f>INDEX(Departments[dept_name],MATCH(Sales[[#This Row],[dept_no]],Departments[dept_no],0))</f>
        <v>Clothing</v>
      </c>
      <c r="K2559" s="4" t="str">
        <f>CONCATENATE(Sales[[#This Row],[region]],Sales[[#This Row],[storetype]])</f>
        <v>1B</v>
      </c>
      <c r="L2559" s="4">
        <f>INDEX(RegionStoreCount[Store Count],MATCH(Sales[[#This Row],[RegionStoretype]],RegionStoreCount[Region/Type],0))</f>
        <v>5</v>
      </c>
      <c r="M2559" s="4">
        <f>AND(Sales[[#This Row],[date]]&lt;=TY_YTDMax,Sales[[#This Row],[date]]&gt;=TY_YTDMin)*Sales[[#This Row],[sales]]</f>
        <v>0</v>
      </c>
      <c r="N2559" s="4">
        <f>AND(Sales[[#This Row],[date]]&lt;=LY_YTDMax,Sales[[#This Row],[date]]&gt;=LY_YTDMin)*Sales[[#This Row],[sales]]</f>
        <v>61111.8776</v>
      </c>
      <c r="O2559" s="4">
        <f>AND(Sales[[#This Row],[date]]&gt;=YoY_Min,Sales[[#This Row],[date]]&lt;=TY_YTDMax)*(Sales[[#This Row],[sales]]/Sales[[#This Row],[sqft]])</f>
        <v>0</v>
      </c>
      <c r="P2559" s="4">
        <f>SUMIF(Sales[RegionStoretype],Sales[[#This Row],[RegionStoretype]],Sales[YoY_SSF])/Sales[[#This Row],[Region_TypeCount]]</f>
        <v>68.518982968140051</v>
      </c>
    </row>
    <row r="2560" spans="1:16" x14ac:dyDescent="0.25">
      <c r="A2560" s="1">
        <v>42888</v>
      </c>
      <c r="B2560">
        <v>3</v>
      </c>
      <c r="C2560">
        <v>7</v>
      </c>
      <c r="D2560">
        <v>118414.35130000001</v>
      </c>
      <c r="E2560">
        <f>INDEX(Stores[region],MATCH(Sales[[#This Row],[store_no]],Stores[store_no],0))</f>
        <v>1</v>
      </c>
      <c r="F2560" t="str">
        <f>INDEX(Stores[storetype],MATCH(Sales[[#This Row],[store_no]],Stores[store_no],0))</f>
        <v>B</v>
      </c>
      <c r="G2560" t="str">
        <f>INDEX(Stores[location_city],MATCH(Sales[[#This Row],[store_no]],Stores[store_no],0))</f>
        <v>Detroit</v>
      </c>
      <c r="H2560" t="str">
        <f>INDEX(Stores[location_state],MATCH(Sales[[#This Row],[store_no]],Stores[store_no],0))</f>
        <v>Michigan</v>
      </c>
      <c r="I2560">
        <f>INDEX(Stores[sqft],MATCH(Sales[[#This Row],[store_no]],Stores[store_no],0))</f>
        <v>114500</v>
      </c>
      <c r="J2560" s="4" t="str">
        <f>INDEX(Departments[dept_name],MATCH(Sales[[#This Row],[dept_no]],Departments[dept_no],0))</f>
        <v>Electronics</v>
      </c>
      <c r="K2560" s="4" t="str">
        <f>CONCATENATE(Sales[[#This Row],[region]],Sales[[#This Row],[storetype]])</f>
        <v>1B</v>
      </c>
      <c r="L2560" s="4">
        <f>INDEX(RegionStoreCount[Store Count],MATCH(Sales[[#This Row],[RegionStoretype]],RegionStoreCount[Region/Type],0))</f>
        <v>5</v>
      </c>
      <c r="M2560" s="4">
        <f>AND(Sales[[#This Row],[date]]&lt;=TY_YTDMax,Sales[[#This Row],[date]]&gt;=TY_YTDMin)*Sales[[#This Row],[sales]]</f>
        <v>0</v>
      </c>
      <c r="N2560" s="4">
        <f>AND(Sales[[#This Row],[date]]&lt;=LY_YTDMax,Sales[[#This Row],[date]]&gt;=LY_YTDMin)*Sales[[#This Row],[sales]]</f>
        <v>118414.35130000001</v>
      </c>
      <c r="O2560" s="4">
        <f>AND(Sales[[#This Row],[date]]&gt;=YoY_Min,Sales[[#This Row],[date]]&lt;=TY_YTDMax)*(Sales[[#This Row],[sales]]/Sales[[#This Row],[sqft]])</f>
        <v>0</v>
      </c>
      <c r="P2560" s="4">
        <f>SUMIF(Sales[RegionStoretype],Sales[[#This Row],[RegionStoretype]],Sales[YoY_SSF])/Sales[[#This Row],[Region_TypeCount]]</f>
        <v>68.518982968140051</v>
      </c>
    </row>
    <row r="2561" spans="1:16" x14ac:dyDescent="0.25">
      <c r="A2561" s="1">
        <v>42888</v>
      </c>
      <c r="B2561">
        <v>4</v>
      </c>
      <c r="C2561">
        <v>6</v>
      </c>
      <c r="D2561">
        <v>118425.2452</v>
      </c>
      <c r="E2561">
        <f>INDEX(Stores[region],MATCH(Sales[[#This Row],[store_no]],Stores[store_no],0))</f>
        <v>1</v>
      </c>
      <c r="F2561" t="str">
        <f>INDEX(Stores[storetype],MATCH(Sales[[#This Row],[store_no]],Stores[store_no],0))</f>
        <v>A</v>
      </c>
      <c r="G2561" t="str">
        <f>INDEX(Stores[location_city],MATCH(Sales[[#This Row],[store_no]],Stores[store_no],0))</f>
        <v>Cincinnati</v>
      </c>
      <c r="H2561" t="str">
        <f>INDEX(Stores[location_state],MATCH(Sales[[#This Row],[store_no]],Stores[store_no],0))</f>
        <v>Ohio</v>
      </c>
      <c r="I2561">
        <f>INDEX(Stores[sqft],MATCH(Sales[[#This Row],[store_no]],Stores[store_no],0))</f>
        <v>127800</v>
      </c>
      <c r="J2561" s="4" t="str">
        <f>INDEX(Departments[dept_name],MATCH(Sales[[#This Row],[dept_no]],Departments[dept_no],0))</f>
        <v>Computers</v>
      </c>
      <c r="K2561" s="4" t="str">
        <f>CONCATENATE(Sales[[#This Row],[region]],Sales[[#This Row],[storetype]])</f>
        <v>1A</v>
      </c>
      <c r="L2561" s="4">
        <f>INDEX(RegionStoreCount[Store Count],MATCH(Sales[[#This Row],[RegionStoretype]],RegionStoreCount[Region/Type],0))</f>
        <v>5</v>
      </c>
      <c r="M2561" s="4">
        <f>AND(Sales[[#This Row],[date]]&lt;=TY_YTDMax,Sales[[#This Row],[date]]&gt;=TY_YTDMin)*Sales[[#This Row],[sales]]</f>
        <v>0</v>
      </c>
      <c r="N2561" s="4">
        <f>AND(Sales[[#This Row],[date]]&lt;=LY_YTDMax,Sales[[#This Row],[date]]&gt;=LY_YTDMin)*Sales[[#This Row],[sales]]</f>
        <v>118425.2452</v>
      </c>
      <c r="O2561" s="4">
        <f>AND(Sales[[#This Row],[date]]&gt;=YoY_Min,Sales[[#This Row],[date]]&lt;=TY_YTDMax)*(Sales[[#This Row],[sales]]/Sales[[#This Row],[sqft]])</f>
        <v>0</v>
      </c>
      <c r="P2561" s="4">
        <f>SUMIF(Sales[RegionStoretype],Sales[[#This Row],[RegionStoretype]],Sales[YoY_SSF])/Sales[[#This Row],[Region_TypeCount]]</f>
        <v>59.469551530910678</v>
      </c>
    </row>
    <row r="2562" spans="1:16" x14ac:dyDescent="0.25">
      <c r="A2562" s="1">
        <v>42888</v>
      </c>
      <c r="B2562">
        <v>5</v>
      </c>
      <c r="C2562">
        <v>8</v>
      </c>
      <c r="D2562">
        <v>92578.228000000003</v>
      </c>
      <c r="E2562">
        <f>INDEX(Stores[region],MATCH(Sales[[#This Row],[store_no]],Stores[store_no],0))</f>
        <v>1</v>
      </c>
      <c r="F2562" t="str">
        <f>INDEX(Stores[storetype],MATCH(Sales[[#This Row],[store_no]],Stores[store_no],0))</f>
        <v>B</v>
      </c>
      <c r="G2562" t="str">
        <f>INDEX(Stores[location_city],MATCH(Sales[[#This Row],[store_no]],Stores[store_no],0))</f>
        <v>Bloomington</v>
      </c>
      <c r="H2562" t="str">
        <f>INDEX(Stores[location_state],MATCH(Sales[[#This Row],[store_no]],Stores[store_no],0))</f>
        <v>Indiana</v>
      </c>
      <c r="I2562">
        <f>INDEX(Stores[sqft],MATCH(Sales[[#This Row],[store_no]],Stores[store_no],0))</f>
        <v>114500</v>
      </c>
      <c r="J2562" s="4" t="str">
        <f>INDEX(Departments[dept_name],MATCH(Sales[[#This Row],[dept_no]],Departments[dept_no],0))</f>
        <v>Games</v>
      </c>
      <c r="K2562" s="4" t="str">
        <f>CONCATENATE(Sales[[#This Row],[region]],Sales[[#This Row],[storetype]])</f>
        <v>1B</v>
      </c>
      <c r="L2562" s="4">
        <f>INDEX(RegionStoreCount[Store Count],MATCH(Sales[[#This Row],[RegionStoretype]],RegionStoreCount[Region/Type],0))</f>
        <v>5</v>
      </c>
      <c r="M2562" s="4">
        <f>AND(Sales[[#This Row],[date]]&lt;=TY_YTDMax,Sales[[#This Row],[date]]&gt;=TY_YTDMin)*Sales[[#This Row],[sales]]</f>
        <v>0</v>
      </c>
      <c r="N2562" s="4">
        <f>AND(Sales[[#This Row],[date]]&lt;=LY_YTDMax,Sales[[#This Row],[date]]&gt;=LY_YTDMin)*Sales[[#This Row],[sales]]</f>
        <v>92578.228000000003</v>
      </c>
      <c r="O2562" s="4">
        <f>AND(Sales[[#This Row],[date]]&gt;=YoY_Min,Sales[[#This Row],[date]]&lt;=TY_YTDMax)*(Sales[[#This Row],[sales]]/Sales[[#This Row],[sqft]])</f>
        <v>0</v>
      </c>
      <c r="P2562" s="4">
        <f>SUMIF(Sales[RegionStoretype],Sales[[#This Row],[RegionStoretype]],Sales[YoY_SSF])/Sales[[#This Row],[Region_TypeCount]]</f>
        <v>68.518982968140051</v>
      </c>
    </row>
    <row r="2563" spans="1:16" x14ac:dyDescent="0.25">
      <c r="A2563" s="1">
        <v>42888</v>
      </c>
      <c r="B2563">
        <v>5</v>
      </c>
      <c r="C2563">
        <v>10</v>
      </c>
      <c r="D2563">
        <v>6175.8755999999994</v>
      </c>
      <c r="E2563">
        <f>INDEX(Stores[region],MATCH(Sales[[#This Row],[store_no]],Stores[store_no],0))</f>
        <v>1</v>
      </c>
      <c r="F2563" t="str">
        <f>INDEX(Stores[storetype],MATCH(Sales[[#This Row],[store_no]],Stores[store_no],0))</f>
        <v>B</v>
      </c>
      <c r="G2563" t="str">
        <f>INDEX(Stores[location_city],MATCH(Sales[[#This Row],[store_no]],Stores[store_no],0))</f>
        <v>Bloomington</v>
      </c>
      <c r="H2563" t="str">
        <f>INDEX(Stores[location_state],MATCH(Sales[[#This Row],[store_no]],Stores[store_no],0))</f>
        <v>Indiana</v>
      </c>
      <c r="I2563">
        <f>INDEX(Stores[sqft],MATCH(Sales[[#This Row],[store_no]],Stores[store_no],0))</f>
        <v>114500</v>
      </c>
      <c r="J2563" s="4" t="str">
        <f>INDEX(Departments[dept_name],MATCH(Sales[[#This Row],[dept_no]],Departments[dept_no],0))</f>
        <v>Health</v>
      </c>
      <c r="K2563" s="4" t="str">
        <f>CONCATENATE(Sales[[#This Row],[region]],Sales[[#This Row],[storetype]])</f>
        <v>1B</v>
      </c>
      <c r="L2563" s="4">
        <f>INDEX(RegionStoreCount[Store Count],MATCH(Sales[[#This Row],[RegionStoretype]],RegionStoreCount[Region/Type],0))</f>
        <v>5</v>
      </c>
      <c r="M2563" s="4">
        <f>AND(Sales[[#This Row],[date]]&lt;=TY_YTDMax,Sales[[#This Row],[date]]&gt;=TY_YTDMin)*Sales[[#This Row],[sales]]</f>
        <v>0</v>
      </c>
      <c r="N2563" s="4">
        <f>AND(Sales[[#This Row],[date]]&lt;=LY_YTDMax,Sales[[#This Row],[date]]&gt;=LY_YTDMin)*Sales[[#This Row],[sales]]</f>
        <v>6175.8755999999994</v>
      </c>
      <c r="O2563" s="4">
        <f>AND(Sales[[#This Row],[date]]&gt;=YoY_Min,Sales[[#This Row],[date]]&lt;=TY_YTDMax)*(Sales[[#This Row],[sales]]/Sales[[#This Row],[sqft]])</f>
        <v>0</v>
      </c>
      <c r="P2563" s="4">
        <f>SUMIF(Sales[RegionStoretype],Sales[[#This Row],[RegionStoretype]],Sales[YoY_SSF])/Sales[[#This Row],[Region_TypeCount]]</f>
        <v>68.518982968140051</v>
      </c>
    </row>
    <row r="2564" spans="1:16" x14ac:dyDescent="0.25">
      <c r="A2564" s="1">
        <v>42888</v>
      </c>
      <c r="B2564">
        <v>6</v>
      </c>
      <c r="C2564">
        <v>2</v>
      </c>
      <c r="D2564">
        <v>67581.179300000003</v>
      </c>
      <c r="E2564">
        <f>INDEX(Stores[region],MATCH(Sales[[#This Row],[store_no]],Stores[store_no],0))</f>
        <v>3</v>
      </c>
      <c r="F2564" t="str">
        <f>INDEX(Stores[storetype],MATCH(Sales[[#This Row],[store_no]],Stores[store_no],0))</f>
        <v>A</v>
      </c>
      <c r="G2564" t="str">
        <f>INDEX(Stores[location_city],MATCH(Sales[[#This Row],[store_no]],Stores[store_no],0))</f>
        <v>Green Bay</v>
      </c>
      <c r="H2564" t="str">
        <f>INDEX(Stores[location_state],MATCH(Sales[[#This Row],[store_no]],Stores[store_no],0))</f>
        <v>Wisconsin</v>
      </c>
      <c r="I2564">
        <f>INDEX(Stores[sqft],MATCH(Sales[[#This Row],[store_no]],Stores[store_no],0))</f>
        <v>138800</v>
      </c>
      <c r="J2564" s="4" t="str">
        <f>INDEX(Departments[dept_name],MATCH(Sales[[#This Row],[dept_no]],Departments[dept_no],0))</f>
        <v>Baby</v>
      </c>
      <c r="K2564" s="4" t="str">
        <f>CONCATENATE(Sales[[#This Row],[region]],Sales[[#This Row],[storetype]])</f>
        <v>3A</v>
      </c>
      <c r="L2564" s="4">
        <f>INDEX(RegionStoreCount[Store Count],MATCH(Sales[[#This Row],[RegionStoretype]],RegionStoreCount[Region/Type],0))</f>
        <v>9</v>
      </c>
      <c r="M2564" s="4">
        <f>AND(Sales[[#This Row],[date]]&lt;=TY_YTDMax,Sales[[#This Row],[date]]&gt;=TY_YTDMin)*Sales[[#This Row],[sales]]</f>
        <v>0</v>
      </c>
      <c r="N2564" s="4">
        <f>AND(Sales[[#This Row],[date]]&lt;=LY_YTDMax,Sales[[#This Row],[date]]&gt;=LY_YTDMin)*Sales[[#This Row],[sales]]</f>
        <v>67581.179300000003</v>
      </c>
      <c r="O2564" s="4">
        <f>AND(Sales[[#This Row],[date]]&gt;=YoY_Min,Sales[[#This Row],[date]]&lt;=TY_YTDMax)*(Sales[[#This Row],[sales]]/Sales[[#This Row],[sqft]])</f>
        <v>0</v>
      </c>
      <c r="P2564" s="4">
        <f>SUMIF(Sales[RegionStoretype],Sales[[#This Row],[RegionStoretype]],Sales[YoY_SSF])/Sales[[#This Row],[Region_TypeCount]]</f>
        <v>53.603836561720975</v>
      </c>
    </row>
    <row r="2565" spans="1:16" x14ac:dyDescent="0.25">
      <c r="A2565" s="1">
        <v>42888</v>
      </c>
      <c r="B2565">
        <v>6</v>
      </c>
      <c r="C2565">
        <v>3</v>
      </c>
      <c r="D2565">
        <v>138338.77779999998</v>
      </c>
      <c r="E2565">
        <f>INDEX(Stores[region],MATCH(Sales[[#This Row],[store_no]],Stores[store_no],0))</f>
        <v>3</v>
      </c>
      <c r="F2565" t="str">
        <f>INDEX(Stores[storetype],MATCH(Sales[[#This Row],[store_no]],Stores[store_no],0))</f>
        <v>A</v>
      </c>
      <c r="G2565" t="str">
        <f>INDEX(Stores[location_city],MATCH(Sales[[#This Row],[store_no]],Stores[store_no],0))</f>
        <v>Green Bay</v>
      </c>
      <c r="H2565" t="str">
        <f>INDEX(Stores[location_state],MATCH(Sales[[#This Row],[store_no]],Stores[store_no],0))</f>
        <v>Wisconsin</v>
      </c>
      <c r="I2565">
        <f>INDEX(Stores[sqft],MATCH(Sales[[#This Row],[store_no]],Stores[store_no],0))</f>
        <v>138800</v>
      </c>
      <c r="J2565" s="4" t="str">
        <f>INDEX(Departments[dept_name],MATCH(Sales[[#This Row],[dept_no]],Departments[dept_no],0))</f>
        <v>Beauty</v>
      </c>
      <c r="K2565" s="4" t="str">
        <f>CONCATENATE(Sales[[#This Row],[region]],Sales[[#This Row],[storetype]])</f>
        <v>3A</v>
      </c>
      <c r="L2565" s="4">
        <f>INDEX(RegionStoreCount[Store Count],MATCH(Sales[[#This Row],[RegionStoretype]],RegionStoreCount[Region/Type],0))</f>
        <v>9</v>
      </c>
      <c r="M2565" s="4">
        <f>AND(Sales[[#This Row],[date]]&lt;=TY_YTDMax,Sales[[#This Row],[date]]&gt;=TY_YTDMin)*Sales[[#This Row],[sales]]</f>
        <v>0</v>
      </c>
      <c r="N2565" s="4">
        <f>AND(Sales[[#This Row],[date]]&lt;=LY_YTDMax,Sales[[#This Row],[date]]&gt;=LY_YTDMin)*Sales[[#This Row],[sales]]</f>
        <v>138338.77779999998</v>
      </c>
      <c r="O2565" s="4">
        <f>AND(Sales[[#This Row],[date]]&gt;=YoY_Min,Sales[[#This Row],[date]]&lt;=TY_YTDMax)*(Sales[[#This Row],[sales]]/Sales[[#This Row],[sqft]])</f>
        <v>0</v>
      </c>
      <c r="P2565" s="4">
        <f>SUMIF(Sales[RegionStoretype],Sales[[#This Row],[RegionStoretype]],Sales[YoY_SSF])/Sales[[#This Row],[Region_TypeCount]]</f>
        <v>53.603836561720975</v>
      </c>
    </row>
    <row r="2566" spans="1:16" x14ac:dyDescent="0.25">
      <c r="A2566" s="1">
        <v>42888</v>
      </c>
      <c r="B2566">
        <v>6</v>
      </c>
      <c r="C2566">
        <v>20</v>
      </c>
      <c r="D2566">
        <v>85003.700400000002</v>
      </c>
      <c r="E2566">
        <f>INDEX(Stores[region],MATCH(Sales[[#This Row],[store_no]],Stores[store_no],0))</f>
        <v>3</v>
      </c>
      <c r="F2566" t="str">
        <f>INDEX(Stores[storetype],MATCH(Sales[[#This Row],[store_no]],Stores[store_no],0))</f>
        <v>A</v>
      </c>
      <c r="G2566" t="str">
        <f>INDEX(Stores[location_city],MATCH(Sales[[#This Row],[store_no]],Stores[store_no],0))</f>
        <v>Green Bay</v>
      </c>
      <c r="H2566" t="str">
        <f>INDEX(Stores[location_state],MATCH(Sales[[#This Row],[store_no]],Stores[store_no],0))</f>
        <v>Wisconsin</v>
      </c>
      <c r="I2566">
        <f>INDEX(Stores[sqft],MATCH(Sales[[#This Row],[store_no]],Stores[store_no],0))</f>
        <v>138800</v>
      </c>
      <c r="J2566" s="4" t="str">
        <f>INDEX(Departments[dept_name],MATCH(Sales[[#This Row],[dept_no]],Departments[dept_no],0))</f>
        <v>Toys</v>
      </c>
      <c r="K2566" s="4" t="str">
        <f>CONCATENATE(Sales[[#This Row],[region]],Sales[[#This Row],[storetype]])</f>
        <v>3A</v>
      </c>
      <c r="L2566" s="4">
        <f>INDEX(RegionStoreCount[Store Count],MATCH(Sales[[#This Row],[RegionStoretype]],RegionStoreCount[Region/Type],0))</f>
        <v>9</v>
      </c>
      <c r="M2566" s="4">
        <f>AND(Sales[[#This Row],[date]]&lt;=TY_YTDMax,Sales[[#This Row],[date]]&gt;=TY_YTDMin)*Sales[[#This Row],[sales]]</f>
        <v>0</v>
      </c>
      <c r="N2566" s="4">
        <f>AND(Sales[[#This Row],[date]]&lt;=LY_YTDMax,Sales[[#This Row],[date]]&gt;=LY_YTDMin)*Sales[[#This Row],[sales]]</f>
        <v>85003.700400000002</v>
      </c>
      <c r="O2566" s="4">
        <f>AND(Sales[[#This Row],[date]]&gt;=YoY_Min,Sales[[#This Row],[date]]&lt;=TY_YTDMax)*(Sales[[#This Row],[sales]]/Sales[[#This Row],[sqft]])</f>
        <v>0</v>
      </c>
      <c r="P2566" s="4">
        <f>SUMIF(Sales[RegionStoretype],Sales[[#This Row],[RegionStoretype]],Sales[YoY_SSF])/Sales[[#This Row],[Region_TypeCount]]</f>
        <v>53.603836561720975</v>
      </c>
    </row>
    <row r="2567" spans="1:16" x14ac:dyDescent="0.25">
      <c r="A2567" s="1">
        <v>42888</v>
      </c>
      <c r="B2567">
        <v>7</v>
      </c>
      <c r="C2567">
        <v>1</v>
      </c>
      <c r="D2567">
        <v>14367.9048</v>
      </c>
      <c r="E2567">
        <f>INDEX(Stores[region],MATCH(Sales[[#This Row],[store_no]],Stores[store_no],0))</f>
        <v>2</v>
      </c>
      <c r="F2567" t="str">
        <f>INDEX(Stores[storetype],MATCH(Sales[[#This Row],[store_no]],Stores[store_no],0))</f>
        <v>B</v>
      </c>
      <c r="G2567" t="str">
        <f>INDEX(Stores[location_city],MATCH(Sales[[#This Row],[store_no]],Stores[store_no],0))</f>
        <v>Rockford</v>
      </c>
      <c r="H2567" t="str">
        <f>INDEX(Stores[location_state],MATCH(Sales[[#This Row],[store_no]],Stores[store_no],0))</f>
        <v>Illinois</v>
      </c>
      <c r="I2567">
        <f>INDEX(Stores[sqft],MATCH(Sales[[#This Row],[store_no]],Stores[store_no],0))</f>
        <v>127100</v>
      </c>
      <c r="J2567" s="4" t="str">
        <f>INDEX(Departments[dept_name],MATCH(Sales[[#This Row],[dept_no]],Departments[dept_no],0))</f>
        <v>Automotive</v>
      </c>
      <c r="K2567" s="4" t="str">
        <f>CONCATENATE(Sales[[#This Row],[region]],Sales[[#This Row],[storetype]])</f>
        <v>2B</v>
      </c>
      <c r="L2567" s="4">
        <f>INDEX(RegionStoreCount[Store Count],MATCH(Sales[[#This Row],[RegionStoretype]],RegionStoreCount[Region/Type],0))</f>
        <v>6</v>
      </c>
      <c r="M2567" s="4">
        <f>AND(Sales[[#This Row],[date]]&lt;=TY_YTDMax,Sales[[#This Row],[date]]&gt;=TY_YTDMin)*Sales[[#This Row],[sales]]</f>
        <v>0</v>
      </c>
      <c r="N2567" s="4">
        <f>AND(Sales[[#This Row],[date]]&lt;=LY_YTDMax,Sales[[#This Row],[date]]&gt;=LY_YTDMin)*Sales[[#This Row],[sales]]</f>
        <v>14367.9048</v>
      </c>
      <c r="O2567" s="4">
        <f>AND(Sales[[#This Row],[date]]&gt;=YoY_Min,Sales[[#This Row],[date]]&lt;=TY_YTDMax)*(Sales[[#This Row],[sales]]/Sales[[#This Row],[sqft]])</f>
        <v>0</v>
      </c>
      <c r="P2567" s="4">
        <f>SUMIF(Sales[RegionStoretype],Sales[[#This Row],[RegionStoretype]],Sales[YoY_SSF])/Sales[[#This Row],[Region_TypeCount]]</f>
        <v>58.393757732919049</v>
      </c>
    </row>
    <row r="2568" spans="1:16" x14ac:dyDescent="0.25">
      <c r="A2568" s="1">
        <v>42888</v>
      </c>
      <c r="B2568">
        <v>7</v>
      </c>
      <c r="C2568">
        <v>2</v>
      </c>
      <c r="D2568">
        <v>7633.2273999999998</v>
      </c>
      <c r="E2568">
        <f>INDEX(Stores[region],MATCH(Sales[[#This Row],[store_no]],Stores[store_no],0))</f>
        <v>2</v>
      </c>
      <c r="F2568" t="str">
        <f>INDEX(Stores[storetype],MATCH(Sales[[#This Row],[store_no]],Stores[store_no],0))</f>
        <v>B</v>
      </c>
      <c r="G2568" t="str">
        <f>INDEX(Stores[location_city],MATCH(Sales[[#This Row],[store_no]],Stores[store_no],0))</f>
        <v>Rockford</v>
      </c>
      <c r="H2568" t="str">
        <f>INDEX(Stores[location_state],MATCH(Sales[[#This Row],[store_no]],Stores[store_no],0))</f>
        <v>Illinois</v>
      </c>
      <c r="I2568">
        <f>INDEX(Stores[sqft],MATCH(Sales[[#This Row],[store_no]],Stores[store_no],0))</f>
        <v>127100</v>
      </c>
      <c r="J2568" s="4" t="str">
        <f>INDEX(Departments[dept_name],MATCH(Sales[[#This Row],[dept_no]],Departments[dept_no],0))</f>
        <v>Baby</v>
      </c>
      <c r="K2568" s="4" t="str">
        <f>CONCATENATE(Sales[[#This Row],[region]],Sales[[#This Row],[storetype]])</f>
        <v>2B</v>
      </c>
      <c r="L2568" s="4">
        <f>INDEX(RegionStoreCount[Store Count],MATCH(Sales[[#This Row],[RegionStoretype]],RegionStoreCount[Region/Type],0))</f>
        <v>6</v>
      </c>
      <c r="M2568" s="4">
        <f>AND(Sales[[#This Row],[date]]&lt;=TY_YTDMax,Sales[[#This Row],[date]]&gt;=TY_YTDMin)*Sales[[#This Row],[sales]]</f>
        <v>0</v>
      </c>
      <c r="N2568" s="4">
        <f>AND(Sales[[#This Row],[date]]&lt;=LY_YTDMax,Sales[[#This Row],[date]]&gt;=LY_YTDMin)*Sales[[#This Row],[sales]]</f>
        <v>7633.2273999999998</v>
      </c>
      <c r="O2568" s="4">
        <f>AND(Sales[[#This Row],[date]]&gt;=YoY_Min,Sales[[#This Row],[date]]&lt;=TY_YTDMax)*(Sales[[#This Row],[sales]]/Sales[[#This Row],[sqft]])</f>
        <v>0</v>
      </c>
      <c r="P2568" s="4">
        <f>SUMIF(Sales[RegionStoretype],Sales[[#This Row],[RegionStoretype]],Sales[YoY_SSF])/Sales[[#This Row],[Region_TypeCount]]</f>
        <v>58.393757732919049</v>
      </c>
    </row>
    <row r="2569" spans="1:16" x14ac:dyDescent="0.25">
      <c r="A2569" s="1">
        <v>42888</v>
      </c>
      <c r="B2569">
        <v>7</v>
      </c>
      <c r="C2569">
        <v>4</v>
      </c>
      <c r="D2569">
        <v>23718.170299999998</v>
      </c>
      <c r="E2569">
        <f>INDEX(Stores[region],MATCH(Sales[[#This Row],[store_no]],Stores[store_no],0))</f>
        <v>2</v>
      </c>
      <c r="F2569" t="str">
        <f>INDEX(Stores[storetype],MATCH(Sales[[#This Row],[store_no]],Stores[store_no],0))</f>
        <v>B</v>
      </c>
      <c r="G2569" t="str">
        <f>INDEX(Stores[location_city],MATCH(Sales[[#This Row],[store_no]],Stores[store_no],0))</f>
        <v>Rockford</v>
      </c>
      <c r="H2569" t="str">
        <f>INDEX(Stores[location_state],MATCH(Sales[[#This Row],[store_no]],Stores[store_no],0))</f>
        <v>Illinois</v>
      </c>
      <c r="I2569">
        <f>INDEX(Stores[sqft],MATCH(Sales[[#This Row],[store_no]],Stores[store_no],0))</f>
        <v>127100</v>
      </c>
      <c r="J2569" s="4" t="str">
        <f>INDEX(Departments[dept_name],MATCH(Sales[[#This Row],[dept_no]],Departments[dept_no],0))</f>
        <v>Books</v>
      </c>
      <c r="K2569" s="4" t="str">
        <f>CONCATENATE(Sales[[#This Row],[region]],Sales[[#This Row],[storetype]])</f>
        <v>2B</v>
      </c>
      <c r="L2569" s="4">
        <f>INDEX(RegionStoreCount[Store Count],MATCH(Sales[[#This Row],[RegionStoretype]],RegionStoreCount[Region/Type],0))</f>
        <v>6</v>
      </c>
      <c r="M2569" s="4">
        <f>AND(Sales[[#This Row],[date]]&lt;=TY_YTDMax,Sales[[#This Row],[date]]&gt;=TY_YTDMin)*Sales[[#This Row],[sales]]</f>
        <v>0</v>
      </c>
      <c r="N2569" s="4">
        <f>AND(Sales[[#This Row],[date]]&lt;=LY_YTDMax,Sales[[#This Row],[date]]&gt;=LY_YTDMin)*Sales[[#This Row],[sales]]</f>
        <v>23718.170299999998</v>
      </c>
      <c r="O2569" s="4">
        <f>AND(Sales[[#This Row],[date]]&gt;=YoY_Min,Sales[[#This Row],[date]]&lt;=TY_YTDMax)*(Sales[[#This Row],[sales]]/Sales[[#This Row],[sqft]])</f>
        <v>0</v>
      </c>
      <c r="P2569" s="4">
        <f>SUMIF(Sales[RegionStoretype],Sales[[#This Row],[RegionStoretype]],Sales[YoY_SSF])/Sales[[#This Row],[Region_TypeCount]]</f>
        <v>58.393757732919049</v>
      </c>
    </row>
    <row r="2570" spans="1:16" x14ac:dyDescent="0.25">
      <c r="A2570" s="1">
        <v>42888</v>
      </c>
      <c r="B2570">
        <v>7</v>
      </c>
      <c r="C2570">
        <v>17</v>
      </c>
      <c r="D2570">
        <v>100039.8664</v>
      </c>
      <c r="E2570">
        <f>INDEX(Stores[region],MATCH(Sales[[#This Row],[store_no]],Stores[store_no],0))</f>
        <v>2</v>
      </c>
      <c r="F2570" t="str">
        <f>INDEX(Stores[storetype],MATCH(Sales[[#This Row],[store_no]],Stores[store_no],0))</f>
        <v>B</v>
      </c>
      <c r="G2570" t="str">
        <f>INDEX(Stores[location_city],MATCH(Sales[[#This Row],[store_no]],Stores[store_no],0))</f>
        <v>Rockford</v>
      </c>
      <c r="H2570" t="str">
        <f>INDEX(Stores[location_state],MATCH(Sales[[#This Row],[store_no]],Stores[store_no],0))</f>
        <v>Illinois</v>
      </c>
      <c r="I2570">
        <f>INDEX(Stores[sqft],MATCH(Sales[[#This Row],[store_no]],Stores[store_no],0))</f>
        <v>127100</v>
      </c>
      <c r="J2570" s="4" t="str">
        <f>INDEX(Departments[dept_name],MATCH(Sales[[#This Row],[dept_no]],Departments[dept_no],0))</f>
        <v>Shoes</v>
      </c>
      <c r="K2570" s="4" t="str">
        <f>CONCATENATE(Sales[[#This Row],[region]],Sales[[#This Row],[storetype]])</f>
        <v>2B</v>
      </c>
      <c r="L2570" s="4">
        <f>INDEX(RegionStoreCount[Store Count],MATCH(Sales[[#This Row],[RegionStoretype]],RegionStoreCount[Region/Type],0))</f>
        <v>6</v>
      </c>
      <c r="M2570" s="4">
        <f>AND(Sales[[#This Row],[date]]&lt;=TY_YTDMax,Sales[[#This Row],[date]]&gt;=TY_YTDMin)*Sales[[#This Row],[sales]]</f>
        <v>0</v>
      </c>
      <c r="N2570" s="4">
        <f>AND(Sales[[#This Row],[date]]&lt;=LY_YTDMax,Sales[[#This Row],[date]]&gt;=LY_YTDMin)*Sales[[#This Row],[sales]]</f>
        <v>100039.8664</v>
      </c>
      <c r="O2570" s="4">
        <f>AND(Sales[[#This Row],[date]]&gt;=YoY_Min,Sales[[#This Row],[date]]&lt;=TY_YTDMax)*(Sales[[#This Row],[sales]]/Sales[[#This Row],[sqft]])</f>
        <v>0</v>
      </c>
      <c r="P2570" s="4">
        <f>SUMIF(Sales[RegionStoretype],Sales[[#This Row],[RegionStoretype]],Sales[YoY_SSF])/Sales[[#This Row],[Region_TypeCount]]</f>
        <v>58.393757732919049</v>
      </c>
    </row>
    <row r="2571" spans="1:16" x14ac:dyDescent="0.25">
      <c r="A2571" s="1">
        <v>42888</v>
      </c>
      <c r="B2571">
        <v>7</v>
      </c>
      <c r="C2571">
        <v>18</v>
      </c>
      <c r="D2571">
        <v>105289.5261</v>
      </c>
      <c r="E2571">
        <f>INDEX(Stores[region],MATCH(Sales[[#This Row],[store_no]],Stores[store_no],0))</f>
        <v>2</v>
      </c>
      <c r="F2571" t="str">
        <f>INDEX(Stores[storetype],MATCH(Sales[[#This Row],[store_no]],Stores[store_no],0))</f>
        <v>B</v>
      </c>
      <c r="G2571" t="str">
        <f>INDEX(Stores[location_city],MATCH(Sales[[#This Row],[store_no]],Stores[store_no],0))</f>
        <v>Rockford</v>
      </c>
      <c r="H2571" t="str">
        <f>INDEX(Stores[location_state],MATCH(Sales[[#This Row],[store_no]],Stores[store_no],0))</f>
        <v>Illinois</v>
      </c>
      <c r="I2571">
        <f>INDEX(Stores[sqft],MATCH(Sales[[#This Row],[store_no]],Stores[store_no],0))</f>
        <v>127100</v>
      </c>
      <c r="J2571" s="4" t="str">
        <f>INDEX(Departments[dept_name],MATCH(Sales[[#This Row],[dept_no]],Departments[dept_no],0))</f>
        <v>Sports</v>
      </c>
      <c r="K2571" s="4" t="str">
        <f>CONCATENATE(Sales[[#This Row],[region]],Sales[[#This Row],[storetype]])</f>
        <v>2B</v>
      </c>
      <c r="L2571" s="4">
        <f>INDEX(RegionStoreCount[Store Count],MATCH(Sales[[#This Row],[RegionStoretype]],RegionStoreCount[Region/Type],0))</f>
        <v>6</v>
      </c>
      <c r="M2571" s="4">
        <f>AND(Sales[[#This Row],[date]]&lt;=TY_YTDMax,Sales[[#This Row],[date]]&gt;=TY_YTDMin)*Sales[[#This Row],[sales]]</f>
        <v>0</v>
      </c>
      <c r="N2571" s="4">
        <f>AND(Sales[[#This Row],[date]]&lt;=LY_YTDMax,Sales[[#This Row],[date]]&gt;=LY_YTDMin)*Sales[[#This Row],[sales]]</f>
        <v>105289.5261</v>
      </c>
      <c r="O2571" s="4">
        <f>AND(Sales[[#This Row],[date]]&gt;=YoY_Min,Sales[[#This Row],[date]]&lt;=TY_YTDMax)*(Sales[[#This Row],[sales]]/Sales[[#This Row],[sqft]])</f>
        <v>0</v>
      </c>
      <c r="P2571" s="4">
        <f>SUMIF(Sales[RegionStoretype],Sales[[#This Row],[RegionStoretype]],Sales[YoY_SSF])/Sales[[#This Row],[Region_TypeCount]]</f>
        <v>58.393757732919049</v>
      </c>
    </row>
    <row r="2572" spans="1:16" x14ac:dyDescent="0.25">
      <c r="A2572" s="1">
        <v>42888</v>
      </c>
      <c r="B2572">
        <v>8</v>
      </c>
      <c r="C2572">
        <v>2</v>
      </c>
      <c r="D2572">
        <v>82353.3986</v>
      </c>
      <c r="E2572">
        <f>INDEX(Stores[region],MATCH(Sales[[#This Row],[store_no]],Stores[store_no],0))</f>
        <v>3</v>
      </c>
      <c r="F2572" t="str">
        <f>INDEX(Stores[storetype],MATCH(Sales[[#This Row],[store_no]],Stores[store_no],0))</f>
        <v>A</v>
      </c>
      <c r="G2572" t="str">
        <f>INDEX(Stores[location_city],MATCH(Sales[[#This Row],[store_no]],Stores[store_no],0))</f>
        <v>Saint Louis</v>
      </c>
      <c r="H2572" t="str">
        <f>INDEX(Stores[location_state],MATCH(Sales[[#This Row],[store_no]],Stores[store_no],0))</f>
        <v>Missouri</v>
      </c>
      <c r="I2572">
        <f>INDEX(Stores[sqft],MATCH(Sales[[#This Row],[store_no]],Stores[store_no],0))</f>
        <v>198900</v>
      </c>
      <c r="J2572" s="4" t="str">
        <f>INDEX(Departments[dept_name],MATCH(Sales[[#This Row],[dept_no]],Departments[dept_no],0))</f>
        <v>Baby</v>
      </c>
      <c r="K2572" s="4" t="str">
        <f>CONCATENATE(Sales[[#This Row],[region]],Sales[[#This Row],[storetype]])</f>
        <v>3A</v>
      </c>
      <c r="L2572" s="4">
        <f>INDEX(RegionStoreCount[Store Count],MATCH(Sales[[#This Row],[RegionStoretype]],RegionStoreCount[Region/Type],0))</f>
        <v>9</v>
      </c>
      <c r="M2572" s="4">
        <f>AND(Sales[[#This Row],[date]]&lt;=TY_YTDMax,Sales[[#This Row],[date]]&gt;=TY_YTDMin)*Sales[[#This Row],[sales]]</f>
        <v>0</v>
      </c>
      <c r="N2572" s="4">
        <f>AND(Sales[[#This Row],[date]]&lt;=LY_YTDMax,Sales[[#This Row],[date]]&gt;=LY_YTDMin)*Sales[[#This Row],[sales]]</f>
        <v>82353.3986</v>
      </c>
      <c r="O2572" s="4">
        <f>AND(Sales[[#This Row],[date]]&gt;=YoY_Min,Sales[[#This Row],[date]]&lt;=TY_YTDMax)*(Sales[[#This Row],[sales]]/Sales[[#This Row],[sqft]])</f>
        <v>0</v>
      </c>
      <c r="P2572" s="4">
        <f>SUMIF(Sales[RegionStoretype],Sales[[#This Row],[RegionStoretype]],Sales[YoY_SSF])/Sales[[#This Row],[Region_TypeCount]]</f>
        <v>53.603836561720975</v>
      </c>
    </row>
    <row r="2573" spans="1:16" x14ac:dyDescent="0.25">
      <c r="A2573" s="1">
        <v>42888</v>
      </c>
      <c r="B2573">
        <v>8</v>
      </c>
      <c r="C2573">
        <v>9</v>
      </c>
      <c r="D2573">
        <v>24741.710599999999</v>
      </c>
      <c r="E2573">
        <f>INDEX(Stores[region],MATCH(Sales[[#This Row],[store_no]],Stores[store_no],0))</f>
        <v>3</v>
      </c>
      <c r="F2573" t="str">
        <f>INDEX(Stores[storetype],MATCH(Sales[[#This Row],[store_no]],Stores[store_no],0))</f>
        <v>A</v>
      </c>
      <c r="G2573" t="str">
        <f>INDEX(Stores[location_city],MATCH(Sales[[#This Row],[store_no]],Stores[store_no],0))</f>
        <v>Saint Louis</v>
      </c>
      <c r="H2573" t="str">
        <f>INDEX(Stores[location_state],MATCH(Sales[[#This Row],[store_no]],Stores[store_no],0))</f>
        <v>Missouri</v>
      </c>
      <c r="I2573">
        <f>INDEX(Stores[sqft],MATCH(Sales[[#This Row],[store_no]],Stores[store_no],0))</f>
        <v>198900</v>
      </c>
      <c r="J2573" s="4" t="str">
        <f>INDEX(Departments[dept_name],MATCH(Sales[[#This Row],[dept_no]],Departments[dept_no],0))</f>
        <v>Garden</v>
      </c>
      <c r="K2573" s="4" t="str">
        <f>CONCATENATE(Sales[[#This Row],[region]],Sales[[#This Row],[storetype]])</f>
        <v>3A</v>
      </c>
      <c r="L2573" s="4">
        <f>INDEX(RegionStoreCount[Store Count],MATCH(Sales[[#This Row],[RegionStoretype]],RegionStoreCount[Region/Type],0))</f>
        <v>9</v>
      </c>
      <c r="M2573" s="4">
        <f>AND(Sales[[#This Row],[date]]&lt;=TY_YTDMax,Sales[[#This Row],[date]]&gt;=TY_YTDMin)*Sales[[#This Row],[sales]]</f>
        <v>0</v>
      </c>
      <c r="N2573" s="4">
        <f>AND(Sales[[#This Row],[date]]&lt;=LY_YTDMax,Sales[[#This Row],[date]]&gt;=LY_YTDMin)*Sales[[#This Row],[sales]]</f>
        <v>24741.710599999999</v>
      </c>
      <c r="O2573" s="4">
        <f>AND(Sales[[#This Row],[date]]&gt;=YoY_Min,Sales[[#This Row],[date]]&lt;=TY_YTDMax)*(Sales[[#This Row],[sales]]/Sales[[#This Row],[sqft]])</f>
        <v>0</v>
      </c>
      <c r="P2573" s="4">
        <f>SUMIF(Sales[RegionStoretype],Sales[[#This Row],[RegionStoretype]],Sales[YoY_SSF])/Sales[[#This Row],[Region_TypeCount]]</f>
        <v>53.603836561720975</v>
      </c>
    </row>
    <row r="2574" spans="1:16" x14ac:dyDescent="0.25">
      <c r="A2574" s="1">
        <v>42888</v>
      </c>
      <c r="B2574">
        <v>8</v>
      </c>
      <c r="C2574">
        <v>17</v>
      </c>
      <c r="D2574">
        <v>74843.466499999995</v>
      </c>
      <c r="E2574">
        <f>INDEX(Stores[region],MATCH(Sales[[#This Row],[store_no]],Stores[store_no],0))</f>
        <v>3</v>
      </c>
      <c r="F2574" t="str">
        <f>INDEX(Stores[storetype],MATCH(Sales[[#This Row],[store_no]],Stores[store_no],0))</f>
        <v>A</v>
      </c>
      <c r="G2574" t="str">
        <f>INDEX(Stores[location_city],MATCH(Sales[[#This Row],[store_no]],Stores[store_no],0))</f>
        <v>Saint Louis</v>
      </c>
      <c r="H2574" t="str">
        <f>INDEX(Stores[location_state],MATCH(Sales[[#This Row],[store_no]],Stores[store_no],0))</f>
        <v>Missouri</v>
      </c>
      <c r="I2574">
        <f>INDEX(Stores[sqft],MATCH(Sales[[#This Row],[store_no]],Stores[store_no],0))</f>
        <v>198900</v>
      </c>
      <c r="J2574" s="4" t="str">
        <f>INDEX(Departments[dept_name],MATCH(Sales[[#This Row],[dept_no]],Departments[dept_no],0))</f>
        <v>Shoes</v>
      </c>
      <c r="K2574" s="4" t="str">
        <f>CONCATENATE(Sales[[#This Row],[region]],Sales[[#This Row],[storetype]])</f>
        <v>3A</v>
      </c>
      <c r="L2574" s="4">
        <f>INDEX(RegionStoreCount[Store Count],MATCH(Sales[[#This Row],[RegionStoretype]],RegionStoreCount[Region/Type],0))</f>
        <v>9</v>
      </c>
      <c r="M2574" s="4">
        <f>AND(Sales[[#This Row],[date]]&lt;=TY_YTDMax,Sales[[#This Row],[date]]&gt;=TY_YTDMin)*Sales[[#This Row],[sales]]</f>
        <v>0</v>
      </c>
      <c r="N2574" s="4">
        <f>AND(Sales[[#This Row],[date]]&lt;=LY_YTDMax,Sales[[#This Row],[date]]&gt;=LY_YTDMin)*Sales[[#This Row],[sales]]</f>
        <v>74843.466499999995</v>
      </c>
      <c r="O2574" s="4">
        <f>AND(Sales[[#This Row],[date]]&gt;=YoY_Min,Sales[[#This Row],[date]]&lt;=TY_YTDMax)*(Sales[[#This Row],[sales]]/Sales[[#This Row],[sqft]])</f>
        <v>0</v>
      </c>
      <c r="P2574" s="4">
        <f>SUMIF(Sales[RegionStoretype],Sales[[#This Row],[RegionStoretype]],Sales[YoY_SSF])/Sales[[#This Row],[Region_TypeCount]]</f>
        <v>53.603836561720975</v>
      </c>
    </row>
    <row r="2575" spans="1:16" x14ac:dyDescent="0.25">
      <c r="A2575" s="1">
        <v>42888</v>
      </c>
      <c r="B2575">
        <v>9</v>
      </c>
      <c r="C2575">
        <v>1</v>
      </c>
      <c r="D2575">
        <v>52473.849000000002</v>
      </c>
      <c r="E2575">
        <f>INDEX(Stores[region],MATCH(Sales[[#This Row],[store_no]],Stores[store_no],0))</f>
        <v>1</v>
      </c>
      <c r="F2575" t="str">
        <f>INDEX(Stores[storetype],MATCH(Sales[[#This Row],[store_no]],Stores[store_no],0))</f>
        <v>B</v>
      </c>
      <c r="G2575" t="str">
        <f>INDEX(Stores[location_city],MATCH(Sales[[#This Row],[store_no]],Stores[store_no],0))</f>
        <v>Columbus</v>
      </c>
      <c r="H2575" t="str">
        <f>INDEX(Stores[location_state],MATCH(Sales[[#This Row],[store_no]],Stores[store_no],0))</f>
        <v>Ohio</v>
      </c>
      <c r="I2575">
        <f>INDEX(Stores[sqft],MATCH(Sales[[#This Row],[store_no]],Stores[store_no],0))</f>
        <v>221800</v>
      </c>
      <c r="J2575" s="4" t="str">
        <f>INDEX(Departments[dept_name],MATCH(Sales[[#This Row],[dept_no]],Departments[dept_no],0))</f>
        <v>Automotive</v>
      </c>
      <c r="K2575" s="4" t="str">
        <f>CONCATENATE(Sales[[#This Row],[region]],Sales[[#This Row],[storetype]])</f>
        <v>1B</v>
      </c>
      <c r="L2575" s="4">
        <f>INDEX(RegionStoreCount[Store Count],MATCH(Sales[[#This Row],[RegionStoretype]],RegionStoreCount[Region/Type],0))</f>
        <v>5</v>
      </c>
      <c r="M2575" s="4">
        <f>AND(Sales[[#This Row],[date]]&lt;=TY_YTDMax,Sales[[#This Row],[date]]&gt;=TY_YTDMin)*Sales[[#This Row],[sales]]</f>
        <v>0</v>
      </c>
      <c r="N2575" s="4">
        <f>AND(Sales[[#This Row],[date]]&lt;=LY_YTDMax,Sales[[#This Row],[date]]&gt;=LY_YTDMin)*Sales[[#This Row],[sales]]</f>
        <v>52473.849000000002</v>
      </c>
      <c r="O2575" s="4">
        <f>AND(Sales[[#This Row],[date]]&gt;=YoY_Min,Sales[[#This Row],[date]]&lt;=TY_YTDMax)*(Sales[[#This Row],[sales]]/Sales[[#This Row],[sqft]])</f>
        <v>0</v>
      </c>
      <c r="P2575" s="4">
        <f>SUMIF(Sales[RegionStoretype],Sales[[#This Row],[RegionStoretype]],Sales[YoY_SSF])/Sales[[#This Row],[Region_TypeCount]]</f>
        <v>68.518982968140051</v>
      </c>
    </row>
    <row r="2576" spans="1:16" x14ac:dyDescent="0.25">
      <c r="A2576" s="1">
        <v>42888</v>
      </c>
      <c r="B2576">
        <v>10</v>
      </c>
      <c r="C2576">
        <v>3</v>
      </c>
      <c r="D2576">
        <v>46722.396599999993</v>
      </c>
      <c r="E2576">
        <f>INDEX(Stores[region],MATCH(Sales[[#This Row],[store_no]],Stores[store_no],0))</f>
        <v>1</v>
      </c>
      <c r="F2576" t="str">
        <f>INDEX(Stores[storetype],MATCH(Sales[[#This Row],[store_no]],Stores[store_no],0))</f>
        <v>B</v>
      </c>
      <c r="G2576" t="str">
        <f>INDEX(Stores[location_city],MATCH(Sales[[#This Row],[store_no]],Stores[store_no],0))</f>
        <v>Traverse City</v>
      </c>
      <c r="H2576" t="str">
        <f>INDEX(Stores[location_state],MATCH(Sales[[#This Row],[store_no]],Stores[store_no],0))</f>
        <v>Michigan</v>
      </c>
      <c r="I2576">
        <f>INDEX(Stores[sqft],MATCH(Sales[[#This Row],[store_no]],Stores[store_no],0))</f>
        <v>158200</v>
      </c>
      <c r="J2576" s="4" t="str">
        <f>INDEX(Departments[dept_name],MATCH(Sales[[#This Row],[dept_no]],Departments[dept_no],0))</f>
        <v>Beauty</v>
      </c>
      <c r="K2576" s="4" t="str">
        <f>CONCATENATE(Sales[[#This Row],[region]],Sales[[#This Row],[storetype]])</f>
        <v>1B</v>
      </c>
      <c r="L2576" s="4">
        <f>INDEX(RegionStoreCount[Store Count],MATCH(Sales[[#This Row],[RegionStoretype]],RegionStoreCount[Region/Type],0))</f>
        <v>5</v>
      </c>
      <c r="M2576" s="4">
        <f>AND(Sales[[#This Row],[date]]&lt;=TY_YTDMax,Sales[[#This Row],[date]]&gt;=TY_YTDMin)*Sales[[#This Row],[sales]]</f>
        <v>0</v>
      </c>
      <c r="N2576" s="4">
        <f>AND(Sales[[#This Row],[date]]&lt;=LY_YTDMax,Sales[[#This Row],[date]]&gt;=LY_YTDMin)*Sales[[#This Row],[sales]]</f>
        <v>46722.396599999993</v>
      </c>
      <c r="O2576" s="4">
        <f>AND(Sales[[#This Row],[date]]&gt;=YoY_Min,Sales[[#This Row],[date]]&lt;=TY_YTDMax)*(Sales[[#This Row],[sales]]/Sales[[#This Row],[sqft]])</f>
        <v>0</v>
      </c>
      <c r="P2576" s="4">
        <f>SUMIF(Sales[RegionStoretype],Sales[[#This Row],[RegionStoretype]],Sales[YoY_SSF])/Sales[[#This Row],[Region_TypeCount]]</f>
        <v>68.518982968140051</v>
      </c>
    </row>
    <row r="2577" spans="1:16" x14ac:dyDescent="0.25">
      <c r="A2577" s="1">
        <v>42888</v>
      </c>
      <c r="B2577">
        <v>10</v>
      </c>
      <c r="C2577">
        <v>10</v>
      </c>
      <c r="D2577">
        <v>32225.1014</v>
      </c>
      <c r="E2577">
        <f>INDEX(Stores[region],MATCH(Sales[[#This Row],[store_no]],Stores[store_no],0))</f>
        <v>1</v>
      </c>
      <c r="F2577" t="str">
        <f>INDEX(Stores[storetype],MATCH(Sales[[#This Row],[store_no]],Stores[store_no],0))</f>
        <v>B</v>
      </c>
      <c r="G2577" t="str">
        <f>INDEX(Stores[location_city],MATCH(Sales[[#This Row],[store_no]],Stores[store_no],0))</f>
        <v>Traverse City</v>
      </c>
      <c r="H2577" t="str">
        <f>INDEX(Stores[location_state],MATCH(Sales[[#This Row],[store_no]],Stores[store_no],0))</f>
        <v>Michigan</v>
      </c>
      <c r="I2577">
        <f>INDEX(Stores[sqft],MATCH(Sales[[#This Row],[store_no]],Stores[store_no],0))</f>
        <v>158200</v>
      </c>
      <c r="J2577" s="4" t="str">
        <f>INDEX(Departments[dept_name],MATCH(Sales[[#This Row],[dept_no]],Departments[dept_no],0))</f>
        <v>Health</v>
      </c>
      <c r="K2577" s="4" t="str">
        <f>CONCATENATE(Sales[[#This Row],[region]],Sales[[#This Row],[storetype]])</f>
        <v>1B</v>
      </c>
      <c r="L2577" s="4">
        <f>INDEX(RegionStoreCount[Store Count],MATCH(Sales[[#This Row],[RegionStoretype]],RegionStoreCount[Region/Type],0))</f>
        <v>5</v>
      </c>
      <c r="M2577" s="4">
        <f>AND(Sales[[#This Row],[date]]&lt;=TY_YTDMax,Sales[[#This Row],[date]]&gt;=TY_YTDMin)*Sales[[#This Row],[sales]]</f>
        <v>0</v>
      </c>
      <c r="N2577" s="4">
        <f>AND(Sales[[#This Row],[date]]&lt;=LY_YTDMax,Sales[[#This Row],[date]]&gt;=LY_YTDMin)*Sales[[#This Row],[sales]]</f>
        <v>32225.1014</v>
      </c>
      <c r="O2577" s="4">
        <f>AND(Sales[[#This Row],[date]]&gt;=YoY_Min,Sales[[#This Row],[date]]&lt;=TY_YTDMax)*(Sales[[#This Row],[sales]]/Sales[[#This Row],[sqft]])</f>
        <v>0</v>
      </c>
      <c r="P2577" s="4">
        <f>SUMIF(Sales[RegionStoretype],Sales[[#This Row],[RegionStoretype]],Sales[YoY_SSF])/Sales[[#This Row],[Region_TypeCount]]</f>
        <v>68.518982968140051</v>
      </c>
    </row>
    <row r="2578" spans="1:16" x14ac:dyDescent="0.25">
      <c r="A2578" s="1">
        <v>42888</v>
      </c>
      <c r="B2578">
        <v>10</v>
      </c>
      <c r="C2578">
        <v>14</v>
      </c>
      <c r="D2578">
        <v>65975.86529999999</v>
      </c>
      <c r="E2578">
        <f>INDEX(Stores[region],MATCH(Sales[[#This Row],[store_no]],Stores[store_no],0))</f>
        <v>1</v>
      </c>
      <c r="F2578" t="str">
        <f>INDEX(Stores[storetype],MATCH(Sales[[#This Row],[store_no]],Stores[store_no],0))</f>
        <v>B</v>
      </c>
      <c r="G2578" t="str">
        <f>INDEX(Stores[location_city],MATCH(Sales[[#This Row],[store_no]],Stores[store_no],0))</f>
        <v>Traverse City</v>
      </c>
      <c r="H2578" t="str">
        <f>INDEX(Stores[location_state],MATCH(Sales[[#This Row],[store_no]],Stores[store_no],0))</f>
        <v>Michigan</v>
      </c>
      <c r="I2578">
        <f>INDEX(Stores[sqft],MATCH(Sales[[#This Row],[store_no]],Stores[store_no],0))</f>
        <v>158200</v>
      </c>
      <c r="J2578" s="4" t="str">
        <f>INDEX(Departments[dept_name],MATCH(Sales[[#This Row],[dept_no]],Departments[dept_no],0))</f>
        <v>Movies</v>
      </c>
      <c r="K2578" s="4" t="str">
        <f>CONCATENATE(Sales[[#This Row],[region]],Sales[[#This Row],[storetype]])</f>
        <v>1B</v>
      </c>
      <c r="L2578" s="4">
        <f>INDEX(RegionStoreCount[Store Count],MATCH(Sales[[#This Row],[RegionStoretype]],RegionStoreCount[Region/Type],0))</f>
        <v>5</v>
      </c>
      <c r="M2578" s="4">
        <f>AND(Sales[[#This Row],[date]]&lt;=TY_YTDMax,Sales[[#This Row],[date]]&gt;=TY_YTDMin)*Sales[[#This Row],[sales]]</f>
        <v>0</v>
      </c>
      <c r="N2578" s="4">
        <f>AND(Sales[[#This Row],[date]]&lt;=LY_YTDMax,Sales[[#This Row],[date]]&gt;=LY_YTDMin)*Sales[[#This Row],[sales]]</f>
        <v>65975.86529999999</v>
      </c>
      <c r="O2578" s="4">
        <f>AND(Sales[[#This Row],[date]]&gt;=YoY_Min,Sales[[#This Row],[date]]&lt;=TY_YTDMax)*(Sales[[#This Row],[sales]]/Sales[[#This Row],[sqft]])</f>
        <v>0</v>
      </c>
      <c r="P2578" s="4">
        <f>SUMIF(Sales[RegionStoretype],Sales[[#This Row],[RegionStoretype]],Sales[YoY_SSF])/Sales[[#This Row],[Region_TypeCount]]</f>
        <v>68.518982968140051</v>
      </c>
    </row>
    <row r="2579" spans="1:16" x14ac:dyDescent="0.25">
      <c r="A2579" s="1">
        <v>42888</v>
      </c>
      <c r="B2579">
        <v>10</v>
      </c>
      <c r="C2579">
        <v>20</v>
      </c>
      <c r="D2579">
        <v>17563.442300000002</v>
      </c>
      <c r="E2579">
        <f>INDEX(Stores[region],MATCH(Sales[[#This Row],[store_no]],Stores[store_no],0))</f>
        <v>1</v>
      </c>
      <c r="F2579" t="str">
        <f>INDEX(Stores[storetype],MATCH(Sales[[#This Row],[store_no]],Stores[store_no],0))</f>
        <v>B</v>
      </c>
      <c r="G2579" t="str">
        <f>INDEX(Stores[location_city],MATCH(Sales[[#This Row],[store_no]],Stores[store_no],0))</f>
        <v>Traverse City</v>
      </c>
      <c r="H2579" t="str">
        <f>INDEX(Stores[location_state],MATCH(Sales[[#This Row],[store_no]],Stores[store_no],0))</f>
        <v>Michigan</v>
      </c>
      <c r="I2579">
        <f>INDEX(Stores[sqft],MATCH(Sales[[#This Row],[store_no]],Stores[store_no],0))</f>
        <v>158200</v>
      </c>
      <c r="J2579" s="4" t="str">
        <f>INDEX(Departments[dept_name],MATCH(Sales[[#This Row],[dept_no]],Departments[dept_no],0))</f>
        <v>Toys</v>
      </c>
      <c r="K2579" s="4" t="str">
        <f>CONCATENATE(Sales[[#This Row],[region]],Sales[[#This Row],[storetype]])</f>
        <v>1B</v>
      </c>
      <c r="L2579" s="4">
        <f>INDEX(RegionStoreCount[Store Count],MATCH(Sales[[#This Row],[RegionStoretype]],RegionStoreCount[Region/Type],0))</f>
        <v>5</v>
      </c>
      <c r="M2579" s="4">
        <f>AND(Sales[[#This Row],[date]]&lt;=TY_YTDMax,Sales[[#This Row],[date]]&gt;=TY_YTDMin)*Sales[[#This Row],[sales]]</f>
        <v>0</v>
      </c>
      <c r="N2579" s="4">
        <f>AND(Sales[[#This Row],[date]]&lt;=LY_YTDMax,Sales[[#This Row],[date]]&gt;=LY_YTDMin)*Sales[[#This Row],[sales]]</f>
        <v>17563.442300000002</v>
      </c>
      <c r="O2579" s="4">
        <f>AND(Sales[[#This Row],[date]]&gt;=YoY_Min,Sales[[#This Row],[date]]&lt;=TY_YTDMax)*(Sales[[#This Row],[sales]]/Sales[[#This Row],[sqft]])</f>
        <v>0</v>
      </c>
      <c r="P2579" s="4">
        <f>SUMIF(Sales[RegionStoretype],Sales[[#This Row],[RegionStoretype]],Sales[YoY_SSF])/Sales[[#This Row],[Region_TypeCount]]</f>
        <v>68.518982968140051</v>
      </c>
    </row>
    <row r="2580" spans="1:16" x14ac:dyDescent="0.25">
      <c r="A2580" s="1">
        <v>42888</v>
      </c>
      <c r="B2580">
        <v>11</v>
      </c>
      <c r="C2580">
        <v>1</v>
      </c>
      <c r="D2580">
        <v>44913.098299999998</v>
      </c>
      <c r="E2580">
        <f>INDEX(Stores[region],MATCH(Sales[[#This Row],[store_no]],Stores[store_no],0))</f>
        <v>1</v>
      </c>
      <c r="F2580" t="str">
        <f>INDEX(Stores[storetype],MATCH(Sales[[#This Row],[store_no]],Stores[store_no],0))</f>
        <v>A</v>
      </c>
      <c r="G2580" t="str">
        <f>INDEX(Stores[location_city],MATCH(Sales[[#This Row],[store_no]],Stores[store_no],0))</f>
        <v>Cleveland</v>
      </c>
      <c r="H2580" t="str">
        <f>INDEX(Stores[location_state],MATCH(Sales[[#This Row],[store_no]],Stores[store_no],0))</f>
        <v>Ohio</v>
      </c>
      <c r="I2580">
        <f>INDEX(Stores[sqft],MATCH(Sales[[#This Row],[store_no]],Stores[store_no],0))</f>
        <v>192400</v>
      </c>
      <c r="J2580" s="4" t="str">
        <f>INDEX(Departments[dept_name],MATCH(Sales[[#This Row],[dept_no]],Departments[dept_no],0))</f>
        <v>Automotive</v>
      </c>
      <c r="K2580" s="4" t="str">
        <f>CONCATENATE(Sales[[#This Row],[region]],Sales[[#This Row],[storetype]])</f>
        <v>1A</v>
      </c>
      <c r="L2580" s="4">
        <f>INDEX(RegionStoreCount[Store Count],MATCH(Sales[[#This Row],[RegionStoretype]],RegionStoreCount[Region/Type],0))</f>
        <v>5</v>
      </c>
      <c r="M2580" s="4">
        <f>AND(Sales[[#This Row],[date]]&lt;=TY_YTDMax,Sales[[#This Row],[date]]&gt;=TY_YTDMin)*Sales[[#This Row],[sales]]</f>
        <v>0</v>
      </c>
      <c r="N2580" s="4">
        <f>AND(Sales[[#This Row],[date]]&lt;=LY_YTDMax,Sales[[#This Row],[date]]&gt;=LY_YTDMin)*Sales[[#This Row],[sales]]</f>
        <v>44913.098299999998</v>
      </c>
      <c r="O2580" s="4">
        <f>AND(Sales[[#This Row],[date]]&gt;=YoY_Min,Sales[[#This Row],[date]]&lt;=TY_YTDMax)*(Sales[[#This Row],[sales]]/Sales[[#This Row],[sqft]])</f>
        <v>0</v>
      </c>
      <c r="P2580" s="4">
        <f>SUMIF(Sales[RegionStoretype],Sales[[#This Row],[RegionStoretype]],Sales[YoY_SSF])/Sales[[#This Row],[Region_TypeCount]]</f>
        <v>59.469551530910678</v>
      </c>
    </row>
    <row r="2581" spans="1:16" x14ac:dyDescent="0.25">
      <c r="A2581" s="1">
        <v>42888</v>
      </c>
      <c r="B2581">
        <v>11</v>
      </c>
      <c r="C2581">
        <v>19</v>
      </c>
      <c r="D2581">
        <v>29842.7052</v>
      </c>
      <c r="E2581">
        <f>INDEX(Stores[region],MATCH(Sales[[#This Row],[store_no]],Stores[store_no],0))</f>
        <v>1</v>
      </c>
      <c r="F2581" t="str">
        <f>INDEX(Stores[storetype],MATCH(Sales[[#This Row],[store_no]],Stores[store_no],0))</f>
        <v>A</v>
      </c>
      <c r="G2581" t="str">
        <f>INDEX(Stores[location_city],MATCH(Sales[[#This Row],[store_no]],Stores[store_no],0))</f>
        <v>Cleveland</v>
      </c>
      <c r="H2581" t="str">
        <f>INDEX(Stores[location_state],MATCH(Sales[[#This Row],[store_no]],Stores[store_no],0))</f>
        <v>Ohio</v>
      </c>
      <c r="I2581">
        <f>INDEX(Stores[sqft],MATCH(Sales[[#This Row],[store_no]],Stores[store_no],0))</f>
        <v>192400</v>
      </c>
      <c r="J2581" s="4" t="str">
        <f>INDEX(Departments[dept_name],MATCH(Sales[[#This Row],[dept_no]],Departments[dept_no],0))</f>
        <v>Tools</v>
      </c>
      <c r="K2581" s="4" t="str">
        <f>CONCATENATE(Sales[[#This Row],[region]],Sales[[#This Row],[storetype]])</f>
        <v>1A</v>
      </c>
      <c r="L2581" s="4">
        <f>INDEX(RegionStoreCount[Store Count],MATCH(Sales[[#This Row],[RegionStoretype]],RegionStoreCount[Region/Type],0))</f>
        <v>5</v>
      </c>
      <c r="M2581" s="4">
        <f>AND(Sales[[#This Row],[date]]&lt;=TY_YTDMax,Sales[[#This Row],[date]]&gt;=TY_YTDMin)*Sales[[#This Row],[sales]]</f>
        <v>0</v>
      </c>
      <c r="N2581" s="4">
        <f>AND(Sales[[#This Row],[date]]&lt;=LY_YTDMax,Sales[[#This Row],[date]]&gt;=LY_YTDMin)*Sales[[#This Row],[sales]]</f>
        <v>29842.7052</v>
      </c>
      <c r="O2581" s="4">
        <f>AND(Sales[[#This Row],[date]]&gt;=YoY_Min,Sales[[#This Row],[date]]&lt;=TY_YTDMax)*(Sales[[#This Row],[sales]]/Sales[[#This Row],[sqft]])</f>
        <v>0</v>
      </c>
      <c r="P2581" s="4">
        <f>SUMIF(Sales[RegionStoretype],Sales[[#This Row],[RegionStoretype]],Sales[YoY_SSF])/Sales[[#This Row],[Region_TypeCount]]</f>
        <v>59.469551530910678</v>
      </c>
    </row>
    <row r="2582" spans="1:16" x14ac:dyDescent="0.25">
      <c r="A2582" s="1">
        <v>42888</v>
      </c>
      <c r="B2582">
        <v>12</v>
      </c>
      <c r="C2582">
        <v>6</v>
      </c>
      <c r="D2582">
        <v>19077.968099999998</v>
      </c>
      <c r="E2582">
        <f>INDEX(Stores[region],MATCH(Sales[[#This Row],[store_no]],Stores[store_no],0))</f>
        <v>2</v>
      </c>
      <c r="F2582" t="str">
        <f>INDEX(Stores[storetype],MATCH(Sales[[#This Row],[store_no]],Stores[store_no],0))</f>
        <v>B</v>
      </c>
      <c r="G2582" t="str">
        <f>INDEX(Stores[location_city],MATCH(Sales[[#This Row],[store_no]],Stores[store_no],0))</f>
        <v>Indianapolis</v>
      </c>
      <c r="H2582" t="str">
        <f>INDEX(Stores[location_state],MATCH(Sales[[#This Row],[store_no]],Stores[store_no],0))</f>
        <v>Indiana</v>
      </c>
      <c r="I2582">
        <f>INDEX(Stores[sqft],MATCH(Sales[[#This Row],[store_no]],Stores[store_no],0))</f>
        <v>120800</v>
      </c>
      <c r="J2582" s="4" t="str">
        <f>INDEX(Departments[dept_name],MATCH(Sales[[#This Row],[dept_no]],Departments[dept_no],0))</f>
        <v>Computers</v>
      </c>
      <c r="K2582" s="4" t="str">
        <f>CONCATENATE(Sales[[#This Row],[region]],Sales[[#This Row],[storetype]])</f>
        <v>2B</v>
      </c>
      <c r="L2582" s="4">
        <f>INDEX(RegionStoreCount[Store Count],MATCH(Sales[[#This Row],[RegionStoretype]],RegionStoreCount[Region/Type],0))</f>
        <v>6</v>
      </c>
      <c r="M2582" s="4">
        <f>AND(Sales[[#This Row],[date]]&lt;=TY_YTDMax,Sales[[#This Row],[date]]&gt;=TY_YTDMin)*Sales[[#This Row],[sales]]</f>
        <v>0</v>
      </c>
      <c r="N2582" s="4">
        <f>AND(Sales[[#This Row],[date]]&lt;=LY_YTDMax,Sales[[#This Row],[date]]&gt;=LY_YTDMin)*Sales[[#This Row],[sales]]</f>
        <v>19077.968099999998</v>
      </c>
      <c r="O2582" s="4">
        <f>AND(Sales[[#This Row],[date]]&gt;=YoY_Min,Sales[[#This Row],[date]]&lt;=TY_YTDMax)*(Sales[[#This Row],[sales]]/Sales[[#This Row],[sqft]])</f>
        <v>0</v>
      </c>
      <c r="P2582" s="4">
        <f>SUMIF(Sales[RegionStoretype],Sales[[#This Row],[RegionStoretype]],Sales[YoY_SSF])/Sales[[#This Row],[Region_TypeCount]]</f>
        <v>58.393757732919049</v>
      </c>
    </row>
    <row r="2583" spans="1:16" x14ac:dyDescent="0.25">
      <c r="A2583" s="1">
        <v>42888</v>
      </c>
      <c r="B2583">
        <v>12</v>
      </c>
      <c r="C2583">
        <v>18</v>
      </c>
      <c r="D2583">
        <v>22648.618999999999</v>
      </c>
      <c r="E2583">
        <f>INDEX(Stores[region],MATCH(Sales[[#This Row],[store_no]],Stores[store_no],0))</f>
        <v>2</v>
      </c>
      <c r="F2583" t="str">
        <f>INDEX(Stores[storetype],MATCH(Sales[[#This Row],[store_no]],Stores[store_no],0))</f>
        <v>B</v>
      </c>
      <c r="G2583" t="str">
        <f>INDEX(Stores[location_city],MATCH(Sales[[#This Row],[store_no]],Stores[store_no],0))</f>
        <v>Indianapolis</v>
      </c>
      <c r="H2583" t="str">
        <f>INDEX(Stores[location_state],MATCH(Sales[[#This Row],[store_no]],Stores[store_no],0))</f>
        <v>Indiana</v>
      </c>
      <c r="I2583">
        <f>INDEX(Stores[sqft],MATCH(Sales[[#This Row],[store_no]],Stores[store_no],0))</f>
        <v>120800</v>
      </c>
      <c r="J2583" s="4" t="str">
        <f>INDEX(Departments[dept_name],MATCH(Sales[[#This Row],[dept_no]],Departments[dept_no],0))</f>
        <v>Sports</v>
      </c>
      <c r="K2583" s="4" t="str">
        <f>CONCATENATE(Sales[[#This Row],[region]],Sales[[#This Row],[storetype]])</f>
        <v>2B</v>
      </c>
      <c r="L2583" s="4">
        <f>INDEX(RegionStoreCount[Store Count],MATCH(Sales[[#This Row],[RegionStoretype]],RegionStoreCount[Region/Type],0))</f>
        <v>6</v>
      </c>
      <c r="M2583" s="4">
        <f>AND(Sales[[#This Row],[date]]&lt;=TY_YTDMax,Sales[[#This Row],[date]]&gt;=TY_YTDMin)*Sales[[#This Row],[sales]]</f>
        <v>0</v>
      </c>
      <c r="N2583" s="4">
        <f>AND(Sales[[#This Row],[date]]&lt;=LY_YTDMax,Sales[[#This Row],[date]]&gt;=LY_YTDMin)*Sales[[#This Row],[sales]]</f>
        <v>22648.618999999999</v>
      </c>
      <c r="O2583" s="4">
        <f>AND(Sales[[#This Row],[date]]&gt;=YoY_Min,Sales[[#This Row],[date]]&lt;=TY_YTDMax)*(Sales[[#This Row],[sales]]/Sales[[#This Row],[sqft]])</f>
        <v>0</v>
      </c>
      <c r="P2583" s="4">
        <f>SUMIF(Sales[RegionStoretype],Sales[[#This Row],[RegionStoretype]],Sales[YoY_SSF])/Sales[[#This Row],[Region_TypeCount]]</f>
        <v>58.393757732919049</v>
      </c>
    </row>
    <row r="2584" spans="1:16" x14ac:dyDescent="0.25">
      <c r="A2584" s="1">
        <v>42888</v>
      </c>
      <c r="B2584">
        <v>13</v>
      </c>
      <c r="C2584">
        <v>9</v>
      </c>
      <c r="D2584">
        <v>9234.8073000000004</v>
      </c>
      <c r="E2584">
        <f>INDEX(Stores[region],MATCH(Sales[[#This Row],[store_no]],Stores[store_no],0))</f>
        <v>3</v>
      </c>
      <c r="F2584" t="str">
        <f>INDEX(Stores[storetype],MATCH(Sales[[#This Row],[store_no]],Stores[store_no],0))</f>
        <v>A</v>
      </c>
      <c r="G2584" t="str">
        <f>INDEX(Stores[location_city],MATCH(Sales[[#This Row],[store_no]],Stores[store_no],0))</f>
        <v>Overland Park</v>
      </c>
      <c r="H2584" t="str">
        <f>INDEX(Stores[location_state],MATCH(Sales[[#This Row],[store_no]],Stores[store_no],0))</f>
        <v>Kansas</v>
      </c>
      <c r="I2584">
        <f>INDEX(Stores[sqft],MATCH(Sales[[#This Row],[store_no]],Stores[store_no],0))</f>
        <v>201000</v>
      </c>
      <c r="J2584" s="4" t="str">
        <f>INDEX(Departments[dept_name],MATCH(Sales[[#This Row],[dept_no]],Departments[dept_no],0))</f>
        <v>Garden</v>
      </c>
      <c r="K2584" s="4" t="str">
        <f>CONCATENATE(Sales[[#This Row],[region]],Sales[[#This Row],[storetype]])</f>
        <v>3A</v>
      </c>
      <c r="L2584" s="4">
        <f>INDEX(RegionStoreCount[Store Count],MATCH(Sales[[#This Row],[RegionStoretype]],RegionStoreCount[Region/Type],0))</f>
        <v>9</v>
      </c>
      <c r="M2584" s="4">
        <f>AND(Sales[[#This Row],[date]]&lt;=TY_YTDMax,Sales[[#This Row],[date]]&gt;=TY_YTDMin)*Sales[[#This Row],[sales]]</f>
        <v>0</v>
      </c>
      <c r="N2584" s="4">
        <f>AND(Sales[[#This Row],[date]]&lt;=LY_YTDMax,Sales[[#This Row],[date]]&gt;=LY_YTDMin)*Sales[[#This Row],[sales]]</f>
        <v>9234.8073000000004</v>
      </c>
      <c r="O2584" s="4">
        <f>AND(Sales[[#This Row],[date]]&gt;=YoY_Min,Sales[[#This Row],[date]]&lt;=TY_YTDMax)*(Sales[[#This Row],[sales]]/Sales[[#This Row],[sqft]])</f>
        <v>0</v>
      </c>
      <c r="P2584" s="4">
        <f>SUMIF(Sales[RegionStoretype],Sales[[#This Row],[RegionStoretype]],Sales[YoY_SSF])/Sales[[#This Row],[Region_TypeCount]]</f>
        <v>53.603836561720975</v>
      </c>
    </row>
    <row r="2585" spans="1:16" x14ac:dyDescent="0.25">
      <c r="A2585" s="1">
        <v>42888</v>
      </c>
      <c r="B2585">
        <v>14</v>
      </c>
      <c r="C2585">
        <v>3</v>
      </c>
      <c r="D2585">
        <v>35148.996000000006</v>
      </c>
      <c r="E2585">
        <f>INDEX(Stores[region],MATCH(Sales[[#This Row],[store_no]],Stores[store_no],0))</f>
        <v>3</v>
      </c>
      <c r="F2585" t="str">
        <f>INDEX(Stores[storetype],MATCH(Sales[[#This Row],[store_no]],Stores[store_no],0))</f>
        <v>A</v>
      </c>
      <c r="G2585" t="str">
        <f>INDEX(Stores[location_city],MATCH(Sales[[#This Row],[store_no]],Stores[store_no],0))</f>
        <v>Bismarck</v>
      </c>
      <c r="H2585" t="str">
        <f>INDEX(Stores[location_state],MATCH(Sales[[#This Row],[store_no]],Stores[store_no],0))</f>
        <v>North Dakota</v>
      </c>
      <c r="I2585">
        <f>INDEX(Stores[sqft],MATCH(Sales[[#This Row],[store_no]],Stores[store_no],0))</f>
        <v>96400</v>
      </c>
      <c r="J2585" s="4" t="str">
        <f>INDEX(Departments[dept_name],MATCH(Sales[[#This Row],[dept_no]],Departments[dept_no],0))</f>
        <v>Beauty</v>
      </c>
      <c r="K2585" s="4" t="str">
        <f>CONCATENATE(Sales[[#This Row],[region]],Sales[[#This Row],[storetype]])</f>
        <v>3A</v>
      </c>
      <c r="L2585" s="4">
        <f>INDEX(RegionStoreCount[Store Count],MATCH(Sales[[#This Row],[RegionStoretype]],RegionStoreCount[Region/Type],0))</f>
        <v>9</v>
      </c>
      <c r="M2585" s="4">
        <f>AND(Sales[[#This Row],[date]]&lt;=TY_YTDMax,Sales[[#This Row],[date]]&gt;=TY_YTDMin)*Sales[[#This Row],[sales]]</f>
        <v>0</v>
      </c>
      <c r="N2585" s="4">
        <f>AND(Sales[[#This Row],[date]]&lt;=LY_YTDMax,Sales[[#This Row],[date]]&gt;=LY_YTDMin)*Sales[[#This Row],[sales]]</f>
        <v>35148.996000000006</v>
      </c>
      <c r="O2585" s="4">
        <f>AND(Sales[[#This Row],[date]]&gt;=YoY_Min,Sales[[#This Row],[date]]&lt;=TY_YTDMax)*(Sales[[#This Row],[sales]]/Sales[[#This Row],[sqft]])</f>
        <v>0</v>
      </c>
      <c r="P2585" s="4">
        <f>SUMIF(Sales[RegionStoretype],Sales[[#This Row],[RegionStoretype]],Sales[YoY_SSF])/Sales[[#This Row],[Region_TypeCount]]</f>
        <v>53.603836561720975</v>
      </c>
    </row>
    <row r="2586" spans="1:16" x14ac:dyDescent="0.25">
      <c r="A2586" s="1">
        <v>42888</v>
      </c>
      <c r="B2586">
        <v>14</v>
      </c>
      <c r="C2586">
        <v>4</v>
      </c>
      <c r="D2586">
        <v>32694.643700000001</v>
      </c>
      <c r="E2586">
        <f>INDEX(Stores[region],MATCH(Sales[[#This Row],[store_no]],Stores[store_no],0))</f>
        <v>3</v>
      </c>
      <c r="F2586" t="str">
        <f>INDEX(Stores[storetype],MATCH(Sales[[#This Row],[store_no]],Stores[store_no],0))</f>
        <v>A</v>
      </c>
      <c r="G2586" t="str">
        <f>INDEX(Stores[location_city],MATCH(Sales[[#This Row],[store_no]],Stores[store_no],0))</f>
        <v>Bismarck</v>
      </c>
      <c r="H2586" t="str">
        <f>INDEX(Stores[location_state],MATCH(Sales[[#This Row],[store_no]],Stores[store_no],0))</f>
        <v>North Dakota</v>
      </c>
      <c r="I2586">
        <f>INDEX(Stores[sqft],MATCH(Sales[[#This Row],[store_no]],Stores[store_no],0))</f>
        <v>96400</v>
      </c>
      <c r="J2586" s="4" t="str">
        <f>INDEX(Departments[dept_name],MATCH(Sales[[#This Row],[dept_no]],Departments[dept_no],0))</f>
        <v>Books</v>
      </c>
      <c r="K2586" s="4" t="str">
        <f>CONCATENATE(Sales[[#This Row],[region]],Sales[[#This Row],[storetype]])</f>
        <v>3A</v>
      </c>
      <c r="L2586" s="4">
        <f>INDEX(RegionStoreCount[Store Count],MATCH(Sales[[#This Row],[RegionStoretype]],RegionStoreCount[Region/Type],0))</f>
        <v>9</v>
      </c>
      <c r="M2586" s="4">
        <f>AND(Sales[[#This Row],[date]]&lt;=TY_YTDMax,Sales[[#This Row],[date]]&gt;=TY_YTDMin)*Sales[[#This Row],[sales]]</f>
        <v>0</v>
      </c>
      <c r="N2586" s="4">
        <f>AND(Sales[[#This Row],[date]]&lt;=LY_YTDMax,Sales[[#This Row],[date]]&gt;=LY_YTDMin)*Sales[[#This Row],[sales]]</f>
        <v>32694.643700000001</v>
      </c>
      <c r="O2586" s="4">
        <f>AND(Sales[[#This Row],[date]]&gt;=YoY_Min,Sales[[#This Row],[date]]&lt;=TY_YTDMax)*(Sales[[#This Row],[sales]]/Sales[[#This Row],[sqft]])</f>
        <v>0</v>
      </c>
      <c r="P2586" s="4">
        <f>SUMIF(Sales[RegionStoretype],Sales[[#This Row],[RegionStoretype]],Sales[YoY_SSF])/Sales[[#This Row],[Region_TypeCount]]</f>
        <v>53.603836561720975</v>
      </c>
    </row>
    <row r="2587" spans="1:16" x14ac:dyDescent="0.25">
      <c r="A2587" s="1">
        <v>42888</v>
      </c>
      <c r="B2587">
        <v>14</v>
      </c>
      <c r="C2587">
        <v>13</v>
      </c>
      <c r="D2587">
        <v>75337.733900000007</v>
      </c>
      <c r="E2587">
        <f>INDEX(Stores[region],MATCH(Sales[[#This Row],[store_no]],Stores[store_no],0))</f>
        <v>3</v>
      </c>
      <c r="F2587" t="str">
        <f>INDEX(Stores[storetype],MATCH(Sales[[#This Row],[store_no]],Stores[store_no],0))</f>
        <v>A</v>
      </c>
      <c r="G2587" t="str">
        <f>INDEX(Stores[location_city],MATCH(Sales[[#This Row],[store_no]],Stores[store_no],0))</f>
        <v>Bismarck</v>
      </c>
      <c r="H2587" t="str">
        <f>INDEX(Stores[location_state],MATCH(Sales[[#This Row],[store_no]],Stores[store_no],0))</f>
        <v>North Dakota</v>
      </c>
      <c r="I2587">
        <f>INDEX(Stores[sqft],MATCH(Sales[[#This Row],[store_no]],Stores[store_no],0))</f>
        <v>96400</v>
      </c>
      <c r="J2587" s="4" t="str">
        <f>INDEX(Departments[dept_name],MATCH(Sales[[#This Row],[dept_no]],Departments[dept_no],0))</f>
        <v>Kids</v>
      </c>
      <c r="K2587" s="4" t="str">
        <f>CONCATENATE(Sales[[#This Row],[region]],Sales[[#This Row],[storetype]])</f>
        <v>3A</v>
      </c>
      <c r="L2587" s="4">
        <f>INDEX(RegionStoreCount[Store Count],MATCH(Sales[[#This Row],[RegionStoretype]],RegionStoreCount[Region/Type],0))</f>
        <v>9</v>
      </c>
      <c r="M2587" s="4">
        <f>AND(Sales[[#This Row],[date]]&lt;=TY_YTDMax,Sales[[#This Row],[date]]&gt;=TY_YTDMin)*Sales[[#This Row],[sales]]</f>
        <v>0</v>
      </c>
      <c r="N2587" s="4">
        <f>AND(Sales[[#This Row],[date]]&lt;=LY_YTDMax,Sales[[#This Row],[date]]&gt;=LY_YTDMin)*Sales[[#This Row],[sales]]</f>
        <v>75337.733900000007</v>
      </c>
      <c r="O2587" s="4">
        <f>AND(Sales[[#This Row],[date]]&gt;=YoY_Min,Sales[[#This Row],[date]]&lt;=TY_YTDMax)*(Sales[[#This Row],[sales]]/Sales[[#This Row],[sqft]])</f>
        <v>0</v>
      </c>
      <c r="P2587" s="4">
        <f>SUMIF(Sales[RegionStoretype],Sales[[#This Row],[RegionStoretype]],Sales[YoY_SSF])/Sales[[#This Row],[Region_TypeCount]]</f>
        <v>53.603836561720975</v>
      </c>
    </row>
    <row r="2588" spans="1:16" x14ac:dyDescent="0.25">
      <c r="A2588" s="1">
        <v>42888</v>
      </c>
      <c r="B2588">
        <v>14</v>
      </c>
      <c r="C2588">
        <v>16</v>
      </c>
      <c r="D2588">
        <v>89773.083599999998</v>
      </c>
      <c r="E2588">
        <f>INDEX(Stores[region],MATCH(Sales[[#This Row],[store_no]],Stores[store_no],0))</f>
        <v>3</v>
      </c>
      <c r="F2588" t="str">
        <f>INDEX(Stores[storetype],MATCH(Sales[[#This Row],[store_no]],Stores[store_no],0))</f>
        <v>A</v>
      </c>
      <c r="G2588" t="str">
        <f>INDEX(Stores[location_city],MATCH(Sales[[#This Row],[store_no]],Stores[store_no],0))</f>
        <v>Bismarck</v>
      </c>
      <c r="H2588" t="str">
        <f>INDEX(Stores[location_state],MATCH(Sales[[#This Row],[store_no]],Stores[store_no],0))</f>
        <v>North Dakota</v>
      </c>
      <c r="I2588">
        <f>INDEX(Stores[sqft],MATCH(Sales[[#This Row],[store_no]],Stores[store_no],0))</f>
        <v>96400</v>
      </c>
      <c r="J2588" s="4" t="str">
        <f>INDEX(Departments[dept_name],MATCH(Sales[[#This Row],[dept_no]],Departments[dept_no],0))</f>
        <v>Outdoors</v>
      </c>
      <c r="K2588" s="4" t="str">
        <f>CONCATENATE(Sales[[#This Row],[region]],Sales[[#This Row],[storetype]])</f>
        <v>3A</v>
      </c>
      <c r="L2588" s="4">
        <f>INDEX(RegionStoreCount[Store Count],MATCH(Sales[[#This Row],[RegionStoretype]],RegionStoreCount[Region/Type],0))</f>
        <v>9</v>
      </c>
      <c r="M2588" s="4">
        <f>AND(Sales[[#This Row],[date]]&lt;=TY_YTDMax,Sales[[#This Row],[date]]&gt;=TY_YTDMin)*Sales[[#This Row],[sales]]</f>
        <v>0</v>
      </c>
      <c r="N2588" s="4">
        <f>AND(Sales[[#This Row],[date]]&lt;=LY_YTDMax,Sales[[#This Row],[date]]&gt;=LY_YTDMin)*Sales[[#This Row],[sales]]</f>
        <v>89773.083599999998</v>
      </c>
      <c r="O2588" s="4">
        <f>AND(Sales[[#This Row],[date]]&gt;=YoY_Min,Sales[[#This Row],[date]]&lt;=TY_YTDMax)*(Sales[[#This Row],[sales]]/Sales[[#This Row],[sqft]])</f>
        <v>0</v>
      </c>
      <c r="P2588" s="4">
        <f>SUMIF(Sales[RegionStoretype],Sales[[#This Row],[RegionStoretype]],Sales[YoY_SSF])/Sales[[#This Row],[Region_TypeCount]]</f>
        <v>53.603836561720975</v>
      </c>
    </row>
    <row r="2589" spans="1:16" x14ac:dyDescent="0.25">
      <c r="A2589" s="1">
        <v>42888</v>
      </c>
      <c r="B2589">
        <v>15</v>
      </c>
      <c r="C2589">
        <v>5</v>
      </c>
      <c r="D2589">
        <v>78462.716400000005</v>
      </c>
      <c r="E2589">
        <f>INDEX(Stores[region],MATCH(Sales[[#This Row],[store_no]],Stores[store_no],0))</f>
        <v>2</v>
      </c>
      <c r="F2589" t="str">
        <f>INDEX(Stores[storetype],MATCH(Sales[[#This Row],[store_no]],Stores[store_no],0))</f>
        <v>B</v>
      </c>
      <c r="G2589" t="str">
        <f>INDEX(Stores[location_city],MATCH(Sales[[#This Row],[store_no]],Stores[store_no],0))</f>
        <v>Rochester</v>
      </c>
      <c r="H2589" t="str">
        <f>INDEX(Stores[location_state],MATCH(Sales[[#This Row],[store_no]],Stores[store_no],0))</f>
        <v>Minnesota</v>
      </c>
      <c r="I2589">
        <f>INDEX(Stores[sqft],MATCH(Sales[[#This Row],[store_no]],Stores[store_no],0))</f>
        <v>128100</v>
      </c>
      <c r="J2589" s="4" t="str">
        <f>INDEX(Departments[dept_name],MATCH(Sales[[#This Row],[dept_no]],Departments[dept_no],0))</f>
        <v>Clothing</v>
      </c>
      <c r="K2589" s="4" t="str">
        <f>CONCATENATE(Sales[[#This Row],[region]],Sales[[#This Row],[storetype]])</f>
        <v>2B</v>
      </c>
      <c r="L2589" s="4">
        <f>INDEX(RegionStoreCount[Store Count],MATCH(Sales[[#This Row],[RegionStoretype]],RegionStoreCount[Region/Type],0))</f>
        <v>6</v>
      </c>
      <c r="M2589" s="4">
        <f>AND(Sales[[#This Row],[date]]&lt;=TY_YTDMax,Sales[[#This Row],[date]]&gt;=TY_YTDMin)*Sales[[#This Row],[sales]]</f>
        <v>0</v>
      </c>
      <c r="N2589" s="4">
        <f>AND(Sales[[#This Row],[date]]&lt;=LY_YTDMax,Sales[[#This Row],[date]]&gt;=LY_YTDMin)*Sales[[#This Row],[sales]]</f>
        <v>78462.716400000005</v>
      </c>
      <c r="O2589" s="4">
        <f>AND(Sales[[#This Row],[date]]&gt;=YoY_Min,Sales[[#This Row],[date]]&lt;=TY_YTDMax)*(Sales[[#This Row],[sales]]/Sales[[#This Row],[sqft]])</f>
        <v>0</v>
      </c>
      <c r="P2589" s="4">
        <f>SUMIF(Sales[RegionStoretype],Sales[[#This Row],[RegionStoretype]],Sales[YoY_SSF])/Sales[[#This Row],[Region_TypeCount]]</f>
        <v>58.393757732919049</v>
      </c>
    </row>
    <row r="2590" spans="1:16" x14ac:dyDescent="0.25">
      <c r="A2590" s="1">
        <v>42888</v>
      </c>
      <c r="B2590">
        <v>15</v>
      </c>
      <c r="C2590">
        <v>17</v>
      </c>
      <c r="D2590">
        <v>54777.634900000005</v>
      </c>
      <c r="E2590">
        <f>INDEX(Stores[region],MATCH(Sales[[#This Row],[store_no]],Stores[store_no],0))</f>
        <v>2</v>
      </c>
      <c r="F2590" t="str">
        <f>INDEX(Stores[storetype],MATCH(Sales[[#This Row],[store_no]],Stores[store_no],0))</f>
        <v>B</v>
      </c>
      <c r="G2590" t="str">
        <f>INDEX(Stores[location_city],MATCH(Sales[[#This Row],[store_no]],Stores[store_no],0))</f>
        <v>Rochester</v>
      </c>
      <c r="H2590" t="str">
        <f>INDEX(Stores[location_state],MATCH(Sales[[#This Row],[store_no]],Stores[store_no],0))</f>
        <v>Minnesota</v>
      </c>
      <c r="I2590">
        <f>INDEX(Stores[sqft],MATCH(Sales[[#This Row],[store_no]],Stores[store_no],0))</f>
        <v>128100</v>
      </c>
      <c r="J2590" s="4" t="str">
        <f>INDEX(Departments[dept_name],MATCH(Sales[[#This Row],[dept_no]],Departments[dept_no],0))</f>
        <v>Shoes</v>
      </c>
      <c r="K2590" s="4" t="str">
        <f>CONCATENATE(Sales[[#This Row],[region]],Sales[[#This Row],[storetype]])</f>
        <v>2B</v>
      </c>
      <c r="L2590" s="4">
        <f>INDEX(RegionStoreCount[Store Count],MATCH(Sales[[#This Row],[RegionStoretype]],RegionStoreCount[Region/Type],0))</f>
        <v>6</v>
      </c>
      <c r="M2590" s="4">
        <f>AND(Sales[[#This Row],[date]]&lt;=TY_YTDMax,Sales[[#This Row],[date]]&gt;=TY_YTDMin)*Sales[[#This Row],[sales]]</f>
        <v>0</v>
      </c>
      <c r="N2590" s="4">
        <f>AND(Sales[[#This Row],[date]]&lt;=LY_YTDMax,Sales[[#This Row],[date]]&gt;=LY_YTDMin)*Sales[[#This Row],[sales]]</f>
        <v>54777.634900000005</v>
      </c>
      <c r="O2590" s="4">
        <f>AND(Sales[[#This Row],[date]]&gt;=YoY_Min,Sales[[#This Row],[date]]&lt;=TY_YTDMax)*(Sales[[#This Row],[sales]]/Sales[[#This Row],[sqft]])</f>
        <v>0</v>
      </c>
      <c r="P2590" s="4">
        <f>SUMIF(Sales[RegionStoretype],Sales[[#This Row],[RegionStoretype]],Sales[YoY_SSF])/Sales[[#This Row],[Region_TypeCount]]</f>
        <v>58.393757732919049</v>
      </c>
    </row>
    <row r="2591" spans="1:16" x14ac:dyDescent="0.25">
      <c r="A2591" s="1">
        <v>42888</v>
      </c>
      <c r="B2591">
        <v>16</v>
      </c>
      <c r="C2591">
        <v>14</v>
      </c>
      <c r="D2591">
        <v>61466.8413</v>
      </c>
      <c r="E2591">
        <f>INDEX(Stores[region],MATCH(Sales[[#This Row],[store_no]],Stores[store_no],0))</f>
        <v>2</v>
      </c>
      <c r="F2591" t="str">
        <f>INDEX(Stores[storetype],MATCH(Sales[[#This Row],[store_no]],Stores[store_no],0))</f>
        <v>B</v>
      </c>
      <c r="G2591" t="str">
        <f>INDEX(Stores[location_city],MATCH(Sales[[#This Row],[store_no]],Stores[store_no],0))</f>
        <v>Saint Paul</v>
      </c>
      <c r="H2591" t="str">
        <f>INDEX(Stores[location_state],MATCH(Sales[[#This Row],[store_no]],Stores[store_no],0))</f>
        <v>Minnesota</v>
      </c>
      <c r="I2591">
        <f>INDEX(Stores[sqft],MATCH(Sales[[#This Row],[store_no]],Stores[store_no],0))</f>
        <v>180400</v>
      </c>
      <c r="J2591" s="4" t="str">
        <f>INDEX(Departments[dept_name],MATCH(Sales[[#This Row],[dept_no]],Departments[dept_no],0))</f>
        <v>Movies</v>
      </c>
      <c r="K2591" s="4" t="str">
        <f>CONCATENATE(Sales[[#This Row],[region]],Sales[[#This Row],[storetype]])</f>
        <v>2B</v>
      </c>
      <c r="L2591" s="4">
        <f>INDEX(RegionStoreCount[Store Count],MATCH(Sales[[#This Row],[RegionStoretype]],RegionStoreCount[Region/Type],0))</f>
        <v>6</v>
      </c>
      <c r="M2591" s="4">
        <f>AND(Sales[[#This Row],[date]]&lt;=TY_YTDMax,Sales[[#This Row],[date]]&gt;=TY_YTDMin)*Sales[[#This Row],[sales]]</f>
        <v>0</v>
      </c>
      <c r="N2591" s="4">
        <f>AND(Sales[[#This Row],[date]]&lt;=LY_YTDMax,Sales[[#This Row],[date]]&gt;=LY_YTDMin)*Sales[[#This Row],[sales]]</f>
        <v>61466.8413</v>
      </c>
      <c r="O2591" s="4">
        <f>AND(Sales[[#This Row],[date]]&gt;=YoY_Min,Sales[[#This Row],[date]]&lt;=TY_YTDMax)*(Sales[[#This Row],[sales]]/Sales[[#This Row],[sqft]])</f>
        <v>0</v>
      </c>
      <c r="P2591" s="4">
        <f>SUMIF(Sales[RegionStoretype],Sales[[#This Row],[RegionStoretype]],Sales[YoY_SSF])/Sales[[#This Row],[Region_TypeCount]]</f>
        <v>58.393757732919049</v>
      </c>
    </row>
    <row r="2592" spans="1:16" x14ac:dyDescent="0.25">
      <c r="A2592" s="1">
        <v>42888</v>
      </c>
      <c r="B2592">
        <v>16</v>
      </c>
      <c r="C2592">
        <v>18</v>
      </c>
      <c r="D2592">
        <v>76633.462899999999</v>
      </c>
      <c r="E2592">
        <f>INDEX(Stores[region],MATCH(Sales[[#This Row],[store_no]],Stores[store_no],0))</f>
        <v>2</v>
      </c>
      <c r="F2592" t="str">
        <f>INDEX(Stores[storetype],MATCH(Sales[[#This Row],[store_no]],Stores[store_no],0))</f>
        <v>B</v>
      </c>
      <c r="G2592" t="str">
        <f>INDEX(Stores[location_city],MATCH(Sales[[#This Row],[store_no]],Stores[store_no],0))</f>
        <v>Saint Paul</v>
      </c>
      <c r="H2592" t="str">
        <f>INDEX(Stores[location_state],MATCH(Sales[[#This Row],[store_no]],Stores[store_no],0))</f>
        <v>Minnesota</v>
      </c>
      <c r="I2592">
        <f>INDEX(Stores[sqft],MATCH(Sales[[#This Row],[store_no]],Stores[store_no],0))</f>
        <v>180400</v>
      </c>
      <c r="J2592" s="4" t="str">
        <f>INDEX(Departments[dept_name],MATCH(Sales[[#This Row],[dept_no]],Departments[dept_no],0))</f>
        <v>Sports</v>
      </c>
      <c r="K2592" s="4" t="str">
        <f>CONCATENATE(Sales[[#This Row],[region]],Sales[[#This Row],[storetype]])</f>
        <v>2B</v>
      </c>
      <c r="L2592" s="4">
        <f>INDEX(RegionStoreCount[Store Count],MATCH(Sales[[#This Row],[RegionStoretype]],RegionStoreCount[Region/Type],0))</f>
        <v>6</v>
      </c>
      <c r="M2592" s="4">
        <f>AND(Sales[[#This Row],[date]]&lt;=TY_YTDMax,Sales[[#This Row],[date]]&gt;=TY_YTDMin)*Sales[[#This Row],[sales]]</f>
        <v>0</v>
      </c>
      <c r="N2592" s="4">
        <f>AND(Sales[[#This Row],[date]]&lt;=LY_YTDMax,Sales[[#This Row],[date]]&gt;=LY_YTDMin)*Sales[[#This Row],[sales]]</f>
        <v>76633.462899999999</v>
      </c>
      <c r="O2592" s="4">
        <f>AND(Sales[[#This Row],[date]]&gt;=YoY_Min,Sales[[#This Row],[date]]&lt;=TY_YTDMax)*(Sales[[#This Row],[sales]]/Sales[[#This Row],[sqft]])</f>
        <v>0</v>
      </c>
      <c r="P2592" s="4">
        <f>SUMIF(Sales[RegionStoretype],Sales[[#This Row],[RegionStoretype]],Sales[YoY_SSF])/Sales[[#This Row],[Region_TypeCount]]</f>
        <v>58.393757732919049</v>
      </c>
    </row>
    <row r="2593" spans="1:16" x14ac:dyDescent="0.25">
      <c r="A2593" s="1">
        <v>42888</v>
      </c>
      <c r="B2593">
        <v>17</v>
      </c>
      <c r="C2593">
        <v>2</v>
      </c>
      <c r="D2593">
        <v>67179.450500000006</v>
      </c>
      <c r="E2593">
        <f>INDEX(Stores[region],MATCH(Sales[[#This Row],[store_no]],Stores[store_no],0))</f>
        <v>3</v>
      </c>
      <c r="F2593" t="str">
        <f>INDEX(Stores[storetype],MATCH(Sales[[#This Row],[store_no]],Stores[store_no],0))</f>
        <v>B</v>
      </c>
      <c r="G2593" t="str">
        <f>INDEX(Stores[location_city],MATCH(Sales[[#This Row],[store_no]],Stores[store_no],0))</f>
        <v>Fargo</v>
      </c>
      <c r="H2593" t="str">
        <f>INDEX(Stores[location_state],MATCH(Sales[[#This Row],[store_no]],Stores[store_no],0))</f>
        <v>North Dakota</v>
      </c>
      <c r="I2593">
        <f>INDEX(Stores[sqft],MATCH(Sales[[#This Row],[store_no]],Stores[store_no],0))</f>
        <v>211600</v>
      </c>
      <c r="J2593" s="4" t="str">
        <f>INDEX(Departments[dept_name],MATCH(Sales[[#This Row],[dept_no]],Departments[dept_no],0))</f>
        <v>Baby</v>
      </c>
      <c r="K2593" s="4" t="str">
        <f>CONCATENATE(Sales[[#This Row],[region]],Sales[[#This Row],[storetype]])</f>
        <v>3B</v>
      </c>
      <c r="L2593" s="4">
        <f>INDEX(RegionStoreCount[Store Count],MATCH(Sales[[#This Row],[RegionStoretype]],RegionStoreCount[Region/Type],0))</f>
        <v>4</v>
      </c>
      <c r="M2593" s="4">
        <f>AND(Sales[[#This Row],[date]]&lt;=TY_YTDMax,Sales[[#This Row],[date]]&gt;=TY_YTDMin)*Sales[[#This Row],[sales]]</f>
        <v>0</v>
      </c>
      <c r="N2593" s="4">
        <f>AND(Sales[[#This Row],[date]]&lt;=LY_YTDMax,Sales[[#This Row],[date]]&gt;=LY_YTDMin)*Sales[[#This Row],[sales]]</f>
        <v>67179.450500000006</v>
      </c>
      <c r="O2593" s="4">
        <f>AND(Sales[[#This Row],[date]]&gt;=YoY_Min,Sales[[#This Row],[date]]&lt;=TY_YTDMax)*(Sales[[#This Row],[sales]]/Sales[[#This Row],[sqft]])</f>
        <v>0</v>
      </c>
      <c r="P2593" s="4">
        <f>SUMIF(Sales[RegionStoretype],Sales[[#This Row],[RegionStoretype]],Sales[YoY_SSF])/Sales[[#This Row],[Region_TypeCount]]</f>
        <v>58.312187288105562</v>
      </c>
    </row>
    <row r="2594" spans="1:16" x14ac:dyDescent="0.25">
      <c r="A2594" s="1">
        <v>42888</v>
      </c>
      <c r="B2594">
        <v>17</v>
      </c>
      <c r="C2594">
        <v>8</v>
      </c>
      <c r="D2594">
        <v>5763.6833999999999</v>
      </c>
      <c r="E2594">
        <f>INDEX(Stores[region],MATCH(Sales[[#This Row],[store_no]],Stores[store_no],0))</f>
        <v>3</v>
      </c>
      <c r="F2594" t="str">
        <f>INDEX(Stores[storetype],MATCH(Sales[[#This Row],[store_no]],Stores[store_no],0))</f>
        <v>B</v>
      </c>
      <c r="G2594" t="str">
        <f>INDEX(Stores[location_city],MATCH(Sales[[#This Row],[store_no]],Stores[store_no],0))</f>
        <v>Fargo</v>
      </c>
      <c r="H2594" t="str">
        <f>INDEX(Stores[location_state],MATCH(Sales[[#This Row],[store_no]],Stores[store_no],0))</f>
        <v>North Dakota</v>
      </c>
      <c r="I2594">
        <f>INDEX(Stores[sqft],MATCH(Sales[[#This Row],[store_no]],Stores[store_no],0))</f>
        <v>211600</v>
      </c>
      <c r="J2594" s="4" t="str">
        <f>INDEX(Departments[dept_name],MATCH(Sales[[#This Row],[dept_no]],Departments[dept_no],0))</f>
        <v>Games</v>
      </c>
      <c r="K2594" s="4" t="str">
        <f>CONCATENATE(Sales[[#This Row],[region]],Sales[[#This Row],[storetype]])</f>
        <v>3B</v>
      </c>
      <c r="L2594" s="4">
        <f>INDEX(RegionStoreCount[Store Count],MATCH(Sales[[#This Row],[RegionStoretype]],RegionStoreCount[Region/Type],0))</f>
        <v>4</v>
      </c>
      <c r="M2594" s="4">
        <f>AND(Sales[[#This Row],[date]]&lt;=TY_YTDMax,Sales[[#This Row],[date]]&gt;=TY_YTDMin)*Sales[[#This Row],[sales]]</f>
        <v>0</v>
      </c>
      <c r="N2594" s="4">
        <f>AND(Sales[[#This Row],[date]]&lt;=LY_YTDMax,Sales[[#This Row],[date]]&gt;=LY_YTDMin)*Sales[[#This Row],[sales]]</f>
        <v>5763.6833999999999</v>
      </c>
      <c r="O2594" s="4">
        <f>AND(Sales[[#This Row],[date]]&gt;=YoY_Min,Sales[[#This Row],[date]]&lt;=TY_YTDMax)*(Sales[[#This Row],[sales]]/Sales[[#This Row],[sqft]])</f>
        <v>0</v>
      </c>
      <c r="P2594" s="4">
        <f>SUMIF(Sales[RegionStoretype],Sales[[#This Row],[RegionStoretype]],Sales[YoY_SSF])/Sales[[#This Row],[Region_TypeCount]]</f>
        <v>58.312187288105562</v>
      </c>
    </row>
    <row r="2595" spans="1:16" x14ac:dyDescent="0.25">
      <c r="A2595" s="1">
        <v>42888</v>
      </c>
      <c r="B2595">
        <v>17</v>
      </c>
      <c r="C2595">
        <v>9</v>
      </c>
      <c r="D2595">
        <v>15492.281000000001</v>
      </c>
      <c r="E2595">
        <f>INDEX(Stores[region],MATCH(Sales[[#This Row],[store_no]],Stores[store_no],0))</f>
        <v>3</v>
      </c>
      <c r="F2595" t="str">
        <f>INDEX(Stores[storetype],MATCH(Sales[[#This Row],[store_no]],Stores[store_no],0))</f>
        <v>B</v>
      </c>
      <c r="G2595" t="str">
        <f>INDEX(Stores[location_city],MATCH(Sales[[#This Row],[store_no]],Stores[store_no],0))</f>
        <v>Fargo</v>
      </c>
      <c r="H2595" t="str">
        <f>INDEX(Stores[location_state],MATCH(Sales[[#This Row],[store_no]],Stores[store_no],0))</f>
        <v>North Dakota</v>
      </c>
      <c r="I2595">
        <f>INDEX(Stores[sqft],MATCH(Sales[[#This Row],[store_no]],Stores[store_no],0))</f>
        <v>211600</v>
      </c>
      <c r="J2595" s="4" t="str">
        <f>INDEX(Departments[dept_name],MATCH(Sales[[#This Row],[dept_no]],Departments[dept_no],0))</f>
        <v>Garden</v>
      </c>
      <c r="K2595" s="4" t="str">
        <f>CONCATENATE(Sales[[#This Row],[region]],Sales[[#This Row],[storetype]])</f>
        <v>3B</v>
      </c>
      <c r="L2595" s="4">
        <f>INDEX(RegionStoreCount[Store Count],MATCH(Sales[[#This Row],[RegionStoretype]],RegionStoreCount[Region/Type],0))</f>
        <v>4</v>
      </c>
      <c r="M2595" s="4">
        <f>AND(Sales[[#This Row],[date]]&lt;=TY_YTDMax,Sales[[#This Row],[date]]&gt;=TY_YTDMin)*Sales[[#This Row],[sales]]</f>
        <v>0</v>
      </c>
      <c r="N2595" s="4">
        <f>AND(Sales[[#This Row],[date]]&lt;=LY_YTDMax,Sales[[#This Row],[date]]&gt;=LY_YTDMin)*Sales[[#This Row],[sales]]</f>
        <v>15492.281000000001</v>
      </c>
      <c r="O2595" s="4">
        <f>AND(Sales[[#This Row],[date]]&gt;=YoY_Min,Sales[[#This Row],[date]]&lt;=TY_YTDMax)*(Sales[[#This Row],[sales]]/Sales[[#This Row],[sqft]])</f>
        <v>0</v>
      </c>
      <c r="P2595" s="4">
        <f>SUMIF(Sales[RegionStoretype],Sales[[#This Row],[RegionStoretype]],Sales[YoY_SSF])/Sales[[#This Row],[Region_TypeCount]]</f>
        <v>58.312187288105562</v>
      </c>
    </row>
    <row r="2596" spans="1:16" x14ac:dyDescent="0.25">
      <c r="A2596" s="1">
        <v>42888</v>
      </c>
      <c r="B2596">
        <v>17</v>
      </c>
      <c r="C2596">
        <v>14</v>
      </c>
      <c r="D2596">
        <v>98756.605199999991</v>
      </c>
      <c r="E2596">
        <f>INDEX(Stores[region],MATCH(Sales[[#This Row],[store_no]],Stores[store_no],0))</f>
        <v>3</v>
      </c>
      <c r="F2596" t="str">
        <f>INDEX(Stores[storetype],MATCH(Sales[[#This Row],[store_no]],Stores[store_no],0))</f>
        <v>B</v>
      </c>
      <c r="G2596" t="str">
        <f>INDEX(Stores[location_city],MATCH(Sales[[#This Row],[store_no]],Stores[store_no],0))</f>
        <v>Fargo</v>
      </c>
      <c r="H2596" t="str">
        <f>INDEX(Stores[location_state],MATCH(Sales[[#This Row],[store_no]],Stores[store_no],0))</f>
        <v>North Dakota</v>
      </c>
      <c r="I2596">
        <f>INDEX(Stores[sqft],MATCH(Sales[[#This Row],[store_no]],Stores[store_no],0))</f>
        <v>211600</v>
      </c>
      <c r="J2596" s="4" t="str">
        <f>INDEX(Departments[dept_name],MATCH(Sales[[#This Row],[dept_no]],Departments[dept_no],0))</f>
        <v>Movies</v>
      </c>
      <c r="K2596" s="4" t="str">
        <f>CONCATENATE(Sales[[#This Row],[region]],Sales[[#This Row],[storetype]])</f>
        <v>3B</v>
      </c>
      <c r="L2596" s="4">
        <f>INDEX(RegionStoreCount[Store Count],MATCH(Sales[[#This Row],[RegionStoretype]],RegionStoreCount[Region/Type],0))</f>
        <v>4</v>
      </c>
      <c r="M2596" s="4">
        <f>AND(Sales[[#This Row],[date]]&lt;=TY_YTDMax,Sales[[#This Row],[date]]&gt;=TY_YTDMin)*Sales[[#This Row],[sales]]</f>
        <v>0</v>
      </c>
      <c r="N2596" s="4">
        <f>AND(Sales[[#This Row],[date]]&lt;=LY_YTDMax,Sales[[#This Row],[date]]&gt;=LY_YTDMin)*Sales[[#This Row],[sales]]</f>
        <v>98756.605199999991</v>
      </c>
      <c r="O2596" s="4">
        <f>AND(Sales[[#This Row],[date]]&gt;=YoY_Min,Sales[[#This Row],[date]]&lt;=TY_YTDMax)*(Sales[[#This Row],[sales]]/Sales[[#This Row],[sqft]])</f>
        <v>0</v>
      </c>
      <c r="P2596" s="4">
        <f>SUMIF(Sales[RegionStoretype],Sales[[#This Row],[RegionStoretype]],Sales[YoY_SSF])/Sales[[#This Row],[Region_TypeCount]]</f>
        <v>58.312187288105562</v>
      </c>
    </row>
    <row r="2597" spans="1:16" x14ac:dyDescent="0.25">
      <c r="A2597" s="1">
        <v>42888</v>
      </c>
      <c r="B2597">
        <v>18</v>
      </c>
      <c r="C2597">
        <v>3</v>
      </c>
      <c r="D2597">
        <v>59699.109000000004</v>
      </c>
      <c r="E2597">
        <f>INDEX(Stores[region],MATCH(Sales[[#This Row],[store_no]],Stores[store_no],0))</f>
        <v>2</v>
      </c>
      <c r="F2597" t="str">
        <f>INDEX(Stores[storetype],MATCH(Sales[[#This Row],[store_no]],Stores[store_no],0))</f>
        <v>B</v>
      </c>
      <c r="G2597" t="str">
        <f>INDEX(Stores[location_city],MATCH(Sales[[#This Row],[store_no]],Stores[store_no],0))</f>
        <v>Chicago</v>
      </c>
      <c r="H2597" t="str">
        <f>INDEX(Stores[location_state],MATCH(Sales[[#This Row],[store_no]],Stores[store_no],0))</f>
        <v>Illinois</v>
      </c>
      <c r="I2597">
        <f>INDEX(Stores[sqft],MATCH(Sales[[#This Row],[store_no]],Stores[store_no],0))</f>
        <v>120700</v>
      </c>
      <c r="J2597" s="4" t="str">
        <f>INDEX(Departments[dept_name],MATCH(Sales[[#This Row],[dept_no]],Departments[dept_no],0))</f>
        <v>Beauty</v>
      </c>
      <c r="K2597" s="4" t="str">
        <f>CONCATENATE(Sales[[#This Row],[region]],Sales[[#This Row],[storetype]])</f>
        <v>2B</v>
      </c>
      <c r="L2597" s="4">
        <f>INDEX(RegionStoreCount[Store Count],MATCH(Sales[[#This Row],[RegionStoretype]],RegionStoreCount[Region/Type],0))</f>
        <v>6</v>
      </c>
      <c r="M2597" s="4">
        <f>AND(Sales[[#This Row],[date]]&lt;=TY_YTDMax,Sales[[#This Row],[date]]&gt;=TY_YTDMin)*Sales[[#This Row],[sales]]</f>
        <v>0</v>
      </c>
      <c r="N2597" s="4">
        <f>AND(Sales[[#This Row],[date]]&lt;=LY_YTDMax,Sales[[#This Row],[date]]&gt;=LY_YTDMin)*Sales[[#This Row],[sales]]</f>
        <v>59699.109000000004</v>
      </c>
      <c r="O2597" s="4">
        <f>AND(Sales[[#This Row],[date]]&gt;=YoY_Min,Sales[[#This Row],[date]]&lt;=TY_YTDMax)*(Sales[[#This Row],[sales]]/Sales[[#This Row],[sqft]])</f>
        <v>0</v>
      </c>
      <c r="P2597" s="4">
        <f>SUMIF(Sales[RegionStoretype],Sales[[#This Row],[RegionStoretype]],Sales[YoY_SSF])/Sales[[#This Row],[Region_TypeCount]]</f>
        <v>58.393757732919049</v>
      </c>
    </row>
    <row r="2598" spans="1:16" x14ac:dyDescent="0.25">
      <c r="A2598" s="1">
        <v>42888</v>
      </c>
      <c r="B2598">
        <v>20</v>
      </c>
      <c r="C2598">
        <v>8</v>
      </c>
      <c r="D2598">
        <v>6248.0319</v>
      </c>
      <c r="E2598">
        <f>INDEX(Stores[region],MATCH(Sales[[#This Row],[store_no]],Stores[store_no],0))</f>
        <v>1</v>
      </c>
      <c r="F2598" t="str">
        <f>INDEX(Stores[storetype],MATCH(Sales[[#This Row],[store_no]],Stores[store_no],0))</f>
        <v>A</v>
      </c>
      <c r="G2598" t="str">
        <f>INDEX(Stores[location_city],MATCH(Sales[[#This Row],[store_no]],Stores[store_no],0))</f>
        <v>South Bend</v>
      </c>
      <c r="H2598" t="str">
        <f>INDEX(Stores[location_state],MATCH(Sales[[#This Row],[store_no]],Stores[store_no],0))</f>
        <v>Indiana</v>
      </c>
      <c r="I2598">
        <f>INDEX(Stores[sqft],MATCH(Sales[[#This Row],[store_no]],Stores[store_no],0))</f>
        <v>39700</v>
      </c>
      <c r="J2598" s="4" t="str">
        <f>INDEX(Departments[dept_name],MATCH(Sales[[#This Row],[dept_no]],Departments[dept_no],0))</f>
        <v>Games</v>
      </c>
      <c r="K2598" s="4" t="str">
        <f>CONCATENATE(Sales[[#This Row],[region]],Sales[[#This Row],[storetype]])</f>
        <v>1A</v>
      </c>
      <c r="L2598" s="4">
        <f>INDEX(RegionStoreCount[Store Count],MATCH(Sales[[#This Row],[RegionStoretype]],RegionStoreCount[Region/Type],0))</f>
        <v>5</v>
      </c>
      <c r="M2598" s="4">
        <f>AND(Sales[[#This Row],[date]]&lt;=TY_YTDMax,Sales[[#This Row],[date]]&gt;=TY_YTDMin)*Sales[[#This Row],[sales]]</f>
        <v>0</v>
      </c>
      <c r="N2598" s="4">
        <f>AND(Sales[[#This Row],[date]]&lt;=LY_YTDMax,Sales[[#This Row],[date]]&gt;=LY_YTDMin)*Sales[[#This Row],[sales]]</f>
        <v>6248.0319</v>
      </c>
      <c r="O2598" s="4">
        <f>AND(Sales[[#This Row],[date]]&gt;=YoY_Min,Sales[[#This Row],[date]]&lt;=TY_YTDMax)*(Sales[[#This Row],[sales]]/Sales[[#This Row],[sqft]])</f>
        <v>0</v>
      </c>
      <c r="P2598" s="4">
        <f>SUMIF(Sales[RegionStoretype],Sales[[#This Row],[RegionStoretype]],Sales[YoY_SSF])/Sales[[#This Row],[Region_TypeCount]]</f>
        <v>59.469551530910678</v>
      </c>
    </row>
    <row r="2599" spans="1:16" x14ac:dyDescent="0.25">
      <c r="A2599" s="1">
        <v>42888</v>
      </c>
      <c r="B2599">
        <v>20</v>
      </c>
      <c r="C2599">
        <v>16</v>
      </c>
      <c r="D2599">
        <v>33292.253600000004</v>
      </c>
      <c r="E2599">
        <f>INDEX(Stores[region],MATCH(Sales[[#This Row],[store_no]],Stores[store_no],0))</f>
        <v>1</v>
      </c>
      <c r="F2599" t="str">
        <f>INDEX(Stores[storetype],MATCH(Sales[[#This Row],[store_no]],Stores[store_no],0))</f>
        <v>A</v>
      </c>
      <c r="G2599" t="str">
        <f>INDEX(Stores[location_city],MATCH(Sales[[#This Row],[store_no]],Stores[store_no],0))</f>
        <v>South Bend</v>
      </c>
      <c r="H2599" t="str">
        <f>INDEX(Stores[location_state],MATCH(Sales[[#This Row],[store_no]],Stores[store_no],0))</f>
        <v>Indiana</v>
      </c>
      <c r="I2599">
        <f>INDEX(Stores[sqft],MATCH(Sales[[#This Row],[store_no]],Stores[store_no],0))</f>
        <v>39700</v>
      </c>
      <c r="J2599" s="4" t="str">
        <f>INDEX(Departments[dept_name],MATCH(Sales[[#This Row],[dept_no]],Departments[dept_no],0))</f>
        <v>Outdoors</v>
      </c>
      <c r="K2599" s="4" t="str">
        <f>CONCATENATE(Sales[[#This Row],[region]],Sales[[#This Row],[storetype]])</f>
        <v>1A</v>
      </c>
      <c r="L2599" s="4">
        <f>INDEX(RegionStoreCount[Store Count],MATCH(Sales[[#This Row],[RegionStoretype]],RegionStoreCount[Region/Type],0))</f>
        <v>5</v>
      </c>
      <c r="M2599" s="4">
        <f>AND(Sales[[#This Row],[date]]&lt;=TY_YTDMax,Sales[[#This Row],[date]]&gt;=TY_YTDMin)*Sales[[#This Row],[sales]]</f>
        <v>0</v>
      </c>
      <c r="N2599" s="4">
        <f>AND(Sales[[#This Row],[date]]&lt;=LY_YTDMax,Sales[[#This Row],[date]]&gt;=LY_YTDMin)*Sales[[#This Row],[sales]]</f>
        <v>33292.253600000004</v>
      </c>
      <c r="O2599" s="4">
        <f>AND(Sales[[#This Row],[date]]&gt;=YoY_Min,Sales[[#This Row],[date]]&lt;=TY_YTDMax)*(Sales[[#This Row],[sales]]/Sales[[#This Row],[sqft]])</f>
        <v>0</v>
      </c>
      <c r="P2599" s="4">
        <f>SUMIF(Sales[RegionStoretype],Sales[[#This Row],[RegionStoretype]],Sales[YoY_SSF])/Sales[[#This Row],[Region_TypeCount]]</f>
        <v>59.469551530910678</v>
      </c>
    </row>
    <row r="2600" spans="1:16" x14ac:dyDescent="0.25">
      <c r="A2600" s="1">
        <v>42888</v>
      </c>
      <c r="B2600">
        <v>21</v>
      </c>
      <c r="C2600">
        <v>2</v>
      </c>
      <c r="D2600">
        <v>85685.564899999998</v>
      </c>
      <c r="E2600">
        <f>INDEX(Stores[region],MATCH(Sales[[#This Row],[store_no]],Stores[store_no],0))</f>
        <v>2</v>
      </c>
      <c r="F2600" t="str">
        <f>INDEX(Stores[storetype],MATCH(Sales[[#This Row],[store_no]],Stores[store_no],0))</f>
        <v>B</v>
      </c>
      <c r="G2600" t="str">
        <f>INDEX(Stores[location_city],MATCH(Sales[[#This Row],[store_no]],Stores[store_no],0))</f>
        <v>Madison</v>
      </c>
      <c r="H2600" t="str">
        <f>INDEX(Stores[location_state],MATCH(Sales[[#This Row],[store_no]],Stores[store_no],0))</f>
        <v>Wisconsin</v>
      </c>
      <c r="I2600">
        <f>INDEX(Stores[sqft],MATCH(Sales[[#This Row],[store_no]],Stores[store_no],0))</f>
        <v>206400</v>
      </c>
      <c r="J2600" s="4" t="str">
        <f>INDEX(Departments[dept_name],MATCH(Sales[[#This Row],[dept_no]],Departments[dept_no],0))</f>
        <v>Baby</v>
      </c>
      <c r="K2600" s="4" t="str">
        <f>CONCATENATE(Sales[[#This Row],[region]],Sales[[#This Row],[storetype]])</f>
        <v>2B</v>
      </c>
      <c r="L2600" s="4">
        <f>INDEX(RegionStoreCount[Store Count],MATCH(Sales[[#This Row],[RegionStoretype]],RegionStoreCount[Region/Type],0))</f>
        <v>6</v>
      </c>
      <c r="M2600" s="4">
        <f>AND(Sales[[#This Row],[date]]&lt;=TY_YTDMax,Sales[[#This Row],[date]]&gt;=TY_YTDMin)*Sales[[#This Row],[sales]]</f>
        <v>0</v>
      </c>
      <c r="N2600" s="4">
        <f>AND(Sales[[#This Row],[date]]&lt;=LY_YTDMax,Sales[[#This Row],[date]]&gt;=LY_YTDMin)*Sales[[#This Row],[sales]]</f>
        <v>85685.564899999998</v>
      </c>
      <c r="O2600" s="4">
        <f>AND(Sales[[#This Row],[date]]&gt;=YoY_Min,Sales[[#This Row],[date]]&lt;=TY_YTDMax)*(Sales[[#This Row],[sales]]/Sales[[#This Row],[sqft]])</f>
        <v>0</v>
      </c>
      <c r="P2600" s="4">
        <f>SUMIF(Sales[RegionStoretype],Sales[[#This Row],[RegionStoretype]],Sales[YoY_SSF])/Sales[[#This Row],[Region_TypeCount]]</f>
        <v>58.393757732919049</v>
      </c>
    </row>
    <row r="2601" spans="1:16" x14ac:dyDescent="0.25">
      <c r="A2601" s="1">
        <v>42888</v>
      </c>
      <c r="B2601">
        <v>21</v>
      </c>
      <c r="C2601">
        <v>5</v>
      </c>
      <c r="D2601">
        <v>301685.94</v>
      </c>
      <c r="E2601">
        <f>INDEX(Stores[region],MATCH(Sales[[#This Row],[store_no]],Stores[store_no],0))</f>
        <v>2</v>
      </c>
      <c r="F2601" t="str">
        <f>INDEX(Stores[storetype],MATCH(Sales[[#This Row],[store_no]],Stores[store_no],0))</f>
        <v>B</v>
      </c>
      <c r="G2601" t="str">
        <f>INDEX(Stores[location_city],MATCH(Sales[[#This Row],[store_no]],Stores[store_no],0))</f>
        <v>Madison</v>
      </c>
      <c r="H2601" t="str">
        <f>INDEX(Stores[location_state],MATCH(Sales[[#This Row],[store_no]],Stores[store_no],0))</f>
        <v>Wisconsin</v>
      </c>
      <c r="I2601">
        <f>INDEX(Stores[sqft],MATCH(Sales[[#This Row],[store_no]],Stores[store_no],0))</f>
        <v>206400</v>
      </c>
      <c r="J2601" s="4" t="str">
        <f>INDEX(Departments[dept_name],MATCH(Sales[[#This Row],[dept_no]],Departments[dept_no],0))</f>
        <v>Clothing</v>
      </c>
      <c r="K2601" s="4" t="str">
        <f>CONCATENATE(Sales[[#This Row],[region]],Sales[[#This Row],[storetype]])</f>
        <v>2B</v>
      </c>
      <c r="L2601" s="4">
        <f>INDEX(RegionStoreCount[Store Count],MATCH(Sales[[#This Row],[RegionStoretype]],RegionStoreCount[Region/Type],0))</f>
        <v>6</v>
      </c>
      <c r="M2601" s="4">
        <f>AND(Sales[[#This Row],[date]]&lt;=TY_YTDMax,Sales[[#This Row],[date]]&gt;=TY_YTDMin)*Sales[[#This Row],[sales]]</f>
        <v>0</v>
      </c>
      <c r="N2601" s="4">
        <f>AND(Sales[[#This Row],[date]]&lt;=LY_YTDMax,Sales[[#This Row],[date]]&gt;=LY_YTDMin)*Sales[[#This Row],[sales]]</f>
        <v>301685.94</v>
      </c>
      <c r="O2601" s="4">
        <f>AND(Sales[[#This Row],[date]]&gt;=YoY_Min,Sales[[#This Row],[date]]&lt;=TY_YTDMax)*(Sales[[#This Row],[sales]]/Sales[[#This Row],[sqft]])</f>
        <v>0</v>
      </c>
      <c r="P2601" s="4">
        <f>SUMIF(Sales[RegionStoretype],Sales[[#This Row],[RegionStoretype]],Sales[YoY_SSF])/Sales[[#This Row],[Region_TypeCount]]</f>
        <v>58.393757732919049</v>
      </c>
    </row>
    <row r="2602" spans="1:16" x14ac:dyDescent="0.25">
      <c r="A2602" s="1">
        <v>42888</v>
      </c>
      <c r="B2602">
        <v>21</v>
      </c>
      <c r="C2602">
        <v>17</v>
      </c>
      <c r="D2602">
        <v>187435.63089999999</v>
      </c>
      <c r="E2602">
        <f>INDEX(Stores[region],MATCH(Sales[[#This Row],[store_no]],Stores[store_no],0))</f>
        <v>2</v>
      </c>
      <c r="F2602" t="str">
        <f>INDEX(Stores[storetype],MATCH(Sales[[#This Row],[store_no]],Stores[store_no],0))</f>
        <v>B</v>
      </c>
      <c r="G2602" t="str">
        <f>INDEX(Stores[location_city],MATCH(Sales[[#This Row],[store_no]],Stores[store_no],0))</f>
        <v>Madison</v>
      </c>
      <c r="H2602" t="str">
        <f>INDEX(Stores[location_state],MATCH(Sales[[#This Row],[store_no]],Stores[store_no],0))</f>
        <v>Wisconsin</v>
      </c>
      <c r="I2602">
        <f>INDEX(Stores[sqft],MATCH(Sales[[#This Row],[store_no]],Stores[store_no],0))</f>
        <v>206400</v>
      </c>
      <c r="J2602" s="4" t="str">
        <f>INDEX(Departments[dept_name],MATCH(Sales[[#This Row],[dept_no]],Departments[dept_no],0))</f>
        <v>Shoes</v>
      </c>
      <c r="K2602" s="4" t="str">
        <f>CONCATENATE(Sales[[#This Row],[region]],Sales[[#This Row],[storetype]])</f>
        <v>2B</v>
      </c>
      <c r="L2602" s="4">
        <f>INDEX(RegionStoreCount[Store Count],MATCH(Sales[[#This Row],[RegionStoretype]],RegionStoreCount[Region/Type],0))</f>
        <v>6</v>
      </c>
      <c r="M2602" s="4">
        <f>AND(Sales[[#This Row],[date]]&lt;=TY_YTDMax,Sales[[#This Row],[date]]&gt;=TY_YTDMin)*Sales[[#This Row],[sales]]</f>
        <v>0</v>
      </c>
      <c r="N2602" s="4">
        <f>AND(Sales[[#This Row],[date]]&lt;=LY_YTDMax,Sales[[#This Row],[date]]&gt;=LY_YTDMin)*Sales[[#This Row],[sales]]</f>
        <v>187435.63089999999</v>
      </c>
      <c r="O2602" s="4">
        <f>AND(Sales[[#This Row],[date]]&gt;=YoY_Min,Sales[[#This Row],[date]]&lt;=TY_YTDMax)*(Sales[[#This Row],[sales]]/Sales[[#This Row],[sqft]])</f>
        <v>0</v>
      </c>
      <c r="P2602" s="4">
        <f>SUMIF(Sales[RegionStoretype],Sales[[#This Row],[RegionStoretype]],Sales[YoY_SSF])/Sales[[#This Row],[Region_TypeCount]]</f>
        <v>58.393757732919049</v>
      </c>
    </row>
    <row r="2603" spans="1:16" x14ac:dyDescent="0.25">
      <c r="A2603" s="1">
        <v>42888</v>
      </c>
      <c r="B2603">
        <v>21</v>
      </c>
      <c r="C2603">
        <v>18</v>
      </c>
      <c r="D2603">
        <v>5942.4284000000007</v>
      </c>
      <c r="E2603">
        <f>INDEX(Stores[region],MATCH(Sales[[#This Row],[store_no]],Stores[store_no],0))</f>
        <v>2</v>
      </c>
      <c r="F2603" t="str">
        <f>INDEX(Stores[storetype],MATCH(Sales[[#This Row],[store_no]],Stores[store_no],0))</f>
        <v>B</v>
      </c>
      <c r="G2603" t="str">
        <f>INDEX(Stores[location_city],MATCH(Sales[[#This Row],[store_no]],Stores[store_no],0))</f>
        <v>Madison</v>
      </c>
      <c r="H2603" t="str">
        <f>INDEX(Stores[location_state],MATCH(Sales[[#This Row],[store_no]],Stores[store_no],0))</f>
        <v>Wisconsin</v>
      </c>
      <c r="I2603">
        <f>INDEX(Stores[sqft],MATCH(Sales[[#This Row],[store_no]],Stores[store_no],0))</f>
        <v>206400</v>
      </c>
      <c r="J2603" s="4" t="str">
        <f>INDEX(Departments[dept_name],MATCH(Sales[[#This Row],[dept_no]],Departments[dept_no],0))</f>
        <v>Sports</v>
      </c>
      <c r="K2603" s="4" t="str">
        <f>CONCATENATE(Sales[[#This Row],[region]],Sales[[#This Row],[storetype]])</f>
        <v>2B</v>
      </c>
      <c r="L2603" s="4">
        <f>INDEX(RegionStoreCount[Store Count],MATCH(Sales[[#This Row],[RegionStoretype]],RegionStoreCount[Region/Type],0))</f>
        <v>6</v>
      </c>
      <c r="M2603" s="4">
        <f>AND(Sales[[#This Row],[date]]&lt;=TY_YTDMax,Sales[[#This Row],[date]]&gt;=TY_YTDMin)*Sales[[#This Row],[sales]]</f>
        <v>0</v>
      </c>
      <c r="N2603" s="4">
        <f>AND(Sales[[#This Row],[date]]&lt;=LY_YTDMax,Sales[[#This Row],[date]]&gt;=LY_YTDMin)*Sales[[#This Row],[sales]]</f>
        <v>5942.4284000000007</v>
      </c>
      <c r="O2603" s="4">
        <f>AND(Sales[[#This Row],[date]]&gt;=YoY_Min,Sales[[#This Row],[date]]&lt;=TY_YTDMax)*(Sales[[#This Row],[sales]]/Sales[[#This Row],[sqft]])</f>
        <v>0</v>
      </c>
      <c r="P2603" s="4">
        <f>SUMIF(Sales[RegionStoretype],Sales[[#This Row],[RegionStoretype]],Sales[YoY_SSF])/Sales[[#This Row],[Region_TypeCount]]</f>
        <v>58.393757732919049</v>
      </c>
    </row>
    <row r="2604" spans="1:16" x14ac:dyDescent="0.25">
      <c r="A2604" s="1">
        <v>42888</v>
      </c>
      <c r="B2604">
        <v>22</v>
      </c>
      <c r="C2604">
        <v>6</v>
      </c>
      <c r="D2604">
        <v>10783.4149</v>
      </c>
      <c r="E2604">
        <f>INDEX(Stores[region],MATCH(Sales[[#This Row],[store_no]],Stores[store_no],0))</f>
        <v>3</v>
      </c>
      <c r="F2604" t="str">
        <f>INDEX(Stores[storetype],MATCH(Sales[[#This Row],[store_no]],Stores[store_no],0))</f>
        <v>B</v>
      </c>
      <c r="G2604" t="str">
        <f>INDEX(Stores[location_city],MATCH(Sales[[#This Row],[store_no]],Stores[store_no],0))</f>
        <v>Sioux Falls</v>
      </c>
      <c r="H2604" t="str">
        <f>INDEX(Stores[location_state],MATCH(Sales[[#This Row],[store_no]],Stores[store_no],0))</f>
        <v>South Dakota</v>
      </c>
      <c r="I2604">
        <f>INDEX(Stores[sqft],MATCH(Sales[[#This Row],[store_no]],Stores[store_no],0))</f>
        <v>57800</v>
      </c>
      <c r="J2604" s="4" t="str">
        <f>INDEX(Departments[dept_name],MATCH(Sales[[#This Row],[dept_no]],Departments[dept_no],0))</f>
        <v>Computers</v>
      </c>
      <c r="K2604" s="4" t="str">
        <f>CONCATENATE(Sales[[#This Row],[region]],Sales[[#This Row],[storetype]])</f>
        <v>3B</v>
      </c>
      <c r="L2604" s="4">
        <f>INDEX(RegionStoreCount[Store Count],MATCH(Sales[[#This Row],[RegionStoretype]],RegionStoreCount[Region/Type],0))</f>
        <v>4</v>
      </c>
      <c r="M2604" s="4">
        <f>AND(Sales[[#This Row],[date]]&lt;=TY_YTDMax,Sales[[#This Row],[date]]&gt;=TY_YTDMin)*Sales[[#This Row],[sales]]</f>
        <v>0</v>
      </c>
      <c r="N2604" s="4">
        <f>AND(Sales[[#This Row],[date]]&lt;=LY_YTDMax,Sales[[#This Row],[date]]&gt;=LY_YTDMin)*Sales[[#This Row],[sales]]</f>
        <v>10783.4149</v>
      </c>
      <c r="O2604" s="4">
        <f>AND(Sales[[#This Row],[date]]&gt;=YoY_Min,Sales[[#This Row],[date]]&lt;=TY_YTDMax)*(Sales[[#This Row],[sales]]/Sales[[#This Row],[sqft]])</f>
        <v>0</v>
      </c>
      <c r="P2604" s="4">
        <f>SUMIF(Sales[RegionStoretype],Sales[[#This Row],[RegionStoretype]],Sales[YoY_SSF])/Sales[[#This Row],[Region_TypeCount]]</f>
        <v>58.312187288105562</v>
      </c>
    </row>
    <row r="2605" spans="1:16" x14ac:dyDescent="0.25">
      <c r="A2605" s="1">
        <v>42888</v>
      </c>
      <c r="B2605">
        <v>22</v>
      </c>
      <c r="C2605">
        <v>7</v>
      </c>
      <c r="D2605">
        <v>37034.433400000002</v>
      </c>
      <c r="E2605">
        <f>INDEX(Stores[region],MATCH(Sales[[#This Row],[store_no]],Stores[store_no],0))</f>
        <v>3</v>
      </c>
      <c r="F2605" t="str">
        <f>INDEX(Stores[storetype],MATCH(Sales[[#This Row],[store_no]],Stores[store_no],0))</f>
        <v>B</v>
      </c>
      <c r="G2605" t="str">
        <f>INDEX(Stores[location_city],MATCH(Sales[[#This Row],[store_no]],Stores[store_no],0))</f>
        <v>Sioux Falls</v>
      </c>
      <c r="H2605" t="str">
        <f>INDEX(Stores[location_state],MATCH(Sales[[#This Row],[store_no]],Stores[store_no],0))</f>
        <v>South Dakota</v>
      </c>
      <c r="I2605">
        <f>INDEX(Stores[sqft],MATCH(Sales[[#This Row],[store_no]],Stores[store_no],0))</f>
        <v>57800</v>
      </c>
      <c r="J2605" s="4" t="str">
        <f>INDEX(Departments[dept_name],MATCH(Sales[[#This Row],[dept_no]],Departments[dept_no],0))</f>
        <v>Electronics</v>
      </c>
      <c r="K2605" s="4" t="str">
        <f>CONCATENATE(Sales[[#This Row],[region]],Sales[[#This Row],[storetype]])</f>
        <v>3B</v>
      </c>
      <c r="L2605" s="4">
        <f>INDEX(RegionStoreCount[Store Count],MATCH(Sales[[#This Row],[RegionStoretype]],RegionStoreCount[Region/Type],0))</f>
        <v>4</v>
      </c>
      <c r="M2605" s="4">
        <f>AND(Sales[[#This Row],[date]]&lt;=TY_YTDMax,Sales[[#This Row],[date]]&gt;=TY_YTDMin)*Sales[[#This Row],[sales]]</f>
        <v>0</v>
      </c>
      <c r="N2605" s="4">
        <f>AND(Sales[[#This Row],[date]]&lt;=LY_YTDMax,Sales[[#This Row],[date]]&gt;=LY_YTDMin)*Sales[[#This Row],[sales]]</f>
        <v>37034.433400000002</v>
      </c>
      <c r="O2605" s="4">
        <f>AND(Sales[[#This Row],[date]]&gt;=YoY_Min,Sales[[#This Row],[date]]&lt;=TY_YTDMax)*(Sales[[#This Row],[sales]]/Sales[[#This Row],[sqft]])</f>
        <v>0</v>
      </c>
      <c r="P2605" s="4">
        <f>SUMIF(Sales[RegionStoretype],Sales[[#This Row],[RegionStoretype]],Sales[YoY_SSF])/Sales[[#This Row],[Region_TypeCount]]</f>
        <v>58.312187288105562</v>
      </c>
    </row>
    <row r="2606" spans="1:16" x14ac:dyDescent="0.25">
      <c r="A2606" s="1">
        <v>42888</v>
      </c>
      <c r="B2606">
        <v>22</v>
      </c>
      <c r="C2606">
        <v>13</v>
      </c>
      <c r="D2606">
        <v>46419.783600000002</v>
      </c>
      <c r="E2606">
        <f>INDEX(Stores[region],MATCH(Sales[[#This Row],[store_no]],Stores[store_no],0))</f>
        <v>3</v>
      </c>
      <c r="F2606" t="str">
        <f>INDEX(Stores[storetype],MATCH(Sales[[#This Row],[store_no]],Stores[store_no],0))</f>
        <v>B</v>
      </c>
      <c r="G2606" t="str">
        <f>INDEX(Stores[location_city],MATCH(Sales[[#This Row],[store_no]],Stores[store_no],0))</f>
        <v>Sioux Falls</v>
      </c>
      <c r="H2606" t="str">
        <f>INDEX(Stores[location_state],MATCH(Sales[[#This Row],[store_no]],Stores[store_no],0))</f>
        <v>South Dakota</v>
      </c>
      <c r="I2606">
        <f>INDEX(Stores[sqft],MATCH(Sales[[#This Row],[store_no]],Stores[store_no],0))</f>
        <v>57800</v>
      </c>
      <c r="J2606" s="4" t="str">
        <f>INDEX(Departments[dept_name],MATCH(Sales[[#This Row],[dept_no]],Departments[dept_no],0))</f>
        <v>Kids</v>
      </c>
      <c r="K2606" s="4" t="str">
        <f>CONCATENATE(Sales[[#This Row],[region]],Sales[[#This Row],[storetype]])</f>
        <v>3B</v>
      </c>
      <c r="L2606" s="4">
        <f>INDEX(RegionStoreCount[Store Count],MATCH(Sales[[#This Row],[RegionStoretype]],RegionStoreCount[Region/Type],0))</f>
        <v>4</v>
      </c>
      <c r="M2606" s="4">
        <f>AND(Sales[[#This Row],[date]]&lt;=TY_YTDMax,Sales[[#This Row],[date]]&gt;=TY_YTDMin)*Sales[[#This Row],[sales]]</f>
        <v>0</v>
      </c>
      <c r="N2606" s="4">
        <f>AND(Sales[[#This Row],[date]]&lt;=LY_YTDMax,Sales[[#This Row],[date]]&gt;=LY_YTDMin)*Sales[[#This Row],[sales]]</f>
        <v>46419.783600000002</v>
      </c>
      <c r="O2606" s="4">
        <f>AND(Sales[[#This Row],[date]]&gt;=YoY_Min,Sales[[#This Row],[date]]&lt;=TY_YTDMax)*(Sales[[#This Row],[sales]]/Sales[[#This Row],[sqft]])</f>
        <v>0</v>
      </c>
      <c r="P2606" s="4">
        <f>SUMIF(Sales[RegionStoretype],Sales[[#This Row],[RegionStoretype]],Sales[YoY_SSF])/Sales[[#This Row],[Region_TypeCount]]</f>
        <v>58.312187288105562</v>
      </c>
    </row>
    <row r="2607" spans="1:16" x14ac:dyDescent="0.25">
      <c r="A2607" s="1">
        <v>42888</v>
      </c>
      <c r="B2607">
        <v>22</v>
      </c>
      <c r="C2607">
        <v>14</v>
      </c>
      <c r="D2607">
        <v>34983.296800000004</v>
      </c>
      <c r="E2607">
        <f>INDEX(Stores[region],MATCH(Sales[[#This Row],[store_no]],Stores[store_no],0))</f>
        <v>3</v>
      </c>
      <c r="F2607" t="str">
        <f>INDEX(Stores[storetype],MATCH(Sales[[#This Row],[store_no]],Stores[store_no],0))</f>
        <v>B</v>
      </c>
      <c r="G2607" t="str">
        <f>INDEX(Stores[location_city],MATCH(Sales[[#This Row],[store_no]],Stores[store_no],0))</f>
        <v>Sioux Falls</v>
      </c>
      <c r="H2607" t="str">
        <f>INDEX(Stores[location_state],MATCH(Sales[[#This Row],[store_no]],Stores[store_no],0))</f>
        <v>South Dakota</v>
      </c>
      <c r="I2607">
        <f>INDEX(Stores[sqft],MATCH(Sales[[#This Row],[store_no]],Stores[store_no],0))</f>
        <v>57800</v>
      </c>
      <c r="J2607" s="4" t="str">
        <f>INDEX(Departments[dept_name],MATCH(Sales[[#This Row],[dept_no]],Departments[dept_no],0))</f>
        <v>Movies</v>
      </c>
      <c r="K2607" s="4" t="str">
        <f>CONCATENATE(Sales[[#This Row],[region]],Sales[[#This Row],[storetype]])</f>
        <v>3B</v>
      </c>
      <c r="L2607" s="4">
        <f>INDEX(RegionStoreCount[Store Count],MATCH(Sales[[#This Row],[RegionStoretype]],RegionStoreCount[Region/Type],0))</f>
        <v>4</v>
      </c>
      <c r="M2607" s="4">
        <f>AND(Sales[[#This Row],[date]]&lt;=TY_YTDMax,Sales[[#This Row],[date]]&gt;=TY_YTDMin)*Sales[[#This Row],[sales]]</f>
        <v>0</v>
      </c>
      <c r="N2607" s="4">
        <f>AND(Sales[[#This Row],[date]]&lt;=LY_YTDMax,Sales[[#This Row],[date]]&gt;=LY_YTDMin)*Sales[[#This Row],[sales]]</f>
        <v>34983.296800000004</v>
      </c>
      <c r="O2607" s="4">
        <f>AND(Sales[[#This Row],[date]]&gt;=YoY_Min,Sales[[#This Row],[date]]&lt;=TY_YTDMax)*(Sales[[#This Row],[sales]]/Sales[[#This Row],[sqft]])</f>
        <v>0</v>
      </c>
      <c r="P2607" s="4">
        <f>SUMIF(Sales[RegionStoretype],Sales[[#This Row],[RegionStoretype]],Sales[YoY_SSF])/Sales[[#This Row],[Region_TypeCount]]</f>
        <v>58.312187288105562</v>
      </c>
    </row>
    <row r="2608" spans="1:16" x14ac:dyDescent="0.25">
      <c r="A2608" s="1">
        <v>42888</v>
      </c>
      <c r="B2608">
        <v>23</v>
      </c>
      <c r="C2608">
        <v>19</v>
      </c>
      <c r="D2608">
        <v>28162.718000000001</v>
      </c>
      <c r="E2608">
        <f>INDEX(Stores[region],MATCH(Sales[[#This Row],[store_no]],Stores[store_no],0))</f>
        <v>3</v>
      </c>
      <c r="F2608" t="str">
        <f>INDEX(Stores[storetype],MATCH(Sales[[#This Row],[store_no]],Stores[store_no],0))</f>
        <v>B</v>
      </c>
      <c r="G2608" t="str">
        <f>INDEX(Stores[location_city],MATCH(Sales[[#This Row],[store_no]],Stores[store_no],0))</f>
        <v>Cedar Rapids</v>
      </c>
      <c r="H2608" t="str">
        <f>INDEX(Stores[location_state],MATCH(Sales[[#This Row],[store_no]],Stores[store_no],0))</f>
        <v>Iowa</v>
      </c>
      <c r="I2608">
        <f>INDEX(Stores[sqft],MATCH(Sales[[#This Row],[store_no]],Stores[store_no],0))</f>
        <v>123700</v>
      </c>
      <c r="J2608" s="4" t="str">
        <f>INDEX(Departments[dept_name],MATCH(Sales[[#This Row],[dept_no]],Departments[dept_no],0))</f>
        <v>Tools</v>
      </c>
      <c r="K2608" s="4" t="str">
        <f>CONCATENATE(Sales[[#This Row],[region]],Sales[[#This Row],[storetype]])</f>
        <v>3B</v>
      </c>
      <c r="L2608" s="4">
        <f>INDEX(RegionStoreCount[Store Count],MATCH(Sales[[#This Row],[RegionStoretype]],RegionStoreCount[Region/Type],0))</f>
        <v>4</v>
      </c>
      <c r="M2608" s="4">
        <f>AND(Sales[[#This Row],[date]]&lt;=TY_YTDMax,Sales[[#This Row],[date]]&gt;=TY_YTDMin)*Sales[[#This Row],[sales]]</f>
        <v>0</v>
      </c>
      <c r="N2608" s="4">
        <f>AND(Sales[[#This Row],[date]]&lt;=LY_YTDMax,Sales[[#This Row],[date]]&gt;=LY_YTDMin)*Sales[[#This Row],[sales]]</f>
        <v>28162.718000000001</v>
      </c>
      <c r="O2608" s="4">
        <f>AND(Sales[[#This Row],[date]]&gt;=YoY_Min,Sales[[#This Row],[date]]&lt;=TY_YTDMax)*(Sales[[#This Row],[sales]]/Sales[[#This Row],[sqft]])</f>
        <v>0</v>
      </c>
      <c r="P2608" s="4">
        <f>SUMIF(Sales[RegionStoretype],Sales[[#This Row],[RegionStoretype]],Sales[YoY_SSF])/Sales[[#This Row],[Region_TypeCount]]</f>
        <v>58.312187288105562</v>
      </c>
    </row>
    <row r="2609" spans="1:16" x14ac:dyDescent="0.25">
      <c r="A2609" s="1">
        <v>42888</v>
      </c>
      <c r="B2609">
        <v>24</v>
      </c>
      <c r="C2609">
        <v>9</v>
      </c>
      <c r="D2609">
        <v>84740.729499999987</v>
      </c>
      <c r="E2609">
        <f>INDEX(Stores[region],MATCH(Sales[[#This Row],[store_no]],Stores[store_no],0))</f>
        <v>2</v>
      </c>
      <c r="F2609" t="str">
        <f>INDEX(Stores[storetype],MATCH(Sales[[#This Row],[store_no]],Stores[store_no],0))</f>
        <v>A</v>
      </c>
      <c r="G2609" t="str">
        <f>INDEX(Stores[location_city],MATCH(Sales[[#This Row],[store_no]],Stores[store_no],0))</f>
        <v>Winnetka</v>
      </c>
      <c r="H2609" t="str">
        <f>INDEX(Stores[location_state],MATCH(Sales[[#This Row],[store_no]],Stores[store_no],0))</f>
        <v>Illinois</v>
      </c>
      <c r="I2609">
        <f>INDEX(Stores[sqft],MATCH(Sales[[#This Row],[store_no]],Stores[store_no],0))</f>
        <v>207800</v>
      </c>
      <c r="J2609" s="4" t="str">
        <f>INDEX(Departments[dept_name],MATCH(Sales[[#This Row],[dept_no]],Departments[dept_no],0))</f>
        <v>Garden</v>
      </c>
      <c r="K2609" s="4" t="str">
        <f>CONCATENATE(Sales[[#This Row],[region]],Sales[[#This Row],[storetype]])</f>
        <v>2A</v>
      </c>
      <c r="L2609" s="4">
        <f>INDEX(RegionStoreCount[Store Count],MATCH(Sales[[#This Row],[RegionStoretype]],RegionStoreCount[Region/Type],0))</f>
        <v>5</v>
      </c>
      <c r="M2609" s="4">
        <f>AND(Sales[[#This Row],[date]]&lt;=TY_YTDMax,Sales[[#This Row],[date]]&gt;=TY_YTDMin)*Sales[[#This Row],[sales]]</f>
        <v>0</v>
      </c>
      <c r="N2609" s="4">
        <f>AND(Sales[[#This Row],[date]]&lt;=LY_YTDMax,Sales[[#This Row],[date]]&gt;=LY_YTDMin)*Sales[[#This Row],[sales]]</f>
        <v>84740.729499999987</v>
      </c>
      <c r="O2609" s="4">
        <f>AND(Sales[[#This Row],[date]]&gt;=YoY_Min,Sales[[#This Row],[date]]&lt;=TY_YTDMax)*(Sales[[#This Row],[sales]]/Sales[[#This Row],[sqft]])</f>
        <v>0</v>
      </c>
      <c r="P2609" s="4">
        <f>SUMIF(Sales[RegionStoretype],Sales[[#This Row],[RegionStoretype]],Sales[YoY_SSF])/Sales[[#This Row],[Region_TypeCount]]</f>
        <v>60.052789354368521</v>
      </c>
    </row>
    <row r="2610" spans="1:16" x14ac:dyDescent="0.25">
      <c r="A2610" s="1">
        <v>42888</v>
      </c>
      <c r="B2610">
        <v>25</v>
      </c>
      <c r="C2610">
        <v>18</v>
      </c>
      <c r="D2610">
        <v>2148.7571999999996</v>
      </c>
      <c r="E2610">
        <f>INDEX(Stores[region],MATCH(Sales[[#This Row],[store_no]],Stores[store_no],0))</f>
        <v>3</v>
      </c>
      <c r="F2610" t="str">
        <f>INDEX(Stores[storetype],MATCH(Sales[[#This Row],[store_no]],Stores[store_no],0))</f>
        <v>B</v>
      </c>
      <c r="G2610" t="str">
        <f>INDEX(Stores[location_city],MATCH(Sales[[#This Row],[store_no]],Stores[store_no],0))</f>
        <v>Kansas City</v>
      </c>
      <c r="H2610" t="str">
        <f>INDEX(Stores[location_state],MATCH(Sales[[#This Row],[store_no]],Stores[store_no],0))</f>
        <v>Missouri</v>
      </c>
      <c r="I2610">
        <f>INDEX(Stores[sqft],MATCH(Sales[[#This Row],[store_no]],Stores[store_no],0))</f>
        <v>92300</v>
      </c>
      <c r="J2610" s="4" t="str">
        <f>INDEX(Departments[dept_name],MATCH(Sales[[#This Row],[dept_no]],Departments[dept_no],0))</f>
        <v>Sports</v>
      </c>
      <c r="K2610" s="4" t="str">
        <f>CONCATENATE(Sales[[#This Row],[region]],Sales[[#This Row],[storetype]])</f>
        <v>3B</v>
      </c>
      <c r="L2610" s="4">
        <f>INDEX(RegionStoreCount[Store Count],MATCH(Sales[[#This Row],[RegionStoretype]],RegionStoreCount[Region/Type],0))</f>
        <v>4</v>
      </c>
      <c r="M2610" s="4">
        <f>AND(Sales[[#This Row],[date]]&lt;=TY_YTDMax,Sales[[#This Row],[date]]&gt;=TY_YTDMin)*Sales[[#This Row],[sales]]</f>
        <v>0</v>
      </c>
      <c r="N2610" s="4">
        <f>AND(Sales[[#This Row],[date]]&lt;=LY_YTDMax,Sales[[#This Row],[date]]&gt;=LY_YTDMin)*Sales[[#This Row],[sales]]</f>
        <v>2148.7571999999996</v>
      </c>
      <c r="O2610" s="4">
        <f>AND(Sales[[#This Row],[date]]&gt;=YoY_Min,Sales[[#This Row],[date]]&lt;=TY_YTDMax)*(Sales[[#This Row],[sales]]/Sales[[#This Row],[sqft]])</f>
        <v>0</v>
      </c>
      <c r="P2610" s="4">
        <f>SUMIF(Sales[RegionStoretype],Sales[[#This Row],[RegionStoretype]],Sales[YoY_SSF])/Sales[[#This Row],[Region_TypeCount]]</f>
        <v>58.312187288105562</v>
      </c>
    </row>
    <row r="2611" spans="1:16" x14ac:dyDescent="0.25">
      <c r="A2611" s="1">
        <v>42888</v>
      </c>
      <c r="B2611">
        <v>26</v>
      </c>
      <c r="C2611">
        <v>3</v>
      </c>
      <c r="D2611">
        <v>93017.053799999994</v>
      </c>
      <c r="E2611">
        <f>INDEX(Stores[region],MATCH(Sales[[#This Row],[store_no]],Stores[store_no],0))</f>
        <v>2</v>
      </c>
      <c r="F2611" t="str">
        <f>INDEX(Stores[storetype],MATCH(Sales[[#This Row],[store_no]],Stores[store_no],0))</f>
        <v>A</v>
      </c>
      <c r="G2611" t="str">
        <f>INDEX(Stores[location_city],MATCH(Sales[[#This Row],[store_no]],Stores[store_no],0))</f>
        <v>Carmel</v>
      </c>
      <c r="H2611" t="str">
        <f>INDEX(Stores[location_state],MATCH(Sales[[#This Row],[store_no]],Stores[store_no],0))</f>
        <v>Indiana</v>
      </c>
      <c r="I2611">
        <f>INDEX(Stores[sqft],MATCH(Sales[[#This Row],[store_no]],Stores[store_no],0))</f>
        <v>198500</v>
      </c>
      <c r="J2611" s="4" t="str">
        <f>INDEX(Departments[dept_name],MATCH(Sales[[#This Row],[dept_no]],Departments[dept_no],0))</f>
        <v>Beauty</v>
      </c>
      <c r="K2611" s="4" t="str">
        <f>CONCATENATE(Sales[[#This Row],[region]],Sales[[#This Row],[storetype]])</f>
        <v>2A</v>
      </c>
      <c r="L2611" s="4">
        <f>INDEX(RegionStoreCount[Store Count],MATCH(Sales[[#This Row],[RegionStoretype]],RegionStoreCount[Region/Type],0))</f>
        <v>5</v>
      </c>
      <c r="M2611" s="4">
        <f>AND(Sales[[#This Row],[date]]&lt;=TY_YTDMax,Sales[[#This Row],[date]]&gt;=TY_YTDMin)*Sales[[#This Row],[sales]]</f>
        <v>0</v>
      </c>
      <c r="N2611" s="4">
        <f>AND(Sales[[#This Row],[date]]&lt;=LY_YTDMax,Sales[[#This Row],[date]]&gt;=LY_YTDMin)*Sales[[#This Row],[sales]]</f>
        <v>93017.053799999994</v>
      </c>
      <c r="O2611" s="4">
        <f>AND(Sales[[#This Row],[date]]&gt;=YoY_Min,Sales[[#This Row],[date]]&lt;=TY_YTDMax)*(Sales[[#This Row],[sales]]/Sales[[#This Row],[sqft]])</f>
        <v>0</v>
      </c>
      <c r="P2611" s="4">
        <f>SUMIF(Sales[RegionStoretype],Sales[[#This Row],[RegionStoretype]],Sales[YoY_SSF])/Sales[[#This Row],[Region_TypeCount]]</f>
        <v>60.052789354368521</v>
      </c>
    </row>
    <row r="2612" spans="1:16" x14ac:dyDescent="0.25">
      <c r="A2612" s="1">
        <v>42888</v>
      </c>
      <c r="B2612">
        <v>26</v>
      </c>
      <c r="C2612">
        <v>12</v>
      </c>
      <c r="D2612">
        <v>137514.7758</v>
      </c>
      <c r="E2612">
        <f>INDEX(Stores[region],MATCH(Sales[[#This Row],[store_no]],Stores[store_no],0))</f>
        <v>2</v>
      </c>
      <c r="F2612" t="str">
        <f>INDEX(Stores[storetype],MATCH(Sales[[#This Row],[store_no]],Stores[store_no],0))</f>
        <v>A</v>
      </c>
      <c r="G2612" t="str">
        <f>INDEX(Stores[location_city],MATCH(Sales[[#This Row],[store_no]],Stores[store_no],0))</f>
        <v>Carmel</v>
      </c>
      <c r="H2612" t="str">
        <f>INDEX(Stores[location_state],MATCH(Sales[[#This Row],[store_no]],Stores[store_no],0))</f>
        <v>Indiana</v>
      </c>
      <c r="I2612">
        <f>INDEX(Stores[sqft],MATCH(Sales[[#This Row],[store_no]],Stores[store_no],0))</f>
        <v>198500</v>
      </c>
      <c r="J2612" s="4" t="str">
        <f>INDEX(Departments[dept_name],MATCH(Sales[[#This Row],[dept_no]],Departments[dept_no],0))</f>
        <v>Jewelery</v>
      </c>
      <c r="K2612" s="4" t="str">
        <f>CONCATENATE(Sales[[#This Row],[region]],Sales[[#This Row],[storetype]])</f>
        <v>2A</v>
      </c>
      <c r="L2612" s="4">
        <f>INDEX(RegionStoreCount[Store Count],MATCH(Sales[[#This Row],[RegionStoretype]],RegionStoreCount[Region/Type],0))</f>
        <v>5</v>
      </c>
      <c r="M2612" s="4">
        <f>AND(Sales[[#This Row],[date]]&lt;=TY_YTDMax,Sales[[#This Row],[date]]&gt;=TY_YTDMin)*Sales[[#This Row],[sales]]</f>
        <v>0</v>
      </c>
      <c r="N2612" s="4">
        <f>AND(Sales[[#This Row],[date]]&lt;=LY_YTDMax,Sales[[#This Row],[date]]&gt;=LY_YTDMin)*Sales[[#This Row],[sales]]</f>
        <v>137514.7758</v>
      </c>
      <c r="O2612" s="4">
        <f>AND(Sales[[#This Row],[date]]&gt;=YoY_Min,Sales[[#This Row],[date]]&lt;=TY_YTDMax)*(Sales[[#This Row],[sales]]/Sales[[#This Row],[sqft]])</f>
        <v>0</v>
      </c>
      <c r="P2612" s="4">
        <f>SUMIF(Sales[RegionStoretype],Sales[[#This Row],[RegionStoretype]],Sales[YoY_SSF])/Sales[[#This Row],[Region_TypeCount]]</f>
        <v>60.052789354368521</v>
      </c>
    </row>
    <row r="2613" spans="1:16" x14ac:dyDescent="0.25">
      <c r="A2613" s="1">
        <v>42888</v>
      </c>
      <c r="B2613">
        <v>27</v>
      </c>
      <c r="C2613">
        <v>3</v>
      </c>
      <c r="D2613">
        <v>206642.0197</v>
      </c>
      <c r="E2613">
        <f>INDEX(Stores[region],MATCH(Sales[[#This Row],[store_no]],Stores[store_no],0))</f>
        <v>3</v>
      </c>
      <c r="F2613" t="str">
        <f>INDEX(Stores[storetype],MATCH(Sales[[#This Row],[store_no]],Stores[store_no],0))</f>
        <v>A</v>
      </c>
      <c r="G2613" t="str">
        <f>INDEX(Stores[location_city],MATCH(Sales[[#This Row],[store_no]],Stores[store_no],0))</f>
        <v>Springfield</v>
      </c>
      <c r="H2613" t="str">
        <f>INDEX(Stores[location_state],MATCH(Sales[[#This Row],[store_no]],Stores[store_no],0))</f>
        <v>Missouri</v>
      </c>
      <c r="I2613">
        <f>INDEX(Stores[sqft],MATCH(Sales[[#This Row],[store_no]],Stores[store_no],0))</f>
        <v>158200</v>
      </c>
      <c r="J2613" s="4" t="str">
        <f>INDEX(Departments[dept_name],MATCH(Sales[[#This Row],[dept_no]],Departments[dept_no],0))</f>
        <v>Beauty</v>
      </c>
      <c r="K2613" s="4" t="str">
        <f>CONCATENATE(Sales[[#This Row],[region]],Sales[[#This Row],[storetype]])</f>
        <v>3A</v>
      </c>
      <c r="L2613" s="4">
        <f>INDEX(RegionStoreCount[Store Count],MATCH(Sales[[#This Row],[RegionStoretype]],RegionStoreCount[Region/Type],0))</f>
        <v>9</v>
      </c>
      <c r="M2613" s="4">
        <f>AND(Sales[[#This Row],[date]]&lt;=TY_YTDMax,Sales[[#This Row],[date]]&gt;=TY_YTDMin)*Sales[[#This Row],[sales]]</f>
        <v>0</v>
      </c>
      <c r="N2613" s="4">
        <f>AND(Sales[[#This Row],[date]]&lt;=LY_YTDMax,Sales[[#This Row],[date]]&gt;=LY_YTDMin)*Sales[[#This Row],[sales]]</f>
        <v>206642.0197</v>
      </c>
      <c r="O2613" s="4">
        <f>AND(Sales[[#This Row],[date]]&gt;=YoY_Min,Sales[[#This Row],[date]]&lt;=TY_YTDMax)*(Sales[[#This Row],[sales]]/Sales[[#This Row],[sqft]])</f>
        <v>0</v>
      </c>
      <c r="P2613" s="4">
        <f>SUMIF(Sales[RegionStoretype],Sales[[#This Row],[RegionStoretype]],Sales[YoY_SSF])/Sales[[#This Row],[Region_TypeCount]]</f>
        <v>53.603836561720975</v>
      </c>
    </row>
    <row r="2614" spans="1:16" x14ac:dyDescent="0.25">
      <c r="A2614" s="1">
        <v>42888</v>
      </c>
      <c r="B2614">
        <v>27</v>
      </c>
      <c r="C2614">
        <v>9</v>
      </c>
      <c r="D2614">
        <v>20945.470800000003</v>
      </c>
      <c r="E2614">
        <f>INDEX(Stores[region],MATCH(Sales[[#This Row],[store_no]],Stores[store_no],0))</f>
        <v>3</v>
      </c>
      <c r="F2614" t="str">
        <f>INDEX(Stores[storetype],MATCH(Sales[[#This Row],[store_no]],Stores[store_no],0))</f>
        <v>A</v>
      </c>
      <c r="G2614" t="str">
        <f>INDEX(Stores[location_city],MATCH(Sales[[#This Row],[store_no]],Stores[store_no],0))</f>
        <v>Springfield</v>
      </c>
      <c r="H2614" t="str">
        <f>INDEX(Stores[location_state],MATCH(Sales[[#This Row],[store_no]],Stores[store_no],0))</f>
        <v>Missouri</v>
      </c>
      <c r="I2614">
        <f>INDEX(Stores[sqft],MATCH(Sales[[#This Row],[store_no]],Stores[store_no],0))</f>
        <v>158200</v>
      </c>
      <c r="J2614" s="4" t="str">
        <f>INDEX(Departments[dept_name],MATCH(Sales[[#This Row],[dept_no]],Departments[dept_no],0))</f>
        <v>Garden</v>
      </c>
      <c r="K2614" s="4" t="str">
        <f>CONCATENATE(Sales[[#This Row],[region]],Sales[[#This Row],[storetype]])</f>
        <v>3A</v>
      </c>
      <c r="L2614" s="4">
        <f>INDEX(RegionStoreCount[Store Count],MATCH(Sales[[#This Row],[RegionStoretype]],RegionStoreCount[Region/Type],0))</f>
        <v>9</v>
      </c>
      <c r="M2614" s="4">
        <f>AND(Sales[[#This Row],[date]]&lt;=TY_YTDMax,Sales[[#This Row],[date]]&gt;=TY_YTDMin)*Sales[[#This Row],[sales]]</f>
        <v>0</v>
      </c>
      <c r="N2614" s="4">
        <f>AND(Sales[[#This Row],[date]]&lt;=LY_YTDMax,Sales[[#This Row],[date]]&gt;=LY_YTDMin)*Sales[[#This Row],[sales]]</f>
        <v>20945.470800000003</v>
      </c>
      <c r="O2614" s="4">
        <f>AND(Sales[[#This Row],[date]]&gt;=YoY_Min,Sales[[#This Row],[date]]&lt;=TY_YTDMax)*(Sales[[#This Row],[sales]]/Sales[[#This Row],[sqft]])</f>
        <v>0</v>
      </c>
      <c r="P2614" s="4">
        <f>SUMIF(Sales[RegionStoretype],Sales[[#This Row],[RegionStoretype]],Sales[YoY_SSF])/Sales[[#This Row],[Region_TypeCount]]</f>
        <v>53.603836561720975</v>
      </c>
    </row>
    <row r="2615" spans="1:16" x14ac:dyDescent="0.25">
      <c r="A2615" s="1">
        <v>42888</v>
      </c>
      <c r="B2615">
        <v>27</v>
      </c>
      <c r="C2615">
        <v>11</v>
      </c>
      <c r="D2615">
        <v>25861.007899999997</v>
      </c>
      <c r="E2615">
        <f>INDEX(Stores[region],MATCH(Sales[[#This Row],[store_no]],Stores[store_no],0))</f>
        <v>3</v>
      </c>
      <c r="F2615" t="str">
        <f>INDEX(Stores[storetype],MATCH(Sales[[#This Row],[store_no]],Stores[store_no],0))</f>
        <v>A</v>
      </c>
      <c r="G2615" t="str">
        <f>INDEX(Stores[location_city],MATCH(Sales[[#This Row],[store_no]],Stores[store_no],0))</f>
        <v>Springfield</v>
      </c>
      <c r="H2615" t="str">
        <f>INDEX(Stores[location_state],MATCH(Sales[[#This Row],[store_no]],Stores[store_no],0))</f>
        <v>Missouri</v>
      </c>
      <c r="I2615">
        <f>INDEX(Stores[sqft],MATCH(Sales[[#This Row],[store_no]],Stores[store_no],0))</f>
        <v>158200</v>
      </c>
      <c r="J2615" s="4" t="str">
        <f>INDEX(Departments[dept_name],MATCH(Sales[[#This Row],[dept_no]],Departments[dept_no],0))</f>
        <v>Home</v>
      </c>
      <c r="K2615" s="4" t="str">
        <f>CONCATENATE(Sales[[#This Row],[region]],Sales[[#This Row],[storetype]])</f>
        <v>3A</v>
      </c>
      <c r="L2615" s="4">
        <f>INDEX(RegionStoreCount[Store Count],MATCH(Sales[[#This Row],[RegionStoretype]],RegionStoreCount[Region/Type],0))</f>
        <v>9</v>
      </c>
      <c r="M2615" s="4">
        <f>AND(Sales[[#This Row],[date]]&lt;=TY_YTDMax,Sales[[#This Row],[date]]&gt;=TY_YTDMin)*Sales[[#This Row],[sales]]</f>
        <v>0</v>
      </c>
      <c r="N2615" s="4">
        <f>AND(Sales[[#This Row],[date]]&lt;=LY_YTDMax,Sales[[#This Row],[date]]&gt;=LY_YTDMin)*Sales[[#This Row],[sales]]</f>
        <v>25861.007899999997</v>
      </c>
      <c r="O2615" s="4">
        <f>AND(Sales[[#This Row],[date]]&gt;=YoY_Min,Sales[[#This Row],[date]]&lt;=TY_YTDMax)*(Sales[[#This Row],[sales]]/Sales[[#This Row],[sqft]])</f>
        <v>0</v>
      </c>
      <c r="P2615" s="4">
        <f>SUMIF(Sales[RegionStoretype],Sales[[#This Row],[RegionStoretype]],Sales[YoY_SSF])/Sales[[#This Row],[Region_TypeCount]]</f>
        <v>53.603836561720975</v>
      </c>
    </row>
    <row r="2616" spans="1:16" x14ac:dyDescent="0.25">
      <c r="A2616" s="1">
        <v>42888</v>
      </c>
      <c r="B2616">
        <v>27</v>
      </c>
      <c r="C2616">
        <v>12</v>
      </c>
      <c r="D2616">
        <v>94490.362499999988</v>
      </c>
      <c r="E2616">
        <f>INDEX(Stores[region],MATCH(Sales[[#This Row],[store_no]],Stores[store_no],0))</f>
        <v>3</v>
      </c>
      <c r="F2616" t="str">
        <f>INDEX(Stores[storetype],MATCH(Sales[[#This Row],[store_no]],Stores[store_no],0))</f>
        <v>A</v>
      </c>
      <c r="G2616" t="str">
        <f>INDEX(Stores[location_city],MATCH(Sales[[#This Row],[store_no]],Stores[store_no],0))</f>
        <v>Springfield</v>
      </c>
      <c r="H2616" t="str">
        <f>INDEX(Stores[location_state],MATCH(Sales[[#This Row],[store_no]],Stores[store_no],0))</f>
        <v>Missouri</v>
      </c>
      <c r="I2616">
        <f>INDEX(Stores[sqft],MATCH(Sales[[#This Row],[store_no]],Stores[store_no],0))</f>
        <v>158200</v>
      </c>
      <c r="J2616" s="4" t="str">
        <f>INDEX(Departments[dept_name],MATCH(Sales[[#This Row],[dept_no]],Departments[dept_no],0))</f>
        <v>Jewelery</v>
      </c>
      <c r="K2616" s="4" t="str">
        <f>CONCATENATE(Sales[[#This Row],[region]],Sales[[#This Row],[storetype]])</f>
        <v>3A</v>
      </c>
      <c r="L2616" s="4">
        <f>INDEX(RegionStoreCount[Store Count],MATCH(Sales[[#This Row],[RegionStoretype]],RegionStoreCount[Region/Type],0))</f>
        <v>9</v>
      </c>
      <c r="M2616" s="4">
        <f>AND(Sales[[#This Row],[date]]&lt;=TY_YTDMax,Sales[[#This Row],[date]]&gt;=TY_YTDMin)*Sales[[#This Row],[sales]]</f>
        <v>0</v>
      </c>
      <c r="N2616" s="4">
        <f>AND(Sales[[#This Row],[date]]&lt;=LY_YTDMax,Sales[[#This Row],[date]]&gt;=LY_YTDMin)*Sales[[#This Row],[sales]]</f>
        <v>94490.362499999988</v>
      </c>
      <c r="O2616" s="4">
        <f>AND(Sales[[#This Row],[date]]&gt;=YoY_Min,Sales[[#This Row],[date]]&lt;=TY_YTDMax)*(Sales[[#This Row],[sales]]/Sales[[#This Row],[sqft]])</f>
        <v>0</v>
      </c>
      <c r="P2616" s="4">
        <f>SUMIF(Sales[RegionStoretype],Sales[[#This Row],[RegionStoretype]],Sales[YoY_SSF])/Sales[[#This Row],[Region_TypeCount]]</f>
        <v>53.603836561720975</v>
      </c>
    </row>
    <row r="2617" spans="1:16" x14ac:dyDescent="0.25">
      <c r="A2617" s="1">
        <v>42888</v>
      </c>
      <c r="B2617">
        <v>28</v>
      </c>
      <c r="C2617">
        <v>6</v>
      </c>
      <c r="D2617">
        <v>125454.5592</v>
      </c>
      <c r="E2617">
        <f>INDEX(Stores[region],MATCH(Sales[[#This Row],[store_no]],Stores[store_no],0))</f>
        <v>2</v>
      </c>
      <c r="F2617" t="str">
        <f>INDEX(Stores[storetype],MATCH(Sales[[#This Row],[store_no]],Stores[store_no],0))</f>
        <v>A</v>
      </c>
      <c r="G2617" t="str">
        <f>INDEX(Stores[location_city],MATCH(Sales[[#This Row],[store_no]],Stores[store_no],0))</f>
        <v>Milwaukee</v>
      </c>
      <c r="H2617" t="str">
        <f>INDEX(Stores[location_state],MATCH(Sales[[#This Row],[store_no]],Stores[store_no],0))</f>
        <v>Wisconsin</v>
      </c>
      <c r="I2617">
        <f>INDEX(Stores[sqft],MATCH(Sales[[#This Row],[store_no]],Stores[store_no],0))</f>
        <v>203800</v>
      </c>
      <c r="J2617" s="4" t="str">
        <f>INDEX(Departments[dept_name],MATCH(Sales[[#This Row],[dept_no]],Departments[dept_no],0))</f>
        <v>Computers</v>
      </c>
      <c r="K2617" s="4" t="str">
        <f>CONCATENATE(Sales[[#This Row],[region]],Sales[[#This Row],[storetype]])</f>
        <v>2A</v>
      </c>
      <c r="L2617" s="4">
        <f>INDEX(RegionStoreCount[Store Count],MATCH(Sales[[#This Row],[RegionStoretype]],RegionStoreCount[Region/Type],0))</f>
        <v>5</v>
      </c>
      <c r="M2617" s="4">
        <f>AND(Sales[[#This Row],[date]]&lt;=TY_YTDMax,Sales[[#This Row],[date]]&gt;=TY_YTDMin)*Sales[[#This Row],[sales]]</f>
        <v>0</v>
      </c>
      <c r="N2617" s="4">
        <f>AND(Sales[[#This Row],[date]]&lt;=LY_YTDMax,Sales[[#This Row],[date]]&gt;=LY_YTDMin)*Sales[[#This Row],[sales]]</f>
        <v>125454.5592</v>
      </c>
      <c r="O2617" s="4">
        <f>AND(Sales[[#This Row],[date]]&gt;=YoY_Min,Sales[[#This Row],[date]]&lt;=TY_YTDMax)*(Sales[[#This Row],[sales]]/Sales[[#This Row],[sqft]])</f>
        <v>0</v>
      </c>
      <c r="P2617" s="4">
        <f>SUMIF(Sales[RegionStoretype],Sales[[#This Row],[RegionStoretype]],Sales[YoY_SSF])/Sales[[#This Row],[Region_TypeCount]]</f>
        <v>60.052789354368521</v>
      </c>
    </row>
    <row r="2618" spans="1:16" x14ac:dyDescent="0.25">
      <c r="A2618" s="1">
        <v>42888</v>
      </c>
      <c r="B2618">
        <v>30</v>
      </c>
      <c r="C2618">
        <v>7</v>
      </c>
      <c r="D2618">
        <v>40170.444500000005</v>
      </c>
      <c r="E2618">
        <f>INDEX(Stores[region],MATCH(Sales[[#This Row],[store_no]],Stores[store_no],0))</f>
        <v>1</v>
      </c>
      <c r="F2618" t="str">
        <f>INDEX(Stores[storetype],MATCH(Sales[[#This Row],[store_no]],Stores[store_no],0))</f>
        <v>C</v>
      </c>
      <c r="G2618" t="str">
        <f>INDEX(Stores[location_city],MATCH(Sales[[#This Row],[store_no]],Stores[store_no],0))</f>
        <v>Dayton</v>
      </c>
      <c r="H2618" t="str">
        <f>INDEX(Stores[location_state],MATCH(Sales[[#This Row],[store_no]],Stores[store_no],0))</f>
        <v>Ohio</v>
      </c>
      <c r="I2618">
        <f>INDEX(Stores[sqft],MATCH(Sales[[#This Row],[store_no]],Stores[store_no],0))</f>
        <v>90000</v>
      </c>
      <c r="J2618" s="4" t="str">
        <f>INDEX(Departments[dept_name],MATCH(Sales[[#This Row],[dept_no]],Departments[dept_no],0))</f>
        <v>Electronics</v>
      </c>
      <c r="K2618" s="4" t="str">
        <f>CONCATENATE(Sales[[#This Row],[region]],Sales[[#This Row],[storetype]])</f>
        <v>1C</v>
      </c>
      <c r="L2618" s="4">
        <f>INDEX(RegionStoreCount[Store Count],MATCH(Sales[[#This Row],[RegionStoretype]],RegionStoreCount[Region/Type],0))</f>
        <v>1</v>
      </c>
      <c r="M2618" s="4">
        <f>AND(Sales[[#This Row],[date]]&lt;=TY_YTDMax,Sales[[#This Row],[date]]&gt;=TY_YTDMin)*Sales[[#This Row],[sales]]</f>
        <v>0</v>
      </c>
      <c r="N2618" s="4">
        <f>AND(Sales[[#This Row],[date]]&lt;=LY_YTDMax,Sales[[#This Row],[date]]&gt;=LY_YTDMin)*Sales[[#This Row],[sales]]</f>
        <v>40170.444500000005</v>
      </c>
      <c r="O2618" s="4">
        <f>AND(Sales[[#This Row],[date]]&gt;=YoY_Min,Sales[[#This Row],[date]]&lt;=TY_YTDMax)*(Sales[[#This Row],[sales]]/Sales[[#This Row],[sqft]])</f>
        <v>0</v>
      </c>
      <c r="P2618" s="4">
        <f>SUMIF(Sales[RegionStoretype],Sales[[#This Row],[RegionStoretype]],Sales[YoY_SSF])/Sales[[#This Row],[Region_TypeCount]]</f>
        <v>65.329042605555529</v>
      </c>
    </row>
    <row r="2619" spans="1:16" x14ac:dyDescent="0.25">
      <c r="A2619" s="1">
        <v>42888</v>
      </c>
      <c r="B2619">
        <v>30</v>
      </c>
      <c r="C2619">
        <v>13</v>
      </c>
      <c r="D2619">
        <v>2983.4332000000004</v>
      </c>
      <c r="E2619">
        <f>INDEX(Stores[region],MATCH(Sales[[#This Row],[store_no]],Stores[store_no],0))</f>
        <v>1</v>
      </c>
      <c r="F2619" t="str">
        <f>INDEX(Stores[storetype],MATCH(Sales[[#This Row],[store_no]],Stores[store_no],0))</f>
        <v>C</v>
      </c>
      <c r="G2619" t="str">
        <f>INDEX(Stores[location_city],MATCH(Sales[[#This Row],[store_no]],Stores[store_no],0))</f>
        <v>Dayton</v>
      </c>
      <c r="H2619" t="str">
        <f>INDEX(Stores[location_state],MATCH(Sales[[#This Row],[store_no]],Stores[store_no],0))</f>
        <v>Ohio</v>
      </c>
      <c r="I2619">
        <f>INDEX(Stores[sqft],MATCH(Sales[[#This Row],[store_no]],Stores[store_no],0))</f>
        <v>90000</v>
      </c>
      <c r="J2619" s="4" t="str">
        <f>INDEX(Departments[dept_name],MATCH(Sales[[#This Row],[dept_no]],Departments[dept_no],0))</f>
        <v>Kids</v>
      </c>
      <c r="K2619" s="4" t="str">
        <f>CONCATENATE(Sales[[#This Row],[region]],Sales[[#This Row],[storetype]])</f>
        <v>1C</v>
      </c>
      <c r="L2619" s="4">
        <f>INDEX(RegionStoreCount[Store Count],MATCH(Sales[[#This Row],[RegionStoretype]],RegionStoreCount[Region/Type],0))</f>
        <v>1</v>
      </c>
      <c r="M2619" s="4">
        <f>AND(Sales[[#This Row],[date]]&lt;=TY_YTDMax,Sales[[#This Row],[date]]&gt;=TY_YTDMin)*Sales[[#This Row],[sales]]</f>
        <v>0</v>
      </c>
      <c r="N2619" s="4">
        <f>AND(Sales[[#This Row],[date]]&lt;=LY_YTDMax,Sales[[#This Row],[date]]&gt;=LY_YTDMin)*Sales[[#This Row],[sales]]</f>
        <v>2983.4332000000004</v>
      </c>
      <c r="O2619" s="4">
        <f>AND(Sales[[#This Row],[date]]&gt;=YoY_Min,Sales[[#This Row],[date]]&lt;=TY_YTDMax)*(Sales[[#This Row],[sales]]/Sales[[#This Row],[sqft]])</f>
        <v>0</v>
      </c>
      <c r="P2619" s="4">
        <f>SUMIF(Sales[RegionStoretype],Sales[[#This Row],[RegionStoretype]],Sales[YoY_SSF])/Sales[[#This Row],[Region_TypeCount]]</f>
        <v>65.329042605555529</v>
      </c>
    </row>
    <row r="2620" spans="1:16" x14ac:dyDescent="0.25">
      <c r="A2620" s="1">
        <v>42888</v>
      </c>
      <c r="B2620">
        <v>31</v>
      </c>
      <c r="C2620">
        <v>3</v>
      </c>
      <c r="D2620">
        <v>258576.1643</v>
      </c>
      <c r="E2620">
        <f>INDEX(Stores[region],MATCH(Sales[[#This Row],[store_no]],Stores[store_no],0))</f>
        <v>3</v>
      </c>
      <c r="F2620" t="str">
        <f>INDEX(Stores[storetype],MATCH(Sales[[#This Row],[store_no]],Stores[store_no],0))</f>
        <v>A</v>
      </c>
      <c r="G2620" t="str">
        <f>INDEX(Stores[location_city],MATCH(Sales[[#This Row],[store_no]],Stores[store_no],0))</f>
        <v>Rapid City</v>
      </c>
      <c r="H2620" t="str">
        <f>INDEX(Stores[location_state],MATCH(Sales[[#This Row],[store_no]],Stores[store_no],0))</f>
        <v>South Dakota</v>
      </c>
      <c r="I2620">
        <f>INDEX(Stores[sqft],MATCH(Sales[[#This Row],[store_no]],Stores[store_no],0))</f>
        <v>200100</v>
      </c>
      <c r="J2620" s="4" t="str">
        <f>INDEX(Departments[dept_name],MATCH(Sales[[#This Row],[dept_no]],Departments[dept_no],0))</f>
        <v>Beauty</v>
      </c>
      <c r="K2620" s="4" t="str">
        <f>CONCATENATE(Sales[[#This Row],[region]],Sales[[#This Row],[storetype]])</f>
        <v>3A</v>
      </c>
      <c r="L2620" s="4">
        <f>INDEX(RegionStoreCount[Store Count],MATCH(Sales[[#This Row],[RegionStoretype]],RegionStoreCount[Region/Type],0))</f>
        <v>9</v>
      </c>
      <c r="M2620" s="4">
        <f>AND(Sales[[#This Row],[date]]&lt;=TY_YTDMax,Sales[[#This Row],[date]]&gt;=TY_YTDMin)*Sales[[#This Row],[sales]]</f>
        <v>0</v>
      </c>
      <c r="N2620" s="4">
        <f>AND(Sales[[#This Row],[date]]&lt;=LY_YTDMax,Sales[[#This Row],[date]]&gt;=LY_YTDMin)*Sales[[#This Row],[sales]]</f>
        <v>258576.1643</v>
      </c>
      <c r="O2620" s="4">
        <f>AND(Sales[[#This Row],[date]]&gt;=YoY_Min,Sales[[#This Row],[date]]&lt;=TY_YTDMax)*(Sales[[#This Row],[sales]]/Sales[[#This Row],[sqft]])</f>
        <v>0</v>
      </c>
      <c r="P2620" s="4">
        <f>SUMIF(Sales[RegionStoretype],Sales[[#This Row],[RegionStoretype]],Sales[YoY_SSF])/Sales[[#This Row],[Region_TypeCount]]</f>
        <v>53.603836561720975</v>
      </c>
    </row>
    <row r="2621" spans="1:16" x14ac:dyDescent="0.25">
      <c r="A2621" s="1">
        <v>42888</v>
      </c>
      <c r="B2621">
        <v>31</v>
      </c>
      <c r="C2621">
        <v>8</v>
      </c>
      <c r="D2621">
        <v>58110.690200000005</v>
      </c>
      <c r="E2621">
        <f>INDEX(Stores[region],MATCH(Sales[[#This Row],[store_no]],Stores[store_no],0))</f>
        <v>3</v>
      </c>
      <c r="F2621" t="str">
        <f>INDEX(Stores[storetype],MATCH(Sales[[#This Row],[store_no]],Stores[store_no],0))</f>
        <v>A</v>
      </c>
      <c r="G2621" t="str">
        <f>INDEX(Stores[location_city],MATCH(Sales[[#This Row],[store_no]],Stores[store_no],0))</f>
        <v>Rapid City</v>
      </c>
      <c r="H2621" t="str">
        <f>INDEX(Stores[location_state],MATCH(Sales[[#This Row],[store_no]],Stores[store_no],0))</f>
        <v>South Dakota</v>
      </c>
      <c r="I2621">
        <f>INDEX(Stores[sqft],MATCH(Sales[[#This Row],[store_no]],Stores[store_no],0))</f>
        <v>200100</v>
      </c>
      <c r="J2621" s="4" t="str">
        <f>INDEX(Departments[dept_name],MATCH(Sales[[#This Row],[dept_no]],Departments[dept_no],0))</f>
        <v>Games</v>
      </c>
      <c r="K2621" s="4" t="str">
        <f>CONCATENATE(Sales[[#This Row],[region]],Sales[[#This Row],[storetype]])</f>
        <v>3A</v>
      </c>
      <c r="L2621" s="4">
        <f>INDEX(RegionStoreCount[Store Count],MATCH(Sales[[#This Row],[RegionStoretype]],RegionStoreCount[Region/Type],0))</f>
        <v>9</v>
      </c>
      <c r="M2621" s="4">
        <f>AND(Sales[[#This Row],[date]]&lt;=TY_YTDMax,Sales[[#This Row],[date]]&gt;=TY_YTDMin)*Sales[[#This Row],[sales]]</f>
        <v>0</v>
      </c>
      <c r="N2621" s="4">
        <f>AND(Sales[[#This Row],[date]]&lt;=LY_YTDMax,Sales[[#This Row],[date]]&gt;=LY_YTDMin)*Sales[[#This Row],[sales]]</f>
        <v>58110.690200000005</v>
      </c>
      <c r="O2621" s="4">
        <f>AND(Sales[[#This Row],[date]]&gt;=YoY_Min,Sales[[#This Row],[date]]&lt;=TY_YTDMax)*(Sales[[#This Row],[sales]]/Sales[[#This Row],[sqft]])</f>
        <v>0</v>
      </c>
      <c r="P2621" s="4">
        <f>SUMIF(Sales[RegionStoretype],Sales[[#This Row],[RegionStoretype]],Sales[YoY_SSF])/Sales[[#This Row],[Region_TypeCount]]</f>
        <v>53.603836561720975</v>
      </c>
    </row>
    <row r="2622" spans="1:16" x14ac:dyDescent="0.25">
      <c r="A2622" s="1">
        <v>42888</v>
      </c>
      <c r="B2622">
        <v>31</v>
      </c>
      <c r="C2622">
        <v>11</v>
      </c>
      <c r="D2622">
        <v>185575.53000000003</v>
      </c>
      <c r="E2622">
        <f>INDEX(Stores[region],MATCH(Sales[[#This Row],[store_no]],Stores[store_no],0))</f>
        <v>3</v>
      </c>
      <c r="F2622" t="str">
        <f>INDEX(Stores[storetype],MATCH(Sales[[#This Row],[store_no]],Stores[store_no],0))</f>
        <v>A</v>
      </c>
      <c r="G2622" t="str">
        <f>INDEX(Stores[location_city],MATCH(Sales[[#This Row],[store_no]],Stores[store_no],0))</f>
        <v>Rapid City</v>
      </c>
      <c r="H2622" t="str">
        <f>INDEX(Stores[location_state],MATCH(Sales[[#This Row],[store_no]],Stores[store_no],0))</f>
        <v>South Dakota</v>
      </c>
      <c r="I2622">
        <f>INDEX(Stores[sqft],MATCH(Sales[[#This Row],[store_no]],Stores[store_no],0))</f>
        <v>200100</v>
      </c>
      <c r="J2622" s="4" t="str">
        <f>INDEX(Departments[dept_name],MATCH(Sales[[#This Row],[dept_no]],Departments[dept_no],0))</f>
        <v>Home</v>
      </c>
      <c r="K2622" s="4" t="str">
        <f>CONCATENATE(Sales[[#This Row],[region]],Sales[[#This Row],[storetype]])</f>
        <v>3A</v>
      </c>
      <c r="L2622" s="4">
        <f>INDEX(RegionStoreCount[Store Count],MATCH(Sales[[#This Row],[RegionStoretype]],RegionStoreCount[Region/Type],0))</f>
        <v>9</v>
      </c>
      <c r="M2622" s="4">
        <f>AND(Sales[[#This Row],[date]]&lt;=TY_YTDMax,Sales[[#This Row],[date]]&gt;=TY_YTDMin)*Sales[[#This Row],[sales]]</f>
        <v>0</v>
      </c>
      <c r="N2622" s="4">
        <f>AND(Sales[[#This Row],[date]]&lt;=LY_YTDMax,Sales[[#This Row],[date]]&gt;=LY_YTDMin)*Sales[[#This Row],[sales]]</f>
        <v>185575.53000000003</v>
      </c>
      <c r="O2622" s="4">
        <f>AND(Sales[[#This Row],[date]]&gt;=YoY_Min,Sales[[#This Row],[date]]&lt;=TY_YTDMax)*(Sales[[#This Row],[sales]]/Sales[[#This Row],[sqft]])</f>
        <v>0</v>
      </c>
      <c r="P2622" s="4">
        <f>SUMIF(Sales[RegionStoretype],Sales[[#This Row],[RegionStoretype]],Sales[YoY_SSF])/Sales[[#This Row],[Region_TypeCount]]</f>
        <v>53.603836561720975</v>
      </c>
    </row>
    <row r="2623" spans="1:16" x14ac:dyDescent="0.25">
      <c r="A2623" s="1">
        <v>42888</v>
      </c>
      <c r="B2623">
        <v>32</v>
      </c>
      <c r="C2623">
        <v>14</v>
      </c>
      <c r="D2623">
        <v>36565.292199999996</v>
      </c>
      <c r="E2623">
        <f>INDEX(Stores[region],MATCH(Sales[[#This Row],[store_no]],Stores[store_no],0))</f>
        <v>2</v>
      </c>
      <c r="F2623" t="str">
        <f>INDEX(Stores[storetype],MATCH(Sales[[#This Row],[store_no]],Stores[store_no],0))</f>
        <v>A</v>
      </c>
      <c r="G2623" t="str">
        <f>INDEX(Stores[location_city],MATCH(Sales[[#This Row],[store_no]],Stores[store_no],0))</f>
        <v>Western Springs</v>
      </c>
      <c r="H2623" t="str">
        <f>INDEX(Stores[location_state],MATCH(Sales[[#This Row],[store_no]],Stores[store_no],0))</f>
        <v>Illinois</v>
      </c>
      <c r="I2623">
        <f>INDEX(Stores[sqft],MATCH(Sales[[#This Row],[store_no]],Stores[store_no],0))</f>
        <v>118200</v>
      </c>
      <c r="J2623" s="4" t="str">
        <f>INDEX(Departments[dept_name],MATCH(Sales[[#This Row],[dept_no]],Departments[dept_no],0))</f>
        <v>Movies</v>
      </c>
      <c r="K2623" s="4" t="str">
        <f>CONCATENATE(Sales[[#This Row],[region]],Sales[[#This Row],[storetype]])</f>
        <v>2A</v>
      </c>
      <c r="L2623" s="4">
        <f>INDEX(RegionStoreCount[Store Count],MATCH(Sales[[#This Row],[RegionStoretype]],RegionStoreCount[Region/Type],0))</f>
        <v>5</v>
      </c>
      <c r="M2623" s="4">
        <f>AND(Sales[[#This Row],[date]]&lt;=TY_YTDMax,Sales[[#This Row],[date]]&gt;=TY_YTDMin)*Sales[[#This Row],[sales]]</f>
        <v>0</v>
      </c>
      <c r="N2623" s="4">
        <f>AND(Sales[[#This Row],[date]]&lt;=LY_YTDMax,Sales[[#This Row],[date]]&gt;=LY_YTDMin)*Sales[[#This Row],[sales]]</f>
        <v>36565.292199999996</v>
      </c>
      <c r="O2623" s="4">
        <f>AND(Sales[[#This Row],[date]]&gt;=YoY_Min,Sales[[#This Row],[date]]&lt;=TY_YTDMax)*(Sales[[#This Row],[sales]]/Sales[[#This Row],[sqft]])</f>
        <v>0</v>
      </c>
      <c r="P2623" s="4">
        <f>SUMIF(Sales[RegionStoretype],Sales[[#This Row],[RegionStoretype]],Sales[YoY_SSF])/Sales[[#This Row],[Region_TypeCount]]</f>
        <v>60.052789354368521</v>
      </c>
    </row>
    <row r="2624" spans="1:16" x14ac:dyDescent="0.25">
      <c r="A2624" s="1">
        <v>42888</v>
      </c>
      <c r="B2624">
        <v>32</v>
      </c>
      <c r="C2624">
        <v>17</v>
      </c>
      <c r="D2624">
        <v>90233.311000000002</v>
      </c>
      <c r="E2624">
        <f>INDEX(Stores[region],MATCH(Sales[[#This Row],[store_no]],Stores[store_no],0))</f>
        <v>2</v>
      </c>
      <c r="F2624" t="str">
        <f>INDEX(Stores[storetype],MATCH(Sales[[#This Row],[store_no]],Stores[store_no],0))</f>
        <v>A</v>
      </c>
      <c r="G2624" t="str">
        <f>INDEX(Stores[location_city],MATCH(Sales[[#This Row],[store_no]],Stores[store_no],0))</f>
        <v>Western Springs</v>
      </c>
      <c r="H2624" t="str">
        <f>INDEX(Stores[location_state],MATCH(Sales[[#This Row],[store_no]],Stores[store_no],0))</f>
        <v>Illinois</v>
      </c>
      <c r="I2624">
        <f>INDEX(Stores[sqft],MATCH(Sales[[#This Row],[store_no]],Stores[store_no],0))</f>
        <v>118200</v>
      </c>
      <c r="J2624" s="4" t="str">
        <f>INDEX(Departments[dept_name],MATCH(Sales[[#This Row],[dept_no]],Departments[dept_no],0))</f>
        <v>Shoes</v>
      </c>
      <c r="K2624" s="4" t="str">
        <f>CONCATENATE(Sales[[#This Row],[region]],Sales[[#This Row],[storetype]])</f>
        <v>2A</v>
      </c>
      <c r="L2624" s="4">
        <f>INDEX(RegionStoreCount[Store Count],MATCH(Sales[[#This Row],[RegionStoretype]],RegionStoreCount[Region/Type],0))</f>
        <v>5</v>
      </c>
      <c r="M2624" s="4">
        <f>AND(Sales[[#This Row],[date]]&lt;=TY_YTDMax,Sales[[#This Row],[date]]&gt;=TY_YTDMin)*Sales[[#This Row],[sales]]</f>
        <v>0</v>
      </c>
      <c r="N2624" s="4">
        <f>AND(Sales[[#This Row],[date]]&lt;=LY_YTDMax,Sales[[#This Row],[date]]&gt;=LY_YTDMin)*Sales[[#This Row],[sales]]</f>
        <v>90233.311000000002</v>
      </c>
      <c r="O2624" s="4">
        <f>AND(Sales[[#This Row],[date]]&gt;=YoY_Min,Sales[[#This Row],[date]]&lt;=TY_YTDMax)*(Sales[[#This Row],[sales]]/Sales[[#This Row],[sqft]])</f>
        <v>0</v>
      </c>
      <c r="P2624" s="4">
        <f>SUMIF(Sales[RegionStoretype],Sales[[#This Row],[RegionStoretype]],Sales[YoY_SSF])/Sales[[#This Row],[Region_TypeCount]]</f>
        <v>60.052789354368521</v>
      </c>
    </row>
    <row r="2625" spans="1:16" x14ac:dyDescent="0.25">
      <c r="A2625" s="1">
        <v>42888</v>
      </c>
      <c r="B2625">
        <v>32</v>
      </c>
      <c r="C2625">
        <v>20</v>
      </c>
      <c r="D2625">
        <v>46286.585299999999</v>
      </c>
      <c r="E2625">
        <f>INDEX(Stores[region],MATCH(Sales[[#This Row],[store_no]],Stores[store_no],0))</f>
        <v>2</v>
      </c>
      <c r="F2625" t="str">
        <f>INDEX(Stores[storetype],MATCH(Sales[[#This Row],[store_no]],Stores[store_no],0))</f>
        <v>A</v>
      </c>
      <c r="G2625" t="str">
        <f>INDEX(Stores[location_city],MATCH(Sales[[#This Row],[store_no]],Stores[store_no],0))</f>
        <v>Western Springs</v>
      </c>
      <c r="H2625" t="str">
        <f>INDEX(Stores[location_state],MATCH(Sales[[#This Row],[store_no]],Stores[store_no],0))</f>
        <v>Illinois</v>
      </c>
      <c r="I2625">
        <f>INDEX(Stores[sqft],MATCH(Sales[[#This Row],[store_no]],Stores[store_no],0))</f>
        <v>118200</v>
      </c>
      <c r="J2625" s="4" t="str">
        <f>INDEX(Departments[dept_name],MATCH(Sales[[#This Row],[dept_no]],Departments[dept_no],0))</f>
        <v>Toys</v>
      </c>
      <c r="K2625" s="4" t="str">
        <f>CONCATENATE(Sales[[#This Row],[region]],Sales[[#This Row],[storetype]])</f>
        <v>2A</v>
      </c>
      <c r="L2625" s="4">
        <f>INDEX(RegionStoreCount[Store Count],MATCH(Sales[[#This Row],[RegionStoretype]],RegionStoreCount[Region/Type],0))</f>
        <v>5</v>
      </c>
      <c r="M2625" s="4">
        <f>AND(Sales[[#This Row],[date]]&lt;=TY_YTDMax,Sales[[#This Row],[date]]&gt;=TY_YTDMin)*Sales[[#This Row],[sales]]</f>
        <v>0</v>
      </c>
      <c r="N2625" s="4">
        <f>AND(Sales[[#This Row],[date]]&lt;=LY_YTDMax,Sales[[#This Row],[date]]&gt;=LY_YTDMin)*Sales[[#This Row],[sales]]</f>
        <v>46286.585299999999</v>
      </c>
      <c r="O2625" s="4">
        <f>AND(Sales[[#This Row],[date]]&gt;=YoY_Min,Sales[[#This Row],[date]]&lt;=TY_YTDMax)*(Sales[[#This Row],[sales]]/Sales[[#This Row],[sqft]])</f>
        <v>0</v>
      </c>
      <c r="P2625" s="4">
        <f>SUMIF(Sales[RegionStoretype],Sales[[#This Row],[RegionStoretype]],Sales[YoY_SSF])/Sales[[#This Row],[Region_TypeCount]]</f>
        <v>60.052789354368521</v>
      </c>
    </row>
    <row r="2626" spans="1:16" x14ac:dyDescent="0.25">
      <c r="A2626" s="1">
        <v>42888</v>
      </c>
      <c r="B2626">
        <v>33</v>
      </c>
      <c r="C2626">
        <v>7</v>
      </c>
      <c r="D2626">
        <v>11125.390500000001</v>
      </c>
      <c r="E2626">
        <f>INDEX(Stores[region],MATCH(Sales[[#This Row],[store_no]],Stores[store_no],0))</f>
        <v>3</v>
      </c>
      <c r="F2626" t="str">
        <f>INDEX(Stores[storetype],MATCH(Sales[[#This Row],[store_no]],Stores[store_no],0))</f>
        <v>A</v>
      </c>
      <c r="G2626" t="str">
        <f>INDEX(Stores[location_city],MATCH(Sales[[#This Row],[store_no]],Stores[store_no],0))</f>
        <v>Omaha</v>
      </c>
      <c r="H2626" t="str">
        <f>INDEX(Stores[location_state],MATCH(Sales[[#This Row],[store_no]],Stores[store_no],0))</f>
        <v>Nebraska</v>
      </c>
      <c r="I2626">
        <f>INDEX(Stores[sqft],MATCH(Sales[[#This Row],[store_no]],Stores[store_no],0))</f>
        <v>40700</v>
      </c>
      <c r="J2626" s="4" t="str">
        <f>INDEX(Departments[dept_name],MATCH(Sales[[#This Row],[dept_no]],Departments[dept_no],0))</f>
        <v>Electronics</v>
      </c>
      <c r="K2626" s="4" t="str">
        <f>CONCATENATE(Sales[[#This Row],[region]],Sales[[#This Row],[storetype]])</f>
        <v>3A</v>
      </c>
      <c r="L2626" s="4">
        <f>INDEX(RegionStoreCount[Store Count],MATCH(Sales[[#This Row],[RegionStoretype]],RegionStoreCount[Region/Type],0))</f>
        <v>9</v>
      </c>
      <c r="M2626" s="4">
        <f>AND(Sales[[#This Row],[date]]&lt;=TY_YTDMax,Sales[[#This Row],[date]]&gt;=TY_YTDMin)*Sales[[#This Row],[sales]]</f>
        <v>0</v>
      </c>
      <c r="N2626" s="4">
        <f>AND(Sales[[#This Row],[date]]&lt;=LY_YTDMax,Sales[[#This Row],[date]]&gt;=LY_YTDMin)*Sales[[#This Row],[sales]]</f>
        <v>11125.390500000001</v>
      </c>
      <c r="O2626" s="4">
        <f>AND(Sales[[#This Row],[date]]&gt;=YoY_Min,Sales[[#This Row],[date]]&lt;=TY_YTDMax)*(Sales[[#This Row],[sales]]/Sales[[#This Row],[sqft]])</f>
        <v>0</v>
      </c>
      <c r="P2626" s="4">
        <f>SUMIF(Sales[RegionStoretype],Sales[[#This Row],[RegionStoretype]],Sales[YoY_SSF])/Sales[[#This Row],[Region_TypeCount]]</f>
        <v>53.603836561720975</v>
      </c>
    </row>
    <row r="2627" spans="1:16" x14ac:dyDescent="0.25">
      <c r="A2627" s="1">
        <v>42888</v>
      </c>
      <c r="B2627">
        <v>33</v>
      </c>
      <c r="C2627">
        <v>18</v>
      </c>
      <c r="D2627">
        <v>157372.53389999998</v>
      </c>
      <c r="E2627">
        <f>INDEX(Stores[region],MATCH(Sales[[#This Row],[store_no]],Stores[store_no],0))</f>
        <v>3</v>
      </c>
      <c r="F2627" t="str">
        <f>INDEX(Stores[storetype],MATCH(Sales[[#This Row],[store_no]],Stores[store_no],0))</f>
        <v>A</v>
      </c>
      <c r="G2627" t="str">
        <f>INDEX(Stores[location_city],MATCH(Sales[[#This Row],[store_no]],Stores[store_no],0))</f>
        <v>Omaha</v>
      </c>
      <c r="H2627" t="str">
        <f>INDEX(Stores[location_state],MATCH(Sales[[#This Row],[store_no]],Stores[store_no],0))</f>
        <v>Nebraska</v>
      </c>
      <c r="I2627">
        <f>INDEX(Stores[sqft],MATCH(Sales[[#This Row],[store_no]],Stores[store_no],0))</f>
        <v>40700</v>
      </c>
      <c r="J2627" s="4" t="str">
        <f>INDEX(Departments[dept_name],MATCH(Sales[[#This Row],[dept_no]],Departments[dept_no],0))</f>
        <v>Sports</v>
      </c>
      <c r="K2627" s="4" t="str">
        <f>CONCATENATE(Sales[[#This Row],[region]],Sales[[#This Row],[storetype]])</f>
        <v>3A</v>
      </c>
      <c r="L2627" s="4">
        <f>INDEX(RegionStoreCount[Store Count],MATCH(Sales[[#This Row],[RegionStoretype]],RegionStoreCount[Region/Type],0))</f>
        <v>9</v>
      </c>
      <c r="M2627" s="4">
        <f>AND(Sales[[#This Row],[date]]&lt;=TY_YTDMax,Sales[[#This Row],[date]]&gt;=TY_YTDMin)*Sales[[#This Row],[sales]]</f>
        <v>0</v>
      </c>
      <c r="N2627" s="4">
        <f>AND(Sales[[#This Row],[date]]&lt;=LY_YTDMax,Sales[[#This Row],[date]]&gt;=LY_YTDMin)*Sales[[#This Row],[sales]]</f>
        <v>157372.53389999998</v>
      </c>
      <c r="O2627" s="4">
        <f>AND(Sales[[#This Row],[date]]&gt;=YoY_Min,Sales[[#This Row],[date]]&lt;=TY_YTDMax)*(Sales[[#This Row],[sales]]/Sales[[#This Row],[sqft]])</f>
        <v>0</v>
      </c>
      <c r="P2627" s="4">
        <f>SUMIF(Sales[RegionStoretype],Sales[[#This Row],[RegionStoretype]],Sales[YoY_SSF])/Sales[[#This Row],[Region_TypeCount]]</f>
        <v>53.603836561720975</v>
      </c>
    </row>
    <row r="2628" spans="1:16" x14ac:dyDescent="0.25">
      <c r="A2628" s="1">
        <v>42888</v>
      </c>
      <c r="B2628">
        <v>34</v>
      </c>
      <c r="C2628">
        <v>1</v>
      </c>
      <c r="D2628">
        <v>11576.4079</v>
      </c>
      <c r="E2628">
        <f>INDEX(Stores[region],MATCH(Sales[[#This Row],[store_no]],Stores[store_no],0))</f>
        <v>1</v>
      </c>
      <c r="F2628" t="str">
        <f>INDEX(Stores[storetype],MATCH(Sales[[#This Row],[store_no]],Stores[store_no],0))</f>
        <v>A</v>
      </c>
      <c r="G2628" t="str">
        <f>INDEX(Stores[location_city],MATCH(Sales[[#This Row],[store_no]],Stores[store_no],0))</f>
        <v>Toledo</v>
      </c>
      <c r="H2628" t="str">
        <f>INDEX(Stores[location_state],MATCH(Sales[[#This Row],[store_no]],Stores[store_no],0))</f>
        <v>Ohio</v>
      </c>
      <c r="I2628">
        <f>INDEX(Stores[sqft],MATCH(Sales[[#This Row],[store_no]],Stores[store_no],0))</f>
        <v>207900</v>
      </c>
      <c r="J2628" s="4" t="str">
        <f>INDEX(Departments[dept_name],MATCH(Sales[[#This Row],[dept_no]],Departments[dept_no],0))</f>
        <v>Automotive</v>
      </c>
      <c r="K2628" s="4" t="str">
        <f>CONCATENATE(Sales[[#This Row],[region]],Sales[[#This Row],[storetype]])</f>
        <v>1A</v>
      </c>
      <c r="L2628" s="4">
        <f>INDEX(RegionStoreCount[Store Count],MATCH(Sales[[#This Row],[RegionStoretype]],RegionStoreCount[Region/Type],0))</f>
        <v>5</v>
      </c>
      <c r="M2628" s="4">
        <f>AND(Sales[[#This Row],[date]]&lt;=TY_YTDMax,Sales[[#This Row],[date]]&gt;=TY_YTDMin)*Sales[[#This Row],[sales]]</f>
        <v>0</v>
      </c>
      <c r="N2628" s="4">
        <f>AND(Sales[[#This Row],[date]]&lt;=LY_YTDMax,Sales[[#This Row],[date]]&gt;=LY_YTDMin)*Sales[[#This Row],[sales]]</f>
        <v>11576.4079</v>
      </c>
      <c r="O2628" s="4">
        <f>AND(Sales[[#This Row],[date]]&gt;=YoY_Min,Sales[[#This Row],[date]]&lt;=TY_YTDMax)*(Sales[[#This Row],[sales]]/Sales[[#This Row],[sqft]])</f>
        <v>0</v>
      </c>
      <c r="P2628" s="4">
        <f>SUMIF(Sales[RegionStoretype],Sales[[#This Row],[RegionStoretype]],Sales[YoY_SSF])/Sales[[#This Row],[Region_TypeCount]]</f>
        <v>59.469551530910678</v>
      </c>
    </row>
    <row r="2629" spans="1:16" x14ac:dyDescent="0.25">
      <c r="A2629" s="1">
        <v>42888</v>
      </c>
      <c r="B2629">
        <v>34</v>
      </c>
      <c r="C2629">
        <v>2</v>
      </c>
      <c r="D2629">
        <v>86531.51920000001</v>
      </c>
      <c r="E2629">
        <f>INDEX(Stores[region],MATCH(Sales[[#This Row],[store_no]],Stores[store_no],0))</f>
        <v>1</v>
      </c>
      <c r="F2629" t="str">
        <f>INDEX(Stores[storetype],MATCH(Sales[[#This Row],[store_no]],Stores[store_no],0))</f>
        <v>A</v>
      </c>
      <c r="G2629" t="str">
        <f>INDEX(Stores[location_city],MATCH(Sales[[#This Row],[store_no]],Stores[store_no],0))</f>
        <v>Toledo</v>
      </c>
      <c r="H2629" t="str">
        <f>INDEX(Stores[location_state],MATCH(Sales[[#This Row],[store_no]],Stores[store_no],0))</f>
        <v>Ohio</v>
      </c>
      <c r="I2629">
        <f>INDEX(Stores[sqft],MATCH(Sales[[#This Row],[store_no]],Stores[store_no],0))</f>
        <v>207900</v>
      </c>
      <c r="J2629" s="4" t="str">
        <f>INDEX(Departments[dept_name],MATCH(Sales[[#This Row],[dept_no]],Departments[dept_no],0))</f>
        <v>Baby</v>
      </c>
      <c r="K2629" s="4" t="str">
        <f>CONCATENATE(Sales[[#This Row],[region]],Sales[[#This Row],[storetype]])</f>
        <v>1A</v>
      </c>
      <c r="L2629" s="4">
        <f>INDEX(RegionStoreCount[Store Count],MATCH(Sales[[#This Row],[RegionStoretype]],RegionStoreCount[Region/Type],0))</f>
        <v>5</v>
      </c>
      <c r="M2629" s="4">
        <f>AND(Sales[[#This Row],[date]]&lt;=TY_YTDMax,Sales[[#This Row],[date]]&gt;=TY_YTDMin)*Sales[[#This Row],[sales]]</f>
        <v>0</v>
      </c>
      <c r="N2629" s="4">
        <f>AND(Sales[[#This Row],[date]]&lt;=LY_YTDMax,Sales[[#This Row],[date]]&gt;=LY_YTDMin)*Sales[[#This Row],[sales]]</f>
        <v>86531.51920000001</v>
      </c>
      <c r="O2629" s="4">
        <f>AND(Sales[[#This Row],[date]]&gt;=YoY_Min,Sales[[#This Row],[date]]&lt;=TY_YTDMax)*(Sales[[#This Row],[sales]]/Sales[[#This Row],[sqft]])</f>
        <v>0</v>
      </c>
      <c r="P2629" s="4">
        <f>SUMIF(Sales[RegionStoretype],Sales[[#This Row],[RegionStoretype]],Sales[YoY_SSF])/Sales[[#This Row],[Region_TypeCount]]</f>
        <v>59.469551530910678</v>
      </c>
    </row>
    <row r="2630" spans="1:16" x14ac:dyDescent="0.25">
      <c r="A2630" s="1">
        <v>42888</v>
      </c>
      <c r="B2630">
        <v>34</v>
      </c>
      <c r="C2630">
        <v>6</v>
      </c>
      <c r="D2630">
        <v>60837.398699999998</v>
      </c>
      <c r="E2630">
        <f>INDEX(Stores[region],MATCH(Sales[[#This Row],[store_no]],Stores[store_no],0))</f>
        <v>1</v>
      </c>
      <c r="F2630" t="str">
        <f>INDEX(Stores[storetype],MATCH(Sales[[#This Row],[store_no]],Stores[store_no],0))</f>
        <v>A</v>
      </c>
      <c r="G2630" t="str">
        <f>INDEX(Stores[location_city],MATCH(Sales[[#This Row],[store_no]],Stores[store_no],0))</f>
        <v>Toledo</v>
      </c>
      <c r="H2630" t="str">
        <f>INDEX(Stores[location_state],MATCH(Sales[[#This Row],[store_no]],Stores[store_no],0))</f>
        <v>Ohio</v>
      </c>
      <c r="I2630">
        <f>INDEX(Stores[sqft],MATCH(Sales[[#This Row],[store_no]],Stores[store_no],0))</f>
        <v>207900</v>
      </c>
      <c r="J2630" s="4" t="str">
        <f>INDEX(Departments[dept_name],MATCH(Sales[[#This Row],[dept_no]],Departments[dept_no],0))</f>
        <v>Computers</v>
      </c>
      <c r="K2630" s="4" t="str">
        <f>CONCATENATE(Sales[[#This Row],[region]],Sales[[#This Row],[storetype]])</f>
        <v>1A</v>
      </c>
      <c r="L2630" s="4">
        <f>INDEX(RegionStoreCount[Store Count],MATCH(Sales[[#This Row],[RegionStoretype]],RegionStoreCount[Region/Type],0))</f>
        <v>5</v>
      </c>
      <c r="M2630" s="4">
        <f>AND(Sales[[#This Row],[date]]&lt;=TY_YTDMax,Sales[[#This Row],[date]]&gt;=TY_YTDMin)*Sales[[#This Row],[sales]]</f>
        <v>0</v>
      </c>
      <c r="N2630" s="4">
        <f>AND(Sales[[#This Row],[date]]&lt;=LY_YTDMax,Sales[[#This Row],[date]]&gt;=LY_YTDMin)*Sales[[#This Row],[sales]]</f>
        <v>60837.398699999998</v>
      </c>
      <c r="O2630" s="4">
        <f>AND(Sales[[#This Row],[date]]&gt;=YoY_Min,Sales[[#This Row],[date]]&lt;=TY_YTDMax)*(Sales[[#This Row],[sales]]/Sales[[#This Row],[sqft]])</f>
        <v>0</v>
      </c>
      <c r="P2630" s="4">
        <f>SUMIF(Sales[RegionStoretype],Sales[[#This Row],[RegionStoretype]],Sales[YoY_SSF])/Sales[[#This Row],[Region_TypeCount]]</f>
        <v>59.469551530910678</v>
      </c>
    </row>
    <row r="2631" spans="1:16" x14ac:dyDescent="0.25">
      <c r="A2631" s="1">
        <v>42888</v>
      </c>
      <c r="B2631">
        <v>34</v>
      </c>
      <c r="C2631">
        <v>10</v>
      </c>
      <c r="D2631">
        <v>32905.026599999997</v>
      </c>
      <c r="E2631">
        <f>INDEX(Stores[region],MATCH(Sales[[#This Row],[store_no]],Stores[store_no],0))</f>
        <v>1</v>
      </c>
      <c r="F2631" t="str">
        <f>INDEX(Stores[storetype],MATCH(Sales[[#This Row],[store_no]],Stores[store_no],0))</f>
        <v>A</v>
      </c>
      <c r="G2631" t="str">
        <f>INDEX(Stores[location_city],MATCH(Sales[[#This Row],[store_no]],Stores[store_no],0))</f>
        <v>Toledo</v>
      </c>
      <c r="H2631" t="str">
        <f>INDEX(Stores[location_state],MATCH(Sales[[#This Row],[store_no]],Stores[store_no],0))</f>
        <v>Ohio</v>
      </c>
      <c r="I2631">
        <f>INDEX(Stores[sqft],MATCH(Sales[[#This Row],[store_no]],Stores[store_no],0))</f>
        <v>207900</v>
      </c>
      <c r="J2631" s="4" t="str">
        <f>INDEX(Departments[dept_name],MATCH(Sales[[#This Row],[dept_no]],Departments[dept_no],0))</f>
        <v>Health</v>
      </c>
      <c r="K2631" s="4" t="str">
        <f>CONCATENATE(Sales[[#This Row],[region]],Sales[[#This Row],[storetype]])</f>
        <v>1A</v>
      </c>
      <c r="L2631" s="4">
        <f>INDEX(RegionStoreCount[Store Count],MATCH(Sales[[#This Row],[RegionStoretype]],RegionStoreCount[Region/Type],0))</f>
        <v>5</v>
      </c>
      <c r="M2631" s="4">
        <f>AND(Sales[[#This Row],[date]]&lt;=TY_YTDMax,Sales[[#This Row],[date]]&gt;=TY_YTDMin)*Sales[[#This Row],[sales]]</f>
        <v>0</v>
      </c>
      <c r="N2631" s="4">
        <f>AND(Sales[[#This Row],[date]]&lt;=LY_YTDMax,Sales[[#This Row],[date]]&gt;=LY_YTDMin)*Sales[[#This Row],[sales]]</f>
        <v>32905.026599999997</v>
      </c>
      <c r="O2631" s="4">
        <f>AND(Sales[[#This Row],[date]]&gt;=YoY_Min,Sales[[#This Row],[date]]&lt;=TY_YTDMax)*(Sales[[#This Row],[sales]]/Sales[[#This Row],[sqft]])</f>
        <v>0</v>
      </c>
      <c r="P2631" s="4">
        <f>SUMIF(Sales[RegionStoretype],Sales[[#This Row],[RegionStoretype]],Sales[YoY_SSF])/Sales[[#This Row],[Region_TypeCount]]</f>
        <v>59.469551530910678</v>
      </c>
    </row>
    <row r="2632" spans="1:16" x14ac:dyDescent="0.25">
      <c r="A2632" s="1">
        <v>42888</v>
      </c>
      <c r="B2632">
        <v>34</v>
      </c>
      <c r="C2632">
        <v>13</v>
      </c>
      <c r="D2632">
        <v>120062.02889999999</v>
      </c>
      <c r="E2632">
        <f>INDEX(Stores[region],MATCH(Sales[[#This Row],[store_no]],Stores[store_no],0))</f>
        <v>1</v>
      </c>
      <c r="F2632" t="str">
        <f>INDEX(Stores[storetype],MATCH(Sales[[#This Row],[store_no]],Stores[store_no],0))</f>
        <v>A</v>
      </c>
      <c r="G2632" t="str">
        <f>INDEX(Stores[location_city],MATCH(Sales[[#This Row],[store_no]],Stores[store_no],0))</f>
        <v>Toledo</v>
      </c>
      <c r="H2632" t="str">
        <f>INDEX(Stores[location_state],MATCH(Sales[[#This Row],[store_no]],Stores[store_no],0))</f>
        <v>Ohio</v>
      </c>
      <c r="I2632">
        <f>INDEX(Stores[sqft],MATCH(Sales[[#This Row],[store_no]],Stores[store_no],0))</f>
        <v>207900</v>
      </c>
      <c r="J2632" s="4" t="str">
        <f>INDEX(Departments[dept_name],MATCH(Sales[[#This Row],[dept_no]],Departments[dept_no],0))</f>
        <v>Kids</v>
      </c>
      <c r="K2632" s="4" t="str">
        <f>CONCATENATE(Sales[[#This Row],[region]],Sales[[#This Row],[storetype]])</f>
        <v>1A</v>
      </c>
      <c r="L2632" s="4">
        <f>INDEX(RegionStoreCount[Store Count],MATCH(Sales[[#This Row],[RegionStoretype]],RegionStoreCount[Region/Type],0))</f>
        <v>5</v>
      </c>
      <c r="M2632" s="4">
        <f>AND(Sales[[#This Row],[date]]&lt;=TY_YTDMax,Sales[[#This Row],[date]]&gt;=TY_YTDMin)*Sales[[#This Row],[sales]]</f>
        <v>0</v>
      </c>
      <c r="N2632" s="4">
        <f>AND(Sales[[#This Row],[date]]&lt;=LY_YTDMax,Sales[[#This Row],[date]]&gt;=LY_YTDMin)*Sales[[#This Row],[sales]]</f>
        <v>120062.02889999999</v>
      </c>
      <c r="O2632" s="4">
        <f>AND(Sales[[#This Row],[date]]&gt;=YoY_Min,Sales[[#This Row],[date]]&lt;=TY_YTDMax)*(Sales[[#This Row],[sales]]/Sales[[#This Row],[sqft]])</f>
        <v>0</v>
      </c>
      <c r="P2632" s="4">
        <f>SUMIF(Sales[RegionStoretype],Sales[[#This Row],[RegionStoretype]],Sales[YoY_SSF])/Sales[[#This Row],[Region_TypeCount]]</f>
        <v>59.469551530910678</v>
      </c>
    </row>
    <row r="2633" spans="1:16" x14ac:dyDescent="0.25">
      <c r="A2633" s="1">
        <v>42888</v>
      </c>
      <c r="B2633">
        <v>35</v>
      </c>
      <c r="C2633">
        <v>16</v>
      </c>
      <c r="D2633">
        <v>8839.0655999999999</v>
      </c>
      <c r="E2633">
        <f>INDEX(Stores[region],MATCH(Sales[[#This Row],[store_no]],Stores[store_no],0))</f>
        <v>3</v>
      </c>
      <c r="F2633" t="str">
        <f>INDEX(Stores[storetype],MATCH(Sales[[#This Row],[store_no]],Stores[store_no],0))</f>
        <v>C</v>
      </c>
      <c r="G2633" t="str">
        <f>INDEX(Stores[location_city],MATCH(Sales[[#This Row],[store_no]],Stores[store_no],0))</f>
        <v>Wichita</v>
      </c>
      <c r="H2633" t="str">
        <f>INDEX(Stores[location_state],MATCH(Sales[[#This Row],[store_no]],Stores[store_no],0))</f>
        <v>Kansas</v>
      </c>
      <c r="I2633">
        <f>INDEX(Stores[sqft],MATCH(Sales[[#This Row],[store_no]],Stores[store_no],0))</f>
        <v>72800</v>
      </c>
      <c r="J2633" s="4" t="str">
        <f>INDEX(Departments[dept_name],MATCH(Sales[[#This Row],[dept_no]],Departments[dept_no],0))</f>
        <v>Outdoors</v>
      </c>
      <c r="K2633" s="4" t="str">
        <f>CONCATENATE(Sales[[#This Row],[region]],Sales[[#This Row],[storetype]])</f>
        <v>3C</v>
      </c>
      <c r="L2633" s="4">
        <f>INDEX(RegionStoreCount[Store Count],MATCH(Sales[[#This Row],[RegionStoretype]],RegionStoreCount[Region/Type],0))</f>
        <v>2</v>
      </c>
      <c r="M2633" s="4">
        <f>AND(Sales[[#This Row],[date]]&lt;=TY_YTDMax,Sales[[#This Row],[date]]&gt;=TY_YTDMin)*Sales[[#This Row],[sales]]</f>
        <v>0</v>
      </c>
      <c r="N2633" s="4">
        <f>AND(Sales[[#This Row],[date]]&lt;=LY_YTDMax,Sales[[#This Row],[date]]&gt;=LY_YTDMin)*Sales[[#This Row],[sales]]</f>
        <v>8839.0655999999999</v>
      </c>
      <c r="O2633" s="4">
        <f>AND(Sales[[#This Row],[date]]&gt;=YoY_Min,Sales[[#This Row],[date]]&lt;=TY_YTDMax)*(Sales[[#This Row],[sales]]/Sales[[#This Row],[sqft]])</f>
        <v>0</v>
      </c>
      <c r="P2633" s="4">
        <f>SUMIF(Sales[RegionStoretype],Sales[[#This Row],[RegionStoretype]],Sales[YoY_SSF])/Sales[[#This Row],[Region_TypeCount]]</f>
        <v>47.561479460925746</v>
      </c>
    </row>
    <row r="2634" spans="1:16" x14ac:dyDescent="0.25">
      <c r="A2634" s="1">
        <v>42888</v>
      </c>
      <c r="B2634">
        <v>36</v>
      </c>
      <c r="C2634">
        <v>2</v>
      </c>
      <c r="D2634">
        <v>65243.429499999998</v>
      </c>
      <c r="E2634">
        <f>INDEX(Stores[region],MATCH(Sales[[#This Row],[store_no]],Stores[store_no],0))</f>
        <v>2</v>
      </c>
      <c r="F2634" t="str">
        <f>INDEX(Stores[storetype],MATCH(Sales[[#This Row],[store_no]],Stores[store_no],0))</f>
        <v>A</v>
      </c>
      <c r="G2634" t="str">
        <f>INDEX(Stores[location_city],MATCH(Sales[[#This Row],[store_no]],Stores[store_no],0))</f>
        <v>Aurora</v>
      </c>
      <c r="H2634" t="str">
        <f>INDEX(Stores[location_state],MATCH(Sales[[#This Row],[store_no]],Stores[store_no],0))</f>
        <v>Illinois</v>
      </c>
      <c r="I2634">
        <f>INDEX(Stores[sqft],MATCH(Sales[[#This Row],[store_no]],Stores[store_no],0))</f>
        <v>209900</v>
      </c>
      <c r="J2634" s="4" t="str">
        <f>INDEX(Departments[dept_name],MATCH(Sales[[#This Row],[dept_no]],Departments[dept_no],0))</f>
        <v>Baby</v>
      </c>
      <c r="K2634" s="4" t="str">
        <f>CONCATENATE(Sales[[#This Row],[region]],Sales[[#This Row],[storetype]])</f>
        <v>2A</v>
      </c>
      <c r="L2634" s="4">
        <f>INDEX(RegionStoreCount[Store Count],MATCH(Sales[[#This Row],[RegionStoretype]],RegionStoreCount[Region/Type],0))</f>
        <v>5</v>
      </c>
      <c r="M2634" s="4">
        <f>AND(Sales[[#This Row],[date]]&lt;=TY_YTDMax,Sales[[#This Row],[date]]&gt;=TY_YTDMin)*Sales[[#This Row],[sales]]</f>
        <v>0</v>
      </c>
      <c r="N2634" s="4">
        <f>AND(Sales[[#This Row],[date]]&lt;=LY_YTDMax,Sales[[#This Row],[date]]&gt;=LY_YTDMin)*Sales[[#This Row],[sales]]</f>
        <v>65243.429499999998</v>
      </c>
      <c r="O2634" s="4">
        <f>AND(Sales[[#This Row],[date]]&gt;=YoY_Min,Sales[[#This Row],[date]]&lt;=TY_YTDMax)*(Sales[[#This Row],[sales]]/Sales[[#This Row],[sqft]])</f>
        <v>0</v>
      </c>
      <c r="P2634" s="4">
        <f>SUMIF(Sales[RegionStoretype],Sales[[#This Row],[RegionStoretype]],Sales[YoY_SSF])/Sales[[#This Row],[Region_TypeCount]]</f>
        <v>60.052789354368521</v>
      </c>
    </row>
    <row r="2635" spans="1:16" x14ac:dyDescent="0.25">
      <c r="A2635" s="1">
        <v>42888</v>
      </c>
      <c r="B2635">
        <v>36</v>
      </c>
      <c r="C2635">
        <v>8</v>
      </c>
      <c r="D2635">
        <v>36718.352400000003</v>
      </c>
      <c r="E2635">
        <f>INDEX(Stores[region],MATCH(Sales[[#This Row],[store_no]],Stores[store_no],0))</f>
        <v>2</v>
      </c>
      <c r="F2635" t="str">
        <f>INDEX(Stores[storetype],MATCH(Sales[[#This Row],[store_no]],Stores[store_no],0))</f>
        <v>A</v>
      </c>
      <c r="G2635" t="str">
        <f>INDEX(Stores[location_city],MATCH(Sales[[#This Row],[store_no]],Stores[store_no],0))</f>
        <v>Aurora</v>
      </c>
      <c r="H2635" t="str">
        <f>INDEX(Stores[location_state],MATCH(Sales[[#This Row],[store_no]],Stores[store_no],0))</f>
        <v>Illinois</v>
      </c>
      <c r="I2635">
        <f>INDEX(Stores[sqft],MATCH(Sales[[#This Row],[store_no]],Stores[store_no],0))</f>
        <v>209900</v>
      </c>
      <c r="J2635" s="4" t="str">
        <f>INDEX(Departments[dept_name],MATCH(Sales[[#This Row],[dept_no]],Departments[dept_no],0))</f>
        <v>Games</v>
      </c>
      <c r="K2635" s="4" t="str">
        <f>CONCATENATE(Sales[[#This Row],[region]],Sales[[#This Row],[storetype]])</f>
        <v>2A</v>
      </c>
      <c r="L2635" s="4">
        <f>INDEX(RegionStoreCount[Store Count],MATCH(Sales[[#This Row],[RegionStoretype]],RegionStoreCount[Region/Type],0))</f>
        <v>5</v>
      </c>
      <c r="M2635" s="4">
        <f>AND(Sales[[#This Row],[date]]&lt;=TY_YTDMax,Sales[[#This Row],[date]]&gt;=TY_YTDMin)*Sales[[#This Row],[sales]]</f>
        <v>0</v>
      </c>
      <c r="N2635" s="4">
        <f>AND(Sales[[#This Row],[date]]&lt;=LY_YTDMax,Sales[[#This Row],[date]]&gt;=LY_YTDMin)*Sales[[#This Row],[sales]]</f>
        <v>36718.352400000003</v>
      </c>
      <c r="O2635" s="4">
        <f>AND(Sales[[#This Row],[date]]&gt;=YoY_Min,Sales[[#This Row],[date]]&lt;=TY_YTDMax)*(Sales[[#This Row],[sales]]/Sales[[#This Row],[sqft]])</f>
        <v>0</v>
      </c>
      <c r="P2635" s="4">
        <f>SUMIF(Sales[RegionStoretype],Sales[[#This Row],[RegionStoretype]],Sales[YoY_SSF])/Sales[[#This Row],[Region_TypeCount]]</f>
        <v>60.052789354368521</v>
      </c>
    </row>
    <row r="2636" spans="1:16" x14ac:dyDescent="0.25">
      <c r="A2636" s="1">
        <v>42888</v>
      </c>
      <c r="B2636">
        <v>37</v>
      </c>
      <c r="C2636">
        <v>12</v>
      </c>
      <c r="D2636">
        <v>10568.840100000001</v>
      </c>
      <c r="E2636">
        <f>INDEX(Stores[region],MATCH(Sales[[#This Row],[store_no]],Stores[store_no],0))</f>
        <v>3</v>
      </c>
      <c r="F2636" t="str">
        <f>INDEX(Stores[storetype],MATCH(Sales[[#This Row],[store_no]],Stores[store_no],0))</f>
        <v>C</v>
      </c>
      <c r="G2636" t="str">
        <f>INDEX(Stores[location_city],MATCH(Sales[[#This Row],[store_no]],Stores[store_no],0))</f>
        <v>Lincoln</v>
      </c>
      <c r="H2636" t="str">
        <f>INDEX(Stores[location_state],MATCH(Sales[[#This Row],[store_no]],Stores[store_no],0))</f>
        <v>Nebraska</v>
      </c>
      <c r="I2636">
        <f>INDEX(Stores[sqft],MATCH(Sales[[#This Row],[store_no]],Stores[store_no],0))</f>
        <v>161300</v>
      </c>
      <c r="J2636" s="4" t="str">
        <f>INDEX(Departments[dept_name],MATCH(Sales[[#This Row],[dept_no]],Departments[dept_no],0))</f>
        <v>Jewelery</v>
      </c>
      <c r="K2636" s="4" t="str">
        <f>CONCATENATE(Sales[[#This Row],[region]],Sales[[#This Row],[storetype]])</f>
        <v>3C</v>
      </c>
      <c r="L2636" s="4">
        <f>INDEX(RegionStoreCount[Store Count],MATCH(Sales[[#This Row],[RegionStoretype]],RegionStoreCount[Region/Type],0))</f>
        <v>2</v>
      </c>
      <c r="M2636" s="4">
        <f>AND(Sales[[#This Row],[date]]&lt;=TY_YTDMax,Sales[[#This Row],[date]]&gt;=TY_YTDMin)*Sales[[#This Row],[sales]]</f>
        <v>0</v>
      </c>
      <c r="N2636" s="4">
        <f>AND(Sales[[#This Row],[date]]&lt;=LY_YTDMax,Sales[[#This Row],[date]]&gt;=LY_YTDMin)*Sales[[#This Row],[sales]]</f>
        <v>10568.840100000001</v>
      </c>
      <c r="O2636" s="4">
        <f>AND(Sales[[#This Row],[date]]&gt;=YoY_Min,Sales[[#This Row],[date]]&lt;=TY_YTDMax)*(Sales[[#This Row],[sales]]/Sales[[#This Row],[sqft]])</f>
        <v>0</v>
      </c>
      <c r="P2636" s="4">
        <f>SUMIF(Sales[RegionStoretype],Sales[[#This Row],[RegionStoretype]],Sales[YoY_SSF])/Sales[[#This Row],[Region_TypeCount]]</f>
        <v>47.561479460925746</v>
      </c>
    </row>
    <row r="2637" spans="1:16" x14ac:dyDescent="0.25">
      <c r="A2637" s="1">
        <v>42888</v>
      </c>
      <c r="B2637">
        <v>37</v>
      </c>
      <c r="C2637">
        <v>13</v>
      </c>
      <c r="D2637">
        <v>97316.272799999977</v>
      </c>
      <c r="E2637">
        <f>INDEX(Stores[region],MATCH(Sales[[#This Row],[store_no]],Stores[store_no],0))</f>
        <v>3</v>
      </c>
      <c r="F2637" t="str">
        <f>INDEX(Stores[storetype],MATCH(Sales[[#This Row],[store_no]],Stores[store_no],0))</f>
        <v>C</v>
      </c>
      <c r="G2637" t="str">
        <f>INDEX(Stores[location_city],MATCH(Sales[[#This Row],[store_no]],Stores[store_no],0))</f>
        <v>Lincoln</v>
      </c>
      <c r="H2637" t="str">
        <f>INDEX(Stores[location_state],MATCH(Sales[[#This Row],[store_no]],Stores[store_no],0))</f>
        <v>Nebraska</v>
      </c>
      <c r="I2637">
        <f>INDEX(Stores[sqft],MATCH(Sales[[#This Row],[store_no]],Stores[store_no],0))</f>
        <v>161300</v>
      </c>
      <c r="J2637" s="4" t="str">
        <f>INDEX(Departments[dept_name],MATCH(Sales[[#This Row],[dept_no]],Departments[dept_no],0))</f>
        <v>Kids</v>
      </c>
      <c r="K2637" s="4" t="str">
        <f>CONCATENATE(Sales[[#This Row],[region]],Sales[[#This Row],[storetype]])</f>
        <v>3C</v>
      </c>
      <c r="L2637" s="4">
        <f>INDEX(RegionStoreCount[Store Count],MATCH(Sales[[#This Row],[RegionStoretype]],RegionStoreCount[Region/Type],0))</f>
        <v>2</v>
      </c>
      <c r="M2637" s="4">
        <f>AND(Sales[[#This Row],[date]]&lt;=TY_YTDMax,Sales[[#This Row],[date]]&gt;=TY_YTDMin)*Sales[[#This Row],[sales]]</f>
        <v>0</v>
      </c>
      <c r="N2637" s="4">
        <f>AND(Sales[[#This Row],[date]]&lt;=LY_YTDMax,Sales[[#This Row],[date]]&gt;=LY_YTDMin)*Sales[[#This Row],[sales]]</f>
        <v>97316.272799999977</v>
      </c>
      <c r="O2637" s="4">
        <f>AND(Sales[[#This Row],[date]]&gt;=YoY_Min,Sales[[#This Row],[date]]&lt;=TY_YTDMax)*(Sales[[#This Row],[sales]]/Sales[[#This Row],[sqft]])</f>
        <v>0</v>
      </c>
      <c r="P2637" s="4">
        <f>SUMIF(Sales[RegionStoretype],Sales[[#This Row],[RegionStoretype]],Sales[YoY_SSF])/Sales[[#This Row],[Region_TypeCount]]</f>
        <v>47.561479460925746</v>
      </c>
    </row>
    <row r="2638" spans="1:16" x14ac:dyDescent="0.25">
      <c r="A2638" s="1">
        <v>42888</v>
      </c>
      <c r="B2638">
        <v>38</v>
      </c>
      <c r="C2638">
        <v>2</v>
      </c>
      <c r="D2638">
        <v>33812.8344</v>
      </c>
      <c r="E2638">
        <f>INDEX(Stores[region],MATCH(Sales[[#This Row],[store_no]],Stores[store_no],0))</f>
        <v>2</v>
      </c>
      <c r="F2638" t="str">
        <f>INDEX(Stores[storetype],MATCH(Sales[[#This Row],[store_no]],Stores[store_no],0))</f>
        <v>C</v>
      </c>
      <c r="G2638" t="str">
        <f>INDEX(Stores[location_city],MATCH(Sales[[#This Row],[store_no]],Stores[store_no],0))</f>
        <v>Hinsdale</v>
      </c>
      <c r="H2638" t="str">
        <f>INDEX(Stores[location_state],MATCH(Sales[[#This Row],[store_no]],Stores[store_no],0))</f>
        <v>Illinois</v>
      </c>
      <c r="I2638">
        <f>INDEX(Stores[sqft],MATCH(Sales[[#This Row],[store_no]],Stores[store_no],0))</f>
        <v>155600</v>
      </c>
      <c r="J2638" s="4" t="str">
        <f>INDEX(Departments[dept_name],MATCH(Sales[[#This Row],[dept_no]],Departments[dept_no],0))</f>
        <v>Baby</v>
      </c>
      <c r="K2638" s="4" t="str">
        <f>CONCATENATE(Sales[[#This Row],[region]],Sales[[#This Row],[storetype]])</f>
        <v>2C</v>
      </c>
      <c r="L2638" s="4">
        <f>INDEX(RegionStoreCount[Store Count],MATCH(Sales[[#This Row],[RegionStoretype]],RegionStoreCount[Region/Type],0))</f>
        <v>1</v>
      </c>
      <c r="M2638" s="4">
        <f>AND(Sales[[#This Row],[date]]&lt;=TY_YTDMax,Sales[[#This Row],[date]]&gt;=TY_YTDMin)*Sales[[#This Row],[sales]]</f>
        <v>0</v>
      </c>
      <c r="N2638" s="4">
        <f>AND(Sales[[#This Row],[date]]&lt;=LY_YTDMax,Sales[[#This Row],[date]]&gt;=LY_YTDMin)*Sales[[#This Row],[sales]]</f>
        <v>33812.8344</v>
      </c>
      <c r="O2638" s="4">
        <f>AND(Sales[[#This Row],[date]]&gt;=YoY_Min,Sales[[#This Row],[date]]&lt;=TY_YTDMax)*(Sales[[#This Row],[sales]]/Sales[[#This Row],[sqft]])</f>
        <v>0</v>
      </c>
      <c r="P2638" s="4">
        <f>SUMIF(Sales[RegionStoretype],Sales[[#This Row],[RegionStoretype]],Sales[YoY_SSF])/Sales[[#This Row],[Region_TypeCount]]</f>
        <v>44.537621913239086</v>
      </c>
    </row>
    <row r="2639" spans="1:16" x14ac:dyDescent="0.25">
      <c r="A2639" s="1">
        <v>42888</v>
      </c>
      <c r="B2639">
        <v>38</v>
      </c>
      <c r="C2639">
        <v>6</v>
      </c>
      <c r="D2639">
        <v>26478.769300000004</v>
      </c>
      <c r="E2639">
        <f>INDEX(Stores[region],MATCH(Sales[[#This Row],[store_no]],Stores[store_no],0))</f>
        <v>2</v>
      </c>
      <c r="F2639" t="str">
        <f>INDEX(Stores[storetype],MATCH(Sales[[#This Row],[store_no]],Stores[store_no],0))</f>
        <v>C</v>
      </c>
      <c r="G2639" t="str">
        <f>INDEX(Stores[location_city],MATCH(Sales[[#This Row],[store_no]],Stores[store_no],0))</f>
        <v>Hinsdale</v>
      </c>
      <c r="H2639" t="str">
        <f>INDEX(Stores[location_state],MATCH(Sales[[#This Row],[store_no]],Stores[store_no],0))</f>
        <v>Illinois</v>
      </c>
      <c r="I2639">
        <f>INDEX(Stores[sqft],MATCH(Sales[[#This Row],[store_no]],Stores[store_no],0))</f>
        <v>155600</v>
      </c>
      <c r="J2639" s="4" t="str">
        <f>INDEX(Departments[dept_name],MATCH(Sales[[#This Row],[dept_no]],Departments[dept_no],0))</f>
        <v>Computers</v>
      </c>
      <c r="K2639" s="4" t="str">
        <f>CONCATENATE(Sales[[#This Row],[region]],Sales[[#This Row],[storetype]])</f>
        <v>2C</v>
      </c>
      <c r="L2639" s="4">
        <f>INDEX(RegionStoreCount[Store Count],MATCH(Sales[[#This Row],[RegionStoretype]],RegionStoreCount[Region/Type],0))</f>
        <v>1</v>
      </c>
      <c r="M2639" s="4">
        <f>AND(Sales[[#This Row],[date]]&lt;=TY_YTDMax,Sales[[#This Row],[date]]&gt;=TY_YTDMin)*Sales[[#This Row],[sales]]</f>
        <v>0</v>
      </c>
      <c r="N2639" s="4">
        <f>AND(Sales[[#This Row],[date]]&lt;=LY_YTDMax,Sales[[#This Row],[date]]&gt;=LY_YTDMin)*Sales[[#This Row],[sales]]</f>
        <v>26478.769300000004</v>
      </c>
      <c r="O2639" s="4">
        <f>AND(Sales[[#This Row],[date]]&gt;=YoY_Min,Sales[[#This Row],[date]]&lt;=TY_YTDMax)*(Sales[[#This Row],[sales]]/Sales[[#This Row],[sqft]])</f>
        <v>0</v>
      </c>
      <c r="P2639" s="4">
        <f>SUMIF(Sales[RegionStoretype],Sales[[#This Row],[RegionStoretype]],Sales[YoY_SSF])/Sales[[#This Row],[Region_TypeCount]]</f>
        <v>44.537621913239086</v>
      </c>
    </row>
    <row r="2640" spans="1:16" x14ac:dyDescent="0.25">
      <c r="A2640" s="1">
        <v>42888</v>
      </c>
      <c r="B2640">
        <v>38</v>
      </c>
      <c r="C2640">
        <v>7</v>
      </c>
      <c r="D2640">
        <v>40600.565100000007</v>
      </c>
      <c r="E2640">
        <f>INDEX(Stores[region],MATCH(Sales[[#This Row],[store_no]],Stores[store_no],0))</f>
        <v>2</v>
      </c>
      <c r="F2640" t="str">
        <f>INDEX(Stores[storetype],MATCH(Sales[[#This Row],[store_no]],Stores[store_no],0))</f>
        <v>C</v>
      </c>
      <c r="G2640" t="str">
        <f>INDEX(Stores[location_city],MATCH(Sales[[#This Row],[store_no]],Stores[store_no],0))</f>
        <v>Hinsdale</v>
      </c>
      <c r="H2640" t="str">
        <f>INDEX(Stores[location_state],MATCH(Sales[[#This Row],[store_no]],Stores[store_no],0))</f>
        <v>Illinois</v>
      </c>
      <c r="I2640">
        <f>INDEX(Stores[sqft],MATCH(Sales[[#This Row],[store_no]],Stores[store_no],0))</f>
        <v>155600</v>
      </c>
      <c r="J2640" s="4" t="str">
        <f>INDEX(Departments[dept_name],MATCH(Sales[[#This Row],[dept_no]],Departments[dept_no],0))</f>
        <v>Electronics</v>
      </c>
      <c r="K2640" s="4" t="str">
        <f>CONCATENATE(Sales[[#This Row],[region]],Sales[[#This Row],[storetype]])</f>
        <v>2C</v>
      </c>
      <c r="L2640" s="4">
        <f>INDEX(RegionStoreCount[Store Count],MATCH(Sales[[#This Row],[RegionStoretype]],RegionStoreCount[Region/Type],0))</f>
        <v>1</v>
      </c>
      <c r="M2640" s="4">
        <f>AND(Sales[[#This Row],[date]]&lt;=TY_YTDMax,Sales[[#This Row],[date]]&gt;=TY_YTDMin)*Sales[[#This Row],[sales]]</f>
        <v>0</v>
      </c>
      <c r="N2640" s="4">
        <f>AND(Sales[[#This Row],[date]]&lt;=LY_YTDMax,Sales[[#This Row],[date]]&gt;=LY_YTDMin)*Sales[[#This Row],[sales]]</f>
        <v>40600.565100000007</v>
      </c>
      <c r="O2640" s="4">
        <f>AND(Sales[[#This Row],[date]]&gt;=YoY_Min,Sales[[#This Row],[date]]&lt;=TY_YTDMax)*(Sales[[#This Row],[sales]]/Sales[[#This Row],[sqft]])</f>
        <v>0</v>
      </c>
      <c r="P2640" s="4">
        <f>SUMIF(Sales[RegionStoretype],Sales[[#This Row],[RegionStoretype]],Sales[YoY_SSF])/Sales[[#This Row],[Region_TypeCount]]</f>
        <v>44.537621913239086</v>
      </c>
    </row>
    <row r="2641" spans="1:16" x14ac:dyDescent="0.25">
      <c r="A2641" s="1">
        <v>42888</v>
      </c>
      <c r="B2641">
        <v>38</v>
      </c>
      <c r="C2641">
        <v>9</v>
      </c>
      <c r="D2641">
        <v>15876.695</v>
      </c>
      <c r="E2641">
        <f>INDEX(Stores[region],MATCH(Sales[[#This Row],[store_no]],Stores[store_no],0))</f>
        <v>2</v>
      </c>
      <c r="F2641" t="str">
        <f>INDEX(Stores[storetype],MATCH(Sales[[#This Row],[store_no]],Stores[store_no],0))</f>
        <v>C</v>
      </c>
      <c r="G2641" t="str">
        <f>INDEX(Stores[location_city],MATCH(Sales[[#This Row],[store_no]],Stores[store_no],0))</f>
        <v>Hinsdale</v>
      </c>
      <c r="H2641" t="str">
        <f>INDEX(Stores[location_state],MATCH(Sales[[#This Row],[store_no]],Stores[store_no],0))</f>
        <v>Illinois</v>
      </c>
      <c r="I2641">
        <f>INDEX(Stores[sqft],MATCH(Sales[[#This Row],[store_no]],Stores[store_no],0))</f>
        <v>155600</v>
      </c>
      <c r="J2641" s="4" t="str">
        <f>INDEX(Departments[dept_name],MATCH(Sales[[#This Row],[dept_no]],Departments[dept_no],0))</f>
        <v>Garden</v>
      </c>
      <c r="K2641" s="4" t="str">
        <f>CONCATENATE(Sales[[#This Row],[region]],Sales[[#This Row],[storetype]])</f>
        <v>2C</v>
      </c>
      <c r="L2641" s="4">
        <f>INDEX(RegionStoreCount[Store Count],MATCH(Sales[[#This Row],[RegionStoretype]],RegionStoreCount[Region/Type],0))</f>
        <v>1</v>
      </c>
      <c r="M2641" s="4">
        <f>AND(Sales[[#This Row],[date]]&lt;=TY_YTDMax,Sales[[#This Row],[date]]&gt;=TY_YTDMin)*Sales[[#This Row],[sales]]</f>
        <v>0</v>
      </c>
      <c r="N2641" s="4">
        <f>AND(Sales[[#This Row],[date]]&lt;=LY_YTDMax,Sales[[#This Row],[date]]&gt;=LY_YTDMin)*Sales[[#This Row],[sales]]</f>
        <v>15876.695</v>
      </c>
      <c r="O2641" s="4">
        <f>AND(Sales[[#This Row],[date]]&gt;=YoY_Min,Sales[[#This Row],[date]]&lt;=TY_YTDMax)*(Sales[[#This Row],[sales]]/Sales[[#This Row],[sqft]])</f>
        <v>0</v>
      </c>
      <c r="P2641" s="4">
        <f>SUMIF(Sales[RegionStoretype],Sales[[#This Row],[RegionStoretype]],Sales[YoY_SSF])/Sales[[#This Row],[Region_TypeCount]]</f>
        <v>44.537621913239086</v>
      </c>
    </row>
    <row r="2642" spans="1:16" x14ac:dyDescent="0.25">
      <c r="A2642" s="1">
        <v>42888</v>
      </c>
      <c r="B2642">
        <v>38</v>
      </c>
      <c r="C2642">
        <v>19</v>
      </c>
      <c r="D2642">
        <v>56621.864400000006</v>
      </c>
      <c r="E2642">
        <f>INDEX(Stores[region],MATCH(Sales[[#This Row],[store_no]],Stores[store_no],0))</f>
        <v>2</v>
      </c>
      <c r="F2642" t="str">
        <f>INDEX(Stores[storetype],MATCH(Sales[[#This Row],[store_no]],Stores[store_no],0))</f>
        <v>C</v>
      </c>
      <c r="G2642" t="str">
        <f>INDEX(Stores[location_city],MATCH(Sales[[#This Row],[store_no]],Stores[store_no],0))</f>
        <v>Hinsdale</v>
      </c>
      <c r="H2642" t="str">
        <f>INDEX(Stores[location_state],MATCH(Sales[[#This Row],[store_no]],Stores[store_no],0))</f>
        <v>Illinois</v>
      </c>
      <c r="I2642">
        <f>INDEX(Stores[sqft],MATCH(Sales[[#This Row],[store_no]],Stores[store_no],0))</f>
        <v>155600</v>
      </c>
      <c r="J2642" s="4" t="str">
        <f>INDEX(Departments[dept_name],MATCH(Sales[[#This Row],[dept_no]],Departments[dept_no],0))</f>
        <v>Tools</v>
      </c>
      <c r="K2642" s="4" t="str">
        <f>CONCATENATE(Sales[[#This Row],[region]],Sales[[#This Row],[storetype]])</f>
        <v>2C</v>
      </c>
      <c r="L2642" s="4">
        <f>INDEX(RegionStoreCount[Store Count],MATCH(Sales[[#This Row],[RegionStoretype]],RegionStoreCount[Region/Type],0))</f>
        <v>1</v>
      </c>
      <c r="M2642" s="4">
        <f>AND(Sales[[#This Row],[date]]&lt;=TY_YTDMax,Sales[[#This Row],[date]]&gt;=TY_YTDMin)*Sales[[#This Row],[sales]]</f>
        <v>0</v>
      </c>
      <c r="N2642" s="4">
        <f>AND(Sales[[#This Row],[date]]&lt;=LY_YTDMax,Sales[[#This Row],[date]]&gt;=LY_YTDMin)*Sales[[#This Row],[sales]]</f>
        <v>56621.864400000006</v>
      </c>
      <c r="O2642" s="4">
        <f>AND(Sales[[#This Row],[date]]&gt;=YoY_Min,Sales[[#This Row],[date]]&lt;=TY_YTDMax)*(Sales[[#This Row],[sales]]/Sales[[#This Row],[sqft]])</f>
        <v>0</v>
      </c>
      <c r="P2642" s="4">
        <f>SUMIF(Sales[RegionStoretype],Sales[[#This Row],[RegionStoretype]],Sales[YoY_SSF])/Sales[[#This Row],[Region_TypeCount]]</f>
        <v>44.537621913239086</v>
      </c>
    </row>
    <row r="2643" spans="1:16" x14ac:dyDescent="0.25">
      <c r="A2643" s="1">
        <v>42895</v>
      </c>
      <c r="B2643">
        <v>1</v>
      </c>
      <c r="C2643">
        <v>1</v>
      </c>
      <c r="D2643">
        <v>31563.979200000002</v>
      </c>
      <c r="E2643">
        <f>INDEX(Stores[region],MATCH(Sales[[#This Row],[store_no]],Stores[store_no],0))</f>
        <v>1</v>
      </c>
      <c r="F2643" t="str">
        <f>INDEX(Stores[storetype],MATCH(Sales[[#This Row],[store_no]],Stores[store_no],0))</f>
        <v>A</v>
      </c>
      <c r="G2643" t="str">
        <f>INDEX(Stores[location_city],MATCH(Sales[[#This Row],[store_no]],Stores[store_no],0))</f>
        <v>Ann Arbor</v>
      </c>
      <c r="H2643" t="str">
        <f>INDEX(Stores[location_state],MATCH(Sales[[#This Row],[store_no]],Stores[store_no],0))</f>
        <v>Michigan</v>
      </c>
      <c r="I2643">
        <f>INDEX(Stores[sqft],MATCH(Sales[[#This Row],[store_no]],Stores[store_no],0))</f>
        <v>100600</v>
      </c>
      <c r="J2643" s="4" t="str">
        <f>INDEX(Departments[dept_name],MATCH(Sales[[#This Row],[dept_no]],Departments[dept_no],0))</f>
        <v>Automotive</v>
      </c>
      <c r="K2643" s="4" t="str">
        <f>CONCATENATE(Sales[[#This Row],[region]],Sales[[#This Row],[storetype]])</f>
        <v>1A</v>
      </c>
      <c r="L2643" s="4">
        <f>INDEX(RegionStoreCount[Store Count],MATCH(Sales[[#This Row],[RegionStoretype]],RegionStoreCount[Region/Type],0))</f>
        <v>5</v>
      </c>
      <c r="M2643" s="4">
        <f>AND(Sales[[#This Row],[date]]&lt;=TY_YTDMax,Sales[[#This Row],[date]]&gt;=TY_YTDMin)*Sales[[#This Row],[sales]]</f>
        <v>0</v>
      </c>
      <c r="N2643" s="4">
        <f>AND(Sales[[#This Row],[date]]&lt;=LY_YTDMax,Sales[[#This Row],[date]]&gt;=LY_YTDMin)*Sales[[#This Row],[sales]]</f>
        <v>31563.979200000002</v>
      </c>
      <c r="O2643" s="4">
        <f>AND(Sales[[#This Row],[date]]&gt;=YoY_Min,Sales[[#This Row],[date]]&lt;=TY_YTDMax)*(Sales[[#This Row],[sales]]/Sales[[#This Row],[sqft]])</f>
        <v>0</v>
      </c>
      <c r="P2643" s="4">
        <f>SUMIF(Sales[RegionStoretype],Sales[[#This Row],[RegionStoretype]],Sales[YoY_SSF])/Sales[[#This Row],[Region_TypeCount]]</f>
        <v>59.469551530910678</v>
      </c>
    </row>
    <row r="2644" spans="1:16" x14ac:dyDescent="0.25">
      <c r="A2644" s="1">
        <v>42895</v>
      </c>
      <c r="B2644">
        <v>1</v>
      </c>
      <c r="C2644">
        <v>5</v>
      </c>
      <c r="D2644">
        <v>27466.12</v>
      </c>
      <c r="E2644">
        <f>INDEX(Stores[region],MATCH(Sales[[#This Row],[store_no]],Stores[store_no],0))</f>
        <v>1</v>
      </c>
      <c r="F2644" t="str">
        <f>INDEX(Stores[storetype],MATCH(Sales[[#This Row],[store_no]],Stores[store_no],0))</f>
        <v>A</v>
      </c>
      <c r="G2644" t="str">
        <f>INDEX(Stores[location_city],MATCH(Sales[[#This Row],[store_no]],Stores[store_no],0))</f>
        <v>Ann Arbor</v>
      </c>
      <c r="H2644" t="str">
        <f>INDEX(Stores[location_state],MATCH(Sales[[#This Row],[store_no]],Stores[store_no],0))</f>
        <v>Michigan</v>
      </c>
      <c r="I2644">
        <f>INDEX(Stores[sqft],MATCH(Sales[[#This Row],[store_no]],Stores[store_no],0))</f>
        <v>100600</v>
      </c>
      <c r="J2644" s="4" t="str">
        <f>INDEX(Departments[dept_name],MATCH(Sales[[#This Row],[dept_no]],Departments[dept_no],0))</f>
        <v>Clothing</v>
      </c>
      <c r="K2644" s="4" t="str">
        <f>CONCATENATE(Sales[[#This Row],[region]],Sales[[#This Row],[storetype]])</f>
        <v>1A</v>
      </c>
      <c r="L2644" s="4">
        <f>INDEX(RegionStoreCount[Store Count],MATCH(Sales[[#This Row],[RegionStoretype]],RegionStoreCount[Region/Type],0))</f>
        <v>5</v>
      </c>
      <c r="M2644" s="4">
        <f>AND(Sales[[#This Row],[date]]&lt;=TY_YTDMax,Sales[[#This Row],[date]]&gt;=TY_YTDMin)*Sales[[#This Row],[sales]]</f>
        <v>0</v>
      </c>
      <c r="N2644" s="4">
        <f>AND(Sales[[#This Row],[date]]&lt;=LY_YTDMax,Sales[[#This Row],[date]]&gt;=LY_YTDMin)*Sales[[#This Row],[sales]]</f>
        <v>27466.12</v>
      </c>
      <c r="O2644" s="4">
        <f>AND(Sales[[#This Row],[date]]&gt;=YoY_Min,Sales[[#This Row],[date]]&lt;=TY_YTDMax)*(Sales[[#This Row],[sales]]/Sales[[#This Row],[sqft]])</f>
        <v>0</v>
      </c>
      <c r="P2644" s="4">
        <f>SUMIF(Sales[RegionStoretype],Sales[[#This Row],[RegionStoretype]],Sales[YoY_SSF])/Sales[[#This Row],[Region_TypeCount]]</f>
        <v>59.469551530910678</v>
      </c>
    </row>
    <row r="2645" spans="1:16" x14ac:dyDescent="0.25">
      <c r="A2645" s="1">
        <v>42895</v>
      </c>
      <c r="B2645">
        <v>2</v>
      </c>
      <c r="C2645">
        <v>20</v>
      </c>
      <c r="D2645">
        <v>56741.483500000002</v>
      </c>
      <c r="E2645">
        <f>INDEX(Stores[region],MATCH(Sales[[#This Row],[store_no]],Stores[store_no],0))</f>
        <v>3</v>
      </c>
      <c r="F2645" t="str">
        <f>INDEX(Stores[storetype],MATCH(Sales[[#This Row],[store_no]],Stores[store_no],0))</f>
        <v>A</v>
      </c>
      <c r="G2645" t="str">
        <f>INDEX(Stores[location_city],MATCH(Sales[[#This Row],[store_no]],Stores[store_no],0))</f>
        <v>Minneapolis</v>
      </c>
      <c r="H2645" t="str">
        <f>INDEX(Stores[location_state],MATCH(Sales[[#This Row],[store_no]],Stores[store_no],0))</f>
        <v>Minnesota</v>
      </c>
      <c r="I2645">
        <f>INDEX(Stores[sqft],MATCH(Sales[[#This Row],[store_no]],Stores[store_no],0))</f>
        <v>210400</v>
      </c>
      <c r="J2645" s="4" t="str">
        <f>INDEX(Departments[dept_name],MATCH(Sales[[#This Row],[dept_no]],Departments[dept_no],0))</f>
        <v>Toys</v>
      </c>
      <c r="K2645" s="4" t="str">
        <f>CONCATENATE(Sales[[#This Row],[region]],Sales[[#This Row],[storetype]])</f>
        <v>3A</v>
      </c>
      <c r="L2645" s="4">
        <f>INDEX(RegionStoreCount[Store Count],MATCH(Sales[[#This Row],[RegionStoretype]],RegionStoreCount[Region/Type],0))</f>
        <v>9</v>
      </c>
      <c r="M2645" s="4">
        <f>AND(Sales[[#This Row],[date]]&lt;=TY_YTDMax,Sales[[#This Row],[date]]&gt;=TY_YTDMin)*Sales[[#This Row],[sales]]</f>
        <v>0</v>
      </c>
      <c r="N2645" s="4">
        <f>AND(Sales[[#This Row],[date]]&lt;=LY_YTDMax,Sales[[#This Row],[date]]&gt;=LY_YTDMin)*Sales[[#This Row],[sales]]</f>
        <v>56741.483500000002</v>
      </c>
      <c r="O2645" s="4">
        <f>AND(Sales[[#This Row],[date]]&gt;=YoY_Min,Sales[[#This Row],[date]]&lt;=TY_YTDMax)*(Sales[[#This Row],[sales]]/Sales[[#This Row],[sqft]])</f>
        <v>0</v>
      </c>
      <c r="P2645" s="4">
        <f>SUMIF(Sales[RegionStoretype],Sales[[#This Row],[RegionStoretype]],Sales[YoY_SSF])/Sales[[#This Row],[Region_TypeCount]]</f>
        <v>53.603836561720975</v>
      </c>
    </row>
    <row r="2646" spans="1:16" x14ac:dyDescent="0.25">
      <c r="A2646" s="1">
        <v>42895</v>
      </c>
      <c r="B2646">
        <v>3</v>
      </c>
      <c r="C2646">
        <v>4</v>
      </c>
      <c r="D2646">
        <v>205608.163</v>
      </c>
      <c r="E2646">
        <f>INDEX(Stores[region],MATCH(Sales[[#This Row],[store_no]],Stores[store_no],0))</f>
        <v>1</v>
      </c>
      <c r="F2646" t="str">
        <f>INDEX(Stores[storetype],MATCH(Sales[[#This Row],[store_no]],Stores[store_no],0))</f>
        <v>B</v>
      </c>
      <c r="G2646" t="str">
        <f>INDEX(Stores[location_city],MATCH(Sales[[#This Row],[store_no]],Stores[store_no],0))</f>
        <v>Detroit</v>
      </c>
      <c r="H2646" t="str">
        <f>INDEX(Stores[location_state],MATCH(Sales[[#This Row],[store_no]],Stores[store_no],0))</f>
        <v>Michigan</v>
      </c>
      <c r="I2646">
        <f>INDEX(Stores[sqft],MATCH(Sales[[#This Row],[store_no]],Stores[store_no],0))</f>
        <v>114500</v>
      </c>
      <c r="J2646" s="4" t="str">
        <f>INDEX(Departments[dept_name],MATCH(Sales[[#This Row],[dept_no]],Departments[dept_no],0))</f>
        <v>Books</v>
      </c>
      <c r="K2646" s="4" t="str">
        <f>CONCATENATE(Sales[[#This Row],[region]],Sales[[#This Row],[storetype]])</f>
        <v>1B</v>
      </c>
      <c r="L2646" s="4">
        <f>INDEX(RegionStoreCount[Store Count],MATCH(Sales[[#This Row],[RegionStoretype]],RegionStoreCount[Region/Type],0))</f>
        <v>5</v>
      </c>
      <c r="M2646" s="4">
        <f>AND(Sales[[#This Row],[date]]&lt;=TY_YTDMax,Sales[[#This Row],[date]]&gt;=TY_YTDMin)*Sales[[#This Row],[sales]]</f>
        <v>0</v>
      </c>
      <c r="N2646" s="4">
        <f>AND(Sales[[#This Row],[date]]&lt;=LY_YTDMax,Sales[[#This Row],[date]]&gt;=LY_YTDMin)*Sales[[#This Row],[sales]]</f>
        <v>205608.163</v>
      </c>
      <c r="O2646" s="4">
        <f>AND(Sales[[#This Row],[date]]&gt;=YoY_Min,Sales[[#This Row],[date]]&lt;=TY_YTDMax)*(Sales[[#This Row],[sales]]/Sales[[#This Row],[sqft]])</f>
        <v>0</v>
      </c>
      <c r="P2646" s="4">
        <f>SUMIF(Sales[RegionStoretype],Sales[[#This Row],[RegionStoretype]],Sales[YoY_SSF])/Sales[[#This Row],[Region_TypeCount]]</f>
        <v>68.518982968140051</v>
      </c>
    </row>
    <row r="2647" spans="1:16" x14ac:dyDescent="0.25">
      <c r="A2647" s="1">
        <v>42895</v>
      </c>
      <c r="B2647">
        <v>3</v>
      </c>
      <c r="C2647">
        <v>6</v>
      </c>
      <c r="D2647">
        <v>65830.59120000001</v>
      </c>
      <c r="E2647">
        <f>INDEX(Stores[region],MATCH(Sales[[#This Row],[store_no]],Stores[store_no],0))</f>
        <v>1</v>
      </c>
      <c r="F2647" t="str">
        <f>INDEX(Stores[storetype],MATCH(Sales[[#This Row],[store_no]],Stores[store_no],0))</f>
        <v>B</v>
      </c>
      <c r="G2647" t="str">
        <f>INDEX(Stores[location_city],MATCH(Sales[[#This Row],[store_no]],Stores[store_no],0))</f>
        <v>Detroit</v>
      </c>
      <c r="H2647" t="str">
        <f>INDEX(Stores[location_state],MATCH(Sales[[#This Row],[store_no]],Stores[store_no],0))</f>
        <v>Michigan</v>
      </c>
      <c r="I2647">
        <f>INDEX(Stores[sqft],MATCH(Sales[[#This Row],[store_no]],Stores[store_no],0))</f>
        <v>114500</v>
      </c>
      <c r="J2647" s="4" t="str">
        <f>INDEX(Departments[dept_name],MATCH(Sales[[#This Row],[dept_no]],Departments[dept_no],0))</f>
        <v>Computers</v>
      </c>
      <c r="K2647" s="4" t="str">
        <f>CONCATENATE(Sales[[#This Row],[region]],Sales[[#This Row],[storetype]])</f>
        <v>1B</v>
      </c>
      <c r="L2647" s="4">
        <f>INDEX(RegionStoreCount[Store Count],MATCH(Sales[[#This Row],[RegionStoretype]],RegionStoreCount[Region/Type],0))</f>
        <v>5</v>
      </c>
      <c r="M2647" s="4">
        <f>AND(Sales[[#This Row],[date]]&lt;=TY_YTDMax,Sales[[#This Row],[date]]&gt;=TY_YTDMin)*Sales[[#This Row],[sales]]</f>
        <v>0</v>
      </c>
      <c r="N2647" s="4">
        <f>AND(Sales[[#This Row],[date]]&lt;=LY_YTDMax,Sales[[#This Row],[date]]&gt;=LY_YTDMin)*Sales[[#This Row],[sales]]</f>
        <v>65830.59120000001</v>
      </c>
      <c r="O2647" s="4">
        <f>AND(Sales[[#This Row],[date]]&gt;=YoY_Min,Sales[[#This Row],[date]]&lt;=TY_YTDMax)*(Sales[[#This Row],[sales]]/Sales[[#This Row],[sqft]])</f>
        <v>0</v>
      </c>
      <c r="P2647" s="4">
        <f>SUMIF(Sales[RegionStoretype],Sales[[#This Row],[RegionStoretype]],Sales[YoY_SSF])/Sales[[#This Row],[Region_TypeCount]]</f>
        <v>68.518982968140051</v>
      </c>
    </row>
    <row r="2648" spans="1:16" x14ac:dyDescent="0.25">
      <c r="A2648" s="1">
        <v>42895</v>
      </c>
      <c r="B2648">
        <v>4</v>
      </c>
      <c r="C2648">
        <v>3</v>
      </c>
      <c r="D2648">
        <v>160337.54790000001</v>
      </c>
      <c r="E2648">
        <f>INDEX(Stores[region],MATCH(Sales[[#This Row],[store_no]],Stores[store_no],0))</f>
        <v>1</v>
      </c>
      <c r="F2648" t="str">
        <f>INDEX(Stores[storetype],MATCH(Sales[[#This Row],[store_no]],Stores[store_no],0))</f>
        <v>A</v>
      </c>
      <c r="G2648" t="str">
        <f>INDEX(Stores[location_city],MATCH(Sales[[#This Row],[store_no]],Stores[store_no],0))</f>
        <v>Cincinnati</v>
      </c>
      <c r="H2648" t="str">
        <f>INDEX(Stores[location_state],MATCH(Sales[[#This Row],[store_no]],Stores[store_no],0))</f>
        <v>Ohio</v>
      </c>
      <c r="I2648">
        <f>INDEX(Stores[sqft],MATCH(Sales[[#This Row],[store_no]],Stores[store_no],0))</f>
        <v>127800</v>
      </c>
      <c r="J2648" s="4" t="str">
        <f>INDEX(Departments[dept_name],MATCH(Sales[[#This Row],[dept_no]],Departments[dept_no],0))</f>
        <v>Beauty</v>
      </c>
      <c r="K2648" s="4" t="str">
        <f>CONCATENATE(Sales[[#This Row],[region]],Sales[[#This Row],[storetype]])</f>
        <v>1A</v>
      </c>
      <c r="L2648" s="4">
        <f>INDEX(RegionStoreCount[Store Count],MATCH(Sales[[#This Row],[RegionStoretype]],RegionStoreCount[Region/Type],0))</f>
        <v>5</v>
      </c>
      <c r="M2648" s="4">
        <f>AND(Sales[[#This Row],[date]]&lt;=TY_YTDMax,Sales[[#This Row],[date]]&gt;=TY_YTDMin)*Sales[[#This Row],[sales]]</f>
        <v>0</v>
      </c>
      <c r="N2648" s="4">
        <f>AND(Sales[[#This Row],[date]]&lt;=LY_YTDMax,Sales[[#This Row],[date]]&gt;=LY_YTDMin)*Sales[[#This Row],[sales]]</f>
        <v>160337.54790000001</v>
      </c>
      <c r="O2648" s="4">
        <f>AND(Sales[[#This Row],[date]]&gt;=YoY_Min,Sales[[#This Row],[date]]&lt;=TY_YTDMax)*(Sales[[#This Row],[sales]]/Sales[[#This Row],[sqft]])</f>
        <v>0</v>
      </c>
      <c r="P2648" s="4">
        <f>SUMIF(Sales[RegionStoretype],Sales[[#This Row],[RegionStoretype]],Sales[YoY_SSF])/Sales[[#This Row],[Region_TypeCount]]</f>
        <v>59.469551530910678</v>
      </c>
    </row>
    <row r="2649" spans="1:16" x14ac:dyDescent="0.25">
      <c r="A2649" s="1">
        <v>42895</v>
      </c>
      <c r="B2649">
        <v>4</v>
      </c>
      <c r="C2649">
        <v>4</v>
      </c>
      <c r="D2649">
        <v>127986.91220000002</v>
      </c>
      <c r="E2649">
        <f>INDEX(Stores[region],MATCH(Sales[[#This Row],[store_no]],Stores[store_no],0))</f>
        <v>1</v>
      </c>
      <c r="F2649" t="str">
        <f>INDEX(Stores[storetype],MATCH(Sales[[#This Row],[store_no]],Stores[store_no],0))</f>
        <v>A</v>
      </c>
      <c r="G2649" t="str">
        <f>INDEX(Stores[location_city],MATCH(Sales[[#This Row],[store_no]],Stores[store_no],0))</f>
        <v>Cincinnati</v>
      </c>
      <c r="H2649" t="str">
        <f>INDEX(Stores[location_state],MATCH(Sales[[#This Row],[store_no]],Stores[store_no],0))</f>
        <v>Ohio</v>
      </c>
      <c r="I2649">
        <f>INDEX(Stores[sqft],MATCH(Sales[[#This Row],[store_no]],Stores[store_no],0))</f>
        <v>127800</v>
      </c>
      <c r="J2649" s="4" t="str">
        <f>INDEX(Departments[dept_name],MATCH(Sales[[#This Row],[dept_no]],Departments[dept_no],0))</f>
        <v>Books</v>
      </c>
      <c r="K2649" s="4" t="str">
        <f>CONCATENATE(Sales[[#This Row],[region]],Sales[[#This Row],[storetype]])</f>
        <v>1A</v>
      </c>
      <c r="L2649" s="4">
        <f>INDEX(RegionStoreCount[Store Count],MATCH(Sales[[#This Row],[RegionStoretype]],RegionStoreCount[Region/Type],0))</f>
        <v>5</v>
      </c>
      <c r="M2649" s="4">
        <f>AND(Sales[[#This Row],[date]]&lt;=TY_YTDMax,Sales[[#This Row],[date]]&gt;=TY_YTDMin)*Sales[[#This Row],[sales]]</f>
        <v>0</v>
      </c>
      <c r="N2649" s="4">
        <f>AND(Sales[[#This Row],[date]]&lt;=LY_YTDMax,Sales[[#This Row],[date]]&gt;=LY_YTDMin)*Sales[[#This Row],[sales]]</f>
        <v>127986.91220000002</v>
      </c>
      <c r="O2649" s="4">
        <f>AND(Sales[[#This Row],[date]]&gt;=YoY_Min,Sales[[#This Row],[date]]&lt;=TY_YTDMax)*(Sales[[#This Row],[sales]]/Sales[[#This Row],[sqft]])</f>
        <v>0</v>
      </c>
      <c r="P2649" s="4">
        <f>SUMIF(Sales[RegionStoretype],Sales[[#This Row],[RegionStoretype]],Sales[YoY_SSF])/Sales[[#This Row],[Region_TypeCount]]</f>
        <v>59.469551530910678</v>
      </c>
    </row>
    <row r="2650" spans="1:16" x14ac:dyDescent="0.25">
      <c r="A2650" s="1">
        <v>42895</v>
      </c>
      <c r="B2650">
        <v>4</v>
      </c>
      <c r="C2650">
        <v>19</v>
      </c>
      <c r="D2650">
        <v>65230.8027</v>
      </c>
      <c r="E2650">
        <f>INDEX(Stores[region],MATCH(Sales[[#This Row],[store_no]],Stores[store_no],0))</f>
        <v>1</v>
      </c>
      <c r="F2650" t="str">
        <f>INDEX(Stores[storetype],MATCH(Sales[[#This Row],[store_no]],Stores[store_no],0))</f>
        <v>A</v>
      </c>
      <c r="G2650" t="str">
        <f>INDEX(Stores[location_city],MATCH(Sales[[#This Row],[store_no]],Stores[store_no],0))</f>
        <v>Cincinnati</v>
      </c>
      <c r="H2650" t="str">
        <f>INDEX(Stores[location_state],MATCH(Sales[[#This Row],[store_no]],Stores[store_no],0))</f>
        <v>Ohio</v>
      </c>
      <c r="I2650">
        <f>INDEX(Stores[sqft],MATCH(Sales[[#This Row],[store_no]],Stores[store_no],0))</f>
        <v>127800</v>
      </c>
      <c r="J2650" s="4" t="str">
        <f>INDEX(Departments[dept_name],MATCH(Sales[[#This Row],[dept_no]],Departments[dept_no],0))</f>
        <v>Tools</v>
      </c>
      <c r="K2650" s="4" t="str">
        <f>CONCATENATE(Sales[[#This Row],[region]],Sales[[#This Row],[storetype]])</f>
        <v>1A</v>
      </c>
      <c r="L2650" s="4">
        <f>INDEX(RegionStoreCount[Store Count],MATCH(Sales[[#This Row],[RegionStoretype]],RegionStoreCount[Region/Type],0))</f>
        <v>5</v>
      </c>
      <c r="M2650" s="4">
        <f>AND(Sales[[#This Row],[date]]&lt;=TY_YTDMax,Sales[[#This Row],[date]]&gt;=TY_YTDMin)*Sales[[#This Row],[sales]]</f>
        <v>0</v>
      </c>
      <c r="N2650" s="4">
        <f>AND(Sales[[#This Row],[date]]&lt;=LY_YTDMax,Sales[[#This Row],[date]]&gt;=LY_YTDMin)*Sales[[#This Row],[sales]]</f>
        <v>65230.8027</v>
      </c>
      <c r="O2650" s="4">
        <f>AND(Sales[[#This Row],[date]]&gt;=YoY_Min,Sales[[#This Row],[date]]&lt;=TY_YTDMax)*(Sales[[#This Row],[sales]]/Sales[[#This Row],[sqft]])</f>
        <v>0</v>
      </c>
      <c r="P2650" s="4">
        <f>SUMIF(Sales[RegionStoretype],Sales[[#This Row],[RegionStoretype]],Sales[YoY_SSF])/Sales[[#This Row],[Region_TypeCount]]</f>
        <v>59.469551530910678</v>
      </c>
    </row>
    <row r="2651" spans="1:16" x14ac:dyDescent="0.25">
      <c r="A2651" s="1">
        <v>42895</v>
      </c>
      <c r="B2651">
        <v>5</v>
      </c>
      <c r="C2651">
        <v>20</v>
      </c>
      <c r="D2651">
        <v>85888.062600000005</v>
      </c>
      <c r="E2651">
        <f>INDEX(Stores[region],MATCH(Sales[[#This Row],[store_no]],Stores[store_no],0))</f>
        <v>1</v>
      </c>
      <c r="F2651" t="str">
        <f>INDEX(Stores[storetype],MATCH(Sales[[#This Row],[store_no]],Stores[store_no],0))</f>
        <v>B</v>
      </c>
      <c r="G2651" t="str">
        <f>INDEX(Stores[location_city],MATCH(Sales[[#This Row],[store_no]],Stores[store_no],0))</f>
        <v>Bloomington</v>
      </c>
      <c r="H2651" t="str">
        <f>INDEX(Stores[location_state],MATCH(Sales[[#This Row],[store_no]],Stores[store_no],0))</f>
        <v>Indiana</v>
      </c>
      <c r="I2651">
        <f>INDEX(Stores[sqft],MATCH(Sales[[#This Row],[store_no]],Stores[store_no],0))</f>
        <v>114500</v>
      </c>
      <c r="J2651" s="4" t="str">
        <f>INDEX(Departments[dept_name],MATCH(Sales[[#This Row],[dept_no]],Departments[dept_no],0))</f>
        <v>Toys</v>
      </c>
      <c r="K2651" s="4" t="str">
        <f>CONCATENATE(Sales[[#This Row],[region]],Sales[[#This Row],[storetype]])</f>
        <v>1B</v>
      </c>
      <c r="L2651" s="4">
        <f>INDEX(RegionStoreCount[Store Count],MATCH(Sales[[#This Row],[RegionStoretype]],RegionStoreCount[Region/Type],0))</f>
        <v>5</v>
      </c>
      <c r="M2651" s="4">
        <f>AND(Sales[[#This Row],[date]]&lt;=TY_YTDMax,Sales[[#This Row],[date]]&gt;=TY_YTDMin)*Sales[[#This Row],[sales]]</f>
        <v>0</v>
      </c>
      <c r="N2651" s="4">
        <f>AND(Sales[[#This Row],[date]]&lt;=LY_YTDMax,Sales[[#This Row],[date]]&gt;=LY_YTDMin)*Sales[[#This Row],[sales]]</f>
        <v>85888.062600000005</v>
      </c>
      <c r="O2651" s="4">
        <f>AND(Sales[[#This Row],[date]]&gt;=YoY_Min,Sales[[#This Row],[date]]&lt;=TY_YTDMax)*(Sales[[#This Row],[sales]]/Sales[[#This Row],[sqft]])</f>
        <v>0</v>
      </c>
      <c r="P2651" s="4">
        <f>SUMIF(Sales[RegionStoretype],Sales[[#This Row],[RegionStoretype]],Sales[YoY_SSF])/Sales[[#This Row],[Region_TypeCount]]</f>
        <v>68.518982968140051</v>
      </c>
    </row>
    <row r="2652" spans="1:16" x14ac:dyDescent="0.25">
      <c r="A2652" s="1">
        <v>42895</v>
      </c>
      <c r="B2652">
        <v>6</v>
      </c>
      <c r="C2652">
        <v>4</v>
      </c>
      <c r="D2652">
        <v>78099.727499999994</v>
      </c>
      <c r="E2652">
        <f>INDEX(Stores[region],MATCH(Sales[[#This Row],[store_no]],Stores[store_no],0))</f>
        <v>3</v>
      </c>
      <c r="F2652" t="str">
        <f>INDEX(Stores[storetype],MATCH(Sales[[#This Row],[store_no]],Stores[store_no],0))</f>
        <v>A</v>
      </c>
      <c r="G2652" t="str">
        <f>INDEX(Stores[location_city],MATCH(Sales[[#This Row],[store_no]],Stores[store_no],0))</f>
        <v>Green Bay</v>
      </c>
      <c r="H2652" t="str">
        <f>INDEX(Stores[location_state],MATCH(Sales[[#This Row],[store_no]],Stores[store_no],0))</f>
        <v>Wisconsin</v>
      </c>
      <c r="I2652">
        <f>INDEX(Stores[sqft],MATCH(Sales[[#This Row],[store_no]],Stores[store_no],0))</f>
        <v>138800</v>
      </c>
      <c r="J2652" s="4" t="str">
        <f>INDEX(Departments[dept_name],MATCH(Sales[[#This Row],[dept_no]],Departments[dept_no],0))</f>
        <v>Books</v>
      </c>
      <c r="K2652" s="4" t="str">
        <f>CONCATENATE(Sales[[#This Row],[region]],Sales[[#This Row],[storetype]])</f>
        <v>3A</v>
      </c>
      <c r="L2652" s="4">
        <f>INDEX(RegionStoreCount[Store Count],MATCH(Sales[[#This Row],[RegionStoretype]],RegionStoreCount[Region/Type],0))</f>
        <v>9</v>
      </c>
      <c r="M2652" s="4">
        <f>AND(Sales[[#This Row],[date]]&lt;=TY_YTDMax,Sales[[#This Row],[date]]&gt;=TY_YTDMin)*Sales[[#This Row],[sales]]</f>
        <v>0</v>
      </c>
      <c r="N2652" s="4">
        <f>AND(Sales[[#This Row],[date]]&lt;=LY_YTDMax,Sales[[#This Row],[date]]&gt;=LY_YTDMin)*Sales[[#This Row],[sales]]</f>
        <v>78099.727499999994</v>
      </c>
      <c r="O2652" s="4">
        <f>AND(Sales[[#This Row],[date]]&gt;=YoY_Min,Sales[[#This Row],[date]]&lt;=TY_YTDMax)*(Sales[[#This Row],[sales]]/Sales[[#This Row],[sqft]])</f>
        <v>0</v>
      </c>
      <c r="P2652" s="4">
        <f>SUMIF(Sales[RegionStoretype],Sales[[#This Row],[RegionStoretype]],Sales[YoY_SSF])/Sales[[#This Row],[Region_TypeCount]]</f>
        <v>53.603836561720975</v>
      </c>
    </row>
    <row r="2653" spans="1:16" x14ac:dyDescent="0.25">
      <c r="A2653" s="1">
        <v>42895</v>
      </c>
      <c r="B2653">
        <v>6</v>
      </c>
      <c r="C2653">
        <v>6</v>
      </c>
      <c r="D2653">
        <v>17492.225899999998</v>
      </c>
      <c r="E2653">
        <f>INDEX(Stores[region],MATCH(Sales[[#This Row],[store_no]],Stores[store_no],0))</f>
        <v>3</v>
      </c>
      <c r="F2653" t="str">
        <f>INDEX(Stores[storetype],MATCH(Sales[[#This Row],[store_no]],Stores[store_no],0))</f>
        <v>A</v>
      </c>
      <c r="G2653" t="str">
        <f>INDEX(Stores[location_city],MATCH(Sales[[#This Row],[store_no]],Stores[store_no],0))</f>
        <v>Green Bay</v>
      </c>
      <c r="H2653" t="str">
        <f>INDEX(Stores[location_state],MATCH(Sales[[#This Row],[store_no]],Stores[store_no],0))</f>
        <v>Wisconsin</v>
      </c>
      <c r="I2653">
        <f>INDEX(Stores[sqft],MATCH(Sales[[#This Row],[store_no]],Stores[store_no],0))</f>
        <v>138800</v>
      </c>
      <c r="J2653" s="4" t="str">
        <f>INDEX(Departments[dept_name],MATCH(Sales[[#This Row],[dept_no]],Departments[dept_no],0))</f>
        <v>Computers</v>
      </c>
      <c r="K2653" s="4" t="str">
        <f>CONCATENATE(Sales[[#This Row],[region]],Sales[[#This Row],[storetype]])</f>
        <v>3A</v>
      </c>
      <c r="L2653" s="4">
        <f>INDEX(RegionStoreCount[Store Count],MATCH(Sales[[#This Row],[RegionStoretype]],RegionStoreCount[Region/Type],0))</f>
        <v>9</v>
      </c>
      <c r="M2653" s="4">
        <f>AND(Sales[[#This Row],[date]]&lt;=TY_YTDMax,Sales[[#This Row],[date]]&gt;=TY_YTDMin)*Sales[[#This Row],[sales]]</f>
        <v>0</v>
      </c>
      <c r="N2653" s="4">
        <f>AND(Sales[[#This Row],[date]]&lt;=LY_YTDMax,Sales[[#This Row],[date]]&gt;=LY_YTDMin)*Sales[[#This Row],[sales]]</f>
        <v>17492.225899999998</v>
      </c>
      <c r="O2653" s="4">
        <f>AND(Sales[[#This Row],[date]]&gt;=YoY_Min,Sales[[#This Row],[date]]&lt;=TY_YTDMax)*(Sales[[#This Row],[sales]]/Sales[[#This Row],[sqft]])</f>
        <v>0</v>
      </c>
      <c r="P2653" s="4">
        <f>SUMIF(Sales[RegionStoretype],Sales[[#This Row],[RegionStoretype]],Sales[YoY_SSF])/Sales[[#This Row],[Region_TypeCount]]</f>
        <v>53.603836561720975</v>
      </c>
    </row>
    <row r="2654" spans="1:16" x14ac:dyDescent="0.25">
      <c r="A2654" s="1">
        <v>42895</v>
      </c>
      <c r="B2654">
        <v>6</v>
      </c>
      <c r="C2654">
        <v>8</v>
      </c>
      <c r="D2654">
        <v>87178.021800000002</v>
      </c>
      <c r="E2654">
        <f>INDEX(Stores[region],MATCH(Sales[[#This Row],[store_no]],Stores[store_no],0))</f>
        <v>3</v>
      </c>
      <c r="F2654" t="str">
        <f>INDEX(Stores[storetype],MATCH(Sales[[#This Row],[store_no]],Stores[store_no],0))</f>
        <v>A</v>
      </c>
      <c r="G2654" t="str">
        <f>INDEX(Stores[location_city],MATCH(Sales[[#This Row],[store_no]],Stores[store_no],0))</f>
        <v>Green Bay</v>
      </c>
      <c r="H2654" t="str">
        <f>INDEX(Stores[location_state],MATCH(Sales[[#This Row],[store_no]],Stores[store_no],0))</f>
        <v>Wisconsin</v>
      </c>
      <c r="I2654">
        <f>INDEX(Stores[sqft],MATCH(Sales[[#This Row],[store_no]],Stores[store_no],0))</f>
        <v>138800</v>
      </c>
      <c r="J2654" s="4" t="str">
        <f>INDEX(Departments[dept_name],MATCH(Sales[[#This Row],[dept_no]],Departments[dept_no],0))</f>
        <v>Games</v>
      </c>
      <c r="K2654" s="4" t="str">
        <f>CONCATENATE(Sales[[#This Row],[region]],Sales[[#This Row],[storetype]])</f>
        <v>3A</v>
      </c>
      <c r="L2654" s="4">
        <f>INDEX(RegionStoreCount[Store Count],MATCH(Sales[[#This Row],[RegionStoretype]],RegionStoreCount[Region/Type],0))</f>
        <v>9</v>
      </c>
      <c r="M2654" s="4">
        <f>AND(Sales[[#This Row],[date]]&lt;=TY_YTDMax,Sales[[#This Row],[date]]&gt;=TY_YTDMin)*Sales[[#This Row],[sales]]</f>
        <v>0</v>
      </c>
      <c r="N2654" s="4">
        <f>AND(Sales[[#This Row],[date]]&lt;=LY_YTDMax,Sales[[#This Row],[date]]&gt;=LY_YTDMin)*Sales[[#This Row],[sales]]</f>
        <v>87178.021800000002</v>
      </c>
      <c r="O2654" s="4">
        <f>AND(Sales[[#This Row],[date]]&gt;=YoY_Min,Sales[[#This Row],[date]]&lt;=TY_YTDMax)*(Sales[[#This Row],[sales]]/Sales[[#This Row],[sqft]])</f>
        <v>0</v>
      </c>
      <c r="P2654" s="4">
        <f>SUMIF(Sales[RegionStoretype],Sales[[#This Row],[RegionStoretype]],Sales[YoY_SSF])/Sales[[#This Row],[Region_TypeCount]]</f>
        <v>53.603836561720975</v>
      </c>
    </row>
    <row r="2655" spans="1:16" x14ac:dyDescent="0.25">
      <c r="A2655" s="1">
        <v>42895</v>
      </c>
      <c r="B2655">
        <v>6</v>
      </c>
      <c r="C2655">
        <v>14</v>
      </c>
      <c r="D2655">
        <v>54679.463600000003</v>
      </c>
      <c r="E2655">
        <f>INDEX(Stores[region],MATCH(Sales[[#This Row],[store_no]],Stores[store_no],0))</f>
        <v>3</v>
      </c>
      <c r="F2655" t="str">
        <f>INDEX(Stores[storetype],MATCH(Sales[[#This Row],[store_no]],Stores[store_no],0))</f>
        <v>A</v>
      </c>
      <c r="G2655" t="str">
        <f>INDEX(Stores[location_city],MATCH(Sales[[#This Row],[store_no]],Stores[store_no],0))</f>
        <v>Green Bay</v>
      </c>
      <c r="H2655" t="str">
        <f>INDEX(Stores[location_state],MATCH(Sales[[#This Row],[store_no]],Stores[store_no],0))</f>
        <v>Wisconsin</v>
      </c>
      <c r="I2655">
        <f>INDEX(Stores[sqft],MATCH(Sales[[#This Row],[store_no]],Stores[store_no],0))</f>
        <v>138800</v>
      </c>
      <c r="J2655" s="4" t="str">
        <f>INDEX(Departments[dept_name],MATCH(Sales[[#This Row],[dept_no]],Departments[dept_no],0))</f>
        <v>Movies</v>
      </c>
      <c r="K2655" s="4" t="str">
        <f>CONCATENATE(Sales[[#This Row],[region]],Sales[[#This Row],[storetype]])</f>
        <v>3A</v>
      </c>
      <c r="L2655" s="4">
        <f>INDEX(RegionStoreCount[Store Count],MATCH(Sales[[#This Row],[RegionStoretype]],RegionStoreCount[Region/Type],0))</f>
        <v>9</v>
      </c>
      <c r="M2655" s="4">
        <f>AND(Sales[[#This Row],[date]]&lt;=TY_YTDMax,Sales[[#This Row],[date]]&gt;=TY_YTDMin)*Sales[[#This Row],[sales]]</f>
        <v>0</v>
      </c>
      <c r="N2655" s="4">
        <f>AND(Sales[[#This Row],[date]]&lt;=LY_YTDMax,Sales[[#This Row],[date]]&gt;=LY_YTDMin)*Sales[[#This Row],[sales]]</f>
        <v>54679.463600000003</v>
      </c>
      <c r="O2655" s="4">
        <f>AND(Sales[[#This Row],[date]]&gt;=YoY_Min,Sales[[#This Row],[date]]&lt;=TY_YTDMax)*(Sales[[#This Row],[sales]]/Sales[[#This Row],[sqft]])</f>
        <v>0</v>
      </c>
      <c r="P2655" s="4">
        <f>SUMIF(Sales[RegionStoretype],Sales[[#This Row],[RegionStoretype]],Sales[YoY_SSF])/Sales[[#This Row],[Region_TypeCount]]</f>
        <v>53.603836561720975</v>
      </c>
    </row>
    <row r="2656" spans="1:16" x14ac:dyDescent="0.25">
      <c r="A2656" s="1">
        <v>42895</v>
      </c>
      <c r="B2656">
        <v>6</v>
      </c>
      <c r="C2656">
        <v>19</v>
      </c>
      <c r="D2656">
        <v>11375.52</v>
      </c>
      <c r="E2656">
        <f>INDEX(Stores[region],MATCH(Sales[[#This Row],[store_no]],Stores[store_no],0))</f>
        <v>3</v>
      </c>
      <c r="F2656" t="str">
        <f>INDEX(Stores[storetype],MATCH(Sales[[#This Row],[store_no]],Stores[store_no],0))</f>
        <v>A</v>
      </c>
      <c r="G2656" t="str">
        <f>INDEX(Stores[location_city],MATCH(Sales[[#This Row],[store_no]],Stores[store_no],0))</f>
        <v>Green Bay</v>
      </c>
      <c r="H2656" t="str">
        <f>INDEX(Stores[location_state],MATCH(Sales[[#This Row],[store_no]],Stores[store_no],0))</f>
        <v>Wisconsin</v>
      </c>
      <c r="I2656">
        <f>INDEX(Stores[sqft],MATCH(Sales[[#This Row],[store_no]],Stores[store_no],0))</f>
        <v>138800</v>
      </c>
      <c r="J2656" s="4" t="str">
        <f>INDEX(Departments[dept_name],MATCH(Sales[[#This Row],[dept_no]],Departments[dept_no],0))</f>
        <v>Tools</v>
      </c>
      <c r="K2656" s="4" t="str">
        <f>CONCATENATE(Sales[[#This Row],[region]],Sales[[#This Row],[storetype]])</f>
        <v>3A</v>
      </c>
      <c r="L2656" s="4">
        <f>INDEX(RegionStoreCount[Store Count],MATCH(Sales[[#This Row],[RegionStoretype]],RegionStoreCount[Region/Type],0))</f>
        <v>9</v>
      </c>
      <c r="M2656" s="4">
        <f>AND(Sales[[#This Row],[date]]&lt;=TY_YTDMax,Sales[[#This Row],[date]]&gt;=TY_YTDMin)*Sales[[#This Row],[sales]]</f>
        <v>0</v>
      </c>
      <c r="N2656" s="4">
        <f>AND(Sales[[#This Row],[date]]&lt;=LY_YTDMax,Sales[[#This Row],[date]]&gt;=LY_YTDMin)*Sales[[#This Row],[sales]]</f>
        <v>11375.52</v>
      </c>
      <c r="O2656" s="4">
        <f>AND(Sales[[#This Row],[date]]&gt;=YoY_Min,Sales[[#This Row],[date]]&lt;=TY_YTDMax)*(Sales[[#This Row],[sales]]/Sales[[#This Row],[sqft]])</f>
        <v>0</v>
      </c>
      <c r="P2656" s="4">
        <f>SUMIF(Sales[RegionStoretype],Sales[[#This Row],[RegionStoretype]],Sales[YoY_SSF])/Sales[[#This Row],[Region_TypeCount]]</f>
        <v>53.603836561720975</v>
      </c>
    </row>
    <row r="2657" spans="1:16" x14ac:dyDescent="0.25">
      <c r="A2657" s="1">
        <v>42895</v>
      </c>
      <c r="B2657">
        <v>7</v>
      </c>
      <c r="C2657">
        <v>4</v>
      </c>
      <c r="D2657">
        <v>42098.074599999993</v>
      </c>
      <c r="E2657">
        <f>INDEX(Stores[region],MATCH(Sales[[#This Row],[store_no]],Stores[store_no],0))</f>
        <v>2</v>
      </c>
      <c r="F2657" t="str">
        <f>INDEX(Stores[storetype],MATCH(Sales[[#This Row],[store_no]],Stores[store_no],0))</f>
        <v>B</v>
      </c>
      <c r="G2657" t="str">
        <f>INDEX(Stores[location_city],MATCH(Sales[[#This Row],[store_no]],Stores[store_no],0))</f>
        <v>Rockford</v>
      </c>
      <c r="H2657" t="str">
        <f>INDEX(Stores[location_state],MATCH(Sales[[#This Row],[store_no]],Stores[store_no],0))</f>
        <v>Illinois</v>
      </c>
      <c r="I2657">
        <f>INDEX(Stores[sqft],MATCH(Sales[[#This Row],[store_no]],Stores[store_no],0))</f>
        <v>127100</v>
      </c>
      <c r="J2657" s="4" t="str">
        <f>INDEX(Departments[dept_name],MATCH(Sales[[#This Row],[dept_no]],Departments[dept_no],0))</f>
        <v>Books</v>
      </c>
      <c r="K2657" s="4" t="str">
        <f>CONCATENATE(Sales[[#This Row],[region]],Sales[[#This Row],[storetype]])</f>
        <v>2B</v>
      </c>
      <c r="L2657" s="4">
        <f>INDEX(RegionStoreCount[Store Count],MATCH(Sales[[#This Row],[RegionStoretype]],RegionStoreCount[Region/Type],0))</f>
        <v>6</v>
      </c>
      <c r="M2657" s="4">
        <f>AND(Sales[[#This Row],[date]]&lt;=TY_YTDMax,Sales[[#This Row],[date]]&gt;=TY_YTDMin)*Sales[[#This Row],[sales]]</f>
        <v>0</v>
      </c>
      <c r="N2657" s="4">
        <f>AND(Sales[[#This Row],[date]]&lt;=LY_YTDMax,Sales[[#This Row],[date]]&gt;=LY_YTDMin)*Sales[[#This Row],[sales]]</f>
        <v>42098.074599999993</v>
      </c>
      <c r="O2657" s="4">
        <f>AND(Sales[[#This Row],[date]]&gt;=YoY_Min,Sales[[#This Row],[date]]&lt;=TY_YTDMax)*(Sales[[#This Row],[sales]]/Sales[[#This Row],[sqft]])</f>
        <v>0</v>
      </c>
      <c r="P2657" s="4">
        <f>SUMIF(Sales[RegionStoretype],Sales[[#This Row],[RegionStoretype]],Sales[YoY_SSF])/Sales[[#This Row],[Region_TypeCount]]</f>
        <v>58.393757732919049</v>
      </c>
    </row>
    <row r="2658" spans="1:16" x14ac:dyDescent="0.25">
      <c r="A2658" s="1">
        <v>42895</v>
      </c>
      <c r="B2658">
        <v>7</v>
      </c>
      <c r="C2658">
        <v>7</v>
      </c>
      <c r="D2658">
        <v>24821.603800000001</v>
      </c>
      <c r="E2658">
        <f>INDEX(Stores[region],MATCH(Sales[[#This Row],[store_no]],Stores[store_no],0))</f>
        <v>2</v>
      </c>
      <c r="F2658" t="str">
        <f>INDEX(Stores[storetype],MATCH(Sales[[#This Row],[store_no]],Stores[store_no],0))</f>
        <v>B</v>
      </c>
      <c r="G2658" t="str">
        <f>INDEX(Stores[location_city],MATCH(Sales[[#This Row],[store_no]],Stores[store_no],0))</f>
        <v>Rockford</v>
      </c>
      <c r="H2658" t="str">
        <f>INDEX(Stores[location_state],MATCH(Sales[[#This Row],[store_no]],Stores[store_no],0))</f>
        <v>Illinois</v>
      </c>
      <c r="I2658">
        <f>INDEX(Stores[sqft],MATCH(Sales[[#This Row],[store_no]],Stores[store_no],0))</f>
        <v>127100</v>
      </c>
      <c r="J2658" s="4" t="str">
        <f>INDEX(Departments[dept_name],MATCH(Sales[[#This Row],[dept_no]],Departments[dept_no],0))</f>
        <v>Electronics</v>
      </c>
      <c r="K2658" s="4" t="str">
        <f>CONCATENATE(Sales[[#This Row],[region]],Sales[[#This Row],[storetype]])</f>
        <v>2B</v>
      </c>
      <c r="L2658" s="4">
        <f>INDEX(RegionStoreCount[Store Count],MATCH(Sales[[#This Row],[RegionStoretype]],RegionStoreCount[Region/Type],0))</f>
        <v>6</v>
      </c>
      <c r="M2658" s="4">
        <f>AND(Sales[[#This Row],[date]]&lt;=TY_YTDMax,Sales[[#This Row],[date]]&gt;=TY_YTDMin)*Sales[[#This Row],[sales]]</f>
        <v>0</v>
      </c>
      <c r="N2658" s="4">
        <f>AND(Sales[[#This Row],[date]]&lt;=LY_YTDMax,Sales[[#This Row],[date]]&gt;=LY_YTDMin)*Sales[[#This Row],[sales]]</f>
        <v>24821.603800000001</v>
      </c>
      <c r="O2658" s="4">
        <f>AND(Sales[[#This Row],[date]]&gt;=YoY_Min,Sales[[#This Row],[date]]&lt;=TY_YTDMax)*(Sales[[#This Row],[sales]]/Sales[[#This Row],[sqft]])</f>
        <v>0</v>
      </c>
      <c r="P2658" s="4">
        <f>SUMIF(Sales[RegionStoretype],Sales[[#This Row],[RegionStoretype]],Sales[YoY_SSF])/Sales[[#This Row],[Region_TypeCount]]</f>
        <v>58.393757732919049</v>
      </c>
    </row>
    <row r="2659" spans="1:16" x14ac:dyDescent="0.25">
      <c r="A2659" s="1">
        <v>42895</v>
      </c>
      <c r="B2659">
        <v>7</v>
      </c>
      <c r="C2659">
        <v>12</v>
      </c>
      <c r="D2659">
        <v>59793.80460000001</v>
      </c>
      <c r="E2659">
        <f>INDEX(Stores[region],MATCH(Sales[[#This Row],[store_no]],Stores[store_no],0))</f>
        <v>2</v>
      </c>
      <c r="F2659" t="str">
        <f>INDEX(Stores[storetype],MATCH(Sales[[#This Row],[store_no]],Stores[store_no],0))</f>
        <v>B</v>
      </c>
      <c r="G2659" t="str">
        <f>INDEX(Stores[location_city],MATCH(Sales[[#This Row],[store_no]],Stores[store_no],0))</f>
        <v>Rockford</v>
      </c>
      <c r="H2659" t="str">
        <f>INDEX(Stores[location_state],MATCH(Sales[[#This Row],[store_no]],Stores[store_no],0))</f>
        <v>Illinois</v>
      </c>
      <c r="I2659">
        <f>INDEX(Stores[sqft],MATCH(Sales[[#This Row],[store_no]],Stores[store_no],0))</f>
        <v>127100</v>
      </c>
      <c r="J2659" s="4" t="str">
        <f>INDEX(Departments[dept_name],MATCH(Sales[[#This Row],[dept_no]],Departments[dept_no],0))</f>
        <v>Jewelery</v>
      </c>
      <c r="K2659" s="4" t="str">
        <f>CONCATENATE(Sales[[#This Row],[region]],Sales[[#This Row],[storetype]])</f>
        <v>2B</v>
      </c>
      <c r="L2659" s="4">
        <f>INDEX(RegionStoreCount[Store Count],MATCH(Sales[[#This Row],[RegionStoretype]],RegionStoreCount[Region/Type],0))</f>
        <v>6</v>
      </c>
      <c r="M2659" s="4">
        <f>AND(Sales[[#This Row],[date]]&lt;=TY_YTDMax,Sales[[#This Row],[date]]&gt;=TY_YTDMin)*Sales[[#This Row],[sales]]</f>
        <v>0</v>
      </c>
      <c r="N2659" s="4">
        <f>AND(Sales[[#This Row],[date]]&lt;=LY_YTDMax,Sales[[#This Row],[date]]&gt;=LY_YTDMin)*Sales[[#This Row],[sales]]</f>
        <v>59793.80460000001</v>
      </c>
      <c r="O2659" s="4">
        <f>AND(Sales[[#This Row],[date]]&gt;=YoY_Min,Sales[[#This Row],[date]]&lt;=TY_YTDMax)*(Sales[[#This Row],[sales]]/Sales[[#This Row],[sqft]])</f>
        <v>0</v>
      </c>
      <c r="P2659" s="4">
        <f>SUMIF(Sales[RegionStoretype],Sales[[#This Row],[RegionStoretype]],Sales[YoY_SSF])/Sales[[#This Row],[Region_TypeCount]]</f>
        <v>58.393757732919049</v>
      </c>
    </row>
    <row r="2660" spans="1:16" x14ac:dyDescent="0.25">
      <c r="A2660" s="1">
        <v>42895</v>
      </c>
      <c r="B2660">
        <v>8</v>
      </c>
      <c r="C2660">
        <v>9</v>
      </c>
      <c r="D2660">
        <v>29503.192000000003</v>
      </c>
      <c r="E2660">
        <f>INDEX(Stores[region],MATCH(Sales[[#This Row],[store_no]],Stores[store_no],0))</f>
        <v>3</v>
      </c>
      <c r="F2660" t="str">
        <f>INDEX(Stores[storetype],MATCH(Sales[[#This Row],[store_no]],Stores[store_no],0))</f>
        <v>A</v>
      </c>
      <c r="G2660" t="str">
        <f>INDEX(Stores[location_city],MATCH(Sales[[#This Row],[store_no]],Stores[store_no],0))</f>
        <v>Saint Louis</v>
      </c>
      <c r="H2660" t="str">
        <f>INDEX(Stores[location_state],MATCH(Sales[[#This Row],[store_no]],Stores[store_no],0))</f>
        <v>Missouri</v>
      </c>
      <c r="I2660">
        <f>INDEX(Stores[sqft],MATCH(Sales[[#This Row],[store_no]],Stores[store_no],0))</f>
        <v>198900</v>
      </c>
      <c r="J2660" s="4" t="str">
        <f>INDEX(Departments[dept_name],MATCH(Sales[[#This Row],[dept_no]],Departments[dept_no],0))</f>
        <v>Garden</v>
      </c>
      <c r="K2660" s="4" t="str">
        <f>CONCATENATE(Sales[[#This Row],[region]],Sales[[#This Row],[storetype]])</f>
        <v>3A</v>
      </c>
      <c r="L2660" s="4">
        <f>INDEX(RegionStoreCount[Store Count],MATCH(Sales[[#This Row],[RegionStoretype]],RegionStoreCount[Region/Type],0))</f>
        <v>9</v>
      </c>
      <c r="M2660" s="4">
        <f>AND(Sales[[#This Row],[date]]&lt;=TY_YTDMax,Sales[[#This Row],[date]]&gt;=TY_YTDMin)*Sales[[#This Row],[sales]]</f>
        <v>0</v>
      </c>
      <c r="N2660" s="4">
        <f>AND(Sales[[#This Row],[date]]&lt;=LY_YTDMax,Sales[[#This Row],[date]]&gt;=LY_YTDMin)*Sales[[#This Row],[sales]]</f>
        <v>29503.192000000003</v>
      </c>
      <c r="O2660" s="4">
        <f>AND(Sales[[#This Row],[date]]&gt;=YoY_Min,Sales[[#This Row],[date]]&lt;=TY_YTDMax)*(Sales[[#This Row],[sales]]/Sales[[#This Row],[sqft]])</f>
        <v>0</v>
      </c>
      <c r="P2660" s="4">
        <f>SUMIF(Sales[RegionStoretype],Sales[[#This Row],[RegionStoretype]],Sales[YoY_SSF])/Sales[[#This Row],[Region_TypeCount]]</f>
        <v>53.603836561720975</v>
      </c>
    </row>
    <row r="2661" spans="1:16" x14ac:dyDescent="0.25">
      <c r="A2661" s="1">
        <v>42895</v>
      </c>
      <c r="B2661">
        <v>8</v>
      </c>
      <c r="C2661">
        <v>13</v>
      </c>
      <c r="D2661">
        <v>118718.23139999999</v>
      </c>
      <c r="E2661">
        <f>INDEX(Stores[region],MATCH(Sales[[#This Row],[store_no]],Stores[store_no],0))</f>
        <v>3</v>
      </c>
      <c r="F2661" t="str">
        <f>INDEX(Stores[storetype],MATCH(Sales[[#This Row],[store_no]],Stores[store_no],0))</f>
        <v>A</v>
      </c>
      <c r="G2661" t="str">
        <f>INDEX(Stores[location_city],MATCH(Sales[[#This Row],[store_no]],Stores[store_no],0))</f>
        <v>Saint Louis</v>
      </c>
      <c r="H2661" t="str">
        <f>INDEX(Stores[location_state],MATCH(Sales[[#This Row],[store_no]],Stores[store_no],0))</f>
        <v>Missouri</v>
      </c>
      <c r="I2661">
        <f>INDEX(Stores[sqft],MATCH(Sales[[#This Row],[store_no]],Stores[store_no],0))</f>
        <v>198900</v>
      </c>
      <c r="J2661" s="4" t="str">
        <f>INDEX(Departments[dept_name],MATCH(Sales[[#This Row],[dept_no]],Departments[dept_no],0))</f>
        <v>Kids</v>
      </c>
      <c r="K2661" s="4" t="str">
        <f>CONCATENATE(Sales[[#This Row],[region]],Sales[[#This Row],[storetype]])</f>
        <v>3A</v>
      </c>
      <c r="L2661" s="4">
        <f>INDEX(RegionStoreCount[Store Count],MATCH(Sales[[#This Row],[RegionStoretype]],RegionStoreCount[Region/Type],0))</f>
        <v>9</v>
      </c>
      <c r="M2661" s="4">
        <f>AND(Sales[[#This Row],[date]]&lt;=TY_YTDMax,Sales[[#This Row],[date]]&gt;=TY_YTDMin)*Sales[[#This Row],[sales]]</f>
        <v>0</v>
      </c>
      <c r="N2661" s="4">
        <f>AND(Sales[[#This Row],[date]]&lt;=LY_YTDMax,Sales[[#This Row],[date]]&gt;=LY_YTDMin)*Sales[[#This Row],[sales]]</f>
        <v>118718.23139999999</v>
      </c>
      <c r="O2661" s="4">
        <f>AND(Sales[[#This Row],[date]]&gt;=YoY_Min,Sales[[#This Row],[date]]&lt;=TY_YTDMax)*(Sales[[#This Row],[sales]]/Sales[[#This Row],[sqft]])</f>
        <v>0</v>
      </c>
      <c r="P2661" s="4">
        <f>SUMIF(Sales[RegionStoretype],Sales[[#This Row],[RegionStoretype]],Sales[YoY_SSF])/Sales[[#This Row],[Region_TypeCount]]</f>
        <v>53.603836561720975</v>
      </c>
    </row>
    <row r="2662" spans="1:16" x14ac:dyDescent="0.25">
      <c r="A2662" s="1">
        <v>42895</v>
      </c>
      <c r="B2662">
        <v>8</v>
      </c>
      <c r="C2662">
        <v>18</v>
      </c>
      <c r="D2662">
        <v>184077.0956</v>
      </c>
      <c r="E2662">
        <f>INDEX(Stores[region],MATCH(Sales[[#This Row],[store_no]],Stores[store_no],0))</f>
        <v>3</v>
      </c>
      <c r="F2662" t="str">
        <f>INDEX(Stores[storetype],MATCH(Sales[[#This Row],[store_no]],Stores[store_no],0))</f>
        <v>A</v>
      </c>
      <c r="G2662" t="str">
        <f>INDEX(Stores[location_city],MATCH(Sales[[#This Row],[store_no]],Stores[store_no],0))</f>
        <v>Saint Louis</v>
      </c>
      <c r="H2662" t="str">
        <f>INDEX(Stores[location_state],MATCH(Sales[[#This Row],[store_no]],Stores[store_no],0))</f>
        <v>Missouri</v>
      </c>
      <c r="I2662">
        <f>INDEX(Stores[sqft],MATCH(Sales[[#This Row],[store_no]],Stores[store_no],0))</f>
        <v>198900</v>
      </c>
      <c r="J2662" s="4" t="str">
        <f>INDEX(Departments[dept_name],MATCH(Sales[[#This Row],[dept_no]],Departments[dept_no],0))</f>
        <v>Sports</v>
      </c>
      <c r="K2662" s="4" t="str">
        <f>CONCATENATE(Sales[[#This Row],[region]],Sales[[#This Row],[storetype]])</f>
        <v>3A</v>
      </c>
      <c r="L2662" s="4">
        <f>INDEX(RegionStoreCount[Store Count],MATCH(Sales[[#This Row],[RegionStoretype]],RegionStoreCount[Region/Type],0))</f>
        <v>9</v>
      </c>
      <c r="M2662" s="4">
        <f>AND(Sales[[#This Row],[date]]&lt;=TY_YTDMax,Sales[[#This Row],[date]]&gt;=TY_YTDMin)*Sales[[#This Row],[sales]]</f>
        <v>0</v>
      </c>
      <c r="N2662" s="4">
        <f>AND(Sales[[#This Row],[date]]&lt;=LY_YTDMax,Sales[[#This Row],[date]]&gt;=LY_YTDMin)*Sales[[#This Row],[sales]]</f>
        <v>184077.0956</v>
      </c>
      <c r="O2662" s="4">
        <f>AND(Sales[[#This Row],[date]]&gt;=YoY_Min,Sales[[#This Row],[date]]&lt;=TY_YTDMax)*(Sales[[#This Row],[sales]]/Sales[[#This Row],[sqft]])</f>
        <v>0</v>
      </c>
      <c r="P2662" s="4">
        <f>SUMIF(Sales[RegionStoretype],Sales[[#This Row],[RegionStoretype]],Sales[YoY_SSF])/Sales[[#This Row],[Region_TypeCount]]</f>
        <v>53.603836561720975</v>
      </c>
    </row>
    <row r="2663" spans="1:16" x14ac:dyDescent="0.25">
      <c r="A2663" s="1">
        <v>42895</v>
      </c>
      <c r="B2663">
        <v>9</v>
      </c>
      <c r="C2663">
        <v>1</v>
      </c>
      <c r="D2663">
        <v>55512.346799999999</v>
      </c>
      <c r="E2663">
        <f>INDEX(Stores[region],MATCH(Sales[[#This Row],[store_no]],Stores[store_no],0))</f>
        <v>1</v>
      </c>
      <c r="F2663" t="str">
        <f>INDEX(Stores[storetype],MATCH(Sales[[#This Row],[store_no]],Stores[store_no],0))</f>
        <v>B</v>
      </c>
      <c r="G2663" t="str">
        <f>INDEX(Stores[location_city],MATCH(Sales[[#This Row],[store_no]],Stores[store_no],0))</f>
        <v>Columbus</v>
      </c>
      <c r="H2663" t="str">
        <f>INDEX(Stores[location_state],MATCH(Sales[[#This Row],[store_no]],Stores[store_no],0))</f>
        <v>Ohio</v>
      </c>
      <c r="I2663">
        <f>INDEX(Stores[sqft],MATCH(Sales[[#This Row],[store_no]],Stores[store_no],0))</f>
        <v>221800</v>
      </c>
      <c r="J2663" s="4" t="str">
        <f>INDEX(Departments[dept_name],MATCH(Sales[[#This Row],[dept_no]],Departments[dept_no],0))</f>
        <v>Automotive</v>
      </c>
      <c r="K2663" s="4" t="str">
        <f>CONCATENATE(Sales[[#This Row],[region]],Sales[[#This Row],[storetype]])</f>
        <v>1B</v>
      </c>
      <c r="L2663" s="4">
        <f>INDEX(RegionStoreCount[Store Count],MATCH(Sales[[#This Row],[RegionStoretype]],RegionStoreCount[Region/Type],0))</f>
        <v>5</v>
      </c>
      <c r="M2663" s="4">
        <f>AND(Sales[[#This Row],[date]]&lt;=TY_YTDMax,Sales[[#This Row],[date]]&gt;=TY_YTDMin)*Sales[[#This Row],[sales]]</f>
        <v>0</v>
      </c>
      <c r="N2663" s="4">
        <f>AND(Sales[[#This Row],[date]]&lt;=LY_YTDMax,Sales[[#This Row],[date]]&gt;=LY_YTDMin)*Sales[[#This Row],[sales]]</f>
        <v>55512.346799999999</v>
      </c>
      <c r="O2663" s="4">
        <f>AND(Sales[[#This Row],[date]]&gt;=YoY_Min,Sales[[#This Row],[date]]&lt;=TY_YTDMax)*(Sales[[#This Row],[sales]]/Sales[[#This Row],[sqft]])</f>
        <v>0</v>
      </c>
      <c r="P2663" s="4">
        <f>SUMIF(Sales[RegionStoretype],Sales[[#This Row],[RegionStoretype]],Sales[YoY_SSF])/Sales[[#This Row],[Region_TypeCount]]</f>
        <v>68.518982968140051</v>
      </c>
    </row>
    <row r="2664" spans="1:16" x14ac:dyDescent="0.25">
      <c r="A2664" s="1">
        <v>42895</v>
      </c>
      <c r="B2664">
        <v>9</v>
      </c>
      <c r="C2664">
        <v>17</v>
      </c>
      <c r="D2664">
        <v>72752.391600000003</v>
      </c>
      <c r="E2664">
        <f>INDEX(Stores[region],MATCH(Sales[[#This Row],[store_no]],Stores[store_no],0))</f>
        <v>1</v>
      </c>
      <c r="F2664" t="str">
        <f>INDEX(Stores[storetype],MATCH(Sales[[#This Row],[store_no]],Stores[store_no],0))</f>
        <v>B</v>
      </c>
      <c r="G2664" t="str">
        <f>INDEX(Stores[location_city],MATCH(Sales[[#This Row],[store_no]],Stores[store_no],0))</f>
        <v>Columbus</v>
      </c>
      <c r="H2664" t="str">
        <f>INDEX(Stores[location_state],MATCH(Sales[[#This Row],[store_no]],Stores[store_no],0))</f>
        <v>Ohio</v>
      </c>
      <c r="I2664">
        <f>INDEX(Stores[sqft],MATCH(Sales[[#This Row],[store_no]],Stores[store_no],0))</f>
        <v>221800</v>
      </c>
      <c r="J2664" s="4" t="str">
        <f>INDEX(Departments[dept_name],MATCH(Sales[[#This Row],[dept_no]],Departments[dept_no],0))</f>
        <v>Shoes</v>
      </c>
      <c r="K2664" s="4" t="str">
        <f>CONCATENATE(Sales[[#This Row],[region]],Sales[[#This Row],[storetype]])</f>
        <v>1B</v>
      </c>
      <c r="L2664" s="4">
        <f>INDEX(RegionStoreCount[Store Count],MATCH(Sales[[#This Row],[RegionStoretype]],RegionStoreCount[Region/Type],0))</f>
        <v>5</v>
      </c>
      <c r="M2664" s="4">
        <f>AND(Sales[[#This Row],[date]]&lt;=TY_YTDMax,Sales[[#This Row],[date]]&gt;=TY_YTDMin)*Sales[[#This Row],[sales]]</f>
        <v>0</v>
      </c>
      <c r="N2664" s="4">
        <f>AND(Sales[[#This Row],[date]]&lt;=LY_YTDMax,Sales[[#This Row],[date]]&gt;=LY_YTDMin)*Sales[[#This Row],[sales]]</f>
        <v>72752.391600000003</v>
      </c>
      <c r="O2664" s="4">
        <f>AND(Sales[[#This Row],[date]]&gt;=YoY_Min,Sales[[#This Row],[date]]&lt;=TY_YTDMax)*(Sales[[#This Row],[sales]]/Sales[[#This Row],[sqft]])</f>
        <v>0</v>
      </c>
      <c r="P2664" s="4">
        <f>SUMIF(Sales[RegionStoretype],Sales[[#This Row],[RegionStoretype]],Sales[YoY_SSF])/Sales[[#This Row],[Region_TypeCount]]</f>
        <v>68.518982968140051</v>
      </c>
    </row>
    <row r="2665" spans="1:16" x14ac:dyDescent="0.25">
      <c r="A2665" s="1">
        <v>42895</v>
      </c>
      <c r="B2665">
        <v>10</v>
      </c>
      <c r="C2665">
        <v>2</v>
      </c>
      <c r="D2665">
        <v>3408.2</v>
      </c>
      <c r="E2665">
        <f>INDEX(Stores[region],MATCH(Sales[[#This Row],[store_no]],Stores[store_no],0))</f>
        <v>1</v>
      </c>
      <c r="F2665" t="str">
        <f>INDEX(Stores[storetype],MATCH(Sales[[#This Row],[store_no]],Stores[store_no],0))</f>
        <v>B</v>
      </c>
      <c r="G2665" t="str">
        <f>INDEX(Stores[location_city],MATCH(Sales[[#This Row],[store_no]],Stores[store_no],0))</f>
        <v>Traverse City</v>
      </c>
      <c r="H2665" t="str">
        <f>INDEX(Stores[location_state],MATCH(Sales[[#This Row],[store_no]],Stores[store_no],0))</f>
        <v>Michigan</v>
      </c>
      <c r="I2665">
        <f>INDEX(Stores[sqft],MATCH(Sales[[#This Row],[store_no]],Stores[store_no],0))</f>
        <v>158200</v>
      </c>
      <c r="J2665" s="4" t="str">
        <f>INDEX(Departments[dept_name],MATCH(Sales[[#This Row],[dept_no]],Departments[dept_no],0))</f>
        <v>Baby</v>
      </c>
      <c r="K2665" s="4" t="str">
        <f>CONCATENATE(Sales[[#This Row],[region]],Sales[[#This Row],[storetype]])</f>
        <v>1B</v>
      </c>
      <c r="L2665" s="4">
        <f>INDEX(RegionStoreCount[Store Count],MATCH(Sales[[#This Row],[RegionStoretype]],RegionStoreCount[Region/Type],0))</f>
        <v>5</v>
      </c>
      <c r="M2665" s="4">
        <f>AND(Sales[[#This Row],[date]]&lt;=TY_YTDMax,Sales[[#This Row],[date]]&gt;=TY_YTDMin)*Sales[[#This Row],[sales]]</f>
        <v>0</v>
      </c>
      <c r="N2665" s="4">
        <f>AND(Sales[[#This Row],[date]]&lt;=LY_YTDMax,Sales[[#This Row],[date]]&gt;=LY_YTDMin)*Sales[[#This Row],[sales]]</f>
        <v>3408.2</v>
      </c>
      <c r="O2665" s="4">
        <f>AND(Sales[[#This Row],[date]]&gt;=YoY_Min,Sales[[#This Row],[date]]&lt;=TY_YTDMax)*(Sales[[#This Row],[sales]]/Sales[[#This Row],[sqft]])</f>
        <v>0</v>
      </c>
      <c r="P2665" s="4">
        <f>SUMIF(Sales[RegionStoretype],Sales[[#This Row],[RegionStoretype]],Sales[YoY_SSF])/Sales[[#This Row],[Region_TypeCount]]</f>
        <v>68.518982968140051</v>
      </c>
    </row>
    <row r="2666" spans="1:16" x14ac:dyDescent="0.25">
      <c r="A2666" s="1">
        <v>42895</v>
      </c>
      <c r="B2666">
        <v>10</v>
      </c>
      <c r="C2666">
        <v>12</v>
      </c>
      <c r="D2666">
        <v>138744.6085</v>
      </c>
      <c r="E2666">
        <f>INDEX(Stores[region],MATCH(Sales[[#This Row],[store_no]],Stores[store_no],0))</f>
        <v>1</v>
      </c>
      <c r="F2666" t="str">
        <f>INDEX(Stores[storetype],MATCH(Sales[[#This Row],[store_no]],Stores[store_no],0))</f>
        <v>B</v>
      </c>
      <c r="G2666" t="str">
        <f>INDEX(Stores[location_city],MATCH(Sales[[#This Row],[store_no]],Stores[store_no],0))</f>
        <v>Traverse City</v>
      </c>
      <c r="H2666" t="str">
        <f>INDEX(Stores[location_state],MATCH(Sales[[#This Row],[store_no]],Stores[store_no],0))</f>
        <v>Michigan</v>
      </c>
      <c r="I2666">
        <f>INDEX(Stores[sqft],MATCH(Sales[[#This Row],[store_no]],Stores[store_no],0))</f>
        <v>158200</v>
      </c>
      <c r="J2666" s="4" t="str">
        <f>INDEX(Departments[dept_name],MATCH(Sales[[#This Row],[dept_no]],Departments[dept_no],0))</f>
        <v>Jewelery</v>
      </c>
      <c r="K2666" s="4" t="str">
        <f>CONCATENATE(Sales[[#This Row],[region]],Sales[[#This Row],[storetype]])</f>
        <v>1B</v>
      </c>
      <c r="L2666" s="4">
        <f>INDEX(RegionStoreCount[Store Count],MATCH(Sales[[#This Row],[RegionStoretype]],RegionStoreCount[Region/Type],0))</f>
        <v>5</v>
      </c>
      <c r="M2666" s="4">
        <f>AND(Sales[[#This Row],[date]]&lt;=TY_YTDMax,Sales[[#This Row],[date]]&gt;=TY_YTDMin)*Sales[[#This Row],[sales]]</f>
        <v>0</v>
      </c>
      <c r="N2666" s="4">
        <f>AND(Sales[[#This Row],[date]]&lt;=LY_YTDMax,Sales[[#This Row],[date]]&gt;=LY_YTDMin)*Sales[[#This Row],[sales]]</f>
        <v>138744.6085</v>
      </c>
      <c r="O2666" s="4">
        <f>AND(Sales[[#This Row],[date]]&gt;=YoY_Min,Sales[[#This Row],[date]]&lt;=TY_YTDMax)*(Sales[[#This Row],[sales]]/Sales[[#This Row],[sqft]])</f>
        <v>0</v>
      </c>
      <c r="P2666" s="4">
        <f>SUMIF(Sales[RegionStoretype],Sales[[#This Row],[RegionStoretype]],Sales[YoY_SSF])/Sales[[#This Row],[Region_TypeCount]]</f>
        <v>68.518982968140051</v>
      </c>
    </row>
    <row r="2667" spans="1:16" x14ac:dyDescent="0.25">
      <c r="A2667" s="1">
        <v>42895</v>
      </c>
      <c r="B2667">
        <v>10</v>
      </c>
      <c r="C2667">
        <v>13</v>
      </c>
      <c r="D2667">
        <v>88690.073100000009</v>
      </c>
      <c r="E2667">
        <f>INDEX(Stores[region],MATCH(Sales[[#This Row],[store_no]],Stores[store_no],0))</f>
        <v>1</v>
      </c>
      <c r="F2667" t="str">
        <f>INDEX(Stores[storetype],MATCH(Sales[[#This Row],[store_no]],Stores[store_no],0))</f>
        <v>B</v>
      </c>
      <c r="G2667" t="str">
        <f>INDEX(Stores[location_city],MATCH(Sales[[#This Row],[store_no]],Stores[store_no],0))</f>
        <v>Traverse City</v>
      </c>
      <c r="H2667" t="str">
        <f>INDEX(Stores[location_state],MATCH(Sales[[#This Row],[store_no]],Stores[store_no],0))</f>
        <v>Michigan</v>
      </c>
      <c r="I2667">
        <f>INDEX(Stores[sqft],MATCH(Sales[[#This Row],[store_no]],Stores[store_no],0))</f>
        <v>158200</v>
      </c>
      <c r="J2667" s="4" t="str">
        <f>INDEX(Departments[dept_name],MATCH(Sales[[#This Row],[dept_no]],Departments[dept_no],0))</f>
        <v>Kids</v>
      </c>
      <c r="K2667" s="4" t="str">
        <f>CONCATENATE(Sales[[#This Row],[region]],Sales[[#This Row],[storetype]])</f>
        <v>1B</v>
      </c>
      <c r="L2667" s="4">
        <f>INDEX(RegionStoreCount[Store Count],MATCH(Sales[[#This Row],[RegionStoretype]],RegionStoreCount[Region/Type],0))</f>
        <v>5</v>
      </c>
      <c r="M2667" s="4">
        <f>AND(Sales[[#This Row],[date]]&lt;=TY_YTDMax,Sales[[#This Row],[date]]&gt;=TY_YTDMin)*Sales[[#This Row],[sales]]</f>
        <v>0</v>
      </c>
      <c r="N2667" s="4">
        <f>AND(Sales[[#This Row],[date]]&lt;=LY_YTDMax,Sales[[#This Row],[date]]&gt;=LY_YTDMin)*Sales[[#This Row],[sales]]</f>
        <v>88690.073100000009</v>
      </c>
      <c r="O2667" s="4">
        <f>AND(Sales[[#This Row],[date]]&gt;=YoY_Min,Sales[[#This Row],[date]]&lt;=TY_YTDMax)*(Sales[[#This Row],[sales]]/Sales[[#This Row],[sqft]])</f>
        <v>0</v>
      </c>
      <c r="P2667" s="4">
        <f>SUMIF(Sales[RegionStoretype],Sales[[#This Row],[RegionStoretype]],Sales[YoY_SSF])/Sales[[#This Row],[Region_TypeCount]]</f>
        <v>68.518982968140051</v>
      </c>
    </row>
    <row r="2668" spans="1:16" x14ac:dyDescent="0.25">
      <c r="A2668" s="1">
        <v>42895</v>
      </c>
      <c r="B2668">
        <v>12</v>
      </c>
      <c r="C2668">
        <v>9</v>
      </c>
      <c r="D2668">
        <v>19738.384899999997</v>
      </c>
      <c r="E2668">
        <f>INDEX(Stores[region],MATCH(Sales[[#This Row],[store_no]],Stores[store_no],0))</f>
        <v>2</v>
      </c>
      <c r="F2668" t="str">
        <f>INDEX(Stores[storetype],MATCH(Sales[[#This Row],[store_no]],Stores[store_no],0))</f>
        <v>B</v>
      </c>
      <c r="G2668" t="str">
        <f>INDEX(Stores[location_city],MATCH(Sales[[#This Row],[store_no]],Stores[store_no],0))</f>
        <v>Indianapolis</v>
      </c>
      <c r="H2668" t="str">
        <f>INDEX(Stores[location_state],MATCH(Sales[[#This Row],[store_no]],Stores[store_no],0))</f>
        <v>Indiana</v>
      </c>
      <c r="I2668">
        <f>INDEX(Stores[sqft],MATCH(Sales[[#This Row],[store_no]],Stores[store_no],0))</f>
        <v>120800</v>
      </c>
      <c r="J2668" s="4" t="str">
        <f>INDEX(Departments[dept_name],MATCH(Sales[[#This Row],[dept_no]],Departments[dept_no],0))</f>
        <v>Garden</v>
      </c>
      <c r="K2668" s="4" t="str">
        <f>CONCATENATE(Sales[[#This Row],[region]],Sales[[#This Row],[storetype]])</f>
        <v>2B</v>
      </c>
      <c r="L2668" s="4">
        <f>INDEX(RegionStoreCount[Store Count],MATCH(Sales[[#This Row],[RegionStoretype]],RegionStoreCount[Region/Type],0))</f>
        <v>6</v>
      </c>
      <c r="M2668" s="4">
        <f>AND(Sales[[#This Row],[date]]&lt;=TY_YTDMax,Sales[[#This Row],[date]]&gt;=TY_YTDMin)*Sales[[#This Row],[sales]]</f>
        <v>0</v>
      </c>
      <c r="N2668" s="4">
        <f>AND(Sales[[#This Row],[date]]&lt;=LY_YTDMax,Sales[[#This Row],[date]]&gt;=LY_YTDMin)*Sales[[#This Row],[sales]]</f>
        <v>19738.384899999997</v>
      </c>
      <c r="O2668" s="4">
        <f>AND(Sales[[#This Row],[date]]&gt;=YoY_Min,Sales[[#This Row],[date]]&lt;=TY_YTDMax)*(Sales[[#This Row],[sales]]/Sales[[#This Row],[sqft]])</f>
        <v>0</v>
      </c>
      <c r="P2668" s="4">
        <f>SUMIF(Sales[RegionStoretype],Sales[[#This Row],[RegionStoretype]],Sales[YoY_SSF])/Sales[[#This Row],[Region_TypeCount]]</f>
        <v>58.393757732919049</v>
      </c>
    </row>
    <row r="2669" spans="1:16" x14ac:dyDescent="0.25">
      <c r="A2669" s="1">
        <v>42895</v>
      </c>
      <c r="B2669">
        <v>12</v>
      </c>
      <c r="C2669">
        <v>11</v>
      </c>
      <c r="D2669">
        <v>35570.986700000001</v>
      </c>
      <c r="E2669">
        <f>INDEX(Stores[region],MATCH(Sales[[#This Row],[store_no]],Stores[store_no],0))</f>
        <v>2</v>
      </c>
      <c r="F2669" t="str">
        <f>INDEX(Stores[storetype],MATCH(Sales[[#This Row],[store_no]],Stores[store_no],0))</f>
        <v>B</v>
      </c>
      <c r="G2669" t="str">
        <f>INDEX(Stores[location_city],MATCH(Sales[[#This Row],[store_no]],Stores[store_no],0))</f>
        <v>Indianapolis</v>
      </c>
      <c r="H2669" t="str">
        <f>INDEX(Stores[location_state],MATCH(Sales[[#This Row],[store_no]],Stores[store_no],0))</f>
        <v>Indiana</v>
      </c>
      <c r="I2669">
        <f>INDEX(Stores[sqft],MATCH(Sales[[#This Row],[store_no]],Stores[store_no],0))</f>
        <v>120800</v>
      </c>
      <c r="J2669" s="4" t="str">
        <f>INDEX(Departments[dept_name],MATCH(Sales[[#This Row],[dept_no]],Departments[dept_no],0))</f>
        <v>Home</v>
      </c>
      <c r="K2669" s="4" t="str">
        <f>CONCATENATE(Sales[[#This Row],[region]],Sales[[#This Row],[storetype]])</f>
        <v>2B</v>
      </c>
      <c r="L2669" s="4">
        <f>INDEX(RegionStoreCount[Store Count],MATCH(Sales[[#This Row],[RegionStoretype]],RegionStoreCount[Region/Type],0))</f>
        <v>6</v>
      </c>
      <c r="M2669" s="4">
        <f>AND(Sales[[#This Row],[date]]&lt;=TY_YTDMax,Sales[[#This Row],[date]]&gt;=TY_YTDMin)*Sales[[#This Row],[sales]]</f>
        <v>0</v>
      </c>
      <c r="N2669" s="4">
        <f>AND(Sales[[#This Row],[date]]&lt;=LY_YTDMax,Sales[[#This Row],[date]]&gt;=LY_YTDMin)*Sales[[#This Row],[sales]]</f>
        <v>35570.986700000001</v>
      </c>
      <c r="O2669" s="4">
        <f>AND(Sales[[#This Row],[date]]&gt;=YoY_Min,Sales[[#This Row],[date]]&lt;=TY_YTDMax)*(Sales[[#This Row],[sales]]/Sales[[#This Row],[sqft]])</f>
        <v>0</v>
      </c>
      <c r="P2669" s="4">
        <f>SUMIF(Sales[RegionStoretype],Sales[[#This Row],[RegionStoretype]],Sales[YoY_SSF])/Sales[[#This Row],[Region_TypeCount]]</f>
        <v>58.393757732919049</v>
      </c>
    </row>
    <row r="2670" spans="1:16" x14ac:dyDescent="0.25">
      <c r="A2670" s="1">
        <v>42895</v>
      </c>
      <c r="B2670">
        <v>13</v>
      </c>
      <c r="C2670">
        <v>10</v>
      </c>
      <c r="D2670">
        <v>16216.9539</v>
      </c>
      <c r="E2670">
        <f>INDEX(Stores[region],MATCH(Sales[[#This Row],[store_no]],Stores[store_no],0))</f>
        <v>3</v>
      </c>
      <c r="F2670" t="str">
        <f>INDEX(Stores[storetype],MATCH(Sales[[#This Row],[store_no]],Stores[store_no],0))</f>
        <v>A</v>
      </c>
      <c r="G2670" t="str">
        <f>INDEX(Stores[location_city],MATCH(Sales[[#This Row],[store_no]],Stores[store_no],0))</f>
        <v>Overland Park</v>
      </c>
      <c r="H2670" t="str">
        <f>INDEX(Stores[location_state],MATCH(Sales[[#This Row],[store_no]],Stores[store_no],0))</f>
        <v>Kansas</v>
      </c>
      <c r="I2670">
        <f>INDEX(Stores[sqft],MATCH(Sales[[#This Row],[store_no]],Stores[store_no],0))</f>
        <v>201000</v>
      </c>
      <c r="J2670" s="4" t="str">
        <f>INDEX(Departments[dept_name],MATCH(Sales[[#This Row],[dept_no]],Departments[dept_no],0))</f>
        <v>Health</v>
      </c>
      <c r="K2670" s="4" t="str">
        <f>CONCATENATE(Sales[[#This Row],[region]],Sales[[#This Row],[storetype]])</f>
        <v>3A</v>
      </c>
      <c r="L2670" s="4">
        <f>INDEX(RegionStoreCount[Store Count],MATCH(Sales[[#This Row],[RegionStoretype]],RegionStoreCount[Region/Type],0))</f>
        <v>9</v>
      </c>
      <c r="M2670" s="4">
        <f>AND(Sales[[#This Row],[date]]&lt;=TY_YTDMax,Sales[[#This Row],[date]]&gt;=TY_YTDMin)*Sales[[#This Row],[sales]]</f>
        <v>0</v>
      </c>
      <c r="N2670" s="4">
        <f>AND(Sales[[#This Row],[date]]&lt;=LY_YTDMax,Sales[[#This Row],[date]]&gt;=LY_YTDMin)*Sales[[#This Row],[sales]]</f>
        <v>16216.9539</v>
      </c>
      <c r="O2670" s="4">
        <f>AND(Sales[[#This Row],[date]]&gt;=YoY_Min,Sales[[#This Row],[date]]&lt;=TY_YTDMax)*(Sales[[#This Row],[sales]]/Sales[[#This Row],[sqft]])</f>
        <v>0</v>
      </c>
      <c r="P2670" s="4">
        <f>SUMIF(Sales[RegionStoretype],Sales[[#This Row],[RegionStoretype]],Sales[YoY_SSF])/Sales[[#This Row],[Region_TypeCount]]</f>
        <v>53.603836561720975</v>
      </c>
    </row>
    <row r="2671" spans="1:16" x14ac:dyDescent="0.25">
      <c r="A2671" s="1">
        <v>42895</v>
      </c>
      <c r="B2671">
        <v>13</v>
      </c>
      <c r="C2671">
        <v>11</v>
      </c>
      <c r="D2671">
        <v>47353.153399999996</v>
      </c>
      <c r="E2671">
        <f>INDEX(Stores[region],MATCH(Sales[[#This Row],[store_no]],Stores[store_no],0))</f>
        <v>3</v>
      </c>
      <c r="F2671" t="str">
        <f>INDEX(Stores[storetype],MATCH(Sales[[#This Row],[store_no]],Stores[store_no],0))</f>
        <v>A</v>
      </c>
      <c r="G2671" t="str">
        <f>INDEX(Stores[location_city],MATCH(Sales[[#This Row],[store_no]],Stores[store_no],0))</f>
        <v>Overland Park</v>
      </c>
      <c r="H2671" t="str">
        <f>INDEX(Stores[location_state],MATCH(Sales[[#This Row],[store_no]],Stores[store_no],0))</f>
        <v>Kansas</v>
      </c>
      <c r="I2671">
        <f>INDEX(Stores[sqft],MATCH(Sales[[#This Row],[store_no]],Stores[store_no],0))</f>
        <v>201000</v>
      </c>
      <c r="J2671" s="4" t="str">
        <f>INDEX(Departments[dept_name],MATCH(Sales[[#This Row],[dept_no]],Departments[dept_no],0))</f>
        <v>Home</v>
      </c>
      <c r="K2671" s="4" t="str">
        <f>CONCATENATE(Sales[[#This Row],[region]],Sales[[#This Row],[storetype]])</f>
        <v>3A</v>
      </c>
      <c r="L2671" s="4">
        <f>INDEX(RegionStoreCount[Store Count],MATCH(Sales[[#This Row],[RegionStoretype]],RegionStoreCount[Region/Type],0))</f>
        <v>9</v>
      </c>
      <c r="M2671" s="4">
        <f>AND(Sales[[#This Row],[date]]&lt;=TY_YTDMax,Sales[[#This Row],[date]]&gt;=TY_YTDMin)*Sales[[#This Row],[sales]]</f>
        <v>0</v>
      </c>
      <c r="N2671" s="4">
        <f>AND(Sales[[#This Row],[date]]&lt;=LY_YTDMax,Sales[[#This Row],[date]]&gt;=LY_YTDMin)*Sales[[#This Row],[sales]]</f>
        <v>47353.153399999996</v>
      </c>
      <c r="O2671" s="4">
        <f>AND(Sales[[#This Row],[date]]&gt;=YoY_Min,Sales[[#This Row],[date]]&lt;=TY_YTDMax)*(Sales[[#This Row],[sales]]/Sales[[#This Row],[sqft]])</f>
        <v>0</v>
      </c>
      <c r="P2671" s="4">
        <f>SUMIF(Sales[RegionStoretype],Sales[[#This Row],[RegionStoretype]],Sales[YoY_SSF])/Sales[[#This Row],[Region_TypeCount]]</f>
        <v>53.603836561720975</v>
      </c>
    </row>
    <row r="2672" spans="1:16" x14ac:dyDescent="0.25">
      <c r="A2672" s="1">
        <v>42895</v>
      </c>
      <c r="B2672">
        <v>13</v>
      </c>
      <c r="C2672">
        <v>14</v>
      </c>
      <c r="D2672">
        <v>45094.108399999997</v>
      </c>
      <c r="E2672">
        <f>INDEX(Stores[region],MATCH(Sales[[#This Row],[store_no]],Stores[store_no],0))</f>
        <v>3</v>
      </c>
      <c r="F2672" t="str">
        <f>INDEX(Stores[storetype],MATCH(Sales[[#This Row],[store_no]],Stores[store_no],0))</f>
        <v>A</v>
      </c>
      <c r="G2672" t="str">
        <f>INDEX(Stores[location_city],MATCH(Sales[[#This Row],[store_no]],Stores[store_no],0))</f>
        <v>Overland Park</v>
      </c>
      <c r="H2672" t="str">
        <f>INDEX(Stores[location_state],MATCH(Sales[[#This Row],[store_no]],Stores[store_no],0))</f>
        <v>Kansas</v>
      </c>
      <c r="I2672">
        <f>INDEX(Stores[sqft],MATCH(Sales[[#This Row],[store_no]],Stores[store_no],0))</f>
        <v>201000</v>
      </c>
      <c r="J2672" s="4" t="str">
        <f>INDEX(Departments[dept_name],MATCH(Sales[[#This Row],[dept_no]],Departments[dept_no],0))</f>
        <v>Movies</v>
      </c>
      <c r="K2672" s="4" t="str">
        <f>CONCATENATE(Sales[[#This Row],[region]],Sales[[#This Row],[storetype]])</f>
        <v>3A</v>
      </c>
      <c r="L2672" s="4">
        <f>INDEX(RegionStoreCount[Store Count],MATCH(Sales[[#This Row],[RegionStoretype]],RegionStoreCount[Region/Type],0))</f>
        <v>9</v>
      </c>
      <c r="M2672" s="4">
        <f>AND(Sales[[#This Row],[date]]&lt;=TY_YTDMax,Sales[[#This Row],[date]]&gt;=TY_YTDMin)*Sales[[#This Row],[sales]]</f>
        <v>0</v>
      </c>
      <c r="N2672" s="4">
        <f>AND(Sales[[#This Row],[date]]&lt;=LY_YTDMax,Sales[[#This Row],[date]]&gt;=LY_YTDMin)*Sales[[#This Row],[sales]]</f>
        <v>45094.108399999997</v>
      </c>
      <c r="O2672" s="4">
        <f>AND(Sales[[#This Row],[date]]&gt;=YoY_Min,Sales[[#This Row],[date]]&lt;=TY_YTDMax)*(Sales[[#This Row],[sales]]/Sales[[#This Row],[sqft]])</f>
        <v>0</v>
      </c>
      <c r="P2672" s="4">
        <f>SUMIF(Sales[RegionStoretype],Sales[[#This Row],[RegionStoretype]],Sales[YoY_SSF])/Sales[[#This Row],[Region_TypeCount]]</f>
        <v>53.603836561720975</v>
      </c>
    </row>
    <row r="2673" spans="1:16" x14ac:dyDescent="0.25">
      <c r="A2673" s="1">
        <v>42895</v>
      </c>
      <c r="B2673">
        <v>13</v>
      </c>
      <c r="C2673">
        <v>20</v>
      </c>
      <c r="D2673">
        <v>125146.7144</v>
      </c>
      <c r="E2673">
        <f>INDEX(Stores[region],MATCH(Sales[[#This Row],[store_no]],Stores[store_no],0))</f>
        <v>3</v>
      </c>
      <c r="F2673" t="str">
        <f>INDEX(Stores[storetype],MATCH(Sales[[#This Row],[store_no]],Stores[store_no],0))</f>
        <v>A</v>
      </c>
      <c r="G2673" t="str">
        <f>INDEX(Stores[location_city],MATCH(Sales[[#This Row],[store_no]],Stores[store_no],0))</f>
        <v>Overland Park</v>
      </c>
      <c r="H2673" t="str">
        <f>INDEX(Stores[location_state],MATCH(Sales[[#This Row],[store_no]],Stores[store_no],0))</f>
        <v>Kansas</v>
      </c>
      <c r="I2673">
        <f>INDEX(Stores[sqft],MATCH(Sales[[#This Row],[store_no]],Stores[store_no],0))</f>
        <v>201000</v>
      </c>
      <c r="J2673" s="4" t="str">
        <f>INDEX(Departments[dept_name],MATCH(Sales[[#This Row],[dept_no]],Departments[dept_no],0))</f>
        <v>Toys</v>
      </c>
      <c r="K2673" s="4" t="str">
        <f>CONCATENATE(Sales[[#This Row],[region]],Sales[[#This Row],[storetype]])</f>
        <v>3A</v>
      </c>
      <c r="L2673" s="4">
        <f>INDEX(RegionStoreCount[Store Count],MATCH(Sales[[#This Row],[RegionStoretype]],RegionStoreCount[Region/Type],0))</f>
        <v>9</v>
      </c>
      <c r="M2673" s="4">
        <f>AND(Sales[[#This Row],[date]]&lt;=TY_YTDMax,Sales[[#This Row],[date]]&gt;=TY_YTDMin)*Sales[[#This Row],[sales]]</f>
        <v>0</v>
      </c>
      <c r="N2673" s="4">
        <f>AND(Sales[[#This Row],[date]]&lt;=LY_YTDMax,Sales[[#This Row],[date]]&gt;=LY_YTDMin)*Sales[[#This Row],[sales]]</f>
        <v>125146.7144</v>
      </c>
      <c r="O2673" s="4">
        <f>AND(Sales[[#This Row],[date]]&gt;=YoY_Min,Sales[[#This Row],[date]]&lt;=TY_YTDMax)*(Sales[[#This Row],[sales]]/Sales[[#This Row],[sqft]])</f>
        <v>0</v>
      </c>
      <c r="P2673" s="4">
        <f>SUMIF(Sales[RegionStoretype],Sales[[#This Row],[RegionStoretype]],Sales[YoY_SSF])/Sales[[#This Row],[Region_TypeCount]]</f>
        <v>53.603836561720975</v>
      </c>
    </row>
    <row r="2674" spans="1:16" x14ac:dyDescent="0.25">
      <c r="A2674" s="1">
        <v>42895</v>
      </c>
      <c r="B2674">
        <v>14</v>
      </c>
      <c r="C2674">
        <v>17</v>
      </c>
      <c r="D2674">
        <v>37697.806899999996</v>
      </c>
      <c r="E2674">
        <f>INDEX(Stores[region],MATCH(Sales[[#This Row],[store_no]],Stores[store_no],0))</f>
        <v>3</v>
      </c>
      <c r="F2674" t="str">
        <f>INDEX(Stores[storetype],MATCH(Sales[[#This Row],[store_no]],Stores[store_no],0))</f>
        <v>A</v>
      </c>
      <c r="G2674" t="str">
        <f>INDEX(Stores[location_city],MATCH(Sales[[#This Row],[store_no]],Stores[store_no],0))</f>
        <v>Bismarck</v>
      </c>
      <c r="H2674" t="str">
        <f>INDEX(Stores[location_state],MATCH(Sales[[#This Row],[store_no]],Stores[store_no],0))</f>
        <v>North Dakota</v>
      </c>
      <c r="I2674">
        <f>INDEX(Stores[sqft],MATCH(Sales[[#This Row],[store_no]],Stores[store_no],0))</f>
        <v>96400</v>
      </c>
      <c r="J2674" s="4" t="str">
        <f>INDEX(Departments[dept_name],MATCH(Sales[[#This Row],[dept_no]],Departments[dept_no],0))</f>
        <v>Shoes</v>
      </c>
      <c r="K2674" s="4" t="str">
        <f>CONCATENATE(Sales[[#This Row],[region]],Sales[[#This Row],[storetype]])</f>
        <v>3A</v>
      </c>
      <c r="L2674" s="4">
        <f>INDEX(RegionStoreCount[Store Count],MATCH(Sales[[#This Row],[RegionStoretype]],RegionStoreCount[Region/Type],0))</f>
        <v>9</v>
      </c>
      <c r="M2674" s="4">
        <f>AND(Sales[[#This Row],[date]]&lt;=TY_YTDMax,Sales[[#This Row],[date]]&gt;=TY_YTDMin)*Sales[[#This Row],[sales]]</f>
        <v>0</v>
      </c>
      <c r="N2674" s="4">
        <f>AND(Sales[[#This Row],[date]]&lt;=LY_YTDMax,Sales[[#This Row],[date]]&gt;=LY_YTDMin)*Sales[[#This Row],[sales]]</f>
        <v>37697.806899999996</v>
      </c>
      <c r="O2674" s="4">
        <f>AND(Sales[[#This Row],[date]]&gt;=YoY_Min,Sales[[#This Row],[date]]&lt;=TY_YTDMax)*(Sales[[#This Row],[sales]]/Sales[[#This Row],[sqft]])</f>
        <v>0</v>
      </c>
      <c r="P2674" s="4">
        <f>SUMIF(Sales[RegionStoretype],Sales[[#This Row],[RegionStoretype]],Sales[YoY_SSF])/Sales[[#This Row],[Region_TypeCount]]</f>
        <v>53.603836561720975</v>
      </c>
    </row>
    <row r="2675" spans="1:16" x14ac:dyDescent="0.25">
      <c r="A2675" s="1">
        <v>42895</v>
      </c>
      <c r="B2675">
        <v>15</v>
      </c>
      <c r="C2675">
        <v>5</v>
      </c>
      <c r="D2675">
        <v>52546.024899999997</v>
      </c>
      <c r="E2675">
        <f>INDEX(Stores[region],MATCH(Sales[[#This Row],[store_no]],Stores[store_no],0))</f>
        <v>2</v>
      </c>
      <c r="F2675" t="str">
        <f>INDEX(Stores[storetype],MATCH(Sales[[#This Row],[store_no]],Stores[store_no],0))</f>
        <v>B</v>
      </c>
      <c r="G2675" t="str">
        <f>INDEX(Stores[location_city],MATCH(Sales[[#This Row],[store_no]],Stores[store_no],0))</f>
        <v>Rochester</v>
      </c>
      <c r="H2675" t="str">
        <f>INDEX(Stores[location_state],MATCH(Sales[[#This Row],[store_no]],Stores[store_no],0))</f>
        <v>Minnesota</v>
      </c>
      <c r="I2675">
        <f>INDEX(Stores[sqft],MATCH(Sales[[#This Row],[store_no]],Stores[store_no],0))</f>
        <v>128100</v>
      </c>
      <c r="J2675" s="4" t="str">
        <f>INDEX(Departments[dept_name],MATCH(Sales[[#This Row],[dept_no]],Departments[dept_no],0))</f>
        <v>Clothing</v>
      </c>
      <c r="K2675" s="4" t="str">
        <f>CONCATENATE(Sales[[#This Row],[region]],Sales[[#This Row],[storetype]])</f>
        <v>2B</v>
      </c>
      <c r="L2675" s="4">
        <f>INDEX(RegionStoreCount[Store Count],MATCH(Sales[[#This Row],[RegionStoretype]],RegionStoreCount[Region/Type],0))</f>
        <v>6</v>
      </c>
      <c r="M2675" s="4">
        <f>AND(Sales[[#This Row],[date]]&lt;=TY_YTDMax,Sales[[#This Row],[date]]&gt;=TY_YTDMin)*Sales[[#This Row],[sales]]</f>
        <v>0</v>
      </c>
      <c r="N2675" s="4">
        <f>AND(Sales[[#This Row],[date]]&lt;=LY_YTDMax,Sales[[#This Row],[date]]&gt;=LY_YTDMin)*Sales[[#This Row],[sales]]</f>
        <v>52546.024899999997</v>
      </c>
      <c r="O2675" s="4">
        <f>AND(Sales[[#This Row],[date]]&gt;=YoY_Min,Sales[[#This Row],[date]]&lt;=TY_YTDMax)*(Sales[[#This Row],[sales]]/Sales[[#This Row],[sqft]])</f>
        <v>0</v>
      </c>
      <c r="P2675" s="4">
        <f>SUMIF(Sales[RegionStoretype],Sales[[#This Row],[RegionStoretype]],Sales[YoY_SSF])/Sales[[#This Row],[Region_TypeCount]]</f>
        <v>58.393757732919049</v>
      </c>
    </row>
    <row r="2676" spans="1:16" x14ac:dyDescent="0.25">
      <c r="A2676" s="1">
        <v>42895</v>
      </c>
      <c r="B2676">
        <v>16</v>
      </c>
      <c r="C2676">
        <v>11</v>
      </c>
      <c r="D2676">
        <v>98961.840199999991</v>
      </c>
      <c r="E2676">
        <f>INDEX(Stores[region],MATCH(Sales[[#This Row],[store_no]],Stores[store_no],0))</f>
        <v>2</v>
      </c>
      <c r="F2676" t="str">
        <f>INDEX(Stores[storetype],MATCH(Sales[[#This Row],[store_no]],Stores[store_no],0))</f>
        <v>B</v>
      </c>
      <c r="G2676" t="str">
        <f>INDEX(Stores[location_city],MATCH(Sales[[#This Row],[store_no]],Stores[store_no],0))</f>
        <v>Saint Paul</v>
      </c>
      <c r="H2676" t="str">
        <f>INDEX(Stores[location_state],MATCH(Sales[[#This Row],[store_no]],Stores[store_no],0))</f>
        <v>Minnesota</v>
      </c>
      <c r="I2676">
        <f>INDEX(Stores[sqft],MATCH(Sales[[#This Row],[store_no]],Stores[store_no],0))</f>
        <v>180400</v>
      </c>
      <c r="J2676" s="4" t="str">
        <f>INDEX(Departments[dept_name],MATCH(Sales[[#This Row],[dept_no]],Departments[dept_no],0))</f>
        <v>Home</v>
      </c>
      <c r="K2676" s="4" t="str">
        <f>CONCATENATE(Sales[[#This Row],[region]],Sales[[#This Row],[storetype]])</f>
        <v>2B</v>
      </c>
      <c r="L2676" s="4">
        <f>INDEX(RegionStoreCount[Store Count],MATCH(Sales[[#This Row],[RegionStoretype]],RegionStoreCount[Region/Type],0))</f>
        <v>6</v>
      </c>
      <c r="M2676" s="4">
        <f>AND(Sales[[#This Row],[date]]&lt;=TY_YTDMax,Sales[[#This Row],[date]]&gt;=TY_YTDMin)*Sales[[#This Row],[sales]]</f>
        <v>0</v>
      </c>
      <c r="N2676" s="4">
        <f>AND(Sales[[#This Row],[date]]&lt;=LY_YTDMax,Sales[[#This Row],[date]]&gt;=LY_YTDMin)*Sales[[#This Row],[sales]]</f>
        <v>98961.840199999991</v>
      </c>
      <c r="O2676" s="4">
        <f>AND(Sales[[#This Row],[date]]&gt;=YoY_Min,Sales[[#This Row],[date]]&lt;=TY_YTDMax)*(Sales[[#This Row],[sales]]/Sales[[#This Row],[sqft]])</f>
        <v>0</v>
      </c>
      <c r="P2676" s="4">
        <f>SUMIF(Sales[RegionStoretype],Sales[[#This Row],[RegionStoretype]],Sales[YoY_SSF])/Sales[[#This Row],[Region_TypeCount]]</f>
        <v>58.393757732919049</v>
      </c>
    </row>
    <row r="2677" spans="1:16" x14ac:dyDescent="0.25">
      <c r="A2677" s="1">
        <v>42895</v>
      </c>
      <c r="B2677">
        <v>17</v>
      </c>
      <c r="C2677">
        <v>1</v>
      </c>
      <c r="D2677">
        <v>23852.6005</v>
      </c>
      <c r="E2677">
        <f>INDEX(Stores[region],MATCH(Sales[[#This Row],[store_no]],Stores[store_no],0))</f>
        <v>3</v>
      </c>
      <c r="F2677" t="str">
        <f>INDEX(Stores[storetype],MATCH(Sales[[#This Row],[store_no]],Stores[store_no],0))</f>
        <v>B</v>
      </c>
      <c r="G2677" t="str">
        <f>INDEX(Stores[location_city],MATCH(Sales[[#This Row],[store_no]],Stores[store_no],0))</f>
        <v>Fargo</v>
      </c>
      <c r="H2677" t="str">
        <f>INDEX(Stores[location_state],MATCH(Sales[[#This Row],[store_no]],Stores[store_no],0))</f>
        <v>North Dakota</v>
      </c>
      <c r="I2677">
        <f>INDEX(Stores[sqft],MATCH(Sales[[#This Row],[store_no]],Stores[store_no],0))</f>
        <v>211600</v>
      </c>
      <c r="J2677" s="4" t="str">
        <f>INDEX(Departments[dept_name],MATCH(Sales[[#This Row],[dept_no]],Departments[dept_no],0))</f>
        <v>Automotive</v>
      </c>
      <c r="K2677" s="4" t="str">
        <f>CONCATENATE(Sales[[#This Row],[region]],Sales[[#This Row],[storetype]])</f>
        <v>3B</v>
      </c>
      <c r="L2677" s="4">
        <f>INDEX(RegionStoreCount[Store Count],MATCH(Sales[[#This Row],[RegionStoretype]],RegionStoreCount[Region/Type],0))</f>
        <v>4</v>
      </c>
      <c r="M2677" s="4">
        <f>AND(Sales[[#This Row],[date]]&lt;=TY_YTDMax,Sales[[#This Row],[date]]&gt;=TY_YTDMin)*Sales[[#This Row],[sales]]</f>
        <v>0</v>
      </c>
      <c r="N2677" s="4">
        <f>AND(Sales[[#This Row],[date]]&lt;=LY_YTDMax,Sales[[#This Row],[date]]&gt;=LY_YTDMin)*Sales[[#This Row],[sales]]</f>
        <v>23852.6005</v>
      </c>
      <c r="O2677" s="4">
        <f>AND(Sales[[#This Row],[date]]&gt;=YoY_Min,Sales[[#This Row],[date]]&lt;=TY_YTDMax)*(Sales[[#This Row],[sales]]/Sales[[#This Row],[sqft]])</f>
        <v>0</v>
      </c>
      <c r="P2677" s="4">
        <f>SUMIF(Sales[RegionStoretype],Sales[[#This Row],[RegionStoretype]],Sales[YoY_SSF])/Sales[[#This Row],[Region_TypeCount]]</f>
        <v>58.312187288105562</v>
      </c>
    </row>
    <row r="2678" spans="1:16" x14ac:dyDescent="0.25">
      <c r="A2678" s="1">
        <v>42895</v>
      </c>
      <c r="B2678">
        <v>17</v>
      </c>
      <c r="C2678">
        <v>5</v>
      </c>
      <c r="D2678">
        <v>74336.537800000006</v>
      </c>
      <c r="E2678">
        <f>INDEX(Stores[region],MATCH(Sales[[#This Row],[store_no]],Stores[store_no],0))</f>
        <v>3</v>
      </c>
      <c r="F2678" t="str">
        <f>INDEX(Stores[storetype],MATCH(Sales[[#This Row],[store_no]],Stores[store_no],0))</f>
        <v>B</v>
      </c>
      <c r="G2678" t="str">
        <f>INDEX(Stores[location_city],MATCH(Sales[[#This Row],[store_no]],Stores[store_no],0))</f>
        <v>Fargo</v>
      </c>
      <c r="H2678" t="str">
        <f>INDEX(Stores[location_state],MATCH(Sales[[#This Row],[store_no]],Stores[store_no],0))</f>
        <v>North Dakota</v>
      </c>
      <c r="I2678">
        <f>INDEX(Stores[sqft],MATCH(Sales[[#This Row],[store_no]],Stores[store_no],0))</f>
        <v>211600</v>
      </c>
      <c r="J2678" s="4" t="str">
        <f>INDEX(Departments[dept_name],MATCH(Sales[[#This Row],[dept_no]],Departments[dept_no],0))</f>
        <v>Clothing</v>
      </c>
      <c r="K2678" s="4" t="str">
        <f>CONCATENATE(Sales[[#This Row],[region]],Sales[[#This Row],[storetype]])</f>
        <v>3B</v>
      </c>
      <c r="L2678" s="4">
        <f>INDEX(RegionStoreCount[Store Count],MATCH(Sales[[#This Row],[RegionStoretype]],RegionStoreCount[Region/Type],0))</f>
        <v>4</v>
      </c>
      <c r="M2678" s="4">
        <f>AND(Sales[[#This Row],[date]]&lt;=TY_YTDMax,Sales[[#This Row],[date]]&gt;=TY_YTDMin)*Sales[[#This Row],[sales]]</f>
        <v>0</v>
      </c>
      <c r="N2678" s="4">
        <f>AND(Sales[[#This Row],[date]]&lt;=LY_YTDMax,Sales[[#This Row],[date]]&gt;=LY_YTDMin)*Sales[[#This Row],[sales]]</f>
        <v>74336.537800000006</v>
      </c>
      <c r="O2678" s="4">
        <f>AND(Sales[[#This Row],[date]]&gt;=YoY_Min,Sales[[#This Row],[date]]&lt;=TY_YTDMax)*(Sales[[#This Row],[sales]]/Sales[[#This Row],[sqft]])</f>
        <v>0</v>
      </c>
      <c r="P2678" s="4">
        <f>SUMIF(Sales[RegionStoretype],Sales[[#This Row],[RegionStoretype]],Sales[YoY_SSF])/Sales[[#This Row],[Region_TypeCount]]</f>
        <v>58.312187288105562</v>
      </c>
    </row>
    <row r="2679" spans="1:16" x14ac:dyDescent="0.25">
      <c r="A2679" s="1">
        <v>42895</v>
      </c>
      <c r="B2679">
        <v>17</v>
      </c>
      <c r="C2679">
        <v>6</v>
      </c>
      <c r="D2679">
        <v>86140.71560000001</v>
      </c>
      <c r="E2679">
        <f>INDEX(Stores[region],MATCH(Sales[[#This Row],[store_no]],Stores[store_no],0))</f>
        <v>3</v>
      </c>
      <c r="F2679" t="str">
        <f>INDEX(Stores[storetype],MATCH(Sales[[#This Row],[store_no]],Stores[store_no],0))</f>
        <v>B</v>
      </c>
      <c r="G2679" t="str">
        <f>INDEX(Stores[location_city],MATCH(Sales[[#This Row],[store_no]],Stores[store_no],0))</f>
        <v>Fargo</v>
      </c>
      <c r="H2679" t="str">
        <f>INDEX(Stores[location_state],MATCH(Sales[[#This Row],[store_no]],Stores[store_no],0))</f>
        <v>North Dakota</v>
      </c>
      <c r="I2679">
        <f>INDEX(Stores[sqft],MATCH(Sales[[#This Row],[store_no]],Stores[store_no],0))</f>
        <v>211600</v>
      </c>
      <c r="J2679" s="4" t="str">
        <f>INDEX(Departments[dept_name],MATCH(Sales[[#This Row],[dept_no]],Departments[dept_no],0))</f>
        <v>Computers</v>
      </c>
      <c r="K2679" s="4" t="str">
        <f>CONCATENATE(Sales[[#This Row],[region]],Sales[[#This Row],[storetype]])</f>
        <v>3B</v>
      </c>
      <c r="L2679" s="4">
        <f>INDEX(RegionStoreCount[Store Count],MATCH(Sales[[#This Row],[RegionStoretype]],RegionStoreCount[Region/Type],0))</f>
        <v>4</v>
      </c>
      <c r="M2679" s="4">
        <f>AND(Sales[[#This Row],[date]]&lt;=TY_YTDMax,Sales[[#This Row],[date]]&gt;=TY_YTDMin)*Sales[[#This Row],[sales]]</f>
        <v>0</v>
      </c>
      <c r="N2679" s="4">
        <f>AND(Sales[[#This Row],[date]]&lt;=LY_YTDMax,Sales[[#This Row],[date]]&gt;=LY_YTDMin)*Sales[[#This Row],[sales]]</f>
        <v>86140.71560000001</v>
      </c>
      <c r="O2679" s="4">
        <f>AND(Sales[[#This Row],[date]]&gt;=YoY_Min,Sales[[#This Row],[date]]&lt;=TY_YTDMax)*(Sales[[#This Row],[sales]]/Sales[[#This Row],[sqft]])</f>
        <v>0</v>
      </c>
      <c r="P2679" s="4">
        <f>SUMIF(Sales[RegionStoretype],Sales[[#This Row],[RegionStoretype]],Sales[YoY_SSF])/Sales[[#This Row],[Region_TypeCount]]</f>
        <v>58.312187288105562</v>
      </c>
    </row>
    <row r="2680" spans="1:16" x14ac:dyDescent="0.25">
      <c r="A2680" s="1">
        <v>42895</v>
      </c>
      <c r="B2680">
        <v>17</v>
      </c>
      <c r="C2680">
        <v>8</v>
      </c>
      <c r="D2680">
        <v>52636.617100000003</v>
      </c>
      <c r="E2680">
        <f>INDEX(Stores[region],MATCH(Sales[[#This Row],[store_no]],Stores[store_no],0))</f>
        <v>3</v>
      </c>
      <c r="F2680" t="str">
        <f>INDEX(Stores[storetype],MATCH(Sales[[#This Row],[store_no]],Stores[store_no],0))</f>
        <v>B</v>
      </c>
      <c r="G2680" t="str">
        <f>INDEX(Stores[location_city],MATCH(Sales[[#This Row],[store_no]],Stores[store_no],0))</f>
        <v>Fargo</v>
      </c>
      <c r="H2680" t="str">
        <f>INDEX(Stores[location_state],MATCH(Sales[[#This Row],[store_no]],Stores[store_no],0))</f>
        <v>North Dakota</v>
      </c>
      <c r="I2680">
        <f>INDEX(Stores[sqft],MATCH(Sales[[#This Row],[store_no]],Stores[store_no],0))</f>
        <v>211600</v>
      </c>
      <c r="J2680" s="4" t="str">
        <f>INDEX(Departments[dept_name],MATCH(Sales[[#This Row],[dept_no]],Departments[dept_no],0))</f>
        <v>Games</v>
      </c>
      <c r="K2680" s="4" t="str">
        <f>CONCATENATE(Sales[[#This Row],[region]],Sales[[#This Row],[storetype]])</f>
        <v>3B</v>
      </c>
      <c r="L2680" s="4">
        <f>INDEX(RegionStoreCount[Store Count],MATCH(Sales[[#This Row],[RegionStoretype]],RegionStoreCount[Region/Type],0))</f>
        <v>4</v>
      </c>
      <c r="M2680" s="4">
        <f>AND(Sales[[#This Row],[date]]&lt;=TY_YTDMax,Sales[[#This Row],[date]]&gt;=TY_YTDMin)*Sales[[#This Row],[sales]]</f>
        <v>0</v>
      </c>
      <c r="N2680" s="4">
        <f>AND(Sales[[#This Row],[date]]&lt;=LY_YTDMax,Sales[[#This Row],[date]]&gt;=LY_YTDMin)*Sales[[#This Row],[sales]]</f>
        <v>52636.617100000003</v>
      </c>
      <c r="O2680" s="4">
        <f>AND(Sales[[#This Row],[date]]&gt;=YoY_Min,Sales[[#This Row],[date]]&lt;=TY_YTDMax)*(Sales[[#This Row],[sales]]/Sales[[#This Row],[sqft]])</f>
        <v>0</v>
      </c>
      <c r="P2680" s="4">
        <f>SUMIF(Sales[RegionStoretype],Sales[[#This Row],[RegionStoretype]],Sales[YoY_SSF])/Sales[[#This Row],[Region_TypeCount]]</f>
        <v>58.312187288105562</v>
      </c>
    </row>
    <row r="2681" spans="1:16" x14ac:dyDescent="0.25">
      <c r="A2681" s="1">
        <v>42895</v>
      </c>
      <c r="B2681">
        <v>17</v>
      </c>
      <c r="C2681">
        <v>11</v>
      </c>
      <c r="D2681">
        <v>37761.176100000004</v>
      </c>
      <c r="E2681">
        <f>INDEX(Stores[region],MATCH(Sales[[#This Row],[store_no]],Stores[store_no],0))</f>
        <v>3</v>
      </c>
      <c r="F2681" t="str">
        <f>INDEX(Stores[storetype],MATCH(Sales[[#This Row],[store_no]],Stores[store_no],0))</f>
        <v>B</v>
      </c>
      <c r="G2681" t="str">
        <f>INDEX(Stores[location_city],MATCH(Sales[[#This Row],[store_no]],Stores[store_no],0))</f>
        <v>Fargo</v>
      </c>
      <c r="H2681" t="str">
        <f>INDEX(Stores[location_state],MATCH(Sales[[#This Row],[store_no]],Stores[store_no],0))</f>
        <v>North Dakota</v>
      </c>
      <c r="I2681">
        <f>INDEX(Stores[sqft],MATCH(Sales[[#This Row],[store_no]],Stores[store_no],0))</f>
        <v>211600</v>
      </c>
      <c r="J2681" s="4" t="str">
        <f>INDEX(Departments[dept_name],MATCH(Sales[[#This Row],[dept_no]],Departments[dept_no],0))</f>
        <v>Home</v>
      </c>
      <c r="K2681" s="4" t="str">
        <f>CONCATENATE(Sales[[#This Row],[region]],Sales[[#This Row],[storetype]])</f>
        <v>3B</v>
      </c>
      <c r="L2681" s="4">
        <f>INDEX(RegionStoreCount[Store Count],MATCH(Sales[[#This Row],[RegionStoretype]],RegionStoreCount[Region/Type],0))</f>
        <v>4</v>
      </c>
      <c r="M2681" s="4">
        <f>AND(Sales[[#This Row],[date]]&lt;=TY_YTDMax,Sales[[#This Row],[date]]&gt;=TY_YTDMin)*Sales[[#This Row],[sales]]</f>
        <v>0</v>
      </c>
      <c r="N2681" s="4">
        <f>AND(Sales[[#This Row],[date]]&lt;=LY_YTDMax,Sales[[#This Row],[date]]&gt;=LY_YTDMin)*Sales[[#This Row],[sales]]</f>
        <v>37761.176100000004</v>
      </c>
      <c r="O2681" s="4">
        <f>AND(Sales[[#This Row],[date]]&gt;=YoY_Min,Sales[[#This Row],[date]]&lt;=TY_YTDMax)*(Sales[[#This Row],[sales]]/Sales[[#This Row],[sqft]])</f>
        <v>0</v>
      </c>
      <c r="P2681" s="4">
        <f>SUMIF(Sales[RegionStoretype],Sales[[#This Row],[RegionStoretype]],Sales[YoY_SSF])/Sales[[#This Row],[Region_TypeCount]]</f>
        <v>58.312187288105562</v>
      </c>
    </row>
    <row r="2682" spans="1:16" x14ac:dyDescent="0.25">
      <c r="A2682" s="1">
        <v>42895</v>
      </c>
      <c r="B2682">
        <v>17</v>
      </c>
      <c r="C2682">
        <v>16</v>
      </c>
      <c r="D2682">
        <v>23878.061699999998</v>
      </c>
      <c r="E2682">
        <f>INDEX(Stores[region],MATCH(Sales[[#This Row],[store_no]],Stores[store_no],0))</f>
        <v>3</v>
      </c>
      <c r="F2682" t="str">
        <f>INDEX(Stores[storetype],MATCH(Sales[[#This Row],[store_no]],Stores[store_no],0))</f>
        <v>B</v>
      </c>
      <c r="G2682" t="str">
        <f>INDEX(Stores[location_city],MATCH(Sales[[#This Row],[store_no]],Stores[store_no],0))</f>
        <v>Fargo</v>
      </c>
      <c r="H2682" t="str">
        <f>INDEX(Stores[location_state],MATCH(Sales[[#This Row],[store_no]],Stores[store_no],0))</f>
        <v>North Dakota</v>
      </c>
      <c r="I2682">
        <f>INDEX(Stores[sqft],MATCH(Sales[[#This Row],[store_no]],Stores[store_no],0))</f>
        <v>211600</v>
      </c>
      <c r="J2682" s="4" t="str">
        <f>INDEX(Departments[dept_name],MATCH(Sales[[#This Row],[dept_no]],Departments[dept_no],0))</f>
        <v>Outdoors</v>
      </c>
      <c r="K2682" s="4" t="str">
        <f>CONCATENATE(Sales[[#This Row],[region]],Sales[[#This Row],[storetype]])</f>
        <v>3B</v>
      </c>
      <c r="L2682" s="4">
        <f>INDEX(RegionStoreCount[Store Count],MATCH(Sales[[#This Row],[RegionStoretype]],RegionStoreCount[Region/Type],0))</f>
        <v>4</v>
      </c>
      <c r="M2682" s="4">
        <f>AND(Sales[[#This Row],[date]]&lt;=TY_YTDMax,Sales[[#This Row],[date]]&gt;=TY_YTDMin)*Sales[[#This Row],[sales]]</f>
        <v>0</v>
      </c>
      <c r="N2682" s="4">
        <f>AND(Sales[[#This Row],[date]]&lt;=LY_YTDMax,Sales[[#This Row],[date]]&gt;=LY_YTDMin)*Sales[[#This Row],[sales]]</f>
        <v>23878.061699999998</v>
      </c>
      <c r="O2682" s="4">
        <f>AND(Sales[[#This Row],[date]]&gt;=YoY_Min,Sales[[#This Row],[date]]&lt;=TY_YTDMax)*(Sales[[#This Row],[sales]]/Sales[[#This Row],[sqft]])</f>
        <v>0</v>
      </c>
      <c r="P2682" s="4">
        <f>SUMIF(Sales[RegionStoretype],Sales[[#This Row],[RegionStoretype]],Sales[YoY_SSF])/Sales[[#This Row],[Region_TypeCount]]</f>
        <v>58.312187288105562</v>
      </c>
    </row>
    <row r="2683" spans="1:16" x14ac:dyDescent="0.25">
      <c r="A2683" s="1">
        <v>42895</v>
      </c>
      <c r="B2683">
        <v>18</v>
      </c>
      <c r="C2683">
        <v>11</v>
      </c>
      <c r="D2683">
        <v>16448.317499999997</v>
      </c>
      <c r="E2683">
        <f>INDEX(Stores[region],MATCH(Sales[[#This Row],[store_no]],Stores[store_no],0))</f>
        <v>2</v>
      </c>
      <c r="F2683" t="str">
        <f>INDEX(Stores[storetype],MATCH(Sales[[#This Row],[store_no]],Stores[store_no],0))</f>
        <v>B</v>
      </c>
      <c r="G2683" t="str">
        <f>INDEX(Stores[location_city],MATCH(Sales[[#This Row],[store_no]],Stores[store_no],0))</f>
        <v>Chicago</v>
      </c>
      <c r="H2683" t="str">
        <f>INDEX(Stores[location_state],MATCH(Sales[[#This Row],[store_no]],Stores[store_no],0))</f>
        <v>Illinois</v>
      </c>
      <c r="I2683">
        <f>INDEX(Stores[sqft],MATCH(Sales[[#This Row],[store_no]],Stores[store_no],0))</f>
        <v>120700</v>
      </c>
      <c r="J2683" s="4" t="str">
        <f>INDEX(Departments[dept_name],MATCH(Sales[[#This Row],[dept_no]],Departments[dept_no],0))</f>
        <v>Home</v>
      </c>
      <c r="K2683" s="4" t="str">
        <f>CONCATENATE(Sales[[#This Row],[region]],Sales[[#This Row],[storetype]])</f>
        <v>2B</v>
      </c>
      <c r="L2683" s="4">
        <f>INDEX(RegionStoreCount[Store Count],MATCH(Sales[[#This Row],[RegionStoretype]],RegionStoreCount[Region/Type],0))</f>
        <v>6</v>
      </c>
      <c r="M2683" s="4">
        <f>AND(Sales[[#This Row],[date]]&lt;=TY_YTDMax,Sales[[#This Row],[date]]&gt;=TY_YTDMin)*Sales[[#This Row],[sales]]</f>
        <v>0</v>
      </c>
      <c r="N2683" s="4">
        <f>AND(Sales[[#This Row],[date]]&lt;=LY_YTDMax,Sales[[#This Row],[date]]&gt;=LY_YTDMin)*Sales[[#This Row],[sales]]</f>
        <v>16448.317499999997</v>
      </c>
      <c r="O2683" s="4">
        <f>AND(Sales[[#This Row],[date]]&gt;=YoY_Min,Sales[[#This Row],[date]]&lt;=TY_YTDMax)*(Sales[[#This Row],[sales]]/Sales[[#This Row],[sqft]])</f>
        <v>0</v>
      </c>
      <c r="P2683" s="4">
        <f>SUMIF(Sales[RegionStoretype],Sales[[#This Row],[RegionStoretype]],Sales[YoY_SSF])/Sales[[#This Row],[Region_TypeCount]]</f>
        <v>58.393757732919049</v>
      </c>
    </row>
    <row r="2684" spans="1:16" x14ac:dyDescent="0.25">
      <c r="A2684" s="1">
        <v>42895</v>
      </c>
      <c r="B2684">
        <v>19</v>
      </c>
      <c r="C2684">
        <v>2</v>
      </c>
      <c r="D2684">
        <v>53912.277100000007</v>
      </c>
      <c r="E2684">
        <f>INDEX(Stores[region],MATCH(Sales[[#This Row],[store_no]],Stores[store_no],0))</f>
        <v>3</v>
      </c>
      <c r="F2684" t="str">
        <f>INDEX(Stores[storetype],MATCH(Sales[[#This Row],[store_no]],Stores[store_no],0))</f>
        <v>A</v>
      </c>
      <c r="G2684" t="str">
        <f>INDEX(Stores[location_city],MATCH(Sales[[#This Row],[store_no]],Stores[store_no],0))</f>
        <v>Des Moines</v>
      </c>
      <c r="H2684" t="str">
        <f>INDEX(Stores[location_state],MATCH(Sales[[#This Row],[store_no]],Stores[store_no],0))</f>
        <v>Iowa</v>
      </c>
      <c r="I2684">
        <f>INDEX(Stores[sqft],MATCH(Sales[[#This Row],[store_no]],Stores[store_no],0))</f>
        <v>197600</v>
      </c>
      <c r="J2684" s="4" t="str">
        <f>INDEX(Departments[dept_name],MATCH(Sales[[#This Row],[dept_no]],Departments[dept_no],0))</f>
        <v>Baby</v>
      </c>
      <c r="K2684" s="4" t="str">
        <f>CONCATENATE(Sales[[#This Row],[region]],Sales[[#This Row],[storetype]])</f>
        <v>3A</v>
      </c>
      <c r="L2684" s="4">
        <f>INDEX(RegionStoreCount[Store Count],MATCH(Sales[[#This Row],[RegionStoretype]],RegionStoreCount[Region/Type],0))</f>
        <v>9</v>
      </c>
      <c r="M2684" s="4">
        <f>AND(Sales[[#This Row],[date]]&lt;=TY_YTDMax,Sales[[#This Row],[date]]&gt;=TY_YTDMin)*Sales[[#This Row],[sales]]</f>
        <v>0</v>
      </c>
      <c r="N2684" s="4">
        <f>AND(Sales[[#This Row],[date]]&lt;=LY_YTDMax,Sales[[#This Row],[date]]&gt;=LY_YTDMin)*Sales[[#This Row],[sales]]</f>
        <v>53912.277100000007</v>
      </c>
      <c r="O2684" s="4">
        <f>AND(Sales[[#This Row],[date]]&gt;=YoY_Min,Sales[[#This Row],[date]]&lt;=TY_YTDMax)*(Sales[[#This Row],[sales]]/Sales[[#This Row],[sqft]])</f>
        <v>0</v>
      </c>
      <c r="P2684" s="4">
        <f>SUMIF(Sales[RegionStoretype],Sales[[#This Row],[RegionStoretype]],Sales[YoY_SSF])/Sales[[#This Row],[Region_TypeCount]]</f>
        <v>53.603836561720975</v>
      </c>
    </row>
    <row r="2685" spans="1:16" x14ac:dyDescent="0.25">
      <c r="A2685" s="1">
        <v>42895</v>
      </c>
      <c r="B2685">
        <v>19</v>
      </c>
      <c r="C2685">
        <v>14</v>
      </c>
      <c r="D2685">
        <v>101881.9728</v>
      </c>
      <c r="E2685">
        <f>INDEX(Stores[region],MATCH(Sales[[#This Row],[store_no]],Stores[store_no],0))</f>
        <v>3</v>
      </c>
      <c r="F2685" t="str">
        <f>INDEX(Stores[storetype],MATCH(Sales[[#This Row],[store_no]],Stores[store_no],0))</f>
        <v>A</v>
      </c>
      <c r="G2685" t="str">
        <f>INDEX(Stores[location_city],MATCH(Sales[[#This Row],[store_no]],Stores[store_no],0))</f>
        <v>Des Moines</v>
      </c>
      <c r="H2685" t="str">
        <f>INDEX(Stores[location_state],MATCH(Sales[[#This Row],[store_no]],Stores[store_no],0))</f>
        <v>Iowa</v>
      </c>
      <c r="I2685">
        <f>INDEX(Stores[sqft],MATCH(Sales[[#This Row],[store_no]],Stores[store_no],0))</f>
        <v>197600</v>
      </c>
      <c r="J2685" s="4" t="str">
        <f>INDEX(Departments[dept_name],MATCH(Sales[[#This Row],[dept_no]],Departments[dept_no],0))</f>
        <v>Movies</v>
      </c>
      <c r="K2685" s="4" t="str">
        <f>CONCATENATE(Sales[[#This Row],[region]],Sales[[#This Row],[storetype]])</f>
        <v>3A</v>
      </c>
      <c r="L2685" s="4">
        <f>INDEX(RegionStoreCount[Store Count],MATCH(Sales[[#This Row],[RegionStoretype]],RegionStoreCount[Region/Type],0))</f>
        <v>9</v>
      </c>
      <c r="M2685" s="4">
        <f>AND(Sales[[#This Row],[date]]&lt;=TY_YTDMax,Sales[[#This Row],[date]]&gt;=TY_YTDMin)*Sales[[#This Row],[sales]]</f>
        <v>0</v>
      </c>
      <c r="N2685" s="4">
        <f>AND(Sales[[#This Row],[date]]&lt;=LY_YTDMax,Sales[[#This Row],[date]]&gt;=LY_YTDMin)*Sales[[#This Row],[sales]]</f>
        <v>101881.9728</v>
      </c>
      <c r="O2685" s="4">
        <f>AND(Sales[[#This Row],[date]]&gt;=YoY_Min,Sales[[#This Row],[date]]&lt;=TY_YTDMax)*(Sales[[#This Row],[sales]]/Sales[[#This Row],[sqft]])</f>
        <v>0</v>
      </c>
      <c r="P2685" s="4">
        <f>SUMIF(Sales[RegionStoretype],Sales[[#This Row],[RegionStoretype]],Sales[YoY_SSF])/Sales[[#This Row],[Region_TypeCount]]</f>
        <v>53.603836561720975</v>
      </c>
    </row>
    <row r="2686" spans="1:16" x14ac:dyDescent="0.25">
      <c r="A2686" s="1">
        <v>42895</v>
      </c>
      <c r="B2686">
        <v>19</v>
      </c>
      <c r="C2686">
        <v>20</v>
      </c>
      <c r="D2686">
        <v>45171.15</v>
      </c>
      <c r="E2686">
        <f>INDEX(Stores[region],MATCH(Sales[[#This Row],[store_no]],Stores[store_no],0))</f>
        <v>3</v>
      </c>
      <c r="F2686" t="str">
        <f>INDEX(Stores[storetype],MATCH(Sales[[#This Row],[store_no]],Stores[store_no],0))</f>
        <v>A</v>
      </c>
      <c r="G2686" t="str">
        <f>INDEX(Stores[location_city],MATCH(Sales[[#This Row],[store_no]],Stores[store_no],0))</f>
        <v>Des Moines</v>
      </c>
      <c r="H2686" t="str">
        <f>INDEX(Stores[location_state],MATCH(Sales[[#This Row],[store_no]],Stores[store_no],0))</f>
        <v>Iowa</v>
      </c>
      <c r="I2686">
        <f>INDEX(Stores[sqft],MATCH(Sales[[#This Row],[store_no]],Stores[store_no],0))</f>
        <v>197600</v>
      </c>
      <c r="J2686" s="4" t="str">
        <f>INDEX(Departments[dept_name],MATCH(Sales[[#This Row],[dept_no]],Departments[dept_no],0))</f>
        <v>Toys</v>
      </c>
      <c r="K2686" s="4" t="str">
        <f>CONCATENATE(Sales[[#This Row],[region]],Sales[[#This Row],[storetype]])</f>
        <v>3A</v>
      </c>
      <c r="L2686" s="4">
        <f>INDEX(RegionStoreCount[Store Count],MATCH(Sales[[#This Row],[RegionStoretype]],RegionStoreCount[Region/Type],0))</f>
        <v>9</v>
      </c>
      <c r="M2686" s="4">
        <f>AND(Sales[[#This Row],[date]]&lt;=TY_YTDMax,Sales[[#This Row],[date]]&gt;=TY_YTDMin)*Sales[[#This Row],[sales]]</f>
        <v>0</v>
      </c>
      <c r="N2686" s="4">
        <f>AND(Sales[[#This Row],[date]]&lt;=LY_YTDMax,Sales[[#This Row],[date]]&gt;=LY_YTDMin)*Sales[[#This Row],[sales]]</f>
        <v>45171.15</v>
      </c>
      <c r="O2686" s="4">
        <f>AND(Sales[[#This Row],[date]]&gt;=YoY_Min,Sales[[#This Row],[date]]&lt;=TY_YTDMax)*(Sales[[#This Row],[sales]]/Sales[[#This Row],[sqft]])</f>
        <v>0</v>
      </c>
      <c r="P2686" s="4">
        <f>SUMIF(Sales[RegionStoretype],Sales[[#This Row],[RegionStoretype]],Sales[YoY_SSF])/Sales[[#This Row],[Region_TypeCount]]</f>
        <v>53.603836561720975</v>
      </c>
    </row>
    <row r="2687" spans="1:16" x14ac:dyDescent="0.25">
      <c r="A2687" s="1">
        <v>42895</v>
      </c>
      <c r="B2687">
        <v>20</v>
      </c>
      <c r="C2687">
        <v>17</v>
      </c>
      <c r="D2687">
        <v>45327.838199999998</v>
      </c>
      <c r="E2687">
        <f>INDEX(Stores[region],MATCH(Sales[[#This Row],[store_no]],Stores[store_no],0))</f>
        <v>1</v>
      </c>
      <c r="F2687" t="str">
        <f>INDEX(Stores[storetype],MATCH(Sales[[#This Row],[store_no]],Stores[store_no],0))</f>
        <v>A</v>
      </c>
      <c r="G2687" t="str">
        <f>INDEX(Stores[location_city],MATCH(Sales[[#This Row],[store_no]],Stores[store_no],0))</f>
        <v>South Bend</v>
      </c>
      <c r="H2687" t="str">
        <f>INDEX(Stores[location_state],MATCH(Sales[[#This Row],[store_no]],Stores[store_no],0))</f>
        <v>Indiana</v>
      </c>
      <c r="I2687">
        <f>INDEX(Stores[sqft],MATCH(Sales[[#This Row],[store_no]],Stores[store_no],0))</f>
        <v>39700</v>
      </c>
      <c r="J2687" s="4" t="str">
        <f>INDEX(Departments[dept_name],MATCH(Sales[[#This Row],[dept_no]],Departments[dept_no],0))</f>
        <v>Shoes</v>
      </c>
      <c r="K2687" s="4" t="str">
        <f>CONCATENATE(Sales[[#This Row],[region]],Sales[[#This Row],[storetype]])</f>
        <v>1A</v>
      </c>
      <c r="L2687" s="4">
        <f>INDEX(RegionStoreCount[Store Count],MATCH(Sales[[#This Row],[RegionStoretype]],RegionStoreCount[Region/Type],0))</f>
        <v>5</v>
      </c>
      <c r="M2687" s="4">
        <f>AND(Sales[[#This Row],[date]]&lt;=TY_YTDMax,Sales[[#This Row],[date]]&gt;=TY_YTDMin)*Sales[[#This Row],[sales]]</f>
        <v>0</v>
      </c>
      <c r="N2687" s="4">
        <f>AND(Sales[[#This Row],[date]]&lt;=LY_YTDMax,Sales[[#This Row],[date]]&gt;=LY_YTDMin)*Sales[[#This Row],[sales]]</f>
        <v>45327.838199999998</v>
      </c>
      <c r="O2687" s="4">
        <f>AND(Sales[[#This Row],[date]]&gt;=YoY_Min,Sales[[#This Row],[date]]&lt;=TY_YTDMax)*(Sales[[#This Row],[sales]]/Sales[[#This Row],[sqft]])</f>
        <v>0</v>
      </c>
      <c r="P2687" s="4">
        <f>SUMIF(Sales[RegionStoretype],Sales[[#This Row],[RegionStoretype]],Sales[YoY_SSF])/Sales[[#This Row],[Region_TypeCount]]</f>
        <v>59.469551530910678</v>
      </c>
    </row>
    <row r="2688" spans="1:16" x14ac:dyDescent="0.25">
      <c r="A2688" s="1">
        <v>42895</v>
      </c>
      <c r="B2688">
        <v>21</v>
      </c>
      <c r="C2688">
        <v>8</v>
      </c>
      <c r="D2688">
        <v>121980.10840000001</v>
      </c>
      <c r="E2688">
        <f>INDEX(Stores[region],MATCH(Sales[[#This Row],[store_no]],Stores[store_no],0))</f>
        <v>2</v>
      </c>
      <c r="F2688" t="str">
        <f>INDEX(Stores[storetype],MATCH(Sales[[#This Row],[store_no]],Stores[store_no],0))</f>
        <v>B</v>
      </c>
      <c r="G2688" t="str">
        <f>INDEX(Stores[location_city],MATCH(Sales[[#This Row],[store_no]],Stores[store_no],0))</f>
        <v>Madison</v>
      </c>
      <c r="H2688" t="str">
        <f>INDEX(Stores[location_state],MATCH(Sales[[#This Row],[store_no]],Stores[store_no],0))</f>
        <v>Wisconsin</v>
      </c>
      <c r="I2688">
        <f>INDEX(Stores[sqft],MATCH(Sales[[#This Row],[store_no]],Stores[store_no],0))</f>
        <v>206400</v>
      </c>
      <c r="J2688" s="4" t="str">
        <f>INDEX(Departments[dept_name],MATCH(Sales[[#This Row],[dept_no]],Departments[dept_no],0))</f>
        <v>Games</v>
      </c>
      <c r="K2688" s="4" t="str">
        <f>CONCATENATE(Sales[[#This Row],[region]],Sales[[#This Row],[storetype]])</f>
        <v>2B</v>
      </c>
      <c r="L2688" s="4">
        <f>INDEX(RegionStoreCount[Store Count],MATCH(Sales[[#This Row],[RegionStoretype]],RegionStoreCount[Region/Type],0))</f>
        <v>6</v>
      </c>
      <c r="M2688" s="4">
        <f>AND(Sales[[#This Row],[date]]&lt;=TY_YTDMax,Sales[[#This Row],[date]]&gt;=TY_YTDMin)*Sales[[#This Row],[sales]]</f>
        <v>0</v>
      </c>
      <c r="N2688" s="4">
        <f>AND(Sales[[#This Row],[date]]&lt;=LY_YTDMax,Sales[[#This Row],[date]]&gt;=LY_YTDMin)*Sales[[#This Row],[sales]]</f>
        <v>121980.10840000001</v>
      </c>
      <c r="O2688" s="4">
        <f>AND(Sales[[#This Row],[date]]&gt;=YoY_Min,Sales[[#This Row],[date]]&lt;=TY_YTDMax)*(Sales[[#This Row],[sales]]/Sales[[#This Row],[sqft]])</f>
        <v>0</v>
      </c>
      <c r="P2688" s="4">
        <f>SUMIF(Sales[RegionStoretype],Sales[[#This Row],[RegionStoretype]],Sales[YoY_SSF])/Sales[[#This Row],[Region_TypeCount]]</f>
        <v>58.393757732919049</v>
      </c>
    </row>
    <row r="2689" spans="1:16" x14ac:dyDescent="0.25">
      <c r="A2689" s="1">
        <v>42895</v>
      </c>
      <c r="B2689">
        <v>22</v>
      </c>
      <c r="C2689">
        <v>19</v>
      </c>
      <c r="D2689">
        <v>30365.5671</v>
      </c>
      <c r="E2689">
        <f>INDEX(Stores[region],MATCH(Sales[[#This Row],[store_no]],Stores[store_no],0))</f>
        <v>3</v>
      </c>
      <c r="F2689" t="str">
        <f>INDEX(Stores[storetype],MATCH(Sales[[#This Row],[store_no]],Stores[store_no],0))</f>
        <v>B</v>
      </c>
      <c r="G2689" t="str">
        <f>INDEX(Stores[location_city],MATCH(Sales[[#This Row],[store_no]],Stores[store_no],0))</f>
        <v>Sioux Falls</v>
      </c>
      <c r="H2689" t="str">
        <f>INDEX(Stores[location_state],MATCH(Sales[[#This Row],[store_no]],Stores[store_no],0))</f>
        <v>South Dakota</v>
      </c>
      <c r="I2689">
        <f>INDEX(Stores[sqft],MATCH(Sales[[#This Row],[store_no]],Stores[store_no],0))</f>
        <v>57800</v>
      </c>
      <c r="J2689" s="4" t="str">
        <f>INDEX(Departments[dept_name],MATCH(Sales[[#This Row],[dept_no]],Departments[dept_no],0))</f>
        <v>Tools</v>
      </c>
      <c r="K2689" s="4" t="str">
        <f>CONCATENATE(Sales[[#This Row],[region]],Sales[[#This Row],[storetype]])</f>
        <v>3B</v>
      </c>
      <c r="L2689" s="4">
        <f>INDEX(RegionStoreCount[Store Count],MATCH(Sales[[#This Row],[RegionStoretype]],RegionStoreCount[Region/Type],0))</f>
        <v>4</v>
      </c>
      <c r="M2689" s="4">
        <f>AND(Sales[[#This Row],[date]]&lt;=TY_YTDMax,Sales[[#This Row],[date]]&gt;=TY_YTDMin)*Sales[[#This Row],[sales]]</f>
        <v>0</v>
      </c>
      <c r="N2689" s="4">
        <f>AND(Sales[[#This Row],[date]]&lt;=LY_YTDMax,Sales[[#This Row],[date]]&gt;=LY_YTDMin)*Sales[[#This Row],[sales]]</f>
        <v>30365.5671</v>
      </c>
      <c r="O2689" s="4">
        <f>AND(Sales[[#This Row],[date]]&gt;=YoY_Min,Sales[[#This Row],[date]]&lt;=TY_YTDMax)*(Sales[[#This Row],[sales]]/Sales[[#This Row],[sqft]])</f>
        <v>0</v>
      </c>
      <c r="P2689" s="4">
        <f>SUMIF(Sales[RegionStoretype],Sales[[#This Row],[RegionStoretype]],Sales[YoY_SSF])/Sales[[#This Row],[Region_TypeCount]]</f>
        <v>58.312187288105562</v>
      </c>
    </row>
    <row r="2690" spans="1:16" x14ac:dyDescent="0.25">
      <c r="A2690" s="1">
        <v>42895</v>
      </c>
      <c r="B2690">
        <v>23</v>
      </c>
      <c r="C2690">
        <v>5</v>
      </c>
      <c r="D2690">
        <v>16028.802899999999</v>
      </c>
      <c r="E2690">
        <f>INDEX(Stores[region],MATCH(Sales[[#This Row],[store_no]],Stores[store_no],0))</f>
        <v>3</v>
      </c>
      <c r="F2690" t="str">
        <f>INDEX(Stores[storetype],MATCH(Sales[[#This Row],[store_no]],Stores[store_no],0))</f>
        <v>B</v>
      </c>
      <c r="G2690" t="str">
        <f>INDEX(Stores[location_city],MATCH(Sales[[#This Row],[store_no]],Stores[store_no],0))</f>
        <v>Cedar Rapids</v>
      </c>
      <c r="H2690" t="str">
        <f>INDEX(Stores[location_state],MATCH(Sales[[#This Row],[store_no]],Stores[store_no],0))</f>
        <v>Iowa</v>
      </c>
      <c r="I2690">
        <f>INDEX(Stores[sqft],MATCH(Sales[[#This Row],[store_no]],Stores[store_no],0))</f>
        <v>123700</v>
      </c>
      <c r="J2690" s="4" t="str">
        <f>INDEX(Departments[dept_name],MATCH(Sales[[#This Row],[dept_no]],Departments[dept_no],0))</f>
        <v>Clothing</v>
      </c>
      <c r="K2690" s="4" t="str">
        <f>CONCATENATE(Sales[[#This Row],[region]],Sales[[#This Row],[storetype]])</f>
        <v>3B</v>
      </c>
      <c r="L2690" s="4">
        <f>INDEX(RegionStoreCount[Store Count],MATCH(Sales[[#This Row],[RegionStoretype]],RegionStoreCount[Region/Type],0))</f>
        <v>4</v>
      </c>
      <c r="M2690" s="4">
        <f>AND(Sales[[#This Row],[date]]&lt;=TY_YTDMax,Sales[[#This Row],[date]]&gt;=TY_YTDMin)*Sales[[#This Row],[sales]]</f>
        <v>0</v>
      </c>
      <c r="N2690" s="4">
        <f>AND(Sales[[#This Row],[date]]&lt;=LY_YTDMax,Sales[[#This Row],[date]]&gt;=LY_YTDMin)*Sales[[#This Row],[sales]]</f>
        <v>16028.802899999999</v>
      </c>
      <c r="O2690" s="4">
        <f>AND(Sales[[#This Row],[date]]&gt;=YoY_Min,Sales[[#This Row],[date]]&lt;=TY_YTDMax)*(Sales[[#This Row],[sales]]/Sales[[#This Row],[sqft]])</f>
        <v>0</v>
      </c>
      <c r="P2690" s="4">
        <f>SUMIF(Sales[RegionStoretype],Sales[[#This Row],[RegionStoretype]],Sales[YoY_SSF])/Sales[[#This Row],[Region_TypeCount]]</f>
        <v>58.312187288105562</v>
      </c>
    </row>
    <row r="2691" spans="1:16" x14ac:dyDescent="0.25">
      <c r="A2691" s="1">
        <v>42895</v>
      </c>
      <c r="B2691">
        <v>23</v>
      </c>
      <c r="C2691">
        <v>7</v>
      </c>
      <c r="D2691">
        <v>58853.710099999997</v>
      </c>
      <c r="E2691">
        <f>INDEX(Stores[region],MATCH(Sales[[#This Row],[store_no]],Stores[store_no],0))</f>
        <v>3</v>
      </c>
      <c r="F2691" t="str">
        <f>INDEX(Stores[storetype],MATCH(Sales[[#This Row],[store_no]],Stores[store_no],0))</f>
        <v>B</v>
      </c>
      <c r="G2691" t="str">
        <f>INDEX(Stores[location_city],MATCH(Sales[[#This Row],[store_no]],Stores[store_no],0))</f>
        <v>Cedar Rapids</v>
      </c>
      <c r="H2691" t="str">
        <f>INDEX(Stores[location_state],MATCH(Sales[[#This Row],[store_no]],Stores[store_no],0))</f>
        <v>Iowa</v>
      </c>
      <c r="I2691">
        <f>INDEX(Stores[sqft],MATCH(Sales[[#This Row],[store_no]],Stores[store_no],0))</f>
        <v>123700</v>
      </c>
      <c r="J2691" s="4" t="str">
        <f>INDEX(Departments[dept_name],MATCH(Sales[[#This Row],[dept_no]],Departments[dept_no],0))</f>
        <v>Electronics</v>
      </c>
      <c r="K2691" s="4" t="str">
        <f>CONCATENATE(Sales[[#This Row],[region]],Sales[[#This Row],[storetype]])</f>
        <v>3B</v>
      </c>
      <c r="L2691" s="4">
        <f>INDEX(RegionStoreCount[Store Count],MATCH(Sales[[#This Row],[RegionStoretype]],RegionStoreCount[Region/Type],0))</f>
        <v>4</v>
      </c>
      <c r="M2691" s="4">
        <f>AND(Sales[[#This Row],[date]]&lt;=TY_YTDMax,Sales[[#This Row],[date]]&gt;=TY_YTDMin)*Sales[[#This Row],[sales]]</f>
        <v>0</v>
      </c>
      <c r="N2691" s="4">
        <f>AND(Sales[[#This Row],[date]]&lt;=LY_YTDMax,Sales[[#This Row],[date]]&gt;=LY_YTDMin)*Sales[[#This Row],[sales]]</f>
        <v>58853.710099999997</v>
      </c>
      <c r="O2691" s="4">
        <f>AND(Sales[[#This Row],[date]]&gt;=YoY_Min,Sales[[#This Row],[date]]&lt;=TY_YTDMax)*(Sales[[#This Row],[sales]]/Sales[[#This Row],[sqft]])</f>
        <v>0</v>
      </c>
      <c r="P2691" s="4">
        <f>SUMIF(Sales[RegionStoretype],Sales[[#This Row],[RegionStoretype]],Sales[YoY_SSF])/Sales[[#This Row],[Region_TypeCount]]</f>
        <v>58.312187288105562</v>
      </c>
    </row>
    <row r="2692" spans="1:16" x14ac:dyDescent="0.25">
      <c r="A2692" s="1">
        <v>42895</v>
      </c>
      <c r="B2692">
        <v>23</v>
      </c>
      <c r="C2692">
        <v>17</v>
      </c>
      <c r="D2692">
        <v>32956.918299999998</v>
      </c>
      <c r="E2692">
        <f>INDEX(Stores[region],MATCH(Sales[[#This Row],[store_no]],Stores[store_no],0))</f>
        <v>3</v>
      </c>
      <c r="F2692" t="str">
        <f>INDEX(Stores[storetype],MATCH(Sales[[#This Row],[store_no]],Stores[store_no],0))</f>
        <v>B</v>
      </c>
      <c r="G2692" t="str">
        <f>INDEX(Stores[location_city],MATCH(Sales[[#This Row],[store_no]],Stores[store_no],0))</f>
        <v>Cedar Rapids</v>
      </c>
      <c r="H2692" t="str">
        <f>INDEX(Stores[location_state],MATCH(Sales[[#This Row],[store_no]],Stores[store_no],0))</f>
        <v>Iowa</v>
      </c>
      <c r="I2692">
        <f>INDEX(Stores[sqft],MATCH(Sales[[#This Row],[store_no]],Stores[store_no],0))</f>
        <v>123700</v>
      </c>
      <c r="J2692" s="4" t="str">
        <f>INDEX(Departments[dept_name],MATCH(Sales[[#This Row],[dept_no]],Departments[dept_no],0))</f>
        <v>Shoes</v>
      </c>
      <c r="K2692" s="4" t="str">
        <f>CONCATENATE(Sales[[#This Row],[region]],Sales[[#This Row],[storetype]])</f>
        <v>3B</v>
      </c>
      <c r="L2692" s="4">
        <f>INDEX(RegionStoreCount[Store Count],MATCH(Sales[[#This Row],[RegionStoretype]],RegionStoreCount[Region/Type],0))</f>
        <v>4</v>
      </c>
      <c r="M2692" s="4">
        <f>AND(Sales[[#This Row],[date]]&lt;=TY_YTDMax,Sales[[#This Row],[date]]&gt;=TY_YTDMin)*Sales[[#This Row],[sales]]</f>
        <v>0</v>
      </c>
      <c r="N2692" s="4">
        <f>AND(Sales[[#This Row],[date]]&lt;=LY_YTDMax,Sales[[#This Row],[date]]&gt;=LY_YTDMin)*Sales[[#This Row],[sales]]</f>
        <v>32956.918299999998</v>
      </c>
      <c r="O2692" s="4">
        <f>AND(Sales[[#This Row],[date]]&gt;=YoY_Min,Sales[[#This Row],[date]]&lt;=TY_YTDMax)*(Sales[[#This Row],[sales]]/Sales[[#This Row],[sqft]])</f>
        <v>0</v>
      </c>
      <c r="P2692" s="4">
        <f>SUMIF(Sales[RegionStoretype],Sales[[#This Row],[RegionStoretype]],Sales[YoY_SSF])/Sales[[#This Row],[Region_TypeCount]]</f>
        <v>58.312187288105562</v>
      </c>
    </row>
    <row r="2693" spans="1:16" x14ac:dyDescent="0.25">
      <c r="A2693" s="1">
        <v>42895</v>
      </c>
      <c r="B2693">
        <v>25</v>
      </c>
      <c r="C2693">
        <v>7</v>
      </c>
      <c r="D2693">
        <v>26269.0399</v>
      </c>
      <c r="E2693">
        <f>INDEX(Stores[region],MATCH(Sales[[#This Row],[store_no]],Stores[store_no],0))</f>
        <v>3</v>
      </c>
      <c r="F2693" t="str">
        <f>INDEX(Stores[storetype],MATCH(Sales[[#This Row],[store_no]],Stores[store_no],0))</f>
        <v>B</v>
      </c>
      <c r="G2693" t="str">
        <f>INDEX(Stores[location_city],MATCH(Sales[[#This Row],[store_no]],Stores[store_no],0))</f>
        <v>Kansas City</v>
      </c>
      <c r="H2693" t="str">
        <f>INDEX(Stores[location_state],MATCH(Sales[[#This Row],[store_no]],Stores[store_no],0))</f>
        <v>Missouri</v>
      </c>
      <c r="I2693">
        <f>INDEX(Stores[sqft],MATCH(Sales[[#This Row],[store_no]],Stores[store_no],0))</f>
        <v>92300</v>
      </c>
      <c r="J2693" s="4" t="str">
        <f>INDEX(Departments[dept_name],MATCH(Sales[[#This Row],[dept_no]],Departments[dept_no],0))</f>
        <v>Electronics</v>
      </c>
      <c r="K2693" s="4" t="str">
        <f>CONCATENATE(Sales[[#This Row],[region]],Sales[[#This Row],[storetype]])</f>
        <v>3B</v>
      </c>
      <c r="L2693" s="4">
        <f>INDEX(RegionStoreCount[Store Count],MATCH(Sales[[#This Row],[RegionStoretype]],RegionStoreCount[Region/Type],0))</f>
        <v>4</v>
      </c>
      <c r="M2693" s="4">
        <f>AND(Sales[[#This Row],[date]]&lt;=TY_YTDMax,Sales[[#This Row],[date]]&gt;=TY_YTDMin)*Sales[[#This Row],[sales]]</f>
        <v>0</v>
      </c>
      <c r="N2693" s="4">
        <f>AND(Sales[[#This Row],[date]]&lt;=LY_YTDMax,Sales[[#This Row],[date]]&gt;=LY_YTDMin)*Sales[[#This Row],[sales]]</f>
        <v>26269.0399</v>
      </c>
      <c r="O2693" s="4">
        <f>AND(Sales[[#This Row],[date]]&gt;=YoY_Min,Sales[[#This Row],[date]]&lt;=TY_YTDMax)*(Sales[[#This Row],[sales]]/Sales[[#This Row],[sqft]])</f>
        <v>0</v>
      </c>
      <c r="P2693" s="4">
        <f>SUMIF(Sales[RegionStoretype],Sales[[#This Row],[RegionStoretype]],Sales[YoY_SSF])/Sales[[#This Row],[Region_TypeCount]]</f>
        <v>58.312187288105562</v>
      </c>
    </row>
    <row r="2694" spans="1:16" x14ac:dyDescent="0.25">
      <c r="A2694" s="1">
        <v>42895</v>
      </c>
      <c r="B2694">
        <v>26</v>
      </c>
      <c r="C2694">
        <v>9</v>
      </c>
      <c r="D2694">
        <v>48750.521399999998</v>
      </c>
      <c r="E2694">
        <f>INDEX(Stores[region],MATCH(Sales[[#This Row],[store_no]],Stores[store_no],0))</f>
        <v>2</v>
      </c>
      <c r="F2694" t="str">
        <f>INDEX(Stores[storetype],MATCH(Sales[[#This Row],[store_no]],Stores[store_no],0))</f>
        <v>A</v>
      </c>
      <c r="G2694" t="str">
        <f>INDEX(Stores[location_city],MATCH(Sales[[#This Row],[store_no]],Stores[store_no],0))</f>
        <v>Carmel</v>
      </c>
      <c r="H2694" t="str">
        <f>INDEX(Stores[location_state],MATCH(Sales[[#This Row],[store_no]],Stores[store_no],0))</f>
        <v>Indiana</v>
      </c>
      <c r="I2694">
        <f>INDEX(Stores[sqft],MATCH(Sales[[#This Row],[store_no]],Stores[store_no],0))</f>
        <v>198500</v>
      </c>
      <c r="J2694" s="4" t="str">
        <f>INDEX(Departments[dept_name],MATCH(Sales[[#This Row],[dept_no]],Departments[dept_no],0))</f>
        <v>Garden</v>
      </c>
      <c r="K2694" s="4" t="str">
        <f>CONCATENATE(Sales[[#This Row],[region]],Sales[[#This Row],[storetype]])</f>
        <v>2A</v>
      </c>
      <c r="L2694" s="4">
        <f>INDEX(RegionStoreCount[Store Count],MATCH(Sales[[#This Row],[RegionStoretype]],RegionStoreCount[Region/Type],0))</f>
        <v>5</v>
      </c>
      <c r="M2694" s="4">
        <f>AND(Sales[[#This Row],[date]]&lt;=TY_YTDMax,Sales[[#This Row],[date]]&gt;=TY_YTDMin)*Sales[[#This Row],[sales]]</f>
        <v>0</v>
      </c>
      <c r="N2694" s="4">
        <f>AND(Sales[[#This Row],[date]]&lt;=LY_YTDMax,Sales[[#This Row],[date]]&gt;=LY_YTDMin)*Sales[[#This Row],[sales]]</f>
        <v>48750.521399999998</v>
      </c>
      <c r="O2694" s="4">
        <f>AND(Sales[[#This Row],[date]]&gt;=YoY_Min,Sales[[#This Row],[date]]&lt;=TY_YTDMax)*(Sales[[#This Row],[sales]]/Sales[[#This Row],[sqft]])</f>
        <v>0</v>
      </c>
      <c r="P2694" s="4">
        <f>SUMIF(Sales[RegionStoretype],Sales[[#This Row],[RegionStoretype]],Sales[YoY_SSF])/Sales[[#This Row],[Region_TypeCount]]</f>
        <v>60.052789354368521</v>
      </c>
    </row>
    <row r="2695" spans="1:16" x14ac:dyDescent="0.25">
      <c r="A2695" s="1">
        <v>42895</v>
      </c>
      <c r="B2695">
        <v>26</v>
      </c>
      <c r="C2695">
        <v>13</v>
      </c>
      <c r="D2695">
        <v>98981.669800000003</v>
      </c>
      <c r="E2695">
        <f>INDEX(Stores[region],MATCH(Sales[[#This Row],[store_no]],Stores[store_no],0))</f>
        <v>2</v>
      </c>
      <c r="F2695" t="str">
        <f>INDEX(Stores[storetype],MATCH(Sales[[#This Row],[store_no]],Stores[store_no],0))</f>
        <v>A</v>
      </c>
      <c r="G2695" t="str">
        <f>INDEX(Stores[location_city],MATCH(Sales[[#This Row],[store_no]],Stores[store_no],0))</f>
        <v>Carmel</v>
      </c>
      <c r="H2695" t="str">
        <f>INDEX(Stores[location_state],MATCH(Sales[[#This Row],[store_no]],Stores[store_no],0))</f>
        <v>Indiana</v>
      </c>
      <c r="I2695">
        <f>INDEX(Stores[sqft],MATCH(Sales[[#This Row],[store_no]],Stores[store_no],0))</f>
        <v>198500</v>
      </c>
      <c r="J2695" s="4" t="str">
        <f>INDEX(Departments[dept_name],MATCH(Sales[[#This Row],[dept_no]],Departments[dept_no],0))</f>
        <v>Kids</v>
      </c>
      <c r="K2695" s="4" t="str">
        <f>CONCATENATE(Sales[[#This Row],[region]],Sales[[#This Row],[storetype]])</f>
        <v>2A</v>
      </c>
      <c r="L2695" s="4">
        <f>INDEX(RegionStoreCount[Store Count],MATCH(Sales[[#This Row],[RegionStoretype]],RegionStoreCount[Region/Type],0))</f>
        <v>5</v>
      </c>
      <c r="M2695" s="4">
        <f>AND(Sales[[#This Row],[date]]&lt;=TY_YTDMax,Sales[[#This Row],[date]]&gt;=TY_YTDMin)*Sales[[#This Row],[sales]]</f>
        <v>0</v>
      </c>
      <c r="N2695" s="4">
        <f>AND(Sales[[#This Row],[date]]&lt;=LY_YTDMax,Sales[[#This Row],[date]]&gt;=LY_YTDMin)*Sales[[#This Row],[sales]]</f>
        <v>98981.669800000003</v>
      </c>
      <c r="O2695" s="4">
        <f>AND(Sales[[#This Row],[date]]&gt;=YoY_Min,Sales[[#This Row],[date]]&lt;=TY_YTDMax)*(Sales[[#This Row],[sales]]/Sales[[#This Row],[sqft]])</f>
        <v>0</v>
      </c>
      <c r="P2695" s="4">
        <f>SUMIF(Sales[RegionStoretype],Sales[[#This Row],[RegionStoretype]],Sales[YoY_SSF])/Sales[[#This Row],[Region_TypeCount]]</f>
        <v>60.052789354368521</v>
      </c>
    </row>
    <row r="2696" spans="1:16" x14ac:dyDescent="0.25">
      <c r="A2696" s="1">
        <v>42895</v>
      </c>
      <c r="B2696">
        <v>26</v>
      </c>
      <c r="C2696">
        <v>19</v>
      </c>
      <c r="D2696">
        <v>33335.71</v>
      </c>
      <c r="E2696">
        <f>INDEX(Stores[region],MATCH(Sales[[#This Row],[store_no]],Stores[store_no],0))</f>
        <v>2</v>
      </c>
      <c r="F2696" t="str">
        <f>INDEX(Stores[storetype],MATCH(Sales[[#This Row],[store_no]],Stores[store_no],0))</f>
        <v>A</v>
      </c>
      <c r="G2696" t="str">
        <f>INDEX(Stores[location_city],MATCH(Sales[[#This Row],[store_no]],Stores[store_no],0))</f>
        <v>Carmel</v>
      </c>
      <c r="H2696" t="str">
        <f>INDEX(Stores[location_state],MATCH(Sales[[#This Row],[store_no]],Stores[store_no],0))</f>
        <v>Indiana</v>
      </c>
      <c r="I2696">
        <f>INDEX(Stores[sqft],MATCH(Sales[[#This Row],[store_no]],Stores[store_no],0))</f>
        <v>198500</v>
      </c>
      <c r="J2696" s="4" t="str">
        <f>INDEX(Departments[dept_name],MATCH(Sales[[#This Row],[dept_no]],Departments[dept_no],0))</f>
        <v>Tools</v>
      </c>
      <c r="K2696" s="4" t="str">
        <f>CONCATENATE(Sales[[#This Row],[region]],Sales[[#This Row],[storetype]])</f>
        <v>2A</v>
      </c>
      <c r="L2696" s="4">
        <f>INDEX(RegionStoreCount[Store Count],MATCH(Sales[[#This Row],[RegionStoretype]],RegionStoreCount[Region/Type],0))</f>
        <v>5</v>
      </c>
      <c r="M2696" s="4">
        <f>AND(Sales[[#This Row],[date]]&lt;=TY_YTDMax,Sales[[#This Row],[date]]&gt;=TY_YTDMin)*Sales[[#This Row],[sales]]</f>
        <v>0</v>
      </c>
      <c r="N2696" s="4">
        <f>AND(Sales[[#This Row],[date]]&lt;=LY_YTDMax,Sales[[#This Row],[date]]&gt;=LY_YTDMin)*Sales[[#This Row],[sales]]</f>
        <v>33335.71</v>
      </c>
      <c r="O2696" s="4">
        <f>AND(Sales[[#This Row],[date]]&gt;=YoY_Min,Sales[[#This Row],[date]]&lt;=TY_YTDMax)*(Sales[[#This Row],[sales]]/Sales[[#This Row],[sqft]])</f>
        <v>0</v>
      </c>
      <c r="P2696" s="4">
        <f>SUMIF(Sales[RegionStoretype],Sales[[#This Row],[RegionStoretype]],Sales[YoY_SSF])/Sales[[#This Row],[Region_TypeCount]]</f>
        <v>60.052789354368521</v>
      </c>
    </row>
    <row r="2697" spans="1:16" x14ac:dyDescent="0.25">
      <c r="A2697" s="1">
        <v>42895</v>
      </c>
      <c r="B2697">
        <v>27</v>
      </c>
      <c r="C2697">
        <v>7</v>
      </c>
      <c r="D2697">
        <v>21843.763899999998</v>
      </c>
      <c r="E2697">
        <f>INDEX(Stores[region],MATCH(Sales[[#This Row],[store_no]],Stores[store_no],0))</f>
        <v>3</v>
      </c>
      <c r="F2697" t="str">
        <f>INDEX(Stores[storetype],MATCH(Sales[[#This Row],[store_no]],Stores[store_no],0))</f>
        <v>A</v>
      </c>
      <c r="G2697" t="str">
        <f>INDEX(Stores[location_city],MATCH(Sales[[#This Row],[store_no]],Stores[store_no],0))</f>
        <v>Springfield</v>
      </c>
      <c r="H2697" t="str">
        <f>INDEX(Stores[location_state],MATCH(Sales[[#This Row],[store_no]],Stores[store_no],0))</f>
        <v>Missouri</v>
      </c>
      <c r="I2697">
        <f>INDEX(Stores[sqft],MATCH(Sales[[#This Row],[store_no]],Stores[store_no],0))</f>
        <v>158200</v>
      </c>
      <c r="J2697" s="4" t="str">
        <f>INDEX(Departments[dept_name],MATCH(Sales[[#This Row],[dept_no]],Departments[dept_no],0))</f>
        <v>Electronics</v>
      </c>
      <c r="K2697" s="4" t="str">
        <f>CONCATENATE(Sales[[#This Row],[region]],Sales[[#This Row],[storetype]])</f>
        <v>3A</v>
      </c>
      <c r="L2697" s="4">
        <f>INDEX(RegionStoreCount[Store Count],MATCH(Sales[[#This Row],[RegionStoretype]],RegionStoreCount[Region/Type],0))</f>
        <v>9</v>
      </c>
      <c r="M2697" s="4">
        <f>AND(Sales[[#This Row],[date]]&lt;=TY_YTDMax,Sales[[#This Row],[date]]&gt;=TY_YTDMin)*Sales[[#This Row],[sales]]</f>
        <v>0</v>
      </c>
      <c r="N2697" s="4">
        <f>AND(Sales[[#This Row],[date]]&lt;=LY_YTDMax,Sales[[#This Row],[date]]&gt;=LY_YTDMin)*Sales[[#This Row],[sales]]</f>
        <v>21843.763899999998</v>
      </c>
      <c r="O2697" s="4">
        <f>AND(Sales[[#This Row],[date]]&gt;=YoY_Min,Sales[[#This Row],[date]]&lt;=TY_YTDMax)*(Sales[[#This Row],[sales]]/Sales[[#This Row],[sqft]])</f>
        <v>0</v>
      </c>
      <c r="P2697" s="4">
        <f>SUMIF(Sales[RegionStoretype],Sales[[#This Row],[RegionStoretype]],Sales[YoY_SSF])/Sales[[#This Row],[Region_TypeCount]]</f>
        <v>53.603836561720975</v>
      </c>
    </row>
    <row r="2698" spans="1:16" x14ac:dyDescent="0.25">
      <c r="A2698" s="1">
        <v>42895</v>
      </c>
      <c r="B2698">
        <v>27</v>
      </c>
      <c r="C2698">
        <v>8</v>
      </c>
      <c r="D2698">
        <v>38868.370899999994</v>
      </c>
      <c r="E2698">
        <f>INDEX(Stores[region],MATCH(Sales[[#This Row],[store_no]],Stores[store_no],0))</f>
        <v>3</v>
      </c>
      <c r="F2698" t="str">
        <f>INDEX(Stores[storetype],MATCH(Sales[[#This Row],[store_no]],Stores[store_no],0))</f>
        <v>A</v>
      </c>
      <c r="G2698" t="str">
        <f>INDEX(Stores[location_city],MATCH(Sales[[#This Row],[store_no]],Stores[store_no],0))</f>
        <v>Springfield</v>
      </c>
      <c r="H2698" t="str">
        <f>INDEX(Stores[location_state],MATCH(Sales[[#This Row],[store_no]],Stores[store_no],0))</f>
        <v>Missouri</v>
      </c>
      <c r="I2698">
        <f>INDEX(Stores[sqft],MATCH(Sales[[#This Row],[store_no]],Stores[store_no],0))</f>
        <v>158200</v>
      </c>
      <c r="J2698" s="4" t="str">
        <f>INDEX(Departments[dept_name],MATCH(Sales[[#This Row],[dept_no]],Departments[dept_no],0))</f>
        <v>Games</v>
      </c>
      <c r="K2698" s="4" t="str">
        <f>CONCATENATE(Sales[[#This Row],[region]],Sales[[#This Row],[storetype]])</f>
        <v>3A</v>
      </c>
      <c r="L2698" s="4">
        <f>INDEX(RegionStoreCount[Store Count],MATCH(Sales[[#This Row],[RegionStoretype]],RegionStoreCount[Region/Type],0))</f>
        <v>9</v>
      </c>
      <c r="M2698" s="4">
        <f>AND(Sales[[#This Row],[date]]&lt;=TY_YTDMax,Sales[[#This Row],[date]]&gt;=TY_YTDMin)*Sales[[#This Row],[sales]]</f>
        <v>0</v>
      </c>
      <c r="N2698" s="4">
        <f>AND(Sales[[#This Row],[date]]&lt;=LY_YTDMax,Sales[[#This Row],[date]]&gt;=LY_YTDMin)*Sales[[#This Row],[sales]]</f>
        <v>38868.370899999994</v>
      </c>
      <c r="O2698" s="4">
        <f>AND(Sales[[#This Row],[date]]&gt;=YoY_Min,Sales[[#This Row],[date]]&lt;=TY_YTDMax)*(Sales[[#This Row],[sales]]/Sales[[#This Row],[sqft]])</f>
        <v>0</v>
      </c>
      <c r="P2698" s="4">
        <f>SUMIF(Sales[RegionStoretype],Sales[[#This Row],[RegionStoretype]],Sales[YoY_SSF])/Sales[[#This Row],[Region_TypeCount]]</f>
        <v>53.603836561720975</v>
      </c>
    </row>
    <row r="2699" spans="1:16" x14ac:dyDescent="0.25">
      <c r="A2699" s="1">
        <v>42895</v>
      </c>
      <c r="B2699">
        <v>27</v>
      </c>
      <c r="C2699">
        <v>14</v>
      </c>
      <c r="D2699">
        <v>72120.942299999995</v>
      </c>
      <c r="E2699">
        <f>INDEX(Stores[region],MATCH(Sales[[#This Row],[store_no]],Stores[store_no],0))</f>
        <v>3</v>
      </c>
      <c r="F2699" t="str">
        <f>INDEX(Stores[storetype],MATCH(Sales[[#This Row],[store_no]],Stores[store_no],0))</f>
        <v>A</v>
      </c>
      <c r="G2699" t="str">
        <f>INDEX(Stores[location_city],MATCH(Sales[[#This Row],[store_no]],Stores[store_no],0))</f>
        <v>Springfield</v>
      </c>
      <c r="H2699" t="str">
        <f>INDEX(Stores[location_state],MATCH(Sales[[#This Row],[store_no]],Stores[store_no],0))</f>
        <v>Missouri</v>
      </c>
      <c r="I2699">
        <f>INDEX(Stores[sqft],MATCH(Sales[[#This Row],[store_no]],Stores[store_no],0))</f>
        <v>158200</v>
      </c>
      <c r="J2699" s="4" t="str">
        <f>INDEX(Departments[dept_name],MATCH(Sales[[#This Row],[dept_no]],Departments[dept_no],0))</f>
        <v>Movies</v>
      </c>
      <c r="K2699" s="4" t="str">
        <f>CONCATENATE(Sales[[#This Row],[region]],Sales[[#This Row],[storetype]])</f>
        <v>3A</v>
      </c>
      <c r="L2699" s="4">
        <f>INDEX(RegionStoreCount[Store Count],MATCH(Sales[[#This Row],[RegionStoretype]],RegionStoreCount[Region/Type],0))</f>
        <v>9</v>
      </c>
      <c r="M2699" s="4">
        <f>AND(Sales[[#This Row],[date]]&lt;=TY_YTDMax,Sales[[#This Row],[date]]&gt;=TY_YTDMin)*Sales[[#This Row],[sales]]</f>
        <v>0</v>
      </c>
      <c r="N2699" s="4">
        <f>AND(Sales[[#This Row],[date]]&lt;=LY_YTDMax,Sales[[#This Row],[date]]&gt;=LY_YTDMin)*Sales[[#This Row],[sales]]</f>
        <v>72120.942299999995</v>
      </c>
      <c r="O2699" s="4">
        <f>AND(Sales[[#This Row],[date]]&gt;=YoY_Min,Sales[[#This Row],[date]]&lt;=TY_YTDMax)*(Sales[[#This Row],[sales]]/Sales[[#This Row],[sqft]])</f>
        <v>0</v>
      </c>
      <c r="P2699" s="4">
        <f>SUMIF(Sales[RegionStoretype],Sales[[#This Row],[RegionStoretype]],Sales[YoY_SSF])/Sales[[#This Row],[Region_TypeCount]]</f>
        <v>53.603836561720975</v>
      </c>
    </row>
    <row r="2700" spans="1:16" x14ac:dyDescent="0.25">
      <c r="A2700" s="1">
        <v>42895</v>
      </c>
      <c r="B2700">
        <v>28</v>
      </c>
      <c r="C2700">
        <v>4</v>
      </c>
      <c r="D2700">
        <v>44517.933900000004</v>
      </c>
      <c r="E2700">
        <f>INDEX(Stores[region],MATCH(Sales[[#This Row],[store_no]],Stores[store_no],0))</f>
        <v>2</v>
      </c>
      <c r="F2700" t="str">
        <f>INDEX(Stores[storetype],MATCH(Sales[[#This Row],[store_no]],Stores[store_no],0))</f>
        <v>A</v>
      </c>
      <c r="G2700" t="str">
        <f>INDEX(Stores[location_city],MATCH(Sales[[#This Row],[store_no]],Stores[store_no],0))</f>
        <v>Milwaukee</v>
      </c>
      <c r="H2700" t="str">
        <f>INDEX(Stores[location_state],MATCH(Sales[[#This Row],[store_no]],Stores[store_no],0))</f>
        <v>Wisconsin</v>
      </c>
      <c r="I2700">
        <f>INDEX(Stores[sqft],MATCH(Sales[[#This Row],[store_no]],Stores[store_no],0))</f>
        <v>203800</v>
      </c>
      <c r="J2700" s="4" t="str">
        <f>INDEX(Departments[dept_name],MATCH(Sales[[#This Row],[dept_no]],Departments[dept_no],0))</f>
        <v>Books</v>
      </c>
      <c r="K2700" s="4" t="str">
        <f>CONCATENATE(Sales[[#This Row],[region]],Sales[[#This Row],[storetype]])</f>
        <v>2A</v>
      </c>
      <c r="L2700" s="4">
        <f>INDEX(RegionStoreCount[Store Count],MATCH(Sales[[#This Row],[RegionStoretype]],RegionStoreCount[Region/Type],0))</f>
        <v>5</v>
      </c>
      <c r="M2700" s="4">
        <f>AND(Sales[[#This Row],[date]]&lt;=TY_YTDMax,Sales[[#This Row],[date]]&gt;=TY_YTDMin)*Sales[[#This Row],[sales]]</f>
        <v>0</v>
      </c>
      <c r="N2700" s="4">
        <f>AND(Sales[[#This Row],[date]]&lt;=LY_YTDMax,Sales[[#This Row],[date]]&gt;=LY_YTDMin)*Sales[[#This Row],[sales]]</f>
        <v>44517.933900000004</v>
      </c>
      <c r="O2700" s="4">
        <f>AND(Sales[[#This Row],[date]]&gt;=YoY_Min,Sales[[#This Row],[date]]&lt;=TY_YTDMax)*(Sales[[#This Row],[sales]]/Sales[[#This Row],[sqft]])</f>
        <v>0</v>
      </c>
      <c r="P2700" s="4">
        <f>SUMIF(Sales[RegionStoretype],Sales[[#This Row],[RegionStoretype]],Sales[YoY_SSF])/Sales[[#This Row],[Region_TypeCount]]</f>
        <v>60.052789354368521</v>
      </c>
    </row>
    <row r="2701" spans="1:16" x14ac:dyDescent="0.25">
      <c r="A2701" s="1">
        <v>42895</v>
      </c>
      <c r="B2701">
        <v>28</v>
      </c>
      <c r="C2701">
        <v>20</v>
      </c>
      <c r="D2701">
        <v>51166.494499999993</v>
      </c>
      <c r="E2701">
        <f>INDEX(Stores[region],MATCH(Sales[[#This Row],[store_no]],Stores[store_no],0))</f>
        <v>2</v>
      </c>
      <c r="F2701" t="str">
        <f>INDEX(Stores[storetype],MATCH(Sales[[#This Row],[store_no]],Stores[store_no],0))</f>
        <v>A</v>
      </c>
      <c r="G2701" t="str">
        <f>INDEX(Stores[location_city],MATCH(Sales[[#This Row],[store_no]],Stores[store_no],0))</f>
        <v>Milwaukee</v>
      </c>
      <c r="H2701" t="str">
        <f>INDEX(Stores[location_state],MATCH(Sales[[#This Row],[store_no]],Stores[store_no],0))</f>
        <v>Wisconsin</v>
      </c>
      <c r="I2701">
        <f>INDEX(Stores[sqft],MATCH(Sales[[#This Row],[store_no]],Stores[store_no],0))</f>
        <v>203800</v>
      </c>
      <c r="J2701" s="4" t="str">
        <f>INDEX(Departments[dept_name],MATCH(Sales[[#This Row],[dept_no]],Departments[dept_no],0))</f>
        <v>Toys</v>
      </c>
      <c r="K2701" s="4" t="str">
        <f>CONCATENATE(Sales[[#This Row],[region]],Sales[[#This Row],[storetype]])</f>
        <v>2A</v>
      </c>
      <c r="L2701" s="4">
        <f>INDEX(RegionStoreCount[Store Count],MATCH(Sales[[#This Row],[RegionStoretype]],RegionStoreCount[Region/Type],0))</f>
        <v>5</v>
      </c>
      <c r="M2701" s="4">
        <f>AND(Sales[[#This Row],[date]]&lt;=TY_YTDMax,Sales[[#This Row],[date]]&gt;=TY_YTDMin)*Sales[[#This Row],[sales]]</f>
        <v>0</v>
      </c>
      <c r="N2701" s="4">
        <f>AND(Sales[[#This Row],[date]]&lt;=LY_YTDMax,Sales[[#This Row],[date]]&gt;=LY_YTDMin)*Sales[[#This Row],[sales]]</f>
        <v>51166.494499999993</v>
      </c>
      <c r="O2701" s="4">
        <f>AND(Sales[[#This Row],[date]]&gt;=YoY_Min,Sales[[#This Row],[date]]&lt;=TY_YTDMax)*(Sales[[#This Row],[sales]]/Sales[[#This Row],[sqft]])</f>
        <v>0</v>
      </c>
      <c r="P2701" s="4">
        <f>SUMIF(Sales[RegionStoretype],Sales[[#This Row],[RegionStoretype]],Sales[YoY_SSF])/Sales[[#This Row],[Region_TypeCount]]</f>
        <v>60.052789354368521</v>
      </c>
    </row>
    <row r="2702" spans="1:16" x14ac:dyDescent="0.25">
      <c r="A2702" s="1">
        <v>42895</v>
      </c>
      <c r="B2702">
        <v>29</v>
      </c>
      <c r="C2702">
        <v>2</v>
      </c>
      <c r="D2702">
        <v>57456.080600000001</v>
      </c>
      <c r="E2702">
        <f>INDEX(Stores[region],MATCH(Sales[[#This Row],[store_no]],Stores[store_no],0))</f>
        <v>1</v>
      </c>
      <c r="F2702" t="str">
        <f>INDEX(Stores[storetype],MATCH(Sales[[#This Row],[store_no]],Stores[store_no],0))</f>
        <v>B</v>
      </c>
      <c r="G2702" t="str">
        <f>INDEX(Stores[location_city],MATCH(Sales[[#This Row],[store_no]],Stores[store_no],0))</f>
        <v>Grand Rapids</v>
      </c>
      <c r="H2702" t="str">
        <f>INDEX(Stores[location_state],MATCH(Sales[[#This Row],[store_no]],Stores[store_no],0))</f>
        <v>Michigan</v>
      </c>
      <c r="I2702">
        <f>INDEX(Stores[sqft],MATCH(Sales[[#This Row],[store_no]],Stores[store_no],0))</f>
        <v>148300</v>
      </c>
      <c r="J2702" s="4" t="str">
        <f>INDEX(Departments[dept_name],MATCH(Sales[[#This Row],[dept_no]],Departments[dept_no],0))</f>
        <v>Baby</v>
      </c>
      <c r="K2702" s="4" t="str">
        <f>CONCATENATE(Sales[[#This Row],[region]],Sales[[#This Row],[storetype]])</f>
        <v>1B</v>
      </c>
      <c r="L2702" s="4">
        <f>INDEX(RegionStoreCount[Store Count],MATCH(Sales[[#This Row],[RegionStoretype]],RegionStoreCount[Region/Type],0))</f>
        <v>5</v>
      </c>
      <c r="M2702" s="4">
        <f>AND(Sales[[#This Row],[date]]&lt;=TY_YTDMax,Sales[[#This Row],[date]]&gt;=TY_YTDMin)*Sales[[#This Row],[sales]]</f>
        <v>0</v>
      </c>
      <c r="N2702" s="4">
        <f>AND(Sales[[#This Row],[date]]&lt;=LY_YTDMax,Sales[[#This Row],[date]]&gt;=LY_YTDMin)*Sales[[#This Row],[sales]]</f>
        <v>57456.080600000001</v>
      </c>
      <c r="O2702" s="4">
        <f>AND(Sales[[#This Row],[date]]&gt;=YoY_Min,Sales[[#This Row],[date]]&lt;=TY_YTDMax)*(Sales[[#This Row],[sales]]/Sales[[#This Row],[sqft]])</f>
        <v>0</v>
      </c>
      <c r="P2702" s="4">
        <f>SUMIF(Sales[RegionStoretype],Sales[[#This Row],[RegionStoretype]],Sales[YoY_SSF])/Sales[[#This Row],[Region_TypeCount]]</f>
        <v>68.518982968140051</v>
      </c>
    </row>
    <row r="2703" spans="1:16" x14ac:dyDescent="0.25">
      <c r="A2703" s="1">
        <v>42895</v>
      </c>
      <c r="B2703">
        <v>29</v>
      </c>
      <c r="C2703">
        <v>7</v>
      </c>
      <c r="D2703">
        <v>27119.568800000001</v>
      </c>
      <c r="E2703">
        <f>INDEX(Stores[region],MATCH(Sales[[#This Row],[store_no]],Stores[store_no],0))</f>
        <v>1</v>
      </c>
      <c r="F2703" t="str">
        <f>INDEX(Stores[storetype],MATCH(Sales[[#This Row],[store_no]],Stores[store_no],0))</f>
        <v>B</v>
      </c>
      <c r="G2703" t="str">
        <f>INDEX(Stores[location_city],MATCH(Sales[[#This Row],[store_no]],Stores[store_no],0))</f>
        <v>Grand Rapids</v>
      </c>
      <c r="H2703" t="str">
        <f>INDEX(Stores[location_state],MATCH(Sales[[#This Row],[store_no]],Stores[store_no],0))</f>
        <v>Michigan</v>
      </c>
      <c r="I2703">
        <f>INDEX(Stores[sqft],MATCH(Sales[[#This Row],[store_no]],Stores[store_no],0))</f>
        <v>148300</v>
      </c>
      <c r="J2703" s="4" t="str">
        <f>INDEX(Departments[dept_name],MATCH(Sales[[#This Row],[dept_no]],Departments[dept_no],0))</f>
        <v>Electronics</v>
      </c>
      <c r="K2703" s="4" t="str">
        <f>CONCATENATE(Sales[[#This Row],[region]],Sales[[#This Row],[storetype]])</f>
        <v>1B</v>
      </c>
      <c r="L2703" s="4">
        <f>INDEX(RegionStoreCount[Store Count],MATCH(Sales[[#This Row],[RegionStoretype]],RegionStoreCount[Region/Type],0))</f>
        <v>5</v>
      </c>
      <c r="M2703" s="4">
        <f>AND(Sales[[#This Row],[date]]&lt;=TY_YTDMax,Sales[[#This Row],[date]]&gt;=TY_YTDMin)*Sales[[#This Row],[sales]]</f>
        <v>0</v>
      </c>
      <c r="N2703" s="4">
        <f>AND(Sales[[#This Row],[date]]&lt;=LY_YTDMax,Sales[[#This Row],[date]]&gt;=LY_YTDMin)*Sales[[#This Row],[sales]]</f>
        <v>27119.568800000001</v>
      </c>
      <c r="O2703" s="4">
        <f>AND(Sales[[#This Row],[date]]&gt;=YoY_Min,Sales[[#This Row],[date]]&lt;=TY_YTDMax)*(Sales[[#This Row],[sales]]/Sales[[#This Row],[sqft]])</f>
        <v>0</v>
      </c>
      <c r="P2703" s="4">
        <f>SUMIF(Sales[RegionStoretype],Sales[[#This Row],[RegionStoretype]],Sales[YoY_SSF])/Sales[[#This Row],[Region_TypeCount]]</f>
        <v>68.518982968140051</v>
      </c>
    </row>
    <row r="2704" spans="1:16" x14ac:dyDescent="0.25">
      <c r="A2704" s="1">
        <v>42895</v>
      </c>
      <c r="B2704">
        <v>29</v>
      </c>
      <c r="C2704">
        <v>8</v>
      </c>
      <c r="D2704">
        <v>49848.730899999995</v>
      </c>
      <c r="E2704">
        <f>INDEX(Stores[region],MATCH(Sales[[#This Row],[store_no]],Stores[store_no],0))</f>
        <v>1</v>
      </c>
      <c r="F2704" t="str">
        <f>INDEX(Stores[storetype],MATCH(Sales[[#This Row],[store_no]],Stores[store_no],0))</f>
        <v>B</v>
      </c>
      <c r="G2704" t="str">
        <f>INDEX(Stores[location_city],MATCH(Sales[[#This Row],[store_no]],Stores[store_no],0))</f>
        <v>Grand Rapids</v>
      </c>
      <c r="H2704" t="str">
        <f>INDEX(Stores[location_state],MATCH(Sales[[#This Row],[store_no]],Stores[store_no],0))</f>
        <v>Michigan</v>
      </c>
      <c r="I2704">
        <f>INDEX(Stores[sqft],MATCH(Sales[[#This Row],[store_no]],Stores[store_no],0))</f>
        <v>148300</v>
      </c>
      <c r="J2704" s="4" t="str">
        <f>INDEX(Departments[dept_name],MATCH(Sales[[#This Row],[dept_no]],Departments[dept_no],0))</f>
        <v>Games</v>
      </c>
      <c r="K2704" s="4" t="str">
        <f>CONCATENATE(Sales[[#This Row],[region]],Sales[[#This Row],[storetype]])</f>
        <v>1B</v>
      </c>
      <c r="L2704" s="4">
        <f>INDEX(RegionStoreCount[Store Count],MATCH(Sales[[#This Row],[RegionStoretype]],RegionStoreCount[Region/Type],0))</f>
        <v>5</v>
      </c>
      <c r="M2704" s="4">
        <f>AND(Sales[[#This Row],[date]]&lt;=TY_YTDMax,Sales[[#This Row],[date]]&gt;=TY_YTDMin)*Sales[[#This Row],[sales]]</f>
        <v>0</v>
      </c>
      <c r="N2704" s="4">
        <f>AND(Sales[[#This Row],[date]]&lt;=LY_YTDMax,Sales[[#This Row],[date]]&gt;=LY_YTDMin)*Sales[[#This Row],[sales]]</f>
        <v>49848.730899999995</v>
      </c>
      <c r="O2704" s="4">
        <f>AND(Sales[[#This Row],[date]]&gt;=YoY_Min,Sales[[#This Row],[date]]&lt;=TY_YTDMax)*(Sales[[#This Row],[sales]]/Sales[[#This Row],[sqft]])</f>
        <v>0</v>
      </c>
      <c r="P2704" s="4">
        <f>SUMIF(Sales[RegionStoretype],Sales[[#This Row],[RegionStoretype]],Sales[YoY_SSF])/Sales[[#This Row],[Region_TypeCount]]</f>
        <v>68.518982968140051</v>
      </c>
    </row>
    <row r="2705" spans="1:16" x14ac:dyDescent="0.25">
      <c r="A2705" s="1">
        <v>42895</v>
      </c>
      <c r="B2705">
        <v>29</v>
      </c>
      <c r="C2705">
        <v>11</v>
      </c>
      <c r="D2705">
        <v>111019.35519999999</v>
      </c>
      <c r="E2705">
        <f>INDEX(Stores[region],MATCH(Sales[[#This Row],[store_no]],Stores[store_no],0))</f>
        <v>1</v>
      </c>
      <c r="F2705" t="str">
        <f>INDEX(Stores[storetype],MATCH(Sales[[#This Row],[store_no]],Stores[store_no],0))</f>
        <v>B</v>
      </c>
      <c r="G2705" t="str">
        <f>INDEX(Stores[location_city],MATCH(Sales[[#This Row],[store_no]],Stores[store_no],0))</f>
        <v>Grand Rapids</v>
      </c>
      <c r="H2705" t="str">
        <f>INDEX(Stores[location_state],MATCH(Sales[[#This Row],[store_no]],Stores[store_no],0))</f>
        <v>Michigan</v>
      </c>
      <c r="I2705">
        <f>INDEX(Stores[sqft],MATCH(Sales[[#This Row],[store_no]],Stores[store_no],0))</f>
        <v>148300</v>
      </c>
      <c r="J2705" s="4" t="str">
        <f>INDEX(Departments[dept_name],MATCH(Sales[[#This Row],[dept_no]],Departments[dept_no],0))</f>
        <v>Home</v>
      </c>
      <c r="K2705" s="4" t="str">
        <f>CONCATENATE(Sales[[#This Row],[region]],Sales[[#This Row],[storetype]])</f>
        <v>1B</v>
      </c>
      <c r="L2705" s="4">
        <f>INDEX(RegionStoreCount[Store Count],MATCH(Sales[[#This Row],[RegionStoretype]],RegionStoreCount[Region/Type],0))</f>
        <v>5</v>
      </c>
      <c r="M2705" s="4">
        <f>AND(Sales[[#This Row],[date]]&lt;=TY_YTDMax,Sales[[#This Row],[date]]&gt;=TY_YTDMin)*Sales[[#This Row],[sales]]</f>
        <v>0</v>
      </c>
      <c r="N2705" s="4">
        <f>AND(Sales[[#This Row],[date]]&lt;=LY_YTDMax,Sales[[#This Row],[date]]&gt;=LY_YTDMin)*Sales[[#This Row],[sales]]</f>
        <v>111019.35519999999</v>
      </c>
      <c r="O2705" s="4">
        <f>AND(Sales[[#This Row],[date]]&gt;=YoY_Min,Sales[[#This Row],[date]]&lt;=TY_YTDMax)*(Sales[[#This Row],[sales]]/Sales[[#This Row],[sqft]])</f>
        <v>0</v>
      </c>
      <c r="P2705" s="4">
        <f>SUMIF(Sales[RegionStoretype],Sales[[#This Row],[RegionStoretype]],Sales[YoY_SSF])/Sales[[#This Row],[Region_TypeCount]]</f>
        <v>68.518982968140051</v>
      </c>
    </row>
    <row r="2706" spans="1:16" x14ac:dyDescent="0.25">
      <c r="A2706" s="1">
        <v>42895</v>
      </c>
      <c r="B2706">
        <v>29</v>
      </c>
      <c r="C2706">
        <v>12</v>
      </c>
      <c r="D2706">
        <v>53506.303099999997</v>
      </c>
      <c r="E2706">
        <f>INDEX(Stores[region],MATCH(Sales[[#This Row],[store_no]],Stores[store_no],0))</f>
        <v>1</v>
      </c>
      <c r="F2706" t="str">
        <f>INDEX(Stores[storetype],MATCH(Sales[[#This Row],[store_no]],Stores[store_no],0))</f>
        <v>B</v>
      </c>
      <c r="G2706" t="str">
        <f>INDEX(Stores[location_city],MATCH(Sales[[#This Row],[store_no]],Stores[store_no],0))</f>
        <v>Grand Rapids</v>
      </c>
      <c r="H2706" t="str">
        <f>INDEX(Stores[location_state],MATCH(Sales[[#This Row],[store_no]],Stores[store_no],0))</f>
        <v>Michigan</v>
      </c>
      <c r="I2706">
        <f>INDEX(Stores[sqft],MATCH(Sales[[#This Row],[store_no]],Stores[store_no],0))</f>
        <v>148300</v>
      </c>
      <c r="J2706" s="4" t="str">
        <f>INDEX(Departments[dept_name],MATCH(Sales[[#This Row],[dept_no]],Departments[dept_no],0))</f>
        <v>Jewelery</v>
      </c>
      <c r="K2706" s="4" t="str">
        <f>CONCATENATE(Sales[[#This Row],[region]],Sales[[#This Row],[storetype]])</f>
        <v>1B</v>
      </c>
      <c r="L2706" s="4">
        <f>INDEX(RegionStoreCount[Store Count],MATCH(Sales[[#This Row],[RegionStoretype]],RegionStoreCount[Region/Type],0))</f>
        <v>5</v>
      </c>
      <c r="M2706" s="4">
        <f>AND(Sales[[#This Row],[date]]&lt;=TY_YTDMax,Sales[[#This Row],[date]]&gt;=TY_YTDMin)*Sales[[#This Row],[sales]]</f>
        <v>0</v>
      </c>
      <c r="N2706" s="4">
        <f>AND(Sales[[#This Row],[date]]&lt;=LY_YTDMax,Sales[[#This Row],[date]]&gt;=LY_YTDMin)*Sales[[#This Row],[sales]]</f>
        <v>53506.303099999997</v>
      </c>
      <c r="O2706" s="4">
        <f>AND(Sales[[#This Row],[date]]&gt;=YoY_Min,Sales[[#This Row],[date]]&lt;=TY_YTDMax)*(Sales[[#This Row],[sales]]/Sales[[#This Row],[sqft]])</f>
        <v>0</v>
      </c>
      <c r="P2706" s="4">
        <f>SUMIF(Sales[RegionStoretype],Sales[[#This Row],[RegionStoretype]],Sales[YoY_SSF])/Sales[[#This Row],[Region_TypeCount]]</f>
        <v>68.518982968140051</v>
      </c>
    </row>
    <row r="2707" spans="1:16" x14ac:dyDescent="0.25">
      <c r="A2707" s="1">
        <v>42895</v>
      </c>
      <c r="B2707">
        <v>29</v>
      </c>
      <c r="C2707">
        <v>17</v>
      </c>
      <c r="D2707">
        <v>139910.91440000001</v>
      </c>
      <c r="E2707">
        <f>INDEX(Stores[region],MATCH(Sales[[#This Row],[store_no]],Stores[store_no],0))</f>
        <v>1</v>
      </c>
      <c r="F2707" t="str">
        <f>INDEX(Stores[storetype],MATCH(Sales[[#This Row],[store_no]],Stores[store_no],0))</f>
        <v>B</v>
      </c>
      <c r="G2707" t="str">
        <f>INDEX(Stores[location_city],MATCH(Sales[[#This Row],[store_no]],Stores[store_no],0))</f>
        <v>Grand Rapids</v>
      </c>
      <c r="H2707" t="str">
        <f>INDEX(Stores[location_state],MATCH(Sales[[#This Row],[store_no]],Stores[store_no],0))</f>
        <v>Michigan</v>
      </c>
      <c r="I2707">
        <f>INDEX(Stores[sqft],MATCH(Sales[[#This Row],[store_no]],Stores[store_no],0))</f>
        <v>148300</v>
      </c>
      <c r="J2707" s="4" t="str">
        <f>INDEX(Departments[dept_name],MATCH(Sales[[#This Row],[dept_no]],Departments[dept_no],0))</f>
        <v>Shoes</v>
      </c>
      <c r="K2707" s="4" t="str">
        <f>CONCATENATE(Sales[[#This Row],[region]],Sales[[#This Row],[storetype]])</f>
        <v>1B</v>
      </c>
      <c r="L2707" s="4">
        <f>INDEX(RegionStoreCount[Store Count],MATCH(Sales[[#This Row],[RegionStoretype]],RegionStoreCount[Region/Type],0))</f>
        <v>5</v>
      </c>
      <c r="M2707" s="4">
        <f>AND(Sales[[#This Row],[date]]&lt;=TY_YTDMax,Sales[[#This Row],[date]]&gt;=TY_YTDMin)*Sales[[#This Row],[sales]]</f>
        <v>0</v>
      </c>
      <c r="N2707" s="4">
        <f>AND(Sales[[#This Row],[date]]&lt;=LY_YTDMax,Sales[[#This Row],[date]]&gt;=LY_YTDMin)*Sales[[#This Row],[sales]]</f>
        <v>139910.91440000001</v>
      </c>
      <c r="O2707" s="4">
        <f>AND(Sales[[#This Row],[date]]&gt;=YoY_Min,Sales[[#This Row],[date]]&lt;=TY_YTDMax)*(Sales[[#This Row],[sales]]/Sales[[#This Row],[sqft]])</f>
        <v>0</v>
      </c>
      <c r="P2707" s="4">
        <f>SUMIF(Sales[RegionStoretype],Sales[[#This Row],[RegionStoretype]],Sales[YoY_SSF])/Sales[[#This Row],[Region_TypeCount]]</f>
        <v>68.518982968140051</v>
      </c>
    </row>
    <row r="2708" spans="1:16" x14ac:dyDescent="0.25">
      <c r="A2708" s="1">
        <v>42895</v>
      </c>
      <c r="B2708">
        <v>31</v>
      </c>
      <c r="C2708">
        <v>7</v>
      </c>
      <c r="D2708">
        <v>59171.473000000005</v>
      </c>
      <c r="E2708">
        <f>INDEX(Stores[region],MATCH(Sales[[#This Row],[store_no]],Stores[store_no],0))</f>
        <v>3</v>
      </c>
      <c r="F2708" t="str">
        <f>INDEX(Stores[storetype],MATCH(Sales[[#This Row],[store_no]],Stores[store_no],0))</f>
        <v>A</v>
      </c>
      <c r="G2708" t="str">
        <f>INDEX(Stores[location_city],MATCH(Sales[[#This Row],[store_no]],Stores[store_no],0))</f>
        <v>Rapid City</v>
      </c>
      <c r="H2708" t="str">
        <f>INDEX(Stores[location_state],MATCH(Sales[[#This Row],[store_no]],Stores[store_no],0))</f>
        <v>South Dakota</v>
      </c>
      <c r="I2708">
        <f>INDEX(Stores[sqft],MATCH(Sales[[#This Row],[store_no]],Stores[store_no],0))</f>
        <v>200100</v>
      </c>
      <c r="J2708" s="4" t="str">
        <f>INDEX(Departments[dept_name],MATCH(Sales[[#This Row],[dept_no]],Departments[dept_no],0))</f>
        <v>Electronics</v>
      </c>
      <c r="K2708" s="4" t="str">
        <f>CONCATENATE(Sales[[#This Row],[region]],Sales[[#This Row],[storetype]])</f>
        <v>3A</v>
      </c>
      <c r="L2708" s="4">
        <f>INDEX(RegionStoreCount[Store Count],MATCH(Sales[[#This Row],[RegionStoretype]],RegionStoreCount[Region/Type],0))</f>
        <v>9</v>
      </c>
      <c r="M2708" s="4">
        <f>AND(Sales[[#This Row],[date]]&lt;=TY_YTDMax,Sales[[#This Row],[date]]&gt;=TY_YTDMin)*Sales[[#This Row],[sales]]</f>
        <v>0</v>
      </c>
      <c r="N2708" s="4">
        <f>AND(Sales[[#This Row],[date]]&lt;=LY_YTDMax,Sales[[#This Row],[date]]&gt;=LY_YTDMin)*Sales[[#This Row],[sales]]</f>
        <v>59171.473000000005</v>
      </c>
      <c r="O2708" s="4">
        <f>AND(Sales[[#This Row],[date]]&gt;=YoY_Min,Sales[[#This Row],[date]]&lt;=TY_YTDMax)*(Sales[[#This Row],[sales]]/Sales[[#This Row],[sqft]])</f>
        <v>0</v>
      </c>
      <c r="P2708" s="4">
        <f>SUMIF(Sales[RegionStoretype],Sales[[#This Row],[RegionStoretype]],Sales[YoY_SSF])/Sales[[#This Row],[Region_TypeCount]]</f>
        <v>53.603836561720975</v>
      </c>
    </row>
    <row r="2709" spans="1:16" x14ac:dyDescent="0.25">
      <c r="A2709" s="1">
        <v>42895</v>
      </c>
      <c r="B2709">
        <v>31</v>
      </c>
      <c r="C2709">
        <v>17</v>
      </c>
      <c r="D2709">
        <v>40797.239500000003</v>
      </c>
      <c r="E2709">
        <f>INDEX(Stores[region],MATCH(Sales[[#This Row],[store_no]],Stores[store_no],0))</f>
        <v>3</v>
      </c>
      <c r="F2709" t="str">
        <f>INDEX(Stores[storetype],MATCH(Sales[[#This Row],[store_no]],Stores[store_no],0))</f>
        <v>A</v>
      </c>
      <c r="G2709" t="str">
        <f>INDEX(Stores[location_city],MATCH(Sales[[#This Row],[store_no]],Stores[store_no],0))</f>
        <v>Rapid City</v>
      </c>
      <c r="H2709" t="str">
        <f>INDEX(Stores[location_state],MATCH(Sales[[#This Row],[store_no]],Stores[store_no],0))</f>
        <v>South Dakota</v>
      </c>
      <c r="I2709">
        <f>INDEX(Stores[sqft],MATCH(Sales[[#This Row],[store_no]],Stores[store_no],0))</f>
        <v>200100</v>
      </c>
      <c r="J2709" s="4" t="str">
        <f>INDEX(Departments[dept_name],MATCH(Sales[[#This Row],[dept_no]],Departments[dept_no],0))</f>
        <v>Shoes</v>
      </c>
      <c r="K2709" s="4" t="str">
        <f>CONCATENATE(Sales[[#This Row],[region]],Sales[[#This Row],[storetype]])</f>
        <v>3A</v>
      </c>
      <c r="L2709" s="4">
        <f>INDEX(RegionStoreCount[Store Count],MATCH(Sales[[#This Row],[RegionStoretype]],RegionStoreCount[Region/Type],0))</f>
        <v>9</v>
      </c>
      <c r="M2709" s="4">
        <f>AND(Sales[[#This Row],[date]]&lt;=TY_YTDMax,Sales[[#This Row],[date]]&gt;=TY_YTDMin)*Sales[[#This Row],[sales]]</f>
        <v>0</v>
      </c>
      <c r="N2709" s="4">
        <f>AND(Sales[[#This Row],[date]]&lt;=LY_YTDMax,Sales[[#This Row],[date]]&gt;=LY_YTDMin)*Sales[[#This Row],[sales]]</f>
        <v>40797.239500000003</v>
      </c>
      <c r="O2709" s="4">
        <f>AND(Sales[[#This Row],[date]]&gt;=YoY_Min,Sales[[#This Row],[date]]&lt;=TY_YTDMax)*(Sales[[#This Row],[sales]]/Sales[[#This Row],[sqft]])</f>
        <v>0</v>
      </c>
      <c r="P2709" s="4">
        <f>SUMIF(Sales[RegionStoretype],Sales[[#This Row],[RegionStoretype]],Sales[YoY_SSF])/Sales[[#This Row],[Region_TypeCount]]</f>
        <v>53.603836561720975</v>
      </c>
    </row>
    <row r="2710" spans="1:16" x14ac:dyDescent="0.25">
      <c r="A2710" s="1">
        <v>42895</v>
      </c>
      <c r="B2710">
        <v>31</v>
      </c>
      <c r="C2710">
        <v>20</v>
      </c>
      <c r="D2710">
        <v>142536.55410000001</v>
      </c>
      <c r="E2710">
        <f>INDEX(Stores[region],MATCH(Sales[[#This Row],[store_no]],Stores[store_no],0))</f>
        <v>3</v>
      </c>
      <c r="F2710" t="str">
        <f>INDEX(Stores[storetype],MATCH(Sales[[#This Row],[store_no]],Stores[store_no],0))</f>
        <v>A</v>
      </c>
      <c r="G2710" t="str">
        <f>INDEX(Stores[location_city],MATCH(Sales[[#This Row],[store_no]],Stores[store_no],0))</f>
        <v>Rapid City</v>
      </c>
      <c r="H2710" t="str">
        <f>INDEX(Stores[location_state],MATCH(Sales[[#This Row],[store_no]],Stores[store_no],0))</f>
        <v>South Dakota</v>
      </c>
      <c r="I2710">
        <f>INDEX(Stores[sqft],MATCH(Sales[[#This Row],[store_no]],Stores[store_no],0))</f>
        <v>200100</v>
      </c>
      <c r="J2710" s="4" t="str">
        <f>INDEX(Departments[dept_name],MATCH(Sales[[#This Row],[dept_no]],Departments[dept_no],0))</f>
        <v>Toys</v>
      </c>
      <c r="K2710" s="4" t="str">
        <f>CONCATENATE(Sales[[#This Row],[region]],Sales[[#This Row],[storetype]])</f>
        <v>3A</v>
      </c>
      <c r="L2710" s="4">
        <f>INDEX(RegionStoreCount[Store Count],MATCH(Sales[[#This Row],[RegionStoretype]],RegionStoreCount[Region/Type],0))</f>
        <v>9</v>
      </c>
      <c r="M2710" s="4">
        <f>AND(Sales[[#This Row],[date]]&lt;=TY_YTDMax,Sales[[#This Row],[date]]&gt;=TY_YTDMin)*Sales[[#This Row],[sales]]</f>
        <v>0</v>
      </c>
      <c r="N2710" s="4">
        <f>AND(Sales[[#This Row],[date]]&lt;=LY_YTDMax,Sales[[#This Row],[date]]&gt;=LY_YTDMin)*Sales[[#This Row],[sales]]</f>
        <v>142536.55410000001</v>
      </c>
      <c r="O2710" s="4">
        <f>AND(Sales[[#This Row],[date]]&gt;=YoY_Min,Sales[[#This Row],[date]]&lt;=TY_YTDMax)*(Sales[[#This Row],[sales]]/Sales[[#This Row],[sqft]])</f>
        <v>0</v>
      </c>
      <c r="P2710" s="4">
        <f>SUMIF(Sales[RegionStoretype],Sales[[#This Row],[RegionStoretype]],Sales[YoY_SSF])/Sales[[#This Row],[Region_TypeCount]]</f>
        <v>53.603836561720975</v>
      </c>
    </row>
    <row r="2711" spans="1:16" x14ac:dyDescent="0.25">
      <c r="A2711" s="1">
        <v>42895</v>
      </c>
      <c r="B2711">
        <v>32</v>
      </c>
      <c r="C2711">
        <v>3</v>
      </c>
      <c r="D2711">
        <v>60603.708500000001</v>
      </c>
      <c r="E2711">
        <f>INDEX(Stores[region],MATCH(Sales[[#This Row],[store_no]],Stores[store_no],0))</f>
        <v>2</v>
      </c>
      <c r="F2711" t="str">
        <f>INDEX(Stores[storetype],MATCH(Sales[[#This Row],[store_no]],Stores[store_no],0))</f>
        <v>A</v>
      </c>
      <c r="G2711" t="str">
        <f>INDEX(Stores[location_city],MATCH(Sales[[#This Row],[store_no]],Stores[store_no],0))</f>
        <v>Western Springs</v>
      </c>
      <c r="H2711" t="str">
        <f>INDEX(Stores[location_state],MATCH(Sales[[#This Row],[store_no]],Stores[store_no],0))</f>
        <v>Illinois</v>
      </c>
      <c r="I2711">
        <f>INDEX(Stores[sqft],MATCH(Sales[[#This Row],[store_no]],Stores[store_no],0))</f>
        <v>118200</v>
      </c>
      <c r="J2711" s="4" t="str">
        <f>INDEX(Departments[dept_name],MATCH(Sales[[#This Row],[dept_no]],Departments[dept_no],0))</f>
        <v>Beauty</v>
      </c>
      <c r="K2711" s="4" t="str">
        <f>CONCATENATE(Sales[[#This Row],[region]],Sales[[#This Row],[storetype]])</f>
        <v>2A</v>
      </c>
      <c r="L2711" s="4">
        <f>INDEX(RegionStoreCount[Store Count],MATCH(Sales[[#This Row],[RegionStoretype]],RegionStoreCount[Region/Type],0))</f>
        <v>5</v>
      </c>
      <c r="M2711" s="4">
        <f>AND(Sales[[#This Row],[date]]&lt;=TY_YTDMax,Sales[[#This Row],[date]]&gt;=TY_YTDMin)*Sales[[#This Row],[sales]]</f>
        <v>0</v>
      </c>
      <c r="N2711" s="4">
        <f>AND(Sales[[#This Row],[date]]&lt;=LY_YTDMax,Sales[[#This Row],[date]]&gt;=LY_YTDMin)*Sales[[#This Row],[sales]]</f>
        <v>60603.708500000001</v>
      </c>
      <c r="O2711" s="4">
        <f>AND(Sales[[#This Row],[date]]&gt;=YoY_Min,Sales[[#This Row],[date]]&lt;=TY_YTDMax)*(Sales[[#This Row],[sales]]/Sales[[#This Row],[sqft]])</f>
        <v>0</v>
      </c>
      <c r="P2711" s="4">
        <f>SUMIF(Sales[RegionStoretype],Sales[[#This Row],[RegionStoretype]],Sales[YoY_SSF])/Sales[[#This Row],[Region_TypeCount]]</f>
        <v>60.052789354368521</v>
      </c>
    </row>
    <row r="2712" spans="1:16" x14ac:dyDescent="0.25">
      <c r="A2712" s="1">
        <v>42895</v>
      </c>
      <c r="B2712">
        <v>32</v>
      </c>
      <c r="C2712">
        <v>5</v>
      </c>
      <c r="D2712">
        <v>141153.98009999999</v>
      </c>
      <c r="E2712">
        <f>INDEX(Stores[region],MATCH(Sales[[#This Row],[store_no]],Stores[store_no],0))</f>
        <v>2</v>
      </c>
      <c r="F2712" t="str">
        <f>INDEX(Stores[storetype],MATCH(Sales[[#This Row],[store_no]],Stores[store_no],0))</f>
        <v>A</v>
      </c>
      <c r="G2712" t="str">
        <f>INDEX(Stores[location_city],MATCH(Sales[[#This Row],[store_no]],Stores[store_no],0))</f>
        <v>Western Springs</v>
      </c>
      <c r="H2712" t="str">
        <f>INDEX(Stores[location_state],MATCH(Sales[[#This Row],[store_no]],Stores[store_no],0))</f>
        <v>Illinois</v>
      </c>
      <c r="I2712">
        <f>INDEX(Stores[sqft],MATCH(Sales[[#This Row],[store_no]],Stores[store_no],0))</f>
        <v>118200</v>
      </c>
      <c r="J2712" s="4" t="str">
        <f>INDEX(Departments[dept_name],MATCH(Sales[[#This Row],[dept_no]],Departments[dept_no],0))</f>
        <v>Clothing</v>
      </c>
      <c r="K2712" s="4" t="str">
        <f>CONCATENATE(Sales[[#This Row],[region]],Sales[[#This Row],[storetype]])</f>
        <v>2A</v>
      </c>
      <c r="L2712" s="4">
        <f>INDEX(RegionStoreCount[Store Count],MATCH(Sales[[#This Row],[RegionStoretype]],RegionStoreCount[Region/Type],0))</f>
        <v>5</v>
      </c>
      <c r="M2712" s="4">
        <f>AND(Sales[[#This Row],[date]]&lt;=TY_YTDMax,Sales[[#This Row],[date]]&gt;=TY_YTDMin)*Sales[[#This Row],[sales]]</f>
        <v>0</v>
      </c>
      <c r="N2712" s="4">
        <f>AND(Sales[[#This Row],[date]]&lt;=LY_YTDMax,Sales[[#This Row],[date]]&gt;=LY_YTDMin)*Sales[[#This Row],[sales]]</f>
        <v>141153.98009999999</v>
      </c>
      <c r="O2712" s="4">
        <f>AND(Sales[[#This Row],[date]]&gt;=YoY_Min,Sales[[#This Row],[date]]&lt;=TY_YTDMax)*(Sales[[#This Row],[sales]]/Sales[[#This Row],[sqft]])</f>
        <v>0</v>
      </c>
      <c r="P2712" s="4">
        <f>SUMIF(Sales[RegionStoretype],Sales[[#This Row],[RegionStoretype]],Sales[YoY_SSF])/Sales[[#This Row],[Region_TypeCount]]</f>
        <v>60.052789354368521</v>
      </c>
    </row>
    <row r="2713" spans="1:16" x14ac:dyDescent="0.25">
      <c r="A2713" s="1">
        <v>42895</v>
      </c>
      <c r="B2713">
        <v>32</v>
      </c>
      <c r="C2713">
        <v>7</v>
      </c>
      <c r="D2713">
        <v>29894.514500000001</v>
      </c>
      <c r="E2713">
        <f>INDEX(Stores[region],MATCH(Sales[[#This Row],[store_no]],Stores[store_no],0))</f>
        <v>2</v>
      </c>
      <c r="F2713" t="str">
        <f>INDEX(Stores[storetype],MATCH(Sales[[#This Row],[store_no]],Stores[store_no],0))</f>
        <v>A</v>
      </c>
      <c r="G2713" t="str">
        <f>INDEX(Stores[location_city],MATCH(Sales[[#This Row],[store_no]],Stores[store_no],0))</f>
        <v>Western Springs</v>
      </c>
      <c r="H2713" t="str">
        <f>INDEX(Stores[location_state],MATCH(Sales[[#This Row],[store_no]],Stores[store_no],0))</f>
        <v>Illinois</v>
      </c>
      <c r="I2713">
        <f>INDEX(Stores[sqft],MATCH(Sales[[#This Row],[store_no]],Stores[store_no],0))</f>
        <v>118200</v>
      </c>
      <c r="J2713" s="4" t="str">
        <f>INDEX(Departments[dept_name],MATCH(Sales[[#This Row],[dept_no]],Departments[dept_no],0))</f>
        <v>Electronics</v>
      </c>
      <c r="K2713" s="4" t="str">
        <f>CONCATENATE(Sales[[#This Row],[region]],Sales[[#This Row],[storetype]])</f>
        <v>2A</v>
      </c>
      <c r="L2713" s="4">
        <f>INDEX(RegionStoreCount[Store Count],MATCH(Sales[[#This Row],[RegionStoretype]],RegionStoreCount[Region/Type],0))</f>
        <v>5</v>
      </c>
      <c r="M2713" s="4">
        <f>AND(Sales[[#This Row],[date]]&lt;=TY_YTDMax,Sales[[#This Row],[date]]&gt;=TY_YTDMin)*Sales[[#This Row],[sales]]</f>
        <v>0</v>
      </c>
      <c r="N2713" s="4">
        <f>AND(Sales[[#This Row],[date]]&lt;=LY_YTDMax,Sales[[#This Row],[date]]&gt;=LY_YTDMin)*Sales[[#This Row],[sales]]</f>
        <v>29894.514500000001</v>
      </c>
      <c r="O2713" s="4">
        <f>AND(Sales[[#This Row],[date]]&gt;=YoY_Min,Sales[[#This Row],[date]]&lt;=TY_YTDMax)*(Sales[[#This Row],[sales]]/Sales[[#This Row],[sqft]])</f>
        <v>0</v>
      </c>
      <c r="P2713" s="4">
        <f>SUMIF(Sales[RegionStoretype],Sales[[#This Row],[RegionStoretype]],Sales[YoY_SSF])/Sales[[#This Row],[Region_TypeCount]]</f>
        <v>60.052789354368521</v>
      </c>
    </row>
    <row r="2714" spans="1:16" x14ac:dyDescent="0.25">
      <c r="A2714" s="1">
        <v>42895</v>
      </c>
      <c r="B2714">
        <v>32</v>
      </c>
      <c r="C2714">
        <v>10</v>
      </c>
      <c r="D2714">
        <v>39908.064299999998</v>
      </c>
      <c r="E2714">
        <f>INDEX(Stores[region],MATCH(Sales[[#This Row],[store_no]],Stores[store_no],0))</f>
        <v>2</v>
      </c>
      <c r="F2714" t="str">
        <f>INDEX(Stores[storetype],MATCH(Sales[[#This Row],[store_no]],Stores[store_no],0))</f>
        <v>A</v>
      </c>
      <c r="G2714" t="str">
        <f>INDEX(Stores[location_city],MATCH(Sales[[#This Row],[store_no]],Stores[store_no],0))</f>
        <v>Western Springs</v>
      </c>
      <c r="H2714" t="str">
        <f>INDEX(Stores[location_state],MATCH(Sales[[#This Row],[store_no]],Stores[store_no],0))</f>
        <v>Illinois</v>
      </c>
      <c r="I2714">
        <f>INDEX(Stores[sqft],MATCH(Sales[[#This Row],[store_no]],Stores[store_no],0))</f>
        <v>118200</v>
      </c>
      <c r="J2714" s="4" t="str">
        <f>INDEX(Departments[dept_name],MATCH(Sales[[#This Row],[dept_no]],Departments[dept_no],0))</f>
        <v>Health</v>
      </c>
      <c r="K2714" s="4" t="str">
        <f>CONCATENATE(Sales[[#This Row],[region]],Sales[[#This Row],[storetype]])</f>
        <v>2A</v>
      </c>
      <c r="L2714" s="4">
        <f>INDEX(RegionStoreCount[Store Count],MATCH(Sales[[#This Row],[RegionStoretype]],RegionStoreCount[Region/Type],0))</f>
        <v>5</v>
      </c>
      <c r="M2714" s="4">
        <f>AND(Sales[[#This Row],[date]]&lt;=TY_YTDMax,Sales[[#This Row],[date]]&gt;=TY_YTDMin)*Sales[[#This Row],[sales]]</f>
        <v>0</v>
      </c>
      <c r="N2714" s="4">
        <f>AND(Sales[[#This Row],[date]]&lt;=LY_YTDMax,Sales[[#This Row],[date]]&gt;=LY_YTDMin)*Sales[[#This Row],[sales]]</f>
        <v>39908.064299999998</v>
      </c>
      <c r="O2714" s="4">
        <f>AND(Sales[[#This Row],[date]]&gt;=YoY_Min,Sales[[#This Row],[date]]&lt;=TY_YTDMax)*(Sales[[#This Row],[sales]]/Sales[[#This Row],[sqft]])</f>
        <v>0</v>
      </c>
      <c r="P2714" s="4">
        <f>SUMIF(Sales[RegionStoretype],Sales[[#This Row],[RegionStoretype]],Sales[YoY_SSF])/Sales[[#This Row],[Region_TypeCount]]</f>
        <v>60.052789354368521</v>
      </c>
    </row>
    <row r="2715" spans="1:16" x14ac:dyDescent="0.25">
      <c r="A2715" s="1">
        <v>42895</v>
      </c>
      <c r="B2715">
        <v>32</v>
      </c>
      <c r="C2715">
        <v>13</v>
      </c>
      <c r="D2715">
        <v>91055.400499999989</v>
      </c>
      <c r="E2715">
        <f>INDEX(Stores[region],MATCH(Sales[[#This Row],[store_no]],Stores[store_no],0))</f>
        <v>2</v>
      </c>
      <c r="F2715" t="str">
        <f>INDEX(Stores[storetype],MATCH(Sales[[#This Row],[store_no]],Stores[store_no],0))</f>
        <v>A</v>
      </c>
      <c r="G2715" t="str">
        <f>INDEX(Stores[location_city],MATCH(Sales[[#This Row],[store_no]],Stores[store_no],0))</f>
        <v>Western Springs</v>
      </c>
      <c r="H2715" t="str">
        <f>INDEX(Stores[location_state],MATCH(Sales[[#This Row],[store_no]],Stores[store_no],0))</f>
        <v>Illinois</v>
      </c>
      <c r="I2715">
        <f>INDEX(Stores[sqft],MATCH(Sales[[#This Row],[store_no]],Stores[store_no],0))</f>
        <v>118200</v>
      </c>
      <c r="J2715" s="4" t="str">
        <f>INDEX(Departments[dept_name],MATCH(Sales[[#This Row],[dept_no]],Departments[dept_no],0))</f>
        <v>Kids</v>
      </c>
      <c r="K2715" s="4" t="str">
        <f>CONCATENATE(Sales[[#This Row],[region]],Sales[[#This Row],[storetype]])</f>
        <v>2A</v>
      </c>
      <c r="L2715" s="4">
        <f>INDEX(RegionStoreCount[Store Count],MATCH(Sales[[#This Row],[RegionStoretype]],RegionStoreCount[Region/Type],0))</f>
        <v>5</v>
      </c>
      <c r="M2715" s="4">
        <f>AND(Sales[[#This Row],[date]]&lt;=TY_YTDMax,Sales[[#This Row],[date]]&gt;=TY_YTDMin)*Sales[[#This Row],[sales]]</f>
        <v>0</v>
      </c>
      <c r="N2715" s="4">
        <f>AND(Sales[[#This Row],[date]]&lt;=LY_YTDMax,Sales[[#This Row],[date]]&gt;=LY_YTDMin)*Sales[[#This Row],[sales]]</f>
        <v>91055.400499999989</v>
      </c>
      <c r="O2715" s="4">
        <f>AND(Sales[[#This Row],[date]]&gt;=YoY_Min,Sales[[#This Row],[date]]&lt;=TY_YTDMax)*(Sales[[#This Row],[sales]]/Sales[[#This Row],[sqft]])</f>
        <v>0</v>
      </c>
      <c r="P2715" s="4">
        <f>SUMIF(Sales[RegionStoretype],Sales[[#This Row],[RegionStoretype]],Sales[YoY_SSF])/Sales[[#This Row],[Region_TypeCount]]</f>
        <v>60.052789354368521</v>
      </c>
    </row>
    <row r="2716" spans="1:16" x14ac:dyDescent="0.25">
      <c r="A2716" s="1">
        <v>42895</v>
      </c>
      <c r="B2716">
        <v>32</v>
      </c>
      <c r="C2716">
        <v>14</v>
      </c>
      <c r="D2716">
        <v>47755.036699999997</v>
      </c>
      <c r="E2716">
        <f>INDEX(Stores[region],MATCH(Sales[[#This Row],[store_no]],Stores[store_no],0))</f>
        <v>2</v>
      </c>
      <c r="F2716" t="str">
        <f>INDEX(Stores[storetype],MATCH(Sales[[#This Row],[store_no]],Stores[store_no],0))</f>
        <v>A</v>
      </c>
      <c r="G2716" t="str">
        <f>INDEX(Stores[location_city],MATCH(Sales[[#This Row],[store_no]],Stores[store_no],0))</f>
        <v>Western Springs</v>
      </c>
      <c r="H2716" t="str">
        <f>INDEX(Stores[location_state],MATCH(Sales[[#This Row],[store_no]],Stores[store_no],0))</f>
        <v>Illinois</v>
      </c>
      <c r="I2716">
        <f>INDEX(Stores[sqft],MATCH(Sales[[#This Row],[store_no]],Stores[store_no],0))</f>
        <v>118200</v>
      </c>
      <c r="J2716" s="4" t="str">
        <f>INDEX(Departments[dept_name],MATCH(Sales[[#This Row],[dept_no]],Departments[dept_no],0))</f>
        <v>Movies</v>
      </c>
      <c r="K2716" s="4" t="str">
        <f>CONCATENATE(Sales[[#This Row],[region]],Sales[[#This Row],[storetype]])</f>
        <v>2A</v>
      </c>
      <c r="L2716" s="4">
        <f>INDEX(RegionStoreCount[Store Count],MATCH(Sales[[#This Row],[RegionStoretype]],RegionStoreCount[Region/Type],0))</f>
        <v>5</v>
      </c>
      <c r="M2716" s="4">
        <f>AND(Sales[[#This Row],[date]]&lt;=TY_YTDMax,Sales[[#This Row],[date]]&gt;=TY_YTDMin)*Sales[[#This Row],[sales]]</f>
        <v>0</v>
      </c>
      <c r="N2716" s="4">
        <f>AND(Sales[[#This Row],[date]]&lt;=LY_YTDMax,Sales[[#This Row],[date]]&gt;=LY_YTDMin)*Sales[[#This Row],[sales]]</f>
        <v>47755.036699999997</v>
      </c>
      <c r="O2716" s="4">
        <f>AND(Sales[[#This Row],[date]]&gt;=YoY_Min,Sales[[#This Row],[date]]&lt;=TY_YTDMax)*(Sales[[#This Row],[sales]]/Sales[[#This Row],[sqft]])</f>
        <v>0</v>
      </c>
      <c r="P2716" s="4">
        <f>SUMIF(Sales[RegionStoretype],Sales[[#This Row],[RegionStoretype]],Sales[YoY_SSF])/Sales[[#This Row],[Region_TypeCount]]</f>
        <v>60.052789354368521</v>
      </c>
    </row>
    <row r="2717" spans="1:16" x14ac:dyDescent="0.25">
      <c r="A2717" s="1">
        <v>42895</v>
      </c>
      <c r="B2717">
        <v>32</v>
      </c>
      <c r="C2717">
        <v>17</v>
      </c>
      <c r="D2717">
        <v>69711.390400000004</v>
      </c>
      <c r="E2717">
        <f>INDEX(Stores[region],MATCH(Sales[[#This Row],[store_no]],Stores[store_no],0))</f>
        <v>2</v>
      </c>
      <c r="F2717" t="str">
        <f>INDEX(Stores[storetype],MATCH(Sales[[#This Row],[store_no]],Stores[store_no],0))</f>
        <v>A</v>
      </c>
      <c r="G2717" t="str">
        <f>INDEX(Stores[location_city],MATCH(Sales[[#This Row],[store_no]],Stores[store_no],0))</f>
        <v>Western Springs</v>
      </c>
      <c r="H2717" t="str">
        <f>INDEX(Stores[location_state],MATCH(Sales[[#This Row],[store_no]],Stores[store_no],0))</f>
        <v>Illinois</v>
      </c>
      <c r="I2717">
        <f>INDEX(Stores[sqft],MATCH(Sales[[#This Row],[store_no]],Stores[store_no],0))</f>
        <v>118200</v>
      </c>
      <c r="J2717" s="4" t="str">
        <f>INDEX(Departments[dept_name],MATCH(Sales[[#This Row],[dept_no]],Departments[dept_no],0))</f>
        <v>Shoes</v>
      </c>
      <c r="K2717" s="4" t="str">
        <f>CONCATENATE(Sales[[#This Row],[region]],Sales[[#This Row],[storetype]])</f>
        <v>2A</v>
      </c>
      <c r="L2717" s="4">
        <f>INDEX(RegionStoreCount[Store Count],MATCH(Sales[[#This Row],[RegionStoretype]],RegionStoreCount[Region/Type],0))</f>
        <v>5</v>
      </c>
      <c r="M2717" s="4">
        <f>AND(Sales[[#This Row],[date]]&lt;=TY_YTDMax,Sales[[#This Row],[date]]&gt;=TY_YTDMin)*Sales[[#This Row],[sales]]</f>
        <v>0</v>
      </c>
      <c r="N2717" s="4">
        <f>AND(Sales[[#This Row],[date]]&lt;=LY_YTDMax,Sales[[#This Row],[date]]&gt;=LY_YTDMin)*Sales[[#This Row],[sales]]</f>
        <v>69711.390400000004</v>
      </c>
      <c r="O2717" s="4">
        <f>AND(Sales[[#This Row],[date]]&gt;=YoY_Min,Sales[[#This Row],[date]]&lt;=TY_YTDMax)*(Sales[[#This Row],[sales]]/Sales[[#This Row],[sqft]])</f>
        <v>0</v>
      </c>
      <c r="P2717" s="4">
        <f>SUMIF(Sales[RegionStoretype],Sales[[#This Row],[RegionStoretype]],Sales[YoY_SSF])/Sales[[#This Row],[Region_TypeCount]]</f>
        <v>60.052789354368521</v>
      </c>
    </row>
    <row r="2718" spans="1:16" x14ac:dyDescent="0.25">
      <c r="A2718" s="1">
        <v>42895</v>
      </c>
      <c r="B2718">
        <v>33</v>
      </c>
      <c r="C2718">
        <v>2</v>
      </c>
      <c r="D2718">
        <v>1168.7316000000001</v>
      </c>
      <c r="E2718">
        <f>INDEX(Stores[region],MATCH(Sales[[#This Row],[store_no]],Stores[store_no],0))</f>
        <v>3</v>
      </c>
      <c r="F2718" t="str">
        <f>INDEX(Stores[storetype],MATCH(Sales[[#This Row],[store_no]],Stores[store_no],0))</f>
        <v>A</v>
      </c>
      <c r="G2718" t="str">
        <f>INDEX(Stores[location_city],MATCH(Sales[[#This Row],[store_no]],Stores[store_no],0))</f>
        <v>Omaha</v>
      </c>
      <c r="H2718" t="str">
        <f>INDEX(Stores[location_state],MATCH(Sales[[#This Row],[store_no]],Stores[store_no],0))</f>
        <v>Nebraska</v>
      </c>
      <c r="I2718">
        <f>INDEX(Stores[sqft],MATCH(Sales[[#This Row],[store_no]],Stores[store_no],0))</f>
        <v>40700</v>
      </c>
      <c r="J2718" s="4" t="str">
        <f>INDEX(Departments[dept_name],MATCH(Sales[[#This Row],[dept_no]],Departments[dept_no],0))</f>
        <v>Baby</v>
      </c>
      <c r="K2718" s="4" t="str">
        <f>CONCATENATE(Sales[[#This Row],[region]],Sales[[#This Row],[storetype]])</f>
        <v>3A</v>
      </c>
      <c r="L2718" s="4">
        <f>INDEX(RegionStoreCount[Store Count],MATCH(Sales[[#This Row],[RegionStoretype]],RegionStoreCount[Region/Type],0))</f>
        <v>9</v>
      </c>
      <c r="M2718" s="4">
        <f>AND(Sales[[#This Row],[date]]&lt;=TY_YTDMax,Sales[[#This Row],[date]]&gt;=TY_YTDMin)*Sales[[#This Row],[sales]]</f>
        <v>0</v>
      </c>
      <c r="N2718" s="4">
        <f>AND(Sales[[#This Row],[date]]&lt;=LY_YTDMax,Sales[[#This Row],[date]]&gt;=LY_YTDMin)*Sales[[#This Row],[sales]]</f>
        <v>1168.7316000000001</v>
      </c>
      <c r="O2718" s="4">
        <f>AND(Sales[[#This Row],[date]]&gt;=YoY_Min,Sales[[#This Row],[date]]&lt;=TY_YTDMax)*(Sales[[#This Row],[sales]]/Sales[[#This Row],[sqft]])</f>
        <v>0</v>
      </c>
      <c r="P2718" s="4">
        <f>SUMIF(Sales[RegionStoretype],Sales[[#This Row],[RegionStoretype]],Sales[YoY_SSF])/Sales[[#This Row],[Region_TypeCount]]</f>
        <v>53.603836561720975</v>
      </c>
    </row>
    <row r="2719" spans="1:16" x14ac:dyDescent="0.25">
      <c r="A2719" s="1">
        <v>42895</v>
      </c>
      <c r="B2719">
        <v>33</v>
      </c>
      <c r="C2719">
        <v>6</v>
      </c>
      <c r="D2719">
        <v>5766.3546999999999</v>
      </c>
      <c r="E2719">
        <f>INDEX(Stores[region],MATCH(Sales[[#This Row],[store_no]],Stores[store_no],0))</f>
        <v>3</v>
      </c>
      <c r="F2719" t="str">
        <f>INDEX(Stores[storetype],MATCH(Sales[[#This Row],[store_no]],Stores[store_no],0))</f>
        <v>A</v>
      </c>
      <c r="G2719" t="str">
        <f>INDEX(Stores[location_city],MATCH(Sales[[#This Row],[store_no]],Stores[store_no],0))</f>
        <v>Omaha</v>
      </c>
      <c r="H2719" t="str">
        <f>INDEX(Stores[location_state],MATCH(Sales[[#This Row],[store_no]],Stores[store_no],0))</f>
        <v>Nebraska</v>
      </c>
      <c r="I2719">
        <f>INDEX(Stores[sqft],MATCH(Sales[[#This Row],[store_no]],Stores[store_no],0))</f>
        <v>40700</v>
      </c>
      <c r="J2719" s="4" t="str">
        <f>INDEX(Departments[dept_name],MATCH(Sales[[#This Row],[dept_no]],Departments[dept_no],0))</f>
        <v>Computers</v>
      </c>
      <c r="K2719" s="4" t="str">
        <f>CONCATENATE(Sales[[#This Row],[region]],Sales[[#This Row],[storetype]])</f>
        <v>3A</v>
      </c>
      <c r="L2719" s="4">
        <f>INDEX(RegionStoreCount[Store Count],MATCH(Sales[[#This Row],[RegionStoretype]],RegionStoreCount[Region/Type],0))</f>
        <v>9</v>
      </c>
      <c r="M2719" s="4">
        <f>AND(Sales[[#This Row],[date]]&lt;=TY_YTDMax,Sales[[#This Row],[date]]&gt;=TY_YTDMin)*Sales[[#This Row],[sales]]</f>
        <v>0</v>
      </c>
      <c r="N2719" s="4">
        <f>AND(Sales[[#This Row],[date]]&lt;=LY_YTDMax,Sales[[#This Row],[date]]&gt;=LY_YTDMin)*Sales[[#This Row],[sales]]</f>
        <v>5766.3546999999999</v>
      </c>
      <c r="O2719" s="4">
        <f>AND(Sales[[#This Row],[date]]&gt;=YoY_Min,Sales[[#This Row],[date]]&lt;=TY_YTDMax)*(Sales[[#This Row],[sales]]/Sales[[#This Row],[sqft]])</f>
        <v>0</v>
      </c>
      <c r="P2719" s="4">
        <f>SUMIF(Sales[RegionStoretype],Sales[[#This Row],[RegionStoretype]],Sales[YoY_SSF])/Sales[[#This Row],[Region_TypeCount]]</f>
        <v>53.603836561720975</v>
      </c>
    </row>
    <row r="2720" spans="1:16" x14ac:dyDescent="0.25">
      <c r="A2720" s="1">
        <v>42895</v>
      </c>
      <c r="B2720">
        <v>33</v>
      </c>
      <c r="C2720">
        <v>12</v>
      </c>
      <c r="D2720">
        <v>35399.50220000001</v>
      </c>
      <c r="E2720">
        <f>INDEX(Stores[region],MATCH(Sales[[#This Row],[store_no]],Stores[store_no],0))</f>
        <v>3</v>
      </c>
      <c r="F2720" t="str">
        <f>INDEX(Stores[storetype],MATCH(Sales[[#This Row],[store_no]],Stores[store_no],0))</f>
        <v>A</v>
      </c>
      <c r="G2720" t="str">
        <f>INDEX(Stores[location_city],MATCH(Sales[[#This Row],[store_no]],Stores[store_no],0))</f>
        <v>Omaha</v>
      </c>
      <c r="H2720" t="str">
        <f>INDEX(Stores[location_state],MATCH(Sales[[#This Row],[store_no]],Stores[store_no],0))</f>
        <v>Nebraska</v>
      </c>
      <c r="I2720">
        <f>INDEX(Stores[sqft],MATCH(Sales[[#This Row],[store_no]],Stores[store_no],0))</f>
        <v>40700</v>
      </c>
      <c r="J2720" s="4" t="str">
        <f>INDEX(Departments[dept_name],MATCH(Sales[[#This Row],[dept_no]],Departments[dept_no],0))</f>
        <v>Jewelery</v>
      </c>
      <c r="K2720" s="4" t="str">
        <f>CONCATENATE(Sales[[#This Row],[region]],Sales[[#This Row],[storetype]])</f>
        <v>3A</v>
      </c>
      <c r="L2720" s="4">
        <f>INDEX(RegionStoreCount[Store Count],MATCH(Sales[[#This Row],[RegionStoretype]],RegionStoreCount[Region/Type],0))</f>
        <v>9</v>
      </c>
      <c r="M2720" s="4">
        <f>AND(Sales[[#This Row],[date]]&lt;=TY_YTDMax,Sales[[#This Row],[date]]&gt;=TY_YTDMin)*Sales[[#This Row],[sales]]</f>
        <v>0</v>
      </c>
      <c r="N2720" s="4">
        <f>AND(Sales[[#This Row],[date]]&lt;=LY_YTDMax,Sales[[#This Row],[date]]&gt;=LY_YTDMin)*Sales[[#This Row],[sales]]</f>
        <v>35399.50220000001</v>
      </c>
      <c r="O2720" s="4">
        <f>AND(Sales[[#This Row],[date]]&gt;=YoY_Min,Sales[[#This Row],[date]]&lt;=TY_YTDMax)*(Sales[[#This Row],[sales]]/Sales[[#This Row],[sqft]])</f>
        <v>0</v>
      </c>
      <c r="P2720" s="4">
        <f>SUMIF(Sales[RegionStoretype],Sales[[#This Row],[RegionStoretype]],Sales[YoY_SSF])/Sales[[#This Row],[Region_TypeCount]]</f>
        <v>53.603836561720975</v>
      </c>
    </row>
    <row r="2721" spans="1:16" x14ac:dyDescent="0.25">
      <c r="A2721" s="1">
        <v>42895</v>
      </c>
      <c r="B2721">
        <v>33</v>
      </c>
      <c r="C2721">
        <v>20</v>
      </c>
      <c r="D2721">
        <v>2326.7638000000002</v>
      </c>
      <c r="E2721">
        <f>INDEX(Stores[region],MATCH(Sales[[#This Row],[store_no]],Stores[store_no],0))</f>
        <v>3</v>
      </c>
      <c r="F2721" t="str">
        <f>INDEX(Stores[storetype],MATCH(Sales[[#This Row],[store_no]],Stores[store_no],0))</f>
        <v>A</v>
      </c>
      <c r="G2721" t="str">
        <f>INDEX(Stores[location_city],MATCH(Sales[[#This Row],[store_no]],Stores[store_no],0))</f>
        <v>Omaha</v>
      </c>
      <c r="H2721" t="str">
        <f>INDEX(Stores[location_state],MATCH(Sales[[#This Row],[store_no]],Stores[store_no],0))</f>
        <v>Nebraska</v>
      </c>
      <c r="I2721">
        <f>INDEX(Stores[sqft],MATCH(Sales[[#This Row],[store_no]],Stores[store_no],0))</f>
        <v>40700</v>
      </c>
      <c r="J2721" s="4" t="str">
        <f>INDEX(Departments[dept_name],MATCH(Sales[[#This Row],[dept_no]],Departments[dept_no],0))</f>
        <v>Toys</v>
      </c>
      <c r="K2721" s="4" t="str">
        <f>CONCATENATE(Sales[[#This Row],[region]],Sales[[#This Row],[storetype]])</f>
        <v>3A</v>
      </c>
      <c r="L2721" s="4">
        <f>INDEX(RegionStoreCount[Store Count],MATCH(Sales[[#This Row],[RegionStoretype]],RegionStoreCount[Region/Type],0))</f>
        <v>9</v>
      </c>
      <c r="M2721" s="4">
        <f>AND(Sales[[#This Row],[date]]&lt;=TY_YTDMax,Sales[[#This Row],[date]]&gt;=TY_YTDMin)*Sales[[#This Row],[sales]]</f>
        <v>0</v>
      </c>
      <c r="N2721" s="4">
        <f>AND(Sales[[#This Row],[date]]&lt;=LY_YTDMax,Sales[[#This Row],[date]]&gt;=LY_YTDMin)*Sales[[#This Row],[sales]]</f>
        <v>2326.7638000000002</v>
      </c>
      <c r="O2721" s="4">
        <f>AND(Sales[[#This Row],[date]]&gt;=YoY_Min,Sales[[#This Row],[date]]&lt;=TY_YTDMax)*(Sales[[#This Row],[sales]]/Sales[[#This Row],[sqft]])</f>
        <v>0</v>
      </c>
      <c r="P2721" s="4">
        <f>SUMIF(Sales[RegionStoretype],Sales[[#This Row],[RegionStoretype]],Sales[YoY_SSF])/Sales[[#This Row],[Region_TypeCount]]</f>
        <v>53.603836561720975</v>
      </c>
    </row>
    <row r="2722" spans="1:16" x14ac:dyDescent="0.25">
      <c r="A2722" s="1">
        <v>42895</v>
      </c>
      <c r="B2722">
        <v>34</v>
      </c>
      <c r="C2722">
        <v>8</v>
      </c>
      <c r="D2722">
        <v>13186.481099999999</v>
      </c>
      <c r="E2722">
        <f>INDEX(Stores[region],MATCH(Sales[[#This Row],[store_no]],Stores[store_no],0))</f>
        <v>1</v>
      </c>
      <c r="F2722" t="str">
        <f>INDEX(Stores[storetype],MATCH(Sales[[#This Row],[store_no]],Stores[store_no],0))</f>
        <v>A</v>
      </c>
      <c r="G2722" t="str">
        <f>INDEX(Stores[location_city],MATCH(Sales[[#This Row],[store_no]],Stores[store_no],0))</f>
        <v>Toledo</v>
      </c>
      <c r="H2722" t="str">
        <f>INDEX(Stores[location_state],MATCH(Sales[[#This Row],[store_no]],Stores[store_no],0))</f>
        <v>Ohio</v>
      </c>
      <c r="I2722">
        <f>INDEX(Stores[sqft],MATCH(Sales[[#This Row],[store_no]],Stores[store_no],0))</f>
        <v>207900</v>
      </c>
      <c r="J2722" s="4" t="str">
        <f>INDEX(Departments[dept_name],MATCH(Sales[[#This Row],[dept_no]],Departments[dept_no],0))</f>
        <v>Games</v>
      </c>
      <c r="K2722" s="4" t="str">
        <f>CONCATENATE(Sales[[#This Row],[region]],Sales[[#This Row],[storetype]])</f>
        <v>1A</v>
      </c>
      <c r="L2722" s="4">
        <f>INDEX(RegionStoreCount[Store Count],MATCH(Sales[[#This Row],[RegionStoretype]],RegionStoreCount[Region/Type],0))</f>
        <v>5</v>
      </c>
      <c r="M2722" s="4">
        <f>AND(Sales[[#This Row],[date]]&lt;=TY_YTDMax,Sales[[#This Row],[date]]&gt;=TY_YTDMin)*Sales[[#This Row],[sales]]</f>
        <v>0</v>
      </c>
      <c r="N2722" s="4">
        <f>AND(Sales[[#This Row],[date]]&lt;=LY_YTDMax,Sales[[#This Row],[date]]&gt;=LY_YTDMin)*Sales[[#This Row],[sales]]</f>
        <v>13186.481099999999</v>
      </c>
      <c r="O2722" s="4">
        <f>AND(Sales[[#This Row],[date]]&gt;=YoY_Min,Sales[[#This Row],[date]]&lt;=TY_YTDMax)*(Sales[[#This Row],[sales]]/Sales[[#This Row],[sqft]])</f>
        <v>0</v>
      </c>
      <c r="P2722" s="4">
        <f>SUMIF(Sales[RegionStoretype],Sales[[#This Row],[RegionStoretype]],Sales[YoY_SSF])/Sales[[#This Row],[Region_TypeCount]]</f>
        <v>59.469551530910678</v>
      </c>
    </row>
    <row r="2723" spans="1:16" x14ac:dyDescent="0.25">
      <c r="A2723" s="1">
        <v>42895</v>
      </c>
      <c r="B2723">
        <v>34</v>
      </c>
      <c r="C2723">
        <v>11</v>
      </c>
      <c r="D2723">
        <v>41787.569200000005</v>
      </c>
      <c r="E2723">
        <f>INDEX(Stores[region],MATCH(Sales[[#This Row],[store_no]],Stores[store_no],0))</f>
        <v>1</v>
      </c>
      <c r="F2723" t="str">
        <f>INDEX(Stores[storetype],MATCH(Sales[[#This Row],[store_no]],Stores[store_no],0))</f>
        <v>A</v>
      </c>
      <c r="G2723" t="str">
        <f>INDEX(Stores[location_city],MATCH(Sales[[#This Row],[store_no]],Stores[store_no],0))</f>
        <v>Toledo</v>
      </c>
      <c r="H2723" t="str">
        <f>INDEX(Stores[location_state],MATCH(Sales[[#This Row],[store_no]],Stores[store_no],0))</f>
        <v>Ohio</v>
      </c>
      <c r="I2723">
        <f>INDEX(Stores[sqft],MATCH(Sales[[#This Row],[store_no]],Stores[store_no],0))</f>
        <v>207900</v>
      </c>
      <c r="J2723" s="4" t="str">
        <f>INDEX(Departments[dept_name],MATCH(Sales[[#This Row],[dept_no]],Departments[dept_no],0))</f>
        <v>Home</v>
      </c>
      <c r="K2723" s="4" t="str">
        <f>CONCATENATE(Sales[[#This Row],[region]],Sales[[#This Row],[storetype]])</f>
        <v>1A</v>
      </c>
      <c r="L2723" s="4">
        <f>INDEX(RegionStoreCount[Store Count],MATCH(Sales[[#This Row],[RegionStoretype]],RegionStoreCount[Region/Type],0))</f>
        <v>5</v>
      </c>
      <c r="M2723" s="4">
        <f>AND(Sales[[#This Row],[date]]&lt;=TY_YTDMax,Sales[[#This Row],[date]]&gt;=TY_YTDMin)*Sales[[#This Row],[sales]]</f>
        <v>0</v>
      </c>
      <c r="N2723" s="4">
        <f>AND(Sales[[#This Row],[date]]&lt;=LY_YTDMax,Sales[[#This Row],[date]]&gt;=LY_YTDMin)*Sales[[#This Row],[sales]]</f>
        <v>41787.569200000005</v>
      </c>
      <c r="O2723" s="4">
        <f>AND(Sales[[#This Row],[date]]&gt;=YoY_Min,Sales[[#This Row],[date]]&lt;=TY_YTDMax)*(Sales[[#This Row],[sales]]/Sales[[#This Row],[sqft]])</f>
        <v>0</v>
      </c>
      <c r="P2723" s="4">
        <f>SUMIF(Sales[RegionStoretype],Sales[[#This Row],[RegionStoretype]],Sales[YoY_SSF])/Sales[[#This Row],[Region_TypeCount]]</f>
        <v>59.469551530910678</v>
      </c>
    </row>
    <row r="2724" spans="1:16" x14ac:dyDescent="0.25">
      <c r="A2724" s="1">
        <v>42895</v>
      </c>
      <c r="B2724">
        <v>35</v>
      </c>
      <c r="C2724">
        <v>13</v>
      </c>
      <c r="D2724">
        <v>32237.0308</v>
      </c>
      <c r="E2724">
        <f>INDEX(Stores[region],MATCH(Sales[[#This Row],[store_no]],Stores[store_no],0))</f>
        <v>3</v>
      </c>
      <c r="F2724" t="str">
        <f>INDEX(Stores[storetype],MATCH(Sales[[#This Row],[store_no]],Stores[store_no],0))</f>
        <v>C</v>
      </c>
      <c r="G2724" t="str">
        <f>INDEX(Stores[location_city],MATCH(Sales[[#This Row],[store_no]],Stores[store_no],0))</f>
        <v>Wichita</v>
      </c>
      <c r="H2724" t="str">
        <f>INDEX(Stores[location_state],MATCH(Sales[[#This Row],[store_no]],Stores[store_no],0))</f>
        <v>Kansas</v>
      </c>
      <c r="I2724">
        <f>INDEX(Stores[sqft],MATCH(Sales[[#This Row],[store_no]],Stores[store_no],0))</f>
        <v>72800</v>
      </c>
      <c r="J2724" s="4" t="str">
        <f>INDEX(Departments[dept_name],MATCH(Sales[[#This Row],[dept_no]],Departments[dept_no],0))</f>
        <v>Kids</v>
      </c>
      <c r="K2724" s="4" t="str">
        <f>CONCATENATE(Sales[[#This Row],[region]],Sales[[#This Row],[storetype]])</f>
        <v>3C</v>
      </c>
      <c r="L2724" s="4">
        <f>INDEX(RegionStoreCount[Store Count],MATCH(Sales[[#This Row],[RegionStoretype]],RegionStoreCount[Region/Type],0))</f>
        <v>2</v>
      </c>
      <c r="M2724" s="4">
        <f>AND(Sales[[#This Row],[date]]&lt;=TY_YTDMax,Sales[[#This Row],[date]]&gt;=TY_YTDMin)*Sales[[#This Row],[sales]]</f>
        <v>0</v>
      </c>
      <c r="N2724" s="4">
        <f>AND(Sales[[#This Row],[date]]&lt;=LY_YTDMax,Sales[[#This Row],[date]]&gt;=LY_YTDMin)*Sales[[#This Row],[sales]]</f>
        <v>32237.0308</v>
      </c>
      <c r="O2724" s="4">
        <f>AND(Sales[[#This Row],[date]]&gt;=YoY_Min,Sales[[#This Row],[date]]&lt;=TY_YTDMax)*(Sales[[#This Row],[sales]]/Sales[[#This Row],[sqft]])</f>
        <v>0</v>
      </c>
      <c r="P2724" s="4">
        <f>SUMIF(Sales[RegionStoretype],Sales[[#This Row],[RegionStoretype]],Sales[YoY_SSF])/Sales[[#This Row],[Region_TypeCount]]</f>
        <v>47.561479460925746</v>
      </c>
    </row>
    <row r="2725" spans="1:16" x14ac:dyDescent="0.25">
      <c r="A2725" s="1">
        <v>42895</v>
      </c>
      <c r="B2725">
        <v>35</v>
      </c>
      <c r="C2725">
        <v>18</v>
      </c>
      <c r="D2725">
        <v>15635.634499999998</v>
      </c>
      <c r="E2725">
        <f>INDEX(Stores[region],MATCH(Sales[[#This Row],[store_no]],Stores[store_no],0))</f>
        <v>3</v>
      </c>
      <c r="F2725" t="str">
        <f>INDEX(Stores[storetype],MATCH(Sales[[#This Row],[store_no]],Stores[store_no],0))</f>
        <v>C</v>
      </c>
      <c r="G2725" t="str">
        <f>INDEX(Stores[location_city],MATCH(Sales[[#This Row],[store_no]],Stores[store_no],0))</f>
        <v>Wichita</v>
      </c>
      <c r="H2725" t="str">
        <f>INDEX(Stores[location_state],MATCH(Sales[[#This Row],[store_no]],Stores[store_no],0))</f>
        <v>Kansas</v>
      </c>
      <c r="I2725">
        <f>INDEX(Stores[sqft],MATCH(Sales[[#This Row],[store_no]],Stores[store_no],0))</f>
        <v>72800</v>
      </c>
      <c r="J2725" s="4" t="str">
        <f>INDEX(Departments[dept_name],MATCH(Sales[[#This Row],[dept_no]],Departments[dept_no],0))</f>
        <v>Sports</v>
      </c>
      <c r="K2725" s="4" t="str">
        <f>CONCATENATE(Sales[[#This Row],[region]],Sales[[#This Row],[storetype]])</f>
        <v>3C</v>
      </c>
      <c r="L2725" s="4">
        <f>INDEX(RegionStoreCount[Store Count],MATCH(Sales[[#This Row],[RegionStoretype]],RegionStoreCount[Region/Type],0))</f>
        <v>2</v>
      </c>
      <c r="M2725" s="4">
        <f>AND(Sales[[#This Row],[date]]&lt;=TY_YTDMax,Sales[[#This Row],[date]]&gt;=TY_YTDMin)*Sales[[#This Row],[sales]]</f>
        <v>0</v>
      </c>
      <c r="N2725" s="4">
        <f>AND(Sales[[#This Row],[date]]&lt;=LY_YTDMax,Sales[[#This Row],[date]]&gt;=LY_YTDMin)*Sales[[#This Row],[sales]]</f>
        <v>15635.634499999998</v>
      </c>
      <c r="O2725" s="4">
        <f>AND(Sales[[#This Row],[date]]&gt;=YoY_Min,Sales[[#This Row],[date]]&lt;=TY_YTDMax)*(Sales[[#This Row],[sales]]/Sales[[#This Row],[sqft]])</f>
        <v>0</v>
      </c>
      <c r="P2725" s="4">
        <f>SUMIF(Sales[RegionStoretype],Sales[[#This Row],[RegionStoretype]],Sales[YoY_SSF])/Sales[[#This Row],[Region_TypeCount]]</f>
        <v>47.561479460925746</v>
      </c>
    </row>
    <row r="2726" spans="1:16" x14ac:dyDescent="0.25">
      <c r="A2726" s="1">
        <v>42895</v>
      </c>
      <c r="B2726">
        <v>36</v>
      </c>
      <c r="C2726">
        <v>7</v>
      </c>
      <c r="D2726">
        <v>10171.2675</v>
      </c>
      <c r="E2726">
        <f>INDEX(Stores[region],MATCH(Sales[[#This Row],[store_no]],Stores[store_no],0))</f>
        <v>2</v>
      </c>
      <c r="F2726" t="str">
        <f>INDEX(Stores[storetype],MATCH(Sales[[#This Row],[store_no]],Stores[store_no],0))</f>
        <v>A</v>
      </c>
      <c r="G2726" t="str">
        <f>INDEX(Stores[location_city],MATCH(Sales[[#This Row],[store_no]],Stores[store_no],0))</f>
        <v>Aurora</v>
      </c>
      <c r="H2726" t="str">
        <f>INDEX(Stores[location_state],MATCH(Sales[[#This Row],[store_no]],Stores[store_no],0))</f>
        <v>Illinois</v>
      </c>
      <c r="I2726">
        <f>INDEX(Stores[sqft],MATCH(Sales[[#This Row],[store_no]],Stores[store_no],0))</f>
        <v>209900</v>
      </c>
      <c r="J2726" s="4" t="str">
        <f>INDEX(Departments[dept_name],MATCH(Sales[[#This Row],[dept_no]],Departments[dept_no],0))</f>
        <v>Electronics</v>
      </c>
      <c r="K2726" s="4" t="str">
        <f>CONCATENATE(Sales[[#This Row],[region]],Sales[[#This Row],[storetype]])</f>
        <v>2A</v>
      </c>
      <c r="L2726" s="4">
        <f>INDEX(RegionStoreCount[Store Count],MATCH(Sales[[#This Row],[RegionStoretype]],RegionStoreCount[Region/Type],0))</f>
        <v>5</v>
      </c>
      <c r="M2726" s="4">
        <f>AND(Sales[[#This Row],[date]]&lt;=TY_YTDMax,Sales[[#This Row],[date]]&gt;=TY_YTDMin)*Sales[[#This Row],[sales]]</f>
        <v>0</v>
      </c>
      <c r="N2726" s="4">
        <f>AND(Sales[[#This Row],[date]]&lt;=LY_YTDMax,Sales[[#This Row],[date]]&gt;=LY_YTDMin)*Sales[[#This Row],[sales]]</f>
        <v>10171.2675</v>
      </c>
      <c r="O2726" s="4">
        <f>AND(Sales[[#This Row],[date]]&gt;=YoY_Min,Sales[[#This Row],[date]]&lt;=TY_YTDMax)*(Sales[[#This Row],[sales]]/Sales[[#This Row],[sqft]])</f>
        <v>0</v>
      </c>
      <c r="P2726" s="4">
        <f>SUMIF(Sales[RegionStoretype],Sales[[#This Row],[RegionStoretype]],Sales[YoY_SSF])/Sales[[#This Row],[Region_TypeCount]]</f>
        <v>60.052789354368521</v>
      </c>
    </row>
    <row r="2727" spans="1:16" x14ac:dyDescent="0.25">
      <c r="A2727" s="1">
        <v>42895</v>
      </c>
      <c r="B2727">
        <v>36</v>
      </c>
      <c r="C2727">
        <v>15</v>
      </c>
      <c r="D2727">
        <v>50378.125100000005</v>
      </c>
      <c r="E2727">
        <f>INDEX(Stores[region],MATCH(Sales[[#This Row],[store_no]],Stores[store_no],0))</f>
        <v>2</v>
      </c>
      <c r="F2727" t="str">
        <f>INDEX(Stores[storetype],MATCH(Sales[[#This Row],[store_no]],Stores[store_no],0))</f>
        <v>A</v>
      </c>
      <c r="G2727" t="str">
        <f>INDEX(Stores[location_city],MATCH(Sales[[#This Row],[store_no]],Stores[store_no],0))</f>
        <v>Aurora</v>
      </c>
      <c r="H2727" t="str">
        <f>INDEX(Stores[location_state],MATCH(Sales[[#This Row],[store_no]],Stores[store_no],0))</f>
        <v>Illinois</v>
      </c>
      <c r="I2727">
        <f>INDEX(Stores[sqft],MATCH(Sales[[#This Row],[store_no]],Stores[store_no],0))</f>
        <v>209900</v>
      </c>
      <c r="J2727" s="4" t="str">
        <f>INDEX(Departments[dept_name],MATCH(Sales[[#This Row],[dept_no]],Departments[dept_no],0))</f>
        <v>Music</v>
      </c>
      <c r="K2727" s="4" t="str">
        <f>CONCATENATE(Sales[[#This Row],[region]],Sales[[#This Row],[storetype]])</f>
        <v>2A</v>
      </c>
      <c r="L2727" s="4">
        <f>INDEX(RegionStoreCount[Store Count],MATCH(Sales[[#This Row],[RegionStoretype]],RegionStoreCount[Region/Type],0))</f>
        <v>5</v>
      </c>
      <c r="M2727" s="4">
        <f>AND(Sales[[#This Row],[date]]&lt;=TY_YTDMax,Sales[[#This Row],[date]]&gt;=TY_YTDMin)*Sales[[#This Row],[sales]]</f>
        <v>0</v>
      </c>
      <c r="N2727" s="4">
        <f>AND(Sales[[#This Row],[date]]&lt;=LY_YTDMax,Sales[[#This Row],[date]]&gt;=LY_YTDMin)*Sales[[#This Row],[sales]]</f>
        <v>50378.125100000005</v>
      </c>
      <c r="O2727" s="4">
        <f>AND(Sales[[#This Row],[date]]&gt;=YoY_Min,Sales[[#This Row],[date]]&lt;=TY_YTDMax)*(Sales[[#This Row],[sales]]/Sales[[#This Row],[sqft]])</f>
        <v>0</v>
      </c>
      <c r="P2727" s="4">
        <f>SUMIF(Sales[RegionStoretype],Sales[[#This Row],[RegionStoretype]],Sales[YoY_SSF])/Sales[[#This Row],[Region_TypeCount]]</f>
        <v>60.052789354368521</v>
      </c>
    </row>
    <row r="2728" spans="1:16" x14ac:dyDescent="0.25">
      <c r="A2728" s="1">
        <v>42895</v>
      </c>
      <c r="B2728">
        <v>36</v>
      </c>
      <c r="C2728">
        <v>16</v>
      </c>
      <c r="D2728">
        <v>164348.39050000001</v>
      </c>
      <c r="E2728">
        <f>INDEX(Stores[region],MATCH(Sales[[#This Row],[store_no]],Stores[store_no],0))</f>
        <v>2</v>
      </c>
      <c r="F2728" t="str">
        <f>INDEX(Stores[storetype],MATCH(Sales[[#This Row],[store_no]],Stores[store_no],0))</f>
        <v>A</v>
      </c>
      <c r="G2728" t="str">
        <f>INDEX(Stores[location_city],MATCH(Sales[[#This Row],[store_no]],Stores[store_no],0))</f>
        <v>Aurora</v>
      </c>
      <c r="H2728" t="str">
        <f>INDEX(Stores[location_state],MATCH(Sales[[#This Row],[store_no]],Stores[store_no],0))</f>
        <v>Illinois</v>
      </c>
      <c r="I2728">
        <f>INDEX(Stores[sqft],MATCH(Sales[[#This Row],[store_no]],Stores[store_no],0))</f>
        <v>209900</v>
      </c>
      <c r="J2728" s="4" t="str">
        <f>INDEX(Departments[dept_name],MATCH(Sales[[#This Row],[dept_no]],Departments[dept_no],0))</f>
        <v>Outdoors</v>
      </c>
      <c r="K2728" s="4" t="str">
        <f>CONCATENATE(Sales[[#This Row],[region]],Sales[[#This Row],[storetype]])</f>
        <v>2A</v>
      </c>
      <c r="L2728" s="4">
        <f>INDEX(RegionStoreCount[Store Count],MATCH(Sales[[#This Row],[RegionStoretype]],RegionStoreCount[Region/Type],0))</f>
        <v>5</v>
      </c>
      <c r="M2728" s="4">
        <f>AND(Sales[[#This Row],[date]]&lt;=TY_YTDMax,Sales[[#This Row],[date]]&gt;=TY_YTDMin)*Sales[[#This Row],[sales]]</f>
        <v>0</v>
      </c>
      <c r="N2728" s="4">
        <f>AND(Sales[[#This Row],[date]]&lt;=LY_YTDMax,Sales[[#This Row],[date]]&gt;=LY_YTDMin)*Sales[[#This Row],[sales]]</f>
        <v>164348.39050000001</v>
      </c>
      <c r="O2728" s="4">
        <f>AND(Sales[[#This Row],[date]]&gt;=YoY_Min,Sales[[#This Row],[date]]&lt;=TY_YTDMax)*(Sales[[#This Row],[sales]]/Sales[[#This Row],[sqft]])</f>
        <v>0</v>
      </c>
      <c r="P2728" s="4">
        <f>SUMIF(Sales[RegionStoretype],Sales[[#This Row],[RegionStoretype]],Sales[YoY_SSF])/Sales[[#This Row],[Region_TypeCount]]</f>
        <v>60.052789354368521</v>
      </c>
    </row>
    <row r="2729" spans="1:16" x14ac:dyDescent="0.25">
      <c r="A2729" s="1">
        <v>42895</v>
      </c>
      <c r="B2729">
        <v>37</v>
      </c>
      <c r="C2729">
        <v>5</v>
      </c>
      <c r="D2729">
        <v>61298.554800000005</v>
      </c>
      <c r="E2729">
        <f>INDEX(Stores[region],MATCH(Sales[[#This Row],[store_no]],Stores[store_no],0))</f>
        <v>3</v>
      </c>
      <c r="F2729" t="str">
        <f>INDEX(Stores[storetype],MATCH(Sales[[#This Row],[store_no]],Stores[store_no],0))</f>
        <v>C</v>
      </c>
      <c r="G2729" t="str">
        <f>INDEX(Stores[location_city],MATCH(Sales[[#This Row],[store_no]],Stores[store_no],0))</f>
        <v>Lincoln</v>
      </c>
      <c r="H2729" t="str">
        <f>INDEX(Stores[location_state],MATCH(Sales[[#This Row],[store_no]],Stores[store_no],0))</f>
        <v>Nebraska</v>
      </c>
      <c r="I2729">
        <f>INDEX(Stores[sqft],MATCH(Sales[[#This Row],[store_no]],Stores[store_no],0))</f>
        <v>161300</v>
      </c>
      <c r="J2729" s="4" t="str">
        <f>INDEX(Departments[dept_name],MATCH(Sales[[#This Row],[dept_no]],Departments[dept_no],0))</f>
        <v>Clothing</v>
      </c>
      <c r="K2729" s="4" t="str">
        <f>CONCATENATE(Sales[[#This Row],[region]],Sales[[#This Row],[storetype]])</f>
        <v>3C</v>
      </c>
      <c r="L2729" s="4">
        <f>INDEX(RegionStoreCount[Store Count],MATCH(Sales[[#This Row],[RegionStoretype]],RegionStoreCount[Region/Type],0))</f>
        <v>2</v>
      </c>
      <c r="M2729" s="4">
        <f>AND(Sales[[#This Row],[date]]&lt;=TY_YTDMax,Sales[[#This Row],[date]]&gt;=TY_YTDMin)*Sales[[#This Row],[sales]]</f>
        <v>0</v>
      </c>
      <c r="N2729" s="4">
        <f>AND(Sales[[#This Row],[date]]&lt;=LY_YTDMax,Sales[[#This Row],[date]]&gt;=LY_YTDMin)*Sales[[#This Row],[sales]]</f>
        <v>61298.554800000005</v>
      </c>
      <c r="O2729" s="4">
        <f>AND(Sales[[#This Row],[date]]&gt;=YoY_Min,Sales[[#This Row],[date]]&lt;=TY_YTDMax)*(Sales[[#This Row],[sales]]/Sales[[#This Row],[sqft]])</f>
        <v>0</v>
      </c>
      <c r="P2729" s="4">
        <f>SUMIF(Sales[RegionStoretype],Sales[[#This Row],[RegionStoretype]],Sales[YoY_SSF])/Sales[[#This Row],[Region_TypeCount]]</f>
        <v>47.561479460925746</v>
      </c>
    </row>
    <row r="2730" spans="1:16" x14ac:dyDescent="0.25">
      <c r="A2730" s="1">
        <v>42895</v>
      </c>
      <c r="B2730">
        <v>37</v>
      </c>
      <c r="C2730">
        <v>12</v>
      </c>
      <c r="D2730">
        <v>28152.880400000002</v>
      </c>
      <c r="E2730">
        <f>INDEX(Stores[region],MATCH(Sales[[#This Row],[store_no]],Stores[store_no],0))</f>
        <v>3</v>
      </c>
      <c r="F2730" t="str">
        <f>INDEX(Stores[storetype],MATCH(Sales[[#This Row],[store_no]],Stores[store_no],0))</f>
        <v>C</v>
      </c>
      <c r="G2730" t="str">
        <f>INDEX(Stores[location_city],MATCH(Sales[[#This Row],[store_no]],Stores[store_no],0))</f>
        <v>Lincoln</v>
      </c>
      <c r="H2730" t="str">
        <f>INDEX(Stores[location_state],MATCH(Sales[[#This Row],[store_no]],Stores[store_no],0))</f>
        <v>Nebraska</v>
      </c>
      <c r="I2730">
        <f>INDEX(Stores[sqft],MATCH(Sales[[#This Row],[store_no]],Stores[store_no],0))</f>
        <v>161300</v>
      </c>
      <c r="J2730" s="4" t="str">
        <f>INDEX(Departments[dept_name],MATCH(Sales[[#This Row],[dept_no]],Departments[dept_no],0))</f>
        <v>Jewelery</v>
      </c>
      <c r="K2730" s="4" t="str">
        <f>CONCATENATE(Sales[[#This Row],[region]],Sales[[#This Row],[storetype]])</f>
        <v>3C</v>
      </c>
      <c r="L2730" s="4">
        <f>INDEX(RegionStoreCount[Store Count],MATCH(Sales[[#This Row],[RegionStoretype]],RegionStoreCount[Region/Type],0))</f>
        <v>2</v>
      </c>
      <c r="M2730" s="4">
        <f>AND(Sales[[#This Row],[date]]&lt;=TY_YTDMax,Sales[[#This Row],[date]]&gt;=TY_YTDMin)*Sales[[#This Row],[sales]]</f>
        <v>0</v>
      </c>
      <c r="N2730" s="4">
        <f>AND(Sales[[#This Row],[date]]&lt;=LY_YTDMax,Sales[[#This Row],[date]]&gt;=LY_YTDMin)*Sales[[#This Row],[sales]]</f>
        <v>28152.880400000002</v>
      </c>
      <c r="O2730" s="4">
        <f>AND(Sales[[#This Row],[date]]&gt;=YoY_Min,Sales[[#This Row],[date]]&lt;=TY_YTDMax)*(Sales[[#This Row],[sales]]/Sales[[#This Row],[sqft]])</f>
        <v>0</v>
      </c>
      <c r="P2730" s="4">
        <f>SUMIF(Sales[RegionStoretype],Sales[[#This Row],[RegionStoretype]],Sales[YoY_SSF])/Sales[[#This Row],[Region_TypeCount]]</f>
        <v>47.561479460925746</v>
      </c>
    </row>
    <row r="2731" spans="1:16" x14ac:dyDescent="0.25">
      <c r="A2731" s="1">
        <v>42895</v>
      </c>
      <c r="B2731">
        <v>37</v>
      </c>
      <c r="C2731">
        <v>15</v>
      </c>
      <c r="D2731">
        <v>413.28789999999998</v>
      </c>
      <c r="E2731">
        <f>INDEX(Stores[region],MATCH(Sales[[#This Row],[store_no]],Stores[store_no],0))</f>
        <v>3</v>
      </c>
      <c r="F2731" t="str">
        <f>INDEX(Stores[storetype],MATCH(Sales[[#This Row],[store_no]],Stores[store_no],0))</f>
        <v>C</v>
      </c>
      <c r="G2731" t="str">
        <f>INDEX(Stores[location_city],MATCH(Sales[[#This Row],[store_no]],Stores[store_no],0))</f>
        <v>Lincoln</v>
      </c>
      <c r="H2731" t="str">
        <f>INDEX(Stores[location_state],MATCH(Sales[[#This Row],[store_no]],Stores[store_no],0))</f>
        <v>Nebraska</v>
      </c>
      <c r="I2731">
        <f>INDEX(Stores[sqft],MATCH(Sales[[#This Row],[store_no]],Stores[store_no],0))</f>
        <v>161300</v>
      </c>
      <c r="J2731" s="4" t="str">
        <f>INDEX(Departments[dept_name],MATCH(Sales[[#This Row],[dept_no]],Departments[dept_no],0))</f>
        <v>Music</v>
      </c>
      <c r="K2731" s="4" t="str">
        <f>CONCATENATE(Sales[[#This Row],[region]],Sales[[#This Row],[storetype]])</f>
        <v>3C</v>
      </c>
      <c r="L2731" s="4">
        <f>INDEX(RegionStoreCount[Store Count],MATCH(Sales[[#This Row],[RegionStoretype]],RegionStoreCount[Region/Type],0))</f>
        <v>2</v>
      </c>
      <c r="M2731" s="4">
        <f>AND(Sales[[#This Row],[date]]&lt;=TY_YTDMax,Sales[[#This Row],[date]]&gt;=TY_YTDMin)*Sales[[#This Row],[sales]]</f>
        <v>0</v>
      </c>
      <c r="N2731" s="4">
        <f>AND(Sales[[#This Row],[date]]&lt;=LY_YTDMax,Sales[[#This Row],[date]]&gt;=LY_YTDMin)*Sales[[#This Row],[sales]]</f>
        <v>413.28789999999998</v>
      </c>
      <c r="O2731" s="4">
        <f>AND(Sales[[#This Row],[date]]&gt;=YoY_Min,Sales[[#This Row],[date]]&lt;=TY_YTDMax)*(Sales[[#This Row],[sales]]/Sales[[#This Row],[sqft]])</f>
        <v>0</v>
      </c>
      <c r="P2731" s="4">
        <f>SUMIF(Sales[RegionStoretype],Sales[[#This Row],[RegionStoretype]],Sales[YoY_SSF])/Sales[[#This Row],[Region_TypeCount]]</f>
        <v>47.561479460925746</v>
      </c>
    </row>
    <row r="2732" spans="1:16" x14ac:dyDescent="0.25">
      <c r="A2732" s="1">
        <v>42895</v>
      </c>
      <c r="B2732">
        <v>38</v>
      </c>
      <c r="C2732">
        <v>7</v>
      </c>
      <c r="D2732">
        <v>57321.1875</v>
      </c>
      <c r="E2732">
        <f>INDEX(Stores[region],MATCH(Sales[[#This Row],[store_no]],Stores[store_no],0))</f>
        <v>2</v>
      </c>
      <c r="F2732" t="str">
        <f>INDEX(Stores[storetype],MATCH(Sales[[#This Row],[store_no]],Stores[store_no],0))</f>
        <v>C</v>
      </c>
      <c r="G2732" t="str">
        <f>INDEX(Stores[location_city],MATCH(Sales[[#This Row],[store_no]],Stores[store_no],0))</f>
        <v>Hinsdale</v>
      </c>
      <c r="H2732" t="str">
        <f>INDEX(Stores[location_state],MATCH(Sales[[#This Row],[store_no]],Stores[store_no],0))</f>
        <v>Illinois</v>
      </c>
      <c r="I2732">
        <f>INDEX(Stores[sqft],MATCH(Sales[[#This Row],[store_no]],Stores[store_no],0))</f>
        <v>155600</v>
      </c>
      <c r="J2732" s="4" t="str">
        <f>INDEX(Departments[dept_name],MATCH(Sales[[#This Row],[dept_no]],Departments[dept_no],0))</f>
        <v>Electronics</v>
      </c>
      <c r="K2732" s="4" t="str">
        <f>CONCATENATE(Sales[[#This Row],[region]],Sales[[#This Row],[storetype]])</f>
        <v>2C</v>
      </c>
      <c r="L2732" s="4">
        <f>INDEX(RegionStoreCount[Store Count],MATCH(Sales[[#This Row],[RegionStoretype]],RegionStoreCount[Region/Type],0))</f>
        <v>1</v>
      </c>
      <c r="M2732" s="4">
        <f>AND(Sales[[#This Row],[date]]&lt;=TY_YTDMax,Sales[[#This Row],[date]]&gt;=TY_YTDMin)*Sales[[#This Row],[sales]]</f>
        <v>0</v>
      </c>
      <c r="N2732" s="4">
        <f>AND(Sales[[#This Row],[date]]&lt;=LY_YTDMax,Sales[[#This Row],[date]]&gt;=LY_YTDMin)*Sales[[#This Row],[sales]]</f>
        <v>57321.1875</v>
      </c>
      <c r="O2732" s="4">
        <f>AND(Sales[[#This Row],[date]]&gt;=YoY_Min,Sales[[#This Row],[date]]&lt;=TY_YTDMax)*(Sales[[#This Row],[sales]]/Sales[[#This Row],[sqft]])</f>
        <v>0</v>
      </c>
      <c r="P2732" s="4">
        <f>SUMIF(Sales[RegionStoretype],Sales[[#This Row],[RegionStoretype]],Sales[YoY_SSF])/Sales[[#This Row],[Region_TypeCount]]</f>
        <v>44.537621913239086</v>
      </c>
    </row>
    <row r="2733" spans="1:16" x14ac:dyDescent="0.25">
      <c r="A2733" s="1">
        <v>42902</v>
      </c>
      <c r="B2733">
        <v>1</v>
      </c>
      <c r="C2733">
        <v>2</v>
      </c>
      <c r="D2733">
        <v>44958.761200000008</v>
      </c>
      <c r="E2733">
        <f>INDEX(Stores[region],MATCH(Sales[[#This Row],[store_no]],Stores[store_no],0))</f>
        <v>1</v>
      </c>
      <c r="F2733" t="str">
        <f>INDEX(Stores[storetype],MATCH(Sales[[#This Row],[store_no]],Stores[store_no],0))</f>
        <v>A</v>
      </c>
      <c r="G2733" t="str">
        <f>INDEX(Stores[location_city],MATCH(Sales[[#This Row],[store_no]],Stores[store_no],0))</f>
        <v>Ann Arbor</v>
      </c>
      <c r="H2733" t="str">
        <f>INDEX(Stores[location_state],MATCH(Sales[[#This Row],[store_no]],Stores[store_no],0))</f>
        <v>Michigan</v>
      </c>
      <c r="I2733">
        <f>INDEX(Stores[sqft],MATCH(Sales[[#This Row],[store_no]],Stores[store_no],0))</f>
        <v>100600</v>
      </c>
      <c r="J2733" s="4" t="str">
        <f>INDEX(Departments[dept_name],MATCH(Sales[[#This Row],[dept_no]],Departments[dept_no],0))</f>
        <v>Baby</v>
      </c>
      <c r="K2733" s="4" t="str">
        <f>CONCATENATE(Sales[[#This Row],[region]],Sales[[#This Row],[storetype]])</f>
        <v>1A</v>
      </c>
      <c r="L2733" s="4">
        <f>INDEX(RegionStoreCount[Store Count],MATCH(Sales[[#This Row],[RegionStoretype]],RegionStoreCount[Region/Type],0))</f>
        <v>5</v>
      </c>
      <c r="M2733" s="4">
        <f>AND(Sales[[#This Row],[date]]&lt;=TY_YTDMax,Sales[[#This Row],[date]]&gt;=TY_YTDMin)*Sales[[#This Row],[sales]]</f>
        <v>0</v>
      </c>
      <c r="N2733" s="4">
        <f>AND(Sales[[#This Row],[date]]&lt;=LY_YTDMax,Sales[[#This Row],[date]]&gt;=LY_YTDMin)*Sales[[#This Row],[sales]]</f>
        <v>44958.761200000008</v>
      </c>
      <c r="O2733" s="4">
        <f>AND(Sales[[#This Row],[date]]&gt;=YoY_Min,Sales[[#This Row],[date]]&lt;=TY_YTDMax)*(Sales[[#This Row],[sales]]/Sales[[#This Row],[sqft]])</f>
        <v>0</v>
      </c>
      <c r="P2733" s="4">
        <f>SUMIF(Sales[RegionStoretype],Sales[[#This Row],[RegionStoretype]],Sales[YoY_SSF])/Sales[[#This Row],[Region_TypeCount]]</f>
        <v>59.469551530910678</v>
      </c>
    </row>
    <row r="2734" spans="1:16" x14ac:dyDescent="0.25">
      <c r="A2734" s="1">
        <v>42902</v>
      </c>
      <c r="B2734">
        <v>1</v>
      </c>
      <c r="C2734">
        <v>11</v>
      </c>
      <c r="D2734">
        <v>25835.824200000003</v>
      </c>
      <c r="E2734">
        <f>INDEX(Stores[region],MATCH(Sales[[#This Row],[store_no]],Stores[store_no],0))</f>
        <v>1</v>
      </c>
      <c r="F2734" t="str">
        <f>INDEX(Stores[storetype],MATCH(Sales[[#This Row],[store_no]],Stores[store_no],0))</f>
        <v>A</v>
      </c>
      <c r="G2734" t="str">
        <f>INDEX(Stores[location_city],MATCH(Sales[[#This Row],[store_no]],Stores[store_no],0))</f>
        <v>Ann Arbor</v>
      </c>
      <c r="H2734" t="str">
        <f>INDEX(Stores[location_state],MATCH(Sales[[#This Row],[store_no]],Stores[store_no],0))</f>
        <v>Michigan</v>
      </c>
      <c r="I2734">
        <f>INDEX(Stores[sqft],MATCH(Sales[[#This Row],[store_no]],Stores[store_no],0))</f>
        <v>100600</v>
      </c>
      <c r="J2734" s="4" t="str">
        <f>INDEX(Departments[dept_name],MATCH(Sales[[#This Row],[dept_no]],Departments[dept_no],0))</f>
        <v>Home</v>
      </c>
      <c r="K2734" s="4" t="str">
        <f>CONCATENATE(Sales[[#This Row],[region]],Sales[[#This Row],[storetype]])</f>
        <v>1A</v>
      </c>
      <c r="L2734" s="4">
        <f>INDEX(RegionStoreCount[Store Count],MATCH(Sales[[#This Row],[RegionStoretype]],RegionStoreCount[Region/Type],0))</f>
        <v>5</v>
      </c>
      <c r="M2734" s="4">
        <f>AND(Sales[[#This Row],[date]]&lt;=TY_YTDMax,Sales[[#This Row],[date]]&gt;=TY_YTDMin)*Sales[[#This Row],[sales]]</f>
        <v>0</v>
      </c>
      <c r="N2734" s="4">
        <f>AND(Sales[[#This Row],[date]]&lt;=LY_YTDMax,Sales[[#This Row],[date]]&gt;=LY_YTDMin)*Sales[[#This Row],[sales]]</f>
        <v>25835.824200000003</v>
      </c>
      <c r="O2734" s="4">
        <f>AND(Sales[[#This Row],[date]]&gt;=YoY_Min,Sales[[#This Row],[date]]&lt;=TY_YTDMax)*(Sales[[#This Row],[sales]]/Sales[[#This Row],[sqft]])</f>
        <v>0</v>
      </c>
      <c r="P2734" s="4">
        <f>SUMIF(Sales[RegionStoretype],Sales[[#This Row],[RegionStoretype]],Sales[YoY_SSF])/Sales[[#This Row],[Region_TypeCount]]</f>
        <v>59.469551530910678</v>
      </c>
    </row>
    <row r="2735" spans="1:16" x14ac:dyDescent="0.25">
      <c r="A2735" s="1">
        <v>42902</v>
      </c>
      <c r="B2735">
        <v>1</v>
      </c>
      <c r="C2735">
        <v>12</v>
      </c>
      <c r="D2735">
        <v>77182.514599999995</v>
      </c>
      <c r="E2735">
        <f>INDEX(Stores[region],MATCH(Sales[[#This Row],[store_no]],Stores[store_no],0))</f>
        <v>1</v>
      </c>
      <c r="F2735" t="str">
        <f>INDEX(Stores[storetype],MATCH(Sales[[#This Row],[store_no]],Stores[store_no],0))</f>
        <v>A</v>
      </c>
      <c r="G2735" t="str">
        <f>INDEX(Stores[location_city],MATCH(Sales[[#This Row],[store_no]],Stores[store_no],0))</f>
        <v>Ann Arbor</v>
      </c>
      <c r="H2735" t="str">
        <f>INDEX(Stores[location_state],MATCH(Sales[[#This Row],[store_no]],Stores[store_no],0))</f>
        <v>Michigan</v>
      </c>
      <c r="I2735">
        <f>INDEX(Stores[sqft],MATCH(Sales[[#This Row],[store_no]],Stores[store_no],0))</f>
        <v>100600</v>
      </c>
      <c r="J2735" s="4" t="str">
        <f>INDEX(Departments[dept_name],MATCH(Sales[[#This Row],[dept_no]],Departments[dept_no],0))</f>
        <v>Jewelery</v>
      </c>
      <c r="K2735" s="4" t="str">
        <f>CONCATENATE(Sales[[#This Row],[region]],Sales[[#This Row],[storetype]])</f>
        <v>1A</v>
      </c>
      <c r="L2735" s="4">
        <f>INDEX(RegionStoreCount[Store Count],MATCH(Sales[[#This Row],[RegionStoretype]],RegionStoreCount[Region/Type],0))</f>
        <v>5</v>
      </c>
      <c r="M2735" s="4">
        <f>AND(Sales[[#This Row],[date]]&lt;=TY_YTDMax,Sales[[#This Row],[date]]&gt;=TY_YTDMin)*Sales[[#This Row],[sales]]</f>
        <v>0</v>
      </c>
      <c r="N2735" s="4">
        <f>AND(Sales[[#This Row],[date]]&lt;=LY_YTDMax,Sales[[#This Row],[date]]&gt;=LY_YTDMin)*Sales[[#This Row],[sales]]</f>
        <v>77182.514599999995</v>
      </c>
      <c r="O2735" s="4">
        <f>AND(Sales[[#This Row],[date]]&gt;=YoY_Min,Sales[[#This Row],[date]]&lt;=TY_YTDMax)*(Sales[[#This Row],[sales]]/Sales[[#This Row],[sqft]])</f>
        <v>0</v>
      </c>
      <c r="P2735" s="4">
        <f>SUMIF(Sales[RegionStoretype],Sales[[#This Row],[RegionStoretype]],Sales[YoY_SSF])/Sales[[#This Row],[Region_TypeCount]]</f>
        <v>59.469551530910678</v>
      </c>
    </row>
    <row r="2736" spans="1:16" x14ac:dyDescent="0.25">
      <c r="A2736" s="1">
        <v>42902</v>
      </c>
      <c r="B2736">
        <v>1</v>
      </c>
      <c r="C2736">
        <v>14</v>
      </c>
      <c r="D2736">
        <v>38763.614800000003</v>
      </c>
      <c r="E2736">
        <f>INDEX(Stores[region],MATCH(Sales[[#This Row],[store_no]],Stores[store_no],0))</f>
        <v>1</v>
      </c>
      <c r="F2736" t="str">
        <f>INDEX(Stores[storetype],MATCH(Sales[[#This Row],[store_no]],Stores[store_no],0))</f>
        <v>A</v>
      </c>
      <c r="G2736" t="str">
        <f>INDEX(Stores[location_city],MATCH(Sales[[#This Row],[store_no]],Stores[store_no],0))</f>
        <v>Ann Arbor</v>
      </c>
      <c r="H2736" t="str">
        <f>INDEX(Stores[location_state],MATCH(Sales[[#This Row],[store_no]],Stores[store_no],0))</f>
        <v>Michigan</v>
      </c>
      <c r="I2736">
        <f>INDEX(Stores[sqft],MATCH(Sales[[#This Row],[store_no]],Stores[store_no],0))</f>
        <v>100600</v>
      </c>
      <c r="J2736" s="4" t="str">
        <f>INDEX(Departments[dept_name],MATCH(Sales[[#This Row],[dept_no]],Departments[dept_no],0))</f>
        <v>Movies</v>
      </c>
      <c r="K2736" s="4" t="str">
        <f>CONCATENATE(Sales[[#This Row],[region]],Sales[[#This Row],[storetype]])</f>
        <v>1A</v>
      </c>
      <c r="L2736" s="4">
        <f>INDEX(RegionStoreCount[Store Count],MATCH(Sales[[#This Row],[RegionStoretype]],RegionStoreCount[Region/Type],0))</f>
        <v>5</v>
      </c>
      <c r="M2736" s="4">
        <f>AND(Sales[[#This Row],[date]]&lt;=TY_YTDMax,Sales[[#This Row],[date]]&gt;=TY_YTDMin)*Sales[[#This Row],[sales]]</f>
        <v>0</v>
      </c>
      <c r="N2736" s="4">
        <f>AND(Sales[[#This Row],[date]]&lt;=LY_YTDMax,Sales[[#This Row],[date]]&gt;=LY_YTDMin)*Sales[[#This Row],[sales]]</f>
        <v>38763.614800000003</v>
      </c>
      <c r="O2736" s="4">
        <f>AND(Sales[[#This Row],[date]]&gt;=YoY_Min,Sales[[#This Row],[date]]&lt;=TY_YTDMax)*(Sales[[#This Row],[sales]]/Sales[[#This Row],[sqft]])</f>
        <v>0</v>
      </c>
      <c r="P2736" s="4">
        <f>SUMIF(Sales[RegionStoretype],Sales[[#This Row],[RegionStoretype]],Sales[YoY_SSF])/Sales[[#This Row],[Region_TypeCount]]</f>
        <v>59.469551530910678</v>
      </c>
    </row>
    <row r="2737" spans="1:16" x14ac:dyDescent="0.25">
      <c r="A2737" s="1">
        <v>42902</v>
      </c>
      <c r="B2737">
        <v>2</v>
      </c>
      <c r="C2737">
        <v>6</v>
      </c>
      <c r="D2737">
        <v>38898.558300000004</v>
      </c>
      <c r="E2737">
        <f>INDEX(Stores[region],MATCH(Sales[[#This Row],[store_no]],Stores[store_no],0))</f>
        <v>3</v>
      </c>
      <c r="F2737" t="str">
        <f>INDEX(Stores[storetype],MATCH(Sales[[#This Row],[store_no]],Stores[store_no],0))</f>
        <v>A</v>
      </c>
      <c r="G2737" t="str">
        <f>INDEX(Stores[location_city],MATCH(Sales[[#This Row],[store_no]],Stores[store_no],0))</f>
        <v>Minneapolis</v>
      </c>
      <c r="H2737" t="str">
        <f>INDEX(Stores[location_state],MATCH(Sales[[#This Row],[store_no]],Stores[store_no],0))</f>
        <v>Minnesota</v>
      </c>
      <c r="I2737">
        <f>INDEX(Stores[sqft],MATCH(Sales[[#This Row],[store_no]],Stores[store_no],0))</f>
        <v>210400</v>
      </c>
      <c r="J2737" s="4" t="str">
        <f>INDEX(Departments[dept_name],MATCH(Sales[[#This Row],[dept_no]],Departments[dept_no],0))</f>
        <v>Computers</v>
      </c>
      <c r="K2737" s="4" t="str">
        <f>CONCATENATE(Sales[[#This Row],[region]],Sales[[#This Row],[storetype]])</f>
        <v>3A</v>
      </c>
      <c r="L2737" s="4">
        <f>INDEX(RegionStoreCount[Store Count],MATCH(Sales[[#This Row],[RegionStoretype]],RegionStoreCount[Region/Type],0))</f>
        <v>9</v>
      </c>
      <c r="M2737" s="4">
        <f>AND(Sales[[#This Row],[date]]&lt;=TY_YTDMax,Sales[[#This Row],[date]]&gt;=TY_YTDMin)*Sales[[#This Row],[sales]]</f>
        <v>0</v>
      </c>
      <c r="N2737" s="4">
        <f>AND(Sales[[#This Row],[date]]&lt;=LY_YTDMax,Sales[[#This Row],[date]]&gt;=LY_YTDMin)*Sales[[#This Row],[sales]]</f>
        <v>38898.558300000004</v>
      </c>
      <c r="O2737" s="4">
        <f>AND(Sales[[#This Row],[date]]&gt;=YoY_Min,Sales[[#This Row],[date]]&lt;=TY_YTDMax)*(Sales[[#This Row],[sales]]/Sales[[#This Row],[sqft]])</f>
        <v>0</v>
      </c>
      <c r="P2737" s="4">
        <f>SUMIF(Sales[RegionStoretype],Sales[[#This Row],[RegionStoretype]],Sales[YoY_SSF])/Sales[[#This Row],[Region_TypeCount]]</f>
        <v>53.603836561720975</v>
      </c>
    </row>
    <row r="2738" spans="1:16" x14ac:dyDescent="0.25">
      <c r="A2738" s="1">
        <v>42902</v>
      </c>
      <c r="B2738">
        <v>2</v>
      </c>
      <c r="C2738">
        <v>13</v>
      </c>
      <c r="D2738">
        <v>139346.31210000001</v>
      </c>
      <c r="E2738">
        <f>INDEX(Stores[region],MATCH(Sales[[#This Row],[store_no]],Stores[store_no],0))</f>
        <v>3</v>
      </c>
      <c r="F2738" t="str">
        <f>INDEX(Stores[storetype],MATCH(Sales[[#This Row],[store_no]],Stores[store_no],0))</f>
        <v>A</v>
      </c>
      <c r="G2738" t="str">
        <f>INDEX(Stores[location_city],MATCH(Sales[[#This Row],[store_no]],Stores[store_no],0))</f>
        <v>Minneapolis</v>
      </c>
      <c r="H2738" t="str">
        <f>INDEX(Stores[location_state],MATCH(Sales[[#This Row],[store_no]],Stores[store_no],0))</f>
        <v>Minnesota</v>
      </c>
      <c r="I2738">
        <f>INDEX(Stores[sqft],MATCH(Sales[[#This Row],[store_no]],Stores[store_no],0))</f>
        <v>210400</v>
      </c>
      <c r="J2738" s="4" t="str">
        <f>INDEX(Departments[dept_name],MATCH(Sales[[#This Row],[dept_no]],Departments[dept_no],0))</f>
        <v>Kids</v>
      </c>
      <c r="K2738" s="4" t="str">
        <f>CONCATENATE(Sales[[#This Row],[region]],Sales[[#This Row],[storetype]])</f>
        <v>3A</v>
      </c>
      <c r="L2738" s="4">
        <f>INDEX(RegionStoreCount[Store Count],MATCH(Sales[[#This Row],[RegionStoretype]],RegionStoreCount[Region/Type],0))</f>
        <v>9</v>
      </c>
      <c r="M2738" s="4">
        <f>AND(Sales[[#This Row],[date]]&lt;=TY_YTDMax,Sales[[#This Row],[date]]&gt;=TY_YTDMin)*Sales[[#This Row],[sales]]</f>
        <v>0</v>
      </c>
      <c r="N2738" s="4">
        <f>AND(Sales[[#This Row],[date]]&lt;=LY_YTDMax,Sales[[#This Row],[date]]&gt;=LY_YTDMin)*Sales[[#This Row],[sales]]</f>
        <v>139346.31210000001</v>
      </c>
      <c r="O2738" s="4">
        <f>AND(Sales[[#This Row],[date]]&gt;=YoY_Min,Sales[[#This Row],[date]]&lt;=TY_YTDMax)*(Sales[[#This Row],[sales]]/Sales[[#This Row],[sqft]])</f>
        <v>0</v>
      </c>
      <c r="P2738" s="4">
        <f>SUMIF(Sales[RegionStoretype],Sales[[#This Row],[RegionStoretype]],Sales[YoY_SSF])/Sales[[#This Row],[Region_TypeCount]]</f>
        <v>53.603836561720975</v>
      </c>
    </row>
    <row r="2739" spans="1:16" x14ac:dyDescent="0.25">
      <c r="A2739" s="1">
        <v>42902</v>
      </c>
      <c r="B2739">
        <v>2</v>
      </c>
      <c r="C2739">
        <v>15</v>
      </c>
      <c r="D2739">
        <v>42217.465199999999</v>
      </c>
      <c r="E2739">
        <f>INDEX(Stores[region],MATCH(Sales[[#This Row],[store_no]],Stores[store_no],0))</f>
        <v>3</v>
      </c>
      <c r="F2739" t="str">
        <f>INDEX(Stores[storetype],MATCH(Sales[[#This Row],[store_no]],Stores[store_no],0))</f>
        <v>A</v>
      </c>
      <c r="G2739" t="str">
        <f>INDEX(Stores[location_city],MATCH(Sales[[#This Row],[store_no]],Stores[store_no],0))</f>
        <v>Minneapolis</v>
      </c>
      <c r="H2739" t="str">
        <f>INDEX(Stores[location_state],MATCH(Sales[[#This Row],[store_no]],Stores[store_no],0))</f>
        <v>Minnesota</v>
      </c>
      <c r="I2739">
        <f>INDEX(Stores[sqft],MATCH(Sales[[#This Row],[store_no]],Stores[store_no],0))</f>
        <v>210400</v>
      </c>
      <c r="J2739" s="4" t="str">
        <f>INDEX(Departments[dept_name],MATCH(Sales[[#This Row],[dept_no]],Departments[dept_no],0))</f>
        <v>Music</v>
      </c>
      <c r="K2739" s="4" t="str">
        <f>CONCATENATE(Sales[[#This Row],[region]],Sales[[#This Row],[storetype]])</f>
        <v>3A</v>
      </c>
      <c r="L2739" s="4">
        <f>INDEX(RegionStoreCount[Store Count],MATCH(Sales[[#This Row],[RegionStoretype]],RegionStoreCount[Region/Type],0))</f>
        <v>9</v>
      </c>
      <c r="M2739" s="4">
        <f>AND(Sales[[#This Row],[date]]&lt;=TY_YTDMax,Sales[[#This Row],[date]]&gt;=TY_YTDMin)*Sales[[#This Row],[sales]]</f>
        <v>0</v>
      </c>
      <c r="N2739" s="4">
        <f>AND(Sales[[#This Row],[date]]&lt;=LY_YTDMax,Sales[[#This Row],[date]]&gt;=LY_YTDMin)*Sales[[#This Row],[sales]]</f>
        <v>42217.465199999999</v>
      </c>
      <c r="O2739" s="4">
        <f>AND(Sales[[#This Row],[date]]&gt;=YoY_Min,Sales[[#This Row],[date]]&lt;=TY_YTDMax)*(Sales[[#This Row],[sales]]/Sales[[#This Row],[sqft]])</f>
        <v>0</v>
      </c>
      <c r="P2739" s="4">
        <f>SUMIF(Sales[RegionStoretype],Sales[[#This Row],[RegionStoretype]],Sales[YoY_SSF])/Sales[[#This Row],[Region_TypeCount]]</f>
        <v>53.603836561720975</v>
      </c>
    </row>
    <row r="2740" spans="1:16" x14ac:dyDescent="0.25">
      <c r="A2740" s="1">
        <v>42902</v>
      </c>
      <c r="B2740">
        <v>3</v>
      </c>
      <c r="C2740">
        <v>3</v>
      </c>
      <c r="D2740">
        <v>64724.468700000005</v>
      </c>
      <c r="E2740">
        <f>INDEX(Stores[region],MATCH(Sales[[#This Row],[store_no]],Stores[store_no],0))</f>
        <v>1</v>
      </c>
      <c r="F2740" t="str">
        <f>INDEX(Stores[storetype],MATCH(Sales[[#This Row],[store_no]],Stores[store_no],0))</f>
        <v>B</v>
      </c>
      <c r="G2740" t="str">
        <f>INDEX(Stores[location_city],MATCH(Sales[[#This Row],[store_no]],Stores[store_no],0))</f>
        <v>Detroit</v>
      </c>
      <c r="H2740" t="str">
        <f>INDEX(Stores[location_state],MATCH(Sales[[#This Row],[store_no]],Stores[store_no],0))</f>
        <v>Michigan</v>
      </c>
      <c r="I2740">
        <f>INDEX(Stores[sqft],MATCH(Sales[[#This Row],[store_no]],Stores[store_no],0))</f>
        <v>114500</v>
      </c>
      <c r="J2740" s="4" t="str">
        <f>INDEX(Departments[dept_name],MATCH(Sales[[#This Row],[dept_no]],Departments[dept_no],0))</f>
        <v>Beauty</v>
      </c>
      <c r="K2740" s="4" t="str">
        <f>CONCATENATE(Sales[[#This Row],[region]],Sales[[#This Row],[storetype]])</f>
        <v>1B</v>
      </c>
      <c r="L2740" s="4">
        <f>INDEX(RegionStoreCount[Store Count],MATCH(Sales[[#This Row],[RegionStoretype]],RegionStoreCount[Region/Type],0))</f>
        <v>5</v>
      </c>
      <c r="M2740" s="4">
        <f>AND(Sales[[#This Row],[date]]&lt;=TY_YTDMax,Sales[[#This Row],[date]]&gt;=TY_YTDMin)*Sales[[#This Row],[sales]]</f>
        <v>0</v>
      </c>
      <c r="N2740" s="4">
        <f>AND(Sales[[#This Row],[date]]&lt;=LY_YTDMax,Sales[[#This Row],[date]]&gt;=LY_YTDMin)*Sales[[#This Row],[sales]]</f>
        <v>64724.468700000005</v>
      </c>
      <c r="O2740" s="4">
        <f>AND(Sales[[#This Row],[date]]&gt;=YoY_Min,Sales[[#This Row],[date]]&lt;=TY_YTDMax)*(Sales[[#This Row],[sales]]/Sales[[#This Row],[sqft]])</f>
        <v>0</v>
      </c>
      <c r="P2740" s="4">
        <f>SUMIF(Sales[RegionStoretype],Sales[[#This Row],[RegionStoretype]],Sales[YoY_SSF])/Sales[[#This Row],[Region_TypeCount]]</f>
        <v>68.518982968140051</v>
      </c>
    </row>
    <row r="2741" spans="1:16" x14ac:dyDescent="0.25">
      <c r="A2741" s="1">
        <v>42902</v>
      </c>
      <c r="B2741">
        <v>3</v>
      </c>
      <c r="C2741">
        <v>5</v>
      </c>
      <c r="D2741">
        <v>59580.9908</v>
      </c>
      <c r="E2741">
        <f>INDEX(Stores[region],MATCH(Sales[[#This Row],[store_no]],Stores[store_no],0))</f>
        <v>1</v>
      </c>
      <c r="F2741" t="str">
        <f>INDEX(Stores[storetype],MATCH(Sales[[#This Row],[store_no]],Stores[store_no],0))</f>
        <v>B</v>
      </c>
      <c r="G2741" t="str">
        <f>INDEX(Stores[location_city],MATCH(Sales[[#This Row],[store_no]],Stores[store_no],0))</f>
        <v>Detroit</v>
      </c>
      <c r="H2741" t="str">
        <f>INDEX(Stores[location_state],MATCH(Sales[[#This Row],[store_no]],Stores[store_no],0))</f>
        <v>Michigan</v>
      </c>
      <c r="I2741">
        <f>INDEX(Stores[sqft],MATCH(Sales[[#This Row],[store_no]],Stores[store_no],0))</f>
        <v>114500</v>
      </c>
      <c r="J2741" s="4" t="str">
        <f>INDEX(Departments[dept_name],MATCH(Sales[[#This Row],[dept_no]],Departments[dept_no],0))</f>
        <v>Clothing</v>
      </c>
      <c r="K2741" s="4" t="str">
        <f>CONCATENATE(Sales[[#This Row],[region]],Sales[[#This Row],[storetype]])</f>
        <v>1B</v>
      </c>
      <c r="L2741" s="4">
        <f>INDEX(RegionStoreCount[Store Count],MATCH(Sales[[#This Row],[RegionStoretype]],RegionStoreCount[Region/Type],0))</f>
        <v>5</v>
      </c>
      <c r="M2741" s="4">
        <f>AND(Sales[[#This Row],[date]]&lt;=TY_YTDMax,Sales[[#This Row],[date]]&gt;=TY_YTDMin)*Sales[[#This Row],[sales]]</f>
        <v>0</v>
      </c>
      <c r="N2741" s="4">
        <f>AND(Sales[[#This Row],[date]]&lt;=LY_YTDMax,Sales[[#This Row],[date]]&gt;=LY_YTDMin)*Sales[[#This Row],[sales]]</f>
        <v>59580.9908</v>
      </c>
      <c r="O2741" s="4">
        <f>AND(Sales[[#This Row],[date]]&gt;=YoY_Min,Sales[[#This Row],[date]]&lt;=TY_YTDMax)*(Sales[[#This Row],[sales]]/Sales[[#This Row],[sqft]])</f>
        <v>0</v>
      </c>
      <c r="P2741" s="4">
        <f>SUMIF(Sales[RegionStoretype],Sales[[#This Row],[RegionStoretype]],Sales[YoY_SSF])/Sales[[#This Row],[Region_TypeCount]]</f>
        <v>68.518982968140051</v>
      </c>
    </row>
    <row r="2742" spans="1:16" x14ac:dyDescent="0.25">
      <c r="A2742" s="1">
        <v>42902</v>
      </c>
      <c r="B2742">
        <v>3</v>
      </c>
      <c r="C2742">
        <v>14</v>
      </c>
      <c r="D2742">
        <v>79009.642400000012</v>
      </c>
      <c r="E2742">
        <f>INDEX(Stores[region],MATCH(Sales[[#This Row],[store_no]],Stores[store_no],0))</f>
        <v>1</v>
      </c>
      <c r="F2742" t="str">
        <f>INDEX(Stores[storetype],MATCH(Sales[[#This Row],[store_no]],Stores[store_no],0))</f>
        <v>B</v>
      </c>
      <c r="G2742" t="str">
        <f>INDEX(Stores[location_city],MATCH(Sales[[#This Row],[store_no]],Stores[store_no],0))</f>
        <v>Detroit</v>
      </c>
      <c r="H2742" t="str">
        <f>INDEX(Stores[location_state],MATCH(Sales[[#This Row],[store_no]],Stores[store_no],0))</f>
        <v>Michigan</v>
      </c>
      <c r="I2742">
        <f>INDEX(Stores[sqft],MATCH(Sales[[#This Row],[store_no]],Stores[store_no],0))</f>
        <v>114500</v>
      </c>
      <c r="J2742" s="4" t="str">
        <f>INDEX(Departments[dept_name],MATCH(Sales[[#This Row],[dept_no]],Departments[dept_no],0))</f>
        <v>Movies</v>
      </c>
      <c r="K2742" s="4" t="str">
        <f>CONCATENATE(Sales[[#This Row],[region]],Sales[[#This Row],[storetype]])</f>
        <v>1B</v>
      </c>
      <c r="L2742" s="4">
        <f>INDEX(RegionStoreCount[Store Count],MATCH(Sales[[#This Row],[RegionStoretype]],RegionStoreCount[Region/Type],0))</f>
        <v>5</v>
      </c>
      <c r="M2742" s="4">
        <f>AND(Sales[[#This Row],[date]]&lt;=TY_YTDMax,Sales[[#This Row],[date]]&gt;=TY_YTDMin)*Sales[[#This Row],[sales]]</f>
        <v>0</v>
      </c>
      <c r="N2742" s="4">
        <f>AND(Sales[[#This Row],[date]]&lt;=LY_YTDMax,Sales[[#This Row],[date]]&gt;=LY_YTDMin)*Sales[[#This Row],[sales]]</f>
        <v>79009.642400000012</v>
      </c>
      <c r="O2742" s="4">
        <f>AND(Sales[[#This Row],[date]]&gt;=YoY_Min,Sales[[#This Row],[date]]&lt;=TY_YTDMax)*(Sales[[#This Row],[sales]]/Sales[[#This Row],[sqft]])</f>
        <v>0</v>
      </c>
      <c r="P2742" s="4">
        <f>SUMIF(Sales[RegionStoretype],Sales[[#This Row],[RegionStoretype]],Sales[YoY_SSF])/Sales[[#This Row],[Region_TypeCount]]</f>
        <v>68.518982968140051</v>
      </c>
    </row>
    <row r="2743" spans="1:16" x14ac:dyDescent="0.25">
      <c r="A2743" s="1">
        <v>42902</v>
      </c>
      <c r="B2743">
        <v>3</v>
      </c>
      <c r="C2743">
        <v>16</v>
      </c>
      <c r="D2743">
        <v>110971.14970000001</v>
      </c>
      <c r="E2743">
        <f>INDEX(Stores[region],MATCH(Sales[[#This Row],[store_no]],Stores[store_no],0))</f>
        <v>1</v>
      </c>
      <c r="F2743" t="str">
        <f>INDEX(Stores[storetype],MATCH(Sales[[#This Row],[store_no]],Stores[store_no],0))</f>
        <v>B</v>
      </c>
      <c r="G2743" t="str">
        <f>INDEX(Stores[location_city],MATCH(Sales[[#This Row],[store_no]],Stores[store_no],0))</f>
        <v>Detroit</v>
      </c>
      <c r="H2743" t="str">
        <f>INDEX(Stores[location_state],MATCH(Sales[[#This Row],[store_no]],Stores[store_no],0))</f>
        <v>Michigan</v>
      </c>
      <c r="I2743">
        <f>INDEX(Stores[sqft],MATCH(Sales[[#This Row],[store_no]],Stores[store_no],0))</f>
        <v>114500</v>
      </c>
      <c r="J2743" s="4" t="str">
        <f>INDEX(Departments[dept_name],MATCH(Sales[[#This Row],[dept_no]],Departments[dept_no],0))</f>
        <v>Outdoors</v>
      </c>
      <c r="K2743" s="4" t="str">
        <f>CONCATENATE(Sales[[#This Row],[region]],Sales[[#This Row],[storetype]])</f>
        <v>1B</v>
      </c>
      <c r="L2743" s="4">
        <f>INDEX(RegionStoreCount[Store Count],MATCH(Sales[[#This Row],[RegionStoretype]],RegionStoreCount[Region/Type],0))</f>
        <v>5</v>
      </c>
      <c r="M2743" s="4">
        <f>AND(Sales[[#This Row],[date]]&lt;=TY_YTDMax,Sales[[#This Row],[date]]&gt;=TY_YTDMin)*Sales[[#This Row],[sales]]</f>
        <v>0</v>
      </c>
      <c r="N2743" s="4">
        <f>AND(Sales[[#This Row],[date]]&lt;=LY_YTDMax,Sales[[#This Row],[date]]&gt;=LY_YTDMin)*Sales[[#This Row],[sales]]</f>
        <v>110971.14970000001</v>
      </c>
      <c r="O2743" s="4">
        <f>AND(Sales[[#This Row],[date]]&gt;=YoY_Min,Sales[[#This Row],[date]]&lt;=TY_YTDMax)*(Sales[[#This Row],[sales]]/Sales[[#This Row],[sqft]])</f>
        <v>0</v>
      </c>
      <c r="P2743" s="4">
        <f>SUMIF(Sales[RegionStoretype],Sales[[#This Row],[RegionStoretype]],Sales[YoY_SSF])/Sales[[#This Row],[Region_TypeCount]]</f>
        <v>68.518982968140051</v>
      </c>
    </row>
    <row r="2744" spans="1:16" x14ac:dyDescent="0.25">
      <c r="A2744" s="1">
        <v>42902</v>
      </c>
      <c r="B2744">
        <v>4</v>
      </c>
      <c r="C2744">
        <v>13</v>
      </c>
      <c r="D2744">
        <v>120636.69290000002</v>
      </c>
      <c r="E2744">
        <f>INDEX(Stores[region],MATCH(Sales[[#This Row],[store_no]],Stores[store_no],0))</f>
        <v>1</v>
      </c>
      <c r="F2744" t="str">
        <f>INDEX(Stores[storetype],MATCH(Sales[[#This Row],[store_no]],Stores[store_no],0))</f>
        <v>A</v>
      </c>
      <c r="G2744" t="str">
        <f>INDEX(Stores[location_city],MATCH(Sales[[#This Row],[store_no]],Stores[store_no],0))</f>
        <v>Cincinnati</v>
      </c>
      <c r="H2744" t="str">
        <f>INDEX(Stores[location_state],MATCH(Sales[[#This Row],[store_no]],Stores[store_no],0))</f>
        <v>Ohio</v>
      </c>
      <c r="I2744">
        <f>INDEX(Stores[sqft],MATCH(Sales[[#This Row],[store_no]],Stores[store_no],0))</f>
        <v>127800</v>
      </c>
      <c r="J2744" s="4" t="str">
        <f>INDEX(Departments[dept_name],MATCH(Sales[[#This Row],[dept_no]],Departments[dept_no],0))</f>
        <v>Kids</v>
      </c>
      <c r="K2744" s="4" t="str">
        <f>CONCATENATE(Sales[[#This Row],[region]],Sales[[#This Row],[storetype]])</f>
        <v>1A</v>
      </c>
      <c r="L2744" s="4">
        <f>INDEX(RegionStoreCount[Store Count],MATCH(Sales[[#This Row],[RegionStoretype]],RegionStoreCount[Region/Type],0))</f>
        <v>5</v>
      </c>
      <c r="M2744" s="4">
        <f>AND(Sales[[#This Row],[date]]&lt;=TY_YTDMax,Sales[[#This Row],[date]]&gt;=TY_YTDMin)*Sales[[#This Row],[sales]]</f>
        <v>0</v>
      </c>
      <c r="N2744" s="4">
        <f>AND(Sales[[#This Row],[date]]&lt;=LY_YTDMax,Sales[[#This Row],[date]]&gt;=LY_YTDMin)*Sales[[#This Row],[sales]]</f>
        <v>120636.69290000002</v>
      </c>
      <c r="O2744" s="4">
        <f>AND(Sales[[#This Row],[date]]&gt;=YoY_Min,Sales[[#This Row],[date]]&lt;=TY_YTDMax)*(Sales[[#This Row],[sales]]/Sales[[#This Row],[sqft]])</f>
        <v>0</v>
      </c>
      <c r="P2744" s="4">
        <f>SUMIF(Sales[RegionStoretype],Sales[[#This Row],[RegionStoretype]],Sales[YoY_SSF])/Sales[[#This Row],[Region_TypeCount]]</f>
        <v>59.469551530910678</v>
      </c>
    </row>
    <row r="2745" spans="1:16" x14ac:dyDescent="0.25">
      <c r="A2745" s="1">
        <v>42902</v>
      </c>
      <c r="B2745">
        <v>4</v>
      </c>
      <c r="C2745">
        <v>14</v>
      </c>
      <c r="D2745">
        <v>20357.334200000001</v>
      </c>
      <c r="E2745">
        <f>INDEX(Stores[region],MATCH(Sales[[#This Row],[store_no]],Stores[store_no],0))</f>
        <v>1</v>
      </c>
      <c r="F2745" t="str">
        <f>INDEX(Stores[storetype],MATCH(Sales[[#This Row],[store_no]],Stores[store_no],0))</f>
        <v>A</v>
      </c>
      <c r="G2745" t="str">
        <f>INDEX(Stores[location_city],MATCH(Sales[[#This Row],[store_no]],Stores[store_no],0))</f>
        <v>Cincinnati</v>
      </c>
      <c r="H2745" t="str">
        <f>INDEX(Stores[location_state],MATCH(Sales[[#This Row],[store_no]],Stores[store_no],0))</f>
        <v>Ohio</v>
      </c>
      <c r="I2745">
        <f>INDEX(Stores[sqft],MATCH(Sales[[#This Row],[store_no]],Stores[store_no],0))</f>
        <v>127800</v>
      </c>
      <c r="J2745" s="4" t="str">
        <f>INDEX(Departments[dept_name],MATCH(Sales[[#This Row],[dept_no]],Departments[dept_no],0))</f>
        <v>Movies</v>
      </c>
      <c r="K2745" s="4" t="str">
        <f>CONCATENATE(Sales[[#This Row],[region]],Sales[[#This Row],[storetype]])</f>
        <v>1A</v>
      </c>
      <c r="L2745" s="4">
        <f>INDEX(RegionStoreCount[Store Count],MATCH(Sales[[#This Row],[RegionStoretype]],RegionStoreCount[Region/Type],0))</f>
        <v>5</v>
      </c>
      <c r="M2745" s="4">
        <f>AND(Sales[[#This Row],[date]]&lt;=TY_YTDMax,Sales[[#This Row],[date]]&gt;=TY_YTDMin)*Sales[[#This Row],[sales]]</f>
        <v>0</v>
      </c>
      <c r="N2745" s="4">
        <f>AND(Sales[[#This Row],[date]]&lt;=LY_YTDMax,Sales[[#This Row],[date]]&gt;=LY_YTDMin)*Sales[[#This Row],[sales]]</f>
        <v>20357.334200000001</v>
      </c>
      <c r="O2745" s="4">
        <f>AND(Sales[[#This Row],[date]]&gt;=YoY_Min,Sales[[#This Row],[date]]&lt;=TY_YTDMax)*(Sales[[#This Row],[sales]]/Sales[[#This Row],[sqft]])</f>
        <v>0</v>
      </c>
      <c r="P2745" s="4">
        <f>SUMIF(Sales[RegionStoretype],Sales[[#This Row],[RegionStoretype]],Sales[YoY_SSF])/Sales[[#This Row],[Region_TypeCount]]</f>
        <v>59.469551530910678</v>
      </c>
    </row>
    <row r="2746" spans="1:16" x14ac:dyDescent="0.25">
      <c r="A2746" s="1">
        <v>42902</v>
      </c>
      <c r="B2746">
        <v>4</v>
      </c>
      <c r="C2746">
        <v>15</v>
      </c>
      <c r="D2746">
        <v>633.03</v>
      </c>
      <c r="E2746">
        <f>INDEX(Stores[region],MATCH(Sales[[#This Row],[store_no]],Stores[store_no],0))</f>
        <v>1</v>
      </c>
      <c r="F2746" t="str">
        <f>INDEX(Stores[storetype],MATCH(Sales[[#This Row],[store_no]],Stores[store_no],0))</f>
        <v>A</v>
      </c>
      <c r="G2746" t="str">
        <f>INDEX(Stores[location_city],MATCH(Sales[[#This Row],[store_no]],Stores[store_no],0))</f>
        <v>Cincinnati</v>
      </c>
      <c r="H2746" t="str">
        <f>INDEX(Stores[location_state],MATCH(Sales[[#This Row],[store_no]],Stores[store_no],0))</f>
        <v>Ohio</v>
      </c>
      <c r="I2746">
        <f>INDEX(Stores[sqft],MATCH(Sales[[#This Row],[store_no]],Stores[store_no],0))</f>
        <v>127800</v>
      </c>
      <c r="J2746" s="4" t="str">
        <f>INDEX(Departments[dept_name],MATCH(Sales[[#This Row],[dept_no]],Departments[dept_no],0))</f>
        <v>Music</v>
      </c>
      <c r="K2746" s="4" t="str">
        <f>CONCATENATE(Sales[[#This Row],[region]],Sales[[#This Row],[storetype]])</f>
        <v>1A</v>
      </c>
      <c r="L2746" s="4">
        <f>INDEX(RegionStoreCount[Store Count],MATCH(Sales[[#This Row],[RegionStoretype]],RegionStoreCount[Region/Type],0))</f>
        <v>5</v>
      </c>
      <c r="M2746" s="4">
        <f>AND(Sales[[#This Row],[date]]&lt;=TY_YTDMax,Sales[[#This Row],[date]]&gt;=TY_YTDMin)*Sales[[#This Row],[sales]]</f>
        <v>0</v>
      </c>
      <c r="N2746" s="4">
        <f>AND(Sales[[#This Row],[date]]&lt;=LY_YTDMax,Sales[[#This Row],[date]]&gt;=LY_YTDMin)*Sales[[#This Row],[sales]]</f>
        <v>633.03</v>
      </c>
      <c r="O2746" s="4">
        <f>AND(Sales[[#This Row],[date]]&gt;=YoY_Min,Sales[[#This Row],[date]]&lt;=TY_YTDMax)*(Sales[[#This Row],[sales]]/Sales[[#This Row],[sqft]])</f>
        <v>0</v>
      </c>
      <c r="P2746" s="4">
        <f>SUMIF(Sales[RegionStoretype],Sales[[#This Row],[RegionStoretype]],Sales[YoY_SSF])/Sales[[#This Row],[Region_TypeCount]]</f>
        <v>59.469551530910678</v>
      </c>
    </row>
    <row r="2747" spans="1:16" x14ac:dyDescent="0.25">
      <c r="A2747" s="1">
        <v>42902</v>
      </c>
      <c r="B2747">
        <v>5</v>
      </c>
      <c r="C2747">
        <v>6</v>
      </c>
      <c r="D2747">
        <v>20765.171000000002</v>
      </c>
      <c r="E2747">
        <f>INDEX(Stores[region],MATCH(Sales[[#This Row],[store_no]],Stores[store_no],0))</f>
        <v>1</v>
      </c>
      <c r="F2747" t="str">
        <f>INDEX(Stores[storetype],MATCH(Sales[[#This Row],[store_no]],Stores[store_no],0))</f>
        <v>B</v>
      </c>
      <c r="G2747" t="str">
        <f>INDEX(Stores[location_city],MATCH(Sales[[#This Row],[store_no]],Stores[store_no],0))</f>
        <v>Bloomington</v>
      </c>
      <c r="H2747" t="str">
        <f>INDEX(Stores[location_state],MATCH(Sales[[#This Row],[store_no]],Stores[store_no],0))</f>
        <v>Indiana</v>
      </c>
      <c r="I2747">
        <f>INDEX(Stores[sqft],MATCH(Sales[[#This Row],[store_no]],Stores[store_no],0))</f>
        <v>114500</v>
      </c>
      <c r="J2747" s="4" t="str">
        <f>INDEX(Departments[dept_name],MATCH(Sales[[#This Row],[dept_no]],Departments[dept_no],0))</f>
        <v>Computers</v>
      </c>
      <c r="K2747" s="4" t="str">
        <f>CONCATENATE(Sales[[#This Row],[region]],Sales[[#This Row],[storetype]])</f>
        <v>1B</v>
      </c>
      <c r="L2747" s="4">
        <f>INDEX(RegionStoreCount[Store Count],MATCH(Sales[[#This Row],[RegionStoretype]],RegionStoreCount[Region/Type],0))</f>
        <v>5</v>
      </c>
      <c r="M2747" s="4">
        <f>AND(Sales[[#This Row],[date]]&lt;=TY_YTDMax,Sales[[#This Row],[date]]&gt;=TY_YTDMin)*Sales[[#This Row],[sales]]</f>
        <v>0</v>
      </c>
      <c r="N2747" s="4">
        <f>AND(Sales[[#This Row],[date]]&lt;=LY_YTDMax,Sales[[#This Row],[date]]&gt;=LY_YTDMin)*Sales[[#This Row],[sales]]</f>
        <v>20765.171000000002</v>
      </c>
      <c r="O2747" s="4">
        <f>AND(Sales[[#This Row],[date]]&gt;=YoY_Min,Sales[[#This Row],[date]]&lt;=TY_YTDMax)*(Sales[[#This Row],[sales]]/Sales[[#This Row],[sqft]])</f>
        <v>0</v>
      </c>
      <c r="P2747" s="4">
        <f>SUMIF(Sales[RegionStoretype],Sales[[#This Row],[RegionStoretype]],Sales[YoY_SSF])/Sales[[#This Row],[Region_TypeCount]]</f>
        <v>68.518982968140051</v>
      </c>
    </row>
    <row r="2748" spans="1:16" x14ac:dyDescent="0.25">
      <c r="A2748" s="1">
        <v>42902</v>
      </c>
      <c r="B2748">
        <v>5</v>
      </c>
      <c r="C2748">
        <v>10</v>
      </c>
      <c r="D2748">
        <v>31123.343199999999</v>
      </c>
      <c r="E2748">
        <f>INDEX(Stores[region],MATCH(Sales[[#This Row],[store_no]],Stores[store_no],0))</f>
        <v>1</v>
      </c>
      <c r="F2748" t="str">
        <f>INDEX(Stores[storetype],MATCH(Sales[[#This Row],[store_no]],Stores[store_no],0))</f>
        <v>B</v>
      </c>
      <c r="G2748" t="str">
        <f>INDEX(Stores[location_city],MATCH(Sales[[#This Row],[store_no]],Stores[store_no],0))</f>
        <v>Bloomington</v>
      </c>
      <c r="H2748" t="str">
        <f>INDEX(Stores[location_state],MATCH(Sales[[#This Row],[store_no]],Stores[store_no],0))</f>
        <v>Indiana</v>
      </c>
      <c r="I2748">
        <f>INDEX(Stores[sqft],MATCH(Sales[[#This Row],[store_no]],Stores[store_no],0))</f>
        <v>114500</v>
      </c>
      <c r="J2748" s="4" t="str">
        <f>INDEX(Departments[dept_name],MATCH(Sales[[#This Row],[dept_no]],Departments[dept_no],0))</f>
        <v>Health</v>
      </c>
      <c r="K2748" s="4" t="str">
        <f>CONCATENATE(Sales[[#This Row],[region]],Sales[[#This Row],[storetype]])</f>
        <v>1B</v>
      </c>
      <c r="L2748" s="4">
        <f>INDEX(RegionStoreCount[Store Count],MATCH(Sales[[#This Row],[RegionStoretype]],RegionStoreCount[Region/Type],0))</f>
        <v>5</v>
      </c>
      <c r="M2748" s="4">
        <f>AND(Sales[[#This Row],[date]]&lt;=TY_YTDMax,Sales[[#This Row],[date]]&gt;=TY_YTDMin)*Sales[[#This Row],[sales]]</f>
        <v>0</v>
      </c>
      <c r="N2748" s="4">
        <f>AND(Sales[[#This Row],[date]]&lt;=LY_YTDMax,Sales[[#This Row],[date]]&gt;=LY_YTDMin)*Sales[[#This Row],[sales]]</f>
        <v>31123.343199999999</v>
      </c>
      <c r="O2748" s="4">
        <f>AND(Sales[[#This Row],[date]]&gt;=YoY_Min,Sales[[#This Row],[date]]&lt;=TY_YTDMax)*(Sales[[#This Row],[sales]]/Sales[[#This Row],[sqft]])</f>
        <v>0</v>
      </c>
      <c r="P2748" s="4">
        <f>SUMIF(Sales[RegionStoretype],Sales[[#This Row],[RegionStoretype]],Sales[YoY_SSF])/Sales[[#This Row],[Region_TypeCount]]</f>
        <v>68.518982968140051</v>
      </c>
    </row>
    <row r="2749" spans="1:16" x14ac:dyDescent="0.25">
      <c r="A2749" s="1">
        <v>42902</v>
      </c>
      <c r="B2749">
        <v>5</v>
      </c>
      <c r="C2749">
        <v>11</v>
      </c>
      <c r="D2749">
        <v>20817.8393</v>
      </c>
      <c r="E2749">
        <f>INDEX(Stores[region],MATCH(Sales[[#This Row],[store_no]],Stores[store_no],0))</f>
        <v>1</v>
      </c>
      <c r="F2749" t="str">
        <f>INDEX(Stores[storetype],MATCH(Sales[[#This Row],[store_no]],Stores[store_no],0))</f>
        <v>B</v>
      </c>
      <c r="G2749" t="str">
        <f>INDEX(Stores[location_city],MATCH(Sales[[#This Row],[store_no]],Stores[store_no],0))</f>
        <v>Bloomington</v>
      </c>
      <c r="H2749" t="str">
        <f>INDEX(Stores[location_state],MATCH(Sales[[#This Row],[store_no]],Stores[store_no],0))</f>
        <v>Indiana</v>
      </c>
      <c r="I2749">
        <f>INDEX(Stores[sqft],MATCH(Sales[[#This Row],[store_no]],Stores[store_no],0))</f>
        <v>114500</v>
      </c>
      <c r="J2749" s="4" t="str">
        <f>INDEX(Departments[dept_name],MATCH(Sales[[#This Row],[dept_no]],Departments[dept_no],0))</f>
        <v>Home</v>
      </c>
      <c r="K2749" s="4" t="str">
        <f>CONCATENATE(Sales[[#This Row],[region]],Sales[[#This Row],[storetype]])</f>
        <v>1B</v>
      </c>
      <c r="L2749" s="4">
        <f>INDEX(RegionStoreCount[Store Count],MATCH(Sales[[#This Row],[RegionStoretype]],RegionStoreCount[Region/Type],0))</f>
        <v>5</v>
      </c>
      <c r="M2749" s="4">
        <f>AND(Sales[[#This Row],[date]]&lt;=TY_YTDMax,Sales[[#This Row],[date]]&gt;=TY_YTDMin)*Sales[[#This Row],[sales]]</f>
        <v>0</v>
      </c>
      <c r="N2749" s="4">
        <f>AND(Sales[[#This Row],[date]]&lt;=LY_YTDMax,Sales[[#This Row],[date]]&gt;=LY_YTDMin)*Sales[[#This Row],[sales]]</f>
        <v>20817.8393</v>
      </c>
      <c r="O2749" s="4">
        <f>AND(Sales[[#This Row],[date]]&gt;=YoY_Min,Sales[[#This Row],[date]]&lt;=TY_YTDMax)*(Sales[[#This Row],[sales]]/Sales[[#This Row],[sqft]])</f>
        <v>0</v>
      </c>
      <c r="P2749" s="4">
        <f>SUMIF(Sales[RegionStoretype],Sales[[#This Row],[RegionStoretype]],Sales[YoY_SSF])/Sales[[#This Row],[Region_TypeCount]]</f>
        <v>68.518982968140051</v>
      </c>
    </row>
    <row r="2750" spans="1:16" x14ac:dyDescent="0.25">
      <c r="A2750" s="1">
        <v>42902</v>
      </c>
      <c r="B2750">
        <v>6</v>
      </c>
      <c r="C2750">
        <v>2</v>
      </c>
      <c r="D2750">
        <v>12480.8431</v>
      </c>
      <c r="E2750">
        <f>INDEX(Stores[region],MATCH(Sales[[#This Row],[store_no]],Stores[store_no],0))</f>
        <v>3</v>
      </c>
      <c r="F2750" t="str">
        <f>INDEX(Stores[storetype],MATCH(Sales[[#This Row],[store_no]],Stores[store_no],0))</f>
        <v>A</v>
      </c>
      <c r="G2750" t="str">
        <f>INDEX(Stores[location_city],MATCH(Sales[[#This Row],[store_no]],Stores[store_no],0))</f>
        <v>Green Bay</v>
      </c>
      <c r="H2750" t="str">
        <f>INDEX(Stores[location_state],MATCH(Sales[[#This Row],[store_no]],Stores[store_no],0))</f>
        <v>Wisconsin</v>
      </c>
      <c r="I2750">
        <f>INDEX(Stores[sqft],MATCH(Sales[[#This Row],[store_no]],Stores[store_no],0))</f>
        <v>138800</v>
      </c>
      <c r="J2750" s="4" t="str">
        <f>INDEX(Departments[dept_name],MATCH(Sales[[#This Row],[dept_no]],Departments[dept_no],0))</f>
        <v>Baby</v>
      </c>
      <c r="K2750" s="4" t="str">
        <f>CONCATENATE(Sales[[#This Row],[region]],Sales[[#This Row],[storetype]])</f>
        <v>3A</v>
      </c>
      <c r="L2750" s="4">
        <f>INDEX(RegionStoreCount[Store Count],MATCH(Sales[[#This Row],[RegionStoretype]],RegionStoreCount[Region/Type],0))</f>
        <v>9</v>
      </c>
      <c r="M2750" s="4">
        <f>AND(Sales[[#This Row],[date]]&lt;=TY_YTDMax,Sales[[#This Row],[date]]&gt;=TY_YTDMin)*Sales[[#This Row],[sales]]</f>
        <v>0</v>
      </c>
      <c r="N2750" s="4">
        <f>AND(Sales[[#This Row],[date]]&lt;=LY_YTDMax,Sales[[#This Row],[date]]&gt;=LY_YTDMin)*Sales[[#This Row],[sales]]</f>
        <v>12480.8431</v>
      </c>
      <c r="O2750" s="4">
        <f>AND(Sales[[#This Row],[date]]&gt;=YoY_Min,Sales[[#This Row],[date]]&lt;=TY_YTDMax)*(Sales[[#This Row],[sales]]/Sales[[#This Row],[sqft]])</f>
        <v>0</v>
      </c>
      <c r="P2750" s="4">
        <f>SUMIF(Sales[RegionStoretype],Sales[[#This Row],[RegionStoretype]],Sales[YoY_SSF])/Sales[[#This Row],[Region_TypeCount]]</f>
        <v>53.603836561720975</v>
      </c>
    </row>
    <row r="2751" spans="1:16" x14ac:dyDescent="0.25">
      <c r="A2751" s="1">
        <v>42902</v>
      </c>
      <c r="B2751">
        <v>6</v>
      </c>
      <c r="C2751">
        <v>8</v>
      </c>
      <c r="D2751">
        <v>14535.280600000002</v>
      </c>
      <c r="E2751">
        <f>INDEX(Stores[region],MATCH(Sales[[#This Row],[store_no]],Stores[store_no],0))</f>
        <v>3</v>
      </c>
      <c r="F2751" t="str">
        <f>INDEX(Stores[storetype],MATCH(Sales[[#This Row],[store_no]],Stores[store_no],0))</f>
        <v>A</v>
      </c>
      <c r="G2751" t="str">
        <f>INDEX(Stores[location_city],MATCH(Sales[[#This Row],[store_no]],Stores[store_no],0))</f>
        <v>Green Bay</v>
      </c>
      <c r="H2751" t="str">
        <f>INDEX(Stores[location_state],MATCH(Sales[[#This Row],[store_no]],Stores[store_no],0))</f>
        <v>Wisconsin</v>
      </c>
      <c r="I2751">
        <f>INDEX(Stores[sqft],MATCH(Sales[[#This Row],[store_no]],Stores[store_no],0))</f>
        <v>138800</v>
      </c>
      <c r="J2751" s="4" t="str">
        <f>INDEX(Departments[dept_name],MATCH(Sales[[#This Row],[dept_no]],Departments[dept_no],0))</f>
        <v>Games</v>
      </c>
      <c r="K2751" s="4" t="str">
        <f>CONCATENATE(Sales[[#This Row],[region]],Sales[[#This Row],[storetype]])</f>
        <v>3A</v>
      </c>
      <c r="L2751" s="4">
        <f>INDEX(RegionStoreCount[Store Count],MATCH(Sales[[#This Row],[RegionStoretype]],RegionStoreCount[Region/Type],0))</f>
        <v>9</v>
      </c>
      <c r="M2751" s="4">
        <f>AND(Sales[[#This Row],[date]]&lt;=TY_YTDMax,Sales[[#This Row],[date]]&gt;=TY_YTDMin)*Sales[[#This Row],[sales]]</f>
        <v>0</v>
      </c>
      <c r="N2751" s="4">
        <f>AND(Sales[[#This Row],[date]]&lt;=LY_YTDMax,Sales[[#This Row],[date]]&gt;=LY_YTDMin)*Sales[[#This Row],[sales]]</f>
        <v>14535.280600000002</v>
      </c>
      <c r="O2751" s="4">
        <f>AND(Sales[[#This Row],[date]]&gt;=YoY_Min,Sales[[#This Row],[date]]&lt;=TY_YTDMax)*(Sales[[#This Row],[sales]]/Sales[[#This Row],[sqft]])</f>
        <v>0</v>
      </c>
      <c r="P2751" s="4">
        <f>SUMIF(Sales[RegionStoretype],Sales[[#This Row],[RegionStoretype]],Sales[YoY_SSF])/Sales[[#This Row],[Region_TypeCount]]</f>
        <v>53.603836561720975</v>
      </c>
    </row>
    <row r="2752" spans="1:16" x14ac:dyDescent="0.25">
      <c r="A2752" s="1">
        <v>42902</v>
      </c>
      <c r="B2752">
        <v>7</v>
      </c>
      <c r="C2752">
        <v>3</v>
      </c>
      <c r="D2752">
        <v>96236.878599999996</v>
      </c>
      <c r="E2752">
        <f>INDEX(Stores[region],MATCH(Sales[[#This Row],[store_no]],Stores[store_no],0))</f>
        <v>2</v>
      </c>
      <c r="F2752" t="str">
        <f>INDEX(Stores[storetype],MATCH(Sales[[#This Row],[store_no]],Stores[store_no],0))</f>
        <v>B</v>
      </c>
      <c r="G2752" t="str">
        <f>INDEX(Stores[location_city],MATCH(Sales[[#This Row],[store_no]],Stores[store_no],0))</f>
        <v>Rockford</v>
      </c>
      <c r="H2752" t="str">
        <f>INDEX(Stores[location_state],MATCH(Sales[[#This Row],[store_no]],Stores[store_no],0))</f>
        <v>Illinois</v>
      </c>
      <c r="I2752">
        <f>INDEX(Stores[sqft],MATCH(Sales[[#This Row],[store_no]],Stores[store_no],0))</f>
        <v>127100</v>
      </c>
      <c r="J2752" s="4" t="str">
        <f>INDEX(Departments[dept_name],MATCH(Sales[[#This Row],[dept_no]],Departments[dept_no],0))</f>
        <v>Beauty</v>
      </c>
      <c r="K2752" s="4" t="str">
        <f>CONCATENATE(Sales[[#This Row],[region]],Sales[[#This Row],[storetype]])</f>
        <v>2B</v>
      </c>
      <c r="L2752" s="4">
        <f>INDEX(RegionStoreCount[Store Count],MATCH(Sales[[#This Row],[RegionStoretype]],RegionStoreCount[Region/Type],0))</f>
        <v>6</v>
      </c>
      <c r="M2752" s="4">
        <f>AND(Sales[[#This Row],[date]]&lt;=TY_YTDMax,Sales[[#This Row],[date]]&gt;=TY_YTDMin)*Sales[[#This Row],[sales]]</f>
        <v>0</v>
      </c>
      <c r="N2752" s="4">
        <f>AND(Sales[[#This Row],[date]]&lt;=LY_YTDMax,Sales[[#This Row],[date]]&gt;=LY_YTDMin)*Sales[[#This Row],[sales]]</f>
        <v>96236.878599999996</v>
      </c>
      <c r="O2752" s="4">
        <f>AND(Sales[[#This Row],[date]]&gt;=YoY_Min,Sales[[#This Row],[date]]&lt;=TY_YTDMax)*(Sales[[#This Row],[sales]]/Sales[[#This Row],[sqft]])</f>
        <v>0</v>
      </c>
      <c r="P2752" s="4">
        <f>SUMIF(Sales[RegionStoretype],Sales[[#This Row],[RegionStoretype]],Sales[YoY_SSF])/Sales[[#This Row],[Region_TypeCount]]</f>
        <v>58.393757732919049</v>
      </c>
    </row>
    <row r="2753" spans="1:16" x14ac:dyDescent="0.25">
      <c r="A2753" s="1">
        <v>42902</v>
      </c>
      <c r="B2753">
        <v>8</v>
      </c>
      <c r="C2753">
        <v>10</v>
      </c>
      <c r="D2753">
        <v>62769.125899999999</v>
      </c>
      <c r="E2753">
        <f>INDEX(Stores[region],MATCH(Sales[[#This Row],[store_no]],Stores[store_no],0))</f>
        <v>3</v>
      </c>
      <c r="F2753" t="str">
        <f>INDEX(Stores[storetype],MATCH(Sales[[#This Row],[store_no]],Stores[store_no],0))</f>
        <v>A</v>
      </c>
      <c r="G2753" t="str">
        <f>INDEX(Stores[location_city],MATCH(Sales[[#This Row],[store_no]],Stores[store_no],0))</f>
        <v>Saint Louis</v>
      </c>
      <c r="H2753" t="str">
        <f>INDEX(Stores[location_state],MATCH(Sales[[#This Row],[store_no]],Stores[store_no],0))</f>
        <v>Missouri</v>
      </c>
      <c r="I2753">
        <f>INDEX(Stores[sqft],MATCH(Sales[[#This Row],[store_no]],Stores[store_no],0))</f>
        <v>198900</v>
      </c>
      <c r="J2753" s="4" t="str">
        <f>INDEX(Departments[dept_name],MATCH(Sales[[#This Row],[dept_no]],Departments[dept_no],0))</f>
        <v>Health</v>
      </c>
      <c r="K2753" s="4" t="str">
        <f>CONCATENATE(Sales[[#This Row],[region]],Sales[[#This Row],[storetype]])</f>
        <v>3A</v>
      </c>
      <c r="L2753" s="4">
        <f>INDEX(RegionStoreCount[Store Count],MATCH(Sales[[#This Row],[RegionStoretype]],RegionStoreCount[Region/Type],0))</f>
        <v>9</v>
      </c>
      <c r="M2753" s="4">
        <f>AND(Sales[[#This Row],[date]]&lt;=TY_YTDMax,Sales[[#This Row],[date]]&gt;=TY_YTDMin)*Sales[[#This Row],[sales]]</f>
        <v>0</v>
      </c>
      <c r="N2753" s="4">
        <f>AND(Sales[[#This Row],[date]]&lt;=LY_YTDMax,Sales[[#This Row],[date]]&gt;=LY_YTDMin)*Sales[[#This Row],[sales]]</f>
        <v>62769.125899999999</v>
      </c>
      <c r="O2753" s="4">
        <f>AND(Sales[[#This Row],[date]]&gt;=YoY_Min,Sales[[#This Row],[date]]&lt;=TY_YTDMax)*(Sales[[#This Row],[sales]]/Sales[[#This Row],[sqft]])</f>
        <v>0</v>
      </c>
      <c r="P2753" s="4">
        <f>SUMIF(Sales[RegionStoretype],Sales[[#This Row],[RegionStoretype]],Sales[YoY_SSF])/Sales[[#This Row],[Region_TypeCount]]</f>
        <v>53.603836561720975</v>
      </c>
    </row>
    <row r="2754" spans="1:16" x14ac:dyDescent="0.25">
      <c r="A2754" s="1">
        <v>42902</v>
      </c>
      <c r="B2754">
        <v>9</v>
      </c>
      <c r="C2754">
        <v>2</v>
      </c>
      <c r="D2754">
        <v>44233.749199999998</v>
      </c>
      <c r="E2754">
        <f>INDEX(Stores[region],MATCH(Sales[[#This Row],[store_no]],Stores[store_no],0))</f>
        <v>1</v>
      </c>
      <c r="F2754" t="str">
        <f>INDEX(Stores[storetype],MATCH(Sales[[#This Row],[store_no]],Stores[store_no],0))</f>
        <v>B</v>
      </c>
      <c r="G2754" t="str">
        <f>INDEX(Stores[location_city],MATCH(Sales[[#This Row],[store_no]],Stores[store_no],0))</f>
        <v>Columbus</v>
      </c>
      <c r="H2754" t="str">
        <f>INDEX(Stores[location_state],MATCH(Sales[[#This Row],[store_no]],Stores[store_no],0))</f>
        <v>Ohio</v>
      </c>
      <c r="I2754">
        <f>INDEX(Stores[sqft],MATCH(Sales[[#This Row],[store_no]],Stores[store_no],0))</f>
        <v>221800</v>
      </c>
      <c r="J2754" s="4" t="str">
        <f>INDEX(Departments[dept_name],MATCH(Sales[[#This Row],[dept_no]],Departments[dept_no],0))</f>
        <v>Baby</v>
      </c>
      <c r="K2754" s="4" t="str">
        <f>CONCATENATE(Sales[[#This Row],[region]],Sales[[#This Row],[storetype]])</f>
        <v>1B</v>
      </c>
      <c r="L2754" s="4">
        <f>INDEX(RegionStoreCount[Store Count],MATCH(Sales[[#This Row],[RegionStoretype]],RegionStoreCount[Region/Type],0))</f>
        <v>5</v>
      </c>
      <c r="M2754" s="4">
        <f>AND(Sales[[#This Row],[date]]&lt;=TY_YTDMax,Sales[[#This Row],[date]]&gt;=TY_YTDMin)*Sales[[#This Row],[sales]]</f>
        <v>0</v>
      </c>
      <c r="N2754" s="4">
        <f>AND(Sales[[#This Row],[date]]&lt;=LY_YTDMax,Sales[[#This Row],[date]]&gt;=LY_YTDMin)*Sales[[#This Row],[sales]]</f>
        <v>44233.749199999998</v>
      </c>
      <c r="O2754" s="4">
        <f>AND(Sales[[#This Row],[date]]&gt;=YoY_Min,Sales[[#This Row],[date]]&lt;=TY_YTDMax)*(Sales[[#This Row],[sales]]/Sales[[#This Row],[sqft]])</f>
        <v>0</v>
      </c>
      <c r="P2754" s="4">
        <f>SUMIF(Sales[RegionStoretype],Sales[[#This Row],[RegionStoretype]],Sales[YoY_SSF])/Sales[[#This Row],[Region_TypeCount]]</f>
        <v>68.518982968140051</v>
      </c>
    </row>
    <row r="2755" spans="1:16" x14ac:dyDescent="0.25">
      <c r="A2755" s="1">
        <v>42902</v>
      </c>
      <c r="B2755">
        <v>9</v>
      </c>
      <c r="C2755">
        <v>7</v>
      </c>
      <c r="D2755">
        <v>82873.774400000009</v>
      </c>
      <c r="E2755">
        <f>INDEX(Stores[region],MATCH(Sales[[#This Row],[store_no]],Stores[store_no],0))</f>
        <v>1</v>
      </c>
      <c r="F2755" t="str">
        <f>INDEX(Stores[storetype],MATCH(Sales[[#This Row],[store_no]],Stores[store_no],0))</f>
        <v>B</v>
      </c>
      <c r="G2755" t="str">
        <f>INDEX(Stores[location_city],MATCH(Sales[[#This Row],[store_no]],Stores[store_no],0))</f>
        <v>Columbus</v>
      </c>
      <c r="H2755" t="str">
        <f>INDEX(Stores[location_state],MATCH(Sales[[#This Row],[store_no]],Stores[store_no],0))</f>
        <v>Ohio</v>
      </c>
      <c r="I2755">
        <f>INDEX(Stores[sqft],MATCH(Sales[[#This Row],[store_no]],Stores[store_no],0))</f>
        <v>221800</v>
      </c>
      <c r="J2755" s="4" t="str">
        <f>INDEX(Departments[dept_name],MATCH(Sales[[#This Row],[dept_no]],Departments[dept_no],0))</f>
        <v>Electronics</v>
      </c>
      <c r="K2755" s="4" t="str">
        <f>CONCATENATE(Sales[[#This Row],[region]],Sales[[#This Row],[storetype]])</f>
        <v>1B</v>
      </c>
      <c r="L2755" s="4">
        <f>INDEX(RegionStoreCount[Store Count],MATCH(Sales[[#This Row],[RegionStoretype]],RegionStoreCount[Region/Type],0))</f>
        <v>5</v>
      </c>
      <c r="M2755" s="4">
        <f>AND(Sales[[#This Row],[date]]&lt;=TY_YTDMax,Sales[[#This Row],[date]]&gt;=TY_YTDMin)*Sales[[#This Row],[sales]]</f>
        <v>0</v>
      </c>
      <c r="N2755" s="4">
        <f>AND(Sales[[#This Row],[date]]&lt;=LY_YTDMax,Sales[[#This Row],[date]]&gt;=LY_YTDMin)*Sales[[#This Row],[sales]]</f>
        <v>82873.774400000009</v>
      </c>
      <c r="O2755" s="4">
        <f>AND(Sales[[#This Row],[date]]&gt;=YoY_Min,Sales[[#This Row],[date]]&lt;=TY_YTDMax)*(Sales[[#This Row],[sales]]/Sales[[#This Row],[sqft]])</f>
        <v>0</v>
      </c>
      <c r="P2755" s="4">
        <f>SUMIF(Sales[RegionStoretype],Sales[[#This Row],[RegionStoretype]],Sales[YoY_SSF])/Sales[[#This Row],[Region_TypeCount]]</f>
        <v>68.518982968140051</v>
      </c>
    </row>
    <row r="2756" spans="1:16" x14ac:dyDescent="0.25">
      <c r="A2756" s="1">
        <v>42902</v>
      </c>
      <c r="B2756">
        <v>9</v>
      </c>
      <c r="C2756">
        <v>8</v>
      </c>
      <c r="D2756">
        <v>76326.611100000009</v>
      </c>
      <c r="E2756">
        <f>INDEX(Stores[region],MATCH(Sales[[#This Row],[store_no]],Stores[store_no],0))</f>
        <v>1</v>
      </c>
      <c r="F2756" t="str">
        <f>INDEX(Stores[storetype],MATCH(Sales[[#This Row],[store_no]],Stores[store_no],0))</f>
        <v>B</v>
      </c>
      <c r="G2756" t="str">
        <f>INDEX(Stores[location_city],MATCH(Sales[[#This Row],[store_no]],Stores[store_no],0))</f>
        <v>Columbus</v>
      </c>
      <c r="H2756" t="str">
        <f>INDEX(Stores[location_state],MATCH(Sales[[#This Row],[store_no]],Stores[store_no],0))</f>
        <v>Ohio</v>
      </c>
      <c r="I2756">
        <f>INDEX(Stores[sqft],MATCH(Sales[[#This Row],[store_no]],Stores[store_no],0))</f>
        <v>221800</v>
      </c>
      <c r="J2756" s="4" t="str">
        <f>INDEX(Departments[dept_name],MATCH(Sales[[#This Row],[dept_no]],Departments[dept_no],0))</f>
        <v>Games</v>
      </c>
      <c r="K2756" s="4" t="str">
        <f>CONCATENATE(Sales[[#This Row],[region]],Sales[[#This Row],[storetype]])</f>
        <v>1B</v>
      </c>
      <c r="L2756" s="4">
        <f>INDEX(RegionStoreCount[Store Count],MATCH(Sales[[#This Row],[RegionStoretype]],RegionStoreCount[Region/Type],0))</f>
        <v>5</v>
      </c>
      <c r="M2756" s="4">
        <f>AND(Sales[[#This Row],[date]]&lt;=TY_YTDMax,Sales[[#This Row],[date]]&gt;=TY_YTDMin)*Sales[[#This Row],[sales]]</f>
        <v>0</v>
      </c>
      <c r="N2756" s="4">
        <f>AND(Sales[[#This Row],[date]]&lt;=LY_YTDMax,Sales[[#This Row],[date]]&gt;=LY_YTDMin)*Sales[[#This Row],[sales]]</f>
        <v>76326.611100000009</v>
      </c>
      <c r="O2756" s="4">
        <f>AND(Sales[[#This Row],[date]]&gt;=YoY_Min,Sales[[#This Row],[date]]&lt;=TY_YTDMax)*(Sales[[#This Row],[sales]]/Sales[[#This Row],[sqft]])</f>
        <v>0</v>
      </c>
      <c r="P2756" s="4">
        <f>SUMIF(Sales[RegionStoretype],Sales[[#This Row],[RegionStoretype]],Sales[YoY_SSF])/Sales[[#This Row],[Region_TypeCount]]</f>
        <v>68.518982968140051</v>
      </c>
    </row>
    <row r="2757" spans="1:16" x14ac:dyDescent="0.25">
      <c r="A2757" s="1">
        <v>42902</v>
      </c>
      <c r="B2757">
        <v>9</v>
      </c>
      <c r="C2757">
        <v>12</v>
      </c>
      <c r="D2757">
        <v>104287.69379999999</v>
      </c>
      <c r="E2757">
        <f>INDEX(Stores[region],MATCH(Sales[[#This Row],[store_no]],Stores[store_no],0))</f>
        <v>1</v>
      </c>
      <c r="F2757" t="str">
        <f>INDEX(Stores[storetype],MATCH(Sales[[#This Row],[store_no]],Stores[store_no],0))</f>
        <v>B</v>
      </c>
      <c r="G2757" t="str">
        <f>INDEX(Stores[location_city],MATCH(Sales[[#This Row],[store_no]],Stores[store_no],0))</f>
        <v>Columbus</v>
      </c>
      <c r="H2757" t="str">
        <f>INDEX(Stores[location_state],MATCH(Sales[[#This Row],[store_no]],Stores[store_no],0))</f>
        <v>Ohio</v>
      </c>
      <c r="I2757">
        <f>INDEX(Stores[sqft],MATCH(Sales[[#This Row],[store_no]],Stores[store_no],0))</f>
        <v>221800</v>
      </c>
      <c r="J2757" s="4" t="str">
        <f>INDEX(Departments[dept_name],MATCH(Sales[[#This Row],[dept_no]],Departments[dept_no],0))</f>
        <v>Jewelery</v>
      </c>
      <c r="K2757" s="4" t="str">
        <f>CONCATENATE(Sales[[#This Row],[region]],Sales[[#This Row],[storetype]])</f>
        <v>1B</v>
      </c>
      <c r="L2757" s="4">
        <f>INDEX(RegionStoreCount[Store Count],MATCH(Sales[[#This Row],[RegionStoretype]],RegionStoreCount[Region/Type],0))</f>
        <v>5</v>
      </c>
      <c r="M2757" s="4">
        <f>AND(Sales[[#This Row],[date]]&lt;=TY_YTDMax,Sales[[#This Row],[date]]&gt;=TY_YTDMin)*Sales[[#This Row],[sales]]</f>
        <v>0</v>
      </c>
      <c r="N2757" s="4">
        <f>AND(Sales[[#This Row],[date]]&lt;=LY_YTDMax,Sales[[#This Row],[date]]&gt;=LY_YTDMin)*Sales[[#This Row],[sales]]</f>
        <v>104287.69379999999</v>
      </c>
      <c r="O2757" s="4">
        <f>AND(Sales[[#This Row],[date]]&gt;=YoY_Min,Sales[[#This Row],[date]]&lt;=TY_YTDMax)*(Sales[[#This Row],[sales]]/Sales[[#This Row],[sqft]])</f>
        <v>0</v>
      </c>
      <c r="P2757" s="4">
        <f>SUMIF(Sales[RegionStoretype],Sales[[#This Row],[RegionStoretype]],Sales[YoY_SSF])/Sales[[#This Row],[Region_TypeCount]]</f>
        <v>68.518982968140051</v>
      </c>
    </row>
    <row r="2758" spans="1:16" x14ac:dyDescent="0.25">
      <c r="A2758" s="1">
        <v>42902</v>
      </c>
      <c r="B2758">
        <v>11</v>
      </c>
      <c r="C2758">
        <v>2</v>
      </c>
      <c r="D2758">
        <v>82951.710399999996</v>
      </c>
      <c r="E2758">
        <f>INDEX(Stores[region],MATCH(Sales[[#This Row],[store_no]],Stores[store_no],0))</f>
        <v>1</v>
      </c>
      <c r="F2758" t="str">
        <f>INDEX(Stores[storetype],MATCH(Sales[[#This Row],[store_no]],Stores[store_no],0))</f>
        <v>A</v>
      </c>
      <c r="G2758" t="str">
        <f>INDEX(Stores[location_city],MATCH(Sales[[#This Row],[store_no]],Stores[store_no],0))</f>
        <v>Cleveland</v>
      </c>
      <c r="H2758" t="str">
        <f>INDEX(Stores[location_state],MATCH(Sales[[#This Row],[store_no]],Stores[store_no],0))</f>
        <v>Ohio</v>
      </c>
      <c r="I2758">
        <f>INDEX(Stores[sqft],MATCH(Sales[[#This Row],[store_no]],Stores[store_no],0))</f>
        <v>192400</v>
      </c>
      <c r="J2758" s="4" t="str">
        <f>INDEX(Departments[dept_name],MATCH(Sales[[#This Row],[dept_no]],Departments[dept_no],0))</f>
        <v>Baby</v>
      </c>
      <c r="K2758" s="4" t="str">
        <f>CONCATENATE(Sales[[#This Row],[region]],Sales[[#This Row],[storetype]])</f>
        <v>1A</v>
      </c>
      <c r="L2758" s="4">
        <f>INDEX(RegionStoreCount[Store Count],MATCH(Sales[[#This Row],[RegionStoretype]],RegionStoreCount[Region/Type],0))</f>
        <v>5</v>
      </c>
      <c r="M2758" s="4">
        <f>AND(Sales[[#This Row],[date]]&lt;=TY_YTDMax,Sales[[#This Row],[date]]&gt;=TY_YTDMin)*Sales[[#This Row],[sales]]</f>
        <v>0</v>
      </c>
      <c r="N2758" s="4">
        <f>AND(Sales[[#This Row],[date]]&lt;=LY_YTDMax,Sales[[#This Row],[date]]&gt;=LY_YTDMin)*Sales[[#This Row],[sales]]</f>
        <v>82951.710399999996</v>
      </c>
      <c r="O2758" s="4">
        <f>AND(Sales[[#This Row],[date]]&gt;=YoY_Min,Sales[[#This Row],[date]]&lt;=TY_YTDMax)*(Sales[[#This Row],[sales]]/Sales[[#This Row],[sqft]])</f>
        <v>0</v>
      </c>
      <c r="P2758" s="4">
        <f>SUMIF(Sales[RegionStoretype],Sales[[#This Row],[RegionStoretype]],Sales[YoY_SSF])/Sales[[#This Row],[Region_TypeCount]]</f>
        <v>59.469551530910678</v>
      </c>
    </row>
    <row r="2759" spans="1:16" x14ac:dyDescent="0.25">
      <c r="A2759" s="1">
        <v>42902</v>
      </c>
      <c r="B2759">
        <v>12</v>
      </c>
      <c r="C2759">
        <v>4</v>
      </c>
      <c r="D2759">
        <v>75095.750700000019</v>
      </c>
      <c r="E2759">
        <f>INDEX(Stores[region],MATCH(Sales[[#This Row],[store_no]],Stores[store_no],0))</f>
        <v>2</v>
      </c>
      <c r="F2759" t="str">
        <f>INDEX(Stores[storetype],MATCH(Sales[[#This Row],[store_no]],Stores[store_no],0))</f>
        <v>B</v>
      </c>
      <c r="G2759" t="str">
        <f>INDEX(Stores[location_city],MATCH(Sales[[#This Row],[store_no]],Stores[store_no],0))</f>
        <v>Indianapolis</v>
      </c>
      <c r="H2759" t="str">
        <f>INDEX(Stores[location_state],MATCH(Sales[[#This Row],[store_no]],Stores[store_no],0))</f>
        <v>Indiana</v>
      </c>
      <c r="I2759">
        <f>INDEX(Stores[sqft],MATCH(Sales[[#This Row],[store_no]],Stores[store_no],0))</f>
        <v>120800</v>
      </c>
      <c r="J2759" s="4" t="str">
        <f>INDEX(Departments[dept_name],MATCH(Sales[[#This Row],[dept_no]],Departments[dept_no],0))</f>
        <v>Books</v>
      </c>
      <c r="K2759" s="4" t="str">
        <f>CONCATENATE(Sales[[#This Row],[region]],Sales[[#This Row],[storetype]])</f>
        <v>2B</v>
      </c>
      <c r="L2759" s="4">
        <f>INDEX(RegionStoreCount[Store Count],MATCH(Sales[[#This Row],[RegionStoretype]],RegionStoreCount[Region/Type],0))</f>
        <v>6</v>
      </c>
      <c r="M2759" s="4">
        <f>AND(Sales[[#This Row],[date]]&lt;=TY_YTDMax,Sales[[#This Row],[date]]&gt;=TY_YTDMin)*Sales[[#This Row],[sales]]</f>
        <v>0</v>
      </c>
      <c r="N2759" s="4">
        <f>AND(Sales[[#This Row],[date]]&lt;=LY_YTDMax,Sales[[#This Row],[date]]&gt;=LY_YTDMin)*Sales[[#This Row],[sales]]</f>
        <v>75095.750700000019</v>
      </c>
      <c r="O2759" s="4">
        <f>AND(Sales[[#This Row],[date]]&gt;=YoY_Min,Sales[[#This Row],[date]]&lt;=TY_YTDMax)*(Sales[[#This Row],[sales]]/Sales[[#This Row],[sqft]])</f>
        <v>0</v>
      </c>
      <c r="P2759" s="4">
        <f>SUMIF(Sales[RegionStoretype],Sales[[#This Row],[RegionStoretype]],Sales[YoY_SSF])/Sales[[#This Row],[Region_TypeCount]]</f>
        <v>58.393757732919049</v>
      </c>
    </row>
    <row r="2760" spans="1:16" x14ac:dyDescent="0.25">
      <c r="A2760" s="1">
        <v>42902</v>
      </c>
      <c r="B2760">
        <v>12</v>
      </c>
      <c r="C2760">
        <v>13</v>
      </c>
      <c r="D2760">
        <v>78845.958700000003</v>
      </c>
      <c r="E2760">
        <f>INDEX(Stores[region],MATCH(Sales[[#This Row],[store_no]],Stores[store_no],0))</f>
        <v>2</v>
      </c>
      <c r="F2760" t="str">
        <f>INDEX(Stores[storetype],MATCH(Sales[[#This Row],[store_no]],Stores[store_no],0))</f>
        <v>B</v>
      </c>
      <c r="G2760" t="str">
        <f>INDEX(Stores[location_city],MATCH(Sales[[#This Row],[store_no]],Stores[store_no],0))</f>
        <v>Indianapolis</v>
      </c>
      <c r="H2760" t="str">
        <f>INDEX(Stores[location_state],MATCH(Sales[[#This Row],[store_no]],Stores[store_no],0))</f>
        <v>Indiana</v>
      </c>
      <c r="I2760">
        <f>INDEX(Stores[sqft],MATCH(Sales[[#This Row],[store_no]],Stores[store_no],0))</f>
        <v>120800</v>
      </c>
      <c r="J2760" s="4" t="str">
        <f>INDEX(Departments[dept_name],MATCH(Sales[[#This Row],[dept_no]],Departments[dept_no],0))</f>
        <v>Kids</v>
      </c>
      <c r="K2760" s="4" t="str">
        <f>CONCATENATE(Sales[[#This Row],[region]],Sales[[#This Row],[storetype]])</f>
        <v>2B</v>
      </c>
      <c r="L2760" s="4">
        <f>INDEX(RegionStoreCount[Store Count],MATCH(Sales[[#This Row],[RegionStoretype]],RegionStoreCount[Region/Type],0))</f>
        <v>6</v>
      </c>
      <c r="M2760" s="4">
        <f>AND(Sales[[#This Row],[date]]&lt;=TY_YTDMax,Sales[[#This Row],[date]]&gt;=TY_YTDMin)*Sales[[#This Row],[sales]]</f>
        <v>0</v>
      </c>
      <c r="N2760" s="4">
        <f>AND(Sales[[#This Row],[date]]&lt;=LY_YTDMax,Sales[[#This Row],[date]]&gt;=LY_YTDMin)*Sales[[#This Row],[sales]]</f>
        <v>78845.958700000003</v>
      </c>
      <c r="O2760" s="4">
        <f>AND(Sales[[#This Row],[date]]&gt;=YoY_Min,Sales[[#This Row],[date]]&lt;=TY_YTDMax)*(Sales[[#This Row],[sales]]/Sales[[#This Row],[sqft]])</f>
        <v>0</v>
      </c>
      <c r="P2760" s="4">
        <f>SUMIF(Sales[RegionStoretype],Sales[[#This Row],[RegionStoretype]],Sales[YoY_SSF])/Sales[[#This Row],[Region_TypeCount]]</f>
        <v>58.393757732919049</v>
      </c>
    </row>
    <row r="2761" spans="1:16" x14ac:dyDescent="0.25">
      <c r="A2761" s="1">
        <v>42902</v>
      </c>
      <c r="B2761">
        <v>12</v>
      </c>
      <c r="C2761">
        <v>17</v>
      </c>
      <c r="D2761">
        <v>42622.391699999993</v>
      </c>
      <c r="E2761">
        <f>INDEX(Stores[region],MATCH(Sales[[#This Row],[store_no]],Stores[store_no],0))</f>
        <v>2</v>
      </c>
      <c r="F2761" t="str">
        <f>INDEX(Stores[storetype],MATCH(Sales[[#This Row],[store_no]],Stores[store_no],0))</f>
        <v>B</v>
      </c>
      <c r="G2761" t="str">
        <f>INDEX(Stores[location_city],MATCH(Sales[[#This Row],[store_no]],Stores[store_no],0))</f>
        <v>Indianapolis</v>
      </c>
      <c r="H2761" t="str">
        <f>INDEX(Stores[location_state],MATCH(Sales[[#This Row],[store_no]],Stores[store_no],0))</f>
        <v>Indiana</v>
      </c>
      <c r="I2761">
        <f>INDEX(Stores[sqft],MATCH(Sales[[#This Row],[store_no]],Stores[store_no],0))</f>
        <v>120800</v>
      </c>
      <c r="J2761" s="4" t="str">
        <f>INDEX(Departments[dept_name],MATCH(Sales[[#This Row],[dept_no]],Departments[dept_no],0))</f>
        <v>Shoes</v>
      </c>
      <c r="K2761" s="4" t="str">
        <f>CONCATENATE(Sales[[#This Row],[region]],Sales[[#This Row],[storetype]])</f>
        <v>2B</v>
      </c>
      <c r="L2761" s="4">
        <f>INDEX(RegionStoreCount[Store Count],MATCH(Sales[[#This Row],[RegionStoretype]],RegionStoreCount[Region/Type],0))</f>
        <v>6</v>
      </c>
      <c r="M2761" s="4">
        <f>AND(Sales[[#This Row],[date]]&lt;=TY_YTDMax,Sales[[#This Row],[date]]&gt;=TY_YTDMin)*Sales[[#This Row],[sales]]</f>
        <v>0</v>
      </c>
      <c r="N2761" s="4">
        <f>AND(Sales[[#This Row],[date]]&lt;=LY_YTDMax,Sales[[#This Row],[date]]&gt;=LY_YTDMin)*Sales[[#This Row],[sales]]</f>
        <v>42622.391699999993</v>
      </c>
      <c r="O2761" s="4">
        <f>AND(Sales[[#This Row],[date]]&gt;=YoY_Min,Sales[[#This Row],[date]]&lt;=TY_YTDMax)*(Sales[[#This Row],[sales]]/Sales[[#This Row],[sqft]])</f>
        <v>0</v>
      </c>
      <c r="P2761" s="4">
        <f>SUMIF(Sales[RegionStoretype],Sales[[#This Row],[RegionStoretype]],Sales[YoY_SSF])/Sales[[#This Row],[Region_TypeCount]]</f>
        <v>58.393757732919049</v>
      </c>
    </row>
    <row r="2762" spans="1:16" x14ac:dyDescent="0.25">
      <c r="A2762" s="1">
        <v>42902</v>
      </c>
      <c r="B2762">
        <v>12</v>
      </c>
      <c r="C2762">
        <v>18</v>
      </c>
      <c r="D2762">
        <v>2390.7296000000001</v>
      </c>
      <c r="E2762">
        <f>INDEX(Stores[region],MATCH(Sales[[#This Row],[store_no]],Stores[store_no],0))</f>
        <v>2</v>
      </c>
      <c r="F2762" t="str">
        <f>INDEX(Stores[storetype],MATCH(Sales[[#This Row],[store_no]],Stores[store_no],0))</f>
        <v>B</v>
      </c>
      <c r="G2762" t="str">
        <f>INDEX(Stores[location_city],MATCH(Sales[[#This Row],[store_no]],Stores[store_no],0))</f>
        <v>Indianapolis</v>
      </c>
      <c r="H2762" t="str">
        <f>INDEX(Stores[location_state],MATCH(Sales[[#This Row],[store_no]],Stores[store_no],0))</f>
        <v>Indiana</v>
      </c>
      <c r="I2762">
        <f>INDEX(Stores[sqft],MATCH(Sales[[#This Row],[store_no]],Stores[store_no],0))</f>
        <v>120800</v>
      </c>
      <c r="J2762" s="4" t="str">
        <f>INDEX(Departments[dept_name],MATCH(Sales[[#This Row],[dept_no]],Departments[dept_no],0))</f>
        <v>Sports</v>
      </c>
      <c r="K2762" s="4" t="str">
        <f>CONCATENATE(Sales[[#This Row],[region]],Sales[[#This Row],[storetype]])</f>
        <v>2B</v>
      </c>
      <c r="L2762" s="4">
        <f>INDEX(RegionStoreCount[Store Count],MATCH(Sales[[#This Row],[RegionStoretype]],RegionStoreCount[Region/Type],0))</f>
        <v>6</v>
      </c>
      <c r="M2762" s="4">
        <f>AND(Sales[[#This Row],[date]]&lt;=TY_YTDMax,Sales[[#This Row],[date]]&gt;=TY_YTDMin)*Sales[[#This Row],[sales]]</f>
        <v>0</v>
      </c>
      <c r="N2762" s="4">
        <f>AND(Sales[[#This Row],[date]]&lt;=LY_YTDMax,Sales[[#This Row],[date]]&gt;=LY_YTDMin)*Sales[[#This Row],[sales]]</f>
        <v>2390.7296000000001</v>
      </c>
      <c r="O2762" s="4">
        <f>AND(Sales[[#This Row],[date]]&gt;=YoY_Min,Sales[[#This Row],[date]]&lt;=TY_YTDMax)*(Sales[[#This Row],[sales]]/Sales[[#This Row],[sqft]])</f>
        <v>0</v>
      </c>
      <c r="P2762" s="4">
        <f>SUMIF(Sales[RegionStoretype],Sales[[#This Row],[RegionStoretype]],Sales[YoY_SSF])/Sales[[#This Row],[Region_TypeCount]]</f>
        <v>58.393757732919049</v>
      </c>
    </row>
    <row r="2763" spans="1:16" x14ac:dyDescent="0.25">
      <c r="A2763" s="1">
        <v>42902</v>
      </c>
      <c r="B2763">
        <v>12</v>
      </c>
      <c r="C2763">
        <v>20</v>
      </c>
      <c r="D2763">
        <v>215197.38620000001</v>
      </c>
      <c r="E2763">
        <f>INDEX(Stores[region],MATCH(Sales[[#This Row],[store_no]],Stores[store_no],0))</f>
        <v>2</v>
      </c>
      <c r="F2763" t="str">
        <f>INDEX(Stores[storetype],MATCH(Sales[[#This Row],[store_no]],Stores[store_no],0))</f>
        <v>B</v>
      </c>
      <c r="G2763" t="str">
        <f>INDEX(Stores[location_city],MATCH(Sales[[#This Row],[store_no]],Stores[store_no],0))</f>
        <v>Indianapolis</v>
      </c>
      <c r="H2763" t="str">
        <f>INDEX(Stores[location_state],MATCH(Sales[[#This Row],[store_no]],Stores[store_no],0))</f>
        <v>Indiana</v>
      </c>
      <c r="I2763">
        <f>INDEX(Stores[sqft],MATCH(Sales[[#This Row],[store_no]],Stores[store_no],0))</f>
        <v>120800</v>
      </c>
      <c r="J2763" s="4" t="str">
        <f>INDEX(Departments[dept_name],MATCH(Sales[[#This Row],[dept_no]],Departments[dept_no],0))</f>
        <v>Toys</v>
      </c>
      <c r="K2763" s="4" t="str">
        <f>CONCATENATE(Sales[[#This Row],[region]],Sales[[#This Row],[storetype]])</f>
        <v>2B</v>
      </c>
      <c r="L2763" s="4">
        <f>INDEX(RegionStoreCount[Store Count],MATCH(Sales[[#This Row],[RegionStoretype]],RegionStoreCount[Region/Type],0))</f>
        <v>6</v>
      </c>
      <c r="M2763" s="4">
        <f>AND(Sales[[#This Row],[date]]&lt;=TY_YTDMax,Sales[[#This Row],[date]]&gt;=TY_YTDMin)*Sales[[#This Row],[sales]]</f>
        <v>0</v>
      </c>
      <c r="N2763" s="4">
        <f>AND(Sales[[#This Row],[date]]&lt;=LY_YTDMax,Sales[[#This Row],[date]]&gt;=LY_YTDMin)*Sales[[#This Row],[sales]]</f>
        <v>215197.38620000001</v>
      </c>
      <c r="O2763" s="4">
        <f>AND(Sales[[#This Row],[date]]&gt;=YoY_Min,Sales[[#This Row],[date]]&lt;=TY_YTDMax)*(Sales[[#This Row],[sales]]/Sales[[#This Row],[sqft]])</f>
        <v>0</v>
      </c>
      <c r="P2763" s="4">
        <f>SUMIF(Sales[RegionStoretype],Sales[[#This Row],[RegionStoretype]],Sales[YoY_SSF])/Sales[[#This Row],[Region_TypeCount]]</f>
        <v>58.393757732919049</v>
      </c>
    </row>
    <row r="2764" spans="1:16" x14ac:dyDescent="0.25">
      <c r="A2764" s="1">
        <v>42902</v>
      </c>
      <c r="B2764">
        <v>13</v>
      </c>
      <c r="C2764">
        <v>8</v>
      </c>
      <c r="D2764">
        <v>33070.9516</v>
      </c>
      <c r="E2764">
        <f>INDEX(Stores[region],MATCH(Sales[[#This Row],[store_no]],Stores[store_no],0))</f>
        <v>3</v>
      </c>
      <c r="F2764" t="str">
        <f>INDEX(Stores[storetype],MATCH(Sales[[#This Row],[store_no]],Stores[store_no],0))</f>
        <v>A</v>
      </c>
      <c r="G2764" t="str">
        <f>INDEX(Stores[location_city],MATCH(Sales[[#This Row],[store_no]],Stores[store_no],0))</f>
        <v>Overland Park</v>
      </c>
      <c r="H2764" t="str">
        <f>INDEX(Stores[location_state],MATCH(Sales[[#This Row],[store_no]],Stores[store_no],0))</f>
        <v>Kansas</v>
      </c>
      <c r="I2764">
        <f>INDEX(Stores[sqft],MATCH(Sales[[#This Row],[store_no]],Stores[store_no],0))</f>
        <v>201000</v>
      </c>
      <c r="J2764" s="4" t="str">
        <f>INDEX(Departments[dept_name],MATCH(Sales[[#This Row],[dept_no]],Departments[dept_no],0))</f>
        <v>Games</v>
      </c>
      <c r="K2764" s="4" t="str">
        <f>CONCATENATE(Sales[[#This Row],[region]],Sales[[#This Row],[storetype]])</f>
        <v>3A</v>
      </c>
      <c r="L2764" s="4">
        <f>INDEX(RegionStoreCount[Store Count],MATCH(Sales[[#This Row],[RegionStoretype]],RegionStoreCount[Region/Type],0))</f>
        <v>9</v>
      </c>
      <c r="M2764" s="4">
        <f>AND(Sales[[#This Row],[date]]&lt;=TY_YTDMax,Sales[[#This Row],[date]]&gt;=TY_YTDMin)*Sales[[#This Row],[sales]]</f>
        <v>0</v>
      </c>
      <c r="N2764" s="4">
        <f>AND(Sales[[#This Row],[date]]&lt;=LY_YTDMax,Sales[[#This Row],[date]]&gt;=LY_YTDMin)*Sales[[#This Row],[sales]]</f>
        <v>33070.9516</v>
      </c>
      <c r="O2764" s="4">
        <f>AND(Sales[[#This Row],[date]]&gt;=YoY_Min,Sales[[#This Row],[date]]&lt;=TY_YTDMax)*(Sales[[#This Row],[sales]]/Sales[[#This Row],[sqft]])</f>
        <v>0</v>
      </c>
      <c r="P2764" s="4">
        <f>SUMIF(Sales[RegionStoretype],Sales[[#This Row],[RegionStoretype]],Sales[YoY_SSF])/Sales[[#This Row],[Region_TypeCount]]</f>
        <v>53.603836561720975</v>
      </c>
    </row>
    <row r="2765" spans="1:16" x14ac:dyDescent="0.25">
      <c r="A2765" s="1">
        <v>42902</v>
      </c>
      <c r="B2765">
        <v>13</v>
      </c>
      <c r="C2765">
        <v>9</v>
      </c>
      <c r="D2765">
        <v>20931.538199999999</v>
      </c>
      <c r="E2765">
        <f>INDEX(Stores[region],MATCH(Sales[[#This Row],[store_no]],Stores[store_no],0))</f>
        <v>3</v>
      </c>
      <c r="F2765" t="str">
        <f>INDEX(Stores[storetype],MATCH(Sales[[#This Row],[store_no]],Stores[store_no],0))</f>
        <v>A</v>
      </c>
      <c r="G2765" t="str">
        <f>INDEX(Stores[location_city],MATCH(Sales[[#This Row],[store_no]],Stores[store_no],0))</f>
        <v>Overland Park</v>
      </c>
      <c r="H2765" t="str">
        <f>INDEX(Stores[location_state],MATCH(Sales[[#This Row],[store_no]],Stores[store_no],0))</f>
        <v>Kansas</v>
      </c>
      <c r="I2765">
        <f>INDEX(Stores[sqft],MATCH(Sales[[#This Row],[store_no]],Stores[store_no],0))</f>
        <v>201000</v>
      </c>
      <c r="J2765" s="4" t="str">
        <f>INDEX(Departments[dept_name],MATCH(Sales[[#This Row],[dept_no]],Departments[dept_no],0))</f>
        <v>Garden</v>
      </c>
      <c r="K2765" s="4" t="str">
        <f>CONCATENATE(Sales[[#This Row],[region]],Sales[[#This Row],[storetype]])</f>
        <v>3A</v>
      </c>
      <c r="L2765" s="4">
        <f>INDEX(RegionStoreCount[Store Count],MATCH(Sales[[#This Row],[RegionStoretype]],RegionStoreCount[Region/Type],0))</f>
        <v>9</v>
      </c>
      <c r="M2765" s="4">
        <f>AND(Sales[[#This Row],[date]]&lt;=TY_YTDMax,Sales[[#This Row],[date]]&gt;=TY_YTDMin)*Sales[[#This Row],[sales]]</f>
        <v>0</v>
      </c>
      <c r="N2765" s="4">
        <f>AND(Sales[[#This Row],[date]]&lt;=LY_YTDMax,Sales[[#This Row],[date]]&gt;=LY_YTDMin)*Sales[[#This Row],[sales]]</f>
        <v>20931.538199999999</v>
      </c>
      <c r="O2765" s="4">
        <f>AND(Sales[[#This Row],[date]]&gt;=YoY_Min,Sales[[#This Row],[date]]&lt;=TY_YTDMax)*(Sales[[#This Row],[sales]]/Sales[[#This Row],[sqft]])</f>
        <v>0</v>
      </c>
      <c r="P2765" s="4">
        <f>SUMIF(Sales[RegionStoretype],Sales[[#This Row],[RegionStoretype]],Sales[YoY_SSF])/Sales[[#This Row],[Region_TypeCount]]</f>
        <v>53.603836561720975</v>
      </c>
    </row>
    <row r="2766" spans="1:16" x14ac:dyDescent="0.25">
      <c r="A2766" s="1">
        <v>42902</v>
      </c>
      <c r="B2766">
        <v>13</v>
      </c>
      <c r="C2766">
        <v>13</v>
      </c>
      <c r="D2766">
        <v>85490.774700000009</v>
      </c>
      <c r="E2766">
        <f>INDEX(Stores[region],MATCH(Sales[[#This Row],[store_no]],Stores[store_no],0))</f>
        <v>3</v>
      </c>
      <c r="F2766" t="str">
        <f>INDEX(Stores[storetype],MATCH(Sales[[#This Row],[store_no]],Stores[store_no],0))</f>
        <v>A</v>
      </c>
      <c r="G2766" t="str">
        <f>INDEX(Stores[location_city],MATCH(Sales[[#This Row],[store_no]],Stores[store_no],0))</f>
        <v>Overland Park</v>
      </c>
      <c r="H2766" t="str">
        <f>INDEX(Stores[location_state],MATCH(Sales[[#This Row],[store_no]],Stores[store_no],0))</f>
        <v>Kansas</v>
      </c>
      <c r="I2766">
        <f>INDEX(Stores[sqft],MATCH(Sales[[#This Row],[store_no]],Stores[store_no],0))</f>
        <v>201000</v>
      </c>
      <c r="J2766" s="4" t="str">
        <f>INDEX(Departments[dept_name],MATCH(Sales[[#This Row],[dept_no]],Departments[dept_no],0))</f>
        <v>Kids</v>
      </c>
      <c r="K2766" s="4" t="str">
        <f>CONCATENATE(Sales[[#This Row],[region]],Sales[[#This Row],[storetype]])</f>
        <v>3A</v>
      </c>
      <c r="L2766" s="4">
        <f>INDEX(RegionStoreCount[Store Count],MATCH(Sales[[#This Row],[RegionStoretype]],RegionStoreCount[Region/Type],0))</f>
        <v>9</v>
      </c>
      <c r="M2766" s="4">
        <f>AND(Sales[[#This Row],[date]]&lt;=TY_YTDMax,Sales[[#This Row],[date]]&gt;=TY_YTDMin)*Sales[[#This Row],[sales]]</f>
        <v>0</v>
      </c>
      <c r="N2766" s="4">
        <f>AND(Sales[[#This Row],[date]]&lt;=LY_YTDMax,Sales[[#This Row],[date]]&gt;=LY_YTDMin)*Sales[[#This Row],[sales]]</f>
        <v>85490.774700000009</v>
      </c>
      <c r="O2766" s="4">
        <f>AND(Sales[[#This Row],[date]]&gt;=YoY_Min,Sales[[#This Row],[date]]&lt;=TY_YTDMax)*(Sales[[#This Row],[sales]]/Sales[[#This Row],[sqft]])</f>
        <v>0</v>
      </c>
      <c r="P2766" s="4">
        <f>SUMIF(Sales[RegionStoretype],Sales[[#This Row],[RegionStoretype]],Sales[YoY_SSF])/Sales[[#This Row],[Region_TypeCount]]</f>
        <v>53.603836561720975</v>
      </c>
    </row>
    <row r="2767" spans="1:16" x14ac:dyDescent="0.25">
      <c r="A2767" s="1">
        <v>42902</v>
      </c>
      <c r="B2767">
        <v>13</v>
      </c>
      <c r="C2767">
        <v>14</v>
      </c>
      <c r="D2767">
        <v>54160.966200000003</v>
      </c>
      <c r="E2767">
        <f>INDEX(Stores[region],MATCH(Sales[[#This Row],[store_no]],Stores[store_no],0))</f>
        <v>3</v>
      </c>
      <c r="F2767" t="str">
        <f>INDEX(Stores[storetype],MATCH(Sales[[#This Row],[store_no]],Stores[store_no],0))</f>
        <v>A</v>
      </c>
      <c r="G2767" t="str">
        <f>INDEX(Stores[location_city],MATCH(Sales[[#This Row],[store_no]],Stores[store_no],0))</f>
        <v>Overland Park</v>
      </c>
      <c r="H2767" t="str">
        <f>INDEX(Stores[location_state],MATCH(Sales[[#This Row],[store_no]],Stores[store_no],0))</f>
        <v>Kansas</v>
      </c>
      <c r="I2767">
        <f>INDEX(Stores[sqft],MATCH(Sales[[#This Row],[store_no]],Stores[store_no],0))</f>
        <v>201000</v>
      </c>
      <c r="J2767" s="4" t="str">
        <f>INDEX(Departments[dept_name],MATCH(Sales[[#This Row],[dept_no]],Departments[dept_no],0))</f>
        <v>Movies</v>
      </c>
      <c r="K2767" s="4" t="str">
        <f>CONCATENATE(Sales[[#This Row],[region]],Sales[[#This Row],[storetype]])</f>
        <v>3A</v>
      </c>
      <c r="L2767" s="4">
        <f>INDEX(RegionStoreCount[Store Count],MATCH(Sales[[#This Row],[RegionStoretype]],RegionStoreCount[Region/Type],0))</f>
        <v>9</v>
      </c>
      <c r="M2767" s="4">
        <f>AND(Sales[[#This Row],[date]]&lt;=TY_YTDMax,Sales[[#This Row],[date]]&gt;=TY_YTDMin)*Sales[[#This Row],[sales]]</f>
        <v>0</v>
      </c>
      <c r="N2767" s="4">
        <f>AND(Sales[[#This Row],[date]]&lt;=LY_YTDMax,Sales[[#This Row],[date]]&gt;=LY_YTDMin)*Sales[[#This Row],[sales]]</f>
        <v>54160.966200000003</v>
      </c>
      <c r="O2767" s="4">
        <f>AND(Sales[[#This Row],[date]]&gt;=YoY_Min,Sales[[#This Row],[date]]&lt;=TY_YTDMax)*(Sales[[#This Row],[sales]]/Sales[[#This Row],[sqft]])</f>
        <v>0</v>
      </c>
      <c r="P2767" s="4">
        <f>SUMIF(Sales[RegionStoretype],Sales[[#This Row],[RegionStoretype]],Sales[YoY_SSF])/Sales[[#This Row],[Region_TypeCount]]</f>
        <v>53.603836561720975</v>
      </c>
    </row>
    <row r="2768" spans="1:16" x14ac:dyDescent="0.25">
      <c r="A2768" s="1">
        <v>42902</v>
      </c>
      <c r="B2768">
        <v>13</v>
      </c>
      <c r="C2768">
        <v>16</v>
      </c>
      <c r="D2768">
        <v>79511.956799999985</v>
      </c>
      <c r="E2768">
        <f>INDEX(Stores[region],MATCH(Sales[[#This Row],[store_no]],Stores[store_no],0))</f>
        <v>3</v>
      </c>
      <c r="F2768" t="str">
        <f>INDEX(Stores[storetype],MATCH(Sales[[#This Row],[store_no]],Stores[store_no],0))</f>
        <v>A</v>
      </c>
      <c r="G2768" t="str">
        <f>INDEX(Stores[location_city],MATCH(Sales[[#This Row],[store_no]],Stores[store_no],0))</f>
        <v>Overland Park</v>
      </c>
      <c r="H2768" t="str">
        <f>INDEX(Stores[location_state],MATCH(Sales[[#This Row],[store_no]],Stores[store_no],0))</f>
        <v>Kansas</v>
      </c>
      <c r="I2768">
        <f>INDEX(Stores[sqft],MATCH(Sales[[#This Row],[store_no]],Stores[store_no],0))</f>
        <v>201000</v>
      </c>
      <c r="J2768" s="4" t="str">
        <f>INDEX(Departments[dept_name],MATCH(Sales[[#This Row],[dept_no]],Departments[dept_no],0))</f>
        <v>Outdoors</v>
      </c>
      <c r="K2768" s="4" t="str">
        <f>CONCATENATE(Sales[[#This Row],[region]],Sales[[#This Row],[storetype]])</f>
        <v>3A</v>
      </c>
      <c r="L2768" s="4">
        <f>INDEX(RegionStoreCount[Store Count],MATCH(Sales[[#This Row],[RegionStoretype]],RegionStoreCount[Region/Type],0))</f>
        <v>9</v>
      </c>
      <c r="M2768" s="4">
        <f>AND(Sales[[#This Row],[date]]&lt;=TY_YTDMax,Sales[[#This Row],[date]]&gt;=TY_YTDMin)*Sales[[#This Row],[sales]]</f>
        <v>0</v>
      </c>
      <c r="N2768" s="4">
        <f>AND(Sales[[#This Row],[date]]&lt;=LY_YTDMax,Sales[[#This Row],[date]]&gt;=LY_YTDMin)*Sales[[#This Row],[sales]]</f>
        <v>79511.956799999985</v>
      </c>
      <c r="O2768" s="4">
        <f>AND(Sales[[#This Row],[date]]&gt;=YoY_Min,Sales[[#This Row],[date]]&lt;=TY_YTDMax)*(Sales[[#This Row],[sales]]/Sales[[#This Row],[sqft]])</f>
        <v>0</v>
      </c>
      <c r="P2768" s="4">
        <f>SUMIF(Sales[RegionStoretype],Sales[[#This Row],[RegionStoretype]],Sales[YoY_SSF])/Sales[[#This Row],[Region_TypeCount]]</f>
        <v>53.603836561720975</v>
      </c>
    </row>
    <row r="2769" spans="1:16" x14ac:dyDescent="0.25">
      <c r="A2769" s="1">
        <v>42902</v>
      </c>
      <c r="B2769">
        <v>14</v>
      </c>
      <c r="C2769">
        <v>10</v>
      </c>
      <c r="D2769">
        <v>61031.801800000001</v>
      </c>
      <c r="E2769">
        <f>INDEX(Stores[region],MATCH(Sales[[#This Row],[store_no]],Stores[store_no],0))</f>
        <v>3</v>
      </c>
      <c r="F2769" t="str">
        <f>INDEX(Stores[storetype],MATCH(Sales[[#This Row],[store_no]],Stores[store_no],0))</f>
        <v>A</v>
      </c>
      <c r="G2769" t="str">
        <f>INDEX(Stores[location_city],MATCH(Sales[[#This Row],[store_no]],Stores[store_no],0))</f>
        <v>Bismarck</v>
      </c>
      <c r="H2769" t="str">
        <f>INDEX(Stores[location_state],MATCH(Sales[[#This Row],[store_no]],Stores[store_no],0))</f>
        <v>North Dakota</v>
      </c>
      <c r="I2769">
        <f>INDEX(Stores[sqft],MATCH(Sales[[#This Row],[store_no]],Stores[store_no],0))</f>
        <v>96400</v>
      </c>
      <c r="J2769" s="4" t="str">
        <f>INDEX(Departments[dept_name],MATCH(Sales[[#This Row],[dept_no]],Departments[dept_no],0))</f>
        <v>Health</v>
      </c>
      <c r="K2769" s="4" t="str">
        <f>CONCATENATE(Sales[[#This Row],[region]],Sales[[#This Row],[storetype]])</f>
        <v>3A</v>
      </c>
      <c r="L2769" s="4">
        <f>INDEX(RegionStoreCount[Store Count],MATCH(Sales[[#This Row],[RegionStoretype]],RegionStoreCount[Region/Type],0))</f>
        <v>9</v>
      </c>
      <c r="M2769" s="4">
        <f>AND(Sales[[#This Row],[date]]&lt;=TY_YTDMax,Sales[[#This Row],[date]]&gt;=TY_YTDMin)*Sales[[#This Row],[sales]]</f>
        <v>0</v>
      </c>
      <c r="N2769" s="4">
        <f>AND(Sales[[#This Row],[date]]&lt;=LY_YTDMax,Sales[[#This Row],[date]]&gt;=LY_YTDMin)*Sales[[#This Row],[sales]]</f>
        <v>61031.801800000001</v>
      </c>
      <c r="O2769" s="4">
        <f>AND(Sales[[#This Row],[date]]&gt;=YoY_Min,Sales[[#This Row],[date]]&lt;=TY_YTDMax)*(Sales[[#This Row],[sales]]/Sales[[#This Row],[sqft]])</f>
        <v>0</v>
      </c>
      <c r="P2769" s="4">
        <f>SUMIF(Sales[RegionStoretype],Sales[[#This Row],[RegionStoretype]],Sales[YoY_SSF])/Sales[[#This Row],[Region_TypeCount]]</f>
        <v>53.603836561720975</v>
      </c>
    </row>
    <row r="2770" spans="1:16" x14ac:dyDescent="0.25">
      <c r="A2770" s="1">
        <v>42902</v>
      </c>
      <c r="B2770">
        <v>14</v>
      </c>
      <c r="C2770">
        <v>13</v>
      </c>
      <c r="D2770">
        <v>38921.222599999994</v>
      </c>
      <c r="E2770">
        <f>INDEX(Stores[region],MATCH(Sales[[#This Row],[store_no]],Stores[store_no],0))</f>
        <v>3</v>
      </c>
      <c r="F2770" t="str">
        <f>INDEX(Stores[storetype],MATCH(Sales[[#This Row],[store_no]],Stores[store_no],0))</f>
        <v>A</v>
      </c>
      <c r="G2770" t="str">
        <f>INDEX(Stores[location_city],MATCH(Sales[[#This Row],[store_no]],Stores[store_no],0))</f>
        <v>Bismarck</v>
      </c>
      <c r="H2770" t="str">
        <f>INDEX(Stores[location_state],MATCH(Sales[[#This Row],[store_no]],Stores[store_no],0))</f>
        <v>North Dakota</v>
      </c>
      <c r="I2770">
        <f>INDEX(Stores[sqft],MATCH(Sales[[#This Row],[store_no]],Stores[store_no],0))</f>
        <v>96400</v>
      </c>
      <c r="J2770" s="4" t="str">
        <f>INDEX(Departments[dept_name],MATCH(Sales[[#This Row],[dept_no]],Departments[dept_no],0))</f>
        <v>Kids</v>
      </c>
      <c r="K2770" s="4" t="str">
        <f>CONCATENATE(Sales[[#This Row],[region]],Sales[[#This Row],[storetype]])</f>
        <v>3A</v>
      </c>
      <c r="L2770" s="4">
        <f>INDEX(RegionStoreCount[Store Count],MATCH(Sales[[#This Row],[RegionStoretype]],RegionStoreCount[Region/Type],0))</f>
        <v>9</v>
      </c>
      <c r="M2770" s="4">
        <f>AND(Sales[[#This Row],[date]]&lt;=TY_YTDMax,Sales[[#This Row],[date]]&gt;=TY_YTDMin)*Sales[[#This Row],[sales]]</f>
        <v>0</v>
      </c>
      <c r="N2770" s="4">
        <f>AND(Sales[[#This Row],[date]]&lt;=LY_YTDMax,Sales[[#This Row],[date]]&gt;=LY_YTDMin)*Sales[[#This Row],[sales]]</f>
        <v>38921.222599999994</v>
      </c>
      <c r="O2770" s="4">
        <f>AND(Sales[[#This Row],[date]]&gt;=YoY_Min,Sales[[#This Row],[date]]&lt;=TY_YTDMax)*(Sales[[#This Row],[sales]]/Sales[[#This Row],[sqft]])</f>
        <v>0</v>
      </c>
      <c r="P2770" s="4">
        <f>SUMIF(Sales[RegionStoretype],Sales[[#This Row],[RegionStoretype]],Sales[YoY_SSF])/Sales[[#This Row],[Region_TypeCount]]</f>
        <v>53.603836561720975</v>
      </c>
    </row>
    <row r="2771" spans="1:16" x14ac:dyDescent="0.25">
      <c r="A2771" s="1">
        <v>42902</v>
      </c>
      <c r="B2771">
        <v>15</v>
      </c>
      <c r="C2771">
        <v>17</v>
      </c>
      <c r="D2771">
        <v>50323.441500000001</v>
      </c>
      <c r="E2771">
        <f>INDEX(Stores[region],MATCH(Sales[[#This Row],[store_no]],Stores[store_no],0))</f>
        <v>2</v>
      </c>
      <c r="F2771" t="str">
        <f>INDEX(Stores[storetype],MATCH(Sales[[#This Row],[store_no]],Stores[store_no],0))</f>
        <v>B</v>
      </c>
      <c r="G2771" t="str">
        <f>INDEX(Stores[location_city],MATCH(Sales[[#This Row],[store_no]],Stores[store_no],0))</f>
        <v>Rochester</v>
      </c>
      <c r="H2771" t="str">
        <f>INDEX(Stores[location_state],MATCH(Sales[[#This Row],[store_no]],Stores[store_no],0))</f>
        <v>Minnesota</v>
      </c>
      <c r="I2771">
        <f>INDEX(Stores[sqft],MATCH(Sales[[#This Row],[store_no]],Stores[store_no],0))</f>
        <v>128100</v>
      </c>
      <c r="J2771" s="4" t="str">
        <f>INDEX(Departments[dept_name],MATCH(Sales[[#This Row],[dept_no]],Departments[dept_no],0))</f>
        <v>Shoes</v>
      </c>
      <c r="K2771" s="4" t="str">
        <f>CONCATENATE(Sales[[#This Row],[region]],Sales[[#This Row],[storetype]])</f>
        <v>2B</v>
      </c>
      <c r="L2771" s="4">
        <f>INDEX(RegionStoreCount[Store Count],MATCH(Sales[[#This Row],[RegionStoretype]],RegionStoreCount[Region/Type],0))</f>
        <v>6</v>
      </c>
      <c r="M2771" s="4">
        <f>AND(Sales[[#This Row],[date]]&lt;=TY_YTDMax,Sales[[#This Row],[date]]&gt;=TY_YTDMin)*Sales[[#This Row],[sales]]</f>
        <v>0</v>
      </c>
      <c r="N2771" s="4">
        <f>AND(Sales[[#This Row],[date]]&lt;=LY_YTDMax,Sales[[#This Row],[date]]&gt;=LY_YTDMin)*Sales[[#This Row],[sales]]</f>
        <v>50323.441500000001</v>
      </c>
      <c r="O2771" s="4">
        <f>AND(Sales[[#This Row],[date]]&gt;=YoY_Min,Sales[[#This Row],[date]]&lt;=TY_YTDMax)*(Sales[[#This Row],[sales]]/Sales[[#This Row],[sqft]])</f>
        <v>0</v>
      </c>
      <c r="P2771" s="4">
        <f>SUMIF(Sales[RegionStoretype],Sales[[#This Row],[RegionStoretype]],Sales[YoY_SSF])/Sales[[#This Row],[Region_TypeCount]]</f>
        <v>58.393757732919049</v>
      </c>
    </row>
    <row r="2772" spans="1:16" x14ac:dyDescent="0.25">
      <c r="A2772" s="1">
        <v>42902</v>
      </c>
      <c r="B2772">
        <v>16</v>
      </c>
      <c r="C2772">
        <v>10</v>
      </c>
      <c r="D2772">
        <v>30511.819800000001</v>
      </c>
      <c r="E2772">
        <f>INDEX(Stores[region],MATCH(Sales[[#This Row],[store_no]],Stores[store_no],0))</f>
        <v>2</v>
      </c>
      <c r="F2772" t="str">
        <f>INDEX(Stores[storetype],MATCH(Sales[[#This Row],[store_no]],Stores[store_no],0))</f>
        <v>B</v>
      </c>
      <c r="G2772" t="str">
        <f>INDEX(Stores[location_city],MATCH(Sales[[#This Row],[store_no]],Stores[store_no],0))</f>
        <v>Saint Paul</v>
      </c>
      <c r="H2772" t="str">
        <f>INDEX(Stores[location_state],MATCH(Sales[[#This Row],[store_no]],Stores[store_no],0))</f>
        <v>Minnesota</v>
      </c>
      <c r="I2772">
        <f>INDEX(Stores[sqft],MATCH(Sales[[#This Row],[store_no]],Stores[store_no],0))</f>
        <v>180400</v>
      </c>
      <c r="J2772" s="4" t="str">
        <f>INDEX(Departments[dept_name],MATCH(Sales[[#This Row],[dept_no]],Departments[dept_no],0))</f>
        <v>Health</v>
      </c>
      <c r="K2772" s="4" t="str">
        <f>CONCATENATE(Sales[[#This Row],[region]],Sales[[#This Row],[storetype]])</f>
        <v>2B</v>
      </c>
      <c r="L2772" s="4">
        <f>INDEX(RegionStoreCount[Store Count],MATCH(Sales[[#This Row],[RegionStoretype]],RegionStoreCount[Region/Type],0))</f>
        <v>6</v>
      </c>
      <c r="M2772" s="4">
        <f>AND(Sales[[#This Row],[date]]&lt;=TY_YTDMax,Sales[[#This Row],[date]]&gt;=TY_YTDMin)*Sales[[#This Row],[sales]]</f>
        <v>0</v>
      </c>
      <c r="N2772" s="4">
        <f>AND(Sales[[#This Row],[date]]&lt;=LY_YTDMax,Sales[[#This Row],[date]]&gt;=LY_YTDMin)*Sales[[#This Row],[sales]]</f>
        <v>30511.819800000001</v>
      </c>
      <c r="O2772" s="4">
        <f>AND(Sales[[#This Row],[date]]&gt;=YoY_Min,Sales[[#This Row],[date]]&lt;=TY_YTDMax)*(Sales[[#This Row],[sales]]/Sales[[#This Row],[sqft]])</f>
        <v>0</v>
      </c>
      <c r="P2772" s="4">
        <f>SUMIF(Sales[RegionStoretype],Sales[[#This Row],[RegionStoretype]],Sales[YoY_SSF])/Sales[[#This Row],[Region_TypeCount]]</f>
        <v>58.393757732919049</v>
      </c>
    </row>
    <row r="2773" spans="1:16" x14ac:dyDescent="0.25">
      <c r="A2773" s="1">
        <v>42902</v>
      </c>
      <c r="B2773">
        <v>16</v>
      </c>
      <c r="C2773">
        <v>17</v>
      </c>
      <c r="D2773">
        <v>83979.392300000007</v>
      </c>
      <c r="E2773">
        <f>INDEX(Stores[region],MATCH(Sales[[#This Row],[store_no]],Stores[store_no],0))</f>
        <v>2</v>
      </c>
      <c r="F2773" t="str">
        <f>INDEX(Stores[storetype],MATCH(Sales[[#This Row],[store_no]],Stores[store_no],0))</f>
        <v>B</v>
      </c>
      <c r="G2773" t="str">
        <f>INDEX(Stores[location_city],MATCH(Sales[[#This Row],[store_no]],Stores[store_no],0))</f>
        <v>Saint Paul</v>
      </c>
      <c r="H2773" t="str">
        <f>INDEX(Stores[location_state],MATCH(Sales[[#This Row],[store_no]],Stores[store_no],0))</f>
        <v>Minnesota</v>
      </c>
      <c r="I2773">
        <f>INDEX(Stores[sqft],MATCH(Sales[[#This Row],[store_no]],Stores[store_no],0))</f>
        <v>180400</v>
      </c>
      <c r="J2773" s="4" t="str">
        <f>INDEX(Departments[dept_name],MATCH(Sales[[#This Row],[dept_no]],Departments[dept_no],0))</f>
        <v>Shoes</v>
      </c>
      <c r="K2773" s="4" t="str">
        <f>CONCATENATE(Sales[[#This Row],[region]],Sales[[#This Row],[storetype]])</f>
        <v>2B</v>
      </c>
      <c r="L2773" s="4">
        <f>INDEX(RegionStoreCount[Store Count],MATCH(Sales[[#This Row],[RegionStoretype]],RegionStoreCount[Region/Type],0))</f>
        <v>6</v>
      </c>
      <c r="M2773" s="4">
        <f>AND(Sales[[#This Row],[date]]&lt;=TY_YTDMax,Sales[[#This Row],[date]]&gt;=TY_YTDMin)*Sales[[#This Row],[sales]]</f>
        <v>0</v>
      </c>
      <c r="N2773" s="4">
        <f>AND(Sales[[#This Row],[date]]&lt;=LY_YTDMax,Sales[[#This Row],[date]]&gt;=LY_YTDMin)*Sales[[#This Row],[sales]]</f>
        <v>83979.392300000007</v>
      </c>
      <c r="O2773" s="4">
        <f>AND(Sales[[#This Row],[date]]&gt;=YoY_Min,Sales[[#This Row],[date]]&lt;=TY_YTDMax)*(Sales[[#This Row],[sales]]/Sales[[#This Row],[sqft]])</f>
        <v>0</v>
      </c>
      <c r="P2773" s="4">
        <f>SUMIF(Sales[RegionStoretype],Sales[[#This Row],[RegionStoretype]],Sales[YoY_SSF])/Sales[[#This Row],[Region_TypeCount]]</f>
        <v>58.393757732919049</v>
      </c>
    </row>
    <row r="2774" spans="1:16" x14ac:dyDescent="0.25">
      <c r="A2774" s="1">
        <v>42902</v>
      </c>
      <c r="B2774">
        <v>18</v>
      </c>
      <c r="C2774">
        <v>19</v>
      </c>
      <c r="D2774">
        <v>55378.131399999998</v>
      </c>
      <c r="E2774">
        <f>INDEX(Stores[region],MATCH(Sales[[#This Row],[store_no]],Stores[store_no],0))</f>
        <v>2</v>
      </c>
      <c r="F2774" t="str">
        <f>INDEX(Stores[storetype],MATCH(Sales[[#This Row],[store_no]],Stores[store_no],0))</f>
        <v>B</v>
      </c>
      <c r="G2774" t="str">
        <f>INDEX(Stores[location_city],MATCH(Sales[[#This Row],[store_no]],Stores[store_no],0))</f>
        <v>Chicago</v>
      </c>
      <c r="H2774" t="str">
        <f>INDEX(Stores[location_state],MATCH(Sales[[#This Row],[store_no]],Stores[store_no],0))</f>
        <v>Illinois</v>
      </c>
      <c r="I2774">
        <f>INDEX(Stores[sqft],MATCH(Sales[[#This Row],[store_no]],Stores[store_no],0))</f>
        <v>120700</v>
      </c>
      <c r="J2774" s="4" t="str">
        <f>INDEX(Departments[dept_name],MATCH(Sales[[#This Row],[dept_no]],Departments[dept_no],0))</f>
        <v>Tools</v>
      </c>
      <c r="K2774" s="4" t="str">
        <f>CONCATENATE(Sales[[#This Row],[region]],Sales[[#This Row],[storetype]])</f>
        <v>2B</v>
      </c>
      <c r="L2774" s="4">
        <f>INDEX(RegionStoreCount[Store Count],MATCH(Sales[[#This Row],[RegionStoretype]],RegionStoreCount[Region/Type],0))</f>
        <v>6</v>
      </c>
      <c r="M2774" s="4">
        <f>AND(Sales[[#This Row],[date]]&lt;=TY_YTDMax,Sales[[#This Row],[date]]&gt;=TY_YTDMin)*Sales[[#This Row],[sales]]</f>
        <v>0</v>
      </c>
      <c r="N2774" s="4">
        <f>AND(Sales[[#This Row],[date]]&lt;=LY_YTDMax,Sales[[#This Row],[date]]&gt;=LY_YTDMin)*Sales[[#This Row],[sales]]</f>
        <v>55378.131399999998</v>
      </c>
      <c r="O2774" s="4">
        <f>AND(Sales[[#This Row],[date]]&gt;=YoY_Min,Sales[[#This Row],[date]]&lt;=TY_YTDMax)*(Sales[[#This Row],[sales]]/Sales[[#This Row],[sqft]])</f>
        <v>0</v>
      </c>
      <c r="P2774" s="4">
        <f>SUMIF(Sales[RegionStoretype],Sales[[#This Row],[RegionStoretype]],Sales[YoY_SSF])/Sales[[#This Row],[Region_TypeCount]]</f>
        <v>58.393757732919049</v>
      </c>
    </row>
    <row r="2775" spans="1:16" x14ac:dyDescent="0.25">
      <c r="A2775" s="1">
        <v>42902</v>
      </c>
      <c r="B2775">
        <v>19</v>
      </c>
      <c r="C2775">
        <v>3</v>
      </c>
      <c r="D2775">
        <v>351301.21010000003</v>
      </c>
      <c r="E2775">
        <f>INDEX(Stores[region],MATCH(Sales[[#This Row],[store_no]],Stores[store_no],0))</f>
        <v>3</v>
      </c>
      <c r="F2775" t="str">
        <f>INDEX(Stores[storetype],MATCH(Sales[[#This Row],[store_no]],Stores[store_no],0))</f>
        <v>A</v>
      </c>
      <c r="G2775" t="str">
        <f>INDEX(Stores[location_city],MATCH(Sales[[#This Row],[store_no]],Stores[store_no],0))</f>
        <v>Des Moines</v>
      </c>
      <c r="H2775" t="str">
        <f>INDEX(Stores[location_state],MATCH(Sales[[#This Row],[store_no]],Stores[store_no],0))</f>
        <v>Iowa</v>
      </c>
      <c r="I2775">
        <f>INDEX(Stores[sqft],MATCH(Sales[[#This Row],[store_no]],Stores[store_no],0))</f>
        <v>197600</v>
      </c>
      <c r="J2775" s="4" t="str">
        <f>INDEX(Departments[dept_name],MATCH(Sales[[#This Row],[dept_no]],Departments[dept_no],0))</f>
        <v>Beauty</v>
      </c>
      <c r="K2775" s="4" t="str">
        <f>CONCATENATE(Sales[[#This Row],[region]],Sales[[#This Row],[storetype]])</f>
        <v>3A</v>
      </c>
      <c r="L2775" s="4">
        <f>INDEX(RegionStoreCount[Store Count],MATCH(Sales[[#This Row],[RegionStoretype]],RegionStoreCount[Region/Type],0))</f>
        <v>9</v>
      </c>
      <c r="M2775" s="4">
        <f>AND(Sales[[#This Row],[date]]&lt;=TY_YTDMax,Sales[[#This Row],[date]]&gt;=TY_YTDMin)*Sales[[#This Row],[sales]]</f>
        <v>0</v>
      </c>
      <c r="N2775" s="4">
        <f>AND(Sales[[#This Row],[date]]&lt;=LY_YTDMax,Sales[[#This Row],[date]]&gt;=LY_YTDMin)*Sales[[#This Row],[sales]]</f>
        <v>351301.21010000003</v>
      </c>
      <c r="O2775" s="4">
        <f>AND(Sales[[#This Row],[date]]&gt;=YoY_Min,Sales[[#This Row],[date]]&lt;=TY_YTDMax)*(Sales[[#This Row],[sales]]/Sales[[#This Row],[sqft]])</f>
        <v>0</v>
      </c>
      <c r="P2775" s="4">
        <f>SUMIF(Sales[RegionStoretype],Sales[[#This Row],[RegionStoretype]],Sales[YoY_SSF])/Sales[[#This Row],[Region_TypeCount]]</f>
        <v>53.603836561720975</v>
      </c>
    </row>
    <row r="2776" spans="1:16" x14ac:dyDescent="0.25">
      <c r="A2776" s="1">
        <v>42902</v>
      </c>
      <c r="B2776">
        <v>19</v>
      </c>
      <c r="C2776">
        <v>10</v>
      </c>
      <c r="D2776">
        <v>5826.7174000000005</v>
      </c>
      <c r="E2776">
        <f>INDEX(Stores[region],MATCH(Sales[[#This Row],[store_no]],Stores[store_no],0))</f>
        <v>3</v>
      </c>
      <c r="F2776" t="str">
        <f>INDEX(Stores[storetype],MATCH(Sales[[#This Row],[store_no]],Stores[store_no],0))</f>
        <v>A</v>
      </c>
      <c r="G2776" t="str">
        <f>INDEX(Stores[location_city],MATCH(Sales[[#This Row],[store_no]],Stores[store_no],0))</f>
        <v>Des Moines</v>
      </c>
      <c r="H2776" t="str">
        <f>INDEX(Stores[location_state],MATCH(Sales[[#This Row],[store_no]],Stores[store_no],0))</f>
        <v>Iowa</v>
      </c>
      <c r="I2776">
        <f>INDEX(Stores[sqft],MATCH(Sales[[#This Row],[store_no]],Stores[store_no],0))</f>
        <v>197600</v>
      </c>
      <c r="J2776" s="4" t="str">
        <f>INDEX(Departments[dept_name],MATCH(Sales[[#This Row],[dept_no]],Departments[dept_no],0))</f>
        <v>Health</v>
      </c>
      <c r="K2776" s="4" t="str">
        <f>CONCATENATE(Sales[[#This Row],[region]],Sales[[#This Row],[storetype]])</f>
        <v>3A</v>
      </c>
      <c r="L2776" s="4">
        <f>INDEX(RegionStoreCount[Store Count],MATCH(Sales[[#This Row],[RegionStoretype]],RegionStoreCount[Region/Type],0))</f>
        <v>9</v>
      </c>
      <c r="M2776" s="4">
        <f>AND(Sales[[#This Row],[date]]&lt;=TY_YTDMax,Sales[[#This Row],[date]]&gt;=TY_YTDMin)*Sales[[#This Row],[sales]]</f>
        <v>0</v>
      </c>
      <c r="N2776" s="4">
        <f>AND(Sales[[#This Row],[date]]&lt;=LY_YTDMax,Sales[[#This Row],[date]]&gt;=LY_YTDMin)*Sales[[#This Row],[sales]]</f>
        <v>5826.7174000000005</v>
      </c>
      <c r="O2776" s="4">
        <f>AND(Sales[[#This Row],[date]]&gt;=YoY_Min,Sales[[#This Row],[date]]&lt;=TY_YTDMax)*(Sales[[#This Row],[sales]]/Sales[[#This Row],[sqft]])</f>
        <v>0</v>
      </c>
      <c r="P2776" s="4">
        <f>SUMIF(Sales[RegionStoretype],Sales[[#This Row],[RegionStoretype]],Sales[YoY_SSF])/Sales[[#This Row],[Region_TypeCount]]</f>
        <v>53.603836561720975</v>
      </c>
    </row>
    <row r="2777" spans="1:16" x14ac:dyDescent="0.25">
      <c r="A2777" s="1">
        <v>42902</v>
      </c>
      <c r="B2777">
        <v>19</v>
      </c>
      <c r="C2777">
        <v>13</v>
      </c>
      <c r="D2777">
        <v>78167.208600000013</v>
      </c>
      <c r="E2777">
        <f>INDEX(Stores[region],MATCH(Sales[[#This Row],[store_no]],Stores[store_no],0))</f>
        <v>3</v>
      </c>
      <c r="F2777" t="str">
        <f>INDEX(Stores[storetype],MATCH(Sales[[#This Row],[store_no]],Stores[store_no],0))</f>
        <v>A</v>
      </c>
      <c r="G2777" t="str">
        <f>INDEX(Stores[location_city],MATCH(Sales[[#This Row],[store_no]],Stores[store_no],0))</f>
        <v>Des Moines</v>
      </c>
      <c r="H2777" t="str">
        <f>INDEX(Stores[location_state],MATCH(Sales[[#This Row],[store_no]],Stores[store_no],0))</f>
        <v>Iowa</v>
      </c>
      <c r="I2777">
        <f>INDEX(Stores[sqft],MATCH(Sales[[#This Row],[store_no]],Stores[store_no],0))</f>
        <v>197600</v>
      </c>
      <c r="J2777" s="4" t="str">
        <f>INDEX(Departments[dept_name],MATCH(Sales[[#This Row],[dept_no]],Departments[dept_no],0))</f>
        <v>Kids</v>
      </c>
      <c r="K2777" s="4" t="str">
        <f>CONCATENATE(Sales[[#This Row],[region]],Sales[[#This Row],[storetype]])</f>
        <v>3A</v>
      </c>
      <c r="L2777" s="4">
        <f>INDEX(RegionStoreCount[Store Count],MATCH(Sales[[#This Row],[RegionStoretype]],RegionStoreCount[Region/Type],0))</f>
        <v>9</v>
      </c>
      <c r="M2777" s="4">
        <f>AND(Sales[[#This Row],[date]]&lt;=TY_YTDMax,Sales[[#This Row],[date]]&gt;=TY_YTDMin)*Sales[[#This Row],[sales]]</f>
        <v>0</v>
      </c>
      <c r="N2777" s="4">
        <f>AND(Sales[[#This Row],[date]]&lt;=LY_YTDMax,Sales[[#This Row],[date]]&gt;=LY_YTDMin)*Sales[[#This Row],[sales]]</f>
        <v>78167.208600000013</v>
      </c>
      <c r="O2777" s="4">
        <f>AND(Sales[[#This Row],[date]]&gt;=YoY_Min,Sales[[#This Row],[date]]&lt;=TY_YTDMax)*(Sales[[#This Row],[sales]]/Sales[[#This Row],[sqft]])</f>
        <v>0</v>
      </c>
      <c r="P2777" s="4">
        <f>SUMIF(Sales[RegionStoretype],Sales[[#This Row],[RegionStoretype]],Sales[YoY_SSF])/Sales[[#This Row],[Region_TypeCount]]</f>
        <v>53.603836561720975</v>
      </c>
    </row>
    <row r="2778" spans="1:16" x14ac:dyDescent="0.25">
      <c r="A2778" s="1">
        <v>42902</v>
      </c>
      <c r="B2778">
        <v>19</v>
      </c>
      <c r="C2778">
        <v>17</v>
      </c>
      <c r="D2778">
        <v>108239.06050000001</v>
      </c>
      <c r="E2778">
        <f>INDEX(Stores[region],MATCH(Sales[[#This Row],[store_no]],Stores[store_no],0))</f>
        <v>3</v>
      </c>
      <c r="F2778" t="str">
        <f>INDEX(Stores[storetype],MATCH(Sales[[#This Row],[store_no]],Stores[store_no],0))</f>
        <v>A</v>
      </c>
      <c r="G2778" t="str">
        <f>INDEX(Stores[location_city],MATCH(Sales[[#This Row],[store_no]],Stores[store_no],0))</f>
        <v>Des Moines</v>
      </c>
      <c r="H2778" t="str">
        <f>INDEX(Stores[location_state],MATCH(Sales[[#This Row],[store_no]],Stores[store_no],0))</f>
        <v>Iowa</v>
      </c>
      <c r="I2778">
        <f>INDEX(Stores[sqft],MATCH(Sales[[#This Row],[store_no]],Stores[store_no],0))</f>
        <v>197600</v>
      </c>
      <c r="J2778" s="4" t="str">
        <f>INDEX(Departments[dept_name],MATCH(Sales[[#This Row],[dept_no]],Departments[dept_no],0))</f>
        <v>Shoes</v>
      </c>
      <c r="K2778" s="4" t="str">
        <f>CONCATENATE(Sales[[#This Row],[region]],Sales[[#This Row],[storetype]])</f>
        <v>3A</v>
      </c>
      <c r="L2778" s="4">
        <f>INDEX(RegionStoreCount[Store Count],MATCH(Sales[[#This Row],[RegionStoretype]],RegionStoreCount[Region/Type],0))</f>
        <v>9</v>
      </c>
      <c r="M2778" s="4">
        <f>AND(Sales[[#This Row],[date]]&lt;=TY_YTDMax,Sales[[#This Row],[date]]&gt;=TY_YTDMin)*Sales[[#This Row],[sales]]</f>
        <v>0</v>
      </c>
      <c r="N2778" s="4">
        <f>AND(Sales[[#This Row],[date]]&lt;=LY_YTDMax,Sales[[#This Row],[date]]&gt;=LY_YTDMin)*Sales[[#This Row],[sales]]</f>
        <v>108239.06050000001</v>
      </c>
      <c r="O2778" s="4">
        <f>AND(Sales[[#This Row],[date]]&gt;=YoY_Min,Sales[[#This Row],[date]]&lt;=TY_YTDMax)*(Sales[[#This Row],[sales]]/Sales[[#This Row],[sqft]])</f>
        <v>0</v>
      </c>
      <c r="P2778" s="4">
        <f>SUMIF(Sales[RegionStoretype],Sales[[#This Row],[RegionStoretype]],Sales[YoY_SSF])/Sales[[#This Row],[Region_TypeCount]]</f>
        <v>53.603836561720975</v>
      </c>
    </row>
    <row r="2779" spans="1:16" x14ac:dyDescent="0.25">
      <c r="A2779" s="1">
        <v>42902</v>
      </c>
      <c r="B2779">
        <v>20</v>
      </c>
      <c r="C2779">
        <v>13</v>
      </c>
      <c r="D2779">
        <v>21032.0046</v>
      </c>
      <c r="E2779">
        <f>INDEX(Stores[region],MATCH(Sales[[#This Row],[store_no]],Stores[store_no],0))</f>
        <v>1</v>
      </c>
      <c r="F2779" t="str">
        <f>INDEX(Stores[storetype],MATCH(Sales[[#This Row],[store_no]],Stores[store_no],0))</f>
        <v>A</v>
      </c>
      <c r="G2779" t="str">
        <f>INDEX(Stores[location_city],MATCH(Sales[[#This Row],[store_no]],Stores[store_no],0))</f>
        <v>South Bend</v>
      </c>
      <c r="H2779" t="str">
        <f>INDEX(Stores[location_state],MATCH(Sales[[#This Row],[store_no]],Stores[store_no],0))</f>
        <v>Indiana</v>
      </c>
      <c r="I2779">
        <f>INDEX(Stores[sqft],MATCH(Sales[[#This Row],[store_no]],Stores[store_no],0))</f>
        <v>39700</v>
      </c>
      <c r="J2779" s="4" t="str">
        <f>INDEX(Departments[dept_name],MATCH(Sales[[#This Row],[dept_no]],Departments[dept_no],0))</f>
        <v>Kids</v>
      </c>
      <c r="K2779" s="4" t="str">
        <f>CONCATENATE(Sales[[#This Row],[region]],Sales[[#This Row],[storetype]])</f>
        <v>1A</v>
      </c>
      <c r="L2779" s="4">
        <f>INDEX(RegionStoreCount[Store Count],MATCH(Sales[[#This Row],[RegionStoretype]],RegionStoreCount[Region/Type],0))</f>
        <v>5</v>
      </c>
      <c r="M2779" s="4">
        <f>AND(Sales[[#This Row],[date]]&lt;=TY_YTDMax,Sales[[#This Row],[date]]&gt;=TY_YTDMin)*Sales[[#This Row],[sales]]</f>
        <v>0</v>
      </c>
      <c r="N2779" s="4">
        <f>AND(Sales[[#This Row],[date]]&lt;=LY_YTDMax,Sales[[#This Row],[date]]&gt;=LY_YTDMin)*Sales[[#This Row],[sales]]</f>
        <v>21032.0046</v>
      </c>
      <c r="O2779" s="4">
        <f>AND(Sales[[#This Row],[date]]&gt;=YoY_Min,Sales[[#This Row],[date]]&lt;=TY_YTDMax)*(Sales[[#This Row],[sales]]/Sales[[#This Row],[sqft]])</f>
        <v>0</v>
      </c>
      <c r="P2779" s="4">
        <f>SUMIF(Sales[RegionStoretype],Sales[[#This Row],[RegionStoretype]],Sales[YoY_SSF])/Sales[[#This Row],[Region_TypeCount]]</f>
        <v>59.469551530910678</v>
      </c>
    </row>
    <row r="2780" spans="1:16" x14ac:dyDescent="0.25">
      <c r="A2780" s="1">
        <v>42902</v>
      </c>
      <c r="B2780">
        <v>21</v>
      </c>
      <c r="C2780">
        <v>7</v>
      </c>
      <c r="D2780">
        <v>149738.73509999999</v>
      </c>
      <c r="E2780">
        <f>INDEX(Stores[region],MATCH(Sales[[#This Row],[store_no]],Stores[store_no],0))</f>
        <v>2</v>
      </c>
      <c r="F2780" t="str">
        <f>INDEX(Stores[storetype],MATCH(Sales[[#This Row],[store_no]],Stores[store_no],0))</f>
        <v>B</v>
      </c>
      <c r="G2780" t="str">
        <f>INDEX(Stores[location_city],MATCH(Sales[[#This Row],[store_no]],Stores[store_no],0))</f>
        <v>Madison</v>
      </c>
      <c r="H2780" t="str">
        <f>INDEX(Stores[location_state],MATCH(Sales[[#This Row],[store_no]],Stores[store_no],0))</f>
        <v>Wisconsin</v>
      </c>
      <c r="I2780">
        <f>INDEX(Stores[sqft],MATCH(Sales[[#This Row],[store_no]],Stores[store_no],0))</f>
        <v>206400</v>
      </c>
      <c r="J2780" s="4" t="str">
        <f>INDEX(Departments[dept_name],MATCH(Sales[[#This Row],[dept_no]],Departments[dept_no],0))</f>
        <v>Electronics</v>
      </c>
      <c r="K2780" s="4" t="str">
        <f>CONCATENATE(Sales[[#This Row],[region]],Sales[[#This Row],[storetype]])</f>
        <v>2B</v>
      </c>
      <c r="L2780" s="4">
        <f>INDEX(RegionStoreCount[Store Count],MATCH(Sales[[#This Row],[RegionStoretype]],RegionStoreCount[Region/Type],0))</f>
        <v>6</v>
      </c>
      <c r="M2780" s="4">
        <f>AND(Sales[[#This Row],[date]]&lt;=TY_YTDMax,Sales[[#This Row],[date]]&gt;=TY_YTDMin)*Sales[[#This Row],[sales]]</f>
        <v>0</v>
      </c>
      <c r="N2780" s="4">
        <f>AND(Sales[[#This Row],[date]]&lt;=LY_YTDMax,Sales[[#This Row],[date]]&gt;=LY_YTDMin)*Sales[[#This Row],[sales]]</f>
        <v>149738.73509999999</v>
      </c>
      <c r="O2780" s="4">
        <f>AND(Sales[[#This Row],[date]]&gt;=YoY_Min,Sales[[#This Row],[date]]&lt;=TY_YTDMax)*(Sales[[#This Row],[sales]]/Sales[[#This Row],[sqft]])</f>
        <v>0</v>
      </c>
      <c r="P2780" s="4">
        <f>SUMIF(Sales[RegionStoretype],Sales[[#This Row],[RegionStoretype]],Sales[YoY_SSF])/Sales[[#This Row],[Region_TypeCount]]</f>
        <v>58.393757732919049</v>
      </c>
    </row>
    <row r="2781" spans="1:16" x14ac:dyDescent="0.25">
      <c r="A2781" s="1">
        <v>42902</v>
      </c>
      <c r="B2781">
        <v>21</v>
      </c>
      <c r="C2781">
        <v>20</v>
      </c>
      <c r="D2781">
        <v>232403.88639999999</v>
      </c>
      <c r="E2781">
        <f>INDEX(Stores[region],MATCH(Sales[[#This Row],[store_no]],Stores[store_no],0))</f>
        <v>2</v>
      </c>
      <c r="F2781" t="str">
        <f>INDEX(Stores[storetype],MATCH(Sales[[#This Row],[store_no]],Stores[store_no],0))</f>
        <v>B</v>
      </c>
      <c r="G2781" t="str">
        <f>INDEX(Stores[location_city],MATCH(Sales[[#This Row],[store_no]],Stores[store_no],0))</f>
        <v>Madison</v>
      </c>
      <c r="H2781" t="str">
        <f>INDEX(Stores[location_state],MATCH(Sales[[#This Row],[store_no]],Stores[store_no],0))</f>
        <v>Wisconsin</v>
      </c>
      <c r="I2781">
        <f>INDEX(Stores[sqft],MATCH(Sales[[#This Row],[store_no]],Stores[store_no],0))</f>
        <v>206400</v>
      </c>
      <c r="J2781" s="4" t="str">
        <f>INDEX(Departments[dept_name],MATCH(Sales[[#This Row],[dept_no]],Departments[dept_no],0))</f>
        <v>Toys</v>
      </c>
      <c r="K2781" s="4" t="str">
        <f>CONCATENATE(Sales[[#This Row],[region]],Sales[[#This Row],[storetype]])</f>
        <v>2B</v>
      </c>
      <c r="L2781" s="4">
        <f>INDEX(RegionStoreCount[Store Count],MATCH(Sales[[#This Row],[RegionStoretype]],RegionStoreCount[Region/Type],0))</f>
        <v>6</v>
      </c>
      <c r="M2781" s="4">
        <f>AND(Sales[[#This Row],[date]]&lt;=TY_YTDMax,Sales[[#This Row],[date]]&gt;=TY_YTDMin)*Sales[[#This Row],[sales]]</f>
        <v>0</v>
      </c>
      <c r="N2781" s="4">
        <f>AND(Sales[[#This Row],[date]]&lt;=LY_YTDMax,Sales[[#This Row],[date]]&gt;=LY_YTDMin)*Sales[[#This Row],[sales]]</f>
        <v>232403.88639999999</v>
      </c>
      <c r="O2781" s="4">
        <f>AND(Sales[[#This Row],[date]]&gt;=YoY_Min,Sales[[#This Row],[date]]&lt;=TY_YTDMax)*(Sales[[#This Row],[sales]]/Sales[[#This Row],[sqft]])</f>
        <v>0</v>
      </c>
      <c r="P2781" s="4">
        <f>SUMIF(Sales[RegionStoretype],Sales[[#This Row],[RegionStoretype]],Sales[YoY_SSF])/Sales[[#This Row],[Region_TypeCount]]</f>
        <v>58.393757732919049</v>
      </c>
    </row>
    <row r="2782" spans="1:16" x14ac:dyDescent="0.25">
      <c r="A2782" s="1">
        <v>42902</v>
      </c>
      <c r="B2782">
        <v>22</v>
      </c>
      <c r="C2782">
        <v>18</v>
      </c>
      <c r="D2782">
        <v>14187.549200000001</v>
      </c>
      <c r="E2782">
        <f>INDEX(Stores[region],MATCH(Sales[[#This Row],[store_no]],Stores[store_no],0))</f>
        <v>3</v>
      </c>
      <c r="F2782" t="str">
        <f>INDEX(Stores[storetype],MATCH(Sales[[#This Row],[store_no]],Stores[store_no],0))</f>
        <v>B</v>
      </c>
      <c r="G2782" t="str">
        <f>INDEX(Stores[location_city],MATCH(Sales[[#This Row],[store_no]],Stores[store_no],0))</f>
        <v>Sioux Falls</v>
      </c>
      <c r="H2782" t="str">
        <f>INDEX(Stores[location_state],MATCH(Sales[[#This Row],[store_no]],Stores[store_no],0))</f>
        <v>South Dakota</v>
      </c>
      <c r="I2782">
        <f>INDEX(Stores[sqft],MATCH(Sales[[#This Row],[store_no]],Stores[store_no],0))</f>
        <v>57800</v>
      </c>
      <c r="J2782" s="4" t="str">
        <f>INDEX(Departments[dept_name],MATCH(Sales[[#This Row],[dept_no]],Departments[dept_no],0))</f>
        <v>Sports</v>
      </c>
      <c r="K2782" s="4" t="str">
        <f>CONCATENATE(Sales[[#This Row],[region]],Sales[[#This Row],[storetype]])</f>
        <v>3B</v>
      </c>
      <c r="L2782" s="4">
        <f>INDEX(RegionStoreCount[Store Count],MATCH(Sales[[#This Row],[RegionStoretype]],RegionStoreCount[Region/Type],0))</f>
        <v>4</v>
      </c>
      <c r="M2782" s="4">
        <f>AND(Sales[[#This Row],[date]]&lt;=TY_YTDMax,Sales[[#This Row],[date]]&gt;=TY_YTDMin)*Sales[[#This Row],[sales]]</f>
        <v>0</v>
      </c>
      <c r="N2782" s="4">
        <f>AND(Sales[[#This Row],[date]]&lt;=LY_YTDMax,Sales[[#This Row],[date]]&gt;=LY_YTDMin)*Sales[[#This Row],[sales]]</f>
        <v>14187.549200000001</v>
      </c>
      <c r="O2782" s="4">
        <f>AND(Sales[[#This Row],[date]]&gt;=YoY_Min,Sales[[#This Row],[date]]&lt;=TY_YTDMax)*(Sales[[#This Row],[sales]]/Sales[[#This Row],[sqft]])</f>
        <v>0</v>
      </c>
      <c r="P2782" s="4">
        <f>SUMIF(Sales[RegionStoretype],Sales[[#This Row],[RegionStoretype]],Sales[YoY_SSF])/Sales[[#This Row],[Region_TypeCount]]</f>
        <v>58.312187288105562</v>
      </c>
    </row>
    <row r="2783" spans="1:16" x14ac:dyDescent="0.25">
      <c r="A2783" s="1">
        <v>42902</v>
      </c>
      <c r="B2783">
        <v>24</v>
      </c>
      <c r="C2783">
        <v>2</v>
      </c>
      <c r="D2783">
        <v>91695.134199999986</v>
      </c>
      <c r="E2783">
        <f>INDEX(Stores[region],MATCH(Sales[[#This Row],[store_no]],Stores[store_no],0))</f>
        <v>2</v>
      </c>
      <c r="F2783" t="str">
        <f>INDEX(Stores[storetype],MATCH(Sales[[#This Row],[store_no]],Stores[store_no],0))</f>
        <v>A</v>
      </c>
      <c r="G2783" t="str">
        <f>INDEX(Stores[location_city],MATCH(Sales[[#This Row],[store_no]],Stores[store_no],0))</f>
        <v>Winnetka</v>
      </c>
      <c r="H2783" t="str">
        <f>INDEX(Stores[location_state],MATCH(Sales[[#This Row],[store_no]],Stores[store_no],0))</f>
        <v>Illinois</v>
      </c>
      <c r="I2783">
        <f>INDEX(Stores[sqft],MATCH(Sales[[#This Row],[store_no]],Stores[store_no],0))</f>
        <v>207800</v>
      </c>
      <c r="J2783" s="4" t="str">
        <f>INDEX(Departments[dept_name],MATCH(Sales[[#This Row],[dept_no]],Departments[dept_no],0))</f>
        <v>Baby</v>
      </c>
      <c r="K2783" s="4" t="str">
        <f>CONCATENATE(Sales[[#This Row],[region]],Sales[[#This Row],[storetype]])</f>
        <v>2A</v>
      </c>
      <c r="L2783" s="4">
        <f>INDEX(RegionStoreCount[Store Count],MATCH(Sales[[#This Row],[RegionStoretype]],RegionStoreCount[Region/Type],0))</f>
        <v>5</v>
      </c>
      <c r="M2783" s="4">
        <f>AND(Sales[[#This Row],[date]]&lt;=TY_YTDMax,Sales[[#This Row],[date]]&gt;=TY_YTDMin)*Sales[[#This Row],[sales]]</f>
        <v>0</v>
      </c>
      <c r="N2783" s="4">
        <f>AND(Sales[[#This Row],[date]]&lt;=LY_YTDMax,Sales[[#This Row],[date]]&gt;=LY_YTDMin)*Sales[[#This Row],[sales]]</f>
        <v>91695.134199999986</v>
      </c>
      <c r="O2783" s="4">
        <f>AND(Sales[[#This Row],[date]]&gt;=YoY_Min,Sales[[#This Row],[date]]&lt;=TY_YTDMax)*(Sales[[#This Row],[sales]]/Sales[[#This Row],[sqft]])</f>
        <v>0</v>
      </c>
      <c r="P2783" s="4">
        <f>SUMIF(Sales[RegionStoretype],Sales[[#This Row],[RegionStoretype]],Sales[YoY_SSF])/Sales[[#This Row],[Region_TypeCount]]</f>
        <v>60.052789354368521</v>
      </c>
    </row>
    <row r="2784" spans="1:16" x14ac:dyDescent="0.25">
      <c r="A2784" s="1">
        <v>42902</v>
      </c>
      <c r="B2784">
        <v>24</v>
      </c>
      <c r="C2784">
        <v>6</v>
      </c>
      <c r="D2784">
        <v>93017.107999999993</v>
      </c>
      <c r="E2784">
        <f>INDEX(Stores[region],MATCH(Sales[[#This Row],[store_no]],Stores[store_no],0))</f>
        <v>2</v>
      </c>
      <c r="F2784" t="str">
        <f>INDEX(Stores[storetype],MATCH(Sales[[#This Row],[store_no]],Stores[store_no],0))</f>
        <v>A</v>
      </c>
      <c r="G2784" t="str">
        <f>INDEX(Stores[location_city],MATCH(Sales[[#This Row],[store_no]],Stores[store_no],0))</f>
        <v>Winnetka</v>
      </c>
      <c r="H2784" t="str">
        <f>INDEX(Stores[location_state],MATCH(Sales[[#This Row],[store_no]],Stores[store_no],0))</f>
        <v>Illinois</v>
      </c>
      <c r="I2784">
        <f>INDEX(Stores[sqft],MATCH(Sales[[#This Row],[store_no]],Stores[store_no],0))</f>
        <v>207800</v>
      </c>
      <c r="J2784" s="4" t="str">
        <f>INDEX(Departments[dept_name],MATCH(Sales[[#This Row],[dept_no]],Departments[dept_no],0))</f>
        <v>Computers</v>
      </c>
      <c r="K2784" s="4" t="str">
        <f>CONCATENATE(Sales[[#This Row],[region]],Sales[[#This Row],[storetype]])</f>
        <v>2A</v>
      </c>
      <c r="L2784" s="4">
        <f>INDEX(RegionStoreCount[Store Count],MATCH(Sales[[#This Row],[RegionStoretype]],RegionStoreCount[Region/Type],0))</f>
        <v>5</v>
      </c>
      <c r="M2784" s="4">
        <f>AND(Sales[[#This Row],[date]]&lt;=TY_YTDMax,Sales[[#This Row],[date]]&gt;=TY_YTDMin)*Sales[[#This Row],[sales]]</f>
        <v>0</v>
      </c>
      <c r="N2784" s="4">
        <f>AND(Sales[[#This Row],[date]]&lt;=LY_YTDMax,Sales[[#This Row],[date]]&gt;=LY_YTDMin)*Sales[[#This Row],[sales]]</f>
        <v>93017.107999999993</v>
      </c>
      <c r="O2784" s="4">
        <f>AND(Sales[[#This Row],[date]]&gt;=YoY_Min,Sales[[#This Row],[date]]&lt;=TY_YTDMax)*(Sales[[#This Row],[sales]]/Sales[[#This Row],[sqft]])</f>
        <v>0</v>
      </c>
      <c r="P2784" s="4">
        <f>SUMIF(Sales[RegionStoretype],Sales[[#This Row],[RegionStoretype]],Sales[YoY_SSF])/Sales[[#This Row],[Region_TypeCount]]</f>
        <v>60.052789354368521</v>
      </c>
    </row>
    <row r="2785" spans="1:16" x14ac:dyDescent="0.25">
      <c r="A2785" s="1">
        <v>42902</v>
      </c>
      <c r="B2785">
        <v>24</v>
      </c>
      <c r="C2785">
        <v>20</v>
      </c>
      <c r="D2785">
        <v>192959.14619999999</v>
      </c>
      <c r="E2785">
        <f>INDEX(Stores[region],MATCH(Sales[[#This Row],[store_no]],Stores[store_no],0))</f>
        <v>2</v>
      </c>
      <c r="F2785" t="str">
        <f>INDEX(Stores[storetype],MATCH(Sales[[#This Row],[store_no]],Stores[store_no],0))</f>
        <v>A</v>
      </c>
      <c r="G2785" t="str">
        <f>INDEX(Stores[location_city],MATCH(Sales[[#This Row],[store_no]],Stores[store_no],0))</f>
        <v>Winnetka</v>
      </c>
      <c r="H2785" t="str">
        <f>INDEX(Stores[location_state],MATCH(Sales[[#This Row],[store_no]],Stores[store_no],0))</f>
        <v>Illinois</v>
      </c>
      <c r="I2785">
        <f>INDEX(Stores[sqft],MATCH(Sales[[#This Row],[store_no]],Stores[store_no],0))</f>
        <v>207800</v>
      </c>
      <c r="J2785" s="4" t="str">
        <f>INDEX(Departments[dept_name],MATCH(Sales[[#This Row],[dept_no]],Departments[dept_no],0))</f>
        <v>Toys</v>
      </c>
      <c r="K2785" s="4" t="str">
        <f>CONCATENATE(Sales[[#This Row],[region]],Sales[[#This Row],[storetype]])</f>
        <v>2A</v>
      </c>
      <c r="L2785" s="4">
        <f>INDEX(RegionStoreCount[Store Count],MATCH(Sales[[#This Row],[RegionStoretype]],RegionStoreCount[Region/Type],0))</f>
        <v>5</v>
      </c>
      <c r="M2785" s="4">
        <f>AND(Sales[[#This Row],[date]]&lt;=TY_YTDMax,Sales[[#This Row],[date]]&gt;=TY_YTDMin)*Sales[[#This Row],[sales]]</f>
        <v>0</v>
      </c>
      <c r="N2785" s="4">
        <f>AND(Sales[[#This Row],[date]]&lt;=LY_YTDMax,Sales[[#This Row],[date]]&gt;=LY_YTDMin)*Sales[[#This Row],[sales]]</f>
        <v>192959.14619999999</v>
      </c>
      <c r="O2785" s="4">
        <f>AND(Sales[[#This Row],[date]]&gt;=YoY_Min,Sales[[#This Row],[date]]&lt;=TY_YTDMax)*(Sales[[#This Row],[sales]]/Sales[[#This Row],[sqft]])</f>
        <v>0</v>
      </c>
      <c r="P2785" s="4">
        <f>SUMIF(Sales[RegionStoretype],Sales[[#This Row],[RegionStoretype]],Sales[YoY_SSF])/Sales[[#This Row],[Region_TypeCount]]</f>
        <v>60.052789354368521</v>
      </c>
    </row>
    <row r="2786" spans="1:16" x14ac:dyDescent="0.25">
      <c r="A2786" s="1">
        <v>42902</v>
      </c>
      <c r="B2786">
        <v>25</v>
      </c>
      <c r="C2786">
        <v>11</v>
      </c>
      <c r="D2786">
        <v>14916.503199999999</v>
      </c>
      <c r="E2786">
        <f>INDEX(Stores[region],MATCH(Sales[[#This Row],[store_no]],Stores[store_no],0))</f>
        <v>3</v>
      </c>
      <c r="F2786" t="str">
        <f>INDEX(Stores[storetype],MATCH(Sales[[#This Row],[store_no]],Stores[store_no],0))</f>
        <v>B</v>
      </c>
      <c r="G2786" t="str">
        <f>INDEX(Stores[location_city],MATCH(Sales[[#This Row],[store_no]],Stores[store_no],0))</f>
        <v>Kansas City</v>
      </c>
      <c r="H2786" t="str">
        <f>INDEX(Stores[location_state],MATCH(Sales[[#This Row],[store_no]],Stores[store_no],0))</f>
        <v>Missouri</v>
      </c>
      <c r="I2786">
        <f>INDEX(Stores[sqft],MATCH(Sales[[#This Row],[store_no]],Stores[store_no],0))</f>
        <v>92300</v>
      </c>
      <c r="J2786" s="4" t="str">
        <f>INDEX(Departments[dept_name],MATCH(Sales[[#This Row],[dept_no]],Departments[dept_no],0))</f>
        <v>Home</v>
      </c>
      <c r="K2786" s="4" t="str">
        <f>CONCATENATE(Sales[[#This Row],[region]],Sales[[#This Row],[storetype]])</f>
        <v>3B</v>
      </c>
      <c r="L2786" s="4">
        <f>INDEX(RegionStoreCount[Store Count],MATCH(Sales[[#This Row],[RegionStoretype]],RegionStoreCount[Region/Type],0))</f>
        <v>4</v>
      </c>
      <c r="M2786" s="4">
        <f>AND(Sales[[#This Row],[date]]&lt;=TY_YTDMax,Sales[[#This Row],[date]]&gt;=TY_YTDMin)*Sales[[#This Row],[sales]]</f>
        <v>0</v>
      </c>
      <c r="N2786" s="4">
        <f>AND(Sales[[#This Row],[date]]&lt;=LY_YTDMax,Sales[[#This Row],[date]]&gt;=LY_YTDMin)*Sales[[#This Row],[sales]]</f>
        <v>14916.503199999999</v>
      </c>
      <c r="O2786" s="4">
        <f>AND(Sales[[#This Row],[date]]&gt;=YoY_Min,Sales[[#This Row],[date]]&lt;=TY_YTDMax)*(Sales[[#This Row],[sales]]/Sales[[#This Row],[sqft]])</f>
        <v>0</v>
      </c>
      <c r="P2786" s="4">
        <f>SUMIF(Sales[RegionStoretype],Sales[[#This Row],[RegionStoretype]],Sales[YoY_SSF])/Sales[[#This Row],[Region_TypeCount]]</f>
        <v>58.312187288105562</v>
      </c>
    </row>
    <row r="2787" spans="1:16" x14ac:dyDescent="0.25">
      <c r="A2787" s="1">
        <v>42902</v>
      </c>
      <c r="B2787">
        <v>25</v>
      </c>
      <c r="C2787">
        <v>18</v>
      </c>
      <c r="D2787">
        <v>32949.131499999996</v>
      </c>
      <c r="E2787">
        <f>INDEX(Stores[region],MATCH(Sales[[#This Row],[store_no]],Stores[store_no],0))</f>
        <v>3</v>
      </c>
      <c r="F2787" t="str">
        <f>INDEX(Stores[storetype],MATCH(Sales[[#This Row],[store_no]],Stores[store_no],0))</f>
        <v>B</v>
      </c>
      <c r="G2787" t="str">
        <f>INDEX(Stores[location_city],MATCH(Sales[[#This Row],[store_no]],Stores[store_no],0))</f>
        <v>Kansas City</v>
      </c>
      <c r="H2787" t="str">
        <f>INDEX(Stores[location_state],MATCH(Sales[[#This Row],[store_no]],Stores[store_no],0))</f>
        <v>Missouri</v>
      </c>
      <c r="I2787">
        <f>INDEX(Stores[sqft],MATCH(Sales[[#This Row],[store_no]],Stores[store_no],0))</f>
        <v>92300</v>
      </c>
      <c r="J2787" s="4" t="str">
        <f>INDEX(Departments[dept_name],MATCH(Sales[[#This Row],[dept_no]],Departments[dept_no],0))</f>
        <v>Sports</v>
      </c>
      <c r="K2787" s="4" t="str">
        <f>CONCATENATE(Sales[[#This Row],[region]],Sales[[#This Row],[storetype]])</f>
        <v>3B</v>
      </c>
      <c r="L2787" s="4">
        <f>INDEX(RegionStoreCount[Store Count],MATCH(Sales[[#This Row],[RegionStoretype]],RegionStoreCount[Region/Type],0))</f>
        <v>4</v>
      </c>
      <c r="M2787" s="4">
        <f>AND(Sales[[#This Row],[date]]&lt;=TY_YTDMax,Sales[[#This Row],[date]]&gt;=TY_YTDMin)*Sales[[#This Row],[sales]]</f>
        <v>0</v>
      </c>
      <c r="N2787" s="4">
        <f>AND(Sales[[#This Row],[date]]&lt;=LY_YTDMax,Sales[[#This Row],[date]]&gt;=LY_YTDMin)*Sales[[#This Row],[sales]]</f>
        <v>32949.131499999996</v>
      </c>
      <c r="O2787" s="4">
        <f>AND(Sales[[#This Row],[date]]&gt;=YoY_Min,Sales[[#This Row],[date]]&lt;=TY_YTDMax)*(Sales[[#This Row],[sales]]/Sales[[#This Row],[sqft]])</f>
        <v>0</v>
      </c>
      <c r="P2787" s="4">
        <f>SUMIF(Sales[RegionStoretype],Sales[[#This Row],[RegionStoretype]],Sales[YoY_SSF])/Sales[[#This Row],[Region_TypeCount]]</f>
        <v>58.312187288105562</v>
      </c>
    </row>
    <row r="2788" spans="1:16" x14ac:dyDescent="0.25">
      <c r="A2788" s="1">
        <v>42902</v>
      </c>
      <c r="B2788">
        <v>26</v>
      </c>
      <c r="C2788">
        <v>20</v>
      </c>
      <c r="D2788">
        <v>145842.6335</v>
      </c>
      <c r="E2788">
        <f>INDEX(Stores[region],MATCH(Sales[[#This Row],[store_no]],Stores[store_no],0))</f>
        <v>2</v>
      </c>
      <c r="F2788" t="str">
        <f>INDEX(Stores[storetype],MATCH(Sales[[#This Row],[store_no]],Stores[store_no],0))</f>
        <v>A</v>
      </c>
      <c r="G2788" t="str">
        <f>INDEX(Stores[location_city],MATCH(Sales[[#This Row],[store_no]],Stores[store_no],0))</f>
        <v>Carmel</v>
      </c>
      <c r="H2788" t="str">
        <f>INDEX(Stores[location_state],MATCH(Sales[[#This Row],[store_no]],Stores[store_no],0))</f>
        <v>Indiana</v>
      </c>
      <c r="I2788">
        <f>INDEX(Stores[sqft],MATCH(Sales[[#This Row],[store_no]],Stores[store_no],0))</f>
        <v>198500</v>
      </c>
      <c r="J2788" s="4" t="str">
        <f>INDEX(Departments[dept_name],MATCH(Sales[[#This Row],[dept_no]],Departments[dept_no],0))</f>
        <v>Toys</v>
      </c>
      <c r="K2788" s="4" t="str">
        <f>CONCATENATE(Sales[[#This Row],[region]],Sales[[#This Row],[storetype]])</f>
        <v>2A</v>
      </c>
      <c r="L2788" s="4">
        <f>INDEX(RegionStoreCount[Store Count],MATCH(Sales[[#This Row],[RegionStoretype]],RegionStoreCount[Region/Type],0))</f>
        <v>5</v>
      </c>
      <c r="M2788" s="4">
        <f>AND(Sales[[#This Row],[date]]&lt;=TY_YTDMax,Sales[[#This Row],[date]]&gt;=TY_YTDMin)*Sales[[#This Row],[sales]]</f>
        <v>0</v>
      </c>
      <c r="N2788" s="4">
        <f>AND(Sales[[#This Row],[date]]&lt;=LY_YTDMax,Sales[[#This Row],[date]]&gt;=LY_YTDMin)*Sales[[#This Row],[sales]]</f>
        <v>145842.6335</v>
      </c>
      <c r="O2788" s="4">
        <f>AND(Sales[[#This Row],[date]]&gt;=YoY_Min,Sales[[#This Row],[date]]&lt;=TY_YTDMax)*(Sales[[#This Row],[sales]]/Sales[[#This Row],[sqft]])</f>
        <v>0</v>
      </c>
      <c r="P2788" s="4">
        <f>SUMIF(Sales[RegionStoretype],Sales[[#This Row],[RegionStoretype]],Sales[YoY_SSF])/Sales[[#This Row],[Region_TypeCount]]</f>
        <v>60.052789354368521</v>
      </c>
    </row>
    <row r="2789" spans="1:16" x14ac:dyDescent="0.25">
      <c r="A2789" s="1">
        <v>42902</v>
      </c>
      <c r="B2789">
        <v>27</v>
      </c>
      <c r="C2789">
        <v>10</v>
      </c>
      <c r="D2789">
        <v>18918.081400000003</v>
      </c>
      <c r="E2789">
        <f>INDEX(Stores[region],MATCH(Sales[[#This Row],[store_no]],Stores[store_no],0))</f>
        <v>3</v>
      </c>
      <c r="F2789" t="str">
        <f>INDEX(Stores[storetype],MATCH(Sales[[#This Row],[store_no]],Stores[store_no],0))</f>
        <v>A</v>
      </c>
      <c r="G2789" t="str">
        <f>INDEX(Stores[location_city],MATCH(Sales[[#This Row],[store_no]],Stores[store_no],0))</f>
        <v>Springfield</v>
      </c>
      <c r="H2789" t="str">
        <f>INDEX(Stores[location_state],MATCH(Sales[[#This Row],[store_no]],Stores[store_no],0))</f>
        <v>Missouri</v>
      </c>
      <c r="I2789">
        <f>INDEX(Stores[sqft],MATCH(Sales[[#This Row],[store_no]],Stores[store_no],0))</f>
        <v>158200</v>
      </c>
      <c r="J2789" s="4" t="str">
        <f>INDEX(Departments[dept_name],MATCH(Sales[[#This Row],[dept_no]],Departments[dept_no],0))</f>
        <v>Health</v>
      </c>
      <c r="K2789" s="4" t="str">
        <f>CONCATENATE(Sales[[#This Row],[region]],Sales[[#This Row],[storetype]])</f>
        <v>3A</v>
      </c>
      <c r="L2789" s="4">
        <f>INDEX(RegionStoreCount[Store Count],MATCH(Sales[[#This Row],[RegionStoretype]],RegionStoreCount[Region/Type],0))</f>
        <v>9</v>
      </c>
      <c r="M2789" s="4">
        <f>AND(Sales[[#This Row],[date]]&lt;=TY_YTDMax,Sales[[#This Row],[date]]&gt;=TY_YTDMin)*Sales[[#This Row],[sales]]</f>
        <v>0</v>
      </c>
      <c r="N2789" s="4">
        <f>AND(Sales[[#This Row],[date]]&lt;=LY_YTDMax,Sales[[#This Row],[date]]&gt;=LY_YTDMin)*Sales[[#This Row],[sales]]</f>
        <v>18918.081400000003</v>
      </c>
      <c r="O2789" s="4">
        <f>AND(Sales[[#This Row],[date]]&gt;=YoY_Min,Sales[[#This Row],[date]]&lt;=TY_YTDMax)*(Sales[[#This Row],[sales]]/Sales[[#This Row],[sqft]])</f>
        <v>0</v>
      </c>
      <c r="P2789" s="4">
        <f>SUMIF(Sales[RegionStoretype],Sales[[#This Row],[RegionStoretype]],Sales[YoY_SSF])/Sales[[#This Row],[Region_TypeCount]]</f>
        <v>53.603836561720975</v>
      </c>
    </row>
    <row r="2790" spans="1:16" x14ac:dyDescent="0.25">
      <c r="A2790" s="1">
        <v>42902</v>
      </c>
      <c r="B2790">
        <v>27</v>
      </c>
      <c r="C2790">
        <v>15</v>
      </c>
      <c r="D2790">
        <v>17422.575100000002</v>
      </c>
      <c r="E2790">
        <f>INDEX(Stores[region],MATCH(Sales[[#This Row],[store_no]],Stores[store_no],0))</f>
        <v>3</v>
      </c>
      <c r="F2790" t="str">
        <f>INDEX(Stores[storetype],MATCH(Sales[[#This Row],[store_no]],Stores[store_no],0))</f>
        <v>A</v>
      </c>
      <c r="G2790" t="str">
        <f>INDEX(Stores[location_city],MATCH(Sales[[#This Row],[store_no]],Stores[store_no],0))</f>
        <v>Springfield</v>
      </c>
      <c r="H2790" t="str">
        <f>INDEX(Stores[location_state],MATCH(Sales[[#This Row],[store_no]],Stores[store_no],0))</f>
        <v>Missouri</v>
      </c>
      <c r="I2790">
        <f>INDEX(Stores[sqft],MATCH(Sales[[#This Row],[store_no]],Stores[store_no],0))</f>
        <v>158200</v>
      </c>
      <c r="J2790" s="4" t="str">
        <f>INDEX(Departments[dept_name],MATCH(Sales[[#This Row],[dept_no]],Departments[dept_no],0))</f>
        <v>Music</v>
      </c>
      <c r="K2790" s="4" t="str">
        <f>CONCATENATE(Sales[[#This Row],[region]],Sales[[#This Row],[storetype]])</f>
        <v>3A</v>
      </c>
      <c r="L2790" s="4">
        <f>INDEX(RegionStoreCount[Store Count],MATCH(Sales[[#This Row],[RegionStoretype]],RegionStoreCount[Region/Type],0))</f>
        <v>9</v>
      </c>
      <c r="M2790" s="4">
        <f>AND(Sales[[#This Row],[date]]&lt;=TY_YTDMax,Sales[[#This Row],[date]]&gt;=TY_YTDMin)*Sales[[#This Row],[sales]]</f>
        <v>0</v>
      </c>
      <c r="N2790" s="4">
        <f>AND(Sales[[#This Row],[date]]&lt;=LY_YTDMax,Sales[[#This Row],[date]]&gt;=LY_YTDMin)*Sales[[#This Row],[sales]]</f>
        <v>17422.575100000002</v>
      </c>
      <c r="O2790" s="4">
        <f>AND(Sales[[#This Row],[date]]&gt;=YoY_Min,Sales[[#This Row],[date]]&lt;=TY_YTDMax)*(Sales[[#This Row],[sales]]/Sales[[#This Row],[sqft]])</f>
        <v>0</v>
      </c>
      <c r="P2790" s="4">
        <f>SUMIF(Sales[RegionStoretype],Sales[[#This Row],[RegionStoretype]],Sales[YoY_SSF])/Sales[[#This Row],[Region_TypeCount]]</f>
        <v>53.603836561720975</v>
      </c>
    </row>
    <row r="2791" spans="1:16" x14ac:dyDescent="0.25">
      <c r="A2791" s="1">
        <v>42902</v>
      </c>
      <c r="B2791">
        <v>28</v>
      </c>
      <c r="C2791">
        <v>11</v>
      </c>
      <c r="D2791">
        <v>130044.15</v>
      </c>
      <c r="E2791">
        <f>INDEX(Stores[region],MATCH(Sales[[#This Row],[store_no]],Stores[store_no],0))</f>
        <v>2</v>
      </c>
      <c r="F2791" t="str">
        <f>INDEX(Stores[storetype],MATCH(Sales[[#This Row],[store_no]],Stores[store_no],0))</f>
        <v>A</v>
      </c>
      <c r="G2791" t="str">
        <f>INDEX(Stores[location_city],MATCH(Sales[[#This Row],[store_no]],Stores[store_no],0))</f>
        <v>Milwaukee</v>
      </c>
      <c r="H2791" t="str">
        <f>INDEX(Stores[location_state],MATCH(Sales[[#This Row],[store_no]],Stores[store_no],0))</f>
        <v>Wisconsin</v>
      </c>
      <c r="I2791">
        <f>INDEX(Stores[sqft],MATCH(Sales[[#This Row],[store_no]],Stores[store_no],0))</f>
        <v>203800</v>
      </c>
      <c r="J2791" s="4" t="str">
        <f>INDEX(Departments[dept_name],MATCH(Sales[[#This Row],[dept_no]],Departments[dept_no],0))</f>
        <v>Home</v>
      </c>
      <c r="K2791" s="4" t="str">
        <f>CONCATENATE(Sales[[#This Row],[region]],Sales[[#This Row],[storetype]])</f>
        <v>2A</v>
      </c>
      <c r="L2791" s="4">
        <f>INDEX(RegionStoreCount[Store Count],MATCH(Sales[[#This Row],[RegionStoretype]],RegionStoreCount[Region/Type],0))</f>
        <v>5</v>
      </c>
      <c r="M2791" s="4">
        <f>AND(Sales[[#This Row],[date]]&lt;=TY_YTDMax,Sales[[#This Row],[date]]&gt;=TY_YTDMin)*Sales[[#This Row],[sales]]</f>
        <v>0</v>
      </c>
      <c r="N2791" s="4">
        <f>AND(Sales[[#This Row],[date]]&lt;=LY_YTDMax,Sales[[#This Row],[date]]&gt;=LY_YTDMin)*Sales[[#This Row],[sales]]</f>
        <v>130044.15</v>
      </c>
      <c r="O2791" s="4">
        <f>AND(Sales[[#This Row],[date]]&gt;=YoY_Min,Sales[[#This Row],[date]]&lt;=TY_YTDMax)*(Sales[[#This Row],[sales]]/Sales[[#This Row],[sqft]])</f>
        <v>0</v>
      </c>
      <c r="P2791" s="4">
        <f>SUMIF(Sales[RegionStoretype],Sales[[#This Row],[RegionStoretype]],Sales[YoY_SSF])/Sales[[#This Row],[Region_TypeCount]]</f>
        <v>60.052789354368521</v>
      </c>
    </row>
    <row r="2792" spans="1:16" x14ac:dyDescent="0.25">
      <c r="A2792" s="1">
        <v>42902</v>
      </c>
      <c r="B2792">
        <v>28</v>
      </c>
      <c r="C2792">
        <v>14</v>
      </c>
      <c r="D2792">
        <v>29080.071500000002</v>
      </c>
      <c r="E2792">
        <f>INDEX(Stores[region],MATCH(Sales[[#This Row],[store_no]],Stores[store_no],0))</f>
        <v>2</v>
      </c>
      <c r="F2792" t="str">
        <f>INDEX(Stores[storetype],MATCH(Sales[[#This Row],[store_no]],Stores[store_no],0))</f>
        <v>A</v>
      </c>
      <c r="G2792" t="str">
        <f>INDEX(Stores[location_city],MATCH(Sales[[#This Row],[store_no]],Stores[store_no],0))</f>
        <v>Milwaukee</v>
      </c>
      <c r="H2792" t="str">
        <f>INDEX(Stores[location_state],MATCH(Sales[[#This Row],[store_no]],Stores[store_no],0))</f>
        <v>Wisconsin</v>
      </c>
      <c r="I2792">
        <f>INDEX(Stores[sqft],MATCH(Sales[[#This Row],[store_no]],Stores[store_no],0))</f>
        <v>203800</v>
      </c>
      <c r="J2792" s="4" t="str">
        <f>INDEX(Departments[dept_name],MATCH(Sales[[#This Row],[dept_no]],Departments[dept_no],0))</f>
        <v>Movies</v>
      </c>
      <c r="K2792" s="4" t="str">
        <f>CONCATENATE(Sales[[#This Row],[region]],Sales[[#This Row],[storetype]])</f>
        <v>2A</v>
      </c>
      <c r="L2792" s="4">
        <f>INDEX(RegionStoreCount[Store Count],MATCH(Sales[[#This Row],[RegionStoretype]],RegionStoreCount[Region/Type],0))</f>
        <v>5</v>
      </c>
      <c r="M2792" s="4">
        <f>AND(Sales[[#This Row],[date]]&lt;=TY_YTDMax,Sales[[#This Row],[date]]&gt;=TY_YTDMin)*Sales[[#This Row],[sales]]</f>
        <v>0</v>
      </c>
      <c r="N2792" s="4">
        <f>AND(Sales[[#This Row],[date]]&lt;=LY_YTDMax,Sales[[#This Row],[date]]&gt;=LY_YTDMin)*Sales[[#This Row],[sales]]</f>
        <v>29080.071500000002</v>
      </c>
      <c r="O2792" s="4">
        <f>AND(Sales[[#This Row],[date]]&gt;=YoY_Min,Sales[[#This Row],[date]]&lt;=TY_YTDMax)*(Sales[[#This Row],[sales]]/Sales[[#This Row],[sqft]])</f>
        <v>0</v>
      </c>
      <c r="P2792" s="4">
        <f>SUMIF(Sales[RegionStoretype],Sales[[#This Row],[RegionStoretype]],Sales[YoY_SSF])/Sales[[#This Row],[Region_TypeCount]]</f>
        <v>60.052789354368521</v>
      </c>
    </row>
    <row r="2793" spans="1:16" x14ac:dyDescent="0.25">
      <c r="A2793" s="1">
        <v>42902</v>
      </c>
      <c r="B2793">
        <v>29</v>
      </c>
      <c r="C2793">
        <v>4</v>
      </c>
      <c r="D2793">
        <v>11886.2958</v>
      </c>
      <c r="E2793">
        <f>INDEX(Stores[region],MATCH(Sales[[#This Row],[store_no]],Stores[store_no],0))</f>
        <v>1</v>
      </c>
      <c r="F2793" t="str">
        <f>INDEX(Stores[storetype],MATCH(Sales[[#This Row],[store_no]],Stores[store_no],0))</f>
        <v>B</v>
      </c>
      <c r="G2793" t="str">
        <f>INDEX(Stores[location_city],MATCH(Sales[[#This Row],[store_no]],Stores[store_no],0))</f>
        <v>Grand Rapids</v>
      </c>
      <c r="H2793" t="str">
        <f>INDEX(Stores[location_state],MATCH(Sales[[#This Row],[store_no]],Stores[store_no],0))</f>
        <v>Michigan</v>
      </c>
      <c r="I2793">
        <f>INDEX(Stores[sqft],MATCH(Sales[[#This Row],[store_no]],Stores[store_no],0))</f>
        <v>148300</v>
      </c>
      <c r="J2793" s="4" t="str">
        <f>INDEX(Departments[dept_name],MATCH(Sales[[#This Row],[dept_no]],Departments[dept_no],0))</f>
        <v>Books</v>
      </c>
      <c r="K2793" s="4" t="str">
        <f>CONCATENATE(Sales[[#This Row],[region]],Sales[[#This Row],[storetype]])</f>
        <v>1B</v>
      </c>
      <c r="L2793" s="4">
        <f>INDEX(RegionStoreCount[Store Count],MATCH(Sales[[#This Row],[RegionStoretype]],RegionStoreCount[Region/Type],0))</f>
        <v>5</v>
      </c>
      <c r="M2793" s="4">
        <f>AND(Sales[[#This Row],[date]]&lt;=TY_YTDMax,Sales[[#This Row],[date]]&gt;=TY_YTDMin)*Sales[[#This Row],[sales]]</f>
        <v>0</v>
      </c>
      <c r="N2793" s="4">
        <f>AND(Sales[[#This Row],[date]]&lt;=LY_YTDMax,Sales[[#This Row],[date]]&gt;=LY_YTDMin)*Sales[[#This Row],[sales]]</f>
        <v>11886.2958</v>
      </c>
      <c r="O2793" s="4">
        <f>AND(Sales[[#This Row],[date]]&gt;=YoY_Min,Sales[[#This Row],[date]]&lt;=TY_YTDMax)*(Sales[[#This Row],[sales]]/Sales[[#This Row],[sqft]])</f>
        <v>0</v>
      </c>
      <c r="P2793" s="4">
        <f>SUMIF(Sales[RegionStoretype],Sales[[#This Row],[RegionStoretype]],Sales[YoY_SSF])/Sales[[#This Row],[Region_TypeCount]]</f>
        <v>68.518982968140051</v>
      </c>
    </row>
    <row r="2794" spans="1:16" x14ac:dyDescent="0.25">
      <c r="A2794" s="1">
        <v>42902</v>
      </c>
      <c r="B2794">
        <v>29</v>
      </c>
      <c r="C2794">
        <v>6</v>
      </c>
      <c r="D2794">
        <v>55339.768199999991</v>
      </c>
      <c r="E2794">
        <f>INDEX(Stores[region],MATCH(Sales[[#This Row],[store_no]],Stores[store_no],0))</f>
        <v>1</v>
      </c>
      <c r="F2794" t="str">
        <f>INDEX(Stores[storetype],MATCH(Sales[[#This Row],[store_no]],Stores[store_no],0))</f>
        <v>B</v>
      </c>
      <c r="G2794" t="str">
        <f>INDEX(Stores[location_city],MATCH(Sales[[#This Row],[store_no]],Stores[store_no],0))</f>
        <v>Grand Rapids</v>
      </c>
      <c r="H2794" t="str">
        <f>INDEX(Stores[location_state],MATCH(Sales[[#This Row],[store_no]],Stores[store_no],0))</f>
        <v>Michigan</v>
      </c>
      <c r="I2794">
        <f>INDEX(Stores[sqft],MATCH(Sales[[#This Row],[store_no]],Stores[store_no],0))</f>
        <v>148300</v>
      </c>
      <c r="J2794" s="4" t="str">
        <f>INDEX(Departments[dept_name],MATCH(Sales[[#This Row],[dept_no]],Departments[dept_no],0))</f>
        <v>Computers</v>
      </c>
      <c r="K2794" s="4" t="str">
        <f>CONCATENATE(Sales[[#This Row],[region]],Sales[[#This Row],[storetype]])</f>
        <v>1B</v>
      </c>
      <c r="L2794" s="4">
        <f>INDEX(RegionStoreCount[Store Count],MATCH(Sales[[#This Row],[RegionStoretype]],RegionStoreCount[Region/Type],0))</f>
        <v>5</v>
      </c>
      <c r="M2794" s="4">
        <f>AND(Sales[[#This Row],[date]]&lt;=TY_YTDMax,Sales[[#This Row],[date]]&gt;=TY_YTDMin)*Sales[[#This Row],[sales]]</f>
        <v>0</v>
      </c>
      <c r="N2794" s="4">
        <f>AND(Sales[[#This Row],[date]]&lt;=LY_YTDMax,Sales[[#This Row],[date]]&gt;=LY_YTDMin)*Sales[[#This Row],[sales]]</f>
        <v>55339.768199999991</v>
      </c>
      <c r="O2794" s="4">
        <f>AND(Sales[[#This Row],[date]]&gt;=YoY_Min,Sales[[#This Row],[date]]&lt;=TY_YTDMax)*(Sales[[#This Row],[sales]]/Sales[[#This Row],[sqft]])</f>
        <v>0</v>
      </c>
      <c r="P2794" s="4">
        <f>SUMIF(Sales[RegionStoretype],Sales[[#This Row],[RegionStoretype]],Sales[YoY_SSF])/Sales[[#This Row],[Region_TypeCount]]</f>
        <v>68.518982968140051</v>
      </c>
    </row>
    <row r="2795" spans="1:16" x14ac:dyDescent="0.25">
      <c r="A2795" s="1">
        <v>42902</v>
      </c>
      <c r="B2795">
        <v>29</v>
      </c>
      <c r="C2795">
        <v>16</v>
      </c>
      <c r="D2795">
        <v>9756.4315000000006</v>
      </c>
      <c r="E2795">
        <f>INDEX(Stores[region],MATCH(Sales[[#This Row],[store_no]],Stores[store_no],0))</f>
        <v>1</v>
      </c>
      <c r="F2795" t="str">
        <f>INDEX(Stores[storetype],MATCH(Sales[[#This Row],[store_no]],Stores[store_no],0))</f>
        <v>B</v>
      </c>
      <c r="G2795" t="str">
        <f>INDEX(Stores[location_city],MATCH(Sales[[#This Row],[store_no]],Stores[store_no],0))</f>
        <v>Grand Rapids</v>
      </c>
      <c r="H2795" t="str">
        <f>INDEX(Stores[location_state],MATCH(Sales[[#This Row],[store_no]],Stores[store_no],0))</f>
        <v>Michigan</v>
      </c>
      <c r="I2795">
        <f>INDEX(Stores[sqft],MATCH(Sales[[#This Row],[store_no]],Stores[store_no],0))</f>
        <v>148300</v>
      </c>
      <c r="J2795" s="4" t="str">
        <f>INDEX(Departments[dept_name],MATCH(Sales[[#This Row],[dept_no]],Departments[dept_no],0))</f>
        <v>Outdoors</v>
      </c>
      <c r="K2795" s="4" t="str">
        <f>CONCATENATE(Sales[[#This Row],[region]],Sales[[#This Row],[storetype]])</f>
        <v>1B</v>
      </c>
      <c r="L2795" s="4">
        <f>INDEX(RegionStoreCount[Store Count],MATCH(Sales[[#This Row],[RegionStoretype]],RegionStoreCount[Region/Type],0))</f>
        <v>5</v>
      </c>
      <c r="M2795" s="4">
        <f>AND(Sales[[#This Row],[date]]&lt;=TY_YTDMax,Sales[[#This Row],[date]]&gt;=TY_YTDMin)*Sales[[#This Row],[sales]]</f>
        <v>0</v>
      </c>
      <c r="N2795" s="4">
        <f>AND(Sales[[#This Row],[date]]&lt;=LY_YTDMax,Sales[[#This Row],[date]]&gt;=LY_YTDMin)*Sales[[#This Row],[sales]]</f>
        <v>9756.4315000000006</v>
      </c>
      <c r="O2795" s="4">
        <f>AND(Sales[[#This Row],[date]]&gt;=YoY_Min,Sales[[#This Row],[date]]&lt;=TY_YTDMax)*(Sales[[#This Row],[sales]]/Sales[[#This Row],[sqft]])</f>
        <v>0</v>
      </c>
      <c r="P2795" s="4">
        <f>SUMIF(Sales[RegionStoretype],Sales[[#This Row],[RegionStoretype]],Sales[YoY_SSF])/Sales[[#This Row],[Region_TypeCount]]</f>
        <v>68.518982968140051</v>
      </c>
    </row>
    <row r="2796" spans="1:16" x14ac:dyDescent="0.25">
      <c r="A2796" s="1">
        <v>42902</v>
      </c>
      <c r="B2796">
        <v>30</v>
      </c>
      <c r="C2796">
        <v>3</v>
      </c>
      <c r="D2796">
        <v>77569.207300000009</v>
      </c>
      <c r="E2796">
        <f>INDEX(Stores[region],MATCH(Sales[[#This Row],[store_no]],Stores[store_no],0))</f>
        <v>1</v>
      </c>
      <c r="F2796" t="str">
        <f>INDEX(Stores[storetype],MATCH(Sales[[#This Row],[store_no]],Stores[store_no],0))</f>
        <v>C</v>
      </c>
      <c r="G2796" t="str">
        <f>INDEX(Stores[location_city],MATCH(Sales[[#This Row],[store_no]],Stores[store_no],0))</f>
        <v>Dayton</v>
      </c>
      <c r="H2796" t="str">
        <f>INDEX(Stores[location_state],MATCH(Sales[[#This Row],[store_no]],Stores[store_no],0))</f>
        <v>Ohio</v>
      </c>
      <c r="I2796">
        <f>INDEX(Stores[sqft],MATCH(Sales[[#This Row],[store_no]],Stores[store_no],0))</f>
        <v>90000</v>
      </c>
      <c r="J2796" s="4" t="str">
        <f>INDEX(Departments[dept_name],MATCH(Sales[[#This Row],[dept_no]],Departments[dept_no],0))</f>
        <v>Beauty</v>
      </c>
      <c r="K2796" s="4" t="str">
        <f>CONCATENATE(Sales[[#This Row],[region]],Sales[[#This Row],[storetype]])</f>
        <v>1C</v>
      </c>
      <c r="L2796" s="4">
        <f>INDEX(RegionStoreCount[Store Count],MATCH(Sales[[#This Row],[RegionStoretype]],RegionStoreCount[Region/Type],0))</f>
        <v>1</v>
      </c>
      <c r="M2796" s="4">
        <f>AND(Sales[[#This Row],[date]]&lt;=TY_YTDMax,Sales[[#This Row],[date]]&gt;=TY_YTDMin)*Sales[[#This Row],[sales]]</f>
        <v>0</v>
      </c>
      <c r="N2796" s="4">
        <f>AND(Sales[[#This Row],[date]]&lt;=LY_YTDMax,Sales[[#This Row],[date]]&gt;=LY_YTDMin)*Sales[[#This Row],[sales]]</f>
        <v>77569.207300000009</v>
      </c>
      <c r="O2796" s="4">
        <f>AND(Sales[[#This Row],[date]]&gt;=YoY_Min,Sales[[#This Row],[date]]&lt;=TY_YTDMax)*(Sales[[#This Row],[sales]]/Sales[[#This Row],[sqft]])</f>
        <v>0</v>
      </c>
      <c r="P2796" s="4">
        <f>SUMIF(Sales[RegionStoretype],Sales[[#This Row],[RegionStoretype]],Sales[YoY_SSF])/Sales[[#This Row],[Region_TypeCount]]</f>
        <v>65.329042605555529</v>
      </c>
    </row>
    <row r="2797" spans="1:16" x14ac:dyDescent="0.25">
      <c r="A2797" s="1">
        <v>42902</v>
      </c>
      <c r="B2797">
        <v>30</v>
      </c>
      <c r="C2797">
        <v>6</v>
      </c>
      <c r="D2797">
        <v>632.23630000000003</v>
      </c>
      <c r="E2797">
        <f>INDEX(Stores[region],MATCH(Sales[[#This Row],[store_no]],Stores[store_no],0))</f>
        <v>1</v>
      </c>
      <c r="F2797" t="str">
        <f>INDEX(Stores[storetype],MATCH(Sales[[#This Row],[store_no]],Stores[store_no],0))</f>
        <v>C</v>
      </c>
      <c r="G2797" t="str">
        <f>INDEX(Stores[location_city],MATCH(Sales[[#This Row],[store_no]],Stores[store_no],0))</f>
        <v>Dayton</v>
      </c>
      <c r="H2797" t="str">
        <f>INDEX(Stores[location_state],MATCH(Sales[[#This Row],[store_no]],Stores[store_no],0))</f>
        <v>Ohio</v>
      </c>
      <c r="I2797">
        <f>INDEX(Stores[sqft],MATCH(Sales[[#This Row],[store_no]],Stores[store_no],0))</f>
        <v>90000</v>
      </c>
      <c r="J2797" s="4" t="str">
        <f>INDEX(Departments[dept_name],MATCH(Sales[[#This Row],[dept_no]],Departments[dept_no],0))</f>
        <v>Computers</v>
      </c>
      <c r="K2797" s="4" t="str">
        <f>CONCATENATE(Sales[[#This Row],[region]],Sales[[#This Row],[storetype]])</f>
        <v>1C</v>
      </c>
      <c r="L2797" s="4">
        <f>INDEX(RegionStoreCount[Store Count],MATCH(Sales[[#This Row],[RegionStoretype]],RegionStoreCount[Region/Type],0))</f>
        <v>1</v>
      </c>
      <c r="M2797" s="4">
        <f>AND(Sales[[#This Row],[date]]&lt;=TY_YTDMax,Sales[[#This Row],[date]]&gt;=TY_YTDMin)*Sales[[#This Row],[sales]]</f>
        <v>0</v>
      </c>
      <c r="N2797" s="4">
        <f>AND(Sales[[#This Row],[date]]&lt;=LY_YTDMax,Sales[[#This Row],[date]]&gt;=LY_YTDMin)*Sales[[#This Row],[sales]]</f>
        <v>632.23630000000003</v>
      </c>
      <c r="O2797" s="4">
        <f>AND(Sales[[#This Row],[date]]&gt;=YoY_Min,Sales[[#This Row],[date]]&lt;=TY_YTDMax)*(Sales[[#This Row],[sales]]/Sales[[#This Row],[sqft]])</f>
        <v>0</v>
      </c>
      <c r="P2797" s="4">
        <f>SUMIF(Sales[RegionStoretype],Sales[[#This Row],[RegionStoretype]],Sales[YoY_SSF])/Sales[[#This Row],[Region_TypeCount]]</f>
        <v>65.329042605555529</v>
      </c>
    </row>
    <row r="2798" spans="1:16" x14ac:dyDescent="0.25">
      <c r="A2798" s="1">
        <v>42902</v>
      </c>
      <c r="B2798">
        <v>30</v>
      </c>
      <c r="C2798">
        <v>16</v>
      </c>
      <c r="D2798">
        <v>89614.088299999989</v>
      </c>
      <c r="E2798">
        <f>INDEX(Stores[region],MATCH(Sales[[#This Row],[store_no]],Stores[store_no],0))</f>
        <v>1</v>
      </c>
      <c r="F2798" t="str">
        <f>INDEX(Stores[storetype],MATCH(Sales[[#This Row],[store_no]],Stores[store_no],0))</f>
        <v>C</v>
      </c>
      <c r="G2798" t="str">
        <f>INDEX(Stores[location_city],MATCH(Sales[[#This Row],[store_no]],Stores[store_no],0))</f>
        <v>Dayton</v>
      </c>
      <c r="H2798" t="str">
        <f>INDEX(Stores[location_state],MATCH(Sales[[#This Row],[store_no]],Stores[store_no],0))</f>
        <v>Ohio</v>
      </c>
      <c r="I2798">
        <f>INDEX(Stores[sqft],MATCH(Sales[[#This Row],[store_no]],Stores[store_no],0))</f>
        <v>90000</v>
      </c>
      <c r="J2798" s="4" t="str">
        <f>INDEX(Departments[dept_name],MATCH(Sales[[#This Row],[dept_no]],Departments[dept_no],0))</f>
        <v>Outdoors</v>
      </c>
      <c r="K2798" s="4" t="str">
        <f>CONCATENATE(Sales[[#This Row],[region]],Sales[[#This Row],[storetype]])</f>
        <v>1C</v>
      </c>
      <c r="L2798" s="4">
        <f>INDEX(RegionStoreCount[Store Count],MATCH(Sales[[#This Row],[RegionStoretype]],RegionStoreCount[Region/Type],0))</f>
        <v>1</v>
      </c>
      <c r="M2798" s="4">
        <f>AND(Sales[[#This Row],[date]]&lt;=TY_YTDMax,Sales[[#This Row],[date]]&gt;=TY_YTDMin)*Sales[[#This Row],[sales]]</f>
        <v>0</v>
      </c>
      <c r="N2798" s="4">
        <f>AND(Sales[[#This Row],[date]]&lt;=LY_YTDMax,Sales[[#This Row],[date]]&gt;=LY_YTDMin)*Sales[[#This Row],[sales]]</f>
        <v>89614.088299999989</v>
      </c>
      <c r="O2798" s="4">
        <f>AND(Sales[[#This Row],[date]]&gt;=YoY_Min,Sales[[#This Row],[date]]&lt;=TY_YTDMax)*(Sales[[#This Row],[sales]]/Sales[[#This Row],[sqft]])</f>
        <v>0</v>
      </c>
      <c r="P2798" s="4">
        <f>SUMIF(Sales[RegionStoretype],Sales[[#This Row],[RegionStoretype]],Sales[YoY_SSF])/Sales[[#This Row],[Region_TypeCount]]</f>
        <v>65.329042605555529</v>
      </c>
    </row>
    <row r="2799" spans="1:16" x14ac:dyDescent="0.25">
      <c r="A2799" s="1">
        <v>42902</v>
      </c>
      <c r="B2799">
        <v>31</v>
      </c>
      <c r="C2799">
        <v>4</v>
      </c>
      <c r="D2799">
        <v>180070.23680000001</v>
      </c>
      <c r="E2799">
        <f>INDEX(Stores[region],MATCH(Sales[[#This Row],[store_no]],Stores[store_no],0))</f>
        <v>3</v>
      </c>
      <c r="F2799" t="str">
        <f>INDEX(Stores[storetype],MATCH(Sales[[#This Row],[store_no]],Stores[store_no],0))</f>
        <v>A</v>
      </c>
      <c r="G2799" t="str">
        <f>INDEX(Stores[location_city],MATCH(Sales[[#This Row],[store_no]],Stores[store_no],0))</f>
        <v>Rapid City</v>
      </c>
      <c r="H2799" t="str">
        <f>INDEX(Stores[location_state],MATCH(Sales[[#This Row],[store_no]],Stores[store_no],0))</f>
        <v>South Dakota</v>
      </c>
      <c r="I2799">
        <f>INDEX(Stores[sqft],MATCH(Sales[[#This Row],[store_no]],Stores[store_no],0))</f>
        <v>200100</v>
      </c>
      <c r="J2799" s="4" t="str">
        <f>INDEX(Departments[dept_name],MATCH(Sales[[#This Row],[dept_no]],Departments[dept_no],0))</f>
        <v>Books</v>
      </c>
      <c r="K2799" s="4" t="str">
        <f>CONCATENATE(Sales[[#This Row],[region]],Sales[[#This Row],[storetype]])</f>
        <v>3A</v>
      </c>
      <c r="L2799" s="4">
        <f>INDEX(RegionStoreCount[Store Count],MATCH(Sales[[#This Row],[RegionStoretype]],RegionStoreCount[Region/Type],0))</f>
        <v>9</v>
      </c>
      <c r="M2799" s="4">
        <f>AND(Sales[[#This Row],[date]]&lt;=TY_YTDMax,Sales[[#This Row],[date]]&gt;=TY_YTDMin)*Sales[[#This Row],[sales]]</f>
        <v>0</v>
      </c>
      <c r="N2799" s="4">
        <f>AND(Sales[[#This Row],[date]]&lt;=LY_YTDMax,Sales[[#This Row],[date]]&gt;=LY_YTDMin)*Sales[[#This Row],[sales]]</f>
        <v>180070.23680000001</v>
      </c>
      <c r="O2799" s="4">
        <f>AND(Sales[[#This Row],[date]]&gt;=YoY_Min,Sales[[#This Row],[date]]&lt;=TY_YTDMax)*(Sales[[#This Row],[sales]]/Sales[[#This Row],[sqft]])</f>
        <v>0</v>
      </c>
      <c r="P2799" s="4">
        <f>SUMIF(Sales[RegionStoretype],Sales[[#This Row],[RegionStoretype]],Sales[YoY_SSF])/Sales[[#This Row],[Region_TypeCount]]</f>
        <v>53.603836561720975</v>
      </c>
    </row>
    <row r="2800" spans="1:16" x14ac:dyDescent="0.25">
      <c r="A2800" s="1">
        <v>42902</v>
      </c>
      <c r="B2800">
        <v>31</v>
      </c>
      <c r="C2800">
        <v>7</v>
      </c>
      <c r="D2800">
        <v>88467.312700000009</v>
      </c>
      <c r="E2800">
        <f>INDEX(Stores[region],MATCH(Sales[[#This Row],[store_no]],Stores[store_no],0))</f>
        <v>3</v>
      </c>
      <c r="F2800" t="str">
        <f>INDEX(Stores[storetype],MATCH(Sales[[#This Row],[store_no]],Stores[store_no],0))</f>
        <v>A</v>
      </c>
      <c r="G2800" t="str">
        <f>INDEX(Stores[location_city],MATCH(Sales[[#This Row],[store_no]],Stores[store_no],0))</f>
        <v>Rapid City</v>
      </c>
      <c r="H2800" t="str">
        <f>INDEX(Stores[location_state],MATCH(Sales[[#This Row],[store_no]],Stores[store_no],0))</f>
        <v>South Dakota</v>
      </c>
      <c r="I2800">
        <f>INDEX(Stores[sqft],MATCH(Sales[[#This Row],[store_no]],Stores[store_no],0))</f>
        <v>200100</v>
      </c>
      <c r="J2800" s="4" t="str">
        <f>INDEX(Departments[dept_name],MATCH(Sales[[#This Row],[dept_no]],Departments[dept_no],0))</f>
        <v>Electronics</v>
      </c>
      <c r="K2800" s="4" t="str">
        <f>CONCATENATE(Sales[[#This Row],[region]],Sales[[#This Row],[storetype]])</f>
        <v>3A</v>
      </c>
      <c r="L2800" s="4">
        <f>INDEX(RegionStoreCount[Store Count],MATCH(Sales[[#This Row],[RegionStoretype]],RegionStoreCount[Region/Type],0))</f>
        <v>9</v>
      </c>
      <c r="M2800" s="4">
        <f>AND(Sales[[#This Row],[date]]&lt;=TY_YTDMax,Sales[[#This Row],[date]]&gt;=TY_YTDMin)*Sales[[#This Row],[sales]]</f>
        <v>0</v>
      </c>
      <c r="N2800" s="4">
        <f>AND(Sales[[#This Row],[date]]&lt;=LY_YTDMax,Sales[[#This Row],[date]]&gt;=LY_YTDMin)*Sales[[#This Row],[sales]]</f>
        <v>88467.312700000009</v>
      </c>
      <c r="O2800" s="4">
        <f>AND(Sales[[#This Row],[date]]&gt;=YoY_Min,Sales[[#This Row],[date]]&lt;=TY_YTDMax)*(Sales[[#This Row],[sales]]/Sales[[#This Row],[sqft]])</f>
        <v>0</v>
      </c>
      <c r="P2800" s="4">
        <f>SUMIF(Sales[RegionStoretype],Sales[[#This Row],[RegionStoretype]],Sales[YoY_SSF])/Sales[[#This Row],[Region_TypeCount]]</f>
        <v>53.603836561720975</v>
      </c>
    </row>
    <row r="2801" spans="1:16" x14ac:dyDescent="0.25">
      <c r="A2801" s="1">
        <v>42902</v>
      </c>
      <c r="B2801">
        <v>31</v>
      </c>
      <c r="C2801">
        <v>9</v>
      </c>
      <c r="D2801">
        <v>5314.1578</v>
      </c>
      <c r="E2801">
        <f>INDEX(Stores[region],MATCH(Sales[[#This Row],[store_no]],Stores[store_no],0))</f>
        <v>3</v>
      </c>
      <c r="F2801" t="str">
        <f>INDEX(Stores[storetype],MATCH(Sales[[#This Row],[store_no]],Stores[store_no],0))</f>
        <v>A</v>
      </c>
      <c r="G2801" t="str">
        <f>INDEX(Stores[location_city],MATCH(Sales[[#This Row],[store_no]],Stores[store_no],0))</f>
        <v>Rapid City</v>
      </c>
      <c r="H2801" t="str">
        <f>INDEX(Stores[location_state],MATCH(Sales[[#This Row],[store_no]],Stores[store_no],0))</f>
        <v>South Dakota</v>
      </c>
      <c r="I2801">
        <f>INDEX(Stores[sqft],MATCH(Sales[[#This Row],[store_no]],Stores[store_no],0))</f>
        <v>200100</v>
      </c>
      <c r="J2801" s="4" t="str">
        <f>INDEX(Departments[dept_name],MATCH(Sales[[#This Row],[dept_no]],Departments[dept_no],0))</f>
        <v>Garden</v>
      </c>
      <c r="K2801" s="4" t="str">
        <f>CONCATENATE(Sales[[#This Row],[region]],Sales[[#This Row],[storetype]])</f>
        <v>3A</v>
      </c>
      <c r="L2801" s="4">
        <f>INDEX(RegionStoreCount[Store Count],MATCH(Sales[[#This Row],[RegionStoretype]],RegionStoreCount[Region/Type],0))</f>
        <v>9</v>
      </c>
      <c r="M2801" s="4">
        <f>AND(Sales[[#This Row],[date]]&lt;=TY_YTDMax,Sales[[#This Row],[date]]&gt;=TY_YTDMin)*Sales[[#This Row],[sales]]</f>
        <v>0</v>
      </c>
      <c r="N2801" s="4">
        <f>AND(Sales[[#This Row],[date]]&lt;=LY_YTDMax,Sales[[#This Row],[date]]&gt;=LY_YTDMin)*Sales[[#This Row],[sales]]</f>
        <v>5314.1578</v>
      </c>
      <c r="O2801" s="4">
        <f>AND(Sales[[#This Row],[date]]&gt;=YoY_Min,Sales[[#This Row],[date]]&lt;=TY_YTDMax)*(Sales[[#This Row],[sales]]/Sales[[#This Row],[sqft]])</f>
        <v>0</v>
      </c>
      <c r="P2801" s="4">
        <f>SUMIF(Sales[RegionStoretype],Sales[[#This Row],[RegionStoretype]],Sales[YoY_SSF])/Sales[[#This Row],[Region_TypeCount]]</f>
        <v>53.603836561720975</v>
      </c>
    </row>
    <row r="2802" spans="1:16" x14ac:dyDescent="0.25">
      <c r="A2802" s="1">
        <v>42902</v>
      </c>
      <c r="B2802">
        <v>31</v>
      </c>
      <c r="C2802">
        <v>12</v>
      </c>
      <c r="D2802">
        <v>265694.03739999997</v>
      </c>
      <c r="E2802">
        <f>INDEX(Stores[region],MATCH(Sales[[#This Row],[store_no]],Stores[store_no],0))</f>
        <v>3</v>
      </c>
      <c r="F2802" t="str">
        <f>INDEX(Stores[storetype],MATCH(Sales[[#This Row],[store_no]],Stores[store_no],0))</f>
        <v>A</v>
      </c>
      <c r="G2802" t="str">
        <f>INDEX(Stores[location_city],MATCH(Sales[[#This Row],[store_no]],Stores[store_no],0))</f>
        <v>Rapid City</v>
      </c>
      <c r="H2802" t="str">
        <f>INDEX(Stores[location_state],MATCH(Sales[[#This Row],[store_no]],Stores[store_no],0))</f>
        <v>South Dakota</v>
      </c>
      <c r="I2802">
        <f>INDEX(Stores[sqft],MATCH(Sales[[#This Row],[store_no]],Stores[store_no],0))</f>
        <v>200100</v>
      </c>
      <c r="J2802" s="4" t="str">
        <f>INDEX(Departments[dept_name],MATCH(Sales[[#This Row],[dept_no]],Departments[dept_no],0))</f>
        <v>Jewelery</v>
      </c>
      <c r="K2802" s="4" t="str">
        <f>CONCATENATE(Sales[[#This Row],[region]],Sales[[#This Row],[storetype]])</f>
        <v>3A</v>
      </c>
      <c r="L2802" s="4">
        <f>INDEX(RegionStoreCount[Store Count],MATCH(Sales[[#This Row],[RegionStoretype]],RegionStoreCount[Region/Type],0))</f>
        <v>9</v>
      </c>
      <c r="M2802" s="4">
        <f>AND(Sales[[#This Row],[date]]&lt;=TY_YTDMax,Sales[[#This Row],[date]]&gt;=TY_YTDMin)*Sales[[#This Row],[sales]]</f>
        <v>0</v>
      </c>
      <c r="N2802" s="4">
        <f>AND(Sales[[#This Row],[date]]&lt;=LY_YTDMax,Sales[[#This Row],[date]]&gt;=LY_YTDMin)*Sales[[#This Row],[sales]]</f>
        <v>265694.03739999997</v>
      </c>
      <c r="O2802" s="4">
        <f>AND(Sales[[#This Row],[date]]&gt;=YoY_Min,Sales[[#This Row],[date]]&lt;=TY_YTDMax)*(Sales[[#This Row],[sales]]/Sales[[#This Row],[sqft]])</f>
        <v>0</v>
      </c>
      <c r="P2802" s="4">
        <f>SUMIF(Sales[RegionStoretype],Sales[[#This Row],[RegionStoretype]],Sales[YoY_SSF])/Sales[[#This Row],[Region_TypeCount]]</f>
        <v>53.603836561720975</v>
      </c>
    </row>
    <row r="2803" spans="1:16" x14ac:dyDescent="0.25">
      <c r="A2803" s="1">
        <v>42902</v>
      </c>
      <c r="B2803">
        <v>31</v>
      </c>
      <c r="C2803">
        <v>20</v>
      </c>
      <c r="D2803">
        <v>135921.26630000002</v>
      </c>
      <c r="E2803">
        <f>INDEX(Stores[region],MATCH(Sales[[#This Row],[store_no]],Stores[store_no],0))</f>
        <v>3</v>
      </c>
      <c r="F2803" t="str">
        <f>INDEX(Stores[storetype],MATCH(Sales[[#This Row],[store_no]],Stores[store_no],0))</f>
        <v>A</v>
      </c>
      <c r="G2803" t="str">
        <f>INDEX(Stores[location_city],MATCH(Sales[[#This Row],[store_no]],Stores[store_no],0))</f>
        <v>Rapid City</v>
      </c>
      <c r="H2803" t="str">
        <f>INDEX(Stores[location_state],MATCH(Sales[[#This Row],[store_no]],Stores[store_no],0))</f>
        <v>South Dakota</v>
      </c>
      <c r="I2803">
        <f>INDEX(Stores[sqft],MATCH(Sales[[#This Row],[store_no]],Stores[store_no],0))</f>
        <v>200100</v>
      </c>
      <c r="J2803" s="4" t="str">
        <f>INDEX(Departments[dept_name],MATCH(Sales[[#This Row],[dept_no]],Departments[dept_no],0))</f>
        <v>Toys</v>
      </c>
      <c r="K2803" s="4" t="str">
        <f>CONCATENATE(Sales[[#This Row],[region]],Sales[[#This Row],[storetype]])</f>
        <v>3A</v>
      </c>
      <c r="L2803" s="4">
        <f>INDEX(RegionStoreCount[Store Count],MATCH(Sales[[#This Row],[RegionStoretype]],RegionStoreCount[Region/Type],0))</f>
        <v>9</v>
      </c>
      <c r="M2803" s="4">
        <f>AND(Sales[[#This Row],[date]]&lt;=TY_YTDMax,Sales[[#This Row],[date]]&gt;=TY_YTDMin)*Sales[[#This Row],[sales]]</f>
        <v>0</v>
      </c>
      <c r="N2803" s="4">
        <f>AND(Sales[[#This Row],[date]]&lt;=LY_YTDMax,Sales[[#This Row],[date]]&gt;=LY_YTDMin)*Sales[[#This Row],[sales]]</f>
        <v>135921.26630000002</v>
      </c>
      <c r="O2803" s="4">
        <f>AND(Sales[[#This Row],[date]]&gt;=YoY_Min,Sales[[#This Row],[date]]&lt;=TY_YTDMax)*(Sales[[#This Row],[sales]]/Sales[[#This Row],[sqft]])</f>
        <v>0</v>
      </c>
      <c r="P2803" s="4">
        <f>SUMIF(Sales[RegionStoretype],Sales[[#This Row],[RegionStoretype]],Sales[YoY_SSF])/Sales[[#This Row],[Region_TypeCount]]</f>
        <v>53.603836561720975</v>
      </c>
    </row>
    <row r="2804" spans="1:16" x14ac:dyDescent="0.25">
      <c r="A2804" s="1">
        <v>42902</v>
      </c>
      <c r="B2804">
        <v>32</v>
      </c>
      <c r="C2804">
        <v>1</v>
      </c>
      <c r="D2804">
        <v>63541.225900000005</v>
      </c>
      <c r="E2804">
        <f>INDEX(Stores[region],MATCH(Sales[[#This Row],[store_no]],Stores[store_no],0))</f>
        <v>2</v>
      </c>
      <c r="F2804" t="str">
        <f>INDEX(Stores[storetype],MATCH(Sales[[#This Row],[store_no]],Stores[store_no],0))</f>
        <v>A</v>
      </c>
      <c r="G2804" t="str">
        <f>INDEX(Stores[location_city],MATCH(Sales[[#This Row],[store_no]],Stores[store_no],0))</f>
        <v>Western Springs</v>
      </c>
      <c r="H2804" t="str">
        <f>INDEX(Stores[location_state],MATCH(Sales[[#This Row],[store_no]],Stores[store_no],0))</f>
        <v>Illinois</v>
      </c>
      <c r="I2804">
        <f>INDEX(Stores[sqft],MATCH(Sales[[#This Row],[store_no]],Stores[store_no],0))</f>
        <v>118200</v>
      </c>
      <c r="J2804" s="4" t="str">
        <f>INDEX(Departments[dept_name],MATCH(Sales[[#This Row],[dept_no]],Departments[dept_no],0))</f>
        <v>Automotive</v>
      </c>
      <c r="K2804" s="4" t="str">
        <f>CONCATENATE(Sales[[#This Row],[region]],Sales[[#This Row],[storetype]])</f>
        <v>2A</v>
      </c>
      <c r="L2804" s="4">
        <f>INDEX(RegionStoreCount[Store Count],MATCH(Sales[[#This Row],[RegionStoretype]],RegionStoreCount[Region/Type],0))</f>
        <v>5</v>
      </c>
      <c r="M2804" s="4">
        <f>AND(Sales[[#This Row],[date]]&lt;=TY_YTDMax,Sales[[#This Row],[date]]&gt;=TY_YTDMin)*Sales[[#This Row],[sales]]</f>
        <v>0</v>
      </c>
      <c r="N2804" s="4">
        <f>AND(Sales[[#This Row],[date]]&lt;=LY_YTDMax,Sales[[#This Row],[date]]&gt;=LY_YTDMin)*Sales[[#This Row],[sales]]</f>
        <v>63541.225900000005</v>
      </c>
      <c r="O2804" s="4">
        <f>AND(Sales[[#This Row],[date]]&gt;=YoY_Min,Sales[[#This Row],[date]]&lt;=TY_YTDMax)*(Sales[[#This Row],[sales]]/Sales[[#This Row],[sqft]])</f>
        <v>0</v>
      </c>
      <c r="P2804" s="4">
        <f>SUMIF(Sales[RegionStoretype],Sales[[#This Row],[RegionStoretype]],Sales[YoY_SSF])/Sales[[#This Row],[Region_TypeCount]]</f>
        <v>60.052789354368521</v>
      </c>
    </row>
    <row r="2805" spans="1:16" x14ac:dyDescent="0.25">
      <c r="A2805" s="1">
        <v>42902</v>
      </c>
      <c r="B2805">
        <v>32</v>
      </c>
      <c r="C2805">
        <v>13</v>
      </c>
      <c r="D2805">
        <v>49175.931800000006</v>
      </c>
      <c r="E2805">
        <f>INDEX(Stores[region],MATCH(Sales[[#This Row],[store_no]],Stores[store_no],0))</f>
        <v>2</v>
      </c>
      <c r="F2805" t="str">
        <f>INDEX(Stores[storetype],MATCH(Sales[[#This Row],[store_no]],Stores[store_no],0))</f>
        <v>A</v>
      </c>
      <c r="G2805" t="str">
        <f>INDEX(Stores[location_city],MATCH(Sales[[#This Row],[store_no]],Stores[store_no],0))</f>
        <v>Western Springs</v>
      </c>
      <c r="H2805" t="str">
        <f>INDEX(Stores[location_state],MATCH(Sales[[#This Row],[store_no]],Stores[store_no],0))</f>
        <v>Illinois</v>
      </c>
      <c r="I2805">
        <f>INDEX(Stores[sqft],MATCH(Sales[[#This Row],[store_no]],Stores[store_no],0))</f>
        <v>118200</v>
      </c>
      <c r="J2805" s="4" t="str">
        <f>INDEX(Departments[dept_name],MATCH(Sales[[#This Row],[dept_no]],Departments[dept_no],0))</f>
        <v>Kids</v>
      </c>
      <c r="K2805" s="4" t="str">
        <f>CONCATENATE(Sales[[#This Row],[region]],Sales[[#This Row],[storetype]])</f>
        <v>2A</v>
      </c>
      <c r="L2805" s="4">
        <f>INDEX(RegionStoreCount[Store Count],MATCH(Sales[[#This Row],[RegionStoretype]],RegionStoreCount[Region/Type],0))</f>
        <v>5</v>
      </c>
      <c r="M2805" s="4">
        <f>AND(Sales[[#This Row],[date]]&lt;=TY_YTDMax,Sales[[#This Row],[date]]&gt;=TY_YTDMin)*Sales[[#This Row],[sales]]</f>
        <v>0</v>
      </c>
      <c r="N2805" s="4">
        <f>AND(Sales[[#This Row],[date]]&lt;=LY_YTDMax,Sales[[#This Row],[date]]&gt;=LY_YTDMin)*Sales[[#This Row],[sales]]</f>
        <v>49175.931800000006</v>
      </c>
      <c r="O2805" s="4">
        <f>AND(Sales[[#This Row],[date]]&gt;=YoY_Min,Sales[[#This Row],[date]]&lt;=TY_YTDMax)*(Sales[[#This Row],[sales]]/Sales[[#This Row],[sqft]])</f>
        <v>0</v>
      </c>
      <c r="P2805" s="4">
        <f>SUMIF(Sales[RegionStoretype],Sales[[#This Row],[RegionStoretype]],Sales[YoY_SSF])/Sales[[#This Row],[Region_TypeCount]]</f>
        <v>60.052789354368521</v>
      </c>
    </row>
    <row r="2806" spans="1:16" x14ac:dyDescent="0.25">
      <c r="A2806" s="1">
        <v>42902</v>
      </c>
      <c r="B2806">
        <v>32</v>
      </c>
      <c r="C2806">
        <v>19</v>
      </c>
      <c r="D2806">
        <v>43079.1495</v>
      </c>
      <c r="E2806">
        <f>INDEX(Stores[region],MATCH(Sales[[#This Row],[store_no]],Stores[store_no],0))</f>
        <v>2</v>
      </c>
      <c r="F2806" t="str">
        <f>INDEX(Stores[storetype],MATCH(Sales[[#This Row],[store_no]],Stores[store_no],0))</f>
        <v>A</v>
      </c>
      <c r="G2806" t="str">
        <f>INDEX(Stores[location_city],MATCH(Sales[[#This Row],[store_no]],Stores[store_no],0))</f>
        <v>Western Springs</v>
      </c>
      <c r="H2806" t="str">
        <f>INDEX(Stores[location_state],MATCH(Sales[[#This Row],[store_no]],Stores[store_no],0))</f>
        <v>Illinois</v>
      </c>
      <c r="I2806">
        <f>INDEX(Stores[sqft],MATCH(Sales[[#This Row],[store_no]],Stores[store_no],0))</f>
        <v>118200</v>
      </c>
      <c r="J2806" s="4" t="str">
        <f>INDEX(Departments[dept_name],MATCH(Sales[[#This Row],[dept_no]],Departments[dept_no],0))</f>
        <v>Tools</v>
      </c>
      <c r="K2806" s="4" t="str">
        <f>CONCATENATE(Sales[[#This Row],[region]],Sales[[#This Row],[storetype]])</f>
        <v>2A</v>
      </c>
      <c r="L2806" s="4">
        <f>INDEX(RegionStoreCount[Store Count],MATCH(Sales[[#This Row],[RegionStoretype]],RegionStoreCount[Region/Type],0))</f>
        <v>5</v>
      </c>
      <c r="M2806" s="4">
        <f>AND(Sales[[#This Row],[date]]&lt;=TY_YTDMax,Sales[[#This Row],[date]]&gt;=TY_YTDMin)*Sales[[#This Row],[sales]]</f>
        <v>0</v>
      </c>
      <c r="N2806" s="4">
        <f>AND(Sales[[#This Row],[date]]&lt;=LY_YTDMax,Sales[[#This Row],[date]]&gt;=LY_YTDMin)*Sales[[#This Row],[sales]]</f>
        <v>43079.1495</v>
      </c>
      <c r="O2806" s="4">
        <f>AND(Sales[[#This Row],[date]]&gt;=YoY_Min,Sales[[#This Row],[date]]&lt;=TY_YTDMax)*(Sales[[#This Row],[sales]]/Sales[[#This Row],[sqft]])</f>
        <v>0</v>
      </c>
      <c r="P2806" s="4">
        <f>SUMIF(Sales[RegionStoretype],Sales[[#This Row],[RegionStoretype]],Sales[YoY_SSF])/Sales[[#This Row],[Region_TypeCount]]</f>
        <v>60.052789354368521</v>
      </c>
    </row>
    <row r="2807" spans="1:16" x14ac:dyDescent="0.25">
      <c r="A2807" s="1">
        <v>42902</v>
      </c>
      <c r="B2807">
        <v>34</v>
      </c>
      <c r="C2807">
        <v>4</v>
      </c>
      <c r="D2807">
        <v>44749.504800000002</v>
      </c>
      <c r="E2807">
        <f>INDEX(Stores[region],MATCH(Sales[[#This Row],[store_no]],Stores[store_no],0))</f>
        <v>1</v>
      </c>
      <c r="F2807" t="str">
        <f>INDEX(Stores[storetype],MATCH(Sales[[#This Row],[store_no]],Stores[store_no],0))</f>
        <v>A</v>
      </c>
      <c r="G2807" t="str">
        <f>INDEX(Stores[location_city],MATCH(Sales[[#This Row],[store_no]],Stores[store_no],0))</f>
        <v>Toledo</v>
      </c>
      <c r="H2807" t="str">
        <f>INDEX(Stores[location_state],MATCH(Sales[[#This Row],[store_no]],Stores[store_no],0))</f>
        <v>Ohio</v>
      </c>
      <c r="I2807">
        <f>INDEX(Stores[sqft],MATCH(Sales[[#This Row],[store_no]],Stores[store_no],0))</f>
        <v>207900</v>
      </c>
      <c r="J2807" s="4" t="str">
        <f>INDEX(Departments[dept_name],MATCH(Sales[[#This Row],[dept_no]],Departments[dept_no],0))</f>
        <v>Books</v>
      </c>
      <c r="K2807" s="4" t="str">
        <f>CONCATENATE(Sales[[#This Row],[region]],Sales[[#This Row],[storetype]])</f>
        <v>1A</v>
      </c>
      <c r="L2807" s="4">
        <f>INDEX(RegionStoreCount[Store Count],MATCH(Sales[[#This Row],[RegionStoretype]],RegionStoreCount[Region/Type],0))</f>
        <v>5</v>
      </c>
      <c r="M2807" s="4">
        <f>AND(Sales[[#This Row],[date]]&lt;=TY_YTDMax,Sales[[#This Row],[date]]&gt;=TY_YTDMin)*Sales[[#This Row],[sales]]</f>
        <v>0</v>
      </c>
      <c r="N2807" s="4">
        <f>AND(Sales[[#This Row],[date]]&lt;=LY_YTDMax,Sales[[#This Row],[date]]&gt;=LY_YTDMin)*Sales[[#This Row],[sales]]</f>
        <v>44749.504800000002</v>
      </c>
      <c r="O2807" s="4">
        <f>AND(Sales[[#This Row],[date]]&gt;=YoY_Min,Sales[[#This Row],[date]]&lt;=TY_YTDMax)*(Sales[[#This Row],[sales]]/Sales[[#This Row],[sqft]])</f>
        <v>0</v>
      </c>
      <c r="P2807" s="4">
        <f>SUMIF(Sales[RegionStoretype],Sales[[#This Row],[RegionStoretype]],Sales[YoY_SSF])/Sales[[#This Row],[Region_TypeCount]]</f>
        <v>59.469551530910678</v>
      </c>
    </row>
    <row r="2808" spans="1:16" x14ac:dyDescent="0.25">
      <c r="A2808" s="1">
        <v>42902</v>
      </c>
      <c r="B2808">
        <v>34</v>
      </c>
      <c r="C2808">
        <v>12</v>
      </c>
      <c r="D2808">
        <v>129328.0183</v>
      </c>
      <c r="E2808">
        <f>INDEX(Stores[region],MATCH(Sales[[#This Row],[store_no]],Stores[store_no],0))</f>
        <v>1</v>
      </c>
      <c r="F2808" t="str">
        <f>INDEX(Stores[storetype],MATCH(Sales[[#This Row],[store_no]],Stores[store_no],0))</f>
        <v>A</v>
      </c>
      <c r="G2808" t="str">
        <f>INDEX(Stores[location_city],MATCH(Sales[[#This Row],[store_no]],Stores[store_no],0))</f>
        <v>Toledo</v>
      </c>
      <c r="H2808" t="str">
        <f>INDEX(Stores[location_state],MATCH(Sales[[#This Row],[store_no]],Stores[store_no],0))</f>
        <v>Ohio</v>
      </c>
      <c r="I2808">
        <f>INDEX(Stores[sqft],MATCH(Sales[[#This Row],[store_no]],Stores[store_no],0))</f>
        <v>207900</v>
      </c>
      <c r="J2808" s="4" t="str">
        <f>INDEX(Departments[dept_name],MATCH(Sales[[#This Row],[dept_no]],Departments[dept_no],0))</f>
        <v>Jewelery</v>
      </c>
      <c r="K2808" s="4" t="str">
        <f>CONCATENATE(Sales[[#This Row],[region]],Sales[[#This Row],[storetype]])</f>
        <v>1A</v>
      </c>
      <c r="L2808" s="4">
        <f>INDEX(RegionStoreCount[Store Count],MATCH(Sales[[#This Row],[RegionStoretype]],RegionStoreCount[Region/Type],0))</f>
        <v>5</v>
      </c>
      <c r="M2808" s="4">
        <f>AND(Sales[[#This Row],[date]]&lt;=TY_YTDMax,Sales[[#This Row],[date]]&gt;=TY_YTDMin)*Sales[[#This Row],[sales]]</f>
        <v>0</v>
      </c>
      <c r="N2808" s="4">
        <f>AND(Sales[[#This Row],[date]]&lt;=LY_YTDMax,Sales[[#This Row],[date]]&gt;=LY_YTDMin)*Sales[[#This Row],[sales]]</f>
        <v>129328.0183</v>
      </c>
      <c r="O2808" s="4">
        <f>AND(Sales[[#This Row],[date]]&gt;=YoY_Min,Sales[[#This Row],[date]]&lt;=TY_YTDMax)*(Sales[[#This Row],[sales]]/Sales[[#This Row],[sqft]])</f>
        <v>0</v>
      </c>
      <c r="P2808" s="4">
        <f>SUMIF(Sales[RegionStoretype],Sales[[#This Row],[RegionStoretype]],Sales[YoY_SSF])/Sales[[#This Row],[Region_TypeCount]]</f>
        <v>59.469551530910678</v>
      </c>
    </row>
    <row r="2809" spans="1:16" x14ac:dyDescent="0.25">
      <c r="A2809" s="1">
        <v>42902</v>
      </c>
      <c r="B2809">
        <v>34</v>
      </c>
      <c r="C2809">
        <v>15</v>
      </c>
      <c r="D2809">
        <v>254.12379999999999</v>
      </c>
      <c r="E2809">
        <f>INDEX(Stores[region],MATCH(Sales[[#This Row],[store_no]],Stores[store_no],0))</f>
        <v>1</v>
      </c>
      <c r="F2809" t="str">
        <f>INDEX(Stores[storetype],MATCH(Sales[[#This Row],[store_no]],Stores[store_no],0))</f>
        <v>A</v>
      </c>
      <c r="G2809" t="str">
        <f>INDEX(Stores[location_city],MATCH(Sales[[#This Row],[store_no]],Stores[store_no],0))</f>
        <v>Toledo</v>
      </c>
      <c r="H2809" t="str">
        <f>INDEX(Stores[location_state],MATCH(Sales[[#This Row],[store_no]],Stores[store_no],0))</f>
        <v>Ohio</v>
      </c>
      <c r="I2809">
        <f>INDEX(Stores[sqft],MATCH(Sales[[#This Row],[store_no]],Stores[store_no],0))</f>
        <v>207900</v>
      </c>
      <c r="J2809" s="4" t="str">
        <f>INDEX(Departments[dept_name],MATCH(Sales[[#This Row],[dept_no]],Departments[dept_no],0))</f>
        <v>Music</v>
      </c>
      <c r="K2809" s="4" t="str">
        <f>CONCATENATE(Sales[[#This Row],[region]],Sales[[#This Row],[storetype]])</f>
        <v>1A</v>
      </c>
      <c r="L2809" s="4">
        <f>INDEX(RegionStoreCount[Store Count],MATCH(Sales[[#This Row],[RegionStoretype]],RegionStoreCount[Region/Type],0))</f>
        <v>5</v>
      </c>
      <c r="M2809" s="4">
        <f>AND(Sales[[#This Row],[date]]&lt;=TY_YTDMax,Sales[[#This Row],[date]]&gt;=TY_YTDMin)*Sales[[#This Row],[sales]]</f>
        <v>0</v>
      </c>
      <c r="N2809" s="4">
        <f>AND(Sales[[#This Row],[date]]&lt;=LY_YTDMax,Sales[[#This Row],[date]]&gt;=LY_YTDMin)*Sales[[#This Row],[sales]]</f>
        <v>254.12379999999999</v>
      </c>
      <c r="O2809" s="4">
        <f>AND(Sales[[#This Row],[date]]&gt;=YoY_Min,Sales[[#This Row],[date]]&lt;=TY_YTDMax)*(Sales[[#This Row],[sales]]/Sales[[#This Row],[sqft]])</f>
        <v>0</v>
      </c>
      <c r="P2809" s="4">
        <f>SUMIF(Sales[RegionStoretype],Sales[[#This Row],[RegionStoretype]],Sales[YoY_SSF])/Sales[[#This Row],[Region_TypeCount]]</f>
        <v>59.469551530910678</v>
      </c>
    </row>
    <row r="2810" spans="1:16" x14ac:dyDescent="0.25">
      <c r="A2810" s="1">
        <v>42902</v>
      </c>
      <c r="B2810">
        <v>35</v>
      </c>
      <c r="C2810">
        <v>18</v>
      </c>
      <c r="D2810">
        <v>2329.6095999999998</v>
      </c>
      <c r="E2810">
        <f>INDEX(Stores[region],MATCH(Sales[[#This Row],[store_no]],Stores[store_no],0))</f>
        <v>3</v>
      </c>
      <c r="F2810" t="str">
        <f>INDEX(Stores[storetype],MATCH(Sales[[#This Row],[store_no]],Stores[store_no],0))</f>
        <v>C</v>
      </c>
      <c r="G2810" t="str">
        <f>INDEX(Stores[location_city],MATCH(Sales[[#This Row],[store_no]],Stores[store_no],0))</f>
        <v>Wichita</v>
      </c>
      <c r="H2810" t="str">
        <f>INDEX(Stores[location_state],MATCH(Sales[[#This Row],[store_no]],Stores[store_no],0))</f>
        <v>Kansas</v>
      </c>
      <c r="I2810">
        <f>INDEX(Stores[sqft],MATCH(Sales[[#This Row],[store_no]],Stores[store_no],0))</f>
        <v>72800</v>
      </c>
      <c r="J2810" s="4" t="str">
        <f>INDEX(Departments[dept_name],MATCH(Sales[[#This Row],[dept_no]],Departments[dept_no],0))</f>
        <v>Sports</v>
      </c>
      <c r="K2810" s="4" t="str">
        <f>CONCATENATE(Sales[[#This Row],[region]],Sales[[#This Row],[storetype]])</f>
        <v>3C</v>
      </c>
      <c r="L2810" s="4">
        <f>INDEX(RegionStoreCount[Store Count],MATCH(Sales[[#This Row],[RegionStoretype]],RegionStoreCount[Region/Type],0))</f>
        <v>2</v>
      </c>
      <c r="M2810" s="4">
        <f>AND(Sales[[#This Row],[date]]&lt;=TY_YTDMax,Sales[[#This Row],[date]]&gt;=TY_YTDMin)*Sales[[#This Row],[sales]]</f>
        <v>0</v>
      </c>
      <c r="N2810" s="4">
        <f>AND(Sales[[#This Row],[date]]&lt;=LY_YTDMax,Sales[[#This Row],[date]]&gt;=LY_YTDMin)*Sales[[#This Row],[sales]]</f>
        <v>2329.6095999999998</v>
      </c>
      <c r="O2810" s="4">
        <f>AND(Sales[[#This Row],[date]]&gt;=YoY_Min,Sales[[#This Row],[date]]&lt;=TY_YTDMax)*(Sales[[#This Row],[sales]]/Sales[[#This Row],[sqft]])</f>
        <v>0</v>
      </c>
      <c r="P2810" s="4">
        <f>SUMIF(Sales[RegionStoretype],Sales[[#This Row],[RegionStoretype]],Sales[YoY_SSF])/Sales[[#This Row],[Region_TypeCount]]</f>
        <v>47.561479460925746</v>
      </c>
    </row>
    <row r="2811" spans="1:16" x14ac:dyDescent="0.25">
      <c r="A2811" s="1">
        <v>42902</v>
      </c>
      <c r="B2811">
        <v>35</v>
      </c>
      <c r="C2811">
        <v>19</v>
      </c>
      <c r="D2811">
        <v>15448.045399999999</v>
      </c>
      <c r="E2811">
        <f>INDEX(Stores[region],MATCH(Sales[[#This Row],[store_no]],Stores[store_no],0))</f>
        <v>3</v>
      </c>
      <c r="F2811" t="str">
        <f>INDEX(Stores[storetype],MATCH(Sales[[#This Row],[store_no]],Stores[store_no],0))</f>
        <v>C</v>
      </c>
      <c r="G2811" t="str">
        <f>INDEX(Stores[location_city],MATCH(Sales[[#This Row],[store_no]],Stores[store_no],0))</f>
        <v>Wichita</v>
      </c>
      <c r="H2811" t="str">
        <f>INDEX(Stores[location_state],MATCH(Sales[[#This Row],[store_no]],Stores[store_no],0))</f>
        <v>Kansas</v>
      </c>
      <c r="I2811">
        <f>INDEX(Stores[sqft],MATCH(Sales[[#This Row],[store_no]],Stores[store_no],0))</f>
        <v>72800</v>
      </c>
      <c r="J2811" s="4" t="str">
        <f>INDEX(Departments[dept_name],MATCH(Sales[[#This Row],[dept_no]],Departments[dept_no],0))</f>
        <v>Tools</v>
      </c>
      <c r="K2811" s="4" t="str">
        <f>CONCATENATE(Sales[[#This Row],[region]],Sales[[#This Row],[storetype]])</f>
        <v>3C</v>
      </c>
      <c r="L2811" s="4">
        <f>INDEX(RegionStoreCount[Store Count],MATCH(Sales[[#This Row],[RegionStoretype]],RegionStoreCount[Region/Type],0))</f>
        <v>2</v>
      </c>
      <c r="M2811" s="4">
        <f>AND(Sales[[#This Row],[date]]&lt;=TY_YTDMax,Sales[[#This Row],[date]]&gt;=TY_YTDMin)*Sales[[#This Row],[sales]]</f>
        <v>0</v>
      </c>
      <c r="N2811" s="4">
        <f>AND(Sales[[#This Row],[date]]&lt;=LY_YTDMax,Sales[[#This Row],[date]]&gt;=LY_YTDMin)*Sales[[#This Row],[sales]]</f>
        <v>15448.045399999999</v>
      </c>
      <c r="O2811" s="4">
        <f>AND(Sales[[#This Row],[date]]&gt;=YoY_Min,Sales[[#This Row],[date]]&lt;=TY_YTDMax)*(Sales[[#This Row],[sales]]/Sales[[#This Row],[sqft]])</f>
        <v>0</v>
      </c>
      <c r="P2811" s="4">
        <f>SUMIF(Sales[RegionStoretype],Sales[[#This Row],[RegionStoretype]],Sales[YoY_SSF])/Sales[[#This Row],[Region_TypeCount]]</f>
        <v>47.561479460925746</v>
      </c>
    </row>
    <row r="2812" spans="1:16" x14ac:dyDescent="0.25">
      <c r="A2812" s="1">
        <v>42902</v>
      </c>
      <c r="B2812">
        <v>36</v>
      </c>
      <c r="C2812">
        <v>2</v>
      </c>
      <c r="D2812">
        <v>59875.366499999989</v>
      </c>
      <c r="E2812">
        <f>INDEX(Stores[region],MATCH(Sales[[#This Row],[store_no]],Stores[store_no],0))</f>
        <v>2</v>
      </c>
      <c r="F2812" t="str">
        <f>INDEX(Stores[storetype],MATCH(Sales[[#This Row],[store_no]],Stores[store_no],0))</f>
        <v>A</v>
      </c>
      <c r="G2812" t="str">
        <f>INDEX(Stores[location_city],MATCH(Sales[[#This Row],[store_no]],Stores[store_no],0))</f>
        <v>Aurora</v>
      </c>
      <c r="H2812" t="str">
        <f>INDEX(Stores[location_state],MATCH(Sales[[#This Row],[store_no]],Stores[store_no],0))</f>
        <v>Illinois</v>
      </c>
      <c r="I2812">
        <f>INDEX(Stores[sqft],MATCH(Sales[[#This Row],[store_no]],Stores[store_no],0))</f>
        <v>209900</v>
      </c>
      <c r="J2812" s="4" t="str">
        <f>INDEX(Departments[dept_name],MATCH(Sales[[#This Row],[dept_no]],Departments[dept_no],0))</f>
        <v>Baby</v>
      </c>
      <c r="K2812" s="4" t="str">
        <f>CONCATENATE(Sales[[#This Row],[region]],Sales[[#This Row],[storetype]])</f>
        <v>2A</v>
      </c>
      <c r="L2812" s="4">
        <f>INDEX(RegionStoreCount[Store Count],MATCH(Sales[[#This Row],[RegionStoretype]],RegionStoreCount[Region/Type],0))</f>
        <v>5</v>
      </c>
      <c r="M2812" s="4">
        <f>AND(Sales[[#This Row],[date]]&lt;=TY_YTDMax,Sales[[#This Row],[date]]&gt;=TY_YTDMin)*Sales[[#This Row],[sales]]</f>
        <v>0</v>
      </c>
      <c r="N2812" s="4">
        <f>AND(Sales[[#This Row],[date]]&lt;=LY_YTDMax,Sales[[#This Row],[date]]&gt;=LY_YTDMin)*Sales[[#This Row],[sales]]</f>
        <v>59875.366499999989</v>
      </c>
      <c r="O2812" s="4">
        <f>AND(Sales[[#This Row],[date]]&gt;=YoY_Min,Sales[[#This Row],[date]]&lt;=TY_YTDMax)*(Sales[[#This Row],[sales]]/Sales[[#This Row],[sqft]])</f>
        <v>0</v>
      </c>
      <c r="P2812" s="4">
        <f>SUMIF(Sales[RegionStoretype],Sales[[#This Row],[RegionStoretype]],Sales[YoY_SSF])/Sales[[#This Row],[Region_TypeCount]]</f>
        <v>60.052789354368521</v>
      </c>
    </row>
    <row r="2813" spans="1:16" x14ac:dyDescent="0.25">
      <c r="A2813" s="1">
        <v>42902</v>
      </c>
      <c r="B2813">
        <v>36</v>
      </c>
      <c r="C2813">
        <v>6</v>
      </c>
      <c r="D2813">
        <v>34229.332800000004</v>
      </c>
      <c r="E2813">
        <f>INDEX(Stores[region],MATCH(Sales[[#This Row],[store_no]],Stores[store_no],0))</f>
        <v>2</v>
      </c>
      <c r="F2813" t="str">
        <f>INDEX(Stores[storetype],MATCH(Sales[[#This Row],[store_no]],Stores[store_no],0))</f>
        <v>A</v>
      </c>
      <c r="G2813" t="str">
        <f>INDEX(Stores[location_city],MATCH(Sales[[#This Row],[store_no]],Stores[store_no],0))</f>
        <v>Aurora</v>
      </c>
      <c r="H2813" t="str">
        <f>INDEX(Stores[location_state],MATCH(Sales[[#This Row],[store_no]],Stores[store_no],0))</f>
        <v>Illinois</v>
      </c>
      <c r="I2813">
        <f>INDEX(Stores[sqft],MATCH(Sales[[#This Row],[store_no]],Stores[store_no],0))</f>
        <v>209900</v>
      </c>
      <c r="J2813" s="4" t="str">
        <f>INDEX(Departments[dept_name],MATCH(Sales[[#This Row],[dept_no]],Departments[dept_no],0))</f>
        <v>Computers</v>
      </c>
      <c r="K2813" s="4" t="str">
        <f>CONCATENATE(Sales[[#This Row],[region]],Sales[[#This Row],[storetype]])</f>
        <v>2A</v>
      </c>
      <c r="L2813" s="4">
        <f>INDEX(RegionStoreCount[Store Count],MATCH(Sales[[#This Row],[RegionStoretype]],RegionStoreCount[Region/Type],0))</f>
        <v>5</v>
      </c>
      <c r="M2813" s="4">
        <f>AND(Sales[[#This Row],[date]]&lt;=TY_YTDMax,Sales[[#This Row],[date]]&gt;=TY_YTDMin)*Sales[[#This Row],[sales]]</f>
        <v>0</v>
      </c>
      <c r="N2813" s="4">
        <f>AND(Sales[[#This Row],[date]]&lt;=LY_YTDMax,Sales[[#This Row],[date]]&gt;=LY_YTDMin)*Sales[[#This Row],[sales]]</f>
        <v>34229.332800000004</v>
      </c>
      <c r="O2813" s="4">
        <f>AND(Sales[[#This Row],[date]]&gt;=YoY_Min,Sales[[#This Row],[date]]&lt;=TY_YTDMax)*(Sales[[#This Row],[sales]]/Sales[[#This Row],[sqft]])</f>
        <v>0</v>
      </c>
      <c r="P2813" s="4">
        <f>SUMIF(Sales[RegionStoretype],Sales[[#This Row],[RegionStoretype]],Sales[YoY_SSF])/Sales[[#This Row],[Region_TypeCount]]</f>
        <v>60.052789354368521</v>
      </c>
    </row>
    <row r="2814" spans="1:16" x14ac:dyDescent="0.25">
      <c r="A2814" s="1">
        <v>42902</v>
      </c>
      <c r="B2814">
        <v>36</v>
      </c>
      <c r="C2814">
        <v>7</v>
      </c>
      <c r="D2814">
        <v>76174.94219999999</v>
      </c>
      <c r="E2814">
        <f>INDEX(Stores[region],MATCH(Sales[[#This Row],[store_no]],Stores[store_no],0))</f>
        <v>2</v>
      </c>
      <c r="F2814" t="str">
        <f>INDEX(Stores[storetype],MATCH(Sales[[#This Row],[store_no]],Stores[store_no],0))</f>
        <v>A</v>
      </c>
      <c r="G2814" t="str">
        <f>INDEX(Stores[location_city],MATCH(Sales[[#This Row],[store_no]],Stores[store_no],0))</f>
        <v>Aurora</v>
      </c>
      <c r="H2814" t="str">
        <f>INDEX(Stores[location_state],MATCH(Sales[[#This Row],[store_no]],Stores[store_no],0))</f>
        <v>Illinois</v>
      </c>
      <c r="I2814">
        <f>INDEX(Stores[sqft],MATCH(Sales[[#This Row],[store_no]],Stores[store_no],0))</f>
        <v>209900</v>
      </c>
      <c r="J2814" s="4" t="str">
        <f>INDEX(Departments[dept_name],MATCH(Sales[[#This Row],[dept_no]],Departments[dept_no],0))</f>
        <v>Electronics</v>
      </c>
      <c r="K2814" s="4" t="str">
        <f>CONCATENATE(Sales[[#This Row],[region]],Sales[[#This Row],[storetype]])</f>
        <v>2A</v>
      </c>
      <c r="L2814" s="4">
        <f>INDEX(RegionStoreCount[Store Count],MATCH(Sales[[#This Row],[RegionStoretype]],RegionStoreCount[Region/Type],0))</f>
        <v>5</v>
      </c>
      <c r="M2814" s="4">
        <f>AND(Sales[[#This Row],[date]]&lt;=TY_YTDMax,Sales[[#This Row],[date]]&gt;=TY_YTDMin)*Sales[[#This Row],[sales]]</f>
        <v>0</v>
      </c>
      <c r="N2814" s="4">
        <f>AND(Sales[[#This Row],[date]]&lt;=LY_YTDMax,Sales[[#This Row],[date]]&gt;=LY_YTDMin)*Sales[[#This Row],[sales]]</f>
        <v>76174.94219999999</v>
      </c>
      <c r="O2814" s="4">
        <f>AND(Sales[[#This Row],[date]]&gt;=YoY_Min,Sales[[#This Row],[date]]&lt;=TY_YTDMax)*(Sales[[#This Row],[sales]]/Sales[[#This Row],[sqft]])</f>
        <v>0</v>
      </c>
      <c r="P2814" s="4">
        <f>SUMIF(Sales[RegionStoretype],Sales[[#This Row],[RegionStoretype]],Sales[YoY_SSF])/Sales[[#This Row],[Region_TypeCount]]</f>
        <v>60.052789354368521</v>
      </c>
    </row>
    <row r="2815" spans="1:16" x14ac:dyDescent="0.25">
      <c r="A2815" s="1">
        <v>42902</v>
      </c>
      <c r="B2815">
        <v>37</v>
      </c>
      <c r="C2815">
        <v>11</v>
      </c>
      <c r="D2815">
        <v>72493.408100000001</v>
      </c>
      <c r="E2815">
        <f>INDEX(Stores[region],MATCH(Sales[[#This Row],[store_no]],Stores[store_no],0))</f>
        <v>3</v>
      </c>
      <c r="F2815" t="str">
        <f>INDEX(Stores[storetype],MATCH(Sales[[#This Row],[store_no]],Stores[store_no],0))</f>
        <v>C</v>
      </c>
      <c r="G2815" t="str">
        <f>INDEX(Stores[location_city],MATCH(Sales[[#This Row],[store_no]],Stores[store_no],0))</f>
        <v>Lincoln</v>
      </c>
      <c r="H2815" t="str">
        <f>INDEX(Stores[location_state],MATCH(Sales[[#This Row],[store_no]],Stores[store_no],0))</f>
        <v>Nebraska</v>
      </c>
      <c r="I2815">
        <f>INDEX(Stores[sqft],MATCH(Sales[[#This Row],[store_no]],Stores[store_no],0))</f>
        <v>161300</v>
      </c>
      <c r="J2815" s="4" t="str">
        <f>INDEX(Departments[dept_name],MATCH(Sales[[#This Row],[dept_no]],Departments[dept_no],0))</f>
        <v>Home</v>
      </c>
      <c r="K2815" s="4" t="str">
        <f>CONCATENATE(Sales[[#This Row],[region]],Sales[[#This Row],[storetype]])</f>
        <v>3C</v>
      </c>
      <c r="L2815" s="4">
        <f>INDEX(RegionStoreCount[Store Count],MATCH(Sales[[#This Row],[RegionStoretype]],RegionStoreCount[Region/Type],0))</f>
        <v>2</v>
      </c>
      <c r="M2815" s="4">
        <f>AND(Sales[[#This Row],[date]]&lt;=TY_YTDMax,Sales[[#This Row],[date]]&gt;=TY_YTDMin)*Sales[[#This Row],[sales]]</f>
        <v>0</v>
      </c>
      <c r="N2815" s="4">
        <f>AND(Sales[[#This Row],[date]]&lt;=LY_YTDMax,Sales[[#This Row],[date]]&gt;=LY_YTDMin)*Sales[[#This Row],[sales]]</f>
        <v>72493.408100000001</v>
      </c>
      <c r="O2815" s="4">
        <f>AND(Sales[[#This Row],[date]]&gt;=YoY_Min,Sales[[#This Row],[date]]&lt;=TY_YTDMax)*(Sales[[#This Row],[sales]]/Sales[[#This Row],[sqft]])</f>
        <v>0</v>
      </c>
      <c r="P2815" s="4">
        <f>SUMIF(Sales[RegionStoretype],Sales[[#This Row],[RegionStoretype]],Sales[YoY_SSF])/Sales[[#This Row],[Region_TypeCount]]</f>
        <v>47.561479460925746</v>
      </c>
    </row>
    <row r="2816" spans="1:16" x14ac:dyDescent="0.25">
      <c r="A2816" s="1">
        <v>42902</v>
      </c>
      <c r="B2816">
        <v>37</v>
      </c>
      <c r="C2816">
        <v>14</v>
      </c>
      <c r="D2816">
        <v>58222.798899999994</v>
      </c>
      <c r="E2816">
        <f>INDEX(Stores[region],MATCH(Sales[[#This Row],[store_no]],Stores[store_no],0))</f>
        <v>3</v>
      </c>
      <c r="F2816" t="str">
        <f>INDEX(Stores[storetype],MATCH(Sales[[#This Row],[store_no]],Stores[store_no],0))</f>
        <v>C</v>
      </c>
      <c r="G2816" t="str">
        <f>INDEX(Stores[location_city],MATCH(Sales[[#This Row],[store_no]],Stores[store_no],0))</f>
        <v>Lincoln</v>
      </c>
      <c r="H2816" t="str">
        <f>INDEX(Stores[location_state],MATCH(Sales[[#This Row],[store_no]],Stores[store_no],0))</f>
        <v>Nebraska</v>
      </c>
      <c r="I2816">
        <f>INDEX(Stores[sqft],MATCH(Sales[[#This Row],[store_no]],Stores[store_no],0))</f>
        <v>161300</v>
      </c>
      <c r="J2816" s="4" t="str">
        <f>INDEX(Departments[dept_name],MATCH(Sales[[#This Row],[dept_no]],Departments[dept_no],0))</f>
        <v>Movies</v>
      </c>
      <c r="K2816" s="4" t="str">
        <f>CONCATENATE(Sales[[#This Row],[region]],Sales[[#This Row],[storetype]])</f>
        <v>3C</v>
      </c>
      <c r="L2816" s="4">
        <f>INDEX(RegionStoreCount[Store Count],MATCH(Sales[[#This Row],[RegionStoretype]],RegionStoreCount[Region/Type],0))</f>
        <v>2</v>
      </c>
      <c r="M2816" s="4">
        <f>AND(Sales[[#This Row],[date]]&lt;=TY_YTDMax,Sales[[#This Row],[date]]&gt;=TY_YTDMin)*Sales[[#This Row],[sales]]</f>
        <v>0</v>
      </c>
      <c r="N2816" s="4">
        <f>AND(Sales[[#This Row],[date]]&lt;=LY_YTDMax,Sales[[#This Row],[date]]&gt;=LY_YTDMin)*Sales[[#This Row],[sales]]</f>
        <v>58222.798899999994</v>
      </c>
      <c r="O2816" s="4">
        <f>AND(Sales[[#This Row],[date]]&gt;=YoY_Min,Sales[[#This Row],[date]]&lt;=TY_YTDMax)*(Sales[[#This Row],[sales]]/Sales[[#This Row],[sqft]])</f>
        <v>0</v>
      </c>
      <c r="P2816" s="4">
        <f>SUMIF(Sales[RegionStoretype],Sales[[#This Row],[RegionStoretype]],Sales[YoY_SSF])/Sales[[#This Row],[Region_TypeCount]]</f>
        <v>47.561479460925746</v>
      </c>
    </row>
    <row r="2817" spans="1:16" x14ac:dyDescent="0.25">
      <c r="A2817" s="1">
        <v>42902</v>
      </c>
      <c r="B2817">
        <v>37</v>
      </c>
      <c r="C2817">
        <v>20</v>
      </c>
      <c r="D2817">
        <v>64659.763600000006</v>
      </c>
      <c r="E2817">
        <f>INDEX(Stores[region],MATCH(Sales[[#This Row],[store_no]],Stores[store_no],0))</f>
        <v>3</v>
      </c>
      <c r="F2817" t="str">
        <f>INDEX(Stores[storetype],MATCH(Sales[[#This Row],[store_no]],Stores[store_no],0))</f>
        <v>C</v>
      </c>
      <c r="G2817" t="str">
        <f>INDEX(Stores[location_city],MATCH(Sales[[#This Row],[store_no]],Stores[store_no],0))</f>
        <v>Lincoln</v>
      </c>
      <c r="H2817" t="str">
        <f>INDEX(Stores[location_state],MATCH(Sales[[#This Row],[store_no]],Stores[store_no],0))</f>
        <v>Nebraska</v>
      </c>
      <c r="I2817">
        <f>INDEX(Stores[sqft],MATCH(Sales[[#This Row],[store_no]],Stores[store_no],0))</f>
        <v>161300</v>
      </c>
      <c r="J2817" s="4" t="str">
        <f>INDEX(Departments[dept_name],MATCH(Sales[[#This Row],[dept_no]],Departments[dept_no],0))</f>
        <v>Toys</v>
      </c>
      <c r="K2817" s="4" t="str">
        <f>CONCATENATE(Sales[[#This Row],[region]],Sales[[#This Row],[storetype]])</f>
        <v>3C</v>
      </c>
      <c r="L2817" s="4">
        <f>INDEX(RegionStoreCount[Store Count],MATCH(Sales[[#This Row],[RegionStoretype]],RegionStoreCount[Region/Type],0))</f>
        <v>2</v>
      </c>
      <c r="M2817" s="4">
        <f>AND(Sales[[#This Row],[date]]&lt;=TY_YTDMax,Sales[[#This Row],[date]]&gt;=TY_YTDMin)*Sales[[#This Row],[sales]]</f>
        <v>0</v>
      </c>
      <c r="N2817" s="4">
        <f>AND(Sales[[#This Row],[date]]&lt;=LY_YTDMax,Sales[[#This Row],[date]]&gt;=LY_YTDMin)*Sales[[#This Row],[sales]]</f>
        <v>64659.763600000006</v>
      </c>
      <c r="O2817" s="4">
        <f>AND(Sales[[#This Row],[date]]&gt;=YoY_Min,Sales[[#This Row],[date]]&lt;=TY_YTDMax)*(Sales[[#This Row],[sales]]/Sales[[#This Row],[sqft]])</f>
        <v>0</v>
      </c>
      <c r="P2817" s="4">
        <f>SUMIF(Sales[RegionStoretype],Sales[[#This Row],[RegionStoretype]],Sales[YoY_SSF])/Sales[[#This Row],[Region_TypeCount]]</f>
        <v>47.561479460925746</v>
      </c>
    </row>
    <row r="2818" spans="1:16" x14ac:dyDescent="0.25">
      <c r="A2818" s="1">
        <v>42902</v>
      </c>
      <c r="B2818">
        <v>38</v>
      </c>
      <c r="C2818">
        <v>1</v>
      </c>
      <c r="D2818">
        <v>6895.1718000000001</v>
      </c>
      <c r="E2818">
        <f>INDEX(Stores[region],MATCH(Sales[[#This Row],[store_no]],Stores[store_no],0))</f>
        <v>2</v>
      </c>
      <c r="F2818" t="str">
        <f>INDEX(Stores[storetype],MATCH(Sales[[#This Row],[store_no]],Stores[store_no],0))</f>
        <v>C</v>
      </c>
      <c r="G2818" t="str">
        <f>INDEX(Stores[location_city],MATCH(Sales[[#This Row],[store_no]],Stores[store_no],0))</f>
        <v>Hinsdale</v>
      </c>
      <c r="H2818" t="str">
        <f>INDEX(Stores[location_state],MATCH(Sales[[#This Row],[store_no]],Stores[store_no],0))</f>
        <v>Illinois</v>
      </c>
      <c r="I2818">
        <f>INDEX(Stores[sqft],MATCH(Sales[[#This Row],[store_no]],Stores[store_no],0))</f>
        <v>155600</v>
      </c>
      <c r="J2818" s="4" t="str">
        <f>INDEX(Departments[dept_name],MATCH(Sales[[#This Row],[dept_no]],Departments[dept_no],0))</f>
        <v>Automotive</v>
      </c>
      <c r="K2818" s="4" t="str">
        <f>CONCATENATE(Sales[[#This Row],[region]],Sales[[#This Row],[storetype]])</f>
        <v>2C</v>
      </c>
      <c r="L2818" s="4">
        <f>INDEX(RegionStoreCount[Store Count],MATCH(Sales[[#This Row],[RegionStoretype]],RegionStoreCount[Region/Type],0))</f>
        <v>1</v>
      </c>
      <c r="M2818" s="4">
        <f>AND(Sales[[#This Row],[date]]&lt;=TY_YTDMax,Sales[[#This Row],[date]]&gt;=TY_YTDMin)*Sales[[#This Row],[sales]]</f>
        <v>0</v>
      </c>
      <c r="N2818" s="4">
        <f>AND(Sales[[#This Row],[date]]&lt;=LY_YTDMax,Sales[[#This Row],[date]]&gt;=LY_YTDMin)*Sales[[#This Row],[sales]]</f>
        <v>6895.1718000000001</v>
      </c>
      <c r="O2818" s="4">
        <f>AND(Sales[[#This Row],[date]]&gt;=YoY_Min,Sales[[#This Row],[date]]&lt;=TY_YTDMax)*(Sales[[#This Row],[sales]]/Sales[[#This Row],[sqft]])</f>
        <v>0</v>
      </c>
      <c r="P2818" s="4">
        <f>SUMIF(Sales[RegionStoretype],Sales[[#This Row],[RegionStoretype]],Sales[YoY_SSF])/Sales[[#This Row],[Region_TypeCount]]</f>
        <v>44.537621913239086</v>
      </c>
    </row>
    <row r="2819" spans="1:16" x14ac:dyDescent="0.25">
      <c r="A2819" s="1">
        <v>42902</v>
      </c>
      <c r="B2819">
        <v>38</v>
      </c>
      <c r="C2819">
        <v>4</v>
      </c>
      <c r="D2819">
        <v>58967.742899999997</v>
      </c>
      <c r="E2819">
        <f>INDEX(Stores[region],MATCH(Sales[[#This Row],[store_no]],Stores[store_no],0))</f>
        <v>2</v>
      </c>
      <c r="F2819" t="str">
        <f>INDEX(Stores[storetype],MATCH(Sales[[#This Row],[store_no]],Stores[store_no],0))</f>
        <v>C</v>
      </c>
      <c r="G2819" t="str">
        <f>INDEX(Stores[location_city],MATCH(Sales[[#This Row],[store_no]],Stores[store_no],0))</f>
        <v>Hinsdale</v>
      </c>
      <c r="H2819" t="str">
        <f>INDEX(Stores[location_state],MATCH(Sales[[#This Row],[store_no]],Stores[store_no],0))</f>
        <v>Illinois</v>
      </c>
      <c r="I2819">
        <f>INDEX(Stores[sqft],MATCH(Sales[[#This Row],[store_no]],Stores[store_no],0))</f>
        <v>155600</v>
      </c>
      <c r="J2819" s="4" t="str">
        <f>INDEX(Departments[dept_name],MATCH(Sales[[#This Row],[dept_no]],Departments[dept_no],0))</f>
        <v>Books</v>
      </c>
      <c r="K2819" s="4" t="str">
        <f>CONCATENATE(Sales[[#This Row],[region]],Sales[[#This Row],[storetype]])</f>
        <v>2C</v>
      </c>
      <c r="L2819" s="4">
        <f>INDEX(RegionStoreCount[Store Count],MATCH(Sales[[#This Row],[RegionStoretype]],RegionStoreCount[Region/Type],0))</f>
        <v>1</v>
      </c>
      <c r="M2819" s="4">
        <f>AND(Sales[[#This Row],[date]]&lt;=TY_YTDMax,Sales[[#This Row],[date]]&gt;=TY_YTDMin)*Sales[[#This Row],[sales]]</f>
        <v>0</v>
      </c>
      <c r="N2819" s="4">
        <f>AND(Sales[[#This Row],[date]]&lt;=LY_YTDMax,Sales[[#This Row],[date]]&gt;=LY_YTDMin)*Sales[[#This Row],[sales]]</f>
        <v>58967.742899999997</v>
      </c>
      <c r="O2819" s="4">
        <f>AND(Sales[[#This Row],[date]]&gt;=YoY_Min,Sales[[#This Row],[date]]&lt;=TY_YTDMax)*(Sales[[#This Row],[sales]]/Sales[[#This Row],[sqft]])</f>
        <v>0</v>
      </c>
      <c r="P2819" s="4">
        <f>SUMIF(Sales[RegionStoretype],Sales[[#This Row],[RegionStoretype]],Sales[YoY_SSF])/Sales[[#This Row],[Region_TypeCount]]</f>
        <v>44.537621913239086</v>
      </c>
    </row>
    <row r="2820" spans="1:16" x14ac:dyDescent="0.25">
      <c r="A2820" s="1">
        <v>42902</v>
      </c>
      <c r="B2820">
        <v>38</v>
      </c>
      <c r="C2820">
        <v>7</v>
      </c>
      <c r="D2820">
        <v>31685.364800000003</v>
      </c>
      <c r="E2820">
        <f>INDEX(Stores[region],MATCH(Sales[[#This Row],[store_no]],Stores[store_no],0))</f>
        <v>2</v>
      </c>
      <c r="F2820" t="str">
        <f>INDEX(Stores[storetype],MATCH(Sales[[#This Row],[store_no]],Stores[store_no],0))</f>
        <v>C</v>
      </c>
      <c r="G2820" t="str">
        <f>INDEX(Stores[location_city],MATCH(Sales[[#This Row],[store_no]],Stores[store_no],0))</f>
        <v>Hinsdale</v>
      </c>
      <c r="H2820" t="str">
        <f>INDEX(Stores[location_state],MATCH(Sales[[#This Row],[store_no]],Stores[store_no],0))</f>
        <v>Illinois</v>
      </c>
      <c r="I2820">
        <f>INDEX(Stores[sqft],MATCH(Sales[[#This Row],[store_no]],Stores[store_no],0))</f>
        <v>155600</v>
      </c>
      <c r="J2820" s="4" t="str">
        <f>INDEX(Departments[dept_name],MATCH(Sales[[#This Row],[dept_no]],Departments[dept_no],0))</f>
        <v>Electronics</v>
      </c>
      <c r="K2820" s="4" t="str">
        <f>CONCATENATE(Sales[[#This Row],[region]],Sales[[#This Row],[storetype]])</f>
        <v>2C</v>
      </c>
      <c r="L2820" s="4">
        <f>INDEX(RegionStoreCount[Store Count],MATCH(Sales[[#This Row],[RegionStoretype]],RegionStoreCount[Region/Type],0))</f>
        <v>1</v>
      </c>
      <c r="M2820" s="4">
        <f>AND(Sales[[#This Row],[date]]&lt;=TY_YTDMax,Sales[[#This Row],[date]]&gt;=TY_YTDMin)*Sales[[#This Row],[sales]]</f>
        <v>0</v>
      </c>
      <c r="N2820" s="4">
        <f>AND(Sales[[#This Row],[date]]&lt;=LY_YTDMax,Sales[[#This Row],[date]]&gt;=LY_YTDMin)*Sales[[#This Row],[sales]]</f>
        <v>31685.364800000003</v>
      </c>
      <c r="O2820" s="4">
        <f>AND(Sales[[#This Row],[date]]&gt;=YoY_Min,Sales[[#This Row],[date]]&lt;=TY_YTDMax)*(Sales[[#This Row],[sales]]/Sales[[#This Row],[sqft]])</f>
        <v>0</v>
      </c>
      <c r="P2820" s="4">
        <f>SUMIF(Sales[RegionStoretype],Sales[[#This Row],[RegionStoretype]],Sales[YoY_SSF])/Sales[[#This Row],[Region_TypeCount]]</f>
        <v>44.537621913239086</v>
      </c>
    </row>
    <row r="2821" spans="1:16" x14ac:dyDescent="0.25">
      <c r="A2821" s="1">
        <v>42902</v>
      </c>
      <c r="B2821">
        <v>38</v>
      </c>
      <c r="C2821">
        <v>12</v>
      </c>
      <c r="D2821">
        <v>31533.408800000001</v>
      </c>
      <c r="E2821">
        <f>INDEX(Stores[region],MATCH(Sales[[#This Row],[store_no]],Stores[store_no],0))</f>
        <v>2</v>
      </c>
      <c r="F2821" t="str">
        <f>INDEX(Stores[storetype],MATCH(Sales[[#This Row],[store_no]],Stores[store_no],0))</f>
        <v>C</v>
      </c>
      <c r="G2821" t="str">
        <f>INDEX(Stores[location_city],MATCH(Sales[[#This Row],[store_no]],Stores[store_no],0))</f>
        <v>Hinsdale</v>
      </c>
      <c r="H2821" t="str">
        <f>INDEX(Stores[location_state],MATCH(Sales[[#This Row],[store_no]],Stores[store_no],0))</f>
        <v>Illinois</v>
      </c>
      <c r="I2821">
        <f>INDEX(Stores[sqft],MATCH(Sales[[#This Row],[store_no]],Stores[store_no],0))</f>
        <v>155600</v>
      </c>
      <c r="J2821" s="4" t="str">
        <f>INDEX(Departments[dept_name],MATCH(Sales[[#This Row],[dept_no]],Departments[dept_no],0))</f>
        <v>Jewelery</v>
      </c>
      <c r="K2821" s="4" t="str">
        <f>CONCATENATE(Sales[[#This Row],[region]],Sales[[#This Row],[storetype]])</f>
        <v>2C</v>
      </c>
      <c r="L2821" s="4">
        <f>INDEX(RegionStoreCount[Store Count],MATCH(Sales[[#This Row],[RegionStoretype]],RegionStoreCount[Region/Type],0))</f>
        <v>1</v>
      </c>
      <c r="M2821" s="4">
        <f>AND(Sales[[#This Row],[date]]&lt;=TY_YTDMax,Sales[[#This Row],[date]]&gt;=TY_YTDMin)*Sales[[#This Row],[sales]]</f>
        <v>0</v>
      </c>
      <c r="N2821" s="4">
        <f>AND(Sales[[#This Row],[date]]&lt;=LY_YTDMax,Sales[[#This Row],[date]]&gt;=LY_YTDMin)*Sales[[#This Row],[sales]]</f>
        <v>31533.408800000001</v>
      </c>
      <c r="O2821" s="4">
        <f>AND(Sales[[#This Row],[date]]&gt;=YoY_Min,Sales[[#This Row],[date]]&lt;=TY_YTDMax)*(Sales[[#This Row],[sales]]/Sales[[#This Row],[sqft]])</f>
        <v>0</v>
      </c>
      <c r="P2821" s="4">
        <f>SUMIF(Sales[RegionStoretype],Sales[[#This Row],[RegionStoretype]],Sales[YoY_SSF])/Sales[[#This Row],[Region_TypeCount]]</f>
        <v>44.537621913239086</v>
      </c>
    </row>
    <row r="2822" spans="1:16" x14ac:dyDescent="0.25">
      <c r="A2822" s="1">
        <v>42909</v>
      </c>
      <c r="B2822">
        <v>1</v>
      </c>
      <c r="C2822">
        <v>1</v>
      </c>
      <c r="D2822">
        <v>14708.898999999999</v>
      </c>
      <c r="E2822">
        <f>INDEX(Stores[region],MATCH(Sales[[#This Row],[store_no]],Stores[store_no],0))</f>
        <v>1</v>
      </c>
      <c r="F2822" t="str">
        <f>INDEX(Stores[storetype],MATCH(Sales[[#This Row],[store_no]],Stores[store_no],0))</f>
        <v>A</v>
      </c>
      <c r="G2822" t="str">
        <f>INDEX(Stores[location_city],MATCH(Sales[[#This Row],[store_no]],Stores[store_no],0))</f>
        <v>Ann Arbor</v>
      </c>
      <c r="H2822" t="str">
        <f>INDEX(Stores[location_state],MATCH(Sales[[#This Row],[store_no]],Stores[store_no],0))</f>
        <v>Michigan</v>
      </c>
      <c r="I2822">
        <f>INDEX(Stores[sqft],MATCH(Sales[[#This Row],[store_no]],Stores[store_no],0))</f>
        <v>100600</v>
      </c>
      <c r="J2822" s="4" t="str">
        <f>INDEX(Departments[dept_name],MATCH(Sales[[#This Row],[dept_no]],Departments[dept_no],0))</f>
        <v>Automotive</v>
      </c>
      <c r="K2822" s="4" t="str">
        <f>CONCATENATE(Sales[[#This Row],[region]],Sales[[#This Row],[storetype]])</f>
        <v>1A</v>
      </c>
      <c r="L2822" s="4">
        <f>INDEX(RegionStoreCount[Store Count],MATCH(Sales[[#This Row],[RegionStoretype]],RegionStoreCount[Region/Type],0))</f>
        <v>5</v>
      </c>
      <c r="M2822" s="4">
        <f>AND(Sales[[#This Row],[date]]&lt;=TY_YTDMax,Sales[[#This Row],[date]]&gt;=TY_YTDMin)*Sales[[#This Row],[sales]]</f>
        <v>0</v>
      </c>
      <c r="N2822" s="4">
        <f>AND(Sales[[#This Row],[date]]&lt;=LY_YTDMax,Sales[[#This Row],[date]]&gt;=LY_YTDMin)*Sales[[#This Row],[sales]]</f>
        <v>14708.898999999999</v>
      </c>
      <c r="O2822" s="4">
        <f>AND(Sales[[#This Row],[date]]&gt;=YoY_Min,Sales[[#This Row],[date]]&lt;=TY_YTDMax)*(Sales[[#This Row],[sales]]/Sales[[#This Row],[sqft]])</f>
        <v>0</v>
      </c>
      <c r="P2822" s="4">
        <f>SUMIF(Sales[RegionStoretype],Sales[[#This Row],[RegionStoretype]],Sales[YoY_SSF])/Sales[[#This Row],[Region_TypeCount]]</f>
        <v>59.469551530910678</v>
      </c>
    </row>
    <row r="2823" spans="1:16" x14ac:dyDescent="0.25">
      <c r="A2823" s="1">
        <v>42909</v>
      </c>
      <c r="B2823">
        <v>1</v>
      </c>
      <c r="C2823">
        <v>6</v>
      </c>
      <c r="D2823">
        <v>30120.250699999997</v>
      </c>
      <c r="E2823">
        <f>INDEX(Stores[region],MATCH(Sales[[#This Row],[store_no]],Stores[store_no],0))</f>
        <v>1</v>
      </c>
      <c r="F2823" t="str">
        <f>INDEX(Stores[storetype],MATCH(Sales[[#This Row],[store_no]],Stores[store_no],0))</f>
        <v>A</v>
      </c>
      <c r="G2823" t="str">
        <f>INDEX(Stores[location_city],MATCH(Sales[[#This Row],[store_no]],Stores[store_no],0))</f>
        <v>Ann Arbor</v>
      </c>
      <c r="H2823" t="str">
        <f>INDEX(Stores[location_state],MATCH(Sales[[#This Row],[store_no]],Stores[store_no],0))</f>
        <v>Michigan</v>
      </c>
      <c r="I2823">
        <f>INDEX(Stores[sqft],MATCH(Sales[[#This Row],[store_no]],Stores[store_no],0))</f>
        <v>100600</v>
      </c>
      <c r="J2823" s="4" t="str">
        <f>INDEX(Departments[dept_name],MATCH(Sales[[#This Row],[dept_no]],Departments[dept_no],0))</f>
        <v>Computers</v>
      </c>
      <c r="K2823" s="4" t="str">
        <f>CONCATENATE(Sales[[#This Row],[region]],Sales[[#This Row],[storetype]])</f>
        <v>1A</v>
      </c>
      <c r="L2823" s="4">
        <f>INDEX(RegionStoreCount[Store Count],MATCH(Sales[[#This Row],[RegionStoretype]],RegionStoreCount[Region/Type],0))</f>
        <v>5</v>
      </c>
      <c r="M2823" s="4">
        <f>AND(Sales[[#This Row],[date]]&lt;=TY_YTDMax,Sales[[#This Row],[date]]&gt;=TY_YTDMin)*Sales[[#This Row],[sales]]</f>
        <v>0</v>
      </c>
      <c r="N2823" s="4">
        <f>AND(Sales[[#This Row],[date]]&lt;=LY_YTDMax,Sales[[#This Row],[date]]&gt;=LY_YTDMin)*Sales[[#This Row],[sales]]</f>
        <v>30120.250699999997</v>
      </c>
      <c r="O2823" s="4">
        <f>AND(Sales[[#This Row],[date]]&gt;=YoY_Min,Sales[[#This Row],[date]]&lt;=TY_YTDMax)*(Sales[[#This Row],[sales]]/Sales[[#This Row],[sqft]])</f>
        <v>0</v>
      </c>
      <c r="P2823" s="4">
        <f>SUMIF(Sales[RegionStoretype],Sales[[#This Row],[RegionStoretype]],Sales[YoY_SSF])/Sales[[#This Row],[Region_TypeCount]]</f>
        <v>59.469551530910678</v>
      </c>
    </row>
    <row r="2824" spans="1:16" x14ac:dyDescent="0.25">
      <c r="A2824" s="1">
        <v>42909</v>
      </c>
      <c r="B2824">
        <v>2</v>
      </c>
      <c r="C2824">
        <v>7</v>
      </c>
      <c r="D2824">
        <v>124713.59050000001</v>
      </c>
      <c r="E2824">
        <f>INDEX(Stores[region],MATCH(Sales[[#This Row],[store_no]],Stores[store_no],0))</f>
        <v>3</v>
      </c>
      <c r="F2824" t="str">
        <f>INDEX(Stores[storetype],MATCH(Sales[[#This Row],[store_no]],Stores[store_no],0))</f>
        <v>A</v>
      </c>
      <c r="G2824" t="str">
        <f>INDEX(Stores[location_city],MATCH(Sales[[#This Row],[store_no]],Stores[store_no],0))</f>
        <v>Minneapolis</v>
      </c>
      <c r="H2824" t="str">
        <f>INDEX(Stores[location_state],MATCH(Sales[[#This Row],[store_no]],Stores[store_no],0))</f>
        <v>Minnesota</v>
      </c>
      <c r="I2824">
        <f>INDEX(Stores[sqft],MATCH(Sales[[#This Row],[store_no]],Stores[store_no],0))</f>
        <v>210400</v>
      </c>
      <c r="J2824" s="4" t="str">
        <f>INDEX(Departments[dept_name],MATCH(Sales[[#This Row],[dept_no]],Departments[dept_no],0))</f>
        <v>Electronics</v>
      </c>
      <c r="K2824" s="4" t="str">
        <f>CONCATENATE(Sales[[#This Row],[region]],Sales[[#This Row],[storetype]])</f>
        <v>3A</v>
      </c>
      <c r="L2824" s="4">
        <f>INDEX(RegionStoreCount[Store Count],MATCH(Sales[[#This Row],[RegionStoretype]],RegionStoreCount[Region/Type],0))</f>
        <v>9</v>
      </c>
      <c r="M2824" s="4">
        <f>AND(Sales[[#This Row],[date]]&lt;=TY_YTDMax,Sales[[#This Row],[date]]&gt;=TY_YTDMin)*Sales[[#This Row],[sales]]</f>
        <v>0</v>
      </c>
      <c r="N2824" s="4">
        <f>AND(Sales[[#This Row],[date]]&lt;=LY_YTDMax,Sales[[#This Row],[date]]&gt;=LY_YTDMin)*Sales[[#This Row],[sales]]</f>
        <v>124713.59050000001</v>
      </c>
      <c r="O2824" s="4">
        <f>AND(Sales[[#This Row],[date]]&gt;=YoY_Min,Sales[[#This Row],[date]]&lt;=TY_YTDMax)*(Sales[[#This Row],[sales]]/Sales[[#This Row],[sqft]])</f>
        <v>0</v>
      </c>
      <c r="P2824" s="4">
        <f>SUMIF(Sales[RegionStoretype],Sales[[#This Row],[RegionStoretype]],Sales[YoY_SSF])/Sales[[#This Row],[Region_TypeCount]]</f>
        <v>53.603836561720975</v>
      </c>
    </row>
    <row r="2825" spans="1:16" x14ac:dyDescent="0.25">
      <c r="A2825" s="1">
        <v>42909</v>
      </c>
      <c r="B2825">
        <v>2</v>
      </c>
      <c r="C2825">
        <v>8</v>
      </c>
      <c r="D2825">
        <v>6006.8249999999998</v>
      </c>
      <c r="E2825">
        <f>INDEX(Stores[region],MATCH(Sales[[#This Row],[store_no]],Stores[store_no],0))</f>
        <v>3</v>
      </c>
      <c r="F2825" t="str">
        <f>INDEX(Stores[storetype],MATCH(Sales[[#This Row],[store_no]],Stores[store_no],0))</f>
        <v>A</v>
      </c>
      <c r="G2825" t="str">
        <f>INDEX(Stores[location_city],MATCH(Sales[[#This Row],[store_no]],Stores[store_no],0))</f>
        <v>Minneapolis</v>
      </c>
      <c r="H2825" t="str">
        <f>INDEX(Stores[location_state],MATCH(Sales[[#This Row],[store_no]],Stores[store_no],0))</f>
        <v>Minnesota</v>
      </c>
      <c r="I2825">
        <f>INDEX(Stores[sqft],MATCH(Sales[[#This Row],[store_no]],Stores[store_no],0))</f>
        <v>210400</v>
      </c>
      <c r="J2825" s="4" t="str">
        <f>INDEX(Departments[dept_name],MATCH(Sales[[#This Row],[dept_no]],Departments[dept_no],0))</f>
        <v>Games</v>
      </c>
      <c r="K2825" s="4" t="str">
        <f>CONCATENATE(Sales[[#This Row],[region]],Sales[[#This Row],[storetype]])</f>
        <v>3A</v>
      </c>
      <c r="L2825" s="4">
        <f>INDEX(RegionStoreCount[Store Count],MATCH(Sales[[#This Row],[RegionStoretype]],RegionStoreCount[Region/Type],0))</f>
        <v>9</v>
      </c>
      <c r="M2825" s="4">
        <f>AND(Sales[[#This Row],[date]]&lt;=TY_YTDMax,Sales[[#This Row],[date]]&gt;=TY_YTDMin)*Sales[[#This Row],[sales]]</f>
        <v>0</v>
      </c>
      <c r="N2825" s="4">
        <f>AND(Sales[[#This Row],[date]]&lt;=LY_YTDMax,Sales[[#This Row],[date]]&gt;=LY_YTDMin)*Sales[[#This Row],[sales]]</f>
        <v>6006.8249999999998</v>
      </c>
      <c r="O2825" s="4">
        <f>AND(Sales[[#This Row],[date]]&gt;=YoY_Min,Sales[[#This Row],[date]]&lt;=TY_YTDMax)*(Sales[[#This Row],[sales]]/Sales[[#This Row],[sqft]])</f>
        <v>0</v>
      </c>
      <c r="P2825" s="4">
        <f>SUMIF(Sales[RegionStoretype],Sales[[#This Row],[RegionStoretype]],Sales[YoY_SSF])/Sales[[#This Row],[Region_TypeCount]]</f>
        <v>53.603836561720975</v>
      </c>
    </row>
    <row r="2826" spans="1:16" x14ac:dyDescent="0.25">
      <c r="A2826" s="1">
        <v>42909</v>
      </c>
      <c r="B2826">
        <v>2</v>
      </c>
      <c r="C2826">
        <v>18</v>
      </c>
      <c r="D2826">
        <v>62602.760299999994</v>
      </c>
      <c r="E2826">
        <f>INDEX(Stores[region],MATCH(Sales[[#This Row],[store_no]],Stores[store_no],0))</f>
        <v>3</v>
      </c>
      <c r="F2826" t="str">
        <f>INDEX(Stores[storetype],MATCH(Sales[[#This Row],[store_no]],Stores[store_no],0))</f>
        <v>A</v>
      </c>
      <c r="G2826" t="str">
        <f>INDEX(Stores[location_city],MATCH(Sales[[#This Row],[store_no]],Stores[store_no],0))</f>
        <v>Minneapolis</v>
      </c>
      <c r="H2826" t="str">
        <f>INDEX(Stores[location_state],MATCH(Sales[[#This Row],[store_no]],Stores[store_no],0))</f>
        <v>Minnesota</v>
      </c>
      <c r="I2826">
        <f>INDEX(Stores[sqft],MATCH(Sales[[#This Row],[store_no]],Stores[store_no],0))</f>
        <v>210400</v>
      </c>
      <c r="J2826" s="4" t="str">
        <f>INDEX(Departments[dept_name],MATCH(Sales[[#This Row],[dept_no]],Departments[dept_no],0))</f>
        <v>Sports</v>
      </c>
      <c r="K2826" s="4" t="str">
        <f>CONCATENATE(Sales[[#This Row],[region]],Sales[[#This Row],[storetype]])</f>
        <v>3A</v>
      </c>
      <c r="L2826" s="4">
        <f>INDEX(RegionStoreCount[Store Count],MATCH(Sales[[#This Row],[RegionStoretype]],RegionStoreCount[Region/Type],0))</f>
        <v>9</v>
      </c>
      <c r="M2826" s="4">
        <f>AND(Sales[[#This Row],[date]]&lt;=TY_YTDMax,Sales[[#This Row],[date]]&gt;=TY_YTDMin)*Sales[[#This Row],[sales]]</f>
        <v>0</v>
      </c>
      <c r="N2826" s="4">
        <f>AND(Sales[[#This Row],[date]]&lt;=LY_YTDMax,Sales[[#This Row],[date]]&gt;=LY_YTDMin)*Sales[[#This Row],[sales]]</f>
        <v>62602.760299999994</v>
      </c>
      <c r="O2826" s="4">
        <f>AND(Sales[[#This Row],[date]]&gt;=YoY_Min,Sales[[#This Row],[date]]&lt;=TY_YTDMax)*(Sales[[#This Row],[sales]]/Sales[[#This Row],[sqft]])</f>
        <v>0</v>
      </c>
      <c r="P2826" s="4">
        <f>SUMIF(Sales[RegionStoretype],Sales[[#This Row],[RegionStoretype]],Sales[YoY_SSF])/Sales[[#This Row],[Region_TypeCount]]</f>
        <v>53.603836561720975</v>
      </c>
    </row>
    <row r="2827" spans="1:16" x14ac:dyDescent="0.25">
      <c r="A2827" s="1">
        <v>42909</v>
      </c>
      <c r="B2827">
        <v>3</v>
      </c>
      <c r="C2827">
        <v>3</v>
      </c>
      <c r="D2827">
        <v>140710.01130000001</v>
      </c>
      <c r="E2827">
        <f>INDEX(Stores[region],MATCH(Sales[[#This Row],[store_no]],Stores[store_no],0))</f>
        <v>1</v>
      </c>
      <c r="F2827" t="str">
        <f>INDEX(Stores[storetype],MATCH(Sales[[#This Row],[store_no]],Stores[store_no],0))</f>
        <v>B</v>
      </c>
      <c r="G2827" t="str">
        <f>INDEX(Stores[location_city],MATCH(Sales[[#This Row],[store_no]],Stores[store_no],0))</f>
        <v>Detroit</v>
      </c>
      <c r="H2827" t="str">
        <f>INDEX(Stores[location_state],MATCH(Sales[[#This Row],[store_no]],Stores[store_no],0))</f>
        <v>Michigan</v>
      </c>
      <c r="I2827">
        <f>INDEX(Stores[sqft],MATCH(Sales[[#This Row],[store_no]],Stores[store_no],0))</f>
        <v>114500</v>
      </c>
      <c r="J2827" s="4" t="str">
        <f>INDEX(Departments[dept_name],MATCH(Sales[[#This Row],[dept_no]],Departments[dept_no],0))</f>
        <v>Beauty</v>
      </c>
      <c r="K2827" s="4" t="str">
        <f>CONCATENATE(Sales[[#This Row],[region]],Sales[[#This Row],[storetype]])</f>
        <v>1B</v>
      </c>
      <c r="L2827" s="4">
        <f>INDEX(RegionStoreCount[Store Count],MATCH(Sales[[#This Row],[RegionStoretype]],RegionStoreCount[Region/Type],0))</f>
        <v>5</v>
      </c>
      <c r="M2827" s="4">
        <f>AND(Sales[[#This Row],[date]]&lt;=TY_YTDMax,Sales[[#This Row],[date]]&gt;=TY_YTDMin)*Sales[[#This Row],[sales]]</f>
        <v>0</v>
      </c>
      <c r="N2827" s="4">
        <f>AND(Sales[[#This Row],[date]]&lt;=LY_YTDMax,Sales[[#This Row],[date]]&gt;=LY_YTDMin)*Sales[[#This Row],[sales]]</f>
        <v>140710.01130000001</v>
      </c>
      <c r="O2827" s="4">
        <f>AND(Sales[[#This Row],[date]]&gt;=YoY_Min,Sales[[#This Row],[date]]&lt;=TY_YTDMax)*(Sales[[#This Row],[sales]]/Sales[[#This Row],[sqft]])</f>
        <v>0</v>
      </c>
      <c r="P2827" s="4">
        <f>SUMIF(Sales[RegionStoretype],Sales[[#This Row],[RegionStoretype]],Sales[YoY_SSF])/Sales[[#This Row],[Region_TypeCount]]</f>
        <v>68.518982968140051</v>
      </c>
    </row>
    <row r="2828" spans="1:16" x14ac:dyDescent="0.25">
      <c r="A2828" s="1">
        <v>42909</v>
      </c>
      <c r="B2828">
        <v>3</v>
      </c>
      <c r="C2828">
        <v>9</v>
      </c>
      <c r="D2828">
        <v>63639.897599999997</v>
      </c>
      <c r="E2828">
        <f>INDEX(Stores[region],MATCH(Sales[[#This Row],[store_no]],Stores[store_no],0))</f>
        <v>1</v>
      </c>
      <c r="F2828" t="str">
        <f>INDEX(Stores[storetype],MATCH(Sales[[#This Row],[store_no]],Stores[store_no],0))</f>
        <v>B</v>
      </c>
      <c r="G2828" t="str">
        <f>INDEX(Stores[location_city],MATCH(Sales[[#This Row],[store_no]],Stores[store_no],0))</f>
        <v>Detroit</v>
      </c>
      <c r="H2828" t="str">
        <f>INDEX(Stores[location_state],MATCH(Sales[[#This Row],[store_no]],Stores[store_no],0))</f>
        <v>Michigan</v>
      </c>
      <c r="I2828">
        <f>INDEX(Stores[sqft],MATCH(Sales[[#This Row],[store_no]],Stores[store_no],0))</f>
        <v>114500</v>
      </c>
      <c r="J2828" s="4" t="str">
        <f>INDEX(Departments[dept_name],MATCH(Sales[[#This Row],[dept_no]],Departments[dept_no],0))</f>
        <v>Garden</v>
      </c>
      <c r="K2828" s="4" t="str">
        <f>CONCATENATE(Sales[[#This Row],[region]],Sales[[#This Row],[storetype]])</f>
        <v>1B</v>
      </c>
      <c r="L2828" s="4">
        <f>INDEX(RegionStoreCount[Store Count],MATCH(Sales[[#This Row],[RegionStoretype]],RegionStoreCount[Region/Type],0))</f>
        <v>5</v>
      </c>
      <c r="M2828" s="4">
        <f>AND(Sales[[#This Row],[date]]&lt;=TY_YTDMax,Sales[[#This Row],[date]]&gt;=TY_YTDMin)*Sales[[#This Row],[sales]]</f>
        <v>0</v>
      </c>
      <c r="N2828" s="4">
        <f>AND(Sales[[#This Row],[date]]&lt;=LY_YTDMax,Sales[[#This Row],[date]]&gt;=LY_YTDMin)*Sales[[#This Row],[sales]]</f>
        <v>63639.897599999997</v>
      </c>
      <c r="O2828" s="4">
        <f>AND(Sales[[#This Row],[date]]&gt;=YoY_Min,Sales[[#This Row],[date]]&lt;=TY_YTDMax)*(Sales[[#This Row],[sales]]/Sales[[#This Row],[sqft]])</f>
        <v>0</v>
      </c>
      <c r="P2828" s="4">
        <f>SUMIF(Sales[RegionStoretype],Sales[[#This Row],[RegionStoretype]],Sales[YoY_SSF])/Sales[[#This Row],[Region_TypeCount]]</f>
        <v>68.518982968140051</v>
      </c>
    </row>
    <row r="2829" spans="1:16" x14ac:dyDescent="0.25">
      <c r="A2829" s="1">
        <v>42909</v>
      </c>
      <c r="B2829">
        <v>3</v>
      </c>
      <c r="C2829">
        <v>15</v>
      </c>
      <c r="D2829">
        <v>60499.792399999998</v>
      </c>
      <c r="E2829">
        <f>INDEX(Stores[region],MATCH(Sales[[#This Row],[store_no]],Stores[store_no],0))</f>
        <v>1</v>
      </c>
      <c r="F2829" t="str">
        <f>INDEX(Stores[storetype],MATCH(Sales[[#This Row],[store_no]],Stores[store_no],0))</f>
        <v>B</v>
      </c>
      <c r="G2829" t="str">
        <f>INDEX(Stores[location_city],MATCH(Sales[[#This Row],[store_no]],Stores[store_no],0))</f>
        <v>Detroit</v>
      </c>
      <c r="H2829" t="str">
        <f>INDEX(Stores[location_state],MATCH(Sales[[#This Row],[store_no]],Stores[store_no],0))</f>
        <v>Michigan</v>
      </c>
      <c r="I2829">
        <f>INDEX(Stores[sqft],MATCH(Sales[[#This Row],[store_no]],Stores[store_no],0))</f>
        <v>114500</v>
      </c>
      <c r="J2829" s="4" t="str">
        <f>INDEX(Departments[dept_name],MATCH(Sales[[#This Row],[dept_no]],Departments[dept_no],0))</f>
        <v>Music</v>
      </c>
      <c r="K2829" s="4" t="str">
        <f>CONCATENATE(Sales[[#This Row],[region]],Sales[[#This Row],[storetype]])</f>
        <v>1B</v>
      </c>
      <c r="L2829" s="4">
        <f>INDEX(RegionStoreCount[Store Count],MATCH(Sales[[#This Row],[RegionStoretype]],RegionStoreCount[Region/Type],0))</f>
        <v>5</v>
      </c>
      <c r="M2829" s="4">
        <f>AND(Sales[[#This Row],[date]]&lt;=TY_YTDMax,Sales[[#This Row],[date]]&gt;=TY_YTDMin)*Sales[[#This Row],[sales]]</f>
        <v>0</v>
      </c>
      <c r="N2829" s="4">
        <f>AND(Sales[[#This Row],[date]]&lt;=LY_YTDMax,Sales[[#This Row],[date]]&gt;=LY_YTDMin)*Sales[[#This Row],[sales]]</f>
        <v>60499.792399999998</v>
      </c>
      <c r="O2829" s="4">
        <f>AND(Sales[[#This Row],[date]]&gt;=YoY_Min,Sales[[#This Row],[date]]&lt;=TY_YTDMax)*(Sales[[#This Row],[sales]]/Sales[[#This Row],[sqft]])</f>
        <v>0</v>
      </c>
      <c r="P2829" s="4">
        <f>SUMIF(Sales[RegionStoretype],Sales[[#This Row],[RegionStoretype]],Sales[YoY_SSF])/Sales[[#This Row],[Region_TypeCount]]</f>
        <v>68.518982968140051</v>
      </c>
    </row>
    <row r="2830" spans="1:16" x14ac:dyDescent="0.25">
      <c r="A2830" s="1">
        <v>42909</v>
      </c>
      <c r="B2830">
        <v>3</v>
      </c>
      <c r="C2830">
        <v>17</v>
      </c>
      <c r="D2830">
        <v>133961.34159999999</v>
      </c>
      <c r="E2830">
        <f>INDEX(Stores[region],MATCH(Sales[[#This Row],[store_no]],Stores[store_no],0))</f>
        <v>1</v>
      </c>
      <c r="F2830" t="str">
        <f>INDEX(Stores[storetype],MATCH(Sales[[#This Row],[store_no]],Stores[store_no],0))</f>
        <v>B</v>
      </c>
      <c r="G2830" t="str">
        <f>INDEX(Stores[location_city],MATCH(Sales[[#This Row],[store_no]],Stores[store_no],0))</f>
        <v>Detroit</v>
      </c>
      <c r="H2830" t="str">
        <f>INDEX(Stores[location_state],MATCH(Sales[[#This Row],[store_no]],Stores[store_no],0))</f>
        <v>Michigan</v>
      </c>
      <c r="I2830">
        <f>INDEX(Stores[sqft],MATCH(Sales[[#This Row],[store_no]],Stores[store_no],0))</f>
        <v>114500</v>
      </c>
      <c r="J2830" s="4" t="str">
        <f>INDEX(Departments[dept_name],MATCH(Sales[[#This Row],[dept_no]],Departments[dept_no],0))</f>
        <v>Shoes</v>
      </c>
      <c r="K2830" s="4" t="str">
        <f>CONCATENATE(Sales[[#This Row],[region]],Sales[[#This Row],[storetype]])</f>
        <v>1B</v>
      </c>
      <c r="L2830" s="4">
        <f>INDEX(RegionStoreCount[Store Count],MATCH(Sales[[#This Row],[RegionStoretype]],RegionStoreCount[Region/Type],0))</f>
        <v>5</v>
      </c>
      <c r="M2830" s="4">
        <f>AND(Sales[[#This Row],[date]]&lt;=TY_YTDMax,Sales[[#This Row],[date]]&gt;=TY_YTDMin)*Sales[[#This Row],[sales]]</f>
        <v>0</v>
      </c>
      <c r="N2830" s="4">
        <f>AND(Sales[[#This Row],[date]]&lt;=LY_YTDMax,Sales[[#This Row],[date]]&gt;=LY_YTDMin)*Sales[[#This Row],[sales]]</f>
        <v>133961.34159999999</v>
      </c>
      <c r="O2830" s="4">
        <f>AND(Sales[[#This Row],[date]]&gt;=YoY_Min,Sales[[#This Row],[date]]&lt;=TY_YTDMax)*(Sales[[#This Row],[sales]]/Sales[[#This Row],[sqft]])</f>
        <v>0</v>
      </c>
      <c r="P2830" s="4">
        <f>SUMIF(Sales[RegionStoretype],Sales[[#This Row],[RegionStoretype]],Sales[YoY_SSF])/Sales[[#This Row],[Region_TypeCount]]</f>
        <v>68.518982968140051</v>
      </c>
    </row>
    <row r="2831" spans="1:16" x14ac:dyDescent="0.25">
      <c r="A2831" s="1">
        <v>42909</v>
      </c>
      <c r="B2831">
        <v>4</v>
      </c>
      <c r="C2831">
        <v>8</v>
      </c>
      <c r="D2831">
        <v>55809.171000000002</v>
      </c>
      <c r="E2831">
        <f>INDEX(Stores[region],MATCH(Sales[[#This Row],[store_no]],Stores[store_no],0))</f>
        <v>1</v>
      </c>
      <c r="F2831" t="str">
        <f>INDEX(Stores[storetype],MATCH(Sales[[#This Row],[store_no]],Stores[store_no],0))</f>
        <v>A</v>
      </c>
      <c r="G2831" t="str">
        <f>INDEX(Stores[location_city],MATCH(Sales[[#This Row],[store_no]],Stores[store_no],0))</f>
        <v>Cincinnati</v>
      </c>
      <c r="H2831" t="str">
        <f>INDEX(Stores[location_state],MATCH(Sales[[#This Row],[store_no]],Stores[store_no],0))</f>
        <v>Ohio</v>
      </c>
      <c r="I2831">
        <f>INDEX(Stores[sqft],MATCH(Sales[[#This Row],[store_no]],Stores[store_no],0))</f>
        <v>127800</v>
      </c>
      <c r="J2831" s="4" t="str">
        <f>INDEX(Departments[dept_name],MATCH(Sales[[#This Row],[dept_no]],Departments[dept_no],0))</f>
        <v>Games</v>
      </c>
      <c r="K2831" s="4" t="str">
        <f>CONCATENATE(Sales[[#This Row],[region]],Sales[[#This Row],[storetype]])</f>
        <v>1A</v>
      </c>
      <c r="L2831" s="4">
        <f>INDEX(RegionStoreCount[Store Count],MATCH(Sales[[#This Row],[RegionStoretype]],RegionStoreCount[Region/Type],0))</f>
        <v>5</v>
      </c>
      <c r="M2831" s="4">
        <f>AND(Sales[[#This Row],[date]]&lt;=TY_YTDMax,Sales[[#This Row],[date]]&gt;=TY_YTDMin)*Sales[[#This Row],[sales]]</f>
        <v>0</v>
      </c>
      <c r="N2831" s="4">
        <f>AND(Sales[[#This Row],[date]]&lt;=LY_YTDMax,Sales[[#This Row],[date]]&gt;=LY_YTDMin)*Sales[[#This Row],[sales]]</f>
        <v>55809.171000000002</v>
      </c>
      <c r="O2831" s="4">
        <f>AND(Sales[[#This Row],[date]]&gt;=YoY_Min,Sales[[#This Row],[date]]&lt;=TY_YTDMax)*(Sales[[#This Row],[sales]]/Sales[[#This Row],[sqft]])</f>
        <v>0</v>
      </c>
      <c r="P2831" s="4">
        <f>SUMIF(Sales[RegionStoretype],Sales[[#This Row],[RegionStoretype]],Sales[YoY_SSF])/Sales[[#This Row],[Region_TypeCount]]</f>
        <v>59.469551530910678</v>
      </c>
    </row>
    <row r="2832" spans="1:16" x14ac:dyDescent="0.25">
      <c r="A2832" s="1">
        <v>42909</v>
      </c>
      <c r="B2832">
        <v>4</v>
      </c>
      <c r="C2832">
        <v>9</v>
      </c>
      <c r="D2832">
        <v>4938.5482999999995</v>
      </c>
      <c r="E2832">
        <f>INDEX(Stores[region],MATCH(Sales[[#This Row],[store_no]],Stores[store_no],0))</f>
        <v>1</v>
      </c>
      <c r="F2832" t="str">
        <f>INDEX(Stores[storetype],MATCH(Sales[[#This Row],[store_no]],Stores[store_no],0))</f>
        <v>A</v>
      </c>
      <c r="G2832" t="str">
        <f>INDEX(Stores[location_city],MATCH(Sales[[#This Row],[store_no]],Stores[store_no],0))</f>
        <v>Cincinnati</v>
      </c>
      <c r="H2832" t="str">
        <f>INDEX(Stores[location_state],MATCH(Sales[[#This Row],[store_no]],Stores[store_no],0))</f>
        <v>Ohio</v>
      </c>
      <c r="I2832">
        <f>INDEX(Stores[sqft],MATCH(Sales[[#This Row],[store_no]],Stores[store_no],0))</f>
        <v>127800</v>
      </c>
      <c r="J2832" s="4" t="str">
        <f>INDEX(Departments[dept_name],MATCH(Sales[[#This Row],[dept_no]],Departments[dept_no],0))</f>
        <v>Garden</v>
      </c>
      <c r="K2832" s="4" t="str">
        <f>CONCATENATE(Sales[[#This Row],[region]],Sales[[#This Row],[storetype]])</f>
        <v>1A</v>
      </c>
      <c r="L2832" s="4">
        <f>INDEX(RegionStoreCount[Store Count],MATCH(Sales[[#This Row],[RegionStoretype]],RegionStoreCount[Region/Type],0))</f>
        <v>5</v>
      </c>
      <c r="M2832" s="4">
        <f>AND(Sales[[#This Row],[date]]&lt;=TY_YTDMax,Sales[[#This Row],[date]]&gt;=TY_YTDMin)*Sales[[#This Row],[sales]]</f>
        <v>0</v>
      </c>
      <c r="N2832" s="4">
        <f>AND(Sales[[#This Row],[date]]&lt;=LY_YTDMax,Sales[[#This Row],[date]]&gt;=LY_YTDMin)*Sales[[#This Row],[sales]]</f>
        <v>4938.5482999999995</v>
      </c>
      <c r="O2832" s="4">
        <f>AND(Sales[[#This Row],[date]]&gt;=YoY_Min,Sales[[#This Row],[date]]&lt;=TY_YTDMax)*(Sales[[#This Row],[sales]]/Sales[[#This Row],[sqft]])</f>
        <v>0</v>
      </c>
      <c r="P2832" s="4">
        <f>SUMIF(Sales[RegionStoretype],Sales[[#This Row],[RegionStoretype]],Sales[YoY_SSF])/Sales[[#This Row],[Region_TypeCount]]</f>
        <v>59.469551530910678</v>
      </c>
    </row>
    <row r="2833" spans="1:16" x14ac:dyDescent="0.25">
      <c r="A2833" s="1">
        <v>42909</v>
      </c>
      <c r="B2833">
        <v>4</v>
      </c>
      <c r="C2833">
        <v>11</v>
      </c>
      <c r="D2833">
        <v>102925.41140000001</v>
      </c>
      <c r="E2833">
        <f>INDEX(Stores[region],MATCH(Sales[[#This Row],[store_no]],Stores[store_no],0))</f>
        <v>1</v>
      </c>
      <c r="F2833" t="str">
        <f>INDEX(Stores[storetype],MATCH(Sales[[#This Row],[store_no]],Stores[store_no],0))</f>
        <v>A</v>
      </c>
      <c r="G2833" t="str">
        <f>INDEX(Stores[location_city],MATCH(Sales[[#This Row],[store_no]],Stores[store_no],0))</f>
        <v>Cincinnati</v>
      </c>
      <c r="H2833" t="str">
        <f>INDEX(Stores[location_state],MATCH(Sales[[#This Row],[store_no]],Stores[store_no],0))</f>
        <v>Ohio</v>
      </c>
      <c r="I2833">
        <f>INDEX(Stores[sqft],MATCH(Sales[[#This Row],[store_no]],Stores[store_no],0))</f>
        <v>127800</v>
      </c>
      <c r="J2833" s="4" t="str">
        <f>INDEX(Departments[dept_name],MATCH(Sales[[#This Row],[dept_no]],Departments[dept_no],0))</f>
        <v>Home</v>
      </c>
      <c r="K2833" s="4" t="str">
        <f>CONCATENATE(Sales[[#This Row],[region]],Sales[[#This Row],[storetype]])</f>
        <v>1A</v>
      </c>
      <c r="L2833" s="4">
        <f>INDEX(RegionStoreCount[Store Count],MATCH(Sales[[#This Row],[RegionStoretype]],RegionStoreCount[Region/Type],0))</f>
        <v>5</v>
      </c>
      <c r="M2833" s="4">
        <f>AND(Sales[[#This Row],[date]]&lt;=TY_YTDMax,Sales[[#This Row],[date]]&gt;=TY_YTDMin)*Sales[[#This Row],[sales]]</f>
        <v>0</v>
      </c>
      <c r="N2833" s="4">
        <f>AND(Sales[[#This Row],[date]]&lt;=LY_YTDMax,Sales[[#This Row],[date]]&gt;=LY_YTDMin)*Sales[[#This Row],[sales]]</f>
        <v>102925.41140000001</v>
      </c>
      <c r="O2833" s="4">
        <f>AND(Sales[[#This Row],[date]]&gt;=YoY_Min,Sales[[#This Row],[date]]&lt;=TY_YTDMax)*(Sales[[#This Row],[sales]]/Sales[[#This Row],[sqft]])</f>
        <v>0</v>
      </c>
      <c r="P2833" s="4">
        <f>SUMIF(Sales[RegionStoretype],Sales[[#This Row],[RegionStoretype]],Sales[YoY_SSF])/Sales[[#This Row],[Region_TypeCount]]</f>
        <v>59.469551530910678</v>
      </c>
    </row>
    <row r="2834" spans="1:16" x14ac:dyDescent="0.25">
      <c r="A2834" s="1">
        <v>42909</v>
      </c>
      <c r="B2834">
        <v>5</v>
      </c>
      <c r="C2834">
        <v>1</v>
      </c>
      <c r="D2834">
        <v>42558.061199999996</v>
      </c>
      <c r="E2834">
        <f>INDEX(Stores[region],MATCH(Sales[[#This Row],[store_no]],Stores[store_no],0))</f>
        <v>1</v>
      </c>
      <c r="F2834" t="str">
        <f>INDEX(Stores[storetype],MATCH(Sales[[#This Row],[store_no]],Stores[store_no],0))</f>
        <v>B</v>
      </c>
      <c r="G2834" t="str">
        <f>INDEX(Stores[location_city],MATCH(Sales[[#This Row],[store_no]],Stores[store_no],0))</f>
        <v>Bloomington</v>
      </c>
      <c r="H2834" t="str">
        <f>INDEX(Stores[location_state],MATCH(Sales[[#This Row],[store_no]],Stores[store_no],0))</f>
        <v>Indiana</v>
      </c>
      <c r="I2834">
        <f>INDEX(Stores[sqft],MATCH(Sales[[#This Row],[store_no]],Stores[store_no],0))</f>
        <v>114500</v>
      </c>
      <c r="J2834" s="4" t="str">
        <f>INDEX(Departments[dept_name],MATCH(Sales[[#This Row],[dept_no]],Departments[dept_no],0))</f>
        <v>Automotive</v>
      </c>
      <c r="K2834" s="4" t="str">
        <f>CONCATENATE(Sales[[#This Row],[region]],Sales[[#This Row],[storetype]])</f>
        <v>1B</v>
      </c>
      <c r="L2834" s="4">
        <f>INDEX(RegionStoreCount[Store Count],MATCH(Sales[[#This Row],[RegionStoretype]],RegionStoreCount[Region/Type],0))</f>
        <v>5</v>
      </c>
      <c r="M2834" s="4">
        <f>AND(Sales[[#This Row],[date]]&lt;=TY_YTDMax,Sales[[#This Row],[date]]&gt;=TY_YTDMin)*Sales[[#This Row],[sales]]</f>
        <v>0</v>
      </c>
      <c r="N2834" s="4">
        <f>AND(Sales[[#This Row],[date]]&lt;=LY_YTDMax,Sales[[#This Row],[date]]&gt;=LY_YTDMin)*Sales[[#This Row],[sales]]</f>
        <v>42558.061199999996</v>
      </c>
      <c r="O2834" s="4">
        <f>AND(Sales[[#This Row],[date]]&gt;=YoY_Min,Sales[[#This Row],[date]]&lt;=TY_YTDMax)*(Sales[[#This Row],[sales]]/Sales[[#This Row],[sqft]])</f>
        <v>0</v>
      </c>
      <c r="P2834" s="4">
        <f>SUMIF(Sales[RegionStoretype],Sales[[#This Row],[RegionStoretype]],Sales[YoY_SSF])/Sales[[#This Row],[Region_TypeCount]]</f>
        <v>68.518982968140051</v>
      </c>
    </row>
    <row r="2835" spans="1:16" x14ac:dyDescent="0.25">
      <c r="A2835" s="1">
        <v>42909</v>
      </c>
      <c r="B2835">
        <v>5</v>
      </c>
      <c r="C2835">
        <v>3</v>
      </c>
      <c r="D2835">
        <v>51185.395200000006</v>
      </c>
      <c r="E2835">
        <f>INDEX(Stores[region],MATCH(Sales[[#This Row],[store_no]],Stores[store_no],0))</f>
        <v>1</v>
      </c>
      <c r="F2835" t="str">
        <f>INDEX(Stores[storetype],MATCH(Sales[[#This Row],[store_no]],Stores[store_no],0))</f>
        <v>B</v>
      </c>
      <c r="G2835" t="str">
        <f>INDEX(Stores[location_city],MATCH(Sales[[#This Row],[store_no]],Stores[store_no],0))</f>
        <v>Bloomington</v>
      </c>
      <c r="H2835" t="str">
        <f>INDEX(Stores[location_state],MATCH(Sales[[#This Row],[store_no]],Stores[store_no],0))</f>
        <v>Indiana</v>
      </c>
      <c r="I2835">
        <f>INDEX(Stores[sqft],MATCH(Sales[[#This Row],[store_no]],Stores[store_no],0))</f>
        <v>114500</v>
      </c>
      <c r="J2835" s="4" t="str">
        <f>INDEX(Departments[dept_name],MATCH(Sales[[#This Row],[dept_no]],Departments[dept_no],0))</f>
        <v>Beauty</v>
      </c>
      <c r="K2835" s="4" t="str">
        <f>CONCATENATE(Sales[[#This Row],[region]],Sales[[#This Row],[storetype]])</f>
        <v>1B</v>
      </c>
      <c r="L2835" s="4">
        <f>INDEX(RegionStoreCount[Store Count],MATCH(Sales[[#This Row],[RegionStoretype]],RegionStoreCount[Region/Type],0))</f>
        <v>5</v>
      </c>
      <c r="M2835" s="4">
        <f>AND(Sales[[#This Row],[date]]&lt;=TY_YTDMax,Sales[[#This Row],[date]]&gt;=TY_YTDMin)*Sales[[#This Row],[sales]]</f>
        <v>0</v>
      </c>
      <c r="N2835" s="4">
        <f>AND(Sales[[#This Row],[date]]&lt;=LY_YTDMax,Sales[[#This Row],[date]]&gt;=LY_YTDMin)*Sales[[#This Row],[sales]]</f>
        <v>51185.395200000006</v>
      </c>
      <c r="O2835" s="4">
        <f>AND(Sales[[#This Row],[date]]&gt;=YoY_Min,Sales[[#This Row],[date]]&lt;=TY_YTDMax)*(Sales[[#This Row],[sales]]/Sales[[#This Row],[sqft]])</f>
        <v>0</v>
      </c>
      <c r="P2835" s="4">
        <f>SUMIF(Sales[RegionStoretype],Sales[[#This Row],[RegionStoretype]],Sales[YoY_SSF])/Sales[[#This Row],[Region_TypeCount]]</f>
        <v>68.518982968140051</v>
      </c>
    </row>
    <row r="2836" spans="1:16" x14ac:dyDescent="0.25">
      <c r="A2836" s="1">
        <v>42909</v>
      </c>
      <c r="B2836">
        <v>5</v>
      </c>
      <c r="C2836">
        <v>4</v>
      </c>
      <c r="D2836">
        <v>17073.708599999998</v>
      </c>
      <c r="E2836">
        <f>INDEX(Stores[region],MATCH(Sales[[#This Row],[store_no]],Stores[store_no],0))</f>
        <v>1</v>
      </c>
      <c r="F2836" t="str">
        <f>INDEX(Stores[storetype],MATCH(Sales[[#This Row],[store_no]],Stores[store_no],0))</f>
        <v>B</v>
      </c>
      <c r="G2836" t="str">
        <f>INDEX(Stores[location_city],MATCH(Sales[[#This Row],[store_no]],Stores[store_no],0))</f>
        <v>Bloomington</v>
      </c>
      <c r="H2836" t="str">
        <f>INDEX(Stores[location_state],MATCH(Sales[[#This Row],[store_no]],Stores[store_no],0))</f>
        <v>Indiana</v>
      </c>
      <c r="I2836">
        <f>INDEX(Stores[sqft],MATCH(Sales[[#This Row],[store_no]],Stores[store_no],0))</f>
        <v>114500</v>
      </c>
      <c r="J2836" s="4" t="str">
        <f>INDEX(Departments[dept_name],MATCH(Sales[[#This Row],[dept_no]],Departments[dept_no],0))</f>
        <v>Books</v>
      </c>
      <c r="K2836" s="4" t="str">
        <f>CONCATENATE(Sales[[#This Row],[region]],Sales[[#This Row],[storetype]])</f>
        <v>1B</v>
      </c>
      <c r="L2836" s="4">
        <f>INDEX(RegionStoreCount[Store Count],MATCH(Sales[[#This Row],[RegionStoretype]],RegionStoreCount[Region/Type],0))</f>
        <v>5</v>
      </c>
      <c r="M2836" s="4">
        <f>AND(Sales[[#This Row],[date]]&lt;=TY_YTDMax,Sales[[#This Row],[date]]&gt;=TY_YTDMin)*Sales[[#This Row],[sales]]</f>
        <v>0</v>
      </c>
      <c r="N2836" s="4">
        <f>AND(Sales[[#This Row],[date]]&lt;=LY_YTDMax,Sales[[#This Row],[date]]&gt;=LY_YTDMin)*Sales[[#This Row],[sales]]</f>
        <v>17073.708599999998</v>
      </c>
      <c r="O2836" s="4">
        <f>AND(Sales[[#This Row],[date]]&gt;=YoY_Min,Sales[[#This Row],[date]]&lt;=TY_YTDMax)*(Sales[[#This Row],[sales]]/Sales[[#This Row],[sqft]])</f>
        <v>0</v>
      </c>
      <c r="P2836" s="4">
        <f>SUMIF(Sales[RegionStoretype],Sales[[#This Row],[RegionStoretype]],Sales[YoY_SSF])/Sales[[#This Row],[Region_TypeCount]]</f>
        <v>68.518982968140051</v>
      </c>
    </row>
    <row r="2837" spans="1:16" x14ac:dyDescent="0.25">
      <c r="A2837" s="1">
        <v>42909</v>
      </c>
      <c r="B2837">
        <v>5</v>
      </c>
      <c r="C2837">
        <v>12</v>
      </c>
      <c r="D2837">
        <v>76249.340599999996</v>
      </c>
      <c r="E2837">
        <f>INDEX(Stores[region],MATCH(Sales[[#This Row],[store_no]],Stores[store_no],0))</f>
        <v>1</v>
      </c>
      <c r="F2837" t="str">
        <f>INDEX(Stores[storetype],MATCH(Sales[[#This Row],[store_no]],Stores[store_no],0))</f>
        <v>B</v>
      </c>
      <c r="G2837" t="str">
        <f>INDEX(Stores[location_city],MATCH(Sales[[#This Row],[store_no]],Stores[store_no],0))</f>
        <v>Bloomington</v>
      </c>
      <c r="H2837" t="str">
        <f>INDEX(Stores[location_state],MATCH(Sales[[#This Row],[store_no]],Stores[store_no],0))</f>
        <v>Indiana</v>
      </c>
      <c r="I2837">
        <f>INDEX(Stores[sqft],MATCH(Sales[[#This Row],[store_no]],Stores[store_no],0))</f>
        <v>114500</v>
      </c>
      <c r="J2837" s="4" t="str">
        <f>INDEX(Departments[dept_name],MATCH(Sales[[#This Row],[dept_no]],Departments[dept_no],0))</f>
        <v>Jewelery</v>
      </c>
      <c r="K2837" s="4" t="str">
        <f>CONCATENATE(Sales[[#This Row],[region]],Sales[[#This Row],[storetype]])</f>
        <v>1B</v>
      </c>
      <c r="L2837" s="4">
        <f>INDEX(RegionStoreCount[Store Count],MATCH(Sales[[#This Row],[RegionStoretype]],RegionStoreCount[Region/Type],0))</f>
        <v>5</v>
      </c>
      <c r="M2837" s="4">
        <f>AND(Sales[[#This Row],[date]]&lt;=TY_YTDMax,Sales[[#This Row],[date]]&gt;=TY_YTDMin)*Sales[[#This Row],[sales]]</f>
        <v>0</v>
      </c>
      <c r="N2837" s="4">
        <f>AND(Sales[[#This Row],[date]]&lt;=LY_YTDMax,Sales[[#This Row],[date]]&gt;=LY_YTDMin)*Sales[[#This Row],[sales]]</f>
        <v>76249.340599999996</v>
      </c>
      <c r="O2837" s="4">
        <f>AND(Sales[[#This Row],[date]]&gt;=YoY_Min,Sales[[#This Row],[date]]&lt;=TY_YTDMax)*(Sales[[#This Row],[sales]]/Sales[[#This Row],[sqft]])</f>
        <v>0</v>
      </c>
      <c r="P2837" s="4">
        <f>SUMIF(Sales[RegionStoretype],Sales[[#This Row],[RegionStoretype]],Sales[YoY_SSF])/Sales[[#This Row],[Region_TypeCount]]</f>
        <v>68.518982968140051</v>
      </c>
    </row>
    <row r="2838" spans="1:16" x14ac:dyDescent="0.25">
      <c r="A2838" s="1">
        <v>42909</v>
      </c>
      <c r="B2838">
        <v>5</v>
      </c>
      <c r="C2838">
        <v>15</v>
      </c>
      <c r="D2838">
        <v>91741.209300000002</v>
      </c>
      <c r="E2838">
        <f>INDEX(Stores[region],MATCH(Sales[[#This Row],[store_no]],Stores[store_no],0))</f>
        <v>1</v>
      </c>
      <c r="F2838" t="str">
        <f>INDEX(Stores[storetype],MATCH(Sales[[#This Row],[store_no]],Stores[store_no],0))</f>
        <v>B</v>
      </c>
      <c r="G2838" t="str">
        <f>INDEX(Stores[location_city],MATCH(Sales[[#This Row],[store_no]],Stores[store_no],0))</f>
        <v>Bloomington</v>
      </c>
      <c r="H2838" t="str">
        <f>INDEX(Stores[location_state],MATCH(Sales[[#This Row],[store_no]],Stores[store_no],0))</f>
        <v>Indiana</v>
      </c>
      <c r="I2838">
        <f>INDEX(Stores[sqft],MATCH(Sales[[#This Row],[store_no]],Stores[store_no],0))</f>
        <v>114500</v>
      </c>
      <c r="J2838" s="4" t="str">
        <f>INDEX(Departments[dept_name],MATCH(Sales[[#This Row],[dept_no]],Departments[dept_no],0))</f>
        <v>Music</v>
      </c>
      <c r="K2838" s="4" t="str">
        <f>CONCATENATE(Sales[[#This Row],[region]],Sales[[#This Row],[storetype]])</f>
        <v>1B</v>
      </c>
      <c r="L2838" s="4">
        <f>INDEX(RegionStoreCount[Store Count],MATCH(Sales[[#This Row],[RegionStoretype]],RegionStoreCount[Region/Type],0))</f>
        <v>5</v>
      </c>
      <c r="M2838" s="4">
        <f>AND(Sales[[#This Row],[date]]&lt;=TY_YTDMax,Sales[[#This Row],[date]]&gt;=TY_YTDMin)*Sales[[#This Row],[sales]]</f>
        <v>0</v>
      </c>
      <c r="N2838" s="4">
        <f>AND(Sales[[#This Row],[date]]&lt;=LY_YTDMax,Sales[[#This Row],[date]]&gt;=LY_YTDMin)*Sales[[#This Row],[sales]]</f>
        <v>91741.209300000002</v>
      </c>
      <c r="O2838" s="4">
        <f>AND(Sales[[#This Row],[date]]&gt;=YoY_Min,Sales[[#This Row],[date]]&lt;=TY_YTDMax)*(Sales[[#This Row],[sales]]/Sales[[#This Row],[sqft]])</f>
        <v>0</v>
      </c>
      <c r="P2838" s="4">
        <f>SUMIF(Sales[RegionStoretype],Sales[[#This Row],[RegionStoretype]],Sales[YoY_SSF])/Sales[[#This Row],[Region_TypeCount]]</f>
        <v>68.518982968140051</v>
      </c>
    </row>
    <row r="2839" spans="1:16" x14ac:dyDescent="0.25">
      <c r="A2839" s="1">
        <v>42909</v>
      </c>
      <c r="B2839">
        <v>7</v>
      </c>
      <c r="C2839">
        <v>4</v>
      </c>
      <c r="D2839">
        <v>20514.693200000002</v>
      </c>
      <c r="E2839">
        <f>INDEX(Stores[region],MATCH(Sales[[#This Row],[store_no]],Stores[store_no],0))</f>
        <v>2</v>
      </c>
      <c r="F2839" t="str">
        <f>INDEX(Stores[storetype],MATCH(Sales[[#This Row],[store_no]],Stores[store_no],0))</f>
        <v>B</v>
      </c>
      <c r="G2839" t="str">
        <f>INDEX(Stores[location_city],MATCH(Sales[[#This Row],[store_no]],Stores[store_no],0))</f>
        <v>Rockford</v>
      </c>
      <c r="H2839" t="str">
        <f>INDEX(Stores[location_state],MATCH(Sales[[#This Row],[store_no]],Stores[store_no],0))</f>
        <v>Illinois</v>
      </c>
      <c r="I2839">
        <f>INDEX(Stores[sqft],MATCH(Sales[[#This Row],[store_no]],Stores[store_no],0))</f>
        <v>127100</v>
      </c>
      <c r="J2839" s="4" t="str">
        <f>INDEX(Departments[dept_name],MATCH(Sales[[#This Row],[dept_no]],Departments[dept_no],0))</f>
        <v>Books</v>
      </c>
      <c r="K2839" s="4" t="str">
        <f>CONCATENATE(Sales[[#This Row],[region]],Sales[[#This Row],[storetype]])</f>
        <v>2B</v>
      </c>
      <c r="L2839" s="4">
        <f>INDEX(RegionStoreCount[Store Count],MATCH(Sales[[#This Row],[RegionStoretype]],RegionStoreCount[Region/Type],0))</f>
        <v>6</v>
      </c>
      <c r="M2839" s="4">
        <f>AND(Sales[[#This Row],[date]]&lt;=TY_YTDMax,Sales[[#This Row],[date]]&gt;=TY_YTDMin)*Sales[[#This Row],[sales]]</f>
        <v>0</v>
      </c>
      <c r="N2839" s="4">
        <f>AND(Sales[[#This Row],[date]]&lt;=LY_YTDMax,Sales[[#This Row],[date]]&gt;=LY_YTDMin)*Sales[[#This Row],[sales]]</f>
        <v>20514.693200000002</v>
      </c>
      <c r="O2839" s="4">
        <f>AND(Sales[[#This Row],[date]]&gt;=YoY_Min,Sales[[#This Row],[date]]&lt;=TY_YTDMax)*(Sales[[#This Row],[sales]]/Sales[[#This Row],[sqft]])</f>
        <v>0</v>
      </c>
      <c r="P2839" s="4">
        <f>SUMIF(Sales[RegionStoretype],Sales[[#This Row],[RegionStoretype]],Sales[YoY_SSF])/Sales[[#This Row],[Region_TypeCount]]</f>
        <v>58.393757732919049</v>
      </c>
    </row>
    <row r="2840" spans="1:16" x14ac:dyDescent="0.25">
      <c r="A2840" s="1">
        <v>42909</v>
      </c>
      <c r="B2840">
        <v>7</v>
      </c>
      <c r="C2840">
        <v>15</v>
      </c>
      <c r="D2840">
        <v>26825.4951</v>
      </c>
      <c r="E2840">
        <f>INDEX(Stores[region],MATCH(Sales[[#This Row],[store_no]],Stores[store_no],0))</f>
        <v>2</v>
      </c>
      <c r="F2840" t="str">
        <f>INDEX(Stores[storetype],MATCH(Sales[[#This Row],[store_no]],Stores[store_no],0))</f>
        <v>B</v>
      </c>
      <c r="G2840" t="str">
        <f>INDEX(Stores[location_city],MATCH(Sales[[#This Row],[store_no]],Stores[store_no],0))</f>
        <v>Rockford</v>
      </c>
      <c r="H2840" t="str">
        <f>INDEX(Stores[location_state],MATCH(Sales[[#This Row],[store_no]],Stores[store_no],0))</f>
        <v>Illinois</v>
      </c>
      <c r="I2840">
        <f>INDEX(Stores[sqft],MATCH(Sales[[#This Row],[store_no]],Stores[store_no],0))</f>
        <v>127100</v>
      </c>
      <c r="J2840" s="4" t="str">
        <f>INDEX(Departments[dept_name],MATCH(Sales[[#This Row],[dept_no]],Departments[dept_no],0))</f>
        <v>Music</v>
      </c>
      <c r="K2840" s="4" t="str">
        <f>CONCATENATE(Sales[[#This Row],[region]],Sales[[#This Row],[storetype]])</f>
        <v>2B</v>
      </c>
      <c r="L2840" s="4">
        <f>INDEX(RegionStoreCount[Store Count],MATCH(Sales[[#This Row],[RegionStoretype]],RegionStoreCount[Region/Type],0))</f>
        <v>6</v>
      </c>
      <c r="M2840" s="4">
        <f>AND(Sales[[#This Row],[date]]&lt;=TY_YTDMax,Sales[[#This Row],[date]]&gt;=TY_YTDMin)*Sales[[#This Row],[sales]]</f>
        <v>0</v>
      </c>
      <c r="N2840" s="4">
        <f>AND(Sales[[#This Row],[date]]&lt;=LY_YTDMax,Sales[[#This Row],[date]]&gt;=LY_YTDMin)*Sales[[#This Row],[sales]]</f>
        <v>26825.4951</v>
      </c>
      <c r="O2840" s="4">
        <f>AND(Sales[[#This Row],[date]]&gt;=YoY_Min,Sales[[#This Row],[date]]&lt;=TY_YTDMax)*(Sales[[#This Row],[sales]]/Sales[[#This Row],[sqft]])</f>
        <v>0</v>
      </c>
      <c r="P2840" s="4">
        <f>SUMIF(Sales[RegionStoretype],Sales[[#This Row],[RegionStoretype]],Sales[YoY_SSF])/Sales[[#This Row],[Region_TypeCount]]</f>
        <v>58.393757732919049</v>
      </c>
    </row>
    <row r="2841" spans="1:16" x14ac:dyDescent="0.25">
      <c r="A2841" s="1">
        <v>42909</v>
      </c>
      <c r="B2841">
        <v>8</v>
      </c>
      <c r="C2841">
        <v>6</v>
      </c>
      <c r="D2841">
        <v>25910.625400000001</v>
      </c>
      <c r="E2841">
        <f>INDEX(Stores[region],MATCH(Sales[[#This Row],[store_no]],Stores[store_no],0))</f>
        <v>3</v>
      </c>
      <c r="F2841" t="str">
        <f>INDEX(Stores[storetype],MATCH(Sales[[#This Row],[store_no]],Stores[store_no],0))</f>
        <v>A</v>
      </c>
      <c r="G2841" t="str">
        <f>INDEX(Stores[location_city],MATCH(Sales[[#This Row],[store_no]],Stores[store_no],0))</f>
        <v>Saint Louis</v>
      </c>
      <c r="H2841" t="str">
        <f>INDEX(Stores[location_state],MATCH(Sales[[#This Row],[store_no]],Stores[store_no],0))</f>
        <v>Missouri</v>
      </c>
      <c r="I2841">
        <f>INDEX(Stores[sqft],MATCH(Sales[[#This Row],[store_no]],Stores[store_no],0))</f>
        <v>198900</v>
      </c>
      <c r="J2841" s="4" t="str">
        <f>INDEX(Departments[dept_name],MATCH(Sales[[#This Row],[dept_no]],Departments[dept_no],0))</f>
        <v>Computers</v>
      </c>
      <c r="K2841" s="4" t="str">
        <f>CONCATENATE(Sales[[#This Row],[region]],Sales[[#This Row],[storetype]])</f>
        <v>3A</v>
      </c>
      <c r="L2841" s="4">
        <f>INDEX(RegionStoreCount[Store Count],MATCH(Sales[[#This Row],[RegionStoretype]],RegionStoreCount[Region/Type],0))</f>
        <v>9</v>
      </c>
      <c r="M2841" s="4">
        <f>AND(Sales[[#This Row],[date]]&lt;=TY_YTDMax,Sales[[#This Row],[date]]&gt;=TY_YTDMin)*Sales[[#This Row],[sales]]</f>
        <v>0</v>
      </c>
      <c r="N2841" s="4">
        <f>AND(Sales[[#This Row],[date]]&lt;=LY_YTDMax,Sales[[#This Row],[date]]&gt;=LY_YTDMin)*Sales[[#This Row],[sales]]</f>
        <v>25910.625400000001</v>
      </c>
      <c r="O2841" s="4">
        <f>AND(Sales[[#This Row],[date]]&gt;=YoY_Min,Sales[[#This Row],[date]]&lt;=TY_YTDMax)*(Sales[[#This Row],[sales]]/Sales[[#This Row],[sqft]])</f>
        <v>0</v>
      </c>
      <c r="P2841" s="4">
        <f>SUMIF(Sales[RegionStoretype],Sales[[#This Row],[RegionStoretype]],Sales[YoY_SSF])/Sales[[#This Row],[Region_TypeCount]]</f>
        <v>53.603836561720975</v>
      </c>
    </row>
    <row r="2842" spans="1:16" x14ac:dyDescent="0.25">
      <c r="A2842" s="1">
        <v>42909</v>
      </c>
      <c r="B2842">
        <v>8</v>
      </c>
      <c r="C2842">
        <v>7</v>
      </c>
      <c r="D2842">
        <v>103902.27930000001</v>
      </c>
      <c r="E2842">
        <f>INDEX(Stores[region],MATCH(Sales[[#This Row],[store_no]],Stores[store_no],0))</f>
        <v>3</v>
      </c>
      <c r="F2842" t="str">
        <f>INDEX(Stores[storetype],MATCH(Sales[[#This Row],[store_no]],Stores[store_no],0))</f>
        <v>A</v>
      </c>
      <c r="G2842" t="str">
        <f>INDEX(Stores[location_city],MATCH(Sales[[#This Row],[store_no]],Stores[store_no],0))</f>
        <v>Saint Louis</v>
      </c>
      <c r="H2842" t="str">
        <f>INDEX(Stores[location_state],MATCH(Sales[[#This Row],[store_no]],Stores[store_no],0))</f>
        <v>Missouri</v>
      </c>
      <c r="I2842">
        <f>INDEX(Stores[sqft],MATCH(Sales[[#This Row],[store_no]],Stores[store_no],0))</f>
        <v>198900</v>
      </c>
      <c r="J2842" s="4" t="str">
        <f>INDEX(Departments[dept_name],MATCH(Sales[[#This Row],[dept_no]],Departments[dept_no],0))</f>
        <v>Electronics</v>
      </c>
      <c r="K2842" s="4" t="str">
        <f>CONCATENATE(Sales[[#This Row],[region]],Sales[[#This Row],[storetype]])</f>
        <v>3A</v>
      </c>
      <c r="L2842" s="4">
        <f>INDEX(RegionStoreCount[Store Count],MATCH(Sales[[#This Row],[RegionStoretype]],RegionStoreCount[Region/Type],0))</f>
        <v>9</v>
      </c>
      <c r="M2842" s="4">
        <f>AND(Sales[[#This Row],[date]]&lt;=TY_YTDMax,Sales[[#This Row],[date]]&gt;=TY_YTDMin)*Sales[[#This Row],[sales]]</f>
        <v>0</v>
      </c>
      <c r="N2842" s="4">
        <f>AND(Sales[[#This Row],[date]]&lt;=LY_YTDMax,Sales[[#This Row],[date]]&gt;=LY_YTDMin)*Sales[[#This Row],[sales]]</f>
        <v>103902.27930000001</v>
      </c>
      <c r="O2842" s="4">
        <f>AND(Sales[[#This Row],[date]]&gt;=YoY_Min,Sales[[#This Row],[date]]&lt;=TY_YTDMax)*(Sales[[#This Row],[sales]]/Sales[[#This Row],[sqft]])</f>
        <v>0</v>
      </c>
      <c r="P2842" s="4">
        <f>SUMIF(Sales[RegionStoretype],Sales[[#This Row],[RegionStoretype]],Sales[YoY_SSF])/Sales[[#This Row],[Region_TypeCount]]</f>
        <v>53.603836561720975</v>
      </c>
    </row>
    <row r="2843" spans="1:16" x14ac:dyDescent="0.25">
      <c r="A2843" s="1">
        <v>42909</v>
      </c>
      <c r="B2843">
        <v>9</v>
      </c>
      <c r="C2843">
        <v>6</v>
      </c>
      <c r="D2843">
        <v>29399.535100000001</v>
      </c>
      <c r="E2843">
        <f>INDEX(Stores[region],MATCH(Sales[[#This Row],[store_no]],Stores[store_no],0))</f>
        <v>1</v>
      </c>
      <c r="F2843" t="str">
        <f>INDEX(Stores[storetype],MATCH(Sales[[#This Row],[store_no]],Stores[store_no],0))</f>
        <v>B</v>
      </c>
      <c r="G2843" t="str">
        <f>INDEX(Stores[location_city],MATCH(Sales[[#This Row],[store_no]],Stores[store_no],0))</f>
        <v>Columbus</v>
      </c>
      <c r="H2843" t="str">
        <f>INDEX(Stores[location_state],MATCH(Sales[[#This Row],[store_no]],Stores[store_no],0))</f>
        <v>Ohio</v>
      </c>
      <c r="I2843">
        <f>INDEX(Stores[sqft],MATCH(Sales[[#This Row],[store_no]],Stores[store_no],0))</f>
        <v>221800</v>
      </c>
      <c r="J2843" s="4" t="str">
        <f>INDEX(Departments[dept_name],MATCH(Sales[[#This Row],[dept_no]],Departments[dept_no],0))</f>
        <v>Computers</v>
      </c>
      <c r="K2843" s="4" t="str">
        <f>CONCATENATE(Sales[[#This Row],[region]],Sales[[#This Row],[storetype]])</f>
        <v>1B</v>
      </c>
      <c r="L2843" s="4">
        <f>INDEX(RegionStoreCount[Store Count],MATCH(Sales[[#This Row],[RegionStoretype]],RegionStoreCount[Region/Type],0))</f>
        <v>5</v>
      </c>
      <c r="M2843" s="4">
        <f>AND(Sales[[#This Row],[date]]&lt;=TY_YTDMax,Sales[[#This Row],[date]]&gt;=TY_YTDMin)*Sales[[#This Row],[sales]]</f>
        <v>0</v>
      </c>
      <c r="N2843" s="4">
        <f>AND(Sales[[#This Row],[date]]&lt;=LY_YTDMax,Sales[[#This Row],[date]]&gt;=LY_YTDMin)*Sales[[#This Row],[sales]]</f>
        <v>29399.535100000001</v>
      </c>
      <c r="O2843" s="4">
        <f>AND(Sales[[#This Row],[date]]&gt;=YoY_Min,Sales[[#This Row],[date]]&lt;=TY_YTDMax)*(Sales[[#This Row],[sales]]/Sales[[#This Row],[sqft]])</f>
        <v>0</v>
      </c>
      <c r="P2843" s="4">
        <f>SUMIF(Sales[RegionStoretype],Sales[[#This Row],[RegionStoretype]],Sales[YoY_SSF])/Sales[[#This Row],[Region_TypeCount]]</f>
        <v>68.518982968140051</v>
      </c>
    </row>
    <row r="2844" spans="1:16" x14ac:dyDescent="0.25">
      <c r="A2844" s="1">
        <v>42909</v>
      </c>
      <c r="B2844">
        <v>9</v>
      </c>
      <c r="C2844">
        <v>12</v>
      </c>
      <c r="D2844">
        <v>36111.329800000007</v>
      </c>
      <c r="E2844">
        <f>INDEX(Stores[region],MATCH(Sales[[#This Row],[store_no]],Stores[store_no],0))</f>
        <v>1</v>
      </c>
      <c r="F2844" t="str">
        <f>INDEX(Stores[storetype],MATCH(Sales[[#This Row],[store_no]],Stores[store_no],0))</f>
        <v>B</v>
      </c>
      <c r="G2844" t="str">
        <f>INDEX(Stores[location_city],MATCH(Sales[[#This Row],[store_no]],Stores[store_no],0))</f>
        <v>Columbus</v>
      </c>
      <c r="H2844" t="str">
        <f>INDEX(Stores[location_state],MATCH(Sales[[#This Row],[store_no]],Stores[store_no],0))</f>
        <v>Ohio</v>
      </c>
      <c r="I2844">
        <f>INDEX(Stores[sqft],MATCH(Sales[[#This Row],[store_no]],Stores[store_no],0))</f>
        <v>221800</v>
      </c>
      <c r="J2844" s="4" t="str">
        <f>INDEX(Departments[dept_name],MATCH(Sales[[#This Row],[dept_no]],Departments[dept_no],0))</f>
        <v>Jewelery</v>
      </c>
      <c r="K2844" s="4" t="str">
        <f>CONCATENATE(Sales[[#This Row],[region]],Sales[[#This Row],[storetype]])</f>
        <v>1B</v>
      </c>
      <c r="L2844" s="4">
        <f>INDEX(RegionStoreCount[Store Count],MATCH(Sales[[#This Row],[RegionStoretype]],RegionStoreCount[Region/Type],0))</f>
        <v>5</v>
      </c>
      <c r="M2844" s="4">
        <f>AND(Sales[[#This Row],[date]]&lt;=TY_YTDMax,Sales[[#This Row],[date]]&gt;=TY_YTDMin)*Sales[[#This Row],[sales]]</f>
        <v>0</v>
      </c>
      <c r="N2844" s="4">
        <f>AND(Sales[[#This Row],[date]]&lt;=LY_YTDMax,Sales[[#This Row],[date]]&gt;=LY_YTDMin)*Sales[[#This Row],[sales]]</f>
        <v>36111.329800000007</v>
      </c>
      <c r="O2844" s="4">
        <f>AND(Sales[[#This Row],[date]]&gt;=YoY_Min,Sales[[#This Row],[date]]&lt;=TY_YTDMax)*(Sales[[#This Row],[sales]]/Sales[[#This Row],[sqft]])</f>
        <v>0</v>
      </c>
      <c r="P2844" s="4">
        <f>SUMIF(Sales[RegionStoretype],Sales[[#This Row],[RegionStoretype]],Sales[YoY_SSF])/Sales[[#This Row],[Region_TypeCount]]</f>
        <v>68.518982968140051</v>
      </c>
    </row>
    <row r="2845" spans="1:16" x14ac:dyDescent="0.25">
      <c r="A2845" s="1">
        <v>42909</v>
      </c>
      <c r="B2845">
        <v>10</v>
      </c>
      <c r="C2845">
        <v>1</v>
      </c>
      <c r="D2845">
        <v>20276.171399999999</v>
      </c>
      <c r="E2845">
        <f>INDEX(Stores[region],MATCH(Sales[[#This Row],[store_no]],Stores[store_no],0))</f>
        <v>1</v>
      </c>
      <c r="F2845" t="str">
        <f>INDEX(Stores[storetype],MATCH(Sales[[#This Row],[store_no]],Stores[store_no],0))</f>
        <v>B</v>
      </c>
      <c r="G2845" t="str">
        <f>INDEX(Stores[location_city],MATCH(Sales[[#This Row],[store_no]],Stores[store_no],0))</f>
        <v>Traverse City</v>
      </c>
      <c r="H2845" t="str">
        <f>INDEX(Stores[location_state],MATCH(Sales[[#This Row],[store_no]],Stores[store_no],0))</f>
        <v>Michigan</v>
      </c>
      <c r="I2845">
        <f>INDEX(Stores[sqft],MATCH(Sales[[#This Row],[store_no]],Stores[store_no],0))</f>
        <v>158200</v>
      </c>
      <c r="J2845" s="4" t="str">
        <f>INDEX(Departments[dept_name],MATCH(Sales[[#This Row],[dept_no]],Departments[dept_no],0))</f>
        <v>Automotive</v>
      </c>
      <c r="K2845" s="4" t="str">
        <f>CONCATENATE(Sales[[#This Row],[region]],Sales[[#This Row],[storetype]])</f>
        <v>1B</v>
      </c>
      <c r="L2845" s="4">
        <f>INDEX(RegionStoreCount[Store Count],MATCH(Sales[[#This Row],[RegionStoretype]],RegionStoreCount[Region/Type],0))</f>
        <v>5</v>
      </c>
      <c r="M2845" s="4">
        <f>AND(Sales[[#This Row],[date]]&lt;=TY_YTDMax,Sales[[#This Row],[date]]&gt;=TY_YTDMin)*Sales[[#This Row],[sales]]</f>
        <v>0</v>
      </c>
      <c r="N2845" s="4">
        <f>AND(Sales[[#This Row],[date]]&lt;=LY_YTDMax,Sales[[#This Row],[date]]&gt;=LY_YTDMin)*Sales[[#This Row],[sales]]</f>
        <v>20276.171399999999</v>
      </c>
      <c r="O2845" s="4">
        <f>AND(Sales[[#This Row],[date]]&gt;=YoY_Min,Sales[[#This Row],[date]]&lt;=TY_YTDMax)*(Sales[[#This Row],[sales]]/Sales[[#This Row],[sqft]])</f>
        <v>0</v>
      </c>
      <c r="P2845" s="4">
        <f>SUMIF(Sales[RegionStoretype],Sales[[#This Row],[RegionStoretype]],Sales[YoY_SSF])/Sales[[#This Row],[Region_TypeCount]]</f>
        <v>68.518982968140051</v>
      </c>
    </row>
    <row r="2846" spans="1:16" x14ac:dyDescent="0.25">
      <c r="A2846" s="1">
        <v>42909</v>
      </c>
      <c r="B2846">
        <v>10</v>
      </c>
      <c r="C2846">
        <v>10</v>
      </c>
      <c r="D2846">
        <v>15676.056499999999</v>
      </c>
      <c r="E2846">
        <f>INDEX(Stores[region],MATCH(Sales[[#This Row],[store_no]],Stores[store_no],0))</f>
        <v>1</v>
      </c>
      <c r="F2846" t="str">
        <f>INDEX(Stores[storetype],MATCH(Sales[[#This Row],[store_no]],Stores[store_no],0))</f>
        <v>B</v>
      </c>
      <c r="G2846" t="str">
        <f>INDEX(Stores[location_city],MATCH(Sales[[#This Row],[store_no]],Stores[store_no],0))</f>
        <v>Traverse City</v>
      </c>
      <c r="H2846" t="str">
        <f>INDEX(Stores[location_state],MATCH(Sales[[#This Row],[store_no]],Stores[store_no],0))</f>
        <v>Michigan</v>
      </c>
      <c r="I2846">
        <f>INDEX(Stores[sqft],MATCH(Sales[[#This Row],[store_no]],Stores[store_no],0))</f>
        <v>158200</v>
      </c>
      <c r="J2846" s="4" t="str">
        <f>INDEX(Departments[dept_name],MATCH(Sales[[#This Row],[dept_no]],Departments[dept_no],0))</f>
        <v>Health</v>
      </c>
      <c r="K2846" s="4" t="str">
        <f>CONCATENATE(Sales[[#This Row],[region]],Sales[[#This Row],[storetype]])</f>
        <v>1B</v>
      </c>
      <c r="L2846" s="4">
        <f>INDEX(RegionStoreCount[Store Count],MATCH(Sales[[#This Row],[RegionStoretype]],RegionStoreCount[Region/Type],0))</f>
        <v>5</v>
      </c>
      <c r="M2846" s="4">
        <f>AND(Sales[[#This Row],[date]]&lt;=TY_YTDMax,Sales[[#This Row],[date]]&gt;=TY_YTDMin)*Sales[[#This Row],[sales]]</f>
        <v>0</v>
      </c>
      <c r="N2846" s="4">
        <f>AND(Sales[[#This Row],[date]]&lt;=LY_YTDMax,Sales[[#This Row],[date]]&gt;=LY_YTDMin)*Sales[[#This Row],[sales]]</f>
        <v>15676.056499999999</v>
      </c>
      <c r="O2846" s="4">
        <f>AND(Sales[[#This Row],[date]]&gt;=YoY_Min,Sales[[#This Row],[date]]&lt;=TY_YTDMax)*(Sales[[#This Row],[sales]]/Sales[[#This Row],[sqft]])</f>
        <v>0</v>
      </c>
      <c r="P2846" s="4">
        <f>SUMIF(Sales[RegionStoretype],Sales[[#This Row],[RegionStoretype]],Sales[YoY_SSF])/Sales[[#This Row],[Region_TypeCount]]</f>
        <v>68.518982968140051</v>
      </c>
    </row>
    <row r="2847" spans="1:16" x14ac:dyDescent="0.25">
      <c r="A2847" s="1">
        <v>42909</v>
      </c>
      <c r="B2847">
        <v>10</v>
      </c>
      <c r="C2847">
        <v>19</v>
      </c>
      <c r="D2847">
        <v>12115.0417</v>
      </c>
      <c r="E2847">
        <f>INDEX(Stores[region],MATCH(Sales[[#This Row],[store_no]],Stores[store_no],0))</f>
        <v>1</v>
      </c>
      <c r="F2847" t="str">
        <f>INDEX(Stores[storetype],MATCH(Sales[[#This Row],[store_no]],Stores[store_no],0))</f>
        <v>B</v>
      </c>
      <c r="G2847" t="str">
        <f>INDEX(Stores[location_city],MATCH(Sales[[#This Row],[store_no]],Stores[store_no],0))</f>
        <v>Traverse City</v>
      </c>
      <c r="H2847" t="str">
        <f>INDEX(Stores[location_state],MATCH(Sales[[#This Row],[store_no]],Stores[store_no],0))</f>
        <v>Michigan</v>
      </c>
      <c r="I2847">
        <f>INDEX(Stores[sqft],MATCH(Sales[[#This Row],[store_no]],Stores[store_no],0))</f>
        <v>158200</v>
      </c>
      <c r="J2847" s="4" t="str">
        <f>INDEX(Departments[dept_name],MATCH(Sales[[#This Row],[dept_no]],Departments[dept_no],0))</f>
        <v>Tools</v>
      </c>
      <c r="K2847" s="4" t="str">
        <f>CONCATENATE(Sales[[#This Row],[region]],Sales[[#This Row],[storetype]])</f>
        <v>1B</v>
      </c>
      <c r="L2847" s="4">
        <f>INDEX(RegionStoreCount[Store Count],MATCH(Sales[[#This Row],[RegionStoretype]],RegionStoreCount[Region/Type],0))</f>
        <v>5</v>
      </c>
      <c r="M2847" s="4">
        <f>AND(Sales[[#This Row],[date]]&lt;=TY_YTDMax,Sales[[#This Row],[date]]&gt;=TY_YTDMin)*Sales[[#This Row],[sales]]</f>
        <v>0</v>
      </c>
      <c r="N2847" s="4">
        <f>AND(Sales[[#This Row],[date]]&lt;=LY_YTDMax,Sales[[#This Row],[date]]&gt;=LY_YTDMin)*Sales[[#This Row],[sales]]</f>
        <v>12115.0417</v>
      </c>
      <c r="O2847" s="4">
        <f>AND(Sales[[#This Row],[date]]&gt;=YoY_Min,Sales[[#This Row],[date]]&lt;=TY_YTDMax)*(Sales[[#This Row],[sales]]/Sales[[#This Row],[sqft]])</f>
        <v>0</v>
      </c>
      <c r="P2847" s="4">
        <f>SUMIF(Sales[RegionStoretype],Sales[[#This Row],[RegionStoretype]],Sales[YoY_SSF])/Sales[[#This Row],[Region_TypeCount]]</f>
        <v>68.518982968140051</v>
      </c>
    </row>
    <row r="2848" spans="1:16" x14ac:dyDescent="0.25">
      <c r="A2848" s="1">
        <v>42909</v>
      </c>
      <c r="B2848">
        <v>11</v>
      </c>
      <c r="C2848">
        <v>11</v>
      </c>
      <c r="D2848">
        <v>107201.44350000001</v>
      </c>
      <c r="E2848">
        <f>INDEX(Stores[region],MATCH(Sales[[#This Row],[store_no]],Stores[store_no],0))</f>
        <v>1</v>
      </c>
      <c r="F2848" t="str">
        <f>INDEX(Stores[storetype],MATCH(Sales[[#This Row],[store_no]],Stores[store_no],0))</f>
        <v>A</v>
      </c>
      <c r="G2848" t="str">
        <f>INDEX(Stores[location_city],MATCH(Sales[[#This Row],[store_no]],Stores[store_no],0))</f>
        <v>Cleveland</v>
      </c>
      <c r="H2848" t="str">
        <f>INDEX(Stores[location_state],MATCH(Sales[[#This Row],[store_no]],Stores[store_no],0))</f>
        <v>Ohio</v>
      </c>
      <c r="I2848">
        <f>INDEX(Stores[sqft],MATCH(Sales[[#This Row],[store_no]],Stores[store_no],0))</f>
        <v>192400</v>
      </c>
      <c r="J2848" s="4" t="str">
        <f>INDEX(Departments[dept_name],MATCH(Sales[[#This Row],[dept_no]],Departments[dept_no],0))</f>
        <v>Home</v>
      </c>
      <c r="K2848" s="4" t="str">
        <f>CONCATENATE(Sales[[#This Row],[region]],Sales[[#This Row],[storetype]])</f>
        <v>1A</v>
      </c>
      <c r="L2848" s="4">
        <f>INDEX(RegionStoreCount[Store Count],MATCH(Sales[[#This Row],[RegionStoretype]],RegionStoreCount[Region/Type],0))</f>
        <v>5</v>
      </c>
      <c r="M2848" s="4">
        <f>AND(Sales[[#This Row],[date]]&lt;=TY_YTDMax,Sales[[#This Row],[date]]&gt;=TY_YTDMin)*Sales[[#This Row],[sales]]</f>
        <v>0</v>
      </c>
      <c r="N2848" s="4">
        <f>AND(Sales[[#This Row],[date]]&lt;=LY_YTDMax,Sales[[#This Row],[date]]&gt;=LY_YTDMin)*Sales[[#This Row],[sales]]</f>
        <v>107201.44350000001</v>
      </c>
      <c r="O2848" s="4">
        <f>AND(Sales[[#This Row],[date]]&gt;=YoY_Min,Sales[[#This Row],[date]]&lt;=TY_YTDMax)*(Sales[[#This Row],[sales]]/Sales[[#This Row],[sqft]])</f>
        <v>0</v>
      </c>
      <c r="P2848" s="4">
        <f>SUMIF(Sales[RegionStoretype],Sales[[#This Row],[RegionStoretype]],Sales[YoY_SSF])/Sales[[#This Row],[Region_TypeCount]]</f>
        <v>59.469551530910678</v>
      </c>
    </row>
    <row r="2849" spans="1:16" x14ac:dyDescent="0.25">
      <c r="A2849" s="1">
        <v>42909</v>
      </c>
      <c r="B2849">
        <v>11</v>
      </c>
      <c r="C2849">
        <v>14</v>
      </c>
      <c r="D2849">
        <v>30334.400600000001</v>
      </c>
      <c r="E2849">
        <f>INDEX(Stores[region],MATCH(Sales[[#This Row],[store_no]],Stores[store_no],0))</f>
        <v>1</v>
      </c>
      <c r="F2849" t="str">
        <f>INDEX(Stores[storetype],MATCH(Sales[[#This Row],[store_no]],Stores[store_no],0))</f>
        <v>A</v>
      </c>
      <c r="G2849" t="str">
        <f>INDEX(Stores[location_city],MATCH(Sales[[#This Row],[store_no]],Stores[store_no],0))</f>
        <v>Cleveland</v>
      </c>
      <c r="H2849" t="str">
        <f>INDEX(Stores[location_state],MATCH(Sales[[#This Row],[store_no]],Stores[store_no],0))</f>
        <v>Ohio</v>
      </c>
      <c r="I2849">
        <f>INDEX(Stores[sqft],MATCH(Sales[[#This Row],[store_no]],Stores[store_no],0))</f>
        <v>192400</v>
      </c>
      <c r="J2849" s="4" t="str">
        <f>INDEX(Departments[dept_name],MATCH(Sales[[#This Row],[dept_no]],Departments[dept_no],0))</f>
        <v>Movies</v>
      </c>
      <c r="K2849" s="4" t="str">
        <f>CONCATENATE(Sales[[#This Row],[region]],Sales[[#This Row],[storetype]])</f>
        <v>1A</v>
      </c>
      <c r="L2849" s="4">
        <f>INDEX(RegionStoreCount[Store Count],MATCH(Sales[[#This Row],[RegionStoretype]],RegionStoreCount[Region/Type],0))</f>
        <v>5</v>
      </c>
      <c r="M2849" s="4">
        <f>AND(Sales[[#This Row],[date]]&lt;=TY_YTDMax,Sales[[#This Row],[date]]&gt;=TY_YTDMin)*Sales[[#This Row],[sales]]</f>
        <v>0</v>
      </c>
      <c r="N2849" s="4">
        <f>AND(Sales[[#This Row],[date]]&lt;=LY_YTDMax,Sales[[#This Row],[date]]&gt;=LY_YTDMin)*Sales[[#This Row],[sales]]</f>
        <v>30334.400600000001</v>
      </c>
      <c r="O2849" s="4">
        <f>AND(Sales[[#This Row],[date]]&gt;=YoY_Min,Sales[[#This Row],[date]]&lt;=TY_YTDMax)*(Sales[[#This Row],[sales]]/Sales[[#This Row],[sqft]])</f>
        <v>0</v>
      </c>
      <c r="P2849" s="4">
        <f>SUMIF(Sales[RegionStoretype],Sales[[#This Row],[RegionStoretype]],Sales[YoY_SSF])/Sales[[#This Row],[Region_TypeCount]]</f>
        <v>59.469551530910678</v>
      </c>
    </row>
    <row r="2850" spans="1:16" x14ac:dyDescent="0.25">
      <c r="A2850" s="1">
        <v>42909</v>
      </c>
      <c r="B2850">
        <v>11</v>
      </c>
      <c r="C2850">
        <v>20</v>
      </c>
      <c r="D2850">
        <v>122019.469</v>
      </c>
      <c r="E2850">
        <f>INDEX(Stores[region],MATCH(Sales[[#This Row],[store_no]],Stores[store_no],0))</f>
        <v>1</v>
      </c>
      <c r="F2850" t="str">
        <f>INDEX(Stores[storetype],MATCH(Sales[[#This Row],[store_no]],Stores[store_no],0))</f>
        <v>A</v>
      </c>
      <c r="G2850" t="str">
        <f>INDEX(Stores[location_city],MATCH(Sales[[#This Row],[store_no]],Stores[store_no],0))</f>
        <v>Cleveland</v>
      </c>
      <c r="H2850" t="str">
        <f>INDEX(Stores[location_state],MATCH(Sales[[#This Row],[store_no]],Stores[store_no],0))</f>
        <v>Ohio</v>
      </c>
      <c r="I2850">
        <f>INDEX(Stores[sqft],MATCH(Sales[[#This Row],[store_no]],Stores[store_no],0))</f>
        <v>192400</v>
      </c>
      <c r="J2850" s="4" t="str">
        <f>INDEX(Departments[dept_name],MATCH(Sales[[#This Row],[dept_no]],Departments[dept_no],0))</f>
        <v>Toys</v>
      </c>
      <c r="K2850" s="4" t="str">
        <f>CONCATENATE(Sales[[#This Row],[region]],Sales[[#This Row],[storetype]])</f>
        <v>1A</v>
      </c>
      <c r="L2850" s="4">
        <f>INDEX(RegionStoreCount[Store Count],MATCH(Sales[[#This Row],[RegionStoretype]],RegionStoreCount[Region/Type],0))</f>
        <v>5</v>
      </c>
      <c r="M2850" s="4">
        <f>AND(Sales[[#This Row],[date]]&lt;=TY_YTDMax,Sales[[#This Row],[date]]&gt;=TY_YTDMin)*Sales[[#This Row],[sales]]</f>
        <v>0</v>
      </c>
      <c r="N2850" s="4">
        <f>AND(Sales[[#This Row],[date]]&lt;=LY_YTDMax,Sales[[#This Row],[date]]&gt;=LY_YTDMin)*Sales[[#This Row],[sales]]</f>
        <v>122019.469</v>
      </c>
      <c r="O2850" s="4">
        <f>AND(Sales[[#This Row],[date]]&gt;=YoY_Min,Sales[[#This Row],[date]]&lt;=TY_YTDMax)*(Sales[[#This Row],[sales]]/Sales[[#This Row],[sqft]])</f>
        <v>0</v>
      </c>
      <c r="P2850" s="4">
        <f>SUMIF(Sales[RegionStoretype],Sales[[#This Row],[RegionStoretype]],Sales[YoY_SSF])/Sales[[#This Row],[Region_TypeCount]]</f>
        <v>59.469551530910678</v>
      </c>
    </row>
    <row r="2851" spans="1:16" x14ac:dyDescent="0.25">
      <c r="A2851" s="1">
        <v>42909</v>
      </c>
      <c r="B2851">
        <v>13</v>
      </c>
      <c r="C2851">
        <v>15</v>
      </c>
      <c r="D2851">
        <v>55386.659899999999</v>
      </c>
      <c r="E2851">
        <f>INDEX(Stores[region],MATCH(Sales[[#This Row],[store_no]],Stores[store_no],0))</f>
        <v>3</v>
      </c>
      <c r="F2851" t="str">
        <f>INDEX(Stores[storetype],MATCH(Sales[[#This Row],[store_no]],Stores[store_no],0))</f>
        <v>A</v>
      </c>
      <c r="G2851" t="str">
        <f>INDEX(Stores[location_city],MATCH(Sales[[#This Row],[store_no]],Stores[store_no],0))</f>
        <v>Overland Park</v>
      </c>
      <c r="H2851" t="str">
        <f>INDEX(Stores[location_state],MATCH(Sales[[#This Row],[store_no]],Stores[store_no],0))</f>
        <v>Kansas</v>
      </c>
      <c r="I2851">
        <f>INDEX(Stores[sqft],MATCH(Sales[[#This Row],[store_no]],Stores[store_no],0))</f>
        <v>201000</v>
      </c>
      <c r="J2851" s="4" t="str">
        <f>INDEX(Departments[dept_name],MATCH(Sales[[#This Row],[dept_no]],Departments[dept_no],0))</f>
        <v>Music</v>
      </c>
      <c r="K2851" s="4" t="str">
        <f>CONCATENATE(Sales[[#This Row],[region]],Sales[[#This Row],[storetype]])</f>
        <v>3A</v>
      </c>
      <c r="L2851" s="4">
        <f>INDEX(RegionStoreCount[Store Count],MATCH(Sales[[#This Row],[RegionStoretype]],RegionStoreCount[Region/Type],0))</f>
        <v>9</v>
      </c>
      <c r="M2851" s="4">
        <f>AND(Sales[[#This Row],[date]]&lt;=TY_YTDMax,Sales[[#This Row],[date]]&gt;=TY_YTDMin)*Sales[[#This Row],[sales]]</f>
        <v>0</v>
      </c>
      <c r="N2851" s="4">
        <f>AND(Sales[[#This Row],[date]]&lt;=LY_YTDMax,Sales[[#This Row],[date]]&gt;=LY_YTDMin)*Sales[[#This Row],[sales]]</f>
        <v>55386.659899999999</v>
      </c>
      <c r="O2851" s="4">
        <f>AND(Sales[[#This Row],[date]]&gt;=YoY_Min,Sales[[#This Row],[date]]&lt;=TY_YTDMax)*(Sales[[#This Row],[sales]]/Sales[[#This Row],[sqft]])</f>
        <v>0</v>
      </c>
      <c r="P2851" s="4">
        <f>SUMIF(Sales[RegionStoretype],Sales[[#This Row],[RegionStoretype]],Sales[YoY_SSF])/Sales[[#This Row],[Region_TypeCount]]</f>
        <v>53.603836561720975</v>
      </c>
    </row>
    <row r="2852" spans="1:16" x14ac:dyDescent="0.25">
      <c r="A2852" s="1">
        <v>42909</v>
      </c>
      <c r="B2852">
        <v>13</v>
      </c>
      <c r="C2852">
        <v>16</v>
      </c>
      <c r="D2852">
        <v>145856.7163</v>
      </c>
      <c r="E2852">
        <f>INDEX(Stores[region],MATCH(Sales[[#This Row],[store_no]],Stores[store_no],0))</f>
        <v>3</v>
      </c>
      <c r="F2852" t="str">
        <f>INDEX(Stores[storetype],MATCH(Sales[[#This Row],[store_no]],Stores[store_no],0))</f>
        <v>A</v>
      </c>
      <c r="G2852" t="str">
        <f>INDEX(Stores[location_city],MATCH(Sales[[#This Row],[store_no]],Stores[store_no],0))</f>
        <v>Overland Park</v>
      </c>
      <c r="H2852" t="str">
        <f>INDEX(Stores[location_state],MATCH(Sales[[#This Row],[store_no]],Stores[store_no],0))</f>
        <v>Kansas</v>
      </c>
      <c r="I2852">
        <f>INDEX(Stores[sqft],MATCH(Sales[[#This Row],[store_no]],Stores[store_no],0))</f>
        <v>201000</v>
      </c>
      <c r="J2852" s="4" t="str">
        <f>INDEX(Departments[dept_name],MATCH(Sales[[#This Row],[dept_no]],Departments[dept_no],0))</f>
        <v>Outdoors</v>
      </c>
      <c r="K2852" s="4" t="str">
        <f>CONCATENATE(Sales[[#This Row],[region]],Sales[[#This Row],[storetype]])</f>
        <v>3A</v>
      </c>
      <c r="L2852" s="4">
        <f>INDEX(RegionStoreCount[Store Count],MATCH(Sales[[#This Row],[RegionStoretype]],RegionStoreCount[Region/Type],0))</f>
        <v>9</v>
      </c>
      <c r="M2852" s="4">
        <f>AND(Sales[[#This Row],[date]]&lt;=TY_YTDMax,Sales[[#This Row],[date]]&gt;=TY_YTDMin)*Sales[[#This Row],[sales]]</f>
        <v>0</v>
      </c>
      <c r="N2852" s="4">
        <f>AND(Sales[[#This Row],[date]]&lt;=LY_YTDMax,Sales[[#This Row],[date]]&gt;=LY_YTDMin)*Sales[[#This Row],[sales]]</f>
        <v>145856.7163</v>
      </c>
      <c r="O2852" s="4">
        <f>AND(Sales[[#This Row],[date]]&gt;=YoY_Min,Sales[[#This Row],[date]]&lt;=TY_YTDMax)*(Sales[[#This Row],[sales]]/Sales[[#This Row],[sqft]])</f>
        <v>0</v>
      </c>
      <c r="P2852" s="4">
        <f>SUMIF(Sales[RegionStoretype],Sales[[#This Row],[RegionStoretype]],Sales[YoY_SSF])/Sales[[#This Row],[Region_TypeCount]]</f>
        <v>53.603836561720975</v>
      </c>
    </row>
    <row r="2853" spans="1:16" x14ac:dyDescent="0.25">
      <c r="A2853" s="1">
        <v>42909</v>
      </c>
      <c r="B2853">
        <v>13</v>
      </c>
      <c r="C2853">
        <v>17</v>
      </c>
      <c r="D2853">
        <v>23431.725700000003</v>
      </c>
      <c r="E2853">
        <f>INDEX(Stores[region],MATCH(Sales[[#This Row],[store_no]],Stores[store_no],0))</f>
        <v>3</v>
      </c>
      <c r="F2853" t="str">
        <f>INDEX(Stores[storetype],MATCH(Sales[[#This Row],[store_no]],Stores[store_no],0))</f>
        <v>A</v>
      </c>
      <c r="G2853" t="str">
        <f>INDEX(Stores[location_city],MATCH(Sales[[#This Row],[store_no]],Stores[store_no],0))</f>
        <v>Overland Park</v>
      </c>
      <c r="H2853" t="str">
        <f>INDEX(Stores[location_state],MATCH(Sales[[#This Row],[store_no]],Stores[store_no],0))</f>
        <v>Kansas</v>
      </c>
      <c r="I2853">
        <f>INDEX(Stores[sqft],MATCH(Sales[[#This Row],[store_no]],Stores[store_no],0))</f>
        <v>201000</v>
      </c>
      <c r="J2853" s="4" t="str">
        <f>INDEX(Departments[dept_name],MATCH(Sales[[#This Row],[dept_no]],Departments[dept_no],0))</f>
        <v>Shoes</v>
      </c>
      <c r="K2853" s="4" t="str">
        <f>CONCATENATE(Sales[[#This Row],[region]],Sales[[#This Row],[storetype]])</f>
        <v>3A</v>
      </c>
      <c r="L2853" s="4">
        <f>INDEX(RegionStoreCount[Store Count],MATCH(Sales[[#This Row],[RegionStoretype]],RegionStoreCount[Region/Type],0))</f>
        <v>9</v>
      </c>
      <c r="M2853" s="4">
        <f>AND(Sales[[#This Row],[date]]&lt;=TY_YTDMax,Sales[[#This Row],[date]]&gt;=TY_YTDMin)*Sales[[#This Row],[sales]]</f>
        <v>0</v>
      </c>
      <c r="N2853" s="4">
        <f>AND(Sales[[#This Row],[date]]&lt;=LY_YTDMax,Sales[[#This Row],[date]]&gt;=LY_YTDMin)*Sales[[#This Row],[sales]]</f>
        <v>23431.725700000003</v>
      </c>
      <c r="O2853" s="4">
        <f>AND(Sales[[#This Row],[date]]&gt;=YoY_Min,Sales[[#This Row],[date]]&lt;=TY_YTDMax)*(Sales[[#This Row],[sales]]/Sales[[#This Row],[sqft]])</f>
        <v>0</v>
      </c>
      <c r="P2853" s="4">
        <f>SUMIF(Sales[RegionStoretype],Sales[[#This Row],[RegionStoretype]],Sales[YoY_SSF])/Sales[[#This Row],[Region_TypeCount]]</f>
        <v>53.603836561720975</v>
      </c>
    </row>
    <row r="2854" spans="1:16" x14ac:dyDescent="0.25">
      <c r="A2854" s="1">
        <v>42909</v>
      </c>
      <c r="B2854">
        <v>14</v>
      </c>
      <c r="C2854">
        <v>3</v>
      </c>
      <c r="D2854">
        <v>35326.160000000003</v>
      </c>
      <c r="E2854">
        <f>INDEX(Stores[region],MATCH(Sales[[#This Row],[store_no]],Stores[store_no],0))</f>
        <v>3</v>
      </c>
      <c r="F2854" t="str">
        <f>INDEX(Stores[storetype],MATCH(Sales[[#This Row],[store_no]],Stores[store_no],0))</f>
        <v>A</v>
      </c>
      <c r="G2854" t="str">
        <f>INDEX(Stores[location_city],MATCH(Sales[[#This Row],[store_no]],Stores[store_no],0))</f>
        <v>Bismarck</v>
      </c>
      <c r="H2854" t="str">
        <f>INDEX(Stores[location_state],MATCH(Sales[[#This Row],[store_no]],Stores[store_no],0))</f>
        <v>North Dakota</v>
      </c>
      <c r="I2854">
        <f>INDEX(Stores[sqft],MATCH(Sales[[#This Row],[store_no]],Stores[store_no],0))</f>
        <v>96400</v>
      </c>
      <c r="J2854" s="4" t="str">
        <f>INDEX(Departments[dept_name],MATCH(Sales[[#This Row],[dept_no]],Departments[dept_no],0))</f>
        <v>Beauty</v>
      </c>
      <c r="K2854" s="4" t="str">
        <f>CONCATENATE(Sales[[#This Row],[region]],Sales[[#This Row],[storetype]])</f>
        <v>3A</v>
      </c>
      <c r="L2854" s="4">
        <f>INDEX(RegionStoreCount[Store Count],MATCH(Sales[[#This Row],[RegionStoretype]],RegionStoreCount[Region/Type],0))</f>
        <v>9</v>
      </c>
      <c r="M2854" s="4">
        <f>AND(Sales[[#This Row],[date]]&lt;=TY_YTDMax,Sales[[#This Row],[date]]&gt;=TY_YTDMin)*Sales[[#This Row],[sales]]</f>
        <v>0</v>
      </c>
      <c r="N2854" s="4">
        <f>AND(Sales[[#This Row],[date]]&lt;=LY_YTDMax,Sales[[#This Row],[date]]&gt;=LY_YTDMin)*Sales[[#This Row],[sales]]</f>
        <v>35326.160000000003</v>
      </c>
      <c r="O2854" s="4">
        <f>AND(Sales[[#This Row],[date]]&gt;=YoY_Min,Sales[[#This Row],[date]]&lt;=TY_YTDMax)*(Sales[[#This Row],[sales]]/Sales[[#This Row],[sqft]])</f>
        <v>0</v>
      </c>
      <c r="P2854" s="4">
        <f>SUMIF(Sales[RegionStoretype],Sales[[#This Row],[RegionStoretype]],Sales[YoY_SSF])/Sales[[#This Row],[Region_TypeCount]]</f>
        <v>53.603836561720975</v>
      </c>
    </row>
    <row r="2855" spans="1:16" x14ac:dyDescent="0.25">
      <c r="A2855" s="1">
        <v>42909</v>
      </c>
      <c r="B2855">
        <v>14</v>
      </c>
      <c r="C2855">
        <v>13</v>
      </c>
      <c r="D2855">
        <v>53124.095699999991</v>
      </c>
      <c r="E2855">
        <f>INDEX(Stores[region],MATCH(Sales[[#This Row],[store_no]],Stores[store_no],0))</f>
        <v>3</v>
      </c>
      <c r="F2855" t="str">
        <f>INDEX(Stores[storetype],MATCH(Sales[[#This Row],[store_no]],Stores[store_no],0))</f>
        <v>A</v>
      </c>
      <c r="G2855" t="str">
        <f>INDEX(Stores[location_city],MATCH(Sales[[#This Row],[store_no]],Stores[store_no],0))</f>
        <v>Bismarck</v>
      </c>
      <c r="H2855" t="str">
        <f>INDEX(Stores[location_state],MATCH(Sales[[#This Row],[store_no]],Stores[store_no],0))</f>
        <v>North Dakota</v>
      </c>
      <c r="I2855">
        <f>INDEX(Stores[sqft],MATCH(Sales[[#This Row],[store_no]],Stores[store_no],0))</f>
        <v>96400</v>
      </c>
      <c r="J2855" s="4" t="str">
        <f>INDEX(Departments[dept_name],MATCH(Sales[[#This Row],[dept_no]],Departments[dept_no],0))</f>
        <v>Kids</v>
      </c>
      <c r="K2855" s="4" t="str">
        <f>CONCATENATE(Sales[[#This Row],[region]],Sales[[#This Row],[storetype]])</f>
        <v>3A</v>
      </c>
      <c r="L2855" s="4">
        <f>INDEX(RegionStoreCount[Store Count],MATCH(Sales[[#This Row],[RegionStoretype]],RegionStoreCount[Region/Type],0))</f>
        <v>9</v>
      </c>
      <c r="M2855" s="4">
        <f>AND(Sales[[#This Row],[date]]&lt;=TY_YTDMax,Sales[[#This Row],[date]]&gt;=TY_YTDMin)*Sales[[#This Row],[sales]]</f>
        <v>0</v>
      </c>
      <c r="N2855" s="4">
        <f>AND(Sales[[#This Row],[date]]&lt;=LY_YTDMax,Sales[[#This Row],[date]]&gt;=LY_YTDMin)*Sales[[#This Row],[sales]]</f>
        <v>53124.095699999991</v>
      </c>
      <c r="O2855" s="4">
        <f>AND(Sales[[#This Row],[date]]&gt;=YoY_Min,Sales[[#This Row],[date]]&lt;=TY_YTDMax)*(Sales[[#This Row],[sales]]/Sales[[#This Row],[sqft]])</f>
        <v>0</v>
      </c>
      <c r="P2855" s="4">
        <f>SUMIF(Sales[RegionStoretype],Sales[[#This Row],[RegionStoretype]],Sales[YoY_SSF])/Sales[[#This Row],[Region_TypeCount]]</f>
        <v>53.603836561720975</v>
      </c>
    </row>
    <row r="2856" spans="1:16" x14ac:dyDescent="0.25">
      <c r="A2856" s="1">
        <v>42909</v>
      </c>
      <c r="B2856">
        <v>15</v>
      </c>
      <c r="C2856">
        <v>3</v>
      </c>
      <c r="D2856">
        <v>64516.443399999996</v>
      </c>
      <c r="E2856">
        <f>INDEX(Stores[region],MATCH(Sales[[#This Row],[store_no]],Stores[store_no],0))</f>
        <v>2</v>
      </c>
      <c r="F2856" t="str">
        <f>INDEX(Stores[storetype],MATCH(Sales[[#This Row],[store_no]],Stores[store_no],0))</f>
        <v>B</v>
      </c>
      <c r="G2856" t="str">
        <f>INDEX(Stores[location_city],MATCH(Sales[[#This Row],[store_no]],Stores[store_no],0))</f>
        <v>Rochester</v>
      </c>
      <c r="H2856" t="str">
        <f>INDEX(Stores[location_state],MATCH(Sales[[#This Row],[store_no]],Stores[store_no],0))</f>
        <v>Minnesota</v>
      </c>
      <c r="I2856">
        <f>INDEX(Stores[sqft],MATCH(Sales[[#This Row],[store_no]],Stores[store_no],0))</f>
        <v>128100</v>
      </c>
      <c r="J2856" s="4" t="str">
        <f>INDEX(Departments[dept_name],MATCH(Sales[[#This Row],[dept_no]],Departments[dept_no],0))</f>
        <v>Beauty</v>
      </c>
      <c r="K2856" s="4" t="str">
        <f>CONCATENATE(Sales[[#This Row],[region]],Sales[[#This Row],[storetype]])</f>
        <v>2B</v>
      </c>
      <c r="L2856" s="4">
        <f>INDEX(RegionStoreCount[Store Count],MATCH(Sales[[#This Row],[RegionStoretype]],RegionStoreCount[Region/Type],0))</f>
        <v>6</v>
      </c>
      <c r="M2856" s="4">
        <f>AND(Sales[[#This Row],[date]]&lt;=TY_YTDMax,Sales[[#This Row],[date]]&gt;=TY_YTDMin)*Sales[[#This Row],[sales]]</f>
        <v>0</v>
      </c>
      <c r="N2856" s="4">
        <f>AND(Sales[[#This Row],[date]]&lt;=LY_YTDMax,Sales[[#This Row],[date]]&gt;=LY_YTDMin)*Sales[[#This Row],[sales]]</f>
        <v>64516.443399999996</v>
      </c>
      <c r="O2856" s="4">
        <f>AND(Sales[[#This Row],[date]]&gt;=YoY_Min,Sales[[#This Row],[date]]&lt;=TY_YTDMax)*(Sales[[#This Row],[sales]]/Sales[[#This Row],[sqft]])</f>
        <v>0</v>
      </c>
      <c r="P2856" s="4">
        <f>SUMIF(Sales[RegionStoretype],Sales[[#This Row],[RegionStoretype]],Sales[YoY_SSF])/Sales[[#This Row],[Region_TypeCount]]</f>
        <v>58.393757732919049</v>
      </c>
    </row>
    <row r="2857" spans="1:16" x14ac:dyDescent="0.25">
      <c r="A2857" s="1">
        <v>42909</v>
      </c>
      <c r="B2857">
        <v>15</v>
      </c>
      <c r="C2857">
        <v>16</v>
      </c>
      <c r="D2857">
        <v>397781.63159999996</v>
      </c>
      <c r="E2857">
        <f>INDEX(Stores[region],MATCH(Sales[[#This Row],[store_no]],Stores[store_no],0))</f>
        <v>2</v>
      </c>
      <c r="F2857" t="str">
        <f>INDEX(Stores[storetype],MATCH(Sales[[#This Row],[store_no]],Stores[store_no],0))</f>
        <v>B</v>
      </c>
      <c r="G2857" t="str">
        <f>INDEX(Stores[location_city],MATCH(Sales[[#This Row],[store_no]],Stores[store_no],0))</f>
        <v>Rochester</v>
      </c>
      <c r="H2857" t="str">
        <f>INDEX(Stores[location_state],MATCH(Sales[[#This Row],[store_no]],Stores[store_no],0))</f>
        <v>Minnesota</v>
      </c>
      <c r="I2857">
        <f>INDEX(Stores[sqft],MATCH(Sales[[#This Row],[store_no]],Stores[store_no],0))</f>
        <v>128100</v>
      </c>
      <c r="J2857" s="4" t="str">
        <f>INDEX(Departments[dept_name],MATCH(Sales[[#This Row],[dept_no]],Departments[dept_no],0))</f>
        <v>Outdoors</v>
      </c>
      <c r="K2857" s="4" t="str">
        <f>CONCATENATE(Sales[[#This Row],[region]],Sales[[#This Row],[storetype]])</f>
        <v>2B</v>
      </c>
      <c r="L2857" s="4">
        <f>INDEX(RegionStoreCount[Store Count],MATCH(Sales[[#This Row],[RegionStoretype]],RegionStoreCount[Region/Type],0))</f>
        <v>6</v>
      </c>
      <c r="M2857" s="4">
        <f>AND(Sales[[#This Row],[date]]&lt;=TY_YTDMax,Sales[[#This Row],[date]]&gt;=TY_YTDMin)*Sales[[#This Row],[sales]]</f>
        <v>0</v>
      </c>
      <c r="N2857" s="4">
        <f>AND(Sales[[#This Row],[date]]&lt;=LY_YTDMax,Sales[[#This Row],[date]]&gt;=LY_YTDMin)*Sales[[#This Row],[sales]]</f>
        <v>397781.63159999996</v>
      </c>
      <c r="O2857" s="4">
        <f>AND(Sales[[#This Row],[date]]&gt;=YoY_Min,Sales[[#This Row],[date]]&lt;=TY_YTDMax)*(Sales[[#This Row],[sales]]/Sales[[#This Row],[sqft]])</f>
        <v>0</v>
      </c>
      <c r="P2857" s="4">
        <f>SUMIF(Sales[RegionStoretype],Sales[[#This Row],[RegionStoretype]],Sales[YoY_SSF])/Sales[[#This Row],[Region_TypeCount]]</f>
        <v>58.393757732919049</v>
      </c>
    </row>
    <row r="2858" spans="1:16" x14ac:dyDescent="0.25">
      <c r="A2858" s="1">
        <v>42909</v>
      </c>
      <c r="B2858">
        <v>15</v>
      </c>
      <c r="C2858">
        <v>19</v>
      </c>
      <c r="D2858">
        <v>35105.214200000002</v>
      </c>
      <c r="E2858">
        <f>INDEX(Stores[region],MATCH(Sales[[#This Row],[store_no]],Stores[store_no],0))</f>
        <v>2</v>
      </c>
      <c r="F2858" t="str">
        <f>INDEX(Stores[storetype],MATCH(Sales[[#This Row],[store_no]],Stores[store_no],0))</f>
        <v>B</v>
      </c>
      <c r="G2858" t="str">
        <f>INDEX(Stores[location_city],MATCH(Sales[[#This Row],[store_no]],Stores[store_no],0))</f>
        <v>Rochester</v>
      </c>
      <c r="H2858" t="str">
        <f>INDEX(Stores[location_state],MATCH(Sales[[#This Row],[store_no]],Stores[store_no],0))</f>
        <v>Minnesota</v>
      </c>
      <c r="I2858">
        <f>INDEX(Stores[sqft],MATCH(Sales[[#This Row],[store_no]],Stores[store_no],0))</f>
        <v>128100</v>
      </c>
      <c r="J2858" s="4" t="str">
        <f>INDEX(Departments[dept_name],MATCH(Sales[[#This Row],[dept_no]],Departments[dept_no],0))</f>
        <v>Tools</v>
      </c>
      <c r="K2858" s="4" t="str">
        <f>CONCATENATE(Sales[[#This Row],[region]],Sales[[#This Row],[storetype]])</f>
        <v>2B</v>
      </c>
      <c r="L2858" s="4">
        <f>INDEX(RegionStoreCount[Store Count],MATCH(Sales[[#This Row],[RegionStoretype]],RegionStoreCount[Region/Type],0))</f>
        <v>6</v>
      </c>
      <c r="M2858" s="4">
        <f>AND(Sales[[#This Row],[date]]&lt;=TY_YTDMax,Sales[[#This Row],[date]]&gt;=TY_YTDMin)*Sales[[#This Row],[sales]]</f>
        <v>0</v>
      </c>
      <c r="N2858" s="4">
        <f>AND(Sales[[#This Row],[date]]&lt;=LY_YTDMax,Sales[[#This Row],[date]]&gt;=LY_YTDMin)*Sales[[#This Row],[sales]]</f>
        <v>35105.214200000002</v>
      </c>
      <c r="O2858" s="4">
        <f>AND(Sales[[#This Row],[date]]&gt;=YoY_Min,Sales[[#This Row],[date]]&lt;=TY_YTDMax)*(Sales[[#This Row],[sales]]/Sales[[#This Row],[sqft]])</f>
        <v>0</v>
      </c>
      <c r="P2858" s="4">
        <f>SUMIF(Sales[RegionStoretype],Sales[[#This Row],[RegionStoretype]],Sales[YoY_SSF])/Sales[[#This Row],[Region_TypeCount]]</f>
        <v>58.393757732919049</v>
      </c>
    </row>
    <row r="2859" spans="1:16" x14ac:dyDescent="0.25">
      <c r="A2859" s="1">
        <v>42909</v>
      </c>
      <c r="B2859">
        <v>16</v>
      </c>
      <c r="C2859">
        <v>10</v>
      </c>
      <c r="D2859">
        <v>43536.459600000002</v>
      </c>
      <c r="E2859">
        <f>INDEX(Stores[region],MATCH(Sales[[#This Row],[store_no]],Stores[store_no],0))</f>
        <v>2</v>
      </c>
      <c r="F2859" t="str">
        <f>INDEX(Stores[storetype],MATCH(Sales[[#This Row],[store_no]],Stores[store_no],0))</f>
        <v>B</v>
      </c>
      <c r="G2859" t="str">
        <f>INDEX(Stores[location_city],MATCH(Sales[[#This Row],[store_no]],Stores[store_no],0))</f>
        <v>Saint Paul</v>
      </c>
      <c r="H2859" t="str">
        <f>INDEX(Stores[location_state],MATCH(Sales[[#This Row],[store_no]],Stores[store_no],0))</f>
        <v>Minnesota</v>
      </c>
      <c r="I2859">
        <f>INDEX(Stores[sqft],MATCH(Sales[[#This Row],[store_no]],Stores[store_no],0))</f>
        <v>180400</v>
      </c>
      <c r="J2859" s="4" t="str">
        <f>INDEX(Departments[dept_name],MATCH(Sales[[#This Row],[dept_no]],Departments[dept_no],0))</f>
        <v>Health</v>
      </c>
      <c r="K2859" s="4" t="str">
        <f>CONCATENATE(Sales[[#This Row],[region]],Sales[[#This Row],[storetype]])</f>
        <v>2B</v>
      </c>
      <c r="L2859" s="4">
        <f>INDEX(RegionStoreCount[Store Count],MATCH(Sales[[#This Row],[RegionStoretype]],RegionStoreCount[Region/Type],0))</f>
        <v>6</v>
      </c>
      <c r="M2859" s="4">
        <f>AND(Sales[[#This Row],[date]]&lt;=TY_YTDMax,Sales[[#This Row],[date]]&gt;=TY_YTDMin)*Sales[[#This Row],[sales]]</f>
        <v>0</v>
      </c>
      <c r="N2859" s="4">
        <f>AND(Sales[[#This Row],[date]]&lt;=LY_YTDMax,Sales[[#This Row],[date]]&gt;=LY_YTDMin)*Sales[[#This Row],[sales]]</f>
        <v>43536.459600000002</v>
      </c>
      <c r="O2859" s="4">
        <f>AND(Sales[[#This Row],[date]]&gt;=YoY_Min,Sales[[#This Row],[date]]&lt;=TY_YTDMax)*(Sales[[#This Row],[sales]]/Sales[[#This Row],[sqft]])</f>
        <v>0</v>
      </c>
      <c r="P2859" s="4">
        <f>SUMIF(Sales[RegionStoretype],Sales[[#This Row],[RegionStoretype]],Sales[YoY_SSF])/Sales[[#This Row],[Region_TypeCount]]</f>
        <v>58.393757732919049</v>
      </c>
    </row>
    <row r="2860" spans="1:16" x14ac:dyDescent="0.25">
      <c r="A2860" s="1">
        <v>42909</v>
      </c>
      <c r="B2860">
        <v>17</v>
      </c>
      <c r="C2860">
        <v>1</v>
      </c>
      <c r="D2860">
        <v>23925.420599999998</v>
      </c>
      <c r="E2860">
        <f>INDEX(Stores[region],MATCH(Sales[[#This Row],[store_no]],Stores[store_no],0))</f>
        <v>3</v>
      </c>
      <c r="F2860" t="str">
        <f>INDEX(Stores[storetype],MATCH(Sales[[#This Row],[store_no]],Stores[store_no],0))</f>
        <v>B</v>
      </c>
      <c r="G2860" t="str">
        <f>INDEX(Stores[location_city],MATCH(Sales[[#This Row],[store_no]],Stores[store_no],0))</f>
        <v>Fargo</v>
      </c>
      <c r="H2860" t="str">
        <f>INDEX(Stores[location_state],MATCH(Sales[[#This Row],[store_no]],Stores[store_no],0))</f>
        <v>North Dakota</v>
      </c>
      <c r="I2860">
        <f>INDEX(Stores[sqft],MATCH(Sales[[#This Row],[store_no]],Stores[store_no],0))</f>
        <v>211600</v>
      </c>
      <c r="J2860" s="4" t="str">
        <f>INDEX(Departments[dept_name],MATCH(Sales[[#This Row],[dept_no]],Departments[dept_no],0))</f>
        <v>Automotive</v>
      </c>
      <c r="K2860" s="4" t="str">
        <f>CONCATENATE(Sales[[#This Row],[region]],Sales[[#This Row],[storetype]])</f>
        <v>3B</v>
      </c>
      <c r="L2860" s="4">
        <f>INDEX(RegionStoreCount[Store Count],MATCH(Sales[[#This Row],[RegionStoretype]],RegionStoreCount[Region/Type],0))</f>
        <v>4</v>
      </c>
      <c r="M2860" s="4">
        <f>AND(Sales[[#This Row],[date]]&lt;=TY_YTDMax,Sales[[#This Row],[date]]&gt;=TY_YTDMin)*Sales[[#This Row],[sales]]</f>
        <v>0</v>
      </c>
      <c r="N2860" s="4">
        <f>AND(Sales[[#This Row],[date]]&lt;=LY_YTDMax,Sales[[#This Row],[date]]&gt;=LY_YTDMin)*Sales[[#This Row],[sales]]</f>
        <v>23925.420599999998</v>
      </c>
      <c r="O2860" s="4">
        <f>AND(Sales[[#This Row],[date]]&gt;=YoY_Min,Sales[[#This Row],[date]]&lt;=TY_YTDMax)*(Sales[[#This Row],[sales]]/Sales[[#This Row],[sqft]])</f>
        <v>0</v>
      </c>
      <c r="P2860" s="4">
        <f>SUMIF(Sales[RegionStoretype],Sales[[#This Row],[RegionStoretype]],Sales[YoY_SSF])/Sales[[#This Row],[Region_TypeCount]]</f>
        <v>58.312187288105562</v>
      </c>
    </row>
    <row r="2861" spans="1:16" x14ac:dyDescent="0.25">
      <c r="A2861" s="1">
        <v>42909</v>
      </c>
      <c r="B2861">
        <v>17</v>
      </c>
      <c r="C2861">
        <v>9</v>
      </c>
      <c r="D2861">
        <v>20674.8554</v>
      </c>
      <c r="E2861">
        <f>INDEX(Stores[region],MATCH(Sales[[#This Row],[store_no]],Stores[store_no],0))</f>
        <v>3</v>
      </c>
      <c r="F2861" t="str">
        <f>INDEX(Stores[storetype],MATCH(Sales[[#This Row],[store_no]],Stores[store_no],0))</f>
        <v>B</v>
      </c>
      <c r="G2861" t="str">
        <f>INDEX(Stores[location_city],MATCH(Sales[[#This Row],[store_no]],Stores[store_no],0))</f>
        <v>Fargo</v>
      </c>
      <c r="H2861" t="str">
        <f>INDEX(Stores[location_state],MATCH(Sales[[#This Row],[store_no]],Stores[store_no],0))</f>
        <v>North Dakota</v>
      </c>
      <c r="I2861">
        <f>INDEX(Stores[sqft],MATCH(Sales[[#This Row],[store_no]],Stores[store_no],0))</f>
        <v>211600</v>
      </c>
      <c r="J2861" s="4" t="str">
        <f>INDEX(Departments[dept_name],MATCH(Sales[[#This Row],[dept_no]],Departments[dept_no],0))</f>
        <v>Garden</v>
      </c>
      <c r="K2861" s="4" t="str">
        <f>CONCATENATE(Sales[[#This Row],[region]],Sales[[#This Row],[storetype]])</f>
        <v>3B</v>
      </c>
      <c r="L2861" s="4">
        <f>INDEX(RegionStoreCount[Store Count],MATCH(Sales[[#This Row],[RegionStoretype]],RegionStoreCount[Region/Type],0))</f>
        <v>4</v>
      </c>
      <c r="M2861" s="4">
        <f>AND(Sales[[#This Row],[date]]&lt;=TY_YTDMax,Sales[[#This Row],[date]]&gt;=TY_YTDMin)*Sales[[#This Row],[sales]]</f>
        <v>0</v>
      </c>
      <c r="N2861" s="4">
        <f>AND(Sales[[#This Row],[date]]&lt;=LY_YTDMax,Sales[[#This Row],[date]]&gt;=LY_YTDMin)*Sales[[#This Row],[sales]]</f>
        <v>20674.8554</v>
      </c>
      <c r="O2861" s="4">
        <f>AND(Sales[[#This Row],[date]]&gt;=YoY_Min,Sales[[#This Row],[date]]&lt;=TY_YTDMax)*(Sales[[#This Row],[sales]]/Sales[[#This Row],[sqft]])</f>
        <v>0</v>
      </c>
      <c r="P2861" s="4">
        <f>SUMIF(Sales[RegionStoretype],Sales[[#This Row],[RegionStoretype]],Sales[YoY_SSF])/Sales[[#This Row],[Region_TypeCount]]</f>
        <v>58.312187288105562</v>
      </c>
    </row>
    <row r="2862" spans="1:16" x14ac:dyDescent="0.25">
      <c r="A2862" s="1">
        <v>42909</v>
      </c>
      <c r="B2862">
        <v>17</v>
      </c>
      <c r="C2862">
        <v>17</v>
      </c>
      <c r="D2862">
        <v>87174.350100000011</v>
      </c>
      <c r="E2862">
        <f>INDEX(Stores[region],MATCH(Sales[[#This Row],[store_no]],Stores[store_no],0))</f>
        <v>3</v>
      </c>
      <c r="F2862" t="str">
        <f>INDEX(Stores[storetype],MATCH(Sales[[#This Row],[store_no]],Stores[store_no],0))</f>
        <v>B</v>
      </c>
      <c r="G2862" t="str">
        <f>INDEX(Stores[location_city],MATCH(Sales[[#This Row],[store_no]],Stores[store_no],0))</f>
        <v>Fargo</v>
      </c>
      <c r="H2862" t="str">
        <f>INDEX(Stores[location_state],MATCH(Sales[[#This Row],[store_no]],Stores[store_no],0))</f>
        <v>North Dakota</v>
      </c>
      <c r="I2862">
        <f>INDEX(Stores[sqft],MATCH(Sales[[#This Row],[store_no]],Stores[store_no],0))</f>
        <v>211600</v>
      </c>
      <c r="J2862" s="4" t="str">
        <f>INDEX(Departments[dept_name],MATCH(Sales[[#This Row],[dept_no]],Departments[dept_no],0))</f>
        <v>Shoes</v>
      </c>
      <c r="K2862" s="4" t="str">
        <f>CONCATENATE(Sales[[#This Row],[region]],Sales[[#This Row],[storetype]])</f>
        <v>3B</v>
      </c>
      <c r="L2862" s="4">
        <f>INDEX(RegionStoreCount[Store Count],MATCH(Sales[[#This Row],[RegionStoretype]],RegionStoreCount[Region/Type],0))</f>
        <v>4</v>
      </c>
      <c r="M2862" s="4">
        <f>AND(Sales[[#This Row],[date]]&lt;=TY_YTDMax,Sales[[#This Row],[date]]&gt;=TY_YTDMin)*Sales[[#This Row],[sales]]</f>
        <v>0</v>
      </c>
      <c r="N2862" s="4">
        <f>AND(Sales[[#This Row],[date]]&lt;=LY_YTDMax,Sales[[#This Row],[date]]&gt;=LY_YTDMin)*Sales[[#This Row],[sales]]</f>
        <v>87174.350100000011</v>
      </c>
      <c r="O2862" s="4">
        <f>AND(Sales[[#This Row],[date]]&gt;=YoY_Min,Sales[[#This Row],[date]]&lt;=TY_YTDMax)*(Sales[[#This Row],[sales]]/Sales[[#This Row],[sqft]])</f>
        <v>0</v>
      </c>
      <c r="P2862" s="4">
        <f>SUMIF(Sales[RegionStoretype],Sales[[#This Row],[RegionStoretype]],Sales[YoY_SSF])/Sales[[#This Row],[Region_TypeCount]]</f>
        <v>58.312187288105562</v>
      </c>
    </row>
    <row r="2863" spans="1:16" x14ac:dyDescent="0.25">
      <c r="A2863" s="1">
        <v>42909</v>
      </c>
      <c r="B2863">
        <v>17</v>
      </c>
      <c r="C2863">
        <v>20</v>
      </c>
      <c r="D2863">
        <v>44768.8586</v>
      </c>
      <c r="E2863">
        <f>INDEX(Stores[region],MATCH(Sales[[#This Row],[store_no]],Stores[store_no],0))</f>
        <v>3</v>
      </c>
      <c r="F2863" t="str">
        <f>INDEX(Stores[storetype],MATCH(Sales[[#This Row],[store_no]],Stores[store_no],0))</f>
        <v>B</v>
      </c>
      <c r="G2863" t="str">
        <f>INDEX(Stores[location_city],MATCH(Sales[[#This Row],[store_no]],Stores[store_no],0))</f>
        <v>Fargo</v>
      </c>
      <c r="H2863" t="str">
        <f>INDEX(Stores[location_state],MATCH(Sales[[#This Row],[store_no]],Stores[store_no],0))</f>
        <v>North Dakota</v>
      </c>
      <c r="I2863">
        <f>INDEX(Stores[sqft],MATCH(Sales[[#This Row],[store_no]],Stores[store_no],0))</f>
        <v>211600</v>
      </c>
      <c r="J2863" s="4" t="str">
        <f>INDEX(Departments[dept_name],MATCH(Sales[[#This Row],[dept_no]],Departments[dept_no],0))</f>
        <v>Toys</v>
      </c>
      <c r="K2863" s="4" t="str">
        <f>CONCATENATE(Sales[[#This Row],[region]],Sales[[#This Row],[storetype]])</f>
        <v>3B</v>
      </c>
      <c r="L2863" s="4">
        <f>INDEX(RegionStoreCount[Store Count],MATCH(Sales[[#This Row],[RegionStoretype]],RegionStoreCount[Region/Type],0))</f>
        <v>4</v>
      </c>
      <c r="M2863" s="4">
        <f>AND(Sales[[#This Row],[date]]&lt;=TY_YTDMax,Sales[[#This Row],[date]]&gt;=TY_YTDMin)*Sales[[#This Row],[sales]]</f>
        <v>0</v>
      </c>
      <c r="N2863" s="4">
        <f>AND(Sales[[#This Row],[date]]&lt;=LY_YTDMax,Sales[[#This Row],[date]]&gt;=LY_YTDMin)*Sales[[#This Row],[sales]]</f>
        <v>44768.8586</v>
      </c>
      <c r="O2863" s="4">
        <f>AND(Sales[[#This Row],[date]]&gt;=YoY_Min,Sales[[#This Row],[date]]&lt;=TY_YTDMax)*(Sales[[#This Row],[sales]]/Sales[[#This Row],[sqft]])</f>
        <v>0</v>
      </c>
      <c r="P2863" s="4">
        <f>SUMIF(Sales[RegionStoretype],Sales[[#This Row],[RegionStoretype]],Sales[YoY_SSF])/Sales[[#This Row],[Region_TypeCount]]</f>
        <v>58.312187288105562</v>
      </c>
    </row>
    <row r="2864" spans="1:16" x14ac:dyDescent="0.25">
      <c r="A2864" s="1">
        <v>42909</v>
      </c>
      <c r="B2864">
        <v>18</v>
      </c>
      <c r="C2864">
        <v>16</v>
      </c>
      <c r="D2864">
        <v>72196.388500000001</v>
      </c>
      <c r="E2864">
        <f>INDEX(Stores[region],MATCH(Sales[[#This Row],[store_no]],Stores[store_no],0))</f>
        <v>2</v>
      </c>
      <c r="F2864" t="str">
        <f>INDEX(Stores[storetype],MATCH(Sales[[#This Row],[store_no]],Stores[store_no],0))</f>
        <v>B</v>
      </c>
      <c r="G2864" t="str">
        <f>INDEX(Stores[location_city],MATCH(Sales[[#This Row],[store_no]],Stores[store_no],0))</f>
        <v>Chicago</v>
      </c>
      <c r="H2864" t="str">
        <f>INDEX(Stores[location_state],MATCH(Sales[[#This Row],[store_no]],Stores[store_no],0))</f>
        <v>Illinois</v>
      </c>
      <c r="I2864">
        <f>INDEX(Stores[sqft],MATCH(Sales[[#This Row],[store_no]],Stores[store_no],0))</f>
        <v>120700</v>
      </c>
      <c r="J2864" s="4" t="str">
        <f>INDEX(Departments[dept_name],MATCH(Sales[[#This Row],[dept_no]],Departments[dept_no],0))</f>
        <v>Outdoors</v>
      </c>
      <c r="K2864" s="4" t="str">
        <f>CONCATENATE(Sales[[#This Row],[region]],Sales[[#This Row],[storetype]])</f>
        <v>2B</v>
      </c>
      <c r="L2864" s="4">
        <f>INDEX(RegionStoreCount[Store Count],MATCH(Sales[[#This Row],[RegionStoretype]],RegionStoreCount[Region/Type],0))</f>
        <v>6</v>
      </c>
      <c r="M2864" s="4">
        <f>AND(Sales[[#This Row],[date]]&lt;=TY_YTDMax,Sales[[#This Row],[date]]&gt;=TY_YTDMin)*Sales[[#This Row],[sales]]</f>
        <v>0</v>
      </c>
      <c r="N2864" s="4">
        <f>AND(Sales[[#This Row],[date]]&lt;=LY_YTDMax,Sales[[#This Row],[date]]&gt;=LY_YTDMin)*Sales[[#This Row],[sales]]</f>
        <v>72196.388500000001</v>
      </c>
      <c r="O2864" s="4">
        <f>AND(Sales[[#This Row],[date]]&gt;=YoY_Min,Sales[[#This Row],[date]]&lt;=TY_YTDMax)*(Sales[[#This Row],[sales]]/Sales[[#This Row],[sqft]])</f>
        <v>0</v>
      </c>
      <c r="P2864" s="4">
        <f>SUMIF(Sales[RegionStoretype],Sales[[#This Row],[RegionStoretype]],Sales[YoY_SSF])/Sales[[#This Row],[Region_TypeCount]]</f>
        <v>58.393757732919049</v>
      </c>
    </row>
    <row r="2865" spans="1:16" x14ac:dyDescent="0.25">
      <c r="A2865" s="1">
        <v>42909</v>
      </c>
      <c r="B2865">
        <v>18</v>
      </c>
      <c r="C2865">
        <v>18</v>
      </c>
      <c r="D2865">
        <v>36083.231700000004</v>
      </c>
      <c r="E2865">
        <f>INDEX(Stores[region],MATCH(Sales[[#This Row],[store_no]],Stores[store_no],0))</f>
        <v>2</v>
      </c>
      <c r="F2865" t="str">
        <f>INDEX(Stores[storetype],MATCH(Sales[[#This Row],[store_no]],Stores[store_no],0))</f>
        <v>B</v>
      </c>
      <c r="G2865" t="str">
        <f>INDEX(Stores[location_city],MATCH(Sales[[#This Row],[store_no]],Stores[store_no],0))</f>
        <v>Chicago</v>
      </c>
      <c r="H2865" t="str">
        <f>INDEX(Stores[location_state],MATCH(Sales[[#This Row],[store_no]],Stores[store_no],0))</f>
        <v>Illinois</v>
      </c>
      <c r="I2865">
        <f>INDEX(Stores[sqft],MATCH(Sales[[#This Row],[store_no]],Stores[store_no],0))</f>
        <v>120700</v>
      </c>
      <c r="J2865" s="4" t="str">
        <f>INDEX(Departments[dept_name],MATCH(Sales[[#This Row],[dept_no]],Departments[dept_no],0))</f>
        <v>Sports</v>
      </c>
      <c r="K2865" s="4" t="str">
        <f>CONCATENATE(Sales[[#This Row],[region]],Sales[[#This Row],[storetype]])</f>
        <v>2B</v>
      </c>
      <c r="L2865" s="4">
        <f>INDEX(RegionStoreCount[Store Count],MATCH(Sales[[#This Row],[RegionStoretype]],RegionStoreCount[Region/Type],0))</f>
        <v>6</v>
      </c>
      <c r="M2865" s="4">
        <f>AND(Sales[[#This Row],[date]]&lt;=TY_YTDMax,Sales[[#This Row],[date]]&gt;=TY_YTDMin)*Sales[[#This Row],[sales]]</f>
        <v>0</v>
      </c>
      <c r="N2865" s="4">
        <f>AND(Sales[[#This Row],[date]]&lt;=LY_YTDMax,Sales[[#This Row],[date]]&gt;=LY_YTDMin)*Sales[[#This Row],[sales]]</f>
        <v>36083.231700000004</v>
      </c>
      <c r="O2865" s="4">
        <f>AND(Sales[[#This Row],[date]]&gt;=YoY_Min,Sales[[#This Row],[date]]&lt;=TY_YTDMax)*(Sales[[#This Row],[sales]]/Sales[[#This Row],[sqft]])</f>
        <v>0</v>
      </c>
      <c r="P2865" s="4">
        <f>SUMIF(Sales[RegionStoretype],Sales[[#This Row],[RegionStoretype]],Sales[YoY_SSF])/Sales[[#This Row],[Region_TypeCount]]</f>
        <v>58.393757732919049</v>
      </c>
    </row>
    <row r="2866" spans="1:16" x14ac:dyDescent="0.25">
      <c r="A2866" s="1">
        <v>42909</v>
      </c>
      <c r="B2866">
        <v>19</v>
      </c>
      <c r="C2866">
        <v>5</v>
      </c>
      <c r="D2866">
        <v>243669.46090000001</v>
      </c>
      <c r="E2866">
        <f>INDEX(Stores[region],MATCH(Sales[[#This Row],[store_no]],Stores[store_no],0))</f>
        <v>3</v>
      </c>
      <c r="F2866" t="str">
        <f>INDEX(Stores[storetype],MATCH(Sales[[#This Row],[store_no]],Stores[store_no],0))</f>
        <v>A</v>
      </c>
      <c r="G2866" t="str">
        <f>INDEX(Stores[location_city],MATCH(Sales[[#This Row],[store_no]],Stores[store_no],0))</f>
        <v>Des Moines</v>
      </c>
      <c r="H2866" t="str">
        <f>INDEX(Stores[location_state],MATCH(Sales[[#This Row],[store_no]],Stores[store_no],0))</f>
        <v>Iowa</v>
      </c>
      <c r="I2866">
        <f>INDEX(Stores[sqft],MATCH(Sales[[#This Row],[store_no]],Stores[store_no],0))</f>
        <v>197600</v>
      </c>
      <c r="J2866" s="4" t="str">
        <f>INDEX(Departments[dept_name],MATCH(Sales[[#This Row],[dept_no]],Departments[dept_no],0))</f>
        <v>Clothing</v>
      </c>
      <c r="K2866" s="4" t="str">
        <f>CONCATENATE(Sales[[#This Row],[region]],Sales[[#This Row],[storetype]])</f>
        <v>3A</v>
      </c>
      <c r="L2866" s="4">
        <f>INDEX(RegionStoreCount[Store Count],MATCH(Sales[[#This Row],[RegionStoretype]],RegionStoreCount[Region/Type],0))</f>
        <v>9</v>
      </c>
      <c r="M2866" s="4">
        <f>AND(Sales[[#This Row],[date]]&lt;=TY_YTDMax,Sales[[#This Row],[date]]&gt;=TY_YTDMin)*Sales[[#This Row],[sales]]</f>
        <v>0</v>
      </c>
      <c r="N2866" s="4">
        <f>AND(Sales[[#This Row],[date]]&lt;=LY_YTDMax,Sales[[#This Row],[date]]&gt;=LY_YTDMin)*Sales[[#This Row],[sales]]</f>
        <v>243669.46090000001</v>
      </c>
      <c r="O2866" s="4">
        <f>AND(Sales[[#This Row],[date]]&gt;=YoY_Min,Sales[[#This Row],[date]]&lt;=TY_YTDMax)*(Sales[[#This Row],[sales]]/Sales[[#This Row],[sqft]])</f>
        <v>0</v>
      </c>
      <c r="P2866" s="4">
        <f>SUMIF(Sales[RegionStoretype],Sales[[#This Row],[RegionStoretype]],Sales[YoY_SSF])/Sales[[#This Row],[Region_TypeCount]]</f>
        <v>53.603836561720975</v>
      </c>
    </row>
    <row r="2867" spans="1:16" x14ac:dyDescent="0.25">
      <c r="A2867" s="1">
        <v>42909</v>
      </c>
      <c r="B2867">
        <v>19</v>
      </c>
      <c r="C2867">
        <v>7</v>
      </c>
      <c r="D2867">
        <v>82732.835099999997</v>
      </c>
      <c r="E2867">
        <f>INDEX(Stores[region],MATCH(Sales[[#This Row],[store_no]],Stores[store_no],0))</f>
        <v>3</v>
      </c>
      <c r="F2867" t="str">
        <f>INDEX(Stores[storetype],MATCH(Sales[[#This Row],[store_no]],Stores[store_no],0))</f>
        <v>A</v>
      </c>
      <c r="G2867" t="str">
        <f>INDEX(Stores[location_city],MATCH(Sales[[#This Row],[store_no]],Stores[store_no],0))</f>
        <v>Des Moines</v>
      </c>
      <c r="H2867" t="str">
        <f>INDEX(Stores[location_state],MATCH(Sales[[#This Row],[store_no]],Stores[store_no],0))</f>
        <v>Iowa</v>
      </c>
      <c r="I2867">
        <f>INDEX(Stores[sqft],MATCH(Sales[[#This Row],[store_no]],Stores[store_no],0))</f>
        <v>197600</v>
      </c>
      <c r="J2867" s="4" t="str">
        <f>INDEX(Departments[dept_name],MATCH(Sales[[#This Row],[dept_no]],Departments[dept_no],0))</f>
        <v>Electronics</v>
      </c>
      <c r="K2867" s="4" t="str">
        <f>CONCATENATE(Sales[[#This Row],[region]],Sales[[#This Row],[storetype]])</f>
        <v>3A</v>
      </c>
      <c r="L2867" s="4">
        <f>INDEX(RegionStoreCount[Store Count],MATCH(Sales[[#This Row],[RegionStoretype]],RegionStoreCount[Region/Type],0))</f>
        <v>9</v>
      </c>
      <c r="M2867" s="4">
        <f>AND(Sales[[#This Row],[date]]&lt;=TY_YTDMax,Sales[[#This Row],[date]]&gt;=TY_YTDMin)*Sales[[#This Row],[sales]]</f>
        <v>0</v>
      </c>
      <c r="N2867" s="4">
        <f>AND(Sales[[#This Row],[date]]&lt;=LY_YTDMax,Sales[[#This Row],[date]]&gt;=LY_YTDMin)*Sales[[#This Row],[sales]]</f>
        <v>82732.835099999997</v>
      </c>
      <c r="O2867" s="4">
        <f>AND(Sales[[#This Row],[date]]&gt;=YoY_Min,Sales[[#This Row],[date]]&lt;=TY_YTDMax)*(Sales[[#This Row],[sales]]/Sales[[#This Row],[sqft]])</f>
        <v>0</v>
      </c>
      <c r="P2867" s="4">
        <f>SUMIF(Sales[RegionStoretype],Sales[[#This Row],[RegionStoretype]],Sales[YoY_SSF])/Sales[[#This Row],[Region_TypeCount]]</f>
        <v>53.603836561720975</v>
      </c>
    </row>
    <row r="2868" spans="1:16" x14ac:dyDescent="0.25">
      <c r="A2868" s="1">
        <v>42909</v>
      </c>
      <c r="B2868">
        <v>19</v>
      </c>
      <c r="C2868">
        <v>10</v>
      </c>
      <c r="D2868">
        <v>30038.107599999999</v>
      </c>
      <c r="E2868">
        <f>INDEX(Stores[region],MATCH(Sales[[#This Row],[store_no]],Stores[store_no],0))</f>
        <v>3</v>
      </c>
      <c r="F2868" t="str">
        <f>INDEX(Stores[storetype],MATCH(Sales[[#This Row],[store_no]],Stores[store_no],0))</f>
        <v>A</v>
      </c>
      <c r="G2868" t="str">
        <f>INDEX(Stores[location_city],MATCH(Sales[[#This Row],[store_no]],Stores[store_no],0))</f>
        <v>Des Moines</v>
      </c>
      <c r="H2868" t="str">
        <f>INDEX(Stores[location_state],MATCH(Sales[[#This Row],[store_no]],Stores[store_no],0))</f>
        <v>Iowa</v>
      </c>
      <c r="I2868">
        <f>INDEX(Stores[sqft],MATCH(Sales[[#This Row],[store_no]],Stores[store_no],0))</f>
        <v>197600</v>
      </c>
      <c r="J2868" s="4" t="str">
        <f>INDEX(Departments[dept_name],MATCH(Sales[[#This Row],[dept_no]],Departments[dept_no],0))</f>
        <v>Health</v>
      </c>
      <c r="K2868" s="4" t="str">
        <f>CONCATENATE(Sales[[#This Row],[region]],Sales[[#This Row],[storetype]])</f>
        <v>3A</v>
      </c>
      <c r="L2868" s="4">
        <f>INDEX(RegionStoreCount[Store Count],MATCH(Sales[[#This Row],[RegionStoretype]],RegionStoreCount[Region/Type],0))</f>
        <v>9</v>
      </c>
      <c r="M2868" s="4">
        <f>AND(Sales[[#This Row],[date]]&lt;=TY_YTDMax,Sales[[#This Row],[date]]&gt;=TY_YTDMin)*Sales[[#This Row],[sales]]</f>
        <v>0</v>
      </c>
      <c r="N2868" s="4">
        <f>AND(Sales[[#This Row],[date]]&lt;=LY_YTDMax,Sales[[#This Row],[date]]&gt;=LY_YTDMin)*Sales[[#This Row],[sales]]</f>
        <v>30038.107599999999</v>
      </c>
      <c r="O2868" s="4">
        <f>AND(Sales[[#This Row],[date]]&gt;=YoY_Min,Sales[[#This Row],[date]]&lt;=TY_YTDMax)*(Sales[[#This Row],[sales]]/Sales[[#This Row],[sqft]])</f>
        <v>0</v>
      </c>
      <c r="P2868" s="4">
        <f>SUMIF(Sales[RegionStoretype],Sales[[#This Row],[RegionStoretype]],Sales[YoY_SSF])/Sales[[#This Row],[Region_TypeCount]]</f>
        <v>53.603836561720975</v>
      </c>
    </row>
    <row r="2869" spans="1:16" x14ac:dyDescent="0.25">
      <c r="A2869" s="1">
        <v>42909</v>
      </c>
      <c r="B2869">
        <v>19</v>
      </c>
      <c r="C2869">
        <v>16</v>
      </c>
      <c r="D2869">
        <v>27080.751</v>
      </c>
      <c r="E2869">
        <f>INDEX(Stores[region],MATCH(Sales[[#This Row],[store_no]],Stores[store_no],0))</f>
        <v>3</v>
      </c>
      <c r="F2869" t="str">
        <f>INDEX(Stores[storetype],MATCH(Sales[[#This Row],[store_no]],Stores[store_no],0))</f>
        <v>A</v>
      </c>
      <c r="G2869" t="str">
        <f>INDEX(Stores[location_city],MATCH(Sales[[#This Row],[store_no]],Stores[store_no],0))</f>
        <v>Des Moines</v>
      </c>
      <c r="H2869" t="str">
        <f>INDEX(Stores[location_state],MATCH(Sales[[#This Row],[store_no]],Stores[store_no],0))</f>
        <v>Iowa</v>
      </c>
      <c r="I2869">
        <f>INDEX(Stores[sqft],MATCH(Sales[[#This Row],[store_no]],Stores[store_no],0))</f>
        <v>197600</v>
      </c>
      <c r="J2869" s="4" t="str">
        <f>INDEX(Departments[dept_name],MATCH(Sales[[#This Row],[dept_no]],Departments[dept_no],0))</f>
        <v>Outdoors</v>
      </c>
      <c r="K2869" s="4" t="str">
        <f>CONCATENATE(Sales[[#This Row],[region]],Sales[[#This Row],[storetype]])</f>
        <v>3A</v>
      </c>
      <c r="L2869" s="4">
        <f>INDEX(RegionStoreCount[Store Count],MATCH(Sales[[#This Row],[RegionStoretype]],RegionStoreCount[Region/Type],0))</f>
        <v>9</v>
      </c>
      <c r="M2869" s="4">
        <f>AND(Sales[[#This Row],[date]]&lt;=TY_YTDMax,Sales[[#This Row],[date]]&gt;=TY_YTDMin)*Sales[[#This Row],[sales]]</f>
        <v>0</v>
      </c>
      <c r="N2869" s="4">
        <f>AND(Sales[[#This Row],[date]]&lt;=LY_YTDMax,Sales[[#This Row],[date]]&gt;=LY_YTDMin)*Sales[[#This Row],[sales]]</f>
        <v>27080.751</v>
      </c>
      <c r="O2869" s="4">
        <f>AND(Sales[[#This Row],[date]]&gt;=YoY_Min,Sales[[#This Row],[date]]&lt;=TY_YTDMax)*(Sales[[#This Row],[sales]]/Sales[[#This Row],[sqft]])</f>
        <v>0</v>
      </c>
      <c r="P2869" s="4">
        <f>SUMIF(Sales[RegionStoretype],Sales[[#This Row],[RegionStoretype]],Sales[YoY_SSF])/Sales[[#This Row],[Region_TypeCount]]</f>
        <v>53.603836561720975</v>
      </c>
    </row>
    <row r="2870" spans="1:16" x14ac:dyDescent="0.25">
      <c r="A2870" s="1">
        <v>42909</v>
      </c>
      <c r="B2870">
        <v>19</v>
      </c>
      <c r="C2870">
        <v>19</v>
      </c>
      <c r="D2870">
        <v>35369.725299999998</v>
      </c>
      <c r="E2870">
        <f>INDEX(Stores[region],MATCH(Sales[[#This Row],[store_no]],Stores[store_no],0))</f>
        <v>3</v>
      </c>
      <c r="F2870" t="str">
        <f>INDEX(Stores[storetype],MATCH(Sales[[#This Row],[store_no]],Stores[store_no],0))</f>
        <v>A</v>
      </c>
      <c r="G2870" t="str">
        <f>INDEX(Stores[location_city],MATCH(Sales[[#This Row],[store_no]],Stores[store_no],0))</f>
        <v>Des Moines</v>
      </c>
      <c r="H2870" t="str">
        <f>INDEX(Stores[location_state],MATCH(Sales[[#This Row],[store_no]],Stores[store_no],0))</f>
        <v>Iowa</v>
      </c>
      <c r="I2870">
        <f>INDEX(Stores[sqft],MATCH(Sales[[#This Row],[store_no]],Stores[store_no],0))</f>
        <v>197600</v>
      </c>
      <c r="J2870" s="4" t="str">
        <f>INDEX(Departments[dept_name],MATCH(Sales[[#This Row],[dept_no]],Departments[dept_no],0))</f>
        <v>Tools</v>
      </c>
      <c r="K2870" s="4" t="str">
        <f>CONCATENATE(Sales[[#This Row],[region]],Sales[[#This Row],[storetype]])</f>
        <v>3A</v>
      </c>
      <c r="L2870" s="4">
        <f>INDEX(RegionStoreCount[Store Count],MATCH(Sales[[#This Row],[RegionStoretype]],RegionStoreCount[Region/Type],0))</f>
        <v>9</v>
      </c>
      <c r="M2870" s="4">
        <f>AND(Sales[[#This Row],[date]]&lt;=TY_YTDMax,Sales[[#This Row],[date]]&gt;=TY_YTDMin)*Sales[[#This Row],[sales]]</f>
        <v>0</v>
      </c>
      <c r="N2870" s="4">
        <f>AND(Sales[[#This Row],[date]]&lt;=LY_YTDMax,Sales[[#This Row],[date]]&gt;=LY_YTDMin)*Sales[[#This Row],[sales]]</f>
        <v>35369.725299999998</v>
      </c>
      <c r="O2870" s="4">
        <f>AND(Sales[[#This Row],[date]]&gt;=YoY_Min,Sales[[#This Row],[date]]&lt;=TY_YTDMax)*(Sales[[#This Row],[sales]]/Sales[[#This Row],[sqft]])</f>
        <v>0</v>
      </c>
      <c r="P2870" s="4">
        <f>SUMIF(Sales[RegionStoretype],Sales[[#This Row],[RegionStoretype]],Sales[YoY_SSF])/Sales[[#This Row],[Region_TypeCount]]</f>
        <v>53.603836561720975</v>
      </c>
    </row>
    <row r="2871" spans="1:16" x14ac:dyDescent="0.25">
      <c r="A2871" s="1">
        <v>42909</v>
      </c>
      <c r="B2871">
        <v>19</v>
      </c>
      <c r="C2871">
        <v>20</v>
      </c>
      <c r="D2871">
        <v>148711.4516</v>
      </c>
      <c r="E2871">
        <f>INDEX(Stores[region],MATCH(Sales[[#This Row],[store_no]],Stores[store_no],0))</f>
        <v>3</v>
      </c>
      <c r="F2871" t="str">
        <f>INDEX(Stores[storetype],MATCH(Sales[[#This Row],[store_no]],Stores[store_no],0))</f>
        <v>A</v>
      </c>
      <c r="G2871" t="str">
        <f>INDEX(Stores[location_city],MATCH(Sales[[#This Row],[store_no]],Stores[store_no],0))</f>
        <v>Des Moines</v>
      </c>
      <c r="H2871" t="str">
        <f>INDEX(Stores[location_state],MATCH(Sales[[#This Row],[store_no]],Stores[store_no],0))</f>
        <v>Iowa</v>
      </c>
      <c r="I2871">
        <f>INDEX(Stores[sqft],MATCH(Sales[[#This Row],[store_no]],Stores[store_no],0))</f>
        <v>197600</v>
      </c>
      <c r="J2871" s="4" t="str">
        <f>INDEX(Departments[dept_name],MATCH(Sales[[#This Row],[dept_no]],Departments[dept_no],0))</f>
        <v>Toys</v>
      </c>
      <c r="K2871" s="4" t="str">
        <f>CONCATENATE(Sales[[#This Row],[region]],Sales[[#This Row],[storetype]])</f>
        <v>3A</v>
      </c>
      <c r="L2871" s="4">
        <f>INDEX(RegionStoreCount[Store Count],MATCH(Sales[[#This Row],[RegionStoretype]],RegionStoreCount[Region/Type],0))</f>
        <v>9</v>
      </c>
      <c r="M2871" s="4">
        <f>AND(Sales[[#This Row],[date]]&lt;=TY_YTDMax,Sales[[#This Row],[date]]&gt;=TY_YTDMin)*Sales[[#This Row],[sales]]</f>
        <v>0</v>
      </c>
      <c r="N2871" s="4">
        <f>AND(Sales[[#This Row],[date]]&lt;=LY_YTDMax,Sales[[#This Row],[date]]&gt;=LY_YTDMin)*Sales[[#This Row],[sales]]</f>
        <v>148711.4516</v>
      </c>
      <c r="O2871" s="4">
        <f>AND(Sales[[#This Row],[date]]&gt;=YoY_Min,Sales[[#This Row],[date]]&lt;=TY_YTDMax)*(Sales[[#This Row],[sales]]/Sales[[#This Row],[sqft]])</f>
        <v>0</v>
      </c>
      <c r="P2871" s="4">
        <f>SUMIF(Sales[RegionStoretype],Sales[[#This Row],[RegionStoretype]],Sales[YoY_SSF])/Sales[[#This Row],[Region_TypeCount]]</f>
        <v>53.603836561720975</v>
      </c>
    </row>
    <row r="2872" spans="1:16" x14ac:dyDescent="0.25">
      <c r="A2872" s="1">
        <v>42909</v>
      </c>
      <c r="B2872">
        <v>20</v>
      </c>
      <c r="C2872">
        <v>6</v>
      </c>
      <c r="D2872">
        <v>2415.1729000000005</v>
      </c>
      <c r="E2872">
        <f>INDEX(Stores[region],MATCH(Sales[[#This Row],[store_no]],Stores[store_no],0))</f>
        <v>1</v>
      </c>
      <c r="F2872" t="str">
        <f>INDEX(Stores[storetype],MATCH(Sales[[#This Row],[store_no]],Stores[store_no],0))</f>
        <v>A</v>
      </c>
      <c r="G2872" t="str">
        <f>INDEX(Stores[location_city],MATCH(Sales[[#This Row],[store_no]],Stores[store_no],0))</f>
        <v>South Bend</v>
      </c>
      <c r="H2872" t="str">
        <f>INDEX(Stores[location_state],MATCH(Sales[[#This Row],[store_no]],Stores[store_no],0))</f>
        <v>Indiana</v>
      </c>
      <c r="I2872">
        <f>INDEX(Stores[sqft],MATCH(Sales[[#This Row],[store_no]],Stores[store_no],0))</f>
        <v>39700</v>
      </c>
      <c r="J2872" s="4" t="str">
        <f>INDEX(Departments[dept_name],MATCH(Sales[[#This Row],[dept_no]],Departments[dept_no],0))</f>
        <v>Computers</v>
      </c>
      <c r="K2872" s="4" t="str">
        <f>CONCATENATE(Sales[[#This Row],[region]],Sales[[#This Row],[storetype]])</f>
        <v>1A</v>
      </c>
      <c r="L2872" s="4">
        <f>INDEX(RegionStoreCount[Store Count],MATCH(Sales[[#This Row],[RegionStoretype]],RegionStoreCount[Region/Type],0))</f>
        <v>5</v>
      </c>
      <c r="M2872" s="4">
        <f>AND(Sales[[#This Row],[date]]&lt;=TY_YTDMax,Sales[[#This Row],[date]]&gt;=TY_YTDMin)*Sales[[#This Row],[sales]]</f>
        <v>0</v>
      </c>
      <c r="N2872" s="4">
        <f>AND(Sales[[#This Row],[date]]&lt;=LY_YTDMax,Sales[[#This Row],[date]]&gt;=LY_YTDMin)*Sales[[#This Row],[sales]]</f>
        <v>2415.1729000000005</v>
      </c>
      <c r="O2872" s="4">
        <f>AND(Sales[[#This Row],[date]]&gt;=YoY_Min,Sales[[#This Row],[date]]&lt;=TY_YTDMax)*(Sales[[#This Row],[sales]]/Sales[[#This Row],[sqft]])</f>
        <v>0</v>
      </c>
      <c r="P2872" s="4">
        <f>SUMIF(Sales[RegionStoretype],Sales[[#This Row],[RegionStoretype]],Sales[YoY_SSF])/Sales[[#This Row],[Region_TypeCount]]</f>
        <v>59.469551530910678</v>
      </c>
    </row>
    <row r="2873" spans="1:16" x14ac:dyDescent="0.25">
      <c r="A2873" s="1">
        <v>42909</v>
      </c>
      <c r="B2873">
        <v>20</v>
      </c>
      <c r="C2873">
        <v>10</v>
      </c>
      <c r="D2873">
        <v>2353.7602000000002</v>
      </c>
      <c r="E2873">
        <f>INDEX(Stores[region],MATCH(Sales[[#This Row],[store_no]],Stores[store_no],0))</f>
        <v>1</v>
      </c>
      <c r="F2873" t="str">
        <f>INDEX(Stores[storetype],MATCH(Sales[[#This Row],[store_no]],Stores[store_no],0))</f>
        <v>A</v>
      </c>
      <c r="G2873" t="str">
        <f>INDEX(Stores[location_city],MATCH(Sales[[#This Row],[store_no]],Stores[store_no],0))</f>
        <v>South Bend</v>
      </c>
      <c r="H2873" t="str">
        <f>INDEX(Stores[location_state],MATCH(Sales[[#This Row],[store_no]],Stores[store_no],0))</f>
        <v>Indiana</v>
      </c>
      <c r="I2873">
        <f>INDEX(Stores[sqft],MATCH(Sales[[#This Row],[store_no]],Stores[store_no],0))</f>
        <v>39700</v>
      </c>
      <c r="J2873" s="4" t="str">
        <f>INDEX(Departments[dept_name],MATCH(Sales[[#This Row],[dept_no]],Departments[dept_no],0))</f>
        <v>Health</v>
      </c>
      <c r="K2873" s="4" t="str">
        <f>CONCATENATE(Sales[[#This Row],[region]],Sales[[#This Row],[storetype]])</f>
        <v>1A</v>
      </c>
      <c r="L2873" s="4">
        <f>INDEX(RegionStoreCount[Store Count],MATCH(Sales[[#This Row],[RegionStoretype]],RegionStoreCount[Region/Type],0))</f>
        <v>5</v>
      </c>
      <c r="M2873" s="4">
        <f>AND(Sales[[#This Row],[date]]&lt;=TY_YTDMax,Sales[[#This Row],[date]]&gt;=TY_YTDMin)*Sales[[#This Row],[sales]]</f>
        <v>0</v>
      </c>
      <c r="N2873" s="4">
        <f>AND(Sales[[#This Row],[date]]&lt;=LY_YTDMax,Sales[[#This Row],[date]]&gt;=LY_YTDMin)*Sales[[#This Row],[sales]]</f>
        <v>2353.7602000000002</v>
      </c>
      <c r="O2873" s="4">
        <f>AND(Sales[[#This Row],[date]]&gt;=YoY_Min,Sales[[#This Row],[date]]&lt;=TY_YTDMax)*(Sales[[#This Row],[sales]]/Sales[[#This Row],[sqft]])</f>
        <v>0</v>
      </c>
      <c r="P2873" s="4">
        <f>SUMIF(Sales[RegionStoretype],Sales[[#This Row],[RegionStoretype]],Sales[YoY_SSF])/Sales[[#This Row],[Region_TypeCount]]</f>
        <v>59.469551530910678</v>
      </c>
    </row>
    <row r="2874" spans="1:16" x14ac:dyDescent="0.25">
      <c r="A2874" s="1">
        <v>42909</v>
      </c>
      <c r="B2874">
        <v>20</v>
      </c>
      <c r="C2874">
        <v>15</v>
      </c>
      <c r="D2874">
        <v>17402.500299999996</v>
      </c>
      <c r="E2874">
        <f>INDEX(Stores[region],MATCH(Sales[[#This Row],[store_no]],Stores[store_no],0))</f>
        <v>1</v>
      </c>
      <c r="F2874" t="str">
        <f>INDEX(Stores[storetype],MATCH(Sales[[#This Row],[store_no]],Stores[store_no],0))</f>
        <v>A</v>
      </c>
      <c r="G2874" t="str">
        <f>INDEX(Stores[location_city],MATCH(Sales[[#This Row],[store_no]],Stores[store_no],0))</f>
        <v>South Bend</v>
      </c>
      <c r="H2874" t="str">
        <f>INDEX(Stores[location_state],MATCH(Sales[[#This Row],[store_no]],Stores[store_no],0))</f>
        <v>Indiana</v>
      </c>
      <c r="I2874">
        <f>INDEX(Stores[sqft],MATCH(Sales[[#This Row],[store_no]],Stores[store_no],0))</f>
        <v>39700</v>
      </c>
      <c r="J2874" s="4" t="str">
        <f>INDEX(Departments[dept_name],MATCH(Sales[[#This Row],[dept_no]],Departments[dept_no],0))</f>
        <v>Music</v>
      </c>
      <c r="K2874" s="4" t="str">
        <f>CONCATENATE(Sales[[#This Row],[region]],Sales[[#This Row],[storetype]])</f>
        <v>1A</v>
      </c>
      <c r="L2874" s="4">
        <f>INDEX(RegionStoreCount[Store Count],MATCH(Sales[[#This Row],[RegionStoretype]],RegionStoreCount[Region/Type],0))</f>
        <v>5</v>
      </c>
      <c r="M2874" s="4">
        <f>AND(Sales[[#This Row],[date]]&lt;=TY_YTDMax,Sales[[#This Row],[date]]&gt;=TY_YTDMin)*Sales[[#This Row],[sales]]</f>
        <v>0</v>
      </c>
      <c r="N2874" s="4">
        <f>AND(Sales[[#This Row],[date]]&lt;=LY_YTDMax,Sales[[#This Row],[date]]&gt;=LY_YTDMin)*Sales[[#This Row],[sales]]</f>
        <v>17402.500299999996</v>
      </c>
      <c r="O2874" s="4">
        <f>AND(Sales[[#This Row],[date]]&gt;=YoY_Min,Sales[[#This Row],[date]]&lt;=TY_YTDMax)*(Sales[[#This Row],[sales]]/Sales[[#This Row],[sqft]])</f>
        <v>0</v>
      </c>
      <c r="P2874" s="4">
        <f>SUMIF(Sales[RegionStoretype],Sales[[#This Row],[RegionStoretype]],Sales[YoY_SSF])/Sales[[#This Row],[Region_TypeCount]]</f>
        <v>59.469551530910678</v>
      </c>
    </row>
    <row r="2875" spans="1:16" x14ac:dyDescent="0.25">
      <c r="A2875" s="1">
        <v>42909</v>
      </c>
      <c r="B2875">
        <v>22</v>
      </c>
      <c r="C2875">
        <v>1</v>
      </c>
      <c r="D2875">
        <v>24.514000000000003</v>
      </c>
      <c r="E2875">
        <f>INDEX(Stores[region],MATCH(Sales[[#This Row],[store_no]],Stores[store_no],0))</f>
        <v>3</v>
      </c>
      <c r="F2875" t="str">
        <f>INDEX(Stores[storetype],MATCH(Sales[[#This Row],[store_no]],Stores[store_no],0))</f>
        <v>B</v>
      </c>
      <c r="G2875" t="str">
        <f>INDEX(Stores[location_city],MATCH(Sales[[#This Row],[store_no]],Stores[store_no],0))</f>
        <v>Sioux Falls</v>
      </c>
      <c r="H2875" t="str">
        <f>INDEX(Stores[location_state],MATCH(Sales[[#This Row],[store_no]],Stores[store_no],0))</f>
        <v>South Dakota</v>
      </c>
      <c r="I2875">
        <f>INDEX(Stores[sqft],MATCH(Sales[[#This Row],[store_no]],Stores[store_no],0))</f>
        <v>57800</v>
      </c>
      <c r="J2875" s="4" t="str">
        <f>INDEX(Departments[dept_name],MATCH(Sales[[#This Row],[dept_no]],Departments[dept_no],0))</f>
        <v>Automotive</v>
      </c>
      <c r="K2875" s="4" t="str">
        <f>CONCATENATE(Sales[[#This Row],[region]],Sales[[#This Row],[storetype]])</f>
        <v>3B</v>
      </c>
      <c r="L2875" s="4">
        <f>INDEX(RegionStoreCount[Store Count],MATCH(Sales[[#This Row],[RegionStoretype]],RegionStoreCount[Region/Type],0))</f>
        <v>4</v>
      </c>
      <c r="M2875" s="4">
        <f>AND(Sales[[#This Row],[date]]&lt;=TY_YTDMax,Sales[[#This Row],[date]]&gt;=TY_YTDMin)*Sales[[#This Row],[sales]]</f>
        <v>0</v>
      </c>
      <c r="N2875" s="4">
        <f>AND(Sales[[#This Row],[date]]&lt;=LY_YTDMax,Sales[[#This Row],[date]]&gt;=LY_YTDMin)*Sales[[#This Row],[sales]]</f>
        <v>24.514000000000003</v>
      </c>
      <c r="O2875" s="4">
        <f>AND(Sales[[#This Row],[date]]&gt;=YoY_Min,Sales[[#This Row],[date]]&lt;=TY_YTDMax)*(Sales[[#This Row],[sales]]/Sales[[#This Row],[sqft]])</f>
        <v>0</v>
      </c>
      <c r="P2875" s="4">
        <f>SUMIF(Sales[RegionStoretype],Sales[[#This Row],[RegionStoretype]],Sales[YoY_SSF])/Sales[[#This Row],[Region_TypeCount]]</f>
        <v>58.312187288105562</v>
      </c>
    </row>
    <row r="2876" spans="1:16" x14ac:dyDescent="0.25">
      <c r="A2876" s="1">
        <v>42909</v>
      </c>
      <c r="B2876">
        <v>22</v>
      </c>
      <c r="C2876">
        <v>7</v>
      </c>
      <c r="D2876">
        <v>25121.434499999999</v>
      </c>
      <c r="E2876">
        <f>INDEX(Stores[region],MATCH(Sales[[#This Row],[store_no]],Stores[store_no],0))</f>
        <v>3</v>
      </c>
      <c r="F2876" t="str">
        <f>INDEX(Stores[storetype],MATCH(Sales[[#This Row],[store_no]],Stores[store_no],0))</f>
        <v>B</v>
      </c>
      <c r="G2876" t="str">
        <f>INDEX(Stores[location_city],MATCH(Sales[[#This Row],[store_no]],Stores[store_no],0))</f>
        <v>Sioux Falls</v>
      </c>
      <c r="H2876" t="str">
        <f>INDEX(Stores[location_state],MATCH(Sales[[#This Row],[store_no]],Stores[store_no],0))</f>
        <v>South Dakota</v>
      </c>
      <c r="I2876">
        <f>INDEX(Stores[sqft],MATCH(Sales[[#This Row],[store_no]],Stores[store_no],0))</f>
        <v>57800</v>
      </c>
      <c r="J2876" s="4" t="str">
        <f>INDEX(Departments[dept_name],MATCH(Sales[[#This Row],[dept_no]],Departments[dept_no],0))</f>
        <v>Electronics</v>
      </c>
      <c r="K2876" s="4" t="str">
        <f>CONCATENATE(Sales[[#This Row],[region]],Sales[[#This Row],[storetype]])</f>
        <v>3B</v>
      </c>
      <c r="L2876" s="4">
        <f>INDEX(RegionStoreCount[Store Count],MATCH(Sales[[#This Row],[RegionStoretype]],RegionStoreCount[Region/Type],0))</f>
        <v>4</v>
      </c>
      <c r="M2876" s="4">
        <f>AND(Sales[[#This Row],[date]]&lt;=TY_YTDMax,Sales[[#This Row],[date]]&gt;=TY_YTDMin)*Sales[[#This Row],[sales]]</f>
        <v>0</v>
      </c>
      <c r="N2876" s="4">
        <f>AND(Sales[[#This Row],[date]]&lt;=LY_YTDMax,Sales[[#This Row],[date]]&gt;=LY_YTDMin)*Sales[[#This Row],[sales]]</f>
        <v>25121.434499999999</v>
      </c>
      <c r="O2876" s="4">
        <f>AND(Sales[[#This Row],[date]]&gt;=YoY_Min,Sales[[#This Row],[date]]&lt;=TY_YTDMax)*(Sales[[#This Row],[sales]]/Sales[[#This Row],[sqft]])</f>
        <v>0</v>
      </c>
      <c r="P2876" s="4">
        <f>SUMIF(Sales[RegionStoretype],Sales[[#This Row],[RegionStoretype]],Sales[YoY_SSF])/Sales[[#This Row],[Region_TypeCount]]</f>
        <v>58.312187288105562</v>
      </c>
    </row>
    <row r="2877" spans="1:16" x14ac:dyDescent="0.25">
      <c r="A2877" s="1">
        <v>42909</v>
      </c>
      <c r="B2877">
        <v>23</v>
      </c>
      <c r="C2877">
        <v>12</v>
      </c>
      <c r="D2877">
        <v>149357.67619999999</v>
      </c>
      <c r="E2877">
        <f>INDEX(Stores[region],MATCH(Sales[[#This Row],[store_no]],Stores[store_no],0))</f>
        <v>3</v>
      </c>
      <c r="F2877" t="str">
        <f>INDEX(Stores[storetype],MATCH(Sales[[#This Row],[store_no]],Stores[store_no],0))</f>
        <v>B</v>
      </c>
      <c r="G2877" t="str">
        <f>INDEX(Stores[location_city],MATCH(Sales[[#This Row],[store_no]],Stores[store_no],0))</f>
        <v>Cedar Rapids</v>
      </c>
      <c r="H2877" t="str">
        <f>INDEX(Stores[location_state],MATCH(Sales[[#This Row],[store_no]],Stores[store_no],0))</f>
        <v>Iowa</v>
      </c>
      <c r="I2877">
        <f>INDEX(Stores[sqft],MATCH(Sales[[#This Row],[store_no]],Stores[store_no],0))</f>
        <v>123700</v>
      </c>
      <c r="J2877" s="4" t="str">
        <f>INDEX(Departments[dept_name],MATCH(Sales[[#This Row],[dept_no]],Departments[dept_no],0))</f>
        <v>Jewelery</v>
      </c>
      <c r="K2877" s="4" t="str">
        <f>CONCATENATE(Sales[[#This Row],[region]],Sales[[#This Row],[storetype]])</f>
        <v>3B</v>
      </c>
      <c r="L2877" s="4">
        <f>INDEX(RegionStoreCount[Store Count],MATCH(Sales[[#This Row],[RegionStoretype]],RegionStoreCount[Region/Type],0))</f>
        <v>4</v>
      </c>
      <c r="M2877" s="4">
        <f>AND(Sales[[#This Row],[date]]&lt;=TY_YTDMax,Sales[[#This Row],[date]]&gt;=TY_YTDMin)*Sales[[#This Row],[sales]]</f>
        <v>0</v>
      </c>
      <c r="N2877" s="4">
        <f>AND(Sales[[#This Row],[date]]&lt;=LY_YTDMax,Sales[[#This Row],[date]]&gt;=LY_YTDMin)*Sales[[#This Row],[sales]]</f>
        <v>149357.67619999999</v>
      </c>
      <c r="O2877" s="4">
        <f>AND(Sales[[#This Row],[date]]&gt;=YoY_Min,Sales[[#This Row],[date]]&lt;=TY_YTDMax)*(Sales[[#This Row],[sales]]/Sales[[#This Row],[sqft]])</f>
        <v>0</v>
      </c>
      <c r="P2877" s="4">
        <f>SUMIF(Sales[RegionStoretype],Sales[[#This Row],[RegionStoretype]],Sales[YoY_SSF])/Sales[[#This Row],[Region_TypeCount]]</f>
        <v>58.312187288105562</v>
      </c>
    </row>
    <row r="2878" spans="1:16" x14ac:dyDescent="0.25">
      <c r="A2878" s="1">
        <v>42909</v>
      </c>
      <c r="B2878">
        <v>24</v>
      </c>
      <c r="C2878">
        <v>5</v>
      </c>
      <c r="D2878">
        <v>315587.76299999998</v>
      </c>
      <c r="E2878">
        <f>INDEX(Stores[region],MATCH(Sales[[#This Row],[store_no]],Stores[store_no],0))</f>
        <v>2</v>
      </c>
      <c r="F2878" t="str">
        <f>INDEX(Stores[storetype],MATCH(Sales[[#This Row],[store_no]],Stores[store_no],0))</f>
        <v>A</v>
      </c>
      <c r="G2878" t="str">
        <f>INDEX(Stores[location_city],MATCH(Sales[[#This Row],[store_no]],Stores[store_no],0))</f>
        <v>Winnetka</v>
      </c>
      <c r="H2878" t="str">
        <f>INDEX(Stores[location_state],MATCH(Sales[[#This Row],[store_no]],Stores[store_no],0))</f>
        <v>Illinois</v>
      </c>
      <c r="I2878">
        <f>INDEX(Stores[sqft],MATCH(Sales[[#This Row],[store_no]],Stores[store_no],0))</f>
        <v>207800</v>
      </c>
      <c r="J2878" s="4" t="str">
        <f>INDEX(Departments[dept_name],MATCH(Sales[[#This Row],[dept_no]],Departments[dept_no],0))</f>
        <v>Clothing</v>
      </c>
      <c r="K2878" s="4" t="str">
        <f>CONCATENATE(Sales[[#This Row],[region]],Sales[[#This Row],[storetype]])</f>
        <v>2A</v>
      </c>
      <c r="L2878" s="4">
        <f>INDEX(RegionStoreCount[Store Count],MATCH(Sales[[#This Row],[RegionStoretype]],RegionStoreCount[Region/Type],0))</f>
        <v>5</v>
      </c>
      <c r="M2878" s="4">
        <f>AND(Sales[[#This Row],[date]]&lt;=TY_YTDMax,Sales[[#This Row],[date]]&gt;=TY_YTDMin)*Sales[[#This Row],[sales]]</f>
        <v>0</v>
      </c>
      <c r="N2878" s="4">
        <f>AND(Sales[[#This Row],[date]]&lt;=LY_YTDMax,Sales[[#This Row],[date]]&gt;=LY_YTDMin)*Sales[[#This Row],[sales]]</f>
        <v>315587.76299999998</v>
      </c>
      <c r="O2878" s="4">
        <f>AND(Sales[[#This Row],[date]]&gt;=YoY_Min,Sales[[#This Row],[date]]&lt;=TY_YTDMax)*(Sales[[#This Row],[sales]]/Sales[[#This Row],[sqft]])</f>
        <v>0</v>
      </c>
      <c r="P2878" s="4">
        <f>SUMIF(Sales[RegionStoretype],Sales[[#This Row],[RegionStoretype]],Sales[YoY_SSF])/Sales[[#This Row],[Region_TypeCount]]</f>
        <v>60.052789354368521</v>
      </c>
    </row>
    <row r="2879" spans="1:16" x14ac:dyDescent="0.25">
      <c r="A2879" s="1">
        <v>42909</v>
      </c>
      <c r="B2879">
        <v>24</v>
      </c>
      <c r="C2879">
        <v>10</v>
      </c>
      <c r="D2879">
        <v>23065.872499999998</v>
      </c>
      <c r="E2879">
        <f>INDEX(Stores[region],MATCH(Sales[[#This Row],[store_no]],Stores[store_no],0))</f>
        <v>2</v>
      </c>
      <c r="F2879" t="str">
        <f>INDEX(Stores[storetype],MATCH(Sales[[#This Row],[store_no]],Stores[store_no],0))</f>
        <v>A</v>
      </c>
      <c r="G2879" t="str">
        <f>INDEX(Stores[location_city],MATCH(Sales[[#This Row],[store_no]],Stores[store_no],0))</f>
        <v>Winnetka</v>
      </c>
      <c r="H2879" t="str">
        <f>INDEX(Stores[location_state],MATCH(Sales[[#This Row],[store_no]],Stores[store_no],0))</f>
        <v>Illinois</v>
      </c>
      <c r="I2879">
        <f>INDEX(Stores[sqft],MATCH(Sales[[#This Row],[store_no]],Stores[store_no],0))</f>
        <v>207800</v>
      </c>
      <c r="J2879" s="4" t="str">
        <f>INDEX(Departments[dept_name],MATCH(Sales[[#This Row],[dept_no]],Departments[dept_no],0))</f>
        <v>Health</v>
      </c>
      <c r="K2879" s="4" t="str">
        <f>CONCATENATE(Sales[[#This Row],[region]],Sales[[#This Row],[storetype]])</f>
        <v>2A</v>
      </c>
      <c r="L2879" s="4">
        <f>INDEX(RegionStoreCount[Store Count],MATCH(Sales[[#This Row],[RegionStoretype]],RegionStoreCount[Region/Type],0))</f>
        <v>5</v>
      </c>
      <c r="M2879" s="4">
        <f>AND(Sales[[#This Row],[date]]&lt;=TY_YTDMax,Sales[[#This Row],[date]]&gt;=TY_YTDMin)*Sales[[#This Row],[sales]]</f>
        <v>0</v>
      </c>
      <c r="N2879" s="4">
        <f>AND(Sales[[#This Row],[date]]&lt;=LY_YTDMax,Sales[[#This Row],[date]]&gt;=LY_YTDMin)*Sales[[#This Row],[sales]]</f>
        <v>23065.872499999998</v>
      </c>
      <c r="O2879" s="4">
        <f>AND(Sales[[#This Row],[date]]&gt;=YoY_Min,Sales[[#This Row],[date]]&lt;=TY_YTDMax)*(Sales[[#This Row],[sales]]/Sales[[#This Row],[sqft]])</f>
        <v>0</v>
      </c>
      <c r="P2879" s="4">
        <f>SUMIF(Sales[RegionStoretype],Sales[[#This Row],[RegionStoretype]],Sales[YoY_SSF])/Sales[[#This Row],[Region_TypeCount]]</f>
        <v>60.052789354368521</v>
      </c>
    </row>
    <row r="2880" spans="1:16" x14ac:dyDescent="0.25">
      <c r="A2880" s="1">
        <v>42909</v>
      </c>
      <c r="B2880">
        <v>24</v>
      </c>
      <c r="C2880">
        <v>15</v>
      </c>
      <c r="D2880">
        <v>89163.758500000011</v>
      </c>
      <c r="E2880">
        <f>INDEX(Stores[region],MATCH(Sales[[#This Row],[store_no]],Stores[store_no],0))</f>
        <v>2</v>
      </c>
      <c r="F2880" t="str">
        <f>INDEX(Stores[storetype],MATCH(Sales[[#This Row],[store_no]],Stores[store_no],0))</f>
        <v>A</v>
      </c>
      <c r="G2880" t="str">
        <f>INDEX(Stores[location_city],MATCH(Sales[[#This Row],[store_no]],Stores[store_no],0))</f>
        <v>Winnetka</v>
      </c>
      <c r="H2880" t="str">
        <f>INDEX(Stores[location_state],MATCH(Sales[[#This Row],[store_no]],Stores[store_no],0))</f>
        <v>Illinois</v>
      </c>
      <c r="I2880">
        <f>INDEX(Stores[sqft],MATCH(Sales[[#This Row],[store_no]],Stores[store_no],0))</f>
        <v>207800</v>
      </c>
      <c r="J2880" s="4" t="str">
        <f>INDEX(Departments[dept_name],MATCH(Sales[[#This Row],[dept_no]],Departments[dept_no],0))</f>
        <v>Music</v>
      </c>
      <c r="K2880" s="4" t="str">
        <f>CONCATENATE(Sales[[#This Row],[region]],Sales[[#This Row],[storetype]])</f>
        <v>2A</v>
      </c>
      <c r="L2880" s="4">
        <f>INDEX(RegionStoreCount[Store Count],MATCH(Sales[[#This Row],[RegionStoretype]],RegionStoreCount[Region/Type],0))</f>
        <v>5</v>
      </c>
      <c r="M2880" s="4">
        <f>AND(Sales[[#This Row],[date]]&lt;=TY_YTDMax,Sales[[#This Row],[date]]&gt;=TY_YTDMin)*Sales[[#This Row],[sales]]</f>
        <v>0</v>
      </c>
      <c r="N2880" s="4">
        <f>AND(Sales[[#This Row],[date]]&lt;=LY_YTDMax,Sales[[#This Row],[date]]&gt;=LY_YTDMin)*Sales[[#This Row],[sales]]</f>
        <v>89163.758500000011</v>
      </c>
      <c r="O2880" s="4">
        <f>AND(Sales[[#This Row],[date]]&gt;=YoY_Min,Sales[[#This Row],[date]]&lt;=TY_YTDMax)*(Sales[[#This Row],[sales]]/Sales[[#This Row],[sqft]])</f>
        <v>0</v>
      </c>
      <c r="P2880" s="4">
        <f>SUMIF(Sales[RegionStoretype],Sales[[#This Row],[RegionStoretype]],Sales[YoY_SSF])/Sales[[#This Row],[Region_TypeCount]]</f>
        <v>60.052789354368521</v>
      </c>
    </row>
    <row r="2881" spans="1:16" x14ac:dyDescent="0.25">
      <c r="A2881" s="1">
        <v>42909</v>
      </c>
      <c r="B2881">
        <v>25</v>
      </c>
      <c r="C2881">
        <v>9</v>
      </c>
      <c r="D2881">
        <v>22971.147099999998</v>
      </c>
      <c r="E2881">
        <f>INDEX(Stores[region],MATCH(Sales[[#This Row],[store_no]],Stores[store_no],0))</f>
        <v>3</v>
      </c>
      <c r="F2881" t="str">
        <f>INDEX(Stores[storetype],MATCH(Sales[[#This Row],[store_no]],Stores[store_no],0))</f>
        <v>B</v>
      </c>
      <c r="G2881" t="str">
        <f>INDEX(Stores[location_city],MATCH(Sales[[#This Row],[store_no]],Stores[store_no],0))</f>
        <v>Kansas City</v>
      </c>
      <c r="H2881" t="str">
        <f>INDEX(Stores[location_state],MATCH(Sales[[#This Row],[store_no]],Stores[store_no],0))</f>
        <v>Missouri</v>
      </c>
      <c r="I2881">
        <f>INDEX(Stores[sqft],MATCH(Sales[[#This Row],[store_no]],Stores[store_no],0))</f>
        <v>92300</v>
      </c>
      <c r="J2881" s="4" t="str">
        <f>INDEX(Departments[dept_name],MATCH(Sales[[#This Row],[dept_no]],Departments[dept_no],0))</f>
        <v>Garden</v>
      </c>
      <c r="K2881" s="4" t="str">
        <f>CONCATENATE(Sales[[#This Row],[region]],Sales[[#This Row],[storetype]])</f>
        <v>3B</v>
      </c>
      <c r="L2881" s="4">
        <f>INDEX(RegionStoreCount[Store Count],MATCH(Sales[[#This Row],[RegionStoretype]],RegionStoreCount[Region/Type],0))</f>
        <v>4</v>
      </c>
      <c r="M2881" s="4">
        <f>AND(Sales[[#This Row],[date]]&lt;=TY_YTDMax,Sales[[#This Row],[date]]&gt;=TY_YTDMin)*Sales[[#This Row],[sales]]</f>
        <v>0</v>
      </c>
      <c r="N2881" s="4">
        <f>AND(Sales[[#This Row],[date]]&lt;=LY_YTDMax,Sales[[#This Row],[date]]&gt;=LY_YTDMin)*Sales[[#This Row],[sales]]</f>
        <v>22971.147099999998</v>
      </c>
      <c r="O2881" s="4">
        <f>AND(Sales[[#This Row],[date]]&gt;=YoY_Min,Sales[[#This Row],[date]]&lt;=TY_YTDMax)*(Sales[[#This Row],[sales]]/Sales[[#This Row],[sqft]])</f>
        <v>0</v>
      </c>
      <c r="P2881" s="4">
        <f>SUMIF(Sales[RegionStoretype],Sales[[#This Row],[RegionStoretype]],Sales[YoY_SSF])/Sales[[#This Row],[Region_TypeCount]]</f>
        <v>58.312187288105562</v>
      </c>
    </row>
    <row r="2882" spans="1:16" x14ac:dyDescent="0.25">
      <c r="A2882" s="1">
        <v>42909</v>
      </c>
      <c r="B2882">
        <v>25</v>
      </c>
      <c r="C2882">
        <v>11</v>
      </c>
      <c r="D2882">
        <v>45158.497900000002</v>
      </c>
      <c r="E2882">
        <f>INDEX(Stores[region],MATCH(Sales[[#This Row],[store_no]],Stores[store_no],0))</f>
        <v>3</v>
      </c>
      <c r="F2882" t="str">
        <f>INDEX(Stores[storetype],MATCH(Sales[[#This Row],[store_no]],Stores[store_no],0))</f>
        <v>B</v>
      </c>
      <c r="G2882" t="str">
        <f>INDEX(Stores[location_city],MATCH(Sales[[#This Row],[store_no]],Stores[store_no],0))</f>
        <v>Kansas City</v>
      </c>
      <c r="H2882" t="str">
        <f>INDEX(Stores[location_state],MATCH(Sales[[#This Row],[store_no]],Stores[store_no],0))</f>
        <v>Missouri</v>
      </c>
      <c r="I2882">
        <f>INDEX(Stores[sqft],MATCH(Sales[[#This Row],[store_no]],Stores[store_no],0))</f>
        <v>92300</v>
      </c>
      <c r="J2882" s="4" t="str">
        <f>INDEX(Departments[dept_name],MATCH(Sales[[#This Row],[dept_no]],Departments[dept_no],0))</f>
        <v>Home</v>
      </c>
      <c r="K2882" s="4" t="str">
        <f>CONCATENATE(Sales[[#This Row],[region]],Sales[[#This Row],[storetype]])</f>
        <v>3B</v>
      </c>
      <c r="L2882" s="4">
        <f>INDEX(RegionStoreCount[Store Count],MATCH(Sales[[#This Row],[RegionStoretype]],RegionStoreCount[Region/Type],0))</f>
        <v>4</v>
      </c>
      <c r="M2882" s="4">
        <f>AND(Sales[[#This Row],[date]]&lt;=TY_YTDMax,Sales[[#This Row],[date]]&gt;=TY_YTDMin)*Sales[[#This Row],[sales]]</f>
        <v>0</v>
      </c>
      <c r="N2882" s="4">
        <f>AND(Sales[[#This Row],[date]]&lt;=LY_YTDMax,Sales[[#This Row],[date]]&gt;=LY_YTDMin)*Sales[[#This Row],[sales]]</f>
        <v>45158.497900000002</v>
      </c>
      <c r="O2882" s="4">
        <f>AND(Sales[[#This Row],[date]]&gt;=YoY_Min,Sales[[#This Row],[date]]&lt;=TY_YTDMax)*(Sales[[#This Row],[sales]]/Sales[[#This Row],[sqft]])</f>
        <v>0</v>
      </c>
      <c r="P2882" s="4">
        <f>SUMIF(Sales[RegionStoretype],Sales[[#This Row],[RegionStoretype]],Sales[YoY_SSF])/Sales[[#This Row],[Region_TypeCount]]</f>
        <v>58.312187288105562</v>
      </c>
    </row>
    <row r="2883" spans="1:16" x14ac:dyDescent="0.25">
      <c r="A2883" s="1">
        <v>42909</v>
      </c>
      <c r="B2883">
        <v>25</v>
      </c>
      <c r="C2883">
        <v>15</v>
      </c>
      <c r="D2883">
        <v>46416.1054</v>
      </c>
      <c r="E2883">
        <f>INDEX(Stores[region],MATCH(Sales[[#This Row],[store_no]],Stores[store_no],0))</f>
        <v>3</v>
      </c>
      <c r="F2883" t="str">
        <f>INDEX(Stores[storetype],MATCH(Sales[[#This Row],[store_no]],Stores[store_no],0))</f>
        <v>B</v>
      </c>
      <c r="G2883" t="str">
        <f>INDEX(Stores[location_city],MATCH(Sales[[#This Row],[store_no]],Stores[store_no],0))</f>
        <v>Kansas City</v>
      </c>
      <c r="H2883" t="str">
        <f>INDEX(Stores[location_state],MATCH(Sales[[#This Row],[store_no]],Stores[store_no],0))</f>
        <v>Missouri</v>
      </c>
      <c r="I2883">
        <f>INDEX(Stores[sqft],MATCH(Sales[[#This Row],[store_no]],Stores[store_no],0))</f>
        <v>92300</v>
      </c>
      <c r="J2883" s="4" t="str">
        <f>INDEX(Departments[dept_name],MATCH(Sales[[#This Row],[dept_no]],Departments[dept_no],0))</f>
        <v>Music</v>
      </c>
      <c r="K2883" s="4" t="str">
        <f>CONCATENATE(Sales[[#This Row],[region]],Sales[[#This Row],[storetype]])</f>
        <v>3B</v>
      </c>
      <c r="L2883" s="4">
        <f>INDEX(RegionStoreCount[Store Count],MATCH(Sales[[#This Row],[RegionStoretype]],RegionStoreCount[Region/Type],0))</f>
        <v>4</v>
      </c>
      <c r="M2883" s="4">
        <f>AND(Sales[[#This Row],[date]]&lt;=TY_YTDMax,Sales[[#This Row],[date]]&gt;=TY_YTDMin)*Sales[[#This Row],[sales]]</f>
        <v>0</v>
      </c>
      <c r="N2883" s="4">
        <f>AND(Sales[[#This Row],[date]]&lt;=LY_YTDMax,Sales[[#This Row],[date]]&gt;=LY_YTDMin)*Sales[[#This Row],[sales]]</f>
        <v>46416.1054</v>
      </c>
      <c r="O2883" s="4">
        <f>AND(Sales[[#This Row],[date]]&gt;=YoY_Min,Sales[[#This Row],[date]]&lt;=TY_YTDMax)*(Sales[[#This Row],[sales]]/Sales[[#This Row],[sqft]])</f>
        <v>0</v>
      </c>
      <c r="P2883" s="4">
        <f>SUMIF(Sales[RegionStoretype],Sales[[#This Row],[RegionStoretype]],Sales[YoY_SSF])/Sales[[#This Row],[Region_TypeCount]]</f>
        <v>58.312187288105562</v>
      </c>
    </row>
    <row r="2884" spans="1:16" x14ac:dyDescent="0.25">
      <c r="A2884" s="1">
        <v>42909</v>
      </c>
      <c r="B2884">
        <v>26</v>
      </c>
      <c r="C2884">
        <v>1</v>
      </c>
      <c r="D2884">
        <v>42091.5478</v>
      </c>
      <c r="E2884">
        <f>INDEX(Stores[region],MATCH(Sales[[#This Row],[store_no]],Stores[store_no],0))</f>
        <v>2</v>
      </c>
      <c r="F2884" t="str">
        <f>INDEX(Stores[storetype],MATCH(Sales[[#This Row],[store_no]],Stores[store_no],0))</f>
        <v>A</v>
      </c>
      <c r="G2884" t="str">
        <f>INDEX(Stores[location_city],MATCH(Sales[[#This Row],[store_no]],Stores[store_no],0))</f>
        <v>Carmel</v>
      </c>
      <c r="H2884" t="str">
        <f>INDEX(Stores[location_state],MATCH(Sales[[#This Row],[store_no]],Stores[store_no],0))</f>
        <v>Indiana</v>
      </c>
      <c r="I2884">
        <f>INDEX(Stores[sqft],MATCH(Sales[[#This Row],[store_no]],Stores[store_no],0))</f>
        <v>198500</v>
      </c>
      <c r="J2884" s="4" t="str">
        <f>INDEX(Departments[dept_name],MATCH(Sales[[#This Row],[dept_no]],Departments[dept_no],0))</f>
        <v>Automotive</v>
      </c>
      <c r="K2884" s="4" t="str">
        <f>CONCATENATE(Sales[[#This Row],[region]],Sales[[#This Row],[storetype]])</f>
        <v>2A</v>
      </c>
      <c r="L2884" s="4">
        <f>INDEX(RegionStoreCount[Store Count],MATCH(Sales[[#This Row],[RegionStoretype]],RegionStoreCount[Region/Type],0))</f>
        <v>5</v>
      </c>
      <c r="M2884" s="4">
        <f>AND(Sales[[#This Row],[date]]&lt;=TY_YTDMax,Sales[[#This Row],[date]]&gt;=TY_YTDMin)*Sales[[#This Row],[sales]]</f>
        <v>0</v>
      </c>
      <c r="N2884" s="4">
        <f>AND(Sales[[#This Row],[date]]&lt;=LY_YTDMax,Sales[[#This Row],[date]]&gt;=LY_YTDMin)*Sales[[#This Row],[sales]]</f>
        <v>42091.5478</v>
      </c>
      <c r="O2884" s="4">
        <f>AND(Sales[[#This Row],[date]]&gt;=YoY_Min,Sales[[#This Row],[date]]&lt;=TY_YTDMax)*(Sales[[#This Row],[sales]]/Sales[[#This Row],[sqft]])</f>
        <v>0</v>
      </c>
      <c r="P2884" s="4">
        <f>SUMIF(Sales[RegionStoretype],Sales[[#This Row],[RegionStoretype]],Sales[YoY_SSF])/Sales[[#This Row],[Region_TypeCount]]</f>
        <v>60.052789354368521</v>
      </c>
    </row>
    <row r="2885" spans="1:16" x14ac:dyDescent="0.25">
      <c r="A2885" s="1">
        <v>42909</v>
      </c>
      <c r="B2885">
        <v>27</v>
      </c>
      <c r="C2885">
        <v>4</v>
      </c>
      <c r="D2885">
        <v>14200.1893</v>
      </c>
      <c r="E2885">
        <f>INDEX(Stores[region],MATCH(Sales[[#This Row],[store_no]],Stores[store_no],0))</f>
        <v>3</v>
      </c>
      <c r="F2885" t="str">
        <f>INDEX(Stores[storetype],MATCH(Sales[[#This Row],[store_no]],Stores[store_no],0))</f>
        <v>A</v>
      </c>
      <c r="G2885" t="str">
        <f>INDEX(Stores[location_city],MATCH(Sales[[#This Row],[store_no]],Stores[store_no],0))</f>
        <v>Springfield</v>
      </c>
      <c r="H2885" t="str">
        <f>INDEX(Stores[location_state],MATCH(Sales[[#This Row],[store_no]],Stores[store_no],0))</f>
        <v>Missouri</v>
      </c>
      <c r="I2885">
        <f>INDEX(Stores[sqft],MATCH(Sales[[#This Row],[store_no]],Stores[store_no],0))</f>
        <v>158200</v>
      </c>
      <c r="J2885" s="4" t="str">
        <f>INDEX(Departments[dept_name],MATCH(Sales[[#This Row],[dept_no]],Departments[dept_no],0))</f>
        <v>Books</v>
      </c>
      <c r="K2885" s="4" t="str">
        <f>CONCATENATE(Sales[[#This Row],[region]],Sales[[#This Row],[storetype]])</f>
        <v>3A</v>
      </c>
      <c r="L2885" s="4">
        <f>INDEX(RegionStoreCount[Store Count],MATCH(Sales[[#This Row],[RegionStoretype]],RegionStoreCount[Region/Type],0))</f>
        <v>9</v>
      </c>
      <c r="M2885" s="4">
        <f>AND(Sales[[#This Row],[date]]&lt;=TY_YTDMax,Sales[[#This Row],[date]]&gt;=TY_YTDMin)*Sales[[#This Row],[sales]]</f>
        <v>0</v>
      </c>
      <c r="N2885" s="4">
        <f>AND(Sales[[#This Row],[date]]&lt;=LY_YTDMax,Sales[[#This Row],[date]]&gt;=LY_YTDMin)*Sales[[#This Row],[sales]]</f>
        <v>14200.1893</v>
      </c>
      <c r="O2885" s="4">
        <f>AND(Sales[[#This Row],[date]]&gt;=YoY_Min,Sales[[#This Row],[date]]&lt;=TY_YTDMax)*(Sales[[#This Row],[sales]]/Sales[[#This Row],[sqft]])</f>
        <v>0</v>
      </c>
      <c r="P2885" s="4">
        <f>SUMIF(Sales[RegionStoretype],Sales[[#This Row],[RegionStoretype]],Sales[YoY_SSF])/Sales[[#This Row],[Region_TypeCount]]</f>
        <v>53.603836561720975</v>
      </c>
    </row>
    <row r="2886" spans="1:16" x14ac:dyDescent="0.25">
      <c r="A2886" s="1">
        <v>42909</v>
      </c>
      <c r="B2886">
        <v>27</v>
      </c>
      <c r="C2886">
        <v>7</v>
      </c>
      <c r="D2886">
        <v>13954.621799999999</v>
      </c>
      <c r="E2886">
        <f>INDEX(Stores[region],MATCH(Sales[[#This Row],[store_no]],Stores[store_no],0))</f>
        <v>3</v>
      </c>
      <c r="F2886" t="str">
        <f>INDEX(Stores[storetype],MATCH(Sales[[#This Row],[store_no]],Stores[store_no],0))</f>
        <v>A</v>
      </c>
      <c r="G2886" t="str">
        <f>INDEX(Stores[location_city],MATCH(Sales[[#This Row],[store_no]],Stores[store_no],0))</f>
        <v>Springfield</v>
      </c>
      <c r="H2886" t="str">
        <f>INDEX(Stores[location_state],MATCH(Sales[[#This Row],[store_no]],Stores[store_no],0))</f>
        <v>Missouri</v>
      </c>
      <c r="I2886">
        <f>INDEX(Stores[sqft],MATCH(Sales[[#This Row],[store_no]],Stores[store_no],0))</f>
        <v>158200</v>
      </c>
      <c r="J2886" s="4" t="str">
        <f>INDEX(Departments[dept_name],MATCH(Sales[[#This Row],[dept_no]],Departments[dept_no],0))</f>
        <v>Electronics</v>
      </c>
      <c r="K2886" s="4" t="str">
        <f>CONCATENATE(Sales[[#This Row],[region]],Sales[[#This Row],[storetype]])</f>
        <v>3A</v>
      </c>
      <c r="L2886" s="4">
        <f>INDEX(RegionStoreCount[Store Count],MATCH(Sales[[#This Row],[RegionStoretype]],RegionStoreCount[Region/Type],0))</f>
        <v>9</v>
      </c>
      <c r="M2886" s="4">
        <f>AND(Sales[[#This Row],[date]]&lt;=TY_YTDMax,Sales[[#This Row],[date]]&gt;=TY_YTDMin)*Sales[[#This Row],[sales]]</f>
        <v>0</v>
      </c>
      <c r="N2886" s="4">
        <f>AND(Sales[[#This Row],[date]]&lt;=LY_YTDMax,Sales[[#This Row],[date]]&gt;=LY_YTDMin)*Sales[[#This Row],[sales]]</f>
        <v>13954.621799999999</v>
      </c>
      <c r="O2886" s="4">
        <f>AND(Sales[[#This Row],[date]]&gt;=YoY_Min,Sales[[#This Row],[date]]&lt;=TY_YTDMax)*(Sales[[#This Row],[sales]]/Sales[[#This Row],[sqft]])</f>
        <v>0</v>
      </c>
      <c r="P2886" s="4">
        <f>SUMIF(Sales[RegionStoretype],Sales[[#This Row],[RegionStoretype]],Sales[YoY_SSF])/Sales[[#This Row],[Region_TypeCount]]</f>
        <v>53.603836561720975</v>
      </c>
    </row>
    <row r="2887" spans="1:16" x14ac:dyDescent="0.25">
      <c r="A2887" s="1">
        <v>42909</v>
      </c>
      <c r="B2887">
        <v>27</v>
      </c>
      <c r="C2887">
        <v>9</v>
      </c>
      <c r="D2887">
        <v>49642.906200000005</v>
      </c>
      <c r="E2887">
        <f>INDEX(Stores[region],MATCH(Sales[[#This Row],[store_no]],Stores[store_no],0))</f>
        <v>3</v>
      </c>
      <c r="F2887" t="str">
        <f>INDEX(Stores[storetype],MATCH(Sales[[#This Row],[store_no]],Stores[store_no],0))</f>
        <v>A</v>
      </c>
      <c r="G2887" t="str">
        <f>INDEX(Stores[location_city],MATCH(Sales[[#This Row],[store_no]],Stores[store_no],0))</f>
        <v>Springfield</v>
      </c>
      <c r="H2887" t="str">
        <f>INDEX(Stores[location_state],MATCH(Sales[[#This Row],[store_no]],Stores[store_no],0))</f>
        <v>Missouri</v>
      </c>
      <c r="I2887">
        <f>INDEX(Stores[sqft],MATCH(Sales[[#This Row],[store_no]],Stores[store_no],0))</f>
        <v>158200</v>
      </c>
      <c r="J2887" s="4" t="str">
        <f>INDEX(Departments[dept_name],MATCH(Sales[[#This Row],[dept_no]],Departments[dept_no],0))</f>
        <v>Garden</v>
      </c>
      <c r="K2887" s="4" t="str">
        <f>CONCATENATE(Sales[[#This Row],[region]],Sales[[#This Row],[storetype]])</f>
        <v>3A</v>
      </c>
      <c r="L2887" s="4">
        <f>INDEX(RegionStoreCount[Store Count],MATCH(Sales[[#This Row],[RegionStoretype]],RegionStoreCount[Region/Type],0))</f>
        <v>9</v>
      </c>
      <c r="M2887" s="4">
        <f>AND(Sales[[#This Row],[date]]&lt;=TY_YTDMax,Sales[[#This Row],[date]]&gt;=TY_YTDMin)*Sales[[#This Row],[sales]]</f>
        <v>0</v>
      </c>
      <c r="N2887" s="4">
        <f>AND(Sales[[#This Row],[date]]&lt;=LY_YTDMax,Sales[[#This Row],[date]]&gt;=LY_YTDMin)*Sales[[#This Row],[sales]]</f>
        <v>49642.906200000005</v>
      </c>
      <c r="O2887" s="4">
        <f>AND(Sales[[#This Row],[date]]&gt;=YoY_Min,Sales[[#This Row],[date]]&lt;=TY_YTDMax)*(Sales[[#This Row],[sales]]/Sales[[#This Row],[sqft]])</f>
        <v>0</v>
      </c>
      <c r="P2887" s="4">
        <f>SUMIF(Sales[RegionStoretype],Sales[[#This Row],[RegionStoretype]],Sales[YoY_SSF])/Sales[[#This Row],[Region_TypeCount]]</f>
        <v>53.603836561720975</v>
      </c>
    </row>
    <row r="2888" spans="1:16" x14ac:dyDescent="0.25">
      <c r="A2888" s="1">
        <v>42909</v>
      </c>
      <c r="B2888">
        <v>27</v>
      </c>
      <c r="C2888">
        <v>18</v>
      </c>
      <c r="D2888">
        <v>5600.6849000000002</v>
      </c>
      <c r="E2888">
        <f>INDEX(Stores[region],MATCH(Sales[[#This Row],[store_no]],Stores[store_no],0))</f>
        <v>3</v>
      </c>
      <c r="F2888" t="str">
        <f>INDEX(Stores[storetype],MATCH(Sales[[#This Row],[store_no]],Stores[store_no],0))</f>
        <v>A</v>
      </c>
      <c r="G2888" t="str">
        <f>INDEX(Stores[location_city],MATCH(Sales[[#This Row],[store_no]],Stores[store_no],0))</f>
        <v>Springfield</v>
      </c>
      <c r="H2888" t="str">
        <f>INDEX(Stores[location_state],MATCH(Sales[[#This Row],[store_no]],Stores[store_no],0))</f>
        <v>Missouri</v>
      </c>
      <c r="I2888">
        <f>INDEX(Stores[sqft],MATCH(Sales[[#This Row],[store_no]],Stores[store_no],0))</f>
        <v>158200</v>
      </c>
      <c r="J2888" s="4" t="str">
        <f>INDEX(Departments[dept_name],MATCH(Sales[[#This Row],[dept_no]],Departments[dept_no],0))</f>
        <v>Sports</v>
      </c>
      <c r="K2888" s="4" t="str">
        <f>CONCATENATE(Sales[[#This Row],[region]],Sales[[#This Row],[storetype]])</f>
        <v>3A</v>
      </c>
      <c r="L2888" s="4">
        <f>INDEX(RegionStoreCount[Store Count],MATCH(Sales[[#This Row],[RegionStoretype]],RegionStoreCount[Region/Type],0))</f>
        <v>9</v>
      </c>
      <c r="M2888" s="4">
        <f>AND(Sales[[#This Row],[date]]&lt;=TY_YTDMax,Sales[[#This Row],[date]]&gt;=TY_YTDMin)*Sales[[#This Row],[sales]]</f>
        <v>0</v>
      </c>
      <c r="N2888" s="4">
        <f>AND(Sales[[#This Row],[date]]&lt;=LY_YTDMax,Sales[[#This Row],[date]]&gt;=LY_YTDMin)*Sales[[#This Row],[sales]]</f>
        <v>5600.6849000000002</v>
      </c>
      <c r="O2888" s="4">
        <f>AND(Sales[[#This Row],[date]]&gt;=YoY_Min,Sales[[#This Row],[date]]&lt;=TY_YTDMax)*(Sales[[#This Row],[sales]]/Sales[[#This Row],[sqft]])</f>
        <v>0</v>
      </c>
      <c r="P2888" s="4">
        <f>SUMIF(Sales[RegionStoretype],Sales[[#This Row],[RegionStoretype]],Sales[YoY_SSF])/Sales[[#This Row],[Region_TypeCount]]</f>
        <v>53.603836561720975</v>
      </c>
    </row>
    <row r="2889" spans="1:16" x14ac:dyDescent="0.25">
      <c r="A2889" s="1">
        <v>42909</v>
      </c>
      <c r="B2889">
        <v>28</v>
      </c>
      <c r="C2889">
        <v>2</v>
      </c>
      <c r="D2889">
        <v>28514.378099999998</v>
      </c>
      <c r="E2889">
        <f>INDEX(Stores[region],MATCH(Sales[[#This Row],[store_no]],Stores[store_no],0))</f>
        <v>2</v>
      </c>
      <c r="F2889" t="str">
        <f>INDEX(Stores[storetype],MATCH(Sales[[#This Row],[store_no]],Stores[store_no],0))</f>
        <v>A</v>
      </c>
      <c r="G2889" t="str">
        <f>INDEX(Stores[location_city],MATCH(Sales[[#This Row],[store_no]],Stores[store_no],0))</f>
        <v>Milwaukee</v>
      </c>
      <c r="H2889" t="str">
        <f>INDEX(Stores[location_state],MATCH(Sales[[#This Row],[store_no]],Stores[store_no],0))</f>
        <v>Wisconsin</v>
      </c>
      <c r="I2889">
        <f>INDEX(Stores[sqft],MATCH(Sales[[#This Row],[store_no]],Stores[store_no],0))</f>
        <v>203800</v>
      </c>
      <c r="J2889" s="4" t="str">
        <f>INDEX(Departments[dept_name],MATCH(Sales[[#This Row],[dept_no]],Departments[dept_no],0))</f>
        <v>Baby</v>
      </c>
      <c r="K2889" s="4" t="str">
        <f>CONCATENATE(Sales[[#This Row],[region]],Sales[[#This Row],[storetype]])</f>
        <v>2A</v>
      </c>
      <c r="L2889" s="4">
        <f>INDEX(RegionStoreCount[Store Count],MATCH(Sales[[#This Row],[RegionStoretype]],RegionStoreCount[Region/Type],0))</f>
        <v>5</v>
      </c>
      <c r="M2889" s="4">
        <f>AND(Sales[[#This Row],[date]]&lt;=TY_YTDMax,Sales[[#This Row],[date]]&gt;=TY_YTDMin)*Sales[[#This Row],[sales]]</f>
        <v>0</v>
      </c>
      <c r="N2889" s="4">
        <f>AND(Sales[[#This Row],[date]]&lt;=LY_YTDMax,Sales[[#This Row],[date]]&gt;=LY_YTDMin)*Sales[[#This Row],[sales]]</f>
        <v>28514.378099999998</v>
      </c>
      <c r="O2889" s="4">
        <f>AND(Sales[[#This Row],[date]]&gt;=YoY_Min,Sales[[#This Row],[date]]&lt;=TY_YTDMax)*(Sales[[#This Row],[sales]]/Sales[[#This Row],[sqft]])</f>
        <v>0</v>
      </c>
      <c r="P2889" s="4">
        <f>SUMIF(Sales[RegionStoretype],Sales[[#This Row],[RegionStoretype]],Sales[YoY_SSF])/Sales[[#This Row],[Region_TypeCount]]</f>
        <v>60.052789354368521</v>
      </c>
    </row>
    <row r="2890" spans="1:16" x14ac:dyDescent="0.25">
      <c r="A2890" s="1">
        <v>42909</v>
      </c>
      <c r="B2890">
        <v>28</v>
      </c>
      <c r="C2890">
        <v>16</v>
      </c>
      <c r="D2890">
        <v>33761.234900000003</v>
      </c>
      <c r="E2890">
        <f>INDEX(Stores[region],MATCH(Sales[[#This Row],[store_no]],Stores[store_no],0))</f>
        <v>2</v>
      </c>
      <c r="F2890" t="str">
        <f>INDEX(Stores[storetype],MATCH(Sales[[#This Row],[store_no]],Stores[store_no],0))</f>
        <v>A</v>
      </c>
      <c r="G2890" t="str">
        <f>INDEX(Stores[location_city],MATCH(Sales[[#This Row],[store_no]],Stores[store_no],0))</f>
        <v>Milwaukee</v>
      </c>
      <c r="H2890" t="str">
        <f>INDEX(Stores[location_state],MATCH(Sales[[#This Row],[store_no]],Stores[store_no],0))</f>
        <v>Wisconsin</v>
      </c>
      <c r="I2890">
        <f>INDEX(Stores[sqft],MATCH(Sales[[#This Row],[store_no]],Stores[store_no],0))</f>
        <v>203800</v>
      </c>
      <c r="J2890" s="4" t="str">
        <f>INDEX(Departments[dept_name],MATCH(Sales[[#This Row],[dept_no]],Departments[dept_no],0))</f>
        <v>Outdoors</v>
      </c>
      <c r="K2890" s="4" t="str">
        <f>CONCATENATE(Sales[[#This Row],[region]],Sales[[#This Row],[storetype]])</f>
        <v>2A</v>
      </c>
      <c r="L2890" s="4">
        <f>INDEX(RegionStoreCount[Store Count],MATCH(Sales[[#This Row],[RegionStoretype]],RegionStoreCount[Region/Type],0))</f>
        <v>5</v>
      </c>
      <c r="M2890" s="4">
        <f>AND(Sales[[#This Row],[date]]&lt;=TY_YTDMax,Sales[[#This Row],[date]]&gt;=TY_YTDMin)*Sales[[#This Row],[sales]]</f>
        <v>0</v>
      </c>
      <c r="N2890" s="4">
        <f>AND(Sales[[#This Row],[date]]&lt;=LY_YTDMax,Sales[[#This Row],[date]]&gt;=LY_YTDMin)*Sales[[#This Row],[sales]]</f>
        <v>33761.234900000003</v>
      </c>
      <c r="O2890" s="4">
        <f>AND(Sales[[#This Row],[date]]&gt;=YoY_Min,Sales[[#This Row],[date]]&lt;=TY_YTDMax)*(Sales[[#This Row],[sales]]/Sales[[#This Row],[sqft]])</f>
        <v>0</v>
      </c>
      <c r="P2890" s="4">
        <f>SUMIF(Sales[RegionStoretype],Sales[[#This Row],[RegionStoretype]],Sales[YoY_SSF])/Sales[[#This Row],[Region_TypeCount]]</f>
        <v>60.052789354368521</v>
      </c>
    </row>
    <row r="2891" spans="1:16" x14ac:dyDescent="0.25">
      <c r="A2891" s="1">
        <v>42909</v>
      </c>
      <c r="B2891">
        <v>29</v>
      </c>
      <c r="C2891">
        <v>9</v>
      </c>
      <c r="D2891">
        <v>1937.0608999999999</v>
      </c>
      <c r="E2891">
        <f>INDEX(Stores[region],MATCH(Sales[[#This Row],[store_no]],Stores[store_no],0))</f>
        <v>1</v>
      </c>
      <c r="F2891" t="str">
        <f>INDEX(Stores[storetype],MATCH(Sales[[#This Row],[store_no]],Stores[store_no],0))</f>
        <v>B</v>
      </c>
      <c r="G2891" t="str">
        <f>INDEX(Stores[location_city],MATCH(Sales[[#This Row],[store_no]],Stores[store_no],0))</f>
        <v>Grand Rapids</v>
      </c>
      <c r="H2891" t="str">
        <f>INDEX(Stores[location_state],MATCH(Sales[[#This Row],[store_no]],Stores[store_no],0))</f>
        <v>Michigan</v>
      </c>
      <c r="I2891">
        <f>INDEX(Stores[sqft],MATCH(Sales[[#This Row],[store_no]],Stores[store_no],0))</f>
        <v>148300</v>
      </c>
      <c r="J2891" s="4" t="str">
        <f>INDEX(Departments[dept_name],MATCH(Sales[[#This Row],[dept_no]],Departments[dept_no],0))</f>
        <v>Garden</v>
      </c>
      <c r="K2891" s="4" t="str">
        <f>CONCATENATE(Sales[[#This Row],[region]],Sales[[#This Row],[storetype]])</f>
        <v>1B</v>
      </c>
      <c r="L2891" s="4">
        <f>INDEX(RegionStoreCount[Store Count],MATCH(Sales[[#This Row],[RegionStoretype]],RegionStoreCount[Region/Type],0))</f>
        <v>5</v>
      </c>
      <c r="M2891" s="4">
        <f>AND(Sales[[#This Row],[date]]&lt;=TY_YTDMax,Sales[[#This Row],[date]]&gt;=TY_YTDMin)*Sales[[#This Row],[sales]]</f>
        <v>0</v>
      </c>
      <c r="N2891" s="4">
        <f>AND(Sales[[#This Row],[date]]&lt;=LY_YTDMax,Sales[[#This Row],[date]]&gt;=LY_YTDMin)*Sales[[#This Row],[sales]]</f>
        <v>1937.0608999999999</v>
      </c>
      <c r="O2891" s="4">
        <f>AND(Sales[[#This Row],[date]]&gt;=YoY_Min,Sales[[#This Row],[date]]&lt;=TY_YTDMax)*(Sales[[#This Row],[sales]]/Sales[[#This Row],[sqft]])</f>
        <v>0</v>
      </c>
      <c r="P2891" s="4">
        <f>SUMIF(Sales[RegionStoretype],Sales[[#This Row],[RegionStoretype]],Sales[YoY_SSF])/Sales[[#This Row],[Region_TypeCount]]</f>
        <v>68.518982968140051</v>
      </c>
    </row>
    <row r="2892" spans="1:16" x14ac:dyDescent="0.25">
      <c r="A2892" s="1">
        <v>42909</v>
      </c>
      <c r="B2892">
        <v>29</v>
      </c>
      <c r="C2892">
        <v>13</v>
      </c>
      <c r="D2892">
        <v>15889.8586</v>
      </c>
      <c r="E2892">
        <f>INDEX(Stores[region],MATCH(Sales[[#This Row],[store_no]],Stores[store_no],0))</f>
        <v>1</v>
      </c>
      <c r="F2892" t="str">
        <f>INDEX(Stores[storetype],MATCH(Sales[[#This Row],[store_no]],Stores[store_no],0))</f>
        <v>B</v>
      </c>
      <c r="G2892" t="str">
        <f>INDEX(Stores[location_city],MATCH(Sales[[#This Row],[store_no]],Stores[store_no],0))</f>
        <v>Grand Rapids</v>
      </c>
      <c r="H2892" t="str">
        <f>INDEX(Stores[location_state],MATCH(Sales[[#This Row],[store_no]],Stores[store_no],0))</f>
        <v>Michigan</v>
      </c>
      <c r="I2892">
        <f>INDEX(Stores[sqft],MATCH(Sales[[#This Row],[store_no]],Stores[store_no],0))</f>
        <v>148300</v>
      </c>
      <c r="J2892" s="4" t="str">
        <f>INDEX(Departments[dept_name],MATCH(Sales[[#This Row],[dept_no]],Departments[dept_no],0))</f>
        <v>Kids</v>
      </c>
      <c r="K2892" s="4" t="str">
        <f>CONCATENATE(Sales[[#This Row],[region]],Sales[[#This Row],[storetype]])</f>
        <v>1B</v>
      </c>
      <c r="L2892" s="4">
        <f>INDEX(RegionStoreCount[Store Count],MATCH(Sales[[#This Row],[RegionStoretype]],RegionStoreCount[Region/Type],0))</f>
        <v>5</v>
      </c>
      <c r="M2892" s="4">
        <f>AND(Sales[[#This Row],[date]]&lt;=TY_YTDMax,Sales[[#This Row],[date]]&gt;=TY_YTDMin)*Sales[[#This Row],[sales]]</f>
        <v>0</v>
      </c>
      <c r="N2892" s="4">
        <f>AND(Sales[[#This Row],[date]]&lt;=LY_YTDMax,Sales[[#This Row],[date]]&gt;=LY_YTDMin)*Sales[[#This Row],[sales]]</f>
        <v>15889.8586</v>
      </c>
      <c r="O2892" s="4">
        <f>AND(Sales[[#This Row],[date]]&gt;=YoY_Min,Sales[[#This Row],[date]]&lt;=TY_YTDMax)*(Sales[[#This Row],[sales]]/Sales[[#This Row],[sqft]])</f>
        <v>0</v>
      </c>
      <c r="P2892" s="4">
        <f>SUMIF(Sales[RegionStoretype],Sales[[#This Row],[RegionStoretype]],Sales[YoY_SSF])/Sales[[#This Row],[Region_TypeCount]]</f>
        <v>68.518982968140051</v>
      </c>
    </row>
    <row r="2893" spans="1:16" x14ac:dyDescent="0.25">
      <c r="A2893" s="1">
        <v>42909</v>
      </c>
      <c r="B2893">
        <v>29</v>
      </c>
      <c r="C2893">
        <v>19</v>
      </c>
      <c r="D2893">
        <v>74955.855299999996</v>
      </c>
      <c r="E2893">
        <f>INDEX(Stores[region],MATCH(Sales[[#This Row],[store_no]],Stores[store_no],0))</f>
        <v>1</v>
      </c>
      <c r="F2893" t="str">
        <f>INDEX(Stores[storetype],MATCH(Sales[[#This Row],[store_no]],Stores[store_no],0))</f>
        <v>B</v>
      </c>
      <c r="G2893" t="str">
        <f>INDEX(Stores[location_city],MATCH(Sales[[#This Row],[store_no]],Stores[store_no],0))</f>
        <v>Grand Rapids</v>
      </c>
      <c r="H2893" t="str">
        <f>INDEX(Stores[location_state],MATCH(Sales[[#This Row],[store_no]],Stores[store_no],0))</f>
        <v>Michigan</v>
      </c>
      <c r="I2893">
        <f>INDEX(Stores[sqft],MATCH(Sales[[#This Row],[store_no]],Stores[store_no],0))</f>
        <v>148300</v>
      </c>
      <c r="J2893" s="4" t="str">
        <f>INDEX(Departments[dept_name],MATCH(Sales[[#This Row],[dept_no]],Departments[dept_no],0))</f>
        <v>Tools</v>
      </c>
      <c r="K2893" s="4" t="str">
        <f>CONCATENATE(Sales[[#This Row],[region]],Sales[[#This Row],[storetype]])</f>
        <v>1B</v>
      </c>
      <c r="L2893" s="4">
        <f>INDEX(RegionStoreCount[Store Count],MATCH(Sales[[#This Row],[RegionStoretype]],RegionStoreCount[Region/Type],0))</f>
        <v>5</v>
      </c>
      <c r="M2893" s="4">
        <f>AND(Sales[[#This Row],[date]]&lt;=TY_YTDMax,Sales[[#This Row],[date]]&gt;=TY_YTDMin)*Sales[[#This Row],[sales]]</f>
        <v>0</v>
      </c>
      <c r="N2893" s="4">
        <f>AND(Sales[[#This Row],[date]]&lt;=LY_YTDMax,Sales[[#This Row],[date]]&gt;=LY_YTDMin)*Sales[[#This Row],[sales]]</f>
        <v>74955.855299999996</v>
      </c>
      <c r="O2893" s="4">
        <f>AND(Sales[[#This Row],[date]]&gt;=YoY_Min,Sales[[#This Row],[date]]&lt;=TY_YTDMax)*(Sales[[#This Row],[sales]]/Sales[[#This Row],[sqft]])</f>
        <v>0</v>
      </c>
      <c r="P2893" s="4">
        <f>SUMIF(Sales[RegionStoretype],Sales[[#This Row],[RegionStoretype]],Sales[YoY_SSF])/Sales[[#This Row],[Region_TypeCount]]</f>
        <v>68.518982968140051</v>
      </c>
    </row>
    <row r="2894" spans="1:16" x14ac:dyDescent="0.25">
      <c r="A2894" s="1">
        <v>42909</v>
      </c>
      <c r="B2894">
        <v>30</v>
      </c>
      <c r="C2894">
        <v>2</v>
      </c>
      <c r="D2894">
        <v>17158.324400000001</v>
      </c>
      <c r="E2894">
        <f>INDEX(Stores[region],MATCH(Sales[[#This Row],[store_no]],Stores[store_no],0))</f>
        <v>1</v>
      </c>
      <c r="F2894" t="str">
        <f>INDEX(Stores[storetype],MATCH(Sales[[#This Row],[store_no]],Stores[store_no],0))</f>
        <v>C</v>
      </c>
      <c r="G2894" t="str">
        <f>INDEX(Stores[location_city],MATCH(Sales[[#This Row],[store_no]],Stores[store_no],0))</f>
        <v>Dayton</v>
      </c>
      <c r="H2894" t="str">
        <f>INDEX(Stores[location_state],MATCH(Sales[[#This Row],[store_no]],Stores[store_no],0))</f>
        <v>Ohio</v>
      </c>
      <c r="I2894">
        <f>INDEX(Stores[sqft],MATCH(Sales[[#This Row],[store_no]],Stores[store_no],0))</f>
        <v>90000</v>
      </c>
      <c r="J2894" s="4" t="str">
        <f>INDEX(Departments[dept_name],MATCH(Sales[[#This Row],[dept_no]],Departments[dept_no],0))</f>
        <v>Baby</v>
      </c>
      <c r="K2894" s="4" t="str">
        <f>CONCATENATE(Sales[[#This Row],[region]],Sales[[#This Row],[storetype]])</f>
        <v>1C</v>
      </c>
      <c r="L2894" s="4">
        <f>INDEX(RegionStoreCount[Store Count],MATCH(Sales[[#This Row],[RegionStoretype]],RegionStoreCount[Region/Type],0))</f>
        <v>1</v>
      </c>
      <c r="M2894" s="4">
        <f>AND(Sales[[#This Row],[date]]&lt;=TY_YTDMax,Sales[[#This Row],[date]]&gt;=TY_YTDMin)*Sales[[#This Row],[sales]]</f>
        <v>0</v>
      </c>
      <c r="N2894" s="4">
        <f>AND(Sales[[#This Row],[date]]&lt;=LY_YTDMax,Sales[[#This Row],[date]]&gt;=LY_YTDMin)*Sales[[#This Row],[sales]]</f>
        <v>17158.324400000001</v>
      </c>
      <c r="O2894" s="4">
        <f>AND(Sales[[#This Row],[date]]&gt;=YoY_Min,Sales[[#This Row],[date]]&lt;=TY_YTDMax)*(Sales[[#This Row],[sales]]/Sales[[#This Row],[sqft]])</f>
        <v>0</v>
      </c>
      <c r="P2894" s="4">
        <f>SUMIF(Sales[RegionStoretype],Sales[[#This Row],[RegionStoretype]],Sales[YoY_SSF])/Sales[[#This Row],[Region_TypeCount]]</f>
        <v>65.329042605555529</v>
      </c>
    </row>
    <row r="2895" spans="1:16" x14ac:dyDescent="0.25">
      <c r="A2895" s="1">
        <v>42909</v>
      </c>
      <c r="B2895">
        <v>31</v>
      </c>
      <c r="C2895">
        <v>18</v>
      </c>
      <c r="D2895">
        <v>104278.977</v>
      </c>
      <c r="E2895">
        <f>INDEX(Stores[region],MATCH(Sales[[#This Row],[store_no]],Stores[store_no],0))</f>
        <v>3</v>
      </c>
      <c r="F2895" t="str">
        <f>INDEX(Stores[storetype],MATCH(Sales[[#This Row],[store_no]],Stores[store_no],0))</f>
        <v>A</v>
      </c>
      <c r="G2895" t="str">
        <f>INDEX(Stores[location_city],MATCH(Sales[[#This Row],[store_no]],Stores[store_no],0))</f>
        <v>Rapid City</v>
      </c>
      <c r="H2895" t="str">
        <f>INDEX(Stores[location_state],MATCH(Sales[[#This Row],[store_no]],Stores[store_no],0))</f>
        <v>South Dakota</v>
      </c>
      <c r="I2895">
        <f>INDEX(Stores[sqft],MATCH(Sales[[#This Row],[store_no]],Stores[store_no],0))</f>
        <v>200100</v>
      </c>
      <c r="J2895" s="4" t="str">
        <f>INDEX(Departments[dept_name],MATCH(Sales[[#This Row],[dept_no]],Departments[dept_no],0))</f>
        <v>Sports</v>
      </c>
      <c r="K2895" s="4" t="str">
        <f>CONCATENATE(Sales[[#This Row],[region]],Sales[[#This Row],[storetype]])</f>
        <v>3A</v>
      </c>
      <c r="L2895" s="4">
        <f>INDEX(RegionStoreCount[Store Count],MATCH(Sales[[#This Row],[RegionStoretype]],RegionStoreCount[Region/Type],0))</f>
        <v>9</v>
      </c>
      <c r="M2895" s="4">
        <f>AND(Sales[[#This Row],[date]]&lt;=TY_YTDMax,Sales[[#This Row],[date]]&gt;=TY_YTDMin)*Sales[[#This Row],[sales]]</f>
        <v>0</v>
      </c>
      <c r="N2895" s="4">
        <f>AND(Sales[[#This Row],[date]]&lt;=LY_YTDMax,Sales[[#This Row],[date]]&gt;=LY_YTDMin)*Sales[[#This Row],[sales]]</f>
        <v>104278.977</v>
      </c>
      <c r="O2895" s="4">
        <f>AND(Sales[[#This Row],[date]]&gt;=YoY_Min,Sales[[#This Row],[date]]&lt;=TY_YTDMax)*(Sales[[#This Row],[sales]]/Sales[[#This Row],[sqft]])</f>
        <v>0</v>
      </c>
      <c r="P2895" s="4">
        <f>SUMIF(Sales[RegionStoretype],Sales[[#This Row],[RegionStoretype]],Sales[YoY_SSF])/Sales[[#This Row],[Region_TypeCount]]</f>
        <v>53.603836561720975</v>
      </c>
    </row>
    <row r="2896" spans="1:16" x14ac:dyDescent="0.25">
      <c r="A2896" s="1">
        <v>42909</v>
      </c>
      <c r="B2896">
        <v>33</v>
      </c>
      <c r="C2896">
        <v>10</v>
      </c>
      <c r="D2896">
        <v>5126.8559000000005</v>
      </c>
      <c r="E2896">
        <f>INDEX(Stores[region],MATCH(Sales[[#This Row],[store_no]],Stores[store_no],0))</f>
        <v>3</v>
      </c>
      <c r="F2896" t="str">
        <f>INDEX(Stores[storetype],MATCH(Sales[[#This Row],[store_no]],Stores[store_no],0))</f>
        <v>A</v>
      </c>
      <c r="G2896" t="str">
        <f>INDEX(Stores[location_city],MATCH(Sales[[#This Row],[store_no]],Stores[store_no],0))</f>
        <v>Omaha</v>
      </c>
      <c r="H2896" t="str">
        <f>INDEX(Stores[location_state],MATCH(Sales[[#This Row],[store_no]],Stores[store_no],0))</f>
        <v>Nebraska</v>
      </c>
      <c r="I2896">
        <f>INDEX(Stores[sqft],MATCH(Sales[[#This Row],[store_no]],Stores[store_no],0))</f>
        <v>40700</v>
      </c>
      <c r="J2896" s="4" t="str">
        <f>INDEX(Departments[dept_name],MATCH(Sales[[#This Row],[dept_no]],Departments[dept_no],0))</f>
        <v>Health</v>
      </c>
      <c r="K2896" s="4" t="str">
        <f>CONCATENATE(Sales[[#This Row],[region]],Sales[[#This Row],[storetype]])</f>
        <v>3A</v>
      </c>
      <c r="L2896" s="4">
        <f>INDEX(RegionStoreCount[Store Count],MATCH(Sales[[#This Row],[RegionStoretype]],RegionStoreCount[Region/Type],0))</f>
        <v>9</v>
      </c>
      <c r="M2896" s="4">
        <f>AND(Sales[[#This Row],[date]]&lt;=TY_YTDMax,Sales[[#This Row],[date]]&gt;=TY_YTDMin)*Sales[[#This Row],[sales]]</f>
        <v>0</v>
      </c>
      <c r="N2896" s="4">
        <f>AND(Sales[[#This Row],[date]]&lt;=LY_YTDMax,Sales[[#This Row],[date]]&gt;=LY_YTDMin)*Sales[[#This Row],[sales]]</f>
        <v>5126.8559000000005</v>
      </c>
      <c r="O2896" s="4">
        <f>AND(Sales[[#This Row],[date]]&gt;=YoY_Min,Sales[[#This Row],[date]]&lt;=TY_YTDMax)*(Sales[[#This Row],[sales]]/Sales[[#This Row],[sqft]])</f>
        <v>0</v>
      </c>
      <c r="P2896" s="4">
        <f>SUMIF(Sales[RegionStoretype],Sales[[#This Row],[RegionStoretype]],Sales[YoY_SSF])/Sales[[#This Row],[Region_TypeCount]]</f>
        <v>53.603836561720975</v>
      </c>
    </row>
    <row r="2897" spans="1:16" x14ac:dyDescent="0.25">
      <c r="A2897" s="1">
        <v>42909</v>
      </c>
      <c r="B2897">
        <v>35</v>
      </c>
      <c r="C2897">
        <v>7</v>
      </c>
      <c r="D2897">
        <v>28325.918999999998</v>
      </c>
      <c r="E2897">
        <f>INDEX(Stores[region],MATCH(Sales[[#This Row],[store_no]],Stores[store_no],0))</f>
        <v>3</v>
      </c>
      <c r="F2897" t="str">
        <f>INDEX(Stores[storetype],MATCH(Sales[[#This Row],[store_no]],Stores[store_no],0))</f>
        <v>C</v>
      </c>
      <c r="G2897" t="str">
        <f>INDEX(Stores[location_city],MATCH(Sales[[#This Row],[store_no]],Stores[store_no],0))</f>
        <v>Wichita</v>
      </c>
      <c r="H2897" t="str">
        <f>INDEX(Stores[location_state],MATCH(Sales[[#This Row],[store_no]],Stores[store_no],0))</f>
        <v>Kansas</v>
      </c>
      <c r="I2897">
        <f>INDEX(Stores[sqft],MATCH(Sales[[#This Row],[store_no]],Stores[store_no],0))</f>
        <v>72800</v>
      </c>
      <c r="J2897" s="4" t="str">
        <f>INDEX(Departments[dept_name],MATCH(Sales[[#This Row],[dept_no]],Departments[dept_no],0))</f>
        <v>Electronics</v>
      </c>
      <c r="K2897" s="4" t="str">
        <f>CONCATENATE(Sales[[#This Row],[region]],Sales[[#This Row],[storetype]])</f>
        <v>3C</v>
      </c>
      <c r="L2897" s="4">
        <f>INDEX(RegionStoreCount[Store Count],MATCH(Sales[[#This Row],[RegionStoretype]],RegionStoreCount[Region/Type],0))</f>
        <v>2</v>
      </c>
      <c r="M2897" s="4">
        <f>AND(Sales[[#This Row],[date]]&lt;=TY_YTDMax,Sales[[#This Row],[date]]&gt;=TY_YTDMin)*Sales[[#This Row],[sales]]</f>
        <v>0</v>
      </c>
      <c r="N2897" s="4">
        <f>AND(Sales[[#This Row],[date]]&lt;=LY_YTDMax,Sales[[#This Row],[date]]&gt;=LY_YTDMin)*Sales[[#This Row],[sales]]</f>
        <v>28325.918999999998</v>
      </c>
      <c r="O2897" s="4">
        <f>AND(Sales[[#This Row],[date]]&gt;=YoY_Min,Sales[[#This Row],[date]]&lt;=TY_YTDMax)*(Sales[[#This Row],[sales]]/Sales[[#This Row],[sqft]])</f>
        <v>0</v>
      </c>
      <c r="P2897" s="4">
        <f>SUMIF(Sales[RegionStoretype],Sales[[#This Row],[RegionStoretype]],Sales[YoY_SSF])/Sales[[#This Row],[Region_TypeCount]]</f>
        <v>47.561479460925746</v>
      </c>
    </row>
    <row r="2898" spans="1:16" x14ac:dyDescent="0.25">
      <c r="A2898" s="1">
        <v>42909</v>
      </c>
      <c r="B2898">
        <v>35</v>
      </c>
      <c r="C2898">
        <v>17</v>
      </c>
      <c r="D2898">
        <v>39882.542200000004</v>
      </c>
      <c r="E2898">
        <f>INDEX(Stores[region],MATCH(Sales[[#This Row],[store_no]],Stores[store_no],0))</f>
        <v>3</v>
      </c>
      <c r="F2898" t="str">
        <f>INDEX(Stores[storetype],MATCH(Sales[[#This Row],[store_no]],Stores[store_no],0))</f>
        <v>C</v>
      </c>
      <c r="G2898" t="str">
        <f>INDEX(Stores[location_city],MATCH(Sales[[#This Row],[store_no]],Stores[store_no],0))</f>
        <v>Wichita</v>
      </c>
      <c r="H2898" t="str">
        <f>INDEX(Stores[location_state],MATCH(Sales[[#This Row],[store_no]],Stores[store_no],0))</f>
        <v>Kansas</v>
      </c>
      <c r="I2898">
        <f>INDEX(Stores[sqft],MATCH(Sales[[#This Row],[store_no]],Stores[store_no],0))</f>
        <v>72800</v>
      </c>
      <c r="J2898" s="4" t="str">
        <f>INDEX(Departments[dept_name],MATCH(Sales[[#This Row],[dept_no]],Departments[dept_no],0))</f>
        <v>Shoes</v>
      </c>
      <c r="K2898" s="4" t="str">
        <f>CONCATENATE(Sales[[#This Row],[region]],Sales[[#This Row],[storetype]])</f>
        <v>3C</v>
      </c>
      <c r="L2898" s="4">
        <f>INDEX(RegionStoreCount[Store Count],MATCH(Sales[[#This Row],[RegionStoretype]],RegionStoreCount[Region/Type],0))</f>
        <v>2</v>
      </c>
      <c r="M2898" s="4">
        <f>AND(Sales[[#This Row],[date]]&lt;=TY_YTDMax,Sales[[#This Row],[date]]&gt;=TY_YTDMin)*Sales[[#This Row],[sales]]</f>
        <v>0</v>
      </c>
      <c r="N2898" s="4">
        <f>AND(Sales[[#This Row],[date]]&lt;=LY_YTDMax,Sales[[#This Row],[date]]&gt;=LY_YTDMin)*Sales[[#This Row],[sales]]</f>
        <v>39882.542200000004</v>
      </c>
      <c r="O2898" s="4">
        <f>AND(Sales[[#This Row],[date]]&gt;=YoY_Min,Sales[[#This Row],[date]]&lt;=TY_YTDMax)*(Sales[[#This Row],[sales]]/Sales[[#This Row],[sqft]])</f>
        <v>0</v>
      </c>
      <c r="P2898" s="4">
        <f>SUMIF(Sales[RegionStoretype],Sales[[#This Row],[RegionStoretype]],Sales[YoY_SSF])/Sales[[#This Row],[Region_TypeCount]]</f>
        <v>47.561479460925746</v>
      </c>
    </row>
    <row r="2899" spans="1:16" x14ac:dyDescent="0.25">
      <c r="A2899" s="1">
        <v>42909</v>
      </c>
      <c r="B2899">
        <v>36</v>
      </c>
      <c r="C2899">
        <v>17</v>
      </c>
      <c r="D2899">
        <v>50913.697499999995</v>
      </c>
      <c r="E2899">
        <f>INDEX(Stores[region],MATCH(Sales[[#This Row],[store_no]],Stores[store_no],0))</f>
        <v>2</v>
      </c>
      <c r="F2899" t="str">
        <f>INDEX(Stores[storetype],MATCH(Sales[[#This Row],[store_no]],Stores[store_no],0))</f>
        <v>A</v>
      </c>
      <c r="G2899" t="str">
        <f>INDEX(Stores[location_city],MATCH(Sales[[#This Row],[store_no]],Stores[store_no],0))</f>
        <v>Aurora</v>
      </c>
      <c r="H2899" t="str">
        <f>INDEX(Stores[location_state],MATCH(Sales[[#This Row],[store_no]],Stores[store_no],0))</f>
        <v>Illinois</v>
      </c>
      <c r="I2899">
        <f>INDEX(Stores[sqft],MATCH(Sales[[#This Row],[store_no]],Stores[store_no],0))</f>
        <v>209900</v>
      </c>
      <c r="J2899" s="4" t="str">
        <f>INDEX(Departments[dept_name],MATCH(Sales[[#This Row],[dept_no]],Departments[dept_no],0))</f>
        <v>Shoes</v>
      </c>
      <c r="K2899" s="4" t="str">
        <f>CONCATENATE(Sales[[#This Row],[region]],Sales[[#This Row],[storetype]])</f>
        <v>2A</v>
      </c>
      <c r="L2899" s="4">
        <f>INDEX(RegionStoreCount[Store Count],MATCH(Sales[[#This Row],[RegionStoretype]],RegionStoreCount[Region/Type],0))</f>
        <v>5</v>
      </c>
      <c r="M2899" s="4">
        <f>AND(Sales[[#This Row],[date]]&lt;=TY_YTDMax,Sales[[#This Row],[date]]&gt;=TY_YTDMin)*Sales[[#This Row],[sales]]</f>
        <v>0</v>
      </c>
      <c r="N2899" s="4">
        <f>AND(Sales[[#This Row],[date]]&lt;=LY_YTDMax,Sales[[#This Row],[date]]&gt;=LY_YTDMin)*Sales[[#This Row],[sales]]</f>
        <v>50913.697499999995</v>
      </c>
      <c r="O2899" s="4">
        <f>AND(Sales[[#This Row],[date]]&gt;=YoY_Min,Sales[[#This Row],[date]]&lt;=TY_YTDMax)*(Sales[[#This Row],[sales]]/Sales[[#This Row],[sqft]])</f>
        <v>0</v>
      </c>
      <c r="P2899" s="4">
        <f>SUMIF(Sales[RegionStoretype],Sales[[#This Row],[RegionStoretype]],Sales[YoY_SSF])/Sales[[#This Row],[Region_TypeCount]]</f>
        <v>60.052789354368521</v>
      </c>
    </row>
    <row r="2900" spans="1:16" x14ac:dyDescent="0.25">
      <c r="A2900" s="1">
        <v>42909</v>
      </c>
      <c r="B2900">
        <v>37</v>
      </c>
      <c r="C2900">
        <v>10</v>
      </c>
      <c r="D2900">
        <v>21728.043199999996</v>
      </c>
      <c r="E2900">
        <f>INDEX(Stores[region],MATCH(Sales[[#This Row],[store_no]],Stores[store_no],0))</f>
        <v>3</v>
      </c>
      <c r="F2900" t="str">
        <f>INDEX(Stores[storetype],MATCH(Sales[[#This Row],[store_no]],Stores[store_no],0))</f>
        <v>C</v>
      </c>
      <c r="G2900" t="str">
        <f>INDEX(Stores[location_city],MATCH(Sales[[#This Row],[store_no]],Stores[store_no],0))</f>
        <v>Lincoln</v>
      </c>
      <c r="H2900" t="str">
        <f>INDEX(Stores[location_state],MATCH(Sales[[#This Row],[store_no]],Stores[store_no],0))</f>
        <v>Nebraska</v>
      </c>
      <c r="I2900">
        <f>INDEX(Stores[sqft],MATCH(Sales[[#This Row],[store_no]],Stores[store_no],0))</f>
        <v>161300</v>
      </c>
      <c r="J2900" s="4" t="str">
        <f>INDEX(Departments[dept_name],MATCH(Sales[[#This Row],[dept_no]],Departments[dept_no],0))</f>
        <v>Health</v>
      </c>
      <c r="K2900" s="4" t="str">
        <f>CONCATENATE(Sales[[#This Row],[region]],Sales[[#This Row],[storetype]])</f>
        <v>3C</v>
      </c>
      <c r="L2900" s="4">
        <f>INDEX(RegionStoreCount[Store Count],MATCH(Sales[[#This Row],[RegionStoretype]],RegionStoreCount[Region/Type],0))</f>
        <v>2</v>
      </c>
      <c r="M2900" s="4">
        <f>AND(Sales[[#This Row],[date]]&lt;=TY_YTDMax,Sales[[#This Row],[date]]&gt;=TY_YTDMin)*Sales[[#This Row],[sales]]</f>
        <v>0</v>
      </c>
      <c r="N2900" s="4">
        <f>AND(Sales[[#This Row],[date]]&lt;=LY_YTDMax,Sales[[#This Row],[date]]&gt;=LY_YTDMin)*Sales[[#This Row],[sales]]</f>
        <v>21728.043199999996</v>
      </c>
      <c r="O2900" s="4">
        <f>AND(Sales[[#This Row],[date]]&gt;=YoY_Min,Sales[[#This Row],[date]]&lt;=TY_YTDMax)*(Sales[[#This Row],[sales]]/Sales[[#This Row],[sqft]])</f>
        <v>0</v>
      </c>
      <c r="P2900" s="4">
        <f>SUMIF(Sales[RegionStoretype],Sales[[#This Row],[RegionStoretype]],Sales[YoY_SSF])/Sales[[#This Row],[Region_TypeCount]]</f>
        <v>47.561479460925746</v>
      </c>
    </row>
    <row r="2901" spans="1:16" x14ac:dyDescent="0.25">
      <c r="A2901" s="1">
        <v>42909</v>
      </c>
      <c r="B2901">
        <v>37</v>
      </c>
      <c r="C2901">
        <v>13</v>
      </c>
      <c r="D2901">
        <v>83187.731699999989</v>
      </c>
      <c r="E2901">
        <f>INDEX(Stores[region],MATCH(Sales[[#This Row],[store_no]],Stores[store_no],0))</f>
        <v>3</v>
      </c>
      <c r="F2901" t="str">
        <f>INDEX(Stores[storetype],MATCH(Sales[[#This Row],[store_no]],Stores[store_no],0))</f>
        <v>C</v>
      </c>
      <c r="G2901" t="str">
        <f>INDEX(Stores[location_city],MATCH(Sales[[#This Row],[store_no]],Stores[store_no],0))</f>
        <v>Lincoln</v>
      </c>
      <c r="H2901" t="str">
        <f>INDEX(Stores[location_state],MATCH(Sales[[#This Row],[store_no]],Stores[store_no],0))</f>
        <v>Nebraska</v>
      </c>
      <c r="I2901">
        <f>INDEX(Stores[sqft],MATCH(Sales[[#This Row],[store_no]],Stores[store_no],0))</f>
        <v>161300</v>
      </c>
      <c r="J2901" s="4" t="str">
        <f>INDEX(Departments[dept_name],MATCH(Sales[[#This Row],[dept_no]],Departments[dept_no],0))</f>
        <v>Kids</v>
      </c>
      <c r="K2901" s="4" t="str">
        <f>CONCATENATE(Sales[[#This Row],[region]],Sales[[#This Row],[storetype]])</f>
        <v>3C</v>
      </c>
      <c r="L2901" s="4">
        <f>INDEX(RegionStoreCount[Store Count],MATCH(Sales[[#This Row],[RegionStoretype]],RegionStoreCount[Region/Type],0))</f>
        <v>2</v>
      </c>
      <c r="M2901" s="4">
        <f>AND(Sales[[#This Row],[date]]&lt;=TY_YTDMax,Sales[[#This Row],[date]]&gt;=TY_YTDMin)*Sales[[#This Row],[sales]]</f>
        <v>0</v>
      </c>
      <c r="N2901" s="4">
        <f>AND(Sales[[#This Row],[date]]&lt;=LY_YTDMax,Sales[[#This Row],[date]]&gt;=LY_YTDMin)*Sales[[#This Row],[sales]]</f>
        <v>83187.731699999989</v>
      </c>
      <c r="O2901" s="4">
        <f>AND(Sales[[#This Row],[date]]&gt;=YoY_Min,Sales[[#This Row],[date]]&lt;=TY_YTDMax)*(Sales[[#This Row],[sales]]/Sales[[#This Row],[sqft]])</f>
        <v>0</v>
      </c>
      <c r="P2901" s="4">
        <f>SUMIF(Sales[RegionStoretype],Sales[[#This Row],[RegionStoretype]],Sales[YoY_SSF])/Sales[[#This Row],[Region_TypeCount]]</f>
        <v>47.561479460925746</v>
      </c>
    </row>
    <row r="2902" spans="1:16" x14ac:dyDescent="0.25">
      <c r="A2902" s="1">
        <v>42909</v>
      </c>
      <c r="B2902">
        <v>37</v>
      </c>
      <c r="C2902">
        <v>14</v>
      </c>
      <c r="D2902">
        <v>42508.115099999995</v>
      </c>
      <c r="E2902">
        <f>INDEX(Stores[region],MATCH(Sales[[#This Row],[store_no]],Stores[store_no],0))</f>
        <v>3</v>
      </c>
      <c r="F2902" t="str">
        <f>INDEX(Stores[storetype],MATCH(Sales[[#This Row],[store_no]],Stores[store_no],0))</f>
        <v>C</v>
      </c>
      <c r="G2902" t="str">
        <f>INDEX(Stores[location_city],MATCH(Sales[[#This Row],[store_no]],Stores[store_no],0))</f>
        <v>Lincoln</v>
      </c>
      <c r="H2902" t="str">
        <f>INDEX(Stores[location_state],MATCH(Sales[[#This Row],[store_no]],Stores[store_no],0))</f>
        <v>Nebraska</v>
      </c>
      <c r="I2902">
        <f>INDEX(Stores[sqft],MATCH(Sales[[#This Row],[store_no]],Stores[store_no],0))</f>
        <v>161300</v>
      </c>
      <c r="J2902" s="4" t="str">
        <f>INDEX(Departments[dept_name],MATCH(Sales[[#This Row],[dept_no]],Departments[dept_no],0))</f>
        <v>Movies</v>
      </c>
      <c r="K2902" s="4" t="str">
        <f>CONCATENATE(Sales[[#This Row],[region]],Sales[[#This Row],[storetype]])</f>
        <v>3C</v>
      </c>
      <c r="L2902" s="4">
        <f>INDEX(RegionStoreCount[Store Count],MATCH(Sales[[#This Row],[RegionStoretype]],RegionStoreCount[Region/Type],0))</f>
        <v>2</v>
      </c>
      <c r="M2902" s="4">
        <f>AND(Sales[[#This Row],[date]]&lt;=TY_YTDMax,Sales[[#This Row],[date]]&gt;=TY_YTDMin)*Sales[[#This Row],[sales]]</f>
        <v>0</v>
      </c>
      <c r="N2902" s="4">
        <f>AND(Sales[[#This Row],[date]]&lt;=LY_YTDMax,Sales[[#This Row],[date]]&gt;=LY_YTDMin)*Sales[[#This Row],[sales]]</f>
        <v>42508.115099999995</v>
      </c>
      <c r="O2902" s="4">
        <f>AND(Sales[[#This Row],[date]]&gt;=YoY_Min,Sales[[#This Row],[date]]&lt;=TY_YTDMax)*(Sales[[#This Row],[sales]]/Sales[[#This Row],[sqft]])</f>
        <v>0</v>
      </c>
      <c r="P2902" s="4">
        <f>SUMIF(Sales[RegionStoretype],Sales[[#This Row],[RegionStoretype]],Sales[YoY_SSF])/Sales[[#This Row],[Region_TypeCount]]</f>
        <v>47.561479460925746</v>
      </c>
    </row>
    <row r="2903" spans="1:16" x14ac:dyDescent="0.25">
      <c r="A2903" s="1">
        <v>42909</v>
      </c>
      <c r="B2903">
        <v>38</v>
      </c>
      <c r="C2903">
        <v>4</v>
      </c>
      <c r="D2903">
        <v>48273.613799999999</v>
      </c>
      <c r="E2903">
        <f>INDEX(Stores[region],MATCH(Sales[[#This Row],[store_no]],Stores[store_no],0))</f>
        <v>2</v>
      </c>
      <c r="F2903" t="str">
        <f>INDEX(Stores[storetype],MATCH(Sales[[#This Row],[store_no]],Stores[store_no],0))</f>
        <v>C</v>
      </c>
      <c r="G2903" t="str">
        <f>INDEX(Stores[location_city],MATCH(Sales[[#This Row],[store_no]],Stores[store_no],0))</f>
        <v>Hinsdale</v>
      </c>
      <c r="H2903" t="str">
        <f>INDEX(Stores[location_state],MATCH(Sales[[#This Row],[store_no]],Stores[store_no],0))</f>
        <v>Illinois</v>
      </c>
      <c r="I2903">
        <f>INDEX(Stores[sqft],MATCH(Sales[[#This Row],[store_no]],Stores[store_no],0))</f>
        <v>155600</v>
      </c>
      <c r="J2903" s="4" t="str">
        <f>INDEX(Departments[dept_name],MATCH(Sales[[#This Row],[dept_no]],Departments[dept_no],0))</f>
        <v>Books</v>
      </c>
      <c r="K2903" s="4" t="str">
        <f>CONCATENATE(Sales[[#This Row],[region]],Sales[[#This Row],[storetype]])</f>
        <v>2C</v>
      </c>
      <c r="L2903" s="4">
        <f>INDEX(RegionStoreCount[Store Count],MATCH(Sales[[#This Row],[RegionStoretype]],RegionStoreCount[Region/Type],0))</f>
        <v>1</v>
      </c>
      <c r="M2903" s="4">
        <f>AND(Sales[[#This Row],[date]]&lt;=TY_YTDMax,Sales[[#This Row],[date]]&gt;=TY_YTDMin)*Sales[[#This Row],[sales]]</f>
        <v>0</v>
      </c>
      <c r="N2903" s="4">
        <f>AND(Sales[[#This Row],[date]]&lt;=LY_YTDMax,Sales[[#This Row],[date]]&gt;=LY_YTDMin)*Sales[[#This Row],[sales]]</f>
        <v>48273.613799999999</v>
      </c>
      <c r="O2903" s="4">
        <f>AND(Sales[[#This Row],[date]]&gt;=YoY_Min,Sales[[#This Row],[date]]&lt;=TY_YTDMax)*(Sales[[#This Row],[sales]]/Sales[[#This Row],[sqft]])</f>
        <v>0</v>
      </c>
      <c r="P2903" s="4">
        <f>SUMIF(Sales[RegionStoretype],Sales[[#This Row],[RegionStoretype]],Sales[YoY_SSF])/Sales[[#This Row],[Region_TypeCount]]</f>
        <v>44.537621913239086</v>
      </c>
    </row>
    <row r="2904" spans="1:16" x14ac:dyDescent="0.25">
      <c r="A2904" s="1">
        <v>42909</v>
      </c>
      <c r="B2904">
        <v>38</v>
      </c>
      <c r="C2904">
        <v>8</v>
      </c>
      <c r="D2904">
        <v>22356.3482</v>
      </c>
      <c r="E2904">
        <f>INDEX(Stores[region],MATCH(Sales[[#This Row],[store_no]],Stores[store_no],0))</f>
        <v>2</v>
      </c>
      <c r="F2904" t="str">
        <f>INDEX(Stores[storetype],MATCH(Sales[[#This Row],[store_no]],Stores[store_no],0))</f>
        <v>C</v>
      </c>
      <c r="G2904" t="str">
        <f>INDEX(Stores[location_city],MATCH(Sales[[#This Row],[store_no]],Stores[store_no],0))</f>
        <v>Hinsdale</v>
      </c>
      <c r="H2904" t="str">
        <f>INDEX(Stores[location_state],MATCH(Sales[[#This Row],[store_no]],Stores[store_no],0))</f>
        <v>Illinois</v>
      </c>
      <c r="I2904">
        <f>INDEX(Stores[sqft],MATCH(Sales[[#This Row],[store_no]],Stores[store_no],0))</f>
        <v>155600</v>
      </c>
      <c r="J2904" s="4" t="str">
        <f>INDEX(Departments[dept_name],MATCH(Sales[[#This Row],[dept_no]],Departments[dept_no],0))</f>
        <v>Games</v>
      </c>
      <c r="K2904" s="4" t="str">
        <f>CONCATENATE(Sales[[#This Row],[region]],Sales[[#This Row],[storetype]])</f>
        <v>2C</v>
      </c>
      <c r="L2904" s="4">
        <f>INDEX(RegionStoreCount[Store Count],MATCH(Sales[[#This Row],[RegionStoretype]],RegionStoreCount[Region/Type],0))</f>
        <v>1</v>
      </c>
      <c r="M2904" s="4">
        <f>AND(Sales[[#This Row],[date]]&lt;=TY_YTDMax,Sales[[#This Row],[date]]&gt;=TY_YTDMin)*Sales[[#This Row],[sales]]</f>
        <v>0</v>
      </c>
      <c r="N2904" s="4">
        <f>AND(Sales[[#This Row],[date]]&lt;=LY_YTDMax,Sales[[#This Row],[date]]&gt;=LY_YTDMin)*Sales[[#This Row],[sales]]</f>
        <v>22356.3482</v>
      </c>
      <c r="O2904" s="4">
        <f>AND(Sales[[#This Row],[date]]&gt;=YoY_Min,Sales[[#This Row],[date]]&lt;=TY_YTDMax)*(Sales[[#This Row],[sales]]/Sales[[#This Row],[sqft]])</f>
        <v>0</v>
      </c>
      <c r="P2904" s="4">
        <f>SUMIF(Sales[RegionStoretype],Sales[[#This Row],[RegionStoretype]],Sales[YoY_SSF])/Sales[[#This Row],[Region_TypeCount]]</f>
        <v>44.537621913239086</v>
      </c>
    </row>
    <row r="2905" spans="1:16" x14ac:dyDescent="0.25">
      <c r="A2905" s="1">
        <v>42909</v>
      </c>
      <c r="B2905">
        <v>38</v>
      </c>
      <c r="C2905">
        <v>13</v>
      </c>
      <c r="D2905">
        <v>93885.856300000014</v>
      </c>
      <c r="E2905">
        <f>INDEX(Stores[region],MATCH(Sales[[#This Row],[store_no]],Stores[store_no],0))</f>
        <v>2</v>
      </c>
      <c r="F2905" t="str">
        <f>INDEX(Stores[storetype],MATCH(Sales[[#This Row],[store_no]],Stores[store_no],0))</f>
        <v>C</v>
      </c>
      <c r="G2905" t="str">
        <f>INDEX(Stores[location_city],MATCH(Sales[[#This Row],[store_no]],Stores[store_no],0))</f>
        <v>Hinsdale</v>
      </c>
      <c r="H2905" t="str">
        <f>INDEX(Stores[location_state],MATCH(Sales[[#This Row],[store_no]],Stores[store_no],0))</f>
        <v>Illinois</v>
      </c>
      <c r="I2905">
        <f>INDEX(Stores[sqft],MATCH(Sales[[#This Row],[store_no]],Stores[store_no],0))</f>
        <v>155600</v>
      </c>
      <c r="J2905" s="4" t="str">
        <f>INDEX(Departments[dept_name],MATCH(Sales[[#This Row],[dept_no]],Departments[dept_no],0))</f>
        <v>Kids</v>
      </c>
      <c r="K2905" s="4" t="str">
        <f>CONCATENATE(Sales[[#This Row],[region]],Sales[[#This Row],[storetype]])</f>
        <v>2C</v>
      </c>
      <c r="L2905" s="4">
        <f>INDEX(RegionStoreCount[Store Count],MATCH(Sales[[#This Row],[RegionStoretype]],RegionStoreCount[Region/Type],0))</f>
        <v>1</v>
      </c>
      <c r="M2905" s="4">
        <f>AND(Sales[[#This Row],[date]]&lt;=TY_YTDMax,Sales[[#This Row],[date]]&gt;=TY_YTDMin)*Sales[[#This Row],[sales]]</f>
        <v>0</v>
      </c>
      <c r="N2905" s="4">
        <f>AND(Sales[[#This Row],[date]]&lt;=LY_YTDMax,Sales[[#This Row],[date]]&gt;=LY_YTDMin)*Sales[[#This Row],[sales]]</f>
        <v>93885.856300000014</v>
      </c>
      <c r="O2905" s="4">
        <f>AND(Sales[[#This Row],[date]]&gt;=YoY_Min,Sales[[#This Row],[date]]&lt;=TY_YTDMax)*(Sales[[#This Row],[sales]]/Sales[[#This Row],[sqft]])</f>
        <v>0</v>
      </c>
      <c r="P2905" s="4">
        <f>SUMIF(Sales[RegionStoretype],Sales[[#This Row],[RegionStoretype]],Sales[YoY_SSF])/Sales[[#This Row],[Region_TypeCount]]</f>
        <v>44.537621913239086</v>
      </c>
    </row>
    <row r="2906" spans="1:16" x14ac:dyDescent="0.25">
      <c r="A2906" s="1">
        <v>42909</v>
      </c>
      <c r="B2906">
        <v>38</v>
      </c>
      <c r="C2906">
        <v>14</v>
      </c>
      <c r="D2906">
        <v>42567.956400000003</v>
      </c>
      <c r="E2906">
        <f>INDEX(Stores[region],MATCH(Sales[[#This Row],[store_no]],Stores[store_no],0))</f>
        <v>2</v>
      </c>
      <c r="F2906" t="str">
        <f>INDEX(Stores[storetype],MATCH(Sales[[#This Row],[store_no]],Stores[store_no],0))</f>
        <v>C</v>
      </c>
      <c r="G2906" t="str">
        <f>INDEX(Stores[location_city],MATCH(Sales[[#This Row],[store_no]],Stores[store_no],0))</f>
        <v>Hinsdale</v>
      </c>
      <c r="H2906" t="str">
        <f>INDEX(Stores[location_state],MATCH(Sales[[#This Row],[store_no]],Stores[store_no],0))</f>
        <v>Illinois</v>
      </c>
      <c r="I2906">
        <f>INDEX(Stores[sqft],MATCH(Sales[[#This Row],[store_no]],Stores[store_no],0))</f>
        <v>155600</v>
      </c>
      <c r="J2906" s="4" t="str">
        <f>INDEX(Departments[dept_name],MATCH(Sales[[#This Row],[dept_no]],Departments[dept_no],0))</f>
        <v>Movies</v>
      </c>
      <c r="K2906" s="4" t="str">
        <f>CONCATENATE(Sales[[#This Row],[region]],Sales[[#This Row],[storetype]])</f>
        <v>2C</v>
      </c>
      <c r="L2906" s="4">
        <f>INDEX(RegionStoreCount[Store Count],MATCH(Sales[[#This Row],[RegionStoretype]],RegionStoreCount[Region/Type],0))</f>
        <v>1</v>
      </c>
      <c r="M2906" s="4">
        <f>AND(Sales[[#This Row],[date]]&lt;=TY_YTDMax,Sales[[#This Row],[date]]&gt;=TY_YTDMin)*Sales[[#This Row],[sales]]</f>
        <v>0</v>
      </c>
      <c r="N2906" s="4">
        <f>AND(Sales[[#This Row],[date]]&lt;=LY_YTDMax,Sales[[#This Row],[date]]&gt;=LY_YTDMin)*Sales[[#This Row],[sales]]</f>
        <v>42567.956400000003</v>
      </c>
      <c r="O2906" s="4">
        <f>AND(Sales[[#This Row],[date]]&gt;=YoY_Min,Sales[[#This Row],[date]]&lt;=TY_YTDMax)*(Sales[[#This Row],[sales]]/Sales[[#This Row],[sqft]])</f>
        <v>0</v>
      </c>
      <c r="P2906" s="4">
        <f>SUMIF(Sales[RegionStoretype],Sales[[#This Row],[RegionStoretype]],Sales[YoY_SSF])/Sales[[#This Row],[Region_TypeCount]]</f>
        <v>44.537621913239086</v>
      </c>
    </row>
    <row r="2907" spans="1:16" x14ac:dyDescent="0.25">
      <c r="A2907" s="1">
        <v>42909</v>
      </c>
      <c r="B2907">
        <v>38</v>
      </c>
      <c r="C2907">
        <v>15</v>
      </c>
      <c r="D2907">
        <v>109.36540000000001</v>
      </c>
      <c r="E2907">
        <f>INDEX(Stores[region],MATCH(Sales[[#This Row],[store_no]],Stores[store_no],0))</f>
        <v>2</v>
      </c>
      <c r="F2907" t="str">
        <f>INDEX(Stores[storetype],MATCH(Sales[[#This Row],[store_no]],Stores[store_no],0))</f>
        <v>C</v>
      </c>
      <c r="G2907" t="str">
        <f>INDEX(Stores[location_city],MATCH(Sales[[#This Row],[store_no]],Stores[store_no],0))</f>
        <v>Hinsdale</v>
      </c>
      <c r="H2907" t="str">
        <f>INDEX(Stores[location_state],MATCH(Sales[[#This Row],[store_no]],Stores[store_no],0))</f>
        <v>Illinois</v>
      </c>
      <c r="I2907">
        <f>INDEX(Stores[sqft],MATCH(Sales[[#This Row],[store_no]],Stores[store_no],0))</f>
        <v>155600</v>
      </c>
      <c r="J2907" s="4" t="str">
        <f>INDEX(Departments[dept_name],MATCH(Sales[[#This Row],[dept_no]],Departments[dept_no],0))</f>
        <v>Music</v>
      </c>
      <c r="K2907" s="4" t="str">
        <f>CONCATENATE(Sales[[#This Row],[region]],Sales[[#This Row],[storetype]])</f>
        <v>2C</v>
      </c>
      <c r="L2907" s="4">
        <f>INDEX(RegionStoreCount[Store Count],MATCH(Sales[[#This Row],[RegionStoretype]],RegionStoreCount[Region/Type],0))</f>
        <v>1</v>
      </c>
      <c r="M2907" s="4">
        <f>AND(Sales[[#This Row],[date]]&lt;=TY_YTDMax,Sales[[#This Row],[date]]&gt;=TY_YTDMin)*Sales[[#This Row],[sales]]</f>
        <v>0</v>
      </c>
      <c r="N2907" s="4">
        <f>AND(Sales[[#This Row],[date]]&lt;=LY_YTDMax,Sales[[#This Row],[date]]&gt;=LY_YTDMin)*Sales[[#This Row],[sales]]</f>
        <v>109.36540000000001</v>
      </c>
      <c r="O2907" s="4">
        <f>AND(Sales[[#This Row],[date]]&gt;=YoY_Min,Sales[[#This Row],[date]]&lt;=TY_YTDMax)*(Sales[[#This Row],[sales]]/Sales[[#This Row],[sqft]])</f>
        <v>0</v>
      </c>
      <c r="P2907" s="4">
        <f>SUMIF(Sales[RegionStoretype],Sales[[#This Row],[RegionStoretype]],Sales[YoY_SSF])/Sales[[#This Row],[Region_TypeCount]]</f>
        <v>44.537621913239086</v>
      </c>
    </row>
    <row r="2908" spans="1:16" x14ac:dyDescent="0.25">
      <c r="A2908" s="1">
        <v>42909</v>
      </c>
      <c r="B2908">
        <v>38</v>
      </c>
      <c r="C2908">
        <v>17</v>
      </c>
      <c r="D2908">
        <v>132956.77679999999</v>
      </c>
      <c r="E2908">
        <f>INDEX(Stores[region],MATCH(Sales[[#This Row],[store_no]],Stores[store_no],0))</f>
        <v>2</v>
      </c>
      <c r="F2908" t="str">
        <f>INDEX(Stores[storetype],MATCH(Sales[[#This Row],[store_no]],Stores[store_no],0))</f>
        <v>C</v>
      </c>
      <c r="G2908" t="str">
        <f>INDEX(Stores[location_city],MATCH(Sales[[#This Row],[store_no]],Stores[store_no],0))</f>
        <v>Hinsdale</v>
      </c>
      <c r="H2908" t="str">
        <f>INDEX(Stores[location_state],MATCH(Sales[[#This Row],[store_no]],Stores[store_no],0))</f>
        <v>Illinois</v>
      </c>
      <c r="I2908">
        <f>INDEX(Stores[sqft],MATCH(Sales[[#This Row],[store_no]],Stores[store_no],0))</f>
        <v>155600</v>
      </c>
      <c r="J2908" s="4" t="str">
        <f>INDEX(Departments[dept_name],MATCH(Sales[[#This Row],[dept_no]],Departments[dept_no],0))</f>
        <v>Shoes</v>
      </c>
      <c r="K2908" s="4" t="str">
        <f>CONCATENATE(Sales[[#This Row],[region]],Sales[[#This Row],[storetype]])</f>
        <v>2C</v>
      </c>
      <c r="L2908" s="4">
        <f>INDEX(RegionStoreCount[Store Count],MATCH(Sales[[#This Row],[RegionStoretype]],RegionStoreCount[Region/Type],0))</f>
        <v>1</v>
      </c>
      <c r="M2908" s="4">
        <f>AND(Sales[[#This Row],[date]]&lt;=TY_YTDMax,Sales[[#This Row],[date]]&gt;=TY_YTDMin)*Sales[[#This Row],[sales]]</f>
        <v>0</v>
      </c>
      <c r="N2908" s="4">
        <f>AND(Sales[[#This Row],[date]]&lt;=LY_YTDMax,Sales[[#This Row],[date]]&gt;=LY_YTDMin)*Sales[[#This Row],[sales]]</f>
        <v>132956.77679999999</v>
      </c>
      <c r="O2908" s="4">
        <f>AND(Sales[[#This Row],[date]]&gt;=YoY_Min,Sales[[#This Row],[date]]&lt;=TY_YTDMax)*(Sales[[#This Row],[sales]]/Sales[[#This Row],[sqft]])</f>
        <v>0</v>
      </c>
      <c r="P2908" s="4">
        <f>SUMIF(Sales[RegionStoretype],Sales[[#This Row],[RegionStoretype]],Sales[YoY_SSF])/Sales[[#This Row],[Region_TypeCount]]</f>
        <v>44.537621913239086</v>
      </c>
    </row>
    <row r="2909" spans="1:16" x14ac:dyDescent="0.25">
      <c r="A2909" s="1">
        <v>42916</v>
      </c>
      <c r="B2909">
        <v>1</v>
      </c>
      <c r="C2909">
        <v>2</v>
      </c>
      <c r="D2909">
        <v>20241.670400000003</v>
      </c>
      <c r="E2909">
        <f>INDEX(Stores[region],MATCH(Sales[[#This Row],[store_no]],Stores[store_no],0))</f>
        <v>1</v>
      </c>
      <c r="F2909" t="str">
        <f>INDEX(Stores[storetype],MATCH(Sales[[#This Row],[store_no]],Stores[store_no],0))</f>
        <v>A</v>
      </c>
      <c r="G2909" t="str">
        <f>INDEX(Stores[location_city],MATCH(Sales[[#This Row],[store_no]],Stores[store_no],0))</f>
        <v>Ann Arbor</v>
      </c>
      <c r="H2909" t="str">
        <f>INDEX(Stores[location_state],MATCH(Sales[[#This Row],[store_no]],Stores[store_no],0))</f>
        <v>Michigan</v>
      </c>
      <c r="I2909">
        <f>INDEX(Stores[sqft],MATCH(Sales[[#This Row],[store_no]],Stores[store_no],0))</f>
        <v>100600</v>
      </c>
      <c r="J2909" s="4" t="str">
        <f>INDEX(Departments[dept_name],MATCH(Sales[[#This Row],[dept_no]],Departments[dept_no],0))</f>
        <v>Baby</v>
      </c>
      <c r="K2909" s="4" t="str">
        <f>CONCATENATE(Sales[[#This Row],[region]],Sales[[#This Row],[storetype]])</f>
        <v>1A</v>
      </c>
      <c r="L2909" s="4">
        <f>INDEX(RegionStoreCount[Store Count],MATCH(Sales[[#This Row],[RegionStoretype]],RegionStoreCount[Region/Type],0))</f>
        <v>5</v>
      </c>
      <c r="M2909" s="4">
        <f>AND(Sales[[#This Row],[date]]&lt;=TY_YTDMax,Sales[[#This Row],[date]]&gt;=TY_YTDMin)*Sales[[#This Row],[sales]]</f>
        <v>0</v>
      </c>
      <c r="N2909" s="4">
        <f>AND(Sales[[#This Row],[date]]&lt;=LY_YTDMax,Sales[[#This Row],[date]]&gt;=LY_YTDMin)*Sales[[#This Row],[sales]]</f>
        <v>20241.670400000003</v>
      </c>
      <c r="O2909" s="4">
        <f>AND(Sales[[#This Row],[date]]&gt;=YoY_Min,Sales[[#This Row],[date]]&lt;=TY_YTDMax)*(Sales[[#This Row],[sales]]/Sales[[#This Row],[sqft]])</f>
        <v>0</v>
      </c>
      <c r="P2909" s="4">
        <f>SUMIF(Sales[RegionStoretype],Sales[[#This Row],[RegionStoretype]],Sales[YoY_SSF])/Sales[[#This Row],[Region_TypeCount]]</f>
        <v>59.469551530910678</v>
      </c>
    </row>
    <row r="2910" spans="1:16" x14ac:dyDescent="0.25">
      <c r="A2910" s="1">
        <v>42916</v>
      </c>
      <c r="B2910">
        <v>2</v>
      </c>
      <c r="C2910">
        <v>13</v>
      </c>
      <c r="D2910">
        <v>100274.26579999999</v>
      </c>
      <c r="E2910">
        <f>INDEX(Stores[region],MATCH(Sales[[#This Row],[store_no]],Stores[store_no],0))</f>
        <v>3</v>
      </c>
      <c r="F2910" t="str">
        <f>INDEX(Stores[storetype],MATCH(Sales[[#This Row],[store_no]],Stores[store_no],0))</f>
        <v>A</v>
      </c>
      <c r="G2910" t="str">
        <f>INDEX(Stores[location_city],MATCH(Sales[[#This Row],[store_no]],Stores[store_no],0))</f>
        <v>Minneapolis</v>
      </c>
      <c r="H2910" t="str">
        <f>INDEX(Stores[location_state],MATCH(Sales[[#This Row],[store_no]],Stores[store_no],0))</f>
        <v>Minnesota</v>
      </c>
      <c r="I2910">
        <f>INDEX(Stores[sqft],MATCH(Sales[[#This Row],[store_no]],Stores[store_no],0))</f>
        <v>210400</v>
      </c>
      <c r="J2910" s="4" t="str">
        <f>INDEX(Departments[dept_name],MATCH(Sales[[#This Row],[dept_no]],Departments[dept_no],0))</f>
        <v>Kids</v>
      </c>
      <c r="K2910" s="4" t="str">
        <f>CONCATENATE(Sales[[#This Row],[region]],Sales[[#This Row],[storetype]])</f>
        <v>3A</v>
      </c>
      <c r="L2910" s="4">
        <f>INDEX(RegionStoreCount[Store Count],MATCH(Sales[[#This Row],[RegionStoretype]],RegionStoreCount[Region/Type],0))</f>
        <v>9</v>
      </c>
      <c r="M2910" s="4">
        <f>AND(Sales[[#This Row],[date]]&lt;=TY_YTDMax,Sales[[#This Row],[date]]&gt;=TY_YTDMin)*Sales[[#This Row],[sales]]</f>
        <v>0</v>
      </c>
      <c r="N2910" s="4">
        <f>AND(Sales[[#This Row],[date]]&lt;=LY_YTDMax,Sales[[#This Row],[date]]&gt;=LY_YTDMin)*Sales[[#This Row],[sales]]</f>
        <v>100274.26579999999</v>
      </c>
      <c r="O2910" s="4">
        <f>AND(Sales[[#This Row],[date]]&gt;=YoY_Min,Sales[[#This Row],[date]]&lt;=TY_YTDMax)*(Sales[[#This Row],[sales]]/Sales[[#This Row],[sqft]])</f>
        <v>0</v>
      </c>
      <c r="P2910" s="4">
        <f>SUMIF(Sales[RegionStoretype],Sales[[#This Row],[RegionStoretype]],Sales[YoY_SSF])/Sales[[#This Row],[Region_TypeCount]]</f>
        <v>53.603836561720975</v>
      </c>
    </row>
    <row r="2911" spans="1:16" x14ac:dyDescent="0.25">
      <c r="A2911" s="1">
        <v>42916</v>
      </c>
      <c r="B2911">
        <v>2</v>
      </c>
      <c r="C2911">
        <v>14</v>
      </c>
      <c r="D2911">
        <v>37073.099300000002</v>
      </c>
      <c r="E2911">
        <f>INDEX(Stores[region],MATCH(Sales[[#This Row],[store_no]],Stores[store_no],0))</f>
        <v>3</v>
      </c>
      <c r="F2911" t="str">
        <f>INDEX(Stores[storetype],MATCH(Sales[[#This Row],[store_no]],Stores[store_no],0))</f>
        <v>A</v>
      </c>
      <c r="G2911" t="str">
        <f>INDEX(Stores[location_city],MATCH(Sales[[#This Row],[store_no]],Stores[store_no],0))</f>
        <v>Minneapolis</v>
      </c>
      <c r="H2911" t="str">
        <f>INDEX(Stores[location_state],MATCH(Sales[[#This Row],[store_no]],Stores[store_no],0))</f>
        <v>Minnesota</v>
      </c>
      <c r="I2911">
        <f>INDEX(Stores[sqft],MATCH(Sales[[#This Row],[store_no]],Stores[store_no],0))</f>
        <v>210400</v>
      </c>
      <c r="J2911" s="4" t="str">
        <f>INDEX(Departments[dept_name],MATCH(Sales[[#This Row],[dept_no]],Departments[dept_no],0))</f>
        <v>Movies</v>
      </c>
      <c r="K2911" s="4" t="str">
        <f>CONCATENATE(Sales[[#This Row],[region]],Sales[[#This Row],[storetype]])</f>
        <v>3A</v>
      </c>
      <c r="L2911" s="4">
        <f>INDEX(RegionStoreCount[Store Count],MATCH(Sales[[#This Row],[RegionStoretype]],RegionStoreCount[Region/Type],0))</f>
        <v>9</v>
      </c>
      <c r="M2911" s="4">
        <f>AND(Sales[[#This Row],[date]]&lt;=TY_YTDMax,Sales[[#This Row],[date]]&gt;=TY_YTDMin)*Sales[[#This Row],[sales]]</f>
        <v>0</v>
      </c>
      <c r="N2911" s="4">
        <f>AND(Sales[[#This Row],[date]]&lt;=LY_YTDMax,Sales[[#This Row],[date]]&gt;=LY_YTDMin)*Sales[[#This Row],[sales]]</f>
        <v>37073.099300000002</v>
      </c>
      <c r="O2911" s="4">
        <f>AND(Sales[[#This Row],[date]]&gt;=YoY_Min,Sales[[#This Row],[date]]&lt;=TY_YTDMax)*(Sales[[#This Row],[sales]]/Sales[[#This Row],[sqft]])</f>
        <v>0</v>
      </c>
      <c r="P2911" s="4">
        <f>SUMIF(Sales[RegionStoretype],Sales[[#This Row],[RegionStoretype]],Sales[YoY_SSF])/Sales[[#This Row],[Region_TypeCount]]</f>
        <v>53.603836561720975</v>
      </c>
    </row>
    <row r="2912" spans="1:16" x14ac:dyDescent="0.25">
      <c r="A2912" s="1">
        <v>42916</v>
      </c>
      <c r="B2912">
        <v>2</v>
      </c>
      <c r="C2912">
        <v>19</v>
      </c>
      <c r="D2912">
        <v>98534.583199999994</v>
      </c>
      <c r="E2912">
        <f>INDEX(Stores[region],MATCH(Sales[[#This Row],[store_no]],Stores[store_no],0))</f>
        <v>3</v>
      </c>
      <c r="F2912" t="str">
        <f>INDEX(Stores[storetype],MATCH(Sales[[#This Row],[store_no]],Stores[store_no],0))</f>
        <v>A</v>
      </c>
      <c r="G2912" t="str">
        <f>INDEX(Stores[location_city],MATCH(Sales[[#This Row],[store_no]],Stores[store_no],0))</f>
        <v>Minneapolis</v>
      </c>
      <c r="H2912" t="str">
        <f>INDEX(Stores[location_state],MATCH(Sales[[#This Row],[store_no]],Stores[store_no],0))</f>
        <v>Minnesota</v>
      </c>
      <c r="I2912">
        <f>INDEX(Stores[sqft],MATCH(Sales[[#This Row],[store_no]],Stores[store_no],0))</f>
        <v>210400</v>
      </c>
      <c r="J2912" s="4" t="str">
        <f>INDEX(Departments[dept_name],MATCH(Sales[[#This Row],[dept_no]],Departments[dept_no],0))</f>
        <v>Tools</v>
      </c>
      <c r="K2912" s="4" t="str">
        <f>CONCATENATE(Sales[[#This Row],[region]],Sales[[#This Row],[storetype]])</f>
        <v>3A</v>
      </c>
      <c r="L2912" s="4">
        <f>INDEX(RegionStoreCount[Store Count],MATCH(Sales[[#This Row],[RegionStoretype]],RegionStoreCount[Region/Type],0))</f>
        <v>9</v>
      </c>
      <c r="M2912" s="4">
        <f>AND(Sales[[#This Row],[date]]&lt;=TY_YTDMax,Sales[[#This Row],[date]]&gt;=TY_YTDMin)*Sales[[#This Row],[sales]]</f>
        <v>0</v>
      </c>
      <c r="N2912" s="4">
        <f>AND(Sales[[#This Row],[date]]&lt;=LY_YTDMax,Sales[[#This Row],[date]]&gt;=LY_YTDMin)*Sales[[#This Row],[sales]]</f>
        <v>98534.583199999994</v>
      </c>
      <c r="O2912" s="4">
        <f>AND(Sales[[#This Row],[date]]&gt;=YoY_Min,Sales[[#This Row],[date]]&lt;=TY_YTDMax)*(Sales[[#This Row],[sales]]/Sales[[#This Row],[sqft]])</f>
        <v>0</v>
      </c>
      <c r="P2912" s="4">
        <f>SUMIF(Sales[RegionStoretype],Sales[[#This Row],[RegionStoretype]],Sales[YoY_SSF])/Sales[[#This Row],[Region_TypeCount]]</f>
        <v>53.603836561720975</v>
      </c>
    </row>
    <row r="2913" spans="1:16" x14ac:dyDescent="0.25">
      <c r="A2913" s="1">
        <v>42916</v>
      </c>
      <c r="B2913">
        <v>3</v>
      </c>
      <c r="C2913">
        <v>11</v>
      </c>
      <c r="D2913">
        <v>171601.47209999998</v>
      </c>
      <c r="E2913">
        <f>INDEX(Stores[region],MATCH(Sales[[#This Row],[store_no]],Stores[store_no],0))</f>
        <v>1</v>
      </c>
      <c r="F2913" t="str">
        <f>INDEX(Stores[storetype],MATCH(Sales[[#This Row],[store_no]],Stores[store_no],0))</f>
        <v>B</v>
      </c>
      <c r="G2913" t="str">
        <f>INDEX(Stores[location_city],MATCH(Sales[[#This Row],[store_no]],Stores[store_no],0))</f>
        <v>Detroit</v>
      </c>
      <c r="H2913" t="str">
        <f>INDEX(Stores[location_state],MATCH(Sales[[#This Row],[store_no]],Stores[store_no],0))</f>
        <v>Michigan</v>
      </c>
      <c r="I2913">
        <f>INDEX(Stores[sqft],MATCH(Sales[[#This Row],[store_no]],Stores[store_no],0))</f>
        <v>114500</v>
      </c>
      <c r="J2913" s="4" t="str">
        <f>INDEX(Departments[dept_name],MATCH(Sales[[#This Row],[dept_no]],Departments[dept_no],0))</f>
        <v>Home</v>
      </c>
      <c r="K2913" s="4" t="str">
        <f>CONCATENATE(Sales[[#This Row],[region]],Sales[[#This Row],[storetype]])</f>
        <v>1B</v>
      </c>
      <c r="L2913" s="4">
        <f>INDEX(RegionStoreCount[Store Count],MATCH(Sales[[#This Row],[RegionStoretype]],RegionStoreCount[Region/Type],0))</f>
        <v>5</v>
      </c>
      <c r="M2913" s="4">
        <f>AND(Sales[[#This Row],[date]]&lt;=TY_YTDMax,Sales[[#This Row],[date]]&gt;=TY_YTDMin)*Sales[[#This Row],[sales]]</f>
        <v>0</v>
      </c>
      <c r="N2913" s="4">
        <f>AND(Sales[[#This Row],[date]]&lt;=LY_YTDMax,Sales[[#This Row],[date]]&gt;=LY_YTDMin)*Sales[[#This Row],[sales]]</f>
        <v>171601.47209999998</v>
      </c>
      <c r="O2913" s="4">
        <f>AND(Sales[[#This Row],[date]]&gt;=YoY_Min,Sales[[#This Row],[date]]&lt;=TY_YTDMax)*(Sales[[#This Row],[sales]]/Sales[[#This Row],[sqft]])</f>
        <v>0</v>
      </c>
      <c r="P2913" s="4">
        <f>SUMIF(Sales[RegionStoretype],Sales[[#This Row],[RegionStoretype]],Sales[YoY_SSF])/Sales[[#This Row],[Region_TypeCount]]</f>
        <v>68.518982968140051</v>
      </c>
    </row>
    <row r="2914" spans="1:16" x14ac:dyDescent="0.25">
      <c r="A2914" s="1">
        <v>42916</v>
      </c>
      <c r="B2914">
        <v>4</v>
      </c>
      <c r="C2914">
        <v>2</v>
      </c>
      <c r="D2914">
        <v>13528.41</v>
      </c>
      <c r="E2914">
        <f>INDEX(Stores[region],MATCH(Sales[[#This Row],[store_no]],Stores[store_no],0))</f>
        <v>1</v>
      </c>
      <c r="F2914" t="str">
        <f>INDEX(Stores[storetype],MATCH(Sales[[#This Row],[store_no]],Stores[store_no],0))</f>
        <v>A</v>
      </c>
      <c r="G2914" t="str">
        <f>INDEX(Stores[location_city],MATCH(Sales[[#This Row],[store_no]],Stores[store_no],0))</f>
        <v>Cincinnati</v>
      </c>
      <c r="H2914" t="str">
        <f>INDEX(Stores[location_state],MATCH(Sales[[#This Row],[store_no]],Stores[store_no],0))</f>
        <v>Ohio</v>
      </c>
      <c r="I2914">
        <f>INDEX(Stores[sqft],MATCH(Sales[[#This Row],[store_no]],Stores[store_no],0))</f>
        <v>127800</v>
      </c>
      <c r="J2914" s="4" t="str">
        <f>INDEX(Departments[dept_name],MATCH(Sales[[#This Row],[dept_no]],Departments[dept_no],0))</f>
        <v>Baby</v>
      </c>
      <c r="K2914" s="4" t="str">
        <f>CONCATENATE(Sales[[#This Row],[region]],Sales[[#This Row],[storetype]])</f>
        <v>1A</v>
      </c>
      <c r="L2914" s="4">
        <f>INDEX(RegionStoreCount[Store Count],MATCH(Sales[[#This Row],[RegionStoretype]],RegionStoreCount[Region/Type],0))</f>
        <v>5</v>
      </c>
      <c r="M2914" s="4">
        <f>AND(Sales[[#This Row],[date]]&lt;=TY_YTDMax,Sales[[#This Row],[date]]&gt;=TY_YTDMin)*Sales[[#This Row],[sales]]</f>
        <v>0</v>
      </c>
      <c r="N2914" s="4">
        <f>AND(Sales[[#This Row],[date]]&lt;=LY_YTDMax,Sales[[#This Row],[date]]&gt;=LY_YTDMin)*Sales[[#This Row],[sales]]</f>
        <v>13528.41</v>
      </c>
      <c r="O2914" s="4">
        <f>AND(Sales[[#This Row],[date]]&gt;=YoY_Min,Sales[[#This Row],[date]]&lt;=TY_YTDMax)*(Sales[[#This Row],[sales]]/Sales[[#This Row],[sqft]])</f>
        <v>0</v>
      </c>
      <c r="P2914" s="4">
        <f>SUMIF(Sales[RegionStoretype],Sales[[#This Row],[RegionStoretype]],Sales[YoY_SSF])/Sales[[#This Row],[Region_TypeCount]]</f>
        <v>59.469551530910678</v>
      </c>
    </row>
    <row r="2915" spans="1:16" x14ac:dyDescent="0.25">
      <c r="A2915" s="1">
        <v>42916</v>
      </c>
      <c r="B2915">
        <v>4</v>
      </c>
      <c r="C2915">
        <v>7</v>
      </c>
      <c r="D2915">
        <v>11180.634700000001</v>
      </c>
      <c r="E2915">
        <f>INDEX(Stores[region],MATCH(Sales[[#This Row],[store_no]],Stores[store_no],0))</f>
        <v>1</v>
      </c>
      <c r="F2915" t="str">
        <f>INDEX(Stores[storetype],MATCH(Sales[[#This Row],[store_no]],Stores[store_no],0))</f>
        <v>A</v>
      </c>
      <c r="G2915" t="str">
        <f>INDEX(Stores[location_city],MATCH(Sales[[#This Row],[store_no]],Stores[store_no],0))</f>
        <v>Cincinnati</v>
      </c>
      <c r="H2915" t="str">
        <f>INDEX(Stores[location_state],MATCH(Sales[[#This Row],[store_no]],Stores[store_no],0))</f>
        <v>Ohio</v>
      </c>
      <c r="I2915">
        <f>INDEX(Stores[sqft],MATCH(Sales[[#This Row],[store_no]],Stores[store_no],0))</f>
        <v>127800</v>
      </c>
      <c r="J2915" s="4" t="str">
        <f>INDEX(Departments[dept_name],MATCH(Sales[[#This Row],[dept_no]],Departments[dept_no],0))</f>
        <v>Electronics</v>
      </c>
      <c r="K2915" s="4" t="str">
        <f>CONCATENATE(Sales[[#This Row],[region]],Sales[[#This Row],[storetype]])</f>
        <v>1A</v>
      </c>
      <c r="L2915" s="4">
        <f>INDEX(RegionStoreCount[Store Count],MATCH(Sales[[#This Row],[RegionStoretype]],RegionStoreCount[Region/Type],0))</f>
        <v>5</v>
      </c>
      <c r="M2915" s="4">
        <f>AND(Sales[[#This Row],[date]]&lt;=TY_YTDMax,Sales[[#This Row],[date]]&gt;=TY_YTDMin)*Sales[[#This Row],[sales]]</f>
        <v>0</v>
      </c>
      <c r="N2915" s="4">
        <f>AND(Sales[[#This Row],[date]]&lt;=LY_YTDMax,Sales[[#This Row],[date]]&gt;=LY_YTDMin)*Sales[[#This Row],[sales]]</f>
        <v>11180.634700000001</v>
      </c>
      <c r="O2915" s="4">
        <f>AND(Sales[[#This Row],[date]]&gt;=YoY_Min,Sales[[#This Row],[date]]&lt;=TY_YTDMax)*(Sales[[#This Row],[sales]]/Sales[[#This Row],[sqft]])</f>
        <v>0</v>
      </c>
      <c r="P2915" s="4">
        <f>SUMIF(Sales[RegionStoretype],Sales[[#This Row],[RegionStoretype]],Sales[YoY_SSF])/Sales[[#This Row],[Region_TypeCount]]</f>
        <v>59.469551530910678</v>
      </c>
    </row>
    <row r="2916" spans="1:16" x14ac:dyDescent="0.25">
      <c r="A2916" s="1">
        <v>42916</v>
      </c>
      <c r="B2916">
        <v>4</v>
      </c>
      <c r="C2916">
        <v>14</v>
      </c>
      <c r="D2916">
        <v>19936.2834</v>
      </c>
      <c r="E2916">
        <f>INDEX(Stores[region],MATCH(Sales[[#This Row],[store_no]],Stores[store_no],0))</f>
        <v>1</v>
      </c>
      <c r="F2916" t="str">
        <f>INDEX(Stores[storetype],MATCH(Sales[[#This Row],[store_no]],Stores[store_no],0))</f>
        <v>A</v>
      </c>
      <c r="G2916" t="str">
        <f>INDEX(Stores[location_city],MATCH(Sales[[#This Row],[store_no]],Stores[store_no],0))</f>
        <v>Cincinnati</v>
      </c>
      <c r="H2916" t="str">
        <f>INDEX(Stores[location_state],MATCH(Sales[[#This Row],[store_no]],Stores[store_no],0))</f>
        <v>Ohio</v>
      </c>
      <c r="I2916">
        <f>INDEX(Stores[sqft],MATCH(Sales[[#This Row],[store_no]],Stores[store_no],0))</f>
        <v>127800</v>
      </c>
      <c r="J2916" s="4" t="str">
        <f>INDEX(Departments[dept_name],MATCH(Sales[[#This Row],[dept_no]],Departments[dept_no],0))</f>
        <v>Movies</v>
      </c>
      <c r="K2916" s="4" t="str">
        <f>CONCATENATE(Sales[[#This Row],[region]],Sales[[#This Row],[storetype]])</f>
        <v>1A</v>
      </c>
      <c r="L2916" s="4">
        <f>INDEX(RegionStoreCount[Store Count],MATCH(Sales[[#This Row],[RegionStoretype]],RegionStoreCount[Region/Type],0))</f>
        <v>5</v>
      </c>
      <c r="M2916" s="4">
        <f>AND(Sales[[#This Row],[date]]&lt;=TY_YTDMax,Sales[[#This Row],[date]]&gt;=TY_YTDMin)*Sales[[#This Row],[sales]]</f>
        <v>0</v>
      </c>
      <c r="N2916" s="4">
        <f>AND(Sales[[#This Row],[date]]&lt;=LY_YTDMax,Sales[[#This Row],[date]]&gt;=LY_YTDMin)*Sales[[#This Row],[sales]]</f>
        <v>19936.2834</v>
      </c>
      <c r="O2916" s="4">
        <f>AND(Sales[[#This Row],[date]]&gt;=YoY_Min,Sales[[#This Row],[date]]&lt;=TY_YTDMax)*(Sales[[#This Row],[sales]]/Sales[[#This Row],[sqft]])</f>
        <v>0</v>
      </c>
      <c r="P2916" s="4">
        <f>SUMIF(Sales[RegionStoretype],Sales[[#This Row],[RegionStoretype]],Sales[YoY_SSF])/Sales[[#This Row],[Region_TypeCount]]</f>
        <v>59.469551530910678</v>
      </c>
    </row>
    <row r="2917" spans="1:16" x14ac:dyDescent="0.25">
      <c r="A2917" s="1">
        <v>42916</v>
      </c>
      <c r="B2917">
        <v>4</v>
      </c>
      <c r="C2917">
        <v>17</v>
      </c>
      <c r="D2917">
        <v>34650.024600000004</v>
      </c>
      <c r="E2917">
        <f>INDEX(Stores[region],MATCH(Sales[[#This Row],[store_no]],Stores[store_no],0))</f>
        <v>1</v>
      </c>
      <c r="F2917" t="str">
        <f>INDEX(Stores[storetype],MATCH(Sales[[#This Row],[store_no]],Stores[store_no],0))</f>
        <v>A</v>
      </c>
      <c r="G2917" t="str">
        <f>INDEX(Stores[location_city],MATCH(Sales[[#This Row],[store_no]],Stores[store_no],0))</f>
        <v>Cincinnati</v>
      </c>
      <c r="H2917" t="str">
        <f>INDEX(Stores[location_state],MATCH(Sales[[#This Row],[store_no]],Stores[store_no],0))</f>
        <v>Ohio</v>
      </c>
      <c r="I2917">
        <f>INDEX(Stores[sqft],MATCH(Sales[[#This Row],[store_no]],Stores[store_no],0))</f>
        <v>127800</v>
      </c>
      <c r="J2917" s="4" t="str">
        <f>INDEX(Departments[dept_name],MATCH(Sales[[#This Row],[dept_no]],Departments[dept_no],0))</f>
        <v>Shoes</v>
      </c>
      <c r="K2917" s="4" t="str">
        <f>CONCATENATE(Sales[[#This Row],[region]],Sales[[#This Row],[storetype]])</f>
        <v>1A</v>
      </c>
      <c r="L2917" s="4">
        <f>INDEX(RegionStoreCount[Store Count],MATCH(Sales[[#This Row],[RegionStoretype]],RegionStoreCount[Region/Type],0))</f>
        <v>5</v>
      </c>
      <c r="M2917" s="4">
        <f>AND(Sales[[#This Row],[date]]&lt;=TY_YTDMax,Sales[[#This Row],[date]]&gt;=TY_YTDMin)*Sales[[#This Row],[sales]]</f>
        <v>0</v>
      </c>
      <c r="N2917" s="4">
        <f>AND(Sales[[#This Row],[date]]&lt;=LY_YTDMax,Sales[[#This Row],[date]]&gt;=LY_YTDMin)*Sales[[#This Row],[sales]]</f>
        <v>34650.024600000004</v>
      </c>
      <c r="O2917" s="4">
        <f>AND(Sales[[#This Row],[date]]&gt;=YoY_Min,Sales[[#This Row],[date]]&lt;=TY_YTDMax)*(Sales[[#This Row],[sales]]/Sales[[#This Row],[sqft]])</f>
        <v>0</v>
      </c>
      <c r="P2917" s="4">
        <f>SUMIF(Sales[RegionStoretype],Sales[[#This Row],[RegionStoretype]],Sales[YoY_SSF])/Sales[[#This Row],[Region_TypeCount]]</f>
        <v>59.469551530910678</v>
      </c>
    </row>
    <row r="2918" spans="1:16" x14ac:dyDescent="0.25">
      <c r="A2918" s="1">
        <v>42916</v>
      </c>
      <c r="B2918">
        <v>4</v>
      </c>
      <c r="C2918">
        <v>19</v>
      </c>
      <c r="D2918">
        <v>20370.191800000001</v>
      </c>
      <c r="E2918">
        <f>INDEX(Stores[region],MATCH(Sales[[#This Row],[store_no]],Stores[store_no],0))</f>
        <v>1</v>
      </c>
      <c r="F2918" t="str">
        <f>INDEX(Stores[storetype],MATCH(Sales[[#This Row],[store_no]],Stores[store_no],0))</f>
        <v>A</v>
      </c>
      <c r="G2918" t="str">
        <f>INDEX(Stores[location_city],MATCH(Sales[[#This Row],[store_no]],Stores[store_no],0))</f>
        <v>Cincinnati</v>
      </c>
      <c r="H2918" t="str">
        <f>INDEX(Stores[location_state],MATCH(Sales[[#This Row],[store_no]],Stores[store_no],0))</f>
        <v>Ohio</v>
      </c>
      <c r="I2918">
        <f>INDEX(Stores[sqft],MATCH(Sales[[#This Row],[store_no]],Stores[store_no],0))</f>
        <v>127800</v>
      </c>
      <c r="J2918" s="4" t="str">
        <f>INDEX(Departments[dept_name],MATCH(Sales[[#This Row],[dept_no]],Departments[dept_no],0))</f>
        <v>Tools</v>
      </c>
      <c r="K2918" s="4" t="str">
        <f>CONCATENATE(Sales[[#This Row],[region]],Sales[[#This Row],[storetype]])</f>
        <v>1A</v>
      </c>
      <c r="L2918" s="4">
        <f>INDEX(RegionStoreCount[Store Count],MATCH(Sales[[#This Row],[RegionStoretype]],RegionStoreCount[Region/Type],0))</f>
        <v>5</v>
      </c>
      <c r="M2918" s="4">
        <f>AND(Sales[[#This Row],[date]]&lt;=TY_YTDMax,Sales[[#This Row],[date]]&gt;=TY_YTDMin)*Sales[[#This Row],[sales]]</f>
        <v>0</v>
      </c>
      <c r="N2918" s="4">
        <f>AND(Sales[[#This Row],[date]]&lt;=LY_YTDMax,Sales[[#This Row],[date]]&gt;=LY_YTDMin)*Sales[[#This Row],[sales]]</f>
        <v>20370.191800000001</v>
      </c>
      <c r="O2918" s="4">
        <f>AND(Sales[[#This Row],[date]]&gt;=YoY_Min,Sales[[#This Row],[date]]&lt;=TY_YTDMax)*(Sales[[#This Row],[sales]]/Sales[[#This Row],[sqft]])</f>
        <v>0</v>
      </c>
      <c r="P2918" s="4">
        <f>SUMIF(Sales[RegionStoretype],Sales[[#This Row],[RegionStoretype]],Sales[YoY_SSF])/Sales[[#This Row],[Region_TypeCount]]</f>
        <v>59.469551530910678</v>
      </c>
    </row>
    <row r="2919" spans="1:16" x14ac:dyDescent="0.25">
      <c r="A2919" s="1">
        <v>42916</v>
      </c>
      <c r="B2919">
        <v>5</v>
      </c>
      <c r="C2919">
        <v>8</v>
      </c>
      <c r="D2919">
        <v>89791.2353</v>
      </c>
      <c r="E2919">
        <f>INDEX(Stores[region],MATCH(Sales[[#This Row],[store_no]],Stores[store_no],0))</f>
        <v>1</v>
      </c>
      <c r="F2919" t="str">
        <f>INDEX(Stores[storetype],MATCH(Sales[[#This Row],[store_no]],Stores[store_no],0))</f>
        <v>B</v>
      </c>
      <c r="G2919" t="str">
        <f>INDEX(Stores[location_city],MATCH(Sales[[#This Row],[store_no]],Stores[store_no],0))</f>
        <v>Bloomington</v>
      </c>
      <c r="H2919" t="str">
        <f>INDEX(Stores[location_state],MATCH(Sales[[#This Row],[store_no]],Stores[store_no],0))</f>
        <v>Indiana</v>
      </c>
      <c r="I2919">
        <f>INDEX(Stores[sqft],MATCH(Sales[[#This Row],[store_no]],Stores[store_no],0))</f>
        <v>114500</v>
      </c>
      <c r="J2919" s="4" t="str">
        <f>INDEX(Departments[dept_name],MATCH(Sales[[#This Row],[dept_no]],Departments[dept_no],0))</f>
        <v>Games</v>
      </c>
      <c r="K2919" s="4" t="str">
        <f>CONCATENATE(Sales[[#This Row],[region]],Sales[[#This Row],[storetype]])</f>
        <v>1B</v>
      </c>
      <c r="L2919" s="4">
        <f>INDEX(RegionStoreCount[Store Count],MATCH(Sales[[#This Row],[RegionStoretype]],RegionStoreCount[Region/Type],0))</f>
        <v>5</v>
      </c>
      <c r="M2919" s="4">
        <f>AND(Sales[[#This Row],[date]]&lt;=TY_YTDMax,Sales[[#This Row],[date]]&gt;=TY_YTDMin)*Sales[[#This Row],[sales]]</f>
        <v>0</v>
      </c>
      <c r="N2919" s="4">
        <f>AND(Sales[[#This Row],[date]]&lt;=LY_YTDMax,Sales[[#This Row],[date]]&gt;=LY_YTDMin)*Sales[[#This Row],[sales]]</f>
        <v>89791.2353</v>
      </c>
      <c r="O2919" s="4">
        <f>AND(Sales[[#This Row],[date]]&gt;=YoY_Min,Sales[[#This Row],[date]]&lt;=TY_YTDMax)*(Sales[[#This Row],[sales]]/Sales[[#This Row],[sqft]])</f>
        <v>0</v>
      </c>
      <c r="P2919" s="4">
        <f>SUMIF(Sales[RegionStoretype],Sales[[#This Row],[RegionStoretype]],Sales[YoY_SSF])/Sales[[#This Row],[Region_TypeCount]]</f>
        <v>68.518982968140051</v>
      </c>
    </row>
    <row r="2920" spans="1:16" x14ac:dyDescent="0.25">
      <c r="A2920" s="1">
        <v>42916</v>
      </c>
      <c r="B2920">
        <v>5</v>
      </c>
      <c r="C2920">
        <v>17</v>
      </c>
      <c r="D2920">
        <v>36429.085800000008</v>
      </c>
      <c r="E2920">
        <f>INDEX(Stores[region],MATCH(Sales[[#This Row],[store_no]],Stores[store_no],0))</f>
        <v>1</v>
      </c>
      <c r="F2920" t="str">
        <f>INDEX(Stores[storetype],MATCH(Sales[[#This Row],[store_no]],Stores[store_no],0))</f>
        <v>B</v>
      </c>
      <c r="G2920" t="str">
        <f>INDEX(Stores[location_city],MATCH(Sales[[#This Row],[store_no]],Stores[store_no],0))</f>
        <v>Bloomington</v>
      </c>
      <c r="H2920" t="str">
        <f>INDEX(Stores[location_state],MATCH(Sales[[#This Row],[store_no]],Stores[store_no],0))</f>
        <v>Indiana</v>
      </c>
      <c r="I2920">
        <f>INDEX(Stores[sqft],MATCH(Sales[[#This Row],[store_no]],Stores[store_no],0))</f>
        <v>114500</v>
      </c>
      <c r="J2920" s="4" t="str">
        <f>INDEX(Departments[dept_name],MATCH(Sales[[#This Row],[dept_no]],Departments[dept_no],0))</f>
        <v>Shoes</v>
      </c>
      <c r="K2920" s="4" t="str">
        <f>CONCATENATE(Sales[[#This Row],[region]],Sales[[#This Row],[storetype]])</f>
        <v>1B</v>
      </c>
      <c r="L2920" s="4">
        <f>INDEX(RegionStoreCount[Store Count],MATCH(Sales[[#This Row],[RegionStoretype]],RegionStoreCount[Region/Type],0))</f>
        <v>5</v>
      </c>
      <c r="M2920" s="4">
        <f>AND(Sales[[#This Row],[date]]&lt;=TY_YTDMax,Sales[[#This Row],[date]]&gt;=TY_YTDMin)*Sales[[#This Row],[sales]]</f>
        <v>0</v>
      </c>
      <c r="N2920" s="4">
        <f>AND(Sales[[#This Row],[date]]&lt;=LY_YTDMax,Sales[[#This Row],[date]]&gt;=LY_YTDMin)*Sales[[#This Row],[sales]]</f>
        <v>36429.085800000008</v>
      </c>
      <c r="O2920" s="4">
        <f>AND(Sales[[#This Row],[date]]&gt;=YoY_Min,Sales[[#This Row],[date]]&lt;=TY_YTDMax)*(Sales[[#This Row],[sales]]/Sales[[#This Row],[sqft]])</f>
        <v>0</v>
      </c>
      <c r="P2920" s="4">
        <f>SUMIF(Sales[RegionStoretype],Sales[[#This Row],[RegionStoretype]],Sales[YoY_SSF])/Sales[[#This Row],[Region_TypeCount]]</f>
        <v>68.518982968140051</v>
      </c>
    </row>
    <row r="2921" spans="1:16" x14ac:dyDescent="0.25">
      <c r="A2921" s="1">
        <v>42916</v>
      </c>
      <c r="B2921">
        <v>5</v>
      </c>
      <c r="C2921">
        <v>20</v>
      </c>
      <c r="D2921">
        <v>100000.9396</v>
      </c>
      <c r="E2921">
        <f>INDEX(Stores[region],MATCH(Sales[[#This Row],[store_no]],Stores[store_no],0))</f>
        <v>1</v>
      </c>
      <c r="F2921" t="str">
        <f>INDEX(Stores[storetype],MATCH(Sales[[#This Row],[store_no]],Stores[store_no],0))</f>
        <v>B</v>
      </c>
      <c r="G2921" t="str">
        <f>INDEX(Stores[location_city],MATCH(Sales[[#This Row],[store_no]],Stores[store_no],0))</f>
        <v>Bloomington</v>
      </c>
      <c r="H2921" t="str">
        <f>INDEX(Stores[location_state],MATCH(Sales[[#This Row],[store_no]],Stores[store_no],0))</f>
        <v>Indiana</v>
      </c>
      <c r="I2921">
        <f>INDEX(Stores[sqft],MATCH(Sales[[#This Row],[store_no]],Stores[store_no],0))</f>
        <v>114500</v>
      </c>
      <c r="J2921" s="4" t="str">
        <f>INDEX(Departments[dept_name],MATCH(Sales[[#This Row],[dept_no]],Departments[dept_no],0))</f>
        <v>Toys</v>
      </c>
      <c r="K2921" s="4" t="str">
        <f>CONCATENATE(Sales[[#This Row],[region]],Sales[[#This Row],[storetype]])</f>
        <v>1B</v>
      </c>
      <c r="L2921" s="4">
        <f>INDEX(RegionStoreCount[Store Count],MATCH(Sales[[#This Row],[RegionStoretype]],RegionStoreCount[Region/Type],0))</f>
        <v>5</v>
      </c>
      <c r="M2921" s="4">
        <f>AND(Sales[[#This Row],[date]]&lt;=TY_YTDMax,Sales[[#This Row],[date]]&gt;=TY_YTDMin)*Sales[[#This Row],[sales]]</f>
        <v>0</v>
      </c>
      <c r="N2921" s="4">
        <f>AND(Sales[[#This Row],[date]]&lt;=LY_YTDMax,Sales[[#This Row],[date]]&gt;=LY_YTDMin)*Sales[[#This Row],[sales]]</f>
        <v>100000.9396</v>
      </c>
      <c r="O2921" s="4">
        <f>AND(Sales[[#This Row],[date]]&gt;=YoY_Min,Sales[[#This Row],[date]]&lt;=TY_YTDMax)*(Sales[[#This Row],[sales]]/Sales[[#This Row],[sqft]])</f>
        <v>0</v>
      </c>
      <c r="P2921" s="4">
        <f>SUMIF(Sales[RegionStoretype],Sales[[#This Row],[RegionStoretype]],Sales[YoY_SSF])/Sales[[#This Row],[Region_TypeCount]]</f>
        <v>68.518982968140051</v>
      </c>
    </row>
    <row r="2922" spans="1:16" x14ac:dyDescent="0.25">
      <c r="A2922" s="1">
        <v>42916</v>
      </c>
      <c r="B2922">
        <v>6</v>
      </c>
      <c r="C2922">
        <v>3</v>
      </c>
      <c r="D2922">
        <v>88547.760800000004</v>
      </c>
      <c r="E2922">
        <f>INDEX(Stores[region],MATCH(Sales[[#This Row],[store_no]],Stores[store_no],0))</f>
        <v>3</v>
      </c>
      <c r="F2922" t="str">
        <f>INDEX(Stores[storetype],MATCH(Sales[[#This Row],[store_no]],Stores[store_no],0))</f>
        <v>A</v>
      </c>
      <c r="G2922" t="str">
        <f>INDEX(Stores[location_city],MATCH(Sales[[#This Row],[store_no]],Stores[store_no],0))</f>
        <v>Green Bay</v>
      </c>
      <c r="H2922" t="str">
        <f>INDEX(Stores[location_state],MATCH(Sales[[#This Row],[store_no]],Stores[store_no],0))</f>
        <v>Wisconsin</v>
      </c>
      <c r="I2922">
        <f>INDEX(Stores[sqft],MATCH(Sales[[#This Row],[store_no]],Stores[store_no],0))</f>
        <v>138800</v>
      </c>
      <c r="J2922" s="4" t="str">
        <f>INDEX(Departments[dept_name],MATCH(Sales[[#This Row],[dept_no]],Departments[dept_no],0))</f>
        <v>Beauty</v>
      </c>
      <c r="K2922" s="4" t="str">
        <f>CONCATENATE(Sales[[#This Row],[region]],Sales[[#This Row],[storetype]])</f>
        <v>3A</v>
      </c>
      <c r="L2922" s="4">
        <f>INDEX(RegionStoreCount[Store Count],MATCH(Sales[[#This Row],[RegionStoretype]],RegionStoreCount[Region/Type],0))</f>
        <v>9</v>
      </c>
      <c r="M2922" s="4">
        <f>AND(Sales[[#This Row],[date]]&lt;=TY_YTDMax,Sales[[#This Row],[date]]&gt;=TY_YTDMin)*Sales[[#This Row],[sales]]</f>
        <v>0</v>
      </c>
      <c r="N2922" s="4">
        <f>AND(Sales[[#This Row],[date]]&lt;=LY_YTDMax,Sales[[#This Row],[date]]&gt;=LY_YTDMin)*Sales[[#This Row],[sales]]</f>
        <v>88547.760800000004</v>
      </c>
      <c r="O2922" s="4">
        <f>AND(Sales[[#This Row],[date]]&gt;=YoY_Min,Sales[[#This Row],[date]]&lt;=TY_YTDMax)*(Sales[[#This Row],[sales]]/Sales[[#This Row],[sqft]])</f>
        <v>0</v>
      </c>
      <c r="P2922" s="4">
        <f>SUMIF(Sales[RegionStoretype],Sales[[#This Row],[RegionStoretype]],Sales[YoY_SSF])/Sales[[#This Row],[Region_TypeCount]]</f>
        <v>53.603836561720975</v>
      </c>
    </row>
    <row r="2923" spans="1:16" x14ac:dyDescent="0.25">
      <c r="A2923" s="1">
        <v>42916</v>
      </c>
      <c r="B2923">
        <v>6</v>
      </c>
      <c r="C2923">
        <v>9</v>
      </c>
      <c r="D2923">
        <v>6597.7137999999995</v>
      </c>
      <c r="E2923">
        <f>INDEX(Stores[region],MATCH(Sales[[#This Row],[store_no]],Stores[store_no],0))</f>
        <v>3</v>
      </c>
      <c r="F2923" t="str">
        <f>INDEX(Stores[storetype],MATCH(Sales[[#This Row],[store_no]],Stores[store_no],0))</f>
        <v>A</v>
      </c>
      <c r="G2923" t="str">
        <f>INDEX(Stores[location_city],MATCH(Sales[[#This Row],[store_no]],Stores[store_no],0))</f>
        <v>Green Bay</v>
      </c>
      <c r="H2923" t="str">
        <f>INDEX(Stores[location_state],MATCH(Sales[[#This Row],[store_no]],Stores[store_no],0))</f>
        <v>Wisconsin</v>
      </c>
      <c r="I2923">
        <f>INDEX(Stores[sqft],MATCH(Sales[[#This Row],[store_no]],Stores[store_no],0))</f>
        <v>138800</v>
      </c>
      <c r="J2923" s="4" t="str">
        <f>INDEX(Departments[dept_name],MATCH(Sales[[#This Row],[dept_no]],Departments[dept_no],0))</f>
        <v>Garden</v>
      </c>
      <c r="K2923" s="4" t="str">
        <f>CONCATENATE(Sales[[#This Row],[region]],Sales[[#This Row],[storetype]])</f>
        <v>3A</v>
      </c>
      <c r="L2923" s="4">
        <f>INDEX(RegionStoreCount[Store Count],MATCH(Sales[[#This Row],[RegionStoretype]],RegionStoreCount[Region/Type],0))</f>
        <v>9</v>
      </c>
      <c r="M2923" s="4">
        <f>AND(Sales[[#This Row],[date]]&lt;=TY_YTDMax,Sales[[#This Row],[date]]&gt;=TY_YTDMin)*Sales[[#This Row],[sales]]</f>
        <v>0</v>
      </c>
      <c r="N2923" s="4">
        <f>AND(Sales[[#This Row],[date]]&lt;=LY_YTDMax,Sales[[#This Row],[date]]&gt;=LY_YTDMin)*Sales[[#This Row],[sales]]</f>
        <v>6597.7137999999995</v>
      </c>
      <c r="O2923" s="4">
        <f>AND(Sales[[#This Row],[date]]&gt;=YoY_Min,Sales[[#This Row],[date]]&lt;=TY_YTDMax)*(Sales[[#This Row],[sales]]/Sales[[#This Row],[sqft]])</f>
        <v>0</v>
      </c>
      <c r="P2923" s="4">
        <f>SUMIF(Sales[RegionStoretype],Sales[[#This Row],[RegionStoretype]],Sales[YoY_SSF])/Sales[[#This Row],[Region_TypeCount]]</f>
        <v>53.603836561720975</v>
      </c>
    </row>
    <row r="2924" spans="1:16" x14ac:dyDescent="0.25">
      <c r="A2924" s="1">
        <v>42916</v>
      </c>
      <c r="B2924">
        <v>6</v>
      </c>
      <c r="C2924">
        <v>11</v>
      </c>
      <c r="D2924">
        <v>119078.62520000001</v>
      </c>
      <c r="E2924">
        <f>INDEX(Stores[region],MATCH(Sales[[#This Row],[store_no]],Stores[store_no],0))</f>
        <v>3</v>
      </c>
      <c r="F2924" t="str">
        <f>INDEX(Stores[storetype],MATCH(Sales[[#This Row],[store_no]],Stores[store_no],0))</f>
        <v>A</v>
      </c>
      <c r="G2924" t="str">
        <f>INDEX(Stores[location_city],MATCH(Sales[[#This Row],[store_no]],Stores[store_no],0))</f>
        <v>Green Bay</v>
      </c>
      <c r="H2924" t="str">
        <f>INDEX(Stores[location_state],MATCH(Sales[[#This Row],[store_no]],Stores[store_no],0))</f>
        <v>Wisconsin</v>
      </c>
      <c r="I2924">
        <f>INDEX(Stores[sqft],MATCH(Sales[[#This Row],[store_no]],Stores[store_no],0))</f>
        <v>138800</v>
      </c>
      <c r="J2924" s="4" t="str">
        <f>INDEX(Departments[dept_name],MATCH(Sales[[#This Row],[dept_no]],Departments[dept_no],0))</f>
        <v>Home</v>
      </c>
      <c r="K2924" s="4" t="str">
        <f>CONCATENATE(Sales[[#This Row],[region]],Sales[[#This Row],[storetype]])</f>
        <v>3A</v>
      </c>
      <c r="L2924" s="4">
        <f>INDEX(RegionStoreCount[Store Count],MATCH(Sales[[#This Row],[RegionStoretype]],RegionStoreCount[Region/Type],0))</f>
        <v>9</v>
      </c>
      <c r="M2924" s="4">
        <f>AND(Sales[[#This Row],[date]]&lt;=TY_YTDMax,Sales[[#This Row],[date]]&gt;=TY_YTDMin)*Sales[[#This Row],[sales]]</f>
        <v>0</v>
      </c>
      <c r="N2924" s="4">
        <f>AND(Sales[[#This Row],[date]]&lt;=LY_YTDMax,Sales[[#This Row],[date]]&gt;=LY_YTDMin)*Sales[[#This Row],[sales]]</f>
        <v>119078.62520000001</v>
      </c>
      <c r="O2924" s="4">
        <f>AND(Sales[[#This Row],[date]]&gt;=YoY_Min,Sales[[#This Row],[date]]&lt;=TY_YTDMax)*(Sales[[#This Row],[sales]]/Sales[[#This Row],[sqft]])</f>
        <v>0</v>
      </c>
      <c r="P2924" s="4">
        <f>SUMIF(Sales[RegionStoretype],Sales[[#This Row],[RegionStoretype]],Sales[YoY_SSF])/Sales[[#This Row],[Region_TypeCount]]</f>
        <v>53.603836561720975</v>
      </c>
    </row>
    <row r="2925" spans="1:16" x14ac:dyDescent="0.25">
      <c r="A2925" s="1">
        <v>42916</v>
      </c>
      <c r="B2925">
        <v>6</v>
      </c>
      <c r="C2925">
        <v>16</v>
      </c>
      <c r="D2925">
        <v>115547.09799999998</v>
      </c>
      <c r="E2925">
        <f>INDEX(Stores[region],MATCH(Sales[[#This Row],[store_no]],Stores[store_no],0))</f>
        <v>3</v>
      </c>
      <c r="F2925" t="str">
        <f>INDEX(Stores[storetype],MATCH(Sales[[#This Row],[store_no]],Stores[store_no],0))</f>
        <v>A</v>
      </c>
      <c r="G2925" t="str">
        <f>INDEX(Stores[location_city],MATCH(Sales[[#This Row],[store_no]],Stores[store_no],0))</f>
        <v>Green Bay</v>
      </c>
      <c r="H2925" t="str">
        <f>INDEX(Stores[location_state],MATCH(Sales[[#This Row],[store_no]],Stores[store_no],0))</f>
        <v>Wisconsin</v>
      </c>
      <c r="I2925">
        <f>INDEX(Stores[sqft],MATCH(Sales[[#This Row],[store_no]],Stores[store_no],0))</f>
        <v>138800</v>
      </c>
      <c r="J2925" s="4" t="str">
        <f>INDEX(Departments[dept_name],MATCH(Sales[[#This Row],[dept_no]],Departments[dept_no],0))</f>
        <v>Outdoors</v>
      </c>
      <c r="K2925" s="4" t="str">
        <f>CONCATENATE(Sales[[#This Row],[region]],Sales[[#This Row],[storetype]])</f>
        <v>3A</v>
      </c>
      <c r="L2925" s="4">
        <f>INDEX(RegionStoreCount[Store Count],MATCH(Sales[[#This Row],[RegionStoretype]],RegionStoreCount[Region/Type],0))</f>
        <v>9</v>
      </c>
      <c r="M2925" s="4">
        <f>AND(Sales[[#This Row],[date]]&lt;=TY_YTDMax,Sales[[#This Row],[date]]&gt;=TY_YTDMin)*Sales[[#This Row],[sales]]</f>
        <v>0</v>
      </c>
      <c r="N2925" s="4">
        <f>AND(Sales[[#This Row],[date]]&lt;=LY_YTDMax,Sales[[#This Row],[date]]&gt;=LY_YTDMin)*Sales[[#This Row],[sales]]</f>
        <v>115547.09799999998</v>
      </c>
      <c r="O2925" s="4">
        <f>AND(Sales[[#This Row],[date]]&gt;=YoY_Min,Sales[[#This Row],[date]]&lt;=TY_YTDMax)*(Sales[[#This Row],[sales]]/Sales[[#This Row],[sqft]])</f>
        <v>0</v>
      </c>
      <c r="P2925" s="4">
        <f>SUMIF(Sales[RegionStoretype],Sales[[#This Row],[RegionStoretype]],Sales[YoY_SSF])/Sales[[#This Row],[Region_TypeCount]]</f>
        <v>53.603836561720975</v>
      </c>
    </row>
    <row r="2926" spans="1:16" x14ac:dyDescent="0.25">
      <c r="A2926" s="1">
        <v>42916</v>
      </c>
      <c r="B2926">
        <v>7</v>
      </c>
      <c r="C2926">
        <v>3</v>
      </c>
      <c r="D2926">
        <v>63836.22</v>
      </c>
      <c r="E2926">
        <f>INDEX(Stores[region],MATCH(Sales[[#This Row],[store_no]],Stores[store_no],0))</f>
        <v>2</v>
      </c>
      <c r="F2926" t="str">
        <f>INDEX(Stores[storetype],MATCH(Sales[[#This Row],[store_no]],Stores[store_no],0))</f>
        <v>B</v>
      </c>
      <c r="G2926" t="str">
        <f>INDEX(Stores[location_city],MATCH(Sales[[#This Row],[store_no]],Stores[store_no],0))</f>
        <v>Rockford</v>
      </c>
      <c r="H2926" t="str">
        <f>INDEX(Stores[location_state],MATCH(Sales[[#This Row],[store_no]],Stores[store_no],0))</f>
        <v>Illinois</v>
      </c>
      <c r="I2926">
        <f>INDEX(Stores[sqft],MATCH(Sales[[#This Row],[store_no]],Stores[store_no],0))</f>
        <v>127100</v>
      </c>
      <c r="J2926" s="4" t="str">
        <f>INDEX(Departments[dept_name],MATCH(Sales[[#This Row],[dept_no]],Departments[dept_no],0))</f>
        <v>Beauty</v>
      </c>
      <c r="K2926" s="4" t="str">
        <f>CONCATENATE(Sales[[#This Row],[region]],Sales[[#This Row],[storetype]])</f>
        <v>2B</v>
      </c>
      <c r="L2926" s="4">
        <f>INDEX(RegionStoreCount[Store Count],MATCH(Sales[[#This Row],[RegionStoretype]],RegionStoreCount[Region/Type],0))</f>
        <v>6</v>
      </c>
      <c r="M2926" s="4">
        <f>AND(Sales[[#This Row],[date]]&lt;=TY_YTDMax,Sales[[#This Row],[date]]&gt;=TY_YTDMin)*Sales[[#This Row],[sales]]</f>
        <v>0</v>
      </c>
      <c r="N2926" s="4">
        <f>AND(Sales[[#This Row],[date]]&lt;=LY_YTDMax,Sales[[#This Row],[date]]&gt;=LY_YTDMin)*Sales[[#This Row],[sales]]</f>
        <v>63836.22</v>
      </c>
      <c r="O2926" s="4">
        <f>AND(Sales[[#This Row],[date]]&gt;=YoY_Min,Sales[[#This Row],[date]]&lt;=TY_YTDMax)*(Sales[[#This Row],[sales]]/Sales[[#This Row],[sqft]])</f>
        <v>0</v>
      </c>
      <c r="P2926" s="4">
        <f>SUMIF(Sales[RegionStoretype],Sales[[#This Row],[RegionStoretype]],Sales[YoY_SSF])/Sales[[#This Row],[Region_TypeCount]]</f>
        <v>58.393757732919049</v>
      </c>
    </row>
    <row r="2927" spans="1:16" x14ac:dyDescent="0.25">
      <c r="A2927" s="1">
        <v>42916</v>
      </c>
      <c r="B2927">
        <v>7</v>
      </c>
      <c r="C2927">
        <v>6</v>
      </c>
      <c r="D2927">
        <v>3900.4114999999997</v>
      </c>
      <c r="E2927">
        <f>INDEX(Stores[region],MATCH(Sales[[#This Row],[store_no]],Stores[store_no],0))</f>
        <v>2</v>
      </c>
      <c r="F2927" t="str">
        <f>INDEX(Stores[storetype],MATCH(Sales[[#This Row],[store_no]],Stores[store_no],0))</f>
        <v>B</v>
      </c>
      <c r="G2927" t="str">
        <f>INDEX(Stores[location_city],MATCH(Sales[[#This Row],[store_no]],Stores[store_no],0))</f>
        <v>Rockford</v>
      </c>
      <c r="H2927" t="str">
        <f>INDEX(Stores[location_state],MATCH(Sales[[#This Row],[store_no]],Stores[store_no],0))</f>
        <v>Illinois</v>
      </c>
      <c r="I2927">
        <f>INDEX(Stores[sqft],MATCH(Sales[[#This Row],[store_no]],Stores[store_no],0))</f>
        <v>127100</v>
      </c>
      <c r="J2927" s="4" t="str">
        <f>INDEX(Departments[dept_name],MATCH(Sales[[#This Row],[dept_no]],Departments[dept_no],0))</f>
        <v>Computers</v>
      </c>
      <c r="K2927" s="4" t="str">
        <f>CONCATENATE(Sales[[#This Row],[region]],Sales[[#This Row],[storetype]])</f>
        <v>2B</v>
      </c>
      <c r="L2927" s="4">
        <f>INDEX(RegionStoreCount[Store Count],MATCH(Sales[[#This Row],[RegionStoretype]],RegionStoreCount[Region/Type],0))</f>
        <v>6</v>
      </c>
      <c r="M2927" s="4">
        <f>AND(Sales[[#This Row],[date]]&lt;=TY_YTDMax,Sales[[#This Row],[date]]&gt;=TY_YTDMin)*Sales[[#This Row],[sales]]</f>
        <v>0</v>
      </c>
      <c r="N2927" s="4">
        <f>AND(Sales[[#This Row],[date]]&lt;=LY_YTDMax,Sales[[#This Row],[date]]&gt;=LY_YTDMin)*Sales[[#This Row],[sales]]</f>
        <v>3900.4114999999997</v>
      </c>
      <c r="O2927" s="4">
        <f>AND(Sales[[#This Row],[date]]&gt;=YoY_Min,Sales[[#This Row],[date]]&lt;=TY_YTDMax)*(Sales[[#This Row],[sales]]/Sales[[#This Row],[sqft]])</f>
        <v>0</v>
      </c>
      <c r="P2927" s="4">
        <f>SUMIF(Sales[RegionStoretype],Sales[[#This Row],[RegionStoretype]],Sales[YoY_SSF])/Sales[[#This Row],[Region_TypeCount]]</f>
        <v>58.393757732919049</v>
      </c>
    </row>
    <row r="2928" spans="1:16" x14ac:dyDescent="0.25">
      <c r="A2928" s="1">
        <v>42916</v>
      </c>
      <c r="B2928">
        <v>7</v>
      </c>
      <c r="C2928">
        <v>12</v>
      </c>
      <c r="D2928">
        <v>76309.982400000008</v>
      </c>
      <c r="E2928">
        <f>INDEX(Stores[region],MATCH(Sales[[#This Row],[store_no]],Stores[store_no],0))</f>
        <v>2</v>
      </c>
      <c r="F2928" t="str">
        <f>INDEX(Stores[storetype],MATCH(Sales[[#This Row],[store_no]],Stores[store_no],0))</f>
        <v>B</v>
      </c>
      <c r="G2928" t="str">
        <f>INDEX(Stores[location_city],MATCH(Sales[[#This Row],[store_no]],Stores[store_no],0))</f>
        <v>Rockford</v>
      </c>
      <c r="H2928" t="str">
        <f>INDEX(Stores[location_state],MATCH(Sales[[#This Row],[store_no]],Stores[store_no],0))</f>
        <v>Illinois</v>
      </c>
      <c r="I2928">
        <f>INDEX(Stores[sqft],MATCH(Sales[[#This Row],[store_no]],Stores[store_no],0))</f>
        <v>127100</v>
      </c>
      <c r="J2928" s="4" t="str">
        <f>INDEX(Departments[dept_name],MATCH(Sales[[#This Row],[dept_no]],Departments[dept_no],0))</f>
        <v>Jewelery</v>
      </c>
      <c r="K2928" s="4" t="str">
        <f>CONCATENATE(Sales[[#This Row],[region]],Sales[[#This Row],[storetype]])</f>
        <v>2B</v>
      </c>
      <c r="L2928" s="4">
        <f>INDEX(RegionStoreCount[Store Count],MATCH(Sales[[#This Row],[RegionStoretype]],RegionStoreCount[Region/Type],0))</f>
        <v>6</v>
      </c>
      <c r="M2928" s="4">
        <f>AND(Sales[[#This Row],[date]]&lt;=TY_YTDMax,Sales[[#This Row],[date]]&gt;=TY_YTDMin)*Sales[[#This Row],[sales]]</f>
        <v>0</v>
      </c>
      <c r="N2928" s="4">
        <f>AND(Sales[[#This Row],[date]]&lt;=LY_YTDMax,Sales[[#This Row],[date]]&gt;=LY_YTDMin)*Sales[[#This Row],[sales]]</f>
        <v>76309.982400000008</v>
      </c>
      <c r="O2928" s="4">
        <f>AND(Sales[[#This Row],[date]]&gt;=YoY_Min,Sales[[#This Row],[date]]&lt;=TY_YTDMax)*(Sales[[#This Row],[sales]]/Sales[[#This Row],[sqft]])</f>
        <v>0</v>
      </c>
      <c r="P2928" s="4">
        <f>SUMIF(Sales[RegionStoretype],Sales[[#This Row],[RegionStoretype]],Sales[YoY_SSF])/Sales[[#This Row],[Region_TypeCount]]</f>
        <v>58.393757732919049</v>
      </c>
    </row>
    <row r="2929" spans="1:16" x14ac:dyDescent="0.25">
      <c r="A2929" s="1">
        <v>42916</v>
      </c>
      <c r="B2929">
        <v>8</v>
      </c>
      <c r="C2929">
        <v>2</v>
      </c>
      <c r="D2929">
        <v>151004.97779999999</v>
      </c>
      <c r="E2929">
        <f>INDEX(Stores[region],MATCH(Sales[[#This Row],[store_no]],Stores[store_no],0))</f>
        <v>3</v>
      </c>
      <c r="F2929" t="str">
        <f>INDEX(Stores[storetype],MATCH(Sales[[#This Row],[store_no]],Stores[store_no],0))</f>
        <v>A</v>
      </c>
      <c r="G2929" t="str">
        <f>INDEX(Stores[location_city],MATCH(Sales[[#This Row],[store_no]],Stores[store_no],0))</f>
        <v>Saint Louis</v>
      </c>
      <c r="H2929" t="str">
        <f>INDEX(Stores[location_state],MATCH(Sales[[#This Row],[store_no]],Stores[store_no],0))</f>
        <v>Missouri</v>
      </c>
      <c r="I2929">
        <f>INDEX(Stores[sqft],MATCH(Sales[[#This Row],[store_no]],Stores[store_no],0))</f>
        <v>198900</v>
      </c>
      <c r="J2929" s="4" t="str">
        <f>INDEX(Departments[dept_name],MATCH(Sales[[#This Row],[dept_no]],Departments[dept_no],0))</f>
        <v>Baby</v>
      </c>
      <c r="K2929" s="4" t="str">
        <f>CONCATENATE(Sales[[#This Row],[region]],Sales[[#This Row],[storetype]])</f>
        <v>3A</v>
      </c>
      <c r="L2929" s="4">
        <f>INDEX(RegionStoreCount[Store Count],MATCH(Sales[[#This Row],[RegionStoretype]],RegionStoreCount[Region/Type],0))</f>
        <v>9</v>
      </c>
      <c r="M2929" s="4">
        <f>AND(Sales[[#This Row],[date]]&lt;=TY_YTDMax,Sales[[#This Row],[date]]&gt;=TY_YTDMin)*Sales[[#This Row],[sales]]</f>
        <v>0</v>
      </c>
      <c r="N2929" s="4">
        <f>AND(Sales[[#This Row],[date]]&lt;=LY_YTDMax,Sales[[#This Row],[date]]&gt;=LY_YTDMin)*Sales[[#This Row],[sales]]</f>
        <v>151004.97779999999</v>
      </c>
      <c r="O2929" s="4">
        <f>AND(Sales[[#This Row],[date]]&gt;=YoY_Min,Sales[[#This Row],[date]]&lt;=TY_YTDMax)*(Sales[[#This Row],[sales]]/Sales[[#This Row],[sqft]])</f>
        <v>0</v>
      </c>
      <c r="P2929" s="4">
        <f>SUMIF(Sales[RegionStoretype],Sales[[#This Row],[RegionStoretype]],Sales[YoY_SSF])/Sales[[#This Row],[Region_TypeCount]]</f>
        <v>53.603836561720975</v>
      </c>
    </row>
    <row r="2930" spans="1:16" x14ac:dyDescent="0.25">
      <c r="A2930" s="1">
        <v>42916</v>
      </c>
      <c r="B2930">
        <v>9</v>
      </c>
      <c r="C2930">
        <v>11</v>
      </c>
      <c r="D2930">
        <v>103086.3438</v>
      </c>
      <c r="E2930">
        <f>INDEX(Stores[region],MATCH(Sales[[#This Row],[store_no]],Stores[store_no],0))</f>
        <v>1</v>
      </c>
      <c r="F2930" t="str">
        <f>INDEX(Stores[storetype],MATCH(Sales[[#This Row],[store_no]],Stores[store_no],0))</f>
        <v>B</v>
      </c>
      <c r="G2930" t="str">
        <f>INDEX(Stores[location_city],MATCH(Sales[[#This Row],[store_no]],Stores[store_no],0))</f>
        <v>Columbus</v>
      </c>
      <c r="H2930" t="str">
        <f>INDEX(Stores[location_state],MATCH(Sales[[#This Row],[store_no]],Stores[store_no],0))</f>
        <v>Ohio</v>
      </c>
      <c r="I2930">
        <f>INDEX(Stores[sqft],MATCH(Sales[[#This Row],[store_no]],Stores[store_no],0))</f>
        <v>221800</v>
      </c>
      <c r="J2930" s="4" t="str">
        <f>INDEX(Departments[dept_name],MATCH(Sales[[#This Row],[dept_no]],Departments[dept_no],0))</f>
        <v>Home</v>
      </c>
      <c r="K2930" s="4" t="str">
        <f>CONCATENATE(Sales[[#This Row],[region]],Sales[[#This Row],[storetype]])</f>
        <v>1B</v>
      </c>
      <c r="L2930" s="4">
        <f>INDEX(RegionStoreCount[Store Count],MATCH(Sales[[#This Row],[RegionStoretype]],RegionStoreCount[Region/Type],0))</f>
        <v>5</v>
      </c>
      <c r="M2930" s="4">
        <f>AND(Sales[[#This Row],[date]]&lt;=TY_YTDMax,Sales[[#This Row],[date]]&gt;=TY_YTDMin)*Sales[[#This Row],[sales]]</f>
        <v>0</v>
      </c>
      <c r="N2930" s="4">
        <f>AND(Sales[[#This Row],[date]]&lt;=LY_YTDMax,Sales[[#This Row],[date]]&gt;=LY_YTDMin)*Sales[[#This Row],[sales]]</f>
        <v>103086.3438</v>
      </c>
      <c r="O2930" s="4">
        <f>AND(Sales[[#This Row],[date]]&gt;=YoY_Min,Sales[[#This Row],[date]]&lt;=TY_YTDMax)*(Sales[[#This Row],[sales]]/Sales[[#This Row],[sqft]])</f>
        <v>0</v>
      </c>
      <c r="P2930" s="4">
        <f>SUMIF(Sales[RegionStoretype],Sales[[#This Row],[RegionStoretype]],Sales[YoY_SSF])/Sales[[#This Row],[Region_TypeCount]]</f>
        <v>68.518982968140051</v>
      </c>
    </row>
    <row r="2931" spans="1:16" x14ac:dyDescent="0.25">
      <c r="A2931" s="1">
        <v>42916</v>
      </c>
      <c r="B2931">
        <v>10</v>
      </c>
      <c r="C2931">
        <v>2</v>
      </c>
      <c r="D2931">
        <v>47070.190200000005</v>
      </c>
      <c r="E2931">
        <f>INDEX(Stores[region],MATCH(Sales[[#This Row],[store_no]],Stores[store_no],0))</f>
        <v>1</v>
      </c>
      <c r="F2931" t="str">
        <f>INDEX(Stores[storetype],MATCH(Sales[[#This Row],[store_no]],Stores[store_no],0))</f>
        <v>B</v>
      </c>
      <c r="G2931" t="str">
        <f>INDEX(Stores[location_city],MATCH(Sales[[#This Row],[store_no]],Stores[store_no],0))</f>
        <v>Traverse City</v>
      </c>
      <c r="H2931" t="str">
        <f>INDEX(Stores[location_state],MATCH(Sales[[#This Row],[store_no]],Stores[store_no],0))</f>
        <v>Michigan</v>
      </c>
      <c r="I2931">
        <f>INDEX(Stores[sqft],MATCH(Sales[[#This Row],[store_no]],Stores[store_no],0))</f>
        <v>158200</v>
      </c>
      <c r="J2931" s="4" t="str">
        <f>INDEX(Departments[dept_name],MATCH(Sales[[#This Row],[dept_no]],Departments[dept_no],0))</f>
        <v>Baby</v>
      </c>
      <c r="K2931" s="4" t="str">
        <f>CONCATENATE(Sales[[#This Row],[region]],Sales[[#This Row],[storetype]])</f>
        <v>1B</v>
      </c>
      <c r="L2931" s="4">
        <f>INDEX(RegionStoreCount[Store Count],MATCH(Sales[[#This Row],[RegionStoretype]],RegionStoreCount[Region/Type],0))</f>
        <v>5</v>
      </c>
      <c r="M2931" s="4">
        <f>AND(Sales[[#This Row],[date]]&lt;=TY_YTDMax,Sales[[#This Row],[date]]&gt;=TY_YTDMin)*Sales[[#This Row],[sales]]</f>
        <v>0</v>
      </c>
      <c r="N2931" s="4">
        <f>AND(Sales[[#This Row],[date]]&lt;=LY_YTDMax,Sales[[#This Row],[date]]&gt;=LY_YTDMin)*Sales[[#This Row],[sales]]</f>
        <v>47070.190200000005</v>
      </c>
      <c r="O2931" s="4">
        <f>AND(Sales[[#This Row],[date]]&gt;=YoY_Min,Sales[[#This Row],[date]]&lt;=TY_YTDMax)*(Sales[[#This Row],[sales]]/Sales[[#This Row],[sqft]])</f>
        <v>0</v>
      </c>
      <c r="P2931" s="4">
        <f>SUMIF(Sales[RegionStoretype],Sales[[#This Row],[RegionStoretype]],Sales[YoY_SSF])/Sales[[#This Row],[Region_TypeCount]]</f>
        <v>68.518982968140051</v>
      </c>
    </row>
    <row r="2932" spans="1:16" x14ac:dyDescent="0.25">
      <c r="A2932" s="1">
        <v>42916</v>
      </c>
      <c r="B2932">
        <v>10</v>
      </c>
      <c r="C2932">
        <v>5</v>
      </c>
      <c r="D2932">
        <v>229105.73200000002</v>
      </c>
      <c r="E2932">
        <f>INDEX(Stores[region],MATCH(Sales[[#This Row],[store_no]],Stores[store_no],0))</f>
        <v>1</v>
      </c>
      <c r="F2932" t="str">
        <f>INDEX(Stores[storetype],MATCH(Sales[[#This Row],[store_no]],Stores[store_no],0))</f>
        <v>B</v>
      </c>
      <c r="G2932" t="str">
        <f>INDEX(Stores[location_city],MATCH(Sales[[#This Row],[store_no]],Stores[store_no],0))</f>
        <v>Traverse City</v>
      </c>
      <c r="H2932" t="str">
        <f>INDEX(Stores[location_state],MATCH(Sales[[#This Row],[store_no]],Stores[store_no],0))</f>
        <v>Michigan</v>
      </c>
      <c r="I2932">
        <f>INDEX(Stores[sqft],MATCH(Sales[[#This Row],[store_no]],Stores[store_no],0))</f>
        <v>158200</v>
      </c>
      <c r="J2932" s="4" t="str">
        <f>INDEX(Departments[dept_name],MATCH(Sales[[#This Row],[dept_no]],Departments[dept_no],0))</f>
        <v>Clothing</v>
      </c>
      <c r="K2932" s="4" t="str">
        <f>CONCATENATE(Sales[[#This Row],[region]],Sales[[#This Row],[storetype]])</f>
        <v>1B</v>
      </c>
      <c r="L2932" s="4">
        <f>INDEX(RegionStoreCount[Store Count],MATCH(Sales[[#This Row],[RegionStoretype]],RegionStoreCount[Region/Type],0))</f>
        <v>5</v>
      </c>
      <c r="M2932" s="4">
        <f>AND(Sales[[#This Row],[date]]&lt;=TY_YTDMax,Sales[[#This Row],[date]]&gt;=TY_YTDMin)*Sales[[#This Row],[sales]]</f>
        <v>0</v>
      </c>
      <c r="N2932" s="4">
        <f>AND(Sales[[#This Row],[date]]&lt;=LY_YTDMax,Sales[[#This Row],[date]]&gt;=LY_YTDMin)*Sales[[#This Row],[sales]]</f>
        <v>229105.73200000002</v>
      </c>
      <c r="O2932" s="4">
        <f>AND(Sales[[#This Row],[date]]&gt;=YoY_Min,Sales[[#This Row],[date]]&lt;=TY_YTDMax)*(Sales[[#This Row],[sales]]/Sales[[#This Row],[sqft]])</f>
        <v>0</v>
      </c>
      <c r="P2932" s="4">
        <f>SUMIF(Sales[RegionStoretype],Sales[[#This Row],[RegionStoretype]],Sales[YoY_SSF])/Sales[[#This Row],[Region_TypeCount]]</f>
        <v>68.518982968140051</v>
      </c>
    </row>
    <row r="2933" spans="1:16" x14ac:dyDescent="0.25">
      <c r="A2933" s="1">
        <v>42916</v>
      </c>
      <c r="B2933">
        <v>10</v>
      </c>
      <c r="C2933">
        <v>11</v>
      </c>
      <c r="D2933">
        <v>5338.9316000000008</v>
      </c>
      <c r="E2933">
        <f>INDEX(Stores[region],MATCH(Sales[[#This Row],[store_no]],Stores[store_no],0))</f>
        <v>1</v>
      </c>
      <c r="F2933" t="str">
        <f>INDEX(Stores[storetype],MATCH(Sales[[#This Row],[store_no]],Stores[store_no],0))</f>
        <v>B</v>
      </c>
      <c r="G2933" t="str">
        <f>INDEX(Stores[location_city],MATCH(Sales[[#This Row],[store_no]],Stores[store_no],0))</f>
        <v>Traverse City</v>
      </c>
      <c r="H2933" t="str">
        <f>INDEX(Stores[location_state],MATCH(Sales[[#This Row],[store_no]],Stores[store_no],0))</f>
        <v>Michigan</v>
      </c>
      <c r="I2933">
        <f>INDEX(Stores[sqft],MATCH(Sales[[#This Row],[store_no]],Stores[store_no],0))</f>
        <v>158200</v>
      </c>
      <c r="J2933" s="4" t="str">
        <f>INDEX(Departments[dept_name],MATCH(Sales[[#This Row],[dept_no]],Departments[dept_no],0))</f>
        <v>Home</v>
      </c>
      <c r="K2933" s="4" t="str">
        <f>CONCATENATE(Sales[[#This Row],[region]],Sales[[#This Row],[storetype]])</f>
        <v>1B</v>
      </c>
      <c r="L2933" s="4">
        <f>INDEX(RegionStoreCount[Store Count],MATCH(Sales[[#This Row],[RegionStoretype]],RegionStoreCount[Region/Type],0))</f>
        <v>5</v>
      </c>
      <c r="M2933" s="4">
        <f>AND(Sales[[#This Row],[date]]&lt;=TY_YTDMax,Sales[[#This Row],[date]]&gt;=TY_YTDMin)*Sales[[#This Row],[sales]]</f>
        <v>0</v>
      </c>
      <c r="N2933" s="4">
        <f>AND(Sales[[#This Row],[date]]&lt;=LY_YTDMax,Sales[[#This Row],[date]]&gt;=LY_YTDMin)*Sales[[#This Row],[sales]]</f>
        <v>5338.9316000000008</v>
      </c>
      <c r="O2933" s="4">
        <f>AND(Sales[[#This Row],[date]]&gt;=YoY_Min,Sales[[#This Row],[date]]&lt;=TY_YTDMax)*(Sales[[#This Row],[sales]]/Sales[[#This Row],[sqft]])</f>
        <v>0</v>
      </c>
      <c r="P2933" s="4">
        <f>SUMIF(Sales[RegionStoretype],Sales[[#This Row],[RegionStoretype]],Sales[YoY_SSF])/Sales[[#This Row],[Region_TypeCount]]</f>
        <v>68.518982968140051</v>
      </c>
    </row>
    <row r="2934" spans="1:16" x14ac:dyDescent="0.25">
      <c r="A2934" s="1">
        <v>42916</v>
      </c>
      <c r="B2934">
        <v>11</v>
      </c>
      <c r="C2934">
        <v>1</v>
      </c>
      <c r="D2934">
        <v>8095.2795000000006</v>
      </c>
      <c r="E2934">
        <f>INDEX(Stores[region],MATCH(Sales[[#This Row],[store_no]],Stores[store_no],0))</f>
        <v>1</v>
      </c>
      <c r="F2934" t="str">
        <f>INDEX(Stores[storetype],MATCH(Sales[[#This Row],[store_no]],Stores[store_no],0))</f>
        <v>A</v>
      </c>
      <c r="G2934" t="str">
        <f>INDEX(Stores[location_city],MATCH(Sales[[#This Row],[store_no]],Stores[store_no],0))</f>
        <v>Cleveland</v>
      </c>
      <c r="H2934" t="str">
        <f>INDEX(Stores[location_state],MATCH(Sales[[#This Row],[store_no]],Stores[store_no],0))</f>
        <v>Ohio</v>
      </c>
      <c r="I2934">
        <f>INDEX(Stores[sqft],MATCH(Sales[[#This Row],[store_no]],Stores[store_no],0))</f>
        <v>192400</v>
      </c>
      <c r="J2934" s="4" t="str">
        <f>INDEX(Departments[dept_name],MATCH(Sales[[#This Row],[dept_no]],Departments[dept_no],0))</f>
        <v>Automotive</v>
      </c>
      <c r="K2934" s="4" t="str">
        <f>CONCATENATE(Sales[[#This Row],[region]],Sales[[#This Row],[storetype]])</f>
        <v>1A</v>
      </c>
      <c r="L2934" s="4">
        <f>INDEX(RegionStoreCount[Store Count],MATCH(Sales[[#This Row],[RegionStoretype]],RegionStoreCount[Region/Type],0))</f>
        <v>5</v>
      </c>
      <c r="M2934" s="4">
        <f>AND(Sales[[#This Row],[date]]&lt;=TY_YTDMax,Sales[[#This Row],[date]]&gt;=TY_YTDMin)*Sales[[#This Row],[sales]]</f>
        <v>0</v>
      </c>
      <c r="N2934" s="4">
        <f>AND(Sales[[#This Row],[date]]&lt;=LY_YTDMax,Sales[[#This Row],[date]]&gt;=LY_YTDMin)*Sales[[#This Row],[sales]]</f>
        <v>8095.2795000000006</v>
      </c>
      <c r="O2934" s="4">
        <f>AND(Sales[[#This Row],[date]]&gt;=YoY_Min,Sales[[#This Row],[date]]&lt;=TY_YTDMax)*(Sales[[#This Row],[sales]]/Sales[[#This Row],[sqft]])</f>
        <v>0</v>
      </c>
      <c r="P2934" s="4">
        <f>SUMIF(Sales[RegionStoretype],Sales[[#This Row],[RegionStoretype]],Sales[YoY_SSF])/Sales[[#This Row],[Region_TypeCount]]</f>
        <v>59.469551530910678</v>
      </c>
    </row>
    <row r="2935" spans="1:16" x14ac:dyDescent="0.25">
      <c r="A2935" s="1">
        <v>42916</v>
      </c>
      <c r="B2935">
        <v>11</v>
      </c>
      <c r="C2935">
        <v>2</v>
      </c>
      <c r="D2935">
        <v>37732.341700000004</v>
      </c>
      <c r="E2935">
        <f>INDEX(Stores[region],MATCH(Sales[[#This Row],[store_no]],Stores[store_no],0))</f>
        <v>1</v>
      </c>
      <c r="F2935" t="str">
        <f>INDEX(Stores[storetype],MATCH(Sales[[#This Row],[store_no]],Stores[store_no],0))</f>
        <v>A</v>
      </c>
      <c r="G2935" t="str">
        <f>INDEX(Stores[location_city],MATCH(Sales[[#This Row],[store_no]],Stores[store_no],0))</f>
        <v>Cleveland</v>
      </c>
      <c r="H2935" t="str">
        <f>INDEX(Stores[location_state],MATCH(Sales[[#This Row],[store_no]],Stores[store_no],0))</f>
        <v>Ohio</v>
      </c>
      <c r="I2935">
        <f>INDEX(Stores[sqft],MATCH(Sales[[#This Row],[store_no]],Stores[store_no],0))</f>
        <v>192400</v>
      </c>
      <c r="J2935" s="4" t="str">
        <f>INDEX(Departments[dept_name],MATCH(Sales[[#This Row],[dept_no]],Departments[dept_no],0))</f>
        <v>Baby</v>
      </c>
      <c r="K2935" s="4" t="str">
        <f>CONCATENATE(Sales[[#This Row],[region]],Sales[[#This Row],[storetype]])</f>
        <v>1A</v>
      </c>
      <c r="L2935" s="4">
        <f>INDEX(RegionStoreCount[Store Count],MATCH(Sales[[#This Row],[RegionStoretype]],RegionStoreCount[Region/Type],0))</f>
        <v>5</v>
      </c>
      <c r="M2935" s="4">
        <f>AND(Sales[[#This Row],[date]]&lt;=TY_YTDMax,Sales[[#This Row],[date]]&gt;=TY_YTDMin)*Sales[[#This Row],[sales]]</f>
        <v>0</v>
      </c>
      <c r="N2935" s="4">
        <f>AND(Sales[[#This Row],[date]]&lt;=LY_YTDMax,Sales[[#This Row],[date]]&gt;=LY_YTDMin)*Sales[[#This Row],[sales]]</f>
        <v>37732.341700000004</v>
      </c>
      <c r="O2935" s="4">
        <f>AND(Sales[[#This Row],[date]]&gt;=YoY_Min,Sales[[#This Row],[date]]&lt;=TY_YTDMax)*(Sales[[#This Row],[sales]]/Sales[[#This Row],[sqft]])</f>
        <v>0</v>
      </c>
      <c r="P2935" s="4">
        <f>SUMIF(Sales[RegionStoretype],Sales[[#This Row],[RegionStoretype]],Sales[YoY_SSF])/Sales[[#This Row],[Region_TypeCount]]</f>
        <v>59.469551530910678</v>
      </c>
    </row>
    <row r="2936" spans="1:16" x14ac:dyDescent="0.25">
      <c r="A2936" s="1">
        <v>42916</v>
      </c>
      <c r="B2936">
        <v>11</v>
      </c>
      <c r="C2936">
        <v>17</v>
      </c>
      <c r="D2936">
        <v>54180.769</v>
      </c>
      <c r="E2936">
        <f>INDEX(Stores[region],MATCH(Sales[[#This Row],[store_no]],Stores[store_no],0))</f>
        <v>1</v>
      </c>
      <c r="F2936" t="str">
        <f>INDEX(Stores[storetype],MATCH(Sales[[#This Row],[store_no]],Stores[store_no],0))</f>
        <v>A</v>
      </c>
      <c r="G2936" t="str">
        <f>INDEX(Stores[location_city],MATCH(Sales[[#This Row],[store_no]],Stores[store_no],0))</f>
        <v>Cleveland</v>
      </c>
      <c r="H2936" t="str">
        <f>INDEX(Stores[location_state],MATCH(Sales[[#This Row],[store_no]],Stores[store_no],0))</f>
        <v>Ohio</v>
      </c>
      <c r="I2936">
        <f>INDEX(Stores[sqft],MATCH(Sales[[#This Row],[store_no]],Stores[store_no],0))</f>
        <v>192400</v>
      </c>
      <c r="J2936" s="4" t="str">
        <f>INDEX(Departments[dept_name],MATCH(Sales[[#This Row],[dept_no]],Departments[dept_no],0))</f>
        <v>Shoes</v>
      </c>
      <c r="K2936" s="4" t="str">
        <f>CONCATENATE(Sales[[#This Row],[region]],Sales[[#This Row],[storetype]])</f>
        <v>1A</v>
      </c>
      <c r="L2936" s="4">
        <f>INDEX(RegionStoreCount[Store Count],MATCH(Sales[[#This Row],[RegionStoretype]],RegionStoreCount[Region/Type],0))</f>
        <v>5</v>
      </c>
      <c r="M2936" s="4">
        <f>AND(Sales[[#This Row],[date]]&lt;=TY_YTDMax,Sales[[#This Row],[date]]&gt;=TY_YTDMin)*Sales[[#This Row],[sales]]</f>
        <v>0</v>
      </c>
      <c r="N2936" s="4">
        <f>AND(Sales[[#This Row],[date]]&lt;=LY_YTDMax,Sales[[#This Row],[date]]&gt;=LY_YTDMin)*Sales[[#This Row],[sales]]</f>
        <v>54180.769</v>
      </c>
      <c r="O2936" s="4">
        <f>AND(Sales[[#This Row],[date]]&gt;=YoY_Min,Sales[[#This Row],[date]]&lt;=TY_YTDMax)*(Sales[[#This Row],[sales]]/Sales[[#This Row],[sqft]])</f>
        <v>0</v>
      </c>
      <c r="P2936" s="4">
        <f>SUMIF(Sales[RegionStoretype],Sales[[#This Row],[RegionStoretype]],Sales[YoY_SSF])/Sales[[#This Row],[Region_TypeCount]]</f>
        <v>59.469551530910678</v>
      </c>
    </row>
    <row r="2937" spans="1:16" x14ac:dyDescent="0.25">
      <c r="A2937" s="1">
        <v>42916</v>
      </c>
      <c r="B2937">
        <v>12</v>
      </c>
      <c r="C2937">
        <v>20</v>
      </c>
      <c r="D2937">
        <v>148522.04940000002</v>
      </c>
      <c r="E2937">
        <f>INDEX(Stores[region],MATCH(Sales[[#This Row],[store_no]],Stores[store_no],0))</f>
        <v>2</v>
      </c>
      <c r="F2937" t="str">
        <f>INDEX(Stores[storetype],MATCH(Sales[[#This Row],[store_no]],Stores[store_no],0))</f>
        <v>B</v>
      </c>
      <c r="G2937" t="str">
        <f>INDEX(Stores[location_city],MATCH(Sales[[#This Row],[store_no]],Stores[store_no],0))</f>
        <v>Indianapolis</v>
      </c>
      <c r="H2937" t="str">
        <f>INDEX(Stores[location_state],MATCH(Sales[[#This Row],[store_no]],Stores[store_no],0))</f>
        <v>Indiana</v>
      </c>
      <c r="I2937">
        <f>INDEX(Stores[sqft],MATCH(Sales[[#This Row],[store_no]],Stores[store_no],0))</f>
        <v>120800</v>
      </c>
      <c r="J2937" s="4" t="str">
        <f>INDEX(Departments[dept_name],MATCH(Sales[[#This Row],[dept_no]],Departments[dept_no],0))</f>
        <v>Toys</v>
      </c>
      <c r="K2937" s="4" t="str">
        <f>CONCATENATE(Sales[[#This Row],[region]],Sales[[#This Row],[storetype]])</f>
        <v>2B</v>
      </c>
      <c r="L2937" s="4">
        <f>INDEX(RegionStoreCount[Store Count],MATCH(Sales[[#This Row],[RegionStoretype]],RegionStoreCount[Region/Type],0))</f>
        <v>6</v>
      </c>
      <c r="M2937" s="4">
        <f>AND(Sales[[#This Row],[date]]&lt;=TY_YTDMax,Sales[[#This Row],[date]]&gt;=TY_YTDMin)*Sales[[#This Row],[sales]]</f>
        <v>0</v>
      </c>
      <c r="N2937" s="4">
        <f>AND(Sales[[#This Row],[date]]&lt;=LY_YTDMax,Sales[[#This Row],[date]]&gt;=LY_YTDMin)*Sales[[#This Row],[sales]]</f>
        <v>148522.04940000002</v>
      </c>
      <c r="O2937" s="4">
        <f>AND(Sales[[#This Row],[date]]&gt;=YoY_Min,Sales[[#This Row],[date]]&lt;=TY_YTDMax)*(Sales[[#This Row],[sales]]/Sales[[#This Row],[sqft]])</f>
        <v>0</v>
      </c>
      <c r="P2937" s="4">
        <f>SUMIF(Sales[RegionStoretype],Sales[[#This Row],[RegionStoretype]],Sales[YoY_SSF])/Sales[[#This Row],[Region_TypeCount]]</f>
        <v>58.393757732919049</v>
      </c>
    </row>
    <row r="2938" spans="1:16" x14ac:dyDescent="0.25">
      <c r="A2938" s="1">
        <v>42916</v>
      </c>
      <c r="B2938">
        <v>13</v>
      </c>
      <c r="C2938">
        <v>2</v>
      </c>
      <c r="D2938">
        <v>68033.981499999994</v>
      </c>
      <c r="E2938">
        <f>INDEX(Stores[region],MATCH(Sales[[#This Row],[store_no]],Stores[store_no],0))</f>
        <v>3</v>
      </c>
      <c r="F2938" t="str">
        <f>INDEX(Stores[storetype],MATCH(Sales[[#This Row],[store_no]],Stores[store_no],0))</f>
        <v>A</v>
      </c>
      <c r="G2938" t="str">
        <f>INDEX(Stores[location_city],MATCH(Sales[[#This Row],[store_no]],Stores[store_no],0))</f>
        <v>Overland Park</v>
      </c>
      <c r="H2938" t="str">
        <f>INDEX(Stores[location_state],MATCH(Sales[[#This Row],[store_no]],Stores[store_no],0))</f>
        <v>Kansas</v>
      </c>
      <c r="I2938">
        <f>INDEX(Stores[sqft],MATCH(Sales[[#This Row],[store_no]],Stores[store_no],0))</f>
        <v>201000</v>
      </c>
      <c r="J2938" s="4" t="str">
        <f>INDEX(Departments[dept_name],MATCH(Sales[[#This Row],[dept_no]],Departments[dept_no],0))</f>
        <v>Baby</v>
      </c>
      <c r="K2938" s="4" t="str">
        <f>CONCATENATE(Sales[[#This Row],[region]],Sales[[#This Row],[storetype]])</f>
        <v>3A</v>
      </c>
      <c r="L2938" s="4">
        <f>INDEX(RegionStoreCount[Store Count],MATCH(Sales[[#This Row],[RegionStoretype]],RegionStoreCount[Region/Type],0))</f>
        <v>9</v>
      </c>
      <c r="M2938" s="4">
        <f>AND(Sales[[#This Row],[date]]&lt;=TY_YTDMax,Sales[[#This Row],[date]]&gt;=TY_YTDMin)*Sales[[#This Row],[sales]]</f>
        <v>0</v>
      </c>
      <c r="N2938" s="4">
        <f>AND(Sales[[#This Row],[date]]&lt;=LY_YTDMax,Sales[[#This Row],[date]]&gt;=LY_YTDMin)*Sales[[#This Row],[sales]]</f>
        <v>68033.981499999994</v>
      </c>
      <c r="O2938" s="4">
        <f>AND(Sales[[#This Row],[date]]&gt;=YoY_Min,Sales[[#This Row],[date]]&lt;=TY_YTDMax)*(Sales[[#This Row],[sales]]/Sales[[#This Row],[sqft]])</f>
        <v>0</v>
      </c>
      <c r="P2938" s="4">
        <f>SUMIF(Sales[RegionStoretype],Sales[[#This Row],[RegionStoretype]],Sales[YoY_SSF])/Sales[[#This Row],[Region_TypeCount]]</f>
        <v>53.603836561720975</v>
      </c>
    </row>
    <row r="2939" spans="1:16" x14ac:dyDescent="0.25">
      <c r="A2939" s="1">
        <v>42916</v>
      </c>
      <c r="B2939">
        <v>13</v>
      </c>
      <c r="C2939">
        <v>3</v>
      </c>
      <c r="D2939">
        <v>87168.118799999997</v>
      </c>
      <c r="E2939">
        <f>INDEX(Stores[region],MATCH(Sales[[#This Row],[store_no]],Stores[store_no],0))</f>
        <v>3</v>
      </c>
      <c r="F2939" t="str">
        <f>INDEX(Stores[storetype],MATCH(Sales[[#This Row],[store_no]],Stores[store_no],0))</f>
        <v>A</v>
      </c>
      <c r="G2939" t="str">
        <f>INDEX(Stores[location_city],MATCH(Sales[[#This Row],[store_no]],Stores[store_no],0))</f>
        <v>Overland Park</v>
      </c>
      <c r="H2939" t="str">
        <f>INDEX(Stores[location_state],MATCH(Sales[[#This Row],[store_no]],Stores[store_no],0))</f>
        <v>Kansas</v>
      </c>
      <c r="I2939">
        <f>INDEX(Stores[sqft],MATCH(Sales[[#This Row],[store_no]],Stores[store_no],0))</f>
        <v>201000</v>
      </c>
      <c r="J2939" s="4" t="str">
        <f>INDEX(Departments[dept_name],MATCH(Sales[[#This Row],[dept_no]],Departments[dept_no],0))</f>
        <v>Beauty</v>
      </c>
      <c r="K2939" s="4" t="str">
        <f>CONCATENATE(Sales[[#This Row],[region]],Sales[[#This Row],[storetype]])</f>
        <v>3A</v>
      </c>
      <c r="L2939" s="4">
        <f>INDEX(RegionStoreCount[Store Count],MATCH(Sales[[#This Row],[RegionStoretype]],RegionStoreCount[Region/Type],0))</f>
        <v>9</v>
      </c>
      <c r="M2939" s="4">
        <f>AND(Sales[[#This Row],[date]]&lt;=TY_YTDMax,Sales[[#This Row],[date]]&gt;=TY_YTDMin)*Sales[[#This Row],[sales]]</f>
        <v>0</v>
      </c>
      <c r="N2939" s="4">
        <f>AND(Sales[[#This Row],[date]]&lt;=LY_YTDMax,Sales[[#This Row],[date]]&gt;=LY_YTDMin)*Sales[[#This Row],[sales]]</f>
        <v>87168.118799999997</v>
      </c>
      <c r="O2939" s="4">
        <f>AND(Sales[[#This Row],[date]]&gt;=YoY_Min,Sales[[#This Row],[date]]&lt;=TY_YTDMax)*(Sales[[#This Row],[sales]]/Sales[[#This Row],[sqft]])</f>
        <v>0</v>
      </c>
      <c r="P2939" s="4">
        <f>SUMIF(Sales[RegionStoretype],Sales[[#This Row],[RegionStoretype]],Sales[YoY_SSF])/Sales[[#This Row],[Region_TypeCount]]</f>
        <v>53.603836561720975</v>
      </c>
    </row>
    <row r="2940" spans="1:16" x14ac:dyDescent="0.25">
      <c r="A2940" s="1">
        <v>42916</v>
      </c>
      <c r="B2940">
        <v>13</v>
      </c>
      <c r="C2940">
        <v>14</v>
      </c>
      <c r="D2940">
        <v>87632.244000000006</v>
      </c>
      <c r="E2940">
        <f>INDEX(Stores[region],MATCH(Sales[[#This Row],[store_no]],Stores[store_no],0))</f>
        <v>3</v>
      </c>
      <c r="F2940" t="str">
        <f>INDEX(Stores[storetype],MATCH(Sales[[#This Row],[store_no]],Stores[store_no],0))</f>
        <v>A</v>
      </c>
      <c r="G2940" t="str">
        <f>INDEX(Stores[location_city],MATCH(Sales[[#This Row],[store_no]],Stores[store_no],0))</f>
        <v>Overland Park</v>
      </c>
      <c r="H2940" t="str">
        <f>INDEX(Stores[location_state],MATCH(Sales[[#This Row],[store_no]],Stores[store_no],0))</f>
        <v>Kansas</v>
      </c>
      <c r="I2940">
        <f>INDEX(Stores[sqft],MATCH(Sales[[#This Row],[store_no]],Stores[store_no],0))</f>
        <v>201000</v>
      </c>
      <c r="J2940" s="4" t="str">
        <f>INDEX(Departments[dept_name],MATCH(Sales[[#This Row],[dept_no]],Departments[dept_no],0))</f>
        <v>Movies</v>
      </c>
      <c r="K2940" s="4" t="str">
        <f>CONCATENATE(Sales[[#This Row],[region]],Sales[[#This Row],[storetype]])</f>
        <v>3A</v>
      </c>
      <c r="L2940" s="4">
        <f>INDEX(RegionStoreCount[Store Count],MATCH(Sales[[#This Row],[RegionStoretype]],RegionStoreCount[Region/Type],0))</f>
        <v>9</v>
      </c>
      <c r="M2940" s="4">
        <f>AND(Sales[[#This Row],[date]]&lt;=TY_YTDMax,Sales[[#This Row],[date]]&gt;=TY_YTDMin)*Sales[[#This Row],[sales]]</f>
        <v>0</v>
      </c>
      <c r="N2940" s="4">
        <f>AND(Sales[[#This Row],[date]]&lt;=LY_YTDMax,Sales[[#This Row],[date]]&gt;=LY_YTDMin)*Sales[[#This Row],[sales]]</f>
        <v>87632.244000000006</v>
      </c>
      <c r="O2940" s="4">
        <f>AND(Sales[[#This Row],[date]]&gt;=YoY_Min,Sales[[#This Row],[date]]&lt;=TY_YTDMax)*(Sales[[#This Row],[sales]]/Sales[[#This Row],[sqft]])</f>
        <v>0</v>
      </c>
      <c r="P2940" s="4">
        <f>SUMIF(Sales[RegionStoretype],Sales[[#This Row],[RegionStoretype]],Sales[YoY_SSF])/Sales[[#This Row],[Region_TypeCount]]</f>
        <v>53.603836561720975</v>
      </c>
    </row>
    <row r="2941" spans="1:16" x14ac:dyDescent="0.25">
      <c r="A2941" s="1">
        <v>42916</v>
      </c>
      <c r="B2941">
        <v>13</v>
      </c>
      <c r="C2941">
        <v>15</v>
      </c>
      <c r="D2941">
        <v>58312.855499999998</v>
      </c>
      <c r="E2941">
        <f>INDEX(Stores[region],MATCH(Sales[[#This Row],[store_no]],Stores[store_no],0))</f>
        <v>3</v>
      </c>
      <c r="F2941" t="str">
        <f>INDEX(Stores[storetype],MATCH(Sales[[#This Row],[store_no]],Stores[store_no],0))</f>
        <v>A</v>
      </c>
      <c r="G2941" t="str">
        <f>INDEX(Stores[location_city],MATCH(Sales[[#This Row],[store_no]],Stores[store_no],0))</f>
        <v>Overland Park</v>
      </c>
      <c r="H2941" t="str">
        <f>INDEX(Stores[location_state],MATCH(Sales[[#This Row],[store_no]],Stores[store_no],0))</f>
        <v>Kansas</v>
      </c>
      <c r="I2941">
        <f>INDEX(Stores[sqft],MATCH(Sales[[#This Row],[store_no]],Stores[store_no],0))</f>
        <v>201000</v>
      </c>
      <c r="J2941" s="4" t="str">
        <f>INDEX(Departments[dept_name],MATCH(Sales[[#This Row],[dept_no]],Departments[dept_no],0))</f>
        <v>Music</v>
      </c>
      <c r="K2941" s="4" t="str">
        <f>CONCATENATE(Sales[[#This Row],[region]],Sales[[#This Row],[storetype]])</f>
        <v>3A</v>
      </c>
      <c r="L2941" s="4">
        <f>INDEX(RegionStoreCount[Store Count],MATCH(Sales[[#This Row],[RegionStoretype]],RegionStoreCount[Region/Type],0))</f>
        <v>9</v>
      </c>
      <c r="M2941" s="4">
        <f>AND(Sales[[#This Row],[date]]&lt;=TY_YTDMax,Sales[[#This Row],[date]]&gt;=TY_YTDMin)*Sales[[#This Row],[sales]]</f>
        <v>0</v>
      </c>
      <c r="N2941" s="4">
        <f>AND(Sales[[#This Row],[date]]&lt;=LY_YTDMax,Sales[[#This Row],[date]]&gt;=LY_YTDMin)*Sales[[#This Row],[sales]]</f>
        <v>58312.855499999998</v>
      </c>
      <c r="O2941" s="4">
        <f>AND(Sales[[#This Row],[date]]&gt;=YoY_Min,Sales[[#This Row],[date]]&lt;=TY_YTDMax)*(Sales[[#This Row],[sales]]/Sales[[#This Row],[sqft]])</f>
        <v>0</v>
      </c>
      <c r="P2941" s="4">
        <f>SUMIF(Sales[RegionStoretype],Sales[[#This Row],[RegionStoretype]],Sales[YoY_SSF])/Sales[[#This Row],[Region_TypeCount]]</f>
        <v>53.603836561720975</v>
      </c>
    </row>
    <row r="2942" spans="1:16" x14ac:dyDescent="0.25">
      <c r="A2942" s="1">
        <v>42916</v>
      </c>
      <c r="B2942">
        <v>13</v>
      </c>
      <c r="C2942">
        <v>18</v>
      </c>
      <c r="D2942">
        <v>160709.9915</v>
      </c>
      <c r="E2942">
        <f>INDEX(Stores[region],MATCH(Sales[[#This Row],[store_no]],Stores[store_no],0))</f>
        <v>3</v>
      </c>
      <c r="F2942" t="str">
        <f>INDEX(Stores[storetype],MATCH(Sales[[#This Row],[store_no]],Stores[store_no],0))</f>
        <v>A</v>
      </c>
      <c r="G2942" t="str">
        <f>INDEX(Stores[location_city],MATCH(Sales[[#This Row],[store_no]],Stores[store_no],0))</f>
        <v>Overland Park</v>
      </c>
      <c r="H2942" t="str">
        <f>INDEX(Stores[location_state],MATCH(Sales[[#This Row],[store_no]],Stores[store_no],0))</f>
        <v>Kansas</v>
      </c>
      <c r="I2942">
        <f>INDEX(Stores[sqft],MATCH(Sales[[#This Row],[store_no]],Stores[store_no],0))</f>
        <v>201000</v>
      </c>
      <c r="J2942" s="4" t="str">
        <f>INDEX(Departments[dept_name],MATCH(Sales[[#This Row],[dept_no]],Departments[dept_no],0))</f>
        <v>Sports</v>
      </c>
      <c r="K2942" s="4" t="str">
        <f>CONCATENATE(Sales[[#This Row],[region]],Sales[[#This Row],[storetype]])</f>
        <v>3A</v>
      </c>
      <c r="L2942" s="4">
        <f>INDEX(RegionStoreCount[Store Count],MATCH(Sales[[#This Row],[RegionStoretype]],RegionStoreCount[Region/Type],0))</f>
        <v>9</v>
      </c>
      <c r="M2942" s="4">
        <f>AND(Sales[[#This Row],[date]]&lt;=TY_YTDMax,Sales[[#This Row],[date]]&gt;=TY_YTDMin)*Sales[[#This Row],[sales]]</f>
        <v>0</v>
      </c>
      <c r="N2942" s="4">
        <f>AND(Sales[[#This Row],[date]]&lt;=LY_YTDMax,Sales[[#This Row],[date]]&gt;=LY_YTDMin)*Sales[[#This Row],[sales]]</f>
        <v>160709.9915</v>
      </c>
      <c r="O2942" s="4">
        <f>AND(Sales[[#This Row],[date]]&gt;=YoY_Min,Sales[[#This Row],[date]]&lt;=TY_YTDMax)*(Sales[[#This Row],[sales]]/Sales[[#This Row],[sqft]])</f>
        <v>0</v>
      </c>
      <c r="P2942" s="4">
        <f>SUMIF(Sales[RegionStoretype],Sales[[#This Row],[RegionStoretype]],Sales[YoY_SSF])/Sales[[#This Row],[Region_TypeCount]]</f>
        <v>53.603836561720975</v>
      </c>
    </row>
    <row r="2943" spans="1:16" x14ac:dyDescent="0.25">
      <c r="A2943" s="1">
        <v>42916</v>
      </c>
      <c r="B2943">
        <v>14</v>
      </c>
      <c r="C2943">
        <v>8</v>
      </c>
      <c r="D2943">
        <v>2899.2516000000001</v>
      </c>
      <c r="E2943">
        <f>INDEX(Stores[region],MATCH(Sales[[#This Row],[store_no]],Stores[store_no],0))</f>
        <v>3</v>
      </c>
      <c r="F2943" t="str">
        <f>INDEX(Stores[storetype],MATCH(Sales[[#This Row],[store_no]],Stores[store_no],0))</f>
        <v>A</v>
      </c>
      <c r="G2943" t="str">
        <f>INDEX(Stores[location_city],MATCH(Sales[[#This Row],[store_no]],Stores[store_no],0))</f>
        <v>Bismarck</v>
      </c>
      <c r="H2943" t="str">
        <f>INDEX(Stores[location_state],MATCH(Sales[[#This Row],[store_no]],Stores[store_no],0))</f>
        <v>North Dakota</v>
      </c>
      <c r="I2943">
        <f>INDEX(Stores[sqft],MATCH(Sales[[#This Row],[store_no]],Stores[store_no],0))</f>
        <v>96400</v>
      </c>
      <c r="J2943" s="4" t="str">
        <f>INDEX(Departments[dept_name],MATCH(Sales[[#This Row],[dept_no]],Departments[dept_no],0))</f>
        <v>Games</v>
      </c>
      <c r="K2943" s="4" t="str">
        <f>CONCATENATE(Sales[[#This Row],[region]],Sales[[#This Row],[storetype]])</f>
        <v>3A</v>
      </c>
      <c r="L2943" s="4">
        <f>INDEX(RegionStoreCount[Store Count],MATCH(Sales[[#This Row],[RegionStoretype]],RegionStoreCount[Region/Type],0))</f>
        <v>9</v>
      </c>
      <c r="M2943" s="4">
        <f>AND(Sales[[#This Row],[date]]&lt;=TY_YTDMax,Sales[[#This Row],[date]]&gt;=TY_YTDMin)*Sales[[#This Row],[sales]]</f>
        <v>0</v>
      </c>
      <c r="N2943" s="4">
        <f>AND(Sales[[#This Row],[date]]&lt;=LY_YTDMax,Sales[[#This Row],[date]]&gt;=LY_YTDMin)*Sales[[#This Row],[sales]]</f>
        <v>2899.2516000000001</v>
      </c>
      <c r="O2943" s="4">
        <f>AND(Sales[[#This Row],[date]]&gt;=YoY_Min,Sales[[#This Row],[date]]&lt;=TY_YTDMax)*(Sales[[#This Row],[sales]]/Sales[[#This Row],[sqft]])</f>
        <v>0</v>
      </c>
      <c r="P2943" s="4">
        <f>SUMIF(Sales[RegionStoretype],Sales[[#This Row],[RegionStoretype]],Sales[YoY_SSF])/Sales[[#This Row],[Region_TypeCount]]</f>
        <v>53.603836561720975</v>
      </c>
    </row>
    <row r="2944" spans="1:16" x14ac:dyDescent="0.25">
      <c r="A2944" s="1">
        <v>42916</v>
      </c>
      <c r="B2944">
        <v>15</v>
      </c>
      <c r="C2944">
        <v>4</v>
      </c>
      <c r="D2944">
        <v>90973.222000000009</v>
      </c>
      <c r="E2944">
        <f>INDEX(Stores[region],MATCH(Sales[[#This Row],[store_no]],Stores[store_no],0))</f>
        <v>2</v>
      </c>
      <c r="F2944" t="str">
        <f>INDEX(Stores[storetype],MATCH(Sales[[#This Row],[store_no]],Stores[store_no],0))</f>
        <v>B</v>
      </c>
      <c r="G2944" t="str">
        <f>INDEX(Stores[location_city],MATCH(Sales[[#This Row],[store_no]],Stores[store_no],0))</f>
        <v>Rochester</v>
      </c>
      <c r="H2944" t="str">
        <f>INDEX(Stores[location_state],MATCH(Sales[[#This Row],[store_no]],Stores[store_no],0))</f>
        <v>Minnesota</v>
      </c>
      <c r="I2944">
        <f>INDEX(Stores[sqft],MATCH(Sales[[#This Row],[store_no]],Stores[store_no],0))</f>
        <v>128100</v>
      </c>
      <c r="J2944" s="4" t="str">
        <f>INDEX(Departments[dept_name],MATCH(Sales[[#This Row],[dept_no]],Departments[dept_no],0))</f>
        <v>Books</v>
      </c>
      <c r="K2944" s="4" t="str">
        <f>CONCATENATE(Sales[[#This Row],[region]],Sales[[#This Row],[storetype]])</f>
        <v>2B</v>
      </c>
      <c r="L2944" s="4">
        <f>INDEX(RegionStoreCount[Store Count],MATCH(Sales[[#This Row],[RegionStoretype]],RegionStoreCount[Region/Type],0))</f>
        <v>6</v>
      </c>
      <c r="M2944" s="4">
        <f>AND(Sales[[#This Row],[date]]&lt;=TY_YTDMax,Sales[[#This Row],[date]]&gt;=TY_YTDMin)*Sales[[#This Row],[sales]]</f>
        <v>0</v>
      </c>
      <c r="N2944" s="4">
        <f>AND(Sales[[#This Row],[date]]&lt;=LY_YTDMax,Sales[[#This Row],[date]]&gt;=LY_YTDMin)*Sales[[#This Row],[sales]]</f>
        <v>90973.222000000009</v>
      </c>
      <c r="O2944" s="4">
        <f>AND(Sales[[#This Row],[date]]&gt;=YoY_Min,Sales[[#This Row],[date]]&lt;=TY_YTDMax)*(Sales[[#This Row],[sales]]/Sales[[#This Row],[sqft]])</f>
        <v>0</v>
      </c>
      <c r="P2944" s="4">
        <f>SUMIF(Sales[RegionStoretype],Sales[[#This Row],[RegionStoretype]],Sales[YoY_SSF])/Sales[[#This Row],[Region_TypeCount]]</f>
        <v>58.393757732919049</v>
      </c>
    </row>
    <row r="2945" spans="1:16" x14ac:dyDescent="0.25">
      <c r="A2945" s="1">
        <v>42916</v>
      </c>
      <c r="B2945">
        <v>15</v>
      </c>
      <c r="C2945">
        <v>9</v>
      </c>
      <c r="D2945">
        <v>13827.527000000002</v>
      </c>
      <c r="E2945">
        <f>INDEX(Stores[region],MATCH(Sales[[#This Row],[store_no]],Stores[store_no],0))</f>
        <v>2</v>
      </c>
      <c r="F2945" t="str">
        <f>INDEX(Stores[storetype],MATCH(Sales[[#This Row],[store_no]],Stores[store_no],0))</f>
        <v>B</v>
      </c>
      <c r="G2945" t="str">
        <f>INDEX(Stores[location_city],MATCH(Sales[[#This Row],[store_no]],Stores[store_no],0))</f>
        <v>Rochester</v>
      </c>
      <c r="H2945" t="str">
        <f>INDEX(Stores[location_state],MATCH(Sales[[#This Row],[store_no]],Stores[store_no],0))</f>
        <v>Minnesota</v>
      </c>
      <c r="I2945">
        <f>INDEX(Stores[sqft],MATCH(Sales[[#This Row],[store_no]],Stores[store_no],0))</f>
        <v>128100</v>
      </c>
      <c r="J2945" s="4" t="str">
        <f>INDEX(Departments[dept_name],MATCH(Sales[[#This Row],[dept_no]],Departments[dept_no],0))</f>
        <v>Garden</v>
      </c>
      <c r="K2945" s="4" t="str">
        <f>CONCATENATE(Sales[[#This Row],[region]],Sales[[#This Row],[storetype]])</f>
        <v>2B</v>
      </c>
      <c r="L2945" s="4">
        <f>INDEX(RegionStoreCount[Store Count],MATCH(Sales[[#This Row],[RegionStoretype]],RegionStoreCount[Region/Type],0))</f>
        <v>6</v>
      </c>
      <c r="M2945" s="4">
        <f>AND(Sales[[#This Row],[date]]&lt;=TY_YTDMax,Sales[[#This Row],[date]]&gt;=TY_YTDMin)*Sales[[#This Row],[sales]]</f>
        <v>0</v>
      </c>
      <c r="N2945" s="4">
        <f>AND(Sales[[#This Row],[date]]&lt;=LY_YTDMax,Sales[[#This Row],[date]]&gt;=LY_YTDMin)*Sales[[#This Row],[sales]]</f>
        <v>13827.527000000002</v>
      </c>
      <c r="O2945" s="4">
        <f>AND(Sales[[#This Row],[date]]&gt;=YoY_Min,Sales[[#This Row],[date]]&lt;=TY_YTDMax)*(Sales[[#This Row],[sales]]/Sales[[#This Row],[sqft]])</f>
        <v>0</v>
      </c>
      <c r="P2945" s="4">
        <f>SUMIF(Sales[RegionStoretype],Sales[[#This Row],[RegionStoretype]],Sales[YoY_SSF])/Sales[[#This Row],[Region_TypeCount]]</f>
        <v>58.393757732919049</v>
      </c>
    </row>
    <row r="2946" spans="1:16" x14ac:dyDescent="0.25">
      <c r="A2946" s="1">
        <v>42916</v>
      </c>
      <c r="B2946">
        <v>15</v>
      </c>
      <c r="C2946">
        <v>18</v>
      </c>
      <c r="D2946">
        <v>13694.062699999999</v>
      </c>
      <c r="E2946">
        <f>INDEX(Stores[region],MATCH(Sales[[#This Row],[store_no]],Stores[store_no],0))</f>
        <v>2</v>
      </c>
      <c r="F2946" t="str">
        <f>INDEX(Stores[storetype],MATCH(Sales[[#This Row],[store_no]],Stores[store_no],0))</f>
        <v>B</v>
      </c>
      <c r="G2946" t="str">
        <f>INDEX(Stores[location_city],MATCH(Sales[[#This Row],[store_no]],Stores[store_no],0))</f>
        <v>Rochester</v>
      </c>
      <c r="H2946" t="str">
        <f>INDEX(Stores[location_state],MATCH(Sales[[#This Row],[store_no]],Stores[store_no],0))</f>
        <v>Minnesota</v>
      </c>
      <c r="I2946">
        <f>INDEX(Stores[sqft],MATCH(Sales[[#This Row],[store_no]],Stores[store_no],0))</f>
        <v>128100</v>
      </c>
      <c r="J2946" s="4" t="str">
        <f>INDEX(Departments[dept_name],MATCH(Sales[[#This Row],[dept_no]],Departments[dept_no],0))</f>
        <v>Sports</v>
      </c>
      <c r="K2946" s="4" t="str">
        <f>CONCATENATE(Sales[[#This Row],[region]],Sales[[#This Row],[storetype]])</f>
        <v>2B</v>
      </c>
      <c r="L2946" s="4">
        <f>INDEX(RegionStoreCount[Store Count],MATCH(Sales[[#This Row],[RegionStoretype]],RegionStoreCount[Region/Type],0))</f>
        <v>6</v>
      </c>
      <c r="M2946" s="4">
        <f>AND(Sales[[#This Row],[date]]&lt;=TY_YTDMax,Sales[[#This Row],[date]]&gt;=TY_YTDMin)*Sales[[#This Row],[sales]]</f>
        <v>0</v>
      </c>
      <c r="N2946" s="4">
        <f>AND(Sales[[#This Row],[date]]&lt;=LY_YTDMax,Sales[[#This Row],[date]]&gt;=LY_YTDMin)*Sales[[#This Row],[sales]]</f>
        <v>13694.062699999999</v>
      </c>
      <c r="O2946" s="4">
        <f>AND(Sales[[#This Row],[date]]&gt;=YoY_Min,Sales[[#This Row],[date]]&lt;=TY_YTDMax)*(Sales[[#This Row],[sales]]/Sales[[#This Row],[sqft]])</f>
        <v>0</v>
      </c>
      <c r="P2946" s="4">
        <f>SUMIF(Sales[RegionStoretype],Sales[[#This Row],[RegionStoretype]],Sales[YoY_SSF])/Sales[[#This Row],[Region_TypeCount]]</f>
        <v>58.393757732919049</v>
      </c>
    </row>
    <row r="2947" spans="1:16" x14ac:dyDescent="0.25">
      <c r="A2947" s="1">
        <v>42916</v>
      </c>
      <c r="B2947">
        <v>15</v>
      </c>
      <c r="C2947">
        <v>20</v>
      </c>
      <c r="D2947">
        <v>110276.8876</v>
      </c>
      <c r="E2947">
        <f>INDEX(Stores[region],MATCH(Sales[[#This Row],[store_no]],Stores[store_no],0))</f>
        <v>2</v>
      </c>
      <c r="F2947" t="str">
        <f>INDEX(Stores[storetype],MATCH(Sales[[#This Row],[store_no]],Stores[store_no],0))</f>
        <v>B</v>
      </c>
      <c r="G2947" t="str">
        <f>INDEX(Stores[location_city],MATCH(Sales[[#This Row],[store_no]],Stores[store_no],0))</f>
        <v>Rochester</v>
      </c>
      <c r="H2947" t="str">
        <f>INDEX(Stores[location_state],MATCH(Sales[[#This Row],[store_no]],Stores[store_no],0))</f>
        <v>Minnesota</v>
      </c>
      <c r="I2947">
        <f>INDEX(Stores[sqft],MATCH(Sales[[#This Row],[store_no]],Stores[store_no],0))</f>
        <v>128100</v>
      </c>
      <c r="J2947" s="4" t="str">
        <f>INDEX(Departments[dept_name],MATCH(Sales[[#This Row],[dept_no]],Departments[dept_no],0))</f>
        <v>Toys</v>
      </c>
      <c r="K2947" s="4" t="str">
        <f>CONCATENATE(Sales[[#This Row],[region]],Sales[[#This Row],[storetype]])</f>
        <v>2B</v>
      </c>
      <c r="L2947" s="4">
        <f>INDEX(RegionStoreCount[Store Count],MATCH(Sales[[#This Row],[RegionStoretype]],RegionStoreCount[Region/Type],0))</f>
        <v>6</v>
      </c>
      <c r="M2947" s="4">
        <f>AND(Sales[[#This Row],[date]]&lt;=TY_YTDMax,Sales[[#This Row],[date]]&gt;=TY_YTDMin)*Sales[[#This Row],[sales]]</f>
        <v>0</v>
      </c>
      <c r="N2947" s="4">
        <f>AND(Sales[[#This Row],[date]]&lt;=LY_YTDMax,Sales[[#This Row],[date]]&gt;=LY_YTDMin)*Sales[[#This Row],[sales]]</f>
        <v>110276.8876</v>
      </c>
      <c r="O2947" s="4">
        <f>AND(Sales[[#This Row],[date]]&gt;=YoY_Min,Sales[[#This Row],[date]]&lt;=TY_YTDMax)*(Sales[[#This Row],[sales]]/Sales[[#This Row],[sqft]])</f>
        <v>0</v>
      </c>
      <c r="P2947" s="4">
        <f>SUMIF(Sales[RegionStoretype],Sales[[#This Row],[RegionStoretype]],Sales[YoY_SSF])/Sales[[#This Row],[Region_TypeCount]]</f>
        <v>58.393757732919049</v>
      </c>
    </row>
    <row r="2948" spans="1:16" x14ac:dyDescent="0.25">
      <c r="A2948" s="1">
        <v>42916</v>
      </c>
      <c r="B2948">
        <v>16</v>
      </c>
      <c r="C2948">
        <v>6</v>
      </c>
      <c r="D2948">
        <v>25453.442400000004</v>
      </c>
      <c r="E2948">
        <f>INDEX(Stores[region],MATCH(Sales[[#This Row],[store_no]],Stores[store_no],0))</f>
        <v>2</v>
      </c>
      <c r="F2948" t="str">
        <f>INDEX(Stores[storetype],MATCH(Sales[[#This Row],[store_no]],Stores[store_no],0))</f>
        <v>B</v>
      </c>
      <c r="G2948" t="str">
        <f>INDEX(Stores[location_city],MATCH(Sales[[#This Row],[store_no]],Stores[store_no],0))</f>
        <v>Saint Paul</v>
      </c>
      <c r="H2948" t="str">
        <f>INDEX(Stores[location_state],MATCH(Sales[[#This Row],[store_no]],Stores[store_no],0))</f>
        <v>Minnesota</v>
      </c>
      <c r="I2948">
        <f>INDEX(Stores[sqft],MATCH(Sales[[#This Row],[store_no]],Stores[store_no],0))</f>
        <v>180400</v>
      </c>
      <c r="J2948" s="4" t="str">
        <f>INDEX(Departments[dept_name],MATCH(Sales[[#This Row],[dept_no]],Departments[dept_no],0))</f>
        <v>Computers</v>
      </c>
      <c r="K2948" s="4" t="str">
        <f>CONCATENATE(Sales[[#This Row],[region]],Sales[[#This Row],[storetype]])</f>
        <v>2B</v>
      </c>
      <c r="L2948" s="4">
        <f>INDEX(RegionStoreCount[Store Count],MATCH(Sales[[#This Row],[RegionStoretype]],RegionStoreCount[Region/Type],0))</f>
        <v>6</v>
      </c>
      <c r="M2948" s="4">
        <f>AND(Sales[[#This Row],[date]]&lt;=TY_YTDMax,Sales[[#This Row],[date]]&gt;=TY_YTDMin)*Sales[[#This Row],[sales]]</f>
        <v>0</v>
      </c>
      <c r="N2948" s="4">
        <f>AND(Sales[[#This Row],[date]]&lt;=LY_YTDMax,Sales[[#This Row],[date]]&gt;=LY_YTDMin)*Sales[[#This Row],[sales]]</f>
        <v>25453.442400000004</v>
      </c>
      <c r="O2948" s="4">
        <f>AND(Sales[[#This Row],[date]]&gt;=YoY_Min,Sales[[#This Row],[date]]&lt;=TY_YTDMax)*(Sales[[#This Row],[sales]]/Sales[[#This Row],[sqft]])</f>
        <v>0</v>
      </c>
      <c r="P2948" s="4">
        <f>SUMIF(Sales[RegionStoretype],Sales[[#This Row],[RegionStoretype]],Sales[YoY_SSF])/Sales[[#This Row],[Region_TypeCount]]</f>
        <v>58.393757732919049</v>
      </c>
    </row>
    <row r="2949" spans="1:16" x14ac:dyDescent="0.25">
      <c r="A2949" s="1">
        <v>42916</v>
      </c>
      <c r="B2949">
        <v>16</v>
      </c>
      <c r="C2949">
        <v>20</v>
      </c>
      <c r="D2949">
        <v>196889.16119999997</v>
      </c>
      <c r="E2949">
        <f>INDEX(Stores[region],MATCH(Sales[[#This Row],[store_no]],Stores[store_no],0))</f>
        <v>2</v>
      </c>
      <c r="F2949" t="str">
        <f>INDEX(Stores[storetype],MATCH(Sales[[#This Row],[store_no]],Stores[store_no],0))</f>
        <v>B</v>
      </c>
      <c r="G2949" t="str">
        <f>INDEX(Stores[location_city],MATCH(Sales[[#This Row],[store_no]],Stores[store_no],0))</f>
        <v>Saint Paul</v>
      </c>
      <c r="H2949" t="str">
        <f>INDEX(Stores[location_state],MATCH(Sales[[#This Row],[store_no]],Stores[store_no],0))</f>
        <v>Minnesota</v>
      </c>
      <c r="I2949">
        <f>INDEX(Stores[sqft],MATCH(Sales[[#This Row],[store_no]],Stores[store_no],0))</f>
        <v>180400</v>
      </c>
      <c r="J2949" s="4" t="str">
        <f>INDEX(Departments[dept_name],MATCH(Sales[[#This Row],[dept_no]],Departments[dept_no],0))</f>
        <v>Toys</v>
      </c>
      <c r="K2949" s="4" t="str">
        <f>CONCATENATE(Sales[[#This Row],[region]],Sales[[#This Row],[storetype]])</f>
        <v>2B</v>
      </c>
      <c r="L2949" s="4">
        <f>INDEX(RegionStoreCount[Store Count],MATCH(Sales[[#This Row],[RegionStoretype]],RegionStoreCount[Region/Type],0))</f>
        <v>6</v>
      </c>
      <c r="M2949" s="4">
        <f>AND(Sales[[#This Row],[date]]&lt;=TY_YTDMax,Sales[[#This Row],[date]]&gt;=TY_YTDMin)*Sales[[#This Row],[sales]]</f>
        <v>0</v>
      </c>
      <c r="N2949" s="4">
        <f>AND(Sales[[#This Row],[date]]&lt;=LY_YTDMax,Sales[[#This Row],[date]]&gt;=LY_YTDMin)*Sales[[#This Row],[sales]]</f>
        <v>196889.16119999997</v>
      </c>
      <c r="O2949" s="4">
        <f>AND(Sales[[#This Row],[date]]&gt;=YoY_Min,Sales[[#This Row],[date]]&lt;=TY_YTDMax)*(Sales[[#This Row],[sales]]/Sales[[#This Row],[sqft]])</f>
        <v>0</v>
      </c>
      <c r="P2949" s="4">
        <f>SUMIF(Sales[RegionStoretype],Sales[[#This Row],[RegionStoretype]],Sales[YoY_SSF])/Sales[[#This Row],[Region_TypeCount]]</f>
        <v>58.393757732919049</v>
      </c>
    </row>
    <row r="2950" spans="1:16" x14ac:dyDescent="0.25">
      <c r="A2950" s="1">
        <v>42916</v>
      </c>
      <c r="B2950">
        <v>17</v>
      </c>
      <c r="C2950">
        <v>3</v>
      </c>
      <c r="D2950">
        <v>158439.1686</v>
      </c>
      <c r="E2950">
        <f>INDEX(Stores[region],MATCH(Sales[[#This Row],[store_no]],Stores[store_no],0))</f>
        <v>3</v>
      </c>
      <c r="F2950" t="str">
        <f>INDEX(Stores[storetype],MATCH(Sales[[#This Row],[store_no]],Stores[store_no],0))</f>
        <v>B</v>
      </c>
      <c r="G2950" t="str">
        <f>INDEX(Stores[location_city],MATCH(Sales[[#This Row],[store_no]],Stores[store_no],0))</f>
        <v>Fargo</v>
      </c>
      <c r="H2950" t="str">
        <f>INDEX(Stores[location_state],MATCH(Sales[[#This Row],[store_no]],Stores[store_no],0))</f>
        <v>North Dakota</v>
      </c>
      <c r="I2950">
        <f>INDEX(Stores[sqft],MATCH(Sales[[#This Row],[store_no]],Stores[store_no],0))</f>
        <v>211600</v>
      </c>
      <c r="J2950" s="4" t="str">
        <f>INDEX(Departments[dept_name],MATCH(Sales[[#This Row],[dept_no]],Departments[dept_no],0))</f>
        <v>Beauty</v>
      </c>
      <c r="K2950" s="4" t="str">
        <f>CONCATENATE(Sales[[#This Row],[region]],Sales[[#This Row],[storetype]])</f>
        <v>3B</v>
      </c>
      <c r="L2950" s="4">
        <f>INDEX(RegionStoreCount[Store Count],MATCH(Sales[[#This Row],[RegionStoretype]],RegionStoreCount[Region/Type],0))</f>
        <v>4</v>
      </c>
      <c r="M2950" s="4">
        <f>AND(Sales[[#This Row],[date]]&lt;=TY_YTDMax,Sales[[#This Row],[date]]&gt;=TY_YTDMin)*Sales[[#This Row],[sales]]</f>
        <v>0</v>
      </c>
      <c r="N2950" s="4">
        <f>AND(Sales[[#This Row],[date]]&lt;=LY_YTDMax,Sales[[#This Row],[date]]&gt;=LY_YTDMin)*Sales[[#This Row],[sales]]</f>
        <v>158439.1686</v>
      </c>
      <c r="O2950" s="4">
        <f>AND(Sales[[#This Row],[date]]&gt;=YoY_Min,Sales[[#This Row],[date]]&lt;=TY_YTDMax)*(Sales[[#This Row],[sales]]/Sales[[#This Row],[sqft]])</f>
        <v>0</v>
      </c>
      <c r="P2950" s="4">
        <f>SUMIF(Sales[RegionStoretype],Sales[[#This Row],[RegionStoretype]],Sales[YoY_SSF])/Sales[[#This Row],[Region_TypeCount]]</f>
        <v>58.312187288105562</v>
      </c>
    </row>
    <row r="2951" spans="1:16" x14ac:dyDescent="0.25">
      <c r="A2951" s="1">
        <v>42916</v>
      </c>
      <c r="B2951">
        <v>17</v>
      </c>
      <c r="C2951">
        <v>11</v>
      </c>
      <c r="D2951">
        <v>18527.695599999999</v>
      </c>
      <c r="E2951">
        <f>INDEX(Stores[region],MATCH(Sales[[#This Row],[store_no]],Stores[store_no],0))</f>
        <v>3</v>
      </c>
      <c r="F2951" t="str">
        <f>INDEX(Stores[storetype],MATCH(Sales[[#This Row],[store_no]],Stores[store_no],0))</f>
        <v>B</v>
      </c>
      <c r="G2951" t="str">
        <f>INDEX(Stores[location_city],MATCH(Sales[[#This Row],[store_no]],Stores[store_no],0))</f>
        <v>Fargo</v>
      </c>
      <c r="H2951" t="str">
        <f>INDEX(Stores[location_state],MATCH(Sales[[#This Row],[store_no]],Stores[store_no],0))</f>
        <v>North Dakota</v>
      </c>
      <c r="I2951">
        <f>INDEX(Stores[sqft],MATCH(Sales[[#This Row],[store_no]],Stores[store_no],0))</f>
        <v>211600</v>
      </c>
      <c r="J2951" s="4" t="str">
        <f>INDEX(Departments[dept_name],MATCH(Sales[[#This Row],[dept_no]],Departments[dept_no],0))</f>
        <v>Home</v>
      </c>
      <c r="K2951" s="4" t="str">
        <f>CONCATENATE(Sales[[#This Row],[region]],Sales[[#This Row],[storetype]])</f>
        <v>3B</v>
      </c>
      <c r="L2951" s="4">
        <f>INDEX(RegionStoreCount[Store Count],MATCH(Sales[[#This Row],[RegionStoretype]],RegionStoreCount[Region/Type],0))</f>
        <v>4</v>
      </c>
      <c r="M2951" s="4">
        <f>AND(Sales[[#This Row],[date]]&lt;=TY_YTDMax,Sales[[#This Row],[date]]&gt;=TY_YTDMin)*Sales[[#This Row],[sales]]</f>
        <v>0</v>
      </c>
      <c r="N2951" s="4">
        <f>AND(Sales[[#This Row],[date]]&lt;=LY_YTDMax,Sales[[#This Row],[date]]&gt;=LY_YTDMin)*Sales[[#This Row],[sales]]</f>
        <v>18527.695599999999</v>
      </c>
      <c r="O2951" s="4">
        <f>AND(Sales[[#This Row],[date]]&gt;=YoY_Min,Sales[[#This Row],[date]]&lt;=TY_YTDMax)*(Sales[[#This Row],[sales]]/Sales[[#This Row],[sqft]])</f>
        <v>0</v>
      </c>
      <c r="P2951" s="4">
        <f>SUMIF(Sales[RegionStoretype],Sales[[#This Row],[RegionStoretype]],Sales[YoY_SSF])/Sales[[#This Row],[Region_TypeCount]]</f>
        <v>58.312187288105562</v>
      </c>
    </row>
    <row r="2952" spans="1:16" x14ac:dyDescent="0.25">
      <c r="A2952" s="1">
        <v>42916</v>
      </c>
      <c r="B2952">
        <v>17</v>
      </c>
      <c r="C2952">
        <v>19</v>
      </c>
      <c r="D2952">
        <v>35492.943999999996</v>
      </c>
      <c r="E2952">
        <f>INDEX(Stores[region],MATCH(Sales[[#This Row],[store_no]],Stores[store_no],0))</f>
        <v>3</v>
      </c>
      <c r="F2952" t="str">
        <f>INDEX(Stores[storetype],MATCH(Sales[[#This Row],[store_no]],Stores[store_no],0))</f>
        <v>B</v>
      </c>
      <c r="G2952" t="str">
        <f>INDEX(Stores[location_city],MATCH(Sales[[#This Row],[store_no]],Stores[store_no],0))</f>
        <v>Fargo</v>
      </c>
      <c r="H2952" t="str">
        <f>INDEX(Stores[location_state],MATCH(Sales[[#This Row],[store_no]],Stores[store_no],0))</f>
        <v>North Dakota</v>
      </c>
      <c r="I2952">
        <f>INDEX(Stores[sqft],MATCH(Sales[[#This Row],[store_no]],Stores[store_no],0))</f>
        <v>211600</v>
      </c>
      <c r="J2952" s="4" t="str">
        <f>INDEX(Departments[dept_name],MATCH(Sales[[#This Row],[dept_no]],Departments[dept_no],0))</f>
        <v>Tools</v>
      </c>
      <c r="K2952" s="4" t="str">
        <f>CONCATENATE(Sales[[#This Row],[region]],Sales[[#This Row],[storetype]])</f>
        <v>3B</v>
      </c>
      <c r="L2952" s="4">
        <f>INDEX(RegionStoreCount[Store Count],MATCH(Sales[[#This Row],[RegionStoretype]],RegionStoreCount[Region/Type],0))</f>
        <v>4</v>
      </c>
      <c r="M2952" s="4">
        <f>AND(Sales[[#This Row],[date]]&lt;=TY_YTDMax,Sales[[#This Row],[date]]&gt;=TY_YTDMin)*Sales[[#This Row],[sales]]</f>
        <v>0</v>
      </c>
      <c r="N2952" s="4">
        <f>AND(Sales[[#This Row],[date]]&lt;=LY_YTDMax,Sales[[#This Row],[date]]&gt;=LY_YTDMin)*Sales[[#This Row],[sales]]</f>
        <v>35492.943999999996</v>
      </c>
      <c r="O2952" s="4">
        <f>AND(Sales[[#This Row],[date]]&gt;=YoY_Min,Sales[[#This Row],[date]]&lt;=TY_YTDMax)*(Sales[[#This Row],[sales]]/Sales[[#This Row],[sqft]])</f>
        <v>0</v>
      </c>
      <c r="P2952" s="4">
        <f>SUMIF(Sales[RegionStoretype],Sales[[#This Row],[RegionStoretype]],Sales[YoY_SSF])/Sales[[#This Row],[Region_TypeCount]]</f>
        <v>58.312187288105562</v>
      </c>
    </row>
    <row r="2953" spans="1:16" x14ac:dyDescent="0.25">
      <c r="A2953" s="1">
        <v>42916</v>
      </c>
      <c r="B2953">
        <v>18</v>
      </c>
      <c r="C2953">
        <v>16</v>
      </c>
      <c r="D2953">
        <v>85693.300799999997</v>
      </c>
      <c r="E2953">
        <f>INDEX(Stores[region],MATCH(Sales[[#This Row],[store_no]],Stores[store_no],0))</f>
        <v>2</v>
      </c>
      <c r="F2953" t="str">
        <f>INDEX(Stores[storetype],MATCH(Sales[[#This Row],[store_no]],Stores[store_no],0))</f>
        <v>B</v>
      </c>
      <c r="G2953" t="str">
        <f>INDEX(Stores[location_city],MATCH(Sales[[#This Row],[store_no]],Stores[store_no],0))</f>
        <v>Chicago</v>
      </c>
      <c r="H2953" t="str">
        <f>INDEX(Stores[location_state],MATCH(Sales[[#This Row],[store_no]],Stores[store_no],0))</f>
        <v>Illinois</v>
      </c>
      <c r="I2953">
        <f>INDEX(Stores[sqft],MATCH(Sales[[#This Row],[store_no]],Stores[store_no],0))</f>
        <v>120700</v>
      </c>
      <c r="J2953" s="4" t="str">
        <f>INDEX(Departments[dept_name],MATCH(Sales[[#This Row],[dept_no]],Departments[dept_no],0))</f>
        <v>Outdoors</v>
      </c>
      <c r="K2953" s="4" t="str">
        <f>CONCATENATE(Sales[[#This Row],[region]],Sales[[#This Row],[storetype]])</f>
        <v>2B</v>
      </c>
      <c r="L2953" s="4">
        <f>INDEX(RegionStoreCount[Store Count],MATCH(Sales[[#This Row],[RegionStoretype]],RegionStoreCount[Region/Type],0))</f>
        <v>6</v>
      </c>
      <c r="M2953" s="4">
        <f>AND(Sales[[#This Row],[date]]&lt;=TY_YTDMax,Sales[[#This Row],[date]]&gt;=TY_YTDMin)*Sales[[#This Row],[sales]]</f>
        <v>0</v>
      </c>
      <c r="N2953" s="4">
        <f>AND(Sales[[#This Row],[date]]&lt;=LY_YTDMax,Sales[[#This Row],[date]]&gt;=LY_YTDMin)*Sales[[#This Row],[sales]]</f>
        <v>85693.300799999997</v>
      </c>
      <c r="O2953" s="4">
        <f>AND(Sales[[#This Row],[date]]&gt;=YoY_Min,Sales[[#This Row],[date]]&lt;=TY_YTDMax)*(Sales[[#This Row],[sales]]/Sales[[#This Row],[sqft]])</f>
        <v>0</v>
      </c>
      <c r="P2953" s="4">
        <f>SUMIF(Sales[RegionStoretype],Sales[[#This Row],[RegionStoretype]],Sales[YoY_SSF])/Sales[[#This Row],[Region_TypeCount]]</f>
        <v>58.393757732919049</v>
      </c>
    </row>
    <row r="2954" spans="1:16" x14ac:dyDescent="0.25">
      <c r="A2954" s="1">
        <v>42916</v>
      </c>
      <c r="B2954">
        <v>19</v>
      </c>
      <c r="C2954">
        <v>10</v>
      </c>
      <c r="D2954">
        <v>40811.204400000002</v>
      </c>
      <c r="E2954">
        <f>INDEX(Stores[region],MATCH(Sales[[#This Row],[store_no]],Stores[store_no],0))</f>
        <v>3</v>
      </c>
      <c r="F2954" t="str">
        <f>INDEX(Stores[storetype],MATCH(Sales[[#This Row],[store_no]],Stores[store_no],0))</f>
        <v>A</v>
      </c>
      <c r="G2954" t="str">
        <f>INDEX(Stores[location_city],MATCH(Sales[[#This Row],[store_no]],Stores[store_no],0))</f>
        <v>Des Moines</v>
      </c>
      <c r="H2954" t="str">
        <f>INDEX(Stores[location_state],MATCH(Sales[[#This Row],[store_no]],Stores[store_no],0))</f>
        <v>Iowa</v>
      </c>
      <c r="I2954">
        <f>INDEX(Stores[sqft],MATCH(Sales[[#This Row],[store_no]],Stores[store_no],0))</f>
        <v>197600</v>
      </c>
      <c r="J2954" s="4" t="str">
        <f>INDEX(Departments[dept_name],MATCH(Sales[[#This Row],[dept_no]],Departments[dept_no],0))</f>
        <v>Health</v>
      </c>
      <c r="K2954" s="4" t="str">
        <f>CONCATENATE(Sales[[#This Row],[region]],Sales[[#This Row],[storetype]])</f>
        <v>3A</v>
      </c>
      <c r="L2954" s="4">
        <f>INDEX(RegionStoreCount[Store Count],MATCH(Sales[[#This Row],[RegionStoretype]],RegionStoreCount[Region/Type],0))</f>
        <v>9</v>
      </c>
      <c r="M2954" s="4">
        <f>AND(Sales[[#This Row],[date]]&lt;=TY_YTDMax,Sales[[#This Row],[date]]&gt;=TY_YTDMin)*Sales[[#This Row],[sales]]</f>
        <v>0</v>
      </c>
      <c r="N2954" s="4">
        <f>AND(Sales[[#This Row],[date]]&lt;=LY_YTDMax,Sales[[#This Row],[date]]&gt;=LY_YTDMin)*Sales[[#This Row],[sales]]</f>
        <v>40811.204400000002</v>
      </c>
      <c r="O2954" s="4">
        <f>AND(Sales[[#This Row],[date]]&gt;=YoY_Min,Sales[[#This Row],[date]]&lt;=TY_YTDMax)*(Sales[[#This Row],[sales]]/Sales[[#This Row],[sqft]])</f>
        <v>0</v>
      </c>
      <c r="P2954" s="4">
        <f>SUMIF(Sales[RegionStoretype],Sales[[#This Row],[RegionStoretype]],Sales[YoY_SSF])/Sales[[#This Row],[Region_TypeCount]]</f>
        <v>53.603836561720975</v>
      </c>
    </row>
    <row r="2955" spans="1:16" x14ac:dyDescent="0.25">
      <c r="A2955" s="1">
        <v>42916</v>
      </c>
      <c r="B2955">
        <v>20</v>
      </c>
      <c r="C2955">
        <v>12</v>
      </c>
      <c r="D2955">
        <v>16394.155700000003</v>
      </c>
      <c r="E2955">
        <f>INDEX(Stores[region],MATCH(Sales[[#This Row],[store_no]],Stores[store_no],0))</f>
        <v>1</v>
      </c>
      <c r="F2955" t="str">
        <f>INDEX(Stores[storetype],MATCH(Sales[[#This Row],[store_no]],Stores[store_no],0))</f>
        <v>A</v>
      </c>
      <c r="G2955" t="str">
        <f>INDEX(Stores[location_city],MATCH(Sales[[#This Row],[store_no]],Stores[store_no],0))</f>
        <v>South Bend</v>
      </c>
      <c r="H2955" t="str">
        <f>INDEX(Stores[location_state],MATCH(Sales[[#This Row],[store_no]],Stores[store_no],0))</f>
        <v>Indiana</v>
      </c>
      <c r="I2955">
        <f>INDEX(Stores[sqft],MATCH(Sales[[#This Row],[store_no]],Stores[store_no],0))</f>
        <v>39700</v>
      </c>
      <c r="J2955" s="4" t="str">
        <f>INDEX(Departments[dept_name],MATCH(Sales[[#This Row],[dept_no]],Departments[dept_no],0))</f>
        <v>Jewelery</v>
      </c>
      <c r="K2955" s="4" t="str">
        <f>CONCATENATE(Sales[[#This Row],[region]],Sales[[#This Row],[storetype]])</f>
        <v>1A</v>
      </c>
      <c r="L2955" s="4">
        <f>INDEX(RegionStoreCount[Store Count],MATCH(Sales[[#This Row],[RegionStoretype]],RegionStoreCount[Region/Type],0))</f>
        <v>5</v>
      </c>
      <c r="M2955" s="4">
        <f>AND(Sales[[#This Row],[date]]&lt;=TY_YTDMax,Sales[[#This Row],[date]]&gt;=TY_YTDMin)*Sales[[#This Row],[sales]]</f>
        <v>0</v>
      </c>
      <c r="N2955" s="4">
        <f>AND(Sales[[#This Row],[date]]&lt;=LY_YTDMax,Sales[[#This Row],[date]]&gt;=LY_YTDMin)*Sales[[#This Row],[sales]]</f>
        <v>16394.155700000003</v>
      </c>
      <c r="O2955" s="4">
        <f>AND(Sales[[#This Row],[date]]&gt;=YoY_Min,Sales[[#This Row],[date]]&lt;=TY_YTDMax)*(Sales[[#This Row],[sales]]/Sales[[#This Row],[sqft]])</f>
        <v>0</v>
      </c>
      <c r="P2955" s="4">
        <f>SUMIF(Sales[RegionStoretype],Sales[[#This Row],[RegionStoretype]],Sales[YoY_SSF])/Sales[[#This Row],[Region_TypeCount]]</f>
        <v>59.469551530910678</v>
      </c>
    </row>
    <row r="2956" spans="1:16" x14ac:dyDescent="0.25">
      <c r="A2956" s="1">
        <v>42916</v>
      </c>
      <c r="B2956">
        <v>20</v>
      </c>
      <c r="C2956">
        <v>20</v>
      </c>
      <c r="D2956">
        <v>355.23169999999999</v>
      </c>
      <c r="E2956">
        <f>INDEX(Stores[region],MATCH(Sales[[#This Row],[store_no]],Stores[store_no],0))</f>
        <v>1</v>
      </c>
      <c r="F2956" t="str">
        <f>INDEX(Stores[storetype],MATCH(Sales[[#This Row],[store_no]],Stores[store_no],0))</f>
        <v>A</v>
      </c>
      <c r="G2956" t="str">
        <f>INDEX(Stores[location_city],MATCH(Sales[[#This Row],[store_no]],Stores[store_no],0))</f>
        <v>South Bend</v>
      </c>
      <c r="H2956" t="str">
        <f>INDEX(Stores[location_state],MATCH(Sales[[#This Row],[store_no]],Stores[store_no],0))</f>
        <v>Indiana</v>
      </c>
      <c r="I2956">
        <f>INDEX(Stores[sqft],MATCH(Sales[[#This Row],[store_no]],Stores[store_no],0))</f>
        <v>39700</v>
      </c>
      <c r="J2956" s="4" t="str">
        <f>INDEX(Departments[dept_name],MATCH(Sales[[#This Row],[dept_no]],Departments[dept_no],0))</f>
        <v>Toys</v>
      </c>
      <c r="K2956" s="4" t="str">
        <f>CONCATENATE(Sales[[#This Row],[region]],Sales[[#This Row],[storetype]])</f>
        <v>1A</v>
      </c>
      <c r="L2956" s="4">
        <f>INDEX(RegionStoreCount[Store Count],MATCH(Sales[[#This Row],[RegionStoretype]],RegionStoreCount[Region/Type],0))</f>
        <v>5</v>
      </c>
      <c r="M2956" s="4">
        <f>AND(Sales[[#This Row],[date]]&lt;=TY_YTDMax,Sales[[#This Row],[date]]&gt;=TY_YTDMin)*Sales[[#This Row],[sales]]</f>
        <v>0</v>
      </c>
      <c r="N2956" s="4">
        <f>AND(Sales[[#This Row],[date]]&lt;=LY_YTDMax,Sales[[#This Row],[date]]&gt;=LY_YTDMin)*Sales[[#This Row],[sales]]</f>
        <v>355.23169999999999</v>
      </c>
      <c r="O2956" s="4">
        <f>AND(Sales[[#This Row],[date]]&gt;=YoY_Min,Sales[[#This Row],[date]]&lt;=TY_YTDMax)*(Sales[[#This Row],[sales]]/Sales[[#This Row],[sqft]])</f>
        <v>0</v>
      </c>
      <c r="P2956" s="4">
        <f>SUMIF(Sales[RegionStoretype],Sales[[#This Row],[RegionStoretype]],Sales[YoY_SSF])/Sales[[#This Row],[Region_TypeCount]]</f>
        <v>59.469551530910678</v>
      </c>
    </row>
    <row r="2957" spans="1:16" x14ac:dyDescent="0.25">
      <c r="A2957" s="1">
        <v>42916</v>
      </c>
      <c r="B2957">
        <v>21</v>
      </c>
      <c r="C2957">
        <v>13</v>
      </c>
      <c r="D2957">
        <v>69281.532800000001</v>
      </c>
      <c r="E2957">
        <f>INDEX(Stores[region],MATCH(Sales[[#This Row],[store_no]],Stores[store_no],0))</f>
        <v>2</v>
      </c>
      <c r="F2957" t="str">
        <f>INDEX(Stores[storetype],MATCH(Sales[[#This Row],[store_no]],Stores[store_no],0))</f>
        <v>B</v>
      </c>
      <c r="G2957" t="str">
        <f>INDEX(Stores[location_city],MATCH(Sales[[#This Row],[store_no]],Stores[store_no],0))</f>
        <v>Madison</v>
      </c>
      <c r="H2957" t="str">
        <f>INDEX(Stores[location_state],MATCH(Sales[[#This Row],[store_no]],Stores[store_no],0))</f>
        <v>Wisconsin</v>
      </c>
      <c r="I2957">
        <f>INDEX(Stores[sqft],MATCH(Sales[[#This Row],[store_no]],Stores[store_no],0))</f>
        <v>206400</v>
      </c>
      <c r="J2957" s="4" t="str">
        <f>INDEX(Departments[dept_name],MATCH(Sales[[#This Row],[dept_no]],Departments[dept_no],0))</f>
        <v>Kids</v>
      </c>
      <c r="K2957" s="4" t="str">
        <f>CONCATENATE(Sales[[#This Row],[region]],Sales[[#This Row],[storetype]])</f>
        <v>2B</v>
      </c>
      <c r="L2957" s="4">
        <f>INDEX(RegionStoreCount[Store Count],MATCH(Sales[[#This Row],[RegionStoretype]],RegionStoreCount[Region/Type],0))</f>
        <v>6</v>
      </c>
      <c r="M2957" s="4">
        <f>AND(Sales[[#This Row],[date]]&lt;=TY_YTDMax,Sales[[#This Row],[date]]&gt;=TY_YTDMin)*Sales[[#This Row],[sales]]</f>
        <v>0</v>
      </c>
      <c r="N2957" s="4">
        <f>AND(Sales[[#This Row],[date]]&lt;=LY_YTDMax,Sales[[#This Row],[date]]&gt;=LY_YTDMin)*Sales[[#This Row],[sales]]</f>
        <v>69281.532800000001</v>
      </c>
      <c r="O2957" s="4">
        <f>AND(Sales[[#This Row],[date]]&gt;=YoY_Min,Sales[[#This Row],[date]]&lt;=TY_YTDMax)*(Sales[[#This Row],[sales]]/Sales[[#This Row],[sqft]])</f>
        <v>0</v>
      </c>
      <c r="P2957" s="4">
        <f>SUMIF(Sales[RegionStoretype],Sales[[#This Row],[RegionStoretype]],Sales[YoY_SSF])/Sales[[#This Row],[Region_TypeCount]]</f>
        <v>58.393757732919049</v>
      </c>
    </row>
    <row r="2958" spans="1:16" x14ac:dyDescent="0.25">
      <c r="A2958" s="1">
        <v>42916</v>
      </c>
      <c r="B2958">
        <v>22</v>
      </c>
      <c r="C2958">
        <v>5</v>
      </c>
      <c r="D2958">
        <v>63650.249799999998</v>
      </c>
      <c r="E2958">
        <f>INDEX(Stores[region],MATCH(Sales[[#This Row],[store_no]],Stores[store_no],0))</f>
        <v>3</v>
      </c>
      <c r="F2958" t="str">
        <f>INDEX(Stores[storetype],MATCH(Sales[[#This Row],[store_no]],Stores[store_no],0))</f>
        <v>B</v>
      </c>
      <c r="G2958" t="str">
        <f>INDEX(Stores[location_city],MATCH(Sales[[#This Row],[store_no]],Stores[store_no],0))</f>
        <v>Sioux Falls</v>
      </c>
      <c r="H2958" t="str">
        <f>INDEX(Stores[location_state],MATCH(Sales[[#This Row],[store_no]],Stores[store_no],0))</f>
        <v>South Dakota</v>
      </c>
      <c r="I2958">
        <f>INDEX(Stores[sqft],MATCH(Sales[[#This Row],[store_no]],Stores[store_no],0))</f>
        <v>57800</v>
      </c>
      <c r="J2958" s="4" t="str">
        <f>INDEX(Departments[dept_name],MATCH(Sales[[#This Row],[dept_no]],Departments[dept_no],0))</f>
        <v>Clothing</v>
      </c>
      <c r="K2958" s="4" t="str">
        <f>CONCATENATE(Sales[[#This Row],[region]],Sales[[#This Row],[storetype]])</f>
        <v>3B</v>
      </c>
      <c r="L2958" s="4">
        <f>INDEX(RegionStoreCount[Store Count],MATCH(Sales[[#This Row],[RegionStoretype]],RegionStoreCount[Region/Type],0))</f>
        <v>4</v>
      </c>
      <c r="M2958" s="4">
        <f>AND(Sales[[#This Row],[date]]&lt;=TY_YTDMax,Sales[[#This Row],[date]]&gt;=TY_YTDMin)*Sales[[#This Row],[sales]]</f>
        <v>0</v>
      </c>
      <c r="N2958" s="4">
        <f>AND(Sales[[#This Row],[date]]&lt;=LY_YTDMax,Sales[[#This Row],[date]]&gt;=LY_YTDMin)*Sales[[#This Row],[sales]]</f>
        <v>63650.249799999998</v>
      </c>
      <c r="O2958" s="4">
        <f>AND(Sales[[#This Row],[date]]&gt;=YoY_Min,Sales[[#This Row],[date]]&lt;=TY_YTDMax)*(Sales[[#This Row],[sales]]/Sales[[#This Row],[sqft]])</f>
        <v>0</v>
      </c>
      <c r="P2958" s="4">
        <f>SUMIF(Sales[RegionStoretype],Sales[[#This Row],[RegionStoretype]],Sales[YoY_SSF])/Sales[[#This Row],[Region_TypeCount]]</f>
        <v>58.312187288105562</v>
      </c>
    </row>
    <row r="2959" spans="1:16" x14ac:dyDescent="0.25">
      <c r="A2959" s="1">
        <v>42916</v>
      </c>
      <c r="B2959">
        <v>22</v>
      </c>
      <c r="C2959">
        <v>13</v>
      </c>
      <c r="D2959">
        <v>48993.999100000001</v>
      </c>
      <c r="E2959">
        <f>INDEX(Stores[region],MATCH(Sales[[#This Row],[store_no]],Stores[store_no],0))</f>
        <v>3</v>
      </c>
      <c r="F2959" t="str">
        <f>INDEX(Stores[storetype],MATCH(Sales[[#This Row],[store_no]],Stores[store_no],0))</f>
        <v>B</v>
      </c>
      <c r="G2959" t="str">
        <f>INDEX(Stores[location_city],MATCH(Sales[[#This Row],[store_no]],Stores[store_no],0))</f>
        <v>Sioux Falls</v>
      </c>
      <c r="H2959" t="str">
        <f>INDEX(Stores[location_state],MATCH(Sales[[#This Row],[store_no]],Stores[store_no],0))</f>
        <v>South Dakota</v>
      </c>
      <c r="I2959">
        <f>INDEX(Stores[sqft],MATCH(Sales[[#This Row],[store_no]],Stores[store_no],0))</f>
        <v>57800</v>
      </c>
      <c r="J2959" s="4" t="str">
        <f>INDEX(Departments[dept_name],MATCH(Sales[[#This Row],[dept_no]],Departments[dept_no],0))</f>
        <v>Kids</v>
      </c>
      <c r="K2959" s="4" t="str">
        <f>CONCATENATE(Sales[[#This Row],[region]],Sales[[#This Row],[storetype]])</f>
        <v>3B</v>
      </c>
      <c r="L2959" s="4">
        <f>INDEX(RegionStoreCount[Store Count],MATCH(Sales[[#This Row],[RegionStoretype]],RegionStoreCount[Region/Type],0))</f>
        <v>4</v>
      </c>
      <c r="M2959" s="4">
        <f>AND(Sales[[#This Row],[date]]&lt;=TY_YTDMax,Sales[[#This Row],[date]]&gt;=TY_YTDMin)*Sales[[#This Row],[sales]]</f>
        <v>0</v>
      </c>
      <c r="N2959" s="4">
        <f>AND(Sales[[#This Row],[date]]&lt;=LY_YTDMax,Sales[[#This Row],[date]]&gt;=LY_YTDMin)*Sales[[#This Row],[sales]]</f>
        <v>48993.999100000001</v>
      </c>
      <c r="O2959" s="4">
        <f>AND(Sales[[#This Row],[date]]&gt;=YoY_Min,Sales[[#This Row],[date]]&lt;=TY_YTDMax)*(Sales[[#This Row],[sales]]/Sales[[#This Row],[sqft]])</f>
        <v>0</v>
      </c>
      <c r="P2959" s="4">
        <f>SUMIF(Sales[RegionStoretype],Sales[[#This Row],[RegionStoretype]],Sales[YoY_SSF])/Sales[[#This Row],[Region_TypeCount]]</f>
        <v>58.312187288105562</v>
      </c>
    </row>
    <row r="2960" spans="1:16" x14ac:dyDescent="0.25">
      <c r="A2960" s="1">
        <v>42916</v>
      </c>
      <c r="B2960">
        <v>22</v>
      </c>
      <c r="C2960">
        <v>17</v>
      </c>
      <c r="D2960">
        <v>30428.6597</v>
      </c>
      <c r="E2960">
        <f>INDEX(Stores[region],MATCH(Sales[[#This Row],[store_no]],Stores[store_no],0))</f>
        <v>3</v>
      </c>
      <c r="F2960" t="str">
        <f>INDEX(Stores[storetype],MATCH(Sales[[#This Row],[store_no]],Stores[store_no],0))</f>
        <v>B</v>
      </c>
      <c r="G2960" t="str">
        <f>INDEX(Stores[location_city],MATCH(Sales[[#This Row],[store_no]],Stores[store_no],0))</f>
        <v>Sioux Falls</v>
      </c>
      <c r="H2960" t="str">
        <f>INDEX(Stores[location_state],MATCH(Sales[[#This Row],[store_no]],Stores[store_no],0))</f>
        <v>South Dakota</v>
      </c>
      <c r="I2960">
        <f>INDEX(Stores[sqft],MATCH(Sales[[#This Row],[store_no]],Stores[store_no],0))</f>
        <v>57800</v>
      </c>
      <c r="J2960" s="4" t="str">
        <f>INDEX(Departments[dept_name],MATCH(Sales[[#This Row],[dept_no]],Departments[dept_no],0))</f>
        <v>Shoes</v>
      </c>
      <c r="K2960" s="4" t="str">
        <f>CONCATENATE(Sales[[#This Row],[region]],Sales[[#This Row],[storetype]])</f>
        <v>3B</v>
      </c>
      <c r="L2960" s="4">
        <f>INDEX(RegionStoreCount[Store Count],MATCH(Sales[[#This Row],[RegionStoretype]],RegionStoreCount[Region/Type],0))</f>
        <v>4</v>
      </c>
      <c r="M2960" s="4">
        <f>AND(Sales[[#This Row],[date]]&lt;=TY_YTDMax,Sales[[#This Row],[date]]&gt;=TY_YTDMin)*Sales[[#This Row],[sales]]</f>
        <v>0</v>
      </c>
      <c r="N2960" s="4">
        <f>AND(Sales[[#This Row],[date]]&lt;=LY_YTDMax,Sales[[#This Row],[date]]&gt;=LY_YTDMin)*Sales[[#This Row],[sales]]</f>
        <v>30428.6597</v>
      </c>
      <c r="O2960" s="4">
        <f>AND(Sales[[#This Row],[date]]&gt;=YoY_Min,Sales[[#This Row],[date]]&lt;=TY_YTDMax)*(Sales[[#This Row],[sales]]/Sales[[#This Row],[sqft]])</f>
        <v>0</v>
      </c>
      <c r="P2960" s="4">
        <f>SUMIF(Sales[RegionStoretype],Sales[[#This Row],[RegionStoretype]],Sales[YoY_SSF])/Sales[[#This Row],[Region_TypeCount]]</f>
        <v>58.312187288105562</v>
      </c>
    </row>
    <row r="2961" spans="1:16" x14ac:dyDescent="0.25">
      <c r="A2961" s="1">
        <v>42916</v>
      </c>
      <c r="B2961">
        <v>23</v>
      </c>
      <c r="C2961">
        <v>12</v>
      </c>
      <c r="D2961">
        <v>91826.094899999996</v>
      </c>
      <c r="E2961">
        <f>INDEX(Stores[region],MATCH(Sales[[#This Row],[store_no]],Stores[store_no],0))</f>
        <v>3</v>
      </c>
      <c r="F2961" t="str">
        <f>INDEX(Stores[storetype],MATCH(Sales[[#This Row],[store_no]],Stores[store_no],0))</f>
        <v>B</v>
      </c>
      <c r="G2961" t="str">
        <f>INDEX(Stores[location_city],MATCH(Sales[[#This Row],[store_no]],Stores[store_no],0))</f>
        <v>Cedar Rapids</v>
      </c>
      <c r="H2961" t="str">
        <f>INDEX(Stores[location_state],MATCH(Sales[[#This Row],[store_no]],Stores[store_no],0))</f>
        <v>Iowa</v>
      </c>
      <c r="I2961">
        <f>INDEX(Stores[sqft],MATCH(Sales[[#This Row],[store_no]],Stores[store_no],0))</f>
        <v>123700</v>
      </c>
      <c r="J2961" s="4" t="str">
        <f>INDEX(Departments[dept_name],MATCH(Sales[[#This Row],[dept_no]],Departments[dept_no],0))</f>
        <v>Jewelery</v>
      </c>
      <c r="K2961" s="4" t="str">
        <f>CONCATENATE(Sales[[#This Row],[region]],Sales[[#This Row],[storetype]])</f>
        <v>3B</v>
      </c>
      <c r="L2961" s="4">
        <f>INDEX(RegionStoreCount[Store Count],MATCH(Sales[[#This Row],[RegionStoretype]],RegionStoreCount[Region/Type],0))</f>
        <v>4</v>
      </c>
      <c r="M2961" s="4">
        <f>AND(Sales[[#This Row],[date]]&lt;=TY_YTDMax,Sales[[#This Row],[date]]&gt;=TY_YTDMin)*Sales[[#This Row],[sales]]</f>
        <v>0</v>
      </c>
      <c r="N2961" s="4">
        <f>AND(Sales[[#This Row],[date]]&lt;=LY_YTDMax,Sales[[#This Row],[date]]&gt;=LY_YTDMin)*Sales[[#This Row],[sales]]</f>
        <v>91826.094899999996</v>
      </c>
      <c r="O2961" s="4">
        <f>AND(Sales[[#This Row],[date]]&gt;=YoY_Min,Sales[[#This Row],[date]]&lt;=TY_YTDMax)*(Sales[[#This Row],[sales]]/Sales[[#This Row],[sqft]])</f>
        <v>0</v>
      </c>
      <c r="P2961" s="4">
        <f>SUMIF(Sales[RegionStoretype],Sales[[#This Row],[RegionStoretype]],Sales[YoY_SSF])/Sales[[#This Row],[Region_TypeCount]]</f>
        <v>58.312187288105562</v>
      </c>
    </row>
    <row r="2962" spans="1:16" x14ac:dyDescent="0.25">
      <c r="A2962" s="1">
        <v>42916</v>
      </c>
      <c r="B2962">
        <v>23</v>
      </c>
      <c r="C2962">
        <v>14</v>
      </c>
      <c r="D2962">
        <v>37453.503400000001</v>
      </c>
      <c r="E2962">
        <f>INDEX(Stores[region],MATCH(Sales[[#This Row],[store_no]],Stores[store_no],0))</f>
        <v>3</v>
      </c>
      <c r="F2962" t="str">
        <f>INDEX(Stores[storetype],MATCH(Sales[[#This Row],[store_no]],Stores[store_no],0))</f>
        <v>B</v>
      </c>
      <c r="G2962" t="str">
        <f>INDEX(Stores[location_city],MATCH(Sales[[#This Row],[store_no]],Stores[store_no],0))</f>
        <v>Cedar Rapids</v>
      </c>
      <c r="H2962" t="str">
        <f>INDEX(Stores[location_state],MATCH(Sales[[#This Row],[store_no]],Stores[store_no],0))</f>
        <v>Iowa</v>
      </c>
      <c r="I2962">
        <f>INDEX(Stores[sqft],MATCH(Sales[[#This Row],[store_no]],Stores[store_no],0))</f>
        <v>123700</v>
      </c>
      <c r="J2962" s="4" t="str">
        <f>INDEX(Departments[dept_name],MATCH(Sales[[#This Row],[dept_no]],Departments[dept_no],0))</f>
        <v>Movies</v>
      </c>
      <c r="K2962" s="4" t="str">
        <f>CONCATENATE(Sales[[#This Row],[region]],Sales[[#This Row],[storetype]])</f>
        <v>3B</v>
      </c>
      <c r="L2962" s="4">
        <f>INDEX(RegionStoreCount[Store Count],MATCH(Sales[[#This Row],[RegionStoretype]],RegionStoreCount[Region/Type],0))</f>
        <v>4</v>
      </c>
      <c r="M2962" s="4">
        <f>AND(Sales[[#This Row],[date]]&lt;=TY_YTDMax,Sales[[#This Row],[date]]&gt;=TY_YTDMin)*Sales[[#This Row],[sales]]</f>
        <v>0</v>
      </c>
      <c r="N2962" s="4">
        <f>AND(Sales[[#This Row],[date]]&lt;=LY_YTDMax,Sales[[#This Row],[date]]&gt;=LY_YTDMin)*Sales[[#This Row],[sales]]</f>
        <v>37453.503400000001</v>
      </c>
      <c r="O2962" s="4">
        <f>AND(Sales[[#This Row],[date]]&gt;=YoY_Min,Sales[[#This Row],[date]]&lt;=TY_YTDMax)*(Sales[[#This Row],[sales]]/Sales[[#This Row],[sqft]])</f>
        <v>0</v>
      </c>
      <c r="P2962" s="4">
        <f>SUMIF(Sales[RegionStoretype],Sales[[#This Row],[RegionStoretype]],Sales[YoY_SSF])/Sales[[#This Row],[Region_TypeCount]]</f>
        <v>58.312187288105562</v>
      </c>
    </row>
    <row r="2963" spans="1:16" x14ac:dyDescent="0.25">
      <c r="A2963" s="1">
        <v>42916</v>
      </c>
      <c r="B2963">
        <v>23</v>
      </c>
      <c r="C2963">
        <v>17</v>
      </c>
      <c r="D2963">
        <v>31356.626200000002</v>
      </c>
      <c r="E2963">
        <f>INDEX(Stores[region],MATCH(Sales[[#This Row],[store_no]],Stores[store_no],0))</f>
        <v>3</v>
      </c>
      <c r="F2963" t="str">
        <f>INDEX(Stores[storetype],MATCH(Sales[[#This Row],[store_no]],Stores[store_no],0))</f>
        <v>B</v>
      </c>
      <c r="G2963" t="str">
        <f>INDEX(Stores[location_city],MATCH(Sales[[#This Row],[store_no]],Stores[store_no],0))</f>
        <v>Cedar Rapids</v>
      </c>
      <c r="H2963" t="str">
        <f>INDEX(Stores[location_state],MATCH(Sales[[#This Row],[store_no]],Stores[store_no],0))</f>
        <v>Iowa</v>
      </c>
      <c r="I2963">
        <f>INDEX(Stores[sqft],MATCH(Sales[[#This Row],[store_no]],Stores[store_no],0))</f>
        <v>123700</v>
      </c>
      <c r="J2963" s="4" t="str">
        <f>INDEX(Departments[dept_name],MATCH(Sales[[#This Row],[dept_no]],Departments[dept_no],0))</f>
        <v>Shoes</v>
      </c>
      <c r="K2963" s="4" t="str">
        <f>CONCATENATE(Sales[[#This Row],[region]],Sales[[#This Row],[storetype]])</f>
        <v>3B</v>
      </c>
      <c r="L2963" s="4">
        <f>INDEX(RegionStoreCount[Store Count],MATCH(Sales[[#This Row],[RegionStoretype]],RegionStoreCount[Region/Type],0))</f>
        <v>4</v>
      </c>
      <c r="M2963" s="4">
        <f>AND(Sales[[#This Row],[date]]&lt;=TY_YTDMax,Sales[[#This Row],[date]]&gt;=TY_YTDMin)*Sales[[#This Row],[sales]]</f>
        <v>0</v>
      </c>
      <c r="N2963" s="4">
        <f>AND(Sales[[#This Row],[date]]&lt;=LY_YTDMax,Sales[[#This Row],[date]]&gt;=LY_YTDMin)*Sales[[#This Row],[sales]]</f>
        <v>31356.626200000002</v>
      </c>
      <c r="O2963" s="4">
        <f>AND(Sales[[#This Row],[date]]&gt;=YoY_Min,Sales[[#This Row],[date]]&lt;=TY_YTDMax)*(Sales[[#This Row],[sales]]/Sales[[#This Row],[sqft]])</f>
        <v>0</v>
      </c>
      <c r="P2963" s="4">
        <f>SUMIF(Sales[RegionStoretype],Sales[[#This Row],[RegionStoretype]],Sales[YoY_SSF])/Sales[[#This Row],[Region_TypeCount]]</f>
        <v>58.312187288105562</v>
      </c>
    </row>
    <row r="2964" spans="1:16" x14ac:dyDescent="0.25">
      <c r="A2964" s="1">
        <v>42916</v>
      </c>
      <c r="B2964">
        <v>24</v>
      </c>
      <c r="C2964">
        <v>12</v>
      </c>
      <c r="D2964">
        <v>96201.600000000006</v>
      </c>
      <c r="E2964">
        <f>INDEX(Stores[region],MATCH(Sales[[#This Row],[store_no]],Stores[store_no],0))</f>
        <v>2</v>
      </c>
      <c r="F2964" t="str">
        <f>INDEX(Stores[storetype],MATCH(Sales[[#This Row],[store_no]],Stores[store_no],0))</f>
        <v>A</v>
      </c>
      <c r="G2964" t="str">
        <f>INDEX(Stores[location_city],MATCH(Sales[[#This Row],[store_no]],Stores[store_no],0))</f>
        <v>Winnetka</v>
      </c>
      <c r="H2964" t="str">
        <f>INDEX(Stores[location_state],MATCH(Sales[[#This Row],[store_no]],Stores[store_no],0))</f>
        <v>Illinois</v>
      </c>
      <c r="I2964">
        <f>INDEX(Stores[sqft],MATCH(Sales[[#This Row],[store_no]],Stores[store_no],0))</f>
        <v>207800</v>
      </c>
      <c r="J2964" s="4" t="str">
        <f>INDEX(Departments[dept_name],MATCH(Sales[[#This Row],[dept_no]],Departments[dept_no],0))</f>
        <v>Jewelery</v>
      </c>
      <c r="K2964" s="4" t="str">
        <f>CONCATENATE(Sales[[#This Row],[region]],Sales[[#This Row],[storetype]])</f>
        <v>2A</v>
      </c>
      <c r="L2964" s="4">
        <f>INDEX(RegionStoreCount[Store Count],MATCH(Sales[[#This Row],[RegionStoretype]],RegionStoreCount[Region/Type],0))</f>
        <v>5</v>
      </c>
      <c r="M2964" s="4">
        <f>AND(Sales[[#This Row],[date]]&lt;=TY_YTDMax,Sales[[#This Row],[date]]&gt;=TY_YTDMin)*Sales[[#This Row],[sales]]</f>
        <v>0</v>
      </c>
      <c r="N2964" s="4">
        <f>AND(Sales[[#This Row],[date]]&lt;=LY_YTDMax,Sales[[#This Row],[date]]&gt;=LY_YTDMin)*Sales[[#This Row],[sales]]</f>
        <v>96201.600000000006</v>
      </c>
      <c r="O2964" s="4">
        <f>AND(Sales[[#This Row],[date]]&gt;=YoY_Min,Sales[[#This Row],[date]]&lt;=TY_YTDMax)*(Sales[[#This Row],[sales]]/Sales[[#This Row],[sqft]])</f>
        <v>0</v>
      </c>
      <c r="P2964" s="4">
        <f>SUMIF(Sales[RegionStoretype],Sales[[#This Row],[RegionStoretype]],Sales[YoY_SSF])/Sales[[#This Row],[Region_TypeCount]]</f>
        <v>60.052789354368521</v>
      </c>
    </row>
    <row r="2965" spans="1:16" x14ac:dyDescent="0.25">
      <c r="A2965" s="1">
        <v>42916</v>
      </c>
      <c r="B2965">
        <v>25</v>
      </c>
      <c r="C2965">
        <v>2</v>
      </c>
      <c r="D2965">
        <v>43686.298299999995</v>
      </c>
      <c r="E2965">
        <f>INDEX(Stores[region],MATCH(Sales[[#This Row],[store_no]],Stores[store_no],0))</f>
        <v>3</v>
      </c>
      <c r="F2965" t="str">
        <f>INDEX(Stores[storetype],MATCH(Sales[[#This Row],[store_no]],Stores[store_no],0))</f>
        <v>B</v>
      </c>
      <c r="G2965" t="str">
        <f>INDEX(Stores[location_city],MATCH(Sales[[#This Row],[store_no]],Stores[store_no],0))</f>
        <v>Kansas City</v>
      </c>
      <c r="H2965" t="str">
        <f>INDEX(Stores[location_state],MATCH(Sales[[#This Row],[store_no]],Stores[store_no],0))</f>
        <v>Missouri</v>
      </c>
      <c r="I2965">
        <f>INDEX(Stores[sqft],MATCH(Sales[[#This Row],[store_no]],Stores[store_no],0))</f>
        <v>92300</v>
      </c>
      <c r="J2965" s="4" t="str">
        <f>INDEX(Departments[dept_name],MATCH(Sales[[#This Row],[dept_no]],Departments[dept_no],0))</f>
        <v>Baby</v>
      </c>
      <c r="K2965" s="4" t="str">
        <f>CONCATENATE(Sales[[#This Row],[region]],Sales[[#This Row],[storetype]])</f>
        <v>3B</v>
      </c>
      <c r="L2965" s="4">
        <f>INDEX(RegionStoreCount[Store Count],MATCH(Sales[[#This Row],[RegionStoretype]],RegionStoreCount[Region/Type],0))</f>
        <v>4</v>
      </c>
      <c r="M2965" s="4">
        <f>AND(Sales[[#This Row],[date]]&lt;=TY_YTDMax,Sales[[#This Row],[date]]&gt;=TY_YTDMin)*Sales[[#This Row],[sales]]</f>
        <v>0</v>
      </c>
      <c r="N2965" s="4">
        <f>AND(Sales[[#This Row],[date]]&lt;=LY_YTDMax,Sales[[#This Row],[date]]&gt;=LY_YTDMin)*Sales[[#This Row],[sales]]</f>
        <v>43686.298299999995</v>
      </c>
      <c r="O2965" s="4">
        <f>AND(Sales[[#This Row],[date]]&gt;=YoY_Min,Sales[[#This Row],[date]]&lt;=TY_YTDMax)*(Sales[[#This Row],[sales]]/Sales[[#This Row],[sqft]])</f>
        <v>0</v>
      </c>
      <c r="P2965" s="4">
        <f>SUMIF(Sales[RegionStoretype],Sales[[#This Row],[RegionStoretype]],Sales[YoY_SSF])/Sales[[#This Row],[Region_TypeCount]]</f>
        <v>58.312187288105562</v>
      </c>
    </row>
    <row r="2966" spans="1:16" x14ac:dyDescent="0.25">
      <c r="A2966" s="1">
        <v>42916</v>
      </c>
      <c r="B2966">
        <v>25</v>
      </c>
      <c r="C2966">
        <v>7</v>
      </c>
      <c r="D2966">
        <v>21085.0713</v>
      </c>
      <c r="E2966">
        <f>INDEX(Stores[region],MATCH(Sales[[#This Row],[store_no]],Stores[store_no],0))</f>
        <v>3</v>
      </c>
      <c r="F2966" t="str">
        <f>INDEX(Stores[storetype],MATCH(Sales[[#This Row],[store_no]],Stores[store_no],0))</f>
        <v>B</v>
      </c>
      <c r="G2966" t="str">
        <f>INDEX(Stores[location_city],MATCH(Sales[[#This Row],[store_no]],Stores[store_no],0))</f>
        <v>Kansas City</v>
      </c>
      <c r="H2966" t="str">
        <f>INDEX(Stores[location_state],MATCH(Sales[[#This Row],[store_no]],Stores[store_no],0))</f>
        <v>Missouri</v>
      </c>
      <c r="I2966">
        <f>INDEX(Stores[sqft],MATCH(Sales[[#This Row],[store_no]],Stores[store_no],0))</f>
        <v>92300</v>
      </c>
      <c r="J2966" s="4" t="str">
        <f>INDEX(Departments[dept_name],MATCH(Sales[[#This Row],[dept_no]],Departments[dept_no],0))</f>
        <v>Electronics</v>
      </c>
      <c r="K2966" s="4" t="str">
        <f>CONCATENATE(Sales[[#This Row],[region]],Sales[[#This Row],[storetype]])</f>
        <v>3B</v>
      </c>
      <c r="L2966" s="4">
        <f>INDEX(RegionStoreCount[Store Count],MATCH(Sales[[#This Row],[RegionStoretype]],RegionStoreCount[Region/Type],0))</f>
        <v>4</v>
      </c>
      <c r="M2966" s="4">
        <f>AND(Sales[[#This Row],[date]]&lt;=TY_YTDMax,Sales[[#This Row],[date]]&gt;=TY_YTDMin)*Sales[[#This Row],[sales]]</f>
        <v>0</v>
      </c>
      <c r="N2966" s="4">
        <f>AND(Sales[[#This Row],[date]]&lt;=LY_YTDMax,Sales[[#This Row],[date]]&gt;=LY_YTDMin)*Sales[[#This Row],[sales]]</f>
        <v>21085.0713</v>
      </c>
      <c r="O2966" s="4">
        <f>AND(Sales[[#This Row],[date]]&gt;=YoY_Min,Sales[[#This Row],[date]]&lt;=TY_YTDMax)*(Sales[[#This Row],[sales]]/Sales[[#This Row],[sqft]])</f>
        <v>0</v>
      </c>
      <c r="P2966" s="4">
        <f>SUMIF(Sales[RegionStoretype],Sales[[#This Row],[RegionStoretype]],Sales[YoY_SSF])/Sales[[#This Row],[Region_TypeCount]]</f>
        <v>58.312187288105562</v>
      </c>
    </row>
    <row r="2967" spans="1:16" x14ac:dyDescent="0.25">
      <c r="A2967" s="1">
        <v>42916</v>
      </c>
      <c r="B2967">
        <v>26</v>
      </c>
      <c r="C2967">
        <v>4</v>
      </c>
      <c r="D2967">
        <v>156736.59249999997</v>
      </c>
      <c r="E2967">
        <f>INDEX(Stores[region],MATCH(Sales[[#This Row],[store_no]],Stores[store_no],0))</f>
        <v>2</v>
      </c>
      <c r="F2967" t="str">
        <f>INDEX(Stores[storetype],MATCH(Sales[[#This Row],[store_no]],Stores[store_no],0))</f>
        <v>A</v>
      </c>
      <c r="G2967" t="str">
        <f>INDEX(Stores[location_city],MATCH(Sales[[#This Row],[store_no]],Stores[store_no],0))</f>
        <v>Carmel</v>
      </c>
      <c r="H2967" t="str">
        <f>INDEX(Stores[location_state],MATCH(Sales[[#This Row],[store_no]],Stores[store_no],0))</f>
        <v>Indiana</v>
      </c>
      <c r="I2967">
        <f>INDEX(Stores[sqft],MATCH(Sales[[#This Row],[store_no]],Stores[store_no],0))</f>
        <v>198500</v>
      </c>
      <c r="J2967" s="4" t="str">
        <f>INDEX(Departments[dept_name],MATCH(Sales[[#This Row],[dept_no]],Departments[dept_no],0))</f>
        <v>Books</v>
      </c>
      <c r="K2967" s="4" t="str">
        <f>CONCATENATE(Sales[[#This Row],[region]],Sales[[#This Row],[storetype]])</f>
        <v>2A</v>
      </c>
      <c r="L2967" s="4">
        <f>INDEX(RegionStoreCount[Store Count],MATCH(Sales[[#This Row],[RegionStoretype]],RegionStoreCount[Region/Type],0))</f>
        <v>5</v>
      </c>
      <c r="M2967" s="4">
        <f>AND(Sales[[#This Row],[date]]&lt;=TY_YTDMax,Sales[[#This Row],[date]]&gt;=TY_YTDMin)*Sales[[#This Row],[sales]]</f>
        <v>0</v>
      </c>
      <c r="N2967" s="4">
        <f>AND(Sales[[#This Row],[date]]&lt;=LY_YTDMax,Sales[[#This Row],[date]]&gt;=LY_YTDMin)*Sales[[#This Row],[sales]]</f>
        <v>156736.59249999997</v>
      </c>
      <c r="O2967" s="4">
        <f>AND(Sales[[#This Row],[date]]&gt;=YoY_Min,Sales[[#This Row],[date]]&lt;=TY_YTDMax)*(Sales[[#This Row],[sales]]/Sales[[#This Row],[sqft]])</f>
        <v>0</v>
      </c>
      <c r="P2967" s="4">
        <f>SUMIF(Sales[RegionStoretype],Sales[[#This Row],[RegionStoretype]],Sales[YoY_SSF])/Sales[[#This Row],[Region_TypeCount]]</f>
        <v>60.052789354368521</v>
      </c>
    </row>
    <row r="2968" spans="1:16" x14ac:dyDescent="0.25">
      <c r="A2968" s="1">
        <v>42916</v>
      </c>
      <c r="B2968">
        <v>26</v>
      </c>
      <c r="C2968">
        <v>12</v>
      </c>
      <c r="D2968">
        <v>13220.998399999999</v>
      </c>
      <c r="E2968">
        <f>INDEX(Stores[region],MATCH(Sales[[#This Row],[store_no]],Stores[store_no],0))</f>
        <v>2</v>
      </c>
      <c r="F2968" t="str">
        <f>INDEX(Stores[storetype],MATCH(Sales[[#This Row],[store_no]],Stores[store_no],0))</f>
        <v>A</v>
      </c>
      <c r="G2968" t="str">
        <f>INDEX(Stores[location_city],MATCH(Sales[[#This Row],[store_no]],Stores[store_no],0))</f>
        <v>Carmel</v>
      </c>
      <c r="H2968" t="str">
        <f>INDEX(Stores[location_state],MATCH(Sales[[#This Row],[store_no]],Stores[store_no],0))</f>
        <v>Indiana</v>
      </c>
      <c r="I2968">
        <f>INDEX(Stores[sqft],MATCH(Sales[[#This Row],[store_no]],Stores[store_no],0))</f>
        <v>198500</v>
      </c>
      <c r="J2968" s="4" t="str">
        <f>INDEX(Departments[dept_name],MATCH(Sales[[#This Row],[dept_no]],Departments[dept_no],0))</f>
        <v>Jewelery</v>
      </c>
      <c r="K2968" s="4" t="str">
        <f>CONCATENATE(Sales[[#This Row],[region]],Sales[[#This Row],[storetype]])</f>
        <v>2A</v>
      </c>
      <c r="L2968" s="4">
        <f>INDEX(RegionStoreCount[Store Count],MATCH(Sales[[#This Row],[RegionStoretype]],RegionStoreCount[Region/Type],0))</f>
        <v>5</v>
      </c>
      <c r="M2968" s="4">
        <f>AND(Sales[[#This Row],[date]]&lt;=TY_YTDMax,Sales[[#This Row],[date]]&gt;=TY_YTDMin)*Sales[[#This Row],[sales]]</f>
        <v>0</v>
      </c>
      <c r="N2968" s="4">
        <f>AND(Sales[[#This Row],[date]]&lt;=LY_YTDMax,Sales[[#This Row],[date]]&gt;=LY_YTDMin)*Sales[[#This Row],[sales]]</f>
        <v>13220.998399999999</v>
      </c>
      <c r="O2968" s="4">
        <f>AND(Sales[[#This Row],[date]]&gt;=YoY_Min,Sales[[#This Row],[date]]&lt;=TY_YTDMax)*(Sales[[#This Row],[sales]]/Sales[[#This Row],[sqft]])</f>
        <v>0</v>
      </c>
      <c r="P2968" s="4">
        <f>SUMIF(Sales[RegionStoretype],Sales[[#This Row],[RegionStoretype]],Sales[YoY_SSF])/Sales[[#This Row],[Region_TypeCount]]</f>
        <v>60.052789354368521</v>
      </c>
    </row>
    <row r="2969" spans="1:16" x14ac:dyDescent="0.25">
      <c r="A2969" s="1">
        <v>42916</v>
      </c>
      <c r="B2969">
        <v>26</v>
      </c>
      <c r="C2969">
        <v>15</v>
      </c>
      <c r="D2969">
        <v>305.16750000000002</v>
      </c>
      <c r="E2969">
        <f>INDEX(Stores[region],MATCH(Sales[[#This Row],[store_no]],Stores[store_no],0))</f>
        <v>2</v>
      </c>
      <c r="F2969" t="str">
        <f>INDEX(Stores[storetype],MATCH(Sales[[#This Row],[store_no]],Stores[store_no],0))</f>
        <v>A</v>
      </c>
      <c r="G2969" t="str">
        <f>INDEX(Stores[location_city],MATCH(Sales[[#This Row],[store_no]],Stores[store_no],0))</f>
        <v>Carmel</v>
      </c>
      <c r="H2969" t="str">
        <f>INDEX(Stores[location_state],MATCH(Sales[[#This Row],[store_no]],Stores[store_no],0))</f>
        <v>Indiana</v>
      </c>
      <c r="I2969">
        <f>INDEX(Stores[sqft],MATCH(Sales[[#This Row],[store_no]],Stores[store_no],0))</f>
        <v>198500</v>
      </c>
      <c r="J2969" s="4" t="str">
        <f>INDEX(Departments[dept_name],MATCH(Sales[[#This Row],[dept_no]],Departments[dept_no],0))</f>
        <v>Music</v>
      </c>
      <c r="K2969" s="4" t="str">
        <f>CONCATENATE(Sales[[#This Row],[region]],Sales[[#This Row],[storetype]])</f>
        <v>2A</v>
      </c>
      <c r="L2969" s="4">
        <f>INDEX(RegionStoreCount[Store Count],MATCH(Sales[[#This Row],[RegionStoretype]],RegionStoreCount[Region/Type],0))</f>
        <v>5</v>
      </c>
      <c r="M2969" s="4">
        <f>AND(Sales[[#This Row],[date]]&lt;=TY_YTDMax,Sales[[#This Row],[date]]&gt;=TY_YTDMin)*Sales[[#This Row],[sales]]</f>
        <v>0</v>
      </c>
      <c r="N2969" s="4">
        <f>AND(Sales[[#This Row],[date]]&lt;=LY_YTDMax,Sales[[#This Row],[date]]&gt;=LY_YTDMin)*Sales[[#This Row],[sales]]</f>
        <v>305.16750000000002</v>
      </c>
      <c r="O2969" s="4">
        <f>AND(Sales[[#This Row],[date]]&gt;=YoY_Min,Sales[[#This Row],[date]]&lt;=TY_YTDMax)*(Sales[[#This Row],[sales]]/Sales[[#This Row],[sqft]])</f>
        <v>0</v>
      </c>
      <c r="P2969" s="4">
        <f>SUMIF(Sales[RegionStoretype],Sales[[#This Row],[RegionStoretype]],Sales[YoY_SSF])/Sales[[#This Row],[Region_TypeCount]]</f>
        <v>60.052789354368521</v>
      </c>
    </row>
    <row r="2970" spans="1:16" x14ac:dyDescent="0.25">
      <c r="A2970" s="1">
        <v>42916</v>
      </c>
      <c r="B2970">
        <v>27</v>
      </c>
      <c r="C2970">
        <v>5</v>
      </c>
      <c r="D2970">
        <v>118898.9651</v>
      </c>
      <c r="E2970">
        <f>INDEX(Stores[region],MATCH(Sales[[#This Row],[store_no]],Stores[store_no],0))</f>
        <v>3</v>
      </c>
      <c r="F2970" t="str">
        <f>INDEX(Stores[storetype],MATCH(Sales[[#This Row],[store_no]],Stores[store_no],0))</f>
        <v>A</v>
      </c>
      <c r="G2970" t="str">
        <f>INDEX(Stores[location_city],MATCH(Sales[[#This Row],[store_no]],Stores[store_no],0))</f>
        <v>Springfield</v>
      </c>
      <c r="H2970" t="str">
        <f>INDEX(Stores[location_state],MATCH(Sales[[#This Row],[store_no]],Stores[store_no],0))</f>
        <v>Missouri</v>
      </c>
      <c r="I2970">
        <f>INDEX(Stores[sqft],MATCH(Sales[[#This Row],[store_no]],Stores[store_no],0))</f>
        <v>158200</v>
      </c>
      <c r="J2970" s="4" t="str">
        <f>INDEX(Departments[dept_name],MATCH(Sales[[#This Row],[dept_no]],Departments[dept_no],0))</f>
        <v>Clothing</v>
      </c>
      <c r="K2970" s="4" t="str">
        <f>CONCATENATE(Sales[[#This Row],[region]],Sales[[#This Row],[storetype]])</f>
        <v>3A</v>
      </c>
      <c r="L2970" s="4">
        <f>INDEX(RegionStoreCount[Store Count],MATCH(Sales[[#This Row],[RegionStoretype]],RegionStoreCount[Region/Type],0))</f>
        <v>9</v>
      </c>
      <c r="M2970" s="4">
        <f>AND(Sales[[#This Row],[date]]&lt;=TY_YTDMax,Sales[[#This Row],[date]]&gt;=TY_YTDMin)*Sales[[#This Row],[sales]]</f>
        <v>0</v>
      </c>
      <c r="N2970" s="4">
        <f>AND(Sales[[#This Row],[date]]&lt;=LY_YTDMax,Sales[[#This Row],[date]]&gt;=LY_YTDMin)*Sales[[#This Row],[sales]]</f>
        <v>118898.9651</v>
      </c>
      <c r="O2970" s="4">
        <f>AND(Sales[[#This Row],[date]]&gt;=YoY_Min,Sales[[#This Row],[date]]&lt;=TY_YTDMax)*(Sales[[#This Row],[sales]]/Sales[[#This Row],[sqft]])</f>
        <v>0</v>
      </c>
      <c r="P2970" s="4">
        <f>SUMIF(Sales[RegionStoretype],Sales[[#This Row],[RegionStoretype]],Sales[YoY_SSF])/Sales[[#This Row],[Region_TypeCount]]</f>
        <v>53.603836561720975</v>
      </c>
    </row>
    <row r="2971" spans="1:16" x14ac:dyDescent="0.25">
      <c r="A2971" s="1">
        <v>42916</v>
      </c>
      <c r="B2971">
        <v>27</v>
      </c>
      <c r="C2971">
        <v>12</v>
      </c>
      <c r="D2971">
        <v>93735.049600000013</v>
      </c>
      <c r="E2971">
        <f>INDEX(Stores[region],MATCH(Sales[[#This Row],[store_no]],Stores[store_no],0))</f>
        <v>3</v>
      </c>
      <c r="F2971" t="str">
        <f>INDEX(Stores[storetype],MATCH(Sales[[#This Row],[store_no]],Stores[store_no],0))</f>
        <v>A</v>
      </c>
      <c r="G2971" t="str">
        <f>INDEX(Stores[location_city],MATCH(Sales[[#This Row],[store_no]],Stores[store_no],0))</f>
        <v>Springfield</v>
      </c>
      <c r="H2971" t="str">
        <f>INDEX(Stores[location_state],MATCH(Sales[[#This Row],[store_no]],Stores[store_no],0))</f>
        <v>Missouri</v>
      </c>
      <c r="I2971">
        <f>INDEX(Stores[sqft],MATCH(Sales[[#This Row],[store_no]],Stores[store_no],0))</f>
        <v>158200</v>
      </c>
      <c r="J2971" s="4" t="str">
        <f>INDEX(Departments[dept_name],MATCH(Sales[[#This Row],[dept_no]],Departments[dept_no],0))</f>
        <v>Jewelery</v>
      </c>
      <c r="K2971" s="4" t="str">
        <f>CONCATENATE(Sales[[#This Row],[region]],Sales[[#This Row],[storetype]])</f>
        <v>3A</v>
      </c>
      <c r="L2971" s="4">
        <f>INDEX(RegionStoreCount[Store Count],MATCH(Sales[[#This Row],[RegionStoretype]],RegionStoreCount[Region/Type],0))</f>
        <v>9</v>
      </c>
      <c r="M2971" s="4">
        <f>AND(Sales[[#This Row],[date]]&lt;=TY_YTDMax,Sales[[#This Row],[date]]&gt;=TY_YTDMin)*Sales[[#This Row],[sales]]</f>
        <v>0</v>
      </c>
      <c r="N2971" s="4">
        <f>AND(Sales[[#This Row],[date]]&lt;=LY_YTDMax,Sales[[#This Row],[date]]&gt;=LY_YTDMin)*Sales[[#This Row],[sales]]</f>
        <v>93735.049600000013</v>
      </c>
      <c r="O2971" s="4">
        <f>AND(Sales[[#This Row],[date]]&gt;=YoY_Min,Sales[[#This Row],[date]]&lt;=TY_YTDMax)*(Sales[[#This Row],[sales]]/Sales[[#This Row],[sqft]])</f>
        <v>0</v>
      </c>
      <c r="P2971" s="4">
        <f>SUMIF(Sales[RegionStoretype],Sales[[#This Row],[RegionStoretype]],Sales[YoY_SSF])/Sales[[#This Row],[Region_TypeCount]]</f>
        <v>53.603836561720975</v>
      </c>
    </row>
    <row r="2972" spans="1:16" x14ac:dyDescent="0.25">
      <c r="A2972" s="1">
        <v>42916</v>
      </c>
      <c r="B2972">
        <v>28</v>
      </c>
      <c r="C2972">
        <v>8</v>
      </c>
      <c r="D2972">
        <v>67838.030100000004</v>
      </c>
      <c r="E2972">
        <f>INDEX(Stores[region],MATCH(Sales[[#This Row],[store_no]],Stores[store_no],0))</f>
        <v>2</v>
      </c>
      <c r="F2972" t="str">
        <f>INDEX(Stores[storetype],MATCH(Sales[[#This Row],[store_no]],Stores[store_no],0))</f>
        <v>A</v>
      </c>
      <c r="G2972" t="str">
        <f>INDEX(Stores[location_city],MATCH(Sales[[#This Row],[store_no]],Stores[store_no],0))</f>
        <v>Milwaukee</v>
      </c>
      <c r="H2972" t="str">
        <f>INDEX(Stores[location_state],MATCH(Sales[[#This Row],[store_no]],Stores[store_no],0))</f>
        <v>Wisconsin</v>
      </c>
      <c r="I2972">
        <f>INDEX(Stores[sqft],MATCH(Sales[[#This Row],[store_no]],Stores[store_no],0))</f>
        <v>203800</v>
      </c>
      <c r="J2972" s="4" t="str">
        <f>INDEX(Departments[dept_name],MATCH(Sales[[#This Row],[dept_no]],Departments[dept_no],0))</f>
        <v>Games</v>
      </c>
      <c r="K2972" s="4" t="str">
        <f>CONCATENATE(Sales[[#This Row],[region]],Sales[[#This Row],[storetype]])</f>
        <v>2A</v>
      </c>
      <c r="L2972" s="4">
        <f>INDEX(RegionStoreCount[Store Count],MATCH(Sales[[#This Row],[RegionStoretype]],RegionStoreCount[Region/Type],0))</f>
        <v>5</v>
      </c>
      <c r="M2972" s="4">
        <f>AND(Sales[[#This Row],[date]]&lt;=TY_YTDMax,Sales[[#This Row],[date]]&gt;=TY_YTDMin)*Sales[[#This Row],[sales]]</f>
        <v>0</v>
      </c>
      <c r="N2972" s="4">
        <f>AND(Sales[[#This Row],[date]]&lt;=LY_YTDMax,Sales[[#This Row],[date]]&gt;=LY_YTDMin)*Sales[[#This Row],[sales]]</f>
        <v>67838.030100000004</v>
      </c>
      <c r="O2972" s="4">
        <f>AND(Sales[[#This Row],[date]]&gt;=YoY_Min,Sales[[#This Row],[date]]&lt;=TY_YTDMax)*(Sales[[#This Row],[sales]]/Sales[[#This Row],[sqft]])</f>
        <v>0</v>
      </c>
      <c r="P2972" s="4">
        <f>SUMIF(Sales[RegionStoretype],Sales[[#This Row],[RegionStoretype]],Sales[YoY_SSF])/Sales[[#This Row],[Region_TypeCount]]</f>
        <v>60.052789354368521</v>
      </c>
    </row>
    <row r="2973" spans="1:16" x14ac:dyDescent="0.25">
      <c r="A2973" s="1">
        <v>42916</v>
      </c>
      <c r="B2973">
        <v>28</v>
      </c>
      <c r="C2973">
        <v>17</v>
      </c>
      <c r="D2973">
        <v>137781.11600000001</v>
      </c>
      <c r="E2973">
        <f>INDEX(Stores[region],MATCH(Sales[[#This Row],[store_no]],Stores[store_no],0))</f>
        <v>2</v>
      </c>
      <c r="F2973" t="str">
        <f>INDEX(Stores[storetype],MATCH(Sales[[#This Row],[store_no]],Stores[store_no],0))</f>
        <v>A</v>
      </c>
      <c r="G2973" t="str">
        <f>INDEX(Stores[location_city],MATCH(Sales[[#This Row],[store_no]],Stores[store_no],0))</f>
        <v>Milwaukee</v>
      </c>
      <c r="H2973" t="str">
        <f>INDEX(Stores[location_state],MATCH(Sales[[#This Row],[store_no]],Stores[store_no],0))</f>
        <v>Wisconsin</v>
      </c>
      <c r="I2973">
        <f>INDEX(Stores[sqft],MATCH(Sales[[#This Row],[store_no]],Stores[store_no],0))</f>
        <v>203800</v>
      </c>
      <c r="J2973" s="4" t="str">
        <f>INDEX(Departments[dept_name],MATCH(Sales[[#This Row],[dept_no]],Departments[dept_no],0))</f>
        <v>Shoes</v>
      </c>
      <c r="K2973" s="4" t="str">
        <f>CONCATENATE(Sales[[#This Row],[region]],Sales[[#This Row],[storetype]])</f>
        <v>2A</v>
      </c>
      <c r="L2973" s="4">
        <f>INDEX(RegionStoreCount[Store Count],MATCH(Sales[[#This Row],[RegionStoretype]],RegionStoreCount[Region/Type],0))</f>
        <v>5</v>
      </c>
      <c r="M2973" s="4">
        <f>AND(Sales[[#This Row],[date]]&lt;=TY_YTDMax,Sales[[#This Row],[date]]&gt;=TY_YTDMin)*Sales[[#This Row],[sales]]</f>
        <v>0</v>
      </c>
      <c r="N2973" s="4">
        <f>AND(Sales[[#This Row],[date]]&lt;=LY_YTDMax,Sales[[#This Row],[date]]&gt;=LY_YTDMin)*Sales[[#This Row],[sales]]</f>
        <v>137781.11600000001</v>
      </c>
      <c r="O2973" s="4">
        <f>AND(Sales[[#This Row],[date]]&gt;=YoY_Min,Sales[[#This Row],[date]]&lt;=TY_YTDMax)*(Sales[[#This Row],[sales]]/Sales[[#This Row],[sqft]])</f>
        <v>0</v>
      </c>
      <c r="P2973" s="4">
        <f>SUMIF(Sales[RegionStoretype],Sales[[#This Row],[RegionStoretype]],Sales[YoY_SSF])/Sales[[#This Row],[Region_TypeCount]]</f>
        <v>60.052789354368521</v>
      </c>
    </row>
    <row r="2974" spans="1:16" x14ac:dyDescent="0.25">
      <c r="A2974" s="1">
        <v>42916</v>
      </c>
      <c r="B2974">
        <v>29</v>
      </c>
      <c r="C2974">
        <v>3</v>
      </c>
      <c r="D2974">
        <v>254913.89800000002</v>
      </c>
      <c r="E2974">
        <f>INDEX(Stores[region],MATCH(Sales[[#This Row],[store_no]],Stores[store_no],0))</f>
        <v>1</v>
      </c>
      <c r="F2974" t="str">
        <f>INDEX(Stores[storetype],MATCH(Sales[[#This Row],[store_no]],Stores[store_no],0))</f>
        <v>B</v>
      </c>
      <c r="G2974" t="str">
        <f>INDEX(Stores[location_city],MATCH(Sales[[#This Row],[store_no]],Stores[store_no],0))</f>
        <v>Grand Rapids</v>
      </c>
      <c r="H2974" t="str">
        <f>INDEX(Stores[location_state],MATCH(Sales[[#This Row],[store_no]],Stores[store_no],0))</f>
        <v>Michigan</v>
      </c>
      <c r="I2974">
        <f>INDEX(Stores[sqft],MATCH(Sales[[#This Row],[store_no]],Stores[store_no],0))</f>
        <v>148300</v>
      </c>
      <c r="J2974" s="4" t="str">
        <f>INDEX(Departments[dept_name],MATCH(Sales[[#This Row],[dept_no]],Departments[dept_no],0))</f>
        <v>Beauty</v>
      </c>
      <c r="K2974" s="4" t="str">
        <f>CONCATENATE(Sales[[#This Row],[region]],Sales[[#This Row],[storetype]])</f>
        <v>1B</v>
      </c>
      <c r="L2974" s="4">
        <f>INDEX(RegionStoreCount[Store Count],MATCH(Sales[[#This Row],[RegionStoretype]],RegionStoreCount[Region/Type],0))</f>
        <v>5</v>
      </c>
      <c r="M2974" s="4">
        <f>AND(Sales[[#This Row],[date]]&lt;=TY_YTDMax,Sales[[#This Row],[date]]&gt;=TY_YTDMin)*Sales[[#This Row],[sales]]</f>
        <v>0</v>
      </c>
      <c r="N2974" s="4">
        <f>AND(Sales[[#This Row],[date]]&lt;=LY_YTDMax,Sales[[#This Row],[date]]&gt;=LY_YTDMin)*Sales[[#This Row],[sales]]</f>
        <v>254913.89800000002</v>
      </c>
      <c r="O2974" s="4">
        <f>AND(Sales[[#This Row],[date]]&gt;=YoY_Min,Sales[[#This Row],[date]]&lt;=TY_YTDMax)*(Sales[[#This Row],[sales]]/Sales[[#This Row],[sqft]])</f>
        <v>0</v>
      </c>
      <c r="P2974" s="4">
        <f>SUMIF(Sales[RegionStoretype],Sales[[#This Row],[RegionStoretype]],Sales[YoY_SSF])/Sales[[#This Row],[Region_TypeCount]]</f>
        <v>68.518982968140051</v>
      </c>
    </row>
    <row r="2975" spans="1:16" x14ac:dyDescent="0.25">
      <c r="A2975" s="1">
        <v>42916</v>
      </c>
      <c r="B2975">
        <v>29</v>
      </c>
      <c r="C2975">
        <v>8</v>
      </c>
      <c r="D2975">
        <v>3314.5818000000004</v>
      </c>
      <c r="E2975">
        <f>INDEX(Stores[region],MATCH(Sales[[#This Row],[store_no]],Stores[store_no],0))</f>
        <v>1</v>
      </c>
      <c r="F2975" t="str">
        <f>INDEX(Stores[storetype],MATCH(Sales[[#This Row],[store_no]],Stores[store_no],0))</f>
        <v>B</v>
      </c>
      <c r="G2975" t="str">
        <f>INDEX(Stores[location_city],MATCH(Sales[[#This Row],[store_no]],Stores[store_no],0))</f>
        <v>Grand Rapids</v>
      </c>
      <c r="H2975" t="str">
        <f>INDEX(Stores[location_state],MATCH(Sales[[#This Row],[store_no]],Stores[store_no],0))</f>
        <v>Michigan</v>
      </c>
      <c r="I2975">
        <f>INDEX(Stores[sqft],MATCH(Sales[[#This Row],[store_no]],Stores[store_no],0))</f>
        <v>148300</v>
      </c>
      <c r="J2975" s="4" t="str">
        <f>INDEX(Departments[dept_name],MATCH(Sales[[#This Row],[dept_no]],Departments[dept_no],0))</f>
        <v>Games</v>
      </c>
      <c r="K2975" s="4" t="str">
        <f>CONCATENATE(Sales[[#This Row],[region]],Sales[[#This Row],[storetype]])</f>
        <v>1B</v>
      </c>
      <c r="L2975" s="4">
        <f>INDEX(RegionStoreCount[Store Count],MATCH(Sales[[#This Row],[RegionStoretype]],RegionStoreCount[Region/Type],0))</f>
        <v>5</v>
      </c>
      <c r="M2975" s="4">
        <f>AND(Sales[[#This Row],[date]]&lt;=TY_YTDMax,Sales[[#This Row],[date]]&gt;=TY_YTDMin)*Sales[[#This Row],[sales]]</f>
        <v>0</v>
      </c>
      <c r="N2975" s="4">
        <f>AND(Sales[[#This Row],[date]]&lt;=LY_YTDMax,Sales[[#This Row],[date]]&gt;=LY_YTDMin)*Sales[[#This Row],[sales]]</f>
        <v>3314.5818000000004</v>
      </c>
      <c r="O2975" s="4">
        <f>AND(Sales[[#This Row],[date]]&gt;=YoY_Min,Sales[[#This Row],[date]]&lt;=TY_YTDMax)*(Sales[[#This Row],[sales]]/Sales[[#This Row],[sqft]])</f>
        <v>0</v>
      </c>
      <c r="P2975" s="4">
        <f>SUMIF(Sales[RegionStoretype],Sales[[#This Row],[RegionStoretype]],Sales[YoY_SSF])/Sales[[#This Row],[Region_TypeCount]]</f>
        <v>68.518982968140051</v>
      </c>
    </row>
    <row r="2976" spans="1:16" x14ac:dyDescent="0.25">
      <c r="A2976" s="1">
        <v>42916</v>
      </c>
      <c r="B2976">
        <v>30</v>
      </c>
      <c r="C2976">
        <v>20</v>
      </c>
      <c r="D2976">
        <v>1320.7802000000001</v>
      </c>
      <c r="E2976">
        <f>INDEX(Stores[region],MATCH(Sales[[#This Row],[store_no]],Stores[store_no],0))</f>
        <v>1</v>
      </c>
      <c r="F2976" t="str">
        <f>INDEX(Stores[storetype],MATCH(Sales[[#This Row],[store_no]],Stores[store_no],0))</f>
        <v>C</v>
      </c>
      <c r="G2976" t="str">
        <f>INDEX(Stores[location_city],MATCH(Sales[[#This Row],[store_no]],Stores[store_no],0))</f>
        <v>Dayton</v>
      </c>
      <c r="H2976" t="str">
        <f>INDEX(Stores[location_state],MATCH(Sales[[#This Row],[store_no]],Stores[store_no],0))</f>
        <v>Ohio</v>
      </c>
      <c r="I2976">
        <f>INDEX(Stores[sqft],MATCH(Sales[[#This Row],[store_no]],Stores[store_no],0))</f>
        <v>90000</v>
      </c>
      <c r="J2976" s="4" t="str">
        <f>INDEX(Departments[dept_name],MATCH(Sales[[#This Row],[dept_no]],Departments[dept_no],0))</f>
        <v>Toys</v>
      </c>
      <c r="K2976" s="4" t="str">
        <f>CONCATENATE(Sales[[#This Row],[region]],Sales[[#This Row],[storetype]])</f>
        <v>1C</v>
      </c>
      <c r="L2976" s="4">
        <f>INDEX(RegionStoreCount[Store Count],MATCH(Sales[[#This Row],[RegionStoretype]],RegionStoreCount[Region/Type],0))</f>
        <v>1</v>
      </c>
      <c r="M2976" s="4">
        <f>AND(Sales[[#This Row],[date]]&lt;=TY_YTDMax,Sales[[#This Row],[date]]&gt;=TY_YTDMin)*Sales[[#This Row],[sales]]</f>
        <v>0</v>
      </c>
      <c r="N2976" s="4">
        <f>AND(Sales[[#This Row],[date]]&lt;=LY_YTDMax,Sales[[#This Row],[date]]&gt;=LY_YTDMin)*Sales[[#This Row],[sales]]</f>
        <v>1320.7802000000001</v>
      </c>
      <c r="O2976" s="4">
        <f>AND(Sales[[#This Row],[date]]&gt;=YoY_Min,Sales[[#This Row],[date]]&lt;=TY_YTDMax)*(Sales[[#This Row],[sales]]/Sales[[#This Row],[sqft]])</f>
        <v>0</v>
      </c>
      <c r="P2976" s="4">
        <f>SUMIF(Sales[RegionStoretype],Sales[[#This Row],[RegionStoretype]],Sales[YoY_SSF])/Sales[[#This Row],[Region_TypeCount]]</f>
        <v>65.329042605555529</v>
      </c>
    </row>
    <row r="2977" spans="1:16" x14ac:dyDescent="0.25">
      <c r="A2977" s="1">
        <v>42916</v>
      </c>
      <c r="B2977">
        <v>31</v>
      </c>
      <c r="C2977">
        <v>12</v>
      </c>
      <c r="D2977">
        <v>119889.89149999998</v>
      </c>
      <c r="E2977">
        <f>INDEX(Stores[region],MATCH(Sales[[#This Row],[store_no]],Stores[store_no],0))</f>
        <v>3</v>
      </c>
      <c r="F2977" t="str">
        <f>INDEX(Stores[storetype],MATCH(Sales[[#This Row],[store_no]],Stores[store_no],0))</f>
        <v>A</v>
      </c>
      <c r="G2977" t="str">
        <f>INDEX(Stores[location_city],MATCH(Sales[[#This Row],[store_no]],Stores[store_no],0))</f>
        <v>Rapid City</v>
      </c>
      <c r="H2977" t="str">
        <f>INDEX(Stores[location_state],MATCH(Sales[[#This Row],[store_no]],Stores[store_no],0))</f>
        <v>South Dakota</v>
      </c>
      <c r="I2977">
        <f>INDEX(Stores[sqft],MATCH(Sales[[#This Row],[store_no]],Stores[store_no],0))</f>
        <v>200100</v>
      </c>
      <c r="J2977" s="4" t="str">
        <f>INDEX(Departments[dept_name],MATCH(Sales[[#This Row],[dept_no]],Departments[dept_no],0))</f>
        <v>Jewelery</v>
      </c>
      <c r="K2977" s="4" t="str">
        <f>CONCATENATE(Sales[[#This Row],[region]],Sales[[#This Row],[storetype]])</f>
        <v>3A</v>
      </c>
      <c r="L2977" s="4">
        <f>INDEX(RegionStoreCount[Store Count],MATCH(Sales[[#This Row],[RegionStoretype]],RegionStoreCount[Region/Type],0))</f>
        <v>9</v>
      </c>
      <c r="M2977" s="4">
        <f>AND(Sales[[#This Row],[date]]&lt;=TY_YTDMax,Sales[[#This Row],[date]]&gt;=TY_YTDMin)*Sales[[#This Row],[sales]]</f>
        <v>0</v>
      </c>
      <c r="N2977" s="4">
        <f>AND(Sales[[#This Row],[date]]&lt;=LY_YTDMax,Sales[[#This Row],[date]]&gt;=LY_YTDMin)*Sales[[#This Row],[sales]]</f>
        <v>119889.89149999998</v>
      </c>
      <c r="O2977" s="4">
        <f>AND(Sales[[#This Row],[date]]&gt;=YoY_Min,Sales[[#This Row],[date]]&lt;=TY_YTDMax)*(Sales[[#This Row],[sales]]/Sales[[#This Row],[sqft]])</f>
        <v>0</v>
      </c>
      <c r="P2977" s="4">
        <f>SUMIF(Sales[RegionStoretype],Sales[[#This Row],[RegionStoretype]],Sales[YoY_SSF])/Sales[[#This Row],[Region_TypeCount]]</f>
        <v>53.603836561720975</v>
      </c>
    </row>
    <row r="2978" spans="1:16" x14ac:dyDescent="0.25">
      <c r="A2978" s="1">
        <v>42916</v>
      </c>
      <c r="B2978">
        <v>31</v>
      </c>
      <c r="C2978">
        <v>16</v>
      </c>
      <c r="D2978">
        <v>90007.68299999999</v>
      </c>
      <c r="E2978">
        <f>INDEX(Stores[region],MATCH(Sales[[#This Row],[store_no]],Stores[store_no],0))</f>
        <v>3</v>
      </c>
      <c r="F2978" t="str">
        <f>INDEX(Stores[storetype],MATCH(Sales[[#This Row],[store_no]],Stores[store_no],0))</f>
        <v>A</v>
      </c>
      <c r="G2978" t="str">
        <f>INDEX(Stores[location_city],MATCH(Sales[[#This Row],[store_no]],Stores[store_no],0))</f>
        <v>Rapid City</v>
      </c>
      <c r="H2978" t="str">
        <f>INDEX(Stores[location_state],MATCH(Sales[[#This Row],[store_no]],Stores[store_no],0))</f>
        <v>South Dakota</v>
      </c>
      <c r="I2978">
        <f>INDEX(Stores[sqft],MATCH(Sales[[#This Row],[store_no]],Stores[store_no],0))</f>
        <v>200100</v>
      </c>
      <c r="J2978" s="4" t="str">
        <f>INDEX(Departments[dept_name],MATCH(Sales[[#This Row],[dept_no]],Departments[dept_no],0))</f>
        <v>Outdoors</v>
      </c>
      <c r="K2978" s="4" t="str">
        <f>CONCATENATE(Sales[[#This Row],[region]],Sales[[#This Row],[storetype]])</f>
        <v>3A</v>
      </c>
      <c r="L2978" s="4">
        <f>INDEX(RegionStoreCount[Store Count],MATCH(Sales[[#This Row],[RegionStoretype]],RegionStoreCount[Region/Type],0))</f>
        <v>9</v>
      </c>
      <c r="M2978" s="4">
        <f>AND(Sales[[#This Row],[date]]&lt;=TY_YTDMax,Sales[[#This Row],[date]]&gt;=TY_YTDMin)*Sales[[#This Row],[sales]]</f>
        <v>0</v>
      </c>
      <c r="N2978" s="4">
        <f>AND(Sales[[#This Row],[date]]&lt;=LY_YTDMax,Sales[[#This Row],[date]]&gt;=LY_YTDMin)*Sales[[#This Row],[sales]]</f>
        <v>90007.68299999999</v>
      </c>
      <c r="O2978" s="4">
        <f>AND(Sales[[#This Row],[date]]&gt;=YoY_Min,Sales[[#This Row],[date]]&lt;=TY_YTDMax)*(Sales[[#This Row],[sales]]/Sales[[#This Row],[sqft]])</f>
        <v>0</v>
      </c>
      <c r="P2978" s="4">
        <f>SUMIF(Sales[RegionStoretype],Sales[[#This Row],[RegionStoretype]],Sales[YoY_SSF])/Sales[[#This Row],[Region_TypeCount]]</f>
        <v>53.603836561720975</v>
      </c>
    </row>
    <row r="2979" spans="1:16" x14ac:dyDescent="0.25">
      <c r="A2979" s="1">
        <v>42916</v>
      </c>
      <c r="B2979">
        <v>31</v>
      </c>
      <c r="C2979">
        <v>18</v>
      </c>
      <c r="D2979">
        <v>242264.59220000001</v>
      </c>
      <c r="E2979">
        <f>INDEX(Stores[region],MATCH(Sales[[#This Row],[store_no]],Stores[store_no],0))</f>
        <v>3</v>
      </c>
      <c r="F2979" t="str">
        <f>INDEX(Stores[storetype],MATCH(Sales[[#This Row],[store_no]],Stores[store_no],0))</f>
        <v>A</v>
      </c>
      <c r="G2979" t="str">
        <f>INDEX(Stores[location_city],MATCH(Sales[[#This Row],[store_no]],Stores[store_no],0))</f>
        <v>Rapid City</v>
      </c>
      <c r="H2979" t="str">
        <f>INDEX(Stores[location_state],MATCH(Sales[[#This Row],[store_no]],Stores[store_no],0))</f>
        <v>South Dakota</v>
      </c>
      <c r="I2979">
        <f>INDEX(Stores[sqft],MATCH(Sales[[#This Row],[store_no]],Stores[store_no],0))</f>
        <v>200100</v>
      </c>
      <c r="J2979" s="4" t="str">
        <f>INDEX(Departments[dept_name],MATCH(Sales[[#This Row],[dept_no]],Departments[dept_no],0))</f>
        <v>Sports</v>
      </c>
      <c r="K2979" s="4" t="str">
        <f>CONCATENATE(Sales[[#This Row],[region]],Sales[[#This Row],[storetype]])</f>
        <v>3A</v>
      </c>
      <c r="L2979" s="4">
        <f>INDEX(RegionStoreCount[Store Count],MATCH(Sales[[#This Row],[RegionStoretype]],RegionStoreCount[Region/Type],0))</f>
        <v>9</v>
      </c>
      <c r="M2979" s="4">
        <f>AND(Sales[[#This Row],[date]]&lt;=TY_YTDMax,Sales[[#This Row],[date]]&gt;=TY_YTDMin)*Sales[[#This Row],[sales]]</f>
        <v>0</v>
      </c>
      <c r="N2979" s="4">
        <f>AND(Sales[[#This Row],[date]]&lt;=LY_YTDMax,Sales[[#This Row],[date]]&gt;=LY_YTDMin)*Sales[[#This Row],[sales]]</f>
        <v>242264.59220000001</v>
      </c>
      <c r="O2979" s="4">
        <f>AND(Sales[[#This Row],[date]]&gt;=YoY_Min,Sales[[#This Row],[date]]&lt;=TY_YTDMax)*(Sales[[#This Row],[sales]]/Sales[[#This Row],[sqft]])</f>
        <v>0</v>
      </c>
      <c r="P2979" s="4">
        <f>SUMIF(Sales[RegionStoretype],Sales[[#This Row],[RegionStoretype]],Sales[YoY_SSF])/Sales[[#This Row],[Region_TypeCount]]</f>
        <v>53.603836561720975</v>
      </c>
    </row>
    <row r="2980" spans="1:16" x14ac:dyDescent="0.25">
      <c r="A2980" s="1">
        <v>42916</v>
      </c>
      <c r="B2980">
        <v>32</v>
      </c>
      <c r="C2980">
        <v>12</v>
      </c>
      <c r="D2980">
        <v>49622.791100000009</v>
      </c>
      <c r="E2980">
        <f>INDEX(Stores[region],MATCH(Sales[[#This Row],[store_no]],Stores[store_no],0))</f>
        <v>2</v>
      </c>
      <c r="F2980" t="str">
        <f>INDEX(Stores[storetype],MATCH(Sales[[#This Row],[store_no]],Stores[store_no],0))</f>
        <v>A</v>
      </c>
      <c r="G2980" t="str">
        <f>INDEX(Stores[location_city],MATCH(Sales[[#This Row],[store_no]],Stores[store_no],0))</f>
        <v>Western Springs</v>
      </c>
      <c r="H2980" t="str">
        <f>INDEX(Stores[location_state],MATCH(Sales[[#This Row],[store_no]],Stores[store_no],0))</f>
        <v>Illinois</v>
      </c>
      <c r="I2980">
        <f>INDEX(Stores[sqft],MATCH(Sales[[#This Row],[store_no]],Stores[store_no],0))</f>
        <v>118200</v>
      </c>
      <c r="J2980" s="4" t="str">
        <f>INDEX(Departments[dept_name],MATCH(Sales[[#This Row],[dept_no]],Departments[dept_no],0))</f>
        <v>Jewelery</v>
      </c>
      <c r="K2980" s="4" t="str">
        <f>CONCATENATE(Sales[[#This Row],[region]],Sales[[#This Row],[storetype]])</f>
        <v>2A</v>
      </c>
      <c r="L2980" s="4">
        <f>INDEX(RegionStoreCount[Store Count],MATCH(Sales[[#This Row],[RegionStoretype]],RegionStoreCount[Region/Type],0))</f>
        <v>5</v>
      </c>
      <c r="M2980" s="4">
        <f>AND(Sales[[#This Row],[date]]&lt;=TY_YTDMax,Sales[[#This Row],[date]]&gt;=TY_YTDMin)*Sales[[#This Row],[sales]]</f>
        <v>0</v>
      </c>
      <c r="N2980" s="4">
        <f>AND(Sales[[#This Row],[date]]&lt;=LY_YTDMax,Sales[[#This Row],[date]]&gt;=LY_YTDMin)*Sales[[#This Row],[sales]]</f>
        <v>49622.791100000009</v>
      </c>
      <c r="O2980" s="4">
        <f>AND(Sales[[#This Row],[date]]&gt;=YoY_Min,Sales[[#This Row],[date]]&lt;=TY_YTDMax)*(Sales[[#This Row],[sales]]/Sales[[#This Row],[sqft]])</f>
        <v>0</v>
      </c>
      <c r="P2980" s="4">
        <f>SUMIF(Sales[RegionStoretype],Sales[[#This Row],[RegionStoretype]],Sales[YoY_SSF])/Sales[[#This Row],[Region_TypeCount]]</f>
        <v>60.052789354368521</v>
      </c>
    </row>
    <row r="2981" spans="1:16" x14ac:dyDescent="0.25">
      <c r="A2981" s="1">
        <v>42916</v>
      </c>
      <c r="B2981">
        <v>32</v>
      </c>
      <c r="C2981">
        <v>19</v>
      </c>
      <c r="D2981">
        <v>18792.541200000003</v>
      </c>
      <c r="E2981">
        <f>INDEX(Stores[region],MATCH(Sales[[#This Row],[store_no]],Stores[store_no],0))</f>
        <v>2</v>
      </c>
      <c r="F2981" t="str">
        <f>INDEX(Stores[storetype],MATCH(Sales[[#This Row],[store_no]],Stores[store_no],0))</f>
        <v>A</v>
      </c>
      <c r="G2981" t="str">
        <f>INDEX(Stores[location_city],MATCH(Sales[[#This Row],[store_no]],Stores[store_no],0))</f>
        <v>Western Springs</v>
      </c>
      <c r="H2981" t="str">
        <f>INDEX(Stores[location_state],MATCH(Sales[[#This Row],[store_no]],Stores[store_no],0))</f>
        <v>Illinois</v>
      </c>
      <c r="I2981">
        <f>INDEX(Stores[sqft],MATCH(Sales[[#This Row],[store_no]],Stores[store_no],0))</f>
        <v>118200</v>
      </c>
      <c r="J2981" s="4" t="str">
        <f>INDEX(Departments[dept_name],MATCH(Sales[[#This Row],[dept_no]],Departments[dept_no],0))</f>
        <v>Tools</v>
      </c>
      <c r="K2981" s="4" t="str">
        <f>CONCATENATE(Sales[[#This Row],[region]],Sales[[#This Row],[storetype]])</f>
        <v>2A</v>
      </c>
      <c r="L2981" s="4">
        <f>INDEX(RegionStoreCount[Store Count],MATCH(Sales[[#This Row],[RegionStoretype]],RegionStoreCount[Region/Type],0))</f>
        <v>5</v>
      </c>
      <c r="M2981" s="4">
        <f>AND(Sales[[#This Row],[date]]&lt;=TY_YTDMax,Sales[[#This Row],[date]]&gt;=TY_YTDMin)*Sales[[#This Row],[sales]]</f>
        <v>0</v>
      </c>
      <c r="N2981" s="4">
        <f>AND(Sales[[#This Row],[date]]&lt;=LY_YTDMax,Sales[[#This Row],[date]]&gt;=LY_YTDMin)*Sales[[#This Row],[sales]]</f>
        <v>18792.541200000003</v>
      </c>
      <c r="O2981" s="4">
        <f>AND(Sales[[#This Row],[date]]&gt;=YoY_Min,Sales[[#This Row],[date]]&lt;=TY_YTDMax)*(Sales[[#This Row],[sales]]/Sales[[#This Row],[sqft]])</f>
        <v>0</v>
      </c>
      <c r="P2981" s="4">
        <f>SUMIF(Sales[RegionStoretype],Sales[[#This Row],[RegionStoretype]],Sales[YoY_SSF])/Sales[[#This Row],[Region_TypeCount]]</f>
        <v>60.052789354368521</v>
      </c>
    </row>
    <row r="2982" spans="1:16" x14ac:dyDescent="0.25">
      <c r="A2982" s="1">
        <v>42916</v>
      </c>
      <c r="B2982">
        <v>33</v>
      </c>
      <c r="C2982">
        <v>1</v>
      </c>
      <c r="D2982">
        <v>22197.987000000001</v>
      </c>
      <c r="E2982">
        <f>INDEX(Stores[region],MATCH(Sales[[#This Row],[store_no]],Stores[store_no],0))</f>
        <v>3</v>
      </c>
      <c r="F2982" t="str">
        <f>INDEX(Stores[storetype],MATCH(Sales[[#This Row],[store_no]],Stores[store_no],0))</f>
        <v>A</v>
      </c>
      <c r="G2982" t="str">
        <f>INDEX(Stores[location_city],MATCH(Sales[[#This Row],[store_no]],Stores[store_no],0))</f>
        <v>Omaha</v>
      </c>
      <c r="H2982" t="str">
        <f>INDEX(Stores[location_state],MATCH(Sales[[#This Row],[store_no]],Stores[store_no],0))</f>
        <v>Nebraska</v>
      </c>
      <c r="I2982">
        <f>INDEX(Stores[sqft],MATCH(Sales[[#This Row],[store_no]],Stores[store_no],0))</f>
        <v>40700</v>
      </c>
      <c r="J2982" s="4" t="str">
        <f>INDEX(Departments[dept_name],MATCH(Sales[[#This Row],[dept_no]],Departments[dept_no],0))</f>
        <v>Automotive</v>
      </c>
      <c r="K2982" s="4" t="str">
        <f>CONCATENATE(Sales[[#This Row],[region]],Sales[[#This Row],[storetype]])</f>
        <v>3A</v>
      </c>
      <c r="L2982" s="4">
        <f>INDEX(RegionStoreCount[Store Count],MATCH(Sales[[#This Row],[RegionStoretype]],RegionStoreCount[Region/Type],0))</f>
        <v>9</v>
      </c>
      <c r="M2982" s="4">
        <f>AND(Sales[[#This Row],[date]]&lt;=TY_YTDMax,Sales[[#This Row],[date]]&gt;=TY_YTDMin)*Sales[[#This Row],[sales]]</f>
        <v>0</v>
      </c>
      <c r="N2982" s="4">
        <f>AND(Sales[[#This Row],[date]]&lt;=LY_YTDMax,Sales[[#This Row],[date]]&gt;=LY_YTDMin)*Sales[[#This Row],[sales]]</f>
        <v>22197.987000000001</v>
      </c>
      <c r="O2982" s="4">
        <f>AND(Sales[[#This Row],[date]]&gt;=YoY_Min,Sales[[#This Row],[date]]&lt;=TY_YTDMax)*(Sales[[#This Row],[sales]]/Sales[[#This Row],[sqft]])</f>
        <v>0</v>
      </c>
      <c r="P2982" s="4">
        <f>SUMIF(Sales[RegionStoretype],Sales[[#This Row],[RegionStoretype]],Sales[YoY_SSF])/Sales[[#This Row],[Region_TypeCount]]</f>
        <v>53.603836561720975</v>
      </c>
    </row>
    <row r="2983" spans="1:16" x14ac:dyDescent="0.25">
      <c r="A2983" s="1">
        <v>42916</v>
      </c>
      <c r="B2983">
        <v>33</v>
      </c>
      <c r="C2983">
        <v>13</v>
      </c>
      <c r="D2983">
        <v>18635.2202</v>
      </c>
      <c r="E2983">
        <f>INDEX(Stores[region],MATCH(Sales[[#This Row],[store_no]],Stores[store_no],0))</f>
        <v>3</v>
      </c>
      <c r="F2983" t="str">
        <f>INDEX(Stores[storetype],MATCH(Sales[[#This Row],[store_no]],Stores[store_no],0))</f>
        <v>A</v>
      </c>
      <c r="G2983" t="str">
        <f>INDEX(Stores[location_city],MATCH(Sales[[#This Row],[store_no]],Stores[store_no],0))</f>
        <v>Omaha</v>
      </c>
      <c r="H2983" t="str">
        <f>INDEX(Stores[location_state],MATCH(Sales[[#This Row],[store_no]],Stores[store_no],0))</f>
        <v>Nebraska</v>
      </c>
      <c r="I2983">
        <f>INDEX(Stores[sqft],MATCH(Sales[[#This Row],[store_no]],Stores[store_no],0))</f>
        <v>40700</v>
      </c>
      <c r="J2983" s="4" t="str">
        <f>INDEX(Departments[dept_name],MATCH(Sales[[#This Row],[dept_no]],Departments[dept_no],0))</f>
        <v>Kids</v>
      </c>
      <c r="K2983" s="4" t="str">
        <f>CONCATENATE(Sales[[#This Row],[region]],Sales[[#This Row],[storetype]])</f>
        <v>3A</v>
      </c>
      <c r="L2983" s="4">
        <f>INDEX(RegionStoreCount[Store Count],MATCH(Sales[[#This Row],[RegionStoretype]],RegionStoreCount[Region/Type],0))</f>
        <v>9</v>
      </c>
      <c r="M2983" s="4">
        <f>AND(Sales[[#This Row],[date]]&lt;=TY_YTDMax,Sales[[#This Row],[date]]&gt;=TY_YTDMin)*Sales[[#This Row],[sales]]</f>
        <v>0</v>
      </c>
      <c r="N2983" s="4">
        <f>AND(Sales[[#This Row],[date]]&lt;=LY_YTDMax,Sales[[#This Row],[date]]&gt;=LY_YTDMin)*Sales[[#This Row],[sales]]</f>
        <v>18635.2202</v>
      </c>
      <c r="O2983" s="4">
        <f>AND(Sales[[#This Row],[date]]&gt;=YoY_Min,Sales[[#This Row],[date]]&lt;=TY_YTDMax)*(Sales[[#This Row],[sales]]/Sales[[#This Row],[sqft]])</f>
        <v>0</v>
      </c>
      <c r="P2983" s="4">
        <f>SUMIF(Sales[RegionStoretype],Sales[[#This Row],[RegionStoretype]],Sales[YoY_SSF])/Sales[[#This Row],[Region_TypeCount]]</f>
        <v>53.603836561720975</v>
      </c>
    </row>
    <row r="2984" spans="1:16" x14ac:dyDescent="0.25">
      <c r="A2984" s="1">
        <v>42916</v>
      </c>
      <c r="B2984">
        <v>33</v>
      </c>
      <c r="C2984">
        <v>17</v>
      </c>
      <c r="D2984">
        <v>47801.0098</v>
      </c>
      <c r="E2984">
        <f>INDEX(Stores[region],MATCH(Sales[[#This Row],[store_no]],Stores[store_no],0))</f>
        <v>3</v>
      </c>
      <c r="F2984" t="str">
        <f>INDEX(Stores[storetype],MATCH(Sales[[#This Row],[store_no]],Stores[store_no],0))</f>
        <v>A</v>
      </c>
      <c r="G2984" t="str">
        <f>INDEX(Stores[location_city],MATCH(Sales[[#This Row],[store_no]],Stores[store_no],0))</f>
        <v>Omaha</v>
      </c>
      <c r="H2984" t="str">
        <f>INDEX(Stores[location_state],MATCH(Sales[[#This Row],[store_no]],Stores[store_no],0))</f>
        <v>Nebraska</v>
      </c>
      <c r="I2984">
        <f>INDEX(Stores[sqft],MATCH(Sales[[#This Row],[store_no]],Stores[store_no],0))</f>
        <v>40700</v>
      </c>
      <c r="J2984" s="4" t="str">
        <f>INDEX(Departments[dept_name],MATCH(Sales[[#This Row],[dept_no]],Departments[dept_no],0))</f>
        <v>Shoes</v>
      </c>
      <c r="K2984" s="4" t="str">
        <f>CONCATENATE(Sales[[#This Row],[region]],Sales[[#This Row],[storetype]])</f>
        <v>3A</v>
      </c>
      <c r="L2984" s="4">
        <f>INDEX(RegionStoreCount[Store Count],MATCH(Sales[[#This Row],[RegionStoretype]],RegionStoreCount[Region/Type],0))</f>
        <v>9</v>
      </c>
      <c r="M2984" s="4">
        <f>AND(Sales[[#This Row],[date]]&lt;=TY_YTDMax,Sales[[#This Row],[date]]&gt;=TY_YTDMin)*Sales[[#This Row],[sales]]</f>
        <v>0</v>
      </c>
      <c r="N2984" s="4">
        <f>AND(Sales[[#This Row],[date]]&lt;=LY_YTDMax,Sales[[#This Row],[date]]&gt;=LY_YTDMin)*Sales[[#This Row],[sales]]</f>
        <v>47801.0098</v>
      </c>
      <c r="O2984" s="4">
        <f>AND(Sales[[#This Row],[date]]&gt;=YoY_Min,Sales[[#This Row],[date]]&lt;=TY_YTDMax)*(Sales[[#This Row],[sales]]/Sales[[#This Row],[sqft]])</f>
        <v>0</v>
      </c>
      <c r="P2984" s="4">
        <f>SUMIF(Sales[RegionStoretype],Sales[[#This Row],[RegionStoretype]],Sales[YoY_SSF])/Sales[[#This Row],[Region_TypeCount]]</f>
        <v>53.603836561720975</v>
      </c>
    </row>
    <row r="2985" spans="1:16" x14ac:dyDescent="0.25">
      <c r="A2985" s="1">
        <v>42916</v>
      </c>
      <c r="B2985">
        <v>34</v>
      </c>
      <c r="C2985">
        <v>5</v>
      </c>
      <c r="D2985">
        <v>103532.7645</v>
      </c>
      <c r="E2985">
        <f>INDEX(Stores[region],MATCH(Sales[[#This Row],[store_no]],Stores[store_no],0))</f>
        <v>1</v>
      </c>
      <c r="F2985" t="str">
        <f>INDEX(Stores[storetype],MATCH(Sales[[#This Row],[store_no]],Stores[store_no],0))</f>
        <v>A</v>
      </c>
      <c r="G2985" t="str">
        <f>INDEX(Stores[location_city],MATCH(Sales[[#This Row],[store_no]],Stores[store_no],0))</f>
        <v>Toledo</v>
      </c>
      <c r="H2985" t="str">
        <f>INDEX(Stores[location_state],MATCH(Sales[[#This Row],[store_no]],Stores[store_no],0))</f>
        <v>Ohio</v>
      </c>
      <c r="I2985">
        <f>INDEX(Stores[sqft],MATCH(Sales[[#This Row],[store_no]],Stores[store_no],0))</f>
        <v>207900</v>
      </c>
      <c r="J2985" s="4" t="str">
        <f>INDEX(Departments[dept_name],MATCH(Sales[[#This Row],[dept_no]],Departments[dept_no],0))</f>
        <v>Clothing</v>
      </c>
      <c r="K2985" s="4" t="str">
        <f>CONCATENATE(Sales[[#This Row],[region]],Sales[[#This Row],[storetype]])</f>
        <v>1A</v>
      </c>
      <c r="L2985" s="4">
        <f>INDEX(RegionStoreCount[Store Count],MATCH(Sales[[#This Row],[RegionStoretype]],RegionStoreCount[Region/Type],0))</f>
        <v>5</v>
      </c>
      <c r="M2985" s="4">
        <f>AND(Sales[[#This Row],[date]]&lt;=TY_YTDMax,Sales[[#This Row],[date]]&gt;=TY_YTDMin)*Sales[[#This Row],[sales]]</f>
        <v>0</v>
      </c>
      <c r="N2985" s="4">
        <f>AND(Sales[[#This Row],[date]]&lt;=LY_YTDMax,Sales[[#This Row],[date]]&gt;=LY_YTDMin)*Sales[[#This Row],[sales]]</f>
        <v>103532.7645</v>
      </c>
      <c r="O2985" s="4">
        <f>AND(Sales[[#This Row],[date]]&gt;=YoY_Min,Sales[[#This Row],[date]]&lt;=TY_YTDMax)*(Sales[[#This Row],[sales]]/Sales[[#This Row],[sqft]])</f>
        <v>0</v>
      </c>
      <c r="P2985" s="4">
        <f>SUMIF(Sales[RegionStoretype],Sales[[#This Row],[RegionStoretype]],Sales[YoY_SSF])/Sales[[#This Row],[Region_TypeCount]]</f>
        <v>59.469551530910678</v>
      </c>
    </row>
    <row r="2986" spans="1:16" x14ac:dyDescent="0.25">
      <c r="A2986" s="1">
        <v>42916</v>
      </c>
      <c r="B2986">
        <v>34</v>
      </c>
      <c r="C2986">
        <v>8</v>
      </c>
      <c r="D2986">
        <v>71150.298700000014</v>
      </c>
      <c r="E2986">
        <f>INDEX(Stores[region],MATCH(Sales[[#This Row],[store_no]],Stores[store_no],0))</f>
        <v>1</v>
      </c>
      <c r="F2986" t="str">
        <f>INDEX(Stores[storetype],MATCH(Sales[[#This Row],[store_no]],Stores[store_no],0))</f>
        <v>A</v>
      </c>
      <c r="G2986" t="str">
        <f>INDEX(Stores[location_city],MATCH(Sales[[#This Row],[store_no]],Stores[store_no],0))</f>
        <v>Toledo</v>
      </c>
      <c r="H2986" t="str">
        <f>INDEX(Stores[location_state],MATCH(Sales[[#This Row],[store_no]],Stores[store_no],0))</f>
        <v>Ohio</v>
      </c>
      <c r="I2986">
        <f>INDEX(Stores[sqft],MATCH(Sales[[#This Row],[store_no]],Stores[store_no],0))</f>
        <v>207900</v>
      </c>
      <c r="J2986" s="4" t="str">
        <f>INDEX(Departments[dept_name],MATCH(Sales[[#This Row],[dept_no]],Departments[dept_no],0))</f>
        <v>Games</v>
      </c>
      <c r="K2986" s="4" t="str">
        <f>CONCATENATE(Sales[[#This Row],[region]],Sales[[#This Row],[storetype]])</f>
        <v>1A</v>
      </c>
      <c r="L2986" s="4">
        <f>INDEX(RegionStoreCount[Store Count],MATCH(Sales[[#This Row],[RegionStoretype]],RegionStoreCount[Region/Type],0))</f>
        <v>5</v>
      </c>
      <c r="M2986" s="4">
        <f>AND(Sales[[#This Row],[date]]&lt;=TY_YTDMax,Sales[[#This Row],[date]]&gt;=TY_YTDMin)*Sales[[#This Row],[sales]]</f>
        <v>0</v>
      </c>
      <c r="N2986" s="4">
        <f>AND(Sales[[#This Row],[date]]&lt;=LY_YTDMax,Sales[[#This Row],[date]]&gt;=LY_YTDMin)*Sales[[#This Row],[sales]]</f>
        <v>71150.298700000014</v>
      </c>
      <c r="O2986" s="4">
        <f>AND(Sales[[#This Row],[date]]&gt;=YoY_Min,Sales[[#This Row],[date]]&lt;=TY_YTDMax)*(Sales[[#This Row],[sales]]/Sales[[#This Row],[sqft]])</f>
        <v>0</v>
      </c>
      <c r="P2986" s="4">
        <f>SUMIF(Sales[RegionStoretype],Sales[[#This Row],[RegionStoretype]],Sales[YoY_SSF])/Sales[[#This Row],[Region_TypeCount]]</f>
        <v>59.469551530910678</v>
      </c>
    </row>
    <row r="2987" spans="1:16" x14ac:dyDescent="0.25">
      <c r="A2987" s="1">
        <v>42916</v>
      </c>
      <c r="B2987">
        <v>34</v>
      </c>
      <c r="C2987">
        <v>9</v>
      </c>
      <c r="D2987">
        <v>36060.650699999998</v>
      </c>
      <c r="E2987">
        <f>INDEX(Stores[region],MATCH(Sales[[#This Row],[store_no]],Stores[store_no],0))</f>
        <v>1</v>
      </c>
      <c r="F2987" t="str">
        <f>INDEX(Stores[storetype],MATCH(Sales[[#This Row],[store_no]],Stores[store_no],0))</f>
        <v>A</v>
      </c>
      <c r="G2987" t="str">
        <f>INDEX(Stores[location_city],MATCH(Sales[[#This Row],[store_no]],Stores[store_no],0))</f>
        <v>Toledo</v>
      </c>
      <c r="H2987" t="str">
        <f>INDEX(Stores[location_state],MATCH(Sales[[#This Row],[store_no]],Stores[store_no],0))</f>
        <v>Ohio</v>
      </c>
      <c r="I2987">
        <f>INDEX(Stores[sqft],MATCH(Sales[[#This Row],[store_no]],Stores[store_no],0))</f>
        <v>207900</v>
      </c>
      <c r="J2987" s="4" t="str">
        <f>INDEX(Departments[dept_name],MATCH(Sales[[#This Row],[dept_no]],Departments[dept_no],0))</f>
        <v>Garden</v>
      </c>
      <c r="K2987" s="4" t="str">
        <f>CONCATENATE(Sales[[#This Row],[region]],Sales[[#This Row],[storetype]])</f>
        <v>1A</v>
      </c>
      <c r="L2987" s="4">
        <f>INDEX(RegionStoreCount[Store Count],MATCH(Sales[[#This Row],[RegionStoretype]],RegionStoreCount[Region/Type],0))</f>
        <v>5</v>
      </c>
      <c r="M2987" s="4">
        <f>AND(Sales[[#This Row],[date]]&lt;=TY_YTDMax,Sales[[#This Row],[date]]&gt;=TY_YTDMin)*Sales[[#This Row],[sales]]</f>
        <v>0</v>
      </c>
      <c r="N2987" s="4">
        <f>AND(Sales[[#This Row],[date]]&lt;=LY_YTDMax,Sales[[#This Row],[date]]&gt;=LY_YTDMin)*Sales[[#This Row],[sales]]</f>
        <v>36060.650699999998</v>
      </c>
      <c r="O2987" s="4">
        <f>AND(Sales[[#This Row],[date]]&gt;=YoY_Min,Sales[[#This Row],[date]]&lt;=TY_YTDMax)*(Sales[[#This Row],[sales]]/Sales[[#This Row],[sqft]])</f>
        <v>0</v>
      </c>
      <c r="P2987" s="4">
        <f>SUMIF(Sales[RegionStoretype],Sales[[#This Row],[RegionStoretype]],Sales[YoY_SSF])/Sales[[#This Row],[Region_TypeCount]]</f>
        <v>59.469551530910678</v>
      </c>
    </row>
    <row r="2988" spans="1:16" x14ac:dyDescent="0.25">
      <c r="A2988" s="1">
        <v>42916</v>
      </c>
      <c r="B2988">
        <v>34</v>
      </c>
      <c r="C2988">
        <v>12</v>
      </c>
      <c r="D2988">
        <v>73346.877599999993</v>
      </c>
      <c r="E2988">
        <f>INDEX(Stores[region],MATCH(Sales[[#This Row],[store_no]],Stores[store_no],0))</f>
        <v>1</v>
      </c>
      <c r="F2988" t="str">
        <f>INDEX(Stores[storetype],MATCH(Sales[[#This Row],[store_no]],Stores[store_no],0))</f>
        <v>A</v>
      </c>
      <c r="G2988" t="str">
        <f>INDEX(Stores[location_city],MATCH(Sales[[#This Row],[store_no]],Stores[store_no],0))</f>
        <v>Toledo</v>
      </c>
      <c r="H2988" t="str">
        <f>INDEX(Stores[location_state],MATCH(Sales[[#This Row],[store_no]],Stores[store_no],0))</f>
        <v>Ohio</v>
      </c>
      <c r="I2988">
        <f>INDEX(Stores[sqft],MATCH(Sales[[#This Row],[store_no]],Stores[store_no],0))</f>
        <v>207900</v>
      </c>
      <c r="J2988" s="4" t="str">
        <f>INDEX(Departments[dept_name],MATCH(Sales[[#This Row],[dept_no]],Departments[dept_no],0))</f>
        <v>Jewelery</v>
      </c>
      <c r="K2988" s="4" t="str">
        <f>CONCATENATE(Sales[[#This Row],[region]],Sales[[#This Row],[storetype]])</f>
        <v>1A</v>
      </c>
      <c r="L2988" s="4">
        <f>INDEX(RegionStoreCount[Store Count],MATCH(Sales[[#This Row],[RegionStoretype]],RegionStoreCount[Region/Type],0))</f>
        <v>5</v>
      </c>
      <c r="M2988" s="4">
        <f>AND(Sales[[#This Row],[date]]&lt;=TY_YTDMax,Sales[[#This Row],[date]]&gt;=TY_YTDMin)*Sales[[#This Row],[sales]]</f>
        <v>0</v>
      </c>
      <c r="N2988" s="4">
        <f>AND(Sales[[#This Row],[date]]&lt;=LY_YTDMax,Sales[[#This Row],[date]]&gt;=LY_YTDMin)*Sales[[#This Row],[sales]]</f>
        <v>73346.877599999993</v>
      </c>
      <c r="O2988" s="4">
        <f>AND(Sales[[#This Row],[date]]&gt;=YoY_Min,Sales[[#This Row],[date]]&lt;=TY_YTDMax)*(Sales[[#This Row],[sales]]/Sales[[#This Row],[sqft]])</f>
        <v>0</v>
      </c>
      <c r="P2988" s="4">
        <f>SUMIF(Sales[RegionStoretype],Sales[[#This Row],[RegionStoretype]],Sales[YoY_SSF])/Sales[[#This Row],[Region_TypeCount]]</f>
        <v>59.469551530910678</v>
      </c>
    </row>
    <row r="2989" spans="1:16" x14ac:dyDescent="0.25">
      <c r="A2989" s="1">
        <v>42916</v>
      </c>
      <c r="B2989">
        <v>34</v>
      </c>
      <c r="C2989">
        <v>16</v>
      </c>
      <c r="D2989">
        <v>84558.253000000012</v>
      </c>
      <c r="E2989">
        <f>INDEX(Stores[region],MATCH(Sales[[#This Row],[store_no]],Stores[store_no],0))</f>
        <v>1</v>
      </c>
      <c r="F2989" t="str">
        <f>INDEX(Stores[storetype],MATCH(Sales[[#This Row],[store_no]],Stores[store_no],0))</f>
        <v>A</v>
      </c>
      <c r="G2989" t="str">
        <f>INDEX(Stores[location_city],MATCH(Sales[[#This Row],[store_no]],Stores[store_no],0))</f>
        <v>Toledo</v>
      </c>
      <c r="H2989" t="str">
        <f>INDEX(Stores[location_state],MATCH(Sales[[#This Row],[store_no]],Stores[store_no],0))</f>
        <v>Ohio</v>
      </c>
      <c r="I2989">
        <f>INDEX(Stores[sqft],MATCH(Sales[[#This Row],[store_no]],Stores[store_no],0))</f>
        <v>207900</v>
      </c>
      <c r="J2989" s="4" t="str">
        <f>INDEX(Departments[dept_name],MATCH(Sales[[#This Row],[dept_no]],Departments[dept_no],0))</f>
        <v>Outdoors</v>
      </c>
      <c r="K2989" s="4" t="str">
        <f>CONCATENATE(Sales[[#This Row],[region]],Sales[[#This Row],[storetype]])</f>
        <v>1A</v>
      </c>
      <c r="L2989" s="4">
        <f>INDEX(RegionStoreCount[Store Count],MATCH(Sales[[#This Row],[RegionStoretype]],RegionStoreCount[Region/Type],0))</f>
        <v>5</v>
      </c>
      <c r="M2989" s="4">
        <f>AND(Sales[[#This Row],[date]]&lt;=TY_YTDMax,Sales[[#This Row],[date]]&gt;=TY_YTDMin)*Sales[[#This Row],[sales]]</f>
        <v>0</v>
      </c>
      <c r="N2989" s="4">
        <f>AND(Sales[[#This Row],[date]]&lt;=LY_YTDMax,Sales[[#This Row],[date]]&gt;=LY_YTDMin)*Sales[[#This Row],[sales]]</f>
        <v>84558.253000000012</v>
      </c>
      <c r="O2989" s="4">
        <f>AND(Sales[[#This Row],[date]]&gt;=YoY_Min,Sales[[#This Row],[date]]&lt;=TY_YTDMax)*(Sales[[#This Row],[sales]]/Sales[[#This Row],[sqft]])</f>
        <v>0</v>
      </c>
      <c r="P2989" s="4">
        <f>SUMIF(Sales[RegionStoretype],Sales[[#This Row],[RegionStoretype]],Sales[YoY_SSF])/Sales[[#This Row],[Region_TypeCount]]</f>
        <v>59.469551530910678</v>
      </c>
    </row>
    <row r="2990" spans="1:16" x14ac:dyDescent="0.25">
      <c r="A2990" s="1">
        <v>42916</v>
      </c>
      <c r="B2990">
        <v>35</v>
      </c>
      <c r="C2990">
        <v>4</v>
      </c>
      <c r="D2990">
        <v>29639.322699999997</v>
      </c>
      <c r="E2990">
        <f>INDEX(Stores[region],MATCH(Sales[[#This Row],[store_no]],Stores[store_no],0))</f>
        <v>3</v>
      </c>
      <c r="F2990" t="str">
        <f>INDEX(Stores[storetype],MATCH(Sales[[#This Row],[store_no]],Stores[store_no],0))</f>
        <v>C</v>
      </c>
      <c r="G2990" t="str">
        <f>INDEX(Stores[location_city],MATCH(Sales[[#This Row],[store_no]],Stores[store_no],0))</f>
        <v>Wichita</v>
      </c>
      <c r="H2990" t="str">
        <f>INDEX(Stores[location_state],MATCH(Sales[[#This Row],[store_no]],Stores[store_no],0))</f>
        <v>Kansas</v>
      </c>
      <c r="I2990">
        <f>INDEX(Stores[sqft],MATCH(Sales[[#This Row],[store_no]],Stores[store_no],0))</f>
        <v>72800</v>
      </c>
      <c r="J2990" s="4" t="str">
        <f>INDEX(Departments[dept_name],MATCH(Sales[[#This Row],[dept_no]],Departments[dept_no],0))</f>
        <v>Books</v>
      </c>
      <c r="K2990" s="4" t="str">
        <f>CONCATENATE(Sales[[#This Row],[region]],Sales[[#This Row],[storetype]])</f>
        <v>3C</v>
      </c>
      <c r="L2990" s="4">
        <f>INDEX(RegionStoreCount[Store Count],MATCH(Sales[[#This Row],[RegionStoretype]],RegionStoreCount[Region/Type],0))</f>
        <v>2</v>
      </c>
      <c r="M2990" s="4">
        <f>AND(Sales[[#This Row],[date]]&lt;=TY_YTDMax,Sales[[#This Row],[date]]&gt;=TY_YTDMin)*Sales[[#This Row],[sales]]</f>
        <v>0</v>
      </c>
      <c r="N2990" s="4">
        <f>AND(Sales[[#This Row],[date]]&lt;=LY_YTDMax,Sales[[#This Row],[date]]&gt;=LY_YTDMin)*Sales[[#This Row],[sales]]</f>
        <v>29639.322699999997</v>
      </c>
      <c r="O2990" s="4">
        <f>AND(Sales[[#This Row],[date]]&gt;=YoY_Min,Sales[[#This Row],[date]]&lt;=TY_YTDMax)*(Sales[[#This Row],[sales]]/Sales[[#This Row],[sqft]])</f>
        <v>0</v>
      </c>
      <c r="P2990" s="4">
        <f>SUMIF(Sales[RegionStoretype],Sales[[#This Row],[RegionStoretype]],Sales[YoY_SSF])/Sales[[#This Row],[Region_TypeCount]]</f>
        <v>47.561479460925746</v>
      </c>
    </row>
    <row r="2991" spans="1:16" x14ac:dyDescent="0.25">
      <c r="A2991" s="1">
        <v>42916</v>
      </c>
      <c r="B2991">
        <v>35</v>
      </c>
      <c r="C2991">
        <v>7</v>
      </c>
      <c r="D2991">
        <v>14723.271800000002</v>
      </c>
      <c r="E2991">
        <f>INDEX(Stores[region],MATCH(Sales[[#This Row],[store_no]],Stores[store_no],0))</f>
        <v>3</v>
      </c>
      <c r="F2991" t="str">
        <f>INDEX(Stores[storetype],MATCH(Sales[[#This Row],[store_no]],Stores[store_no],0))</f>
        <v>C</v>
      </c>
      <c r="G2991" t="str">
        <f>INDEX(Stores[location_city],MATCH(Sales[[#This Row],[store_no]],Stores[store_no],0))</f>
        <v>Wichita</v>
      </c>
      <c r="H2991" t="str">
        <f>INDEX(Stores[location_state],MATCH(Sales[[#This Row],[store_no]],Stores[store_no],0))</f>
        <v>Kansas</v>
      </c>
      <c r="I2991">
        <f>INDEX(Stores[sqft],MATCH(Sales[[#This Row],[store_no]],Stores[store_no],0))</f>
        <v>72800</v>
      </c>
      <c r="J2991" s="4" t="str">
        <f>INDEX(Departments[dept_name],MATCH(Sales[[#This Row],[dept_no]],Departments[dept_no],0))</f>
        <v>Electronics</v>
      </c>
      <c r="K2991" s="4" t="str">
        <f>CONCATENATE(Sales[[#This Row],[region]],Sales[[#This Row],[storetype]])</f>
        <v>3C</v>
      </c>
      <c r="L2991" s="4">
        <f>INDEX(RegionStoreCount[Store Count],MATCH(Sales[[#This Row],[RegionStoretype]],RegionStoreCount[Region/Type],0))</f>
        <v>2</v>
      </c>
      <c r="M2991" s="4">
        <f>AND(Sales[[#This Row],[date]]&lt;=TY_YTDMax,Sales[[#This Row],[date]]&gt;=TY_YTDMin)*Sales[[#This Row],[sales]]</f>
        <v>0</v>
      </c>
      <c r="N2991" s="4">
        <f>AND(Sales[[#This Row],[date]]&lt;=LY_YTDMax,Sales[[#This Row],[date]]&gt;=LY_YTDMin)*Sales[[#This Row],[sales]]</f>
        <v>14723.271800000002</v>
      </c>
      <c r="O2991" s="4">
        <f>AND(Sales[[#This Row],[date]]&gt;=YoY_Min,Sales[[#This Row],[date]]&lt;=TY_YTDMax)*(Sales[[#This Row],[sales]]/Sales[[#This Row],[sqft]])</f>
        <v>0</v>
      </c>
      <c r="P2991" s="4">
        <f>SUMIF(Sales[RegionStoretype],Sales[[#This Row],[RegionStoretype]],Sales[YoY_SSF])/Sales[[#This Row],[Region_TypeCount]]</f>
        <v>47.561479460925746</v>
      </c>
    </row>
    <row r="2992" spans="1:16" x14ac:dyDescent="0.25">
      <c r="A2992" s="1">
        <v>42916</v>
      </c>
      <c r="B2992">
        <v>35</v>
      </c>
      <c r="C2992">
        <v>14</v>
      </c>
      <c r="D2992">
        <v>77321.815100000007</v>
      </c>
      <c r="E2992">
        <f>INDEX(Stores[region],MATCH(Sales[[#This Row],[store_no]],Stores[store_no],0))</f>
        <v>3</v>
      </c>
      <c r="F2992" t="str">
        <f>INDEX(Stores[storetype],MATCH(Sales[[#This Row],[store_no]],Stores[store_no],0))</f>
        <v>C</v>
      </c>
      <c r="G2992" t="str">
        <f>INDEX(Stores[location_city],MATCH(Sales[[#This Row],[store_no]],Stores[store_no],0))</f>
        <v>Wichita</v>
      </c>
      <c r="H2992" t="str">
        <f>INDEX(Stores[location_state],MATCH(Sales[[#This Row],[store_no]],Stores[store_no],0))</f>
        <v>Kansas</v>
      </c>
      <c r="I2992">
        <f>INDEX(Stores[sqft],MATCH(Sales[[#This Row],[store_no]],Stores[store_no],0))</f>
        <v>72800</v>
      </c>
      <c r="J2992" s="4" t="str">
        <f>INDEX(Departments[dept_name],MATCH(Sales[[#This Row],[dept_no]],Departments[dept_no],0))</f>
        <v>Movies</v>
      </c>
      <c r="K2992" s="4" t="str">
        <f>CONCATENATE(Sales[[#This Row],[region]],Sales[[#This Row],[storetype]])</f>
        <v>3C</v>
      </c>
      <c r="L2992" s="4">
        <f>INDEX(RegionStoreCount[Store Count],MATCH(Sales[[#This Row],[RegionStoretype]],RegionStoreCount[Region/Type],0))</f>
        <v>2</v>
      </c>
      <c r="M2992" s="4">
        <f>AND(Sales[[#This Row],[date]]&lt;=TY_YTDMax,Sales[[#This Row],[date]]&gt;=TY_YTDMin)*Sales[[#This Row],[sales]]</f>
        <v>0</v>
      </c>
      <c r="N2992" s="4">
        <f>AND(Sales[[#This Row],[date]]&lt;=LY_YTDMax,Sales[[#This Row],[date]]&gt;=LY_YTDMin)*Sales[[#This Row],[sales]]</f>
        <v>77321.815100000007</v>
      </c>
      <c r="O2992" s="4">
        <f>AND(Sales[[#This Row],[date]]&gt;=YoY_Min,Sales[[#This Row],[date]]&lt;=TY_YTDMax)*(Sales[[#This Row],[sales]]/Sales[[#This Row],[sqft]])</f>
        <v>0</v>
      </c>
      <c r="P2992" s="4">
        <f>SUMIF(Sales[RegionStoretype],Sales[[#This Row],[RegionStoretype]],Sales[YoY_SSF])/Sales[[#This Row],[Region_TypeCount]]</f>
        <v>47.561479460925746</v>
      </c>
    </row>
    <row r="2993" spans="1:16" x14ac:dyDescent="0.25">
      <c r="A2993" s="1">
        <v>42916</v>
      </c>
      <c r="B2993">
        <v>35</v>
      </c>
      <c r="C2993">
        <v>16</v>
      </c>
      <c r="D2993">
        <v>14302.538699999999</v>
      </c>
      <c r="E2993">
        <f>INDEX(Stores[region],MATCH(Sales[[#This Row],[store_no]],Stores[store_no],0))</f>
        <v>3</v>
      </c>
      <c r="F2993" t="str">
        <f>INDEX(Stores[storetype],MATCH(Sales[[#This Row],[store_no]],Stores[store_no],0))</f>
        <v>C</v>
      </c>
      <c r="G2993" t="str">
        <f>INDEX(Stores[location_city],MATCH(Sales[[#This Row],[store_no]],Stores[store_no],0))</f>
        <v>Wichita</v>
      </c>
      <c r="H2993" t="str">
        <f>INDEX(Stores[location_state],MATCH(Sales[[#This Row],[store_no]],Stores[store_no],0))</f>
        <v>Kansas</v>
      </c>
      <c r="I2993">
        <f>INDEX(Stores[sqft],MATCH(Sales[[#This Row],[store_no]],Stores[store_no],0))</f>
        <v>72800</v>
      </c>
      <c r="J2993" s="4" t="str">
        <f>INDEX(Departments[dept_name],MATCH(Sales[[#This Row],[dept_no]],Departments[dept_no],0))</f>
        <v>Outdoors</v>
      </c>
      <c r="K2993" s="4" t="str">
        <f>CONCATENATE(Sales[[#This Row],[region]],Sales[[#This Row],[storetype]])</f>
        <v>3C</v>
      </c>
      <c r="L2993" s="4">
        <f>INDEX(RegionStoreCount[Store Count],MATCH(Sales[[#This Row],[RegionStoretype]],RegionStoreCount[Region/Type],0))</f>
        <v>2</v>
      </c>
      <c r="M2993" s="4">
        <f>AND(Sales[[#This Row],[date]]&lt;=TY_YTDMax,Sales[[#This Row],[date]]&gt;=TY_YTDMin)*Sales[[#This Row],[sales]]</f>
        <v>0</v>
      </c>
      <c r="N2993" s="4">
        <f>AND(Sales[[#This Row],[date]]&lt;=LY_YTDMax,Sales[[#This Row],[date]]&gt;=LY_YTDMin)*Sales[[#This Row],[sales]]</f>
        <v>14302.538699999999</v>
      </c>
      <c r="O2993" s="4">
        <f>AND(Sales[[#This Row],[date]]&gt;=YoY_Min,Sales[[#This Row],[date]]&lt;=TY_YTDMax)*(Sales[[#This Row],[sales]]/Sales[[#This Row],[sqft]])</f>
        <v>0</v>
      </c>
      <c r="P2993" s="4">
        <f>SUMIF(Sales[RegionStoretype],Sales[[#This Row],[RegionStoretype]],Sales[YoY_SSF])/Sales[[#This Row],[Region_TypeCount]]</f>
        <v>47.561479460925746</v>
      </c>
    </row>
    <row r="2994" spans="1:16" x14ac:dyDescent="0.25">
      <c r="A2994" s="1">
        <v>42916</v>
      </c>
      <c r="B2994">
        <v>36</v>
      </c>
      <c r="C2994">
        <v>2</v>
      </c>
      <c r="D2994">
        <v>28692.516199999998</v>
      </c>
      <c r="E2994">
        <f>INDEX(Stores[region],MATCH(Sales[[#This Row],[store_no]],Stores[store_no],0))</f>
        <v>2</v>
      </c>
      <c r="F2994" t="str">
        <f>INDEX(Stores[storetype],MATCH(Sales[[#This Row],[store_no]],Stores[store_no],0))</f>
        <v>A</v>
      </c>
      <c r="G2994" t="str">
        <f>INDEX(Stores[location_city],MATCH(Sales[[#This Row],[store_no]],Stores[store_no],0))</f>
        <v>Aurora</v>
      </c>
      <c r="H2994" t="str">
        <f>INDEX(Stores[location_state],MATCH(Sales[[#This Row],[store_no]],Stores[store_no],0))</f>
        <v>Illinois</v>
      </c>
      <c r="I2994">
        <f>INDEX(Stores[sqft],MATCH(Sales[[#This Row],[store_no]],Stores[store_no],0))</f>
        <v>209900</v>
      </c>
      <c r="J2994" s="4" t="str">
        <f>INDEX(Departments[dept_name],MATCH(Sales[[#This Row],[dept_no]],Departments[dept_no],0))</f>
        <v>Baby</v>
      </c>
      <c r="K2994" s="4" t="str">
        <f>CONCATENATE(Sales[[#This Row],[region]],Sales[[#This Row],[storetype]])</f>
        <v>2A</v>
      </c>
      <c r="L2994" s="4">
        <f>INDEX(RegionStoreCount[Store Count],MATCH(Sales[[#This Row],[RegionStoretype]],RegionStoreCount[Region/Type],0))</f>
        <v>5</v>
      </c>
      <c r="M2994" s="4">
        <f>AND(Sales[[#This Row],[date]]&lt;=TY_YTDMax,Sales[[#This Row],[date]]&gt;=TY_YTDMin)*Sales[[#This Row],[sales]]</f>
        <v>0</v>
      </c>
      <c r="N2994" s="4">
        <f>AND(Sales[[#This Row],[date]]&lt;=LY_YTDMax,Sales[[#This Row],[date]]&gt;=LY_YTDMin)*Sales[[#This Row],[sales]]</f>
        <v>28692.516199999998</v>
      </c>
      <c r="O2994" s="4">
        <f>AND(Sales[[#This Row],[date]]&gt;=YoY_Min,Sales[[#This Row],[date]]&lt;=TY_YTDMax)*(Sales[[#This Row],[sales]]/Sales[[#This Row],[sqft]])</f>
        <v>0</v>
      </c>
      <c r="P2994" s="4">
        <f>SUMIF(Sales[RegionStoretype],Sales[[#This Row],[RegionStoretype]],Sales[YoY_SSF])/Sales[[#This Row],[Region_TypeCount]]</f>
        <v>60.052789354368521</v>
      </c>
    </row>
    <row r="2995" spans="1:16" x14ac:dyDescent="0.25">
      <c r="A2995" s="1">
        <v>42916</v>
      </c>
      <c r="B2995">
        <v>36</v>
      </c>
      <c r="C2995">
        <v>5</v>
      </c>
      <c r="D2995">
        <v>113655.8753</v>
      </c>
      <c r="E2995">
        <f>INDEX(Stores[region],MATCH(Sales[[#This Row],[store_no]],Stores[store_no],0))</f>
        <v>2</v>
      </c>
      <c r="F2995" t="str">
        <f>INDEX(Stores[storetype],MATCH(Sales[[#This Row],[store_no]],Stores[store_no],0))</f>
        <v>A</v>
      </c>
      <c r="G2995" t="str">
        <f>INDEX(Stores[location_city],MATCH(Sales[[#This Row],[store_no]],Stores[store_no],0))</f>
        <v>Aurora</v>
      </c>
      <c r="H2995" t="str">
        <f>INDEX(Stores[location_state],MATCH(Sales[[#This Row],[store_no]],Stores[store_no],0))</f>
        <v>Illinois</v>
      </c>
      <c r="I2995">
        <f>INDEX(Stores[sqft],MATCH(Sales[[#This Row],[store_no]],Stores[store_no],0))</f>
        <v>209900</v>
      </c>
      <c r="J2995" s="4" t="str">
        <f>INDEX(Departments[dept_name],MATCH(Sales[[#This Row],[dept_no]],Departments[dept_no],0))</f>
        <v>Clothing</v>
      </c>
      <c r="K2995" s="4" t="str">
        <f>CONCATENATE(Sales[[#This Row],[region]],Sales[[#This Row],[storetype]])</f>
        <v>2A</v>
      </c>
      <c r="L2995" s="4">
        <f>INDEX(RegionStoreCount[Store Count],MATCH(Sales[[#This Row],[RegionStoretype]],RegionStoreCount[Region/Type],0))</f>
        <v>5</v>
      </c>
      <c r="M2995" s="4">
        <f>AND(Sales[[#This Row],[date]]&lt;=TY_YTDMax,Sales[[#This Row],[date]]&gt;=TY_YTDMin)*Sales[[#This Row],[sales]]</f>
        <v>0</v>
      </c>
      <c r="N2995" s="4">
        <f>AND(Sales[[#This Row],[date]]&lt;=LY_YTDMax,Sales[[#This Row],[date]]&gt;=LY_YTDMin)*Sales[[#This Row],[sales]]</f>
        <v>113655.8753</v>
      </c>
      <c r="O2995" s="4">
        <f>AND(Sales[[#This Row],[date]]&gt;=YoY_Min,Sales[[#This Row],[date]]&lt;=TY_YTDMax)*(Sales[[#This Row],[sales]]/Sales[[#This Row],[sqft]])</f>
        <v>0</v>
      </c>
      <c r="P2995" s="4">
        <f>SUMIF(Sales[RegionStoretype],Sales[[#This Row],[RegionStoretype]],Sales[YoY_SSF])/Sales[[#This Row],[Region_TypeCount]]</f>
        <v>60.052789354368521</v>
      </c>
    </row>
    <row r="2996" spans="1:16" x14ac:dyDescent="0.25">
      <c r="A2996" s="1">
        <v>42916</v>
      </c>
      <c r="B2996">
        <v>36</v>
      </c>
      <c r="C2996">
        <v>6</v>
      </c>
      <c r="D2996">
        <v>10106.974099999999</v>
      </c>
      <c r="E2996">
        <f>INDEX(Stores[region],MATCH(Sales[[#This Row],[store_no]],Stores[store_no],0))</f>
        <v>2</v>
      </c>
      <c r="F2996" t="str">
        <f>INDEX(Stores[storetype],MATCH(Sales[[#This Row],[store_no]],Stores[store_no],0))</f>
        <v>A</v>
      </c>
      <c r="G2996" t="str">
        <f>INDEX(Stores[location_city],MATCH(Sales[[#This Row],[store_no]],Stores[store_no],0))</f>
        <v>Aurora</v>
      </c>
      <c r="H2996" t="str">
        <f>INDEX(Stores[location_state],MATCH(Sales[[#This Row],[store_no]],Stores[store_no],0))</f>
        <v>Illinois</v>
      </c>
      <c r="I2996">
        <f>INDEX(Stores[sqft],MATCH(Sales[[#This Row],[store_no]],Stores[store_no],0))</f>
        <v>209900</v>
      </c>
      <c r="J2996" s="4" t="str">
        <f>INDEX(Departments[dept_name],MATCH(Sales[[#This Row],[dept_no]],Departments[dept_no],0))</f>
        <v>Computers</v>
      </c>
      <c r="K2996" s="4" t="str">
        <f>CONCATENATE(Sales[[#This Row],[region]],Sales[[#This Row],[storetype]])</f>
        <v>2A</v>
      </c>
      <c r="L2996" s="4">
        <f>INDEX(RegionStoreCount[Store Count],MATCH(Sales[[#This Row],[RegionStoretype]],RegionStoreCount[Region/Type],0))</f>
        <v>5</v>
      </c>
      <c r="M2996" s="4">
        <f>AND(Sales[[#This Row],[date]]&lt;=TY_YTDMax,Sales[[#This Row],[date]]&gt;=TY_YTDMin)*Sales[[#This Row],[sales]]</f>
        <v>0</v>
      </c>
      <c r="N2996" s="4">
        <f>AND(Sales[[#This Row],[date]]&lt;=LY_YTDMax,Sales[[#This Row],[date]]&gt;=LY_YTDMin)*Sales[[#This Row],[sales]]</f>
        <v>10106.974099999999</v>
      </c>
      <c r="O2996" s="4">
        <f>AND(Sales[[#This Row],[date]]&gt;=YoY_Min,Sales[[#This Row],[date]]&lt;=TY_YTDMax)*(Sales[[#This Row],[sales]]/Sales[[#This Row],[sqft]])</f>
        <v>0</v>
      </c>
      <c r="P2996" s="4">
        <f>SUMIF(Sales[RegionStoretype],Sales[[#This Row],[RegionStoretype]],Sales[YoY_SSF])/Sales[[#This Row],[Region_TypeCount]]</f>
        <v>60.052789354368521</v>
      </c>
    </row>
    <row r="2997" spans="1:16" x14ac:dyDescent="0.25">
      <c r="A2997" s="1">
        <v>42916</v>
      </c>
      <c r="B2997">
        <v>36</v>
      </c>
      <c r="C2997">
        <v>9</v>
      </c>
      <c r="D2997">
        <v>13446.075099999998</v>
      </c>
      <c r="E2997">
        <f>INDEX(Stores[region],MATCH(Sales[[#This Row],[store_no]],Stores[store_no],0))</f>
        <v>2</v>
      </c>
      <c r="F2997" t="str">
        <f>INDEX(Stores[storetype],MATCH(Sales[[#This Row],[store_no]],Stores[store_no],0))</f>
        <v>A</v>
      </c>
      <c r="G2997" t="str">
        <f>INDEX(Stores[location_city],MATCH(Sales[[#This Row],[store_no]],Stores[store_no],0))</f>
        <v>Aurora</v>
      </c>
      <c r="H2997" t="str">
        <f>INDEX(Stores[location_state],MATCH(Sales[[#This Row],[store_no]],Stores[store_no],0))</f>
        <v>Illinois</v>
      </c>
      <c r="I2997">
        <f>INDEX(Stores[sqft],MATCH(Sales[[#This Row],[store_no]],Stores[store_no],0))</f>
        <v>209900</v>
      </c>
      <c r="J2997" s="4" t="str">
        <f>INDEX(Departments[dept_name],MATCH(Sales[[#This Row],[dept_no]],Departments[dept_no],0))</f>
        <v>Garden</v>
      </c>
      <c r="K2997" s="4" t="str">
        <f>CONCATENATE(Sales[[#This Row],[region]],Sales[[#This Row],[storetype]])</f>
        <v>2A</v>
      </c>
      <c r="L2997" s="4">
        <f>INDEX(RegionStoreCount[Store Count],MATCH(Sales[[#This Row],[RegionStoretype]],RegionStoreCount[Region/Type],0))</f>
        <v>5</v>
      </c>
      <c r="M2997" s="4">
        <f>AND(Sales[[#This Row],[date]]&lt;=TY_YTDMax,Sales[[#This Row],[date]]&gt;=TY_YTDMin)*Sales[[#This Row],[sales]]</f>
        <v>0</v>
      </c>
      <c r="N2997" s="4">
        <f>AND(Sales[[#This Row],[date]]&lt;=LY_YTDMax,Sales[[#This Row],[date]]&gt;=LY_YTDMin)*Sales[[#This Row],[sales]]</f>
        <v>13446.075099999998</v>
      </c>
      <c r="O2997" s="4">
        <f>AND(Sales[[#This Row],[date]]&gt;=YoY_Min,Sales[[#This Row],[date]]&lt;=TY_YTDMax)*(Sales[[#This Row],[sales]]/Sales[[#This Row],[sqft]])</f>
        <v>0</v>
      </c>
      <c r="P2997" s="4">
        <f>SUMIF(Sales[RegionStoretype],Sales[[#This Row],[RegionStoretype]],Sales[YoY_SSF])/Sales[[#This Row],[Region_TypeCount]]</f>
        <v>60.052789354368521</v>
      </c>
    </row>
    <row r="2998" spans="1:16" x14ac:dyDescent="0.25">
      <c r="A2998" s="1">
        <v>42916</v>
      </c>
      <c r="B2998">
        <v>37</v>
      </c>
      <c r="C2998">
        <v>6</v>
      </c>
      <c r="D2998">
        <v>63547.972900000001</v>
      </c>
      <c r="E2998">
        <f>INDEX(Stores[region],MATCH(Sales[[#This Row],[store_no]],Stores[store_no],0))</f>
        <v>3</v>
      </c>
      <c r="F2998" t="str">
        <f>INDEX(Stores[storetype],MATCH(Sales[[#This Row],[store_no]],Stores[store_no],0))</f>
        <v>C</v>
      </c>
      <c r="G2998" t="str">
        <f>INDEX(Stores[location_city],MATCH(Sales[[#This Row],[store_no]],Stores[store_no],0))</f>
        <v>Lincoln</v>
      </c>
      <c r="H2998" t="str">
        <f>INDEX(Stores[location_state],MATCH(Sales[[#This Row],[store_no]],Stores[store_no],0))</f>
        <v>Nebraska</v>
      </c>
      <c r="I2998">
        <f>INDEX(Stores[sqft],MATCH(Sales[[#This Row],[store_no]],Stores[store_no],0))</f>
        <v>161300</v>
      </c>
      <c r="J2998" s="4" t="str">
        <f>INDEX(Departments[dept_name],MATCH(Sales[[#This Row],[dept_no]],Departments[dept_no],0))</f>
        <v>Computers</v>
      </c>
      <c r="K2998" s="4" t="str">
        <f>CONCATENATE(Sales[[#This Row],[region]],Sales[[#This Row],[storetype]])</f>
        <v>3C</v>
      </c>
      <c r="L2998" s="4">
        <f>INDEX(RegionStoreCount[Store Count],MATCH(Sales[[#This Row],[RegionStoretype]],RegionStoreCount[Region/Type],0))</f>
        <v>2</v>
      </c>
      <c r="M2998" s="4">
        <f>AND(Sales[[#This Row],[date]]&lt;=TY_YTDMax,Sales[[#This Row],[date]]&gt;=TY_YTDMin)*Sales[[#This Row],[sales]]</f>
        <v>0</v>
      </c>
      <c r="N2998" s="4">
        <f>AND(Sales[[#This Row],[date]]&lt;=LY_YTDMax,Sales[[#This Row],[date]]&gt;=LY_YTDMin)*Sales[[#This Row],[sales]]</f>
        <v>63547.972900000001</v>
      </c>
      <c r="O2998" s="4">
        <f>AND(Sales[[#This Row],[date]]&gt;=YoY_Min,Sales[[#This Row],[date]]&lt;=TY_YTDMax)*(Sales[[#This Row],[sales]]/Sales[[#This Row],[sqft]])</f>
        <v>0</v>
      </c>
      <c r="P2998" s="4">
        <f>SUMIF(Sales[RegionStoretype],Sales[[#This Row],[RegionStoretype]],Sales[YoY_SSF])/Sales[[#This Row],[Region_TypeCount]]</f>
        <v>47.561479460925746</v>
      </c>
    </row>
    <row r="2999" spans="1:16" x14ac:dyDescent="0.25">
      <c r="A2999" s="1">
        <v>42916</v>
      </c>
      <c r="B2999">
        <v>38</v>
      </c>
      <c r="C2999">
        <v>1</v>
      </c>
      <c r="D2999">
        <v>90123.968999999997</v>
      </c>
      <c r="E2999">
        <f>INDEX(Stores[region],MATCH(Sales[[#This Row],[store_no]],Stores[store_no],0))</f>
        <v>2</v>
      </c>
      <c r="F2999" t="str">
        <f>INDEX(Stores[storetype],MATCH(Sales[[#This Row],[store_no]],Stores[store_no],0))</f>
        <v>C</v>
      </c>
      <c r="G2999" t="str">
        <f>INDEX(Stores[location_city],MATCH(Sales[[#This Row],[store_no]],Stores[store_no],0))</f>
        <v>Hinsdale</v>
      </c>
      <c r="H2999" t="str">
        <f>INDEX(Stores[location_state],MATCH(Sales[[#This Row],[store_no]],Stores[store_no],0))</f>
        <v>Illinois</v>
      </c>
      <c r="I2999">
        <f>INDEX(Stores[sqft],MATCH(Sales[[#This Row],[store_no]],Stores[store_no],0))</f>
        <v>155600</v>
      </c>
      <c r="J2999" s="4" t="str">
        <f>INDEX(Departments[dept_name],MATCH(Sales[[#This Row],[dept_no]],Departments[dept_no],0))</f>
        <v>Automotive</v>
      </c>
      <c r="K2999" s="4" t="str">
        <f>CONCATENATE(Sales[[#This Row],[region]],Sales[[#This Row],[storetype]])</f>
        <v>2C</v>
      </c>
      <c r="L2999" s="4">
        <f>INDEX(RegionStoreCount[Store Count],MATCH(Sales[[#This Row],[RegionStoretype]],RegionStoreCount[Region/Type],0))</f>
        <v>1</v>
      </c>
      <c r="M2999" s="4">
        <f>AND(Sales[[#This Row],[date]]&lt;=TY_YTDMax,Sales[[#This Row],[date]]&gt;=TY_YTDMin)*Sales[[#This Row],[sales]]</f>
        <v>0</v>
      </c>
      <c r="N2999" s="4">
        <f>AND(Sales[[#This Row],[date]]&lt;=LY_YTDMax,Sales[[#This Row],[date]]&gt;=LY_YTDMin)*Sales[[#This Row],[sales]]</f>
        <v>90123.968999999997</v>
      </c>
      <c r="O2999" s="4">
        <f>AND(Sales[[#This Row],[date]]&gt;=YoY_Min,Sales[[#This Row],[date]]&lt;=TY_YTDMax)*(Sales[[#This Row],[sales]]/Sales[[#This Row],[sqft]])</f>
        <v>0</v>
      </c>
      <c r="P2999" s="4">
        <f>SUMIF(Sales[RegionStoretype],Sales[[#This Row],[RegionStoretype]],Sales[YoY_SSF])/Sales[[#This Row],[Region_TypeCount]]</f>
        <v>44.537621913239086</v>
      </c>
    </row>
    <row r="3000" spans="1:16" x14ac:dyDescent="0.25">
      <c r="A3000" s="1">
        <v>42916</v>
      </c>
      <c r="B3000">
        <v>38</v>
      </c>
      <c r="C3000">
        <v>3</v>
      </c>
      <c r="D3000">
        <v>159677.071</v>
      </c>
      <c r="E3000">
        <f>INDEX(Stores[region],MATCH(Sales[[#This Row],[store_no]],Stores[store_no],0))</f>
        <v>2</v>
      </c>
      <c r="F3000" t="str">
        <f>INDEX(Stores[storetype],MATCH(Sales[[#This Row],[store_no]],Stores[store_no],0))</f>
        <v>C</v>
      </c>
      <c r="G3000" t="str">
        <f>INDEX(Stores[location_city],MATCH(Sales[[#This Row],[store_no]],Stores[store_no],0))</f>
        <v>Hinsdale</v>
      </c>
      <c r="H3000" t="str">
        <f>INDEX(Stores[location_state],MATCH(Sales[[#This Row],[store_no]],Stores[store_no],0))</f>
        <v>Illinois</v>
      </c>
      <c r="I3000">
        <f>INDEX(Stores[sqft],MATCH(Sales[[#This Row],[store_no]],Stores[store_no],0))</f>
        <v>155600</v>
      </c>
      <c r="J3000" s="4" t="str">
        <f>INDEX(Departments[dept_name],MATCH(Sales[[#This Row],[dept_no]],Departments[dept_no],0))</f>
        <v>Beauty</v>
      </c>
      <c r="K3000" s="4" t="str">
        <f>CONCATENATE(Sales[[#This Row],[region]],Sales[[#This Row],[storetype]])</f>
        <v>2C</v>
      </c>
      <c r="L3000" s="4">
        <f>INDEX(RegionStoreCount[Store Count],MATCH(Sales[[#This Row],[RegionStoretype]],RegionStoreCount[Region/Type],0))</f>
        <v>1</v>
      </c>
      <c r="M3000" s="4">
        <f>AND(Sales[[#This Row],[date]]&lt;=TY_YTDMax,Sales[[#This Row],[date]]&gt;=TY_YTDMin)*Sales[[#This Row],[sales]]</f>
        <v>0</v>
      </c>
      <c r="N3000" s="4">
        <f>AND(Sales[[#This Row],[date]]&lt;=LY_YTDMax,Sales[[#This Row],[date]]&gt;=LY_YTDMin)*Sales[[#This Row],[sales]]</f>
        <v>159677.071</v>
      </c>
      <c r="O3000" s="4">
        <f>AND(Sales[[#This Row],[date]]&gt;=YoY_Min,Sales[[#This Row],[date]]&lt;=TY_YTDMax)*(Sales[[#This Row],[sales]]/Sales[[#This Row],[sqft]])</f>
        <v>0</v>
      </c>
      <c r="P3000" s="4">
        <f>SUMIF(Sales[RegionStoretype],Sales[[#This Row],[RegionStoretype]],Sales[YoY_SSF])/Sales[[#This Row],[Region_TypeCount]]</f>
        <v>44.537621913239086</v>
      </c>
    </row>
    <row r="3001" spans="1:16" x14ac:dyDescent="0.25">
      <c r="A3001" s="1">
        <v>42916</v>
      </c>
      <c r="B3001">
        <v>38</v>
      </c>
      <c r="C3001">
        <v>9</v>
      </c>
      <c r="D3001">
        <v>20775.319100000001</v>
      </c>
      <c r="E3001">
        <f>INDEX(Stores[region],MATCH(Sales[[#This Row],[store_no]],Stores[store_no],0))</f>
        <v>2</v>
      </c>
      <c r="F3001" t="str">
        <f>INDEX(Stores[storetype],MATCH(Sales[[#This Row],[store_no]],Stores[store_no],0))</f>
        <v>C</v>
      </c>
      <c r="G3001" t="str">
        <f>INDEX(Stores[location_city],MATCH(Sales[[#This Row],[store_no]],Stores[store_no],0))</f>
        <v>Hinsdale</v>
      </c>
      <c r="H3001" t="str">
        <f>INDEX(Stores[location_state],MATCH(Sales[[#This Row],[store_no]],Stores[store_no],0))</f>
        <v>Illinois</v>
      </c>
      <c r="I3001">
        <f>INDEX(Stores[sqft],MATCH(Sales[[#This Row],[store_no]],Stores[store_no],0))</f>
        <v>155600</v>
      </c>
      <c r="J3001" s="4" t="str">
        <f>INDEX(Departments[dept_name],MATCH(Sales[[#This Row],[dept_no]],Departments[dept_no],0))</f>
        <v>Garden</v>
      </c>
      <c r="K3001" s="4" t="str">
        <f>CONCATENATE(Sales[[#This Row],[region]],Sales[[#This Row],[storetype]])</f>
        <v>2C</v>
      </c>
      <c r="L3001" s="4">
        <f>INDEX(RegionStoreCount[Store Count],MATCH(Sales[[#This Row],[RegionStoretype]],RegionStoreCount[Region/Type],0))</f>
        <v>1</v>
      </c>
      <c r="M3001" s="4">
        <f>AND(Sales[[#This Row],[date]]&lt;=TY_YTDMax,Sales[[#This Row],[date]]&gt;=TY_YTDMin)*Sales[[#This Row],[sales]]</f>
        <v>0</v>
      </c>
      <c r="N3001" s="4">
        <f>AND(Sales[[#This Row],[date]]&lt;=LY_YTDMax,Sales[[#This Row],[date]]&gt;=LY_YTDMin)*Sales[[#This Row],[sales]]</f>
        <v>20775.319100000001</v>
      </c>
      <c r="O3001" s="4">
        <f>AND(Sales[[#This Row],[date]]&gt;=YoY_Min,Sales[[#This Row],[date]]&lt;=TY_YTDMax)*(Sales[[#This Row],[sales]]/Sales[[#This Row],[sqft]])</f>
        <v>0</v>
      </c>
      <c r="P3001" s="4">
        <f>SUMIF(Sales[RegionStoretype],Sales[[#This Row],[RegionStoretype]],Sales[YoY_SSF])/Sales[[#This Row],[Region_TypeCount]]</f>
        <v>44.537621913239086</v>
      </c>
    </row>
    <row r="3002" spans="1:16" x14ac:dyDescent="0.25">
      <c r="A3002" s="1">
        <v>42916</v>
      </c>
      <c r="B3002">
        <v>38</v>
      </c>
      <c r="C3002">
        <v>20</v>
      </c>
      <c r="D3002">
        <v>4585.6253999999999</v>
      </c>
      <c r="E3002">
        <f>INDEX(Stores[region],MATCH(Sales[[#This Row],[store_no]],Stores[store_no],0))</f>
        <v>2</v>
      </c>
      <c r="F3002" t="str">
        <f>INDEX(Stores[storetype],MATCH(Sales[[#This Row],[store_no]],Stores[store_no],0))</f>
        <v>C</v>
      </c>
      <c r="G3002" t="str">
        <f>INDEX(Stores[location_city],MATCH(Sales[[#This Row],[store_no]],Stores[store_no],0))</f>
        <v>Hinsdale</v>
      </c>
      <c r="H3002" t="str">
        <f>INDEX(Stores[location_state],MATCH(Sales[[#This Row],[store_no]],Stores[store_no],0))</f>
        <v>Illinois</v>
      </c>
      <c r="I3002">
        <f>INDEX(Stores[sqft],MATCH(Sales[[#This Row],[store_no]],Stores[store_no],0))</f>
        <v>155600</v>
      </c>
      <c r="J3002" s="4" t="str">
        <f>INDEX(Departments[dept_name],MATCH(Sales[[#This Row],[dept_no]],Departments[dept_no],0))</f>
        <v>Toys</v>
      </c>
      <c r="K3002" s="4" t="str">
        <f>CONCATENATE(Sales[[#This Row],[region]],Sales[[#This Row],[storetype]])</f>
        <v>2C</v>
      </c>
      <c r="L3002" s="4">
        <f>INDEX(RegionStoreCount[Store Count],MATCH(Sales[[#This Row],[RegionStoretype]],RegionStoreCount[Region/Type],0))</f>
        <v>1</v>
      </c>
      <c r="M3002" s="4">
        <f>AND(Sales[[#This Row],[date]]&lt;=TY_YTDMax,Sales[[#This Row],[date]]&gt;=TY_YTDMin)*Sales[[#This Row],[sales]]</f>
        <v>0</v>
      </c>
      <c r="N3002" s="4">
        <f>AND(Sales[[#This Row],[date]]&lt;=LY_YTDMax,Sales[[#This Row],[date]]&gt;=LY_YTDMin)*Sales[[#This Row],[sales]]</f>
        <v>4585.6253999999999</v>
      </c>
      <c r="O3002" s="4">
        <f>AND(Sales[[#This Row],[date]]&gt;=YoY_Min,Sales[[#This Row],[date]]&lt;=TY_YTDMax)*(Sales[[#This Row],[sales]]/Sales[[#This Row],[sqft]])</f>
        <v>0</v>
      </c>
      <c r="P3002" s="4">
        <f>SUMIF(Sales[RegionStoretype],Sales[[#This Row],[RegionStoretype]],Sales[YoY_SSF])/Sales[[#This Row],[Region_TypeCount]]</f>
        <v>44.537621913239086</v>
      </c>
    </row>
    <row r="3003" spans="1:16" x14ac:dyDescent="0.25">
      <c r="A3003" s="1">
        <v>42923</v>
      </c>
      <c r="B3003">
        <v>1</v>
      </c>
      <c r="C3003">
        <v>19</v>
      </c>
      <c r="D3003">
        <v>20219.959800000001</v>
      </c>
      <c r="E3003">
        <f>INDEX(Stores[region],MATCH(Sales[[#This Row],[store_no]],Stores[store_no],0))</f>
        <v>1</v>
      </c>
      <c r="F3003" t="str">
        <f>INDEX(Stores[storetype],MATCH(Sales[[#This Row],[store_no]],Stores[store_no],0))</f>
        <v>A</v>
      </c>
      <c r="G3003" t="str">
        <f>INDEX(Stores[location_city],MATCH(Sales[[#This Row],[store_no]],Stores[store_no],0))</f>
        <v>Ann Arbor</v>
      </c>
      <c r="H3003" t="str">
        <f>INDEX(Stores[location_state],MATCH(Sales[[#This Row],[store_no]],Stores[store_no],0))</f>
        <v>Michigan</v>
      </c>
      <c r="I3003">
        <f>INDEX(Stores[sqft],MATCH(Sales[[#This Row],[store_no]],Stores[store_no],0))</f>
        <v>100600</v>
      </c>
      <c r="J3003" s="4" t="str">
        <f>INDEX(Departments[dept_name],MATCH(Sales[[#This Row],[dept_no]],Departments[dept_no],0))</f>
        <v>Tools</v>
      </c>
      <c r="K3003" s="4" t="str">
        <f>CONCATENATE(Sales[[#This Row],[region]],Sales[[#This Row],[storetype]])</f>
        <v>1A</v>
      </c>
      <c r="L3003" s="4">
        <f>INDEX(RegionStoreCount[Store Count],MATCH(Sales[[#This Row],[RegionStoretype]],RegionStoreCount[Region/Type],0))</f>
        <v>5</v>
      </c>
      <c r="M3003" s="4">
        <f>AND(Sales[[#This Row],[date]]&lt;=TY_YTDMax,Sales[[#This Row],[date]]&gt;=TY_YTDMin)*Sales[[#This Row],[sales]]</f>
        <v>0</v>
      </c>
      <c r="N3003" s="4">
        <f>AND(Sales[[#This Row],[date]]&lt;=LY_YTDMax,Sales[[#This Row],[date]]&gt;=LY_YTDMin)*Sales[[#This Row],[sales]]</f>
        <v>20219.959800000001</v>
      </c>
      <c r="O3003" s="4">
        <f>AND(Sales[[#This Row],[date]]&gt;=YoY_Min,Sales[[#This Row],[date]]&lt;=TY_YTDMax)*(Sales[[#This Row],[sales]]/Sales[[#This Row],[sqft]])</f>
        <v>0</v>
      </c>
      <c r="P3003" s="4">
        <f>SUMIF(Sales[RegionStoretype],Sales[[#This Row],[RegionStoretype]],Sales[YoY_SSF])/Sales[[#This Row],[Region_TypeCount]]</f>
        <v>59.469551530910678</v>
      </c>
    </row>
    <row r="3004" spans="1:16" x14ac:dyDescent="0.25">
      <c r="A3004" s="1">
        <v>42923</v>
      </c>
      <c r="B3004">
        <v>2</v>
      </c>
      <c r="C3004">
        <v>12</v>
      </c>
      <c r="D3004">
        <v>8377.7759999999998</v>
      </c>
      <c r="E3004">
        <f>INDEX(Stores[region],MATCH(Sales[[#This Row],[store_no]],Stores[store_no],0))</f>
        <v>3</v>
      </c>
      <c r="F3004" t="str">
        <f>INDEX(Stores[storetype],MATCH(Sales[[#This Row],[store_no]],Stores[store_no],0))</f>
        <v>A</v>
      </c>
      <c r="G3004" t="str">
        <f>INDEX(Stores[location_city],MATCH(Sales[[#This Row],[store_no]],Stores[store_no],0))</f>
        <v>Minneapolis</v>
      </c>
      <c r="H3004" t="str">
        <f>INDEX(Stores[location_state],MATCH(Sales[[#This Row],[store_no]],Stores[store_no],0))</f>
        <v>Minnesota</v>
      </c>
      <c r="I3004">
        <f>INDEX(Stores[sqft],MATCH(Sales[[#This Row],[store_no]],Stores[store_no],0))</f>
        <v>210400</v>
      </c>
      <c r="J3004" s="4" t="str">
        <f>INDEX(Departments[dept_name],MATCH(Sales[[#This Row],[dept_no]],Departments[dept_no],0))</f>
        <v>Jewelery</v>
      </c>
      <c r="K3004" s="4" t="str">
        <f>CONCATENATE(Sales[[#This Row],[region]],Sales[[#This Row],[storetype]])</f>
        <v>3A</v>
      </c>
      <c r="L3004" s="4">
        <f>INDEX(RegionStoreCount[Store Count],MATCH(Sales[[#This Row],[RegionStoretype]],RegionStoreCount[Region/Type],0))</f>
        <v>9</v>
      </c>
      <c r="M3004" s="4">
        <f>AND(Sales[[#This Row],[date]]&lt;=TY_YTDMax,Sales[[#This Row],[date]]&gt;=TY_YTDMin)*Sales[[#This Row],[sales]]</f>
        <v>0</v>
      </c>
      <c r="N3004" s="4">
        <f>AND(Sales[[#This Row],[date]]&lt;=LY_YTDMax,Sales[[#This Row],[date]]&gt;=LY_YTDMin)*Sales[[#This Row],[sales]]</f>
        <v>8377.7759999999998</v>
      </c>
      <c r="O3004" s="4">
        <f>AND(Sales[[#This Row],[date]]&gt;=YoY_Min,Sales[[#This Row],[date]]&lt;=TY_YTDMax)*(Sales[[#This Row],[sales]]/Sales[[#This Row],[sqft]])</f>
        <v>0</v>
      </c>
      <c r="P3004" s="4">
        <f>SUMIF(Sales[RegionStoretype],Sales[[#This Row],[RegionStoretype]],Sales[YoY_SSF])/Sales[[#This Row],[Region_TypeCount]]</f>
        <v>53.603836561720975</v>
      </c>
    </row>
    <row r="3005" spans="1:16" x14ac:dyDescent="0.25">
      <c r="A3005" s="1">
        <v>42923</v>
      </c>
      <c r="B3005">
        <v>3</v>
      </c>
      <c r="C3005">
        <v>6</v>
      </c>
      <c r="D3005">
        <v>87957.433800000013</v>
      </c>
      <c r="E3005">
        <f>INDEX(Stores[region],MATCH(Sales[[#This Row],[store_no]],Stores[store_no],0))</f>
        <v>1</v>
      </c>
      <c r="F3005" t="str">
        <f>INDEX(Stores[storetype],MATCH(Sales[[#This Row],[store_no]],Stores[store_no],0))</f>
        <v>B</v>
      </c>
      <c r="G3005" t="str">
        <f>INDEX(Stores[location_city],MATCH(Sales[[#This Row],[store_no]],Stores[store_no],0))</f>
        <v>Detroit</v>
      </c>
      <c r="H3005" t="str">
        <f>INDEX(Stores[location_state],MATCH(Sales[[#This Row],[store_no]],Stores[store_no],0))</f>
        <v>Michigan</v>
      </c>
      <c r="I3005">
        <f>INDEX(Stores[sqft],MATCH(Sales[[#This Row],[store_no]],Stores[store_no],0))</f>
        <v>114500</v>
      </c>
      <c r="J3005" s="4" t="str">
        <f>INDEX(Departments[dept_name],MATCH(Sales[[#This Row],[dept_no]],Departments[dept_no],0))</f>
        <v>Computers</v>
      </c>
      <c r="K3005" s="4" t="str">
        <f>CONCATENATE(Sales[[#This Row],[region]],Sales[[#This Row],[storetype]])</f>
        <v>1B</v>
      </c>
      <c r="L3005" s="4">
        <f>INDEX(RegionStoreCount[Store Count],MATCH(Sales[[#This Row],[RegionStoretype]],RegionStoreCount[Region/Type],0))</f>
        <v>5</v>
      </c>
      <c r="M3005" s="4">
        <f>AND(Sales[[#This Row],[date]]&lt;=TY_YTDMax,Sales[[#This Row],[date]]&gt;=TY_YTDMin)*Sales[[#This Row],[sales]]</f>
        <v>0</v>
      </c>
      <c r="N3005" s="4">
        <f>AND(Sales[[#This Row],[date]]&lt;=LY_YTDMax,Sales[[#This Row],[date]]&gt;=LY_YTDMin)*Sales[[#This Row],[sales]]</f>
        <v>87957.433800000013</v>
      </c>
      <c r="O3005" s="4">
        <f>AND(Sales[[#This Row],[date]]&gt;=YoY_Min,Sales[[#This Row],[date]]&lt;=TY_YTDMax)*(Sales[[#This Row],[sales]]/Sales[[#This Row],[sqft]])</f>
        <v>0</v>
      </c>
      <c r="P3005" s="4">
        <f>SUMIF(Sales[RegionStoretype],Sales[[#This Row],[RegionStoretype]],Sales[YoY_SSF])/Sales[[#This Row],[Region_TypeCount]]</f>
        <v>68.518982968140051</v>
      </c>
    </row>
    <row r="3006" spans="1:16" x14ac:dyDescent="0.25">
      <c r="A3006" s="1">
        <v>42923</v>
      </c>
      <c r="B3006">
        <v>3</v>
      </c>
      <c r="C3006">
        <v>17</v>
      </c>
      <c r="D3006">
        <v>89590.642000000007</v>
      </c>
      <c r="E3006">
        <f>INDEX(Stores[region],MATCH(Sales[[#This Row],[store_no]],Stores[store_no],0))</f>
        <v>1</v>
      </c>
      <c r="F3006" t="str">
        <f>INDEX(Stores[storetype],MATCH(Sales[[#This Row],[store_no]],Stores[store_no],0))</f>
        <v>B</v>
      </c>
      <c r="G3006" t="str">
        <f>INDEX(Stores[location_city],MATCH(Sales[[#This Row],[store_no]],Stores[store_no],0))</f>
        <v>Detroit</v>
      </c>
      <c r="H3006" t="str">
        <f>INDEX(Stores[location_state],MATCH(Sales[[#This Row],[store_no]],Stores[store_no],0))</f>
        <v>Michigan</v>
      </c>
      <c r="I3006">
        <f>INDEX(Stores[sqft],MATCH(Sales[[#This Row],[store_no]],Stores[store_no],0))</f>
        <v>114500</v>
      </c>
      <c r="J3006" s="4" t="str">
        <f>INDEX(Departments[dept_name],MATCH(Sales[[#This Row],[dept_no]],Departments[dept_no],0))</f>
        <v>Shoes</v>
      </c>
      <c r="K3006" s="4" t="str">
        <f>CONCATENATE(Sales[[#This Row],[region]],Sales[[#This Row],[storetype]])</f>
        <v>1B</v>
      </c>
      <c r="L3006" s="4">
        <f>INDEX(RegionStoreCount[Store Count],MATCH(Sales[[#This Row],[RegionStoretype]],RegionStoreCount[Region/Type],0))</f>
        <v>5</v>
      </c>
      <c r="M3006" s="4">
        <f>AND(Sales[[#This Row],[date]]&lt;=TY_YTDMax,Sales[[#This Row],[date]]&gt;=TY_YTDMin)*Sales[[#This Row],[sales]]</f>
        <v>0</v>
      </c>
      <c r="N3006" s="4">
        <f>AND(Sales[[#This Row],[date]]&lt;=LY_YTDMax,Sales[[#This Row],[date]]&gt;=LY_YTDMin)*Sales[[#This Row],[sales]]</f>
        <v>89590.642000000007</v>
      </c>
      <c r="O3006" s="4">
        <f>AND(Sales[[#This Row],[date]]&gt;=YoY_Min,Sales[[#This Row],[date]]&lt;=TY_YTDMax)*(Sales[[#This Row],[sales]]/Sales[[#This Row],[sqft]])</f>
        <v>0</v>
      </c>
      <c r="P3006" s="4">
        <f>SUMIF(Sales[RegionStoretype],Sales[[#This Row],[RegionStoretype]],Sales[YoY_SSF])/Sales[[#This Row],[Region_TypeCount]]</f>
        <v>68.518982968140051</v>
      </c>
    </row>
    <row r="3007" spans="1:16" x14ac:dyDescent="0.25">
      <c r="A3007" s="1">
        <v>42923</v>
      </c>
      <c r="B3007">
        <v>4</v>
      </c>
      <c r="C3007">
        <v>2</v>
      </c>
      <c r="D3007">
        <v>165049.51689999999</v>
      </c>
      <c r="E3007">
        <f>INDEX(Stores[region],MATCH(Sales[[#This Row],[store_no]],Stores[store_no],0))</f>
        <v>1</v>
      </c>
      <c r="F3007" t="str">
        <f>INDEX(Stores[storetype],MATCH(Sales[[#This Row],[store_no]],Stores[store_no],0))</f>
        <v>A</v>
      </c>
      <c r="G3007" t="str">
        <f>INDEX(Stores[location_city],MATCH(Sales[[#This Row],[store_no]],Stores[store_no],0))</f>
        <v>Cincinnati</v>
      </c>
      <c r="H3007" t="str">
        <f>INDEX(Stores[location_state],MATCH(Sales[[#This Row],[store_no]],Stores[store_no],0))</f>
        <v>Ohio</v>
      </c>
      <c r="I3007">
        <f>INDEX(Stores[sqft],MATCH(Sales[[#This Row],[store_no]],Stores[store_no],0))</f>
        <v>127800</v>
      </c>
      <c r="J3007" s="4" t="str">
        <f>INDEX(Departments[dept_name],MATCH(Sales[[#This Row],[dept_no]],Departments[dept_no],0))</f>
        <v>Baby</v>
      </c>
      <c r="K3007" s="4" t="str">
        <f>CONCATENATE(Sales[[#This Row],[region]],Sales[[#This Row],[storetype]])</f>
        <v>1A</v>
      </c>
      <c r="L3007" s="4">
        <f>INDEX(RegionStoreCount[Store Count],MATCH(Sales[[#This Row],[RegionStoretype]],RegionStoreCount[Region/Type],0))</f>
        <v>5</v>
      </c>
      <c r="M3007" s="4">
        <f>AND(Sales[[#This Row],[date]]&lt;=TY_YTDMax,Sales[[#This Row],[date]]&gt;=TY_YTDMin)*Sales[[#This Row],[sales]]</f>
        <v>0</v>
      </c>
      <c r="N3007" s="4">
        <f>AND(Sales[[#This Row],[date]]&lt;=LY_YTDMax,Sales[[#This Row],[date]]&gt;=LY_YTDMin)*Sales[[#This Row],[sales]]</f>
        <v>165049.51689999999</v>
      </c>
      <c r="O3007" s="4">
        <f>AND(Sales[[#This Row],[date]]&gt;=YoY_Min,Sales[[#This Row],[date]]&lt;=TY_YTDMax)*(Sales[[#This Row],[sales]]/Sales[[#This Row],[sqft]])</f>
        <v>0</v>
      </c>
      <c r="P3007" s="4">
        <f>SUMIF(Sales[RegionStoretype],Sales[[#This Row],[RegionStoretype]],Sales[YoY_SSF])/Sales[[#This Row],[Region_TypeCount]]</f>
        <v>59.469551530910678</v>
      </c>
    </row>
    <row r="3008" spans="1:16" x14ac:dyDescent="0.25">
      <c r="A3008" s="1">
        <v>42923</v>
      </c>
      <c r="B3008">
        <v>4</v>
      </c>
      <c r="C3008">
        <v>7</v>
      </c>
      <c r="D3008">
        <v>153397.59879999998</v>
      </c>
      <c r="E3008">
        <f>INDEX(Stores[region],MATCH(Sales[[#This Row],[store_no]],Stores[store_no],0))</f>
        <v>1</v>
      </c>
      <c r="F3008" t="str">
        <f>INDEX(Stores[storetype],MATCH(Sales[[#This Row],[store_no]],Stores[store_no],0))</f>
        <v>A</v>
      </c>
      <c r="G3008" t="str">
        <f>INDEX(Stores[location_city],MATCH(Sales[[#This Row],[store_no]],Stores[store_no],0))</f>
        <v>Cincinnati</v>
      </c>
      <c r="H3008" t="str">
        <f>INDEX(Stores[location_state],MATCH(Sales[[#This Row],[store_no]],Stores[store_no],0))</f>
        <v>Ohio</v>
      </c>
      <c r="I3008">
        <f>INDEX(Stores[sqft],MATCH(Sales[[#This Row],[store_no]],Stores[store_no],0))</f>
        <v>127800</v>
      </c>
      <c r="J3008" s="4" t="str">
        <f>INDEX(Departments[dept_name],MATCH(Sales[[#This Row],[dept_no]],Departments[dept_no],0))</f>
        <v>Electronics</v>
      </c>
      <c r="K3008" s="4" t="str">
        <f>CONCATENATE(Sales[[#This Row],[region]],Sales[[#This Row],[storetype]])</f>
        <v>1A</v>
      </c>
      <c r="L3008" s="4">
        <f>INDEX(RegionStoreCount[Store Count],MATCH(Sales[[#This Row],[RegionStoretype]],RegionStoreCount[Region/Type],0))</f>
        <v>5</v>
      </c>
      <c r="M3008" s="4">
        <f>AND(Sales[[#This Row],[date]]&lt;=TY_YTDMax,Sales[[#This Row],[date]]&gt;=TY_YTDMin)*Sales[[#This Row],[sales]]</f>
        <v>0</v>
      </c>
      <c r="N3008" s="4">
        <f>AND(Sales[[#This Row],[date]]&lt;=LY_YTDMax,Sales[[#This Row],[date]]&gt;=LY_YTDMin)*Sales[[#This Row],[sales]]</f>
        <v>153397.59879999998</v>
      </c>
      <c r="O3008" s="4">
        <f>AND(Sales[[#This Row],[date]]&gt;=YoY_Min,Sales[[#This Row],[date]]&lt;=TY_YTDMax)*(Sales[[#This Row],[sales]]/Sales[[#This Row],[sqft]])</f>
        <v>0</v>
      </c>
      <c r="P3008" s="4">
        <f>SUMIF(Sales[RegionStoretype],Sales[[#This Row],[RegionStoretype]],Sales[YoY_SSF])/Sales[[#This Row],[Region_TypeCount]]</f>
        <v>59.469551530910678</v>
      </c>
    </row>
    <row r="3009" spans="1:16" x14ac:dyDescent="0.25">
      <c r="A3009" s="1">
        <v>42923</v>
      </c>
      <c r="B3009">
        <v>5</v>
      </c>
      <c r="C3009">
        <v>7</v>
      </c>
      <c r="D3009">
        <v>38594.152999999998</v>
      </c>
      <c r="E3009">
        <f>INDEX(Stores[region],MATCH(Sales[[#This Row],[store_no]],Stores[store_no],0))</f>
        <v>1</v>
      </c>
      <c r="F3009" t="str">
        <f>INDEX(Stores[storetype],MATCH(Sales[[#This Row],[store_no]],Stores[store_no],0))</f>
        <v>B</v>
      </c>
      <c r="G3009" t="str">
        <f>INDEX(Stores[location_city],MATCH(Sales[[#This Row],[store_no]],Stores[store_no],0))</f>
        <v>Bloomington</v>
      </c>
      <c r="H3009" t="str">
        <f>INDEX(Stores[location_state],MATCH(Sales[[#This Row],[store_no]],Stores[store_no],0))</f>
        <v>Indiana</v>
      </c>
      <c r="I3009">
        <f>INDEX(Stores[sqft],MATCH(Sales[[#This Row],[store_no]],Stores[store_no],0))</f>
        <v>114500</v>
      </c>
      <c r="J3009" s="4" t="str">
        <f>INDEX(Departments[dept_name],MATCH(Sales[[#This Row],[dept_no]],Departments[dept_no],0))</f>
        <v>Electronics</v>
      </c>
      <c r="K3009" s="4" t="str">
        <f>CONCATENATE(Sales[[#This Row],[region]],Sales[[#This Row],[storetype]])</f>
        <v>1B</v>
      </c>
      <c r="L3009" s="4">
        <f>INDEX(RegionStoreCount[Store Count],MATCH(Sales[[#This Row],[RegionStoretype]],RegionStoreCount[Region/Type],0))</f>
        <v>5</v>
      </c>
      <c r="M3009" s="4">
        <f>AND(Sales[[#This Row],[date]]&lt;=TY_YTDMax,Sales[[#This Row],[date]]&gt;=TY_YTDMin)*Sales[[#This Row],[sales]]</f>
        <v>0</v>
      </c>
      <c r="N3009" s="4">
        <f>AND(Sales[[#This Row],[date]]&lt;=LY_YTDMax,Sales[[#This Row],[date]]&gt;=LY_YTDMin)*Sales[[#This Row],[sales]]</f>
        <v>38594.152999999998</v>
      </c>
      <c r="O3009" s="4">
        <f>AND(Sales[[#This Row],[date]]&gt;=YoY_Min,Sales[[#This Row],[date]]&lt;=TY_YTDMax)*(Sales[[#This Row],[sales]]/Sales[[#This Row],[sqft]])</f>
        <v>0</v>
      </c>
      <c r="P3009" s="4">
        <f>SUMIF(Sales[RegionStoretype],Sales[[#This Row],[RegionStoretype]],Sales[YoY_SSF])/Sales[[#This Row],[Region_TypeCount]]</f>
        <v>68.518982968140051</v>
      </c>
    </row>
    <row r="3010" spans="1:16" x14ac:dyDescent="0.25">
      <c r="A3010" s="1">
        <v>42923</v>
      </c>
      <c r="B3010">
        <v>5</v>
      </c>
      <c r="C3010">
        <v>10</v>
      </c>
      <c r="D3010">
        <v>22685.690699999999</v>
      </c>
      <c r="E3010">
        <f>INDEX(Stores[region],MATCH(Sales[[#This Row],[store_no]],Stores[store_no],0))</f>
        <v>1</v>
      </c>
      <c r="F3010" t="str">
        <f>INDEX(Stores[storetype],MATCH(Sales[[#This Row],[store_no]],Stores[store_no],0))</f>
        <v>B</v>
      </c>
      <c r="G3010" t="str">
        <f>INDEX(Stores[location_city],MATCH(Sales[[#This Row],[store_no]],Stores[store_no],0))</f>
        <v>Bloomington</v>
      </c>
      <c r="H3010" t="str">
        <f>INDEX(Stores[location_state],MATCH(Sales[[#This Row],[store_no]],Stores[store_no],0))</f>
        <v>Indiana</v>
      </c>
      <c r="I3010">
        <f>INDEX(Stores[sqft],MATCH(Sales[[#This Row],[store_no]],Stores[store_no],0))</f>
        <v>114500</v>
      </c>
      <c r="J3010" s="4" t="str">
        <f>INDEX(Departments[dept_name],MATCH(Sales[[#This Row],[dept_no]],Departments[dept_no],0))</f>
        <v>Health</v>
      </c>
      <c r="K3010" s="4" t="str">
        <f>CONCATENATE(Sales[[#This Row],[region]],Sales[[#This Row],[storetype]])</f>
        <v>1B</v>
      </c>
      <c r="L3010" s="4">
        <f>INDEX(RegionStoreCount[Store Count],MATCH(Sales[[#This Row],[RegionStoretype]],RegionStoreCount[Region/Type],0))</f>
        <v>5</v>
      </c>
      <c r="M3010" s="4">
        <f>AND(Sales[[#This Row],[date]]&lt;=TY_YTDMax,Sales[[#This Row],[date]]&gt;=TY_YTDMin)*Sales[[#This Row],[sales]]</f>
        <v>0</v>
      </c>
      <c r="N3010" s="4">
        <f>AND(Sales[[#This Row],[date]]&lt;=LY_YTDMax,Sales[[#This Row],[date]]&gt;=LY_YTDMin)*Sales[[#This Row],[sales]]</f>
        <v>22685.690699999999</v>
      </c>
      <c r="O3010" s="4">
        <f>AND(Sales[[#This Row],[date]]&gt;=YoY_Min,Sales[[#This Row],[date]]&lt;=TY_YTDMax)*(Sales[[#This Row],[sales]]/Sales[[#This Row],[sqft]])</f>
        <v>0</v>
      </c>
      <c r="P3010" s="4">
        <f>SUMIF(Sales[RegionStoretype],Sales[[#This Row],[RegionStoretype]],Sales[YoY_SSF])/Sales[[#This Row],[Region_TypeCount]]</f>
        <v>68.518982968140051</v>
      </c>
    </row>
    <row r="3011" spans="1:16" x14ac:dyDescent="0.25">
      <c r="A3011" s="1">
        <v>42923</v>
      </c>
      <c r="B3011">
        <v>6</v>
      </c>
      <c r="C3011">
        <v>4</v>
      </c>
      <c r="D3011">
        <v>33767.333200000001</v>
      </c>
      <c r="E3011">
        <f>INDEX(Stores[region],MATCH(Sales[[#This Row],[store_no]],Stores[store_no],0))</f>
        <v>3</v>
      </c>
      <c r="F3011" t="str">
        <f>INDEX(Stores[storetype],MATCH(Sales[[#This Row],[store_no]],Stores[store_no],0))</f>
        <v>A</v>
      </c>
      <c r="G3011" t="str">
        <f>INDEX(Stores[location_city],MATCH(Sales[[#This Row],[store_no]],Stores[store_no],0))</f>
        <v>Green Bay</v>
      </c>
      <c r="H3011" t="str">
        <f>INDEX(Stores[location_state],MATCH(Sales[[#This Row],[store_no]],Stores[store_no],0))</f>
        <v>Wisconsin</v>
      </c>
      <c r="I3011">
        <f>INDEX(Stores[sqft],MATCH(Sales[[#This Row],[store_no]],Stores[store_no],0))</f>
        <v>138800</v>
      </c>
      <c r="J3011" s="4" t="str">
        <f>INDEX(Departments[dept_name],MATCH(Sales[[#This Row],[dept_no]],Departments[dept_no],0))</f>
        <v>Books</v>
      </c>
      <c r="K3011" s="4" t="str">
        <f>CONCATENATE(Sales[[#This Row],[region]],Sales[[#This Row],[storetype]])</f>
        <v>3A</v>
      </c>
      <c r="L3011" s="4">
        <f>INDEX(RegionStoreCount[Store Count],MATCH(Sales[[#This Row],[RegionStoretype]],RegionStoreCount[Region/Type],0))</f>
        <v>9</v>
      </c>
      <c r="M3011" s="4">
        <f>AND(Sales[[#This Row],[date]]&lt;=TY_YTDMax,Sales[[#This Row],[date]]&gt;=TY_YTDMin)*Sales[[#This Row],[sales]]</f>
        <v>0</v>
      </c>
      <c r="N3011" s="4">
        <f>AND(Sales[[#This Row],[date]]&lt;=LY_YTDMax,Sales[[#This Row],[date]]&gt;=LY_YTDMin)*Sales[[#This Row],[sales]]</f>
        <v>33767.333200000001</v>
      </c>
      <c r="O3011" s="4">
        <f>AND(Sales[[#This Row],[date]]&gt;=YoY_Min,Sales[[#This Row],[date]]&lt;=TY_YTDMax)*(Sales[[#This Row],[sales]]/Sales[[#This Row],[sqft]])</f>
        <v>0</v>
      </c>
      <c r="P3011" s="4">
        <f>SUMIF(Sales[RegionStoretype],Sales[[#This Row],[RegionStoretype]],Sales[YoY_SSF])/Sales[[#This Row],[Region_TypeCount]]</f>
        <v>53.603836561720975</v>
      </c>
    </row>
    <row r="3012" spans="1:16" x14ac:dyDescent="0.25">
      <c r="A3012" s="1">
        <v>42923</v>
      </c>
      <c r="B3012">
        <v>6</v>
      </c>
      <c r="C3012">
        <v>12</v>
      </c>
      <c r="D3012">
        <v>120274.78689999999</v>
      </c>
      <c r="E3012">
        <f>INDEX(Stores[region],MATCH(Sales[[#This Row],[store_no]],Stores[store_no],0))</f>
        <v>3</v>
      </c>
      <c r="F3012" t="str">
        <f>INDEX(Stores[storetype],MATCH(Sales[[#This Row],[store_no]],Stores[store_no],0))</f>
        <v>A</v>
      </c>
      <c r="G3012" t="str">
        <f>INDEX(Stores[location_city],MATCH(Sales[[#This Row],[store_no]],Stores[store_no],0))</f>
        <v>Green Bay</v>
      </c>
      <c r="H3012" t="str">
        <f>INDEX(Stores[location_state],MATCH(Sales[[#This Row],[store_no]],Stores[store_no],0))</f>
        <v>Wisconsin</v>
      </c>
      <c r="I3012">
        <f>INDEX(Stores[sqft],MATCH(Sales[[#This Row],[store_no]],Stores[store_no],0))</f>
        <v>138800</v>
      </c>
      <c r="J3012" s="4" t="str">
        <f>INDEX(Departments[dept_name],MATCH(Sales[[#This Row],[dept_no]],Departments[dept_no],0))</f>
        <v>Jewelery</v>
      </c>
      <c r="K3012" s="4" t="str">
        <f>CONCATENATE(Sales[[#This Row],[region]],Sales[[#This Row],[storetype]])</f>
        <v>3A</v>
      </c>
      <c r="L3012" s="4">
        <f>INDEX(RegionStoreCount[Store Count],MATCH(Sales[[#This Row],[RegionStoretype]],RegionStoreCount[Region/Type],0))</f>
        <v>9</v>
      </c>
      <c r="M3012" s="4">
        <f>AND(Sales[[#This Row],[date]]&lt;=TY_YTDMax,Sales[[#This Row],[date]]&gt;=TY_YTDMin)*Sales[[#This Row],[sales]]</f>
        <v>0</v>
      </c>
      <c r="N3012" s="4">
        <f>AND(Sales[[#This Row],[date]]&lt;=LY_YTDMax,Sales[[#This Row],[date]]&gt;=LY_YTDMin)*Sales[[#This Row],[sales]]</f>
        <v>120274.78689999999</v>
      </c>
      <c r="O3012" s="4">
        <f>AND(Sales[[#This Row],[date]]&gt;=YoY_Min,Sales[[#This Row],[date]]&lt;=TY_YTDMax)*(Sales[[#This Row],[sales]]/Sales[[#This Row],[sqft]])</f>
        <v>0</v>
      </c>
      <c r="P3012" s="4">
        <f>SUMIF(Sales[RegionStoretype],Sales[[#This Row],[RegionStoretype]],Sales[YoY_SSF])/Sales[[#This Row],[Region_TypeCount]]</f>
        <v>53.603836561720975</v>
      </c>
    </row>
    <row r="3013" spans="1:16" x14ac:dyDescent="0.25">
      <c r="A3013" s="1">
        <v>42923</v>
      </c>
      <c r="B3013">
        <v>6</v>
      </c>
      <c r="C3013">
        <v>15</v>
      </c>
      <c r="D3013">
        <v>15750.568699999998</v>
      </c>
      <c r="E3013">
        <f>INDEX(Stores[region],MATCH(Sales[[#This Row],[store_no]],Stores[store_no],0))</f>
        <v>3</v>
      </c>
      <c r="F3013" t="str">
        <f>INDEX(Stores[storetype],MATCH(Sales[[#This Row],[store_no]],Stores[store_no],0))</f>
        <v>A</v>
      </c>
      <c r="G3013" t="str">
        <f>INDEX(Stores[location_city],MATCH(Sales[[#This Row],[store_no]],Stores[store_no],0))</f>
        <v>Green Bay</v>
      </c>
      <c r="H3013" t="str">
        <f>INDEX(Stores[location_state],MATCH(Sales[[#This Row],[store_no]],Stores[store_no],0))</f>
        <v>Wisconsin</v>
      </c>
      <c r="I3013">
        <f>INDEX(Stores[sqft],MATCH(Sales[[#This Row],[store_no]],Stores[store_no],0))</f>
        <v>138800</v>
      </c>
      <c r="J3013" s="4" t="str">
        <f>INDEX(Departments[dept_name],MATCH(Sales[[#This Row],[dept_no]],Departments[dept_no],0))</f>
        <v>Music</v>
      </c>
      <c r="K3013" s="4" t="str">
        <f>CONCATENATE(Sales[[#This Row],[region]],Sales[[#This Row],[storetype]])</f>
        <v>3A</v>
      </c>
      <c r="L3013" s="4">
        <f>INDEX(RegionStoreCount[Store Count],MATCH(Sales[[#This Row],[RegionStoretype]],RegionStoreCount[Region/Type],0))</f>
        <v>9</v>
      </c>
      <c r="M3013" s="4">
        <f>AND(Sales[[#This Row],[date]]&lt;=TY_YTDMax,Sales[[#This Row],[date]]&gt;=TY_YTDMin)*Sales[[#This Row],[sales]]</f>
        <v>0</v>
      </c>
      <c r="N3013" s="4">
        <f>AND(Sales[[#This Row],[date]]&lt;=LY_YTDMax,Sales[[#This Row],[date]]&gt;=LY_YTDMin)*Sales[[#This Row],[sales]]</f>
        <v>15750.568699999998</v>
      </c>
      <c r="O3013" s="4">
        <f>AND(Sales[[#This Row],[date]]&gt;=YoY_Min,Sales[[#This Row],[date]]&lt;=TY_YTDMax)*(Sales[[#This Row],[sales]]/Sales[[#This Row],[sqft]])</f>
        <v>0</v>
      </c>
      <c r="P3013" s="4">
        <f>SUMIF(Sales[RegionStoretype],Sales[[#This Row],[RegionStoretype]],Sales[YoY_SSF])/Sales[[#This Row],[Region_TypeCount]]</f>
        <v>53.603836561720975</v>
      </c>
    </row>
    <row r="3014" spans="1:16" x14ac:dyDescent="0.25">
      <c r="A3014" s="1">
        <v>42923</v>
      </c>
      <c r="B3014">
        <v>6</v>
      </c>
      <c r="C3014">
        <v>17</v>
      </c>
      <c r="D3014">
        <v>50124.780500000008</v>
      </c>
      <c r="E3014">
        <f>INDEX(Stores[region],MATCH(Sales[[#This Row],[store_no]],Stores[store_no],0))</f>
        <v>3</v>
      </c>
      <c r="F3014" t="str">
        <f>INDEX(Stores[storetype],MATCH(Sales[[#This Row],[store_no]],Stores[store_no],0))</f>
        <v>A</v>
      </c>
      <c r="G3014" t="str">
        <f>INDEX(Stores[location_city],MATCH(Sales[[#This Row],[store_no]],Stores[store_no],0))</f>
        <v>Green Bay</v>
      </c>
      <c r="H3014" t="str">
        <f>INDEX(Stores[location_state],MATCH(Sales[[#This Row],[store_no]],Stores[store_no],0))</f>
        <v>Wisconsin</v>
      </c>
      <c r="I3014">
        <f>INDEX(Stores[sqft],MATCH(Sales[[#This Row],[store_no]],Stores[store_no],0))</f>
        <v>138800</v>
      </c>
      <c r="J3014" s="4" t="str">
        <f>INDEX(Departments[dept_name],MATCH(Sales[[#This Row],[dept_no]],Departments[dept_no],0))</f>
        <v>Shoes</v>
      </c>
      <c r="K3014" s="4" t="str">
        <f>CONCATENATE(Sales[[#This Row],[region]],Sales[[#This Row],[storetype]])</f>
        <v>3A</v>
      </c>
      <c r="L3014" s="4">
        <f>INDEX(RegionStoreCount[Store Count],MATCH(Sales[[#This Row],[RegionStoretype]],RegionStoreCount[Region/Type],0))</f>
        <v>9</v>
      </c>
      <c r="M3014" s="4">
        <f>AND(Sales[[#This Row],[date]]&lt;=TY_YTDMax,Sales[[#This Row],[date]]&gt;=TY_YTDMin)*Sales[[#This Row],[sales]]</f>
        <v>0</v>
      </c>
      <c r="N3014" s="4">
        <f>AND(Sales[[#This Row],[date]]&lt;=LY_YTDMax,Sales[[#This Row],[date]]&gt;=LY_YTDMin)*Sales[[#This Row],[sales]]</f>
        <v>50124.780500000008</v>
      </c>
      <c r="O3014" s="4">
        <f>AND(Sales[[#This Row],[date]]&gt;=YoY_Min,Sales[[#This Row],[date]]&lt;=TY_YTDMax)*(Sales[[#This Row],[sales]]/Sales[[#This Row],[sqft]])</f>
        <v>0</v>
      </c>
      <c r="P3014" s="4">
        <f>SUMIF(Sales[RegionStoretype],Sales[[#This Row],[RegionStoretype]],Sales[YoY_SSF])/Sales[[#This Row],[Region_TypeCount]]</f>
        <v>53.603836561720975</v>
      </c>
    </row>
    <row r="3015" spans="1:16" x14ac:dyDescent="0.25">
      <c r="A3015" s="1">
        <v>42923</v>
      </c>
      <c r="B3015">
        <v>7</v>
      </c>
      <c r="C3015">
        <v>5</v>
      </c>
      <c r="D3015">
        <v>50227.522400000002</v>
      </c>
      <c r="E3015">
        <f>INDEX(Stores[region],MATCH(Sales[[#This Row],[store_no]],Stores[store_no],0))</f>
        <v>2</v>
      </c>
      <c r="F3015" t="str">
        <f>INDEX(Stores[storetype],MATCH(Sales[[#This Row],[store_no]],Stores[store_no],0))</f>
        <v>B</v>
      </c>
      <c r="G3015" t="str">
        <f>INDEX(Stores[location_city],MATCH(Sales[[#This Row],[store_no]],Stores[store_no],0))</f>
        <v>Rockford</v>
      </c>
      <c r="H3015" t="str">
        <f>INDEX(Stores[location_state],MATCH(Sales[[#This Row],[store_no]],Stores[store_no],0))</f>
        <v>Illinois</v>
      </c>
      <c r="I3015">
        <f>INDEX(Stores[sqft],MATCH(Sales[[#This Row],[store_no]],Stores[store_no],0))</f>
        <v>127100</v>
      </c>
      <c r="J3015" s="4" t="str">
        <f>INDEX(Departments[dept_name],MATCH(Sales[[#This Row],[dept_no]],Departments[dept_no],0))</f>
        <v>Clothing</v>
      </c>
      <c r="K3015" s="4" t="str">
        <f>CONCATENATE(Sales[[#This Row],[region]],Sales[[#This Row],[storetype]])</f>
        <v>2B</v>
      </c>
      <c r="L3015" s="4">
        <f>INDEX(RegionStoreCount[Store Count],MATCH(Sales[[#This Row],[RegionStoretype]],RegionStoreCount[Region/Type],0))</f>
        <v>6</v>
      </c>
      <c r="M3015" s="4">
        <f>AND(Sales[[#This Row],[date]]&lt;=TY_YTDMax,Sales[[#This Row],[date]]&gt;=TY_YTDMin)*Sales[[#This Row],[sales]]</f>
        <v>0</v>
      </c>
      <c r="N3015" s="4">
        <f>AND(Sales[[#This Row],[date]]&lt;=LY_YTDMax,Sales[[#This Row],[date]]&gt;=LY_YTDMin)*Sales[[#This Row],[sales]]</f>
        <v>50227.522400000002</v>
      </c>
      <c r="O3015" s="4">
        <f>AND(Sales[[#This Row],[date]]&gt;=YoY_Min,Sales[[#This Row],[date]]&lt;=TY_YTDMax)*(Sales[[#This Row],[sales]]/Sales[[#This Row],[sqft]])</f>
        <v>0</v>
      </c>
      <c r="P3015" s="4">
        <f>SUMIF(Sales[RegionStoretype],Sales[[#This Row],[RegionStoretype]],Sales[YoY_SSF])/Sales[[#This Row],[Region_TypeCount]]</f>
        <v>58.393757732919049</v>
      </c>
    </row>
    <row r="3016" spans="1:16" x14ac:dyDescent="0.25">
      <c r="A3016" s="1">
        <v>42923</v>
      </c>
      <c r="B3016">
        <v>7</v>
      </c>
      <c r="C3016">
        <v>13</v>
      </c>
      <c r="D3016">
        <v>32975.667600000001</v>
      </c>
      <c r="E3016">
        <f>INDEX(Stores[region],MATCH(Sales[[#This Row],[store_no]],Stores[store_no],0))</f>
        <v>2</v>
      </c>
      <c r="F3016" t="str">
        <f>INDEX(Stores[storetype],MATCH(Sales[[#This Row],[store_no]],Stores[store_no],0))</f>
        <v>B</v>
      </c>
      <c r="G3016" t="str">
        <f>INDEX(Stores[location_city],MATCH(Sales[[#This Row],[store_no]],Stores[store_no],0))</f>
        <v>Rockford</v>
      </c>
      <c r="H3016" t="str">
        <f>INDEX(Stores[location_state],MATCH(Sales[[#This Row],[store_no]],Stores[store_no],0))</f>
        <v>Illinois</v>
      </c>
      <c r="I3016">
        <f>INDEX(Stores[sqft],MATCH(Sales[[#This Row],[store_no]],Stores[store_no],0))</f>
        <v>127100</v>
      </c>
      <c r="J3016" s="4" t="str">
        <f>INDEX(Departments[dept_name],MATCH(Sales[[#This Row],[dept_no]],Departments[dept_no],0))</f>
        <v>Kids</v>
      </c>
      <c r="K3016" s="4" t="str">
        <f>CONCATENATE(Sales[[#This Row],[region]],Sales[[#This Row],[storetype]])</f>
        <v>2B</v>
      </c>
      <c r="L3016" s="4">
        <f>INDEX(RegionStoreCount[Store Count],MATCH(Sales[[#This Row],[RegionStoretype]],RegionStoreCount[Region/Type],0))</f>
        <v>6</v>
      </c>
      <c r="M3016" s="4">
        <f>AND(Sales[[#This Row],[date]]&lt;=TY_YTDMax,Sales[[#This Row],[date]]&gt;=TY_YTDMin)*Sales[[#This Row],[sales]]</f>
        <v>0</v>
      </c>
      <c r="N3016" s="4">
        <f>AND(Sales[[#This Row],[date]]&lt;=LY_YTDMax,Sales[[#This Row],[date]]&gt;=LY_YTDMin)*Sales[[#This Row],[sales]]</f>
        <v>32975.667600000001</v>
      </c>
      <c r="O3016" s="4">
        <f>AND(Sales[[#This Row],[date]]&gt;=YoY_Min,Sales[[#This Row],[date]]&lt;=TY_YTDMax)*(Sales[[#This Row],[sales]]/Sales[[#This Row],[sqft]])</f>
        <v>0</v>
      </c>
      <c r="P3016" s="4">
        <f>SUMIF(Sales[RegionStoretype],Sales[[#This Row],[RegionStoretype]],Sales[YoY_SSF])/Sales[[#This Row],[Region_TypeCount]]</f>
        <v>58.393757732919049</v>
      </c>
    </row>
    <row r="3017" spans="1:16" x14ac:dyDescent="0.25">
      <c r="A3017" s="1">
        <v>42923</v>
      </c>
      <c r="B3017">
        <v>7</v>
      </c>
      <c r="C3017">
        <v>16</v>
      </c>
      <c r="D3017">
        <v>31275.945499999998</v>
      </c>
      <c r="E3017">
        <f>INDEX(Stores[region],MATCH(Sales[[#This Row],[store_no]],Stores[store_no],0))</f>
        <v>2</v>
      </c>
      <c r="F3017" t="str">
        <f>INDEX(Stores[storetype],MATCH(Sales[[#This Row],[store_no]],Stores[store_no],0))</f>
        <v>B</v>
      </c>
      <c r="G3017" t="str">
        <f>INDEX(Stores[location_city],MATCH(Sales[[#This Row],[store_no]],Stores[store_no],0))</f>
        <v>Rockford</v>
      </c>
      <c r="H3017" t="str">
        <f>INDEX(Stores[location_state],MATCH(Sales[[#This Row],[store_no]],Stores[store_no],0))</f>
        <v>Illinois</v>
      </c>
      <c r="I3017">
        <f>INDEX(Stores[sqft],MATCH(Sales[[#This Row],[store_no]],Stores[store_no],0))</f>
        <v>127100</v>
      </c>
      <c r="J3017" s="4" t="str">
        <f>INDEX(Departments[dept_name],MATCH(Sales[[#This Row],[dept_no]],Departments[dept_no],0))</f>
        <v>Outdoors</v>
      </c>
      <c r="K3017" s="4" t="str">
        <f>CONCATENATE(Sales[[#This Row],[region]],Sales[[#This Row],[storetype]])</f>
        <v>2B</v>
      </c>
      <c r="L3017" s="4">
        <f>INDEX(RegionStoreCount[Store Count],MATCH(Sales[[#This Row],[RegionStoretype]],RegionStoreCount[Region/Type],0))</f>
        <v>6</v>
      </c>
      <c r="M3017" s="4">
        <f>AND(Sales[[#This Row],[date]]&lt;=TY_YTDMax,Sales[[#This Row],[date]]&gt;=TY_YTDMin)*Sales[[#This Row],[sales]]</f>
        <v>0</v>
      </c>
      <c r="N3017" s="4">
        <f>AND(Sales[[#This Row],[date]]&lt;=LY_YTDMax,Sales[[#This Row],[date]]&gt;=LY_YTDMin)*Sales[[#This Row],[sales]]</f>
        <v>31275.945499999998</v>
      </c>
      <c r="O3017" s="4">
        <f>AND(Sales[[#This Row],[date]]&gt;=YoY_Min,Sales[[#This Row],[date]]&lt;=TY_YTDMax)*(Sales[[#This Row],[sales]]/Sales[[#This Row],[sqft]])</f>
        <v>0</v>
      </c>
      <c r="P3017" s="4">
        <f>SUMIF(Sales[RegionStoretype],Sales[[#This Row],[RegionStoretype]],Sales[YoY_SSF])/Sales[[#This Row],[Region_TypeCount]]</f>
        <v>58.393757732919049</v>
      </c>
    </row>
    <row r="3018" spans="1:16" x14ac:dyDescent="0.25">
      <c r="A3018" s="1">
        <v>42923</v>
      </c>
      <c r="B3018">
        <v>8</v>
      </c>
      <c r="C3018">
        <v>1</v>
      </c>
      <c r="D3018">
        <v>23547.3583</v>
      </c>
      <c r="E3018">
        <f>INDEX(Stores[region],MATCH(Sales[[#This Row],[store_no]],Stores[store_no],0))</f>
        <v>3</v>
      </c>
      <c r="F3018" t="str">
        <f>INDEX(Stores[storetype],MATCH(Sales[[#This Row],[store_no]],Stores[store_no],0))</f>
        <v>A</v>
      </c>
      <c r="G3018" t="str">
        <f>INDEX(Stores[location_city],MATCH(Sales[[#This Row],[store_no]],Stores[store_no],0))</f>
        <v>Saint Louis</v>
      </c>
      <c r="H3018" t="str">
        <f>INDEX(Stores[location_state],MATCH(Sales[[#This Row],[store_no]],Stores[store_no],0))</f>
        <v>Missouri</v>
      </c>
      <c r="I3018">
        <f>INDEX(Stores[sqft],MATCH(Sales[[#This Row],[store_no]],Stores[store_no],0))</f>
        <v>198900</v>
      </c>
      <c r="J3018" s="4" t="str">
        <f>INDEX(Departments[dept_name],MATCH(Sales[[#This Row],[dept_no]],Departments[dept_no],0))</f>
        <v>Automotive</v>
      </c>
      <c r="K3018" s="4" t="str">
        <f>CONCATENATE(Sales[[#This Row],[region]],Sales[[#This Row],[storetype]])</f>
        <v>3A</v>
      </c>
      <c r="L3018" s="4">
        <f>INDEX(RegionStoreCount[Store Count],MATCH(Sales[[#This Row],[RegionStoretype]],RegionStoreCount[Region/Type],0))</f>
        <v>9</v>
      </c>
      <c r="M3018" s="4">
        <f>AND(Sales[[#This Row],[date]]&lt;=TY_YTDMax,Sales[[#This Row],[date]]&gt;=TY_YTDMin)*Sales[[#This Row],[sales]]</f>
        <v>0</v>
      </c>
      <c r="N3018" s="4">
        <f>AND(Sales[[#This Row],[date]]&lt;=LY_YTDMax,Sales[[#This Row],[date]]&gt;=LY_YTDMin)*Sales[[#This Row],[sales]]</f>
        <v>23547.3583</v>
      </c>
      <c r="O3018" s="4">
        <f>AND(Sales[[#This Row],[date]]&gt;=YoY_Min,Sales[[#This Row],[date]]&lt;=TY_YTDMax)*(Sales[[#This Row],[sales]]/Sales[[#This Row],[sqft]])</f>
        <v>0</v>
      </c>
      <c r="P3018" s="4">
        <f>SUMIF(Sales[RegionStoretype],Sales[[#This Row],[RegionStoretype]],Sales[YoY_SSF])/Sales[[#This Row],[Region_TypeCount]]</f>
        <v>53.603836561720975</v>
      </c>
    </row>
    <row r="3019" spans="1:16" x14ac:dyDescent="0.25">
      <c r="A3019" s="1">
        <v>42923</v>
      </c>
      <c r="B3019">
        <v>8</v>
      </c>
      <c r="C3019">
        <v>13</v>
      </c>
      <c r="D3019">
        <v>66290.294999999998</v>
      </c>
      <c r="E3019">
        <f>INDEX(Stores[region],MATCH(Sales[[#This Row],[store_no]],Stores[store_no],0))</f>
        <v>3</v>
      </c>
      <c r="F3019" t="str">
        <f>INDEX(Stores[storetype],MATCH(Sales[[#This Row],[store_no]],Stores[store_no],0))</f>
        <v>A</v>
      </c>
      <c r="G3019" t="str">
        <f>INDEX(Stores[location_city],MATCH(Sales[[#This Row],[store_no]],Stores[store_no],0))</f>
        <v>Saint Louis</v>
      </c>
      <c r="H3019" t="str">
        <f>INDEX(Stores[location_state],MATCH(Sales[[#This Row],[store_no]],Stores[store_no],0))</f>
        <v>Missouri</v>
      </c>
      <c r="I3019">
        <f>INDEX(Stores[sqft],MATCH(Sales[[#This Row],[store_no]],Stores[store_no],0))</f>
        <v>198900</v>
      </c>
      <c r="J3019" s="4" t="str">
        <f>INDEX(Departments[dept_name],MATCH(Sales[[#This Row],[dept_no]],Departments[dept_no],0))</f>
        <v>Kids</v>
      </c>
      <c r="K3019" s="4" t="str">
        <f>CONCATENATE(Sales[[#This Row],[region]],Sales[[#This Row],[storetype]])</f>
        <v>3A</v>
      </c>
      <c r="L3019" s="4">
        <f>INDEX(RegionStoreCount[Store Count],MATCH(Sales[[#This Row],[RegionStoretype]],RegionStoreCount[Region/Type],0))</f>
        <v>9</v>
      </c>
      <c r="M3019" s="4">
        <f>AND(Sales[[#This Row],[date]]&lt;=TY_YTDMax,Sales[[#This Row],[date]]&gt;=TY_YTDMin)*Sales[[#This Row],[sales]]</f>
        <v>0</v>
      </c>
      <c r="N3019" s="4">
        <f>AND(Sales[[#This Row],[date]]&lt;=LY_YTDMax,Sales[[#This Row],[date]]&gt;=LY_YTDMin)*Sales[[#This Row],[sales]]</f>
        <v>66290.294999999998</v>
      </c>
      <c r="O3019" s="4">
        <f>AND(Sales[[#This Row],[date]]&gt;=YoY_Min,Sales[[#This Row],[date]]&lt;=TY_YTDMax)*(Sales[[#This Row],[sales]]/Sales[[#This Row],[sqft]])</f>
        <v>0</v>
      </c>
      <c r="P3019" s="4">
        <f>SUMIF(Sales[RegionStoretype],Sales[[#This Row],[RegionStoretype]],Sales[YoY_SSF])/Sales[[#This Row],[Region_TypeCount]]</f>
        <v>53.603836561720975</v>
      </c>
    </row>
    <row r="3020" spans="1:16" x14ac:dyDescent="0.25">
      <c r="A3020" s="1">
        <v>42923</v>
      </c>
      <c r="B3020">
        <v>9</v>
      </c>
      <c r="C3020">
        <v>2</v>
      </c>
      <c r="D3020">
        <v>76950.511199999994</v>
      </c>
      <c r="E3020">
        <f>INDEX(Stores[region],MATCH(Sales[[#This Row],[store_no]],Stores[store_no],0))</f>
        <v>1</v>
      </c>
      <c r="F3020" t="str">
        <f>INDEX(Stores[storetype],MATCH(Sales[[#This Row],[store_no]],Stores[store_no],0))</f>
        <v>B</v>
      </c>
      <c r="G3020" t="str">
        <f>INDEX(Stores[location_city],MATCH(Sales[[#This Row],[store_no]],Stores[store_no],0))</f>
        <v>Columbus</v>
      </c>
      <c r="H3020" t="str">
        <f>INDEX(Stores[location_state],MATCH(Sales[[#This Row],[store_no]],Stores[store_no],0))</f>
        <v>Ohio</v>
      </c>
      <c r="I3020">
        <f>INDEX(Stores[sqft],MATCH(Sales[[#This Row],[store_no]],Stores[store_no],0))</f>
        <v>221800</v>
      </c>
      <c r="J3020" s="4" t="str">
        <f>INDEX(Departments[dept_name],MATCH(Sales[[#This Row],[dept_no]],Departments[dept_no],0))</f>
        <v>Baby</v>
      </c>
      <c r="K3020" s="4" t="str">
        <f>CONCATENATE(Sales[[#This Row],[region]],Sales[[#This Row],[storetype]])</f>
        <v>1B</v>
      </c>
      <c r="L3020" s="4">
        <f>INDEX(RegionStoreCount[Store Count],MATCH(Sales[[#This Row],[RegionStoretype]],RegionStoreCount[Region/Type],0))</f>
        <v>5</v>
      </c>
      <c r="M3020" s="4">
        <f>AND(Sales[[#This Row],[date]]&lt;=TY_YTDMax,Sales[[#This Row],[date]]&gt;=TY_YTDMin)*Sales[[#This Row],[sales]]</f>
        <v>0</v>
      </c>
      <c r="N3020" s="4">
        <f>AND(Sales[[#This Row],[date]]&lt;=LY_YTDMax,Sales[[#This Row],[date]]&gt;=LY_YTDMin)*Sales[[#This Row],[sales]]</f>
        <v>76950.511199999994</v>
      </c>
      <c r="O3020" s="4">
        <f>AND(Sales[[#This Row],[date]]&gt;=YoY_Min,Sales[[#This Row],[date]]&lt;=TY_YTDMax)*(Sales[[#This Row],[sales]]/Sales[[#This Row],[sqft]])</f>
        <v>0</v>
      </c>
      <c r="P3020" s="4">
        <f>SUMIF(Sales[RegionStoretype],Sales[[#This Row],[RegionStoretype]],Sales[YoY_SSF])/Sales[[#This Row],[Region_TypeCount]]</f>
        <v>68.518982968140051</v>
      </c>
    </row>
    <row r="3021" spans="1:16" x14ac:dyDescent="0.25">
      <c r="A3021" s="1">
        <v>42923</v>
      </c>
      <c r="B3021">
        <v>9</v>
      </c>
      <c r="C3021">
        <v>8</v>
      </c>
      <c r="D3021">
        <v>68214.893400000001</v>
      </c>
      <c r="E3021">
        <f>INDEX(Stores[region],MATCH(Sales[[#This Row],[store_no]],Stores[store_no],0))</f>
        <v>1</v>
      </c>
      <c r="F3021" t="str">
        <f>INDEX(Stores[storetype],MATCH(Sales[[#This Row],[store_no]],Stores[store_no],0))</f>
        <v>B</v>
      </c>
      <c r="G3021" t="str">
        <f>INDEX(Stores[location_city],MATCH(Sales[[#This Row],[store_no]],Stores[store_no],0))</f>
        <v>Columbus</v>
      </c>
      <c r="H3021" t="str">
        <f>INDEX(Stores[location_state],MATCH(Sales[[#This Row],[store_no]],Stores[store_no],0))</f>
        <v>Ohio</v>
      </c>
      <c r="I3021">
        <f>INDEX(Stores[sqft],MATCH(Sales[[#This Row],[store_no]],Stores[store_no],0))</f>
        <v>221800</v>
      </c>
      <c r="J3021" s="4" t="str">
        <f>INDEX(Departments[dept_name],MATCH(Sales[[#This Row],[dept_no]],Departments[dept_no],0))</f>
        <v>Games</v>
      </c>
      <c r="K3021" s="4" t="str">
        <f>CONCATENATE(Sales[[#This Row],[region]],Sales[[#This Row],[storetype]])</f>
        <v>1B</v>
      </c>
      <c r="L3021" s="4">
        <f>INDEX(RegionStoreCount[Store Count],MATCH(Sales[[#This Row],[RegionStoretype]],RegionStoreCount[Region/Type],0))</f>
        <v>5</v>
      </c>
      <c r="M3021" s="4">
        <f>AND(Sales[[#This Row],[date]]&lt;=TY_YTDMax,Sales[[#This Row],[date]]&gt;=TY_YTDMin)*Sales[[#This Row],[sales]]</f>
        <v>0</v>
      </c>
      <c r="N3021" s="4">
        <f>AND(Sales[[#This Row],[date]]&lt;=LY_YTDMax,Sales[[#This Row],[date]]&gt;=LY_YTDMin)*Sales[[#This Row],[sales]]</f>
        <v>68214.893400000001</v>
      </c>
      <c r="O3021" s="4">
        <f>AND(Sales[[#This Row],[date]]&gt;=YoY_Min,Sales[[#This Row],[date]]&lt;=TY_YTDMax)*(Sales[[#This Row],[sales]]/Sales[[#This Row],[sqft]])</f>
        <v>0</v>
      </c>
      <c r="P3021" s="4">
        <f>SUMIF(Sales[RegionStoretype],Sales[[#This Row],[RegionStoretype]],Sales[YoY_SSF])/Sales[[#This Row],[Region_TypeCount]]</f>
        <v>68.518982968140051</v>
      </c>
    </row>
    <row r="3022" spans="1:16" x14ac:dyDescent="0.25">
      <c r="A3022" s="1">
        <v>42923</v>
      </c>
      <c r="B3022">
        <v>9</v>
      </c>
      <c r="C3022">
        <v>10</v>
      </c>
      <c r="D3022">
        <v>15854.9004</v>
      </c>
      <c r="E3022">
        <f>INDEX(Stores[region],MATCH(Sales[[#This Row],[store_no]],Stores[store_no],0))</f>
        <v>1</v>
      </c>
      <c r="F3022" t="str">
        <f>INDEX(Stores[storetype],MATCH(Sales[[#This Row],[store_no]],Stores[store_no],0))</f>
        <v>B</v>
      </c>
      <c r="G3022" t="str">
        <f>INDEX(Stores[location_city],MATCH(Sales[[#This Row],[store_no]],Stores[store_no],0))</f>
        <v>Columbus</v>
      </c>
      <c r="H3022" t="str">
        <f>INDEX(Stores[location_state],MATCH(Sales[[#This Row],[store_no]],Stores[store_no],0))</f>
        <v>Ohio</v>
      </c>
      <c r="I3022">
        <f>INDEX(Stores[sqft],MATCH(Sales[[#This Row],[store_no]],Stores[store_no],0))</f>
        <v>221800</v>
      </c>
      <c r="J3022" s="4" t="str">
        <f>INDEX(Departments[dept_name],MATCH(Sales[[#This Row],[dept_no]],Departments[dept_no],0))</f>
        <v>Health</v>
      </c>
      <c r="K3022" s="4" t="str">
        <f>CONCATENATE(Sales[[#This Row],[region]],Sales[[#This Row],[storetype]])</f>
        <v>1B</v>
      </c>
      <c r="L3022" s="4">
        <f>INDEX(RegionStoreCount[Store Count],MATCH(Sales[[#This Row],[RegionStoretype]],RegionStoreCount[Region/Type],0))</f>
        <v>5</v>
      </c>
      <c r="M3022" s="4">
        <f>AND(Sales[[#This Row],[date]]&lt;=TY_YTDMax,Sales[[#This Row],[date]]&gt;=TY_YTDMin)*Sales[[#This Row],[sales]]</f>
        <v>0</v>
      </c>
      <c r="N3022" s="4">
        <f>AND(Sales[[#This Row],[date]]&lt;=LY_YTDMax,Sales[[#This Row],[date]]&gt;=LY_YTDMin)*Sales[[#This Row],[sales]]</f>
        <v>15854.9004</v>
      </c>
      <c r="O3022" s="4">
        <f>AND(Sales[[#This Row],[date]]&gt;=YoY_Min,Sales[[#This Row],[date]]&lt;=TY_YTDMax)*(Sales[[#This Row],[sales]]/Sales[[#This Row],[sqft]])</f>
        <v>0</v>
      </c>
      <c r="P3022" s="4">
        <f>SUMIF(Sales[RegionStoretype],Sales[[#This Row],[RegionStoretype]],Sales[YoY_SSF])/Sales[[#This Row],[Region_TypeCount]]</f>
        <v>68.518982968140051</v>
      </c>
    </row>
    <row r="3023" spans="1:16" x14ac:dyDescent="0.25">
      <c r="A3023" s="1">
        <v>42923</v>
      </c>
      <c r="B3023">
        <v>9</v>
      </c>
      <c r="C3023">
        <v>17</v>
      </c>
      <c r="D3023">
        <v>72927.214200000002</v>
      </c>
      <c r="E3023">
        <f>INDEX(Stores[region],MATCH(Sales[[#This Row],[store_no]],Stores[store_no],0))</f>
        <v>1</v>
      </c>
      <c r="F3023" t="str">
        <f>INDEX(Stores[storetype],MATCH(Sales[[#This Row],[store_no]],Stores[store_no],0))</f>
        <v>B</v>
      </c>
      <c r="G3023" t="str">
        <f>INDEX(Stores[location_city],MATCH(Sales[[#This Row],[store_no]],Stores[store_no],0))</f>
        <v>Columbus</v>
      </c>
      <c r="H3023" t="str">
        <f>INDEX(Stores[location_state],MATCH(Sales[[#This Row],[store_no]],Stores[store_no],0))</f>
        <v>Ohio</v>
      </c>
      <c r="I3023">
        <f>INDEX(Stores[sqft],MATCH(Sales[[#This Row],[store_no]],Stores[store_no],0))</f>
        <v>221800</v>
      </c>
      <c r="J3023" s="4" t="str">
        <f>INDEX(Departments[dept_name],MATCH(Sales[[#This Row],[dept_no]],Departments[dept_no],0))</f>
        <v>Shoes</v>
      </c>
      <c r="K3023" s="4" t="str">
        <f>CONCATENATE(Sales[[#This Row],[region]],Sales[[#This Row],[storetype]])</f>
        <v>1B</v>
      </c>
      <c r="L3023" s="4">
        <f>INDEX(RegionStoreCount[Store Count],MATCH(Sales[[#This Row],[RegionStoretype]],RegionStoreCount[Region/Type],0))</f>
        <v>5</v>
      </c>
      <c r="M3023" s="4">
        <f>AND(Sales[[#This Row],[date]]&lt;=TY_YTDMax,Sales[[#This Row],[date]]&gt;=TY_YTDMin)*Sales[[#This Row],[sales]]</f>
        <v>0</v>
      </c>
      <c r="N3023" s="4">
        <f>AND(Sales[[#This Row],[date]]&lt;=LY_YTDMax,Sales[[#This Row],[date]]&gt;=LY_YTDMin)*Sales[[#This Row],[sales]]</f>
        <v>72927.214200000002</v>
      </c>
      <c r="O3023" s="4">
        <f>AND(Sales[[#This Row],[date]]&gt;=YoY_Min,Sales[[#This Row],[date]]&lt;=TY_YTDMax)*(Sales[[#This Row],[sales]]/Sales[[#This Row],[sqft]])</f>
        <v>0</v>
      </c>
      <c r="P3023" s="4">
        <f>SUMIF(Sales[RegionStoretype],Sales[[#This Row],[RegionStoretype]],Sales[YoY_SSF])/Sales[[#This Row],[Region_TypeCount]]</f>
        <v>68.518982968140051</v>
      </c>
    </row>
    <row r="3024" spans="1:16" x14ac:dyDescent="0.25">
      <c r="A3024" s="1">
        <v>42923</v>
      </c>
      <c r="B3024">
        <v>10</v>
      </c>
      <c r="C3024">
        <v>10</v>
      </c>
      <c r="D3024">
        <v>16635.8891</v>
      </c>
      <c r="E3024">
        <f>INDEX(Stores[region],MATCH(Sales[[#This Row],[store_no]],Stores[store_no],0))</f>
        <v>1</v>
      </c>
      <c r="F3024" t="str">
        <f>INDEX(Stores[storetype],MATCH(Sales[[#This Row],[store_no]],Stores[store_no],0))</f>
        <v>B</v>
      </c>
      <c r="G3024" t="str">
        <f>INDEX(Stores[location_city],MATCH(Sales[[#This Row],[store_no]],Stores[store_no],0))</f>
        <v>Traverse City</v>
      </c>
      <c r="H3024" t="str">
        <f>INDEX(Stores[location_state],MATCH(Sales[[#This Row],[store_no]],Stores[store_no],0))</f>
        <v>Michigan</v>
      </c>
      <c r="I3024">
        <f>INDEX(Stores[sqft],MATCH(Sales[[#This Row],[store_no]],Stores[store_no],0))</f>
        <v>158200</v>
      </c>
      <c r="J3024" s="4" t="str">
        <f>INDEX(Departments[dept_name],MATCH(Sales[[#This Row],[dept_no]],Departments[dept_no],0))</f>
        <v>Health</v>
      </c>
      <c r="K3024" s="4" t="str">
        <f>CONCATENATE(Sales[[#This Row],[region]],Sales[[#This Row],[storetype]])</f>
        <v>1B</v>
      </c>
      <c r="L3024" s="4">
        <f>INDEX(RegionStoreCount[Store Count],MATCH(Sales[[#This Row],[RegionStoretype]],RegionStoreCount[Region/Type],0))</f>
        <v>5</v>
      </c>
      <c r="M3024" s="4">
        <f>AND(Sales[[#This Row],[date]]&lt;=TY_YTDMax,Sales[[#This Row],[date]]&gt;=TY_YTDMin)*Sales[[#This Row],[sales]]</f>
        <v>0</v>
      </c>
      <c r="N3024" s="4">
        <f>AND(Sales[[#This Row],[date]]&lt;=LY_YTDMax,Sales[[#This Row],[date]]&gt;=LY_YTDMin)*Sales[[#This Row],[sales]]</f>
        <v>16635.8891</v>
      </c>
      <c r="O3024" s="4">
        <f>AND(Sales[[#This Row],[date]]&gt;=YoY_Min,Sales[[#This Row],[date]]&lt;=TY_YTDMax)*(Sales[[#This Row],[sales]]/Sales[[#This Row],[sqft]])</f>
        <v>0</v>
      </c>
      <c r="P3024" s="4">
        <f>SUMIF(Sales[RegionStoretype],Sales[[#This Row],[RegionStoretype]],Sales[YoY_SSF])/Sales[[#This Row],[Region_TypeCount]]</f>
        <v>68.518982968140051</v>
      </c>
    </row>
    <row r="3025" spans="1:16" x14ac:dyDescent="0.25">
      <c r="A3025" s="1">
        <v>42923</v>
      </c>
      <c r="B3025">
        <v>11</v>
      </c>
      <c r="C3025">
        <v>19</v>
      </c>
      <c r="D3025">
        <v>10675.276699999999</v>
      </c>
      <c r="E3025">
        <f>INDEX(Stores[region],MATCH(Sales[[#This Row],[store_no]],Stores[store_no],0))</f>
        <v>1</v>
      </c>
      <c r="F3025" t="str">
        <f>INDEX(Stores[storetype],MATCH(Sales[[#This Row],[store_no]],Stores[store_no],0))</f>
        <v>A</v>
      </c>
      <c r="G3025" t="str">
        <f>INDEX(Stores[location_city],MATCH(Sales[[#This Row],[store_no]],Stores[store_no],0))</f>
        <v>Cleveland</v>
      </c>
      <c r="H3025" t="str">
        <f>INDEX(Stores[location_state],MATCH(Sales[[#This Row],[store_no]],Stores[store_no],0))</f>
        <v>Ohio</v>
      </c>
      <c r="I3025">
        <f>INDEX(Stores[sqft],MATCH(Sales[[#This Row],[store_no]],Stores[store_no],0))</f>
        <v>192400</v>
      </c>
      <c r="J3025" s="4" t="str">
        <f>INDEX(Departments[dept_name],MATCH(Sales[[#This Row],[dept_no]],Departments[dept_no],0))</f>
        <v>Tools</v>
      </c>
      <c r="K3025" s="4" t="str">
        <f>CONCATENATE(Sales[[#This Row],[region]],Sales[[#This Row],[storetype]])</f>
        <v>1A</v>
      </c>
      <c r="L3025" s="4">
        <f>INDEX(RegionStoreCount[Store Count],MATCH(Sales[[#This Row],[RegionStoretype]],RegionStoreCount[Region/Type],0))</f>
        <v>5</v>
      </c>
      <c r="M3025" s="4">
        <f>AND(Sales[[#This Row],[date]]&lt;=TY_YTDMax,Sales[[#This Row],[date]]&gt;=TY_YTDMin)*Sales[[#This Row],[sales]]</f>
        <v>0</v>
      </c>
      <c r="N3025" s="4">
        <f>AND(Sales[[#This Row],[date]]&lt;=LY_YTDMax,Sales[[#This Row],[date]]&gt;=LY_YTDMin)*Sales[[#This Row],[sales]]</f>
        <v>10675.276699999999</v>
      </c>
      <c r="O3025" s="4">
        <f>AND(Sales[[#This Row],[date]]&gt;=YoY_Min,Sales[[#This Row],[date]]&lt;=TY_YTDMax)*(Sales[[#This Row],[sales]]/Sales[[#This Row],[sqft]])</f>
        <v>0</v>
      </c>
      <c r="P3025" s="4">
        <f>SUMIF(Sales[RegionStoretype],Sales[[#This Row],[RegionStoretype]],Sales[YoY_SSF])/Sales[[#This Row],[Region_TypeCount]]</f>
        <v>59.469551530910678</v>
      </c>
    </row>
    <row r="3026" spans="1:16" x14ac:dyDescent="0.25">
      <c r="A3026" s="1">
        <v>42923</v>
      </c>
      <c r="B3026">
        <v>12</v>
      </c>
      <c r="C3026">
        <v>14</v>
      </c>
      <c r="D3026">
        <v>54941.683399999994</v>
      </c>
      <c r="E3026">
        <f>INDEX(Stores[region],MATCH(Sales[[#This Row],[store_no]],Stores[store_no],0))</f>
        <v>2</v>
      </c>
      <c r="F3026" t="str">
        <f>INDEX(Stores[storetype],MATCH(Sales[[#This Row],[store_no]],Stores[store_no],0))</f>
        <v>B</v>
      </c>
      <c r="G3026" t="str">
        <f>INDEX(Stores[location_city],MATCH(Sales[[#This Row],[store_no]],Stores[store_no],0))</f>
        <v>Indianapolis</v>
      </c>
      <c r="H3026" t="str">
        <f>INDEX(Stores[location_state],MATCH(Sales[[#This Row],[store_no]],Stores[store_no],0))</f>
        <v>Indiana</v>
      </c>
      <c r="I3026">
        <f>INDEX(Stores[sqft],MATCH(Sales[[#This Row],[store_no]],Stores[store_no],0))</f>
        <v>120800</v>
      </c>
      <c r="J3026" s="4" t="str">
        <f>INDEX(Departments[dept_name],MATCH(Sales[[#This Row],[dept_no]],Departments[dept_no],0))</f>
        <v>Movies</v>
      </c>
      <c r="K3026" s="4" t="str">
        <f>CONCATENATE(Sales[[#This Row],[region]],Sales[[#This Row],[storetype]])</f>
        <v>2B</v>
      </c>
      <c r="L3026" s="4">
        <f>INDEX(RegionStoreCount[Store Count],MATCH(Sales[[#This Row],[RegionStoretype]],RegionStoreCount[Region/Type],0))</f>
        <v>6</v>
      </c>
      <c r="M3026" s="4">
        <f>AND(Sales[[#This Row],[date]]&lt;=TY_YTDMax,Sales[[#This Row],[date]]&gt;=TY_YTDMin)*Sales[[#This Row],[sales]]</f>
        <v>0</v>
      </c>
      <c r="N3026" s="4">
        <f>AND(Sales[[#This Row],[date]]&lt;=LY_YTDMax,Sales[[#This Row],[date]]&gt;=LY_YTDMin)*Sales[[#This Row],[sales]]</f>
        <v>54941.683399999994</v>
      </c>
      <c r="O3026" s="4">
        <f>AND(Sales[[#This Row],[date]]&gt;=YoY_Min,Sales[[#This Row],[date]]&lt;=TY_YTDMax)*(Sales[[#This Row],[sales]]/Sales[[#This Row],[sqft]])</f>
        <v>0</v>
      </c>
      <c r="P3026" s="4">
        <f>SUMIF(Sales[RegionStoretype],Sales[[#This Row],[RegionStoretype]],Sales[YoY_SSF])/Sales[[#This Row],[Region_TypeCount]]</f>
        <v>58.393757732919049</v>
      </c>
    </row>
    <row r="3027" spans="1:16" x14ac:dyDescent="0.25">
      <c r="A3027" s="1">
        <v>42923</v>
      </c>
      <c r="B3027">
        <v>12</v>
      </c>
      <c r="C3027">
        <v>18</v>
      </c>
      <c r="D3027">
        <v>21537.063200000001</v>
      </c>
      <c r="E3027">
        <f>INDEX(Stores[region],MATCH(Sales[[#This Row],[store_no]],Stores[store_no],0))</f>
        <v>2</v>
      </c>
      <c r="F3027" t="str">
        <f>INDEX(Stores[storetype],MATCH(Sales[[#This Row],[store_no]],Stores[store_no],0))</f>
        <v>B</v>
      </c>
      <c r="G3027" t="str">
        <f>INDEX(Stores[location_city],MATCH(Sales[[#This Row],[store_no]],Stores[store_no],0))</f>
        <v>Indianapolis</v>
      </c>
      <c r="H3027" t="str">
        <f>INDEX(Stores[location_state],MATCH(Sales[[#This Row],[store_no]],Stores[store_no],0))</f>
        <v>Indiana</v>
      </c>
      <c r="I3027">
        <f>INDEX(Stores[sqft],MATCH(Sales[[#This Row],[store_no]],Stores[store_no],0))</f>
        <v>120800</v>
      </c>
      <c r="J3027" s="4" t="str">
        <f>INDEX(Departments[dept_name],MATCH(Sales[[#This Row],[dept_no]],Departments[dept_no],0))</f>
        <v>Sports</v>
      </c>
      <c r="K3027" s="4" t="str">
        <f>CONCATENATE(Sales[[#This Row],[region]],Sales[[#This Row],[storetype]])</f>
        <v>2B</v>
      </c>
      <c r="L3027" s="4">
        <f>INDEX(RegionStoreCount[Store Count],MATCH(Sales[[#This Row],[RegionStoretype]],RegionStoreCount[Region/Type],0))</f>
        <v>6</v>
      </c>
      <c r="M3027" s="4">
        <f>AND(Sales[[#This Row],[date]]&lt;=TY_YTDMax,Sales[[#This Row],[date]]&gt;=TY_YTDMin)*Sales[[#This Row],[sales]]</f>
        <v>0</v>
      </c>
      <c r="N3027" s="4">
        <f>AND(Sales[[#This Row],[date]]&lt;=LY_YTDMax,Sales[[#This Row],[date]]&gt;=LY_YTDMin)*Sales[[#This Row],[sales]]</f>
        <v>21537.063200000001</v>
      </c>
      <c r="O3027" s="4">
        <f>AND(Sales[[#This Row],[date]]&gt;=YoY_Min,Sales[[#This Row],[date]]&lt;=TY_YTDMax)*(Sales[[#This Row],[sales]]/Sales[[#This Row],[sqft]])</f>
        <v>0</v>
      </c>
      <c r="P3027" s="4">
        <f>SUMIF(Sales[RegionStoretype],Sales[[#This Row],[RegionStoretype]],Sales[YoY_SSF])/Sales[[#This Row],[Region_TypeCount]]</f>
        <v>58.393757732919049</v>
      </c>
    </row>
    <row r="3028" spans="1:16" x14ac:dyDescent="0.25">
      <c r="A3028" s="1">
        <v>42923</v>
      </c>
      <c r="B3028">
        <v>13</v>
      </c>
      <c r="C3028">
        <v>3</v>
      </c>
      <c r="D3028">
        <v>87173.420400000003</v>
      </c>
      <c r="E3028">
        <f>INDEX(Stores[region],MATCH(Sales[[#This Row],[store_no]],Stores[store_no],0))</f>
        <v>3</v>
      </c>
      <c r="F3028" t="str">
        <f>INDEX(Stores[storetype],MATCH(Sales[[#This Row],[store_no]],Stores[store_no],0))</f>
        <v>A</v>
      </c>
      <c r="G3028" t="str">
        <f>INDEX(Stores[location_city],MATCH(Sales[[#This Row],[store_no]],Stores[store_no],0))</f>
        <v>Overland Park</v>
      </c>
      <c r="H3028" t="str">
        <f>INDEX(Stores[location_state],MATCH(Sales[[#This Row],[store_no]],Stores[store_no],0))</f>
        <v>Kansas</v>
      </c>
      <c r="I3028">
        <f>INDEX(Stores[sqft],MATCH(Sales[[#This Row],[store_no]],Stores[store_no],0))</f>
        <v>201000</v>
      </c>
      <c r="J3028" s="4" t="str">
        <f>INDEX(Departments[dept_name],MATCH(Sales[[#This Row],[dept_no]],Departments[dept_no],0))</f>
        <v>Beauty</v>
      </c>
      <c r="K3028" s="4" t="str">
        <f>CONCATENATE(Sales[[#This Row],[region]],Sales[[#This Row],[storetype]])</f>
        <v>3A</v>
      </c>
      <c r="L3028" s="4">
        <f>INDEX(RegionStoreCount[Store Count],MATCH(Sales[[#This Row],[RegionStoretype]],RegionStoreCount[Region/Type],0))</f>
        <v>9</v>
      </c>
      <c r="M3028" s="4">
        <f>AND(Sales[[#This Row],[date]]&lt;=TY_YTDMax,Sales[[#This Row],[date]]&gt;=TY_YTDMin)*Sales[[#This Row],[sales]]</f>
        <v>0</v>
      </c>
      <c r="N3028" s="4">
        <f>AND(Sales[[#This Row],[date]]&lt;=LY_YTDMax,Sales[[#This Row],[date]]&gt;=LY_YTDMin)*Sales[[#This Row],[sales]]</f>
        <v>87173.420400000003</v>
      </c>
      <c r="O3028" s="4">
        <f>AND(Sales[[#This Row],[date]]&gt;=YoY_Min,Sales[[#This Row],[date]]&lt;=TY_YTDMax)*(Sales[[#This Row],[sales]]/Sales[[#This Row],[sqft]])</f>
        <v>0</v>
      </c>
      <c r="P3028" s="4">
        <f>SUMIF(Sales[RegionStoretype],Sales[[#This Row],[RegionStoretype]],Sales[YoY_SSF])/Sales[[#This Row],[Region_TypeCount]]</f>
        <v>53.603836561720975</v>
      </c>
    </row>
    <row r="3029" spans="1:16" x14ac:dyDescent="0.25">
      <c r="A3029" s="1">
        <v>42923</v>
      </c>
      <c r="B3029">
        <v>13</v>
      </c>
      <c r="C3029">
        <v>7</v>
      </c>
      <c r="D3029">
        <v>44650.694499999991</v>
      </c>
      <c r="E3029">
        <f>INDEX(Stores[region],MATCH(Sales[[#This Row],[store_no]],Stores[store_no],0))</f>
        <v>3</v>
      </c>
      <c r="F3029" t="str">
        <f>INDEX(Stores[storetype],MATCH(Sales[[#This Row],[store_no]],Stores[store_no],0))</f>
        <v>A</v>
      </c>
      <c r="G3029" t="str">
        <f>INDEX(Stores[location_city],MATCH(Sales[[#This Row],[store_no]],Stores[store_no],0))</f>
        <v>Overland Park</v>
      </c>
      <c r="H3029" t="str">
        <f>INDEX(Stores[location_state],MATCH(Sales[[#This Row],[store_no]],Stores[store_no],0))</f>
        <v>Kansas</v>
      </c>
      <c r="I3029">
        <f>INDEX(Stores[sqft],MATCH(Sales[[#This Row],[store_no]],Stores[store_no],0))</f>
        <v>201000</v>
      </c>
      <c r="J3029" s="4" t="str">
        <f>INDEX(Departments[dept_name],MATCH(Sales[[#This Row],[dept_no]],Departments[dept_no],0))</f>
        <v>Electronics</v>
      </c>
      <c r="K3029" s="4" t="str">
        <f>CONCATENATE(Sales[[#This Row],[region]],Sales[[#This Row],[storetype]])</f>
        <v>3A</v>
      </c>
      <c r="L3029" s="4">
        <f>INDEX(RegionStoreCount[Store Count],MATCH(Sales[[#This Row],[RegionStoretype]],RegionStoreCount[Region/Type],0))</f>
        <v>9</v>
      </c>
      <c r="M3029" s="4">
        <f>AND(Sales[[#This Row],[date]]&lt;=TY_YTDMax,Sales[[#This Row],[date]]&gt;=TY_YTDMin)*Sales[[#This Row],[sales]]</f>
        <v>0</v>
      </c>
      <c r="N3029" s="4">
        <f>AND(Sales[[#This Row],[date]]&lt;=LY_YTDMax,Sales[[#This Row],[date]]&gt;=LY_YTDMin)*Sales[[#This Row],[sales]]</f>
        <v>44650.694499999991</v>
      </c>
      <c r="O3029" s="4">
        <f>AND(Sales[[#This Row],[date]]&gt;=YoY_Min,Sales[[#This Row],[date]]&lt;=TY_YTDMax)*(Sales[[#This Row],[sales]]/Sales[[#This Row],[sqft]])</f>
        <v>0</v>
      </c>
      <c r="P3029" s="4">
        <f>SUMIF(Sales[RegionStoretype],Sales[[#This Row],[RegionStoretype]],Sales[YoY_SSF])/Sales[[#This Row],[Region_TypeCount]]</f>
        <v>53.603836561720975</v>
      </c>
    </row>
    <row r="3030" spans="1:16" x14ac:dyDescent="0.25">
      <c r="A3030" s="1">
        <v>42923</v>
      </c>
      <c r="B3030">
        <v>14</v>
      </c>
      <c r="C3030">
        <v>8</v>
      </c>
      <c r="D3030">
        <v>19474.112400000002</v>
      </c>
      <c r="E3030">
        <f>INDEX(Stores[region],MATCH(Sales[[#This Row],[store_no]],Stores[store_no],0))</f>
        <v>3</v>
      </c>
      <c r="F3030" t="str">
        <f>INDEX(Stores[storetype],MATCH(Sales[[#This Row],[store_no]],Stores[store_no],0))</f>
        <v>A</v>
      </c>
      <c r="G3030" t="str">
        <f>INDEX(Stores[location_city],MATCH(Sales[[#This Row],[store_no]],Stores[store_no],0))</f>
        <v>Bismarck</v>
      </c>
      <c r="H3030" t="str">
        <f>INDEX(Stores[location_state],MATCH(Sales[[#This Row],[store_no]],Stores[store_no],0))</f>
        <v>North Dakota</v>
      </c>
      <c r="I3030">
        <f>INDEX(Stores[sqft],MATCH(Sales[[#This Row],[store_no]],Stores[store_no],0))</f>
        <v>96400</v>
      </c>
      <c r="J3030" s="4" t="str">
        <f>INDEX(Departments[dept_name],MATCH(Sales[[#This Row],[dept_no]],Departments[dept_no],0))</f>
        <v>Games</v>
      </c>
      <c r="K3030" s="4" t="str">
        <f>CONCATENATE(Sales[[#This Row],[region]],Sales[[#This Row],[storetype]])</f>
        <v>3A</v>
      </c>
      <c r="L3030" s="4">
        <f>INDEX(RegionStoreCount[Store Count],MATCH(Sales[[#This Row],[RegionStoretype]],RegionStoreCount[Region/Type],0))</f>
        <v>9</v>
      </c>
      <c r="M3030" s="4">
        <f>AND(Sales[[#This Row],[date]]&lt;=TY_YTDMax,Sales[[#This Row],[date]]&gt;=TY_YTDMin)*Sales[[#This Row],[sales]]</f>
        <v>0</v>
      </c>
      <c r="N3030" s="4">
        <f>AND(Sales[[#This Row],[date]]&lt;=LY_YTDMax,Sales[[#This Row],[date]]&gt;=LY_YTDMin)*Sales[[#This Row],[sales]]</f>
        <v>19474.112400000002</v>
      </c>
      <c r="O3030" s="4">
        <f>AND(Sales[[#This Row],[date]]&gt;=YoY_Min,Sales[[#This Row],[date]]&lt;=TY_YTDMax)*(Sales[[#This Row],[sales]]/Sales[[#This Row],[sqft]])</f>
        <v>0</v>
      </c>
      <c r="P3030" s="4">
        <f>SUMIF(Sales[RegionStoretype],Sales[[#This Row],[RegionStoretype]],Sales[YoY_SSF])/Sales[[#This Row],[Region_TypeCount]]</f>
        <v>53.603836561720975</v>
      </c>
    </row>
    <row r="3031" spans="1:16" x14ac:dyDescent="0.25">
      <c r="A3031" s="1">
        <v>42923</v>
      </c>
      <c r="B3031">
        <v>14</v>
      </c>
      <c r="C3031">
        <v>11</v>
      </c>
      <c r="D3031">
        <v>9751.4652000000006</v>
      </c>
      <c r="E3031">
        <f>INDEX(Stores[region],MATCH(Sales[[#This Row],[store_no]],Stores[store_no],0))</f>
        <v>3</v>
      </c>
      <c r="F3031" t="str">
        <f>INDEX(Stores[storetype],MATCH(Sales[[#This Row],[store_no]],Stores[store_no],0))</f>
        <v>A</v>
      </c>
      <c r="G3031" t="str">
        <f>INDEX(Stores[location_city],MATCH(Sales[[#This Row],[store_no]],Stores[store_no],0))</f>
        <v>Bismarck</v>
      </c>
      <c r="H3031" t="str">
        <f>INDEX(Stores[location_state],MATCH(Sales[[#This Row],[store_no]],Stores[store_no],0))</f>
        <v>North Dakota</v>
      </c>
      <c r="I3031">
        <f>INDEX(Stores[sqft],MATCH(Sales[[#This Row],[store_no]],Stores[store_no],0))</f>
        <v>96400</v>
      </c>
      <c r="J3031" s="4" t="str">
        <f>INDEX(Departments[dept_name],MATCH(Sales[[#This Row],[dept_no]],Departments[dept_no],0))</f>
        <v>Home</v>
      </c>
      <c r="K3031" s="4" t="str">
        <f>CONCATENATE(Sales[[#This Row],[region]],Sales[[#This Row],[storetype]])</f>
        <v>3A</v>
      </c>
      <c r="L3031" s="4">
        <f>INDEX(RegionStoreCount[Store Count],MATCH(Sales[[#This Row],[RegionStoretype]],RegionStoreCount[Region/Type],0))</f>
        <v>9</v>
      </c>
      <c r="M3031" s="4">
        <f>AND(Sales[[#This Row],[date]]&lt;=TY_YTDMax,Sales[[#This Row],[date]]&gt;=TY_YTDMin)*Sales[[#This Row],[sales]]</f>
        <v>0</v>
      </c>
      <c r="N3031" s="4">
        <f>AND(Sales[[#This Row],[date]]&lt;=LY_YTDMax,Sales[[#This Row],[date]]&gt;=LY_YTDMin)*Sales[[#This Row],[sales]]</f>
        <v>9751.4652000000006</v>
      </c>
      <c r="O3031" s="4">
        <f>AND(Sales[[#This Row],[date]]&gt;=YoY_Min,Sales[[#This Row],[date]]&lt;=TY_YTDMax)*(Sales[[#This Row],[sales]]/Sales[[#This Row],[sqft]])</f>
        <v>0</v>
      </c>
      <c r="P3031" s="4">
        <f>SUMIF(Sales[RegionStoretype],Sales[[#This Row],[RegionStoretype]],Sales[YoY_SSF])/Sales[[#This Row],[Region_TypeCount]]</f>
        <v>53.603836561720975</v>
      </c>
    </row>
    <row r="3032" spans="1:16" x14ac:dyDescent="0.25">
      <c r="A3032" s="1">
        <v>42923</v>
      </c>
      <c r="B3032">
        <v>14</v>
      </c>
      <c r="C3032">
        <v>14</v>
      </c>
      <c r="D3032">
        <v>34546.8943</v>
      </c>
      <c r="E3032">
        <f>INDEX(Stores[region],MATCH(Sales[[#This Row],[store_no]],Stores[store_no],0))</f>
        <v>3</v>
      </c>
      <c r="F3032" t="str">
        <f>INDEX(Stores[storetype],MATCH(Sales[[#This Row],[store_no]],Stores[store_no],0))</f>
        <v>A</v>
      </c>
      <c r="G3032" t="str">
        <f>INDEX(Stores[location_city],MATCH(Sales[[#This Row],[store_no]],Stores[store_no],0))</f>
        <v>Bismarck</v>
      </c>
      <c r="H3032" t="str">
        <f>INDEX(Stores[location_state],MATCH(Sales[[#This Row],[store_no]],Stores[store_no],0))</f>
        <v>North Dakota</v>
      </c>
      <c r="I3032">
        <f>INDEX(Stores[sqft],MATCH(Sales[[#This Row],[store_no]],Stores[store_no],0))</f>
        <v>96400</v>
      </c>
      <c r="J3032" s="4" t="str">
        <f>INDEX(Departments[dept_name],MATCH(Sales[[#This Row],[dept_no]],Departments[dept_no],0))</f>
        <v>Movies</v>
      </c>
      <c r="K3032" s="4" t="str">
        <f>CONCATENATE(Sales[[#This Row],[region]],Sales[[#This Row],[storetype]])</f>
        <v>3A</v>
      </c>
      <c r="L3032" s="4">
        <f>INDEX(RegionStoreCount[Store Count],MATCH(Sales[[#This Row],[RegionStoretype]],RegionStoreCount[Region/Type],0))</f>
        <v>9</v>
      </c>
      <c r="M3032" s="4">
        <f>AND(Sales[[#This Row],[date]]&lt;=TY_YTDMax,Sales[[#This Row],[date]]&gt;=TY_YTDMin)*Sales[[#This Row],[sales]]</f>
        <v>0</v>
      </c>
      <c r="N3032" s="4">
        <f>AND(Sales[[#This Row],[date]]&lt;=LY_YTDMax,Sales[[#This Row],[date]]&gt;=LY_YTDMin)*Sales[[#This Row],[sales]]</f>
        <v>34546.8943</v>
      </c>
      <c r="O3032" s="4">
        <f>AND(Sales[[#This Row],[date]]&gt;=YoY_Min,Sales[[#This Row],[date]]&lt;=TY_YTDMax)*(Sales[[#This Row],[sales]]/Sales[[#This Row],[sqft]])</f>
        <v>0</v>
      </c>
      <c r="P3032" s="4">
        <f>SUMIF(Sales[RegionStoretype],Sales[[#This Row],[RegionStoretype]],Sales[YoY_SSF])/Sales[[#This Row],[Region_TypeCount]]</f>
        <v>53.603836561720975</v>
      </c>
    </row>
    <row r="3033" spans="1:16" x14ac:dyDescent="0.25">
      <c r="A3033" s="1">
        <v>42923</v>
      </c>
      <c r="B3033">
        <v>15</v>
      </c>
      <c r="C3033">
        <v>2</v>
      </c>
      <c r="D3033">
        <v>31436.2922</v>
      </c>
      <c r="E3033">
        <f>INDEX(Stores[region],MATCH(Sales[[#This Row],[store_no]],Stores[store_no],0))</f>
        <v>2</v>
      </c>
      <c r="F3033" t="str">
        <f>INDEX(Stores[storetype],MATCH(Sales[[#This Row],[store_no]],Stores[store_no],0))</f>
        <v>B</v>
      </c>
      <c r="G3033" t="str">
        <f>INDEX(Stores[location_city],MATCH(Sales[[#This Row],[store_no]],Stores[store_no],0))</f>
        <v>Rochester</v>
      </c>
      <c r="H3033" t="str">
        <f>INDEX(Stores[location_state],MATCH(Sales[[#This Row],[store_no]],Stores[store_no],0))</f>
        <v>Minnesota</v>
      </c>
      <c r="I3033">
        <f>INDEX(Stores[sqft],MATCH(Sales[[#This Row],[store_no]],Stores[store_no],0))</f>
        <v>128100</v>
      </c>
      <c r="J3033" s="4" t="str">
        <f>INDEX(Departments[dept_name],MATCH(Sales[[#This Row],[dept_no]],Departments[dept_no],0))</f>
        <v>Baby</v>
      </c>
      <c r="K3033" s="4" t="str">
        <f>CONCATENATE(Sales[[#This Row],[region]],Sales[[#This Row],[storetype]])</f>
        <v>2B</v>
      </c>
      <c r="L3033" s="4">
        <f>INDEX(RegionStoreCount[Store Count],MATCH(Sales[[#This Row],[RegionStoretype]],RegionStoreCount[Region/Type],0))</f>
        <v>6</v>
      </c>
      <c r="M3033" s="4">
        <f>AND(Sales[[#This Row],[date]]&lt;=TY_YTDMax,Sales[[#This Row],[date]]&gt;=TY_YTDMin)*Sales[[#This Row],[sales]]</f>
        <v>0</v>
      </c>
      <c r="N3033" s="4">
        <f>AND(Sales[[#This Row],[date]]&lt;=LY_YTDMax,Sales[[#This Row],[date]]&gt;=LY_YTDMin)*Sales[[#This Row],[sales]]</f>
        <v>31436.2922</v>
      </c>
      <c r="O3033" s="4">
        <f>AND(Sales[[#This Row],[date]]&gt;=YoY_Min,Sales[[#This Row],[date]]&lt;=TY_YTDMax)*(Sales[[#This Row],[sales]]/Sales[[#This Row],[sqft]])</f>
        <v>0</v>
      </c>
      <c r="P3033" s="4">
        <f>SUMIF(Sales[RegionStoretype],Sales[[#This Row],[RegionStoretype]],Sales[YoY_SSF])/Sales[[#This Row],[Region_TypeCount]]</f>
        <v>58.393757732919049</v>
      </c>
    </row>
    <row r="3034" spans="1:16" x14ac:dyDescent="0.25">
      <c r="A3034" s="1">
        <v>42923</v>
      </c>
      <c r="B3034">
        <v>15</v>
      </c>
      <c r="C3034">
        <v>15</v>
      </c>
      <c r="D3034">
        <v>16217.939000000002</v>
      </c>
      <c r="E3034">
        <f>INDEX(Stores[region],MATCH(Sales[[#This Row],[store_no]],Stores[store_no],0))</f>
        <v>2</v>
      </c>
      <c r="F3034" t="str">
        <f>INDEX(Stores[storetype],MATCH(Sales[[#This Row],[store_no]],Stores[store_no],0))</f>
        <v>B</v>
      </c>
      <c r="G3034" t="str">
        <f>INDEX(Stores[location_city],MATCH(Sales[[#This Row],[store_no]],Stores[store_no],0))</f>
        <v>Rochester</v>
      </c>
      <c r="H3034" t="str">
        <f>INDEX(Stores[location_state],MATCH(Sales[[#This Row],[store_no]],Stores[store_no],0))</f>
        <v>Minnesota</v>
      </c>
      <c r="I3034">
        <f>INDEX(Stores[sqft],MATCH(Sales[[#This Row],[store_no]],Stores[store_no],0))</f>
        <v>128100</v>
      </c>
      <c r="J3034" s="4" t="str">
        <f>INDEX(Departments[dept_name],MATCH(Sales[[#This Row],[dept_no]],Departments[dept_no],0))</f>
        <v>Music</v>
      </c>
      <c r="K3034" s="4" t="str">
        <f>CONCATENATE(Sales[[#This Row],[region]],Sales[[#This Row],[storetype]])</f>
        <v>2B</v>
      </c>
      <c r="L3034" s="4">
        <f>INDEX(RegionStoreCount[Store Count],MATCH(Sales[[#This Row],[RegionStoretype]],RegionStoreCount[Region/Type],0))</f>
        <v>6</v>
      </c>
      <c r="M3034" s="4">
        <f>AND(Sales[[#This Row],[date]]&lt;=TY_YTDMax,Sales[[#This Row],[date]]&gt;=TY_YTDMin)*Sales[[#This Row],[sales]]</f>
        <v>0</v>
      </c>
      <c r="N3034" s="4">
        <f>AND(Sales[[#This Row],[date]]&lt;=LY_YTDMax,Sales[[#This Row],[date]]&gt;=LY_YTDMin)*Sales[[#This Row],[sales]]</f>
        <v>16217.939000000002</v>
      </c>
      <c r="O3034" s="4">
        <f>AND(Sales[[#This Row],[date]]&gt;=YoY_Min,Sales[[#This Row],[date]]&lt;=TY_YTDMax)*(Sales[[#This Row],[sales]]/Sales[[#This Row],[sqft]])</f>
        <v>0</v>
      </c>
      <c r="P3034" s="4">
        <f>SUMIF(Sales[RegionStoretype],Sales[[#This Row],[RegionStoretype]],Sales[YoY_SSF])/Sales[[#This Row],[Region_TypeCount]]</f>
        <v>58.393757732919049</v>
      </c>
    </row>
    <row r="3035" spans="1:16" x14ac:dyDescent="0.25">
      <c r="A3035" s="1">
        <v>42923</v>
      </c>
      <c r="B3035">
        <v>16</v>
      </c>
      <c r="C3035">
        <v>4</v>
      </c>
      <c r="D3035">
        <v>144668.37090000004</v>
      </c>
      <c r="E3035">
        <f>INDEX(Stores[region],MATCH(Sales[[#This Row],[store_no]],Stores[store_no],0))</f>
        <v>2</v>
      </c>
      <c r="F3035" t="str">
        <f>INDEX(Stores[storetype],MATCH(Sales[[#This Row],[store_no]],Stores[store_no],0))</f>
        <v>B</v>
      </c>
      <c r="G3035" t="str">
        <f>INDEX(Stores[location_city],MATCH(Sales[[#This Row],[store_no]],Stores[store_no],0))</f>
        <v>Saint Paul</v>
      </c>
      <c r="H3035" t="str">
        <f>INDEX(Stores[location_state],MATCH(Sales[[#This Row],[store_no]],Stores[store_no],0))</f>
        <v>Minnesota</v>
      </c>
      <c r="I3035">
        <f>INDEX(Stores[sqft],MATCH(Sales[[#This Row],[store_no]],Stores[store_no],0))</f>
        <v>180400</v>
      </c>
      <c r="J3035" s="4" t="str">
        <f>INDEX(Departments[dept_name],MATCH(Sales[[#This Row],[dept_no]],Departments[dept_no],0))</f>
        <v>Books</v>
      </c>
      <c r="K3035" s="4" t="str">
        <f>CONCATENATE(Sales[[#This Row],[region]],Sales[[#This Row],[storetype]])</f>
        <v>2B</v>
      </c>
      <c r="L3035" s="4">
        <f>INDEX(RegionStoreCount[Store Count],MATCH(Sales[[#This Row],[RegionStoretype]],RegionStoreCount[Region/Type],0))</f>
        <v>6</v>
      </c>
      <c r="M3035" s="4">
        <f>AND(Sales[[#This Row],[date]]&lt;=TY_YTDMax,Sales[[#This Row],[date]]&gt;=TY_YTDMin)*Sales[[#This Row],[sales]]</f>
        <v>0</v>
      </c>
      <c r="N3035" s="4">
        <f>AND(Sales[[#This Row],[date]]&lt;=LY_YTDMax,Sales[[#This Row],[date]]&gt;=LY_YTDMin)*Sales[[#This Row],[sales]]</f>
        <v>144668.37090000004</v>
      </c>
      <c r="O3035" s="4">
        <f>AND(Sales[[#This Row],[date]]&gt;=YoY_Min,Sales[[#This Row],[date]]&lt;=TY_YTDMax)*(Sales[[#This Row],[sales]]/Sales[[#This Row],[sqft]])</f>
        <v>0</v>
      </c>
      <c r="P3035" s="4">
        <f>SUMIF(Sales[RegionStoretype],Sales[[#This Row],[RegionStoretype]],Sales[YoY_SSF])/Sales[[#This Row],[Region_TypeCount]]</f>
        <v>58.393757732919049</v>
      </c>
    </row>
    <row r="3036" spans="1:16" x14ac:dyDescent="0.25">
      <c r="A3036" s="1">
        <v>42923</v>
      </c>
      <c r="B3036">
        <v>16</v>
      </c>
      <c r="C3036">
        <v>7</v>
      </c>
      <c r="D3036">
        <v>73982.324699999997</v>
      </c>
      <c r="E3036">
        <f>INDEX(Stores[region],MATCH(Sales[[#This Row],[store_no]],Stores[store_no],0))</f>
        <v>2</v>
      </c>
      <c r="F3036" t="str">
        <f>INDEX(Stores[storetype],MATCH(Sales[[#This Row],[store_no]],Stores[store_no],0))</f>
        <v>B</v>
      </c>
      <c r="G3036" t="str">
        <f>INDEX(Stores[location_city],MATCH(Sales[[#This Row],[store_no]],Stores[store_no],0))</f>
        <v>Saint Paul</v>
      </c>
      <c r="H3036" t="str">
        <f>INDEX(Stores[location_state],MATCH(Sales[[#This Row],[store_no]],Stores[store_no],0))</f>
        <v>Minnesota</v>
      </c>
      <c r="I3036">
        <f>INDEX(Stores[sqft],MATCH(Sales[[#This Row],[store_no]],Stores[store_no],0))</f>
        <v>180400</v>
      </c>
      <c r="J3036" s="4" t="str">
        <f>INDEX(Departments[dept_name],MATCH(Sales[[#This Row],[dept_no]],Departments[dept_no],0))</f>
        <v>Electronics</v>
      </c>
      <c r="K3036" s="4" t="str">
        <f>CONCATENATE(Sales[[#This Row],[region]],Sales[[#This Row],[storetype]])</f>
        <v>2B</v>
      </c>
      <c r="L3036" s="4">
        <f>INDEX(RegionStoreCount[Store Count],MATCH(Sales[[#This Row],[RegionStoretype]],RegionStoreCount[Region/Type],0))</f>
        <v>6</v>
      </c>
      <c r="M3036" s="4">
        <f>AND(Sales[[#This Row],[date]]&lt;=TY_YTDMax,Sales[[#This Row],[date]]&gt;=TY_YTDMin)*Sales[[#This Row],[sales]]</f>
        <v>0</v>
      </c>
      <c r="N3036" s="4">
        <f>AND(Sales[[#This Row],[date]]&lt;=LY_YTDMax,Sales[[#This Row],[date]]&gt;=LY_YTDMin)*Sales[[#This Row],[sales]]</f>
        <v>73982.324699999997</v>
      </c>
      <c r="O3036" s="4">
        <f>AND(Sales[[#This Row],[date]]&gt;=YoY_Min,Sales[[#This Row],[date]]&lt;=TY_YTDMax)*(Sales[[#This Row],[sales]]/Sales[[#This Row],[sqft]])</f>
        <v>0</v>
      </c>
      <c r="P3036" s="4">
        <f>SUMIF(Sales[RegionStoretype],Sales[[#This Row],[RegionStoretype]],Sales[YoY_SSF])/Sales[[#This Row],[Region_TypeCount]]</f>
        <v>58.393757732919049</v>
      </c>
    </row>
    <row r="3037" spans="1:16" x14ac:dyDescent="0.25">
      <c r="A3037" s="1">
        <v>42923</v>
      </c>
      <c r="B3037">
        <v>16</v>
      </c>
      <c r="C3037">
        <v>8</v>
      </c>
      <c r="D3037">
        <v>47017.5435</v>
      </c>
      <c r="E3037">
        <f>INDEX(Stores[region],MATCH(Sales[[#This Row],[store_no]],Stores[store_no],0))</f>
        <v>2</v>
      </c>
      <c r="F3037" t="str">
        <f>INDEX(Stores[storetype],MATCH(Sales[[#This Row],[store_no]],Stores[store_no],0))</f>
        <v>B</v>
      </c>
      <c r="G3037" t="str">
        <f>INDEX(Stores[location_city],MATCH(Sales[[#This Row],[store_no]],Stores[store_no],0))</f>
        <v>Saint Paul</v>
      </c>
      <c r="H3037" t="str">
        <f>INDEX(Stores[location_state],MATCH(Sales[[#This Row],[store_no]],Stores[store_no],0))</f>
        <v>Minnesota</v>
      </c>
      <c r="I3037">
        <f>INDEX(Stores[sqft],MATCH(Sales[[#This Row],[store_no]],Stores[store_no],0))</f>
        <v>180400</v>
      </c>
      <c r="J3037" s="4" t="str">
        <f>INDEX(Departments[dept_name],MATCH(Sales[[#This Row],[dept_no]],Departments[dept_no],0))</f>
        <v>Games</v>
      </c>
      <c r="K3037" s="4" t="str">
        <f>CONCATENATE(Sales[[#This Row],[region]],Sales[[#This Row],[storetype]])</f>
        <v>2B</v>
      </c>
      <c r="L3037" s="4">
        <f>INDEX(RegionStoreCount[Store Count],MATCH(Sales[[#This Row],[RegionStoretype]],RegionStoreCount[Region/Type],0))</f>
        <v>6</v>
      </c>
      <c r="M3037" s="4">
        <f>AND(Sales[[#This Row],[date]]&lt;=TY_YTDMax,Sales[[#This Row],[date]]&gt;=TY_YTDMin)*Sales[[#This Row],[sales]]</f>
        <v>0</v>
      </c>
      <c r="N3037" s="4">
        <f>AND(Sales[[#This Row],[date]]&lt;=LY_YTDMax,Sales[[#This Row],[date]]&gt;=LY_YTDMin)*Sales[[#This Row],[sales]]</f>
        <v>47017.5435</v>
      </c>
      <c r="O3037" s="4">
        <f>AND(Sales[[#This Row],[date]]&gt;=YoY_Min,Sales[[#This Row],[date]]&lt;=TY_YTDMax)*(Sales[[#This Row],[sales]]/Sales[[#This Row],[sqft]])</f>
        <v>0</v>
      </c>
      <c r="P3037" s="4">
        <f>SUMIF(Sales[RegionStoretype],Sales[[#This Row],[RegionStoretype]],Sales[YoY_SSF])/Sales[[#This Row],[Region_TypeCount]]</f>
        <v>58.393757732919049</v>
      </c>
    </row>
    <row r="3038" spans="1:16" x14ac:dyDescent="0.25">
      <c r="A3038" s="1">
        <v>42923</v>
      </c>
      <c r="B3038">
        <v>16</v>
      </c>
      <c r="C3038">
        <v>15</v>
      </c>
      <c r="D3038">
        <v>111885.56789999999</v>
      </c>
      <c r="E3038">
        <f>INDEX(Stores[region],MATCH(Sales[[#This Row],[store_no]],Stores[store_no],0))</f>
        <v>2</v>
      </c>
      <c r="F3038" t="str">
        <f>INDEX(Stores[storetype],MATCH(Sales[[#This Row],[store_no]],Stores[store_no],0))</f>
        <v>B</v>
      </c>
      <c r="G3038" t="str">
        <f>INDEX(Stores[location_city],MATCH(Sales[[#This Row],[store_no]],Stores[store_no],0))</f>
        <v>Saint Paul</v>
      </c>
      <c r="H3038" t="str">
        <f>INDEX(Stores[location_state],MATCH(Sales[[#This Row],[store_no]],Stores[store_no],0))</f>
        <v>Minnesota</v>
      </c>
      <c r="I3038">
        <f>INDEX(Stores[sqft],MATCH(Sales[[#This Row],[store_no]],Stores[store_no],0))</f>
        <v>180400</v>
      </c>
      <c r="J3038" s="4" t="str">
        <f>INDEX(Departments[dept_name],MATCH(Sales[[#This Row],[dept_no]],Departments[dept_no],0))</f>
        <v>Music</v>
      </c>
      <c r="K3038" s="4" t="str">
        <f>CONCATENATE(Sales[[#This Row],[region]],Sales[[#This Row],[storetype]])</f>
        <v>2B</v>
      </c>
      <c r="L3038" s="4">
        <f>INDEX(RegionStoreCount[Store Count],MATCH(Sales[[#This Row],[RegionStoretype]],RegionStoreCount[Region/Type],0))</f>
        <v>6</v>
      </c>
      <c r="M3038" s="4">
        <f>AND(Sales[[#This Row],[date]]&lt;=TY_YTDMax,Sales[[#This Row],[date]]&gt;=TY_YTDMin)*Sales[[#This Row],[sales]]</f>
        <v>0</v>
      </c>
      <c r="N3038" s="4">
        <f>AND(Sales[[#This Row],[date]]&lt;=LY_YTDMax,Sales[[#This Row],[date]]&gt;=LY_YTDMin)*Sales[[#This Row],[sales]]</f>
        <v>111885.56789999999</v>
      </c>
      <c r="O3038" s="4">
        <f>AND(Sales[[#This Row],[date]]&gt;=YoY_Min,Sales[[#This Row],[date]]&lt;=TY_YTDMax)*(Sales[[#This Row],[sales]]/Sales[[#This Row],[sqft]])</f>
        <v>0</v>
      </c>
      <c r="P3038" s="4">
        <f>SUMIF(Sales[RegionStoretype],Sales[[#This Row],[RegionStoretype]],Sales[YoY_SSF])/Sales[[#This Row],[Region_TypeCount]]</f>
        <v>58.393757732919049</v>
      </c>
    </row>
    <row r="3039" spans="1:16" x14ac:dyDescent="0.25">
      <c r="A3039" s="1">
        <v>42923</v>
      </c>
      <c r="B3039">
        <v>17</v>
      </c>
      <c r="C3039">
        <v>15</v>
      </c>
      <c r="D3039">
        <v>445.9554</v>
      </c>
      <c r="E3039">
        <f>INDEX(Stores[region],MATCH(Sales[[#This Row],[store_no]],Stores[store_no],0))</f>
        <v>3</v>
      </c>
      <c r="F3039" t="str">
        <f>INDEX(Stores[storetype],MATCH(Sales[[#This Row],[store_no]],Stores[store_no],0))</f>
        <v>B</v>
      </c>
      <c r="G3039" t="str">
        <f>INDEX(Stores[location_city],MATCH(Sales[[#This Row],[store_no]],Stores[store_no],0))</f>
        <v>Fargo</v>
      </c>
      <c r="H3039" t="str">
        <f>INDEX(Stores[location_state],MATCH(Sales[[#This Row],[store_no]],Stores[store_no],0))</f>
        <v>North Dakota</v>
      </c>
      <c r="I3039">
        <f>INDEX(Stores[sqft],MATCH(Sales[[#This Row],[store_no]],Stores[store_no],0))</f>
        <v>211600</v>
      </c>
      <c r="J3039" s="4" t="str">
        <f>INDEX(Departments[dept_name],MATCH(Sales[[#This Row],[dept_no]],Departments[dept_no],0))</f>
        <v>Music</v>
      </c>
      <c r="K3039" s="4" t="str">
        <f>CONCATENATE(Sales[[#This Row],[region]],Sales[[#This Row],[storetype]])</f>
        <v>3B</v>
      </c>
      <c r="L3039" s="4">
        <f>INDEX(RegionStoreCount[Store Count],MATCH(Sales[[#This Row],[RegionStoretype]],RegionStoreCount[Region/Type],0))</f>
        <v>4</v>
      </c>
      <c r="M3039" s="4">
        <f>AND(Sales[[#This Row],[date]]&lt;=TY_YTDMax,Sales[[#This Row],[date]]&gt;=TY_YTDMin)*Sales[[#This Row],[sales]]</f>
        <v>0</v>
      </c>
      <c r="N3039" s="4">
        <f>AND(Sales[[#This Row],[date]]&lt;=LY_YTDMax,Sales[[#This Row],[date]]&gt;=LY_YTDMin)*Sales[[#This Row],[sales]]</f>
        <v>445.9554</v>
      </c>
      <c r="O3039" s="4">
        <f>AND(Sales[[#This Row],[date]]&gt;=YoY_Min,Sales[[#This Row],[date]]&lt;=TY_YTDMax)*(Sales[[#This Row],[sales]]/Sales[[#This Row],[sqft]])</f>
        <v>0</v>
      </c>
      <c r="P3039" s="4">
        <f>SUMIF(Sales[RegionStoretype],Sales[[#This Row],[RegionStoretype]],Sales[YoY_SSF])/Sales[[#This Row],[Region_TypeCount]]</f>
        <v>58.312187288105562</v>
      </c>
    </row>
    <row r="3040" spans="1:16" x14ac:dyDescent="0.25">
      <c r="A3040" s="1">
        <v>42923</v>
      </c>
      <c r="B3040">
        <v>18</v>
      </c>
      <c r="C3040">
        <v>4</v>
      </c>
      <c r="D3040">
        <v>49584.380400000002</v>
      </c>
      <c r="E3040">
        <f>INDEX(Stores[region],MATCH(Sales[[#This Row],[store_no]],Stores[store_no],0))</f>
        <v>2</v>
      </c>
      <c r="F3040" t="str">
        <f>INDEX(Stores[storetype],MATCH(Sales[[#This Row],[store_no]],Stores[store_no],0))</f>
        <v>B</v>
      </c>
      <c r="G3040" t="str">
        <f>INDEX(Stores[location_city],MATCH(Sales[[#This Row],[store_no]],Stores[store_no],0))</f>
        <v>Chicago</v>
      </c>
      <c r="H3040" t="str">
        <f>INDEX(Stores[location_state],MATCH(Sales[[#This Row],[store_no]],Stores[store_no],0))</f>
        <v>Illinois</v>
      </c>
      <c r="I3040">
        <f>INDEX(Stores[sqft],MATCH(Sales[[#This Row],[store_no]],Stores[store_no],0))</f>
        <v>120700</v>
      </c>
      <c r="J3040" s="4" t="str">
        <f>INDEX(Departments[dept_name],MATCH(Sales[[#This Row],[dept_no]],Departments[dept_no],0))</f>
        <v>Books</v>
      </c>
      <c r="K3040" s="4" t="str">
        <f>CONCATENATE(Sales[[#This Row],[region]],Sales[[#This Row],[storetype]])</f>
        <v>2B</v>
      </c>
      <c r="L3040" s="4">
        <f>INDEX(RegionStoreCount[Store Count],MATCH(Sales[[#This Row],[RegionStoretype]],RegionStoreCount[Region/Type],0))</f>
        <v>6</v>
      </c>
      <c r="M3040" s="4">
        <f>AND(Sales[[#This Row],[date]]&lt;=TY_YTDMax,Sales[[#This Row],[date]]&gt;=TY_YTDMin)*Sales[[#This Row],[sales]]</f>
        <v>0</v>
      </c>
      <c r="N3040" s="4">
        <f>AND(Sales[[#This Row],[date]]&lt;=LY_YTDMax,Sales[[#This Row],[date]]&gt;=LY_YTDMin)*Sales[[#This Row],[sales]]</f>
        <v>49584.380400000002</v>
      </c>
      <c r="O3040" s="4">
        <f>AND(Sales[[#This Row],[date]]&gt;=YoY_Min,Sales[[#This Row],[date]]&lt;=TY_YTDMax)*(Sales[[#This Row],[sales]]/Sales[[#This Row],[sqft]])</f>
        <v>0</v>
      </c>
      <c r="P3040" s="4">
        <f>SUMIF(Sales[RegionStoretype],Sales[[#This Row],[RegionStoretype]],Sales[YoY_SSF])/Sales[[#This Row],[Region_TypeCount]]</f>
        <v>58.393757732919049</v>
      </c>
    </row>
    <row r="3041" spans="1:16" x14ac:dyDescent="0.25">
      <c r="A3041" s="1">
        <v>42923</v>
      </c>
      <c r="B3041">
        <v>18</v>
      </c>
      <c r="C3041">
        <v>7</v>
      </c>
      <c r="D3041">
        <v>45625.222699999998</v>
      </c>
      <c r="E3041">
        <f>INDEX(Stores[region],MATCH(Sales[[#This Row],[store_no]],Stores[store_no],0))</f>
        <v>2</v>
      </c>
      <c r="F3041" t="str">
        <f>INDEX(Stores[storetype],MATCH(Sales[[#This Row],[store_no]],Stores[store_no],0))</f>
        <v>B</v>
      </c>
      <c r="G3041" t="str">
        <f>INDEX(Stores[location_city],MATCH(Sales[[#This Row],[store_no]],Stores[store_no],0))</f>
        <v>Chicago</v>
      </c>
      <c r="H3041" t="str">
        <f>INDEX(Stores[location_state],MATCH(Sales[[#This Row],[store_no]],Stores[store_no],0))</f>
        <v>Illinois</v>
      </c>
      <c r="I3041">
        <f>INDEX(Stores[sqft],MATCH(Sales[[#This Row],[store_no]],Stores[store_no],0))</f>
        <v>120700</v>
      </c>
      <c r="J3041" s="4" t="str">
        <f>INDEX(Departments[dept_name],MATCH(Sales[[#This Row],[dept_no]],Departments[dept_no],0))</f>
        <v>Electronics</v>
      </c>
      <c r="K3041" s="4" t="str">
        <f>CONCATENATE(Sales[[#This Row],[region]],Sales[[#This Row],[storetype]])</f>
        <v>2B</v>
      </c>
      <c r="L3041" s="4">
        <f>INDEX(RegionStoreCount[Store Count],MATCH(Sales[[#This Row],[RegionStoretype]],RegionStoreCount[Region/Type],0))</f>
        <v>6</v>
      </c>
      <c r="M3041" s="4">
        <f>AND(Sales[[#This Row],[date]]&lt;=TY_YTDMax,Sales[[#This Row],[date]]&gt;=TY_YTDMin)*Sales[[#This Row],[sales]]</f>
        <v>0</v>
      </c>
      <c r="N3041" s="4">
        <f>AND(Sales[[#This Row],[date]]&lt;=LY_YTDMax,Sales[[#This Row],[date]]&gt;=LY_YTDMin)*Sales[[#This Row],[sales]]</f>
        <v>45625.222699999998</v>
      </c>
      <c r="O3041" s="4">
        <f>AND(Sales[[#This Row],[date]]&gt;=YoY_Min,Sales[[#This Row],[date]]&lt;=TY_YTDMax)*(Sales[[#This Row],[sales]]/Sales[[#This Row],[sqft]])</f>
        <v>0</v>
      </c>
      <c r="P3041" s="4">
        <f>SUMIF(Sales[RegionStoretype],Sales[[#This Row],[RegionStoretype]],Sales[YoY_SSF])/Sales[[#This Row],[Region_TypeCount]]</f>
        <v>58.393757732919049</v>
      </c>
    </row>
    <row r="3042" spans="1:16" x14ac:dyDescent="0.25">
      <c r="A3042" s="1">
        <v>42923</v>
      </c>
      <c r="B3042">
        <v>18</v>
      </c>
      <c r="C3042">
        <v>16</v>
      </c>
      <c r="D3042">
        <v>136664.5631</v>
      </c>
      <c r="E3042">
        <f>INDEX(Stores[region],MATCH(Sales[[#This Row],[store_no]],Stores[store_no],0))</f>
        <v>2</v>
      </c>
      <c r="F3042" t="str">
        <f>INDEX(Stores[storetype],MATCH(Sales[[#This Row],[store_no]],Stores[store_no],0))</f>
        <v>B</v>
      </c>
      <c r="G3042" t="str">
        <f>INDEX(Stores[location_city],MATCH(Sales[[#This Row],[store_no]],Stores[store_no],0))</f>
        <v>Chicago</v>
      </c>
      <c r="H3042" t="str">
        <f>INDEX(Stores[location_state],MATCH(Sales[[#This Row],[store_no]],Stores[store_no],0))</f>
        <v>Illinois</v>
      </c>
      <c r="I3042">
        <f>INDEX(Stores[sqft],MATCH(Sales[[#This Row],[store_no]],Stores[store_no],0))</f>
        <v>120700</v>
      </c>
      <c r="J3042" s="4" t="str">
        <f>INDEX(Departments[dept_name],MATCH(Sales[[#This Row],[dept_no]],Departments[dept_no],0))</f>
        <v>Outdoors</v>
      </c>
      <c r="K3042" s="4" t="str">
        <f>CONCATENATE(Sales[[#This Row],[region]],Sales[[#This Row],[storetype]])</f>
        <v>2B</v>
      </c>
      <c r="L3042" s="4">
        <f>INDEX(RegionStoreCount[Store Count],MATCH(Sales[[#This Row],[RegionStoretype]],RegionStoreCount[Region/Type],0))</f>
        <v>6</v>
      </c>
      <c r="M3042" s="4">
        <f>AND(Sales[[#This Row],[date]]&lt;=TY_YTDMax,Sales[[#This Row],[date]]&gt;=TY_YTDMin)*Sales[[#This Row],[sales]]</f>
        <v>0</v>
      </c>
      <c r="N3042" s="4">
        <f>AND(Sales[[#This Row],[date]]&lt;=LY_YTDMax,Sales[[#This Row],[date]]&gt;=LY_YTDMin)*Sales[[#This Row],[sales]]</f>
        <v>136664.5631</v>
      </c>
      <c r="O3042" s="4">
        <f>AND(Sales[[#This Row],[date]]&gt;=YoY_Min,Sales[[#This Row],[date]]&lt;=TY_YTDMax)*(Sales[[#This Row],[sales]]/Sales[[#This Row],[sqft]])</f>
        <v>0</v>
      </c>
      <c r="P3042" s="4">
        <f>SUMIF(Sales[RegionStoretype],Sales[[#This Row],[RegionStoretype]],Sales[YoY_SSF])/Sales[[#This Row],[Region_TypeCount]]</f>
        <v>58.393757732919049</v>
      </c>
    </row>
    <row r="3043" spans="1:16" x14ac:dyDescent="0.25">
      <c r="A3043" s="1">
        <v>42923</v>
      </c>
      <c r="B3043">
        <v>21</v>
      </c>
      <c r="C3043">
        <v>12</v>
      </c>
      <c r="D3043">
        <v>116616.6269</v>
      </c>
      <c r="E3043">
        <f>INDEX(Stores[region],MATCH(Sales[[#This Row],[store_no]],Stores[store_no],0))</f>
        <v>2</v>
      </c>
      <c r="F3043" t="str">
        <f>INDEX(Stores[storetype],MATCH(Sales[[#This Row],[store_no]],Stores[store_no],0))</f>
        <v>B</v>
      </c>
      <c r="G3043" t="str">
        <f>INDEX(Stores[location_city],MATCH(Sales[[#This Row],[store_no]],Stores[store_no],0))</f>
        <v>Madison</v>
      </c>
      <c r="H3043" t="str">
        <f>INDEX(Stores[location_state],MATCH(Sales[[#This Row],[store_no]],Stores[store_no],0))</f>
        <v>Wisconsin</v>
      </c>
      <c r="I3043">
        <f>INDEX(Stores[sqft],MATCH(Sales[[#This Row],[store_no]],Stores[store_no],0))</f>
        <v>206400</v>
      </c>
      <c r="J3043" s="4" t="str">
        <f>INDEX(Departments[dept_name],MATCH(Sales[[#This Row],[dept_no]],Departments[dept_no],0))</f>
        <v>Jewelery</v>
      </c>
      <c r="K3043" s="4" t="str">
        <f>CONCATENATE(Sales[[#This Row],[region]],Sales[[#This Row],[storetype]])</f>
        <v>2B</v>
      </c>
      <c r="L3043" s="4">
        <f>INDEX(RegionStoreCount[Store Count],MATCH(Sales[[#This Row],[RegionStoretype]],RegionStoreCount[Region/Type],0))</f>
        <v>6</v>
      </c>
      <c r="M3043" s="4">
        <f>AND(Sales[[#This Row],[date]]&lt;=TY_YTDMax,Sales[[#This Row],[date]]&gt;=TY_YTDMin)*Sales[[#This Row],[sales]]</f>
        <v>0</v>
      </c>
      <c r="N3043" s="4">
        <f>AND(Sales[[#This Row],[date]]&lt;=LY_YTDMax,Sales[[#This Row],[date]]&gt;=LY_YTDMin)*Sales[[#This Row],[sales]]</f>
        <v>116616.6269</v>
      </c>
      <c r="O3043" s="4">
        <f>AND(Sales[[#This Row],[date]]&gt;=YoY_Min,Sales[[#This Row],[date]]&lt;=TY_YTDMax)*(Sales[[#This Row],[sales]]/Sales[[#This Row],[sqft]])</f>
        <v>0</v>
      </c>
      <c r="P3043" s="4">
        <f>SUMIF(Sales[RegionStoretype],Sales[[#This Row],[RegionStoretype]],Sales[YoY_SSF])/Sales[[#This Row],[Region_TypeCount]]</f>
        <v>58.393757732919049</v>
      </c>
    </row>
    <row r="3044" spans="1:16" x14ac:dyDescent="0.25">
      <c r="A3044" s="1">
        <v>42923</v>
      </c>
      <c r="B3044">
        <v>21</v>
      </c>
      <c r="C3044">
        <v>19</v>
      </c>
      <c r="D3044">
        <v>103785.58039999999</v>
      </c>
      <c r="E3044">
        <f>INDEX(Stores[region],MATCH(Sales[[#This Row],[store_no]],Stores[store_no],0))</f>
        <v>2</v>
      </c>
      <c r="F3044" t="str">
        <f>INDEX(Stores[storetype],MATCH(Sales[[#This Row],[store_no]],Stores[store_no],0))</f>
        <v>B</v>
      </c>
      <c r="G3044" t="str">
        <f>INDEX(Stores[location_city],MATCH(Sales[[#This Row],[store_no]],Stores[store_no],0))</f>
        <v>Madison</v>
      </c>
      <c r="H3044" t="str">
        <f>INDEX(Stores[location_state],MATCH(Sales[[#This Row],[store_no]],Stores[store_no],0))</f>
        <v>Wisconsin</v>
      </c>
      <c r="I3044">
        <f>INDEX(Stores[sqft],MATCH(Sales[[#This Row],[store_no]],Stores[store_no],0))</f>
        <v>206400</v>
      </c>
      <c r="J3044" s="4" t="str">
        <f>INDEX(Departments[dept_name],MATCH(Sales[[#This Row],[dept_no]],Departments[dept_no],0))</f>
        <v>Tools</v>
      </c>
      <c r="K3044" s="4" t="str">
        <f>CONCATENATE(Sales[[#This Row],[region]],Sales[[#This Row],[storetype]])</f>
        <v>2B</v>
      </c>
      <c r="L3044" s="4">
        <f>INDEX(RegionStoreCount[Store Count],MATCH(Sales[[#This Row],[RegionStoretype]],RegionStoreCount[Region/Type],0))</f>
        <v>6</v>
      </c>
      <c r="M3044" s="4">
        <f>AND(Sales[[#This Row],[date]]&lt;=TY_YTDMax,Sales[[#This Row],[date]]&gt;=TY_YTDMin)*Sales[[#This Row],[sales]]</f>
        <v>0</v>
      </c>
      <c r="N3044" s="4">
        <f>AND(Sales[[#This Row],[date]]&lt;=LY_YTDMax,Sales[[#This Row],[date]]&gt;=LY_YTDMin)*Sales[[#This Row],[sales]]</f>
        <v>103785.58039999999</v>
      </c>
      <c r="O3044" s="4">
        <f>AND(Sales[[#This Row],[date]]&gt;=YoY_Min,Sales[[#This Row],[date]]&lt;=TY_YTDMax)*(Sales[[#This Row],[sales]]/Sales[[#This Row],[sqft]])</f>
        <v>0</v>
      </c>
      <c r="P3044" s="4">
        <f>SUMIF(Sales[RegionStoretype],Sales[[#This Row],[RegionStoretype]],Sales[YoY_SSF])/Sales[[#This Row],[Region_TypeCount]]</f>
        <v>58.393757732919049</v>
      </c>
    </row>
    <row r="3045" spans="1:16" x14ac:dyDescent="0.25">
      <c r="A3045" s="1">
        <v>42923</v>
      </c>
      <c r="B3045">
        <v>22</v>
      </c>
      <c r="C3045">
        <v>9</v>
      </c>
      <c r="D3045">
        <v>23848.996900000002</v>
      </c>
      <c r="E3045">
        <f>INDEX(Stores[region],MATCH(Sales[[#This Row],[store_no]],Stores[store_no],0))</f>
        <v>3</v>
      </c>
      <c r="F3045" t="str">
        <f>INDEX(Stores[storetype],MATCH(Sales[[#This Row],[store_no]],Stores[store_no],0))</f>
        <v>B</v>
      </c>
      <c r="G3045" t="str">
        <f>INDEX(Stores[location_city],MATCH(Sales[[#This Row],[store_no]],Stores[store_no],0))</f>
        <v>Sioux Falls</v>
      </c>
      <c r="H3045" t="str">
        <f>INDEX(Stores[location_state],MATCH(Sales[[#This Row],[store_no]],Stores[store_no],0))</f>
        <v>South Dakota</v>
      </c>
      <c r="I3045">
        <f>INDEX(Stores[sqft],MATCH(Sales[[#This Row],[store_no]],Stores[store_no],0))</f>
        <v>57800</v>
      </c>
      <c r="J3045" s="4" t="str">
        <f>INDEX(Departments[dept_name],MATCH(Sales[[#This Row],[dept_no]],Departments[dept_no],0))</f>
        <v>Garden</v>
      </c>
      <c r="K3045" s="4" t="str">
        <f>CONCATENATE(Sales[[#This Row],[region]],Sales[[#This Row],[storetype]])</f>
        <v>3B</v>
      </c>
      <c r="L3045" s="4">
        <f>INDEX(RegionStoreCount[Store Count],MATCH(Sales[[#This Row],[RegionStoretype]],RegionStoreCount[Region/Type],0))</f>
        <v>4</v>
      </c>
      <c r="M3045" s="4">
        <f>AND(Sales[[#This Row],[date]]&lt;=TY_YTDMax,Sales[[#This Row],[date]]&gt;=TY_YTDMin)*Sales[[#This Row],[sales]]</f>
        <v>0</v>
      </c>
      <c r="N3045" s="4">
        <f>AND(Sales[[#This Row],[date]]&lt;=LY_YTDMax,Sales[[#This Row],[date]]&gt;=LY_YTDMin)*Sales[[#This Row],[sales]]</f>
        <v>23848.996900000002</v>
      </c>
      <c r="O3045" s="4">
        <f>AND(Sales[[#This Row],[date]]&gt;=YoY_Min,Sales[[#This Row],[date]]&lt;=TY_YTDMax)*(Sales[[#This Row],[sales]]/Sales[[#This Row],[sqft]])</f>
        <v>0</v>
      </c>
      <c r="P3045" s="4">
        <f>SUMIF(Sales[RegionStoretype],Sales[[#This Row],[RegionStoretype]],Sales[YoY_SSF])/Sales[[#This Row],[Region_TypeCount]]</f>
        <v>58.312187288105562</v>
      </c>
    </row>
    <row r="3046" spans="1:16" x14ac:dyDescent="0.25">
      <c r="A3046" s="1">
        <v>42923</v>
      </c>
      <c r="B3046">
        <v>22</v>
      </c>
      <c r="C3046">
        <v>13</v>
      </c>
      <c r="D3046">
        <v>39370.563599999994</v>
      </c>
      <c r="E3046">
        <f>INDEX(Stores[region],MATCH(Sales[[#This Row],[store_no]],Stores[store_no],0))</f>
        <v>3</v>
      </c>
      <c r="F3046" t="str">
        <f>INDEX(Stores[storetype],MATCH(Sales[[#This Row],[store_no]],Stores[store_no],0))</f>
        <v>B</v>
      </c>
      <c r="G3046" t="str">
        <f>INDEX(Stores[location_city],MATCH(Sales[[#This Row],[store_no]],Stores[store_no],0))</f>
        <v>Sioux Falls</v>
      </c>
      <c r="H3046" t="str">
        <f>INDEX(Stores[location_state],MATCH(Sales[[#This Row],[store_no]],Stores[store_no],0))</f>
        <v>South Dakota</v>
      </c>
      <c r="I3046">
        <f>INDEX(Stores[sqft],MATCH(Sales[[#This Row],[store_no]],Stores[store_no],0))</f>
        <v>57800</v>
      </c>
      <c r="J3046" s="4" t="str">
        <f>INDEX(Departments[dept_name],MATCH(Sales[[#This Row],[dept_no]],Departments[dept_no],0))</f>
        <v>Kids</v>
      </c>
      <c r="K3046" s="4" t="str">
        <f>CONCATENATE(Sales[[#This Row],[region]],Sales[[#This Row],[storetype]])</f>
        <v>3B</v>
      </c>
      <c r="L3046" s="4">
        <f>INDEX(RegionStoreCount[Store Count],MATCH(Sales[[#This Row],[RegionStoretype]],RegionStoreCount[Region/Type],0))</f>
        <v>4</v>
      </c>
      <c r="M3046" s="4">
        <f>AND(Sales[[#This Row],[date]]&lt;=TY_YTDMax,Sales[[#This Row],[date]]&gt;=TY_YTDMin)*Sales[[#This Row],[sales]]</f>
        <v>0</v>
      </c>
      <c r="N3046" s="4">
        <f>AND(Sales[[#This Row],[date]]&lt;=LY_YTDMax,Sales[[#This Row],[date]]&gt;=LY_YTDMin)*Sales[[#This Row],[sales]]</f>
        <v>39370.563599999994</v>
      </c>
      <c r="O3046" s="4">
        <f>AND(Sales[[#This Row],[date]]&gt;=YoY_Min,Sales[[#This Row],[date]]&lt;=TY_YTDMax)*(Sales[[#This Row],[sales]]/Sales[[#This Row],[sqft]])</f>
        <v>0</v>
      </c>
      <c r="P3046" s="4">
        <f>SUMIF(Sales[RegionStoretype],Sales[[#This Row],[RegionStoretype]],Sales[YoY_SSF])/Sales[[#This Row],[Region_TypeCount]]</f>
        <v>58.312187288105562</v>
      </c>
    </row>
    <row r="3047" spans="1:16" x14ac:dyDescent="0.25">
      <c r="A3047" s="1">
        <v>42923</v>
      </c>
      <c r="B3047">
        <v>22</v>
      </c>
      <c r="C3047">
        <v>20</v>
      </c>
      <c r="D3047">
        <v>49209.440699999999</v>
      </c>
      <c r="E3047">
        <f>INDEX(Stores[region],MATCH(Sales[[#This Row],[store_no]],Stores[store_no],0))</f>
        <v>3</v>
      </c>
      <c r="F3047" t="str">
        <f>INDEX(Stores[storetype],MATCH(Sales[[#This Row],[store_no]],Stores[store_no],0))</f>
        <v>B</v>
      </c>
      <c r="G3047" t="str">
        <f>INDEX(Stores[location_city],MATCH(Sales[[#This Row],[store_no]],Stores[store_no],0))</f>
        <v>Sioux Falls</v>
      </c>
      <c r="H3047" t="str">
        <f>INDEX(Stores[location_state],MATCH(Sales[[#This Row],[store_no]],Stores[store_no],0))</f>
        <v>South Dakota</v>
      </c>
      <c r="I3047">
        <f>INDEX(Stores[sqft],MATCH(Sales[[#This Row],[store_no]],Stores[store_no],0))</f>
        <v>57800</v>
      </c>
      <c r="J3047" s="4" t="str">
        <f>INDEX(Departments[dept_name],MATCH(Sales[[#This Row],[dept_no]],Departments[dept_no],0))</f>
        <v>Toys</v>
      </c>
      <c r="K3047" s="4" t="str">
        <f>CONCATENATE(Sales[[#This Row],[region]],Sales[[#This Row],[storetype]])</f>
        <v>3B</v>
      </c>
      <c r="L3047" s="4">
        <f>INDEX(RegionStoreCount[Store Count],MATCH(Sales[[#This Row],[RegionStoretype]],RegionStoreCount[Region/Type],0))</f>
        <v>4</v>
      </c>
      <c r="M3047" s="4">
        <f>AND(Sales[[#This Row],[date]]&lt;=TY_YTDMax,Sales[[#This Row],[date]]&gt;=TY_YTDMin)*Sales[[#This Row],[sales]]</f>
        <v>0</v>
      </c>
      <c r="N3047" s="4">
        <f>AND(Sales[[#This Row],[date]]&lt;=LY_YTDMax,Sales[[#This Row],[date]]&gt;=LY_YTDMin)*Sales[[#This Row],[sales]]</f>
        <v>49209.440699999999</v>
      </c>
      <c r="O3047" s="4">
        <f>AND(Sales[[#This Row],[date]]&gt;=YoY_Min,Sales[[#This Row],[date]]&lt;=TY_YTDMax)*(Sales[[#This Row],[sales]]/Sales[[#This Row],[sqft]])</f>
        <v>0</v>
      </c>
      <c r="P3047" s="4">
        <f>SUMIF(Sales[RegionStoretype],Sales[[#This Row],[RegionStoretype]],Sales[YoY_SSF])/Sales[[#This Row],[Region_TypeCount]]</f>
        <v>58.312187288105562</v>
      </c>
    </row>
    <row r="3048" spans="1:16" x14ac:dyDescent="0.25">
      <c r="A3048" s="1">
        <v>42923</v>
      </c>
      <c r="B3048">
        <v>23</v>
      </c>
      <c r="C3048">
        <v>14</v>
      </c>
      <c r="D3048">
        <v>11006.8184</v>
      </c>
      <c r="E3048">
        <f>INDEX(Stores[region],MATCH(Sales[[#This Row],[store_no]],Stores[store_no],0))</f>
        <v>3</v>
      </c>
      <c r="F3048" t="str">
        <f>INDEX(Stores[storetype],MATCH(Sales[[#This Row],[store_no]],Stores[store_no],0))</f>
        <v>B</v>
      </c>
      <c r="G3048" t="str">
        <f>INDEX(Stores[location_city],MATCH(Sales[[#This Row],[store_no]],Stores[store_no],0))</f>
        <v>Cedar Rapids</v>
      </c>
      <c r="H3048" t="str">
        <f>INDEX(Stores[location_state],MATCH(Sales[[#This Row],[store_no]],Stores[store_no],0))</f>
        <v>Iowa</v>
      </c>
      <c r="I3048">
        <f>INDEX(Stores[sqft],MATCH(Sales[[#This Row],[store_no]],Stores[store_no],0))</f>
        <v>123700</v>
      </c>
      <c r="J3048" s="4" t="str">
        <f>INDEX(Departments[dept_name],MATCH(Sales[[#This Row],[dept_no]],Departments[dept_no],0))</f>
        <v>Movies</v>
      </c>
      <c r="K3048" s="4" t="str">
        <f>CONCATENATE(Sales[[#This Row],[region]],Sales[[#This Row],[storetype]])</f>
        <v>3B</v>
      </c>
      <c r="L3048" s="4">
        <f>INDEX(RegionStoreCount[Store Count],MATCH(Sales[[#This Row],[RegionStoretype]],RegionStoreCount[Region/Type],0))</f>
        <v>4</v>
      </c>
      <c r="M3048" s="4">
        <f>AND(Sales[[#This Row],[date]]&lt;=TY_YTDMax,Sales[[#This Row],[date]]&gt;=TY_YTDMin)*Sales[[#This Row],[sales]]</f>
        <v>0</v>
      </c>
      <c r="N3048" s="4">
        <f>AND(Sales[[#This Row],[date]]&lt;=LY_YTDMax,Sales[[#This Row],[date]]&gt;=LY_YTDMin)*Sales[[#This Row],[sales]]</f>
        <v>11006.8184</v>
      </c>
      <c r="O3048" s="4">
        <f>AND(Sales[[#This Row],[date]]&gt;=YoY_Min,Sales[[#This Row],[date]]&lt;=TY_YTDMax)*(Sales[[#This Row],[sales]]/Sales[[#This Row],[sqft]])</f>
        <v>0</v>
      </c>
      <c r="P3048" s="4">
        <f>SUMIF(Sales[RegionStoretype],Sales[[#This Row],[RegionStoretype]],Sales[YoY_SSF])/Sales[[#This Row],[Region_TypeCount]]</f>
        <v>58.312187288105562</v>
      </c>
    </row>
    <row r="3049" spans="1:16" x14ac:dyDescent="0.25">
      <c r="A3049" s="1">
        <v>42923</v>
      </c>
      <c r="B3049">
        <v>23</v>
      </c>
      <c r="C3049">
        <v>17</v>
      </c>
      <c r="D3049">
        <v>56857.771799999995</v>
      </c>
      <c r="E3049">
        <f>INDEX(Stores[region],MATCH(Sales[[#This Row],[store_no]],Stores[store_no],0))</f>
        <v>3</v>
      </c>
      <c r="F3049" t="str">
        <f>INDEX(Stores[storetype],MATCH(Sales[[#This Row],[store_no]],Stores[store_no],0))</f>
        <v>B</v>
      </c>
      <c r="G3049" t="str">
        <f>INDEX(Stores[location_city],MATCH(Sales[[#This Row],[store_no]],Stores[store_no],0))</f>
        <v>Cedar Rapids</v>
      </c>
      <c r="H3049" t="str">
        <f>INDEX(Stores[location_state],MATCH(Sales[[#This Row],[store_no]],Stores[store_no],0))</f>
        <v>Iowa</v>
      </c>
      <c r="I3049">
        <f>INDEX(Stores[sqft],MATCH(Sales[[#This Row],[store_no]],Stores[store_no],0))</f>
        <v>123700</v>
      </c>
      <c r="J3049" s="4" t="str">
        <f>INDEX(Departments[dept_name],MATCH(Sales[[#This Row],[dept_no]],Departments[dept_no],0))</f>
        <v>Shoes</v>
      </c>
      <c r="K3049" s="4" t="str">
        <f>CONCATENATE(Sales[[#This Row],[region]],Sales[[#This Row],[storetype]])</f>
        <v>3B</v>
      </c>
      <c r="L3049" s="4">
        <f>INDEX(RegionStoreCount[Store Count],MATCH(Sales[[#This Row],[RegionStoretype]],RegionStoreCount[Region/Type],0))</f>
        <v>4</v>
      </c>
      <c r="M3049" s="4">
        <f>AND(Sales[[#This Row],[date]]&lt;=TY_YTDMax,Sales[[#This Row],[date]]&gt;=TY_YTDMin)*Sales[[#This Row],[sales]]</f>
        <v>0</v>
      </c>
      <c r="N3049" s="4">
        <f>AND(Sales[[#This Row],[date]]&lt;=LY_YTDMax,Sales[[#This Row],[date]]&gt;=LY_YTDMin)*Sales[[#This Row],[sales]]</f>
        <v>56857.771799999995</v>
      </c>
      <c r="O3049" s="4">
        <f>AND(Sales[[#This Row],[date]]&gt;=YoY_Min,Sales[[#This Row],[date]]&lt;=TY_YTDMax)*(Sales[[#This Row],[sales]]/Sales[[#This Row],[sqft]])</f>
        <v>0</v>
      </c>
      <c r="P3049" s="4">
        <f>SUMIF(Sales[RegionStoretype],Sales[[#This Row],[RegionStoretype]],Sales[YoY_SSF])/Sales[[#This Row],[Region_TypeCount]]</f>
        <v>58.312187288105562</v>
      </c>
    </row>
    <row r="3050" spans="1:16" x14ac:dyDescent="0.25">
      <c r="A3050" s="1">
        <v>42923</v>
      </c>
      <c r="B3050">
        <v>23</v>
      </c>
      <c r="C3050">
        <v>18</v>
      </c>
      <c r="D3050">
        <v>13317.566800000001</v>
      </c>
      <c r="E3050">
        <f>INDEX(Stores[region],MATCH(Sales[[#This Row],[store_no]],Stores[store_no],0))</f>
        <v>3</v>
      </c>
      <c r="F3050" t="str">
        <f>INDEX(Stores[storetype],MATCH(Sales[[#This Row],[store_no]],Stores[store_no],0))</f>
        <v>B</v>
      </c>
      <c r="G3050" t="str">
        <f>INDEX(Stores[location_city],MATCH(Sales[[#This Row],[store_no]],Stores[store_no],0))</f>
        <v>Cedar Rapids</v>
      </c>
      <c r="H3050" t="str">
        <f>INDEX(Stores[location_state],MATCH(Sales[[#This Row],[store_no]],Stores[store_no],0))</f>
        <v>Iowa</v>
      </c>
      <c r="I3050">
        <f>INDEX(Stores[sqft],MATCH(Sales[[#This Row],[store_no]],Stores[store_no],0))</f>
        <v>123700</v>
      </c>
      <c r="J3050" s="4" t="str">
        <f>INDEX(Departments[dept_name],MATCH(Sales[[#This Row],[dept_no]],Departments[dept_no],0))</f>
        <v>Sports</v>
      </c>
      <c r="K3050" s="4" t="str">
        <f>CONCATENATE(Sales[[#This Row],[region]],Sales[[#This Row],[storetype]])</f>
        <v>3B</v>
      </c>
      <c r="L3050" s="4">
        <f>INDEX(RegionStoreCount[Store Count],MATCH(Sales[[#This Row],[RegionStoretype]],RegionStoreCount[Region/Type],0))</f>
        <v>4</v>
      </c>
      <c r="M3050" s="4">
        <f>AND(Sales[[#This Row],[date]]&lt;=TY_YTDMax,Sales[[#This Row],[date]]&gt;=TY_YTDMin)*Sales[[#This Row],[sales]]</f>
        <v>0</v>
      </c>
      <c r="N3050" s="4">
        <f>AND(Sales[[#This Row],[date]]&lt;=LY_YTDMax,Sales[[#This Row],[date]]&gt;=LY_YTDMin)*Sales[[#This Row],[sales]]</f>
        <v>13317.566800000001</v>
      </c>
      <c r="O3050" s="4">
        <f>AND(Sales[[#This Row],[date]]&gt;=YoY_Min,Sales[[#This Row],[date]]&lt;=TY_YTDMax)*(Sales[[#This Row],[sales]]/Sales[[#This Row],[sqft]])</f>
        <v>0</v>
      </c>
      <c r="P3050" s="4">
        <f>SUMIF(Sales[RegionStoretype],Sales[[#This Row],[RegionStoretype]],Sales[YoY_SSF])/Sales[[#This Row],[Region_TypeCount]]</f>
        <v>58.312187288105562</v>
      </c>
    </row>
    <row r="3051" spans="1:16" x14ac:dyDescent="0.25">
      <c r="A3051" s="1">
        <v>42923</v>
      </c>
      <c r="B3051">
        <v>24</v>
      </c>
      <c r="C3051">
        <v>6</v>
      </c>
      <c r="D3051">
        <v>41615.388299999999</v>
      </c>
      <c r="E3051">
        <f>INDEX(Stores[region],MATCH(Sales[[#This Row],[store_no]],Stores[store_no],0))</f>
        <v>2</v>
      </c>
      <c r="F3051" t="str">
        <f>INDEX(Stores[storetype],MATCH(Sales[[#This Row],[store_no]],Stores[store_no],0))</f>
        <v>A</v>
      </c>
      <c r="G3051" t="str">
        <f>INDEX(Stores[location_city],MATCH(Sales[[#This Row],[store_no]],Stores[store_no],0))</f>
        <v>Winnetka</v>
      </c>
      <c r="H3051" t="str">
        <f>INDEX(Stores[location_state],MATCH(Sales[[#This Row],[store_no]],Stores[store_no],0))</f>
        <v>Illinois</v>
      </c>
      <c r="I3051">
        <f>INDEX(Stores[sqft],MATCH(Sales[[#This Row],[store_no]],Stores[store_no],0))</f>
        <v>207800</v>
      </c>
      <c r="J3051" s="4" t="str">
        <f>INDEX(Departments[dept_name],MATCH(Sales[[#This Row],[dept_no]],Departments[dept_no],0))</f>
        <v>Computers</v>
      </c>
      <c r="K3051" s="4" t="str">
        <f>CONCATENATE(Sales[[#This Row],[region]],Sales[[#This Row],[storetype]])</f>
        <v>2A</v>
      </c>
      <c r="L3051" s="4">
        <f>INDEX(RegionStoreCount[Store Count],MATCH(Sales[[#This Row],[RegionStoretype]],RegionStoreCount[Region/Type],0))</f>
        <v>5</v>
      </c>
      <c r="M3051" s="4">
        <f>AND(Sales[[#This Row],[date]]&lt;=TY_YTDMax,Sales[[#This Row],[date]]&gt;=TY_YTDMin)*Sales[[#This Row],[sales]]</f>
        <v>0</v>
      </c>
      <c r="N3051" s="4">
        <f>AND(Sales[[#This Row],[date]]&lt;=LY_YTDMax,Sales[[#This Row],[date]]&gt;=LY_YTDMin)*Sales[[#This Row],[sales]]</f>
        <v>41615.388299999999</v>
      </c>
      <c r="O3051" s="4">
        <f>AND(Sales[[#This Row],[date]]&gt;=YoY_Min,Sales[[#This Row],[date]]&lt;=TY_YTDMax)*(Sales[[#This Row],[sales]]/Sales[[#This Row],[sqft]])</f>
        <v>0</v>
      </c>
      <c r="P3051" s="4">
        <f>SUMIF(Sales[RegionStoretype],Sales[[#This Row],[RegionStoretype]],Sales[YoY_SSF])/Sales[[#This Row],[Region_TypeCount]]</f>
        <v>60.052789354368521</v>
      </c>
    </row>
    <row r="3052" spans="1:16" x14ac:dyDescent="0.25">
      <c r="A3052" s="1">
        <v>42923</v>
      </c>
      <c r="B3052">
        <v>24</v>
      </c>
      <c r="C3052">
        <v>13</v>
      </c>
      <c r="D3052">
        <v>212560.82920000001</v>
      </c>
      <c r="E3052">
        <f>INDEX(Stores[region],MATCH(Sales[[#This Row],[store_no]],Stores[store_no],0))</f>
        <v>2</v>
      </c>
      <c r="F3052" t="str">
        <f>INDEX(Stores[storetype],MATCH(Sales[[#This Row],[store_no]],Stores[store_no],0))</f>
        <v>A</v>
      </c>
      <c r="G3052" t="str">
        <f>INDEX(Stores[location_city],MATCH(Sales[[#This Row],[store_no]],Stores[store_no],0))</f>
        <v>Winnetka</v>
      </c>
      <c r="H3052" t="str">
        <f>INDEX(Stores[location_state],MATCH(Sales[[#This Row],[store_no]],Stores[store_no],0))</f>
        <v>Illinois</v>
      </c>
      <c r="I3052">
        <f>INDEX(Stores[sqft],MATCH(Sales[[#This Row],[store_no]],Stores[store_no],0))</f>
        <v>207800</v>
      </c>
      <c r="J3052" s="4" t="str">
        <f>INDEX(Departments[dept_name],MATCH(Sales[[#This Row],[dept_no]],Departments[dept_no],0))</f>
        <v>Kids</v>
      </c>
      <c r="K3052" s="4" t="str">
        <f>CONCATENATE(Sales[[#This Row],[region]],Sales[[#This Row],[storetype]])</f>
        <v>2A</v>
      </c>
      <c r="L3052" s="4">
        <f>INDEX(RegionStoreCount[Store Count],MATCH(Sales[[#This Row],[RegionStoretype]],RegionStoreCount[Region/Type],0))</f>
        <v>5</v>
      </c>
      <c r="M3052" s="4">
        <f>AND(Sales[[#This Row],[date]]&lt;=TY_YTDMax,Sales[[#This Row],[date]]&gt;=TY_YTDMin)*Sales[[#This Row],[sales]]</f>
        <v>0</v>
      </c>
      <c r="N3052" s="4">
        <f>AND(Sales[[#This Row],[date]]&lt;=LY_YTDMax,Sales[[#This Row],[date]]&gt;=LY_YTDMin)*Sales[[#This Row],[sales]]</f>
        <v>212560.82920000001</v>
      </c>
      <c r="O3052" s="4">
        <f>AND(Sales[[#This Row],[date]]&gt;=YoY_Min,Sales[[#This Row],[date]]&lt;=TY_YTDMax)*(Sales[[#This Row],[sales]]/Sales[[#This Row],[sqft]])</f>
        <v>0</v>
      </c>
      <c r="P3052" s="4">
        <f>SUMIF(Sales[RegionStoretype],Sales[[#This Row],[RegionStoretype]],Sales[YoY_SSF])/Sales[[#This Row],[Region_TypeCount]]</f>
        <v>60.052789354368521</v>
      </c>
    </row>
    <row r="3053" spans="1:16" x14ac:dyDescent="0.25">
      <c r="A3053" s="1">
        <v>42923</v>
      </c>
      <c r="B3053">
        <v>25</v>
      </c>
      <c r="C3053">
        <v>10</v>
      </c>
      <c r="D3053">
        <v>17900.276900000001</v>
      </c>
      <c r="E3053">
        <f>INDEX(Stores[region],MATCH(Sales[[#This Row],[store_no]],Stores[store_no],0))</f>
        <v>3</v>
      </c>
      <c r="F3053" t="str">
        <f>INDEX(Stores[storetype],MATCH(Sales[[#This Row],[store_no]],Stores[store_no],0))</f>
        <v>B</v>
      </c>
      <c r="G3053" t="str">
        <f>INDEX(Stores[location_city],MATCH(Sales[[#This Row],[store_no]],Stores[store_no],0))</f>
        <v>Kansas City</v>
      </c>
      <c r="H3053" t="str">
        <f>INDEX(Stores[location_state],MATCH(Sales[[#This Row],[store_no]],Stores[store_no],0))</f>
        <v>Missouri</v>
      </c>
      <c r="I3053">
        <f>INDEX(Stores[sqft],MATCH(Sales[[#This Row],[store_no]],Stores[store_no],0))</f>
        <v>92300</v>
      </c>
      <c r="J3053" s="4" t="str">
        <f>INDEX(Departments[dept_name],MATCH(Sales[[#This Row],[dept_no]],Departments[dept_no],0))</f>
        <v>Health</v>
      </c>
      <c r="K3053" s="4" t="str">
        <f>CONCATENATE(Sales[[#This Row],[region]],Sales[[#This Row],[storetype]])</f>
        <v>3B</v>
      </c>
      <c r="L3053" s="4">
        <f>INDEX(RegionStoreCount[Store Count],MATCH(Sales[[#This Row],[RegionStoretype]],RegionStoreCount[Region/Type],0))</f>
        <v>4</v>
      </c>
      <c r="M3053" s="4">
        <f>AND(Sales[[#This Row],[date]]&lt;=TY_YTDMax,Sales[[#This Row],[date]]&gt;=TY_YTDMin)*Sales[[#This Row],[sales]]</f>
        <v>0</v>
      </c>
      <c r="N3053" s="4">
        <f>AND(Sales[[#This Row],[date]]&lt;=LY_YTDMax,Sales[[#This Row],[date]]&gt;=LY_YTDMin)*Sales[[#This Row],[sales]]</f>
        <v>17900.276900000001</v>
      </c>
      <c r="O3053" s="4">
        <f>AND(Sales[[#This Row],[date]]&gt;=YoY_Min,Sales[[#This Row],[date]]&lt;=TY_YTDMax)*(Sales[[#This Row],[sales]]/Sales[[#This Row],[sqft]])</f>
        <v>0</v>
      </c>
      <c r="P3053" s="4">
        <f>SUMIF(Sales[RegionStoretype],Sales[[#This Row],[RegionStoretype]],Sales[YoY_SSF])/Sales[[#This Row],[Region_TypeCount]]</f>
        <v>58.312187288105562</v>
      </c>
    </row>
    <row r="3054" spans="1:16" x14ac:dyDescent="0.25">
      <c r="A3054" s="1">
        <v>42923</v>
      </c>
      <c r="B3054">
        <v>26</v>
      </c>
      <c r="C3054">
        <v>5</v>
      </c>
      <c r="D3054">
        <v>195095.54609999998</v>
      </c>
      <c r="E3054">
        <f>INDEX(Stores[region],MATCH(Sales[[#This Row],[store_no]],Stores[store_no],0))</f>
        <v>2</v>
      </c>
      <c r="F3054" t="str">
        <f>INDEX(Stores[storetype],MATCH(Sales[[#This Row],[store_no]],Stores[store_no],0))</f>
        <v>A</v>
      </c>
      <c r="G3054" t="str">
        <f>INDEX(Stores[location_city],MATCH(Sales[[#This Row],[store_no]],Stores[store_no],0))</f>
        <v>Carmel</v>
      </c>
      <c r="H3054" t="str">
        <f>INDEX(Stores[location_state],MATCH(Sales[[#This Row],[store_no]],Stores[store_no],0))</f>
        <v>Indiana</v>
      </c>
      <c r="I3054">
        <f>INDEX(Stores[sqft],MATCH(Sales[[#This Row],[store_no]],Stores[store_no],0))</f>
        <v>198500</v>
      </c>
      <c r="J3054" s="4" t="str">
        <f>INDEX(Departments[dept_name],MATCH(Sales[[#This Row],[dept_no]],Departments[dept_no],0))</f>
        <v>Clothing</v>
      </c>
      <c r="K3054" s="4" t="str">
        <f>CONCATENATE(Sales[[#This Row],[region]],Sales[[#This Row],[storetype]])</f>
        <v>2A</v>
      </c>
      <c r="L3054" s="4">
        <f>INDEX(RegionStoreCount[Store Count],MATCH(Sales[[#This Row],[RegionStoretype]],RegionStoreCount[Region/Type],0))</f>
        <v>5</v>
      </c>
      <c r="M3054" s="4">
        <f>AND(Sales[[#This Row],[date]]&lt;=TY_YTDMax,Sales[[#This Row],[date]]&gt;=TY_YTDMin)*Sales[[#This Row],[sales]]</f>
        <v>0</v>
      </c>
      <c r="N3054" s="4">
        <f>AND(Sales[[#This Row],[date]]&lt;=LY_YTDMax,Sales[[#This Row],[date]]&gt;=LY_YTDMin)*Sales[[#This Row],[sales]]</f>
        <v>195095.54609999998</v>
      </c>
      <c r="O3054" s="4">
        <f>AND(Sales[[#This Row],[date]]&gt;=YoY_Min,Sales[[#This Row],[date]]&lt;=TY_YTDMax)*(Sales[[#This Row],[sales]]/Sales[[#This Row],[sqft]])</f>
        <v>0</v>
      </c>
      <c r="P3054" s="4">
        <f>SUMIF(Sales[RegionStoretype],Sales[[#This Row],[RegionStoretype]],Sales[YoY_SSF])/Sales[[#This Row],[Region_TypeCount]]</f>
        <v>60.052789354368521</v>
      </c>
    </row>
    <row r="3055" spans="1:16" x14ac:dyDescent="0.25">
      <c r="A3055" s="1">
        <v>42923</v>
      </c>
      <c r="B3055">
        <v>26</v>
      </c>
      <c r="C3055">
        <v>15</v>
      </c>
      <c r="D3055">
        <v>63654.643100000001</v>
      </c>
      <c r="E3055">
        <f>INDEX(Stores[region],MATCH(Sales[[#This Row],[store_no]],Stores[store_no],0))</f>
        <v>2</v>
      </c>
      <c r="F3055" t="str">
        <f>INDEX(Stores[storetype],MATCH(Sales[[#This Row],[store_no]],Stores[store_no],0))</f>
        <v>A</v>
      </c>
      <c r="G3055" t="str">
        <f>INDEX(Stores[location_city],MATCH(Sales[[#This Row],[store_no]],Stores[store_no],0))</f>
        <v>Carmel</v>
      </c>
      <c r="H3055" t="str">
        <f>INDEX(Stores[location_state],MATCH(Sales[[#This Row],[store_no]],Stores[store_no],0))</f>
        <v>Indiana</v>
      </c>
      <c r="I3055">
        <f>INDEX(Stores[sqft],MATCH(Sales[[#This Row],[store_no]],Stores[store_no],0))</f>
        <v>198500</v>
      </c>
      <c r="J3055" s="4" t="str">
        <f>INDEX(Departments[dept_name],MATCH(Sales[[#This Row],[dept_no]],Departments[dept_no],0))</f>
        <v>Music</v>
      </c>
      <c r="K3055" s="4" t="str">
        <f>CONCATENATE(Sales[[#This Row],[region]],Sales[[#This Row],[storetype]])</f>
        <v>2A</v>
      </c>
      <c r="L3055" s="4">
        <f>INDEX(RegionStoreCount[Store Count],MATCH(Sales[[#This Row],[RegionStoretype]],RegionStoreCount[Region/Type],0))</f>
        <v>5</v>
      </c>
      <c r="M3055" s="4">
        <f>AND(Sales[[#This Row],[date]]&lt;=TY_YTDMax,Sales[[#This Row],[date]]&gt;=TY_YTDMin)*Sales[[#This Row],[sales]]</f>
        <v>0</v>
      </c>
      <c r="N3055" s="4">
        <f>AND(Sales[[#This Row],[date]]&lt;=LY_YTDMax,Sales[[#This Row],[date]]&gt;=LY_YTDMin)*Sales[[#This Row],[sales]]</f>
        <v>63654.643100000001</v>
      </c>
      <c r="O3055" s="4">
        <f>AND(Sales[[#This Row],[date]]&gt;=YoY_Min,Sales[[#This Row],[date]]&lt;=TY_YTDMax)*(Sales[[#This Row],[sales]]/Sales[[#This Row],[sqft]])</f>
        <v>0</v>
      </c>
      <c r="P3055" s="4">
        <f>SUMIF(Sales[RegionStoretype],Sales[[#This Row],[RegionStoretype]],Sales[YoY_SSF])/Sales[[#This Row],[Region_TypeCount]]</f>
        <v>60.052789354368521</v>
      </c>
    </row>
    <row r="3056" spans="1:16" x14ac:dyDescent="0.25">
      <c r="A3056" s="1">
        <v>42923</v>
      </c>
      <c r="B3056">
        <v>26</v>
      </c>
      <c r="C3056">
        <v>17</v>
      </c>
      <c r="D3056">
        <v>63885.7333</v>
      </c>
      <c r="E3056">
        <f>INDEX(Stores[region],MATCH(Sales[[#This Row],[store_no]],Stores[store_no],0))</f>
        <v>2</v>
      </c>
      <c r="F3056" t="str">
        <f>INDEX(Stores[storetype],MATCH(Sales[[#This Row],[store_no]],Stores[store_no],0))</f>
        <v>A</v>
      </c>
      <c r="G3056" t="str">
        <f>INDEX(Stores[location_city],MATCH(Sales[[#This Row],[store_no]],Stores[store_no],0))</f>
        <v>Carmel</v>
      </c>
      <c r="H3056" t="str">
        <f>INDEX(Stores[location_state],MATCH(Sales[[#This Row],[store_no]],Stores[store_no],0))</f>
        <v>Indiana</v>
      </c>
      <c r="I3056">
        <f>INDEX(Stores[sqft],MATCH(Sales[[#This Row],[store_no]],Stores[store_no],0))</f>
        <v>198500</v>
      </c>
      <c r="J3056" s="4" t="str">
        <f>INDEX(Departments[dept_name],MATCH(Sales[[#This Row],[dept_no]],Departments[dept_no],0))</f>
        <v>Shoes</v>
      </c>
      <c r="K3056" s="4" t="str">
        <f>CONCATENATE(Sales[[#This Row],[region]],Sales[[#This Row],[storetype]])</f>
        <v>2A</v>
      </c>
      <c r="L3056" s="4">
        <f>INDEX(RegionStoreCount[Store Count],MATCH(Sales[[#This Row],[RegionStoretype]],RegionStoreCount[Region/Type],0))</f>
        <v>5</v>
      </c>
      <c r="M3056" s="4">
        <f>AND(Sales[[#This Row],[date]]&lt;=TY_YTDMax,Sales[[#This Row],[date]]&gt;=TY_YTDMin)*Sales[[#This Row],[sales]]</f>
        <v>0</v>
      </c>
      <c r="N3056" s="4">
        <f>AND(Sales[[#This Row],[date]]&lt;=LY_YTDMax,Sales[[#This Row],[date]]&gt;=LY_YTDMin)*Sales[[#This Row],[sales]]</f>
        <v>63885.7333</v>
      </c>
      <c r="O3056" s="4">
        <f>AND(Sales[[#This Row],[date]]&gt;=YoY_Min,Sales[[#This Row],[date]]&lt;=TY_YTDMax)*(Sales[[#This Row],[sales]]/Sales[[#This Row],[sqft]])</f>
        <v>0</v>
      </c>
      <c r="P3056" s="4">
        <f>SUMIF(Sales[RegionStoretype],Sales[[#This Row],[RegionStoretype]],Sales[YoY_SSF])/Sales[[#This Row],[Region_TypeCount]]</f>
        <v>60.052789354368521</v>
      </c>
    </row>
    <row r="3057" spans="1:16" x14ac:dyDescent="0.25">
      <c r="A3057" s="1">
        <v>42923</v>
      </c>
      <c r="B3057">
        <v>26</v>
      </c>
      <c r="C3057">
        <v>19</v>
      </c>
      <c r="D3057">
        <v>70146.655100000004</v>
      </c>
      <c r="E3057">
        <f>INDEX(Stores[region],MATCH(Sales[[#This Row],[store_no]],Stores[store_no],0))</f>
        <v>2</v>
      </c>
      <c r="F3057" t="str">
        <f>INDEX(Stores[storetype],MATCH(Sales[[#This Row],[store_no]],Stores[store_no],0))</f>
        <v>A</v>
      </c>
      <c r="G3057" t="str">
        <f>INDEX(Stores[location_city],MATCH(Sales[[#This Row],[store_no]],Stores[store_no],0))</f>
        <v>Carmel</v>
      </c>
      <c r="H3057" t="str">
        <f>INDEX(Stores[location_state],MATCH(Sales[[#This Row],[store_no]],Stores[store_no],0))</f>
        <v>Indiana</v>
      </c>
      <c r="I3057">
        <f>INDEX(Stores[sqft],MATCH(Sales[[#This Row],[store_no]],Stores[store_no],0))</f>
        <v>198500</v>
      </c>
      <c r="J3057" s="4" t="str">
        <f>INDEX(Departments[dept_name],MATCH(Sales[[#This Row],[dept_no]],Departments[dept_no],0))</f>
        <v>Tools</v>
      </c>
      <c r="K3057" s="4" t="str">
        <f>CONCATENATE(Sales[[#This Row],[region]],Sales[[#This Row],[storetype]])</f>
        <v>2A</v>
      </c>
      <c r="L3057" s="4">
        <f>INDEX(RegionStoreCount[Store Count],MATCH(Sales[[#This Row],[RegionStoretype]],RegionStoreCount[Region/Type],0))</f>
        <v>5</v>
      </c>
      <c r="M3057" s="4">
        <f>AND(Sales[[#This Row],[date]]&lt;=TY_YTDMax,Sales[[#This Row],[date]]&gt;=TY_YTDMin)*Sales[[#This Row],[sales]]</f>
        <v>0</v>
      </c>
      <c r="N3057" s="4">
        <f>AND(Sales[[#This Row],[date]]&lt;=LY_YTDMax,Sales[[#This Row],[date]]&gt;=LY_YTDMin)*Sales[[#This Row],[sales]]</f>
        <v>70146.655100000004</v>
      </c>
      <c r="O3057" s="4">
        <f>AND(Sales[[#This Row],[date]]&gt;=YoY_Min,Sales[[#This Row],[date]]&lt;=TY_YTDMax)*(Sales[[#This Row],[sales]]/Sales[[#This Row],[sqft]])</f>
        <v>0</v>
      </c>
      <c r="P3057" s="4">
        <f>SUMIF(Sales[RegionStoretype],Sales[[#This Row],[RegionStoretype]],Sales[YoY_SSF])/Sales[[#This Row],[Region_TypeCount]]</f>
        <v>60.052789354368521</v>
      </c>
    </row>
    <row r="3058" spans="1:16" x14ac:dyDescent="0.25">
      <c r="A3058" s="1">
        <v>42923</v>
      </c>
      <c r="B3058">
        <v>27</v>
      </c>
      <c r="C3058">
        <v>18</v>
      </c>
      <c r="D3058">
        <v>98220.464500000002</v>
      </c>
      <c r="E3058">
        <f>INDEX(Stores[region],MATCH(Sales[[#This Row],[store_no]],Stores[store_no],0))</f>
        <v>3</v>
      </c>
      <c r="F3058" t="str">
        <f>INDEX(Stores[storetype],MATCH(Sales[[#This Row],[store_no]],Stores[store_no],0))</f>
        <v>A</v>
      </c>
      <c r="G3058" t="str">
        <f>INDEX(Stores[location_city],MATCH(Sales[[#This Row],[store_no]],Stores[store_no],0))</f>
        <v>Springfield</v>
      </c>
      <c r="H3058" t="str">
        <f>INDEX(Stores[location_state],MATCH(Sales[[#This Row],[store_no]],Stores[store_no],0))</f>
        <v>Missouri</v>
      </c>
      <c r="I3058">
        <f>INDEX(Stores[sqft],MATCH(Sales[[#This Row],[store_no]],Stores[store_no],0))</f>
        <v>158200</v>
      </c>
      <c r="J3058" s="4" t="str">
        <f>INDEX(Departments[dept_name],MATCH(Sales[[#This Row],[dept_no]],Departments[dept_no],0))</f>
        <v>Sports</v>
      </c>
      <c r="K3058" s="4" t="str">
        <f>CONCATENATE(Sales[[#This Row],[region]],Sales[[#This Row],[storetype]])</f>
        <v>3A</v>
      </c>
      <c r="L3058" s="4">
        <f>INDEX(RegionStoreCount[Store Count],MATCH(Sales[[#This Row],[RegionStoretype]],RegionStoreCount[Region/Type],0))</f>
        <v>9</v>
      </c>
      <c r="M3058" s="4">
        <f>AND(Sales[[#This Row],[date]]&lt;=TY_YTDMax,Sales[[#This Row],[date]]&gt;=TY_YTDMin)*Sales[[#This Row],[sales]]</f>
        <v>0</v>
      </c>
      <c r="N3058" s="4">
        <f>AND(Sales[[#This Row],[date]]&lt;=LY_YTDMax,Sales[[#This Row],[date]]&gt;=LY_YTDMin)*Sales[[#This Row],[sales]]</f>
        <v>98220.464500000002</v>
      </c>
      <c r="O3058" s="4">
        <f>AND(Sales[[#This Row],[date]]&gt;=YoY_Min,Sales[[#This Row],[date]]&lt;=TY_YTDMax)*(Sales[[#This Row],[sales]]/Sales[[#This Row],[sqft]])</f>
        <v>0</v>
      </c>
      <c r="P3058" s="4">
        <f>SUMIF(Sales[RegionStoretype],Sales[[#This Row],[RegionStoretype]],Sales[YoY_SSF])/Sales[[#This Row],[Region_TypeCount]]</f>
        <v>53.603836561720975</v>
      </c>
    </row>
    <row r="3059" spans="1:16" x14ac:dyDescent="0.25">
      <c r="A3059" s="1">
        <v>42923</v>
      </c>
      <c r="B3059">
        <v>27</v>
      </c>
      <c r="C3059">
        <v>19</v>
      </c>
      <c r="D3059">
        <v>69461.616999999998</v>
      </c>
      <c r="E3059">
        <f>INDEX(Stores[region],MATCH(Sales[[#This Row],[store_no]],Stores[store_no],0))</f>
        <v>3</v>
      </c>
      <c r="F3059" t="str">
        <f>INDEX(Stores[storetype],MATCH(Sales[[#This Row],[store_no]],Stores[store_no],0))</f>
        <v>A</v>
      </c>
      <c r="G3059" t="str">
        <f>INDEX(Stores[location_city],MATCH(Sales[[#This Row],[store_no]],Stores[store_no],0))</f>
        <v>Springfield</v>
      </c>
      <c r="H3059" t="str">
        <f>INDEX(Stores[location_state],MATCH(Sales[[#This Row],[store_no]],Stores[store_no],0))</f>
        <v>Missouri</v>
      </c>
      <c r="I3059">
        <f>INDEX(Stores[sqft],MATCH(Sales[[#This Row],[store_no]],Stores[store_no],0))</f>
        <v>158200</v>
      </c>
      <c r="J3059" s="4" t="str">
        <f>INDEX(Departments[dept_name],MATCH(Sales[[#This Row],[dept_no]],Departments[dept_no],0))</f>
        <v>Tools</v>
      </c>
      <c r="K3059" s="4" t="str">
        <f>CONCATENATE(Sales[[#This Row],[region]],Sales[[#This Row],[storetype]])</f>
        <v>3A</v>
      </c>
      <c r="L3059" s="4">
        <f>INDEX(RegionStoreCount[Store Count],MATCH(Sales[[#This Row],[RegionStoretype]],RegionStoreCount[Region/Type],0))</f>
        <v>9</v>
      </c>
      <c r="M3059" s="4">
        <f>AND(Sales[[#This Row],[date]]&lt;=TY_YTDMax,Sales[[#This Row],[date]]&gt;=TY_YTDMin)*Sales[[#This Row],[sales]]</f>
        <v>0</v>
      </c>
      <c r="N3059" s="4">
        <f>AND(Sales[[#This Row],[date]]&lt;=LY_YTDMax,Sales[[#This Row],[date]]&gt;=LY_YTDMin)*Sales[[#This Row],[sales]]</f>
        <v>69461.616999999998</v>
      </c>
      <c r="O3059" s="4">
        <f>AND(Sales[[#This Row],[date]]&gt;=YoY_Min,Sales[[#This Row],[date]]&lt;=TY_YTDMax)*(Sales[[#This Row],[sales]]/Sales[[#This Row],[sqft]])</f>
        <v>0</v>
      </c>
      <c r="P3059" s="4">
        <f>SUMIF(Sales[RegionStoretype],Sales[[#This Row],[RegionStoretype]],Sales[YoY_SSF])/Sales[[#This Row],[Region_TypeCount]]</f>
        <v>53.603836561720975</v>
      </c>
    </row>
    <row r="3060" spans="1:16" x14ac:dyDescent="0.25">
      <c r="A3060" s="1">
        <v>42923</v>
      </c>
      <c r="B3060">
        <v>28</v>
      </c>
      <c r="C3060">
        <v>2</v>
      </c>
      <c r="D3060">
        <v>40514.340799999998</v>
      </c>
      <c r="E3060">
        <f>INDEX(Stores[region],MATCH(Sales[[#This Row],[store_no]],Stores[store_no],0))</f>
        <v>2</v>
      </c>
      <c r="F3060" t="str">
        <f>INDEX(Stores[storetype],MATCH(Sales[[#This Row],[store_no]],Stores[store_no],0))</f>
        <v>A</v>
      </c>
      <c r="G3060" t="str">
        <f>INDEX(Stores[location_city],MATCH(Sales[[#This Row],[store_no]],Stores[store_no],0))</f>
        <v>Milwaukee</v>
      </c>
      <c r="H3060" t="str">
        <f>INDEX(Stores[location_state],MATCH(Sales[[#This Row],[store_no]],Stores[store_no],0))</f>
        <v>Wisconsin</v>
      </c>
      <c r="I3060">
        <f>INDEX(Stores[sqft],MATCH(Sales[[#This Row],[store_no]],Stores[store_no],0))</f>
        <v>203800</v>
      </c>
      <c r="J3060" s="4" t="str">
        <f>INDEX(Departments[dept_name],MATCH(Sales[[#This Row],[dept_no]],Departments[dept_no],0))</f>
        <v>Baby</v>
      </c>
      <c r="K3060" s="4" t="str">
        <f>CONCATENATE(Sales[[#This Row],[region]],Sales[[#This Row],[storetype]])</f>
        <v>2A</v>
      </c>
      <c r="L3060" s="4">
        <f>INDEX(RegionStoreCount[Store Count],MATCH(Sales[[#This Row],[RegionStoretype]],RegionStoreCount[Region/Type],0))</f>
        <v>5</v>
      </c>
      <c r="M3060" s="4">
        <f>AND(Sales[[#This Row],[date]]&lt;=TY_YTDMax,Sales[[#This Row],[date]]&gt;=TY_YTDMin)*Sales[[#This Row],[sales]]</f>
        <v>0</v>
      </c>
      <c r="N3060" s="4">
        <f>AND(Sales[[#This Row],[date]]&lt;=LY_YTDMax,Sales[[#This Row],[date]]&gt;=LY_YTDMin)*Sales[[#This Row],[sales]]</f>
        <v>40514.340799999998</v>
      </c>
      <c r="O3060" s="4">
        <f>AND(Sales[[#This Row],[date]]&gt;=YoY_Min,Sales[[#This Row],[date]]&lt;=TY_YTDMax)*(Sales[[#This Row],[sales]]/Sales[[#This Row],[sqft]])</f>
        <v>0</v>
      </c>
      <c r="P3060" s="4">
        <f>SUMIF(Sales[RegionStoretype],Sales[[#This Row],[RegionStoretype]],Sales[YoY_SSF])/Sales[[#This Row],[Region_TypeCount]]</f>
        <v>60.052789354368521</v>
      </c>
    </row>
    <row r="3061" spans="1:16" x14ac:dyDescent="0.25">
      <c r="A3061" s="1">
        <v>42923</v>
      </c>
      <c r="B3061">
        <v>28</v>
      </c>
      <c r="C3061">
        <v>12</v>
      </c>
      <c r="D3061">
        <v>10737.12</v>
      </c>
      <c r="E3061">
        <f>INDEX(Stores[region],MATCH(Sales[[#This Row],[store_no]],Stores[store_no],0))</f>
        <v>2</v>
      </c>
      <c r="F3061" t="str">
        <f>INDEX(Stores[storetype],MATCH(Sales[[#This Row],[store_no]],Stores[store_no],0))</f>
        <v>A</v>
      </c>
      <c r="G3061" t="str">
        <f>INDEX(Stores[location_city],MATCH(Sales[[#This Row],[store_no]],Stores[store_no],0))</f>
        <v>Milwaukee</v>
      </c>
      <c r="H3061" t="str">
        <f>INDEX(Stores[location_state],MATCH(Sales[[#This Row],[store_no]],Stores[store_no],0))</f>
        <v>Wisconsin</v>
      </c>
      <c r="I3061">
        <f>INDEX(Stores[sqft],MATCH(Sales[[#This Row],[store_no]],Stores[store_no],0))</f>
        <v>203800</v>
      </c>
      <c r="J3061" s="4" t="str">
        <f>INDEX(Departments[dept_name],MATCH(Sales[[#This Row],[dept_no]],Departments[dept_no],0))</f>
        <v>Jewelery</v>
      </c>
      <c r="K3061" s="4" t="str">
        <f>CONCATENATE(Sales[[#This Row],[region]],Sales[[#This Row],[storetype]])</f>
        <v>2A</v>
      </c>
      <c r="L3061" s="4">
        <f>INDEX(RegionStoreCount[Store Count],MATCH(Sales[[#This Row],[RegionStoretype]],RegionStoreCount[Region/Type],0))</f>
        <v>5</v>
      </c>
      <c r="M3061" s="4">
        <f>AND(Sales[[#This Row],[date]]&lt;=TY_YTDMax,Sales[[#This Row],[date]]&gt;=TY_YTDMin)*Sales[[#This Row],[sales]]</f>
        <v>0</v>
      </c>
      <c r="N3061" s="4">
        <f>AND(Sales[[#This Row],[date]]&lt;=LY_YTDMax,Sales[[#This Row],[date]]&gt;=LY_YTDMin)*Sales[[#This Row],[sales]]</f>
        <v>10737.12</v>
      </c>
      <c r="O3061" s="4">
        <f>AND(Sales[[#This Row],[date]]&gt;=YoY_Min,Sales[[#This Row],[date]]&lt;=TY_YTDMax)*(Sales[[#This Row],[sales]]/Sales[[#This Row],[sqft]])</f>
        <v>0</v>
      </c>
      <c r="P3061" s="4">
        <f>SUMIF(Sales[RegionStoretype],Sales[[#This Row],[RegionStoretype]],Sales[YoY_SSF])/Sales[[#This Row],[Region_TypeCount]]</f>
        <v>60.052789354368521</v>
      </c>
    </row>
    <row r="3062" spans="1:16" x14ac:dyDescent="0.25">
      <c r="A3062" s="1">
        <v>42923</v>
      </c>
      <c r="B3062">
        <v>28</v>
      </c>
      <c r="C3062">
        <v>13</v>
      </c>
      <c r="D3062">
        <v>56171.458400000003</v>
      </c>
      <c r="E3062">
        <f>INDEX(Stores[region],MATCH(Sales[[#This Row],[store_no]],Stores[store_no],0))</f>
        <v>2</v>
      </c>
      <c r="F3062" t="str">
        <f>INDEX(Stores[storetype],MATCH(Sales[[#This Row],[store_no]],Stores[store_no],0))</f>
        <v>A</v>
      </c>
      <c r="G3062" t="str">
        <f>INDEX(Stores[location_city],MATCH(Sales[[#This Row],[store_no]],Stores[store_no],0))</f>
        <v>Milwaukee</v>
      </c>
      <c r="H3062" t="str">
        <f>INDEX(Stores[location_state],MATCH(Sales[[#This Row],[store_no]],Stores[store_no],0))</f>
        <v>Wisconsin</v>
      </c>
      <c r="I3062">
        <f>INDEX(Stores[sqft],MATCH(Sales[[#This Row],[store_no]],Stores[store_no],0))</f>
        <v>203800</v>
      </c>
      <c r="J3062" s="4" t="str">
        <f>INDEX(Departments[dept_name],MATCH(Sales[[#This Row],[dept_no]],Departments[dept_no],0))</f>
        <v>Kids</v>
      </c>
      <c r="K3062" s="4" t="str">
        <f>CONCATENATE(Sales[[#This Row],[region]],Sales[[#This Row],[storetype]])</f>
        <v>2A</v>
      </c>
      <c r="L3062" s="4">
        <f>INDEX(RegionStoreCount[Store Count],MATCH(Sales[[#This Row],[RegionStoretype]],RegionStoreCount[Region/Type],0))</f>
        <v>5</v>
      </c>
      <c r="M3062" s="4">
        <f>AND(Sales[[#This Row],[date]]&lt;=TY_YTDMax,Sales[[#This Row],[date]]&gt;=TY_YTDMin)*Sales[[#This Row],[sales]]</f>
        <v>0</v>
      </c>
      <c r="N3062" s="4">
        <f>AND(Sales[[#This Row],[date]]&lt;=LY_YTDMax,Sales[[#This Row],[date]]&gt;=LY_YTDMin)*Sales[[#This Row],[sales]]</f>
        <v>56171.458400000003</v>
      </c>
      <c r="O3062" s="4">
        <f>AND(Sales[[#This Row],[date]]&gt;=YoY_Min,Sales[[#This Row],[date]]&lt;=TY_YTDMax)*(Sales[[#This Row],[sales]]/Sales[[#This Row],[sqft]])</f>
        <v>0</v>
      </c>
      <c r="P3062" s="4">
        <f>SUMIF(Sales[RegionStoretype],Sales[[#This Row],[RegionStoretype]],Sales[YoY_SSF])/Sales[[#This Row],[Region_TypeCount]]</f>
        <v>60.052789354368521</v>
      </c>
    </row>
    <row r="3063" spans="1:16" x14ac:dyDescent="0.25">
      <c r="A3063" s="1">
        <v>42923</v>
      </c>
      <c r="B3063">
        <v>28</v>
      </c>
      <c r="C3063">
        <v>19</v>
      </c>
      <c r="D3063">
        <v>116340.7357</v>
      </c>
      <c r="E3063">
        <f>INDEX(Stores[region],MATCH(Sales[[#This Row],[store_no]],Stores[store_no],0))</f>
        <v>2</v>
      </c>
      <c r="F3063" t="str">
        <f>INDEX(Stores[storetype],MATCH(Sales[[#This Row],[store_no]],Stores[store_no],0))</f>
        <v>A</v>
      </c>
      <c r="G3063" t="str">
        <f>INDEX(Stores[location_city],MATCH(Sales[[#This Row],[store_no]],Stores[store_no],0))</f>
        <v>Milwaukee</v>
      </c>
      <c r="H3063" t="str">
        <f>INDEX(Stores[location_state],MATCH(Sales[[#This Row],[store_no]],Stores[store_no],0))</f>
        <v>Wisconsin</v>
      </c>
      <c r="I3063">
        <f>INDEX(Stores[sqft],MATCH(Sales[[#This Row],[store_no]],Stores[store_no],0))</f>
        <v>203800</v>
      </c>
      <c r="J3063" s="4" t="str">
        <f>INDEX(Departments[dept_name],MATCH(Sales[[#This Row],[dept_no]],Departments[dept_no],0))</f>
        <v>Tools</v>
      </c>
      <c r="K3063" s="4" t="str">
        <f>CONCATENATE(Sales[[#This Row],[region]],Sales[[#This Row],[storetype]])</f>
        <v>2A</v>
      </c>
      <c r="L3063" s="4">
        <f>INDEX(RegionStoreCount[Store Count],MATCH(Sales[[#This Row],[RegionStoretype]],RegionStoreCount[Region/Type],0))</f>
        <v>5</v>
      </c>
      <c r="M3063" s="4">
        <f>AND(Sales[[#This Row],[date]]&lt;=TY_YTDMax,Sales[[#This Row],[date]]&gt;=TY_YTDMin)*Sales[[#This Row],[sales]]</f>
        <v>0</v>
      </c>
      <c r="N3063" s="4">
        <f>AND(Sales[[#This Row],[date]]&lt;=LY_YTDMax,Sales[[#This Row],[date]]&gt;=LY_YTDMin)*Sales[[#This Row],[sales]]</f>
        <v>116340.7357</v>
      </c>
      <c r="O3063" s="4">
        <f>AND(Sales[[#This Row],[date]]&gt;=YoY_Min,Sales[[#This Row],[date]]&lt;=TY_YTDMax)*(Sales[[#This Row],[sales]]/Sales[[#This Row],[sqft]])</f>
        <v>0</v>
      </c>
      <c r="P3063" s="4">
        <f>SUMIF(Sales[RegionStoretype],Sales[[#This Row],[RegionStoretype]],Sales[YoY_SSF])/Sales[[#This Row],[Region_TypeCount]]</f>
        <v>60.052789354368521</v>
      </c>
    </row>
    <row r="3064" spans="1:16" x14ac:dyDescent="0.25">
      <c r="A3064" s="1">
        <v>42923</v>
      </c>
      <c r="B3064">
        <v>29</v>
      </c>
      <c r="C3064">
        <v>11</v>
      </c>
      <c r="D3064">
        <v>91432.114400000006</v>
      </c>
      <c r="E3064">
        <f>INDEX(Stores[region],MATCH(Sales[[#This Row],[store_no]],Stores[store_no],0))</f>
        <v>1</v>
      </c>
      <c r="F3064" t="str">
        <f>INDEX(Stores[storetype],MATCH(Sales[[#This Row],[store_no]],Stores[store_no],0))</f>
        <v>B</v>
      </c>
      <c r="G3064" t="str">
        <f>INDEX(Stores[location_city],MATCH(Sales[[#This Row],[store_no]],Stores[store_no],0))</f>
        <v>Grand Rapids</v>
      </c>
      <c r="H3064" t="str">
        <f>INDEX(Stores[location_state],MATCH(Sales[[#This Row],[store_no]],Stores[store_no],0))</f>
        <v>Michigan</v>
      </c>
      <c r="I3064">
        <f>INDEX(Stores[sqft],MATCH(Sales[[#This Row],[store_no]],Stores[store_no],0))</f>
        <v>148300</v>
      </c>
      <c r="J3064" s="4" t="str">
        <f>INDEX(Departments[dept_name],MATCH(Sales[[#This Row],[dept_no]],Departments[dept_no],0))</f>
        <v>Home</v>
      </c>
      <c r="K3064" s="4" t="str">
        <f>CONCATENATE(Sales[[#This Row],[region]],Sales[[#This Row],[storetype]])</f>
        <v>1B</v>
      </c>
      <c r="L3064" s="4">
        <f>INDEX(RegionStoreCount[Store Count],MATCH(Sales[[#This Row],[RegionStoretype]],RegionStoreCount[Region/Type],0))</f>
        <v>5</v>
      </c>
      <c r="M3064" s="4">
        <f>AND(Sales[[#This Row],[date]]&lt;=TY_YTDMax,Sales[[#This Row],[date]]&gt;=TY_YTDMin)*Sales[[#This Row],[sales]]</f>
        <v>0</v>
      </c>
      <c r="N3064" s="4">
        <f>AND(Sales[[#This Row],[date]]&lt;=LY_YTDMax,Sales[[#This Row],[date]]&gt;=LY_YTDMin)*Sales[[#This Row],[sales]]</f>
        <v>91432.114400000006</v>
      </c>
      <c r="O3064" s="4">
        <f>AND(Sales[[#This Row],[date]]&gt;=YoY_Min,Sales[[#This Row],[date]]&lt;=TY_YTDMax)*(Sales[[#This Row],[sales]]/Sales[[#This Row],[sqft]])</f>
        <v>0</v>
      </c>
      <c r="P3064" s="4">
        <f>SUMIF(Sales[RegionStoretype],Sales[[#This Row],[RegionStoretype]],Sales[YoY_SSF])/Sales[[#This Row],[Region_TypeCount]]</f>
        <v>68.518982968140051</v>
      </c>
    </row>
    <row r="3065" spans="1:16" x14ac:dyDescent="0.25">
      <c r="A3065" s="1">
        <v>42923</v>
      </c>
      <c r="B3065">
        <v>29</v>
      </c>
      <c r="C3065">
        <v>14</v>
      </c>
      <c r="D3065">
        <v>37705.646399999998</v>
      </c>
      <c r="E3065">
        <f>INDEX(Stores[region],MATCH(Sales[[#This Row],[store_no]],Stores[store_no],0))</f>
        <v>1</v>
      </c>
      <c r="F3065" t="str">
        <f>INDEX(Stores[storetype],MATCH(Sales[[#This Row],[store_no]],Stores[store_no],0))</f>
        <v>B</v>
      </c>
      <c r="G3065" t="str">
        <f>INDEX(Stores[location_city],MATCH(Sales[[#This Row],[store_no]],Stores[store_no],0))</f>
        <v>Grand Rapids</v>
      </c>
      <c r="H3065" t="str">
        <f>INDEX(Stores[location_state],MATCH(Sales[[#This Row],[store_no]],Stores[store_no],0))</f>
        <v>Michigan</v>
      </c>
      <c r="I3065">
        <f>INDEX(Stores[sqft],MATCH(Sales[[#This Row],[store_no]],Stores[store_no],0))</f>
        <v>148300</v>
      </c>
      <c r="J3065" s="4" t="str">
        <f>INDEX(Departments[dept_name],MATCH(Sales[[#This Row],[dept_no]],Departments[dept_no],0))</f>
        <v>Movies</v>
      </c>
      <c r="K3065" s="4" t="str">
        <f>CONCATENATE(Sales[[#This Row],[region]],Sales[[#This Row],[storetype]])</f>
        <v>1B</v>
      </c>
      <c r="L3065" s="4">
        <f>INDEX(RegionStoreCount[Store Count],MATCH(Sales[[#This Row],[RegionStoretype]],RegionStoreCount[Region/Type],0))</f>
        <v>5</v>
      </c>
      <c r="M3065" s="4">
        <f>AND(Sales[[#This Row],[date]]&lt;=TY_YTDMax,Sales[[#This Row],[date]]&gt;=TY_YTDMin)*Sales[[#This Row],[sales]]</f>
        <v>0</v>
      </c>
      <c r="N3065" s="4">
        <f>AND(Sales[[#This Row],[date]]&lt;=LY_YTDMax,Sales[[#This Row],[date]]&gt;=LY_YTDMin)*Sales[[#This Row],[sales]]</f>
        <v>37705.646399999998</v>
      </c>
      <c r="O3065" s="4">
        <f>AND(Sales[[#This Row],[date]]&gt;=YoY_Min,Sales[[#This Row],[date]]&lt;=TY_YTDMax)*(Sales[[#This Row],[sales]]/Sales[[#This Row],[sqft]])</f>
        <v>0</v>
      </c>
      <c r="P3065" s="4">
        <f>SUMIF(Sales[RegionStoretype],Sales[[#This Row],[RegionStoretype]],Sales[YoY_SSF])/Sales[[#This Row],[Region_TypeCount]]</f>
        <v>68.518982968140051</v>
      </c>
    </row>
    <row r="3066" spans="1:16" x14ac:dyDescent="0.25">
      <c r="A3066" s="1">
        <v>42923</v>
      </c>
      <c r="B3066">
        <v>29</v>
      </c>
      <c r="C3066">
        <v>18</v>
      </c>
      <c r="D3066">
        <v>64679.25</v>
      </c>
      <c r="E3066">
        <f>INDEX(Stores[region],MATCH(Sales[[#This Row],[store_no]],Stores[store_no],0))</f>
        <v>1</v>
      </c>
      <c r="F3066" t="str">
        <f>INDEX(Stores[storetype],MATCH(Sales[[#This Row],[store_no]],Stores[store_no],0))</f>
        <v>B</v>
      </c>
      <c r="G3066" t="str">
        <f>INDEX(Stores[location_city],MATCH(Sales[[#This Row],[store_no]],Stores[store_no],0))</f>
        <v>Grand Rapids</v>
      </c>
      <c r="H3066" t="str">
        <f>INDEX(Stores[location_state],MATCH(Sales[[#This Row],[store_no]],Stores[store_no],0))</f>
        <v>Michigan</v>
      </c>
      <c r="I3066">
        <f>INDEX(Stores[sqft],MATCH(Sales[[#This Row],[store_no]],Stores[store_no],0))</f>
        <v>148300</v>
      </c>
      <c r="J3066" s="4" t="str">
        <f>INDEX(Departments[dept_name],MATCH(Sales[[#This Row],[dept_no]],Departments[dept_no],0))</f>
        <v>Sports</v>
      </c>
      <c r="K3066" s="4" t="str">
        <f>CONCATENATE(Sales[[#This Row],[region]],Sales[[#This Row],[storetype]])</f>
        <v>1B</v>
      </c>
      <c r="L3066" s="4">
        <f>INDEX(RegionStoreCount[Store Count],MATCH(Sales[[#This Row],[RegionStoretype]],RegionStoreCount[Region/Type],0))</f>
        <v>5</v>
      </c>
      <c r="M3066" s="4">
        <f>AND(Sales[[#This Row],[date]]&lt;=TY_YTDMax,Sales[[#This Row],[date]]&gt;=TY_YTDMin)*Sales[[#This Row],[sales]]</f>
        <v>0</v>
      </c>
      <c r="N3066" s="4">
        <f>AND(Sales[[#This Row],[date]]&lt;=LY_YTDMax,Sales[[#This Row],[date]]&gt;=LY_YTDMin)*Sales[[#This Row],[sales]]</f>
        <v>64679.25</v>
      </c>
      <c r="O3066" s="4">
        <f>AND(Sales[[#This Row],[date]]&gt;=YoY_Min,Sales[[#This Row],[date]]&lt;=TY_YTDMax)*(Sales[[#This Row],[sales]]/Sales[[#This Row],[sqft]])</f>
        <v>0</v>
      </c>
      <c r="P3066" s="4">
        <f>SUMIF(Sales[RegionStoretype],Sales[[#This Row],[RegionStoretype]],Sales[YoY_SSF])/Sales[[#This Row],[Region_TypeCount]]</f>
        <v>68.518982968140051</v>
      </c>
    </row>
    <row r="3067" spans="1:16" x14ac:dyDescent="0.25">
      <c r="A3067" s="1">
        <v>42923</v>
      </c>
      <c r="B3067">
        <v>30</v>
      </c>
      <c r="C3067">
        <v>5</v>
      </c>
      <c r="D3067">
        <v>87117.832800000004</v>
      </c>
      <c r="E3067">
        <f>INDEX(Stores[region],MATCH(Sales[[#This Row],[store_no]],Stores[store_no],0))</f>
        <v>1</v>
      </c>
      <c r="F3067" t="str">
        <f>INDEX(Stores[storetype],MATCH(Sales[[#This Row],[store_no]],Stores[store_no],0))</f>
        <v>C</v>
      </c>
      <c r="G3067" t="str">
        <f>INDEX(Stores[location_city],MATCH(Sales[[#This Row],[store_no]],Stores[store_no],0))</f>
        <v>Dayton</v>
      </c>
      <c r="H3067" t="str">
        <f>INDEX(Stores[location_state],MATCH(Sales[[#This Row],[store_no]],Stores[store_no],0))</f>
        <v>Ohio</v>
      </c>
      <c r="I3067">
        <f>INDEX(Stores[sqft],MATCH(Sales[[#This Row],[store_no]],Stores[store_no],0))</f>
        <v>90000</v>
      </c>
      <c r="J3067" s="4" t="str">
        <f>INDEX(Departments[dept_name],MATCH(Sales[[#This Row],[dept_no]],Departments[dept_no],0))</f>
        <v>Clothing</v>
      </c>
      <c r="K3067" s="4" t="str">
        <f>CONCATENATE(Sales[[#This Row],[region]],Sales[[#This Row],[storetype]])</f>
        <v>1C</v>
      </c>
      <c r="L3067" s="4">
        <f>INDEX(RegionStoreCount[Store Count],MATCH(Sales[[#This Row],[RegionStoretype]],RegionStoreCount[Region/Type],0))</f>
        <v>1</v>
      </c>
      <c r="M3067" s="4">
        <f>AND(Sales[[#This Row],[date]]&lt;=TY_YTDMax,Sales[[#This Row],[date]]&gt;=TY_YTDMin)*Sales[[#This Row],[sales]]</f>
        <v>0</v>
      </c>
      <c r="N3067" s="4">
        <f>AND(Sales[[#This Row],[date]]&lt;=LY_YTDMax,Sales[[#This Row],[date]]&gt;=LY_YTDMin)*Sales[[#This Row],[sales]]</f>
        <v>87117.832800000004</v>
      </c>
      <c r="O3067" s="4">
        <f>AND(Sales[[#This Row],[date]]&gt;=YoY_Min,Sales[[#This Row],[date]]&lt;=TY_YTDMax)*(Sales[[#This Row],[sales]]/Sales[[#This Row],[sqft]])</f>
        <v>0</v>
      </c>
      <c r="P3067" s="4">
        <f>SUMIF(Sales[RegionStoretype],Sales[[#This Row],[RegionStoretype]],Sales[YoY_SSF])/Sales[[#This Row],[Region_TypeCount]]</f>
        <v>65.329042605555529</v>
      </c>
    </row>
    <row r="3068" spans="1:16" x14ac:dyDescent="0.25">
      <c r="A3068" s="1">
        <v>42923</v>
      </c>
      <c r="B3068">
        <v>30</v>
      </c>
      <c r="C3068">
        <v>16</v>
      </c>
      <c r="D3068">
        <v>103873.03399999999</v>
      </c>
      <c r="E3068">
        <f>INDEX(Stores[region],MATCH(Sales[[#This Row],[store_no]],Stores[store_no],0))</f>
        <v>1</v>
      </c>
      <c r="F3068" t="str">
        <f>INDEX(Stores[storetype],MATCH(Sales[[#This Row],[store_no]],Stores[store_no],0))</f>
        <v>C</v>
      </c>
      <c r="G3068" t="str">
        <f>INDEX(Stores[location_city],MATCH(Sales[[#This Row],[store_no]],Stores[store_no],0))</f>
        <v>Dayton</v>
      </c>
      <c r="H3068" t="str">
        <f>INDEX(Stores[location_state],MATCH(Sales[[#This Row],[store_no]],Stores[store_no],0))</f>
        <v>Ohio</v>
      </c>
      <c r="I3068">
        <f>INDEX(Stores[sqft],MATCH(Sales[[#This Row],[store_no]],Stores[store_no],0))</f>
        <v>90000</v>
      </c>
      <c r="J3068" s="4" t="str">
        <f>INDEX(Departments[dept_name],MATCH(Sales[[#This Row],[dept_no]],Departments[dept_no],0))</f>
        <v>Outdoors</v>
      </c>
      <c r="K3068" s="4" t="str">
        <f>CONCATENATE(Sales[[#This Row],[region]],Sales[[#This Row],[storetype]])</f>
        <v>1C</v>
      </c>
      <c r="L3068" s="4">
        <f>INDEX(RegionStoreCount[Store Count],MATCH(Sales[[#This Row],[RegionStoretype]],RegionStoreCount[Region/Type],0))</f>
        <v>1</v>
      </c>
      <c r="M3068" s="4">
        <f>AND(Sales[[#This Row],[date]]&lt;=TY_YTDMax,Sales[[#This Row],[date]]&gt;=TY_YTDMin)*Sales[[#This Row],[sales]]</f>
        <v>0</v>
      </c>
      <c r="N3068" s="4">
        <f>AND(Sales[[#This Row],[date]]&lt;=LY_YTDMax,Sales[[#This Row],[date]]&gt;=LY_YTDMin)*Sales[[#This Row],[sales]]</f>
        <v>103873.03399999999</v>
      </c>
      <c r="O3068" s="4">
        <f>AND(Sales[[#This Row],[date]]&gt;=YoY_Min,Sales[[#This Row],[date]]&lt;=TY_YTDMax)*(Sales[[#This Row],[sales]]/Sales[[#This Row],[sqft]])</f>
        <v>0</v>
      </c>
      <c r="P3068" s="4">
        <f>SUMIF(Sales[RegionStoretype],Sales[[#This Row],[RegionStoretype]],Sales[YoY_SSF])/Sales[[#This Row],[Region_TypeCount]]</f>
        <v>65.329042605555529</v>
      </c>
    </row>
    <row r="3069" spans="1:16" x14ac:dyDescent="0.25">
      <c r="A3069" s="1">
        <v>42923</v>
      </c>
      <c r="B3069">
        <v>32</v>
      </c>
      <c r="C3069">
        <v>16</v>
      </c>
      <c r="D3069">
        <v>17061.813099999999</v>
      </c>
      <c r="E3069">
        <f>INDEX(Stores[region],MATCH(Sales[[#This Row],[store_no]],Stores[store_no],0))</f>
        <v>2</v>
      </c>
      <c r="F3069" t="str">
        <f>INDEX(Stores[storetype],MATCH(Sales[[#This Row],[store_no]],Stores[store_no],0))</f>
        <v>A</v>
      </c>
      <c r="G3069" t="str">
        <f>INDEX(Stores[location_city],MATCH(Sales[[#This Row],[store_no]],Stores[store_no],0))</f>
        <v>Western Springs</v>
      </c>
      <c r="H3069" t="str">
        <f>INDEX(Stores[location_state],MATCH(Sales[[#This Row],[store_no]],Stores[store_no],0))</f>
        <v>Illinois</v>
      </c>
      <c r="I3069">
        <f>INDEX(Stores[sqft],MATCH(Sales[[#This Row],[store_no]],Stores[store_no],0))</f>
        <v>118200</v>
      </c>
      <c r="J3069" s="4" t="str">
        <f>INDEX(Departments[dept_name],MATCH(Sales[[#This Row],[dept_no]],Departments[dept_no],0))</f>
        <v>Outdoors</v>
      </c>
      <c r="K3069" s="4" t="str">
        <f>CONCATENATE(Sales[[#This Row],[region]],Sales[[#This Row],[storetype]])</f>
        <v>2A</v>
      </c>
      <c r="L3069" s="4">
        <f>INDEX(RegionStoreCount[Store Count],MATCH(Sales[[#This Row],[RegionStoretype]],RegionStoreCount[Region/Type],0))</f>
        <v>5</v>
      </c>
      <c r="M3069" s="4">
        <f>AND(Sales[[#This Row],[date]]&lt;=TY_YTDMax,Sales[[#This Row],[date]]&gt;=TY_YTDMin)*Sales[[#This Row],[sales]]</f>
        <v>0</v>
      </c>
      <c r="N3069" s="4">
        <f>AND(Sales[[#This Row],[date]]&lt;=LY_YTDMax,Sales[[#This Row],[date]]&gt;=LY_YTDMin)*Sales[[#This Row],[sales]]</f>
        <v>17061.813099999999</v>
      </c>
      <c r="O3069" s="4">
        <f>AND(Sales[[#This Row],[date]]&gt;=YoY_Min,Sales[[#This Row],[date]]&lt;=TY_YTDMax)*(Sales[[#This Row],[sales]]/Sales[[#This Row],[sqft]])</f>
        <v>0</v>
      </c>
      <c r="P3069" s="4">
        <f>SUMIF(Sales[RegionStoretype],Sales[[#This Row],[RegionStoretype]],Sales[YoY_SSF])/Sales[[#This Row],[Region_TypeCount]]</f>
        <v>60.052789354368521</v>
      </c>
    </row>
    <row r="3070" spans="1:16" x14ac:dyDescent="0.25">
      <c r="A3070" s="1">
        <v>42923</v>
      </c>
      <c r="B3070">
        <v>32</v>
      </c>
      <c r="C3070">
        <v>17</v>
      </c>
      <c r="D3070">
        <v>119220.1807</v>
      </c>
      <c r="E3070">
        <f>INDEX(Stores[region],MATCH(Sales[[#This Row],[store_no]],Stores[store_no],0))</f>
        <v>2</v>
      </c>
      <c r="F3070" t="str">
        <f>INDEX(Stores[storetype],MATCH(Sales[[#This Row],[store_no]],Stores[store_no],0))</f>
        <v>A</v>
      </c>
      <c r="G3070" t="str">
        <f>INDEX(Stores[location_city],MATCH(Sales[[#This Row],[store_no]],Stores[store_no],0))</f>
        <v>Western Springs</v>
      </c>
      <c r="H3070" t="str">
        <f>INDEX(Stores[location_state],MATCH(Sales[[#This Row],[store_no]],Stores[store_no],0))</f>
        <v>Illinois</v>
      </c>
      <c r="I3070">
        <f>INDEX(Stores[sqft],MATCH(Sales[[#This Row],[store_no]],Stores[store_no],0))</f>
        <v>118200</v>
      </c>
      <c r="J3070" s="4" t="str">
        <f>INDEX(Departments[dept_name],MATCH(Sales[[#This Row],[dept_no]],Departments[dept_no],0))</f>
        <v>Shoes</v>
      </c>
      <c r="K3070" s="4" t="str">
        <f>CONCATENATE(Sales[[#This Row],[region]],Sales[[#This Row],[storetype]])</f>
        <v>2A</v>
      </c>
      <c r="L3070" s="4">
        <f>INDEX(RegionStoreCount[Store Count],MATCH(Sales[[#This Row],[RegionStoretype]],RegionStoreCount[Region/Type],0))</f>
        <v>5</v>
      </c>
      <c r="M3070" s="4">
        <f>AND(Sales[[#This Row],[date]]&lt;=TY_YTDMax,Sales[[#This Row],[date]]&gt;=TY_YTDMin)*Sales[[#This Row],[sales]]</f>
        <v>0</v>
      </c>
      <c r="N3070" s="4">
        <f>AND(Sales[[#This Row],[date]]&lt;=LY_YTDMax,Sales[[#This Row],[date]]&gt;=LY_YTDMin)*Sales[[#This Row],[sales]]</f>
        <v>119220.1807</v>
      </c>
      <c r="O3070" s="4">
        <f>AND(Sales[[#This Row],[date]]&gt;=YoY_Min,Sales[[#This Row],[date]]&lt;=TY_YTDMax)*(Sales[[#This Row],[sales]]/Sales[[#This Row],[sqft]])</f>
        <v>0</v>
      </c>
      <c r="P3070" s="4">
        <f>SUMIF(Sales[RegionStoretype],Sales[[#This Row],[RegionStoretype]],Sales[YoY_SSF])/Sales[[#This Row],[Region_TypeCount]]</f>
        <v>60.052789354368521</v>
      </c>
    </row>
    <row r="3071" spans="1:16" x14ac:dyDescent="0.25">
      <c r="A3071" s="1">
        <v>42923</v>
      </c>
      <c r="B3071">
        <v>32</v>
      </c>
      <c r="C3071">
        <v>18</v>
      </c>
      <c r="D3071">
        <v>55165.98780000001</v>
      </c>
      <c r="E3071">
        <f>INDEX(Stores[region],MATCH(Sales[[#This Row],[store_no]],Stores[store_no],0))</f>
        <v>2</v>
      </c>
      <c r="F3071" t="str">
        <f>INDEX(Stores[storetype],MATCH(Sales[[#This Row],[store_no]],Stores[store_no],0))</f>
        <v>A</v>
      </c>
      <c r="G3071" t="str">
        <f>INDEX(Stores[location_city],MATCH(Sales[[#This Row],[store_no]],Stores[store_no],0))</f>
        <v>Western Springs</v>
      </c>
      <c r="H3071" t="str">
        <f>INDEX(Stores[location_state],MATCH(Sales[[#This Row],[store_no]],Stores[store_no],0))</f>
        <v>Illinois</v>
      </c>
      <c r="I3071">
        <f>INDEX(Stores[sqft],MATCH(Sales[[#This Row],[store_no]],Stores[store_no],0))</f>
        <v>118200</v>
      </c>
      <c r="J3071" s="4" t="str">
        <f>INDEX(Departments[dept_name],MATCH(Sales[[#This Row],[dept_no]],Departments[dept_no],0))</f>
        <v>Sports</v>
      </c>
      <c r="K3071" s="4" t="str">
        <f>CONCATENATE(Sales[[#This Row],[region]],Sales[[#This Row],[storetype]])</f>
        <v>2A</v>
      </c>
      <c r="L3071" s="4">
        <f>INDEX(RegionStoreCount[Store Count],MATCH(Sales[[#This Row],[RegionStoretype]],RegionStoreCount[Region/Type],0))</f>
        <v>5</v>
      </c>
      <c r="M3071" s="4">
        <f>AND(Sales[[#This Row],[date]]&lt;=TY_YTDMax,Sales[[#This Row],[date]]&gt;=TY_YTDMin)*Sales[[#This Row],[sales]]</f>
        <v>0</v>
      </c>
      <c r="N3071" s="4">
        <f>AND(Sales[[#This Row],[date]]&lt;=LY_YTDMax,Sales[[#This Row],[date]]&gt;=LY_YTDMin)*Sales[[#This Row],[sales]]</f>
        <v>55165.98780000001</v>
      </c>
      <c r="O3071" s="4">
        <f>AND(Sales[[#This Row],[date]]&gt;=YoY_Min,Sales[[#This Row],[date]]&lt;=TY_YTDMax)*(Sales[[#This Row],[sales]]/Sales[[#This Row],[sqft]])</f>
        <v>0</v>
      </c>
      <c r="P3071" s="4">
        <f>SUMIF(Sales[RegionStoretype],Sales[[#This Row],[RegionStoretype]],Sales[YoY_SSF])/Sales[[#This Row],[Region_TypeCount]]</f>
        <v>60.052789354368521</v>
      </c>
    </row>
    <row r="3072" spans="1:16" x14ac:dyDescent="0.25">
      <c r="A3072" s="1">
        <v>42923</v>
      </c>
      <c r="B3072">
        <v>33</v>
      </c>
      <c r="C3072">
        <v>3</v>
      </c>
      <c r="D3072">
        <v>100598.75760000001</v>
      </c>
      <c r="E3072">
        <f>INDEX(Stores[region],MATCH(Sales[[#This Row],[store_no]],Stores[store_no],0))</f>
        <v>3</v>
      </c>
      <c r="F3072" t="str">
        <f>INDEX(Stores[storetype],MATCH(Sales[[#This Row],[store_no]],Stores[store_no],0))</f>
        <v>A</v>
      </c>
      <c r="G3072" t="str">
        <f>INDEX(Stores[location_city],MATCH(Sales[[#This Row],[store_no]],Stores[store_no],0))</f>
        <v>Omaha</v>
      </c>
      <c r="H3072" t="str">
        <f>INDEX(Stores[location_state],MATCH(Sales[[#This Row],[store_no]],Stores[store_no],0))</f>
        <v>Nebraska</v>
      </c>
      <c r="I3072">
        <f>INDEX(Stores[sqft],MATCH(Sales[[#This Row],[store_no]],Stores[store_no],0))</f>
        <v>40700</v>
      </c>
      <c r="J3072" s="4" t="str">
        <f>INDEX(Departments[dept_name],MATCH(Sales[[#This Row],[dept_no]],Departments[dept_no],0))</f>
        <v>Beauty</v>
      </c>
      <c r="K3072" s="4" t="str">
        <f>CONCATENATE(Sales[[#This Row],[region]],Sales[[#This Row],[storetype]])</f>
        <v>3A</v>
      </c>
      <c r="L3072" s="4">
        <f>INDEX(RegionStoreCount[Store Count],MATCH(Sales[[#This Row],[RegionStoretype]],RegionStoreCount[Region/Type],0))</f>
        <v>9</v>
      </c>
      <c r="M3072" s="4">
        <f>AND(Sales[[#This Row],[date]]&lt;=TY_YTDMax,Sales[[#This Row],[date]]&gt;=TY_YTDMin)*Sales[[#This Row],[sales]]</f>
        <v>0</v>
      </c>
      <c r="N3072" s="4">
        <f>AND(Sales[[#This Row],[date]]&lt;=LY_YTDMax,Sales[[#This Row],[date]]&gt;=LY_YTDMin)*Sales[[#This Row],[sales]]</f>
        <v>100598.75760000001</v>
      </c>
      <c r="O3072" s="4">
        <f>AND(Sales[[#This Row],[date]]&gt;=YoY_Min,Sales[[#This Row],[date]]&lt;=TY_YTDMax)*(Sales[[#This Row],[sales]]/Sales[[#This Row],[sqft]])</f>
        <v>0</v>
      </c>
      <c r="P3072" s="4">
        <f>SUMIF(Sales[RegionStoretype],Sales[[#This Row],[RegionStoretype]],Sales[YoY_SSF])/Sales[[#This Row],[Region_TypeCount]]</f>
        <v>53.603836561720975</v>
      </c>
    </row>
    <row r="3073" spans="1:16" x14ac:dyDescent="0.25">
      <c r="A3073" s="1">
        <v>42923</v>
      </c>
      <c r="B3073">
        <v>33</v>
      </c>
      <c r="C3073">
        <v>5</v>
      </c>
      <c r="D3073">
        <v>56737.735400000005</v>
      </c>
      <c r="E3073">
        <f>INDEX(Stores[region],MATCH(Sales[[#This Row],[store_no]],Stores[store_no],0))</f>
        <v>3</v>
      </c>
      <c r="F3073" t="str">
        <f>INDEX(Stores[storetype],MATCH(Sales[[#This Row],[store_no]],Stores[store_no],0))</f>
        <v>A</v>
      </c>
      <c r="G3073" t="str">
        <f>INDEX(Stores[location_city],MATCH(Sales[[#This Row],[store_no]],Stores[store_no],0))</f>
        <v>Omaha</v>
      </c>
      <c r="H3073" t="str">
        <f>INDEX(Stores[location_state],MATCH(Sales[[#This Row],[store_no]],Stores[store_no],0))</f>
        <v>Nebraska</v>
      </c>
      <c r="I3073">
        <f>INDEX(Stores[sqft],MATCH(Sales[[#This Row],[store_no]],Stores[store_no],0))</f>
        <v>40700</v>
      </c>
      <c r="J3073" s="4" t="str">
        <f>INDEX(Departments[dept_name],MATCH(Sales[[#This Row],[dept_no]],Departments[dept_no],0))</f>
        <v>Clothing</v>
      </c>
      <c r="K3073" s="4" t="str">
        <f>CONCATENATE(Sales[[#This Row],[region]],Sales[[#This Row],[storetype]])</f>
        <v>3A</v>
      </c>
      <c r="L3073" s="4">
        <f>INDEX(RegionStoreCount[Store Count],MATCH(Sales[[#This Row],[RegionStoretype]],RegionStoreCount[Region/Type],0))</f>
        <v>9</v>
      </c>
      <c r="M3073" s="4">
        <f>AND(Sales[[#This Row],[date]]&lt;=TY_YTDMax,Sales[[#This Row],[date]]&gt;=TY_YTDMin)*Sales[[#This Row],[sales]]</f>
        <v>0</v>
      </c>
      <c r="N3073" s="4">
        <f>AND(Sales[[#This Row],[date]]&lt;=LY_YTDMax,Sales[[#This Row],[date]]&gt;=LY_YTDMin)*Sales[[#This Row],[sales]]</f>
        <v>56737.735400000005</v>
      </c>
      <c r="O3073" s="4">
        <f>AND(Sales[[#This Row],[date]]&gt;=YoY_Min,Sales[[#This Row],[date]]&lt;=TY_YTDMax)*(Sales[[#This Row],[sales]]/Sales[[#This Row],[sqft]])</f>
        <v>0</v>
      </c>
      <c r="P3073" s="4">
        <f>SUMIF(Sales[RegionStoretype],Sales[[#This Row],[RegionStoretype]],Sales[YoY_SSF])/Sales[[#This Row],[Region_TypeCount]]</f>
        <v>53.603836561720975</v>
      </c>
    </row>
    <row r="3074" spans="1:16" x14ac:dyDescent="0.25">
      <c r="A3074" s="1">
        <v>42923</v>
      </c>
      <c r="B3074">
        <v>33</v>
      </c>
      <c r="C3074">
        <v>8</v>
      </c>
      <c r="D3074">
        <v>8530.7523000000001</v>
      </c>
      <c r="E3074">
        <f>INDEX(Stores[region],MATCH(Sales[[#This Row],[store_no]],Stores[store_no],0))</f>
        <v>3</v>
      </c>
      <c r="F3074" t="str">
        <f>INDEX(Stores[storetype],MATCH(Sales[[#This Row],[store_no]],Stores[store_no],0))</f>
        <v>A</v>
      </c>
      <c r="G3074" t="str">
        <f>INDEX(Stores[location_city],MATCH(Sales[[#This Row],[store_no]],Stores[store_no],0))</f>
        <v>Omaha</v>
      </c>
      <c r="H3074" t="str">
        <f>INDEX(Stores[location_state],MATCH(Sales[[#This Row],[store_no]],Stores[store_no],0))</f>
        <v>Nebraska</v>
      </c>
      <c r="I3074">
        <f>INDEX(Stores[sqft],MATCH(Sales[[#This Row],[store_no]],Stores[store_no],0))</f>
        <v>40700</v>
      </c>
      <c r="J3074" s="4" t="str">
        <f>INDEX(Departments[dept_name],MATCH(Sales[[#This Row],[dept_no]],Departments[dept_no],0))</f>
        <v>Games</v>
      </c>
      <c r="K3074" s="4" t="str">
        <f>CONCATENATE(Sales[[#This Row],[region]],Sales[[#This Row],[storetype]])</f>
        <v>3A</v>
      </c>
      <c r="L3074" s="4">
        <f>INDEX(RegionStoreCount[Store Count],MATCH(Sales[[#This Row],[RegionStoretype]],RegionStoreCount[Region/Type],0))</f>
        <v>9</v>
      </c>
      <c r="M3074" s="4">
        <f>AND(Sales[[#This Row],[date]]&lt;=TY_YTDMax,Sales[[#This Row],[date]]&gt;=TY_YTDMin)*Sales[[#This Row],[sales]]</f>
        <v>0</v>
      </c>
      <c r="N3074" s="4">
        <f>AND(Sales[[#This Row],[date]]&lt;=LY_YTDMax,Sales[[#This Row],[date]]&gt;=LY_YTDMin)*Sales[[#This Row],[sales]]</f>
        <v>8530.7523000000001</v>
      </c>
      <c r="O3074" s="4">
        <f>AND(Sales[[#This Row],[date]]&gt;=YoY_Min,Sales[[#This Row],[date]]&lt;=TY_YTDMax)*(Sales[[#This Row],[sales]]/Sales[[#This Row],[sqft]])</f>
        <v>0</v>
      </c>
      <c r="P3074" s="4">
        <f>SUMIF(Sales[RegionStoretype],Sales[[#This Row],[RegionStoretype]],Sales[YoY_SSF])/Sales[[#This Row],[Region_TypeCount]]</f>
        <v>53.603836561720975</v>
      </c>
    </row>
    <row r="3075" spans="1:16" x14ac:dyDescent="0.25">
      <c r="A3075" s="1">
        <v>42923</v>
      </c>
      <c r="B3075">
        <v>33</v>
      </c>
      <c r="C3075">
        <v>11</v>
      </c>
      <c r="D3075">
        <v>32201.827799999999</v>
      </c>
      <c r="E3075">
        <f>INDEX(Stores[region],MATCH(Sales[[#This Row],[store_no]],Stores[store_no],0))</f>
        <v>3</v>
      </c>
      <c r="F3075" t="str">
        <f>INDEX(Stores[storetype],MATCH(Sales[[#This Row],[store_no]],Stores[store_no],0))</f>
        <v>A</v>
      </c>
      <c r="G3075" t="str">
        <f>INDEX(Stores[location_city],MATCH(Sales[[#This Row],[store_no]],Stores[store_no],0))</f>
        <v>Omaha</v>
      </c>
      <c r="H3075" t="str">
        <f>INDEX(Stores[location_state],MATCH(Sales[[#This Row],[store_no]],Stores[store_no],0))</f>
        <v>Nebraska</v>
      </c>
      <c r="I3075">
        <f>INDEX(Stores[sqft],MATCH(Sales[[#This Row],[store_no]],Stores[store_no],0))</f>
        <v>40700</v>
      </c>
      <c r="J3075" s="4" t="str">
        <f>INDEX(Departments[dept_name],MATCH(Sales[[#This Row],[dept_no]],Departments[dept_no],0))</f>
        <v>Home</v>
      </c>
      <c r="K3075" s="4" t="str">
        <f>CONCATENATE(Sales[[#This Row],[region]],Sales[[#This Row],[storetype]])</f>
        <v>3A</v>
      </c>
      <c r="L3075" s="4">
        <f>INDEX(RegionStoreCount[Store Count],MATCH(Sales[[#This Row],[RegionStoretype]],RegionStoreCount[Region/Type],0))</f>
        <v>9</v>
      </c>
      <c r="M3075" s="4">
        <f>AND(Sales[[#This Row],[date]]&lt;=TY_YTDMax,Sales[[#This Row],[date]]&gt;=TY_YTDMin)*Sales[[#This Row],[sales]]</f>
        <v>0</v>
      </c>
      <c r="N3075" s="4">
        <f>AND(Sales[[#This Row],[date]]&lt;=LY_YTDMax,Sales[[#This Row],[date]]&gt;=LY_YTDMin)*Sales[[#This Row],[sales]]</f>
        <v>32201.827799999999</v>
      </c>
      <c r="O3075" s="4">
        <f>AND(Sales[[#This Row],[date]]&gt;=YoY_Min,Sales[[#This Row],[date]]&lt;=TY_YTDMax)*(Sales[[#This Row],[sales]]/Sales[[#This Row],[sqft]])</f>
        <v>0</v>
      </c>
      <c r="P3075" s="4">
        <f>SUMIF(Sales[RegionStoretype],Sales[[#This Row],[RegionStoretype]],Sales[YoY_SSF])/Sales[[#This Row],[Region_TypeCount]]</f>
        <v>53.603836561720975</v>
      </c>
    </row>
    <row r="3076" spans="1:16" x14ac:dyDescent="0.25">
      <c r="A3076" s="1">
        <v>42923</v>
      </c>
      <c r="B3076">
        <v>33</v>
      </c>
      <c r="C3076">
        <v>15</v>
      </c>
      <c r="D3076">
        <v>27074.717499999999</v>
      </c>
      <c r="E3076">
        <f>INDEX(Stores[region],MATCH(Sales[[#This Row],[store_no]],Stores[store_no],0))</f>
        <v>3</v>
      </c>
      <c r="F3076" t="str">
        <f>INDEX(Stores[storetype],MATCH(Sales[[#This Row],[store_no]],Stores[store_no],0))</f>
        <v>A</v>
      </c>
      <c r="G3076" t="str">
        <f>INDEX(Stores[location_city],MATCH(Sales[[#This Row],[store_no]],Stores[store_no],0))</f>
        <v>Omaha</v>
      </c>
      <c r="H3076" t="str">
        <f>INDEX(Stores[location_state],MATCH(Sales[[#This Row],[store_no]],Stores[store_no],0))</f>
        <v>Nebraska</v>
      </c>
      <c r="I3076">
        <f>INDEX(Stores[sqft],MATCH(Sales[[#This Row],[store_no]],Stores[store_no],0))</f>
        <v>40700</v>
      </c>
      <c r="J3076" s="4" t="str">
        <f>INDEX(Departments[dept_name],MATCH(Sales[[#This Row],[dept_no]],Departments[dept_no],0))</f>
        <v>Music</v>
      </c>
      <c r="K3076" s="4" t="str">
        <f>CONCATENATE(Sales[[#This Row],[region]],Sales[[#This Row],[storetype]])</f>
        <v>3A</v>
      </c>
      <c r="L3076" s="4">
        <f>INDEX(RegionStoreCount[Store Count],MATCH(Sales[[#This Row],[RegionStoretype]],RegionStoreCount[Region/Type],0))</f>
        <v>9</v>
      </c>
      <c r="M3076" s="4">
        <f>AND(Sales[[#This Row],[date]]&lt;=TY_YTDMax,Sales[[#This Row],[date]]&gt;=TY_YTDMin)*Sales[[#This Row],[sales]]</f>
        <v>0</v>
      </c>
      <c r="N3076" s="4">
        <f>AND(Sales[[#This Row],[date]]&lt;=LY_YTDMax,Sales[[#This Row],[date]]&gt;=LY_YTDMin)*Sales[[#This Row],[sales]]</f>
        <v>27074.717499999999</v>
      </c>
      <c r="O3076" s="4">
        <f>AND(Sales[[#This Row],[date]]&gt;=YoY_Min,Sales[[#This Row],[date]]&lt;=TY_YTDMax)*(Sales[[#This Row],[sales]]/Sales[[#This Row],[sqft]])</f>
        <v>0</v>
      </c>
      <c r="P3076" s="4">
        <f>SUMIF(Sales[RegionStoretype],Sales[[#This Row],[RegionStoretype]],Sales[YoY_SSF])/Sales[[#This Row],[Region_TypeCount]]</f>
        <v>53.603836561720975</v>
      </c>
    </row>
    <row r="3077" spans="1:16" x14ac:dyDescent="0.25">
      <c r="A3077" s="1">
        <v>42923</v>
      </c>
      <c r="B3077">
        <v>33</v>
      </c>
      <c r="C3077">
        <v>16</v>
      </c>
      <c r="D3077">
        <v>390.02930000000003</v>
      </c>
      <c r="E3077">
        <f>INDEX(Stores[region],MATCH(Sales[[#This Row],[store_no]],Stores[store_no],0))</f>
        <v>3</v>
      </c>
      <c r="F3077" t="str">
        <f>INDEX(Stores[storetype],MATCH(Sales[[#This Row],[store_no]],Stores[store_no],0))</f>
        <v>A</v>
      </c>
      <c r="G3077" t="str">
        <f>INDEX(Stores[location_city],MATCH(Sales[[#This Row],[store_no]],Stores[store_no],0))</f>
        <v>Omaha</v>
      </c>
      <c r="H3077" t="str">
        <f>INDEX(Stores[location_state],MATCH(Sales[[#This Row],[store_no]],Stores[store_no],0))</f>
        <v>Nebraska</v>
      </c>
      <c r="I3077">
        <f>INDEX(Stores[sqft],MATCH(Sales[[#This Row],[store_no]],Stores[store_no],0))</f>
        <v>40700</v>
      </c>
      <c r="J3077" s="4" t="str">
        <f>INDEX(Departments[dept_name],MATCH(Sales[[#This Row],[dept_no]],Departments[dept_no],0))</f>
        <v>Outdoors</v>
      </c>
      <c r="K3077" s="4" t="str">
        <f>CONCATENATE(Sales[[#This Row],[region]],Sales[[#This Row],[storetype]])</f>
        <v>3A</v>
      </c>
      <c r="L3077" s="4">
        <f>INDEX(RegionStoreCount[Store Count],MATCH(Sales[[#This Row],[RegionStoretype]],RegionStoreCount[Region/Type],0))</f>
        <v>9</v>
      </c>
      <c r="M3077" s="4">
        <f>AND(Sales[[#This Row],[date]]&lt;=TY_YTDMax,Sales[[#This Row],[date]]&gt;=TY_YTDMin)*Sales[[#This Row],[sales]]</f>
        <v>0</v>
      </c>
      <c r="N3077" s="4">
        <f>AND(Sales[[#This Row],[date]]&lt;=LY_YTDMax,Sales[[#This Row],[date]]&gt;=LY_YTDMin)*Sales[[#This Row],[sales]]</f>
        <v>390.02930000000003</v>
      </c>
      <c r="O3077" s="4">
        <f>AND(Sales[[#This Row],[date]]&gt;=YoY_Min,Sales[[#This Row],[date]]&lt;=TY_YTDMax)*(Sales[[#This Row],[sales]]/Sales[[#This Row],[sqft]])</f>
        <v>0</v>
      </c>
      <c r="P3077" s="4">
        <f>SUMIF(Sales[RegionStoretype],Sales[[#This Row],[RegionStoretype]],Sales[YoY_SSF])/Sales[[#This Row],[Region_TypeCount]]</f>
        <v>53.603836561720975</v>
      </c>
    </row>
    <row r="3078" spans="1:16" x14ac:dyDescent="0.25">
      <c r="A3078" s="1">
        <v>42923</v>
      </c>
      <c r="B3078">
        <v>34</v>
      </c>
      <c r="C3078">
        <v>1</v>
      </c>
      <c r="D3078">
        <v>48028.329499999993</v>
      </c>
      <c r="E3078">
        <f>INDEX(Stores[region],MATCH(Sales[[#This Row],[store_no]],Stores[store_no],0))</f>
        <v>1</v>
      </c>
      <c r="F3078" t="str">
        <f>INDEX(Stores[storetype],MATCH(Sales[[#This Row],[store_no]],Stores[store_no],0))</f>
        <v>A</v>
      </c>
      <c r="G3078" t="str">
        <f>INDEX(Stores[location_city],MATCH(Sales[[#This Row],[store_no]],Stores[store_no],0))</f>
        <v>Toledo</v>
      </c>
      <c r="H3078" t="str">
        <f>INDEX(Stores[location_state],MATCH(Sales[[#This Row],[store_no]],Stores[store_no],0))</f>
        <v>Ohio</v>
      </c>
      <c r="I3078">
        <f>INDEX(Stores[sqft],MATCH(Sales[[#This Row],[store_no]],Stores[store_no],0))</f>
        <v>207900</v>
      </c>
      <c r="J3078" s="4" t="str">
        <f>INDEX(Departments[dept_name],MATCH(Sales[[#This Row],[dept_no]],Departments[dept_no],0))</f>
        <v>Automotive</v>
      </c>
      <c r="K3078" s="4" t="str">
        <f>CONCATENATE(Sales[[#This Row],[region]],Sales[[#This Row],[storetype]])</f>
        <v>1A</v>
      </c>
      <c r="L3078" s="4">
        <f>INDEX(RegionStoreCount[Store Count],MATCH(Sales[[#This Row],[RegionStoretype]],RegionStoreCount[Region/Type],0))</f>
        <v>5</v>
      </c>
      <c r="M3078" s="4">
        <f>AND(Sales[[#This Row],[date]]&lt;=TY_YTDMax,Sales[[#This Row],[date]]&gt;=TY_YTDMin)*Sales[[#This Row],[sales]]</f>
        <v>0</v>
      </c>
      <c r="N3078" s="4">
        <f>AND(Sales[[#This Row],[date]]&lt;=LY_YTDMax,Sales[[#This Row],[date]]&gt;=LY_YTDMin)*Sales[[#This Row],[sales]]</f>
        <v>48028.329499999993</v>
      </c>
      <c r="O3078" s="4">
        <f>AND(Sales[[#This Row],[date]]&gt;=YoY_Min,Sales[[#This Row],[date]]&lt;=TY_YTDMax)*(Sales[[#This Row],[sales]]/Sales[[#This Row],[sqft]])</f>
        <v>0</v>
      </c>
      <c r="P3078" s="4">
        <f>SUMIF(Sales[RegionStoretype],Sales[[#This Row],[RegionStoretype]],Sales[YoY_SSF])/Sales[[#This Row],[Region_TypeCount]]</f>
        <v>59.469551530910678</v>
      </c>
    </row>
    <row r="3079" spans="1:16" x14ac:dyDescent="0.25">
      <c r="A3079" s="1">
        <v>42923</v>
      </c>
      <c r="B3079">
        <v>35</v>
      </c>
      <c r="C3079">
        <v>2</v>
      </c>
      <c r="D3079">
        <v>35185.071100000001</v>
      </c>
      <c r="E3079">
        <f>INDEX(Stores[region],MATCH(Sales[[#This Row],[store_no]],Stores[store_no],0))</f>
        <v>3</v>
      </c>
      <c r="F3079" t="str">
        <f>INDEX(Stores[storetype],MATCH(Sales[[#This Row],[store_no]],Stores[store_no],0))</f>
        <v>C</v>
      </c>
      <c r="G3079" t="str">
        <f>INDEX(Stores[location_city],MATCH(Sales[[#This Row],[store_no]],Stores[store_no],0))</f>
        <v>Wichita</v>
      </c>
      <c r="H3079" t="str">
        <f>INDEX(Stores[location_state],MATCH(Sales[[#This Row],[store_no]],Stores[store_no],0))</f>
        <v>Kansas</v>
      </c>
      <c r="I3079">
        <f>INDEX(Stores[sqft],MATCH(Sales[[#This Row],[store_no]],Stores[store_no],0))</f>
        <v>72800</v>
      </c>
      <c r="J3079" s="4" t="str">
        <f>INDEX(Departments[dept_name],MATCH(Sales[[#This Row],[dept_no]],Departments[dept_no],0))</f>
        <v>Baby</v>
      </c>
      <c r="K3079" s="4" t="str">
        <f>CONCATENATE(Sales[[#This Row],[region]],Sales[[#This Row],[storetype]])</f>
        <v>3C</v>
      </c>
      <c r="L3079" s="4">
        <f>INDEX(RegionStoreCount[Store Count],MATCH(Sales[[#This Row],[RegionStoretype]],RegionStoreCount[Region/Type],0))</f>
        <v>2</v>
      </c>
      <c r="M3079" s="4">
        <f>AND(Sales[[#This Row],[date]]&lt;=TY_YTDMax,Sales[[#This Row],[date]]&gt;=TY_YTDMin)*Sales[[#This Row],[sales]]</f>
        <v>0</v>
      </c>
      <c r="N3079" s="4">
        <f>AND(Sales[[#This Row],[date]]&lt;=LY_YTDMax,Sales[[#This Row],[date]]&gt;=LY_YTDMin)*Sales[[#This Row],[sales]]</f>
        <v>35185.071100000001</v>
      </c>
      <c r="O3079" s="4">
        <f>AND(Sales[[#This Row],[date]]&gt;=YoY_Min,Sales[[#This Row],[date]]&lt;=TY_YTDMax)*(Sales[[#This Row],[sales]]/Sales[[#This Row],[sqft]])</f>
        <v>0</v>
      </c>
      <c r="P3079" s="4">
        <f>SUMIF(Sales[RegionStoretype],Sales[[#This Row],[RegionStoretype]],Sales[YoY_SSF])/Sales[[#This Row],[Region_TypeCount]]</f>
        <v>47.561479460925746</v>
      </c>
    </row>
    <row r="3080" spans="1:16" x14ac:dyDescent="0.25">
      <c r="A3080" s="1">
        <v>42923</v>
      </c>
      <c r="B3080">
        <v>35</v>
      </c>
      <c r="C3080">
        <v>8</v>
      </c>
      <c r="D3080">
        <v>23900.052200000002</v>
      </c>
      <c r="E3080">
        <f>INDEX(Stores[region],MATCH(Sales[[#This Row],[store_no]],Stores[store_no],0))</f>
        <v>3</v>
      </c>
      <c r="F3080" t="str">
        <f>INDEX(Stores[storetype],MATCH(Sales[[#This Row],[store_no]],Stores[store_no],0))</f>
        <v>C</v>
      </c>
      <c r="G3080" t="str">
        <f>INDEX(Stores[location_city],MATCH(Sales[[#This Row],[store_no]],Stores[store_no],0))</f>
        <v>Wichita</v>
      </c>
      <c r="H3080" t="str">
        <f>INDEX(Stores[location_state],MATCH(Sales[[#This Row],[store_no]],Stores[store_no],0))</f>
        <v>Kansas</v>
      </c>
      <c r="I3080">
        <f>INDEX(Stores[sqft],MATCH(Sales[[#This Row],[store_no]],Stores[store_no],0))</f>
        <v>72800</v>
      </c>
      <c r="J3080" s="4" t="str">
        <f>INDEX(Departments[dept_name],MATCH(Sales[[#This Row],[dept_no]],Departments[dept_no],0))</f>
        <v>Games</v>
      </c>
      <c r="K3080" s="4" t="str">
        <f>CONCATENATE(Sales[[#This Row],[region]],Sales[[#This Row],[storetype]])</f>
        <v>3C</v>
      </c>
      <c r="L3080" s="4">
        <f>INDEX(RegionStoreCount[Store Count],MATCH(Sales[[#This Row],[RegionStoretype]],RegionStoreCount[Region/Type],0))</f>
        <v>2</v>
      </c>
      <c r="M3080" s="4">
        <f>AND(Sales[[#This Row],[date]]&lt;=TY_YTDMax,Sales[[#This Row],[date]]&gt;=TY_YTDMin)*Sales[[#This Row],[sales]]</f>
        <v>0</v>
      </c>
      <c r="N3080" s="4">
        <f>AND(Sales[[#This Row],[date]]&lt;=LY_YTDMax,Sales[[#This Row],[date]]&gt;=LY_YTDMin)*Sales[[#This Row],[sales]]</f>
        <v>23900.052200000002</v>
      </c>
      <c r="O3080" s="4">
        <f>AND(Sales[[#This Row],[date]]&gt;=YoY_Min,Sales[[#This Row],[date]]&lt;=TY_YTDMax)*(Sales[[#This Row],[sales]]/Sales[[#This Row],[sqft]])</f>
        <v>0</v>
      </c>
      <c r="P3080" s="4">
        <f>SUMIF(Sales[RegionStoretype],Sales[[#This Row],[RegionStoretype]],Sales[YoY_SSF])/Sales[[#This Row],[Region_TypeCount]]</f>
        <v>47.561479460925746</v>
      </c>
    </row>
    <row r="3081" spans="1:16" x14ac:dyDescent="0.25">
      <c r="A3081" s="1">
        <v>42923</v>
      </c>
      <c r="B3081">
        <v>35</v>
      </c>
      <c r="C3081">
        <v>10</v>
      </c>
      <c r="D3081">
        <v>3857.14</v>
      </c>
      <c r="E3081">
        <f>INDEX(Stores[region],MATCH(Sales[[#This Row],[store_no]],Stores[store_no],0))</f>
        <v>3</v>
      </c>
      <c r="F3081" t="str">
        <f>INDEX(Stores[storetype],MATCH(Sales[[#This Row],[store_no]],Stores[store_no],0))</f>
        <v>C</v>
      </c>
      <c r="G3081" t="str">
        <f>INDEX(Stores[location_city],MATCH(Sales[[#This Row],[store_no]],Stores[store_no],0))</f>
        <v>Wichita</v>
      </c>
      <c r="H3081" t="str">
        <f>INDEX(Stores[location_state],MATCH(Sales[[#This Row],[store_no]],Stores[store_no],0))</f>
        <v>Kansas</v>
      </c>
      <c r="I3081">
        <f>INDEX(Stores[sqft],MATCH(Sales[[#This Row],[store_no]],Stores[store_no],0))</f>
        <v>72800</v>
      </c>
      <c r="J3081" s="4" t="str">
        <f>INDEX(Departments[dept_name],MATCH(Sales[[#This Row],[dept_no]],Departments[dept_no],0))</f>
        <v>Health</v>
      </c>
      <c r="K3081" s="4" t="str">
        <f>CONCATENATE(Sales[[#This Row],[region]],Sales[[#This Row],[storetype]])</f>
        <v>3C</v>
      </c>
      <c r="L3081" s="4">
        <f>INDEX(RegionStoreCount[Store Count],MATCH(Sales[[#This Row],[RegionStoretype]],RegionStoreCount[Region/Type],0))</f>
        <v>2</v>
      </c>
      <c r="M3081" s="4">
        <f>AND(Sales[[#This Row],[date]]&lt;=TY_YTDMax,Sales[[#This Row],[date]]&gt;=TY_YTDMin)*Sales[[#This Row],[sales]]</f>
        <v>0</v>
      </c>
      <c r="N3081" s="4">
        <f>AND(Sales[[#This Row],[date]]&lt;=LY_YTDMax,Sales[[#This Row],[date]]&gt;=LY_YTDMin)*Sales[[#This Row],[sales]]</f>
        <v>3857.14</v>
      </c>
      <c r="O3081" s="4">
        <f>AND(Sales[[#This Row],[date]]&gt;=YoY_Min,Sales[[#This Row],[date]]&lt;=TY_YTDMax)*(Sales[[#This Row],[sales]]/Sales[[#This Row],[sqft]])</f>
        <v>0</v>
      </c>
      <c r="P3081" s="4">
        <f>SUMIF(Sales[RegionStoretype],Sales[[#This Row],[RegionStoretype]],Sales[YoY_SSF])/Sales[[#This Row],[Region_TypeCount]]</f>
        <v>47.561479460925746</v>
      </c>
    </row>
    <row r="3082" spans="1:16" x14ac:dyDescent="0.25">
      <c r="A3082" s="1">
        <v>42923</v>
      </c>
      <c r="B3082">
        <v>35</v>
      </c>
      <c r="C3082">
        <v>14</v>
      </c>
      <c r="D3082">
        <v>11575.6842</v>
      </c>
      <c r="E3082">
        <f>INDEX(Stores[region],MATCH(Sales[[#This Row],[store_no]],Stores[store_no],0))</f>
        <v>3</v>
      </c>
      <c r="F3082" t="str">
        <f>INDEX(Stores[storetype],MATCH(Sales[[#This Row],[store_no]],Stores[store_no],0))</f>
        <v>C</v>
      </c>
      <c r="G3082" t="str">
        <f>INDEX(Stores[location_city],MATCH(Sales[[#This Row],[store_no]],Stores[store_no],0))</f>
        <v>Wichita</v>
      </c>
      <c r="H3082" t="str">
        <f>INDEX(Stores[location_state],MATCH(Sales[[#This Row],[store_no]],Stores[store_no],0))</f>
        <v>Kansas</v>
      </c>
      <c r="I3082">
        <f>INDEX(Stores[sqft],MATCH(Sales[[#This Row],[store_no]],Stores[store_no],0))</f>
        <v>72800</v>
      </c>
      <c r="J3082" s="4" t="str">
        <f>INDEX(Departments[dept_name],MATCH(Sales[[#This Row],[dept_no]],Departments[dept_no],0))</f>
        <v>Movies</v>
      </c>
      <c r="K3082" s="4" t="str">
        <f>CONCATENATE(Sales[[#This Row],[region]],Sales[[#This Row],[storetype]])</f>
        <v>3C</v>
      </c>
      <c r="L3082" s="4">
        <f>INDEX(RegionStoreCount[Store Count],MATCH(Sales[[#This Row],[RegionStoretype]],RegionStoreCount[Region/Type],0))</f>
        <v>2</v>
      </c>
      <c r="M3082" s="4">
        <f>AND(Sales[[#This Row],[date]]&lt;=TY_YTDMax,Sales[[#This Row],[date]]&gt;=TY_YTDMin)*Sales[[#This Row],[sales]]</f>
        <v>0</v>
      </c>
      <c r="N3082" s="4">
        <f>AND(Sales[[#This Row],[date]]&lt;=LY_YTDMax,Sales[[#This Row],[date]]&gt;=LY_YTDMin)*Sales[[#This Row],[sales]]</f>
        <v>11575.6842</v>
      </c>
      <c r="O3082" s="4">
        <f>AND(Sales[[#This Row],[date]]&gt;=YoY_Min,Sales[[#This Row],[date]]&lt;=TY_YTDMax)*(Sales[[#This Row],[sales]]/Sales[[#This Row],[sqft]])</f>
        <v>0</v>
      </c>
      <c r="P3082" s="4">
        <f>SUMIF(Sales[RegionStoretype],Sales[[#This Row],[RegionStoretype]],Sales[YoY_SSF])/Sales[[#This Row],[Region_TypeCount]]</f>
        <v>47.561479460925746</v>
      </c>
    </row>
    <row r="3083" spans="1:16" x14ac:dyDescent="0.25">
      <c r="A3083" s="1">
        <v>42923</v>
      </c>
      <c r="B3083">
        <v>36</v>
      </c>
      <c r="C3083">
        <v>5</v>
      </c>
      <c r="D3083">
        <v>103799.37</v>
      </c>
      <c r="E3083">
        <f>INDEX(Stores[region],MATCH(Sales[[#This Row],[store_no]],Stores[store_no],0))</f>
        <v>2</v>
      </c>
      <c r="F3083" t="str">
        <f>INDEX(Stores[storetype],MATCH(Sales[[#This Row],[store_no]],Stores[store_no],0))</f>
        <v>A</v>
      </c>
      <c r="G3083" t="str">
        <f>INDEX(Stores[location_city],MATCH(Sales[[#This Row],[store_no]],Stores[store_no],0))</f>
        <v>Aurora</v>
      </c>
      <c r="H3083" t="str">
        <f>INDEX(Stores[location_state],MATCH(Sales[[#This Row],[store_no]],Stores[store_no],0))</f>
        <v>Illinois</v>
      </c>
      <c r="I3083">
        <f>INDEX(Stores[sqft],MATCH(Sales[[#This Row],[store_no]],Stores[store_no],0))</f>
        <v>209900</v>
      </c>
      <c r="J3083" s="4" t="str">
        <f>INDEX(Departments[dept_name],MATCH(Sales[[#This Row],[dept_no]],Departments[dept_no],0))</f>
        <v>Clothing</v>
      </c>
      <c r="K3083" s="4" t="str">
        <f>CONCATENATE(Sales[[#This Row],[region]],Sales[[#This Row],[storetype]])</f>
        <v>2A</v>
      </c>
      <c r="L3083" s="4">
        <f>INDEX(RegionStoreCount[Store Count],MATCH(Sales[[#This Row],[RegionStoretype]],RegionStoreCount[Region/Type],0))</f>
        <v>5</v>
      </c>
      <c r="M3083" s="4">
        <f>AND(Sales[[#This Row],[date]]&lt;=TY_YTDMax,Sales[[#This Row],[date]]&gt;=TY_YTDMin)*Sales[[#This Row],[sales]]</f>
        <v>0</v>
      </c>
      <c r="N3083" s="4">
        <f>AND(Sales[[#This Row],[date]]&lt;=LY_YTDMax,Sales[[#This Row],[date]]&gt;=LY_YTDMin)*Sales[[#This Row],[sales]]</f>
        <v>103799.37</v>
      </c>
      <c r="O3083" s="4">
        <f>AND(Sales[[#This Row],[date]]&gt;=YoY_Min,Sales[[#This Row],[date]]&lt;=TY_YTDMax)*(Sales[[#This Row],[sales]]/Sales[[#This Row],[sqft]])</f>
        <v>0</v>
      </c>
      <c r="P3083" s="4">
        <f>SUMIF(Sales[RegionStoretype],Sales[[#This Row],[RegionStoretype]],Sales[YoY_SSF])/Sales[[#This Row],[Region_TypeCount]]</f>
        <v>60.052789354368521</v>
      </c>
    </row>
    <row r="3084" spans="1:16" x14ac:dyDescent="0.25">
      <c r="A3084" s="1">
        <v>42923</v>
      </c>
      <c r="B3084">
        <v>36</v>
      </c>
      <c r="C3084">
        <v>16</v>
      </c>
      <c r="D3084">
        <v>108654.65850000001</v>
      </c>
      <c r="E3084">
        <f>INDEX(Stores[region],MATCH(Sales[[#This Row],[store_no]],Stores[store_no],0))</f>
        <v>2</v>
      </c>
      <c r="F3084" t="str">
        <f>INDEX(Stores[storetype],MATCH(Sales[[#This Row],[store_no]],Stores[store_no],0))</f>
        <v>A</v>
      </c>
      <c r="G3084" t="str">
        <f>INDEX(Stores[location_city],MATCH(Sales[[#This Row],[store_no]],Stores[store_no],0))</f>
        <v>Aurora</v>
      </c>
      <c r="H3084" t="str">
        <f>INDEX(Stores[location_state],MATCH(Sales[[#This Row],[store_no]],Stores[store_no],0))</f>
        <v>Illinois</v>
      </c>
      <c r="I3084">
        <f>INDEX(Stores[sqft],MATCH(Sales[[#This Row],[store_no]],Stores[store_no],0))</f>
        <v>209900</v>
      </c>
      <c r="J3084" s="4" t="str">
        <f>INDEX(Departments[dept_name],MATCH(Sales[[#This Row],[dept_no]],Departments[dept_no],0))</f>
        <v>Outdoors</v>
      </c>
      <c r="K3084" s="4" t="str">
        <f>CONCATENATE(Sales[[#This Row],[region]],Sales[[#This Row],[storetype]])</f>
        <v>2A</v>
      </c>
      <c r="L3084" s="4">
        <f>INDEX(RegionStoreCount[Store Count],MATCH(Sales[[#This Row],[RegionStoretype]],RegionStoreCount[Region/Type],0))</f>
        <v>5</v>
      </c>
      <c r="M3084" s="4">
        <f>AND(Sales[[#This Row],[date]]&lt;=TY_YTDMax,Sales[[#This Row],[date]]&gt;=TY_YTDMin)*Sales[[#This Row],[sales]]</f>
        <v>0</v>
      </c>
      <c r="N3084" s="4">
        <f>AND(Sales[[#This Row],[date]]&lt;=LY_YTDMax,Sales[[#This Row],[date]]&gt;=LY_YTDMin)*Sales[[#This Row],[sales]]</f>
        <v>108654.65850000001</v>
      </c>
      <c r="O3084" s="4">
        <f>AND(Sales[[#This Row],[date]]&gt;=YoY_Min,Sales[[#This Row],[date]]&lt;=TY_YTDMax)*(Sales[[#This Row],[sales]]/Sales[[#This Row],[sqft]])</f>
        <v>0</v>
      </c>
      <c r="P3084" s="4">
        <f>SUMIF(Sales[RegionStoretype],Sales[[#This Row],[RegionStoretype]],Sales[YoY_SSF])/Sales[[#This Row],[Region_TypeCount]]</f>
        <v>60.052789354368521</v>
      </c>
    </row>
    <row r="3085" spans="1:16" x14ac:dyDescent="0.25">
      <c r="A3085" s="1">
        <v>42923</v>
      </c>
      <c r="B3085">
        <v>36</v>
      </c>
      <c r="C3085">
        <v>19</v>
      </c>
      <c r="D3085">
        <v>62778.698899999996</v>
      </c>
      <c r="E3085">
        <f>INDEX(Stores[region],MATCH(Sales[[#This Row],[store_no]],Stores[store_no],0))</f>
        <v>2</v>
      </c>
      <c r="F3085" t="str">
        <f>INDEX(Stores[storetype],MATCH(Sales[[#This Row],[store_no]],Stores[store_no],0))</f>
        <v>A</v>
      </c>
      <c r="G3085" t="str">
        <f>INDEX(Stores[location_city],MATCH(Sales[[#This Row],[store_no]],Stores[store_no],0))</f>
        <v>Aurora</v>
      </c>
      <c r="H3085" t="str">
        <f>INDEX(Stores[location_state],MATCH(Sales[[#This Row],[store_no]],Stores[store_no],0))</f>
        <v>Illinois</v>
      </c>
      <c r="I3085">
        <f>INDEX(Stores[sqft],MATCH(Sales[[#This Row],[store_no]],Stores[store_no],0))</f>
        <v>209900</v>
      </c>
      <c r="J3085" s="4" t="str">
        <f>INDEX(Departments[dept_name],MATCH(Sales[[#This Row],[dept_no]],Departments[dept_no],0))</f>
        <v>Tools</v>
      </c>
      <c r="K3085" s="4" t="str">
        <f>CONCATENATE(Sales[[#This Row],[region]],Sales[[#This Row],[storetype]])</f>
        <v>2A</v>
      </c>
      <c r="L3085" s="4">
        <f>INDEX(RegionStoreCount[Store Count],MATCH(Sales[[#This Row],[RegionStoretype]],RegionStoreCount[Region/Type],0))</f>
        <v>5</v>
      </c>
      <c r="M3085" s="4">
        <f>AND(Sales[[#This Row],[date]]&lt;=TY_YTDMax,Sales[[#This Row],[date]]&gt;=TY_YTDMin)*Sales[[#This Row],[sales]]</f>
        <v>0</v>
      </c>
      <c r="N3085" s="4">
        <f>AND(Sales[[#This Row],[date]]&lt;=LY_YTDMax,Sales[[#This Row],[date]]&gt;=LY_YTDMin)*Sales[[#This Row],[sales]]</f>
        <v>62778.698899999996</v>
      </c>
      <c r="O3085" s="4">
        <f>AND(Sales[[#This Row],[date]]&gt;=YoY_Min,Sales[[#This Row],[date]]&lt;=TY_YTDMax)*(Sales[[#This Row],[sales]]/Sales[[#This Row],[sqft]])</f>
        <v>0</v>
      </c>
      <c r="P3085" s="4">
        <f>SUMIF(Sales[RegionStoretype],Sales[[#This Row],[RegionStoretype]],Sales[YoY_SSF])/Sales[[#This Row],[Region_TypeCount]]</f>
        <v>60.052789354368521</v>
      </c>
    </row>
    <row r="3086" spans="1:16" x14ac:dyDescent="0.25">
      <c r="A3086" s="1">
        <v>42923</v>
      </c>
      <c r="B3086">
        <v>37</v>
      </c>
      <c r="C3086">
        <v>6</v>
      </c>
      <c r="D3086">
        <v>6359.4596000000001</v>
      </c>
      <c r="E3086">
        <f>INDEX(Stores[region],MATCH(Sales[[#This Row],[store_no]],Stores[store_no],0))</f>
        <v>3</v>
      </c>
      <c r="F3086" t="str">
        <f>INDEX(Stores[storetype],MATCH(Sales[[#This Row],[store_no]],Stores[store_no],0))</f>
        <v>C</v>
      </c>
      <c r="G3086" t="str">
        <f>INDEX(Stores[location_city],MATCH(Sales[[#This Row],[store_no]],Stores[store_no],0))</f>
        <v>Lincoln</v>
      </c>
      <c r="H3086" t="str">
        <f>INDEX(Stores[location_state],MATCH(Sales[[#This Row],[store_no]],Stores[store_no],0))</f>
        <v>Nebraska</v>
      </c>
      <c r="I3086">
        <f>INDEX(Stores[sqft],MATCH(Sales[[#This Row],[store_no]],Stores[store_no],0))</f>
        <v>161300</v>
      </c>
      <c r="J3086" s="4" t="str">
        <f>INDEX(Departments[dept_name],MATCH(Sales[[#This Row],[dept_no]],Departments[dept_no],0))</f>
        <v>Computers</v>
      </c>
      <c r="K3086" s="4" t="str">
        <f>CONCATENATE(Sales[[#This Row],[region]],Sales[[#This Row],[storetype]])</f>
        <v>3C</v>
      </c>
      <c r="L3086" s="4">
        <f>INDEX(RegionStoreCount[Store Count],MATCH(Sales[[#This Row],[RegionStoretype]],RegionStoreCount[Region/Type],0))</f>
        <v>2</v>
      </c>
      <c r="M3086" s="4">
        <f>AND(Sales[[#This Row],[date]]&lt;=TY_YTDMax,Sales[[#This Row],[date]]&gt;=TY_YTDMin)*Sales[[#This Row],[sales]]</f>
        <v>0</v>
      </c>
      <c r="N3086" s="4">
        <f>AND(Sales[[#This Row],[date]]&lt;=LY_YTDMax,Sales[[#This Row],[date]]&gt;=LY_YTDMin)*Sales[[#This Row],[sales]]</f>
        <v>6359.4596000000001</v>
      </c>
      <c r="O3086" s="4">
        <f>AND(Sales[[#This Row],[date]]&gt;=YoY_Min,Sales[[#This Row],[date]]&lt;=TY_YTDMax)*(Sales[[#This Row],[sales]]/Sales[[#This Row],[sqft]])</f>
        <v>0</v>
      </c>
      <c r="P3086" s="4">
        <f>SUMIF(Sales[RegionStoretype],Sales[[#This Row],[RegionStoretype]],Sales[YoY_SSF])/Sales[[#This Row],[Region_TypeCount]]</f>
        <v>47.561479460925746</v>
      </c>
    </row>
    <row r="3087" spans="1:16" x14ac:dyDescent="0.25">
      <c r="A3087" s="1">
        <v>42923</v>
      </c>
      <c r="B3087">
        <v>38</v>
      </c>
      <c r="C3087">
        <v>4</v>
      </c>
      <c r="D3087">
        <v>60059.621799999994</v>
      </c>
      <c r="E3087">
        <f>INDEX(Stores[region],MATCH(Sales[[#This Row],[store_no]],Stores[store_no],0))</f>
        <v>2</v>
      </c>
      <c r="F3087" t="str">
        <f>INDEX(Stores[storetype],MATCH(Sales[[#This Row],[store_no]],Stores[store_no],0))</f>
        <v>C</v>
      </c>
      <c r="G3087" t="str">
        <f>INDEX(Stores[location_city],MATCH(Sales[[#This Row],[store_no]],Stores[store_no],0))</f>
        <v>Hinsdale</v>
      </c>
      <c r="H3087" t="str">
        <f>INDEX(Stores[location_state],MATCH(Sales[[#This Row],[store_no]],Stores[store_no],0))</f>
        <v>Illinois</v>
      </c>
      <c r="I3087">
        <f>INDEX(Stores[sqft],MATCH(Sales[[#This Row],[store_no]],Stores[store_no],0))</f>
        <v>155600</v>
      </c>
      <c r="J3087" s="4" t="str">
        <f>INDEX(Departments[dept_name],MATCH(Sales[[#This Row],[dept_no]],Departments[dept_no],0))</f>
        <v>Books</v>
      </c>
      <c r="K3087" s="4" t="str">
        <f>CONCATENATE(Sales[[#This Row],[region]],Sales[[#This Row],[storetype]])</f>
        <v>2C</v>
      </c>
      <c r="L3087" s="4">
        <f>INDEX(RegionStoreCount[Store Count],MATCH(Sales[[#This Row],[RegionStoretype]],RegionStoreCount[Region/Type],0))</f>
        <v>1</v>
      </c>
      <c r="M3087" s="4">
        <f>AND(Sales[[#This Row],[date]]&lt;=TY_YTDMax,Sales[[#This Row],[date]]&gt;=TY_YTDMin)*Sales[[#This Row],[sales]]</f>
        <v>0</v>
      </c>
      <c r="N3087" s="4">
        <f>AND(Sales[[#This Row],[date]]&lt;=LY_YTDMax,Sales[[#This Row],[date]]&gt;=LY_YTDMin)*Sales[[#This Row],[sales]]</f>
        <v>60059.621799999994</v>
      </c>
      <c r="O3087" s="4">
        <f>AND(Sales[[#This Row],[date]]&gt;=YoY_Min,Sales[[#This Row],[date]]&lt;=TY_YTDMax)*(Sales[[#This Row],[sales]]/Sales[[#This Row],[sqft]])</f>
        <v>0</v>
      </c>
      <c r="P3087" s="4">
        <f>SUMIF(Sales[RegionStoretype],Sales[[#This Row],[RegionStoretype]],Sales[YoY_SSF])/Sales[[#This Row],[Region_TypeCount]]</f>
        <v>44.537621913239086</v>
      </c>
    </row>
    <row r="3088" spans="1:16" x14ac:dyDescent="0.25">
      <c r="A3088" s="1">
        <v>42923</v>
      </c>
      <c r="B3088">
        <v>38</v>
      </c>
      <c r="C3088">
        <v>16</v>
      </c>
      <c r="D3088">
        <v>121074.2957</v>
      </c>
      <c r="E3088">
        <f>INDEX(Stores[region],MATCH(Sales[[#This Row],[store_no]],Stores[store_no],0))</f>
        <v>2</v>
      </c>
      <c r="F3088" t="str">
        <f>INDEX(Stores[storetype],MATCH(Sales[[#This Row],[store_no]],Stores[store_no],0))</f>
        <v>C</v>
      </c>
      <c r="G3088" t="str">
        <f>INDEX(Stores[location_city],MATCH(Sales[[#This Row],[store_no]],Stores[store_no],0))</f>
        <v>Hinsdale</v>
      </c>
      <c r="H3088" t="str">
        <f>INDEX(Stores[location_state],MATCH(Sales[[#This Row],[store_no]],Stores[store_no],0))</f>
        <v>Illinois</v>
      </c>
      <c r="I3088">
        <f>INDEX(Stores[sqft],MATCH(Sales[[#This Row],[store_no]],Stores[store_no],0))</f>
        <v>155600</v>
      </c>
      <c r="J3088" s="4" t="str">
        <f>INDEX(Departments[dept_name],MATCH(Sales[[#This Row],[dept_no]],Departments[dept_no],0))</f>
        <v>Outdoors</v>
      </c>
      <c r="K3088" s="4" t="str">
        <f>CONCATENATE(Sales[[#This Row],[region]],Sales[[#This Row],[storetype]])</f>
        <v>2C</v>
      </c>
      <c r="L3088" s="4">
        <f>INDEX(RegionStoreCount[Store Count],MATCH(Sales[[#This Row],[RegionStoretype]],RegionStoreCount[Region/Type],0))</f>
        <v>1</v>
      </c>
      <c r="M3088" s="4">
        <f>AND(Sales[[#This Row],[date]]&lt;=TY_YTDMax,Sales[[#This Row],[date]]&gt;=TY_YTDMin)*Sales[[#This Row],[sales]]</f>
        <v>0</v>
      </c>
      <c r="N3088" s="4">
        <f>AND(Sales[[#This Row],[date]]&lt;=LY_YTDMax,Sales[[#This Row],[date]]&gt;=LY_YTDMin)*Sales[[#This Row],[sales]]</f>
        <v>121074.2957</v>
      </c>
      <c r="O3088" s="4">
        <f>AND(Sales[[#This Row],[date]]&gt;=YoY_Min,Sales[[#This Row],[date]]&lt;=TY_YTDMax)*(Sales[[#This Row],[sales]]/Sales[[#This Row],[sqft]])</f>
        <v>0</v>
      </c>
      <c r="P3088" s="4">
        <f>SUMIF(Sales[RegionStoretype],Sales[[#This Row],[RegionStoretype]],Sales[YoY_SSF])/Sales[[#This Row],[Region_TypeCount]]</f>
        <v>44.537621913239086</v>
      </c>
    </row>
    <row r="3089" spans="1:16" x14ac:dyDescent="0.25">
      <c r="A3089" s="1">
        <v>42930</v>
      </c>
      <c r="B3089">
        <v>1</v>
      </c>
      <c r="C3089">
        <v>11</v>
      </c>
      <c r="D3089">
        <v>15436.404200000001</v>
      </c>
      <c r="E3089">
        <f>INDEX(Stores[region],MATCH(Sales[[#This Row],[store_no]],Stores[store_no],0))</f>
        <v>1</v>
      </c>
      <c r="F3089" t="str">
        <f>INDEX(Stores[storetype],MATCH(Sales[[#This Row],[store_no]],Stores[store_no],0))</f>
        <v>A</v>
      </c>
      <c r="G3089" t="str">
        <f>INDEX(Stores[location_city],MATCH(Sales[[#This Row],[store_no]],Stores[store_no],0))</f>
        <v>Ann Arbor</v>
      </c>
      <c r="H3089" t="str">
        <f>INDEX(Stores[location_state],MATCH(Sales[[#This Row],[store_no]],Stores[store_no],0))</f>
        <v>Michigan</v>
      </c>
      <c r="I3089">
        <f>INDEX(Stores[sqft],MATCH(Sales[[#This Row],[store_no]],Stores[store_no],0))</f>
        <v>100600</v>
      </c>
      <c r="J3089" s="4" t="str">
        <f>INDEX(Departments[dept_name],MATCH(Sales[[#This Row],[dept_no]],Departments[dept_no],0))</f>
        <v>Home</v>
      </c>
      <c r="K3089" s="4" t="str">
        <f>CONCATENATE(Sales[[#This Row],[region]],Sales[[#This Row],[storetype]])</f>
        <v>1A</v>
      </c>
      <c r="L3089" s="4">
        <f>INDEX(RegionStoreCount[Store Count],MATCH(Sales[[#This Row],[RegionStoretype]],RegionStoreCount[Region/Type],0))</f>
        <v>5</v>
      </c>
      <c r="M3089" s="4">
        <f>AND(Sales[[#This Row],[date]]&lt;=TY_YTDMax,Sales[[#This Row],[date]]&gt;=TY_YTDMin)*Sales[[#This Row],[sales]]</f>
        <v>0</v>
      </c>
      <c r="N3089" s="4">
        <f>AND(Sales[[#This Row],[date]]&lt;=LY_YTDMax,Sales[[#This Row],[date]]&gt;=LY_YTDMin)*Sales[[#This Row],[sales]]</f>
        <v>15436.404200000001</v>
      </c>
      <c r="O3089" s="4">
        <f>AND(Sales[[#This Row],[date]]&gt;=YoY_Min,Sales[[#This Row],[date]]&lt;=TY_YTDMax)*(Sales[[#This Row],[sales]]/Sales[[#This Row],[sqft]])</f>
        <v>0</v>
      </c>
      <c r="P3089" s="4">
        <f>SUMIF(Sales[RegionStoretype],Sales[[#This Row],[RegionStoretype]],Sales[YoY_SSF])/Sales[[#This Row],[Region_TypeCount]]</f>
        <v>59.469551530910678</v>
      </c>
    </row>
    <row r="3090" spans="1:16" x14ac:dyDescent="0.25">
      <c r="A3090" s="1">
        <v>42930</v>
      </c>
      <c r="B3090">
        <v>1</v>
      </c>
      <c r="C3090">
        <v>13</v>
      </c>
      <c r="D3090">
        <v>32685.252799999998</v>
      </c>
      <c r="E3090">
        <f>INDEX(Stores[region],MATCH(Sales[[#This Row],[store_no]],Stores[store_no],0))</f>
        <v>1</v>
      </c>
      <c r="F3090" t="str">
        <f>INDEX(Stores[storetype],MATCH(Sales[[#This Row],[store_no]],Stores[store_no],0))</f>
        <v>A</v>
      </c>
      <c r="G3090" t="str">
        <f>INDEX(Stores[location_city],MATCH(Sales[[#This Row],[store_no]],Stores[store_no],0))</f>
        <v>Ann Arbor</v>
      </c>
      <c r="H3090" t="str">
        <f>INDEX(Stores[location_state],MATCH(Sales[[#This Row],[store_no]],Stores[store_no],0))</f>
        <v>Michigan</v>
      </c>
      <c r="I3090">
        <f>INDEX(Stores[sqft],MATCH(Sales[[#This Row],[store_no]],Stores[store_no],0))</f>
        <v>100600</v>
      </c>
      <c r="J3090" s="4" t="str">
        <f>INDEX(Departments[dept_name],MATCH(Sales[[#This Row],[dept_no]],Departments[dept_no],0))</f>
        <v>Kids</v>
      </c>
      <c r="K3090" s="4" t="str">
        <f>CONCATENATE(Sales[[#This Row],[region]],Sales[[#This Row],[storetype]])</f>
        <v>1A</v>
      </c>
      <c r="L3090" s="4">
        <f>INDEX(RegionStoreCount[Store Count],MATCH(Sales[[#This Row],[RegionStoretype]],RegionStoreCount[Region/Type],0))</f>
        <v>5</v>
      </c>
      <c r="M3090" s="4">
        <f>AND(Sales[[#This Row],[date]]&lt;=TY_YTDMax,Sales[[#This Row],[date]]&gt;=TY_YTDMin)*Sales[[#This Row],[sales]]</f>
        <v>0</v>
      </c>
      <c r="N3090" s="4">
        <f>AND(Sales[[#This Row],[date]]&lt;=LY_YTDMax,Sales[[#This Row],[date]]&gt;=LY_YTDMin)*Sales[[#This Row],[sales]]</f>
        <v>32685.252799999998</v>
      </c>
      <c r="O3090" s="4">
        <f>AND(Sales[[#This Row],[date]]&gt;=YoY_Min,Sales[[#This Row],[date]]&lt;=TY_YTDMax)*(Sales[[#This Row],[sales]]/Sales[[#This Row],[sqft]])</f>
        <v>0</v>
      </c>
      <c r="P3090" s="4">
        <f>SUMIF(Sales[RegionStoretype],Sales[[#This Row],[RegionStoretype]],Sales[YoY_SSF])/Sales[[#This Row],[Region_TypeCount]]</f>
        <v>59.469551530910678</v>
      </c>
    </row>
    <row r="3091" spans="1:16" x14ac:dyDescent="0.25">
      <c r="A3091" s="1">
        <v>42930</v>
      </c>
      <c r="B3091">
        <v>1</v>
      </c>
      <c r="C3091">
        <v>19</v>
      </c>
      <c r="D3091">
        <v>38991.002200000003</v>
      </c>
      <c r="E3091">
        <f>INDEX(Stores[region],MATCH(Sales[[#This Row],[store_no]],Stores[store_no],0))</f>
        <v>1</v>
      </c>
      <c r="F3091" t="str">
        <f>INDEX(Stores[storetype],MATCH(Sales[[#This Row],[store_no]],Stores[store_no],0))</f>
        <v>A</v>
      </c>
      <c r="G3091" t="str">
        <f>INDEX(Stores[location_city],MATCH(Sales[[#This Row],[store_no]],Stores[store_no],0))</f>
        <v>Ann Arbor</v>
      </c>
      <c r="H3091" t="str">
        <f>INDEX(Stores[location_state],MATCH(Sales[[#This Row],[store_no]],Stores[store_no],0))</f>
        <v>Michigan</v>
      </c>
      <c r="I3091">
        <f>INDEX(Stores[sqft],MATCH(Sales[[#This Row],[store_no]],Stores[store_no],0))</f>
        <v>100600</v>
      </c>
      <c r="J3091" s="4" t="str">
        <f>INDEX(Departments[dept_name],MATCH(Sales[[#This Row],[dept_no]],Departments[dept_no],0))</f>
        <v>Tools</v>
      </c>
      <c r="K3091" s="4" t="str">
        <f>CONCATENATE(Sales[[#This Row],[region]],Sales[[#This Row],[storetype]])</f>
        <v>1A</v>
      </c>
      <c r="L3091" s="4">
        <f>INDEX(RegionStoreCount[Store Count],MATCH(Sales[[#This Row],[RegionStoretype]],RegionStoreCount[Region/Type],0))</f>
        <v>5</v>
      </c>
      <c r="M3091" s="4">
        <f>AND(Sales[[#This Row],[date]]&lt;=TY_YTDMax,Sales[[#This Row],[date]]&gt;=TY_YTDMin)*Sales[[#This Row],[sales]]</f>
        <v>0</v>
      </c>
      <c r="N3091" s="4">
        <f>AND(Sales[[#This Row],[date]]&lt;=LY_YTDMax,Sales[[#This Row],[date]]&gt;=LY_YTDMin)*Sales[[#This Row],[sales]]</f>
        <v>38991.002200000003</v>
      </c>
      <c r="O3091" s="4">
        <f>AND(Sales[[#This Row],[date]]&gt;=YoY_Min,Sales[[#This Row],[date]]&lt;=TY_YTDMax)*(Sales[[#This Row],[sales]]/Sales[[#This Row],[sqft]])</f>
        <v>0</v>
      </c>
      <c r="P3091" s="4">
        <f>SUMIF(Sales[RegionStoretype],Sales[[#This Row],[RegionStoretype]],Sales[YoY_SSF])/Sales[[#This Row],[Region_TypeCount]]</f>
        <v>59.469551530910678</v>
      </c>
    </row>
    <row r="3092" spans="1:16" x14ac:dyDescent="0.25">
      <c r="A3092" s="1">
        <v>42930</v>
      </c>
      <c r="B3092">
        <v>2</v>
      </c>
      <c r="C3092">
        <v>4</v>
      </c>
      <c r="D3092">
        <v>141326.35570000001</v>
      </c>
      <c r="E3092">
        <f>INDEX(Stores[region],MATCH(Sales[[#This Row],[store_no]],Stores[store_no],0))</f>
        <v>3</v>
      </c>
      <c r="F3092" t="str">
        <f>INDEX(Stores[storetype],MATCH(Sales[[#This Row],[store_no]],Stores[store_no],0))</f>
        <v>A</v>
      </c>
      <c r="G3092" t="str">
        <f>INDEX(Stores[location_city],MATCH(Sales[[#This Row],[store_no]],Stores[store_no],0))</f>
        <v>Minneapolis</v>
      </c>
      <c r="H3092" t="str">
        <f>INDEX(Stores[location_state],MATCH(Sales[[#This Row],[store_no]],Stores[store_no],0))</f>
        <v>Minnesota</v>
      </c>
      <c r="I3092">
        <f>INDEX(Stores[sqft],MATCH(Sales[[#This Row],[store_no]],Stores[store_no],0))</f>
        <v>210400</v>
      </c>
      <c r="J3092" s="4" t="str">
        <f>INDEX(Departments[dept_name],MATCH(Sales[[#This Row],[dept_no]],Departments[dept_no],0))</f>
        <v>Books</v>
      </c>
      <c r="K3092" s="4" t="str">
        <f>CONCATENATE(Sales[[#This Row],[region]],Sales[[#This Row],[storetype]])</f>
        <v>3A</v>
      </c>
      <c r="L3092" s="4">
        <f>INDEX(RegionStoreCount[Store Count],MATCH(Sales[[#This Row],[RegionStoretype]],RegionStoreCount[Region/Type],0))</f>
        <v>9</v>
      </c>
      <c r="M3092" s="4">
        <f>AND(Sales[[#This Row],[date]]&lt;=TY_YTDMax,Sales[[#This Row],[date]]&gt;=TY_YTDMin)*Sales[[#This Row],[sales]]</f>
        <v>0</v>
      </c>
      <c r="N3092" s="4">
        <f>AND(Sales[[#This Row],[date]]&lt;=LY_YTDMax,Sales[[#This Row],[date]]&gt;=LY_YTDMin)*Sales[[#This Row],[sales]]</f>
        <v>141326.35570000001</v>
      </c>
      <c r="O3092" s="4">
        <f>AND(Sales[[#This Row],[date]]&gt;=YoY_Min,Sales[[#This Row],[date]]&lt;=TY_YTDMax)*(Sales[[#This Row],[sales]]/Sales[[#This Row],[sqft]])</f>
        <v>0</v>
      </c>
      <c r="P3092" s="4">
        <f>SUMIF(Sales[RegionStoretype],Sales[[#This Row],[RegionStoretype]],Sales[YoY_SSF])/Sales[[#This Row],[Region_TypeCount]]</f>
        <v>53.603836561720975</v>
      </c>
    </row>
    <row r="3093" spans="1:16" x14ac:dyDescent="0.25">
      <c r="A3093" s="1">
        <v>42930</v>
      </c>
      <c r="B3093">
        <v>2</v>
      </c>
      <c r="C3093">
        <v>12</v>
      </c>
      <c r="D3093">
        <v>44855.942499999997</v>
      </c>
      <c r="E3093">
        <f>INDEX(Stores[region],MATCH(Sales[[#This Row],[store_no]],Stores[store_no],0))</f>
        <v>3</v>
      </c>
      <c r="F3093" t="str">
        <f>INDEX(Stores[storetype],MATCH(Sales[[#This Row],[store_no]],Stores[store_no],0))</f>
        <v>A</v>
      </c>
      <c r="G3093" t="str">
        <f>INDEX(Stores[location_city],MATCH(Sales[[#This Row],[store_no]],Stores[store_no],0))</f>
        <v>Minneapolis</v>
      </c>
      <c r="H3093" t="str">
        <f>INDEX(Stores[location_state],MATCH(Sales[[#This Row],[store_no]],Stores[store_no],0))</f>
        <v>Minnesota</v>
      </c>
      <c r="I3093">
        <f>INDEX(Stores[sqft],MATCH(Sales[[#This Row],[store_no]],Stores[store_no],0))</f>
        <v>210400</v>
      </c>
      <c r="J3093" s="4" t="str">
        <f>INDEX(Departments[dept_name],MATCH(Sales[[#This Row],[dept_no]],Departments[dept_no],0))</f>
        <v>Jewelery</v>
      </c>
      <c r="K3093" s="4" t="str">
        <f>CONCATENATE(Sales[[#This Row],[region]],Sales[[#This Row],[storetype]])</f>
        <v>3A</v>
      </c>
      <c r="L3093" s="4">
        <f>INDEX(RegionStoreCount[Store Count],MATCH(Sales[[#This Row],[RegionStoretype]],RegionStoreCount[Region/Type],0))</f>
        <v>9</v>
      </c>
      <c r="M3093" s="4">
        <f>AND(Sales[[#This Row],[date]]&lt;=TY_YTDMax,Sales[[#This Row],[date]]&gt;=TY_YTDMin)*Sales[[#This Row],[sales]]</f>
        <v>0</v>
      </c>
      <c r="N3093" s="4">
        <f>AND(Sales[[#This Row],[date]]&lt;=LY_YTDMax,Sales[[#This Row],[date]]&gt;=LY_YTDMin)*Sales[[#This Row],[sales]]</f>
        <v>44855.942499999997</v>
      </c>
      <c r="O3093" s="4">
        <f>AND(Sales[[#This Row],[date]]&gt;=YoY_Min,Sales[[#This Row],[date]]&lt;=TY_YTDMax)*(Sales[[#This Row],[sales]]/Sales[[#This Row],[sqft]])</f>
        <v>0</v>
      </c>
      <c r="P3093" s="4">
        <f>SUMIF(Sales[RegionStoretype],Sales[[#This Row],[RegionStoretype]],Sales[YoY_SSF])/Sales[[#This Row],[Region_TypeCount]]</f>
        <v>53.603836561720975</v>
      </c>
    </row>
    <row r="3094" spans="1:16" x14ac:dyDescent="0.25">
      <c r="A3094" s="1">
        <v>42930</v>
      </c>
      <c r="B3094">
        <v>2</v>
      </c>
      <c r="C3094">
        <v>15</v>
      </c>
      <c r="D3094">
        <v>160.84739999999999</v>
      </c>
      <c r="E3094">
        <f>INDEX(Stores[region],MATCH(Sales[[#This Row],[store_no]],Stores[store_no],0))</f>
        <v>3</v>
      </c>
      <c r="F3094" t="str">
        <f>INDEX(Stores[storetype],MATCH(Sales[[#This Row],[store_no]],Stores[store_no],0))</f>
        <v>A</v>
      </c>
      <c r="G3094" t="str">
        <f>INDEX(Stores[location_city],MATCH(Sales[[#This Row],[store_no]],Stores[store_no],0))</f>
        <v>Minneapolis</v>
      </c>
      <c r="H3094" t="str">
        <f>INDEX(Stores[location_state],MATCH(Sales[[#This Row],[store_no]],Stores[store_no],0))</f>
        <v>Minnesota</v>
      </c>
      <c r="I3094">
        <f>INDEX(Stores[sqft],MATCH(Sales[[#This Row],[store_no]],Stores[store_no],0))</f>
        <v>210400</v>
      </c>
      <c r="J3094" s="4" t="str">
        <f>INDEX(Departments[dept_name],MATCH(Sales[[#This Row],[dept_no]],Departments[dept_no],0))</f>
        <v>Music</v>
      </c>
      <c r="K3094" s="4" t="str">
        <f>CONCATENATE(Sales[[#This Row],[region]],Sales[[#This Row],[storetype]])</f>
        <v>3A</v>
      </c>
      <c r="L3094" s="4">
        <f>INDEX(RegionStoreCount[Store Count],MATCH(Sales[[#This Row],[RegionStoretype]],RegionStoreCount[Region/Type],0))</f>
        <v>9</v>
      </c>
      <c r="M3094" s="4">
        <f>AND(Sales[[#This Row],[date]]&lt;=TY_YTDMax,Sales[[#This Row],[date]]&gt;=TY_YTDMin)*Sales[[#This Row],[sales]]</f>
        <v>0</v>
      </c>
      <c r="N3094" s="4">
        <f>AND(Sales[[#This Row],[date]]&lt;=LY_YTDMax,Sales[[#This Row],[date]]&gt;=LY_YTDMin)*Sales[[#This Row],[sales]]</f>
        <v>160.84739999999999</v>
      </c>
      <c r="O3094" s="4">
        <f>AND(Sales[[#This Row],[date]]&gt;=YoY_Min,Sales[[#This Row],[date]]&lt;=TY_YTDMax)*(Sales[[#This Row],[sales]]/Sales[[#This Row],[sqft]])</f>
        <v>0</v>
      </c>
      <c r="P3094" s="4">
        <f>SUMIF(Sales[RegionStoretype],Sales[[#This Row],[RegionStoretype]],Sales[YoY_SSF])/Sales[[#This Row],[Region_TypeCount]]</f>
        <v>53.603836561720975</v>
      </c>
    </row>
    <row r="3095" spans="1:16" x14ac:dyDescent="0.25">
      <c r="A3095" s="1">
        <v>42930</v>
      </c>
      <c r="B3095">
        <v>2</v>
      </c>
      <c r="C3095">
        <v>16</v>
      </c>
      <c r="D3095">
        <v>12888.890800000001</v>
      </c>
      <c r="E3095">
        <f>INDEX(Stores[region],MATCH(Sales[[#This Row],[store_no]],Stores[store_no],0))</f>
        <v>3</v>
      </c>
      <c r="F3095" t="str">
        <f>INDEX(Stores[storetype],MATCH(Sales[[#This Row],[store_no]],Stores[store_no],0))</f>
        <v>A</v>
      </c>
      <c r="G3095" t="str">
        <f>INDEX(Stores[location_city],MATCH(Sales[[#This Row],[store_no]],Stores[store_no],0))</f>
        <v>Minneapolis</v>
      </c>
      <c r="H3095" t="str">
        <f>INDEX(Stores[location_state],MATCH(Sales[[#This Row],[store_no]],Stores[store_no],0))</f>
        <v>Minnesota</v>
      </c>
      <c r="I3095">
        <f>INDEX(Stores[sqft],MATCH(Sales[[#This Row],[store_no]],Stores[store_no],0))</f>
        <v>210400</v>
      </c>
      <c r="J3095" s="4" t="str">
        <f>INDEX(Departments[dept_name],MATCH(Sales[[#This Row],[dept_no]],Departments[dept_no],0))</f>
        <v>Outdoors</v>
      </c>
      <c r="K3095" s="4" t="str">
        <f>CONCATENATE(Sales[[#This Row],[region]],Sales[[#This Row],[storetype]])</f>
        <v>3A</v>
      </c>
      <c r="L3095" s="4">
        <f>INDEX(RegionStoreCount[Store Count],MATCH(Sales[[#This Row],[RegionStoretype]],RegionStoreCount[Region/Type],0))</f>
        <v>9</v>
      </c>
      <c r="M3095" s="4">
        <f>AND(Sales[[#This Row],[date]]&lt;=TY_YTDMax,Sales[[#This Row],[date]]&gt;=TY_YTDMin)*Sales[[#This Row],[sales]]</f>
        <v>0</v>
      </c>
      <c r="N3095" s="4">
        <f>AND(Sales[[#This Row],[date]]&lt;=LY_YTDMax,Sales[[#This Row],[date]]&gt;=LY_YTDMin)*Sales[[#This Row],[sales]]</f>
        <v>12888.890800000001</v>
      </c>
      <c r="O3095" s="4">
        <f>AND(Sales[[#This Row],[date]]&gt;=YoY_Min,Sales[[#This Row],[date]]&lt;=TY_YTDMax)*(Sales[[#This Row],[sales]]/Sales[[#This Row],[sqft]])</f>
        <v>0</v>
      </c>
      <c r="P3095" s="4">
        <f>SUMIF(Sales[RegionStoretype],Sales[[#This Row],[RegionStoretype]],Sales[YoY_SSF])/Sales[[#This Row],[Region_TypeCount]]</f>
        <v>53.603836561720975</v>
      </c>
    </row>
    <row r="3096" spans="1:16" x14ac:dyDescent="0.25">
      <c r="A3096" s="1">
        <v>42930</v>
      </c>
      <c r="B3096">
        <v>3</v>
      </c>
      <c r="C3096">
        <v>12</v>
      </c>
      <c r="D3096">
        <v>420696.40760000009</v>
      </c>
      <c r="E3096">
        <f>INDEX(Stores[region],MATCH(Sales[[#This Row],[store_no]],Stores[store_no],0))</f>
        <v>1</v>
      </c>
      <c r="F3096" t="str">
        <f>INDEX(Stores[storetype],MATCH(Sales[[#This Row],[store_no]],Stores[store_no],0))</f>
        <v>B</v>
      </c>
      <c r="G3096" t="str">
        <f>INDEX(Stores[location_city],MATCH(Sales[[#This Row],[store_no]],Stores[store_no],0))</f>
        <v>Detroit</v>
      </c>
      <c r="H3096" t="str">
        <f>INDEX(Stores[location_state],MATCH(Sales[[#This Row],[store_no]],Stores[store_no],0))</f>
        <v>Michigan</v>
      </c>
      <c r="I3096">
        <f>INDEX(Stores[sqft],MATCH(Sales[[#This Row],[store_no]],Stores[store_no],0))</f>
        <v>114500</v>
      </c>
      <c r="J3096" s="4" t="str">
        <f>INDEX(Departments[dept_name],MATCH(Sales[[#This Row],[dept_no]],Departments[dept_no],0))</f>
        <v>Jewelery</v>
      </c>
      <c r="K3096" s="4" t="str">
        <f>CONCATENATE(Sales[[#This Row],[region]],Sales[[#This Row],[storetype]])</f>
        <v>1B</v>
      </c>
      <c r="L3096" s="4">
        <f>INDEX(RegionStoreCount[Store Count],MATCH(Sales[[#This Row],[RegionStoretype]],RegionStoreCount[Region/Type],0))</f>
        <v>5</v>
      </c>
      <c r="M3096" s="4">
        <f>AND(Sales[[#This Row],[date]]&lt;=TY_YTDMax,Sales[[#This Row],[date]]&gt;=TY_YTDMin)*Sales[[#This Row],[sales]]</f>
        <v>0</v>
      </c>
      <c r="N3096" s="4">
        <f>AND(Sales[[#This Row],[date]]&lt;=LY_YTDMax,Sales[[#This Row],[date]]&gt;=LY_YTDMin)*Sales[[#This Row],[sales]]</f>
        <v>420696.40760000009</v>
      </c>
      <c r="O3096" s="4">
        <f>AND(Sales[[#This Row],[date]]&gt;=YoY_Min,Sales[[#This Row],[date]]&lt;=TY_YTDMax)*(Sales[[#This Row],[sales]]/Sales[[#This Row],[sqft]])</f>
        <v>0</v>
      </c>
      <c r="P3096" s="4">
        <f>SUMIF(Sales[RegionStoretype],Sales[[#This Row],[RegionStoretype]],Sales[YoY_SSF])/Sales[[#This Row],[Region_TypeCount]]</f>
        <v>68.518982968140051</v>
      </c>
    </row>
    <row r="3097" spans="1:16" x14ac:dyDescent="0.25">
      <c r="A3097" s="1">
        <v>42930</v>
      </c>
      <c r="B3097">
        <v>3</v>
      </c>
      <c r="C3097">
        <v>16</v>
      </c>
      <c r="D3097">
        <v>54094.954800000007</v>
      </c>
      <c r="E3097">
        <f>INDEX(Stores[region],MATCH(Sales[[#This Row],[store_no]],Stores[store_no],0))</f>
        <v>1</v>
      </c>
      <c r="F3097" t="str">
        <f>INDEX(Stores[storetype],MATCH(Sales[[#This Row],[store_no]],Stores[store_no],0))</f>
        <v>B</v>
      </c>
      <c r="G3097" t="str">
        <f>INDEX(Stores[location_city],MATCH(Sales[[#This Row],[store_no]],Stores[store_no],0))</f>
        <v>Detroit</v>
      </c>
      <c r="H3097" t="str">
        <f>INDEX(Stores[location_state],MATCH(Sales[[#This Row],[store_no]],Stores[store_no],0))</f>
        <v>Michigan</v>
      </c>
      <c r="I3097">
        <f>INDEX(Stores[sqft],MATCH(Sales[[#This Row],[store_no]],Stores[store_no],0))</f>
        <v>114500</v>
      </c>
      <c r="J3097" s="4" t="str">
        <f>INDEX(Departments[dept_name],MATCH(Sales[[#This Row],[dept_no]],Departments[dept_no],0))</f>
        <v>Outdoors</v>
      </c>
      <c r="K3097" s="4" t="str">
        <f>CONCATENATE(Sales[[#This Row],[region]],Sales[[#This Row],[storetype]])</f>
        <v>1B</v>
      </c>
      <c r="L3097" s="4">
        <f>INDEX(RegionStoreCount[Store Count],MATCH(Sales[[#This Row],[RegionStoretype]],RegionStoreCount[Region/Type],0))</f>
        <v>5</v>
      </c>
      <c r="M3097" s="4">
        <f>AND(Sales[[#This Row],[date]]&lt;=TY_YTDMax,Sales[[#This Row],[date]]&gt;=TY_YTDMin)*Sales[[#This Row],[sales]]</f>
        <v>0</v>
      </c>
      <c r="N3097" s="4">
        <f>AND(Sales[[#This Row],[date]]&lt;=LY_YTDMax,Sales[[#This Row],[date]]&gt;=LY_YTDMin)*Sales[[#This Row],[sales]]</f>
        <v>54094.954800000007</v>
      </c>
      <c r="O3097" s="4">
        <f>AND(Sales[[#This Row],[date]]&gt;=YoY_Min,Sales[[#This Row],[date]]&lt;=TY_YTDMax)*(Sales[[#This Row],[sales]]/Sales[[#This Row],[sqft]])</f>
        <v>0</v>
      </c>
      <c r="P3097" s="4">
        <f>SUMIF(Sales[RegionStoretype],Sales[[#This Row],[RegionStoretype]],Sales[YoY_SSF])/Sales[[#This Row],[Region_TypeCount]]</f>
        <v>68.518982968140051</v>
      </c>
    </row>
    <row r="3098" spans="1:16" x14ac:dyDescent="0.25">
      <c r="A3098" s="1">
        <v>42930</v>
      </c>
      <c r="B3098">
        <v>4</v>
      </c>
      <c r="C3098">
        <v>1</v>
      </c>
      <c r="D3098">
        <v>22574.6839</v>
      </c>
      <c r="E3098">
        <f>INDEX(Stores[region],MATCH(Sales[[#This Row],[store_no]],Stores[store_no],0))</f>
        <v>1</v>
      </c>
      <c r="F3098" t="str">
        <f>INDEX(Stores[storetype],MATCH(Sales[[#This Row],[store_no]],Stores[store_no],0))</f>
        <v>A</v>
      </c>
      <c r="G3098" t="str">
        <f>INDEX(Stores[location_city],MATCH(Sales[[#This Row],[store_no]],Stores[store_no],0))</f>
        <v>Cincinnati</v>
      </c>
      <c r="H3098" t="str">
        <f>INDEX(Stores[location_state],MATCH(Sales[[#This Row],[store_no]],Stores[store_no],0))</f>
        <v>Ohio</v>
      </c>
      <c r="I3098">
        <f>INDEX(Stores[sqft],MATCH(Sales[[#This Row],[store_no]],Stores[store_no],0))</f>
        <v>127800</v>
      </c>
      <c r="J3098" s="4" t="str">
        <f>INDEX(Departments[dept_name],MATCH(Sales[[#This Row],[dept_no]],Departments[dept_no],0))</f>
        <v>Automotive</v>
      </c>
      <c r="K3098" s="4" t="str">
        <f>CONCATENATE(Sales[[#This Row],[region]],Sales[[#This Row],[storetype]])</f>
        <v>1A</v>
      </c>
      <c r="L3098" s="4">
        <f>INDEX(RegionStoreCount[Store Count],MATCH(Sales[[#This Row],[RegionStoretype]],RegionStoreCount[Region/Type],0))</f>
        <v>5</v>
      </c>
      <c r="M3098" s="4">
        <f>AND(Sales[[#This Row],[date]]&lt;=TY_YTDMax,Sales[[#This Row],[date]]&gt;=TY_YTDMin)*Sales[[#This Row],[sales]]</f>
        <v>0</v>
      </c>
      <c r="N3098" s="4">
        <f>AND(Sales[[#This Row],[date]]&lt;=LY_YTDMax,Sales[[#This Row],[date]]&gt;=LY_YTDMin)*Sales[[#This Row],[sales]]</f>
        <v>22574.6839</v>
      </c>
      <c r="O3098" s="4">
        <f>AND(Sales[[#This Row],[date]]&gt;=YoY_Min,Sales[[#This Row],[date]]&lt;=TY_YTDMax)*(Sales[[#This Row],[sales]]/Sales[[#This Row],[sqft]])</f>
        <v>0</v>
      </c>
      <c r="P3098" s="4">
        <f>SUMIF(Sales[RegionStoretype],Sales[[#This Row],[RegionStoretype]],Sales[YoY_SSF])/Sales[[#This Row],[Region_TypeCount]]</f>
        <v>59.469551530910678</v>
      </c>
    </row>
    <row r="3099" spans="1:16" x14ac:dyDescent="0.25">
      <c r="A3099" s="1">
        <v>42930</v>
      </c>
      <c r="B3099">
        <v>4</v>
      </c>
      <c r="C3099">
        <v>2</v>
      </c>
      <c r="D3099">
        <v>53476.410299999996</v>
      </c>
      <c r="E3099">
        <f>INDEX(Stores[region],MATCH(Sales[[#This Row],[store_no]],Stores[store_no],0))</f>
        <v>1</v>
      </c>
      <c r="F3099" t="str">
        <f>INDEX(Stores[storetype],MATCH(Sales[[#This Row],[store_no]],Stores[store_no],0))</f>
        <v>A</v>
      </c>
      <c r="G3099" t="str">
        <f>INDEX(Stores[location_city],MATCH(Sales[[#This Row],[store_no]],Stores[store_no],0))</f>
        <v>Cincinnati</v>
      </c>
      <c r="H3099" t="str">
        <f>INDEX(Stores[location_state],MATCH(Sales[[#This Row],[store_no]],Stores[store_no],0))</f>
        <v>Ohio</v>
      </c>
      <c r="I3099">
        <f>INDEX(Stores[sqft],MATCH(Sales[[#This Row],[store_no]],Stores[store_no],0))</f>
        <v>127800</v>
      </c>
      <c r="J3099" s="4" t="str">
        <f>INDEX(Departments[dept_name],MATCH(Sales[[#This Row],[dept_no]],Departments[dept_no],0))</f>
        <v>Baby</v>
      </c>
      <c r="K3099" s="4" t="str">
        <f>CONCATENATE(Sales[[#This Row],[region]],Sales[[#This Row],[storetype]])</f>
        <v>1A</v>
      </c>
      <c r="L3099" s="4">
        <f>INDEX(RegionStoreCount[Store Count],MATCH(Sales[[#This Row],[RegionStoretype]],RegionStoreCount[Region/Type],0))</f>
        <v>5</v>
      </c>
      <c r="M3099" s="4">
        <f>AND(Sales[[#This Row],[date]]&lt;=TY_YTDMax,Sales[[#This Row],[date]]&gt;=TY_YTDMin)*Sales[[#This Row],[sales]]</f>
        <v>0</v>
      </c>
      <c r="N3099" s="4">
        <f>AND(Sales[[#This Row],[date]]&lt;=LY_YTDMax,Sales[[#This Row],[date]]&gt;=LY_YTDMin)*Sales[[#This Row],[sales]]</f>
        <v>53476.410299999996</v>
      </c>
      <c r="O3099" s="4">
        <f>AND(Sales[[#This Row],[date]]&gt;=YoY_Min,Sales[[#This Row],[date]]&lt;=TY_YTDMax)*(Sales[[#This Row],[sales]]/Sales[[#This Row],[sqft]])</f>
        <v>0</v>
      </c>
      <c r="P3099" s="4">
        <f>SUMIF(Sales[RegionStoretype],Sales[[#This Row],[RegionStoretype]],Sales[YoY_SSF])/Sales[[#This Row],[Region_TypeCount]]</f>
        <v>59.469551530910678</v>
      </c>
    </row>
    <row r="3100" spans="1:16" x14ac:dyDescent="0.25">
      <c r="A3100" s="1">
        <v>42930</v>
      </c>
      <c r="B3100">
        <v>4</v>
      </c>
      <c r="C3100">
        <v>3</v>
      </c>
      <c r="D3100">
        <v>68542.609700000001</v>
      </c>
      <c r="E3100">
        <f>INDEX(Stores[region],MATCH(Sales[[#This Row],[store_no]],Stores[store_no],0))</f>
        <v>1</v>
      </c>
      <c r="F3100" t="str">
        <f>INDEX(Stores[storetype],MATCH(Sales[[#This Row],[store_no]],Stores[store_no],0))</f>
        <v>A</v>
      </c>
      <c r="G3100" t="str">
        <f>INDEX(Stores[location_city],MATCH(Sales[[#This Row],[store_no]],Stores[store_no],0))</f>
        <v>Cincinnati</v>
      </c>
      <c r="H3100" t="str">
        <f>INDEX(Stores[location_state],MATCH(Sales[[#This Row],[store_no]],Stores[store_no],0))</f>
        <v>Ohio</v>
      </c>
      <c r="I3100">
        <f>INDEX(Stores[sqft],MATCH(Sales[[#This Row],[store_no]],Stores[store_no],0))</f>
        <v>127800</v>
      </c>
      <c r="J3100" s="4" t="str">
        <f>INDEX(Departments[dept_name],MATCH(Sales[[#This Row],[dept_no]],Departments[dept_no],0))</f>
        <v>Beauty</v>
      </c>
      <c r="K3100" s="4" t="str">
        <f>CONCATENATE(Sales[[#This Row],[region]],Sales[[#This Row],[storetype]])</f>
        <v>1A</v>
      </c>
      <c r="L3100" s="4">
        <f>INDEX(RegionStoreCount[Store Count],MATCH(Sales[[#This Row],[RegionStoretype]],RegionStoreCount[Region/Type],0))</f>
        <v>5</v>
      </c>
      <c r="M3100" s="4">
        <f>AND(Sales[[#This Row],[date]]&lt;=TY_YTDMax,Sales[[#This Row],[date]]&gt;=TY_YTDMin)*Sales[[#This Row],[sales]]</f>
        <v>0</v>
      </c>
      <c r="N3100" s="4">
        <f>AND(Sales[[#This Row],[date]]&lt;=LY_YTDMax,Sales[[#This Row],[date]]&gt;=LY_YTDMin)*Sales[[#This Row],[sales]]</f>
        <v>68542.609700000001</v>
      </c>
      <c r="O3100" s="4">
        <f>AND(Sales[[#This Row],[date]]&gt;=YoY_Min,Sales[[#This Row],[date]]&lt;=TY_YTDMax)*(Sales[[#This Row],[sales]]/Sales[[#This Row],[sqft]])</f>
        <v>0</v>
      </c>
      <c r="P3100" s="4">
        <f>SUMIF(Sales[RegionStoretype],Sales[[#This Row],[RegionStoretype]],Sales[YoY_SSF])/Sales[[#This Row],[Region_TypeCount]]</f>
        <v>59.469551530910678</v>
      </c>
    </row>
    <row r="3101" spans="1:16" x14ac:dyDescent="0.25">
      <c r="A3101" s="1">
        <v>42930</v>
      </c>
      <c r="B3101">
        <v>5</v>
      </c>
      <c r="C3101">
        <v>7</v>
      </c>
      <c r="D3101">
        <v>60547.905899999998</v>
      </c>
      <c r="E3101">
        <f>INDEX(Stores[region],MATCH(Sales[[#This Row],[store_no]],Stores[store_no],0))</f>
        <v>1</v>
      </c>
      <c r="F3101" t="str">
        <f>INDEX(Stores[storetype],MATCH(Sales[[#This Row],[store_no]],Stores[store_no],0))</f>
        <v>B</v>
      </c>
      <c r="G3101" t="str">
        <f>INDEX(Stores[location_city],MATCH(Sales[[#This Row],[store_no]],Stores[store_no],0))</f>
        <v>Bloomington</v>
      </c>
      <c r="H3101" t="str">
        <f>INDEX(Stores[location_state],MATCH(Sales[[#This Row],[store_no]],Stores[store_no],0))</f>
        <v>Indiana</v>
      </c>
      <c r="I3101">
        <f>INDEX(Stores[sqft],MATCH(Sales[[#This Row],[store_no]],Stores[store_no],0))</f>
        <v>114500</v>
      </c>
      <c r="J3101" s="4" t="str">
        <f>INDEX(Departments[dept_name],MATCH(Sales[[#This Row],[dept_no]],Departments[dept_no],0))</f>
        <v>Electronics</v>
      </c>
      <c r="K3101" s="4" t="str">
        <f>CONCATENATE(Sales[[#This Row],[region]],Sales[[#This Row],[storetype]])</f>
        <v>1B</v>
      </c>
      <c r="L3101" s="4">
        <f>INDEX(RegionStoreCount[Store Count],MATCH(Sales[[#This Row],[RegionStoretype]],RegionStoreCount[Region/Type],0))</f>
        <v>5</v>
      </c>
      <c r="M3101" s="4">
        <f>AND(Sales[[#This Row],[date]]&lt;=TY_YTDMax,Sales[[#This Row],[date]]&gt;=TY_YTDMin)*Sales[[#This Row],[sales]]</f>
        <v>0</v>
      </c>
      <c r="N3101" s="4">
        <f>AND(Sales[[#This Row],[date]]&lt;=LY_YTDMax,Sales[[#This Row],[date]]&gt;=LY_YTDMin)*Sales[[#This Row],[sales]]</f>
        <v>60547.905899999998</v>
      </c>
      <c r="O3101" s="4">
        <f>AND(Sales[[#This Row],[date]]&gt;=YoY_Min,Sales[[#This Row],[date]]&lt;=TY_YTDMax)*(Sales[[#This Row],[sales]]/Sales[[#This Row],[sqft]])</f>
        <v>0</v>
      </c>
      <c r="P3101" s="4">
        <f>SUMIF(Sales[RegionStoretype],Sales[[#This Row],[RegionStoretype]],Sales[YoY_SSF])/Sales[[#This Row],[Region_TypeCount]]</f>
        <v>68.518982968140051</v>
      </c>
    </row>
    <row r="3102" spans="1:16" x14ac:dyDescent="0.25">
      <c r="A3102" s="1">
        <v>42930</v>
      </c>
      <c r="B3102">
        <v>6</v>
      </c>
      <c r="C3102">
        <v>3</v>
      </c>
      <c r="D3102">
        <v>88888.669500000004</v>
      </c>
      <c r="E3102">
        <f>INDEX(Stores[region],MATCH(Sales[[#This Row],[store_no]],Stores[store_no],0))</f>
        <v>3</v>
      </c>
      <c r="F3102" t="str">
        <f>INDEX(Stores[storetype],MATCH(Sales[[#This Row],[store_no]],Stores[store_no],0))</f>
        <v>A</v>
      </c>
      <c r="G3102" t="str">
        <f>INDEX(Stores[location_city],MATCH(Sales[[#This Row],[store_no]],Stores[store_no],0))</f>
        <v>Green Bay</v>
      </c>
      <c r="H3102" t="str">
        <f>INDEX(Stores[location_state],MATCH(Sales[[#This Row],[store_no]],Stores[store_no],0))</f>
        <v>Wisconsin</v>
      </c>
      <c r="I3102">
        <f>INDEX(Stores[sqft],MATCH(Sales[[#This Row],[store_no]],Stores[store_no],0))</f>
        <v>138800</v>
      </c>
      <c r="J3102" s="4" t="str">
        <f>INDEX(Departments[dept_name],MATCH(Sales[[#This Row],[dept_no]],Departments[dept_no],0))</f>
        <v>Beauty</v>
      </c>
      <c r="K3102" s="4" t="str">
        <f>CONCATENATE(Sales[[#This Row],[region]],Sales[[#This Row],[storetype]])</f>
        <v>3A</v>
      </c>
      <c r="L3102" s="4">
        <f>INDEX(RegionStoreCount[Store Count],MATCH(Sales[[#This Row],[RegionStoretype]],RegionStoreCount[Region/Type],0))</f>
        <v>9</v>
      </c>
      <c r="M3102" s="4">
        <f>AND(Sales[[#This Row],[date]]&lt;=TY_YTDMax,Sales[[#This Row],[date]]&gt;=TY_YTDMin)*Sales[[#This Row],[sales]]</f>
        <v>0</v>
      </c>
      <c r="N3102" s="4">
        <f>AND(Sales[[#This Row],[date]]&lt;=LY_YTDMax,Sales[[#This Row],[date]]&gt;=LY_YTDMin)*Sales[[#This Row],[sales]]</f>
        <v>88888.669500000004</v>
      </c>
      <c r="O3102" s="4">
        <f>AND(Sales[[#This Row],[date]]&gt;=YoY_Min,Sales[[#This Row],[date]]&lt;=TY_YTDMax)*(Sales[[#This Row],[sales]]/Sales[[#This Row],[sqft]])</f>
        <v>0</v>
      </c>
      <c r="P3102" s="4">
        <f>SUMIF(Sales[RegionStoretype],Sales[[#This Row],[RegionStoretype]],Sales[YoY_SSF])/Sales[[#This Row],[Region_TypeCount]]</f>
        <v>53.603836561720975</v>
      </c>
    </row>
    <row r="3103" spans="1:16" x14ac:dyDescent="0.25">
      <c r="A3103" s="1">
        <v>42930</v>
      </c>
      <c r="B3103">
        <v>6</v>
      </c>
      <c r="C3103">
        <v>17</v>
      </c>
      <c r="D3103">
        <v>107763.00269999998</v>
      </c>
      <c r="E3103">
        <f>INDEX(Stores[region],MATCH(Sales[[#This Row],[store_no]],Stores[store_no],0))</f>
        <v>3</v>
      </c>
      <c r="F3103" t="str">
        <f>INDEX(Stores[storetype],MATCH(Sales[[#This Row],[store_no]],Stores[store_no],0))</f>
        <v>A</v>
      </c>
      <c r="G3103" t="str">
        <f>INDEX(Stores[location_city],MATCH(Sales[[#This Row],[store_no]],Stores[store_no],0))</f>
        <v>Green Bay</v>
      </c>
      <c r="H3103" t="str">
        <f>INDEX(Stores[location_state],MATCH(Sales[[#This Row],[store_no]],Stores[store_no],0))</f>
        <v>Wisconsin</v>
      </c>
      <c r="I3103">
        <f>INDEX(Stores[sqft],MATCH(Sales[[#This Row],[store_no]],Stores[store_no],0))</f>
        <v>138800</v>
      </c>
      <c r="J3103" s="4" t="str">
        <f>INDEX(Departments[dept_name],MATCH(Sales[[#This Row],[dept_no]],Departments[dept_no],0))</f>
        <v>Shoes</v>
      </c>
      <c r="K3103" s="4" t="str">
        <f>CONCATENATE(Sales[[#This Row],[region]],Sales[[#This Row],[storetype]])</f>
        <v>3A</v>
      </c>
      <c r="L3103" s="4">
        <f>INDEX(RegionStoreCount[Store Count],MATCH(Sales[[#This Row],[RegionStoretype]],RegionStoreCount[Region/Type],0))</f>
        <v>9</v>
      </c>
      <c r="M3103" s="4">
        <f>AND(Sales[[#This Row],[date]]&lt;=TY_YTDMax,Sales[[#This Row],[date]]&gt;=TY_YTDMin)*Sales[[#This Row],[sales]]</f>
        <v>0</v>
      </c>
      <c r="N3103" s="4">
        <f>AND(Sales[[#This Row],[date]]&lt;=LY_YTDMax,Sales[[#This Row],[date]]&gt;=LY_YTDMin)*Sales[[#This Row],[sales]]</f>
        <v>107763.00269999998</v>
      </c>
      <c r="O3103" s="4">
        <f>AND(Sales[[#This Row],[date]]&gt;=YoY_Min,Sales[[#This Row],[date]]&lt;=TY_YTDMax)*(Sales[[#This Row],[sales]]/Sales[[#This Row],[sqft]])</f>
        <v>0</v>
      </c>
      <c r="P3103" s="4">
        <f>SUMIF(Sales[RegionStoretype],Sales[[#This Row],[RegionStoretype]],Sales[YoY_SSF])/Sales[[#This Row],[Region_TypeCount]]</f>
        <v>53.603836561720975</v>
      </c>
    </row>
    <row r="3104" spans="1:16" x14ac:dyDescent="0.25">
      <c r="A3104" s="1">
        <v>42930</v>
      </c>
      <c r="B3104">
        <v>6</v>
      </c>
      <c r="C3104">
        <v>19</v>
      </c>
      <c r="D3104">
        <v>61812.210599999999</v>
      </c>
      <c r="E3104">
        <f>INDEX(Stores[region],MATCH(Sales[[#This Row],[store_no]],Stores[store_no],0))</f>
        <v>3</v>
      </c>
      <c r="F3104" t="str">
        <f>INDEX(Stores[storetype],MATCH(Sales[[#This Row],[store_no]],Stores[store_no],0))</f>
        <v>A</v>
      </c>
      <c r="G3104" t="str">
        <f>INDEX(Stores[location_city],MATCH(Sales[[#This Row],[store_no]],Stores[store_no],0))</f>
        <v>Green Bay</v>
      </c>
      <c r="H3104" t="str">
        <f>INDEX(Stores[location_state],MATCH(Sales[[#This Row],[store_no]],Stores[store_no],0))</f>
        <v>Wisconsin</v>
      </c>
      <c r="I3104">
        <f>INDEX(Stores[sqft],MATCH(Sales[[#This Row],[store_no]],Stores[store_no],0))</f>
        <v>138800</v>
      </c>
      <c r="J3104" s="4" t="str">
        <f>INDEX(Departments[dept_name],MATCH(Sales[[#This Row],[dept_no]],Departments[dept_no],0))</f>
        <v>Tools</v>
      </c>
      <c r="K3104" s="4" t="str">
        <f>CONCATENATE(Sales[[#This Row],[region]],Sales[[#This Row],[storetype]])</f>
        <v>3A</v>
      </c>
      <c r="L3104" s="4">
        <f>INDEX(RegionStoreCount[Store Count],MATCH(Sales[[#This Row],[RegionStoretype]],RegionStoreCount[Region/Type],0))</f>
        <v>9</v>
      </c>
      <c r="M3104" s="4">
        <f>AND(Sales[[#This Row],[date]]&lt;=TY_YTDMax,Sales[[#This Row],[date]]&gt;=TY_YTDMin)*Sales[[#This Row],[sales]]</f>
        <v>0</v>
      </c>
      <c r="N3104" s="4">
        <f>AND(Sales[[#This Row],[date]]&lt;=LY_YTDMax,Sales[[#This Row],[date]]&gt;=LY_YTDMin)*Sales[[#This Row],[sales]]</f>
        <v>61812.210599999999</v>
      </c>
      <c r="O3104" s="4">
        <f>AND(Sales[[#This Row],[date]]&gt;=YoY_Min,Sales[[#This Row],[date]]&lt;=TY_YTDMax)*(Sales[[#This Row],[sales]]/Sales[[#This Row],[sqft]])</f>
        <v>0</v>
      </c>
      <c r="P3104" s="4">
        <f>SUMIF(Sales[RegionStoretype],Sales[[#This Row],[RegionStoretype]],Sales[YoY_SSF])/Sales[[#This Row],[Region_TypeCount]]</f>
        <v>53.603836561720975</v>
      </c>
    </row>
    <row r="3105" spans="1:16" x14ac:dyDescent="0.25">
      <c r="A3105" s="1">
        <v>42930</v>
      </c>
      <c r="B3105">
        <v>7</v>
      </c>
      <c r="C3105">
        <v>15</v>
      </c>
      <c r="D3105">
        <v>28832.015800000001</v>
      </c>
      <c r="E3105">
        <f>INDEX(Stores[region],MATCH(Sales[[#This Row],[store_no]],Stores[store_no],0))</f>
        <v>2</v>
      </c>
      <c r="F3105" t="str">
        <f>INDEX(Stores[storetype],MATCH(Sales[[#This Row],[store_no]],Stores[store_no],0))</f>
        <v>B</v>
      </c>
      <c r="G3105" t="str">
        <f>INDEX(Stores[location_city],MATCH(Sales[[#This Row],[store_no]],Stores[store_no],0))</f>
        <v>Rockford</v>
      </c>
      <c r="H3105" t="str">
        <f>INDEX(Stores[location_state],MATCH(Sales[[#This Row],[store_no]],Stores[store_no],0))</f>
        <v>Illinois</v>
      </c>
      <c r="I3105">
        <f>INDEX(Stores[sqft],MATCH(Sales[[#This Row],[store_no]],Stores[store_no],0))</f>
        <v>127100</v>
      </c>
      <c r="J3105" s="4" t="str">
        <f>INDEX(Departments[dept_name],MATCH(Sales[[#This Row],[dept_no]],Departments[dept_no],0))</f>
        <v>Music</v>
      </c>
      <c r="K3105" s="4" t="str">
        <f>CONCATENATE(Sales[[#This Row],[region]],Sales[[#This Row],[storetype]])</f>
        <v>2B</v>
      </c>
      <c r="L3105" s="4">
        <f>INDEX(RegionStoreCount[Store Count],MATCH(Sales[[#This Row],[RegionStoretype]],RegionStoreCount[Region/Type],0))</f>
        <v>6</v>
      </c>
      <c r="M3105" s="4">
        <f>AND(Sales[[#This Row],[date]]&lt;=TY_YTDMax,Sales[[#This Row],[date]]&gt;=TY_YTDMin)*Sales[[#This Row],[sales]]</f>
        <v>0</v>
      </c>
      <c r="N3105" s="4">
        <f>AND(Sales[[#This Row],[date]]&lt;=LY_YTDMax,Sales[[#This Row],[date]]&gt;=LY_YTDMin)*Sales[[#This Row],[sales]]</f>
        <v>28832.015800000001</v>
      </c>
      <c r="O3105" s="4">
        <f>AND(Sales[[#This Row],[date]]&gt;=YoY_Min,Sales[[#This Row],[date]]&lt;=TY_YTDMax)*(Sales[[#This Row],[sales]]/Sales[[#This Row],[sqft]])</f>
        <v>0</v>
      </c>
      <c r="P3105" s="4">
        <f>SUMIF(Sales[RegionStoretype],Sales[[#This Row],[RegionStoretype]],Sales[YoY_SSF])/Sales[[#This Row],[Region_TypeCount]]</f>
        <v>58.393757732919049</v>
      </c>
    </row>
    <row r="3106" spans="1:16" x14ac:dyDescent="0.25">
      <c r="A3106" s="1">
        <v>42930</v>
      </c>
      <c r="B3106">
        <v>9</v>
      </c>
      <c r="C3106">
        <v>2</v>
      </c>
      <c r="D3106">
        <v>111009.9941</v>
      </c>
      <c r="E3106">
        <f>INDEX(Stores[region],MATCH(Sales[[#This Row],[store_no]],Stores[store_no],0))</f>
        <v>1</v>
      </c>
      <c r="F3106" t="str">
        <f>INDEX(Stores[storetype],MATCH(Sales[[#This Row],[store_no]],Stores[store_no],0))</f>
        <v>B</v>
      </c>
      <c r="G3106" t="str">
        <f>INDEX(Stores[location_city],MATCH(Sales[[#This Row],[store_no]],Stores[store_no],0))</f>
        <v>Columbus</v>
      </c>
      <c r="H3106" t="str">
        <f>INDEX(Stores[location_state],MATCH(Sales[[#This Row],[store_no]],Stores[store_no],0))</f>
        <v>Ohio</v>
      </c>
      <c r="I3106">
        <f>INDEX(Stores[sqft],MATCH(Sales[[#This Row],[store_no]],Stores[store_no],0))</f>
        <v>221800</v>
      </c>
      <c r="J3106" s="4" t="str">
        <f>INDEX(Departments[dept_name],MATCH(Sales[[#This Row],[dept_no]],Departments[dept_no],0))</f>
        <v>Baby</v>
      </c>
      <c r="K3106" s="4" t="str">
        <f>CONCATENATE(Sales[[#This Row],[region]],Sales[[#This Row],[storetype]])</f>
        <v>1B</v>
      </c>
      <c r="L3106" s="4">
        <f>INDEX(RegionStoreCount[Store Count],MATCH(Sales[[#This Row],[RegionStoretype]],RegionStoreCount[Region/Type],0))</f>
        <v>5</v>
      </c>
      <c r="M3106" s="4">
        <f>AND(Sales[[#This Row],[date]]&lt;=TY_YTDMax,Sales[[#This Row],[date]]&gt;=TY_YTDMin)*Sales[[#This Row],[sales]]</f>
        <v>0</v>
      </c>
      <c r="N3106" s="4">
        <f>AND(Sales[[#This Row],[date]]&lt;=LY_YTDMax,Sales[[#This Row],[date]]&gt;=LY_YTDMin)*Sales[[#This Row],[sales]]</f>
        <v>111009.9941</v>
      </c>
      <c r="O3106" s="4">
        <f>AND(Sales[[#This Row],[date]]&gt;=YoY_Min,Sales[[#This Row],[date]]&lt;=TY_YTDMax)*(Sales[[#This Row],[sales]]/Sales[[#This Row],[sqft]])</f>
        <v>0</v>
      </c>
      <c r="P3106" s="4">
        <f>SUMIF(Sales[RegionStoretype],Sales[[#This Row],[RegionStoretype]],Sales[YoY_SSF])/Sales[[#This Row],[Region_TypeCount]]</f>
        <v>68.518982968140051</v>
      </c>
    </row>
    <row r="3107" spans="1:16" x14ac:dyDescent="0.25">
      <c r="A3107" s="1">
        <v>42930</v>
      </c>
      <c r="B3107">
        <v>9</v>
      </c>
      <c r="C3107">
        <v>13</v>
      </c>
      <c r="D3107">
        <v>62429.645899999996</v>
      </c>
      <c r="E3107">
        <f>INDEX(Stores[region],MATCH(Sales[[#This Row],[store_no]],Stores[store_no],0))</f>
        <v>1</v>
      </c>
      <c r="F3107" t="str">
        <f>INDEX(Stores[storetype],MATCH(Sales[[#This Row],[store_no]],Stores[store_no],0))</f>
        <v>B</v>
      </c>
      <c r="G3107" t="str">
        <f>INDEX(Stores[location_city],MATCH(Sales[[#This Row],[store_no]],Stores[store_no],0))</f>
        <v>Columbus</v>
      </c>
      <c r="H3107" t="str">
        <f>INDEX(Stores[location_state],MATCH(Sales[[#This Row],[store_no]],Stores[store_no],0))</f>
        <v>Ohio</v>
      </c>
      <c r="I3107">
        <f>INDEX(Stores[sqft],MATCH(Sales[[#This Row],[store_no]],Stores[store_no],0))</f>
        <v>221800</v>
      </c>
      <c r="J3107" s="4" t="str">
        <f>INDEX(Departments[dept_name],MATCH(Sales[[#This Row],[dept_no]],Departments[dept_no],0))</f>
        <v>Kids</v>
      </c>
      <c r="K3107" s="4" t="str">
        <f>CONCATENATE(Sales[[#This Row],[region]],Sales[[#This Row],[storetype]])</f>
        <v>1B</v>
      </c>
      <c r="L3107" s="4">
        <f>INDEX(RegionStoreCount[Store Count],MATCH(Sales[[#This Row],[RegionStoretype]],RegionStoreCount[Region/Type],0))</f>
        <v>5</v>
      </c>
      <c r="M3107" s="4">
        <f>AND(Sales[[#This Row],[date]]&lt;=TY_YTDMax,Sales[[#This Row],[date]]&gt;=TY_YTDMin)*Sales[[#This Row],[sales]]</f>
        <v>0</v>
      </c>
      <c r="N3107" s="4">
        <f>AND(Sales[[#This Row],[date]]&lt;=LY_YTDMax,Sales[[#This Row],[date]]&gt;=LY_YTDMin)*Sales[[#This Row],[sales]]</f>
        <v>62429.645899999996</v>
      </c>
      <c r="O3107" s="4">
        <f>AND(Sales[[#This Row],[date]]&gt;=YoY_Min,Sales[[#This Row],[date]]&lt;=TY_YTDMax)*(Sales[[#This Row],[sales]]/Sales[[#This Row],[sqft]])</f>
        <v>0</v>
      </c>
      <c r="P3107" s="4">
        <f>SUMIF(Sales[RegionStoretype],Sales[[#This Row],[RegionStoretype]],Sales[YoY_SSF])/Sales[[#This Row],[Region_TypeCount]]</f>
        <v>68.518982968140051</v>
      </c>
    </row>
    <row r="3108" spans="1:16" x14ac:dyDescent="0.25">
      <c r="A3108" s="1">
        <v>42930</v>
      </c>
      <c r="B3108">
        <v>10</v>
      </c>
      <c r="C3108">
        <v>3</v>
      </c>
      <c r="D3108">
        <v>129735.31230000001</v>
      </c>
      <c r="E3108">
        <f>INDEX(Stores[region],MATCH(Sales[[#This Row],[store_no]],Stores[store_no],0))</f>
        <v>1</v>
      </c>
      <c r="F3108" t="str">
        <f>INDEX(Stores[storetype],MATCH(Sales[[#This Row],[store_no]],Stores[store_no],0))</f>
        <v>B</v>
      </c>
      <c r="G3108" t="str">
        <f>INDEX(Stores[location_city],MATCH(Sales[[#This Row],[store_no]],Stores[store_no],0))</f>
        <v>Traverse City</v>
      </c>
      <c r="H3108" t="str">
        <f>INDEX(Stores[location_state],MATCH(Sales[[#This Row],[store_no]],Stores[store_no],0))</f>
        <v>Michigan</v>
      </c>
      <c r="I3108">
        <f>INDEX(Stores[sqft],MATCH(Sales[[#This Row],[store_no]],Stores[store_no],0))</f>
        <v>158200</v>
      </c>
      <c r="J3108" s="4" t="str">
        <f>INDEX(Departments[dept_name],MATCH(Sales[[#This Row],[dept_no]],Departments[dept_no],0))</f>
        <v>Beauty</v>
      </c>
      <c r="K3108" s="4" t="str">
        <f>CONCATENATE(Sales[[#This Row],[region]],Sales[[#This Row],[storetype]])</f>
        <v>1B</v>
      </c>
      <c r="L3108" s="4">
        <f>INDEX(RegionStoreCount[Store Count],MATCH(Sales[[#This Row],[RegionStoretype]],RegionStoreCount[Region/Type],0))</f>
        <v>5</v>
      </c>
      <c r="M3108" s="4">
        <f>AND(Sales[[#This Row],[date]]&lt;=TY_YTDMax,Sales[[#This Row],[date]]&gt;=TY_YTDMin)*Sales[[#This Row],[sales]]</f>
        <v>0</v>
      </c>
      <c r="N3108" s="4">
        <f>AND(Sales[[#This Row],[date]]&lt;=LY_YTDMax,Sales[[#This Row],[date]]&gt;=LY_YTDMin)*Sales[[#This Row],[sales]]</f>
        <v>129735.31230000001</v>
      </c>
      <c r="O3108" s="4">
        <f>AND(Sales[[#This Row],[date]]&gt;=YoY_Min,Sales[[#This Row],[date]]&lt;=TY_YTDMax)*(Sales[[#This Row],[sales]]/Sales[[#This Row],[sqft]])</f>
        <v>0</v>
      </c>
      <c r="P3108" s="4">
        <f>SUMIF(Sales[RegionStoretype],Sales[[#This Row],[RegionStoretype]],Sales[YoY_SSF])/Sales[[#This Row],[Region_TypeCount]]</f>
        <v>68.518982968140051</v>
      </c>
    </row>
    <row r="3109" spans="1:16" x14ac:dyDescent="0.25">
      <c r="A3109" s="1">
        <v>42930</v>
      </c>
      <c r="B3109">
        <v>10</v>
      </c>
      <c r="C3109">
        <v>6</v>
      </c>
      <c r="D3109">
        <v>26636.454099999999</v>
      </c>
      <c r="E3109">
        <f>INDEX(Stores[region],MATCH(Sales[[#This Row],[store_no]],Stores[store_no],0))</f>
        <v>1</v>
      </c>
      <c r="F3109" t="str">
        <f>INDEX(Stores[storetype],MATCH(Sales[[#This Row],[store_no]],Stores[store_no],0))</f>
        <v>B</v>
      </c>
      <c r="G3109" t="str">
        <f>INDEX(Stores[location_city],MATCH(Sales[[#This Row],[store_no]],Stores[store_no],0))</f>
        <v>Traverse City</v>
      </c>
      <c r="H3109" t="str">
        <f>INDEX(Stores[location_state],MATCH(Sales[[#This Row],[store_no]],Stores[store_no],0))</f>
        <v>Michigan</v>
      </c>
      <c r="I3109">
        <f>INDEX(Stores[sqft],MATCH(Sales[[#This Row],[store_no]],Stores[store_no],0))</f>
        <v>158200</v>
      </c>
      <c r="J3109" s="4" t="str">
        <f>INDEX(Departments[dept_name],MATCH(Sales[[#This Row],[dept_no]],Departments[dept_no],0))</f>
        <v>Computers</v>
      </c>
      <c r="K3109" s="4" t="str">
        <f>CONCATENATE(Sales[[#This Row],[region]],Sales[[#This Row],[storetype]])</f>
        <v>1B</v>
      </c>
      <c r="L3109" s="4">
        <f>INDEX(RegionStoreCount[Store Count],MATCH(Sales[[#This Row],[RegionStoretype]],RegionStoreCount[Region/Type],0))</f>
        <v>5</v>
      </c>
      <c r="M3109" s="4">
        <f>AND(Sales[[#This Row],[date]]&lt;=TY_YTDMax,Sales[[#This Row],[date]]&gt;=TY_YTDMin)*Sales[[#This Row],[sales]]</f>
        <v>0</v>
      </c>
      <c r="N3109" s="4">
        <f>AND(Sales[[#This Row],[date]]&lt;=LY_YTDMax,Sales[[#This Row],[date]]&gt;=LY_YTDMin)*Sales[[#This Row],[sales]]</f>
        <v>26636.454099999999</v>
      </c>
      <c r="O3109" s="4">
        <f>AND(Sales[[#This Row],[date]]&gt;=YoY_Min,Sales[[#This Row],[date]]&lt;=TY_YTDMax)*(Sales[[#This Row],[sales]]/Sales[[#This Row],[sqft]])</f>
        <v>0</v>
      </c>
      <c r="P3109" s="4">
        <f>SUMIF(Sales[RegionStoretype],Sales[[#This Row],[RegionStoretype]],Sales[YoY_SSF])/Sales[[#This Row],[Region_TypeCount]]</f>
        <v>68.518982968140051</v>
      </c>
    </row>
    <row r="3110" spans="1:16" x14ac:dyDescent="0.25">
      <c r="A3110" s="1">
        <v>42930</v>
      </c>
      <c r="B3110">
        <v>11</v>
      </c>
      <c r="C3110">
        <v>2</v>
      </c>
      <c r="D3110">
        <v>61511.071200000006</v>
      </c>
      <c r="E3110">
        <f>INDEX(Stores[region],MATCH(Sales[[#This Row],[store_no]],Stores[store_no],0))</f>
        <v>1</v>
      </c>
      <c r="F3110" t="str">
        <f>INDEX(Stores[storetype],MATCH(Sales[[#This Row],[store_no]],Stores[store_no],0))</f>
        <v>A</v>
      </c>
      <c r="G3110" t="str">
        <f>INDEX(Stores[location_city],MATCH(Sales[[#This Row],[store_no]],Stores[store_no],0))</f>
        <v>Cleveland</v>
      </c>
      <c r="H3110" t="str">
        <f>INDEX(Stores[location_state],MATCH(Sales[[#This Row],[store_no]],Stores[store_no],0))</f>
        <v>Ohio</v>
      </c>
      <c r="I3110">
        <f>INDEX(Stores[sqft],MATCH(Sales[[#This Row],[store_no]],Stores[store_no],0))</f>
        <v>192400</v>
      </c>
      <c r="J3110" s="4" t="str">
        <f>INDEX(Departments[dept_name],MATCH(Sales[[#This Row],[dept_no]],Departments[dept_no],0))</f>
        <v>Baby</v>
      </c>
      <c r="K3110" s="4" t="str">
        <f>CONCATENATE(Sales[[#This Row],[region]],Sales[[#This Row],[storetype]])</f>
        <v>1A</v>
      </c>
      <c r="L3110" s="4">
        <f>INDEX(RegionStoreCount[Store Count],MATCH(Sales[[#This Row],[RegionStoretype]],RegionStoreCount[Region/Type],0))</f>
        <v>5</v>
      </c>
      <c r="M3110" s="4">
        <f>AND(Sales[[#This Row],[date]]&lt;=TY_YTDMax,Sales[[#This Row],[date]]&gt;=TY_YTDMin)*Sales[[#This Row],[sales]]</f>
        <v>0</v>
      </c>
      <c r="N3110" s="4">
        <f>AND(Sales[[#This Row],[date]]&lt;=LY_YTDMax,Sales[[#This Row],[date]]&gt;=LY_YTDMin)*Sales[[#This Row],[sales]]</f>
        <v>61511.071200000006</v>
      </c>
      <c r="O3110" s="4">
        <f>AND(Sales[[#This Row],[date]]&gt;=YoY_Min,Sales[[#This Row],[date]]&lt;=TY_YTDMax)*(Sales[[#This Row],[sales]]/Sales[[#This Row],[sqft]])</f>
        <v>0</v>
      </c>
      <c r="P3110" s="4">
        <f>SUMIF(Sales[RegionStoretype],Sales[[#This Row],[RegionStoretype]],Sales[YoY_SSF])/Sales[[#This Row],[Region_TypeCount]]</f>
        <v>59.469551530910678</v>
      </c>
    </row>
    <row r="3111" spans="1:16" x14ac:dyDescent="0.25">
      <c r="A3111" s="1">
        <v>42930</v>
      </c>
      <c r="B3111">
        <v>11</v>
      </c>
      <c r="C3111">
        <v>6</v>
      </c>
      <c r="D3111">
        <v>73659.107300000018</v>
      </c>
      <c r="E3111">
        <f>INDEX(Stores[region],MATCH(Sales[[#This Row],[store_no]],Stores[store_no],0))</f>
        <v>1</v>
      </c>
      <c r="F3111" t="str">
        <f>INDEX(Stores[storetype],MATCH(Sales[[#This Row],[store_no]],Stores[store_no],0))</f>
        <v>A</v>
      </c>
      <c r="G3111" t="str">
        <f>INDEX(Stores[location_city],MATCH(Sales[[#This Row],[store_no]],Stores[store_no],0))</f>
        <v>Cleveland</v>
      </c>
      <c r="H3111" t="str">
        <f>INDEX(Stores[location_state],MATCH(Sales[[#This Row],[store_no]],Stores[store_no],0))</f>
        <v>Ohio</v>
      </c>
      <c r="I3111">
        <f>INDEX(Stores[sqft],MATCH(Sales[[#This Row],[store_no]],Stores[store_no],0))</f>
        <v>192400</v>
      </c>
      <c r="J3111" s="4" t="str">
        <f>INDEX(Departments[dept_name],MATCH(Sales[[#This Row],[dept_no]],Departments[dept_no],0))</f>
        <v>Computers</v>
      </c>
      <c r="K3111" s="4" t="str">
        <f>CONCATENATE(Sales[[#This Row],[region]],Sales[[#This Row],[storetype]])</f>
        <v>1A</v>
      </c>
      <c r="L3111" s="4">
        <f>INDEX(RegionStoreCount[Store Count],MATCH(Sales[[#This Row],[RegionStoretype]],RegionStoreCount[Region/Type],0))</f>
        <v>5</v>
      </c>
      <c r="M3111" s="4">
        <f>AND(Sales[[#This Row],[date]]&lt;=TY_YTDMax,Sales[[#This Row],[date]]&gt;=TY_YTDMin)*Sales[[#This Row],[sales]]</f>
        <v>0</v>
      </c>
      <c r="N3111" s="4">
        <f>AND(Sales[[#This Row],[date]]&lt;=LY_YTDMax,Sales[[#This Row],[date]]&gt;=LY_YTDMin)*Sales[[#This Row],[sales]]</f>
        <v>73659.107300000018</v>
      </c>
      <c r="O3111" s="4">
        <f>AND(Sales[[#This Row],[date]]&gt;=YoY_Min,Sales[[#This Row],[date]]&lt;=TY_YTDMax)*(Sales[[#This Row],[sales]]/Sales[[#This Row],[sqft]])</f>
        <v>0</v>
      </c>
      <c r="P3111" s="4">
        <f>SUMIF(Sales[RegionStoretype],Sales[[#This Row],[RegionStoretype]],Sales[YoY_SSF])/Sales[[#This Row],[Region_TypeCount]]</f>
        <v>59.469551530910678</v>
      </c>
    </row>
    <row r="3112" spans="1:16" x14ac:dyDescent="0.25">
      <c r="A3112" s="1">
        <v>42930</v>
      </c>
      <c r="B3112">
        <v>11</v>
      </c>
      <c r="C3112">
        <v>8</v>
      </c>
      <c r="D3112">
        <v>30261.688399999999</v>
      </c>
      <c r="E3112">
        <f>INDEX(Stores[region],MATCH(Sales[[#This Row],[store_no]],Stores[store_no],0))</f>
        <v>1</v>
      </c>
      <c r="F3112" t="str">
        <f>INDEX(Stores[storetype],MATCH(Sales[[#This Row],[store_no]],Stores[store_no],0))</f>
        <v>A</v>
      </c>
      <c r="G3112" t="str">
        <f>INDEX(Stores[location_city],MATCH(Sales[[#This Row],[store_no]],Stores[store_no],0))</f>
        <v>Cleveland</v>
      </c>
      <c r="H3112" t="str">
        <f>INDEX(Stores[location_state],MATCH(Sales[[#This Row],[store_no]],Stores[store_no],0))</f>
        <v>Ohio</v>
      </c>
      <c r="I3112">
        <f>INDEX(Stores[sqft],MATCH(Sales[[#This Row],[store_no]],Stores[store_no],0))</f>
        <v>192400</v>
      </c>
      <c r="J3112" s="4" t="str">
        <f>INDEX(Departments[dept_name],MATCH(Sales[[#This Row],[dept_no]],Departments[dept_no],0))</f>
        <v>Games</v>
      </c>
      <c r="K3112" s="4" t="str">
        <f>CONCATENATE(Sales[[#This Row],[region]],Sales[[#This Row],[storetype]])</f>
        <v>1A</v>
      </c>
      <c r="L3112" s="4">
        <f>INDEX(RegionStoreCount[Store Count],MATCH(Sales[[#This Row],[RegionStoretype]],RegionStoreCount[Region/Type],0))</f>
        <v>5</v>
      </c>
      <c r="M3112" s="4">
        <f>AND(Sales[[#This Row],[date]]&lt;=TY_YTDMax,Sales[[#This Row],[date]]&gt;=TY_YTDMin)*Sales[[#This Row],[sales]]</f>
        <v>0</v>
      </c>
      <c r="N3112" s="4">
        <f>AND(Sales[[#This Row],[date]]&lt;=LY_YTDMax,Sales[[#This Row],[date]]&gt;=LY_YTDMin)*Sales[[#This Row],[sales]]</f>
        <v>30261.688399999999</v>
      </c>
      <c r="O3112" s="4">
        <f>AND(Sales[[#This Row],[date]]&gt;=YoY_Min,Sales[[#This Row],[date]]&lt;=TY_YTDMax)*(Sales[[#This Row],[sales]]/Sales[[#This Row],[sqft]])</f>
        <v>0</v>
      </c>
      <c r="P3112" s="4">
        <f>SUMIF(Sales[RegionStoretype],Sales[[#This Row],[RegionStoretype]],Sales[YoY_SSF])/Sales[[#This Row],[Region_TypeCount]]</f>
        <v>59.469551530910678</v>
      </c>
    </row>
    <row r="3113" spans="1:16" x14ac:dyDescent="0.25">
      <c r="A3113" s="1">
        <v>42930</v>
      </c>
      <c r="B3113">
        <v>12</v>
      </c>
      <c r="C3113">
        <v>5</v>
      </c>
      <c r="D3113">
        <v>88083.45199999999</v>
      </c>
      <c r="E3113">
        <f>INDEX(Stores[region],MATCH(Sales[[#This Row],[store_no]],Stores[store_no],0))</f>
        <v>2</v>
      </c>
      <c r="F3113" t="str">
        <f>INDEX(Stores[storetype],MATCH(Sales[[#This Row],[store_no]],Stores[store_no],0))</f>
        <v>B</v>
      </c>
      <c r="G3113" t="str">
        <f>INDEX(Stores[location_city],MATCH(Sales[[#This Row],[store_no]],Stores[store_no],0))</f>
        <v>Indianapolis</v>
      </c>
      <c r="H3113" t="str">
        <f>INDEX(Stores[location_state],MATCH(Sales[[#This Row],[store_no]],Stores[store_no],0))</f>
        <v>Indiana</v>
      </c>
      <c r="I3113">
        <f>INDEX(Stores[sqft],MATCH(Sales[[#This Row],[store_no]],Stores[store_no],0))</f>
        <v>120800</v>
      </c>
      <c r="J3113" s="4" t="str">
        <f>INDEX(Departments[dept_name],MATCH(Sales[[#This Row],[dept_no]],Departments[dept_no],0))</f>
        <v>Clothing</v>
      </c>
      <c r="K3113" s="4" t="str">
        <f>CONCATENATE(Sales[[#This Row],[region]],Sales[[#This Row],[storetype]])</f>
        <v>2B</v>
      </c>
      <c r="L3113" s="4">
        <f>INDEX(RegionStoreCount[Store Count],MATCH(Sales[[#This Row],[RegionStoretype]],RegionStoreCount[Region/Type],0))</f>
        <v>6</v>
      </c>
      <c r="M3113" s="4">
        <f>AND(Sales[[#This Row],[date]]&lt;=TY_YTDMax,Sales[[#This Row],[date]]&gt;=TY_YTDMin)*Sales[[#This Row],[sales]]</f>
        <v>0</v>
      </c>
      <c r="N3113" s="4">
        <f>AND(Sales[[#This Row],[date]]&lt;=LY_YTDMax,Sales[[#This Row],[date]]&gt;=LY_YTDMin)*Sales[[#This Row],[sales]]</f>
        <v>88083.45199999999</v>
      </c>
      <c r="O3113" s="4">
        <f>AND(Sales[[#This Row],[date]]&gt;=YoY_Min,Sales[[#This Row],[date]]&lt;=TY_YTDMax)*(Sales[[#This Row],[sales]]/Sales[[#This Row],[sqft]])</f>
        <v>0</v>
      </c>
      <c r="P3113" s="4">
        <f>SUMIF(Sales[RegionStoretype],Sales[[#This Row],[RegionStoretype]],Sales[YoY_SSF])/Sales[[#This Row],[Region_TypeCount]]</f>
        <v>58.393757732919049</v>
      </c>
    </row>
    <row r="3114" spans="1:16" x14ac:dyDescent="0.25">
      <c r="A3114" s="1">
        <v>42930</v>
      </c>
      <c r="B3114">
        <v>12</v>
      </c>
      <c r="C3114">
        <v>7</v>
      </c>
      <c r="D3114">
        <v>41462.728499999997</v>
      </c>
      <c r="E3114">
        <f>INDEX(Stores[region],MATCH(Sales[[#This Row],[store_no]],Stores[store_no],0))</f>
        <v>2</v>
      </c>
      <c r="F3114" t="str">
        <f>INDEX(Stores[storetype],MATCH(Sales[[#This Row],[store_no]],Stores[store_no],0))</f>
        <v>B</v>
      </c>
      <c r="G3114" t="str">
        <f>INDEX(Stores[location_city],MATCH(Sales[[#This Row],[store_no]],Stores[store_no],0))</f>
        <v>Indianapolis</v>
      </c>
      <c r="H3114" t="str">
        <f>INDEX(Stores[location_state],MATCH(Sales[[#This Row],[store_no]],Stores[store_no],0))</f>
        <v>Indiana</v>
      </c>
      <c r="I3114">
        <f>INDEX(Stores[sqft],MATCH(Sales[[#This Row],[store_no]],Stores[store_no],0))</f>
        <v>120800</v>
      </c>
      <c r="J3114" s="4" t="str">
        <f>INDEX(Departments[dept_name],MATCH(Sales[[#This Row],[dept_no]],Departments[dept_no],0))</f>
        <v>Electronics</v>
      </c>
      <c r="K3114" s="4" t="str">
        <f>CONCATENATE(Sales[[#This Row],[region]],Sales[[#This Row],[storetype]])</f>
        <v>2B</v>
      </c>
      <c r="L3114" s="4">
        <f>INDEX(RegionStoreCount[Store Count],MATCH(Sales[[#This Row],[RegionStoretype]],RegionStoreCount[Region/Type],0))</f>
        <v>6</v>
      </c>
      <c r="M3114" s="4">
        <f>AND(Sales[[#This Row],[date]]&lt;=TY_YTDMax,Sales[[#This Row],[date]]&gt;=TY_YTDMin)*Sales[[#This Row],[sales]]</f>
        <v>0</v>
      </c>
      <c r="N3114" s="4">
        <f>AND(Sales[[#This Row],[date]]&lt;=LY_YTDMax,Sales[[#This Row],[date]]&gt;=LY_YTDMin)*Sales[[#This Row],[sales]]</f>
        <v>41462.728499999997</v>
      </c>
      <c r="O3114" s="4">
        <f>AND(Sales[[#This Row],[date]]&gt;=YoY_Min,Sales[[#This Row],[date]]&lt;=TY_YTDMax)*(Sales[[#This Row],[sales]]/Sales[[#This Row],[sqft]])</f>
        <v>0</v>
      </c>
      <c r="P3114" s="4">
        <f>SUMIF(Sales[RegionStoretype],Sales[[#This Row],[RegionStoretype]],Sales[YoY_SSF])/Sales[[#This Row],[Region_TypeCount]]</f>
        <v>58.393757732919049</v>
      </c>
    </row>
    <row r="3115" spans="1:16" x14ac:dyDescent="0.25">
      <c r="A3115" s="1">
        <v>42930</v>
      </c>
      <c r="B3115">
        <v>13</v>
      </c>
      <c r="C3115">
        <v>2</v>
      </c>
      <c r="D3115">
        <v>72182.9375</v>
      </c>
      <c r="E3115">
        <f>INDEX(Stores[region],MATCH(Sales[[#This Row],[store_no]],Stores[store_no],0))</f>
        <v>3</v>
      </c>
      <c r="F3115" t="str">
        <f>INDEX(Stores[storetype],MATCH(Sales[[#This Row],[store_no]],Stores[store_no],0))</f>
        <v>A</v>
      </c>
      <c r="G3115" t="str">
        <f>INDEX(Stores[location_city],MATCH(Sales[[#This Row],[store_no]],Stores[store_no],0))</f>
        <v>Overland Park</v>
      </c>
      <c r="H3115" t="str">
        <f>INDEX(Stores[location_state],MATCH(Sales[[#This Row],[store_no]],Stores[store_no],0))</f>
        <v>Kansas</v>
      </c>
      <c r="I3115">
        <f>INDEX(Stores[sqft],MATCH(Sales[[#This Row],[store_no]],Stores[store_no],0))</f>
        <v>201000</v>
      </c>
      <c r="J3115" s="4" t="str">
        <f>INDEX(Departments[dept_name],MATCH(Sales[[#This Row],[dept_no]],Departments[dept_no],0))</f>
        <v>Baby</v>
      </c>
      <c r="K3115" s="4" t="str">
        <f>CONCATENATE(Sales[[#This Row],[region]],Sales[[#This Row],[storetype]])</f>
        <v>3A</v>
      </c>
      <c r="L3115" s="4">
        <f>INDEX(RegionStoreCount[Store Count],MATCH(Sales[[#This Row],[RegionStoretype]],RegionStoreCount[Region/Type],0))</f>
        <v>9</v>
      </c>
      <c r="M3115" s="4">
        <f>AND(Sales[[#This Row],[date]]&lt;=TY_YTDMax,Sales[[#This Row],[date]]&gt;=TY_YTDMin)*Sales[[#This Row],[sales]]</f>
        <v>0</v>
      </c>
      <c r="N3115" s="4">
        <f>AND(Sales[[#This Row],[date]]&lt;=LY_YTDMax,Sales[[#This Row],[date]]&gt;=LY_YTDMin)*Sales[[#This Row],[sales]]</f>
        <v>72182.9375</v>
      </c>
      <c r="O3115" s="4">
        <f>AND(Sales[[#This Row],[date]]&gt;=YoY_Min,Sales[[#This Row],[date]]&lt;=TY_YTDMax)*(Sales[[#This Row],[sales]]/Sales[[#This Row],[sqft]])</f>
        <v>0</v>
      </c>
      <c r="P3115" s="4">
        <f>SUMIF(Sales[RegionStoretype],Sales[[#This Row],[RegionStoretype]],Sales[YoY_SSF])/Sales[[#This Row],[Region_TypeCount]]</f>
        <v>53.603836561720975</v>
      </c>
    </row>
    <row r="3116" spans="1:16" x14ac:dyDescent="0.25">
      <c r="A3116" s="1">
        <v>42930</v>
      </c>
      <c r="B3116">
        <v>13</v>
      </c>
      <c r="C3116">
        <v>14</v>
      </c>
      <c r="D3116">
        <v>84546.395800000013</v>
      </c>
      <c r="E3116">
        <f>INDEX(Stores[region],MATCH(Sales[[#This Row],[store_no]],Stores[store_no],0))</f>
        <v>3</v>
      </c>
      <c r="F3116" t="str">
        <f>INDEX(Stores[storetype],MATCH(Sales[[#This Row],[store_no]],Stores[store_no],0))</f>
        <v>A</v>
      </c>
      <c r="G3116" t="str">
        <f>INDEX(Stores[location_city],MATCH(Sales[[#This Row],[store_no]],Stores[store_no],0))</f>
        <v>Overland Park</v>
      </c>
      <c r="H3116" t="str">
        <f>INDEX(Stores[location_state],MATCH(Sales[[#This Row],[store_no]],Stores[store_no],0))</f>
        <v>Kansas</v>
      </c>
      <c r="I3116">
        <f>INDEX(Stores[sqft],MATCH(Sales[[#This Row],[store_no]],Stores[store_no],0))</f>
        <v>201000</v>
      </c>
      <c r="J3116" s="4" t="str">
        <f>INDEX(Departments[dept_name],MATCH(Sales[[#This Row],[dept_no]],Departments[dept_no],0))</f>
        <v>Movies</v>
      </c>
      <c r="K3116" s="4" t="str">
        <f>CONCATENATE(Sales[[#This Row],[region]],Sales[[#This Row],[storetype]])</f>
        <v>3A</v>
      </c>
      <c r="L3116" s="4">
        <f>INDEX(RegionStoreCount[Store Count],MATCH(Sales[[#This Row],[RegionStoretype]],RegionStoreCount[Region/Type],0))</f>
        <v>9</v>
      </c>
      <c r="M3116" s="4">
        <f>AND(Sales[[#This Row],[date]]&lt;=TY_YTDMax,Sales[[#This Row],[date]]&gt;=TY_YTDMin)*Sales[[#This Row],[sales]]</f>
        <v>0</v>
      </c>
      <c r="N3116" s="4">
        <f>AND(Sales[[#This Row],[date]]&lt;=LY_YTDMax,Sales[[#This Row],[date]]&gt;=LY_YTDMin)*Sales[[#This Row],[sales]]</f>
        <v>84546.395800000013</v>
      </c>
      <c r="O3116" s="4">
        <f>AND(Sales[[#This Row],[date]]&gt;=YoY_Min,Sales[[#This Row],[date]]&lt;=TY_YTDMax)*(Sales[[#This Row],[sales]]/Sales[[#This Row],[sqft]])</f>
        <v>0</v>
      </c>
      <c r="P3116" s="4">
        <f>SUMIF(Sales[RegionStoretype],Sales[[#This Row],[RegionStoretype]],Sales[YoY_SSF])/Sales[[#This Row],[Region_TypeCount]]</f>
        <v>53.603836561720975</v>
      </c>
    </row>
    <row r="3117" spans="1:16" x14ac:dyDescent="0.25">
      <c r="A3117" s="1">
        <v>42930</v>
      </c>
      <c r="B3117">
        <v>13</v>
      </c>
      <c r="C3117">
        <v>16</v>
      </c>
      <c r="D3117">
        <v>86470.545799999993</v>
      </c>
      <c r="E3117">
        <f>INDEX(Stores[region],MATCH(Sales[[#This Row],[store_no]],Stores[store_no],0))</f>
        <v>3</v>
      </c>
      <c r="F3117" t="str">
        <f>INDEX(Stores[storetype],MATCH(Sales[[#This Row],[store_no]],Stores[store_no],0))</f>
        <v>A</v>
      </c>
      <c r="G3117" t="str">
        <f>INDEX(Stores[location_city],MATCH(Sales[[#This Row],[store_no]],Stores[store_no],0))</f>
        <v>Overland Park</v>
      </c>
      <c r="H3117" t="str">
        <f>INDEX(Stores[location_state],MATCH(Sales[[#This Row],[store_no]],Stores[store_no],0))</f>
        <v>Kansas</v>
      </c>
      <c r="I3117">
        <f>INDEX(Stores[sqft],MATCH(Sales[[#This Row],[store_no]],Stores[store_no],0))</f>
        <v>201000</v>
      </c>
      <c r="J3117" s="4" t="str">
        <f>INDEX(Departments[dept_name],MATCH(Sales[[#This Row],[dept_no]],Departments[dept_no],0))</f>
        <v>Outdoors</v>
      </c>
      <c r="K3117" s="4" t="str">
        <f>CONCATENATE(Sales[[#This Row],[region]],Sales[[#This Row],[storetype]])</f>
        <v>3A</v>
      </c>
      <c r="L3117" s="4">
        <f>INDEX(RegionStoreCount[Store Count],MATCH(Sales[[#This Row],[RegionStoretype]],RegionStoreCount[Region/Type],0))</f>
        <v>9</v>
      </c>
      <c r="M3117" s="4">
        <f>AND(Sales[[#This Row],[date]]&lt;=TY_YTDMax,Sales[[#This Row],[date]]&gt;=TY_YTDMin)*Sales[[#This Row],[sales]]</f>
        <v>0</v>
      </c>
      <c r="N3117" s="4">
        <f>AND(Sales[[#This Row],[date]]&lt;=LY_YTDMax,Sales[[#This Row],[date]]&gt;=LY_YTDMin)*Sales[[#This Row],[sales]]</f>
        <v>86470.545799999993</v>
      </c>
      <c r="O3117" s="4">
        <f>AND(Sales[[#This Row],[date]]&gt;=YoY_Min,Sales[[#This Row],[date]]&lt;=TY_YTDMax)*(Sales[[#This Row],[sales]]/Sales[[#This Row],[sqft]])</f>
        <v>0</v>
      </c>
      <c r="P3117" s="4">
        <f>SUMIF(Sales[RegionStoretype],Sales[[#This Row],[RegionStoretype]],Sales[YoY_SSF])/Sales[[#This Row],[Region_TypeCount]]</f>
        <v>53.603836561720975</v>
      </c>
    </row>
    <row r="3118" spans="1:16" x14ac:dyDescent="0.25">
      <c r="A3118" s="1">
        <v>42930</v>
      </c>
      <c r="B3118">
        <v>14</v>
      </c>
      <c r="C3118">
        <v>7</v>
      </c>
      <c r="D3118">
        <v>11999.2358</v>
      </c>
      <c r="E3118">
        <f>INDEX(Stores[region],MATCH(Sales[[#This Row],[store_no]],Stores[store_no],0))</f>
        <v>3</v>
      </c>
      <c r="F3118" t="str">
        <f>INDEX(Stores[storetype],MATCH(Sales[[#This Row],[store_no]],Stores[store_no],0))</f>
        <v>A</v>
      </c>
      <c r="G3118" t="str">
        <f>INDEX(Stores[location_city],MATCH(Sales[[#This Row],[store_no]],Stores[store_no],0))</f>
        <v>Bismarck</v>
      </c>
      <c r="H3118" t="str">
        <f>INDEX(Stores[location_state],MATCH(Sales[[#This Row],[store_no]],Stores[store_no],0))</f>
        <v>North Dakota</v>
      </c>
      <c r="I3118">
        <f>INDEX(Stores[sqft],MATCH(Sales[[#This Row],[store_no]],Stores[store_no],0))</f>
        <v>96400</v>
      </c>
      <c r="J3118" s="4" t="str">
        <f>INDEX(Departments[dept_name],MATCH(Sales[[#This Row],[dept_no]],Departments[dept_no],0))</f>
        <v>Electronics</v>
      </c>
      <c r="K3118" s="4" t="str">
        <f>CONCATENATE(Sales[[#This Row],[region]],Sales[[#This Row],[storetype]])</f>
        <v>3A</v>
      </c>
      <c r="L3118" s="4">
        <f>INDEX(RegionStoreCount[Store Count],MATCH(Sales[[#This Row],[RegionStoretype]],RegionStoreCount[Region/Type],0))</f>
        <v>9</v>
      </c>
      <c r="M3118" s="4">
        <f>AND(Sales[[#This Row],[date]]&lt;=TY_YTDMax,Sales[[#This Row],[date]]&gt;=TY_YTDMin)*Sales[[#This Row],[sales]]</f>
        <v>0</v>
      </c>
      <c r="N3118" s="4">
        <f>AND(Sales[[#This Row],[date]]&lt;=LY_YTDMax,Sales[[#This Row],[date]]&gt;=LY_YTDMin)*Sales[[#This Row],[sales]]</f>
        <v>11999.2358</v>
      </c>
      <c r="O3118" s="4">
        <f>AND(Sales[[#This Row],[date]]&gt;=YoY_Min,Sales[[#This Row],[date]]&lt;=TY_YTDMax)*(Sales[[#This Row],[sales]]/Sales[[#This Row],[sqft]])</f>
        <v>0</v>
      </c>
      <c r="P3118" s="4">
        <f>SUMIF(Sales[RegionStoretype],Sales[[#This Row],[RegionStoretype]],Sales[YoY_SSF])/Sales[[#This Row],[Region_TypeCount]]</f>
        <v>53.603836561720975</v>
      </c>
    </row>
    <row r="3119" spans="1:16" x14ac:dyDescent="0.25">
      <c r="A3119" s="1">
        <v>42930</v>
      </c>
      <c r="B3119">
        <v>14</v>
      </c>
      <c r="C3119">
        <v>11</v>
      </c>
      <c r="D3119">
        <v>18786.394600000003</v>
      </c>
      <c r="E3119">
        <f>INDEX(Stores[region],MATCH(Sales[[#This Row],[store_no]],Stores[store_no],0))</f>
        <v>3</v>
      </c>
      <c r="F3119" t="str">
        <f>INDEX(Stores[storetype],MATCH(Sales[[#This Row],[store_no]],Stores[store_no],0))</f>
        <v>A</v>
      </c>
      <c r="G3119" t="str">
        <f>INDEX(Stores[location_city],MATCH(Sales[[#This Row],[store_no]],Stores[store_no],0))</f>
        <v>Bismarck</v>
      </c>
      <c r="H3119" t="str">
        <f>INDEX(Stores[location_state],MATCH(Sales[[#This Row],[store_no]],Stores[store_no],0))</f>
        <v>North Dakota</v>
      </c>
      <c r="I3119">
        <f>INDEX(Stores[sqft],MATCH(Sales[[#This Row],[store_no]],Stores[store_no],0))</f>
        <v>96400</v>
      </c>
      <c r="J3119" s="4" t="str">
        <f>INDEX(Departments[dept_name],MATCH(Sales[[#This Row],[dept_no]],Departments[dept_no],0))</f>
        <v>Home</v>
      </c>
      <c r="K3119" s="4" t="str">
        <f>CONCATENATE(Sales[[#This Row],[region]],Sales[[#This Row],[storetype]])</f>
        <v>3A</v>
      </c>
      <c r="L3119" s="4">
        <f>INDEX(RegionStoreCount[Store Count],MATCH(Sales[[#This Row],[RegionStoretype]],RegionStoreCount[Region/Type],0))</f>
        <v>9</v>
      </c>
      <c r="M3119" s="4">
        <f>AND(Sales[[#This Row],[date]]&lt;=TY_YTDMax,Sales[[#This Row],[date]]&gt;=TY_YTDMin)*Sales[[#This Row],[sales]]</f>
        <v>0</v>
      </c>
      <c r="N3119" s="4">
        <f>AND(Sales[[#This Row],[date]]&lt;=LY_YTDMax,Sales[[#This Row],[date]]&gt;=LY_YTDMin)*Sales[[#This Row],[sales]]</f>
        <v>18786.394600000003</v>
      </c>
      <c r="O3119" s="4">
        <f>AND(Sales[[#This Row],[date]]&gt;=YoY_Min,Sales[[#This Row],[date]]&lt;=TY_YTDMax)*(Sales[[#This Row],[sales]]/Sales[[#This Row],[sqft]])</f>
        <v>0</v>
      </c>
      <c r="P3119" s="4">
        <f>SUMIF(Sales[RegionStoretype],Sales[[#This Row],[RegionStoretype]],Sales[YoY_SSF])/Sales[[#This Row],[Region_TypeCount]]</f>
        <v>53.603836561720975</v>
      </c>
    </row>
    <row r="3120" spans="1:16" x14ac:dyDescent="0.25">
      <c r="A3120" s="1">
        <v>42930</v>
      </c>
      <c r="B3120">
        <v>14</v>
      </c>
      <c r="C3120">
        <v>12</v>
      </c>
      <c r="D3120">
        <v>123240.0916</v>
      </c>
      <c r="E3120">
        <f>INDEX(Stores[region],MATCH(Sales[[#This Row],[store_no]],Stores[store_no],0))</f>
        <v>3</v>
      </c>
      <c r="F3120" t="str">
        <f>INDEX(Stores[storetype],MATCH(Sales[[#This Row],[store_no]],Stores[store_no],0))</f>
        <v>A</v>
      </c>
      <c r="G3120" t="str">
        <f>INDEX(Stores[location_city],MATCH(Sales[[#This Row],[store_no]],Stores[store_no],0))</f>
        <v>Bismarck</v>
      </c>
      <c r="H3120" t="str">
        <f>INDEX(Stores[location_state],MATCH(Sales[[#This Row],[store_no]],Stores[store_no],0))</f>
        <v>North Dakota</v>
      </c>
      <c r="I3120">
        <f>INDEX(Stores[sqft],MATCH(Sales[[#This Row],[store_no]],Stores[store_no],0))</f>
        <v>96400</v>
      </c>
      <c r="J3120" s="4" t="str">
        <f>INDEX(Departments[dept_name],MATCH(Sales[[#This Row],[dept_no]],Departments[dept_no],0))</f>
        <v>Jewelery</v>
      </c>
      <c r="K3120" s="4" t="str">
        <f>CONCATENATE(Sales[[#This Row],[region]],Sales[[#This Row],[storetype]])</f>
        <v>3A</v>
      </c>
      <c r="L3120" s="4">
        <f>INDEX(RegionStoreCount[Store Count],MATCH(Sales[[#This Row],[RegionStoretype]],RegionStoreCount[Region/Type],0))</f>
        <v>9</v>
      </c>
      <c r="M3120" s="4">
        <f>AND(Sales[[#This Row],[date]]&lt;=TY_YTDMax,Sales[[#This Row],[date]]&gt;=TY_YTDMin)*Sales[[#This Row],[sales]]</f>
        <v>0</v>
      </c>
      <c r="N3120" s="4">
        <f>AND(Sales[[#This Row],[date]]&lt;=LY_YTDMax,Sales[[#This Row],[date]]&gt;=LY_YTDMin)*Sales[[#This Row],[sales]]</f>
        <v>123240.0916</v>
      </c>
      <c r="O3120" s="4">
        <f>AND(Sales[[#This Row],[date]]&gt;=YoY_Min,Sales[[#This Row],[date]]&lt;=TY_YTDMax)*(Sales[[#This Row],[sales]]/Sales[[#This Row],[sqft]])</f>
        <v>0</v>
      </c>
      <c r="P3120" s="4">
        <f>SUMIF(Sales[RegionStoretype],Sales[[#This Row],[RegionStoretype]],Sales[YoY_SSF])/Sales[[#This Row],[Region_TypeCount]]</f>
        <v>53.603836561720975</v>
      </c>
    </row>
    <row r="3121" spans="1:16" x14ac:dyDescent="0.25">
      <c r="A3121" s="1">
        <v>42930</v>
      </c>
      <c r="B3121">
        <v>14</v>
      </c>
      <c r="C3121">
        <v>20</v>
      </c>
      <c r="D3121">
        <v>28844.4375</v>
      </c>
      <c r="E3121">
        <f>INDEX(Stores[region],MATCH(Sales[[#This Row],[store_no]],Stores[store_no],0))</f>
        <v>3</v>
      </c>
      <c r="F3121" t="str">
        <f>INDEX(Stores[storetype],MATCH(Sales[[#This Row],[store_no]],Stores[store_no],0))</f>
        <v>A</v>
      </c>
      <c r="G3121" t="str">
        <f>INDEX(Stores[location_city],MATCH(Sales[[#This Row],[store_no]],Stores[store_no],0))</f>
        <v>Bismarck</v>
      </c>
      <c r="H3121" t="str">
        <f>INDEX(Stores[location_state],MATCH(Sales[[#This Row],[store_no]],Stores[store_no],0))</f>
        <v>North Dakota</v>
      </c>
      <c r="I3121">
        <f>INDEX(Stores[sqft],MATCH(Sales[[#This Row],[store_no]],Stores[store_no],0))</f>
        <v>96400</v>
      </c>
      <c r="J3121" s="4" t="str">
        <f>INDEX(Departments[dept_name],MATCH(Sales[[#This Row],[dept_no]],Departments[dept_no],0))</f>
        <v>Toys</v>
      </c>
      <c r="K3121" s="4" t="str">
        <f>CONCATENATE(Sales[[#This Row],[region]],Sales[[#This Row],[storetype]])</f>
        <v>3A</v>
      </c>
      <c r="L3121" s="4">
        <f>INDEX(RegionStoreCount[Store Count],MATCH(Sales[[#This Row],[RegionStoretype]],RegionStoreCount[Region/Type],0))</f>
        <v>9</v>
      </c>
      <c r="M3121" s="4">
        <f>AND(Sales[[#This Row],[date]]&lt;=TY_YTDMax,Sales[[#This Row],[date]]&gt;=TY_YTDMin)*Sales[[#This Row],[sales]]</f>
        <v>0</v>
      </c>
      <c r="N3121" s="4">
        <f>AND(Sales[[#This Row],[date]]&lt;=LY_YTDMax,Sales[[#This Row],[date]]&gt;=LY_YTDMin)*Sales[[#This Row],[sales]]</f>
        <v>28844.4375</v>
      </c>
      <c r="O3121" s="4">
        <f>AND(Sales[[#This Row],[date]]&gt;=YoY_Min,Sales[[#This Row],[date]]&lt;=TY_YTDMax)*(Sales[[#This Row],[sales]]/Sales[[#This Row],[sqft]])</f>
        <v>0</v>
      </c>
      <c r="P3121" s="4">
        <f>SUMIF(Sales[RegionStoretype],Sales[[#This Row],[RegionStoretype]],Sales[YoY_SSF])/Sales[[#This Row],[Region_TypeCount]]</f>
        <v>53.603836561720975</v>
      </c>
    </row>
    <row r="3122" spans="1:16" x14ac:dyDescent="0.25">
      <c r="A3122" s="1">
        <v>42930</v>
      </c>
      <c r="B3122">
        <v>15</v>
      </c>
      <c r="C3122">
        <v>3</v>
      </c>
      <c r="D3122">
        <v>64516.772500000006</v>
      </c>
      <c r="E3122">
        <f>INDEX(Stores[region],MATCH(Sales[[#This Row],[store_no]],Stores[store_no],0))</f>
        <v>2</v>
      </c>
      <c r="F3122" t="str">
        <f>INDEX(Stores[storetype],MATCH(Sales[[#This Row],[store_no]],Stores[store_no],0))</f>
        <v>B</v>
      </c>
      <c r="G3122" t="str">
        <f>INDEX(Stores[location_city],MATCH(Sales[[#This Row],[store_no]],Stores[store_no],0))</f>
        <v>Rochester</v>
      </c>
      <c r="H3122" t="str">
        <f>INDEX(Stores[location_state],MATCH(Sales[[#This Row],[store_no]],Stores[store_no],0))</f>
        <v>Minnesota</v>
      </c>
      <c r="I3122">
        <f>INDEX(Stores[sqft],MATCH(Sales[[#This Row],[store_no]],Stores[store_no],0))</f>
        <v>128100</v>
      </c>
      <c r="J3122" s="4" t="str">
        <f>INDEX(Departments[dept_name],MATCH(Sales[[#This Row],[dept_no]],Departments[dept_no],0))</f>
        <v>Beauty</v>
      </c>
      <c r="K3122" s="4" t="str">
        <f>CONCATENATE(Sales[[#This Row],[region]],Sales[[#This Row],[storetype]])</f>
        <v>2B</v>
      </c>
      <c r="L3122" s="4">
        <f>INDEX(RegionStoreCount[Store Count],MATCH(Sales[[#This Row],[RegionStoretype]],RegionStoreCount[Region/Type],0))</f>
        <v>6</v>
      </c>
      <c r="M3122" s="4">
        <f>AND(Sales[[#This Row],[date]]&lt;=TY_YTDMax,Sales[[#This Row],[date]]&gt;=TY_YTDMin)*Sales[[#This Row],[sales]]</f>
        <v>0</v>
      </c>
      <c r="N3122" s="4">
        <f>AND(Sales[[#This Row],[date]]&lt;=LY_YTDMax,Sales[[#This Row],[date]]&gt;=LY_YTDMin)*Sales[[#This Row],[sales]]</f>
        <v>64516.772500000006</v>
      </c>
      <c r="O3122" s="4">
        <f>AND(Sales[[#This Row],[date]]&gt;=YoY_Min,Sales[[#This Row],[date]]&lt;=TY_YTDMax)*(Sales[[#This Row],[sales]]/Sales[[#This Row],[sqft]])</f>
        <v>0</v>
      </c>
      <c r="P3122" s="4">
        <f>SUMIF(Sales[RegionStoretype],Sales[[#This Row],[RegionStoretype]],Sales[YoY_SSF])/Sales[[#This Row],[Region_TypeCount]]</f>
        <v>58.393757732919049</v>
      </c>
    </row>
    <row r="3123" spans="1:16" x14ac:dyDescent="0.25">
      <c r="A3123" s="1">
        <v>42930</v>
      </c>
      <c r="B3123">
        <v>15</v>
      </c>
      <c r="C3123">
        <v>10</v>
      </c>
      <c r="D3123">
        <v>17299.7045</v>
      </c>
      <c r="E3123">
        <f>INDEX(Stores[region],MATCH(Sales[[#This Row],[store_no]],Stores[store_no],0))</f>
        <v>2</v>
      </c>
      <c r="F3123" t="str">
        <f>INDEX(Stores[storetype],MATCH(Sales[[#This Row],[store_no]],Stores[store_no],0))</f>
        <v>B</v>
      </c>
      <c r="G3123" t="str">
        <f>INDEX(Stores[location_city],MATCH(Sales[[#This Row],[store_no]],Stores[store_no],0))</f>
        <v>Rochester</v>
      </c>
      <c r="H3123" t="str">
        <f>INDEX(Stores[location_state],MATCH(Sales[[#This Row],[store_no]],Stores[store_no],0))</f>
        <v>Minnesota</v>
      </c>
      <c r="I3123">
        <f>INDEX(Stores[sqft],MATCH(Sales[[#This Row],[store_no]],Stores[store_no],0))</f>
        <v>128100</v>
      </c>
      <c r="J3123" s="4" t="str">
        <f>INDEX(Departments[dept_name],MATCH(Sales[[#This Row],[dept_no]],Departments[dept_no],0))</f>
        <v>Health</v>
      </c>
      <c r="K3123" s="4" t="str">
        <f>CONCATENATE(Sales[[#This Row],[region]],Sales[[#This Row],[storetype]])</f>
        <v>2B</v>
      </c>
      <c r="L3123" s="4">
        <f>INDEX(RegionStoreCount[Store Count],MATCH(Sales[[#This Row],[RegionStoretype]],RegionStoreCount[Region/Type],0))</f>
        <v>6</v>
      </c>
      <c r="M3123" s="4">
        <f>AND(Sales[[#This Row],[date]]&lt;=TY_YTDMax,Sales[[#This Row],[date]]&gt;=TY_YTDMin)*Sales[[#This Row],[sales]]</f>
        <v>0</v>
      </c>
      <c r="N3123" s="4">
        <f>AND(Sales[[#This Row],[date]]&lt;=LY_YTDMax,Sales[[#This Row],[date]]&gt;=LY_YTDMin)*Sales[[#This Row],[sales]]</f>
        <v>17299.7045</v>
      </c>
      <c r="O3123" s="4">
        <f>AND(Sales[[#This Row],[date]]&gt;=YoY_Min,Sales[[#This Row],[date]]&lt;=TY_YTDMax)*(Sales[[#This Row],[sales]]/Sales[[#This Row],[sqft]])</f>
        <v>0</v>
      </c>
      <c r="P3123" s="4">
        <f>SUMIF(Sales[RegionStoretype],Sales[[#This Row],[RegionStoretype]],Sales[YoY_SSF])/Sales[[#This Row],[Region_TypeCount]]</f>
        <v>58.393757732919049</v>
      </c>
    </row>
    <row r="3124" spans="1:16" x14ac:dyDescent="0.25">
      <c r="A3124" s="1">
        <v>42930</v>
      </c>
      <c r="B3124">
        <v>16</v>
      </c>
      <c r="C3124">
        <v>8</v>
      </c>
      <c r="D3124">
        <v>55412.173200000005</v>
      </c>
      <c r="E3124">
        <f>INDEX(Stores[region],MATCH(Sales[[#This Row],[store_no]],Stores[store_no],0))</f>
        <v>2</v>
      </c>
      <c r="F3124" t="str">
        <f>INDEX(Stores[storetype],MATCH(Sales[[#This Row],[store_no]],Stores[store_no],0))</f>
        <v>B</v>
      </c>
      <c r="G3124" t="str">
        <f>INDEX(Stores[location_city],MATCH(Sales[[#This Row],[store_no]],Stores[store_no],0))</f>
        <v>Saint Paul</v>
      </c>
      <c r="H3124" t="str">
        <f>INDEX(Stores[location_state],MATCH(Sales[[#This Row],[store_no]],Stores[store_no],0))</f>
        <v>Minnesota</v>
      </c>
      <c r="I3124">
        <f>INDEX(Stores[sqft],MATCH(Sales[[#This Row],[store_no]],Stores[store_no],0))</f>
        <v>180400</v>
      </c>
      <c r="J3124" s="4" t="str">
        <f>INDEX(Departments[dept_name],MATCH(Sales[[#This Row],[dept_no]],Departments[dept_no],0))</f>
        <v>Games</v>
      </c>
      <c r="K3124" s="4" t="str">
        <f>CONCATENATE(Sales[[#This Row],[region]],Sales[[#This Row],[storetype]])</f>
        <v>2B</v>
      </c>
      <c r="L3124" s="4">
        <f>INDEX(RegionStoreCount[Store Count],MATCH(Sales[[#This Row],[RegionStoretype]],RegionStoreCount[Region/Type],0))</f>
        <v>6</v>
      </c>
      <c r="M3124" s="4">
        <f>AND(Sales[[#This Row],[date]]&lt;=TY_YTDMax,Sales[[#This Row],[date]]&gt;=TY_YTDMin)*Sales[[#This Row],[sales]]</f>
        <v>0</v>
      </c>
      <c r="N3124" s="4">
        <f>AND(Sales[[#This Row],[date]]&lt;=LY_YTDMax,Sales[[#This Row],[date]]&gt;=LY_YTDMin)*Sales[[#This Row],[sales]]</f>
        <v>55412.173200000005</v>
      </c>
      <c r="O3124" s="4">
        <f>AND(Sales[[#This Row],[date]]&gt;=YoY_Min,Sales[[#This Row],[date]]&lt;=TY_YTDMax)*(Sales[[#This Row],[sales]]/Sales[[#This Row],[sqft]])</f>
        <v>0</v>
      </c>
      <c r="P3124" s="4">
        <f>SUMIF(Sales[RegionStoretype],Sales[[#This Row],[RegionStoretype]],Sales[YoY_SSF])/Sales[[#This Row],[Region_TypeCount]]</f>
        <v>58.393757732919049</v>
      </c>
    </row>
    <row r="3125" spans="1:16" x14ac:dyDescent="0.25">
      <c r="A3125" s="1">
        <v>42930</v>
      </c>
      <c r="B3125">
        <v>17</v>
      </c>
      <c r="C3125">
        <v>4</v>
      </c>
      <c r="D3125">
        <v>22530.855500000001</v>
      </c>
      <c r="E3125">
        <f>INDEX(Stores[region],MATCH(Sales[[#This Row],[store_no]],Stores[store_no],0))</f>
        <v>3</v>
      </c>
      <c r="F3125" t="str">
        <f>INDEX(Stores[storetype],MATCH(Sales[[#This Row],[store_no]],Stores[store_no],0))</f>
        <v>B</v>
      </c>
      <c r="G3125" t="str">
        <f>INDEX(Stores[location_city],MATCH(Sales[[#This Row],[store_no]],Stores[store_no],0))</f>
        <v>Fargo</v>
      </c>
      <c r="H3125" t="str">
        <f>INDEX(Stores[location_state],MATCH(Sales[[#This Row],[store_no]],Stores[store_no],0))</f>
        <v>North Dakota</v>
      </c>
      <c r="I3125">
        <f>INDEX(Stores[sqft],MATCH(Sales[[#This Row],[store_no]],Stores[store_no],0))</f>
        <v>211600</v>
      </c>
      <c r="J3125" s="4" t="str">
        <f>INDEX(Departments[dept_name],MATCH(Sales[[#This Row],[dept_no]],Departments[dept_no],0))</f>
        <v>Books</v>
      </c>
      <c r="K3125" s="4" t="str">
        <f>CONCATENATE(Sales[[#This Row],[region]],Sales[[#This Row],[storetype]])</f>
        <v>3B</v>
      </c>
      <c r="L3125" s="4">
        <f>INDEX(RegionStoreCount[Store Count],MATCH(Sales[[#This Row],[RegionStoretype]],RegionStoreCount[Region/Type],0))</f>
        <v>4</v>
      </c>
      <c r="M3125" s="4">
        <f>AND(Sales[[#This Row],[date]]&lt;=TY_YTDMax,Sales[[#This Row],[date]]&gt;=TY_YTDMin)*Sales[[#This Row],[sales]]</f>
        <v>0</v>
      </c>
      <c r="N3125" s="4">
        <f>AND(Sales[[#This Row],[date]]&lt;=LY_YTDMax,Sales[[#This Row],[date]]&gt;=LY_YTDMin)*Sales[[#This Row],[sales]]</f>
        <v>22530.855500000001</v>
      </c>
      <c r="O3125" s="4">
        <f>AND(Sales[[#This Row],[date]]&gt;=YoY_Min,Sales[[#This Row],[date]]&lt;=TY_YTDMax)*(Sales[[#This Row],[sales]]/Sales[[#This Row],[sqft]])</f>
        <v>0</v>
      </c>
      <c r="P3125" s="4">
        <f>SUMIF(Sales[RegionStoretype],Sales[[#This Row],[RegionStoretype]],Sales[YoY_SSF])/Sales[[#This Row],[Region_TypeCount]]</f>
        <v>58.312187288105562</v>
      </c>
    </row>
    <row r="3126" spans="1:16" x14ac:dyDescent="0.25">
      <c r="A3126" s="1">
        <v>42930</v>
      </c>
      <c r="B3126">
        <v>17</v>
      </c>
      <c r="C3126">
        <v>16</v>
      </c>
      <c r="D3126">
        <v>97249.207399999985</v>
      </c>
      <c r="E3126">
        <f>INDEX(Stores[region],MATCH(Sales[[#This Row],[store_no]],Stores[store_no],0))</f>
        <v>3</v>
      </c>
      <c r="F3126" t="str">
        <f>INDEX(Stores[storetype],MATCH(Sales[[#This Row],[store_no]],Stores[store_no],0))</f>
        <v>B</v>
      </c>
      <c r="G3126" t="str">
        <f>INDEX(Stores[location_city],MATCH(Sales[[#This Row],[store_no]],Stores[store_no],0))</f>
        <v>Fargo</v>
      </c>
      <c r="H3126" t="str">
        <f>INDEX(Stores[location_state],MATCH(Sales[[#This Row],[store_no]],Stores[store_no],0))</f>
        <v>North Dakota</v>
      </c>
      <c r="I3126">
        <f>INDEX(Stores[sqft],MATCH(Sales[[#This Row],[store_no]],Stores[store_no],0))</f>
        <v>211600</v>
      </c>
      <c r="J3126" s="4" t="str">
        <f>INDEX(Departments[dept_name],MATCH(Sales[[#This Row],[dept_no]],Departments[dept_no],0))</f>
        <v>Outdoors</v>
      </c>
      <c r="K3126" s="4" t="str">
        <f>CONCATENATE(Sales[[#This Row],[region]],Sales[[#This Row],[storetype]])</f>
        <v>3B</v>
      </c>
      <c r="L3126" s="4">
        <f>INDEX(RegionStoreCount[Store Count],MATCH(Sales[[#This Row],[RegionStoretype]],RegionStoreCount[Region/Type],0))</f>
        <v>4</v>
      </c>
      <c r="M3126" s="4">
        <f>AND(Sales[[#This Row],[date]]&lt;=TY_YTDMax,Sales[[#This Row],[date]]&gt;=TY_YTDMin)*Sales[[#This Row],[sales]]</f>
        <v>0</v>
      </c>
      <c r="N3126" s="4">
        <f>AND(Sales[[#This Row],[date]]&lt;=LY_YTDMax,Sales[[#This Row],[date]]&gt;=LY_YTDMin)*Sales[[#This Row],[sales]]</f>
        <v>97249.207399999985</v>
      </c>
      <c r="O3126" s="4">
        <f>AND(Sales[[#This Row],[date]]&gt;=YoY_Min,Sales[[#This Row],[date]]&lt;=TY_YTDMax)*(Sales[[#This Row],[sales]]/Sales[[#This Row],[sqft]])</f>
        <v>0</v>
      </c>
      <c r="P3126" s="4">
        <f>SUMIF(Sales[RegionStoretype],Sales[[#This Row],[RegionStoretype]],Sales[YoY_SSF])/Sales[[#This Row],[Region_TypeCount]]</f>
        <v>58.312187288105562</v>
      </c>
    </row>
    <row r="3127" spans="1:16" x14ac:dyDescent="0.25">
      <c r="A3127" s="1">
        <v>42930</v>
      </c>
      <c r="B3127">
        <v>18</v>
      </c>
      <c r="C3127">
        <v>5</v>
      </c>
      <c r="D3127">
        <v>37716.034700000004</v>
      </c>
      <c r="E3127">
        <f>INDEX(Stores[region],MATCH(Sales[[#This Row],[store_no]],Stores[store_no],0))</f>
        <v>2</v>
      </c>
      <c r="F3127" t="str">
        <f>INDEX(Stores[storetype],MATCH(Sales[[#This Row],[store_no]],Stores[store_no],0))</f>
        <v>B</v>
      </c>
      <c r="G3127" t="str">
        <f>INDEX(Stores[location_city],MATCH(Sales[[#This Row],[store_no]],Stores[store_no],0))</f>
        <v>Chicago</v>
      </c>
      <c r="H3127" t="str">
        <f>INDEX(Stores[location_state],MATCH(Sales[[#This Row],[store_no]],Stores[store_no],0))</f>
        <v>Illinois</v>
      </c>
      <c r="I3127">
        <f>INDEX(Stores[sqft],MATCH(Sales[[#This Row],[store_no]],Stores[store_no],0))</f>
        <v>120700</v>
      </c>
      <c r="J3127" s="4" t="str">
        <f>INDEX(Departments[dept_name],MATCH(Sales[[#This Row],[dept_no]],Departments[dept_no],0))</f>
        <v>Clothing</v>
      </c>
      <c r="K3127" s="4" t="str">
        <f>CONCATENATE(Sales[[#This Row],[region]],Sales[[#This Row],[storetype]])</f>
        <v>2B</v>
      </c>
      <c r="L3127" s="4">
        <f>INDEX(RegionStoreCount[Store Count],MATCH(Sales[[#This Row],[RegionStoretype]],RegionStoreCount[Region/Type],0))</f>
        <v>6</v>
      </c>
      <c r="M3127" s="4">
        <f>AND(Sales[[#This Row],[date]]&lt;=TY_YTDMax,Sales[[#This Row],[date]]&gt;=TY_YTDMin)*Sales[[#This Row],[sales]]</f>
        <v>0</v>
      </c>
      <c r="N3127" s="4">
        <f>AND(Sales[[#This Row],[date]]&lt;=LY_YTDMax,Sales[[#This Row],[date]]&gt;=LY_YTDMin)*Sales[[#This Row],[sales]]</f>
        <v>37716.034700000004</v>
      </c>
      <c r="O3127" s="4">
        <f>AND(Sales[[#This Row],[date]]&gt;=YoY_Min,Sales[[#This Row],[date]]&lt;=TY_YTDMax)*(Sales[[#This Row],[sales]]/Sales[[#This Row],[sqft]])</f>
        <v>0</v>
      </c>
      <c r="P3127" s="4">
        <f>SUMIF(Sales[RegionStoretype],Sales[[#This Row],[RegionStoretype]],Sales[YoY_SSF])/Sales[[#This Row],[Region_TypeCount]]</f>
        <v>58.393757732919049</v>
      </c>
    </row>
    <row r="3128" spans="1:16" x14ac:dyDescent="0.25">
      <c r="A3128" s="1">
        <v>42930</v>
      </c>
      <c r="B3128">
        <v>18</v>
      </c>
      <c r="C3128">
        <v>6</v>
      </c>
      <c r="D3128">
        <v>14524.383</v>
      </c>
      <c r="E3128">
        <f>INDEX(Stores[region],MATCH(Sales[[#This Row],[store_no]],Stores[store_no],0))</f>
        <v>2</v>
      </c>
      <c r="F3128" t="str">
        <f>INDEX(Stores[storetype],MATCH(Sales[[#This Row],[store_no]],Stores[store_no],0))</f>
        <v>B</v>
      </c>
      <c r="G3128" t="str">
        <f>INDEX(Stores[location_city],MATCH(Sales[[#This Row],[store_no]],Stores[store_no],0))</f>
        <v>Chicago</v>
      </c>
      <c r="H3128" t="str">
        <f>INDEX(Stores[location_state],MATCH(Sales[[#This Row],[store_no]],Stores[store_no],0))</f>
        <v>Illinois</v>
      </c>
      <c r="I3128">
        <f>INDEX(Stores[sqft],MATCH(Sales[[#This Row],[store_no]],Stores[store_no],0))</f>
        <v>120700</v>
      </c>
      <c r="J3128" s="4" t="str">
        <f>INDEX(Departments[dept_name],MATCH(Sales[[#This Row],[dept_no]],Departments[dept_no],0))</f>
        <v>Computers</v>
      </c>
      <c r="K3128" s="4" t="str">
        <f>CONCATENATE(Sales[[#This Row],[region]],Sales[[#This Row],[storetype]])</f>
        <v>2B</v>
      </c>
      <c r="L3128" s="4">
        <f>INDEX(RegionStoreCount[Store Count],MATCH(Sales[[#This Row],[RegionStoretype]],RegionStoreCount[Region/Type],0))</f>
        <v>6</v>
      </c>
      <c r="M3128" s="4">
        <f>AND(Sales[[#This Row],[date]]&lt;=TY_YTDMax,Sales[[#This Row],[date]]&gt;=TY_YTDMin)*Sales[[#This Row],[sales]]</f>
        <v>0</v>
      </c>
      <c r="N3128" s="4">
        <f>AND(Sales[[#This Row],[date]]&lt;=LY_YTDMax,Sales[[#This Row],[date]]&gt;=LY_YTDMin)*Sales[[#This Row],[sales]]</f>
        <v>14524.383</v>
      </c>
      <c r="O3128" s="4">
        <f>AND(Sales[[#This Row],[date]]&gt;=YoY_Min,Sales[[#This Row],[date]]&lt;=TY_YTDMax)*(Sales[[#This Row],[sales]]/Sales[[#This Row],[sqft]])</f>
        <v>0</v>
      </c>
      <c r="P3128" s="4">
        <f>SUMIF(Sales[RegionStoretype],Sales[[#This Row],[RegionStoretype]],Sales[YoY_SSF])/Sales[[#This Row],[Region_TypeCount]]</f>
        <v>58.393757732919049</v>
      </c>
    </row>
    <row r="3129" spans="1:16" x14ac:dyDescent="0.25">
      <c r="A3129" s="1">
        <v>42930</v>
      </c>
      <c r="B3129">
        <v>18</v>
      </c>
      <c r="C3129">
        <v>20</v>
      </c>
      <c r="D3129">
        <v>93172.318299999999</v>
      </c>
      <c r="E3129">
        <f>INDEX(Stores[region],MATCH(Sales[[#This Row],[store_no]],Stores[store_no],0))</f>
        <v>2</v>
      </c>
      <c r="F3129" t="str">
        <f>INDEX(Stores[storetype],MATCH(Sales[[#This Row],[store_no]],Stores[store_no],0))</f>
        <v>B</v>
      </c>
      <c r="G3129" t="str">
        <f>INDEX(Stores[location_city],MATCH(Sales[[#This Row],[store_no]],Stores[store_no],0))</f>
        <v>Chicago</v>
      </c>
      <c r="H3129" t="str">
        <f>INDEX(Stores[location_state],MATCH(Sales[[#This Row],[store_no]],Stores[store_no],0))</f>
        <v>Illinois</v>
      </c>
      <c r="I3129">
        <f>INDEX(Stores[sqft],MATCH(Sales[[#This Row],[store_no]],Stores[store_no],0))</f>
        <v>120700</v>
      </c>
      <c r="J3129" s="4" t="str">
        <f>INDEX(Departments[dept_name],MATCH(Sales[[#This Row],[dept_no]],Departments[dept_no],0))</f>
        <v>Toys</v>
      </c>
      <c r="K3129" s="4" t="str">
        <f>CONCATENATE(Sales[[#This Row],[region]],Sales[[#This Row],[storetype]])</f>
        <v>2B</v>
      </c>
      <c r="L3129" s="4">
        <f>INDEX(RegionStoreCount[Store Count],MATCH(Sales[[#This Row],[RegionStoretype]],RegionStoreCount[Region/Type],0))</f>
        <v>6</v>
      </c>
      <c r="M3129" s="4">
        <f>AND(Sales[[#This Row],[date]]&lt;=TY_YTDMax,Sales[[#This Row],[date]]&gt;=TY_YTDMin)*Sales[[#This Row],[sales]]</f>
        <v>0</v>
      </c>
      <c r="N3129" s="4">
        <f>AND(Sales[[#This Row],[date]]&lt;=LY_YTDMax,Sales[[#This Row],[date]]&gt;=LY_YTDMin)*Sales[[#This Row],[sales]]</f>
        <v>93172.318299999999</v>
      </c>
      <c r="O3129" s="4">
        <f>AND(Sales[[#This Row],[date]]&gt;=YoY_Min,Sales[[#This Row],[date]]&lt;=TY_YTDMax)*(Sales[[#This Row],[sales]]/Sales[[#This Row],[sqft]])</f>
        <v>0</v>
      </c>
      <c r="P3129" s="4">
        <f>SUMIF(Sales[RegionStoretype],Sales[[#This Row],[RegionStoretype]],Sales[YoY_SSF])/Sales[[#This Row],[Region_TypeCount]]</f>
        <v>58.393757732919049</v>
      </c>
    </row>
    <row r="3130" spans="1:16" x14ac:dyDescent="0.25">
      <c r="A3130" s="1">
        <v>42930</v>
      </c>
      <c r="B3130">
        <v>19</v>
      </c>
      <c r="C3130">
        <v>2</v>
      </c>
      <c r="D3130">
        <v>68124.494399999996</v>
      </c>
      <c r="E3130">
        <f>INDEX(Stores[region],MATCH(Sales[[#This Row],[store_no]],Stores[store_no],0))</f>
        <v>3</v>
      </c>
      <c r="F3130" t="str">
        <f>INDEX(Stores[storetype],MATCH(Sales[[#This Row],[store_no]],Stores[store_no],0))</f>
        <v>A</v>
      </c>
      <c r="G3130" t="str">
        <f>INDEX(Stores[location_city],MATCH(Sales[[#This Row],[store_no]],Stores[store_no],0))</f>
        <v>Des Moines</v>
      </c>
      <c r="H3130" t="str">
        <f>INDEX(Stores[location_state],MATCH(Sales[[#This Row],[store_no]],Stores[store_no],0))</f>
        <v>Iowa</v>
      </c>
      <c r="I3130">
        <f>INDEX(Stores[sqft],MATCH(Sales[[#This Row],[store_no]],Stores[store_no],0))</f>
        <v>197600</v>
      </c>
      <c r="J3130" s="4" t="str">
        <f>INDEX(Departments[dept_name],MATCH(Sales[[#This Row],[dept_no]],Departments[dept_no],0))</f>
        <v>Baby</v>
      </c>
      <c r="K3130" s="4" t="str">
        <f>CONCATENATE(Sales[[#This Row],[region]],Sales[[#This Row],[storetype]])</f>
        <v>3A</v>
      </c>
      <c r="L3130" s="4">
        <f>INDEX(RegionStoreCount[Store Count],MATCH(Sales[[#This Row],[RegionStoretype]],RegionStoreCount[Region/Type],0))</f>
        <v>9</v>
      </c>
      <c r="M3130" s="4">
        <f>AND(Sales[[#This Row],[date]]&lt;=TY_YTDMax,Sales[[#This Row],[date]]&gt;=TY_YTDMin)*Sales[[#This Row],[sales]]</f>
        <v>0</v>
      </c>
      <c r="N3130" s="4">
        <f>AND(Sales[[#This Row],[date]]&lt;=LY_YTDMax,Sales[[#This Row],[date]]&gt;=LY_YTDMin)*Sales[[#This Row],[sales]]</f>
        <v>68124.494399999996</v>
      </c>
      <c r="O3130" s="4">
        <f>AND(Sales[[#This Row],[date]]&gt;=YoY_Min,Sales[[#This Row],[date]]&lt;=TY_YTDMax)*(Sales[[#This Row],[sales]]/Sales[[#This Row],[sqft]])</f>
        <v>0</v>
      </c>
      <c r="P3130" s="4">
        <f>SUMIF(Sales[RegionStoretype],Sales[[#This Row],[RegionStoretype]],Sales[YoY_SSF])/Sales[[#This Row],[Region_TypeCount]]</f>
        <v>53.603836561720975</v>
      </c>
    </row>
    <row r="3131" spans="1:16" x14ac:dyDescent="0.25">
      <c r="A3131" s="1">
        <v>42930</v>
      </c>
      <c r="B3131">
        <v>19</v>
      </c>
      <c r="C3131">
        <v>6</v>
      </c>
      <c r="D3131">
        <v>1820.1644999999999</v>
      </c>
      <c r="E3131">
        <f>INDEX(Stores[region],MATCH(Sales[[#This Row],[store_no]],Stores[store_no],0))</f>
        <v>3</v>
      </c>
      <c r="F3131" t="str">
        <f>INDEX(Stores[storetype],MATCH(Sales[[#This Row],[store_no]],Stores[store_no],0))</f>
        <v>A</v>
      </c>
      <c r="G3131" t="str">
        <f>INDEX(Stores[location_city],MATCH(Sales[[#This Row],[store_no]],Stores[store_no],0))</f>
        <v>Des Moines</v>
      </c>
      <c r="H3131" t="str">
        <f>INDEX(Stores[location_state],MATCH(Sales[[#This Row],[store_no]],Stores[store_no],0))</f>
        <v>Iowa</v>
      </c>
      <c r="I3131">
        <f>INDEX(Stores[sqft],MATCH(Sales[[#This Row],[store_no]],Stores[store_no],0))</f>
        <v>197600</v>
      </c>
      <c r="J3131" s="4" t="str">
        <f>INDEX(Departments[dept_name],MATCH(Sales[[#This Row],[dept_no]],Departments[dept_no],0))</f>
        <v>Computers</v>
      </c>
      <c r="K3131" s="4" t="str">
        <f>CONCATENATE(Sales[[#This Row],[region]],Sales[[#This Row],[storetype]])</f>
        <v>3A</v>
      </c>
      <c r="L3131" s="4">
        <f>INDEX(RegionStoreCount[Store Count],MATCH(Sales[[#This Row],[RegionStoretype]],RegionStoreCount[Region/Type],0))</f>
        <v>9</v>
      </c>
      <c r="M3131" s="4">
        <f>AND(Sales[[#This Row],[date]]&lt;=TY_YTDMax,Sales[[#This Row],[date]]&gt;=TY_YTDMin)*Sales[[#This Row],[sales]]</f>
        <v>0</v>
      </c>
      <c r="N3131" s="4">
        <f>AND(Sales[[#This Row],[date]]&lt;=LY_YTDMax,Sales[[#This Row],[date]]&gt;=LY_YTDMin)*Sales[[#This Row],[sales]]</f>
        <v>1820.1644999999999</v>
      </c>
      <c r="O3131" s="4">
        <f>AND(Sales[[#This Row],[date]]&gt;=YoY_Min,Sales[[#This Row],[date]]&lt;=TY_YTDMax)*(Sales[[#This Row],[sales]]/Sales[[#This Row],[sqft]])</f>
        <v>0</v>
      </c>
      <c r="P3131" s="4">
        <f>SUMIF(Sales[RegionStoretype],Sales[[#This Row],[RegionStoretype]],Sales[YoY_SSF])/Sales[[#This Row],[Region_TypeCount]]</f>
        <v>53.603836561720975</v>
      </c>
    </row>
    <row r="3132" spans="1:16" x14ac:dyDescent="0.25">
      <c r="A3132" s="1">
        <v>42930</v>
      </c>
      <c r="B3132">
        <v>19</v>
      </c>
      <c r="C3132">
        <v>17</v>
      </c>
      <c r="D3132">
        <v>107529.9614</v>
      </c>
      <c r="E3132">
        <f>INDEX(Stores[region],MATCH(Sales[[#This Row],[store_no]],Stores[store_no],0))</f>
        <v>3</v>
      </c>
      <c r="F3132" t="str">
        <f>INDEX(Stores[storetype],MATCH(Sales[[#This Row],[store_no]],Stores[store_no],0))</f>
        <v>A</v>
      </c>
      <c r="G3132" t="str">
        <f>INDEX(Stores[location_city],MATCH(Sales[[#This Row],[store_no]],Stores[store_no],0))</f>
        <v>Des Moines</v>
      </c>
      <c r="H3132" t="str">
        <f>INDEX(Stores[location_state],MATCH(Sales[[#This Row],[store_no]],Stores[store_no],0))</f>
        <v>Iowa</v>
      </c>
      <c r="I3132">
        <f>INDEX(Stores[sqft],MATCH(Sales[[#This Row],[store_no]],Stores[store_no],0))</f>
        <v>197600</v>
      </c>
      <c r="J3132" s="4" t="str">
        <f>INDEX(Departments[dept_name],MATCH(Sales[[#This Row],[dept_no]],Departments[dept_no],0))</f>
        <v>Shoes</v>
      </c>
      <c r="K3132" s="4" t="str">
        <f>CONCATENATE(Sales[[#This Row],[region]],Sales[[#This Row],[storetype]])</f>
        <v>3A</v>
      </c>
      <c r="L3132" s="4">
        <f>INDEX(RegionStoreCount[Store Count],MATCH(Sales[[#This Row],[RegionStoretype]],RegionStoreCount[Region/Type],0))</f>
        <v>9</v>
      </c>
      <c r="M3132" s="4">
        <f>AND(Sales[[#This Row],[date]]&lt;=TY_YTDMax,Sales[[#This Row],[date]]&gt;=TY_YTDMin)*Sales[[#This Row],[sales]]</f>
        <v>0</v>
      </c>
      <c r="N3132" s="4">
        <f>AND(Sales[[#This Row],[date]]&lt;=LY_YTDMax,Sales[[#This Row],[date]]&gt;=LY_YTDMin)*Sales[[#This Row],[sales]]</f>
        <v>107529.9614</v>
      </c>
      <c r="O3132" s="4">
        <f>AND(Sales[[#This Row],[date]]&gt;=YoY_Min,Sales[[#This Row],[date]]&lt;=TY_YTDMax)*(Sales[[#This Row],[sales]]/Sales[[#This Row],[sqft]])</f>
        <v>0</v>
      </c>
      <c r="P3132" s="4">
        <f>SUMIF(Sales[RegionStoretype],Sales[[#This Row],[RegionStoretype]],Sales[YoY_SSF])/Sales[[#This Row],[Region_TypeCount]]</f>
        <v>53.603836561720975</v>
      </c>
    </row>
    <row r="3133" spans="1:16" x14ac:dyDescent="0.25">
      <c r="A3133" s="1">
        <v>42930</v>
      </c>
      <c r="B3133">
        <v>19</v>
      </c>
      <c r="C3133">
        <v>20</v>
      </c>
      <c r="D3133">
        <v>57131.366099999999</v>
      </c>
      <c r="E3133">
        <f>INDEX(Stores[region],MATCH(Sales[[#This Row],[store_no]],Stores[store_no],0))</f>
        <v>3</v>
      </c>
      <c r="F3133" t="str">
        <f>INDEX(Stores[storetype],MATCH(Sales[[#This Row],[store_no]],Stores[store_no],0))</f>
        <v>A</v>
      </c>
      <c r="G3133" t="str">
        <f>INDEX(Stores[location_city],MATCH(Sales[[#This Row],[store_no]],Stores[store_no],0))</f>
        <v>Des Moines</v>
      </c>
      <c r="H3133" t="str">
        <f>INDEX(Stores[location_state],MATCH(Sales[[#This Row],[store_no]],Stores[store_no],0))</f>
        <v>Iowa</v>
      </c>
      <c r="I3133">
        <f>INDEX(Stores[sqft],MATCH(Sales[[#This Row],[store_no]],Stores[store_no],0))</f>
        <v>197600</v>
      </c>
      <c r="J3133" s="4" t="str">
        <f>INDEX(Departments[dept_name],MATCH(Sales[[#This Row],[dept_no]],Departments[dept_no],0))</f>
        <v>Toys</v>
      </c>
      <c r="K3133" s="4" t="str">
        <f>CONCATENATE(Sales[[#This Row],[region]],Sales[[#This Row],[storetype]])</f>
        <v>3A</v>
      </c>
      <c r="L3133" s="4">
        <f>INDEX(RegionStoreCount[Store Count],MATCH(Sales[[#This Row],[RegionStoretype]],RegionStoreCount[Region/Type],0))</f>
        <v>9</v>
      </c>
      <c r="M3133" s="4">
        <f>AND(Sales[[#This Row],[date]]&lt;=TY_YTDMax,Sales[[#This Row],[date]]&gt;=TY_YTDMin)*Sales[[#This Row],[sales]]</f>
        <v>0</v>
      </c>
      <c r="N3133" s="4">
        <f>AND(Sales[[#This Row],[date]]&lt;=LY_YTDMax,Sales[[#This Row],[date]]&gt;=LY_YTDMin)*Sales[[#This Row],[sales]]</f>
        <v>57131.366099999999</v>
      </c>
      <c r="O3133" s="4">
        <f>AND(Sales[[#This Row],[date]]&gt;=YoY_Min,Sales[[#This Row],[date]]&lt;=TY_YTDMax)*(Sales[[#This Row],[sales]]/Sales[[#This Row],[sqft]])</f>
        <v>0</v>
      </c>
      <c r="P3133" s="4">
        <f>SUMIF(Sales[RegionStoretype],Sales[[#This Row],[RegionStoretype]],Sales[YoY_SSF])/Sales[[#This Row],[Region_TypeCount]]</f>
        <v>53.603836561720975</v>
      </c>
    </row>
    <row r="3134" spans="1:16" x14ac:dyDescent="0.25">
      <c r="A3134" s="1">
        <v>42930</v>
      </c>
      <c r="B3134">
        <v>20</v>
      </c>
      <c r="C3134">
        <v>9</v>
      </c>
      <c r="D3134">
        <v>1138.2367999999999</v>
      </c>
      <c r="E3134">
        <f>INDEX(Stores[region],MATCH(Sales[[#This Row],[store_no]],Stores[store_no],0))</f>
        <v>1</v>
      </c>
      <c r="F3134" t="str">
        <f>INDEX(Stores[storetype],MATCH(Sales[[#This Row],[store_no]],Stores[store_no],0))</f>
        <v>A</v>
      </c>
      <c r="G3134" t="str">
        <f>INDEX(Stores[location_city],MATCH(Sales[[#This Row],[store_no]],Stores[store_no],0))</f>
        <v>South Bend</v>
      </c>
      <c r="H3134" t="str">
        <f>INDEX(Stores[location_state],MATCH(Sales[[#This Row],[store_no]],Stores[store_no],0))</f>
        <v>Indiana</v>
      </c>
      <c r="I3134">
        <f>INDEX(Stores[sqft],MATCH(Sales[[#This Row],[store_no]],Stores[store_no],0))</f>
        <v>39700</v>
      </c>
      <c r="J3134" s="4" t="str">
        <f>INDEX(Departments[dept_name],MATCH(Sales[[#This Row],[dept_no]],Departments[dept_no],0))</f>
        <v>Garden</v>
      </c>
      <c r="K3134" s="4" t="str">
        <f>CONCATENATE(Sales[[#This Row],[region]],Sales[[#This Row],[storetype]])</f>
        <v>1A</v>
      </c>
      <c r="L3134" s="4">
        <f>INDEX(RegionStoreCount[Store Count],MATCH(Sales[[#This Row],[RegionStoretype]],RegionStoreCount[Region/Type],0))</f>
        <v>5</v>
      </c>
      <c r="M3134" s="4">
        <f>AND(Sales[[#This Row],[date]]&lt;=TY_YTDMax,Sales[[#This Row],[date]]&gt;=TY_YTDMin)*Sales[[#This Row],[sales]]</f>
        <v>0</v>
      </c>
      <c r="N3134" s="4">
        <f>AND(Sales[[#This Row],[date]]&lt;=LY_YTDMax,Sales[[#This Row],[date]]&gt;=LY_YTDMin)*Sales[[#This Row],[sales]]</f>
        <v>1138.2367999999999</v>
      </c>
      <c r="O3134" s="4">
        <f>AND(Sales[[#This Row],[date]]&gt;=YoY_Min,Sales[[#This Row],[date]]&lt;=TY_YTDMax)*(Sales[[#This Row],[sales]]/Sales[[#This Row],[sqft]])</f>
        <v>0</v>
      </c>
      <c r="P3134" s="4">
        <f>SUMIF(Sales[RegionStoretype],Sales[[#This Row],[RegionStoretype]],Sales[YoY_SSF])/Sales[[#This Row],[Region_TypeCount]]</f>
        <v>59.469551530910678</v>
      </c>
    </row>
    <row r="3135" spans="1:16" x14ac:dyDescent="0.25">
      <c r="A3135" s="1">
        <v>42930</v>
      </c>
      <c r="B3135">
        <v>20</v>
      </c>
      <c r="C3135">
        <v>13</v>
      </c>
      <c r="D3135">
        <v>17371.2071</v>
      </c>
      <c r="E3135">
        <f>INDEX(Stores[region],MATCH(Sales[[#This Row],[store_no]],Stores[store_no],0))</f>
        <v>1</v>
      </c>
      <c r="F3135" t="str">
        <f>INDEX(Stores[storetype],MATCH(Sales[[#This Row],[store_no]],Stores[store_no],0))</f>
        <v>A</v>
      </c>
      <c r="G3135" t="str">
        <f>INDEX(Stores[location_city],MATCH(Sales[[#This Row],[store_no]],Stores[store_no],0))</f>
        <v>South Bend</v>
      </c>
      <c r="H3135" t="str">
        <f>INDEX(Stores[location_state],MATCH(Sales[[#This Row],[store_no]],Stores[store_no],0))</f>
        <v>Indiana</v>
      </c>
      <c r="I3135">
        <f>INDEX(Stores[sqft],MATCH(Sales[[#This Row],[store_no]],Stores[store_no],0))</f>
        <v>39700</v>
      </c>
      <c r="J3135" s="4" t="str">
        <f>INDEX(Departments[dept_name],MATCH(Sales[[#This Row],[dept_no]],Departments[dept_no],0))</f>
        <v>Kids</v>
      </c>
      <c r="K3135" s="4" t="str">
        <f>CONCATENATE(Sales[[#This Row],[region]],Sales[[#This Row],[storetype]])</f>
        <v>1A</v>
      </c>
      <c r="L3135" s="4">
        <f>INDEX(RegionStoreCount[Store Count],MATCH(Sales[[#This Row],[RegionStoretype]],RegionStoreCount[Region/Type],0))</f>
        <v>5</v>
      </c>
      <c r="M3135" s="4">
        <f>AND(Sales[[#This Row],[date]]&lt;=TY_YTDMax,Sales[[#This Row],[date]]&gt;=TY_YTDMin)*Sales[[#This Row],[sales]]</f>
        <v>0</v>
      </c>
      <c r="N3135" s="4">
        <f>AND(Sales[[#This Row],[date]]&lt;=LY_YTDMax,Sales[[#This Row],[date]]&gt;=LY_YTDMin)*Sales[[#This Row],[sales]]</f>
        <v>17371.2071</v>
      </c>
      <c r="O3135" s="4">
        <f>AND(Sales[[#This Row],[date]]&gt;=YoY_Min,Sales[[#This Row],[date]]&lt;=TY_YTDMax)*(Sales[[#This Row],[sales]]/Sales[[#This Row],[sqft]])</f>
        <v>0</v>
      </c>
      <c r="P3135" s="4">
        <f>SUMIF(Sales[RegionStoretype],Sales[[#This Row],[RegionStoretype]],Sales[YoY_SSF])/Sales[[#This Row],[Region_TypeCount]]</f>
        <v>59.469551530910678</v>
      </c>
    </row>
    <row r="3136" spans="1:16" x14ac:dyDescent="0.25">
      <c r="A3136" s="1">
        <v>42930</v>
      </c>
      <c r="B3136">
        <v>20</v>
      </c>
      <c r="C3136">
        <v>17</v>
      </c>
      <c r="D3136">
        <v>75115.6296</v>
      </c>
      <c r="E3136">
        <f>INDEX(Stores[region],MATCH(Sales[[#This Row],[store_no]],Stores[store_no],0))</f>
        <v>1</v>
      </c>
      <c r="F3136" t="str">
        <f>INDEX(Stores[storetype],MATCH(Sales[[#This Row],[store_no]],Stores[store_no],0))</f>
        <v>A</v>
      </c>
      <c r="G3136" t="str">
        <f>INDEX(Stores[location_city],MATCH(Sales[[#This Row],[store_no]],Stores[store_no],0))</f>
        <v>South Bend</v>
      </c>
      <c r="H3136" t="str">
        <f>INDEX(Stores[location_state],MATCH(Sales[[#This Row],[store_no]],Stores[store_no],0))</f>
        <v>Indiana</v>
      </c>
      <c r="I3136">
        <f>INDEX(Stores[sqft],MATCH(Sales[[#This Row],[store_no]],Stores[store_no],0))</f>
        <v>39700</v>
      </c>
      <c r="J3136" s="4" t="str">
        <f>INDEX(Departments[dept_name],MATCH(Sales[[#This Row],[dept_no]],Departments[dept_no],0))</f>
        <v>Shoes</v>
      </c>
      <c r="K3136" s="4" t="str">
        <f>CONCATENATE(Sales[[#This Row],[region]],Sales[[#This Row],[storetype]])</f>
        <v>1A</v>
      </c>
      <c r="L3136" s="4">
        <f>INDEX(RegionStoreCount[Store Count],MATCH(Sales[[#This Row],[RegionStoretype]],RegionStoreCount[Region/Type],0))</f>
        <v>5</v>
      </c>
      <c r="M3136" s="4">
        <f>AND(Sales[[#This Row],[date]]&lt;=TY_YTDMax,Sales[[#This Row],[date]]&gt;=TY_YTDMin)*Sales[[#This Row],[sales]]</f>
        <v>0</v>
      </c>
      <c r="N3136" s="4">
        <f>AND(Sales[[#This Row],[date]]&lt;=LY_YTDMax,Sales[[#This Row],[date]]&gt;=LY_YTDMin)*Sales[[#This Row],[sales]]</f>
        <v>75115.6296</v>
      </c>
      <c r="O3136" s="4">
        <f>AND(Sales[[#This Row],[date]]&gt;=YoY_Min,Sales[[#This Row],[date]]&lt;=TY_YTDMax)*(Sales[[#This Row],[sales]]/Sales[[#This Row],[sqft]])</f>
        <v>0</v>
      </c>
      <c r="P3136" s="4">
        <f>SUMIF(Sales[RegionStoretype],Sales[[#This Row],[RegionStoretype]],Sales[YoY_SSF])/Sales[[#This Row],[Region_TypeCount]]</f>
        <v>59.469551530910678</v>
      </c>
    </row>
    <row r="3137" spans="1:16" x14ac:dyDescent="0.25">
      <c r="A3137" s="1">
        <v>42930</v>
      </c>
      <c r="B3137">
        <v>21</v>
      </c>
      <c r="C3137">
        <v>4</v>
      </c>
      <c r="D3137">
        <v>150736.33059999999</v>
      </c>
      <c r="E3137">
        <f>INDEX(Stores[region],MATCH(Sales[[#This Row],[store_no]],Stores[store_no],0))</f>
        <v>2</v>
      </c>
      <c r="F3137" t="str">
        <f>INDEX(Stores[storetype],MATCH(Sales[[#This Row],[store_no]],Stores[store_no],0))</f>
        <v>B</v>
      </c>
      <c r="G3137" t="str">
        <f>INDEX(Stores[location_city],MATCH(Sales[[#This Row],[store_no]],Stores[store_no],0))</f>
        <v>Madison</v>
      </c>
      <c r="H3137" t="str">
        <f>INDEX(Stores[location_state],MATCH(Sales[[#This Row],[store_no]],Stores[store_no],0))</f>
        <v>Wisconsin</v>
      </c>
      <c r="I3137">
        <f>INDEX(Stores[sqft],MATCH(Sales[[#This Row],[store_no]],Stores[store_no],0))</f>
        <v>206400</v>
      </c>
      <c r="J3137" s="4" t="str">
        <f>INDEX(Departments[dept_name],MATCH(Sales[[#This Row],[dept_no]],Departments[dept_no],0))</f>
        <v>Books</v>
      </c>
      <c r="K3137" s="4" t="str">
        <f>CONCATENATE(Sales[[#This Row],[region]],Sales[[#This Row],[storetype]])</f>
        <v>2B</v>
      </c>
      <c r="L3137" s="4">
        <f>INDEX(RegionStoreCount[Store Count],MATCH(Sales[[#This Row],[RegionStoretype]],RegionStoreCount[Region/Type],0))</f>
        <v>6</v>
      </c>
      <c r="M3137" s="4">
        <f>AND(Sales[[#This Row],[date]]&lt;=TY_YTDMax,Sales[[#This Row],[date]]&gt;=TY_YTDMin)*Sales[[#This Row],[sales]]</f>
        <v>0</v>
      </c>
      <c r="N3137" s="4">
        <f>AND(Sales[[#This Row],[date]]&lt;=LY_YTDMax,Sales[[#This Row],[date]]&gt;=LY_YTDMin)*Sales[[#This Row],[sales]]</f>
        <v>150736.33059999999</v>
      </c>
      <c r="O3137" s="4">
        <f>AND(Sales[[#This Row],[date]]&gt;=YoY_Min,Sales[[#This Row],[date]]&lt;=TY_YTDMax)*(Sales[[#This Row],[sales]]/Sales[[#This Row],[sqft]])</f>
        <v>0</v>
      </c>
      <c r="P3137" s="4">
        <f>SUMIF(Sales[RegionStoretype],Sales[[#This Row],[RegionStoretype]],Sales[YoY_SSF])/Sales[[#This Row],[Region_TypeCount]]</f>
        <v>58.393757732919049</v>
      </c>
    </row>
    <row r="3138" spans="1:16" x14ac:dyDescent="0.25">
      <c r="A3138" s="1">
        <v>42930</v>
      </c>
      <c r="B3138">
        <v>21</v>
      </c>
      <c r="C3138">
        <v>8</v>
      </c>
      <c r="D3138">
        <v>33507.919999999998</v>
      </c>
      <c r="E3138">
        <f>INDEX(Stores[region],MATCH(Sales[[#This Row],[store_no]],Stores[store_no],0))</f>
        <v>2</v>
      </c>
      <c r="F3138" t="str">
        <f>INDEX(Stores[storetype],MATCH(Sales[[#This Row],[store_no]],Stores[store_no],0))</f>
        <v>B</v>
      </c>
      <c r="G3138" t="str">
        <f>INDEX(Stores[location_city],MATCH(Sales[[#This Row],[store_no]],Stores[store_no],0))</f>
        <v>Madison</v>
      </c>
      <c r="H3138" t="str">
        <f>INDEX(Stores[location_state],MATCH(Sales[[#This Row],[store_no]],Stores[store_no],0))</f>
        <v>Wisconsin</v>
      </c>
      <c r="I3138">
        <f>INDEX(Stores[sqft],MATCH(Sales[[#This Row],[store_no]],Stores[store_no],0))</f>
        <v>206400</v>
      </c>
      <c r="J3138" s="4" t="str">
        <f>INDEX(Departments[dept_name],MATCH(Sales[[#This Row],[dept_no]],Departments[dept_no],0))</f>
        <v>Games</v>
      </c>
      <c r="K3138" s="4" t="str">
        <f>CONCATENATE(Sales[[#This Row],[region]],Sales[[#This Row],[storetype]])</f>
        <v>2B</v>
      </c>
      <c r="L3138" s="4">
        <f>INDEX(RegionStoreCount[Store Count],MATCH(Sales[[#This Row],[RegionStoretype]],RegionStoreCount[Region/Type],0))</f>
        <v>6</v>
      </c>
      <c r="M3138" s="4">
        <f>AND(Sales[[#This Row],[date]]&lt;=TY_YTDMax,Sales[[#This Row],[date]]&gt;=TY_YTDMin)*Sales[[#This Row],[sales]]</f>
        <v>0</v>
      </c>
      <c r="N3138" s="4">
        <f>AND(Sales[[#This Row],[date]]&lt;=LY_YTDMax,Sales[[#This Row],[date]]&gt;=LY_YTDMin)*Sales[[#This Row],[sales]]</f>
        <v>33507.919999999998</v>
      </c>
      <c r="O3138" s="4">
        <f>AND(Sales[[#This Row],[date]]&gt;=YoY_Min,Sales[[#This Row],[date]]&lt;=TY_YTDMax)*(Sales[[#This Row],[sales]]/Sales[[#This Row],[sqft]])</f>
        <v>0</v>
      </c>
      <c r="P3138" s="4">
        <f>SUMIF(Sales[RegionStoretype],Sales[[#This Row],[RegionStoretype]],Sales[YoY_SSF])/Sales[[#This Row],[Region_TypeCount]]</f>
        <v>58.393757732919049</v>
      </c>
    </row>
    <row r="3139" spans="1:16" x14ac:dyDescent="0.25">
      <c r="A3139" s="1">
        <v>42930</v>
      </c>
      <c r="B3139">
        <v>23</v>
      </c>
      <c r="C3139">
        <v>19</v>
      </c>
      <c r="D3139">
        <v>35793.998799999994</v>
      </c>
      <c r="E3139">
        <f>INDEX(Stores[region],MATCH(Sales[[#This Row],[store_no]],Stores[store_no],0))</f>
        <v>3</v>
      </c>
      <c r="F3139" t="str">
        <f>INDEX(Stores[storetype],MATCH(Sales[[#This Row],[store_no]],Stores[store_no],0))</f>
        <v>B</v>
      </c>
      <c r="G3139" t="str">
        <f>INDEX(Stores[location_city],MATCH(Sales[[#This Row],[store_no]],Stores[store_no],0))</f>
        <v>Cedar Rapids</v>
      </c>
      <c r="H3139" t="str">
        <f>INDEX(Stores[location_state],MATCH(Sales[[#This Row],[store_no]],Stores[store_no],0))</f>
        <v>Iowa</v>
      </c>
      <c r="I3139">
        <f>INDEX(Stores[sqft],MATCH(Sales[[#This Row],[store_no]],Stores[store_no],0))</f>
        <v>123700</v>
      </c>
      <c r="J3139" s="4" t="str">
        <f>INDEX(Departments[dept_name],MATCH(Sales[[#This Row],[dept_no]],Departments[dept_no],0))</f>
        <v>Tools</v>
      </c>
      <c r="K3139" s="4" t="str">
        <f>CONCATENATE(Sales[[#This Row],[region]],Sales[[#This Row],[storetype]])</f>
        <v>3B</v>
      </c>
      <c r="L3139" s="4">
        <f>INDEX(RegionStoreCount[Store Count],MATCH(Sales[[#This Row],[RegionStoretype]],RegionStoreCount[Region/Type],0))</f>
        <v>4</v>
      </c>
      <c r="M3139" s="4">
        <f>AND(Sales[[#This Row],[date]]&lt;=TY_YTDMax,Sales[[#This Row],[date]]&gt;=TY_YTDMin)*Sales[[#This Row],[sales]]</f>
        <v>0</v>
      </c>
      <c r="N3139" s="4">
        <f>AND(Sales[[#This Row],[date]]&lt;=LY_YTDMax,Sales[[#This Row],[date]]&gt;=LY_YTDMin)*Sales[[#This Row],[sales]]</f>
        <v>35793.998799999994</v>
      </c>
      <c r="O3139" s="4">
        <f>AND(Sales[[#This Row],[date]]&gt;=YoY_Min,Sales[[#This Row],[date]]&lt;=TY_YTDMax)*(Sales[[#This Row],[sales]]/Sales[[#This Row],[sqft]])</f>
        <v>0</v>
      </c>
      <c r="P3139" s="4">
        <f>SUMIF(Sales[RegionStoretype],Sales[[#This Row],[RegionStoretype]],Sales[YoY_SSF])/Sales[[#This Row],[Region_TypeCount]]</f>
        <v>58.312187288105562</v>
      </c>
    </row>
    <row r="3140" spans="1:16" x14ac:dyDescent="0.25">
      <c r="A3140" s="1">
        <v>42930</v>
      </c>
      <c r="B3140">
        <v>24</v>
      </c>
      <c r="C3140">
        <v>3</v>
      </c>
      <c r="D3140">
        <v>331705.44070000004</v>
      </c>
      <c r="E3140">
        <f>INDEX(Stores[region],MATCH(Sales[[#This Row],[store_no]],Stores[store_no],0))</f>
        <v>2</v>
      </c>
      <c r="F3140" t="str">
        <f>INDEX(Stores[storetype],MATCH(Sales[[#This Row],[store_no]],Stores[store_no],0))</f>
        <v>A</v>
      </c>
      <c r="G3140" t="str">
        <f>INDEX(Stores[location_city],MATCH(Sales[[#This Row],[store_no]],Stores[store_no],0))</f>
        <v>Winnetka</v>
      </c>
      <c r="H3140" t="str">
        <f>INDEX(Stores[location_state],MATCH(Sales[[#This Row],[store_no]],Stores[store_no],0))</f>
        <v>Illinois</v>
      </c>
      <c r="I3140">
        <f>INDEX(Stores[sqft],MATCH(Sales[[#This Row],[store_no]],Stores[store_no],0))</f>
        <v>207800</v>
      </c>
      <c r="J3140" s="4" t="str">
        <f>INDEX(Departments[dept_name],MATCH(Sales[[#This Row],[dept_no]],Departments[dept_no],0))</f>
        <v>Beauty</v>
      </c>
      <c r="K3140" s="4" t="str">
        <f>CONCATENATE(Sales[[#This Row],[region]],Sales[[#This Row],[storetype]])</f>
        <v>2A</v>
      </c>
      <c r="L3140" s="4">
        <f>INDEX(RegionStoreCount[Store Count],MATCH(Sales[[#This Row],[RegionStoretype]],RegionStoreCount[Region/Type],0))</f>
        <v>5</v>
      </c>
      <c r="M3140" s="4">
        <f>AND(Sales[[#This Row],[date]]&lt;=TY_YTDMax,Sales[[#This Row],[date]]&gt;=TY_YTDMin)*Sales[[#This Row],[sales]]</f>
        <v>0</v>
      </c>
      <c r="N3140" s="4">
        <f>AND(Sales[[#This Row],[date]]&lt;=LY_YTDMax,Sales[[#This Row],[date]]&gt;=LY_YTDMin)*Sales[[#This Row],[sales]]</f>
        <v>331705.44070000004</v>
      </c>
      <c r="O3140" s="4">
        <f>AND(Sales[[#This Row],[date]]&gt;=YoY_Min,Sales[[#This Row],[date]]&lt;=TY_YTDMax)*(Sales[[#This Row],[sales]]/Sales[[#This Row],[sqft]])</f>
        <v>0</v>
      </c>
      <c r="P3140" s="4">
        <f>SUMIF(Sales[RegionStoretype],Sales[[#This Row],[RegionStoretype]],Sales[YoY_SSF])/Sales[[#This Row],[Region_TypeCount]]</f>
        <v>60.052789354368521</v>
      </c>
    </row>
    <row r="3141" spans="1:16" x14ac:dyDescent="0.25">
      <c r="A3141" s="1">
        <v>42930</v>
      </c>
      <c r="B3141">
        <v>24</v>
      </c>
      <c r="C3141">
        <v>7</v>
      </c>
      <c r="D3141">
        <v>40330.305</v>
      </c>
      <c r="E3141">
        <f>INDEX(Stores[region],MATCH(Sales[[#This Row],[store_no]],Stores[store_no],0))</f>
        <v>2</v>
      </c>
      <c r="F3141" t="str">
        <f>INDEX(Stores[storetype],MATCH(Sales[[#This Row],[store_no]],Stores[store_no],0))</f>
        <v>A</v>
      </c>
      <c r="G3141" t="str">
        <f>INDEX(Stores[location_city],MATCH(Sales[[#This Row],[store_no]],Stores[store_no],0))</f>
        <v>Winnetka</v>
      </c>
      <c r="H3141" t="str">
        <f>INDEX(Stores[location_state],MATCH(Sales[[#This Row],[store_no]],Stores[store_no],0))</f>
        <v>Illinois</v>
      </c>
      <c r="I3141">
        <f>INDEX(Stores[sqft],MATCH(Sales[[#This Row],[store_no]],Stores[store_no],0))</f>
        <v>207800</v>
      </c>
      <c r="J3141" s="4" t="str">
        <f>INDEX(Departments[dept_name],MATCH(Sales[[#This Row],[dept_no]],Departments[dept_no],0))</f>
        <v>Electronics</v>
      </c>
      <c r="K3141" s="4" t="str">
        <f>CONCATENATE(Sales[[#This Row],[region]],Sales[[#This Row],[storetype]])</f>
        <v>2A</v>
      </c>
      <c r="L3141" s="4">
        <f>INDEX(RegionStoreCount[Store Count],MATCH(Sales[[#This Row],[RegionStoretype]],RegionStoreCount[Region/Type],0))</f>
        <v>5</v>
      </c>
      <c r="M3141" s="4">
        <f>AND(Sales[[#This Row],[date]]&lt;=TY_YTDMax,Sales[[#This Row],[date]]&gt;=TY_YTDMin)*Sales[[#This Row],[sales]]</f>
        <v>0</v>
      </c>
      <c r="N3141" s="4">
        <f>AND(Sales[[#This Row],[date]]&lt;=LY_YTDMax,Sales[[#This Row],[date]]&gt;=LY_YTDMin)*Sales[[#This Row],[sales]]</f>
        <v>40330.305</v>
      </c>
      <c r="O3141" s="4">
        <f>AND(Sales[[#This Row],[date]]&gt;=YoY_Min,Sales[[#This Row],[date]]&lt;=TY_YTDMax)*(Sales[[#This Row],[sales]]/Sales[[#This Row],[sqft]])</f>
        <v>0</v>
      </c>
      <c r="P3141" s="4">
        <f>SUMIF(Sales[RegionStoretype],Sales[[#This Row],[RegionStoretype]],Sales[YoY_SSF])/Sales[[#This Row],[Region_TypeCount]]</f>
        <v>60.052789354368521</v>
      </c>
    </row>
    <row r="3142" spans="1:16" x14ac:dyDescent="0.25">
      <c r="A3142" s="1">
        <v>42930</v>
      </c>
      <c r="B3142">
        <v>24</v>
      </c>
      <c r="C3142">
        <v>13</v>
      </c>
      <c r="D3142">
        <v>101566.33410000001</v>
      </c>
      <c r="E3142">
        <f>INDEX(Stores[region],MATCH(Sales[[#This Row],[store_no]],Stores[store_no],0))</f>
        <v>2</v>
      </c>
      <c r="F3142" t="str">
        <f>INDEX(Stores[storetype],MATCH(Sales[[#This Row],[store_no]],Stores[store_no],0))</f>
        <v>A</v>
      </c>
      <c r="G3142" t="str">
        <f>INDEX(Stores[location_city],MATCH(Sales[[#This Row],[store_no]],Stores[store_no],0))</f>
        <v>Winnetka</v>
      </c>
      <c r="H3142" t="str">
        <f>INDEX(Stores[location_state],MATCH(Sales[[#This Row],[store_no]],Stores[store_no],0))</f>
        <v>Illinois</v>
      </c>
      <c r="I3142">
        <f>INDEX(Stores[sqft],MATCH(Sales[[#This Row],[store_no]],Stores[store_no],0))</f>
        <v>207800</v>
      </c>
      <c r="J3142" s="4" t="str">
        <f>INDEX(Departments[dept_name],MATCH(Sales[[#This Row],[dept_no]],Departments[dept_no],0))</f>
        <v>Kids</v>
      </c>
      <c r="K3142" s="4" t="str">
        <f>CONCATENATE(Sales[[#This Row],[region]],Sales[[#This Row],[storetype]])</f>
        <v>2A</v>
      </c>
      <c r="L3142" s="4">
        <f>INDEX(RegionStoreCount[Store Count],MATCH(Sales[[#This Row],[RegionStoretype]],RegionStoreCount[Region/Type],0))</f>
        <v>5</v>
      </c>
      <c r="M3142" s="4">
        <f>AND(Sales[[#This Row],[date]]&lt;=TY_YTDMax,Sales[[#This Row],[date]]&gt;=TY_YTDMin)*Sales[[#This Row],[sales]]</f>
        <v>0</v>
      </c>
      <c r="N3142" s="4">
        <f>AND(Sales[[#This Row],[date]]&lt;=LY_YTDMax,Sales[[#This Row],[date]]&gt;=LY_YTDMin)*Sales[[#This Row],[sales]]</f>
        <v>101566.33410000001</v>
      </c>
      <c r="O3142" s="4">
        <f>AND(Sales[[#This Row],[date]]&gt;=YoY_Min,Sales[[#This Row],[date]]&lt;=TY_YTDMax)*(Sales[[#This Row],[sales]]/Sales[[#This Row],[sqft]])</f>
        <v>0</v>
      </c>
      <c r="P3142" s="4">
        <f>SUMIF(Sales[RegionStoretype],Sales[[#This Row],[RegionStoretype]],Sales[YoY_SSF])/Sales[[#This Row],[Region_TypeCount]]</f>
        <v>60.052789354368521</v>
      </c>
    </row>
    <row r="3143" spans="1:16" x14ac:dyDescent="0.25">
      <c r="A3143" s="1">
        <v>42930</v>
      </c>
      <c r="B3143">
        <v>25</v>
      </c>
      <c r="C3143">
        <v>1</v>
      </c>
      <c r="D3143">
        <v>5542.6963999999998</v>
      </c>
      <c r="E3143">
        <f>INDEX(Stores[region],MATCH(Sales[[#This Row],[store_no]],Stores[store_no],0))</f>
        <v>3</v>
      </c>
      <c r="F3143" t="str">
        <f>INDEX(Stores[storetype],MATCH(Sales[[#This Row],[store_no]],Stores[store_no],0))</f>
        <v>B</v>
      </c>
      <c r="G3143" t="str">
        <f>INDEX(Stores[location_city],MATCH(Sales[[#This Row],[store_no]],Stores[store_no],0))</f>
        <v>Kansas City</v>
      </c>
      <c r="H3143" t="str">
        <f>INDEX(Stores[location_state],MATCH(Sales[[#This Row],[store_no]],Stores[store_no],0))</f>
        <v>Missouri</v>
      </c>
      <c r="I3143">
        <f>INDEX(Stores[sqft],MATCH(Sales[[#This Row],[store_no]],Stores[store_no],0))</f>
        <v>92300</v>
      </c>
      <c r="J3143" s="4" t="str">
        <f>INDEX(Departments[dept_name],MATCH(Sales[[#This Row],[dept_no]],Departments[dept_no],0))</f>
        <v>Automotive</v>
      </c>
      <c r="K3143" s="4" t="str">
        <f>CONCATENATE(Sales[[#This Row],[region]],Sales[[#This Row],[storetype]])</f>
        <v>3B</v>
      </c>
      <c r="L3143" s="4">
        <f>INDEX(RegionStoreCount[Store Count],MATCH(Sales[[#This Row],[RegionStoretype]],RegionStoreCount[Region/Type],0))</f>
        <v>4</v>
      </c>
      <c r="M3143" s="4">
        <f>AND(Sales[[#This Row],[date]]&lt;=TY_YTDMax,Sales[[#This Row],[date]]&gt;=TY_YTDMin)*Sales[[#This Row],[sales]]</f>
        <v>0</v>
      </c>
      <c r="N3143" s="4">
        <f>AND(Sales[[#This Row],[date]]&lt;=LY_YTDMax,Sales[[#This Row],[date]]&gt;=LY_YTDMin)*Sales[[#This Row],[sales]]</f>
        <v>5542.6963999999998</v>
      </c>
      <c r="O3143" s="4">
        <f>AND(Sales[[#This Row],[date]]&gt;=YoY_Min,Sales[[#This Row],[date]]&lt;=TY_YTDMax)*(Sales[[#This Row],[sales]]/Sales[[#This Row],[sqft]])</f>
        <v>0</v>
      </c>
      <c r="P3143" s="4">
        <f>SUMIF(Sales[RegionStoretype],Sales[[#This Row],[RegionStoretype]],Sales[YoY_SSF])/Sales[[#This Row],[Region_TypeCount]]</f>
        <v>58.312187288105562</v>
      </c>
    </row>
    <row r="3144" spans="1:16" x14ac:dyDescent="0.25">
      <c r="A3144" s="1">
        <v>42930</v>
      </c>
      <c r="B3144">
        <v>25</v>
      </c>
      <c r="C3144">
        <v>15</v>
      </c>
      <c r="D3144">
        <v>94083.640799999994</v>
      </c>
      <c r="E3144">
        <f>INDEX(Stores[region],MATCH(Sales[[#This Row],[store_no]],Stores[store_no],0))</f>
        <v>3</v>
      </c>
      <c r="F3144" t="str">
        <f>INDEX(Stores[storetype],MATCH(Sales[[#This Row],[store_no]],Stores[store_no],0))</f>
        <v>B</v>
      </c>
      <c r="G3144" t="str">
        <f>INDEX(Stores[location_city],MATCH(Sales[[#This Row],[store_no]],Stores[store_no],0))</f>
        <v>Kansas City</v>
      </c>
      <c r="H3144" t="str">
        <f>INDEX(Stores[location_state],MATCH(Sales[[#This Row],[store_no]],Stores[store_no],0))</f>
        <v>Missouri</v>
      </c>
      <c r="I3144">
        <f>INDEX(Stores[sqft],MATCH(Sales[[#This Row],[store_no]],Stores[store_no],0))</f>
        <v>92300</v>
      </c>
      <c r="J3144" s="4" t="str">
        <f>INDEX(Departments[dept_name],MATCH(Sales[[#This Row],[dept_no]],Departments[dept_no],0))</f>
        <v>Music</v>
      </c>
      <c r="K3144" s="4" t="str">
        <f>CONCATENATE(Sales[[#This Row],[region]],Sales[[#This Row],[storetype]])</f>
        <v>3B</v>
      </c>
      <c r="L3144" s="4">
        <f>INDEX(RegionStoreCount[Store Count],MATCH(Sales[[#This Row],[RegionStoretype]],RegionStoreCount[Region/Type],0))</f>
        <v>4</v>
      </c>
      <c r="M3144" s="4">
        <f>AND(Sales[[#This Row],[date]]&lt;=TY_YTDMax,Sales[[#This Row],[date]]&gt;=TY_YTDMin)*Sales[[#This Row],[sales]]</f>
        <v>0</v>
      </c>
      <c r="N3144" s="4">
        <f>AND(Sales[[#This Row],[date]]&lt;=LY_YTDMax,Sales[[#This Row],[date]]&gt;=LY_YTDMin)*Sales[[#This Row],[sales]]</f>
        <v>94083.640799999994</v>
      </c>
      <c r="O3144" s="4">
        <f>AND(Sales[[#This Row],[date]]&gt;=YoY_Min,Sales[[#This Row],[date]]&lt;=TY_YTDMax)*(Sales[[#This Row],[sales]]/Sales[[#This Row],[sqft]])</f>
        <v>0</v>
      </c>
      <c r="P3144" s="4">
        <f>SUMIF(Sales[RegionStoretype],Sales[[#This Row],[RegionStoretype]],Sales[YoY_SSF])/Sales[[#This Row],[Region_TypeCount]]</f>
        <v>58.312187288105562</v>
      </c>
    </row>
    <row r="3145" spans="1:16" x14ac:dyDescent="0.25">
      <c r="A3145" s="1">
        <v>42930</v>
      </c>
      <c r="B3145">
        <v>25</v>
      </c>
      <c r="C3145">
        <v>20</v>
      </c>
      <c r="D3145">
        <v>30837.181</v>
      </c>
      <c r="E3145">
        <f>INDEX(Stores[region],MATCH(Sales[[#This Row],[store_no]],Stores[store_no],0))</f>
        <v>3</v>
      </c>
      <c r="F3145" t="str">
        <f>INDEX(Stores[storetype],MATCH(Sales[[#This Row],[store_no]],Stores[store_no],0))</f>
        <v>B</v>
      </c>
      <c r="G3145" t="str">
        <f>INDEX(Stores[location_city],MATCH(Sales[[#This Row],[store_no]],Stores[store_no],0))</f>
        <v>Kansas City</v>
      </c>
      <c r="H3145" t="str">
        <f>INDEX(Stores[location_state],MATCH(Sales[[#This Row],[store_no]],Stores[store_no],0))</f>
        <v>Missouri</v>
      </c>
      <c r="I3145">
        <f>INDEX(Stores[sqft],MATCH(Sales[[#This Row],[store_no]],Stores[store_no],0))</f>
        <v>92300</v>
      </c>
      <c r="J3145" s="4" t="str">
        <f>INDEX(Departments[dept_name],MATCH(Sales[[#This Row],[dept_no]],Departments[dept_no],0))</f>
        <v>Toys</v>
      </c>
      <c r="K3145" s="4" t="str">
        <f>CONCATENATE(Sales[[#This Row],[region]],Sales[[#This Row],[storetype]])</f>
        <v>3B</v>
      </c>
      <c r="L3145" s="4">
        <f>INDEX(RegionStoreCount[Store Count],MATCH(Sales[[#This Row],[RegionStoretype]],RegionStoreCount[Region/Type],0))</f>
        <v>4</v>
      </c>
      <c r="M3145" s="4">
        <f>AND(Sales[[#This Row],[date]]&lt;=TY_YTDMax,Sales[[#This Row],[date]]&gt;=TY_YTDMin)*Sales[[#This Row],[sales]]</f>
        <v>0</v>
      </c>
      <c r="N3145" s="4">
        <f>AND(Sales[[#This Row],[date]]&lt;=LY_YTDMax,Sales[[#This Row],[date]]&gt;=LY_YTDMin)*Sales[[#This Row],[sales]]</f>
        <v>30837.181</v>
      </c>
      <c r="O3145" s="4">
        <f>AND(Sales[[#This Row],[date]]&gt;=YoY_Min,Sales[[#This Row],[date]]&lt;=TY_YTDMax)*(Sales[[#This Row],[sales]]/Sales[[#This Row],[sqft]])</f>
        <v>0</v>
      </c>
      <c r="P3145" s="4">
        <f>SUMIF(Sales[RegionStoretype],Sales[[#This Row],[RegionStoretype]],Sales[YoY_SSF])/Sales[[#This Row],[Region_TypeCount]]</f>
        <v>58.312187288105562</v>
      </c>
    </row>
    <row r="3146" spans="1:16" x14ac:dyDescent="0.25">
      <c r="A3146" s="1">
        <v>42930</v>
      </c>
      <c r="B3146">
        <v>26</v>
      </c>
      <c r="C3146">
        <v>5</v>
      </c>
      <c r="D3146">
        <v>88731.424599999998</v>
      </c>
      <c r="E3146">
        <f>INDEX(Stores[region],MATCH(Sales[[#This Row],[store_no]],Stores[store_no],0))</f>
        <v>2</v>
      </c>
      <c r="F3146" t="str">
        <f>INDEX(Stores[storetype],MATCH(Sales[[#This Row],[store_no]],Stores[store_no],0))</f>
        <v>A</v>
      </c>
      <c r="G3146" t="str">
        <f>INDEX(Stores[location_city],MATCH(Sales[[#This Row],[store_no]],Stores[store_no],0))</f>
        <v>Carmel</v>
      </c>
      <c r="H3146" t="str">
        <f>INDEX(Stores[location_state],MATCH(Sales[[#This Row],[store_no]],Stores[store_no],0))</f>
        <v>Indiana</v>
      </c>
      <c r="I3146">
        <f>INDEX(Stores[sqft],MATCH(Sales[[#This Row],[store_no]],Stores[store_no],0))</f>
        <v>198500</v>
      </c>
      <c r="J3146" s="4" t="str">
        <f>INDEX(Departments[dept_name],MATCH(Sales[[#This Row],[dept_no]],Departments[dept_no],0))</f>
        <v>Clothing</v>
      </c>
      <c r="K3146" s="4" t="str">
        <f>CONCATENATE(Sales[[#This Row],[region]],Sales[[#This Row],[storetype]])</f>
        <v>2A</v>
      </c>
      <c r="L3146" s="4">
        <f>INDEX(RegionStoreCount[Store Count],MATCH(Sales[[#This Row],[RegionStoretype]],RegionStoreCount[Region/Type],0))</f>
        <v>5</v>
      </c>
      <c r="M3146" s="4">
        <f>AND(Sales[[#This Row],[date]]&lt;=TY_YTDMax,Sales[[#This Row],[date]]&gt;=TY_YTDMin)*Sales[[#This Row],[sales]]</f>
        <v>0</v>
      </c>
      <c r="N3146" s="4">
        <f>AND(Sales[[#This Row],[date]]&lt;=LY_YTDMax,Sales[[#This Row],[date]]&gt;=LY_YTDMin)*Sales[[#This Row],[sales]]</f>
        <v>88731.424599999998</v>
      </c>
      <c r="O3146" s="4">
        <f>AND(Sales[[#This Row],[date]]&gt;=YoY_Min,Sales[[#This Row],[date]]&lt;=TY_YTDMax)*(Sales[[#This Row],[sales]]/Sales[[#This Row],[sqft]])</f>
        <v>0</v>
      </c>
      <c r="P3146" s="4">
        <f>SUMIF(Sales[RegionStoretype],Sales[[#This Row],[RegionStoretype]],Sales[YoY_SSF])/Sales[[#This Row],[Region_TypeCount]]</f>
        <v>60.052789354368521</v>
      </c>
    </row>
    <row r="3147" spans="1:16" x14ac:dyDescent="0.25">
      <c r="A3147" s="1">
        <v>42930</v>
      </c>
      <c r="B3147">
        <v>26</v>
      </c>
      <c r="C3147">
        <v>7</v>
      </c>
      <c r="D3147">
        <v>21838.394</v>
      </c>
      <c r="E3147">
        <f>INDEX(Stores[region],MATCH(Sales[[#This Row],[store_no]],Stores[store_no],0))</f>
        <v>2</v>
      </c>
      <c r="F3147" t="str">
        <f>INDEX(Stores[storetype],MATCH(Sales[[#This Row],[store_no]],Stores[store_no],0))</f>
        <v>A</v>
      </c>
      <c r="G3147" t="str">
        <f>INDEX(Stores[location_city],MATCH(Sales[[#This Row],[store_no]],Stores[store_no],0))</f>
        <v>Carmel</v>
      </c>
      <c r="H3147" t="str">
        <f>INDEX(Stores[location_state],MATCH(Sales[[#This Row],[store_no]],Stores[store_no],0))</f>
        <v>Indiana</v>
      </c>
      <c r="I3147">
        <f>INDEX(Stores[sqft],MATCH(Sales[[#This Row],[store_no]],Stores[store_no],0))</f>
        <v>198500</v>
      </c>
      <c r="J3147" s="4" t="str">
        <f>INDEX(Departments[dept_name],MATCH(Sales[[#This Row],[dept_no]],Departments[dept_no],0))</f>
        <v>Electronics</v>
      </c>
      <c r="K3147" s="4" t="str">
        <f>CONCATENATE(Sales[[#This Row],[region]],Sales[[#This Row],[storetype]])</f>
        <v>2A</v>
      </c>
      <c r="L3147" s="4">
        <f>INDEX(RegionStoreCount[Store Count],MATCH(Sales[[#This Row],[RegionStoretype]],RegionStoreCount[Region/Type],0))</f>
        <v>5</v>
      </c>
      <c r="M3147" s="4">
        <f>AND(Sales[[#This Row],[date]]&lt;=TY_YTDMax,Sales[[#This Row],[date]]&gt;=TY_YTDMin)*Sales[[#This Row],[sales]]</f>
        <v>0</v>
      </c>
      <c r="N3147" s="4">
        <f>AND(Sales[[#This Row],[date]]&lt;=LY_YTDMax,Sales[[#This Row],[date]]&gt;=LY_YTDMin)*Sales[[#This Row],[sales]]</f>
        <v>21838.394</v>
      </c>
      <c r="O3147" s="4">
        <f>AND(Sales[[#This Row],[date]]&gt;=YoY_Min,Sales[[#This Row],[date]]&lt;=TY_YTDMax)*(Sales[[#This Row],[sales]]/Sales[[#This Row],[sqft]])</f>
        <v>0</v>
      </c>
      <c r="P3147" s="4">
        <f>SUMIF(Sales[RegionStoretype],Sales[[#This Row],[RegionStoretype]],Sales[YoY_SSF])/Sales[[#This Row],[Region_TypeCount]]</f>
        <v>60.052789354368521</v>
      </c>
    </row>
    <row r="3148" spans="1:16" x14ac:dyDescent="0.25">
      <c r="A3148" s="1">
        <v>42930</v>
      </c>
      <c r="B3148">
        <v>26</v>
      </c>
      <c r="C3148">
        <v>13</v>
      </c>
      <c r="D3148">
        <v>64022.414500000006</v>
      </c>
      <c r="E3148">
        <f>INDEX(Stores[region],MATCH(Sales[[#This Row],[store_no]],Stores[store_no],0))</f>
        <v>2</v>
      </c>
      <c r="F3148" t="str">
        <f>INDEX(Stores[storetype],MATCH(Sales[[#This Row],[store_no]],Stores[store_no],0))</f>
        <v>A</v>
      </c>
      <c r="G3148" t="str">
        <f>INDEX(Stores[location_city],MATCH(Sales[[#This Row],[store_no]],Stores[store_no],0))</f>
        <v>Carmel</v>
      </c>
      <c r="H3148" t="str">
        <f>INDEX(Stores[location_state],MATCH(Sales[[#This Row],[store_no]],Stores[store_no],0))</f>
        <v>Indiana</v>
      </c>
      <c r="I3148">
        <f>INDEX(Stores[sqft],MATCH(Sales[[#This Row],[store_no]],Stores[store_no],0))</f>
        <v>198500</v>
      </c>
      <c r="J3148" s="4" t="str">
        <f>INDEX(Departments[dept_name],MATCH(Sales[[#This Row],[dept_no]],Departments[dept_no],0))</f>
        <v>Kids</v>
      </c>
      <c r="K3148" s="4" t="str">
        <f>CONCATENATE(Sales[[#This Row],[region]],Sales[[#This Row],[storetype]])</f>
        <v>2A</v>
      </c>
      <c r="L3148" s="4">
        <f>INDEX(RegionStoreCount[Store Count],MATCH(Sales[[#This Row],[RegionStoretype]],RegionStoreCount[Region/Type],0))</f>
        <v>5</v>
      </c>
      <c r="M3148" s="4">
        <f>AND(Sales[[#This Row],[date]]&lt;=TY_YTDMax,Sales[[#This Row],[date]]&gt;=TY_YTDMin)*Sales[[#This Row],[sales]]</f>
        <v>0</v>
      </c>
      <c r="N3148" s="4">
        <f>AND(Sales[[#This Row],[date]]&lt;=LY_YTDMax,Sales[[#This Row],[date]]&gt;=LY_YTDMin)*Sales[[#This Row],[sales]]</f>
        <v>64022.414500000006</v>
      </c>
      <c r="O3148" s="4">
        <f>AND(Sales[[#This Row],[date]]&gt;=YoY_Min,Sales[[#This Row],[date]]&lt;=TY_YTDMax)*(Sales[[#This Row],[sales]]/Sales[[#This Row],[sqft]])</f>
        <v>0</v>
      </c>
      <c r="P3148" s="4">
        <f>SUMIF(Sales[RegionStoretype],Sales[[#This Row],[RegionStoretype]],Sales[YoY_SSF])/Sales[[#This Row],[Region_TypeCount]]</f>
        <v>60.052789354368521</v>
      </c>
    </row>
    <row r="3149" spans="1:16" x14ac:dyDescent="0.25">
      <c r="A3149" s="1">
        <v>42930</v>
      </c>
      <c r="B3149">
        <v>26</v>
      </c>
      <c r="C3149">
        <v>20</v>
      </c>
      <c r="D3149">
        <v>270124.29969999997</v>
      </c>
      <c r="E3149">
        <f>INDEX(Stores[region],MATCH(Sales[[#This Row],[store_no]],Stores[store_no],0))</f>
        <v>2</v>
      </c>
      <c r="F3149" t="str">
        <f>INDEX(Stores[storetype],MATCH(Sales[[#This Row],[store_no]],Stores[store_no],0))</f>
        <v>A</v>
      </c>
      <c r="G3149" t="str">
        <f>INDEX(Stores[location_city],MATCH(Sales[[#This Row],[store_no]],Stores[store_no],0))</f>
        <v>Carmel</v>
      </c>
      <c r="H3149" t="str">
        <f>INDEX(Stores[location_state],MATCH(Sales[[#This Row],[store_no]],Stores[store_no],0))</f>
        <v>Indiana</v>
      </c>
      <c r="I3149">
        <f>INDEX(Stores[sqft],MATCH(Sales[[#This Row],[store_no]],Stores[store_no],0))</f>
        <v>198500</v>
      </c>
      <c r="J3149" s="4" t="str">
        <f>INDEX(Departments[dept_name],MATCH(Sales[[#This Row],[dept_no]],Departments[dept_no],0))</f>
        <v>Toys</v>
      </c>
      <c r="K3149" s="4" t="str">
        <f>CONCATENATE(Sales[[#This Row],[region]],Sales[[#This Row],[storetype]])</f>
        <v>2A</v>
      </c>
      <c r="L3149" s="4">
        <f>INDEX(RegionStoreCount[Store Count],MATCH(Sales[[#This Row],[RegionStoretype]],RegionStoreCount[Region/Type],0))</f>
        <v>5</v>
      </c>
      <c r="M3149" s="4">
        <f>AND(Sales[[#This Row],[date]]&lt;=TY_YTDMax,Sales[[#This Row],[date]]&gt;=TY_YTDMin)*Sales[[#This Row],[sales]]</f>
        <v>0</v>
      </c>
      <c r="N3149" s="4">
        <f>AND(Sales[[#This Row],[date]]&lt;=LY_YTDMax,Sales[[#This Row],[date]]&gt;=LY_YTDMin)*Sales[[#This Row],[sales]]</f>
        <v>270124.29969999997</v>
      </c>
      <c r="O3149" s="4">
        <f>AND(Sales[[#This Row],[date]]&gt;=YoY_Min,Sales[[#This Row],[date]]&lt;=TY_YTDMax)*(Sales[[#This Row],[sales]]/Sales[[#This Row],[sqft]])</f>
        <v>0</v>
      </c>
      <c r="P3149" s="4">
        <f>SUMIF(Sales[RegionStoretype],Sales[[#This Row],[RegionStoretype]],Sales[YoY_SSF])/Sales[[#This Row],[Region_TypeCount]]</f>
        <v>60.052789354368521</v>
      </c>
    </row>
    <row r="3150" spans="1:16" x14ac:dyDescent="0.25">
      <c r="A3150" s="1">
        <v>42930</v>
      </c>
      <c r="B3150">
        <v>27</v>
      </c>
      <c r="C3150">
        <v>12</v>
      </c>
      <c r="D3150">
        <v>41090.879399999998</v>
      </c>
      <c r="E3150">
        <f>INDEX(Stores[region],MATCH(Sales[[#This Row],[store_no]],Stores[store_no],0))</f>
        <v>3</v>
      </c>
      <c r="F3150" t="str">
        <f>INDEX(Stores[storetype],MATCH(Sales[[#This Row],[store_no]],Stores[store_no],0))</f>
        <v>A</v>
      </c>
      <c r="G3150" t="str">
        <f>INDEX(Stores[location_city],MATCH(Sales[[#This Row],[store_no]],Stores[store_no],0))</f>
        <v>Springfield</v>
      </c>
      <c r="H3150" t="str">
        <f>INDEX(Stores[location_state],MATCH(Sales[[#This Row],[store_no]],Stores[store_no],0))</f>
        <v>Missouri</v>
      </c>
      <c r="I3150">
        <f>INDEX(Stores[sqft],MATCH(Sales[[#This Row],[store_no]],Stores[store_no],0))</f>
        <v>158200</v>
      </c>
      <c r="J3150" s="4" t="str">
        <f>INDEX(Departments[dept_name],MATCH(Sales[[#This Row],[dept_no]],Departments[dept_no],0))</f>
        <v>Jewelery</v>
      </c>
      <c r="K3150" s="4" t="str">
        <f>CONCATENATE(Sales[[#This Row],[region]],Sales[[#This Row],[storetype]])</f>
        <v>3A</v>
      </c>
      <c r="L3150" s="4">
        <f>INDEX(RegionStoreCount[Store Count],MATCH(Sales[[#This Row],[RegionStoretype]],RegionStoreCount[Region/Type],0))</f>
        <v>9</v>
      </c>
      <c r="M3150" s="4">
        <f>AND(Sales[[#This Row],[date]]&lt;=TY_YTDMax,Sales[[#This Row],[date]]&gt;=TY_YTDMin)*Sales[[#This Row],[sales]]</f>
        <v>0</v>
      </c>
      <c r="N3150" s="4">
        <f>AND(Sales[[#This Row],[date]]&lt;=LY_YTDMax,Sales[[#This Row],[date]]&gt;=LY_YTDMin)*Sales[[#This Row],[sales]]</f>
        <v>41090.879399999998</v>
      </c>
      <c r="O3150" s="4">
        <f>AND(Sales[[#This Row],[date]]&gt;=YoY_Min,Sales[[#This Row],[date]]&lt;=TY_YTDMax)*(Sales[[#This Row],[sales]]/Sales[[#This Row],[sqft]])</f>
        <v>0</v>
      </c>
      <c r="P3150" s="4">
        <f>SUMIF(Sales[RegionStoretype],Sales[[#This Row],[RegionStoretype]],Sales[YoY_SSF])/Sales[[#This Row],[Region_TypeCount]]</f>
        <v>53.603836561720975</v>
      </c>
    </row>
    <row r="3151" spans="1:16" x14ac:dyDescent="0.25">
      <c r="A3151" s="1">
        <v>42930</v>
      </c>
      <c r="B3151">
        <v>27</v>
      </c>
      <c r="C3151">
        <v>16</v>
      </c>
      <c r="D3151">
        <v>67611.064299999998</v>
      </c>
      <c r="E3151">
        <f>INDEX(Stores[region],MATCH(Sales[[#This Row],[store_no]],Stores[store_no],0))</f>
        <v>3</v>
      </c>
      <c r="F3151" t="str">
        <f>INDEX(Stores[storetype],MATCH(Sales[[#This Row],[store_no]],Stores[store_no],0))</f>
        <v>A</v>
      </c>
      <c r="G3151" t="str">
        <f>INDEX(Stores[location_city],MATCH(Sales[[#This Row],[store_no]],Stores[store_no],0))</f>
        <v>Springfield</v>
      </c>
      <c r="H3151" t="str">
        <f>INDEX(Stores[location_state],MATCH(Sales[[#This Row],[store_no]],Stores[store_no],0))</f>
        <v>Missouri</v>
      </c>
      <c r="I3151">
        <f>INDEX(Stores[sqft],MATCH(Sales[[#This Row],[store_no]],Stores[store_no],0))</f>
        <v>158200</v>
      </c>
      <c r="J3151" s="4" t="str">
        <f>INDEX(Departments[dept_name],MATCH(Sales[[#This Row],[dept_no]],Departments[dept_no],0))</f>
        <v>Outdoors</v>
      </c>
      <c r="K3151" s="4" t="str">
        <f>CONCATENATE(Sales[[#This Row],[region]],Sales[[#This Row],[storetype]])</f>
        <v>3A</v>
      </c>
      <c r="L3151" s="4">
        <f>INDEX(RegionStoreCount[Store Count],MATCH(Sales[[#This Row],[RegionStoretype]],RegionStoreCount[Region/Type],0))</f>
        <v>9</v>
      </c>
      <c r="M3151" s="4">
        <f>AND(Sales[[#This Row],[date]]&lt;=TY_YTDMax,Sales[[#This Row],[date]]&gt;=TY_YTDMin)*Sales[[#This Row],[sales]]</f>
        <v>0</v>
      </c>
      <c r="N3151" s="4">
        <f>AND(Sales[[#This Row],[date]]&lt;=LY_YTDMax,Sales[[#This Row],[date]]&gt;=LY_YTDMin)*Sales[[#This Row],[sales]]</f>
        <v>67611.064299999998</v>
      </c>
      <c r="O3151" s="4">
        <f>AND(Sales[[#This Row],[date]]&gt;=YoY_Min,Sales[[#This Row],[date]]&lt;=TY_YTDMax)*(Sales[[#This Row],[sales]]/Sales[[#This Row],[sqft]])</f>
        <v>0</v>
      </c>
      <c r="P3151" s="4">
        <f>SUMIF(Sales[RegionStoretype],Sales[[#This Row],[RegionStoretype]],Sales[YoY_SSF])/Sales[[#This Row],[Region_TypeCount]]</f>
        <v>53.603836561720975</v>
      </c>
    </row>
    <row r="3152" spans="1:16" x14ac:dyDescent="0.25">
      <c r="A3152" s="1">
        <v>42930</v>
      </c>
      <c r="B3152">
        <v>28</v>
      </c>
      <c r="C3152">
        <v>12</v>
      </c>
      <c r="D3152">
        <v>353561.82729999995</v>
      </c>
      <c r="E3152">
        <f>INDEX(Stores[region],MATCH(Sales[[#This Row],[store_no]],Stores[store_no],0))</f>
        <v>2</v>
      </c>
      <c r="F3152" t="str">
        <f>INDEX(Stores[storetype],MATCH(Sales[[#This Row],[store_no]],Stores[store_no],0))</f>
        <v>A</v>
      </c>
      <c r="G3152" t="str">
        <f>INDEX(Stores[location_city],MATCH(Sales[[#This Row],[store_no]],Stores[store_no],0))</f>
        <v>Milwaukee</v>
      </c>
      <c r="H3152" t="str">
        <f>INDEX(Stores[location_state],MATCH(Sales[[#This Row],[store_no]],Stores[store_no],0))</f>
        <v>Wisconsin</v>
      </c>
      <c r="I3152">
        <f>INDEX(Stores[sqft],MATCH(Sales[[#This Row],[store_no]],Stores[store_no],0))</f>
        <v>203800</v>
      </c>
      <c r="J3152" s="4" t="str">
        <f>INDEX(Departments[dept_name],MATCH(Sales[[#This Row],[dept_no]],Departments[dept_no],0))</f>
        <v>Jewelery</v>
      </c>
      <c r="K3152" s="4" t="str">
        <f>CONCATENATE(Sales[[#This Row],[region]],Sales[[#This Row],[storetype]])</f>
        <v>2A</v>
      </c>
      <c r="L3152" s="4">
        <f>INDEX(RegionStoreCount[Store Count],MATCH(Sales[[#This Row],[RegionStoretype]],RegionStoreCount[Region/Type],0))</f>
        <v>5</v>
      </c>
      <c r="M3152" s="4">
        <f>AND(Sales[[#This Row],[date]]&lt;=TY_YTDMax,Sales[[#This Row],[date]]&gt;=TY_YTDMin)*Sales[[#This Row],[sales]]</f>
        <v>0</v>
      </c>
      <c r="N3152" s="4">
        <f>AND(Sales[[#This Row],[date]]&lt;=LY_YTDMax,Sales[[#This Row],[date]]&gt;=LY_YTDMin)*Sales[[#This Row],[sales]]</f>
        <v>353561.82729999995</v>
      </c>
      <c r="O3152" s="4">
        <f>AND(Sales[[#This Row],[date]]&gt;=YoY_Min,Sales[[#This Row],[date]]&lt;=TY_YTDMax)*(Sales[[#This Row],[sales]]/Sales[[#This Row],[sqft]])</f>
        <v>0</v>
      </c>
      <c r="P3152" s="4">
        <f>SUMIF(Sales[RegionStoretype],Sales[[#This Row],[RegionStoretype]],Sales[YoY_SSF])/Sales[[#This Row],[Region_TypeCount]]</f>
        <v>60.052789354368521</v>
      </c>
    </row>
    <row r="3153" spans="1:16" x14ac:dyDescent="0.25">
      <c r="A3153" s="1">
        <v>42930</v>
      </c>
      <c r="B3153">
        <v>28</v>
      </c>
      <c r="C3153">
        <v>13</v>
      </c>
      <c r="D3153">
        <v>57078.787100000001</v>
      </c>
      <c r="E3153">
        <f>INDEX(Stores[region],MATCH(Sales[[#This Row],[store_no]],Stores[store_no],0))</f>
        <v>2</v>
      </c>
      <c r="F3153" t="str">
        <f>INDEX(Stores[storetype],MATCH(Sales[[#This Row],[store_no]],Stores[store_no],0))</f>
        <v>A</v>
      </c>
      <c r="G3153" t="str">
        <f>INDEX(Stores[location_city],MATCH(Sales[[#This Row],[store_no]],Stores[store_no],0))</f>
        <v>Milwaukee</v>
      </c>
      <c r="H3153" t="str">
        <f>INDEX(Stores[location_state],MATCH(Sales[[#This Row],[store_no]],Stores[store_no],0))</f>
        <v>Wisconsin</v>
      </c>
      <c r="I3153">
        <f>INDEX(Stores[sqft],MATCH(Sales[[#This Row],[store_no]],Stores[store_no],0))</f>
        <v>203800</v>
      </c>
      <c r="J3153" s="4" t="str">
        <f>INDEX(Departments[dept_name],MATCH(Sales[[#This Row],[dept_no]],Departments[dept_no],0))</f>
        <v>Kids</v>
      </c>
      <c r="K3153" s="4" t="str">
        <f>CONCATENATE(Sales[[#This Row],[region]],Sales[[#This Row],[storetype]])</f>
        <v>2A</v>
      </c>
      <c r="L3153" s="4">
        <f>INDEX(RegionStoreCount[Store Count],MATCH(Sales[[#This Row],[RegionStoretype]],RegionStoreCount[Region/Type],0))</f>
        <v>5</v>
      </c>
      <c r="M3153" s="4">
        <f>AND(Sales[[#This Row],[date]]&lt;=TY_YTDMax,Sales[[#This Row],[date]]&gt;=TY_YTDMin)*Sales[[#This Row],[sales]]</f>
        <v>0</v>
      </c>
      <c r="N3153" s="4">
        <f>AND(Sales[[#This Row],[date]]&lt;=LY_YTDMax,Sales[[#This Row],[date]]&gt;=LY_YTDMin)*Sales[[#This Row],[sales]]</f>
        <v>57078.787100000001</v>
      </c>
      <c r="O3153" s="4">
        <f>AND(Sales[[#This Row],[date]]&gt;=YoY_Min,Sales[[#This Row],[date]]&lt;=TY_YTDMax)*(Sales[[#This Row],[sales]]/Sales[[#This Row],[sqft]])</f>
        <v>0</v>
      </c>
      <c r="P3153" s="4">
        <f>SUMIF(Sales[RegionStoretype],Sales[[#This Row],[RegionStoretype]],Sales[YoY_SSF])/Sales[[#This Row],[Region_TypeCount]]</f>
        <v>60.052789354368521</v>
      </c>
    </row>
    <row r="3154" spans="1:16" x14ac:dyDescent="0.25">
      <c r="A3154" s="1">
        <v>42930</v>
      </c>
      <c r="B3154">
        <v>28</v>
      </c>
      <c r="C3154">
        <v>15</v>
      </c>
      <c r="D3154">
        <v>72466.681500000006</v>
      </c>
      <c r="E3154">
        <f>INDEX(Stores[region],MATCH(Sales[[#This Row],[store_no]],Stores[store_no],0))</f>
        <v>2</v>
      </c>
      <c r="F3154" t="str">
        <f>INDEX(Stores[storetype],MATCH(Sales[[#This Row],[store_no]],Stores[store_no],0))</f>
        <v>A</v>
      </c>
      <c r="G3154" t="str">
        <f>INDEX(Stores[location_city],MATCH(Sales[[#This Row],[store_no]],Stores[store_no],0))</f>
        <v>Milwaukee</v>
      </c>
      <c r="H3154" t="str">
        <f>INDEX(Stores[location_state],MATCH(Sales[[#This Row],[store_no]],Stores[store_no],0))</f>
        <v>Wisconsin</v>
      </c>
      <c r="I3154">
        <f>INDEX(Stores[sqft],MATCH(Sales[[#This Row],[store_no]],Stores[store_no],0))</f>
        <v>203800</v>
      </c>
      <c r="J3154" s="4" t="str">
        <f>INDEX(Departments[dept_name],MATCH(Sales[[#This Row],[dept_no]],Departments[dept_no],0))</f>
        <v>Music</v>
      </c>
      <c r="K3154" s="4" t="str">
        <f>CONCATENATE(Sales[[#This Row],[region]],Sales[[#This Row],[storetype]])</f>
        <v>2A</v>
      </c>
      <c r="L3154" s="4">
        <f>INDEX(RegionStoreCount[Store Count],MATCH(Sales[[#This Row],[RegionStoretype]],RegionStoreCount[Region/Type],0))</f>
        <v>5</v>
      </c>
      <c r="M3154" s="4">
        <f>AND(Sales[[#This Row],[date]]&lt;=TY_YTDMax,Sales[[#This Row],[date]]&gt;=TY_YTDMin)*Sales[[#This Row],[sales]]</f>
        <v>0</v>
      </c>
      <c r="N3154" s="4">
        <f>AND(Sales[[#This Row],[date]]&lt;=LY_YTDMax,Sales[[#This Row],[date]]&gt;=LY_YTDMin)*Sales[[#This Row],[sales]]</f>
        <v>72466.681500000006</v>
      </c>
      <c r="O3154" s="4">
        <f>AND(Sales[[#This Row],[date]]&gt;=YoY_Min,Sales[[#This Row],[date]]&lt;=TY_YTDMax)*(Sales[[#This Row],[sales]]/Sales[[#This Row],[sqft]])</f>
        <v>0</v>
      </c>
      <c r="P3154" s="4">
        <f>SUMIF(Sales[RegionStoretype],Sales[[#This Row],[RegionStoretype]],Sales[YoY_SSF])/Sales[[#This Row],[Region_TypeCount]]</f>
        <v>60.052789354368521</v>
      </c>
    </row>
    <row r="3155" spans="1:16" x14ac:dyDescent="0.25">
      <c r="A3155" s="1">
        <v>42930</v>
      </c>
      <c r="B3155">
        <v>29</v>
      </c>
      <c r="C3155">
        <v>2</v>
      </c>
      <c r="D3155">
        <v>22833.441900000002</v>
      </c>
      <c r="E3155">
        <f>INDEX(Stores[region],MATCH(Sales[[#This Row],[store_no]],Stores[store_no],0))</f>
        <v>1</v>
      </c>
      <c r="F3155" t="str">
        <f>INDEX(Stores[storetype],MATCH(Sales[[#This Row],[store_no]],Stores[store_no],0))</f>
        <v>B</v>
      </c>
      <c r="G3155" t="str">
        <f>INDEX(Stores[location_city],MATCH(Sales[[#This Row],[store_no]],Stores[store_no],0))</f>
        <v>Grand Rapids</v>
      </c>
      <c r="H3155" t="str">
        <f>INDEX(Stores[location_state],MATCH(Sales[[#This Row],[store_no]],Stores[store_no],0))</f>
        <v>Michigan</v>
      </c>
      <c r="I3155">
        <f>INDEX(Stores[sqft],MATCH(Sales[[#This Row],[store_no]],Stores[store_no],0))</f>
        <v>148300</v>
      </c>
      <c r="J3155" s="4" t="str">
        <f>INDEX(Departments[dept_name],MATCH(Sales[[#This Row],[dept_no]],Departments[dept_no],0))</f>
        <v>Baby</v>
      </c>
      <c r="K3155" s="4" t="str">
        <f>CONCATENATE(Sales[[#This Row],[region]],Sales[[#This Row],[storetype]])</f>
        <v>1B</v>
      </c>
      <c r="L3155" s="4">
        <f>INDEX(RegionStoreCount[Store Count],MATCH(Sales[[#This Row],[RegionStoretype]],RegionStoreCount[Region/Type],0))</f>
        <v>5</v>
      </c>
      <c r="M3155" s="4">
        <f>AND(Sales[[#This Row],[date]]&lt;=TY_YTDMax,Sales[[#This Row],[date]]&gt;=TY_YTDMin)*Sales[[#This Row],[sales]]</f>
        <v>0</v>
      </c>
      <c r="N3155" s="4">
        <f>AND(Sales[[#This Row],[date]]&lt;=LY_YTDMax,Sales[[#This Row],[date]]&gt;=LY_YTDMin)*Sales[[#This Row],[sales]]</f>
        <v>22833.441900000002</v>
      </c>
      <c r="O3155" s="4">
        <f>AND(Sales[[#This Row],[date]]&gt;=YoY_Min,Sales[[#This Row],[date]]&lt;=TY_YTDMax)*(Sales[[#This Row],[sales]]/Sales[[#This Row],[sqft]])</f>
        <v>0</v>
      </c>
      <c r="P3155" s="4">
        <f>SUMIF(Sales[RegionStoretype],Sales[[#This Row],[RegionStoretype]],Sales[YoY_SSF])/Sales[[#This Row],[Region_TypeCount]]</f>
        <v>68.518982968140051</v>
      </c>
    </row>
    <row r="3156" spans="1:16" x14ac:dyDescent="0.25">
      <c r="A3156" s="1">
        <v>42930</v>
      </c>
      <c r="B3156">
        <v>29</v>
      </c>
      <c r="C3156">
        <v>10</v>
      </c>
      <c r="D3156">
        <v>19593.704900000001</v>
      </c>
      <c r="E3156">
        <f>INDEX(Stores[region],MATCH(Sales[[#This Row],[store_no]],Stores[store_no],0))</f>
        <v>1</v>
      </c>
      <c r="F3156" t="str">
        <f>INDEX(Stores[storetype],MATCH(Sales[[#This Row],[store_no]],Stores[store_no],0))</f>
        <v>B</v>
      </c>
      <c r="G3156" t="str">
        <f>INDEX(Stores[location_city],MATCH(Sales[[#This Row],[store_no]],Stores[store_no],0))</f>
        <v>Grand Rapids</v>
      </c>
      <c r="H3156" t="str">
        <f>INDEX(Stores[location_state],MATCH(Sales[[#This Row],[store_no]],Stores[store_no],0))</f>
        <v>Michigan</v>
      </c>
      <c r="I3156">
        <f>INDEX(Stores[sqft],MATCH(Sales[[#This Row],[store_no]],Stores[store_no],0))</f>
        <v>148300</v>
      </c>
      <c r="J3156" s="4" t="str">
        <f>INDEX(Departments[dept_name],MATCH(Sales[[#This Row],[dept_no]],Departments[dept_no],0))</f>
        <v>Health</v>
      </c>
      <c r="K3156" s="4" t="str">
        <f>CONCATENATE(Sales[[#This Row],[region]],Sales[[#This Row],[storetype]])</f>
        <v>1B</v>
      </c>
      <c r="L3156" s="4">
        <f>INDEX(RegionStoreCount[Store Count],MATCH(Sales[[#This Row],[RegionStoretype]],RegionStoreCount[Region/Type],0))</f>
        <v>5</v>
      </c>
      <c r="M3156" s="4">
        <f>AND(Sales[[#This Row],[date]]&lt;=TY_YTDMax,Sales[[#This Row],[date]]&gt;=TY_YTDMin)*Sales[[#This Row],[sales]]</f>
        <v>0</v>
      </c>
      <c r="N3156" s="4">
        <f>AND(Sales[[#This Row],[date]]&lt;=LY_YTDMax,Sales[[#This Row],[date]]&gt;=LY_YTDMin)*Sales[[#This Row],[sales]]</f>
        <v>19593.704900000001</v>
      </c>
      <c r="O3156" s="4">
        <f>AND(Sales[[#This Row],[date]]&gt;=YoY_Min,Sales[[#This Row],[date]]&lt;=TY_YTDMax)*(Sales[[#This Row],[sales]]/Sales[[#This Row],[sqft]])</f>
        <v>0</v>
      </c>
      <c r="P3156" s="4">
        <f>SUMIF(Sales[RegionStoretype],Sales[[#This Row],[RegionStoretype]],Sales[YoY_SSF])/Sales[[#This Row],[Region_TypeCount]]</f>
        <v>68.518982968140051</v>
      </c>
    </row>
    <row r="3157" spans="1:16" x14ac:dyDescent="0.25">
      <c r="A3157" s="1">
        <v>42930</v>
      </c>
      <c r="B3157">
        <v>29</v>
      </c>
      <c r="C3157">
        <v>17</v>
      </c>
      <c r="D3157">
        <v>61174.507799999999</v>
      </c>
      <c r="E3157">
        <f>INDEX(Stores[region],MATCH(Sales[[#This Row],[store_no]],Stores[store_no],0))</f>
        <v>1</v>
      </c>
      <c r="F3157" t="str">
        <f>INDEX(Stores[storetype],MATCH(Sales[[#This Row],[store_no]],Stores[store_no],0))</f>
        <v>B</v>
      </c>
      <c r="G3157" t="str">
        <f>INDEX(Stores[location_city],MATCH(Sales[[#This Row],[store_no]],Stores[store_no],0))</f>
        <v>Grand Rapids</v>
      </c>
      <c r="H3157" t="str">
        <f>INDEX(Stores[location_state],MATCH(Sales[[#This Row],[store_no]],Stores[store_no],0))</f>
        <v>Michigan</v>
      </c>
      <c r="I3157">
        <f>INDEX(Stores[sqft],MATCH(Sales[[#This Row],[store_no]],Stores[store_no],0))</f>
        <v>148300</v>
      </c>
      <c r="J3157" s="4" t="str">
        <f>INDEX(Departments[dept_name],MATCH(Sales[[#This Row],[dept_no]],Departments[dept_no],0))</f>
        <v>Shoes</v>
      </c>
      <c r="K3157" s="4" t="str">
        <f>CONCATENATE(Sales[[#This Row],[region]],Sales[[#This Row],[storetype]])</f>
        <v>1B</v>
      </c>
      <c r="L3157" s="4">
        <f>INDEX(RegionStoreCount[Store Count],MATCH(Sales[[#This Row],[RegionStoretype]],RegionStoreCount[Region/Type],0))</f>
        <v>5</v>
      </c>
      <c r="M3157" s="4">
        <f>AND(Sales[[#This Row],[date]]&lt;=TY_YTDMax,Sales[[#This Row],[date]]&gt;=TY_YTDMin)*Sales[[#This Row],[sales]]</f>
        <v>0</v>
      </c>
      <c r="N3157" s="4">
        <f>AND(Sales[[#This Row],[date]]&lt;=LY_YTDMax,Sales[[#This Row],[date]]&gt;=LY_YTDMin)*Sales[[#This Row],[sales]]</f>
        <v>61174.507799999999</v>
      </c>
      <c r="O3157" s="4">
        <f>AND(Sales[[#This Row],[date]]&gt;=YoY_Min,Sales[[#This Row],[date]]&lt;=TY_YTDMax)*(Sales[[#This Row],[sales]]/Sales[[#This Row],[sqft]])</f>
        <v>0</v>
      </c>
      <c r="P3157" s="4">
        <f>SUMIF(Sales[RegionStoretype],Sales[[#This Row],[RegionStoretype]],Sales[YoY_SSF])/Sales[[#This Row],[Region_TypeCount]]</f>
        <v>68.518982968140051</v>
      </c>
    </row>
    <row r="3158" spans="1:16" x14ac:dyDescent="0.25">
      <c r="A3158" s="1">
        <v>42930</v>
      </c>
      <c r="B3158">
        <v>29</v>
      </c>
      <c r="C3158">
        <v>19</v>
      </c>
      <c r="D3158">
        <v>35322.6204</v>
      </c>
      <c r="E3158">
        <f>INDEX(Stores[region],MATCH(Sales[[#This Row],[store_no]],Stores[store_no],0))</f>
        <v>1</v>
      </c>
      <c r="F3158" t="str">
        <f>INDEX(Stores[storetype],MATCH(Sales[[#This Row],[store_no]],Stores[store_no],0))</f>
        <v>B</v>
      </c>
      <c r="G3158" t="str">
        <f>INDEX(Stores[location_city],MATCH(Sales[[#This Row],[store_no]],Stores[store_no],0))</f>
        <v>Grand Rapids</v>
      </c>
      <c r="H3158" t="str">
        <f>INDEX(Stores[location_state],MATCH(Sales[[#This Row],[store_no]],Stores[store_no],0))</f>
        <v>Michigan</v>
      </c>
      <c r="I3158">
        <f>INDEX(Stores[sqft],MATCH(Sales[[#This Row],[store_no]],Stores[store_no],0))</f>
        <v>148300</v>
      </c>
      <c r="J3158" s="4" t="str">
        <f>INDEX(Departments[dept_name],MATCH(Sales[[#This Row],[dept_no]],Departments[dept_no],0))</f>
        <v>Tools</v>
      </c>
      <c r="K3158" s="4" t="str">
        <f>CONCATENATE(Sales[[#This Row],[region]],Sales[[#This Row],[storetype]])</f>
        <v>1B</v>
      </c>
      <c r="L3158" s="4">
        <f>INDEX(RegionStoreCount[Store Count],MATCH(Sales[[#This Row],[RegionStoretype]],RegionStoreCount[Region/Type],0))</f>
        <v>5</v>
      </c>
      <c r="M3158" s="4">
        <f>AND(Sales[[#This Row],[date]]&lt;=TY_YTDMax,Sales[[#This Row],[date]]&gt;=TY_YTDMin)*Sales[[#This Row],[sales]]</f>
        <v>0</v>
      </c>
      <c r="N3158" s="4">
        <f>AND(Sales[[#This Row],[date]]&lt;=LY_YTDMax,Sales[[#This Row],[date]]&gt;=LY_YTDMin)*Sales[[#This Row],[sales]]</f>
        <v>35322.6204</v>
      </c>
      <c r="O3158" s="4">
        <f>AND(Sales[[#This Row],[date]]&gt;=YoY_Min,Sales[[#This Row],[date]]&lt;=TY_YTDMax)*(Sales[[#This Row],[sales]]/Sales[[#This Row],[sqft]])</f>
        <v>0</v>
      </c>
      <c r="P3158" s="4">
        <f>SUMIF(Sales[RegionStoretype],Sales[[#This Row],[RegionStoretype]],Sales[YoY_SSF])/Sales[[#This Row],[Region_TypeCount]]</f>
        <v>68.518982968140051</v>
      </c>
    </row>
    <row r="3159" spans="1:16" x14ac:dyDescent="0.25">
      <c r="A3159" s="1">
        <v>42930</v>
      </c>
      <c r="B3159">
        <v>30</v>
      </c>
      <c r="C3159">
        <v>1</v>
      </c>
      <c r="D3159">
        <v>5412.6670000000004</v>
      </c>
      <c r="E3159">
        <f>INDEX(Stores[region],MATCH(Sales[[#This Row],[store_no]],Stores[store_no],0))</f>
        <v>1</v>
      </c>
      <c r="F3159" t="str">
        <f>INDEX(Stores[storetype],MATCH(Sales[[#This Row],[store_no]],Stores[store_no],0))</f>
        <v>C</v>
      </c>
      <c r="G3159" t="str">
        <f>INDEX(Stores[location_city],MATCH(Sales[[#This Row],[store_no]],Stores[store_no],0))</f>
        <v>Dayton</v>
      </c>
      <c r="H3159" t="str">
        <f>INDEX(Stores[location_state],MATCH(Sales[[#This Row],[store_no]],Stores[store_no],0))</f>
        <v>Ohio</v>
      </c>
      <c r="I3159">
        <f>INDEX(Stores[sqft],MATCH(Sales[[#This Row],[store_no]],Stores[store_no],0))</f>
        <v>90000</v>
      </c>
      <c r="J3159" s="4" t="str">
        <f>INDEX(Departments[dept_name],MATCH(Sales[[#This Row],[dept_no]],Departments[dept_no],0))</f>
        <v>Automotive</v>
      </c>
      <c r="K3159" s="4" t="str">
        <f>CONCATENATE(Sales[[#This Row],[region]],Sales[[#This Row],[storetype]])</f>
        <v>1C</v>
      </c>
      <c r="L3159" s="4">
        <f>INDEX(RegionStoreCount[Store Count],MATCH(Sales[[#This Row],[RegionStoretype]],RegionStoreCount[Region/Type],0))</f>
        <v>1</v>
      </c>
      <c r="M3159" s="4">
        <f>AND(Sales[[#This Row],[date]]&lt;=TY_YTDMax,Sales[[#This Row],[date]]&gt;=TY_YTDMin)*Sales[[#This Row],[sales]]</f>
        <v>0</v>
      </c>
      <c r="N3159" s="4">
        <f>AND(Sales[[#This Row],[date]]&lt;=LY_YTDMax,Sales[[#This Row],[date]]&gt;=LY_YTDMin)*Sales[[#This Row],[sales]]</f>
        <v>5412.6670000000004</v>
      </c>
      <c r="O3159" s="4">
        <f>AND(Sales[[#This Row],[date]]&gt;=YoY_Min,Sales[[#This Row],[date]]&lt;=TY_YTDMax)*(Sales[[#This Row],[sales]]/Sales[[#This Row],[sqft]])</f>
        <v>0</v>
      </c>
      <c r="P3159" s="4">
        <f>SUMIF(Sales[RegionStoretype],Sales[[#This Row],[RegionStoretype]],Sales[YoY_SSF])/Sales[[#This Row],[Region_TypeCount]]</f>
        <v>65.329042605555529</v>
      </c>
    </row>
    <row r="3160" spans="1:16" x14ac:dyDescent="0.25">
      <c r="A3160" s="1">
        <v>42930</v>
      </c>
      <c r="B3160">
        <v>30</v>
      </c>
      <c r="C3160">
        <v>8</v>
      </c>
      <c r="D3160">
        <v>12803.047900000001</v>
      </c>
      <c r="E3160">
        <f>INDEX(Stores[region],MATCH(Sales[[#This Row],[store_no]],Stores[store_no],0))</f>
        <v>1</v>
      </c>
      <c r="F3160" t="str">
        <f>INDEX(Stores[storetype],MATCH(Sales[[#This Row],[store_no]],Stores[store_no],0))</f>
        <v>C</v>
      </c>
      <c r="G3160" t="str">
        <f>INDEX(Stores[location_city],MATCH(Sales[[#This Row],[store_no]],Stores[store_no],0))</f>
        <v>Dayton</v>
      </c>
      <c r="H3160" t="str">
        <f>INDEX(Stores[location_state],MATCH(Sales[[#This Row],[store_no]],Stores[store_no],0))</f>
        <v>Ohio</v>
      </c>
      <c r="I3160">
        <f>INDEX(Stores[sqft],MATCH(Sales[[#This Row],[store_no]],Stores[store_no],0))</f>
        <v>90000</v>
      </c>
      <c r="J3160" s="4" t="str">
        <f>INDEX(Departments[dept_name],MATCH(Sales[[#This Row],[dept_no]],Departments[dept_no],0))</f>
        <v>Games</v>
      </c>
      <c r="K3160" s="4" t="str">
        <f>CONCATENATE(Sales[[#This Row],[region]],Sales[[#This Row],[storetype]])</f>
        <v>1C</v>
      </c>
      <c r="L3160" s="4">
        <f>INDEX(RegionStoreCount[Store Count],MATCH(Sales[[#This Row],[RegionStoretype]],RegionStoreCount[Region/Type],0))</f>
        <v>1</v>
      </c>
      <c r="M3160" s="4">
        <f>AND(Sales[[#This Row],[date]]&lt;=TY_YTDMax,Sales[[#This Row],[date]]&gt;=TY_YTDMin)*Sales[[#This Row],[sales]]</f>
        <v>0</v>
      </c>
      <c r="N3160" s="4">
        <f>AND(Sales[[#This Row],[date]]&lt;=LY_YTDMax,Sales[[#This Row],[date]]&gt;=LY_YTDMin)*Sales[[#This Row],[sales]]</f>
        <v>12803.047900000001</v>
      </c>
      <c r="O3160" s="4">
        <f>AND(Sales[[#This Row],[date]]&gt;=YoY_Min,Sales[[#This Row],[date]]&lt;=TY_YTDMax)*(Sales[[#This Row],[sales]]/Sales[[#This Row],[sqft]])</f>
        <v>0</v>
      </c>
      <c r="P3160" s="4">
        <f>SUMIF(Sales[RegionStoretype],Sales[[#This Row],[RegionStoretype]],Sales[YoY_SSF])/Sales[[#This Row],[Region_TypeCount]]</f>
        <v>65.329042605555529</v>
      </c>
    </row>
    <row r="3161" spans="1:16" x14ac:dyDescent="0.25">
      <c r="A3161" s="1">
        <v>42930</v>
      </c>
      <c r="B3161">
        <v>30</v>
      </c>
      <c r="C3161">
        <v>10</v>
      </c>
      <c r="D3161">
        <v>2007.1149999999998</v>
      </c>
      <c r="E3161">
        <f>INDEX(Stores[region],MATCH(Sales[[#This Row],[store_no]],Stores[store_no],0))</f>
        <v>1</v>
      </c>
      <c r="F3161" t="str">
        <f>INDEX(Stores[storetype],MATCH(Sales[[#This Row],[store_no]],Stores[store_no],0))</f>
        <v>C</v>
      </c>
      <c r="G3161" t="str">
        <f>INDEX(Stores[location_city],MATCH(Sales[[#This Row],[store_no]],Stores[store_no],0))</f>
        <v>Dayton</v>
      </c>
      <c r="H3161" t="str">
        <f>INDEX(Stores[location_state],MATCH(Sales[[#This Row],[store_no]],Stores[store_no],0))</f>
        <v>Ohio</v>
      </c>
      <c r="I3161">
        <f>INDEX(Stores[sqft],MATCH(Sales[[#This Row],[store_no]],Stores[store_no],0))</f>
        <v>90000</v>
      </c>
      <c r="J3161" s="4" t="str">
        <f>INDEX(Departments[dept_name],MATCH(Sales[[#This Row],[dept_no]],Departments[dept_no],0))</f>
        <v>Health</v>
      </c>
      <c r="K3161" s="4" t="str">
        <f>CONCATENATE(Sales[[#This Row],[region]],Sales[[#This Row],[storetype]])</f>
        <v>1C</v>
      </c>
      <c r="L3161" s="4">
        <f>INDEX(RegionStoreCount[Store Count],MATCH(Sales[[#This Row],[RegionStoretype]],RegionStoreCount[Region/Type],0))</f>
        <v>1</v>
      </c>
      <c r="M3161" s="4">
        <f>AND(Sales[[#This Row],[date]]&lt;=TY_YTDMax,Sales[[#This Row],[date]]&gt;=TY_YTDMin)*Sales[[#This Row],[sales]]</f>
        <v>0</v>
      </c>
      <c r="N3161" s="4">
        <f>AND(Sales[[#This Row],[date]]&lt;=LY_YTDMax,Sales[[#This Row],[date]]&gt;=LY_YTDMin)*Sales[[#This Row],[sales]]</f>
        <v>2007.1149999999998</v>
      </c>
      <c r="O3161" s="4">
        <f>AND(Sales[[#This Row],[date]]&gt;=YoY_Min,Sales[[#This Row],[date]]&lt;=TY_YTDMax)*(Sales[[#This Row],[sales]]/Sales[[#This Row],[sqft]])</f>
        <v>0</v>
      </c>
      <c r="P3161" s="4">
        <f>SUMIF(Sales[RegionStoretype],Sales[[#This Row],[RegionStoretype]],Sales[YoY_SSF])/Sales[[#This Row],[Region_TypeCount]]</f>
        <v>65.329042605555529</v>
      </c>
    </row>
    <row r="3162" spans="1:16" x14ac:dyDescent="0.25">
      <c r="A3162" s="1">
        <v>42930</v>
      </c>
      <c r="B3162">
        <v>30</v>
      </c>
      <c r="C3162">
        <v>18</v>
      </c>
      <c r="D3162">
        <v>336173.1422</v>
      </c>
      <c r="E3162">
        <f>INDEX(Stores[region],MATCH(Sales[[#This Row],[store_no]],Stores[store_no],0))</f>
        <v>1</v>
      </c>
      <c r="F3162" t="str">
        <f>INDEX(Stores[storetype],MATCH(Sales[[#This Row],[store_no]],Stores[store_no],0))</f>
        <v>C</v>
      </c>
      <c r="G3162" t="str">
        <f>INDEX(Stores[location_city],MATCH(Sales[[#This Row],[store_no]],Stores[store_no],0))</f>
        <v>Dayton</v>
      </c>
      <c r="H3162" t="str">
        <f>INDEX(Stores[location_state],MATCH(Sales[[#This Row],[store_no]],Stores[store_no],0))</f>
        <v>Ohio</v>
      </c>
      <c r="I3162">
        <f>INDEX(Stores[sqft],MATCH(Sales[[#This Row],[store_no]],Stores[store_no],0))</f>
        <v>90000</v>
      </c>
      <c r="J3162" s="4" t="str">
        <f>INDEX(Departments[dept_name],MATCH(Sales[[#This Row],[dept_no]],Departments[dept_no],0))</f>
        <v>Sports</v>
      </c>
      <c r="K3162" s="4" t="str">
        <f>CONCATENATE(Sales[[#This Row],[region]],Sales[[#This Row],[storetype]])</f>
        <v>1C</v>
      </c>
      <c r="L3162" s="4">
        <f>INDEX(RegionStoreCount[Store Count],MATCH(Sales[[#This Row],[RegionStoretype]],RegionStoreCount[Region/Type],0))</f>
        <v>1</v>
      </c>
      <c r="M3162" s="4">
        <f>AND(Sales[[#This Row],[date]]&lt;=TY_YTDMax,Sales[[#This Row],[date]]&gt;=TY_YTDMin)*Sales[[#This Row],[sales]]</f>
        <v>0</v>
      </c>
      <c r="N3162" s="4">
        <f>AND(Sales[[#This Row],[date]]&lt;=LY_YTDMax,Sales[[#This Row],[date]]&gt;=LY_YTDMin)*Sales[[#This Row],[sales]]</f>
        <v>336173.1422</v>
      </c>
      <c r="O3162" s="4">
        <f>AND(Sales[[#This Row],[date]]&gt;=YoY_Min,Sales[[#This Row],[date]]&lt;=TY_YTDMax)*(Sales[[#This Row],[sales]]/Sales[[#This Row],[sqft]])</f>
        <v>0</v>
      </c>
      <c r="P3162" s="4">
        <f>SUMIF(Sales[RegionStoretype],Sales[[#This Row],[RegionStoretype]],Sales[YoY_SSF])/Sales[[#This Row],[Region_TypeCount]]</f>
        <v>65.329042605555529</v>
      </c>
    </row>
    <row r="3163" spans="1:16" x14ac:dyDescent="0.25">
      <c r="A3163" s="1">
        <v>42930</v>
      </c>
      <c r="B3163">
        <v>30</v>
      </c>
      <c r="C3163">
        <v>20</v>
      </c>
      <c r="D3163">
        <v>2080.8901000000001</v>
      </c>
      <c r="E3163">
        <f>INDEX(Stores[region],MATCH(Sales[[#This Row],[store_no]],Stores[store_no],0))</f>
        <v>1</v>
      </c>
      <c r="F3163" t="str">
        <f>INDEX(Stores[storetype],MATCH(Sales[[#This Row],[store_no]],Stores[store_no],0))</f>
        <v>C</v>
      </c>
      <c r="G3163" t="str">
        <f>INDEX(Stores[location_city],MATCH(Sales[[#This Row],[store_no]],Stores[store_no],0))</f>
        <v>Dayton</v>
      </c>
      <c r="H3163" t="str">
        <f>INDEX(Stores[location_state],MATCH(Sales[[#This Row],[store_no]],Stores[store_no],0))</f>
        <v>Ohio</v>
      </c>
      <c r="I3163">
        <f>INDEX(Stores[sqft],MATCH(Sales[[#This Row],[store_no]],Stores[store_no],0))</f>
        <v>90000</v>
      </c>
      <c r="J3163" s="4" t="str">
        <f>INDEX(Departments[dept_name],MATCH(Sales[[#This Row],[dept_no]],Departments[dept_no],0))</f>
        <v>Toys</v>
      </c>
      <c r="K3163" s="4" t="str">
        <f>CONCATENATE(Sales[[#This Row],[region]],Sales[[#This Row],[storetype]])</f>
        <v>1C</v>
      </c>
      <c r="L3163" s="4">
        <f>INDEX(RegionStoreCount[Store Count],MATCH(Sales[[#This Row],[RegionStoretype]],RegionStoreCount[Region/Type],0))</f>
        <v>1</v>
      </c>
      <c r="M3163" s="4">
        <f>AND(Sales[[#This Row],[date]]&lt;=TY_YTDMax,Sales[[#This Row],[date]]&gt;=TY_YTDMin)*Sales[[#This Row],[sales]]</f>
        <v>0</v>
      </c>
      <c r="N3163" s="4">
        <f>AND(Sales[[#This Row],[date]]&lt;=LY_YTDMax,Sales[[#This Row],[date]]&gt;=LY_YTDMin)*Sales[[#This Row],[sales]]</f>
        <v>2080.8901000000001</v>
      </c>
      <c r="O3163" s="4">
        <f>AND(Sales[[#This Row],[date]]&gt;=YoY_Min,Sales[[#This Row],[date]]&lt;=TY_YTDMax)*(Sales[[#This Row],[sales]]/Sales[[#This Row],[sqft]])</f>
        <v>0</v>
      </c>
      <c r="P3163" s="4">
        <f>SUMIF(Sales[RegionStoretype],Sales[[#This Row],[RegionStoretype]],Sales[YoY_SSF])/Sales[[#This Row],[Region_TypeCount]]</f>
        <v>65.329042605555529</v>
      </c>
    </row>
    <row r="3164" spans="1:16" x14ac:dyDescent="0.25">
      <c r="A3164" s="1">
        <v>42930</v>
      </c>
      <c r="B3164">
        <v>31</v>
      </c>
      <c r="C3164">
        <v>12</v>
      </c>
      <c r="D3164">
        <v>133808.28839999999</v>
      </c>
      <c r="E3164">
        <f>INDEX(Stores[region],MATCH(Sales[[#This Row],[store_no]],Stores[store_no],0))</f>
        <v>3</v>
      </c>
      <c r="F3164" t="str">
        <f>INDEX(Stores[storetype],MATCH(Sales[[#This Row],[store_no]],Stores[store_no],0))</f>
        <v>A</v>
      </c>
      <c r="G3164" t="str">
        <f>INDEX(Stores[location_city],MATCH(Sales[[#This Row],[store_no]],Stores[store_no],0))</f>
        <v>Rapid City</v>
      </c>
      <c r="H3164" t="str">
        <f>INDEX(Stores[location_state],MATCH(Sales[[#This Row],[store_no]],Stores[store_no],0))</f>
        <v>South Dakota</v>
      </c>
      <c r="I3164">
        <f>INDEX(Stores[sqft],MATCH(Sales[[#This Row],[store_no]],Stores[store_no],0))</f>
        <v>200100</v>
      </c>
      <c r="J3164" s="4" t="str">
        <f>INDEX(Departments[dept_name],MATCH(Sales[[#This Row],[dept_no]],Departments[dept_no],0))</f>
        <v>Jewelery</v>
      </c>
      <c r="K3164" s="4" t="str">
        <f>CONCATENATE(Sales[[#This Row],[region]],Sales[[#This Row],[storetype]])</f>
        <v>3A</v>
      </c>
      <c r="L3164" s="4">
        <f>INDEX(RegionStoreCount[Store Count],MATCH(Sales[[#This Row],[RegionStoretype]],RegionStoreCount[Region/Type],0))</f>
        <v>9</v>
      </c>
      <c r="M3164" s="4">
        <f>AND(Sales[[#This Row],[date]]&lt;=TY_YTDMax,Sales[[#This Row],[date]]&gt;=TY_YTDMin)*Sales[[#This Row],[sales]]</f>
        <v>0</v>
      </c>
      <c r="N3164" s="4">
        <f>AND(Sales[[#This Row],[date]]&lt;=LY_YTDMax,Sales[[#This Row],[date]]&gt;=LY_YTDMin)*Sales[[#This Row],[sales]]</f>
        <v>133808.28839999999</v>
      </c>
      <c r="O3164" s="4">
        <f>AND(Sales[[#This Row],[date]]&gt;=YoY_Min,Sales[[#This Row],[date]]&lt;=TY_YTDMax)*(Sales[[#This Row],[sales]]/Sales[[#This Row],[sqft]])</f>
        <v>0</v>
      </c>
      <c r="P3164" s="4">
        <f>SUMIF(Sales[RegionStoretype],Sales[[#This Row],[RegionStoretype]],Sales[YoY_SSF])/Sales[[#This Row],[Region_TypeCount]]</f>
        <v>53.603836561720975</v>
      </c>
    </row>
    <row r="3165" spans="1:16" x14ac:dyDescent="0.25">
      <c r="A3165" s="1">
        <v>42930</v>
      </c>
      <c r="B3165">
        <v>32</v>
      </c>
      <c r="C3165">
        <v>14</v>
      </c>
      <c r="D3165">
        <v>17959.551899999999</v>
      </c>
      <c r="E3165">
        <f>INDEX(Stores[region],MATCH(Sales[[#This Row],[store_no]],Stores[store_no],0))</f>
        <v>2</v>
      </c>
      <c r="F3165" t="str">
        <f>INDEX(Stores[storetype],MATCH(Sales[[#This Row],[store_no]],Stores[store_no],0))</f>
        <v>A</v>
      </c>
      <c r="G3165" t="str">
        <f>INDEX(Stores[location_city],MATCH(Sales[[#This Row],[store_no]],Stores[store_no],0))</f>
        <v>Western Springs</v>
      </c>
      <c r="H3165" t="str">
        <f>INDEX(Stores[location_state],MATCH(Sales[[#This Row],[store_no]],Stores[store_no],0))</f>
        <v>Illinois</v>
      </c>
      <c r="I3165">
        <f>INDEX(Stores[sqft],MATCH(Sales[[#This Row],[store_no]],Stores[store_no],0))</f>
        <v>118200</v>
      </c>
      <c r="J3165" s="4" t="str">
        <f>INDEX(Departments[dept_name],MATCH(Sales[[#This Row],[dept_no]],Departments[dept_no],0))</f>
        <v>Movies</v>
      </c>
      <c r="K3165" s="4" t="str">
        <f>CONCATENATE(Sales[[#This Row],[region]],Sales[[#This Row],[storetype]])</f>
        <v>2A</v>
      </c>
      <c r="L3165" s="4">
        <f>INDEX(RegionStoreCount[Store Count],MATCH(Sales[[#This Row],[RegionStoretype]],RegionStoreCount[Region/Type],0))</f>
        <v>5</v>
      </c>
      <c r="M3165" s="4">
        <f>AND(Sales[[#This Row],[date]]&lt;=TY_YTDMax,Sales[[#This Row],[date]]&gt;=TY_YTDMin)*Sales[[#This Row],[sales]]</f>
        <v>0</v>
      </c>
      <c r="N3165" s="4">
        <f>AND(Sales[[#This Row],[date]]&lt;=LY_YTDMax,Sales[[#This Row],[date]]&gt;=LY_YTDMin)*Sales[[#This Row],[sales]]</f>
        <v>17959.551899999999</v>
      </c>
      <c r="O3165" s="4">
        <f>AND(Sales[[#This Row],[date]]&gt;=YoY_Min,Sales[[#This Row],[date]]&lt;=TY_YTDMax)*(Sales[[#This Row],[sales]]/Sales[[#This Row],[sqft]])</f>
        <v>0</v>
      </c>
      <c r="P3165" s="4">
        <f>SUMIF(Sales[RegionStoretype],Sales[[#This Row],[RegionStoretype]],Sales[YoY_SSF])/Sales[[#This Row],[Region_TypeCount]]</f>
        <v>60.052789354368521</v>
      </c>
    </row>
    <row r="3166" spans="1:16" x14ac:dyDescent="0.25">
      <c r="A3166" s="1">
        <v>42930</v>
      </c>
      <c r="B3166">
        <v>32</v>
      </c>
      <c r="C3166">
        <v>16</v>
      </c>
      <c r="D3166">
        <v>58288.639200000005</v>
      </c>
      <c r="E3166">
        <f>INDEX(Stores[region],MATCH(Sales[[#This Row],[store_no]],Stores[store_no],0))</f>
        <v>2</v>
      </c>
      <c r="F3166" t="str">
        <f>INDEX(Stores[storetype],MATCH(Sales[[#This Row],[store_no]],Stores[store_no],0))</f>
        <v>A</v>
      </c>
      <c r="G3166" t="str">
        <f>INDEX(Stores[location_city],MATCH(Sales[[#This Row],[store_no]],Stores[store_no],0))</f>
        <v>Western Springs</v>
      </c>
      <c r="H3166" t="str">
        <f>INDEX(Stores[location_state],MATCH(Sales[[#This Row],[store_no]],Stores[store_no],0))</f>
        <v>Illinois</v>
      </c>
      <c r="I3166">
        <f>INDEX(Stores[sqft],MATCH(Sales[[#This Row],[store_no]],Stores[store_no],0))</f>
        <v>118200</v>
      </c>
      <c r="J3166" s="4" t="str">
        <f>INDEX(Departments[dept_name],MATCH(Sales[[#This Row],[dept_no]],Departments[dept_no],0))</f>
        <v>Outdoors</v>
      </c>
      <c r="K3166" s="4" t="str">
        <f>CONCATENATE(Sales[[#This Row],[region]],Sales[[#This Row],[storetype]])</f>
        <v>2A</v>
      </c>
      <c r="L3166" s="4">
        <f>INDEX(RegionStoreCount[Store Count],MATCH(Sales[[#This Row],[RegionStoretype]],RegionStoreCount[Region/Type],0))</f>
        <v>5</v>
      </c>
      <c r="M3166" s="4">
        <f>AND(Sales[[#This Row],[date]]&lt;=TY_YTDMax,Sales[[#This Row],[date]]&gt;=TY_YTDMin)*Sales[[#This Row],[sales]]</f>
        <v>0</v>
      </c>
      <c r="N3166" s="4">
        <f>AND(Sales[[#This Row],[date]]&lt;=LY_YTDMax,Sales[[#This Row],[date]]&gt;=LY_YTDMin)*Sales[[#This Row],[sales]]</f>
        <v>58288.639200000005</v>
      </c>
      <c r="O3166" s="4">
        <f>AND(Sales[[#This Row],[date]]&gt;=YoY_Min,Sales[[#This Row],[date]]&lt;=TY_YTDMax)*(Sales[[#This Row],[sales]]/Sales[[#This Row],[sqft]])</f>
        <v>0</v>
      </c>
      <c r="P3166" s="4">
        <f>SUMIF(Sales[RegionStoretype],Sales[[#This Row],[RegionStoretype]],Sales[YoY_SSF])/Sales[[#This Row],[Region_TypeCount]]</f>
        <v>60.052789354368521</v>
      </c>
    </row>
    <row r="3167" spans="1:16" x14ac:dyDescent="0.25">
      <c r="A3167" s="1">
        <v>42930</v>
      </c>
      <c r="B3167">
        <v>33</v>
      </c>
      <c r="C3167">
        <v>2</v>
      </c>
      <c r="D3167">
        <v>28039.517200000002</v>
      </c>
      <c r="E3167">
        <f>INDEX(Stores[region],MATCH(Sales[[#This Row],[store_no]],Stores[store_no],0))</f>
        <v>3</v>
      </c>
      <c r="F3167" t="str">
        <f>INDEX(Stores[storetype],MATCH(Sales[[#This Row],[store_no]],Stores[store_no],0))</f>
        <v>A</v>
      </c>
      <c r="G3167" t="str">
        <f>INDEX(Stores[location_city],MATCH(Sales[[#This Row],[store_no]],Stores[store_no],0))</f>
        <v>Omaha</v>
      </c>
      <c r="H3167" t="str">
        <f>INDEX(Stores[location_state],MATCH(Sales[[#This Row],[store_no]],Stores[store_no],0))</f>
        <v>Nebraska</v>
      </c>
      <c r="I3167">
        <f>INDEX(Stores[sqft],MATCH(Sales[[#This Row],[store_no]],Stores[store_no],0))</f>
        <v>40700</v>
      </c>
      <c r="J3167" s="4" t="str">
        <f>INDEX(Departments[dept_name],MATCH(Sales[[#This Row],[dept_no]],Departments[dept_no],0))</f>
        <v>Baby</v>
      </c>
      <c r="K3167" s="4" t="str">
        <f>CONCATENATE(Sales[[#This Row],[region]],Sales[[#This Row],[storetype]])</f>
        <v>3A</v>
      </c>
      <c r="L3167" s="4">
        <f>INDEX(RegionStoreCount[Store Count],MATCH(Sales[[#This Row],[RegionStoretype]],RegionStoreCount[Region/Type],0))</f>
        <v>9</v>
      </c>
      <c r="M3167" s="4">
        <f>AND(Sales[[#This Row],[date]]&lt;=TY_YTDMax,Sales[[#This Row],[date]]&gt;=TY_YTDMin)*Sales[[#This Row],[sales]]</f>
        <v>0</v>
      </c>
      <c r="N3167" s="4">
        <f>AND(Sales[[#This Row],[date]]&lt;=LY_YTDMax,Sales[[#This Row],[date]]&gt;=LY_YTDMin)*Sales[[#This Row],[sales]]</f>
        <v>28039.517200000002</v>
      </c>
      <c r="O3167" s="4">
        <f>AND(Sales[[#This Row],[date]]&gt;=YoY_Min,Sales[[#This Row],[date]]&lt;=TY_YTDMax)*(Sales[[#This Row],[sales]]/Sales[[#This Row],[sqft]])</f>
        <v>0</v>
      </c>
      <c r="P3167" s="4">
        <f>SUMIF(Sales[RegionStoretype],Sales[[#This Row],[RegionStoretype]],Sales[YoY_SSF])/Sales[[#This Row],[Region_TypeCount]]</f>
        <v>53.603836561720975</v>
      </c>
    </row>
    <row r="3168" spans="1:16" x14ac:dyDescent="0.25">
      <c r="A3168" s="1">
        <v>42930</v>
      </c>
      <c r="B3168">
        <v>33</v>
      </c>
      <c r="C3168">
        <v>16</v>
      </c>
      <c r="D3168">
        <v>177690.75040000002</v>
      </c>
      <c r="E3168">
        <f>INDEX(Stores[region],MATCH(Sales[[#This Row],[store_no]],Stores[store_no],0))</f>
        <v>3</v>
      </c>
      <c r="F3168" t="str">
        <f>INDEX(Stores[storetype],MATCH(Sales[[#This Row],[store_no]],Stores[store_no],0))</f>
        <v>A</v>
      </c>
      <c r="G3168" t="str">
        <f>INDEX(Stores[location_city],MATCH(Sales[[#This Row],[store_no]],Stores[store_no],0))</f>
        <v>Omaha</v>
      </c>
      <c r="H3168" t="str">
        <f>INDEX(Stores[location_state],MATCH(Sales[[#This Row],[store_no]],Stores[store_no],0))</f>
        <v>Nebraska</v>
      </c>
      <c r="I3168">
        <f>INDEX(Stores[sqft],MATCH(Sales[[#This Row],[store_no]],Stores[store_no],0))</f>
        <v>40700</v>
      </c>
      <c r="J3168" s="4" t="str">
        <f>INDEX(Departments[dept_name],MATCH(Sales[[#This Row],[dept_no]],Departments[dept_no],0))</f>
        <v>Outdoors</v>
      </c>
      <c r="K3168" s="4" t="str">
        <f>CONCATENATE(Sales[[#This Row],[region]],Sales[[#This Row],[storetype]])</f>
        <v>3A</v>
      </c>
      <c r="L3168" s="4">
        <f>INDEX(RegionStoreCount[Store Count],MATCH(Sales[[#This Row],[RegionStoretype]],RegionStoreCount[Region/Type],0))</f>
        <v>9</v>
      </c>
      <c r="M3168" s="4">
        <f>AND(Sales[[#This Row],[date]]&lt;=TY_YTDMax,Sales[[#This Row],[date]]&gt;=TY_YTDMin)*Sales[[#This Row],[sales]]</f>
        <v>0</v>
      </c>
      <c r="N3168" s="4">
        <f>AND(Sales[[#This Row],[date]]&lt;=LY_YTDMax,Sales[[#This Row],[date]]&gt;=LY_YTDMin)*Sales[[#This Row],[sales]]</f>
        <v>177690.75040000002</v>
      </c>
      <c r="O3168" s="4">
        <f>AND(Sales[[#This Row],[date]]&gt;=YoY_Min,Sales[[#This Row],[date]]&lt;=TY_YTDMax)*(Sales[[#This Row],[sales]]/Sales[[#This Row],[sqft]])</f>
        <v>0</v>
      </c>
      <c r="P3168" s="4">
        <f>SUMIF(Sales[RegionStoretype],Sales[[#This Row],[RegionStoretype]],Sales[YoY_SSF])/Sales[[#This Row],[Region_TypeCount]]</f>
        <v>53.603836561720975</v>
      </c>
    </row>
    <row r="3169" spans="1:16" x14ac:dyDescent="0.25">
      <c r="A3169" s="1">
        <v>42930</v>
      </c>
      <c r="B3169">
        <v>34</v>
      </c>
      <c r="C3169">
        <v>7</v>
      </c>
      <c r="D3169">
        <v>70162.892999999996</v>
      </c>
      <c r="E3169">
        <f>INDEX(Stores[region],MATCH(Sales[[#This Row],[store_no]],Stores[store_no],0))</f>
        <v>1</v>
      </c>
      <c r="F3169" t="str">
        <f>INDEX(Stores[storetype],MATCH(Sales[[#This Row],[store_no]],Stores[store_no],0))</f>
        <v>A</v>
      </c>
      <c r="G3169" t="str">
        <f>INDEX(Stores[location_city],MATCH(Sales[[#This Row],[store_no]],Stores[store_no],0))</f>
        <v>Toledo</v>
      </c>
      <c r="H3169" t="str">
        <f>INDEX(Stores[location_state],MATCH(Sales[[#This Row],[store_no]],Stores[store_no],0))</f>
        <v>Ohio</v>
      </c>
      <c r="I3169">
        <f>INDEX(Stores[sqft],MATCH(Sales[[#This Row],[store_no]],Stores[store_no],0))</f>
        <v>207900</v>
      </c>
      <c r="J3169" s="4" t="str">
        <f>INDEX(Departments[dept_name],MATCH(Sales[[#This Row],[dept_no]],Departments[dept_no],0))</f>
        <v>Electronics</v>
      </c>
      <c r="K3169" s="4" t="str">
        <f>CONCATENATE(Sales[[#This Row],[region]],Sales[[#This Row],[storetype]])</f>
        <v>1A</v>
      </c>
      <c r="L3169" s="4">
        <f>INDEX(RegionStoreCount[Store Count],MATCH(Sales[[#This Row],[RegionStoretype]],RegionStoreCount[Region/Type],0))</f>
        <v>5</v>
      </c>
      <c r="M3169" s="4">
        <f>AND(Sales[[#This Row],[date]]&lt;=TY_YTDMax,Sales[[#This Row],[date]]&gt;=TY_YTDMin)*Sales[[#This Row],[sales]]</f>
        <v>0</v>
      </c>
      <c r="N3169" s="4">
        <f>AND(Sales[[#This Row],[date]]&lt;=LY_YTDMax,Sales[[#This Row],[date]]&gt;=LY_YTDMin)*Sales[[#This Row],[sales]]</f>
        <v>70162.892999999996</v>
      </c>
      <c r="O3169" s="4">
        <f>AND(Sales[[#This Row],[date]]&gt;=YoY_Min,Sales[[#This Row],[date]]&lt;=TY_YTDMax)*(Sales[[#This Row],[sales]]/Sales[[#This Row],[sqft]])</f>
        <v>0</v>
      </c>
      <c r="P3169" s="4">
        <f>SUMIF(Sales[RegionStoretype],Sales[[#This Row],[RegionStoretype]],Sales[YoY_SSF])/Sales[[#This Row],[Region_TypeCount]]</f>
        <v>59.469551530910678</v>
      </c>
    </row>
    <row r="3170" spans="1:16" x14ac:dyDescent="0.25">
      <c r="A3170" s="1">
        <v>42930</v>
      </c>
      <c r="B3170">
        <v>34</v>
      </c>
      <c r="C3170">
        <v>11</v>
      </c>
      <c r="D3170">
        <v>14253.523899999998</v>
      </c>
      <c r="E3170">
        <f>INDEX(Stores[region],MATCH(Sales[[#This Row],[store_no]],Stores[store_no],0))</f>
        <v>1</v>
      </c>
      <c r="F3170" t="str">
        <f>INDEX(Stores[storetype],MATCH(Sales[[#This Row],[store_no]],Stores[store_no],0))</f>
        <v>A</v>
      </c>
      <c r="G3170" t="str">
        <f>INDEX(Stores[location_city],MATCH(Sales[[#This Row],[store_no]],Stores[store_no],0))</f>
        <v>Toledo</v>
      </c>
      <c r="H3170" t="str">
        <f>INDEX(Stores[location_state],MATCH(Sales[[#This Row],[store_no]],Stores[store_no],0))</f>
        <v>Ohio</v>
      </c>
      <c r="I3170">
        <f>INDEX(Stores[sqft],MATCH(Sales[[#This Row],[store_no]],Stores[store_no],0))</f>
        <v>207900</v>
      </c>
      <c r="J3170" s="4" t="str">
        <f>INDEX(Departments[dept_name],MATCH(Sales[[#This Row],[dept_no]],Departments[dept_no],0))</f>
        <v>Home</v>
      </c>
      <c r="K3170" s="4" t="str">
        <f>CONCATENATE(Sales[[#This Row],[region]],Sales[[#This Row],[storetype]])</f>
        <v>1A</v>
      </c>
      <c r="L3170" s="4">
        <f>INDEX(RegionStoreCount[Store Count],MATCH(Sales[[#This Row],[RegionStoretype]],RegionStoreCount[Region/Type],0))</f>
        <v>5</v>
      </c>
      <c r="M3170" s="4">
        <f>AND(Sales[[#This Row],[date]]&lt;=TY_YTDMax,Sales[[#This Row],[date]]&gt;=TY_YTDMin)*Sales[[#This Row],[sales]]</f>
        <v>0</v>
      </c>
      <c r="N3170" s="4">
        <f>AND(Sales[[#This Row],[date]]&lt;=LY_YTDMax,Sales[[#This Row],[date]]&gt;=LY_YTDMin)*Sales[[#This Row],[sales]]</f>
        <v>14253.523899999998</v>
      </c>
      <c r="O3170" s="4">
        <f>AND(Sales[[#This Row],[date]]&gt;=YoY_Min,Sales[[#This Row],[date]]&lt;=TY_YTDMax)*(Sales[[#This Row],[sales]]/Sales[[#This Row],[sqft]])</f>
        <v>0</v>
      </c>
      <c r="P3170" s="4">
        <f>SUMIF(Sales[RegionStoretype],Sales[[#This Row],[RegionStoretype]],Sales[YoY_SSF])/Sales[[#This Row],[Region_TypeCount]]</f>
        <v>59.469551530910678</v>
      </c>
    </row>
    <row r="3171" spans="1:16" x14ac:dyDescent="0.25">
      <c r="A3171" s="1">
        <v>42930</v>
      </c>
      <c r="B3171">
        <v>34</v>
      </c>
      <c r="C3171">
        <v>12</v>
      </c>
      <c r="D3171">
        <v>100890.7862</v>
      </c>
      <c r="E3171">
        <f>INDEX(Stores[region],MATCH(Sales[[#This Row],[store_no]],Stores[store_no],0))</f>
        <v>1</v>
      </c>
      <c r="F3171" t="str">
        <f>INDEX(Stores[storetype],MATCH(Sales[[#This Row],[store_no]],Stores[store_no],0))</f>
        <v>A</v>
      </c>
      <c r="G3171" t="str">
        <f>INDEX(Stores[location_city],MATCH(Sales[[#This Row],[store_no]],Stores[store_no],0))</f>
        <v>Toledo</v>
      </c>
      <c r="H3171" t="str">
        <f>INDEX(Stores[location_state],MATCH(Sales[[#This Row],[store_no]],Stores[store_no],0))</f>
        <v>Ohio</v>
      </c>
      <c r="I3171">
        <f>INDEX(Stores[sqft],MATCH(Sales[[#This Row],[store_no]],Stores[store_no],0))</f>
        <v>207900</v>
      </c>
      <c r="J3171" s="4" t="str">
        <f>INDEX(Departments[dept_name],MATCH(Sales[[#This Row],[dept_no]],Departments[dept_no],0))</f>
        <v>Jewelery</v>
      </c>
      <c r="K3171" s="4" t="str">
        <f>CONCATENATE(Sales[[#This Row],[region]],Sales[[#This Row],[storetype]])</f>
        <v>1A</v>
      </c>
      <c r="L3171" s="4">
        <f>INDEX(RegionStoreCount[Store Count],MATCH(Sales[[#This Row],[RegionStoretype]],RegionStoreCount[Region/Type],0))</f>
        <v>5</v>
      </c>
      <c r="M3171" s="4">
        <f>AND(Sales[[#This Row],[date]]&lt;=TY_YTDMax,Sales[[#This Row],[date]]&gt;=TY_YTDMin)*Sales[[#This Row],[sales]]</f>
        <v>0</v>
      </c>
      <c r="N3171" s="4">
        <f>AND(Sales[[#This Row],[date]]&lt;=LY_YTDMax,Sales[[#This Row],[date]]&gt;=LY_YTDMin)*Sales[[#This Row],[sales]]</f>
        <v>100890.7862</v>
      </c>
      <c r="O3171" s="4">
        <f>AND(Sales[[#This Row],[date]]&gt;=YoY_Min,Sales[[#This Row],[date]]&lt;=TY_YTDMax)*(Sales[[#This Row],[sales]]/Sales[[#This Row],[sqft]])</f>
        <v>0</v>
      </c>
      <c r="P3171" s="4">
        <f>SUMIF(Sales[RegionStoretype],Sales[[#This Row],[RegionStoretype]],Sales[YoY_SSF])/Sales[[#This Row],[Region_TypeCount]]</f>
        <v>59.469551530910678</v>
      </c>
    </row>
    <row r="3172" spans="1:16" x14ac:dyDescent="0.25">
      <c r="A3172" s="1">
        <v>42930</v>
      </c>
      <c r="B3172">
        <v>34</v>
      </c>
      <c r="C3172">
        <v>17</v>
      </c>
      <c r="D3172">
        <v>42641.687000000005</v>
      </c>
      <c r="E3172">
        <f>INDEX(Stores[region],MATCH(Sales[[#This Row],[store_no]],Stores[store_no],0))</f>
        <v>1</v>
      </c>
      <c r="F3172" t="str">
        <f>INDEX(Stores[storetype],MATCH(Sales[[#This Row],[store_no]],Stores[store_no],0))</f>
        <v>A</v>
      </c>
      <c r="G3172" t="str">
        <f>INDEX(Stores[location_city],MATCH(Sales[[#This Row],[store_no]],Stores[store_no],0))</f>
        <v>Toledo</v>
      </c>
      <c r="H3172" t="str">
        <f>INDEX(Stores[location_state],MATCH(Sales[[#This Row],[store_no]],Stores[store_no],0))</f>
        <v>Ohio</v>
      </c>
      <c r="I3172">
        <f>INDEX(Stores[sqft],MATCH(Sales[[#This Row],[store_no]],Stores[store_no],0))</f>
        <v>207900</v>
      </c>
      <c r="J3172" s="4" t="str">
        <f>INDEX(Departments[dept_name],MATCH(Sales[[#This Row],[dept_no]],Departments[dept_no],0))</f>
        <v>Shoes</v>
      </c>
      <c r="K3172" s="4" t="str">
        <f>CONCATENATE(Sales[[#This Row],[region]],Sales[[#This Row],[storetype]])</f>
        <v>1A</v>
      </c>
      <c r="L3172" s="4">
        <f>INDEX(RegionStoreCount[Store Count],MATCH(Sales[[#This Row],[RegionStoretype]],RegionStoreCount[Region/Type],0))</f>
        <v>5</v>
      </c>
      <c r="M3172" s="4">
        <f>AND(Sales[[#This Row],[date]]&lt;=TY_YTDMax,Sales[[#This Row],[date]]&gt;=TY_YTDMin)*Sales[[#This Row],[sales]]</f>
        <v>0</v>
      </c>
      <c r="N3172" s="4">
        <f>AND(Sales[[#This Row],[date]]&lt;=LY_YTDMax,Sales[[#This Row],[date]]&gt;=LY_YTDMin)*Sales[[#This Row],[sales]]</f>
        <v>42641.687000000005</v>
      </c>
      <c r="O3172" s="4">
        <f>AND(Sales[[#This Row],[date]]&gt;=YoY_Min,Sales[[#This Row],[date]]&lt;=TY_YTDMax)*(Sales[[#This Row],[sales]]/Sales[[#This Row],[sqft]])</f>
        <v>0</v>
      </c>
      <c r="P3172" s="4">
        <f>SUMIF(Sales[RegionStoretype],Sales[[#This Row],[RegionStoretype]],Sales[YoY_SSF])/Sales[[#This Row],[Region_TypeCount]]</f>
        <v>59.469551530910678</v>
      </c>
    </row>
    <row r="3173" spans="1:16" x14ac:dyDescent="0.25">
      <c r="A3173" s="1">
        <v>42930</v>
      </c>
      <c r="B3173">
        <v>35</v>
      </c>
      <c r="C3173">
        <v>9</v>
      </c>
      <c r="D3173">
        <v>13739.436299999999</v>
      </c>
      <c r="E3173">
        <f>INDEX(Stores[region],MATCH(Sales[[#This Row],[store_no]],Stores[store_no],0))</f>
        <v>3</v>
      </c>
      <c r="F3173" t="str">
        <f>INDEX(Stores[storetype],MATCH(Sales[[#This Row],[store_no]],Stores[store_no],0))</f>
        <v>C</v>
      </c>
      <c r="G3173" t="str">
        <f>INDEX(Stores[location_city],MATCH(Sales[[#This Row],[store_no]],Stores[store_no],0))</f>
        <v>Wichita</v>
      </c>
      <c r="H3173" t="str">
        <f>INDEX(Stores[location_state],MATCH(Sales[[#This Row],[store_no]],Stores[store_no],0))</f>
        <v>Kansas</v>
      </c>
      <c r="I3173">
        <f>INDEX(Stores[sqft],MATCH(Sales[[#This Row],[store_no]],Stores[store_no],0))</f>
        <v>72800</v>
      </c>
      <c r="J3173" s="4" t="str">
        <f>INDEX(Departments[dept_name],MATCH(Sales[[#This Row],[dept_no]],Departments[dept_no],0))</f>
        <v>Garden</v>
      </c>
      <c r="K3173" s="4" t="str">
        <f>CONCATENATE(Sales[[#This Row],[region]],Sales[[#This Row],[storetype]])</f>
        <v>3C</v>
      </c>
      <c r="L3173" s="4">
        <f>INDEX(RegionStoreCount[Store Count],MATCH(Sales[[#This Row],[RegionStoretype]],RegionStoreCount[Region/Type],0))</f>
        <v>2</v>
      </c>
      <c r="M3173" s="4">
        <f>AND(Sales[[#This Row],[date]]&lt;=TY_YTDMax,Sales[[#This Row],[date]]&gt;=TY_YTDMin)*Sales[[#This Row],[sales]]</f>
        <v>0</v>
      </c>
      <c r="N3173" s="4">
        <f>AND(Sales[[#This Row],[date]]&lt;=LY_YTDMax,Sales[[#This Row],[date]]&gt;=LY_YTDMin)*Sales[[#This Row],[sales]]</f>
        <v>13739.436299999999</v>
      </c>
      <c r="O3173" s="4">
        <f>AND(Sales[[#This Row],[date]]&gt;=YoY_Min,Sales[[#This Row],[date]]&lt;=TY_YTDMax)*(Sales[[#This Row],[sales]]/Sales[[#This Row],[sqft]])</f>
        <v>0</v>
      </c>
      <c r="P3173" s="4">
        <f>SUMIF(Sales[RegionStoretype],Sales[[#This Row],[RegionStoretype]],Sales[YoY_SSF])/Sales[[#This Row],[Region_TypeCount]]</f>
        <v>47.561479460925746</v>
      </c>
    </row>
    <row r="3174" spans="1:16" x14ac:dyDescent="0.25">
      <c r="A3174" s="1">
        <v>42930</v>
      </c>
      <c r="B3174">
        <v>35</v>
      </c>
      <c r="C3174">
        <v>17</v>
      </c>
      <c r="D3174">
        <v>14725.8932</v>
      </c>
      <c r="E3174">
        <f>INDEX(Stores[region],MATCH(Sales[[#This Row],[store_no]],Stores[store_no],0))</f>
        <v>3</v>
      </c>
      <c r="F3174" t="str">
        <f>INDEX(Stores[storetype],MATCH(Sales[[#This Row],[store_no]],Stores[store_no],0))</f>
        <v>C</v>
      </c>
      <c r="G3174" t="str">
        <f>INDEX(Stores[location_city],MATCH(Sales[[#This Row],[store_no]],Stores[store_no],0))</f>
        <v>Wichita</v>
      </c>
      <c r="H3174" t="str">
        <f>INDEX(Stores[location_state],MATCH(Sales[[#This Row],[store_no]],Stores[store_no],0))</f>
        <v>Kansas</v>
      </c>
      <c r="I3174">
        <f>INDEX(Stores[sqft],MATCH(Sales[[#This Row],[store_no]],Stores[store_no],0))</f>
        <v>72800</v>
      </c>
      <c r="J3174" s="4" t="str">
        <f>INDEX(Departments[dept_name],MATCH(Sales[[#This Row],[dept_no]],Departments[dept_no],0))</f>
        <v>Shoes</v>
      </c>
      <c r="K3174" s="4" t="str">
        <f>CONCATENATE(Sales[[#This Row],[region]],Sales[[#This Row],[storetype]])</f>
        <v>3C</v>
      </c>
      <c r="L3174" s="4">
        <f>INDEX(RegionStoreCount[Store Count],MATCH(Sales[[#This Row],[RegionStoretype]],RegionStoreCount[Region/Type],0))</f>
        <v>2</v>
      </c>
      <c r="M3174" s="4">
        <f>AND(Sales[[#This Row],[date]]&lt;=TY_YTDMax,Sales[[#This Row],[date]]&gt;=TY_YTDMin)*Sales[[#This Row],[sales]]</f>
        <v>0</v>
      </c>
      <c r="N3174" s="4">
        <f>AND(Sales[[#This Row],[date]]&lt;=LY_YTDMax,Sales[[#This Row],[date]]&gt;=LY_YTDMin)*Sales[[#This Row],[sales]]</f>
        <v>14725.8932</v>
      </c>
      <c r="O3174" s="4">
        <f>AND(Sales[[#This Row],[date]]&gt;=YoY_Min,Sales[[#This Row],[date]]&lt;=TY_YTDMax)*(Sales[[#This Row],[sales]]/Sales[[#This Row],[sqft]])</f>
        <v>0</v>
      </c>
      <c r="P3174" s="4">
        <f>SUMIF(Sales[RegionStoretype],Sales[[#This Row],[RegionStoretype]],Sales[YoY_SSF])/Sales[[#This Row],[Region_TypeCount]]</f>
        <v>47.561479460925746</v>
      </c>
    </row>
    <row r="3175" spans="1:16" x14ac:dyDescent="0.25">
      <c r="A3175" s="1">
        <v>42930</v>
      </c>
      <c r="B3175">
        <v>36</v>
      </c>
      <c r="C3175">
        <v>6</v>
      </c>
      <c r="D3175">
        <v>128464.54490000002</v>
      </c>
      <c r="E3175">
        <f>INDEX(Stores[region],MATCH(Sales[[#This Row],[store_no]],Stores[store_no],0))</f>
        <v>2</v>
      </c>
      <c r="F3175" t="str">
        <f>INDEX(Stores[storetype],MATCH(Sales[[#This Row],[store_no]],Stores[store_no],0))</f>
        <v>A</v>
      </c>
      <c r="G3175" t="str">
        <f>INDEX(Stores[location_city],MATCH(Sales[[#This Row],[store_no]],Stores[store_no],0))</f>
        <v>Aurora</v>
      </c>
      <c r="H3175" t="str">
        <f>INDEX(Stores[location_state],MATCH(Sales[[#This Row],[store_no]],Stores[store_no],0))</f>
        <v>Illinois</v>
      </c>
      <c r="I3175">
        <f>INDEX(Stores[sqft],MATCH(Sales[[#This Row],[store_no]],Stores[store_no],0))</f>
        <v>209900</v>
      </c>
      <c r="J3175" s="4" t="str">
        <f>INDEX(Departments[dept_name],MATCH(Sales[[#This Row],[dept_no]],Departments[dept_no],0))</f>
        <v>Computers</v>
      </c>
      <c r="K3175" s="4" t="str">
        <f>CONCATENATE(Sales[[#This Row],[region]],Sales[[#This Row],[storetype]])</f>
        <v>2A</v>
      </c>
      <c r="L3175" s="4">
        <f>INDEX(RegionStoreCount[Store Count],MATCH(Sales[[#This Row],[RegionStoretype]],RegionStoreCount[Region/Type],0))</f>
        <v>5</v>
      </c>
      <c r="M3175" s="4">
        <f>AND(Sales[[#This Row],[date]]&lt;=TY_YTDMax,Sales[[#This Row],[date]]&gt;=TY_YTDMin)*Sales[[#This Row],[sales]]</f>
        <v>0</v>
      </c>
      <c r="N3175" s="4">
        <f>AND(Sales[[#This Row],[date]]&lt;=LY_YTDMax,Sales[[#This Row],[date]]&gt;=LY_YTDMin)*Sales[[#This Row],[sales]]</f>
        <v>128464.54490000002</v>
      </c>
      <c r="O3175" s="4">
        <f>AND(Sales[[#This Row],[date]]&gt;=YoY_Min,Sales[[#This Row],[date]]&lt;=TY_YTDMax)*(Sales[[#This Row],[sales]]/Sales[[#This Row],[sqft]])</f>
        <v>0</v>
      </c>
      <c r="P3175" s="4">
        <f>SUMIF(Sales[RegionStoretype],Sales[[#This Row],[RegionStoretype]],Sales[YoY_SSF])/Sales[[#This Row],[Region_TypeCount]]</f>
        <v>60.052789354368521</v>
      </c>
    </row>
    <row r="3176" spans="1:16" x14ac:dyDescent="0.25">
      <c r="A3176" s="1">
        <v>42930</v>
      </c>
      <c r="B3176">
        <v>36</v>
      </c>
      <c r="C3176">
        <v>7</v>
      </c>
      <c r="D3176">
        <v>55129.993699999999</v>
      </c>
      <c r="E3176">
        <f>INDEX(Stores[region],MATCH(Sales[[#This Row],[store_no]],Stores[store_no],0))</f>
        <v>2</v>
      </c>
      <c r="F3176" t="str">
        <f>INDEX(Stores[storetype],MATCH(Sales[[#This Row],[store_no]],Stores[store_no],0))</f>
        <v>A</v>
      </c>
      <c r="G3176" t="str">
        <f>INDEX(Stores[location_city],MATCH(Sales[[#This Row],[store_no]],Stores[store_no],0))</f>
        <v>Aurora</v>
      </c>
      <c r="H3176" t="str">
        <f>INDEX(Stores[location_state],MATCH(Sales[[#This Row],[store_no]],Stores[store_no],0))</f>
        <v>Illinois</v>
      </c>
      <c r="I3176">
        <f>INDEX(Stores[sqft],MATCH(Sales[[#This Row],[store_no]],Stores[store_no],0))</f>
        <v>209900</v>
      </c>
      <c r="J3176" s="4" t="str">
        <f>INDEX(Departments[dept_name],MATCH(Sales[[#This Row],[dept_no]],Departments[dept_no],0))</f>
        <v>Electronics</v>
      </c>
      <c r="K3176" s="4" t="str">
        <f>CONCATENATE(Sales[[#This Row],[region]],Sales[[#This Row],[storetype]])</f>
        <v>2A</v>
      </c>
      <c r="L3176" s="4">
        <f>INDEX(RegionStoreCount[Store Count],MATCH(Sales[[#This Row],[RegionStoretype]],RegionStoreCount[Region/Type],0))</f>
        <v>5</v>
      </c>
      <c r="M3176" s="4">
        <f>AND(Sales[[#This Row],[date]]&lt;=TY_YTDMax,Sales[[#This Row],[date]]&gt;=TY_YTDMin)*Sales[[#This Row],[sales]]</f>
        <v>0</v>
      </c>
      <c r="N3176" s="4">
        <f>AND(Sales[[#This Row],[date]]&lt;=LY_YTDMax,Sales[[#This Row],[date]]&gt;=LY_YTDMin)*Sales[[#This Row],[sales]]</f>
        <v>55129.993699999999</v>
      </c>
      <c r="O3176" s="4">
        <f>AND(Sales[[#This Row],[date]]&gt;=YoY_Min,Sales[[#This Row],[date]]&lt;=TY_YTDMax)*(Sales[[#This Row],[sales]]/Sales[[#This Row],[sqft]])</f>
        <v>0</v>
      </c>
      <c r="P3176" s="4">
        <f>SUMIF(Sales[RegionStoretype],Sales[[#This Row],[RegionStoretype]],Sales[YoY_SSF])/Sales[[#This Row],[Region_TypeCount]]</f>
        <v>60.052789354368521</v>
      </c>
    </row>
    <row r="3177" spans="1:16" x14ac:dyDescent="0.25">
      <c r="A3177" s="1">
        <v>42930</v>
      </c>
      <c r="B3177">
        <v>36</v>
      </c>
      <c r="C3177">
        <v>13</v>
      </c>
      <c r="D3177">
        <v>125707.24989999998</v>
      </c>
      <c r="E3177">
        <f>INDEX(Stores[region],MATCH(Sales[[#This Row],[store_no]],Stores[store_no],0))</f>
        <v>2</v>
      </c>
      <c r="F3177" t="str">
        <f>INDEX(Stores[storetype],MATCH(Sales[[#This Row],[store_no]],Stores[store_no],0))</f>
        <v>A</v>
      </c>
      <c r="G3177" t="str">
        <f>INDEX(Stores[location_city],MATCH(Sales[[#This Row],[store_no]],Stores[store_no],0))</f>
        <v>Aurora</v>
      </c>
      <c r="H3177" t="str">
        <f>INDEX(Stores[location_state],MATCH(Sales[[#This Row],[store_no]],Stores[store_no],0))</f>
        <v>Illinois</v>
      </c>
      <c r="I3177">
        <f>INDEX(Stores[sqft],MATCH(Sales[[#This Row],[store_no]],Stores[store_no],0))</f>
        <v>209900</v>
      </c>
      <c r="J3177" s="4" t="str">
        <f>INDEX(Departments[dept_name],MATCH(Sales[[#This Row],[dept_no]],Departments[dept_no],0))</f>
        <v>Kids</v>
      </c>
      <c r="K3177" s="4" t="str">
        <f>CONCATENATE(Sales[[#This Row],[region]],Sales[[#This Row],[storetype]])</f>
        <v>2A</v>
      </c>
      <c r="L3177" s="4">
        <f>INDEX(RegionStoreCount[Store Count],MATCH(Sales[[#This Row],[RegionStoretype]],RegionStoreCount[Region/Type],0))</f>
        <v>5</v>
      </c>
      <c r="M3177" s="4">
        <f>AND(Sales[[#This Row],[date]]&lt;=TY_YTDMax,Sales[[#This Row],[date]]&gt;=TY_YTDMin)*Sales[[#This Row],[sales]]</f>
        <v>0</v>
      </c>
      <c r="N3177" s="4">
        <f>AND(Sales[[#This Row],[date]]&lt;=LY_YTDMax,Sales[[#This Row],[date]]&gt;=LY_YTDMin)*Sales[[#This Row],[sales]]</f>
        <v>125707.24989999998</v>
      </c>
      <c r="O3177" s="4">
        <f>AND(Sales[[#This Row],[date]]&gt;=YoY_Min,Sales[[#This Row],[date]]&lt;=TY_YTDMax)*(Sales[[#This Row],[sales]]/Sales[[#This Row],[sqft]])</f>
        <v>0</v>
      </c>
      <c r="P3177" s="4">
        <f>SUMIF(Sales[RegionStoretype],Sales[[#This Row],[RegionStoretype]],Sales[YoY_SSF])/Sales[[#This Row],[Region_TypeCount]]</f>
        <v>60.052789354368521</v>
      </c>
    </row>
    <row r="3178" spans="1:16" x14ac:dyDescent="0.25">
      <c r="A3178" s="1">
        <v>42930</v>
      </c>
      <c r="B3178">
        <v>36</v>
      </c>
      <c r="C3178">
        <v>20</v>
      </c>
      <c r="D3178">
        <v>18175.1427</v>
      </c>
      <c r="E3178">
        <f>INDEX(Stores[region],MATCH(Sales[[#This Row],[store_no]],Stores[store_no],0))</f>
        <v>2</v>
      </c>
      <c r="F3178" t="str">
        <f>INDEX(Stores[storetype],MATCH(Sales[[#This Row],[store_no]],Stores[store_no],0))</f>
        <v>A</v>
      </c>
      <c r="G3178" t="str">
        <f>INDEX(Stores[location_city],MATCH(Sales[[#This Row],[store_no]],Stores[store_no],0))</f>
        <v>Aurora</v>
      </c>
      <c r="H3178" t="str">
        <f>INDEX(Stores[location_state],MATCH(Sales[[#This Row],[store_no]],Stores[store_no],0))</f>
        <v>Illinois</v>
      </c>
      <c r="I3178">
        <f>INDEX(Stores[sqft],MATCH(Sales[[#This Row],[store_no]],Stores[store_no],0))</f>
        <v>209900</v>
      </c>
      <c r="J3178" s="4" t="str">
        <f>INDEX(Departments[dept_name],MATCH(Sales[[#This Row],[dept_no]],Departments[dept_no],0))</f>
        <v>Toys</v>
      </c>
      <c r="K3178" s="4" t="str">
        <f>CONCATENATE(Sales[[#This Row],[region]],Sales[[#This Row],[storetype]])</f>
        <v>2A</v>
      </c>
      <c r="L3178" s="4">
        <f>INDEX(RegionStoreCount[Store Count],MATCH(Sales[[#This Row],[RegionStoretype]],RegionStoreCount[Region/Type],0))</f>
        <v>5</v>
      </c>
      <c r="M3178" s="4">
        <f>AND(Sales[[#This Row],[date]]&lt;=TY_YTDMax,Sales[[#This Row],[date]]&gt;=TY_YTDMin)*Sales[[#This Row],[sales]]</f>
        <v>0</v>
      </c>
      <c r="N3178" s="4">
        <f>AND(Sales[[#This Row],[date]]&lt;=LY_YTDMax,Sales[[#This Row],[date]]&gt;=LY_YTDMin)*Sales[[#This Row],[sales]]</f>
        <v>18175.1427</v>
      </c>
      <c r="O3178" s="4">
        <f>AND(Sales[[#This Row],[date]]&gt;=YoY_Min,Sales[[#This Row],[date]]&lt;=TY_YTDMax)*(Sales[[#This Row],[sales]]/Sales[[#This Row],[sqft]])</f>
        <v>0</v>
      </c>
      <c r="P3178" s="4">
        <f>SUMIF(Sales[RegionStoretype],Sales[[#This Row],[RegionStoretype]],Sales[YoY_SSF])/Sales[[#This Row],[Region_TypeCount]]</f>
        <v>60.052789354368521</v>
      </c>
    </row>
    <row r="3179" spans="1:16" x14ac:dyDescent="0.25">
      <c r="A3179" s="1">
        <v>42930</v>
      </c>
      <c r="B3179">
        <v>37</v>
      </c>
      <c r="C3179">
        <v>7</v>
      </c>
      <c r="D3179">
        <v>14519.9894</v>
      </c>
      <c r="E3179">
        <f>INDEX(Stores[region],MATCH(Sales[[#This Row],[store_no]],Stores[store_no],0))</f>
        <v>3</v>
      </c>
      <c r="F3179" t="str">
        <f>INDEX(Stores[storetype],MATCH(Sales[[#This Row],[store_no]],Stores[store_no],0))</f>
        <v>C</v>
      </c>
      <c r="G3179" t="str">
        <f>INDEX(Stores[location_city],MATCH(Sales[[#This Row],[store_no]],Stores[store_no],0))</f>
        <v>Lincoln</v>
      </c>
      <c r="H3179" t="str">
        <f>INDEX(Stores[location_state],MATCH(Sales[[#This Row],[store_no]],Stores[store_no],0))</f>
        <v>Nebraska</v>
      </c>
      <c r="I3179">
        <f>INDEX(Stores[sqft],MATCH(Sales[[#This Row],[store_no]],Stores[store_no],0))</f>
        <v>161300</v>
      </c>
      <c r="J3179" s="4" t="str">
        <f>INDEX(Departments[dept_name],MATCH(Sales[[#This Row],[dept_no]],Departments[dept_no],0))</f>
        <v>Electronics</v>
      </c>
      <c r="K3179" s="4" t="str">
        <f>CONCATENATE(Sales[[#This Row],[region]],Sales[[#This Row],[storetype]])</f>
        <v>3C</v>
      </c>
      <c r="L3179" s="4">
        <f>INDEX(RegionStoreCount[Store Count],MATCH(Sales[[#This Row],[RegionStoretype]],RegionStoreCount[Region/Type],0))</f>
        <v>2</v>
      </c>
      <c r="M3179" s="4">
        <f>AND(Sales[[#This Row],[date]]&lt;=TY_YTDMax,Sales[[#This Row],[date]]&gt;=TY_YTDMin)*Sales[[#This Row],[sales]]</f>
        <v>0</v>
      </c>
      <c r="N3179" s="4">
        <f>AND(Sales[[#This Row],[date]]&lt;=LY_YTDMax,Sales[[#This Row],[date]]&gt;=LY_YTDMin)*Sales[[#This Row],[sales]]</f>
        <v>14519.9894</v>
      </c>
      <c r="O3179" s="4">
        <f>AND(Sales[[#This Row],[date]]&gt;=YoY_Min,Sales[[#This Row],[date]]&lt;=TY_YTDMax)*(Sales[[#This Row],[sales]]/Sales[[#This Row],[sqft]])</f>
        <v>0</v>
      </c>
      <c r="P3179" s="4">
        <f>SUMIF(Sales[RegionStoretype],Sales[[#This Row],[RegionStoretype]],Sales[YoY_SSF])/Sales[[#This Row],[Region_TypeCount]]</f>
        <v>47.561479460925746</v>
      </c>
    </row>
    <row r="3180" spans="1:16" x14ac:dyDescent="0.25">
      <c r="A3180" s="1">
        <v>42930</v>
      </c>
      <c r="B3180">
        <v>37</v>
      </c>
      <c r="C3180">
        <v>13</v>
      </c>
      <c r="D3180">
        <v>45009.120600000002</v>
      </c>
      <c r="E3180">
        <f>INDEX(Stores[region],MATCH(Sales[[#This Row],[store_no]],Stores[store_no],0))</f>
        <v>3</v>
      </c>
      <c r="F3180" t="str">
        <f>INDEX(Stores[storetype],MATCH(Sales[[#This Row],[store_no]],Stores[store_no],0))</f>
        <v>C</v>
      </c>
      <c r="G3180" t="str">
        <f>INDEX(Stores[location_city],MATCH(Sales[[#This Row],[store_no]],Stores[store_no],0))</f>
        <v>Lincoln</v>
      </c>
      <c r="H3180" t="str">
        <f>INDEX(Stores[location_state],MATCH(Sales[[#This Row],[store_no]],Stores[store_no],0))</f>
        <v>Nebraska</v>
      </c>
      <c r="I3180">
        <f>INDEX(Stores[sqft],MATCH(Sales[[#This Row],[store_no]],Stores[store_no],0))</f>
        <v>161300</v>
      </c>
      <c r="J3180" s="4" t="str">
        <f>INDEX(Departments[dept_name],MATCH(Sales[[#This Row],[dept_no]],Departments[dept_no],0))</f>
        <v>Kids</v>
      </c>
      <c r="K3180" s="4" t="str">
        <f>CONCATENATE(Sales[[#This Row],[region]],Sales[[#This Row],[storetype]])</f>
        <v>3C</v>
      </c>
      <c r="L3180" s="4">
        <f>INDEX(RegionStoreCount[Store Count],MATCH(Sales[[#This Row],[RegionStoretype]],RegionStoreCount[Region/Type],0))</f>
        <v>2</v>
      </c>
      <c r="M3180" s="4">
        <f>AND(Sales[[#This Row],[date]]&lt;=TY_YTDMax,Sales[[#This Row],[date]]&gt;=TY_YTDMin)*Sales[[#This Row],[sales]]</f>
        <v>0</v>
      </c>
      <c r="N3180" s="4">
        <f>AND(Sales[[#This Row],[date]]&lt;=LY_YTDMax,Sales[[#This Row],[date]]&gt;=LY_YTDMin)*Sales[[#This Row],[sales]]</f>
        <v>45009.120600000002</v>
      </c>
      <c r="O3180" s="4">
        <f>AND(Sales[[#This Row],[date]]&gt;=YoY_Min,Sales[[#This Row],[date]]&lt;=TY_YTDMax)*(Sales[[#This Row],[sales]]/Sales[[#This Row],[sqft]])</f>
        <v>0</v>
      </c>
      <c r="P3180" s="4">
        <f>SUMIF(Sales[RegionStoretype],Sales[[#This Row],[RegionStoretype]],Sales[YoY_SSF])/Sales[[#This Row],[Region_TypeCount]]</f>
        <v>47.561479460925746</v>
      </c>
    </row>
    <row r="3181" spans="1:16" x14ac:dyDescent="0.25">
      <c r="A3181" s="1">
        <v>42930</v>
      </c>
      <c r="B3181">
        <v>37</v>
      </c>
      <c r="C3181">
        <v>19</v>
      </c>
      <c r="D3181">
        <v>3497.5709999999999</v>
      </c>
      <c r="E3181">
        <f>INDEX(Stores[region],MATCH(Sales[[#This Row],[store_no]],Stores[store_no],0))</f>
        <v>3</v>
      </c>
      <c r="F3181" t="str">
        <f>INDEX(Stores[storetype],MATCH(Sales[[#This Row],[store_no]],Stores[store_no],0))</f>
        <v>C</v>
      </c>
      <c r="G3181" t="str">
        <f>INDEX(Stores[location_city],MATCH(Sales[[#This Row],[store_no]],Stores[store_no],0))</f>
        <v>Lincoln</v>
      </c>
      <c r="H3181" t="str">
        <f>INDEX(Stores[location_state],MATCH(Sales[[#This Row],[store_no]],Stores[store_no],0))</f>
        <v>Nebraska</v>
      </c>
      <c r="I3181">
        <f>INDEX(Stores[sqft],MATCH(Sales[[#This Row],[store_no]],Stores[store_no],0))</f>
        <v>161300</v>
      </c>
      <c r="J3181" s="4" t="str">
        <f>INDEX(Departments[dept_name],MATCH(Sales[[#This Row],[dept_no]],Departments[dept_no],0))</f>
        <v>Tools</v>
      </c>
      <c r="K3181" s="4" t="str">
        <f>CONCATENATE(Sales[[#This Row],[region]],Sales[[#This Row],[storetype]])</f>
        <v>3C</v>
      </c>
      <c r="L3181" s="4">
        <f>INDEX(RegionStoreCount[Store Count],MATCH(Sales[[#This Row],[RegionStoretype]],RegionStoreCount[Region/Type],0))</f>
        <v>2</v>
      </c>
      <c r="M3181" s="4">
        <f>AND(Sales[[#This Row],[date]]&lt;=TY_YTDMax,Sales[[#This Row],[date]]&gt;=TY_YTDMin)*Sales[[#This Row],[sales]]</f>
        <v>0</v>
      </c>
      <c r="N3181" s="4">
        <f>AND(Sales[[#This Row],[date]]&lt;=LY_YTDMax,Sales[[#This Row],[date]]&gt;=LY_YTDMin)*Sales[[#This Row],[sales]]</f>
        <v>3497.5709999999999</v>
      </c>
      <c r="O3181" s="4">
        <f>AND(Sales[[#This Row],[date]]&gt;=YoY_Min,Sales[[#This Row],[date]]&lt;=TY_YTDMax)*(Sales[[#This Row],[sales]]/Sales[[#This Row],[sqft]])</f>
        <v>0</v>
      </c>
      <c r="P3181" s="4">
        <f>SUMIF(Sales[RegionStoretype],Sales[[#This Row],[RegionStoretype]],Sales[YoY_SSF])/Sales[[#This Row],[Region_TypeCount]]</f>
        <v>47.561479460925746</v>
      </c>
    </row>
    <row r="3182" spans="1:16" x14ac:dyDescent="0.25">
      <c r="A3182" s="1">
        <v>42930</v>
      </c>
      <c r="B3182">
        <v>38</v>
      </c>
      <c r="C3182">
        <v>14</v>
      </c>
      <c r="D3182">
        <v>34517.485000000001</v>
      </c>
      <c r="E3182">
        <f>INDEX(Stores[region],MATCH(Sales[[#This Row],[store_no]],Stores[store_no],0))</f>
        <v>2</v>
      </c>
      <c r="F3182" t="str">
        <f>INDEX(Stores[storetype],MATCH(Sales[[#This Row],[store_no]],Stores[store_no],0))</f>
        <v>C</v>
      </c>
      <c r="G3182" t="str">
        <f>INDEX(Stores[location_city],MATCH(Sales[[#This Row],[store_no]],Stores[store_no],0))</f>
        <v>Hinsdale</v>
      </c>
      <c r="H3182" t="str">
        <f>INDEX(Stores[location_state],MATCH(Sales[[#This Row],[store_no]],Stores[store_no],0))</f>
        <v>Illinois</v>
      </c>
      <c r="I3182">
        <f>INDEX(Stores[sqft],MATCH(Sales[[#This Row],[store_no]],Stores[store_no],0))</f>
        <v>155600</v>
      </c>
      <c r="J3182" s="4" t="str">
        <f>INDEX(Departments[dept_name],MATCH(Sales[[#This Row],[dept_no]],Departments[dept_no],0))</f>
        <v>Movies</v>
      </c>
      <c r="K3182" s="4" t="str">
        <f>CONCATENATE(Sales[[#This Row],[region]],Sales[[#This Row],[storetype]])</f>
        <v>2C</v>
      </c>
      <c r="L3182" s="4">
        <f>INDEX(RegionStoreCount[Store Count],MATCH(Sales[[#This Row],[RegionStoretype]],RegionStoreCount[Region/Type],0))</f>
        <v>1</v>
      </c>
      <c r="M3182" s="4">
        <f>AND(Sales[[#This Row],[date]]&lt;=TY_YTDMax,Sales[[#This Row],[date]]&gt;=TY_YTDMin)*Sales[[#This Row],[sales]]</f>
        <v>0</v>
      </c>
      <c r="N3182" s="4">
        <f>AND(Sales[[#This Row],[date]]&lt;=LY_YTDMax,Sales[[#This Row],[date]]&gt;=LY_YTDMin)*Sales[[#This Row],[sales]]</f>
        <v>34517.485000000001</v>
      </c>
      <c r="O3182" s="4">
        <f>AND(Sales[[#This Row],[date]]&gt;=YoY_Min,Sales[[#This Row],[date]]&lt;=TY_YTDMax)*(Sales[[#This Row],[sales]]/Sales[[#This Row],[sqft]])</f>
        <v>0</v>
      </c>
      <c r="P3182" s="4">
        <f>SUMIF(Sales[RegionStoretype],Sales[[#This Row],[RegionStoretype]],Sales[YoY_SSF])/Sales[[#This Row],[Region_TypeCount]]</f>
        <v>44.537621913239086</v>
      </c>
    </row>
    <row r="3183" spans="1:16" x14ac:dyDescent="0.25">
      <c r="A3183" s="1">
        <v>42930</v>
      </c>
      <c r="B3183">
        <v>38</v>
      </c>
      <c r="C3183">
        <v>15</v>
      </c>
      <c r="D3183">
        <v>75153.932799999995</v>
      </c>
      <c r="E3183">
        <f>INDEX(Stores[region],MATCH(Sales[[#This Row],[store_no]],Stores[store_no],0))</f>
        <v>2</v>
      </c>
      <c r="F3183" t="str">
        <f>INDEX(Stores[storetype],MATCH(Sales[[#This Row],[store_no]],Stores[store_no],0))</f>
        <v>C</v>
      </c>
      <c r="G3183" t="str">
        <f>INDEX(Stores[location_city],MATCH(Sales[[#This Row],[store_no]],Stores[store_no],0))</f>
        <v>Hinsdale</v>
      </c>
      <c r="H3183" t="str">
        <f>INDEX(Stores[location_state],MATCH(Sales[[#This Row],[store_no]],Stores[store_no],0))</f>
        <v>Illinois</v>
      </c>
      <c r="I3183">
        <f>INDEX(Stores[sqft],MATCH(Sales[[#This Row],[store_no]],Stores[store_no],0))</f>
        <v>155600</v>
      </c>
      <c r="J3183" s="4" t="str">
        <f>INDEX(Departments[dept_name],MATCH(Sales[[#This Row],[dept_no]],Departments[dept_no],0))</f>
        <v>Music</v>
      </c>
      <c r="K3183" s="4" t="str">
        <f>CONCATENATE(Sales[[#This Row],[region]],Sales[[#This Row],[storetype]])</f>
        <v>2C</v>
      </c>
      <c r="L3183" s="4">
        <f>INDEX(RegionStoreCount[Store Count],MATCH(Sales[[#This Row],[RegionStoretype]],RegionStoreCount[Region/Type],0))</f>
        <v>1</v>
      </c>
      <c r="M3183" s="4">
        <f>AND(Sales[[#This Row],[date]]&lt;=TY_YTDMax,Sales[[#This Row],[date]]&gt;=TY_YTDMin)*Sales[[#This Row],[sales]]</f>
        <v>0</v>
      </c>
      <c r="N3183" s="4">
        <f>AND(Sales[[#This Row],[date]]&lt;=LY_YTDMax,Sales[[#This Row],[date]]&gt;=LY_YTDMin)*Sales[[#This Row],[sales]]</f>
        <v>75153.932799999995</v>
      </c>
      <c r="O3183" s="4">
        <f>AND(Sales[[#This Row],[date]]&gt;=YoY_Min,Sales[[#This Row],[date]]&lt;=TY_YTDMax)*(Sales[[#This Row],[sales]]/Sales[[#This Row],[sqft]])</f>
        <v>0</v>
      </c>
      <c r="P3183" s="4">
        <f>SUMIF(Sales[RegionStoretype],Sales[[#This Row],[RegionStoretype]],Sales[YoY_SSF])/Sales[[#This Row],[Region_TypeCount]]</f>
        <v>44.537621913239086</v>
      </c>
    </row>
    <row r="3184" spans="1:16" x14ac:dyDescent="0.25">
      <c r="A3184" s="1">
        <v>42937</v>
      </c>
      <c r="B3184">
        <v>1</v>
      </c>
      <c r="C3184">
        <v>6</v>
      </c>
      <c r="D3184">
        <v>55058.9084</v>
      </c>
      <c r="E3184">
        <f>INDEX(Stores[region],MATCH(Sales[[#This Row],[store_no]],Stores[store_no],0))</f>
        <v>1</v>
      </c>
      <c r="F3184" t="str">
        <f>INDEX(Stores[storetype],MATCH(Sales[[#This Row],[store_no]],Stores[store_no],0))</f>
        <v>A</v>
      </c>
      <c r="G3184" t="str">
        <f>INDEX(Stores[location_city],MATCH(Sales[[#This Row],[store_no]],Stores[store_no],0))</f>
        <v>Ann Arbor</v>
      </c>
      <c r="H3184" t="str">
        <f>INDEX(Stores[location_state],MATCH(Sales[[#This Row],[store_no]],Stores[store_no],0))</f>
        <v>Michigan</v>
      </c>
      <c r="I3184">
        <f>INDEX(Stores[sqft],MATCH(Sales[[#This Row],[store_no]],Stores[store_no],0))</f>
        <v>100600</v>
      </c>
      <c r="J3184" s="4" t="str">
        <f>INDEX(Departments[dept_name],MATCH(Sales[[#This Row],[dept_no]],Departments[dept_no],0))</f>
        <v>Computers</v>
      </c>
      <c r="K3184" s="4" t="str">
        <f>CONCATENATE(Sales[[#This Row],[region]],Sales[[#This Row],[storetype]])</f>
        <v>1A</v>
      </c>
      <c r="L3184" s="4">
        <f>INDEX(RegionStoreCount[Store Count],MATCH(Sales[[#This Row],[RegionStoretype]],RegionStoreCount[Region/Type],0))</f>
        <v>5</v>
      </c>
      <c r="M3184" s="4">
        <f>AND(Sales[[#This Row],[date]]&lt;=TY_YTDMax,Sales[[#This Row],[date]]&gt;=TY_YTDMin)*Sales[[#This Row],[sales]]</f>
        <v>0</v>
      </c>
      <c r="N3184" s="4">
        <f>AND(Sales[[#This Row],[date]]&lt;=LY_YTDMax,Sales[[#This Row],[date]]&gt;=LY_YTDMin)*Sales[[#This Row],[sales]]</f>
        <v>55058.9084</v>
      </c>
      <c r="O3184" s="4">
        <f>AND(Sales[[#This Row],[date]]&gt;=YoY_Min,Sales[[#This Row],[date]]&lt;=TY_YTDMax)*(Sales[[#This Row],[sales]]/Sales[[#This Row],[sqft]])</f>
        <v>0</v>
      </c>
      <c r="P3184" s="4">
        <f>SUMIF(Sales[RegionStoretype],Sales[[#This Row],[RegionStoretype]],Sales[YoY_SSF])/Sales[[#This Row],[Region_TypeCount]]</f>
        <v>59.469551530910678</v>
      </c>
    </row>
    <row r="3185" spans="1:16" x14ac:dyDescent="0.25">
      <c r="A3185" s="1">
        <v>42937</v>
      </c>
      <c r="B3185">
        <v>1</v>
      </c>
      <c r="C3185">
        <v>7</v>
      </c>
      <c r="D3185">
        <v>82077.642399999997</v>
      </c>
      <c r="E3185">
        <f>INDEX(Stores[region],MATCH(Sales[[#This Row],[store_no]],Stores[store_no],0))</f>
        <v>1</v>
      </c>
      <c r="F3185" t="str">
        <f>INDEX(Stores[storetype],MATCH(Sales[[#This Row],[store_no]],Stores[store_no],0))</f>
        <v>A</v>
      </c>
      <c r="G3185" t="str">
        <f>INDEX(Stores[location_city],MATCH(Sales[[#This Row],[store_no]],Stores[store_no],0))</f>
        <v>Ann Arbor</v>
      </c>
      <c r="H3185" t="str">
        <f>INDEX(Stores[location_state],MATCH(Sales[[#This Row],[store_no]],Stores[store_no],0))</f>
        <v>Michigan</v>
      </c>
      <c r="I3185">
        <f>INDEX(Stores[sqft],MATCH(Sales[[#This Row],[store_no]],Stores[store_no],0))</f>
        <v>100600</v>
      </c>
      <c r="J3185" s="4" t="str">
        <f>INDEX(Departments[dept_name],MATCH(Sales[[#This Row],[dept_no]],Departments[dept_no],0))</f>
        <v>Electronics</v>
      </c>
      <c r="K3185" s="4" t="str">
        <f>CONCATENATE(Sales[[#This Row],[region]],Sales[[#This Row],[storetype]])</f>
        <v>1A</v>
      </c>
      <c r="L3185" s="4">
        <f>INDEX(RegionStoreCount[Store Count],MATCH(Sales[[#This Row],[RegionStoretype]],RegionStoreCount[Region/Type],0))</f>
        <v>5</v>
      </c>
      <c r="M3185" s="4">
        <f>AND(Sales[[#This Row],[date]]&lt;=TY_YTDMax,Sales[[#This Row],[date]]&gt;=TY_YTDMin)*Sales[[#This Row],[sales]]</f>
        <v>0</v>
      </c>
      <c r="N3185" s="4">
        <f>AND(Sales[[#This Row],[date]]&lt;=LY_YTDMax,Sales[[#This Row],[date]]&gt;=LY_YTDMin)*Sales[[#This Row],[sales]]</f>
        <v>82077.642399999997</v>
      </c>
      <c r="O3185" s="4">
        <f>AND(Sales[[#This Row],[date]]&gt;=YoY_Min,Sales[[#This Row],[date]]&lt;=TY_YTDMax)*(Sales[[#This Row],[sales]]/Sales[[#This Row],[sqft]])</f>
        <v>0</v>
      </c>
      <c r="P3185" s="4">
        <f>SUMIF(Sales[RegionStoretype],Sales[[#This Row],[RegionStoretype]],Sales[YoY_SSF])/Sales[[#This Row],[Region_TypeCount]]</f>
        <v>59.469551530910678</v>
      </c>
    </row>
    <row r="3186" spans="1:16" x14ac:dyDescent="0.25">
      <c r="A3186" s="1">
        <v>42937</v>
      </c>
      <c r="B3186">
        <v>1</v>
      </c>
      <c r="C3186">
        <v>8</v>
      </c>
      <c r="D3186">
        <v>78506.978100000008</v>
      </c>
      <c r="E3186">
        <f>INDEX(Stores[region],MATCH(Sales[[#This Row],[store_no]],Stores[store_no],0))</f>
        <v>1</v>
      </c>
      <c r="F3186" t="str">
        <f>INDEX(Stores[storetype],MATCH(Sales[[#This Row],[store_no]],Stores[store_no],0))</f>
        <v>A</v>
      </c>
      <c r="G3186" t="str">
        <f>INDEX(Stores[location_city],MATCH(Sales[[#This Row],[store_no]],Stores[store_no],0))</f>
        <v>Ann Arbor</v>
      </c>
      <c r="H3186" t="str">
        <f>INDEX(Stores[location_state],MATCH(Sales[[#This Row],[store_no]],Stores[store_no],0))</f>
        <v>Michigan</v>
      </c>
      <c r="I3186">
        <f>INDEX(Stores[sqft],MATCH(Sales[[#This Row],[store_no]],Stores[store_no],0))</f>
        <v>100600</v>
      </c>
      <c r="J3186" s="4" t="str">
        <f>INDEX(Departments[dept_name],MATCH(Sales[[#This Row],[dept_no]],Departments[dept_no],0))</f>
        <v>Games</v>
      </c>
      <c r="K3186" s="4" t="str">
        <f>CONCATENATE(Sales[[#This Row],[region]],Sales[[#This Row],[storetype]])</f>
        <v>1A</v>
      </c>
      <c r="L3186" s="4">
        <f>INDEX(RegionStoreCount[Store Count],MATCH(Sales[[#This Row],[RegionStoretype]],RegionStoreCount[Region/Type],0))</f>
        <v>5</v>
      </c>
      <c r="M3186" s="4">
        <f>AND(Sales[[#This Row],[date]]&lt;=TY_YTDMax,Sales[[#This Row],[date]]&gt;=TY_YTDMin)*Sales[[#This Row],[sales]]</f>
        <v>0</v>
      </c>
      <c r="N3186" s="4">
        <f>AND(Sales[[#This Row],[date]]&lt;=LY_YTDMax,Sales[[#This Row],[date]]&gt;=LY_YTDMin)*Sales[[#This Row],[sales]]</f>
        <v>78506.978100000008</v>
      </c>
      <c r="O3186" s="4">
        <f>AND(Sales[[#This Row],[date]]&gt;=YoY_Min,Sales[[#This Row],[date]]&lt;=TY_YTDMax)*(Sales[[#This Row],[sales]]/Sales[[#This Row],[sqft]])</f>
        <v>0</v>
      </c>
      <c r="P3186" s="4">
        <f>SUMIF(Sales[RegionStoretype],Sales[[#This Row],[RegionStoretype]],Sales[YoY_SSF])/Sales[[#This Row],[Region_TypeCount]]</f>
        <v>59.469551530910678</v>
      </c>
    </row>
    <row r="3187" spans="1:16" x14ac:dyDescent="0.25">
      <c r="A3187" s="1">
        <v>42937</v>
      </c>
      <c r="B3187">
        <v>3</v>
      </c>
      <c r="C3187">
        <v>6</v>
      </c>
      <c r="D3187">
        <v>61067.447800000002</v>
      </c>
      <c r="E3187">
        <f>INDEX(Stores[region],MATCH(Sales[[#This Row],[store_no]],Stores[store_no],0))</f>
        <v>1</v>
      </c>
      <c r="F3187" t="str">
        <f>INDEX(Stores[storetype],MATCH(Sales[[#This Row],[store_no]],Stores[store_no],0))</f>
        <v>B</v>
      </c>
      <c r="G3187" t="str">
        <f>INDEX(Stores[location_city],MATCH(Sales[[#This Row],[store_no]],Stores[store_no],0))</f>
        <v>Detroit</v>
      </c>
      <c r="H3187" t="str">
        <f>INDEX(Stores[location_state],MATCH(Sales[[#This Row],[store_no]],Stores[store_no],0))</f>
        <v>Michigan</v>
      </c>
      <c r="I3187">
        <f>INDEX(Stores[sqft],MATCH(Sales[[#This Row],[store_no]],Stores[store_no],0))</f>
        <v>114500</v>
      </c>
      <c r="J3187" s="4" t="str">
        <f>INDEX(Departments[dept_name],MATCH(Sales[[#This Row],[dept_no]],Departments[dept_no],0))</f>
        <v>Computers</v>
      </c>
      <c r="K3187" s="4" t="str">
        <f>CONCATENATE(Sales[[#This Row],[region]],Sales[[#This Row],[storetype]])</f>
        <v>1B</v>
      </c>
      <c r="L3187" s="4">
        <f>INDEX(RegionStoreCount[Store Count],MATCH(Sales[[#This Row],[RegionStoretype]],RegionStoreCount[Region/Type],0))</f>
        <v>5</v>
      </c>
      <c r="M3187" s="4">
        <f>AND(Sales[[#This Row],[date]]&lt;=TY_YTDMax,Sales[[#This Row],[date]]&gt;=TY_YTDMin)*Sales[[#This Row],[sales]]</f>
        <v>0</v>
      </c>
      <c r="N3187" s="4">
        <f>AND(Sales[[#This Row],[date]]&lt;=LY_YTDMax,Sales[[#This Row],[date]]&gt;=LY_YTDMin)*Sales[[#This Row],[sales]]</f>
        <v>61067.447800000002</v>
      </c>
      <c r="O3187" s="4">
        <f>AND(Sales[[#This Row],[date]]&gt;=YoY_Min,Sales[[#This Row],[date]]&lt;=TY_YTDMax)*(Sales[[#This Row],[sales]]/Sales[[#This Row],[sqft]])</f>
        <v>0</v>
      </c>
      <c r="P3187" s="4">
        <f>SUMIF(Sales[RegionStoretype],Sales[[#This Row],[RegionStoretype]],Sales[YoY_SSF])/Sales[[#This Row],[Region_TypeCount]]</f>
        <v>68.518982968140051</v>
      </c>
    </row>
    <row r="3188" spans="1:16" x14ac:dyDescent="0.25">
      <c r="A3188" s="1">
        <v>42937</v>
      </c>
      <c r="B3188">
        <v>3</v>
      </c>
      <c r="C3188">
        <v>7</v>
      </c>
      <c r="D3188">
        <v>20144.807499999999</v>
      </c>
      <c r="E3188">
        <f>INDEX(Stores[region],MATCH(Sales[[#This Row],[store_no]],Stores[store_no],0))</f>
        <v>1</v>
      </c>
      <c r="F3188" t="str">
        <f>INDEX(Stores[storetype],MATCH(Sales[[#This Row],[store_no]],Stores[store_no],0))</f>
        <v>B</v>
      </c>
      <c r="G3188" t="str">
        <f>INDEX(Stores[location_city],MATCH(Sales[[#This Row],[store_no]],Stores[store_no],0))</f>
        <v>Detroit</v>
      </c>
      <c r="H3188" t="str">
        <f>INDEX(Stores[location_state],MATCH(Sales[[#This Row],[store_no]],Stores[store_no],0))</f>
        <v>Michigan</v>
      </c>
      <c r="I3188">
        <f>INDEX(Stores[sqft],MATCH(Sales[[#This Row],[store_no]],Stores[store_no],0))</f>
        <v>114500</v>
      </c>
      <c r="J3188" s="4" t="str">
        <f>INDEX(Departments[dept_name],MATCH(Sales[[#This Row],[dept_no]],Departments[dept_no],0))</f>
        <v>Electronics</v>
      </c>
      <c r="K3188" s="4" t="str">
        <f>CONCATENATE(Sales[[#This Row],[region]],Sales[[#This Row],[storetype]])</f>
        <v>1B</v>
      </c>
      <c r="L3188" s="4">
        <f>INDEX(RegionStoreCount[Store Count],MATCH(Sales[[#This Row],[RegionStoretype]],RegionStoreCount[Region/Type],0))</f>
        <v>5</v>
      </c>
      <c r="M3188" s="4">
        <f>AND(Sales[[#This Row],[date]]&lt;=TY_YTDMax,Sales[[#This Row],[date]]&gt;=TY_YTDMin)*Sales[[#This Row],[sales]]</f>
        <v>0</v>
      </c>
      <c r="N3188" s="4">
        <f>AND(Sales[[#This Row],[date]]&lt;=LY_YTDMax,Sales[[#This Row],[date]]&gt;=LY_YTDMin)*Sales[[#This Row],[sales]]</f>
        <v>20144.807499999999</v>
      </c>
      <c r="O3188" s="4">
        <f>AND(Sales[[#This Row],[date]]&gt;=YoY_Min,Sales[[#This Row],[date]]&lt;=TY_YTDMax)*(Sales[[#This Row],[sales]]/Sales[[#This Row],[sqft]])</f>
        <v>0</v>
      </c>
      <c r="P3188" s="4">
        <f>SUMIF(Sales[RegionStoretype],Sales[[#This Row],[RegionStoretype]],Sales[YoY_SSF])/Sales[[#This Row],[Region_TypeCount]]</f>
        <v>68.518982968140051</v>
      </c>
    </row>
    <row r="3189" spans="1:16" x14ac:dyDescent="0.25">
      <c r="A3189" s="1">
        <v>42937</v>
      </c>
      <c r="B3189">
        <v>4</v>
      </c>
      <c r="C3189">
        <v>5</v>
      </c>
      <c r="D3189">
        <v>50731.3626</v>
      </c>
      <c r="E3189">
        <f>INDEX(Stores[region],MATCH(Sales[[#This Row],[store_no]],Stores[store_no],0))</f>
        <v>1</v>
      </c>
      <c r="F3189" t="str">
        <f>INDEX(Stores[storetype],MATCH(Sales[[#This Row],[store_no]],Stores[store_no],0))</f>
        <v>A</v>
      </c>
      <c r="G3189" t="str">
        <f>INDEX(Stores[location_city],MATCH(Sales[[#This Row],[store_no]],Stores[store_no],0))</f>
        <v>Cincinnati</v>
      </c>
      <c r="H3189" t="str">
        <f>INDEX(Stores[location_state],MATCH(Sales[[#This Row],[store_no]],Stores[store_no],0))</f>
        <v>Ohio</v>
      </c>
      <c r="I3189">
        <f>INDEX(Stores[sqft],MATCH(Sales[[#This Row],[store_no]],Stores[store_no],0))</f>
        <v>127800</v>
      </c>
      <c r="J3189" s="4" t="str">
        <f>INDEX(Departments[dept_name],MATCH(Sales[[#This Row],[dept_no]],Departments[dept_no],0))</f>
        <v>Clothing</v>
      </c>
      <c r="K3189" s="4" t="str">
        <f>CONCATENATE(Sales[[#This Row],[region]],Sales[[#This Row],[storetype]])</f>
        <v>1A</v>
      </c>
      <c r="L3189" s="4">
        <f>INDEX(RegionStoreCount[Store Count],MATCH(Sales[[#This Row],[RegionStoretype]],RegionStoreCount[Region/Type],0))</f>
        <v>5</v>
      </c>
      <c r="M3189" s="4">
        <f>AND(Sales[[#This Row],[date]]&lt;=TY_YTDMax,Sales[[#This Row],[date]]&gt;=TY_YTDMin)*Sales[[#This Row],[sales]]</f>
        <v>0</v>
      </c>
      <c r="N3189" s="4">
        <f>AND(Sales[[#This Row],[date]]&lt;=LY_YTDMax,Sales[[#This Row],[date]]&gt;=LY_YTDMin)*Sales[[#This Row],[sales]]</f>
        <v>50731.3626</v>
      </c>
      <c r="O3189" s="4">
        <f>AND(Sales[[#This Row],[date]]&gt;=YoY_Min,Sales[[#This Row],[date]]&lt;=TY_YTDMax)*(Sales[[#This Row],[sales]]/Sales[[#This Row],[sqft]])</f>
        <v>0</v>
      </c>
      <c r="P3189" s="4">
        <f>SUMIF(Sales[RegionStoretype],Sales[[#This Row],[RegionStoretype]],Sales[YoY_SSF])/Sales[[#This Row],[Region_TypeCount]]</f>
        <v>59.469551530910678</v>
      </c>
    </row>
    <row r="3190" spans="1:16" x14ac:dyDescent="0.25">
      <c r="A3190" s="1">
        <v>42937</v>
      </c>
      <c r="B3190">
        <v>4</v>
      </c>
      <c r="C3190">
        <v>7</v>
      </c>
      <c r="D3190">
        <v>135730.01989999998</v>
      </c>
      <c r="E3190">
        <f>INDEX(Stores[region],MATCH(Sales[[#This Row],[store_no]],Stores[store_no],0))</f>
        <v>1</v>
      </c>
      <c r="F3190" t="str">
        <f>INDEX(Stores[storetype],MATCH(Sales[[#This Row],[store_no]],Stores[store_no],0))</f>
        <v>A</v>
      </c>
      <c r="G3190" t="str">
        <f>INDEX(Stores[location_city],MATCH(Sales[[#This Row],[store_no]],Stores[store_no],0))</f>
        <v>Cincinnati</v>
      </c>
      <c r="H3190" t="str">
        <f>INDEX(Stores[location_state],MATCH(Sales[[#This Row],[store_no]],Stores[store_no],0))</f>
        <v>Ohio</v>
      </c>
      <c r="I3190">
        <f>INDEX(Stores[sqft],MATCH(Sales[[#This Row],[store_no]],Stores[store_no],0))</f>
        <v>127800</v>
      </c>
      <c r="J3190" s="4" t="str">
        <f>INDEX(Departments[dept_name],MATCH(Sales[[#This Row],[dept_no]],Departments[dept_no],0))</f>
        <v>Electronics</v>
      </c>
      <c r="K3190" s="4" t="str">
        <f>CONCATENATE(Sales[[#This Row],[region]],Sales[[#This Row],[storetype]])</f>
        <v>1A</v>
      </c>
      <c r="L3190" s="4">
        <f>INDEX(RegionStoreCount[Store Count],MATCH(Sales[[#This Row],[RegionStoretype]],RegionStoreCount[Region/Type],0))</f>
        <v>5</v>
      </c>
      <c r="M3190" s="4">
        <f>AND(Sales[[#This Row],[date]]&lt;=TY_YTDMax,Sales[[#This Row],[date]]&gt;=TY_YTDMin)*Sales[[#This Row],[sales]]</f>
        <v>0</v>
      </c>
      <c r="N3190" s="4">
        <f>AND(Sales[[#This Row],[date]]&lt;=LY_YTDMax,Sales[[#This Row],[date]]&gt;=LY_YTDMin)*Sales[[#This Row],[sales]]</f>
        <v>135730.01989999998</v>
      </c>
      <c r="O3190" s="4">
        <f>AND(Sales[[#This Row],[date]]&gt;=YoY_Min,Sales[[#This Row],[date]]&lt;=TY_YTDMax)*(Sales[[#This Row],[sales]]/Sales[[#This Row],[sqft]])</f>
        <v>0</v>
      </c>
      <c r="P3190" s="4">
        <f>SUMIF(Sales[RegionStoretype],Sales[[#This Row],[RegionStoretype]],Sales[YoY_SSF])/Sales[[#This Row],[Region_TypeCount]]</f>
        <v>59.469551530910678</v>
      </c>
    </row>
    <row r="3191" spans="1:16" x14ac:dyDescent="0.25">
      <c r="A3191" s="1">
        <v>42937</v>
      </c>
      <c r="B3191">
        <v>4</v>
      </c>
      <c r="C3191">
        <v>15</v>
      </c>
      <c r="D3191">
        <v>182828.15659999999</v>
      </c>
      <c r="E3191">
        <f>INDEX(Stores[region],MATCH(Sales[[#This Row],[store_no]],Stores[store_no],0))</f>
        <v>1</v>
      </c>
      <c r="F3191" t="str">
        <f>INDEX(Stores[storetype],MATCH(Sales[[#This Row],[store_no]],Stores[store_no],0))</f>
        <v>A</v>
      </c>
      <c r="G3191" t="str">
        <f>INDEX(Stores[location_city],MATCH(Sales[[#This Row],[store_no]],Stores[store_no],0))</f>
        <v>Cincinnati</v>
      </c>
      <c r="H3191" t="str">
        <f>INDEX(Stores[location_state],MATCH(Sales[[#This Row],[store_no]],Stores[store_no],0))</f>
        <v>Ohio</v>
      </c>
      <c r="I3191">
        <f>INDEX(Stores[sqft],MATCH(Sales[[#This Row],[store_no]],Stores[store_no],0))</f>
        <v>127800</v>
      </c>
      <c r="J3191" s="4" t="str">
        <f>INDEX(Departments[dept_name],MATCH(Sales[[#This Row],[dept_no]],Departments[dept_no],0))</f>
        <v>Music</v>
      </c>
      <c r="K3191" s="4" t="str">
        <f>CONCATENATE(Sales[[#This Row],[region]],Sales[[#This Row],[storetype]])</f>
        <v>1A</v>
      </c>
      <c r="L3191" s="4">
        <f>INDEX(RegionStoreCount[Store Count],MATCH(Sales[[#This Row],[RegionStoretype]],RegionStoreCount[Region/Type],0))</f>
        <v>5</v>
      </c>
      <c r="M3191" s="4">
        <f>AND(Sales[[#This Row],[date]]&lt;=TY_YTDMax,Sales[[#This Row],[date]]&gt;=TY_YTDMin)*Sales[[#This Row],[sales]]</f>
        <v>0</v>
      </c>
      <c r="N3191" s="4">
        <f>AND(Sales[[#This Row],[date]]&lt;=LY_YTDMax,Sales[[#This Row],[date]]&gt;=LY_YTDMin)*Sales[[#This Row],[sales]]</f>
        <v>182828.15659999999</v>
      </c>
      <c r="O3191" s="4">
        <f>AND(Sales[[#This Row],[date]]&gt;=YoY_Min,Sales[[#This Row],[date]]&lt;=TY_YTDMax)*(Sales[[#This Row],[sales]]/Sales[[#This Row],[sqft]])</f>
        <v>0</v>
      </c>
      <c r="P3191" s="4">
        <f>SUMIF(Sales[RegionStoretype],Sales[[#This Row],[RegionStoretype]],Sales[YoY_SSF])/Sales[[#This Row],[Region_TypeCount]]</f>
        <v>59.469551530910678</v>
      </c>
    </row>
    <row r="3192" spans="1:16" x14ac:dyDescent="0.25">
      <c r="A3192" s="1">
        <v>42937</v>
      </c>
      <c r="B3192">
        <v>4</v>
      </c>
      <c r="C3192">
        <v>20</v>
      </c>
      <c r="D3192">
        <v>319203.69300000003</v>
      </c>
      <c r="E3192">
        <f>INDEX(Stores[region],MATCH(Sales[[#This Row],[store_no]],Stores[store_no],0))</f>
        <v>1</v>
      </c>
      <c r="F3192" t="str">
        <f>INDEX(Stores[storetype],MATCH(Sales[[#This Row],[store_no]],Stores[store_no],0))</f>
        <v>A</v>
      </c>
      <c r="G3192" t="str">
        <f>INDEX(Stores[location_city],MATCH(Sales[[#This Row],[store_no]],Stores[store_no],0))</f>
        <v>Cincinnati</v>
      </c>
      <c r="H3192" t="str">
        <f>INDEX(Stores[location_state],MATCH(Sales[[#This Row],[store_no]],Stores[store_no],0))</f>
        <v>Ohio</v>
      </c>
      <c r="I3192">
        <f>INDEX(Stores[sqft],MATCH(Sales[[#This Row],[store_no]],Stores[store_no],0))</f>
        <v>127800</v>
      </c>
      <c r="J3192" s="4" t="str">
        <f>INDEX(Departments[dept_name],MATCH(Sales[[#This Row],[dept_no]],Departments[dept_no],0))</f>
        <v>Toys</v>
      </c>
      <c r="K3192" s="4" t="str">
        <f>CONCATENATE(Sales[[#This Row],[region]],Sales[[#This Row],[storetype]])</f>
        <v>1A</v>
      </c>
      <c r="L3192" s="4">
        <f>INDEX(RegionStoreCount[Store Count],MATCH(Sales[[#This Row],[RegionStoretype]],RegionStoreCount[Region/Type],0))</f>
        <v>5</v>
      </c>
      <c r="M3192" s="4">
        <f>AND(Sales[[#This Row],[date]]&lt;=TY_YTDMax,Sales[[#This Row],[date]]&gt;=TY_YTDMin)*Sales[[#This Row],[sales]]</f>
        <v>0</v>
      </c>
      <c r="N3192" s="4">
        <f>AND(Sales[[#This Row],[date]]&lt;=LY_YTDMax,Sales[[#This Row],[date]]&gt;=LY_YTDMin)*Sales[[#This Row],[sales]]</f>
        <v>319203.69300000003</v>
      </c>
      <c r="O3192" s="4">
        <f>AND(Sales[[#This Row],[date]]&gt;=YoY_Min,Sales[[#This Row],[date]]&lt;=TY_YTDMax)*(Sales[[#This Row],[sales]]/Sales[[#This Row],[sqft]])</f>
        <v>0</v>
      </c>
      <c r="P3192" s="4">
        <f>SUMIF(Sales[RegionStoretype],Sales[[#This Row],[RegionStoretype]],Sales[YoY_SSF])/Sales[[#This Row],[Region_TypeCount]]</f>
        <v>59.469551530910678</v>
      </c>
    </row>
    <row r="3193" spans="1:16" x14ac:dyDescent="0.25">
      <c r="A3193" s="1">
        <v>42937</v>
      </c>
      <c r="B3193">
        <v>5</v>
      </c>
      <c r="C3193">
        <v>2</v>
      </c>
      <c r="D3193">
        <v>65341.924999999988</v>
      </c>
      <c r="E3193">
        <f>INDEX(Stores[region],MATCH(Sales[[#This Row],[store_no]],Stores[store_no],0))</f>
        <v>1</v>
      </c>
      <c r="F3193" t="str">
        <f>INDEX(Stores[storetype],MATCH(Sales[[#This Row],[store_no]],Stores[store_no],0))</f>
        <v>B</v>
      </c>
      <c r="G3193" t="str">
        <f>INDEX(Stores[location_city],MATCH(Sales[[#This Row],[store_no]],Stores[store_no],0))</f>
        <v>Bloomington</v>
      </c>
      <c r="H3193" t="str">
        <f>INDEX(Stores[location_state],MATCH(Sales[[#This Row],[store_no]],Stores[store_no],0))</f>
        <v>Indiana</v>
      </c>
      <c r="I3193">
        <f>INDEX(Stores[sqft],MATCH(Sales[[#This Row],[store_no]],Stores[store_no],0))</f>
        <v>114500</v>
      </c>
      <c r="J3193" s="4" t="str">
        <f>INDEX(Departments[dept_name],MATCH(Sales[[#This Row],[dept_no]],Departments[dept_no],0))</f>
        <v>Baby</v>
      </c>
      <c r="K3193" s="4" t="str">
        <f>CONCATENATE(Sales[[#This Row],[region]],Sales[[#This Row],[storetype]])</f>
        <v>1B</v>
      </c>
      <c r="L3193" s="4">
        <f>INDEX(RegionStoreCount[Store Count],MATCH(Sales[[#This Row],[RegionStoretype]],RegionStoreCount[Region/Type],0))</f>
        <v>5</v>
      </c>
      <c r="M3193" s="4">
        <f>AND(Sales[[#This Row],[date]]&lt;=TY_YTDMax,Sales[[#This Row],[date]]&gt;=TY_YTDMin)*Sales[[#This Row],[sales]]</f>
        <v>0</v>
      </c>
      <c r="N3193" s="4">
        <f>AND(Sales[[#This Row],[date]]&lt;=LY_YTDMax,Sales[[#This Row],[date]]&gt;=LY_YTDMin)*Sales[[#This Row],[sales]]</f>
        <v>65341.924999999988</v>
      </c>
      <c r="O3193" s="4">
        <f>AND(Sales[[#This Row],[date]]&gt;=YoY_Min,Sales[[#This Row],[date]]&lt;=TY_YTDMax)*(Sales[[#This Row],[sales]]/Sales[[#This Row],[sqft]])</f>
        <v>0</v>
      </c>
      <c r="P3193" s="4">
        <f>SUMIF(Sales[RegionStoretype],Sales[[#This Row],[RegionStoretype]],Sales[YoY_SSF])/Sales[[#This Row],[Region_TypeCount]]</f>
        <v>68.518982968140051</v>
      </c>
    </row>
    <row r="3194" spans="1:16" x14ac:dyDescent="0.25">
      <c r="A3194" s="1">
        <v>42937</v>
      </c>
      <c r="B3194">
        <v>5</v>
      </c>
      <c r="C3194">
        <v>7</v>
      </c>
      <c r="D3194">
        <v>47999.803399999997</v>
      </c>
      <c r="E3194">
        <f>INDEX(Stores[region],MATCH(Sales[[#This Row],[store_no]],Stores[store_no],0))</f>
        <v>1</v>
      </c>
      <c r="F3194" t="str">
        <f>INDEX(Stores[storetype],MATCH(Sales[[#This Row],[store_no]],Stores[store_no],0))</f>
        <v>B</v>
      </c>
      <c r="G3194" t="str">
        <f>INDEX(Stores[location_city],MATCH(Sales[[#This Row],[store_no]],Stores[store_no],0))</f>
        <v>Bloomington</v>
      </c>
      <c r="H3194" t="str">
        <f>INDEX(Stores[location_state],MATCH(Sales[[#This Row],[store_no]],Stores[store_no],0))</f>
        <v>Indiana</v>
      </c>
      <c r="I3194">
        <f>INDEX(Stores[sqft],MATCH(Sales[[#This Row],[store_no]],Stores[store_no],0))</f>
        <v>114500</v>
      </c>
      <c r="J3194" s="4" t="str">
        <f>INDEX(Departments[dept_name],MATCH(Sales[[#This Row],[dept_no]],Departments[dept_no],0))</f>
        <v>Electronics</v>
      </c>
      <c r="K3194" s="4" t="str">
        <f>CONCATENATE(Sales[[#This Row],[region]],Sales[[#This Row],[storetype]])</f>
        <v>1B</v>
      </c>
      <c r="L3194" s="4">
        <f>INDEX(RegionStoreCount[Store Count],MATCH(Sales[[#This Row],[RegionStoretype]],RegionStoreCount[Region/Type],0))</f>
        <v>5</v>
      </c>
      <c r="M3194" s="4">
        <f>AND(Sales[[#This Row],[date]]&lt;=TY_YTDMax,Sales[[#This Row],[date]]&gt;=TY_YTDMin)*Sales[[#This Row],[sales]]</f>
        <v>0</v>
      </c>
      <c r="N3194" s="4">
        <f>AND(Sales[[#This Row],[date]]&lt;=LY_YTDMax,Sales[[#This Row],[date]]&gt;=LY_YTDMin)*Sales[[#This Row],[sales]]</f>
        <v>47999.803399999997</v>
      </c>
      <c r="O3194" s="4">
        <f>AND(Sales[[#This Row],[date]]&gt;=YoY_Min,Sales[[#This Row],[date]]&lt;=TY_YTDMax)*(Sales[[#This Row],[sales]]/Sales[[#This Row],[sqft]])</f>
        <v>0</v>
      </c>
      <c r="P3194" s="4">
        <f>SUMIF(Sales[RegionStoretype],Sales[[#This Row],[RegionStoretype]],Sales[YoY_SSF])/Sales[[#This Row],[Region_TypeCount]]</f>
        <v>68.518982968140051</v>
      </c>
    </row>
    <row r="3195" spans="1:16" x14ac:dyDescent="0.25">
      <c r="A3195" s="1">
        <v>42937</v>
      </c>
      <c r="B3195">
        <v>5</v>
      </c>
      <c r="C3195">
        <v>18</v>
      </c>
      <c r="D3195">
        <v>10917.7942</v>
      </c>
      <c r="E3195">
        <f>INDEX(Stores[region],MATCH(Sales[[#This Row],[store_no]],Stores[store_no],0))</f>
        <v>1</v>
      </c>
      <c r="F3195" t="str">
        <f>INDEX(Stores[storetype],MATCH(Sales[[#This Row],[store_no]],Stores[store_no],0))</f>
        <v>B</v>
      </c>
      <c r="G3195" t="str">
        <f>INDEX(Stores[location_city],MATCH(Sales[[#This Row],[store_no]],Stores[store_no],0))</f>
        <v>Bloomington</v>
      </c>
      <c r="H3195" t="str">
        <f>INDEX(Stores[location_state],MATCH(Sales[[#This Row],[store_no]],Stores[store_no],0))</f>
        <v>Indiana</v>
      </c>
      <c r="I3195">
        <f>INDEX(Stores[sqft],MATCH(Sales[[#This Row],[store_no]],Stores[store_no],0))</f>
        <v>114500</v>
      </c>
      <c r="J3195" s="4" t="str">
        <f>INDEX(Departments[dept_name],MATCH(Sales[[#This Row],[dept_no]],Departments[dept_no],0))</f>
        <v>Sports</v>
      </c>
      <c r="K3195" s="4" t="str">
        <f>CONCATENATE(Sales[[#This Row],[region]],Sales[[#This Row],[storetype]])</f>
        <v>1B</v>
      </c>
      <c r="L3195" s="4">
        <f>INDEX(RegionStoreCount[Store Count],MATCH(Sales[[#This Row],[RegionStoretype]],RegionStoreCount[Region/Type],0))</f>
        <v>5</v>
      </c>
      <c r="M3195" s="4">
        <f>AND(Sales[[#This Row],[date]]&lt;=TY_YTDMax,Sales[[#This Row],[date]]&gt;=TY_YTDMin)*Sales[[#This Row],[sales]]</f>
        <v>0</v>
      </c>
      <c r="N3195" s="4">
        <f>AND(Sales[[#This Row],[date]]&lt;=LY_YTDMax,Sales[[#This Row],[date]]&gt;=LY_YTDMin)*Sales[[#This Row],[sales]]</f>
        <v>10917.7942</v>
      </c>
      <c r="O3195" s="4">
        <f>AND(Sales[[#This Row],[date]]&gt;=YoY_Min,Sales[[#This Row],[date]]&lt;=TY_YTDMax)*(Sales[[#This Row],[sales]]/Sales[[#This Row],[sqft]])</f>
        <v>0</v>
      </c>
      <c r="P3195" s="4">
        <f>SUMIF(Sales[RegionStoretype],Sales[[#This Row],[RegionStoretype]],Sales[YoY_SSF])/Sales[[#This Row],[Region_TypeCount]]</f>
        <v>68.518982968140051</v>
      </c>
    </row>
    <row r="3196" spans="1:16" x14ac:dyDescent="0.25">
      <c r="A3196" s="1">
        <v>42937</v>
      </c>
      <c r="B3196">
        <v>6</v>
      </c>
      <c r="C3196">
        <v>5</v>
      </c>
      <c r="D3196">
        <v>20564.2487</v>
      </c>
      <c r="E3196">
        <f>INDEX(Stores[region],MATCH(Sales[[#This Row],[store_no]],Stores[store_no],0))</f>
        <v>3</v>
      </c>
      <c r="F3196" t="str">
        <f>INDEX(Stores[storetype],MATCH(Sales[[#This Row],[store_no]],Stores[store_no],0))</f>
        <v>A</v>
      </c>
      <c r="G3196" t="str">
        <f>INDEX(Stores[location_city],MATCH(Sales[[#This Row],[store_no]],Stores[store_no],0))</f>
        <v>Green Bay</v>
      </c>
      <c r="H3196" t="str">
        <f>INDEX(Stores[location_state],MATCH(Sales[[#This Row],[store_no]],Stores[store_no],0))</f>
        <v>Wisconsin</v>
      </c>
      <c r="I3196">
        <f>INDEX(Stores[sqft],MATCH(Sales[[#This Row],[store_no]],Stores[store_no],0))</f>
        <v>138800</v>
      </c>
      <c r="J3196" s="4" t="str">
        <f>INDEX(Departments[dept_name],MATCH(Sales[[#This Row],[dept_no]],Departments[dept_no],0))</f>
        <v>Clothing</v>
      </c>
      <c r="K3196" s="4" t="str">
        <f>CONCATENATE(Sales[[#This Row],[region]],Sales[[#This Row],[storetype]])</f>
        <v>3A</v>
      </c>
      <c r="L3196" s="4">
        <f>INDEX(RegionStoreCount[Store Count],MATCH(Sales[[#This Row],[RegionStoretype]],RegionStoreCount[Region/Type],0))</f>
        <v>9</v>
      </c>
      <c r="M3196" s="4">
        <f>AND(Sales[[#This Row],[date]]&lt;=TY_YTDMax,Sales[[#This Row],[date]]&gt;=TY_YTDMin)*Sales[[#This Row],[sales]]</f>
        <v>0</v>
      </c>
      <c r="N3196" s="4">
        <f>AND(Sales[[#This Row],[date]]&lt;=LY_YTDMax,Sales[[#This Row],[date]]&gt;=LY_YTDMin)*Sales[[#This Row],[sales]]</f>
        <v>20564.2487</v>
      </c>
      <c r="O3196" s="4">
        <f>AND(Sales[[#This Row],[date]]&gt;=YoY_Min,Sales[[#This Row],[date]]&lt;=TY_YTDMax)*(Sales[[#This Row],[sales]]/Sales[[#This Row],[sqft]])</f>
        <v>0</v>
      </c>
      <c r="P3196" s="4">
        <f>SUMIF(Sales[RegionStoretype],Sales[[#This Row],[RegionStoretype]],Sales[YoY_SSF])/Sales[[#This Row],[Region_TypeCount]]</f>
        <v>53.603836561720975</v>
      </c>
    </row>
    <row r="3197" spans="1:16" x14ac:dyDescent="0.25">
      <c r="A3197" s="1">
        <v>42937</v>
      </c>
      <c r="B3197">
        <v>6</v>
      </c>
      <c r="C3197">
        <v>7</v>
      </c>
      <c r="D3197">
        <v>29615.087800000001</v>
      </c>
      <c r="E3197">
        <f>INDEX(Stores[region],MATCH(Sales[[#This Row],[store_no]],Stores[store_no],0))</f>
        <v>3</v>
      </c>
      <c r="F3197" t="str">
        <f>INDEX(Stores[storetype],MATCH(Sales[[#This Row],[store_no]],Stores[store_no],0))</f>
        <v>A</v>
      </c>
      <c r="G3197" t="str">
        <f>INDEX(Stores[location_city],MATCH(Sales[[#This Row],[store_no]],Stores[store_no],0))</f>
        <v>Green Bay</v>
      </c>
      <c r="H3197" t="str">
        <f>INDEX(Stores[location_state],MATCH(Sales[[#This Row],[store_no]],Stores[store_no],0))</f>
        <v>Wisconsin</v>
      </c>
      <c r="I3197">
        <f>INDEX(Stores[sqft],MATCH(Sales[[#This Row],[store_no]],Stores[store_no],0))</f>
        <v>138800</v>
      </c>
      <c r="J3197" s="4" t="str">
        <f>INDEX(Departments[dept_name],MATCH(Sales[[#This Row],[dept_no]],Departments[dept_no],0))</f>
        <v>Electronics</v>
      </c>
      <c r="K3197" s="4" t="str">
        <f>CONCATENATE(Sales[[#This Row],[region]],Sales[[#This Row],[storetype]])</f>
        <v>3A</v>
      </c>
      <c r="L3197" s="4">
        <f>INDEX(RegionStoreCount[Store Count],MATCH(Sales[[#This Row],[RegionStoretype]],RegionStoreCount[Region/Type],0))</f>
        <v>9</v>
      </c>
      <c r="M3197" s="4">
        <f>AND(Sales[[#This Row],[date]]&lt;=TY_YTDMax,Sales[[#This Row],[date]]&gt;=TY_YTDMin)*Sales[[#This Row],[sales]]</f>
        <v>0</v>
      </c>
      <c r="N3197" s="4">
        <f>AND(Sales[[#This Row],[date]]&lt;=LY_YTDMax,Sales[[#This Row],[date]]&gt;=LY_YTDMin)*Sales[[#This Row],[sales]]</f>
        <v>29615.087800000001</v>
      </c>
      <c r="O3197" s="4">
        <f>AND(Sales[[#This Row],[date]]&gt;=YoY_Min,Sales[[#This Row],[date]]&lt;=TY_YTDMax)*(Sales[[#This Row],[sales]]/Sales[[#This Row],[sqft]])</f>
        <v>0</v>
      </c>
      <c r="P3197" s="4">
        <f>SUMIF(Sales[RegionStoretype],Sales[[#This Row],[RegionStoretype]],Sales[YoY_SSF])/Sales[[#This Row],[Region_TypeCount]]</f>
        <v>53.603836561720975</v>
      </c>
    </row>
    <row r="3198" spans="1:16" x14ac:dyDescent="0.25">
      <c r="A3198" s="1">
        <v>42937</v>
      </c>
      <c r="B3198">
        <v>6</v>
      </c>
      <c r="C3198">
        <v>15</v>
      </c>
      <c r="D3198">
        <v>14525.485299999998</v>
      </c>
      <c r="E3198">
        <f>INDEX(Stores[region],MATCH(Sales[[#This Row],[store_no]],Stores[store_no],0))</f>
        <v>3</v>
      </c>
      <c r="F3198" t="str">
        <f>INDEX(Stores[storetype],MATCH(Sales[[#This Row],[store_no]],Stores[store_no],0))</f>
        <v>A</v>
      </c>
      <c r="G3198" t="str">
        <f>INDEX(Stores[location_city],MATCH(Sales[[#This Row],[store_no]],Stores[store_no],0))</f>
        <v>Green Bay</v>
      </c>
      <c r="H3198" t="str">
        <f>INDEX(Stores[location_state],MATCH(Sales[[#This Row],[store_no]],Stores[store_no],0))</f>
        <v>Wisconsin</v>
      </c>
      <c r="I3198">
        <f>INDEX(Stores[sqft],MATCH(Sales[[#This Row],[store_no]],Stores[store_no],0))</f>
        <v>138800</v>
      </c>
      <c r="J3198" s="4" t="str">
        <f>INDEX(Departments[dept_name],MATCH(Sales[[#This Row],[dept_no]],Departments[dept_no],0))</f>
        <v>Music</v>
      </c>
      <c r="K3198" s="4" t="str">
        <f>CONCATENATE(Sales[[#This Row],[region]],Sales[[#This Row],[storetype]])</f>
        <v>3A</v>
      </c>
      <c r="L3198" s="4">
        <f>INDEX(RegionStoreCount[Store Count],MATCH(Sales[[#This Row],[RegionStoretype]],RegionStoreCount[Region/Type],0))</f>
        <v>9</v>
      </c>
      <c r="M3198" s="4">
        <f>AND(Sales[[#This Row],[date]]&lt;=TY_YTDMax,Sales[[#This Row],[date]]&gt;=TY_YTDMin)*Sales[[#This Row],[sales]]</f>
        <v>0</v>
      </c>
      <c r="N3198" s="4">
        <f>AND(Sales[[#This Row],[date]]&lt;=LY_YTDMax,Sales[[#This Row],[date]]&gt;=LY_YTDMin)*Sales[[#This Row],[sales]]</f>
        <v>14525.485299999998</v>
      </c>
      <c r="O3198" s="4">
        <f>AND(Sales[[#This Row],[date]]&gt;=YoY_Min,Sales[[#This Row],[date]]&lt;=TY_YTDMax)*(Sales[[#This Row],[sales]]/Sales[[#This Row],[sqft]])</f>
        <v>0</v>
      </c>
      <c r="P3198" s="4">
        <f>SUMIF(Sales[RegionStoretype],Sales[[#This Row],[RegionStoretype]],Sales[YoY_SSF])/Sales[[#This Row],[Region_TypeCount]]</f>
        <v>53.603836561720975</v>
      </c>
    </row>
    <row r="3199" spans="1:16" x14ac:dyDescent="0.25">
      <c r="A3199" s="1">
        <v>42937</v>
      </c>
      <c r="B3199">
        <v>6</v>
      </c>
      <c r="C3199">
        <v>19</v>
      </c>
      <c r="D3199">
        <v>8948.5604000000003</v>
      </c>
      <c r="E3199">
        <f>INDEX(Stores[region],MATCH(Sales[[#This Row],[store_no]],Stores[store_no],0))</f>
        <v>3</v>
      </c>
      <c r="F3199" t="str">
        <f>INDEX(Stores[storetype],MATCH(Sales[[#This Row],[store_no]],Stores[store_no],0))</f>
        <v>A</v>
      </c>
      <c r="G3199" t="str">
        <f>INDEX(Stores[location_city],MATCH(Sales[[#This Row],[store_no]],Stores[store_no],0))</f>
        <v>Green Bay</v>
      </c>
      <c r="H3199" t="str">
        <f>INDEX(Stores[location_state],MATCH(Sales[[#This Row],[store_no]],Stores[store_no],0))</f>
        <v>Wisconsin</v>
      </c>
      <c r="I3199">
        <f>INDEX(Stores[sqft],MATCH(Sales[[#This Row],[store_no]],Stores[store_no],0))</f>
        <v>138800</v>
      </c>
      <c r="J3199" s="4" t="str">
        <f>INDEX(Departments[dept_name],MATCH(Sales[[#This Row],[dept_no]],Departments[dept_no],0))</f>
        <v>Tools</v>
      </c>
      <c r="K3199" s="4" t="str">
        <f>CONCATENATE(Sales[[#This Row],[region]],Sales[[#This Row],[storetype]])</f>
        <v>3A</v>
      </c>
      <c r="L3199" s="4">
        <f>INDEX(RegionStoreCount[Store Count],MATCH(Sales[[#This Row],[RegionStoretype]],RegionStoreCount[Region/Type],0))</f>
        <v>9</v>
      </c>
      <c r="M3199" s="4">
        <f>AND(Sales[[#This Row],[date]]&lt;=TY_YTDMax,Sales[[#This Row],[date]]&gt;=TY_YTDMin)*Sales[[#This Row],[sales]]</f>
        <v>0</v>
      </c>
      <c r="N3199" s="4">
        <f>AND(Sales[[#This Row],[date]]&lt;=LY_YTDMax,Sales[[#This Row],[date]]&gt;=LY_YTDMin)*Sales[[#This Row],[sales]]</f>
        <v>8948.5604000000003</v>
      </c>
      <c r="O3199" s="4">
        <f>AND(Sales[[#This Row],[date]]&gt;=YoY_Min,Sales[[#This Row],[date]]&lt;=TY_YTDMax)*(Sales[[#This Row],[sales]]/Sales[[#This Row],[sqft]])</f>
        <v>0</v>
      </c>
      <c r="P3199" s="4">
        <f>SUMIF(Sales[RegionStoretype],Sales[[#This Row],[RegionStoretype]],Sales[YoY_SSF])/Sales[[#This Row],[Region_TypeCount]]</f>
        <v>53.603836561720975</v>
      </c>
    </row>
    <row r="3200" spans="1:16" x14ac:dyDescent="0.25">
      <c r="A3200" s="1">
        <v>42937</v>
      </c>
      <c r="B3200">
        <v>7</v>
      </c>
      <c r="C3200">
        <v>15</v>
      </c>
      <c r="D3200">
        <v>15.96</v>
      </c>
      <c r="E3200">
        <f>INDEX(Stores[region],MATCH(Sales[[#This Row],[store_no]],Stores[store_no],0))</f>
        <v>2</v>
      </c>
      <c r="F3200" t="str">
        <f>INDEX(Stores[storetype],MATCH(Sales[[#This Row],[store_no]],Stores[store_no],0))</f>
        <v>B</v>
      </c>
      <c r="G3200" t="str">
        <f>INDEX(Stores[location_city],MATCH(Sales[[#This Row],[store_no]],Stores[store_no],0))</f>
        <v>Rockford</v>
      </c>
      <c r="H3200" t="str">
        <f>INDEX(Stores[location_state],MATCH(Sales[[#This Row],[store_no]],Stores[store_no],0))</f>
        <v>Illinois</v>
      </c>
      <c r="I3200">
        <f>INDEX(Stores[sqft],MATCH(Sales[[#This Row],[store_no]],Stores[store_no],0))</f>
        <v>127100</v>
      </c>
      <c r="J3200" s="4" t="str">
        <f>INDEX(Departments[dept_name],MATCH(Sales[[#This Row],[dept_no]],Departments[dept_no],0))</f>
        <v>Music</v>
      </c>
      <c r="K3200" s="4" t="str">
        <f>CONCATENATE(Sales[[#This Row],[region]],Sales[[#This Row],[storetype]])</f>
        <v>2B</v>
      </c>
      <c r="L3200" s="4">
        <f>INDEX(RegionStoreCount[Store Count],MATCH(Sales[[#This Row],[RegionStoretype]],RegionStoreCount[Region/Type],0))</f>
        <v>6</v>
      </c>
      <c r="M3200" s="4">
        <f>AND(Sales[[#This Row],[date]]&lt;=TY_YTDMax,Sales[[#This Row],[date]]&gt;=TY_YTDMin)*Sales[[#This Row],[sales]]</f>
        <v>0</v>
      </c>
      <c r="N3200" s="4">
        <f>AND(Sales[[#This Row],[date]]&lt;=LY_YTDMax,Sales[[#This Row],[date]]&gt;=LY_YTDMin)*Sales[[#This Row],[sales]]</f>
        <v>15.96</v>
      </c>
      <c r="O3200" s="4">
        <f>AND(Sales[[#This Row],[date]]&gt;=YoY_Min,Sales[[#This Row],[date]]&lt;=TY_YTDMax)*(Sales[[#This Row],[sales]]/Sales[[#This Row],[sqft]])</f>
        <v>0</v>
      </c>
      <c r="P3200" s="4">
        <f>SUMIF(Sales[RegionStoretype],Sales[[#This Row],[RegionStoretype]],Sales[YoY_SSF])/Sales[[#This Row],[Region_TypeCount]]</f>
        <v>58.393757732919049</v>
      </c>
    </row>
    <row r="3201" spans="1:16" x14ac:dyDescent="0.25">
      <c r="A3201" s="1">
        <v>42937</v>
      </c>
      <c r="B3201">
        <v>7</v>
      </c>
      <c r="C3201">
        <v>20</v>
      </c>
      <c r="D3201">
        <v>85867.476599999995</v>
      </c>
      <c r="E3201">
        <f>INDEX(Stores[region],MATCH(Sales[[#This Row],[store_no]],Stores[store_no],0))</f>
        <v>2</v>
      </c>
      <c r="F3201" t="str">
        <f>INDEX(Stores[storetype],MATCH(Sales[[#This Row],[store_no]],Stores[store_no],0))</f>
        <v>B</v>
      </c>
      <c r="G3201" t="str">
        <f>INDEX(Stores[location_city],MATCH(Sales[[#This Row],[store_no]],Stores[store_no],0))</f>
        <v>Rockford</v>
      </c>
      <c r="H3201" t="str">
        <f>INDEX(Stores[location_state],MATCH(Sales[[#This Row],[store_no]],Stores[store_no],0))</f>
        <v>Illinois</v>
      </c>
      <c r="I3201">
        <f>INDEX(Stores[sqft],MATCH(Sales[[#This Row],[store_no]],Stores[store_no],0))</f>
        <v>127100</v>
      </c>
      <c r="J3201" s="4" t="str">
        <f>INDEX(Departments[dept_name],MATCH(Sales[[#This Row],[dept_no]],Departments[dept_no],0))</f>
        <v>Toys</v>
      </c>
      <c r="K3201" s="4" t="str">
        <f>CONCATENATE(Sales[[#This Row],[region]],Sales[[#This Row],[storetype]])</f>
        <v>2B</v>
      </c>
      <c r="L3201" s="4">
        <f>INDEX(RegionStoreCount[Store Count],MATCH(Sales[[#This Row],[RegionStoretype]],RegionStoreCount[Region/Type],0))</f>
        <v>6</v>
      </c>
      <c r="M3201" s="4">
        <f>AND(Sales[[#This Row],[date]]&lt;=TY_YTDMax,Sales[[#This Row],[date]]&gt;=TY_YTDMin)*Sales[[#This Row],[sales]]</f>
        <v>0</v>
      </c>
      <c r="N3201" s="4">
        <f>AND(Sales[[#This Row],[date]]&lt;=LY_YTDMax,Sales[[#This Row],[date]]&gt;=LY_YTDMin)*Sales[[#This Row],[sales]]</f>
        <v>85867.476599999995</v>
      </c>
      <c r="O3201" s="4">
        <f>AND(Sales[[#This Row],[date]]&gt;=YoY_Min,Sales[[#This Row],[date]]&lt;=TY_YTDMax)*(Sales[[#This Row],[sales]]/Sales[[#This Row],[sqft]])</f>
        <v>0</v>
      </c>
      <c r="P3201" s="4">
        <f>SUMIF(Sales[RegionStoretype],Sales[[#This Row],[RegionStoretype]],Sales[YoY_SSF])/Sales[[#This Row],[Region_TypeCount]]</f>
        <v>58.393757732919049</v>
      </c>
    </row>
    <row r="3202" spans="1:16" x14ac:dyDescent="0.25">
      <c r="A3202" s="1">
        <v>42937</v>
      </c>
      <c r="B3202">
        <v>8</v>
      </c>
      <c r="C3202">
        <v>7</v>
      </c>
      <c r="D3202">
        <v>120295.45199999999</v>
      </c>
      <c r="E3202">
        <f>INDEX(Stores[region],MATCH(Sales[[#This Row],[store_no]],Stores[store_no],0))</f>
        <v>3</v>
      </c>
      <c r="F3202" t="str">
        <f>INDEX(Stores[storetype],MATCH(Sales[[#This Row],[store_no]],Stores[store_no],0))</f>
        <v>A</v>
      </c>
      <c r="G3202" t="str">
        <f>INDEX(Stores[location_city],MATCH(Sales[[#This Row],[store_no]],Stores[store_no],0))</f>
        <v>Saint Louis</v>
      </c>
      <c r="H3202" t="str">
        <f>INDEX(Stores[location_state],MATCH(Sales[[#This Row],[store_no]],Stores[store_no],0))</f>
        <v>Missouri</v>
      </c>
      <c r="I3202">
        <f>INDEX(Stores[sqft],MATCH(Sales[[#This Row],[store_no]],Stores[store_no],0))</f>
        <v>198900</v>
      </c>
      <c r="J3202" s="4" t="str">
        <f>INDEX(Departments[dept_name],MATCH(Sales[[#This Row],[dept_no]],Departments[dept_no],0))</f>
        <v>Electronics</v>
      </c>
      <c r="K3202" s="4" t="str">
        <f>CONCATENATE(Sales[[#This Row],[region]],Sales[[#This Row],[storetype]])</f>
        <v>3A</v>
      </c>
      <c r="L3202" s="4">
        <f>INDEX(RegionStoreCount[Store Count],MATCH(Sales[[#This Row],[RegionStoretype]],RegionStoreCount[Region/Type],0))</f>
        <v>9</v>
      </c>
      <c r="M3202" s="4">
        <f>AND(Sales[[#This Row],[date]]&lt;=TY_YTDMax,Sales[[#This Row],[date]]&gt;=TY_YTDMin)*Sales[[#This Row],[sales]]</f>
        <v>0</v>
      </c>
      <c r="N3202" s="4">
        <f>AND(Sales[[#This Row],[date]]&lt;=LY_YTDMax,Sales[[#This Row],[date]]&gt;=LY_YTDMin)*Sales[[#This Row],[sales]]</f>
        <v>120295.45199999999</v>
      </c>
      <c r="O3202" s="4">
        <f>AND(Sales[[#This Row],[date]]&gt;=YoY_Min,Sales[[#This Row],[date]]&lt;=TY_YTDMax)*(Sales[[#This Row],[sales]]/Sales[[#This Row],[sqft]])</f>
        <v>0</v>
      </c>
      <c r="P3202" s="4">
        <f>SUMIF(Sales[RegionStoretype],Sales[[#This Row],[RegionStoretype]],Sales[YoY_SSF])/Sales[[#This Row],[Region_TypeCount]]</f>
        <v>53.603836561720975</v>
      </c>
    </row>
    <row r="3203" spans="1:16" x14ac:dyDescent="0.25">
      <c r="A3203" s="1">
        <v>42937</v>
      </c>
      <c r="B3203">
        <v>8</v>
      </c>
      <c r="C3203">
        <v>9</v>
      </c>
      <c r="D3203">
        <v>1628.6522</v>
      </c>
      <c r="E3203">
        <f>INDEX(Stores[region],MATCH(Sales[[#This Row],[store_no]],Stores[store_no],0))</f>
        <v>3</v>
      </c>
      <c r="F3203" t="str">
        <f>INDEX(Stores[storetype],MATCH(Sales[[#This Row],[store_no]],Stores[store_no],0))</f>
        <v>A</v>
      </c>
      <c r="G3203" t="str">
        <f>INDEX(Stores[location_city],MATCH(Sales[[#This Row],[store_no]],Stores[store_no],0))</f>
        <v>Saint Louis</v>
      </c>
      <c r="H3203" t="str">
        <f>INDEX(Stores[location_state],MATCH(Sales[[#This Row],[store_no]],Stores[store_no],0))</f>
        <v>Missouri</v>
      </c>
      <c r="I3203">
        <f>INDEX(Stores[sqft],MATCH(Sales[[#This Row],[store_no]],Stores[store_no],0))</f>
        <v>198900</v>
      </c>
      <c r="J3203" s="4" t="str">
        <f>INDEX(Departments[dept_name],MATCH(Sales[[#This Row],[dept_no]],Departments[dept_no],0))</f>
        <v>Garden</v>
      </c>
      <c r="K3203" s="4" t="str">
        <f>CONCATENATE(Sales[[#This Row],[region]],Sales[[#This Row],[storetype]])</f>
        <v>3A</v>
      </c>
      <c r="L3203" s="4">
        <f>INDEX(RegionStoreCount[Store Count],MATCH(Sales[[#This Row],[RegionStoretype]],RegionStoreCount[Region/Type],0))</f>
        <v>9</v>
      </c>
      <c r="M3203" s="4">
        <f>AND(Sales[[#This Row],[date]]&lt;=TY_YTDMax,Sales[[#This Row],[date]]&gt;=TY_YTDMin)*Sales[[#This Row],[sales]]</f>
        <v>0</v>
      </c>
      <c r="N3203" s="4">
        <f>AND(Sales[[#This Row],[date]]&lt;=LY_YTDMax,Sales[[#This Row],[date]]&gt;=LY_YTDMin)*Sales[[#This Row],[sales]]</f>
        <v>1628.6522</v>
      </c>
      <c r="O3203" s="4">
        <f>AND(Sales[[#This Row],[date]]&gt;=YoY_Min,Sales[[#This Row],[date]]&lt;=TY_YTDMax)*(Sales[[#This Row],[sales]]/Sales[[#This Row],[sqft]])</f>
        <v>0</v>
      </c>
      <c r="P3203" s="4">
        <f>SUMIF(Sales[RegionStoretype],Sales[[#This Row],[RegionStoretype]],Sales[YoY_SSF])/Sales[[#This Row],[Region_TypeCount]]</f>
        <v>53.603836561720975</v>
      </c>
    </row>
    <row r="3204" spans="1:16" x14ac:dyDescent="0.25">
      <c r="A3204" s="1">
        <v>42937</v>
      </c>
      <c r="B3204">
        <v>8</v>
      </c>
      <c r="C3204">
        <v>11</v>
      </c>
      <c r="D3204">
        <v>155098.53080000001</v>
      </c>
      <c r="E3204">
        <f>INDEX(Stores[region],MATCH(Sales[[#This Row],[store_no]],Stores[store_no],0))</f>
        <v>3</v>
      </c>
      <c r="F3204" t="str">
        <f>INDEX(Stores[storetype],MATCH(Sales[[#This Row],[store_no]],Stores[store_no],0))</f>
        <v>A</v>
      </c>
      <c r="G3204" t="str">
        <f>INDEX(Stores[location_city],MATCH(Sales[[#This Row],[store_no]],Stores[store_no],0))</f>
        <v>Saint Louis</v>
      </c>
      <c r="H3204" t="str">
        <f>INDEX(Stores[location_state],MATCH(Sales[[#This Row],[store_no]],Stores[store_no],0))</f>
        <v>Missouri</v>
      </c>
      <c r="I3204">
        <f>INDEX(Stores[sqft],MATCH(Sales[[#This Row],[store_no]],Stores[store_no],0))</f>
        <v>198900</v>
      </c>
      <c r="J3204" s="4" t="str">
        <f>INDEX(Departments[dept_name],MATCH(Sales[[#This Row],[dept_no]],Departments[dept_no],0))</f>
        <v>Home</v>
      </c>
      <c r="K3204" s="4" t="str">
        <f>CONCATENATE(Sales[[#This Row],[region]],Sales[[#This Row],[storetype]])</f>
        <v>3A</v>
      </c>
      <c r="L3204" s="4">
        <f>INDEX(RegionStoreCount[Store Count],MATCH(Sales[[#This Row],[RegionStoretype]],RegionStoreCount[Region/Type],0))</f>
        <v>9</v>
      </c>
      <c r="M3204" s="4">
        <f>AND(Sales[[#This Row],[date]]&lt;=TY_YTDMax,Sales[[#This Row],[date]]&gt;=TY_YTDMin)*Sales[[#This Row],[sales]]</f>
        <v>0</v>
      </c>
      <c r="N3204" s="4">
        <f>AND(Sales[[#This Row],[date]]&lt;=LY_YTDMax,Sales[[#This Row],[date]]&gt;=LY_YTDMin)*Sales[[#This Row],[sales]]</f>
        <v>155098.53080000001</v>
      </c>
      <c r="O3204" s="4">
        <f>AND(Sales[[#This Row],[date]]&gt;=YoY_Min,Sales[[#This Row],[date]]&lt;=TY_YTDMax)*(Sales[[#This Row],[sales]]/Sales[[#This Row],[sqft]])</f>
        <v>0</v>
      </c>
      <c r="P3204" s="4">
        <f>SUMIF(Sales[RegionStoretype],Sales[[#This Row],[RegionStoretype]],Sales[YoY_SSF])/Sales[[#This Row],[Region_TypeCount]]</f>
        <v>53.603836561720975</v>
      </c>
    </row>
    <row r="3205" spans="1:16" x14ac:dyDescent="0.25">
      <c r="A3205" s="1">
        <v>42937</v>
      </c>
      <c r="B3205">
        <v>9</v>
      </c>
      <c r="C3205">
        <v>1</v>
      </c>
      <c r="D3205">
        <v>33036.684000000001</v>
      </c>
      <c r="E3205">
        <f>INDEX(Stores[region],MATCH(Sales[[#This Row],[store_no]],Stores[store_no],0))</f>
        <v>1</v>
      </c>
      <c r="F3205" t="str">
        <f>INDEX(Stores[storetype],MATCH(Sales[[#This Row],[store_no]],Stores[store_no],0))</f>
        <v>B</v>
      </c>
      <c r="G3205" t="str">
        <f>INDEX(Stores[location_city],MATCH(Sales[[#This Row],[store_no]],Stores[store_no],0))</f>
        <v>Columbus</v>
      </c>
      <c r="H3205" t="str">
        <f>INDEX(Stores[location_state],MATCH(Sales[[#This Row],[store_no]],Stores[store_no],0))</f>
        <v>Ohio</v>
      </c>
      <c r="I3205">
        <f>INDEX(Stores[sqft],MATCH(Sales[[#This Row],[store_no]],Stores[store_no],0))</f>
        <v>221800</v>
      </c>
      <c r="J3205" s="4" t="str">
        <f>INDEX(Departments[dept_name],MATCH(Sales[[#This Row],[dept_no]],Departments[dept_no],0))</f>
        <v>Automotive</v>
      </c>
      <c r="K3205" s="4" t="str">
        <f>CONCATENATE(Sales[[#This Row],[region]],Sales[[#This Row],[storetype]])</f>
        <v>1B</v>
      </c>
      <c r="L3205" s="4">
        <f>INDEX(RegionStoreCount[Store Count],MATCH(Sales[[#This Row],[RegionStoretype]],RegionStoreCount[Region/Type],0))</f>
        <v>5</v>
      </c>
      <c r="M3205" s="4">
        <f>AND(Sales[[#This Row],[date]]&lt;=TY_YTDMax,Sales[[#This Row],[date]]&gt;=TY_YTDMin)*Sales[[#This Row],[sales]]</f>
        <v>0</v>
      </c>
      <c r="N3205" s="4">
        <f>AND(Sales[[#This Row],[date]]&lt;=LY_YTDMax,Sales[[#This Row],[date]]&gt;=LY_YTDMin)*Sales[[#This Row],[sales]]</f>
        <v>33036.684000000001</v>
      </c>
      <c r="O3205" s="4">
        <f>AND(Sales[[#This Row],[date]]&gt;=YoY_Min,Sales[[#This Row],[date]]&lt;=TY_YTDMax)*(Sales[[#This Row],[sales]]/Sales[[#This Row],[sqft]])</f>
        <v>0</v>
      </c>
      <c r="P3205" s="4">
        <f>SUMIF(Sales[RegionStoretype],Sales[[#This Row],[RegionStoretype]],Sales[YoY_SSF])/Sales[[#This Row],[Region_TypeCount]]</f>
        <v>68.518982968140051</v>
      </c>
    </row>
    <row r="3206" spans="1:16" x14ac:dyDescent="0.25">
      <c r="A3206" s="1">
        <v>42937</v>
      </c>
      <c r="B3206">
        <v>9</v>
      </c>
      <c r="C3206">
        <v>10</v>
      </c>
      <c r="D3206">
        <v>19223.470800000003</v>
      </c>
      <c r="E3206">
        <f>INDEX(Stores[region],MATCH(Sales[[#This Row],[store_no]],Stores[store_no],0))</f>
        <v>1</v>
      </c>
      <c r="F3206" t="str">
        <f>INDEX(Stores[storetype],MATCH(Sales[[#This Row],[store_no]],Stores[store_no],0))</f>
        <v>B</v>
      </c>
      <c r="G3206" t="str">
        <f>INDEX(Stores[location_city],MATCH(Sales[[#This Row],[store_no]],Stores[store_no],0))</f>
        <v>Columbus</v>
      </c>
      <c r="H3206" t="str">
        <f>INDEX(Stores[location_state],MATCH(Sales[[#This Row],[store_no]],Stores[store_no],0))</f>
        <v>Ohio</v>
      </c>
      <c r="I3206">
        <f>INDEX(Stores[sqft],MATCH(Sales[[#This Row],[store_no]],Stores[store_no],0))</f>
        <v>221800</v>
      </c>
      <c r="J3206" s="4" t="str">
        <f>INDEX(Departments[dept_name],MATCH(Sales[[#This Row],[dept_no]],Departments[dept_no],0))</f>
        <v>Health</v>
      </c>
      <c r="K3206" s="4" t="str">
        <f>CONCATENATE(Sales[[#This Row],[region]],Sales[[#This Row],[storetype]])</f>
        <v>1B</v>
      </c>
      <c r="L3206" s="4">
        <f>INDEX(RegionStoreCount[Store Count],MATCH(Sales[[#This Row],[RegionStoretype]],RegionStoreCount[Region/Type],0))</f>
        <v>5</v>
      </c>
      <c r="M3206" s="4">
        <f>AND(Sales[[#This Row],[date]]&lt;=TY_YTDMax,Sales[[#This Row],[date]]&gt;=TY_YTDMin)*Sales[[#This Row],[sales]]</f>
        <v>0</v>
      </c>
      <c r="N3206" s="4">
        <f>AND(Sales[[#This Row],[date]]&lt;=LY_YTDMax,Sales[[#This Row],[date]]&gt;=LY_YTDMin)*Sales[[#This Row],[sales]]</f>
        <v>19223.470800000003</v>
      </c>
      <c r="O3206" s="4">
        <f>AND(Sales[[#This Row],[date]]&gt;=YoY_Min,Sales[[#This Row],[date]]&lt;=TY_YTDMax)*(Sales[[#This Row],[sales]]/Sales[[#This Row],[sqft]])</f>
        <v>0</v>
      </c>
      <c r="P3206" s="4">
        <f>SUMIF(Sales[RegionStoretype],Sales[[#This Row],[RegionStoretype]],Sales[YoY_SSF])/Sales[[#This Row],[Region_TypeCount]]</f>
        <v>68.518982968140051</v>
      </c>
    </row>
    <row r="3207" spans="1:16" x14ac:dyDescent="0.25">
      <c r="A3207" s="1">
        <v>42937</v>
      </c>
      <c r="B3207">
        <v>10</v>
      </c>
      <c r="C3207">
        <v>4</v>
      </c>
      <c r="D3207">
        <v>25472.921599999998</v>
      </c>
      <c r="E3207">
        <f>INDEX(Stores[region],MATCH(Sales[[#This Row],[store_no]],Stores[store_no],0))</f>
        <v>1</v>
      </c>
      <c r="F3207" t="str">
        <f>INDEX(Stores[storetype],MATCH(Sales[[#This Row],[store_no]],Stores[store_no],0))</f>
        <v>B</v>
      </c>
      <c r="G3207" t="str">
        <f>INDEX(Stores[location_city],MATCH(Sales[[#This Row],[store_no]],Stores[store_no],0))</f>
        <v>Traverse City</v>
      </c>
      <c r="H3207" t="str">
        <f>INDEX(Stores[location_state],MATCH(Sales[[#This Row],[store_no]],Stores[store_no],0))</f>
        <v>Michigan</v>
      </c>
      <c r="I3207">
        <f>INDEX(Stores[sqft],MATCH(Sales[[#This Row],[store_no]],Stores[store_no],0))</f>
        <v>158200</v>
      </c>
      <c r="J3207" s="4" t="str">
        <f>INDEX(Departments[dept_name],MATCH(Sales[[#This Row],[dept_no]],Departments[dept_no],0))</f>
        <v>Books</v>
      </c>
      <c r="K3207" s="4" t="str">
        <f>CONCATENATE(Sales[[#This Row],[region]],Sales[[#This Row],[storetype]])</f>
        <v>1B</v>
      </c>
      <c r="L3207" s="4">
        <f>INDEX(RegionStoreCount[Store Count],MATCH(Sales[[#This Row],[RegionStoretype]],RegionStoreCount[Region/Type],0))</f>
        <v>5</v>
      </c>
      <c r="M3207" s="4">
        <f>AND(Sales[[#This Row],[date]]&lt;=TY_YTDMax,Sales[[#This Row],[date]]&gt;=TY_YTDMin)*Sales[[#This Row],[sales]]</f>
        <v>0</v>
      </c>
      <c r="N3207" s="4">
        <f>AND(Sales[[#This Row],[date]]&lt;=LY_YTDMax,Sales[[#This Row],[date]]&gt;=LY_YTDMin)*Sales[[#This Row],[sales]]</f>
        <v>25472.921599999998</v>
      </c>
      <c r="O3207" s="4">
        <f>AND(Sales[[#This Row],[date]]&gt;=YoY_Min,Sales[[#This Row],[date]]&lt;=TY_YTDMax)*(Sales[[#This Row],[sales]]/Sales[[#This Row],[sqft]])</f>
        <v>0</v>
      </c>
      <c r="P3207" s="4">
        <f>SUMIF(Sales[RegionStoretype],Sales[[#This Row],[RegionStoretype]],Sales[YoY_SSF])/Sales[[#This Row],[Region_TypeCount]]</f>
        <v>68.518982968140051</v>
      </c>
    </row>
    <row r="3208" spans="1:16" x14ac:dyDescent="0.25">
      <c r="A3208" s="1">
        <v>42937</v>
      </c>
      <c r="B3208">
        <v>10</v>
      </c>
      <c r="C3208">
        <v>20</v>
      </c>
      <c r="D3208">
        <v>2614.154</v>
      </c>
      <c r="E3208">
        <f>INDEX(Stores[region],MATCH(Sales[[#This Row],[store_no]],Stores[store_no],0))</f>
        <v>1</v>
      </c>
      <c r="F3208" t="str">
        <f>INDEX(Stores[storetype],MATCH(Sales[[#This Row],[store_no]],Stores[store_no],0))</f>
        <v>B</v>
      </c>
      <c r="G3208" t="str">
        <f>INDEX(Stores[location_city],MATCH(Sales[[#This Row],[store_no]],Stores[store_no],0))</f>
        <v>Traverse City</v>
      </c>
      <c r="H3208" t="str">
        <f>INDEX(Stores[location_state],MATCH(Sales[[#This Row],[store_no]],Stores[store_no],0))</f>
        <v>Michigan</v>
      </c>
      <c r="I3208">
        <f>INDEX(Stores[sqft],MATCH(Sales[[#This Row],[store_no]],Stores[store_no],0))</f>
        <v>158200</v>
      </c>
      <c r="J3208" s="4" t="str">
        <f>INDEX(Departments[dept_name],MATCH(Sales[[#This Row],[dept_no]],Departments[dept_no],0))</f>
        <v>Toys</v>
      </c>
      <c r="K3208" s="4" t="str">
        <f>CONCATENATE(Sales[[#This Row],[region]],Sales[[#This Row],[storetype]])</f>
        <v>1B</v>
      </c>
      <c r="L3208" s="4">
        <f>INDEX(RegionStoreCount[Store Count],MATCH(Sales[[#This Row],[RegionStoretype]],RegionStoreCount[Region/Type],0))</f>
        <v>5</v>
      </c>
      <c r="M3208" s="4">
        <f>AND(Sales[[#This Row],[date]]&lt;=TY_YTDMax,Sales[[#This Row],[date]]&gt;=TY_YTDMin)*Sales[[#This Row],[sales]]</f>
        <v>0</v>
      </c>
      <c r="N3208" s="4">
        <f>AND(Sales[[#This Row],[date]]&lt;=LY_YTDMax,Sales[[#This Row],[date]]&gt;=LY_YTDMin)*Sales[[#This Row],[sales]]</f>
        <v>2614.154</v>
      </c>
      <c r="O3208" s="4">
        <f>AND(Sales[[#This Row],[date]]&gt;=YoY_Min,Sales[[#This Row],[date]]&lt;=TY_YTDMax)*(Sales[[#This Row],[sales]]/Sales[[#This Row],[sqft]])</f>
        <v>0</v>
      </c>
      <c r="P3208" s="4">
        <f>SUMIF(Sales[RegionStoretype],Sales[[#This Row],[RegionStoretype]],Sales[YoY_SSF])/Sales[[#This Row],[Region_TypeCount]]</f>
        <v>68.518982968140051</v>
      </c>
    </row>
    <row r="3209" spans="1:16" x14ac:dyDescent="0.25">
      <c r="A3209" s="1">
        <v>42937</v>
      </c>
      <c r="B3209">
        <v>11</v>
      </c>
      <c r="C3209">
        <v>2</v>
      </c>
      <c r="D3209">
        <v>18238.524399999995</v>
      </c>
      <c r="E3209">
        <f>INDEX(Stores[region],MATCH(Sales[[#This Row],[store_no]],Stores[store_no],0))</f>
        <v>1</v>
      </c>
      <c r="F3209" t="str">
        <f>INDEX(Stores[storetype],MATCH(Sales[[#This Row],[store_no]],Stores[store_no],0))</f>
        <v>A</v>
      </c>
      <c r="G3209" t="str">
        <f>INDEX(Stores[location_city],MATCH(Sales[[#This Row],[store_no]],Stores[store_no],0))</f>
        <v>Cleveland</v>
      </c>
      <c r="H3209" t="str">
        <f>INDEX(Stores[location_state],MATCH(Sales[[#This Row],[store_no]],Stores[store_no],0))</f>
        <v>Ohio</v>
      </c>
      <c r="I3209">
        <f>INDEX(Stores[sqft],MATCH(Sales[[#This Row],[store_no]],Stores[store_no],0))</f>
        <v>192400</v>
      </c>
      <c r="J3209" s="4" t="str">
        <f>INDEX(Departments[dept_name],MATCH(Sales[[#This Row],[dept_no]],Departments[dept_no],0))</f>
        <v>Baby</v>
      </c>
      <c r="K3209" s="4" t="str">
        <f>CONCATENATE(Sales[[#This Row],[region]],Sales[[#This Row],[storetype]])</f>
        <v>1A</v>
      </c>
      <c r="L3209" s="4">
        <f>INDEX(RegionStoreCount[Store Count],MATCH(Sales[[#This Row],[RegionStoretype]],RegionStoreCount[Region/Type],0))</f>
        <v>5</v>
      </c>
      <c r="M3209" s="4">
        <f>AND(Sales[[#This Row],[date]]&lt;=TY_YTDMax,Sales[[#This Row],[date]]&gt;=TY_YTDMin)*Sales[[#This Row],[sales]]</f>
        <v>0</v>
      </c>
      <c r="N3209" s="4">
        <f>AND(Sales[[#This Row],[date]]&lt;=LY_YTDMax,Sales[[#This Row],[date]]&gt;=LY_YTDMin)*Sales[[#This Row],[sales]]</f>
        <v>18238.524399999995</v>
      </c>
      <c r="O3209" s="4">
        <f>AND(Sales[[#This Row],[date]]&gt;=YoY_Min,Sales[[#This Row],[date]]&lt;=TY_YTDMax)*(Sales[[#This Row],[sales]]/Sales[[#This Row],[sqft]])</f>
        <v>0</v>
      </c>
      <c r="P3209" s="4">
        <f>SUMIF(Sales[RegionStoretype],Sales[[#This Row],[RegionStoretype]],Sales[YoY_SSF])/Sales[[#This Row],[Region_TypeCount]]</f>
        <v>59.469551530910678</v>
      </c>
    </row>
    <row r="3210" spans="1:16" x14ac:dyDescent="0.25">
      <c r="A3210" s="1">
        <v>42937</v>
      </c>
      <c r="B3210">
        <v>11</v>
      </c>
      <c r="C3210">
        <v>12</v>
      </c>
      <c r="D3210">
        <v>19051.466800000002</v>
      </c>
      <c r="E3210">
        <f>INDEX(Stores[region],MATCH(Sales[[#This Row],[store_no]],Stores[store_no],0))</f>
        <v>1</v>
      </c>
      <c r="F3210" t="str">
        <f>INDEX(Stores[storetype],MATCH(Sales[[#This Row],[store_no]],Stores[store_no],0))</f>
        <v>A</v>
      </c>
      <c r="G3210" t="str">
        <f>INDEX(Stores[location_city],MATCH(Sales[[#This Row],[store_no]],Stores[store_no],0))</f>
        <v>Cleveland</v>
      </c>
      <c r="H3210" t="str">
        <f>INDEX(Stores[location_state],MATCH(Sales[[#This Row],[store_no]],Stores[store_no],0))</f>
        <v>Ohio</v>
      </c>
      <c r="I3210">
        <f>INDEX(Stores[sqft],MATCH(Sales[[#This Row],[store_no]],Stores[store_no],0))</f>
        <v>192400</v>
      </c>
      <c r="J3210" s="4" t="str">
        <f>INDEX(Departments[dept_name],MATCH(Sales[[#This Row],[dept_no]],Departments[dept_no],0))</f>
        <v>Jewelery</v>
      </c>
      <c r="K3210" s="4" t="str">
        <f>CONCATENATE(Sales[[#This Row],[region]],Sales[[#This Row],[storetype]])</f>
        <v>1A</v>
      </c>
      <c r="L3210" s="4">
        <f>INDEX(RegionStoreCount[Store Count],MATCH(Sales[[#This Row],[RegionStoretype]],RegionStoreCount[Region/Type],0))</f>
        <v>5</v>
      </c>
      <c r="M3210" s="4">
        <f>AND(Sales[[#This Row],[date]]&lt;=TY_YTDMax,Sales[[#This Row],[date]]&gt;=TY_YTDMin)*Sales[[#This Row],[sales]]</f>
        <v>0</v>
      </c>
      <c r="N3210" s="4">
        <f>AND(Sales[[#This Row],[date]]&lt;=LY_YTDMax,Sales[[#This Row],[date]]&gt;=LY_YTDMin)*Sales[[#This Row],[sales]]</f>
        <v>19051.466800000002</v>
      </c>
      <c r="O3210" s="4">
        <f>AND(Sales[[#This Row],[date]]&gt;=YoY_Min,Sales[[#This Row],[date]]&lt;=TY_YTDMax)*(Sales[[#This Row],[sales]]/Sales[[#This Row],[sqft]])</f>
        <v>0</v>
      </c>
      <c r="P3210" s="4">
        <f>SUMIF(Sales[RegionStoretype],Sales[[#This Row],[RegionStoretype]],Sales[YoY_SSF])/Sales[[#This Row],[Region_TypeCount]]</f>
        <v>59.469551530910678</v>
      </c>
    </row>
    <row r="3211" spans="1:16" x14ac:dyDescent="0.25">
      <c r="A3211" s="1">
        <v>42937</v>
      </c>
      <c r="B3211">
        <v>12</v>
      </c>
      <c r="C3211">
        <v>4</v>
      </c>
      <c r="D3211">
        <v>89395.902199999997</v>
      </c>
      <c r="E3211">
        <f>INDEX(Stores[region],MATCH(Sales[[#This Row],[store_no]],Stores[store_no],0))</f>
        <v>2</v>
      </c>
      <c r="F3211" t="str">
        <f>INDEX(Stores[storetype],MATCH(Sales[[#This Row],[store_no]],Stores[store_no],0))</f>
        <v>B</v>
      </c>
      <c r="G3211" t="str">
        <f>INDEX(Stores[location_city],MATCH(Sales[[#This Row],[store_no]],Stores[store_no],0))</f>
        <v>Indianapolis</v>
      </c>
      <c r="H3211" t="str">
        <f>INDEX(Stores[location_state],MATCH(Sales[[#This Row],[store_no]],Stores[store_no],0))</f>
        <v>Indiana</v>
      </c>
      <c r="I3211">
        <f>INDEX(Stores[sqft],MATCH(Sales[[#This Row],[store_no]],Stores[store_no],0))</f>
        <v>120800</v>
      </c>
      <c r="J3211" s="4" t="str">
        <f>INDEX(Departments[dept_name],MATCH(Sales[[#This Row],[dept_no]],Departments[dept_no],0))</f>
        <v>Books</v>
      </c>
      <c r="K3211" s="4" t="str">
        <f>CONCATENATE(Sales[[#This Row],[region]],Sales[[#This Row],[storetype]])</f>
        <v>2B</v>
      </c>
      <c r="L3211" s="4">
        <f>INDEX(RegionStoreCount[Store Count],MATCH(Sales[[#This Row],[RegionStoretype]],RegionStoreCount[Region/Type],0))</f>
        <v>6</v>
      </c>
      <c r="M3211" s="4">
        <f>AND(Sales[[#This Row],[date]]&lt;=TY_YTDMax,Sales[[#This Row],[date]]&gt;=TY_YTDMin)*Sales[[#This Row],[sales]]</f>
        <v>0</v>
      </c>
      <c r="N3211" s="4">
        <f>AND(Sales[[#This Row],[date]]&lt;=LY_YTDMax,Sales[[#This Row],[date]]&gt;=LY_YTDMin)*Sales[[#This Row],[sales]]</f>
        <v>89395.902199999997</v>
      </c>
      <c r="O3211" s="4">
        <f>AND(Sales[[#This Row],[date]]&gt;=YoY_Min,Sales[[#This Row],[date]]&lt;=TY_YTDMax)*(Sales[[#This Row],[sales]]/Sales[[#This Row],[sqft]])</f>
        <v>0</v>
      </c>
      <c r="P3211" s="4">
        <f>SUMIF(Sales[RegionStoretype],Sales[[#This Row],[RegionStoretype]],Sales[YoY_SSF])/Sales[[#This Row],[Region_TypeCount]]</f>
        <v>58.393757732919049</v>
      </c>
    </row>
    <row r="3212" spans="1:16" x14ac:dyDescent="0.25">
      <c r="A3212" s="1">
        <v>42937</v>
      </c>
      <c r="B3212">
        <v>12</v>
      </c>
      <c r="C3212">
        <v>16</v>
      </c>
      <c r="D3212">
        <v>88790.978700000007</v>
      </c>
      <c r="E3212">
        <f>INDEX(Stores[region],MATCH(Sales[[#This Row],[store_no]],Stores[store_no],0))</f>
        <v>2</v>
      </c>
      <c r="F3212" t="str">
        <f>INDEX(Stores[storetype],MATCH(Sales[[#This Row],[store_no]],Stores[store_no],0))</f>
        <v>B</v>
      </c>
      <c r="G3212" t="str">
        <f>INDEX(Stores[location_city],MATCH(Sales[[#This Row],[store_no]],Stores[store_no],0))</f>
        <v>Indianapolis</v>
      </c>
      <c r="H3212" t="str">
        <f>INDEX(Stores[location_state],MATCH(Sales[[#This Row],[store_no]],Stores[store_no],0))</f>
        <v>Indiana</v>
      </c>
      <c r="I3212">
        <f>INDEX(Stores[sqft],MATCH(Sales[[#This Row],[store_no]],Stores[store_no],0))</f>
        <v>120800</v>
      </c>
      <c r="J3212" s="4" t="str">
        <f>INDEX(Departments[dept_name],MATCH(Sales[[#This Row],[dept_no]],Departments[dept_no],0))</f>
        <v>Outdoors</v>
      </c>
      <c r="K3212" s="4" t="str">
        <f>CONCATENATE(Sales[[#This Row],[region]],Sales[[#This Row],[storetype]])</f>
        <v>2B</v>
      </c>
      <c r="L3212" s="4">
        <f>INDEX(RegionStoreCount[Store Count],MATCH(Sales[[#This Row],[RegionStoretype]],RegionStoreCount[Region/Type],0))</f>
        <v>6</v>
      </c>
      <c r="M3212" s="4">
        <f>AND(Sales[[#This Row],[date]]&lt;=TY_YTDMax,Sales[[#This Row],[date]]&gt;=TY_YTDMin)*Sales[[#This Row],[sales]]</f>
        <v>0</v>
      </c>
      <c r="N3212" s="4">
        <f>AND(Sales[[#This Row],[date]]&lt;=LY_YTDMax,Sales[[#This Row],[date]]&gt;=LY_YTDMin)*Sales[[#This Row],[sales]]</f>
        <v>88790.978700000007</v>
      </c>
      <c r="O3212" s="4">
        <f>AND(Sales[[#This Row],[date]]&gt;=YoY_Min,Sales[[#This Row],[date]]&lt;=TY_YTDMax)*(Sales[[#This Row],[sales]]/Sales[[#This Row],[sqft]])</f>
        <v>0</v>
      </c>
      <c r="P3212" s="4">
        <f>SUMIF(Sales[RegionStoretype],Sales[[#This Row],[RegionStoretype]],Sales[YoY_SSF])/Sales[[#This Row],[Region_TypeCount]]</f>
        <v>58.393757732919049</v>
      </c>
    </row>
    <row r="3213" spans="1:16" x14ac:dyDescent="0.25">
      <c r="A3213" s="1">
        <v>42937</v>
      </c>
      <c r="B3213">
        <v>12</v>
      </c>
      <c r="C3213">
        <v>17</v>
      </c>
      <c r="D3213">
        <v>50021.022099999995</v>
      </c>
      <c r="E3213">
        <f>INDEX(Stores[region],MATCH(Sales[[#This Row],[store_no]],Stores[store_no],0))</f>
        <v>2</v>
      </c>
      <c r="F3213" t="str">
        <f>INDEX(Stores[storetype],MATCH(Sales[[#This Row],[store_no]],Stores[store_no],0))</f>
        <v>B</v>
      </c>
      <c r="G3213" t="str">
        <f>INDEX(Stores[location_city],MATCH(Sales[[#This Row],[store_no]],Stores[store_no],0))</f>
        <v>Indianapolis</v>
      </c>
      <c r="H3213" t="str">
        <f>INDEX(Stores[location_state],MATCH(Sales[[#This Row],[store_no]],Stores[store_no],0))</f>
        <v>Indiana</v>
      </c>
      <c r="I3213">
        <f>INDEX(Stores[sqft],MATCH(Sales[[#This Row],[store_no]],Stores[store_no],0))</f>
        <v>120800</v>
      </c>
      <c r="J3213" s="4" t="str">
        <f>INDEX(Departments[dept_name],MATCH(Sales[[#This Row],[dept_no]],Departments[dept_no],0))</f>
        <v>Shoes</v>
      </c>
      <c r="K3213" s="4" t="str">
        <f>CONCATENATE(Sales[[#This Row],[region]],Sales[[#This Row],[storetype]])</f>
        <v>2B</v>
      </c>
      <c r="L3213" s="4">
        <f>INDEX(RegionStoreCount[Store Count],MATCH(Sales[[#This Row],[RegionStoretype]],RegionStoreCount[Region/Type],0))</f>
        <v>6</v>
      </c>
      <c r="M3213" s="4">
        <f>AND(Sales[[#This Row],[date]]&lt;=TY_YTDMax,Sales[[#This Row],[date]]&gt;=TY_YTDMin)*Sales[[#This Row],[sales]]</f>
        <v>0</v>
      </c>
      <c r="N3213" s="4">
        <f>AND(Sales[[#This Row],[date]]&lt;=LY_YTDMax,Sales[[#This Row],[date]]&gt;=LY_YTDMin)*Sales[[#This Row],[sales]]</f>
        <v>50021.022099999995</v>
      </c>
      <c r="O3213" s="4">
        <f>AND(Sales[[#This Row],[date]]&gt;=YoY_Min,Sales[[#This Row],[date]]&lt;=TY_YTDMax)*(Sales[[#This Row],[sales]]/Sales[[#This Row],[sqft]])</f>
        <v>0</v>
      </c>
      <c r="P3213" s="4">
        <f>SUMIF(Sales[RegionStoretype],Sales[[#This Row],[RegionStoretype]],Sales[YoY_SSF])/Sales[[#This Row],[Region_TypeCount]]</f>
        <v>58.393757732919049</v>
      </c>
    </row>
    <row r="3214" spans="1:16" x14ac:dyDescent="0.25">
      <c r="A3214" s="1">
        <v>42937</v>
      </c>
      <c r="B3214">
        <v>13</v>
      </c>
      <c r="C3214">
        <v>4</v>
      </c>
      <c r="D3214">
        <v>127486.15029999999</v>
      </c>
      <c r="E3214">
        <f>INDEX(Stores[region],MATCH(Sales[[#This Row],[store_no]],Stores[store_no],0))</f>
        <v>3</v>
      </c>
      <c r="F3214" t="str">
        <f>INDEX(Stores[storetype],MATCH(Sales[[#This Row],[store_no]],Stores[store_no],0))</f>
        <v>A</v>
      </c>
      <c r="G3214" t="str">
        <f>INDEX(Stores[location_city],MATCH(Sales[[#This Row],[store_no]],Stores[store_no],0))</f>
        <v>Overland Park</v>
      </c>
      <c r="H3214" t="str">
        <f>INDEX(Stores[location_state],MATCH(Sales[[#This Row],[store_no]],Stores[store_no],0))</f>
        <v>Kansas</v>
      </c>
      <c r="I3214">
        <f>INDEX(Stores[sqft],MATCH(Sales[[#This Row],[store_no]],Stores[store_no],0))</f>
        <v>201000</v>
      </c>
      <c r="J3214" s="4" t="str">
        <f>INDEX(Departments[dept_name],MATCH(Sales[[#This Row],[dept_no]],Departments[dept_no],0))</f>
        <v>Books</v>
      </c>
      <c r="K3214" s="4" t="str">
        <f>CONCATENATE(Sales[[#This Row],[region]],Sales[[#This Row],[storetype]])</f>
        <v>3A</v>
      </c>
      <c r="L3214" s="4">
        <f>INDEX(RegionStoreCount[Store Count],MATCH(Sales[[#This Row],[RegionStoretype]],RegionStoreCount[Region/Type],0))</f>
        <v>9</v>
      </c>
      <c r="M3214" s="4">
        <f>AND(Sales[[#This Row],[date]]&lt;=TY_YTDMax,Sales[[#This Row],[date]]&gt;=TY_YTDMin)*Sales[[#This Row],[sales]]</f>
        <v>0</v>
      </c>
      <c r="N3214" s="4">
        <f>AND(Sales[[#This Row],[date]]&lt;=LY_YTDMax,Sales[[#This Row],[date]]&gt;=LY_YTDMin)*Sales[[#This Row],[sales]]</f>
        <v>127486.15029999999</v>
      </c>
      <c r="O3214" s="4">
        <f>AND(Sales[[#This Row],[date]]&gt;=YoY_Min,Sales[[#This Row],[date]]&lt;=TY_YTDMax)*(Sales[[#This Row],[sales]]/Sales[[#This Row],[sqft]])</f>
        <v>0</v>
      </c>
      <c r="P3214" s="4">
        <f>SUMIF(Sales[RegionStoretype],Sales[[#This Row],[RegionStoretype]],Sales[YoY_SSF])/Sales[[#This Row],[Region_TypeCount]]</f>
        <v>53.603836561720975</v>
      </c>
    </row>
    <row r="3215" spans="1:16" x14ac:dyDescent="0.25">
      <c r="A3215" s="1">
        <v>42937</v>
      </c>
      <c r="B3215">
        <v>13</v>
      </c>
      <c r="C3215">
        <v>5</v>
      </c>
      <c r="D3215">
        <v>98488.353600000002</v>
      </c>
      <c r="E3215">
        <f>INDEX(Stores[region],MATCH(Sales[[#This Row],[store_no]],Stores[store_no],0))</f>
        <v>3</v>
      </c>
      <c r="F3215" t="str">
        <f>INDEX(Stores[storetype],MATCH(Sales[[#This Row],[store_no]],Stores[store_no],0))</f>
        <v>A</v>
      </c>
      <c r="G3215" t="str">
        <f>INDEX(Stores[location_city],MATCH(Sales[[#This Row],[store_no]],Stores[store_no],0))</f>
        <v>Overland Park</v>
      </c>
      <c r="H3215" t="str">
        <f>INDEX(Stores[location_state],MATCH(Sales[[#This Row],[store_no]],Stores[store_no],0))</f>
        <v>Kansas</v>
      </c>
      <c r="I3215">
        <f>INDEX(Stores[sqft],MATCH(Sales[[#This Row],[store_no]],Stores[store_no],0))</f>
        <v>201000</v>
      </c>
      <c r="J3215" s="4" t="str">
        <f>INDEX(Departments[dept_name],MATCH(Sales[[#This Row],[dept_no]],Departments[dept_no],0))</f>
        <v>Clothing</v>
      </c>
      <c r="K3215" s="4" t="str">
        <f>CONCATENATE(Sales[[#This Row],[region]],Sales[[#This Row],[storetype]])</f>
        <v>3A</v>
      </c>
      <c r="L3215" s="4">
        <f>INDEX(RegionStoreCount[Store Count],MATCH(Sales[[#This Row],[RegionStoretype]],RegionStoreCount[Region/Type],0))</f>
        <v>9</v>
      </c>
      <c r="M3215" s="4">
        <f>AND(Sales[[#This Row],[date]]&lt;=TY_YTDMax,Sales[[#This Row],[date]]&gt;=TY_YTDMin)*Sales[[#This Row],[sales]]</f>
        <v>0</v>
      </c>
      <c r="N3215" s="4">
        <f>AND(Sales[[#This Row],[date]]&lt;=LY_YTDMax,Sales[[#This Row],[date]]&gt;=LY_YTDMin)*Sales[[#This Row],[sales]]</f>
        <v>98488.353600000002</v>
      </c>
      <c r="O3215" s="4">
        <f>AND(Sales[[#This Row],[date]]&gt;=YoY_Min,Sales[[#This Row],[date]]&lt;=TY_YTDMax)*(Sales[[#This Row],[sales]]/Sales[[#This Row],[sqft]])</f>
        <v>0</v>
      </c>
      <c r="P3215" s="4">
        <f>SUMIF(Sales[RegionStoretype],Sales[[#This Row],[RegionStoretype]],Sales[YoY_SSF])/Sales[[#This Row],[Region_TypeCount]]</f>
        <v>53.603836561720975</v>
      </c>
    </row>
    <row r="3216" spans="1:16" x14ac:dyDescent="0.25">
      <c r="A3216" s="1">
        <v>42937</v>
      </c>
      <c r="B3216">
        <v>13</v>
      </c>
      <c r="C3216">
        <v>16</v>
      </c>
      <c r="D3216">
        <v>84908.294599999979</v>
      </c>
      <c r="E3216">
        <f>INDEX(Stores[region],MATCH(Sales[[#This Row],[store_no]],Stores[store_no],0))</f>
        <v>3</v>
      </c>
      <c r="F3216" t="str">
        <f>INDEX(Stores[storetype],MATCH(Sales[[#This Row],[store_no]],Stores[store_no],0))</f>
        <v>A</v>
      </c>
      <c r="G3216" t="str">
        <f>INDEX(Stores[location_city],MATCH(Sales[[#This Row],[store_no]],Stores[store_no],0))</f>
        <v>Overland Park</v>
      </c>
      <c r="H3216" t="str">
        <f>INDEX(Stores[location_state],MATCH(Sales[[#This Row],[store_no]],Stores[store_no],0))</f>
        <v>Kansas</v>
      </c>
      <c r="I3216">
        <f>INDEX(Stores[sqft],MATCH(Sales[[#This Row],[store_no]],Stores[store_no],0))</f>
        <v>201000</v>
      </c>
      <c r="J3216" s="4" t="str">
        <f>INDEX(Departments[dept_name],MATCH(Sales[[#This Row],[dept_no]],Departments[dept_no],0))</f>
        <v>Outdoors</v>
      </c>
      <c r="K3216" s="4" t="str">
        <f>CONCATENATE(Sales[[#This Row],[region]],Sales[[#This Row],[storetype]])</f>
        <v>3A</v>
      </c>
      <c r="L3216" s="4">
        <f>INDEX(RegionStoreCount[Store Count],MATCH(Sales[[#This Row],[RegionStoretype]],RegionStoreCount[Region/Type],0))</f>
        <v>9</v>
      </c>
      <c r="M3216" s="4">
        <f>AND(Sales[[#This Row],[date]]&lt;=TY_YTDMax,Sales[[#This Row],[date]]&gt;=TY_YTDMin)*Sales[[#This Row],[sales]]</f>
        <v>0</v>
      </c>
      <c r="N3216" s="4">
        <f>AND(Sales[[#This Row],[date]]&lt;=LY_YTDMax,Sales[[#This Row],[date]]&gt;=LY_YTDMin)*Sales[[#This Row],[sales]]</f>
        <v>84908.294599999979</v>
      </c>
      <c r="O3216" s="4">
        <f>AND(Sales[[#This Row],[date]]&gt;=YoY_Min,Sales[[#This Row],[date]]&lt;=TY_YTDMax)*(Sales[[#This Row],[sales]]/Sales[[#This Row],[sqft]])</f>
        <v>0</v>
      </c>
      <c r="P3216" s="4">
        <f>SUMIF(Sales[RegionStoretype],Sales[[#This Row],[RegionStoretype]],Sales[YoY_SSF])/Sales[[#This Row],[Region_TypeCount]]</f>
        <v>53.603836561720975</v>
      </c>
    </row>
    <row r="3217" spans="1:16" x14ac:dyDescent="0.25">
      <c r="A3217" s="1">
        <v>42937</v>
      </c>
      <c r="B3217">
        <v>13</v>
      </c>
      <c r="C3217">
        <v>18</v>
      </c>
      <c r="D3217">
        <v>56082.951700000005</v>
      </c>
      <c r="E3217">
        <f>INDEX(Stores[region],MATCH(Sales[[#This Row],[store_no]],Stores[store_no],0))</f>
        <v>3</v>
      </c>
      <c r="F3217" t="str">
        <f>INDEX(Stores[storetype],MATCH(Sales[[#This Row],[store_no]],Stores[store_no],0))</f>
        <v>A</v>
      </c>
      <c r="G3217" t="str">
        <f>INDEX(Stores[location_city],MATCH(Sales[[#This Row],[store_no]],Stores[store_no],0))</f>
        <v>Overland Park</v>
      </c>
      <c r="H3217" t="str">
        <f>INDEX(Stores[location_state],MATCH(Sales[[#This Row],[store_no]],Stores[store_no],0))</f>
        <v>Kansas</v>
      </c>
      <c r="I3217">
        <f>INDEX(Stores[sqft],MATCH(Sales[[#This Row],[store_no]],Stores[store_no],0))</f>
        <v>201000</v>
      </c>
      <c r="J3217" s="4" t="str">
        <f>INDEX(Departments[dept_name],MATCH(Sales[[#This Row],[dept_no]],Departments[dept_no],0))</f>
        <v>Sports</v>
      </c>
      <c r="K3217" s="4" t="str">
        <f>CONCATENATE(Sales[[#This Row],[region]],Sales[[#This Row],[storetype]])</f>
        <v>3A</v>
      </c>
      <c r="L3217" s="4">
        <f>INDEX(RegionStoreCount[Store Count],MATCH(Sales[[#This Row],[RegionStoretype]],RegionStoreCount[Region/Type],0))</f>
        <v>9</v>
      </c>
      <c r="M3217" s="4">
        <f>AND(Sales[[#This Row],[date]]&lt;=TY_YTDMax,Sales[[#This Row],[date]]&gt;=TY_YTDMin)*Sales[[#This Row],[sales]]</f>
        <v>0</v>
      </c>
      <c r="N3217" s="4">
        <f>AND(Sales[[#This Row],[date]]&lt;=LY_YTDMax,Sales[[#This Row],[date]]&gt;=LY_YTDMin)*Sales[[#This Row],[sales]]</f>
        <v>56082.951700000005</v>
      </c>
      <c r="O3217" s="4">
        <f>AND(Sales[[#This Row],[date]]&gt;=YoY_Min,Sales[[#This Row],[date]]&lt;=TY_YTDMax)*(Sales[[#This Row],[sales]]/Sales[[#This Row],[sqft]])</f>
        <v>0</v>
      </c>
      <c r="P3217" s="4">
        <f>SUMIF(Sales[RegionStoretype],Sales[[#This Row],[RegionStoretype]],Sales[YoY_SSF])/Sales[[#This Row],[Region_TypeCount]]</f>
        <v>53.603836561720975</v>
      </c>
    </row>
    <row r="3218" spans="1:16" x14ac:dyDescent="0.25">
      <c r="A3218" s="1">
        <v>42937</v>
      </c>
      <c r="B3218">
        <v>14</v>
      </c>
      <c r="C3218">
        <v>1</v>
      </c>
      <c r="D3218">
        <v>5179.0907999999999</v>
      </c>
      <c r="E3218">
        <f>INDEX(Stores[region],MATCH(Sales[[#This Row],[store_no]],Stores[store_no],0))</f>
        <v>3</v>
      </c>
      <c r="F3218" t="str">
        <f>INDEX(Stores[storetype],MATCH(Sales[[#This Row],[store_no]],Stores[store_no],0))</f>
        <v>A</v>
      </c>
      <c r="G3218" t="str">
        <f>INDEX(Stores[location_city],MATCH(Sales[[#This Row],[store_no]],Stores[store_no],0))</f>
        <v>Bismarck</v>
      </c>
      <c r="H3218" t="str">
        <f>INDEX(Stores[location_state],MATCH(Sales[[#This Row],[store_no]],Stores[store_no],0))</f>
        <v>North Dakota</v>
      </c>
      <c r="I3218">
        <f>INDEX(Stores[sqft],MATCH(Sales[[#This Row],[store_no]],Stores[store_no],0))</f>
        <v>96400</v>
      </c>
      <c r="J3218" s="4" t="str">
        <f>INDEX(Departments[dept_name],MATCH(Sales[[#This Row],[dept_no]],Departments[dept_no],0))</f>
        <v>Automotive</v>
      </c>
      <c r="K3218" s="4" t="str">
        <f>CONCATENATE(Sales[[#This Row],[region]],Sales[[#This Row],[storetype]])</f>
        <v>3A</v>
      </c>
      <c r="L3218" s="4">
        <f>INDEX(RegionStoreCount[Store Count],MATCH(Sales[[#This Row],[RegionStoretype]],RegionStoreCount[Region/Type],0))</f>
        <v>9</v>
      </c>
      <c r="M3218" s="4">
        <f>AND(Sales[[#This Row],[date]]&lt;=TY_YTDMax,Sales[[#This Row],[date]]&gt;=TY_YTDMin)*Sales[[#This Row],[sales]]</f>
        <v>0</v>
      </c>
      <c r="N3218" s="4">
        <f>AND(Sales[[#This Row],[date]]&lt;=LY_YTDMax,Sales[[#This Row],[date]]&gt;=LY_YTDMin)*Sales[[#This Row],[sales]]</f>
        <v>5179.0907999999999</v>
      </c>
      <c r="O3218" s="4">
        <f>AND(Sales[[#This Row],[date]]&gt;=YoY_Min,Sales[[#This Row],[date]]&lt;=TY_YTDMax)*(Sales[[#This Row],[sales]]/Sales[[#This Row],[sqft]])</f>
        <v>0</v>
      </c>
      <c r="P3218" s="4">
        <f>SUMIF(Sales[RegionStoretype],Sales[[#This Row],[RegionStoretype]],Sales[YoY_SSF])/Sales[[#This Row],[Region_TypeCount]]</f>
        <v>53.603836561720975</v>
      </c>
    </row>
    <row r="3219" spans="1:16" x14ac:dyDescent="0.25">
      <c r="A3219" s="1">
        <v>42937</v>
      </c>
      <c r="B3219">
        <v>14</v>
      </c>
      <c r="C3219">
        <v>6</v>
      </c>
      <c r="D3219">
        <v>17759.151699999999</v>
      </c>
      <c r="E3219">
        <f>INDEX(Stores[region],MATCH(Sales[[#This Row],[store_no]],Stores[store_no],0))</f>
        <v>3</v>
      </c>
      <c r="F3219" t="str">
        <f>INDEX(Stores[storetype],MATCH(Sales[[#This Row],[store_no]],Stores[store_no],0))</f>
        <v>A</v>
      </c>
      <c r="G3219" t="str">
        <f>INDEX(Stores[location_city],MATCH(Sales[[#This Row],[store_no]],Stores[store_no],0))</f>
        <v>Bismarck</v>
      </c>
      <c r="H3219" t="str">
        <f>INDEX(Stores[location_state],MATCH(Sales[[#This Row],[store_no]],Stores[store_no],0))</f>
        <v>North Dakota</v>
      </c>
      <c r="I3219">
        <f>INDEX(Stores[sqft],MATCH(Sales[[#This Row],[store_no]],Stores[store_no],0))</f>
        <v>96400</v>
      </c>
      <c r="J3219" s="4" t="str">
        <f>INDEX(Departments[dept_name],MATCH(Sales[[#This Row],[dept_no]],Departments[dept_no],0))</f>
        <v>Computers</v>
      </c>
      <c r="K3219" s="4" t="str">
        <f>CONCATENATE(Sales[[#This Row],[region]],Sales[[#This Row],[storetype]])</f>
        <v>3A</v>
      </c>
      <c r="L3219" s="4">
        <f>INDEX(RegionStoreCount[Store Count],MATCH(Sales[[#This Row],[RegionStoretype]],RegionStoreCount[Region/Type],0))</f>
        <v>9</v>
      </c>
      <c r="M3219" s="4">
        <f>AND(Sales[[#This Row],[date]]&lt;=TY_YTDMax,Sales[[#This Row],[date]]&gt;=TY_YTDMin)*Sales[[#This Row],[sales]]</f>
        <v>0</v>
      </c>
      <c r="N3219" s="4">
        <f>AND(Sales[[#This Row],[date]]&lt;=LY_YTDMax,Sales[[#This Row],[date]]&gt;=LY_YTDMin)*Sales[[#This Row],[sales]]</f>
        <v>17759.151699999999</v>
      </c>
      <c r="O3219" s="4">
        <f>AND(Sales[[#This Row],[date]]&gt;=YoY_Min,Sales[[#This Row],[date]]&lt;=TY_YTDMax)*(Sales[[#This Row],[sales]]/Sales[[#This Row],[sqft]])</f>
        <v>0</v>
      </c>
      <c r="P3219" s="4">
        <f>SUMIF(Sales[RegionStoretype],Sales[[#This Row],[RegionStoretype]],Sales[YoY_SSF])/Sales[[#This Row],[Region_TypeCount]]</f>
        <v>53.603836561720975</v>
      </c>
    </row>
    <row r="3220" spans="1:16" x14ac:dyDescent="0.25">
      <c r="A3220" s="1">
        <v>42937</v>
      </c>
      <c r="B3220">
        <v>14</v>
      </c>
      <c r="C3220">
        <v>12</v>
      </c>
      <c r="D3220">
        <v>4510.9345999999996</v>
      </c>
      <c r="E3220">
        <f>INDEX(Stores[region],MATCH(Sales[[#This Row],[store_no]],Stores[store_no],0))</f>
        <v>3</v>
      </c>
      <c r="F3220" t="str">
        <f>INDEX(Stores[storetype],MATCH(Sales[[#This Row],[store_no]],Stores[store_no],0))</f>
        <v>A</v>
      </c>
      <c r="G3220" t="str">
        <f>INDEX(Stores[location_city],MATCH(Sales[[#This Row],[store_no]],Stores[store_no],0))</f>
        <v>Bismarck</v>
      </c>
      <c r="H3220" t="str">
        <f>INDEX(Stores[location_state],MATCH(Sales[[#This Row],[store_no]],Stores[store_no],0))</f>
        <v>North Dakota</v>
      </c>
      <c r="I3220">
        <f>INDEX(Stores[sqft],MATCH(Sales[[#This Row],[store_no]],Stores[store_no],0))</f>
        <v>96400</v>
      </c>
      <c r="J3220" s="4" t="str">
        <f>INDEX(Departments[dept_name],MATCH(Sales[[#This Row],[dept_no]],Departments[dept_no],0))</f>
        <v>Jewelery</v>
      </c>
      <c r="K3220" s="4" t="str">
        <f>CONCATENATE(Sales[[#This Row],[region]],Sales[[#This Row],[storetype]])</f>
        <v>3A</v>
      </c>
      <c r="L3220" s="4">
        <f>INDEX(RegionStoreCount[Store Count],MATCH(Sales[[#This Row],[RegionStoretype]],RegionStoreCount[Region/Type],0))</f>
        <v>9</v>
      </c>
      <c r="M3220" s="4">
        <f>AND(Sales[[#This Row],[date]]&lt;=TY_YTDMax,Sales[[#This Row],[date]]&gt;=TY_YTDMin)*Sales[[#This Row],[sales]]</f>
        <v>0</v>
      </c>
      <c r="N3220" s="4">
        <f>AND(Sales[[#This Row],[date]]&lt;=LY_YTDMax,Sales[[#This Row],[date]]&gt;=LY_YTDMin)*Sales[[#This Row],[sales]]</f>
        <v>4510.9345999999996</v>
      </c>
      <c r="O3220" s="4">
        <f>AND(Sales[[#This Row],[date]]&gt;=YoY_Min,Sales[[#This Row],[date]]&lt;=TY_YTDMax)*(Sales[[#This Row],[sales]]/Sales[[#This Row],[sqft]])</f>
        <v>0</v>
      </c>
      <c r="P3220" s="4">
        <f>SUMIF(Sales[RegionStoretype],Sales[[#This Row],[RegionStoretype]],Sales[YoY_SSF])/Sales[[#This Row],[Region_TypeCount]]</f>
        <v>53.603836561720975</v>
      </c>
    </row>
    <row r="3221" spans="1:16" x14ac:dyDescent="0.25">
      <c r="A3221" s="1">
        <v>42937</v>
      </c>
      <c r="B3221">
        <v>15</v>
      </c>
      <c r="C3221">
        <v>16</v>
      </c>
      <c r="D3221">
        <v>48850.629100000006</v>
      </c>
      <c r="E3221">
        <f>INDEX(Stores[region],MATCH(Sales[[#This Row],[store_no]],Stores[store_no],0))</f>
        <v>2</v>
      </c>
      <c r="F3221" t="str">
        <f>INDEX(Stores[storetype],MATCH(Sales[[#This Row],[store_no]],Stores[store_no],0))</f>
        <v>B</v>
      </c>
      <c r="G3221" t="str">
        <f>INDEX(Stores[location_city],MATCH(Sales[[#This Row],[store_no]],Stores[store_no],0))</f>
        <v>Rochester</v>
      </c>
      <c r="H3221" t="str">
        <f>INDEX(Stores[location_state],MATCH(Sales[[#This Row],[store_no]],Stores[store_no],0))</f>
        <v>Minnesota</v>
      </c>
      <c r="I3221">
        <f>INDEX(Stores[sqft],MATCH(Sales[[#This Row],[store_no]],Stores[store_no],0))</f>
        <v>128100</v>
      </c>
      <c r="J3221" s="4" t="str">
        <f>INDEX(Departments[dept_name],MATCH(Sales[[#This Row],[dept_no]],Departments[dept_no],0))</f>
        <v>Outdoors</v>
      </c>
      <c r="K3221" s="4" t="str">
        <f>CONCATENATE(Sales[[#This Row],[region]],Sales[[#This Row],[storetype]])</f>
        <v>2B</v>
      </c>
      <c r="L3221" s="4">
        <f>INDEX(RegionStoreCount[Store Count],MATCH(Sales[[#This Row],[RegionStoretype]],RegionStoreCount[Region/Type],0))</f>
        <v>6</v>
      </c>
      <c r="M3221" s="4">
        <f>AND(Sales[[#This Row],[date]]&lt;=TY_YTDMax,Sales[[#This Row],[date]]&gt;=TY_YTDMin)*Sales[[#This Row],[sales]]</f>
        <v>0</v>
      </c>
      <c r="N3221" s="4">
        <f>AND(Sales[[#This Row],[date]]&lt;=LY_YTDMax,Sales[[#This Row],[date]]&gt;=LY_YTDMin)*Sales[[#This Row],[sales]]</f>
        <v>48850.629100000006</v>
      </c>
      <c r="O3221" s="4">
        <f>AND(Sales[[#This Row],[date]]&gt;=YoY_Min,Sales[[#This Row],[date]]&lt;=TY_YTDMax)*(Sales[[#This Row],[sales]]/Sales[[#This Row],[sqft]])</f>
        <v>0</v>
      </c>
      <c r="P3221" s="4">
        <f>SUMIF(Sales[RegionStoretype],Sales[[#This Row],[RegionStoretype]],Sales[YoY_SSF])/Sales[[#This Row],[Region_TypeCount]]</f>
        <v>58.393757732919049</v>
      </c>
    </row>
    <row r="3222" spans="1:16" x14ac:dyDescent="0.25">
      <c r="A3222" s="1">
        <v>42937</v>
      </c>
      <c r="B3222">
        <v>16</v>
      </c>
      <c r="C3222">
        <v>11</v>
      </c>
      <c r="D3222">
        <v>37543.881800000003</v>
      </c>
      <c r="E3222">
        <f>INDEX(Stores[region],MATCH(Sales[[#This Row],[store_no]],Stores[store_no],0))</f>
        <v>2</v>
      </c>
      <c r="F3222" t="str">
        <f>INDEX(Stores[storetype],MATCH(Sales[[#This Row],[store_no]],Stores[store_no],0))</f>
        <v>B</v>
      </c>
      <c r="G3222" t="str">
        <f>INDEX(Stores[location_city],MATCH(Sales[[#This Row],[store_no]],Stores[store_no],0))</f>
        <v>Saint Paul</v>
      </c>
      <c r="H3222" t="str">
        <f>INDEX(Stores[location_state],MATCH(Sales[[#This Row],[store_no]],Stores[store_no],0))</f>
        <v>Minnesota</v>
      </c>
      <c r="I3222">
        <f>INDEX(Stores[sqft],MATCH(Sales[[#This Row],[store_no]],Stores[store_no],0))</f>
        <v>180400</v>
      </c>
      <c r="J3222" s="4" t="str">
        <f>INDEX(Departments[dept_name],MATCH(Sales[[#This Row],[dept_no]],Departments[dept_no],0))</f>
        <v>Home</v>
      </c>
      <c r="K3222" s="4" t="str">
        <f>CONCATENATE(Sales[[#This Row],[region]],Sales[[#This Row],[storetype]])</f>
        <v>2B</v>
      </c>
      <c r="L3222" s="4">
        <f>INDEX(RegionStoreCount[Store Count],MATCH(Sales[[#This Row],[RegionStoretype]],RegionStoreCount[Region/Type],0))</f>
        <v>6</v>
      </c>
      <c r="M3222" s="4">
        <f>AND(Sales[[#This Row],[date]]&lt;=TY_YTDMax,Sales[[#This Row],[date]]&gt;=TY_YTDMin)*Sales[[#This Row],[sales]]</f>
        <v>0</v>
      </c>
      <c r="N3222" s="4">
        <f>AND(Sales[[#This Row],[date]]&lt;=LY_YTDMax,Sales[[#This Row],[date]]&gt;=LY_YTDMin)*Sales[[#This Row],[sales]]</f>
        <v>37543.881800000003</v>
      </c>
      <c r="O3222" s="4">
        <f>AND(Sales[[#This Row],[date]]&gt;=YoY_Min,Sales[[#This Row],[date]]&lt;=TY_YTDMax)*(Sales[[#This Row],[sales]]/Sales[[#This Row],[sqft]])</f>
        <v>0</v>
      </c>
      <c r="P3222" s="4">
        <f>SUMIF(Sales[RegionStoretype],Sales[[#This Row],[RegionStoretype]],Sales[YoY_SSF])/Sales[[#This Row],[Region_TypeCount]]</f>
        <v>58.393757732919049</v>
      </c>
    </row>
    <row r="3223" spans="1:16" x14ac:dyDescent="0.25">
      <c r="A3223" s="1">
        <v>42937</v>
      </c>
      <c r="B3223">
        <v>16</v>
      </c>
      <c r="C3223">
        <v>18</v>
      </c>
      <c r="D3223">
        <v>247129.28699999998</v>
      </c>
      <c r="E3223">
        <f>INDEX(Stores[region],MATCH(Sales[[#This Row],[store_no]],Stores[store_no],0))</f>
        <v>2</v>
      </c>
      <c r="F3223" t="str">
        <f>INDEX(Stores[storetype],MATCH(Sales[[#This Row],[store_no]],Stores[store_no],0))</f>
        <v>B</v>
      </c>
      <c r="G3223" t="str">
        <f>INDEX(Stores[location_city],MATCH(Sales[[#This Row],[store_no]],Stores[store_no],0))</f>
        <v>Saint Paul</v>
      </c>
      <c r="H3223" t="str">
        <f>INDEX(Stores[location_state],MATCH(Sales[[#This Row],[store_no]],Stores[store_no],0))</f>
        <v>Minnesota</v>
      </c>
      <c r="I3223">
        <f>INDEX(Stores[sqft],MATCH(Sales[[#This Row],[store_no]],Stores[store_no],0))</f>
        <v>180400</v>
      </c>
      <c r="J3223" s="4" t="str">
        <f>INDEX(Departments[dept_name],MATCH(Sales[[#This Row],[dept_no]],Departments[dept_no],0))</f>
        <v>Sports</v>
      </c>
      <c r="K3223" s="4" t="str">
        <f>CONCATENATE(Sales[[#This Row],[region]],Sales[[#This Row],[storetype]])</f>
        <v>2B</v>
      </c>
      <c r="L3223" s="4">
        <f>INDEX(RegionStoreCount[Store Count],MATCH(Sales[[#This Row],[RegionStoretype]],RegionStoreCount[Region/Type],0))</f>
        <v>6</v>
      </c>
      <c r="M3223" s="4">
        <f>AND(Sales[[#This Row],[date]]&lt;=TY_YTDMax,Sales[[#This Row],[date]]&gt;=TY_YTDMin)*Sales[[#This Row],[sales]]</f>
        <v>0</v>
      </c>
      <c r="N3223" s="4">
        <f>AND(Sales[[#This Row],[date]]&lt;=LY_YTDMax,Sales[[#This Row],[date]]&gt;=LY_YTDMin)*Sales[[#This Row],[sales]]</f>
        <v>247129.28699999998</v>
      </c>
      <c r="O3223" s="4">
        <f>AND(Sales[[#This Row],[date]]&gt;=YoY_Min,Sales[[#This Row],[date]]&lt;=TY_YTDMax)*(Sales[[#This Row],[sales]]/Sales[[#This Row],[sqft]])</f>
        <v>0</v>
      </c>
      <c r="P3223" s="4">
        <f>SUMIF(Sales[RegionStoretype],Sales[[#This Row],[RegionStoretype]],Sales[YoY_SSF])/Sales[[#This Row],[Region_TypeCount]]</f>
        <v>58.393757732919049</v>
      </c>
    </row>
    <row r="3224" spans="1:16" x14ac:dyDescent="0.25">
      <c r="A3224" s="1">
        <v>42937</v>
      </c>
      <c r="B3224">
        <v>17</v>
      </c>
      <c r="C3224">
        <v>8</v>
      </c>
      <c r="D3224">
        <v>36466.268899999995</v>
      </c>
      <c r="E3224">
        <f>INDEX(Stores[region],MATCH(Sales[[#This Row],[store_no]],Stores[store_no],0))</f>
        <v>3</v>
      </c>
      <c r="F3224" t="str">
        <f>INDEX(Stores[storetype],MATCH(Sales[[#This Row],[store_no]],Stores[store_no],0))</f>
        <v>B</v>
      </c>
      <c r="G3224" t="str">
        <f>INDEX(Stores[location_city],MATCH(Sales[[#This Row],[store_no]],Stores[store_no],0))</f>
        <v>Fargo</v>
      </c>
      <c r="H3224" t="str">
        <f>INDEX(Stores[location_state],MATCH(Sales[[#This Row],[store_no]],Stores[store_no],0))</f>
        <v>North Dakota</v>
      </c>
      <c r="I3224">
        <f>INDEX(Stores[sqft],MATCH(Sales[[#This Row],[store_no]],Stores[store_no],0))</f>
        <v>211600</v>
      </c>
      <c r="J3224" s="4" t="str">
        <f>INDEX(Departments[dept_name],MATCH(Sales[[#This Row],[dept_no]],Departments[dept_no],0))</f>
        <v>Games</v>
      </c>
      <c r="K3224" s="4" t="str">
        <f>CONCATENATE(Sales[[#This Row],[region]],Sales[[#This Row],[storetype]])</f>
        <v>3B</v>
      </c>
      <c r="L3224" s="4">
        <f>INDEX(RegionStoreCount[Store Count],MATCH(Sales[[#This Row],[RegionStoretype]],RegionStoreCount[Region/Type],0))</f>
        <v>4</v>
      </c>
      <c r="M3224" s="4">
        <f>AND(Sales[[#This Row],[date]]&lt;=TY_YTDMax,Sales[[#This Row],[date]]&gt;=TY_YTDMin)*Sales[[#This Row],[sales]]</f>
        <v>0</v>
      </c>
      <c r="N3224" s="4">
        <f>AND(Sales[[#This Row],[date]]&lt;=LY_YTDMax,Sales[[#This Row],[date]]&gt;=LY_YTDMin)*Sales[[#This Row],[sales]]</f>
        <v>36466.268899999995</v>
      </c>
      <c r="O3224" s="4">
        <f>AND(Sales[[#This Row],[date]]&gt;=YoY_Min,Sales[[#This Row],[date]]&lt;=TY_YTDMax)*(Sales[[#This Row],[sales]]/Sales[[#This Row],[sqft]])</f>
        <v>0</v>
      </c>
      <c r="P3224" s="4">
        <f>SUMIF(Sales[RegionStoretype],Sales[[#This Row],[RegionStoretype]],Sales[YoY_SSF])/Sales[[#This Row],[Region_TypeCount]]</f>
        <v>58.312187288105562</v>
      </c>
    </row>
    <row r="3225" spans="1:16" x14ac:dyDescent="0.25">
      <c r="A3225" s="1">
        <v>42937</v>
      </c>
      <c r="B3225">
        <v>17</v>
      </c>
      <c r="C3225">
        <v>18</v>
      </c>
      <c r="D3225">
        <v>81381.760200000004</v>
      </c>
      <c r="E3225">
        <f>INDEX(Stores[region],MATCH(Sales[[#This Row],[store_no]],Stores[store_no],0))</f>
        <v>3</v>
      </c>
      <c r="F3225" t="str">
        <f>INDEX(Stores[storetype],MATCH(Sales[[#This Row],[store_no]],Stores[store_no],0))</f>
        <v>B</v>
      </c>
      <c r="G3225" t="str">
        <f>INDEX(Stores[location_city],MATCH(Sales[[#This Row],[store_no]],Stores[store_no],0))</f>
        <v>Fargo</v>
      </c>
      <c r="H3225" t="str">
        <f>INDEX(Stores[location_state],MATCH(Sales[[#This Row],[store_no]],Stores[store_no],0))</f>
        <v>North Dakota</v>
      </c>
      <c r="I3225">
        <f>INDEX(Stores[sqft],MATCH(Sales[[#This Row],[store_no]],Stores[store_no],0))</f>
        <v>211600</v>
      </c>
      <c r="J3225" s="4" t="str">
        <f>INDEX(Departments[dept_name],MATCH(Sales[[#This Row],[dept_no]],Departments[dept_no],0))</f>
        <v>Sports</v>
      </c>
      <c r="K3225" s="4" t="str">
        <f>CONCATENATE(Sales[[#This Row],[region]],Sales[[#This Row],[storetype]])</f>
        <v>3B</v>
      </c>
      <c r="L3225" s="4">
        <f>INDEX(RegionStoreCount[Store Count],MATCH(Sales[[#This Row],[RegionStoretype]],RegionStoreCount[Region/Type],0))</f>
        <v>4</v>
      </c>
      <c r="M3225" s="4">
        <f>AND(Sales[[#This Row],[date]]&lt;=TY_YTDMax,Sales[[#This Row],[date]]&gt;=TY_YTDMin)*Sales[[#This Row],[sales]]</f>
        <v>0</v>
      </c>
      <c r="N3225" s="4">
        <f>AND(Sales[[#This Row],[date]]&lt;=LY_YTDMax,Sales[[#This Row],[date]]&gt;=LY_YTDMin)*Sales[[#This Row],[sales]]</f>
        <v>81381.760200000004</v>
      </c>
      <c r="O3225" s="4">
        <f>AND(Sales[[#This Row],[date]]&gt;=YoY_Min,Sales[[#This Row],[date]]&lt;=TY_YTDMax)*(Sales[[#This Row],[sales]]/Sales[[#This Row],[sqft]])</f>
        <v>0</v>
      </c>
      <c r="P3225" s="4">
        <f>SUMIF(Sales[RegionStoretype],Sales[[#This Row],[RegionStoretype]],Sales[YoY_SSF])/Sales[[#This Row],[Region_TypeCount]]</f>
        <v>58.312187288105562</v>
      </c>
    </row>
    <row r="3226" spans="1:16" x14ac:dyDescent="0.25">
      <c r="A3226" s="1">
        <v>42937</v>
      </c>
      <c r="B3226">
        <v>17</v>
      </c>
      <c r="C3226">
        <v>20</v>
      </c>
      <c r="D3226">
        <v>77627.886599999998</v>
      </c>
      <c r="E3226">
        <f>INDEX(Stores[region],MATCH(Sales[[#This Row],[store_no]],Stores[store_no],0))</f>
        <v>3</v>
      </c>
      <c r="F3226" t="str">
        <f>INDEX(Stores[storetype],MATCH(Sales[[#This Row],[store_no]],Stores[store_no],0))</f>
        <v>B</v>
      </c>
      <c r="G3226" t="str">
        <f>INDEX(Stores[location_city],MATCH(Sales[[#This Row],[store_no]],Stores[store_no],0))</f>
        <v>Fargo</v>
      </c>
      <c r="H3226" t="str">
        <f>INDEX(Stores[location_state],MATCH(Sales[[#This Row],[store_no]],Stores[store_no],0))</f>
        <v>North Dakota</v>
      </c>
      <c r="I3226">
        <f>INDEX(Stores[sqft],MATCH(Sales[[#This Row],[store_no]],Stores[store_no],0))</f>
        <v>211600</v>
      </c>
      <c r="J3226" s="4" t="str">
        <f>INDEX(Departments[dept_name],MATCH(Sales[[#This Row],[dept_no]],Departments[dept_no],0))</f>
        <v>Toys</v>
      </c>
      <c r="K3226" s="4" t="str">
        <f>CONCATENATE(Sales[[#This Row],[region]],Sales[[#This Row],[storetype]])</f>
        <v>3B</v>
      </c>
      <c r="L3226" s="4">
        <f>INDEX(RegionStoreCount[Store Count],MATCH(Sales[[#This Row],[RegionStoretype]],RegionStoreCount[Region/Type],0))</f>
        <v>4</v>
      </c>
      <c r="M3226" s="4">
        <f>AND(Sales[[#This Row],[date]]&lt;=TY_YTDMax,Sales[[#This Row],[date]]&gt;=TY_YTDMin)*Sales[[#This Row],[sales]]</f>
        <v>0</v>
      </c>
      <c r="N3226" s="4">
        <f>AND(Sales[[#This Row],[date]]&lt;=LY_YTDMax,Sales[[#This Row],[date]]&gt;=LY_YTDMin)*Sales[[#This Row],[sales]]</f>
        <v>77627.886599999998</v>
      </c>
      <c r="O3226" s="4">
        <f>AND(Sales[[#This Row],[date]]&gt;=YoY_Min,Sales[[#This Row],[date]]&lt;=TY_YTDMax)*(Sales[[#This Row],[sales]]/Sales[[#This Row],[sqft]])</f>
        <v>0</v>
      </c>
      <c r="P3226" s="4">
        <f>SUMIF(Sales[RegionStoretype],Sales[[#This Row],[RegionStoretype]],Sales[YoY_SSF])/Sales[[#This Row],[Region_TypeCount]]</f>
        <v>58.312187288105562</v>
      </c>
    </row>
    <row r="3227" spans="1:16" x14ac:dyDescent="0.25">
      <c r="A3227" s="1">
        <v>42937</v>
      </c>
      <c r="B3227">
        <v>18</v>
      </c>
      <c r="C3227">
        <v>2</v>
      </c>
      <c r="D3227">
        <v>30680.13</v>
      </c>
      <c r="E3227">
        <f>INDEX(Stores[region],MATCH(Sales[[#This Row],[store_no]],Stores[store_no],0))</f>
        <v>2</v>
      </c>
      <c r="F3227" t="str">
        <f>INDEX(Stores[storetype],MATCH(Sales[[#This Row],[store_no]],Stores[store_no],0))</f>
        <v>B</v>
      </c>
      <c r="G3227" t="str">
        <f>INDEX(Stores[location_city],MATCH(Sales[[#This Row],[store_no]],Stores[store_no],0))</f>
        <v>Chicago</v>
      </c>
      <c r="H3227" t="str">
        <f>INDEX(Stores[location_state],MATCH(Sales[[#This Row],[store_no]],Stores[store_no],0))</f>
        <v>Illinois</v>
      </c>
      <c r="I3227">
        <f>INDEX(Stores[sqft],MATCH(Sales[[#This Row],[store_no]],Stores[store_no],0))</f>
        <v>120700</v>
      </c>
      <c r="J3227" s="4" t="str">
        <f>INDEX(Departments[dept_name],MATCH(Sales[[#This Row],[dept_no]],Departments[dept_no],0))</f>
        <v>Baby</v>
      </c>
      <c r="K3227" s="4" t="str">
        <f>CONCATENATE(Sales[[#This Row],[region]],Sales[[#This Row],[storetype]])</f>
        <v>2B</v>
      </c>
      <c r="L3227" s="4">
        <f>INDEX(RegionStoreCount[Store Count],MATCH(Sales[[#This Row],[RegionStoretype]],RegionStoreCount[Region/Type],0))</f>
        <v>6</v>
      </c>
      <c r="M3227" s="4">
        <f>AND(Sales[[#This Row],[date]]&lt;=TY_YTDMax,Sales[[#This Row],[date]]&gt;=TY_YTDMin)*Sales[[#This Row],[sales]]</f>
        <v>0</v>
      </c>
      <c r="N3227" s="4">
        <f>AND(Sales[[#This Row],[date]]&lt;=LY_YTDMax,Sales[[#This Row],[date]]&gt;=LY_YTDMin)*Sales[[#This Row],[sales]]</f>
        <v>30680.13</v>
      </c>
      <c r="O3227" s="4">
        <f>AND(Sales[[#This Row],[date]]&gt;=YoY_Min,Sales[[#This Row],[date]]&lt;=TY_YTDMax)*(Sales[[#This Row],[sales]]/Sales[[#This Row],[sqft]])</f>
        <v>0</v>
      </c>
      <c r="P3227" s="4">
        <f>SUMIF(Sales[RegionStoretype],Sales[[#This Row],[RegionStoretype]],Sales[YoY_SSF])/Sales[[#This Row],[Region_TypeCount]]</f>
        <v>58.393757732919049</v>
      </c>
    </row>
    <row r="3228" spans="1:16" x14ac:dyDescent="0.25">
      <c r="A3228" s="1">
        <v>42937</v>
      </c>
      <c r="B3228">
        <v>18</v>
      </c>
      <c r="C3228">
        <v>7</v>
      </c>
      <c r="D3228">
        <v>81755.739799999981</v>
      </c>
      <c r="E3228">
        <f>INDEX(Stores[region],MATCH(Sales[[#This Row],[store_no]],Stores[store_no],0))</f>
        <v>2</v>
      </c>
      <c r="F3228" t="str">
        <f>INDEX(Stores[storetype],MATCH(Sales[[#This Row],[store_no]],Stores[store_no],0))</f>
        <v>B</v>
      </c>
      <c r="G3228" t="str">
        <f>INDEX(Stores[location_city],MATCH(Sales[[#This Row],[store_no]],Stores[store_no],0))</f>
        <v>Chicago</v>
      </c>
      <c r="H3228" t="str">
        <f>INDEX(Stores[location_state],MATCH(Sales[[#This Row],[store_no]],Stores[store_no],0))</f>
        <v>Illinois</v>
      </c>
      <c r="I3228">
        <f>INDEX(Stores[sqft],MATCH(Sales[[#This Row],[store_no]],Stores[store_no],0))</f>
        <v>120700</v>
      </c>
      <c r="J3228" s="4" t="str">
        <f>INDEX(Departments[dept_name],MATCH(Sales[[#This Row],[dept_no]],Departments[dept_no],0))</f>
        <v>Electronics</v>
      </c>
      <c r="K3228" s="4" t="str">
        <f>CONCATENATE(Sales[[#This Row],[region]],Sales[[#This Row],[storetype]])</f>
        <v>2B</v>
      </c>
      <c r="L3228" s="4">
        <f>INDEX(RegionStoreCount[Store Count],MATCH(Sales[[#This Row],[RegionStoretype]],RegionStoreCount[Region/Type],0))</f>
        <v>6</v>
      </c>
      <c r="M3228" s="4">
        <f>AND(Sales[[#This Row],[date]]&lt;=TY_YTDMax,Sales[[#This Row],[date]]&gt;=TY_YTDMin)*Sales[[#This Row],[sales]]</f>
        <v>0</v>
      </c>
      <c r="N3228" s="4">
        <f>AND(Sales[[#This Row],[date]]&lt;=LY_YTDMax,Sales[[#This Row],[date]]&gt;=LY_YTDMin)*Sales[[#This Row],[sales]]</f>
        <v>81755.739799999981</v>
      </c>
      <c r="O3228" s="4">
        <f>AND(Sales[[#This Row],[date]]&gt;=YoY_Min,Sales[[#This Row],[date]]&lt;=TY_YTDMax)*(Sales[[#This Row],[sales]]/Sales[[#This Row],[sqft]])</f>
        <v>0</v>
      </c>
      <c r="P3228" s="4">
        <f>SUMIF(Sales[RegionStoretype],Sales[[#This Row],[RegionStoretype]],Sales[YoY_SSF])/Sales[[#This Row],[Region_TypeCount]]</f>
        <v>58.393757732919049</v>
      </c>
    </row>
    <row r="3229" spans="1:16" x14ac:dyDescent="0.25">
      <c r="A3229" s="1">
        <v>42937</v>
      </c>
      <c r="B3229">
        <v>18</v>
      </c>
      <c r="C3229">
        <v>9</v>
      </c>
      <c r="D3229">
        <v>58573.437600000005</v>
      </c>
      <c r="E3229">
        <f>INDEX(Stores[region],MATCH(Sales[[#This Row],[store_no]],Stores[store_no],0))</f>
        <v>2</v>
      </c>
      <c r="F3229" t="str">
        <f>INDEX(Stores[storetype],MATCH(Sales[[#This Row],[store_no]],Stores[store_no],0))</f>
        <v>B</v>
      </c>
      <c r="G3229" t="str">
        <f>INDEX(Stores[location_city],MATCH(Sales[[#This Row],[store_no]],Stores[store_no],0))</f>
        <v>Chicago</v>
      </c>
      <c r="H3229" t="str">
        <f>INDEX(Stores[location_state],MATCH(Sales[[#This Row],[store_no]],Stores[store_no],0))</f>
        <v>Illinois</v>
      </c>
      <c r="I3229">
        <f>INDEX(Stores[sqft],MATCH(Sales[[#This Row],[store_no]],Stores[store_no],0))</f>
        <v>120700</v>
      </c>
      <c r="J3229" s="4" t="str">
        <f>INDEX(Departments[dept_name],MATCH(Sales[[#This Row],[dept_no]],Departments[dept_no],0))</f>
        <v>Garden</v>
      </c>
      <c r="K3229" s="4" t="str">
        <f>CONCATENATE(Sales[[#This Row],[region]],Sales[[#This Row],[storetype]])</f>
        <v>2B</v>
      </c>
      <c r="L3229" s="4">
        <f>INDEX(RegionStoreCount[Store Count],MATCH(Sales[[#This Row],[RegionStoretype]],RegionStoreCount[Region/Type],0))</f>
        <v>6</v>
      </c>
      <c r="M3229" s="4">
        <f>AND(Sales[[#This Row],[date]]&lt;=TY_YTDMax,Sales[[#This Row],[date]]&gt;=TY_YTDMin)*Sales[[#This Row],[sales]]</f>
        <v>0</v>
      </c>
      <c r="N3229" s="4">
        <f>AND(Sales[[#This Row],[date]]&lt;=LY_YTDMax,Sales[[#This Row],[date]]&gt;=LY_YTDMin)*Sales[[#This Row],[sales]]</f>
        <v>58573.437600000005</v>
      </c>
      <c r="O3229" s="4">
        <f>AND(Sales[[#This Row],[date]]&gt;=YoY_Min,Sales[[#This Row],[date]]&lt;=TY_YTDMax)*(Sales[[#This Row],[sales]]/Sales[[#This Row],[sqft]])</f>
        <v>0</v>
      </c>
      <c r="P3229" s="4">
        <f>SUMIF(Sales[RegionStoretype],Sales[[#This Row],[RegionStoretype]],Sales[YoY_SSF])/Sales[[#This Row],[Region_TypeCount]]</f>
        <v>58.393757732919049</v>
      </c>
    </row>
    <row r="3230" spans="1:16" x14ac:dyDescent="0.25">
      <c r="A3230" s="1">
        <v>42937</v>
      </c>
      <c r="B3230">
        <v>18</v>
      </c>
      <c r="C3230">
        <v>12</v>
      </c>
      <c r="D3230">
        <v>56166.429000000004</v>
      </c>
      <c r="E3230">
        <f>INDEX(Stores[region],MATCH(Sales[[#This Row],[store_no]],Stores[store_no],0))</f>
        <v>2</v>
      </c>
      <c r="F3230" t="str">
        <f>INDEX(Stores[storetype],MATCH(Sales[[#This Row],[store_no]],Stores[store_no],0))</f>
        <v>B</v>
      </c>
      <c r="G3230" t="str">
        <f>INDEX(Stores[location_city],MATCH(Sales[[#This Row],[store_no]],Stores[store_no],0))</f>
        <v>Chicago</v>
      </c>
      <c r="H3230" t="str">
        <f>INDEX(Stores[location_state],MATCH(Sales[[#This Row],[store_no]],Stores[store_no],0))</f>
        <v>Illinois</v>
      </c>
      <c r="I3230">
        <f>INDEX(Stores[sqft],MATCH(Sales[[#This Row],[store_no]],Stores[store_no],0))</f>
        <v>120700</v>
      </c>
      <c r="J3230" s="4" t="str">
        <f>INDEX(Departments[dept_name],MATCH(Sales[[#This Row],[dept_no]],Departments[dept_no],0))</f>
        <v>Jewelery</v>
      </c>
      <c r="K3230" s="4" t="str">
        <f>CONCATENATE(Sales[[#This Row],[region]],Sales[[#This Row],[storetype]])</f>
        <v>2B</v>
      </c>
      <c r="L3230" s="4">
        <f>INDEX(RegionStoreCount[Store Count],MATCH(Sales[[#This Row],[RegionStoretype]],RegionStoreCount[Region/Type],0))</f>
        <v>6</v>
      </c>
      <c r="M3230" s="4">
        <f>AND(Sales[[#This Row],[date]]&lt;=TY_YTDMax,Sales[[#This Row],[date]]&gt;=TY_YTDMin)*Sales[[#This Row],[sales]]</f>
        <v>0</v>
      </c>
      <c r="N3230" s="4">
        <f>AND(Sales[[#This Row],[date]]&lt;=LY_YTDMax,Sales[[#This Row],[date]]&gt;=LY_YTDMin)*Sales[[#This Row],[sales]]</f>
        <v>56166.429000000004</v>
      </c>
      <c r="O3230" s="4">
        <f>AND(Sales[[#This Row],[date]]&gt;=YoY_Min,Sales[[#This Row],[date]]&lt;=TY_YTDMax)*(Sales[[#This Row],[sales]]/Sales[[#This Row],[sqft]])</f>
        <v>0</v>
      </c>
      <c r="P3230" s="4">
        <f>SUMIF(Sales[RegionStoretype],Sales[[#This Row],[RegionStoretype]],Sales[YoY_SSF])/Sales[[#This Row],[Region_TypeCount]]</f>
        <v>58.393757732919049</v>
      </c>
    </row>
    <row r="3231" spans="1:16" x14ac:dyDescent="0.25">
      <c r="A3231" s="1">
        <v>42937</v>
      </c>
      <c r="B3231">
        <v>18</v>
      </c>
      <c r="C3231">
        <v>13</v>
      </c>
      <c r="D3231">
        <v>87642.762199999983</v>
      </c>
      <c r="E3231">
        <f>INDEX(Stores[region],MATCH(Sales[[#This Row],[store_no]],Stores[store_no],0))</f>
        <v>2</v>
      </c>
      <c r="F3231" t="str">
        <f>INDEX(Stores[storetype],MATCH(Sales[[#This Row],[store_no]],Stores[store_no],0))</f>
        <v>B</v>
      </c>
      <c r="G3231" t="str">
        <f>INDEX(Stores[location_city],MATCH(Sales[[#This Row],[store_no]],Stores[store_no],0))</f>
        <v>Chicago</v>
      </c>
      <c r="H3231" t="str">
        <f>INDEX(Stores[location_state],MATCH(Sales[[#This Row],[store_no]],Stores[store_no],0))</f>
        <v>Illinois</v>
      </c>
      <c r="I3231">
        <f>INDEX(Stores[sqft],MATCH(Sales[[#This Row],[store_no]],Stores[store_no],0))</f>
        <v>120700</v>
      </c>
      <c r="J3231" s="4" t="str">
        <f>INDEX(Departments[dept_name],MATCH(Sales[[#This Row],[dept_no]],Departments[dept_no],0))</f>
        <v>Kids</v>
      </c>
      <c r="K3231" s="4" t="str">
        <f>CONCATENATE(Sales[[#This Row],[region]],Sales[[#This Row],[storetype]])</f>
        <v>2B</v>
      </c>
      <c r="L3231" s="4">
        <f>INDEX(RegionStoreCount[Store Count],MATCH(Sales[[#This Row],[RegionStoretype]],RegionStoreCount[Region/Type],0))</f>
        <v>6</v>
      </c>
      <c r="M3231" s="4">
        <f>AND(Sales[[#This Row],[date]]&lt;=TY_YTDMax,Sales[[#This Row],[date]]&gt;=TY_YTDMin)*Sales[[#This Row],[sales]]</f>
        <v>0</v>
      </c>
      <c r="N3231" s="4">
        <f>AND(Sales[[#This Row],[date]]&lt;=LY_YTDMax,Sales[[#This Row],[date]]&gt;=LY_YTDMin)*Sales[[#This Row],[sales]]</f>
        <v>87642.762199999983</v>
      </c>
      <c r="O3231" s="4">
        <f>AND(Sales[[#This Row],[date]]&gt;=YoY_Min,Sales[[#This Row],[date]]&lt;=TY_YTDMax)*(Sales[[#This Row],[sales]]/Sales[[#This Row],[sqft]])</f>
        <v>0</v>
      </c>
      <c r="P3231" s="4">
        <f>SUMIF(Sales[RegionStoretype],Sales[[#This Row],[RegionStoretype]],Sales[YoY_SSF])/Sales[[#This Row],[Region_TypeCount]]</f>
        <v>58.393757732919049</v>
      </c>
    </row>
    <row r="3232" spans="1:16" x14ac:dyDescent="0.25">
      <c r="A3232" s="1">
        <v>42937</v>
      </c>
      <c r="B3232">
        <v>18</v>
      </c>
      <c r="C3232">
        <v>17</v>
      </c>
      <c r="D3232">
        <v>49597.581000000006</v>
      </c>
      <c r="E3232">
        <f>INDEX(Stores[region],MATCH(Sales[[#This Row],[store_no]],Stores[store_no],0))</f>
        <v>2</v>
      </c>
      <c r="F3232" t="str">
        <f>INDEX(Stores[storetype],MATCH(Sales[[#This Row],[store_no]],Stores[store_no],0))</f>
        <v>B</v>
      </c>
      <c r="G3232" t="str">
        <f>INDEX(Stores[location_city],MATCH(Sales[[#This Row],[store_no]],Stores[store_no],0))</f>
        <v>Chicago</v>
      </c>
      <c r="H3232" t="str">
        <f>INDEX(Stores[location_state],MATCH(Sales[[#This Row],[store_no]],Stores[store_no],0))</f>
        <v>Illinois</v>
      </c>
      <c r="I3232">
        <f>INDEX(Stores[sqft],MATCH(Sales[[#This Row],[store_no]],Stores[store_no],0))</f>
        <v>120700</v>
      </c>
      <c r="J3232" s="4" t="str">
        <f>INDEX(Departments[dept_name],MATCH(Sales[[#This Row],[dept_no]],Departments[dept_no],0))</f>
        <v>Shoes</v>
      </c>
      <c r="K3232" s="4" t="str">
        <f>CONCATENATE(Sales[[#This Row],[region]],Sales[[#This Row],[storetype]])</f>
        <v>2B</v>
      </c>
      <c r="L3232" s="4">
        <f>INDEX(RegionStoreCount[Store Count],MATCH(Sales[[#This Row],[RegionStoretype]],RegionStoreCount[Region/Type],0))</f>
        <v>6</v>
      </c>
      <c r="M3232" s="4">
        <f>AND(Sales[[#This Row],[date]]&lt;=TY_YTDMax,Sales[[#This Row],[date]]&gt;=TY_YTDMin)*Sales[[#This Row],[sales]]</f>
        <v>0</v>
      </c>
      <c r="N3232" s="4">
        <f>AND(Sales[[#This Row],[date]]&lt;=LY_YTDMax,Sales[[#This Row],[date]]&gt;=LY_YTDMin)*Sales[[#This Row],[sales]]</f>
        <v>49597.581000000006</v>
      </c>
      <c r="O3232" s="4">
        <f>AND(Sales[[#This Row],[date]]&gt;=YoY_Min,Sales[[#This Row],[date]]&lt;=TY_YTDMax)*(Sales[[#This Row],[sales]]/Sales[[#This Row],[sqft]])</f>
        <v>0</v>
      </c>
      <c r="P3232" s="4">
        <f>SUMIF(Sales[RegionStoretype],Sales[[#This Row],[RegionStoretype]],Sales[YoY_SSF])/Sales[[#This Row],[Region_TypeCount]]</f>
        <v>58.393757732919049</v>
      </c>
    </row>
    <row r="3233" spans="1:16" x14ac:dyDescent="0.25">
      <c r="A3233" s="1">
        <v>42937</v>
      </c>
      <c r="B3233">
        <v>19</v>
      </c>
      <c r="C3233">
        <v>13</v>
      </c>
      <c r="D3233">
        <v>25156.709500000001</v>
      </c>
      <c r="E3233">
        <f>INDEX(Stores[region],MATCH(Sales[[#This Row],[store_no]],Stores[store_no],0))</f>
        <v>3</v>
      </c>
      <c r="F3233" t="str">
        <f>INDEX(Stores[storetype],MATCH(Sales[[#This Row],[store_no]],Stores[store_no],0))</f>
        <v>A</v>
      </c>
      <c r="G3233" t="str">
        <f>INDEX(Stores[location_city],MATCH(Sales[[#This Row],[store_no]],Stores[store_no],0))</f>
        <v>Des Moines</v>
      </c>
      <c r="H3233" t="str">
        <f>INDEX(Stores[location_state],MATCH(Sales[[#This Row],[store_no]],Stores[store_no],0))</f>
        <v>Iowa</v>
      </c>
      <c r="I3233">
        <f>INDEX(Stores[sqft],MATCH(Sales[[#This Row],[store_no]],Stores[store_no],0))</f>
        <v>197600</v>
      </c>
      <c r="J3233" s="4" t="str">
        <f>INDEX(Departments[dept_name],MATCH(Sales[[#This Row],[dept_no]],Departments[dept_no],0))</f>
        <v>Kids</v>
      </c>
      <c r="K3233" s="4" t="str">
        <f>CONCATENATE(Sales[[#This Row],[region]],Sales[[#This Row],[storetype]])</f>
        <v>3A</v>
      </c>
      <c r="L3233" s="4">
        <f>INDEX(RegionStoreCount[Store Count],MATCH(Sales[[#This Row],[RegionStoretype]],RegionStoreCount[Region/Type],0))</f>
        <v>9</v>
      </c>
      <c r="M3233" s="4">
        <f>AND(Sales[[#This Row],[date]]&lt;=TY_YTDMax,Sales[[#This Row],[date]]&gt;=TY_YTDMin)*Sales[[#This Row],[sales]]</f>
        <v>0</v>
      </c>
      <c r="N3233" s="4">
        <f>AND(Sales[[#This Row],[date]]&lt;=LY_YTDMax,Sales[[#This Row],[date]]&gt;=LY_YTDMin)*Sales[[#This Row],[sales]]</f>
        <v>25156.709500000001</v>
      </c>
      <c r="O3233" s="4">
        <f>AND(Sales[[#This Row],[date]]&gt;=YoY_Min,Sales[[#This Row],[date]]&lt;=TY_YTDMax)*(Sales[[#This Row],[sales]]/Sales[[#This Row],[sqft]])</f>
        <v>0</v>
      </c>
      <c r="P3233" s="4">
        <f>SUMIF(Sales[RegionStoretype],Sales[[#This Row],[RegionStoretype]],Sales[YoY_SSF])/Sales[[#This Row],[Region_TypeCount]]</f>
        <v>53.603836561720975</v>
      </c>
    </row>
    <row r="3234" spans="1:16" x14ac:dyDescent="0.25">
      <c r="A3234" s="1">
        <v>42937</v>
      </c>
      <c r="B3234">
        <v>19</v>
      </c>
      <c r="C3234">
        <v>15</v>
      </c>
      <c r="D3234">
        <v>52937.07</v>
      </c>
      <c r="E3234">
        <f>INDEX(Stores[region],MATCH(Sales[[#This Row],[store_no]],Stores[store_no],0))</f>
        <v>3</v>
      </c>
      <c r="F3234" t="str">
        <f>INDEX(Stores[storetype],MATCH(Sales[[#This Row],[store_no]],Stores[store_no],0))</f>
        <v>A</v>
      </c>
      <c r="G3234" t="str">
        <f>INDEX(Stores[location_city],MATCH(Sales[[#This Row],[store_no]],Stores[store_no],0))</f>
        <v>Des Moines</v>
      </c>
      <c r="H3234" t="str">
        <f>INDEX(Stores[location_state],MATCH(Sales[[#This Row],[store_no]],Stores[store_no],0))</f>
        <v>Iowa</v>
      </c>
      <c r="I3234">
        <f>INDEX(Stores[sqft],MATCH(Sales[[#This Row],[store_no]],Stores[store_no],0))</f>
        <v>197600</v>
      </c>
      <c r="J3234" s="4" t="str">
        <f>INDEX(Departments[dept_name],MATCH(Sales[[#This Row],[dept_no]],Departments[dept_no],0))</f>
        <v>Music</v>
      </c>
      <c r="K3234" s="4" t="str">
        <f>CONCATENATE(Sales[[#This Row],[region]],Sales[[#This Row],[storetype]])</f>
        <v>3A</v>
      </c>
      <c r="L3234" s="4">
        <f>INDEX(RegionStoreCount[Store Count],MATCH(Sales[[#This Row],[RegionStoretype]],RegionStoreCount[Region/Type],0))</f>
        <v>9</v>
      </c>
      <c r="M3234" s="4">
        <f>AND(Sales[[#This Row],[date]]&lt;=TY_YTDMax,Sales[[#This Row],[date]]&gt;=TY_YTDMin)*Sales[[#This Row],[sales]]</f>
        <v>0</v>
      </c>
      <c r="N3234" s="4">
        <f>AND(Sales[[#This Row],[date]]&lt;=LY_YTDMax,Sales[[#This Row],[date]]&gt;=LY_YTDMin)*Sales[[#This Row],[sales]]</f>
        <v>52937.07</v>
      </c>
      <c r="O3234" s="4">
        <f>AND(Sales[[#This Row],[date]]&gt;=YoY_Min,Sales[[#This Row],[date]]&lt;=TY_YTDMax)*(Sales[[#This Row],[sales]]/Sales[[#This Row],[sqft]])</f>
        <v>0</v>
      </c>
      <c r="P3234" s="4">
        <f>SUMIF(Sales[RegionStoretype],Sales[[#This Row],[RegionStoretype]],Sales[YoY_SSF])/Sales[[#This Row],[Region_TypeCount]]</f>
        <v>53.603836561720975</v>
      </c>
    </row>
    <row r="3235" spans="1:16" x14ac:dyDescent="0.25">
      <c r="A3235" s="1">
        <v>42937</v>
      </c>
      <c r="B3235">
        <v>19</v>
      </c>
      <c r="C3235">
        <v>20</v>
      </c>
      <c r="D3235">
        <v>95005.333099999989</v>
      </c>
      <c r="E3235">
        <f>INDEX(Stores[region],MATCH(Sales[[#This Row],[store_no]],Stores[store_no],0))</f>
        <v>3</v>
      </c>
      <c r="F3235" t="str">
        <f>INDEX(Stores[storetype],MATCH(Sales[[#This Row],[store_no]],Stores[store_no],0))</f>
        <v>A</v>
      </c>
      <c r="G3235" t="str">
        <f>INDEX(Stores[location_city],MATCH(Sales[[#This Row],[store_no]],Stores[store_no],0))</f>
        <v>Des Moines</v>
      </c>
      <c r="H3235" t="str">
        <f>INDEX(Stores[location_state],MATCH(Sales[[#This Row],[store_no]],Stores[store_no],0))</f>
        <v>Iowa</v>
      </c>
      <c r="I3235">
        <f>INDEX(Stores[sqft],MATCH(Sales[[#This Row],[store_no]],Stores[store_no],0))</f>
        <v>197600</v>
      </c>
      <c r="J3235" s="4" t="str">
        <f>INDEX(Departments[dept_name],MATCH(Sales[[#This Row],[dept_no]],Departments[dept_no],0))</f>
        <v>Toys</v>
      </c>
      <c r="K3235" s="4" t="str">
        <f>CONCATENATE(Sales[[#This Row],[region]],Sales[[#This Row],[storetype]])</f>
        <v>3A</v>
      </c>
      <c r="L3235" s="4">
        <f>INDEX(RegionStoreCount[Store Count],MATCH(Sales[[#This Row],[RegionStoretype]],RegionStoreCount[Region/Type],0))</f>
        <v>9</v>
      </c>
      <c r="M3235" s="4">
        <f>AND(Sales[[#This Row],[date]]&lt;=TY_YTDMax,Sales[[#This Row],[date]]&gt;=TY_YTDMin)*Sales[[#This Row],[sales]]</f>
        <v>0</v>
      </c>
      <c r="N3235" s="4">
        <f>AND(Sales[[#This Row],[date]]&lt;=LY_YTDMax,Sales[[#This Row],[date]]&gt;=LY_YTDMin)*Sales[[#This Row],[sales]]</f>
        <v>95005.333099999989</v>
      </c>
      <c r="O3235" s="4">
        <f>AND(Sales[[#This Row],[date]]&gt;=YoY_Min,Sales[[#This Row],[date]]&lt;=TY_YTDMax)*(Sales[[#This Row],[sales]]/Sales[[#This Row],[sqft]])</f>
        <v>0</v>
      </c>
      <c r="P3235" s="4">
        <f>SUMIF(Sales[RegionStoretype],Sales[[#This Row],[RegionStoretype]],Sales[YoY_SSF])/Sales[[#This Row],[Region_TypeCount]]</f>
        <v>53.603836561720975</v>
      </c>
    </row>
    <row r="3236" spans="1:16" x14ac:dyDescent="0.25">
      <c r="A3236" s="1">
        <v>42937</v>
      </c>
      <c r="B3236">
        <v>20</v>
      </c>
      <c r="C3236">
        <v>1</v>
      </c>
      <c r="D3236">
        <v>13833.915199999999</v>
      </c>
      <c r="E3236">
        <f>INDEX(Stores[region],MATCH(Sales[[#This Row],[store_no]],Stores[store_no],0))</f>
        <v>1</v>
      </c>
      <c r="F3236" t="str">
        <f>INDEX(Stores[storetype],MATCH(Sales[[#This Row],[store_no]],Stores[store_no],0))</f>
        <v>A</v>
      </c>
      <c r="G3236" t="str">
        <f>INDEX(Stores[location_city],MATCH(Sales[[#This Row],[store_no]],Stores[store_no],0))</f>
        <v>South Bend</v>
      </c>
      <c r="H3236" t="str">
        <f>INDEX(Stores[location_state],MATCH(Sales[[#This Row],[store_no]],Stores[store_no],0))</f>
        <v>Indiana</v>
      </c>
      <c r="I3236">
        <f>INDEX(Stores[sqft],MATCH(Sales[[#This Row],[store_no]],Stores[store_no],0))</f>
        <v>39700</v>
      </c>
      <c r="J3236" s="4" t="str">
        <f>INDEX(Departments[dept_name],MATCH(Sales[[#This Row],[dept_no]],Departments[dept_no],0))</f>
        <v>Automotive</v>
      </c>
      <c r="K3236" s="4" t="str">
        <f>CONCATENATE(Sales[[#This Row],[region]],Sales[[#This Row],[storetype]])</f>
        <v>1A</v>
      </c>
      <c r="L3236" s="4">
        <f>INDEX(RegionStoreCount[Store Count],MATCH(Sales[[#This Row],[RegionStoretype]],RegionStoreCount[Region/Type],0))</f>
        <v>5</v>
      </c>
      <c r="M3236" s="4">
        <f>AND(Sales[[#This Row],[date]]&lt;=TY_YTDMax,Sales[[#This Row],[date]]&gt;=TY_YTDMin)*Sales[[#This Row],[sales]]</f>
        <v>0</v>
      </c>
      <c r="N3236" s="4">
        <f>AND(Sales[[#This Row],[date]]&lt;=LY_YTDMax,Sales[[#This Row],[date]]&gt;=LY_YTDMin)*Sales[[#This Row],[sales]]</f>
        <v>13833.915199999999</v>
      </c>
      <c r="O3236" s="4">
        <f>AND(Sales[[#This Row],[date]]&gt;=YoY_Min,Sales[[#This Row],[date]]&lt;=TY_YTDMax)*(Sales[[#This Row],[sales]]/Sales[[#This Row],[sqft]])</f>
        <v>0</v>
      </c>
      <c r="P3236" s="4">
        <f>SUMIF(Sales[RegionStoretype],Sales[[#This Row],[RegionStoretype]],Sales[YoY_SSF])/Sales[[#This Row],[Region_TypeCount]]</f>
        <v>59.469551530910678</v>
      </c>
    </row>
    <row r="3237" spans="1:16" x14ac:dyDescent="0.25">
      <c r="A3237" s="1">
        <v>42937</v>
      </c>
      <c r="B3237">
        <v>20</v>
      </c>
      <c r="C3237">
        <v>7</v>
      </c>
      <c r="D3237">
        <v>24623.073699999997</v>
      </c>
      <c r="E3237">
        <f>INDEX(Stores[region],MATCH(Sales[[#This Row],[store_no]],Stores[store_no],0))</f>
        <v>1</v>
      </c>
      <c r="F3237" t="str">
        <f>INDEX(Stores[storetype],MATCH(Sales[[#This Row],[store_no]],Stores[store_no],0))</f>
        <v>A</v>
      </c>
      <c r="G3237" t="str">
        <f>INDEX(Stores[location_city],MATCH(Sales[[#This Row],[store_no]],Stores[store_no],0))</f>
        <v>South Bend</v>
      </c>
      <c r="H3237" t="str">
        <f>INDEX(Stores[location_state],MATCH(Sales[[#This Row],[store_no]],Stores[store_no],0))</f>
        <v>Indiana</v>
      </c>
      <c r="I3237">
        <f>INDEX(Stores[sqft],MATCH(Sales[[#This Row],[store_no]],Stores[store_no],0))</f>
        <v>39700</v>
      </c>
      <c r="J3237" s="4" t="str">
        <f>INDEX(Departments[dept_name],MATCH(Sales[[#This Row],[dept_no]],Departments[dept_no],0))</f>
        <v>Electronics</v>
      </c>
      <c r="K3237" s="4" t="str">
        <f>CONCATENATE(Sales[[#This Row],[region]],Sales[[#This Row],[storetype]])</f>
        <v>1A</v>
      </c>
      <c r="L3237" s="4">
        <f>INDEX(RegionStoreCount[Store Count],MATCH(Sales[[#This Row],[RegionStoretype]],RegionStoreCount[Region/Type],0))</f>
        <v>5</v>
      </c>
      <c r="M3237" s="4">
        <f>AND(Sales[[#This Row],[date]]&lt;=TY_YTDMax,Sales[[#This Row],[date]]&gt;=TY_YTDMin)*Sales[[#This Row],[sales]]</f>
        <v>0</v>
      </c>
      <c r="N3237" s="4">
        <f>AND(Sales[[#This Row],[date]]&lt;=LY_YTDMax,Sales[[#This Row],[date]]&gt;=LY_YTDMin)*Sales[[#This Row],[sales]]</f>
        <v>24623.073699999997</v>
      </c>
      <c r="O3237" s="4">
        <f>AND(Sales[[#This Row],[date]]&gt;=YoY_Min,Sales[[#This Row],[date]]&lt;=TY_YTDMax)*(Sales[[#This Row],[sales]]/Sales[[#This Row],[sqft]])</f>
        <v>0</v>
      </c>
      <c r="P3237" s="4">
        <f>SUMIF(Sales[RegionStoretype],Sales[[#This Row],[RegionStoretype]],Sales[YoY_SSF])/Sales[[#This Row],[Region_TypeCount]]</f>
        <v>59.469551530910678</v>
      </c>
    </row>
    <row r="3238" spans="1:16" x14ac:dyDescent="0.25">
      <c r="A3238" s="1">
        <v>42937</v>
      </c>
      <c r="B3238">
        <v>20</v>
      </c>
      <c r="C3238">
        <v>13</v>
      </c>
      <c r="D3238">
        <v>19284.609099999998</v>
      </c>
      <c r="E3238">
        <f>INDEX(Stores[region],MATCH(Sales[[#This Row],[store_no]],Stores[store_no],0))</f>
        <v>1</v>
      </c>
      <c r="F3238" t="str">
        <f>INDEX(Stores[storetype],MATCH(Sales[[#This Row],[store_no]],Stores[store_no],0))</f>
        <v>A</v>
      </c>
      <c r="G3238" t="str">
        <f>INDEX(Stores[location_city],MATCH(Sales[[#This Row],[store_no]],Stores[store_no],0))</f>
        <v>South Bend</v>
      </c>
      <c r="H3238" t="str">
        <f>INDEX(Stores[location_state],MATCH(Sales[[#This Row],[store_no]],Stores[store_no],0))</f>
        <v>Indiana</v>
      </c>
      <c r="I3238">
        <f>INDEX(Stores[sqft],MATCH(Sales[[#This Row],[store_no]],Stores[store_no],0))</f>
        <v>39700</v>
      </c>
      <c r="J3238" s="4" t="str">
        <f>INDEX(Departments[dept_name],MATCH(Sales[[#This Row],[dept_no]],Departments[dept_no],0))</f>
        <v>Kids</v>
      </c>
      <c r="K3238" s="4" t="str">
        <f>CONCATENATE(Sales[[#This Row],[region]],Sales[[#This Row],[storetype]])</f>
        <v>1A</v>
      </c>
      <c r="L3238" s="4">
        <f>INDEX(RegionStoreCount[Store Count],MATCH(Sales[[#This Row],[RegionStoretype]],RegionStoreCount[Region/Type],0))</f>
        <v>5</v>
      </c>
      <c r="M3238" s="4">
        <f>AND(Sales[[#This Row],[date]]&lt;=TY_YTDMax,Sales[[#This Row],[date]]&gt;=TY_YTDMin)*Sales[[#This Row],[sales]]</f>
        <v>0</v>
      </c>
      <c r="N3238" s="4">
        <f>AND(Sales[[#This Row],[date]]&lt;=LY_YTDMax,Sales[[#This Row],[date]]&gt;=LY_YTDMin)*Sales[[#This Row],[sales]]</f>
        <v>19284.609099999998</v>
      </c>
      <c r="O3238" s="4">
        <f>AND(Sales[[#This Row],[date]]&gt;=YoY_Min,Sales[[#This Row],[date]]&lt;=TY_YTDMax)*(Sales[[#This Row],[sales]]/Sales[[#This Row],[sqft]])</f>
        <v>0</v>
      </c>
      <c r="P3238" s="4">
        <f>SUMIF(Sales[RegionStoretype],Sales[[#This Row],[RegionStoretype]],Sales[YoY_SSF])/Sales[[#This Row],[Region_TypeCount]]</f>
        <v>59.469551530910678</v>
      </c>
    </row>
    <row r="3239" spans="1:16" x14ac:dyDescent="0.25">
      <c r="A3239" s="1">
        <v>42937</v>
      </c>
      <c r="B3239">
        <v>20</v>
      </c>
      <c r="C3239">
        <v>17</v>
      </c>
      <c r="D3239">
        <v>12322.435799999999</v>
      </c>
      <c r="E3239">
        <f>INDEX(Stores[region],MATCH(Sales[[#This Row],[store_no]],Stores[store_no],0))</f>
        <v>1</v>
      </c>
      <c r="F3239" t="str">
        <f>INDEX(Stores[storetype],MATCH(Sales[[#This Row],[store_no]],Stores[store_no],0))</f>
        <v>A</v>
      </c>
      <c r="G3239" t="str">
        <f>INDEX(Stores[location_city],MATCH(Sales[[#This Row],[store_no]],Stores[store_no],0))</f>
        <v>South Bend</v>
      </c>
      <c r="H3239" t="str">
        <f>INDEX(Stores[location_state],MATCH(Sales[[#This Row],[store_no]],Stores[store_no],0))</f>
        <v>Indiana</v>
      </c>
      <c r="I3239">
        <f>INDEX(Stores[sqft],MATCH(Sales[[#This Row],[store_no]],Stores[store_no],0))</f>
        <v>39700</v>
      </c>
      <c r="J3239" s="4" t="str">
        <f>INDEX(Departments[dept_name],MATCH(Sales[[#This Row],[dept_no]],Departments[dept_no],0))</f>
        <v>Shoes</v>
      </c>
      <c r="K3239" s="4" t="str">
        <f>CONCATENATE(Sales[[#This Row],[region]],Sales[[#This Row],[storetype]])</f>
        <v>1A</v>
      </c>
      <c r="L3239" s="4">
        <f>INDEX(RegionStoreCount[Store Count],MATCH(Sales[[#This Row],[RegionStoretype]],RegionStoreCount[Region/Type],0))</f>
        <v>5</v>
      </c>
      <c r="M3239" s="4">
        <f>AND(Sales[[#This Row],[date]]&lt;=TY_YTDMax,Sales[[#This Row],[date]]&gt;=TY_YTDMin)*Sales[[#This Row],[sales]]</f>
        <v>0</v>
      </c>
      <c r="N3239" s="4">
        <f>AND(Sales[[#This Row],[date]]&lt;=LY_YTDMax,Sales[[#This Row],[date]]&gt;=LY_YTDMin)*Sales[[#This Row],[sales]]</f>
        <v>12322.435799999999</v>
      </c>
      <c r="O3239" s="4">
        <f>AND(Sales[[#This Row],[date]]&gt;=YoY_Min,Sales[[#This Row],[date]]&lt;=TY_YTDMax)*(Sales[[#This Row],[sales]]/Sales[[#This Row],[sqft]])</f>
        <v>0</v>
      </c>
      <c r="P3239" s="4">
        <f>SUMIF(Sales[RegionStoretype],Sales[[#This Row],[RegionStoretype]],Sales[YoY_SSF])/Sales[[#This Row],[Region_TypeCount]]</f>
        <v>59.469551530910678</v>
      </c>
    </row>
    <row r="3240" spans="1:16" x14ac:dyDescent="0.25">
      <c r="A3240" s="1">
        <v>42937</v>
      </c>
      <c r="B3240">
        <v>21</v>
      </c>
      <c r="C3240">
        <v>3</v>
      </c>
      <c r="D3240">
        <v>286716.66110000003</v>
      </c>
      <c r="E3240">
        <f>INDEX(Stores[region],MATCH(Sales[[#This Row],[store_no]],Stores[store_no],0))</f>
        <v>2</v>
      </c>
      <c r="F3240" t="str">
        <f>INDEX(Stores[storetype],MATCH(Sales[[#This Row],[store_no]],Stores[store_no],0))</f>
        <v>B</v>
      </c>
      <c r="G3240" t="str">
        <f>INDEX(Stores[location_city],MATCH(Sales[[#This Row],[store_no]],Stores[store_no],0))</f>
        <v>Madison</v>
      </c>
      <c r="H3240" t="str">
        <f>INDEX(Stores[location_state],MATCH(Sales[[#This Row],[store_no]],Stores[store_no],0))</f>
        <v>Wisconsin</v>
      </c>
      <c r="I3240">
        <f>INDEX(Stores[sqft],MATCH(Sales[[#This Row],[store_no]],Stores[store_no],0))</f>
        <v>206400</v>
      </c>
      <c r="J3240" s="4" t="str">
        <f>INDEX(Departments[dept_name],MATCH(Sales[[#This Row],[dept_no]],Departments[dept_no],0))</f>
        <v>Beauty</v>
      </c>
      <c r="K3240" s="4" t="str">
        <f>CONCATENATE(Sales[[#This Row],[region]],Sales[[#This Row],[storetype]])</f>
        <v>2B</v>
      </c>
      <c r="L3240" s="4">
        <f>INDEX(RegionStoreCount[Store Count],MATCH(Sales[[#This Row],[RegionStoretype]],RegionStoreCount[Region/Type],0))</f>
        <v>6</v>
      </c>
      <c r="M3240" s="4">
        <f>AND(Sales[[#This Row],[date]]&lt;=TY_YTDMax,Sales[[#This Row],[date]]&gt;=TY_YTDMin)*Sales[[#This Row],[sales]]</f>
        <v>0</v>
      </c>
      <c r="N3240" s="4">
        <f>AND(Sales[[#This Row],[date]]&lt;=LY_YTDMax,Sales[[#This Row],[date]]&gt;=LY_YTDMin)*Sales[[#This Row],[sales]]</f>
        <v>286716.66110000003</v>
      </c>
      <c r="O3240" s="4">
        <f>AND(Sales[[#This Row],[date]]&gt;=YoY_Min,Sales[[#This Row],[date]]&lt;=TY_YTDMax)*(Sales[[#This Row],[sales]]/Sales[[#This Row],[sqft]])</f>
        <v>0</v>
      </c>
      <c r="P3240" s="4">
        <f>SUMIF(Sales[RegionStoretype],Sales[[#This Row],[RegionStoretype]],Sales[YoY_SSF])/Sales[[#This Row],[Region_TypeCount]]</f>
        <v>58.393757732919049</v>
      </c>
    </row>
    <row r="3241" spans="1:16" x14ac:dyDescent="0.25">
      <c r="A3241" s="1">
        <v>42937</v>
      </c>
      <c r="B3241">
        <v>21</v>
      </c>
      <c r="C3241">
        <v>7</v>
      </c>
      <c r="D3241">
        <v>88486.017999999996</v>
      </c>
      <c r="E3241">
        <f>INDEX(Stores[region],MATCH(Sales[[#This Row],[store_no]],Stores[store_no],0))</f>
        <v>2</v>
      </c>
      <c r="F3241" t="str">
        <f>INDEX(Stores[storetype],MATCH(Sales[[#This Row],[store_no]],Stores[store_no],0))</f>
        <v>B</v>
      </c>
      <c r="G3241" t="str">
        <f>INDEX(Stores[location_city],MATCH(Sales[[#This Row],[store_no]],Stores[store_no],0))</f>
        <v>Madison</v>
      </c>
      <c r="H3241" t="str">
        <f>INDEX(Stores[location_state],MATCH(Sales[[#This Row],[store_no]],Stores[store_no],0))</f>
        <v>Wisconsin</v>
      </c>
      <c r="I3241">
        <f>INDEX(Stores[sqft],MATCH(Sales[[#This Row],[store_no]],Stores[store_no],0))</f>
        <v>206400</v>
      </c>
      <c r="J3241" s="4" t="str">
        <f>INDEX(Departments[dept_name],MATCH(Sales[[#This Row],[dept_no]],Departments[dept_no],0))</f>
        <v>Electronics</v>
      </c>
      <c r="K3241" s="4" t="str">
        <f>CONCATENATE(Sales[[#This Row],[region]],Sales[[#This Row],[storetype]])</f>
        <v>2B</v>
      </c>
      <c r="L3241" s="4">
        <f>INDEX(RegionStoreCount[Store Count],MATCH(Sales[[#This Row],[RegionStoretype]],RegionStoreCount[Region/Type],0))</f>
        <v>6</v>
      </c>
      <c r="M3241" s="4">
        <f>AND(Sales[[#This Row],[date]]&lt;=TY_YTDMax,Sales[[#This Row],[date]]&gt;=TY_YTDMin)*Sales[[#This Row],[sales]]</f>
        <v>0</v>
      </c>
      <c r="N3241" s="4">
        <f>AND(Sales[[#This Row],[date]]&lt;=LY_YTDMax,Sales[[#This Row],[date]]&gt;=LY_YTDMin)*Sales[[#This Row],[sales]]</f>
        <v>88486.017999999996</v>
      </c>
      <c r="O3241" s="4">
        <f>AND(Sales[[#This Row],[date]]&gt;=YoY_Min,Sales[[#This Row],[date]]&lt;=TY_YTDMax)*(Sales[[#This Row],[sales]]/Sales[[#This Row],[sqft]])</f>
        <v>0</v>
      </c>
      <c r="P3241" s="4">
        <f>SUMIF(Sales[RegionStoretype],Sales[[#This Row],[RegionStoretype]],Sales[YoY_SSF])/Sales[[#This Row],[Region_TypeCount]]</f>
        <v>58.393757732919049</v>
      </c>
    </row>
    <row r="3242" spans="1:16" x14ac:dyDescent="0.25">
      <c r="A3242" s="1">
        <v>42937</v>
      </c>
      <c r="B3242">
        <v>22</v>
      </c>
      <c r="C3242">
        <v>7</v>
      </c>
      <c r="D3242">
        <v>11745.0602</v>
      </c>
      <c r="E3242">
        <f>INDEX(Stores[region],MATCH(Sales[[#This Row],[store_no]],Stores[store_no],0))</f>
        <v>3</v>
      </c>
      <c r="F3242" t="str">
        <f>INDEX(Stores[storetype],MATCH(Sales[[#This Row],[store_no]],Stores[store_no],0))</f>
        <v>B</v>
      </c>
      <c r="G3242" t="str">
        <f>INDEX(Stores[location_city],MATCH(Sales[[#This Row],[store_no]],Stores[store_no],0))</f>
        <v>Sioux Falls</v>
      </c>
      <c r="H3242" t="str">
        <f>INDEX(Stores[location_state],MATCH(Sales[[#This Row],[store_no]],Stores[store_no],0))</f>
        <v>South Dakota</v>
      </c>
      <c r="I3242">
        <f>INDEX(Stores[sqft],MATCH(Sales[[#This Row],[store_no]],Stores[store_no],0))</f>
        <v>57800</v>
      </c>
      <c r="J3242" s="4" t="str">
        <f>INDEX(Departments[dept_name],MATCH(Sales[[#This Row],[dept_no]],Departments[dept_no],0))</f>
        <v>Electronics</v>
      </c>
      <c r="K3242" s="4" t="str">
        <f>CONCATENATE(Sales[[#This Row],[region]],Sales[[#This Row],[storetype]])</f>
        <v>3B</v>
      </c>
      <c r="L3242" s="4">
        <f>INDEX(RegionStoreCount[Store Count],MATCH(Sales[[#This Row],[RegionStoretype]],RegionStoreCount[Region/Type],0))</f>
        <v>4</v>
      </c>
      <c r="M3242" s="4">
        <f>AND(Sales[[#This Row],[date]]&lt;=TY_YTDMax,Sales[[#This Row],[date]]&gt;=TY_YTDMin)*Sales[[#This Row],[sales]]</f>
        <v>0</v>
      </c>
      <c r="N3242" s="4">
        <f>AND(Sales[[#This Row],[date]]&lt;=LY_YTDMax,Sales[[#This Row],[date]]&gt;=LY_YTDMin)*Sales[[#This Row],[sales]]</f>
        <v>11745.0602</v>
      </c>
      <c r="O3242" s="4">
        <f>AND(Sales[[#This Row],[date]]&gt;=YoY_Min,Sales[[#This Row],[date]]&lt;=TY_YTDMax)*(Sales[[#This Row],[sales]]/Sales[[#This Row],[sqft]])</f>
        <v>0</v>
      </c>
      <c r="P3242" s="4">
        <f>SUMIF(Sales[RegionStoretype],Sales[[#This Row],[RegionStoretype]],Sales[YoY_SSF])/Sales[[#This Row],[Region_TypeCount]]</f>
        <v>58.312187288105562</v>
      </c>
    </row>
    <row r="3243" spans="1:16" x14ac:dyDescent="0.25">
      <c r="A3243" s="1">
        <v>42937</v>
      </c>
      <c r="B3243">
        <v>22</v>
      </c>
      <c r="C3243">
        <v>20</v>
      </c>
      <c r="D3243">
        <v>88381.559000000008</v>
      </c>
      <c r="E3243">
        <f>INDEX(Stores[region],MATCH(Sales[[#This Row],[store_no]],Stores[store_no],0))</f>
        <v>3</v>
      </c>
      <c r="F3243" t="str">
        <f>INDEX(Stores[storetype],MATCH(Sales[[#This Row],[store_no]],Stores[store_no],0))</f>
        <v>B</v>
      </c>
      <c r="G3243" t="str">
        <f>INDEX(Stores[location_city],MATCH(Sales[[#This Row],[store_no]],Stores[store_no],0))</f>
        <v>Sioux Falls</v>
      </c>
      <c r="H3243" t="str">
        <f>INDEX(Stores[location_state],MATCH(Sales[[#This Row],[store_no]],Stores[store_no],0))</f>
        <v>South Dakota</v>
      </c>
      <c r="I3243">
        <f>INDEX(Stores[sqft],MATCH(Sales[[#This Row],[store_no]],Stores[store_no],0))</f>
        <v>57800</v>
      </c>
      <c r="J3243" s="4" t="str">
        <f>INDEX(Departments[dept_name],MATCH(Sales[[#This Row],[dept_no]],Departments[dept_no],0))</f>
        <v>Toys</v>
      </c>
      <c r="K3243" s="4" t="str">
        <f>CONCATENATE(Sales[[#This Row],[region]],Sales[[#This Row],[storetype]])</f>
        <v>3B</v>
      </c>
      <c r="L3243" s="4">
        <f>INDEX(RegionStoreCount[Store Count],MATCH(Sales[[#This Row],[RegionStoretype]],RegionStoreCount[Region/Type],0))</f>
        <v>4</v>
      </c>
      <c r="M3243" s="4">
        <f>AND(Sales[[#This Row],[date]]&lt;=TY_YTDMax,Sales[[#This Row],[date]]&gt;=TY_YTDMin)*Sales[[#This Row],[sales]]</f>
        <v>0</v>
      </c>
      <c r="N3243" s="4">
        <f>AND(Sales[[#This Row],[date]]&lt;=LY_YTDMax,Sales[[#This Row],[date]]&gt;=LY_YTDMin)*Sales[[#This Row],[sales]]</f>
        <v>88381.559000000008</v>
      </c>
      <c r="O3243" s="4">
        <f>AND(Sales[[#This Row],[date]]&gt;=YoY_Min,Sales[[#This Row],[date]]&lt;=TY_YTDMax)*(Sales[[#This Row],[sales]]/Sales[[#This Row],[sqft]])</f>
        <v>0</v>
      </c>
      <c r="P3243" s="4">
        <f>SUMIF(Sales[RegionStoretype],Sales[[#This Row],[RegionStoretype]],Sales[YoY_SSF])/Sales[[#This Row],[Region_TypeCount]]</f>
        <v>58.312187288105562</v>
      </c>
    </row>
    <row r="3244" spans="1:16" x14ac:dyDescent="0.25">
      <c r="A3244" s="1">
        <v>42937</v>
      </c>
      <c r="B3244">
        <v>23</v>
      </c>
      <c r="C3244">
        <v>9</v>
      </c>
      <c r="D3244">
        <v>13822.5147</v>
      </c>
      <c r="E3244">
        <f>INDEX(Stores[region],MATCH(Sales[[#This Row],[store_no]],Stores[store_no],0))</f>
        <v>3</v>
      </c>
      <c r="F3244" t="str">
        <f>INDEX(Stores[storetype],MATCH(Sales[[#This Row],[store_no]],Stores[store_no],0))</f>
        <v>B</v>
      </c>
      <c r="G3244" t="str">
        <f>INDEX(Stores[location_city],MATCH(Sales[[#This Row],[store_no]],Stores[store_no],0))</f>
        <v>Cedar Rapids</v>
      </c>
      <c r="H3244" t="str">
        <f>INDEX(Stores[location_state],MATCH(Sales[[#This Row],[store_no]],Stores[store_no],0))</f>
        <v>Iowa</v>
      </c>
      <c r="I3244">
        <f>INDEX(Stores[sqft],MATCH(Sales[[#This Row],[store_no]],Stores[store_no],0))</f>
        <v>123700</v>
      </c>
      <c r="J3244" s="4" t="str">
        <f>INDEX(Departments[dept_name],MATCH(Sales[[#This Row],[dept_no]],Departments[dept_no],0))</f>
        <v>Garden</v>
      </c>
      <c r="K3244" s="4" t="str">
        <f>CONCATENATE(Sales[[#This Row],[region]],Sales[[#This Row],[storetype]])</f>
        <v>3B</v>
      </c>
      <c r="L3244" s="4">
        <f>INDEX(RegionStoreCount[Store Count],MATCH(Sales[[#This Row],[RegionStoretype]],RegionStoreCount[Region/Type],0))</f>
        <v>4</v>
      </c>
      <c r="M3244" s="4">
        <f>AND(Sales[[#This Row],[date]]&lt;=TY_YTDMax,Sales[[#This Row],[date]]&gt;=TY_YTDMin)*Sales[[#This Row],[sales]]</f>
        <v>0</v>
      </c>
      <c r="N3244" s="4">
        <f>AND(Sales[[#This Row],[date]]&lt;=LY_YTDMax,Sales[[#This Row],[date]]&gt;=LY_YTDMin)*Sales[[#This Row],[sales]]</f>
        <v>13822.5147</v>
      </c>
      <c r="O3244" s="4">
        <f>AND(Sales[[#This Row],[date]]&gt;=YoY_Min,Sales[[#This Row],[date]]&lt;=TY_YTDMax)*(Sales[[#This Row],[sales]]/Sales[[#This Row],[sqft]])</f>
        <v>0</v>
      </c>
      <c r="P3244" s="4">
        <f>SUMIF(Sales[RegionStoretype],Sales[[#This Row],[RegionStoretype]],Sales[YoY_SSF])/Sales[[#This Row],[Region_TypeCount]]</f>
        <v>58.312187288105562</v>
      </c>
    </row>
    <row r="3245" spans="1:16" x14ac:dyDescent="0.25">
      <c r="A3245" s="1">
        <v>42937</v>
      </c>
      <c r="B3245">
        <v>23</v>
      </c>
      <c r="C3245">
        <v>17</v>
      </c>
      <c r="D3245">
        <v>12666.852500000001</v>
      </c>
      <c r="E3245">
        <f>INDEX(Stores[region],MATCH(Sales[[#This Row],[store_no]],Stores[store_no],0))</f>
        <v>3</v>
      </c>
      <c r="F3245" t="str">
        <f>INDEX(Stores[storetype],MATCH(Sales[[#This Row],[store_no]],Stores[store_no],0))</f>
        <v>B</v>
      </c>
      <c r="G3245" t="str">
        <f>INDEX(Stores[location_city],MATCH(Sales[[#This Row],[store_no]],Stores[store_no],0))</f>
        <v>Cedar Rapids</v>
      </c>
      <c r="H3245" t="str">
        <f>INDEX(Stores[location_state],MATCH(Sales[[#This Row],[store_no]],Stores[store_no],0))</f>
        <v>Iowa</v>
      </c>
      <c r="I3245">
        <f>INDEX(Stores[sqft],MATCH(Sales[[#This Row],[store_no]],Stores[store_no],0))</f>
        <v>123700</v>
      </c>
      <c r="J3245" s="4" t="str">
        <f>INDEX(Departments[dept_name],MATCH(Sales[[#This Row],[dept_no]],Departments[dept_no],0))</f>
        <v>Shoes</v>
      </c>
      <c r="K3245" s="4" t="str">
        <f>CONCATENATE(Sales[[#This Row],[region]],Sales[[#This Row],[storetype]])</f>
        <v>3B</v>
      </c>
      <c r="L3245" s="4">
        <f>INDEX(RegionStoreCount[Store Count],MATCH(Sales[[#This Row],[RegionStoretype]],RegionStoreCount[Region/Type],0))</f>
        <v>4</v>
      </c>
      <c r="M3245" s="4">
        <f>AND(Sales[[#This Row],[date]]&lt;=TY_YTDMax,Sales[[#This Row],[date]]&gt;=TY_YTDMin)*Sales[[#This Row],[sales]]</f>
        <v>0</v>
      </c>
      <c r="N3245" s="4">
        <f>AND(Sales[[#This Row],[date]]&lt;=LY_YTDMax,Sales[[#This Row],[date]]&gt;=LY_YTDMin)*Sales[[#This Row],[sales]]</f>
        <v>12666.852500000001</v>
      </c>
      <c r="O3245" s="4">
        <f>AND(Sales[[#This Row],[date]]&gt;=YoY_Min,Sales[[#This Row],[date]]&lt;=TY_YTDMax)*(Sales[[#This Row],[sales]]/Sales[[#This Row],[sqft]])</f>
        <v>0</v>
      </c>
      <c r="P3245" s="4">
        <f>SUMIF(Sales[RegionStoretype],Sales[[#This Row],[RegionStoretype]],Sales[YoY_SSF])/Sales[[#This Row],[Region_TypeCount]]</f>
        <v>58.312187288105562</v>
      </c>
    </row>
    <row r="3246" spans="1:16" x14ac:dyDescent="0.25">
      <c r="A3246" s="1">
        <v>42937</v>
      </c>
      <c r="B3246">
        <v>24</v>
      </c>
      <c r="C3246">
        <v>7</v>
      </c>
      <c r="D3246">
        <v>102831.2628</v>
      </c>
      <c r="E3246">
        <f>INDEX(Stores[region],MATCH(Sales[[#This Row],[store_no]],Stores[store_no],0))</f>
        <v>2</v>
      </c>
      <c r="F3246" t="str">
        <f>INDEX(Stores[storetype],MATCH(Sales[[#This Row],[store_no]],Stores[store_no],0))</f>
        <v>A</v>
      </c>
      <c r="G3246" t="str">
        <f>INDEX(Stores[location_city],MATCH(Sales[[#This Row],[store_no]],Stores[store_no],0))</f>
        <v>Winnetka</v>
      </c>
      <c r="H3246" t="str">
        <f>INDEX(Stores[location_state],MATCH(Sales[[#This Row],[store_no]],Stores[store_no],0))</f>
        <v>Illinois</v>
      </c>
      <c r="I3246">
        <f>INDEX(Stores[sqft],MATCH(Sales[[#This Row],[store_no]],Stores[store_no],0))</f>
        <v>207800</v>
      </c>
      <c r="J3246" s="4" t="str">
        <f>INDEX(Departments[dept_name],MATCH(Sales[[#This Row],[dept_no]],Departments[dept_no],0))</f>
        <v>Electronics</v>
      </c>
      <c r="K3246" s="4" t="str">
        <f>CONCATENATE(Sales[[#This Row],[region]],Sales[[#This Row],[storetype]])</f>
        <v>2A</v>
      </c>
      <c r="L3246" s="4">
        <f>INDEX(RegionStoreCount[Store Count],MATCH(Sales[[#This Row],[RegionStoretype]],RegionStoreCount[Region/Type],0))</f>
        <v>5</v>
      </c>
      <c r="M3246" s="4">
        <f>AND(Sales[[#This Row],[date]]&lt;=TY_YTDMax,Sales[[#This Row],[date]]&gt;=TY_YTDMin)*Sales[[#This Row],[sales]]</f>
        <v>0</v>
      </c>
      <c r="N3246" s="4">
        <f>AND(Sales[[#This Row],[date]]&lt;=LY_YTDMax,Sales[[#This Row],[date]]&gt;=LY_YTDMin)*Sales[[#This Row],[sales]]</f>
        <v>102831.2628</v>
      </c>
      <c r="O3246" s="4">
        <f>AND(Sales[[#This Row],[date]]&gt;=YoY_Min,Sales[[#This Row],[date]]&lt;=TY_YTDMax)*(Sales[[#This Row],[sales]]/Sales[[#This Row],[sqft]])</f>
        <v>0</v>
      </c>
      <c r="P3246" s="4">
        <f>SUMIF(Sales[RegionStoretype],Sales[[#This Row],[RegionStoretype]],Sales[YoY_SSF])/Sales[[#This Row],[Region_TypeCount]]</f>
        <v>60.052789354368521</v>
      </c>
    </row>
    <row r="3247" spans="1:16" x14ac:dyDescent="0.25">
      <c r="A3247" s="1">
        <v>42937</v>
      </c>
      <c r="B3247">
        <v>24</v>
      </c>
      <c r="C3247">
        <v>15</v>
      </c>
      <c r="D3247">
        <v>80847.498699999996</v>
      </c>
      <c r="E3247">
        <f>INDEX(Stores[region],MATCH(Sales[[#This Row],[store_no]],Stores[store_no],0))</f>
        <v>2</v>
      </c>
      <c r="F3247" t="str">
        <f>INDEX(Stores[storetype],MATCH(Sales[[#This Row],[store_no]],Stores[store_no],0))</f>
        <v>A</v>
      </c>
      <c r="G3247" t="str">
        <f>INDEX(Stores[location_city],MATCH(Sales[[#This Row],[store_no]],Stores[store_no],0))</f>
        <v>Winnetka</v>
      </c>
      <c r="H3247" t="str">
        <f>INDEX(Stores[location_state],MATCH(Sales[[#This Row],[store_no]],Stores[store_no],0))</f>
        <v>Illinois</v>
      </c>
      <c r="I3247">
        <f>INDEX(Stores[sqft],MATCH(Sales[[#This Row],[store_no]],Stores[store_no],0))</f>
        <v>207800</v>
      </c>
      <c r="J3247" s="4" t="str">
        <f>INDEX(Departments[dept_name],MATCH(Sales[[#This Row],[dept_no]],Departments[dept_no],0))</f>
        <v>Music</v>
      </c>
      <c r="K3247" s="4" t="str">
        <f>CONCATENATE(Sales[[#This Row],[region]],Sales[[#This Row],[storetype]])</f>
        <v>2A</v>
      </c>
      <c r="L3247" s="4">
        <f>INDEX(RegionStoreCount[Store Count],MATCH(Sales[[#This Row],[RegionStoretype]],RegionStoreCount[Region/Type],0))</f>
        <v>5</v>
      </c>
      <c r="M3247" s="4">
        <f>AND(Sales[[#This Row],[date]]&lt;=TY_YTDMax,Sales[[#This Row],[date]]&gt;=TY_YTDMin)*Sales[[#This Row],[sales]]</f>
        <v>0</v>
      </c>
      <c r="N3247" s="4">
        <f>AND(Sales[[#This Row],[date]]&lt;=LY_YTDMax,Sales[[#This Row],[date]]&gt;=LY_YTDMin)*Sales[[#This Row],[sales]]</f>
        <v>80847.498699999996</v>
      </c>
      <c r="O3247" s="4">
        <f>AND(Sales[[#This Row],[date]]&gt;=YoY_Min,Sales[[#This Row],[date]]&lt;=TY_YTDMax)*(Sales[[#This Row],[sales]]/Sales[[#This Row],[sqft]])</f>
        <v>0</v>
      </c>
      <c r="P3247" s="4">
        <f>SUMIF(Sales[RegionStoretype],Sales[[#This Row],[RegionStoretype]],Sales[YoY_SSF])/Sales[[#This Row],[Region_TypeCount]]</f>
        <v>60.052789354368521</v>
      </c>
    </row>
    <row r="3248" spans="1:16" x14ac:dyDescent="0.25">
      <c r="A3248" s="1">
        <v>42937</v>
      </c>
      <c r="B3248">
        <v>24</v>
      </c>
      <c r="C3248">
        <v>16</v>
      </c>
      <c r="D3248">
        <v>32418.709199999998</v>
      </c>
      <c r="E3248">
        <f>INDEX(Stores[region],MATCH(Sales[[#This Row],[store_no]],Stores[store_no],0))</f>
        <v>2</v>
      </c>
      <c r="F3248" t="str">
        <f>INDEX(Stores[storetype],MATCH(Sales[[#This Row],[store_no]],Stores[store_no],0))</f>
        <v>A</v>
      </c>
      <c r="G3248" t="str">
        <f>INDEX(Stores[location_city],MATCH(Sales[[#This Row],[store_no]],Stores[store_no],0))</f>
        <v>Winnetka</v>
      </c>
      <c r="H3248" t="str">
        <f>INDEX(Stores[location_state],MATCH(Sales[[#This Row],[store_no]],Stores[store_no],0))</f>
        <v>Illinois</v>
      </c>
      <c r="I3248">
        <f>INDEX(Stores[sqft],MATCH(Sales[[#This Row],[store_no]],Stores[store_no],0))</f>
        <v>207800</v>
      </c>
      <c r="J3248" s="4" t="str">
        <f>INDEX(Departments[dept_name],MATCH(Sales[[#This Row],[dept_no]],Departments[dept_no],0))</f>
        <v>Outdoors</v>
      </c>
      <c r="K3248" s="4" t="str">
        <f>CONCATENATE(Sales[[#This Row],[region]],Sales[[#This Row],[storetype]])</f>
        <v>2A</v>
      </c>
      <c r="L3248" s="4">
        <f>INDEX(RegionStoreCount[Store Count],MATCH(Sales[[#This Row],[RegionStoretype]],RegionStoreCount[Region/Type],0))</f>
        <v>5</v>
      </c>
      <c r="M3248" s="4">
        <f>AND(Sales[[#This Row],[date]]&lt;=TY_YTDMax,Sales[[#This Row],[date]]&gt;=TY_YTDMin)*Sales[[#This Row],[sales]]</f>
        <v>0</v>
      </c>
      <c r="N3248" s="4">
        <f>AND(Sales[[#This Row],[date]]&lt;=LY_YTDMax,Sales[[#This Row],[date]]&gt;=LY_YTDMin)*Sales[[#This Row],[sales]]</f>
        <v>32418.709199999998</v>
      </c>
      <c r="O3248" s="4">
        <f>AND(Sales[[#This Row],[date]]&gt;=YoY_Min,Sales[[#This Row],[date]]&lt;=TY_YTDMax)*(Sales[[#This Row],[sales]]/Sales[[#This Row],[sqft]])</f>
        <v>0</v>
      </c>
      <c r="P3248" s="4">
        <f>SUMIF(Sales[RegionStoretype],Sales[[#This Row],[RegionStoretype]],Sales[YoY_SSF])/Sales[[#This Row],[Region_TypeCount]]</f>
        <v>60.052789354368521</v>
      </c>
    </row>
    <row r="3249" spans="1:16" x14ac:dyDescent="0.25">
      <c r="A3249" s="1">
        <v>42937</v>
      </c>
      <c r="B3249">
        <v>25</v>
      </c>
      <c r="C3249">
        <v>1</v>
      </c>
      <c r="D3249">
        <v>7085.5406999999996</v>
      </c>
      <c r="E3249">
        <f>INDEX(Stores[region],MATCH(Sales[[#This Row],[store_no]],Stores[store_no],0))</f>
        <v>3</v>
      </c>
      <c r="F3249" t="str">
        <f>INDEX(Stores[storetype],MATCH(Sales[[#This Row],[store_no]],Stores[store_no],0))</f>
        <v>B</v>
      </c>
      <c r="G3249" t="str">
        <f>INDEX(Stores[location_city],MATCH(Sales[[#This Row],[store_no]],Stores[store_no],0))</f>
        <v>Kansas City</v>
      </c>
      <c r="H3249" t="str">
        <f>INDEX(Stores[location_state],MATCH(Sales[[#This Row],[store_no]],Stores[store_no],0))</f>
        <v>Missouri</v>
      </c>
      <c r="I3249">
        <f>INDEX(Stores[sqft],MATCH(Sales[[#This Row],[store_no]],Stores[store_no],0))</f>
        <v>92300</v>
      </c>
      <c r="J3249" s="4" t="str">
        <f>INDEX(Departments[dept_name],MATCH(Sales[[#This Row],[dept_no]],Departments[dept_no],0))</f>
        <v>Automotive</v>
      </c>
      <c r="K3249" s="4" t="str">
        <f>CONCATENATE(Sales[[#This Row],[region]],Sales[[#This Row],[storetype]])</f>
        <v>3B</v>
      </c>
      <c r="L3249" s="4">
        <f>INDEX(RegionStoreCount[Store Count],MATCH(Sales[[#This Row],[RegionStoretype]],RegionStoreCount[Region/Type],0))</f>
        <v>4</v>
      </c>
      <c r="M3249" s="4">
        <f>AND(Sales[[#This Row],[date]]&lt;=TY_YTDMax,Sales[[#This Row],[date]]&gt;=TY_YTDMin)*Sales[[#This Row],[sales]]</f>
        <v>0</v>
      </c>
      <c r="N3249" s="4">
        <f>AND(Sales[[#This Row],[date]]&lt;=LY_YTDMax,Sales[[#This Row],[date]]&gt;=LY_YTDMin)*Sales[[#This Row],[sales]]</f>
        <v>7085.5406999999996</v>
      </c>
      <c r="O3249" s="4">
        <f>AND(Sales[[#This Row],[date]]&gt;=YoY_Min,Sales[[#This Row],[date]]&lt;=TY_YTDMax)*(Sales[[#This Row],[sales]]/Sales[[#This Row],[sqft]])</f>
        <v>0</v>
      </c>
      <c r="P3249" s="4">
        <f>SUMIF(Sales[RegionStoretype],Sales[[#This Row],[RegionStoretype]],Sales[YoY_SSF])/Sales[[#This Row],[Region_TypeCount]]</f>
        <v>58.312187288105562</v>
      </c>
    </row>
    <row r="3250" spans="1:16" x14ac:dyDescent="0.25">
      <c r="A3250" s="1">
        <v>42937</v>
      </c>
      <c r="B3250">
        <v>25</v>
      </c>
      <c r="C3250">
        <v>8</v>
      </c>
      <c r="D3250">
        <v>50824.065300000002</v>
      </c>
      <c r="E3250">
        <f>INDEX(Stores[region],MATCH(Sales[[#This Row],[store_no]],Stores[store_no],0))</f>
        <v>3</v>
      </c>
      <c r="F3250" t="str">
        <f>INDEX(Stores[storetype],MATCH(Sales[[#This Row],[store_no]],Stores[store_no],0))</f>
        <v>B</v>
      </c>
      <c r="G3250" t="str">
        <f>INDEX(Stores[location_city],MATCH(Sales[[#This Row],[store_no]],Stores[store_no],0))</f>
        <v>Kansas City</v>
      </c>
      <c r="H3250" t="str">
        <f>INDEX(Stores[location_state],MATCH(Sales[[#This Row],[store_no]],Stores[store_no],0))</f>
        <v>Missouri</v>
      </c>
      <c r="I3250">
        <f>INDEX(Stores[sqft],MATCH(Sales[[#This Row],[store_no]],Stores[store_no],0))</f>
        <v>92300</v>
      </c>
      <c r="J3250" s="4" t="str">
        <f>INDEX(Departments[dept_name],MATCH(Sales[[#This Row],[dept_no]],Departments[dept_no],0))</f>
        <v>Games</v>
      </c>
      <c r="K3250" s="4" t="str">
        <f>CONCATENATE(Sales[[#This Row],[region]],Sales[[#This Row],[storetype]])</f>
        <v>3B</v>
      </c>
      <c r="L3250" s="4">
        <f>INDEX(RegionStoreCount[Store Count],MATCH(Sales[[#This Row],[RegionStoretype]],RegionStoreCount[Region/Type],0))</f>
        <v>4</v>
      </c>
      <c r="M3250" s="4">
        <f>AND(Sales[[#This Row],[date]]&lt;=TY_YTDMax,Sales[[#This Row],[date]]&gt;=TY_YTDMin)*Sales[[#This Row],[sales]]</f>
        <v>0</v>
      </c>
      <c r="N3250" s="4">
        <f>AND(Sales[[#This Row],[date]]&lt;=LY_YTDMax,Sales[[#This Row],[date]]&gt;=LY_YTDMin)*Sales[[#This Row],[sales]]</f>
        <v>50824.065300000002</v>
      </c>
      <c r="O3250" s="4">
        <f>AND(Sales[[#This Row],[date]]&gt;=YoY_Min,Sales[[#This Row],[date]]&lt;=TY_YTDMax)*(Sales[[#This Row],[sales]]/Sales[[#This Row],[sqft]])</f>
        <v>0</v>
      </c>
      <c r="P3250" s="4">
        <f>SUMIF(Sales[RegionStoretype],Sales[[#This Row],[RegionStoretype]],Sales[YoY_SSF])/Sales[[#This Row],[Region_TypeCount]]</f>
        <v>58.312187288105562</v>
      </c>
    </row>
    <row r="3251" spans="1:16" x14ac:dyDescent="0.25">
      <c r="A3251" s="1">
        <v>42937</v>
      </c>
      <c r="B3251">
        <v>25</v>
      </c>
      <c r="C3251">
        <v>17</v>
      </c>
      <c r="D3251">
        <v>74354.072199999995</v>
      </c>
      <c r="E3251">
        <f>INDEX(Stores[region],MATCH(Sales[[#This Row],[store_no]],Stores[store_no],0))</f>
        <v>3</v>
      </c>
      <c r="F3251" t="str">
        <f>INDEX(Stores[storetype],MATCH(Sales[[#This Row],[store_no]],Stores[store_no],0))</f>
        <v>B</v>
      </c>
      <c r="G3251" t="str">
        <f>INDEX(Stores[location_city],MATCH(Sales[[#This Row],[store_no]],Stores[store_no],0))</f>
        <v>Kansas City</v>
      </c>
      <c r="H3251" t="str">
        <f>INDEX(Stores[location_state],MATCH(Sales[[#This Row],[store_no]],Stores[store_no],0))</f>
        <v>Missouri</v>
      </c>
      <c r="I3251">
        <f>INDEX(Stores[sqft],MATCH(Sales[[#This Row],[store_no]],Stores[store_no],0))</f>
        <v>92300</v>
      </c>
      <c r="J3251" s="4" t="str">
        <f>INDEX(Departments[dept_name],MATCH(Sales[[#This Row],[dept_no]],Departments[dept_no],0))</f>
        <v>Shoes</v>
      </c>
      <c r="K3251" s="4" t="str">
        <f>CONCATENATE(Sales[[#This Row],[region]],Sales[[#This Row],[storetype]])</f>
        <v>3B</v>
      </c>
      <c r="L3251" s="4">
        <f>INDEX(RegionStoreCount[Store Count],MATCH(Sales[[#This Row],[RegionStoretype]],RegionStoreCount[Region/Type],0))</f>
        <v>4</v>
      </c>
      <c r="M3251" s="4">
        <f>AND(Sales[[#This Row],[date]]&lt;=TY_YTDMax,Sales[[#This Row],[date]]&gt;=TY_YTDMin)*Sales[[#This Row],[sales]]</f>
        <v>0</v>
      </c>
      <c r="N3251" s="4">
        <f>AND(Sales[[#This Row],[date]]&lt;=LY_YTDMax,Sales[[#This Row],[date]]&gt;=LY_YTDMin)*Sales[[#This Row],[sales]]</f>
        <v>74354.072199999995</v>
      </c>
      <c r="O3251" s="4">
        <f>AND(Sales[[#This Row],[date]]&gt;=YoY_Min,Sales[[#This Row],[date]]&lt;=TY_YTDMax)*(Sales[[#This Row],[sales]]/Sales[[#This Row],[sqft]])</f>
        <v>0</v>
      </c>
      <c r="P3251" s="4">
        <f>SUMIF(Sales[RegionStoretype],Sales[[#This Row],[RegionStoretype]],Sales[YoY_SSF])/Sales[[#This Row],[Region_TypeCount]]</f>
        <v>58.312187288105562</v>
      </c>
    </row>
    <row r="3252" spans="1:16" x14ac:dyDescent="0.25">
      <c r="A3252" s="1">
        <v>42937</v>
      </c>
      <c r="B3252">
        <v>26</v>
      </c>
      <c r="C3252">
        <v>5</v>
      </c>
      <c r="D3252">
        <v>89865.349300000002</v>
      </c>
      <c r="E3252">
        <f>INDEX(Stores[region],MATCH(Sales[[#This Row],[store_no]],Stores[store_no],0))</f>
        <v>2</v>
      </c>
      <c r="F3252" t="str">
        <f>INDEX(Stores[storetype],MATCH(Sales[[#This Row],[store_no]],Stores[store_no],0))</f>
        <v>A</v>
      </c>
      <c r="G3252" t="str">
        <f>INDEX(Stores[location_city],MATCH(Sales[[#This Row],[store_no]],Stores[store_no],0))</f>
        <v>Carmel</v>
      </c>
      <c r="H3252" t="str">
        <f>INDEX(Stores[location_state],MATCH(Sales[[#This Row],[store_no]],Stores[store_no],0))</f>
        <v>Indiana</v>
      </c>
      <c r="I3252">
        <f>INDEX(Stores[sqft],MATCH(Sales[[#This Row],[store_no]],Stores[store_no],0))</f>
        <v>198500</v>
      </c>
      <c r="J3252" s="4" t="str">
        <f>INDEX(Departments[dept_name],MATCH(Sales[[#This Row],[dept_no]],Departments[dept_no],0))</f>
        <v>Clothing</v>
      </c>
      <c r="K3252" s="4" t="str">
        <f>CONCATENATE(Sales[[#This Row],[region]],Sales[[#This Row],[storetype]])</f>
        <v>2A</v>
      </c>
      <c r="L3252" s="4">
        <f>INDEX(RegionStoreCount[Store Count],MATCH(Sales[[#This Row],[RegionStoretype]],RegionStoreCount[Region/Type],0))</f>
        <v>5</v>
      </c>
      <c r="M3252" s="4">
        <f>AND(Sales[[#This Row],[date]]&lt;=TY_YTDMax,Sales[[#This Row],[date]]&gt;=TY_YTDMin)*Sales[[#This Row],[sales]]</f>
        <v>0</v>
      </c>
      <c r="N3252" s="4">
        <f>AND(Sales[[#This Row],[date]]&lt;=LY_YTDMax,Sales[[#This Row],[date]]&gt;=LY_YTDMin)*Sales[[#This Row],[sales]]</f>
        <v>89865.349300000002</v>
      </c>
      <c r="O3252" s="4">
        <f>AND(Sales[[#This Row],[date]]&gt;=YoY_Min,Sales[[#This Row],[date]]&lt;=TY_YTDMax)*(Sales[[#This Row],[sales]]/Sales[[#This Row],[sqft]])</f>
        <v>0</v>
      </c>
      <c r="P3252" s="4">
        <f>SUMIF(Sales[RegionStoretype],Sales[[#This Row],[RegionStoretype]],Sales[YoY_SSF])/Sales[[#This Row],[Region_TypeCount]]</f>
        <v>60.052789354368521</v>
      </c>
    </row>
    <row r="3253" spans="1:16" x14ac:dyDescent="0.25">
      <c r="A3253" s="1">
        <v>42937</v>
      </c>
      <c r="B3253">
        <v>27</v>
      </c>
      <c r="C3253">
        <v>3</v>
      </c>
      <c r="D3253">
        <v>41046.317600000002</v>
      </c>
      <c r="E3253">
        <f>INDEX(Stores[region],MATCH(Sales[[#This Row],[store_no]],Stores[store_no],0))</f>
        <v>3</v>
      </c>
      <c r="F3253" t="str">
        <f>INDEX(Stores[storetype],MATCH(Sales[[#This Row],[store_no]],Stores[store_no],0))</f>
        <v>A</v>
      </c>
      <c r="G3253" t="str">
        <f>INDEX(Stores[location_city],MATCH(Sales[[#This Row],[store_no]],Stores[store_no],0))</f>
        <v>Springfield</v>
      </c>
      <c r="H3253" t="str">
        <f>INDEX(Stores[location_state],MATCH(Sales[[#This Row],[store_no]],Stores[store_no],0))</f>
        <v>Missouri</v>
      </c>
      <c r="I3253">
        <f>INDEX(Stores[sqft],MATCH(Sales[[#This Row],[store_no]],Stores[store_no],0))</f>
        <v>158200</v>
      </c>
      <c r="J3253" s="4" t="str">
        <f>INDEX(Departments[dept_name],MATCH(Sales[[#This Row],[dept_no]],Departments[dept_no],0))</f>
        <v>Beauty</v>
      </c>
      <c r="K3253" s="4" t="str">
        <f>CONCATENATE(Sales[[#This Row],[region]],Sales[[#This Row],[storetype]])</f>
        <v>3A</v>
      </c>
      <c r="L3253" s="4">
        <f>INDEX(RegionStoreCount[Store Count],MATCH(Sales[[#This Row],[RegionStoretype]],RegionStoreCount[Region/Type],0))</f>
        <v>9</v>
      </c>
      <c r="M3253" s="4">
        <f>AND(Sales[[#This Row],[date]]&lt;=TY_YTDMax,Sales[[#This Row],[date]]&gt;=TY_YTDMin)*Sales[[#This Row],[sales]]</f>
        <v>0</v>
      </c>
      <c r="N3253" s="4">
        <f>AND(Sales[[#This Row],[date]]&lt;=LY_YTDMax,Sales[[#This Row],[date]]&gt;=LY_YTDMin)*Sales[[#This Row],[sales]]</f>
        <v>41046.317600000002</v>
      </c>
      <c r="O3253" s="4">
        <f>AND(Sales[[#This Row],[date]]&gt;=YoY_Min,Sales[[#This Row],[date]]&lt;=TY_YTDMax)*(Sales[[#This Row],[sales]]/Sales[[#This Row],[sqft]])</f>
        <v>0</v>
      </c>
      <c r="P3253" s="4">
        <f>SUMIF(Sales[RegionStoretype],Sales[[#This Row],[RegionStoretype]],Sales[YoY_SSF])/Sales[[#This Row],[Region_TypeCount]]</f>
        <v>53.603836561720975</v>
      </c>
    </row>
    <row r="3254" spans="1:16" x14ac:dyDescent="0.25">
      <c r="A3254" s="1">
        <v>42937</v>
      </c>
      <c r="B3254">
        <v>27</v>
      </c>
      <c r="C3254">
        <v>11</v>
      </c>
      <c r="D3254">
        <v>12778.166800000001</v>
      </c>
      <c r="E3254">
        <f>INDEX(Stores[region],MATCH(Sales[[#This Row],[store_no]],Stores[store_no],0))</f>
        <v>3</v>
      </c>
      <c r="F3254" t="str">
        <f>INDEX(Stores[storetype],MATCH(Sales[[#This Row],[store_no]],Stores[store_no],0))</f>
        <v>A</v>
      </c>
      <c r="G3254" t="str">
        <f>INDEX(Stores[location_city],MATCH(Sales[[#This Row],[store_no]],Stores[store_no],0))</f>
        <v>Springfield</v>
      </c>
      <c r="H3254" t="str">
        <f>INDEX(Stores[location_state],MATCH(Sales[[#This Row],[store_no]],Stores[store_no],0))</f>
        <v>Missouri</v>
      </c>
      <c r="I3254">
        <f>INDEX(Stores[sqft],MATCH(Sales[[#This Row],[store_no]],Stores[store_no],0))</f>
        <v>158200</v>
      </c>
      <c r="J3254" s="4" t="str">
        <f>INDEX(Departments[dept_name],MATCH(Sales[[#This Row],[dept_no]],Departments[dept_no],0))</f>
        <v>Home</v>
      </c>
      <c r="K3254" s="4" t="str">
        <f>CONCATENATE(Sales[[#This Row],[region]],Sales[[#This Row],[storetype]])</f>
        <v>3A</v>
      </c>
      <c r="L3254" s="4">
        <f>INDEX(RegionStoreCount[Store Count],MATCH(Sales[[#This Row],[RegionStoretype]],RegionStoreCount[Region/Type],0))</f>
        <v>9</v>
      </c>
      <c r="M3254" s="4">
        <f>AND(Sales[[#This Row],[date]]&lt;=TY_YTDMax,Sales[[#This Row],[date]]&gt;=TY_YTDMin)*Sales[[#This Row],[sales]]</f>
        <v>0</v>
      </c>
      <c r="N3254" s="4">
        <f>AND(Sales[[#This Row],[date]]&lt;=LY_YTDMax,Sales[[#This Row],[date]]&gt;=LY_YTDMin)*Sales[[#This Row],[sales]]</f>
        <v>12778.166800000001</v>
      </c>
      <c r="O3254" s="4">
        <f>AND(Sales[[#This Row],[date]]&gt;=YoY_Min,Sales[[#This Row],[date]]&lt;=TY_YTDMax)*(Sales[[#This Row],[sales]]/Sales[[#This Row],[sqft]])</f>
        <v>0</v>
      </c>
      <c r="P3254" s="4">
        <f>SUMIF(Sales[RegionStoretype],Sales[[#This Row],[RegionStoretype]],Sales[YoY_SSF])/Sales[[#This Row],[Region_TypeCount]]</f>
        <v>53.603836561720975</v>
      </c>
    </row>
    <row r="3255" spans="1:16" x14ac:dyDescent="0.25">
      <c r="A3255" s="1">
        <v>42937</v>
      </c>
      <c r="B3255">
        <v>27</v>
      </c>
      <c r="C3255">
        <v>17</v>
      </c>
      <c r="D3255">
        <v>76422.642200000002</v>
      </c>
      <c r="E3255">
        <f>INDEX(Stores[region],MATCH(Sales[[#This Row],[store_no]],Stores[store_no],0))</f>
        <v>3</v>
      </c>
      <c r="F3255" t="str">
        <f>INDEX(Stores[storetype],MATCH(Sales[[#This Row],[store_no]],Stores[store_no],0))</f>
        <v>A</v>
      </c>
      <c r="G3255" t="str">
        <f>INDEX(Stores[location_city],MATCH(Sales[[#This Row],[store_no]],Stores[store_no],0))</f>
        <v>Springfield</v>
      </c>
      <c r="H3255" t="str">
        <f>INDEX(Stores[location_state],MATCH(Sales[[#This Row],[store_no]],Stores[store_no],0))</f>
        <v>Missouri</v>
      </c>
      <c r="I3255">
        <f>INDEX(Stores[sqft],MATCH(Sales[[#This Row],[store_no]],Stores[store_no],0))</f>
        <v>158200</v>
      </c>
      <c r="J3255" s="4" t="str">
        <f>INDEX(Departments[dept_name],MATCH(Sales[[#This Row],[dept_no]],Departments[dept_no],0))</f>
        <v>Shoes</v>
      </c>
      <c r="K3255" s="4" t="str">
        <f>CONCATENATE(Sales[[#This Row],[region]],Sales[[#This Row],[storetype]])</f>
        <v>3A</v>
      </c>
      <c r="L3255" s="4">
        <f>INDEX(RegionStoreCount[Store Count],MATCH(Sales[[#This Row],[RegionStoretype]],RegionStoreCount[Region/Type],0))</f>
        <v>9</v>
      </c>
      <c r="M3255" s="4">
        <f>AND(Sales[[#This Row],[date]]&lt;=TY_YTDMax,Sales[[#This Row],[date]]&gt;=TY_YTDMin)*Sales[[#This Row],[sales]]</f>
        <v>0</v>
      </c>
      <c r="N3255" s="4">
        <f>AND(Sales[[#This Row],[date]]&lt;=LY_YTDMax,Sales[[#This Row],[date]]&gt;=LY_YTDMin)*Sales[[#This Row],[sales]]</f>
        <v>76422.642200000002</v>
      </c>
      <c r="O3255" s="4">
        <f>AND(Sales[[#This Row],[date]]&gt;=YoY_Min,Sales[[#This Row],[date]]&lt;=TY_YTDMax)*(Sales[[#This Row],[sales]]/Sales[[#This Row],[sqft]])</f>
        <v>0</v>
      </c>
      <c r="P3255" s="4">
        <f>SUMIF(Sales[RegionStoretype],Sales[[#This Row],[RegionStoretype]],Sales[YoY_SSF])/Sales[[#This Row],[Region_TypeCount]]</f>
        <v>53.603836561720975</v>
      </c>
    </row>
    <row r="3256" spans="1:16" x14ac:dyDescent="0.25">
      <c r="A3256" s="1">
        <v>42937</v>
      </c>
      <c r="B3256">
        <v>28</v>
      </c>
      <c r="C3256">
        <v>6</v>
      </c>
      <c r="D3256">
        <v>79174.373999999996</v>
      </c>
      <c r="E3256">
        <f>INDEX(Stores[region],MATCH(Sales[[#This Row],[store_no]],Stores[store_no],0))</f>
        <v>2</v>
      </c>
      <c r="F3256" t="str">
        <f>INDEX(Stores[storetype],MATCH(Sales[[#This Row],[store_no]],Stores[store_no],0))</f>
        <v>A</v>
      </c>
      <c r="G3256" t="str">
        <f>INDEX(Stores[location_city],MATCH(Sales[[#This Row],[store_no]],Stores[store_no],0))</f>
        <v>Milwaukee</v>
      </c>
      <c r="H3256" t="str">
        <f>INDEX(Stores[location_state],MATCH(Sales[[#This Row],[store_no]],Stores[store_no],0))</f>
        <v>Wisconsin</v>
      </c>
      <c r="I3256">
        <f>INDEX(Stores[sqft],MATCH(Sales[[#This Row],[store_no]],Stores[store_no],0))</f>
        <v>203800</v>
      </c>
      <c r="J3256" s="4" t="str">
        <f>INDEX(Departments[dept_name],MATCH(Sales[[#This Row],[dept_no]],Departments[dept_no],0))</f>
        <v>Computers</v>
      </c>
      <c r="K3256" s="4" t="str">
        <f>CONCATENATE(Sales[[#This Row],[region]],Sales[[#This Row],[storetype]])</f>
        <v>2A</v>
      </c>
      <c r="L3256" s="4">
        <f>INDEX(RegionStoreCount[Store Count],MATCH(Sales[[#This Row],[RegionStoretype]],RegionStoreCount[Region/Type],0))</f>
        <v>5</v>
      </c>
      <c r="M3256" s="4">
        <f>AND(Sales[[#This Row],[date]]&lt;=TY_YTDMax,Sales[[#This Row],[date]]&gt;=TY_YTDMin)*Sales[[#This Row],[sales]]</f>
        <v>0</v>
      </c>
      <c r="N3256" s="4">
        <f>AND(Sales[[#This Row],[date]]&lt;=LY_YTDMax,Sales[[#This Row],[date]]&gt;=LY_YTDMin)*Sales[[#This Row],[sales]]</f>
        <v>79174.373999999996</v>
      </c>
      <c r="O3256" s="4">
        <f>AND(Sales[[#This Row],[date]]&gt;=YoY_Min,Sales[[#This Row],[date]]&lt;=TY_YTDMax)*(Sales[[#This Row],[sales]]/Sales[[#This Row],[sqft]])</f>
        <v>0</v>
      </c>
      <c r="P3256" s="4">
        <f>SUMIF(Sales[RegionStoretype],Sales[[#This Row],[RegionStoretype]],Sales[YoY_SSF])/Sales[[#This Row],[Region_TypeCount]]</f>
        <v>60.052789354368521</v>
      </c>
    </row>
    <row r="3257" spans="1:16" x14ac:dyDescent="0.25">
      <c r="A3257" s="1">
        <v>42937</v>
      </c>
      <c r="B3257">
        <v>28</v>
      </c>
      <c r="C3257">
        <v>9</v>
      </c>
      <c r="D3257">
        <v>20885.151299999998</v>
      </c>
      <c r="E3257">
        <f>INDEX(Stores[region],MATCH(Sales[[#This Row],[store_no]],Stores[store_no],0))</f>
        <v>2</v>
      </c>
      <c r="F3257" t="str">
        <f>INDEX(Stores[storetype],MATCH(Sales[[#This Row],[store_no]],Stores[store_no],0))</f>
        <v>A</v>
      </c>
      <c r="G3257" t="str">
        <f>INDEX(Stores[location_city],MATCH(Sales[[#This Row],[store_no]],Stores[store_no],0))</f>
        <v>Milwaukee</v>
      </c>
      <c r="H3257" t="str">
        <f>INDEX(Stores[location_state],MATCH(Sales[[#This Row],[store_no]],Stores[store_no],0))</f>
        <v>Wisconsin</v>
      </c>
      <c r="I3257">
        <f>INDEX(Stores[sqft],MATCH(Sales[[#This Row],[store_no]],Stores[store_no],0))</f>
        <v>203800</v>
      </c>
      <c r="J3257" s="4" t="str">
        <f>INDEX(Departments[dept_name],MATCH(Sales[[#This Row],[dept_no]],Departments[dept_no],0))</f>
        <v>Garden</v>
      </c>
      <c r="K3257" s="4" t="str">
        <f>CONCATENATE(Sales[[#This Row],[region]],Sales[[#This Row],[storetype]])</f>
        <v>2A</v>
      </c>
      <c r="L3257" s="4">
        <f>INDEX(RegionStoreCount[Store Count],MATCH(Sales[[#This Row],[RegionStoretype]],RegionStoreCount[Region/Type],0))</f>
        <v>5</v>
      </c>
      <c r="M3257" s="4">
        <f>AND(Sales[[#This Row],[date]]&lt;=TY_YTDMax,Sales[[#This Row],[date]]&gt;=TY_YTDMin)*Sales[[#This Row],[sales]]</f>
        <v>0</v>
      </c>
      <c r="N3257" s="4">
        <f>AND(Sales[[#This Row],[date]]&lt;=LY_YTDMax,Sales[[#This Row],[date]]&gt;=LY_YTDMin)*Sales[[#This Row],[sales]]</f>
        <v>20885.151299999998</v>
      </c>
      <c r="O3257" s="4">
        <f>AND(Sales[[#This Row],[date]]&gt;=YoY_Min,Sales[[#This Row],[date]]&lt;=TY_YTDMax)*(Sales[[#This Row],[sales]]/Sales[[#This Row],[sqft]])</f>
        <v>0</v>
      </c>
      <c r="P3257" s="4">
        <f>SUMIF(Sales[RegionStoretype],Sales[[#This Row],[RegionStoretype]],Sales[YoY_SSF])/Sales[[#This Row],[Region_TypeCount]]</f>
        <v>60.052789354368521</v>
      </c>
    </row>
    <row r="3258" spans="1:16" x14ac:dyDescent="0.25">
      <c r="A3258" s="1">
        <v>42937</v>
      </c>
      <c r="B3258">
        <v>29</v>
      </c>
      <c r="C3258">
        <v>16</v>
      </c>
      <c r="D3258">
        <v>72603.175499999998</v>
      </c>
      <c r="E3258">
        <f>INDEX(Stores[region],MATCH(Sales[[#This Row],[store_no]],Stores[store_no],0))</f>
        <v>1</v>
      </c>
      <c r="F3258" t="str">
        <f>INDEX(Stores[storetype],MATCH(Sales[[#This Row],[store_no]],Stores[store_no],0))</f>
        <v>B</v>
      </c>
      <c r="G3258" t="str">
        <f>INDEX(Stores[location_city],MATCH(Sales[[#This Row],[store_no]],Stores[store_no],0))</f>
        <v>Grand Rapids</v>
      </c>
      <c r="H3258" t="str">
        <f>INDEX(Stores[location_state],MATCH(Sales[[#This Row],[store_no]],Stores[store_no],0))</f>
        <v>Michigan</v>
      </c>
      <c r="I3258">
        <f>INDEX(Stores[sqft],MATCH(Sales[[#This Row],[store_no]],Stores[store_no],0))</f>
        <v>148300</v>
      </c>
      <c r="J3258" s="4" t="str">
        <f>INDEX(Departments[dept_name],MATCH(Sales[[#This Row],[dept_no]],Departments[dept_no],0))</f>
        <v>Outdoors</v>
      </c>
      <c r="K3258" s="4" t="str">
        <f>CONCATENATE(Sales[[#This Row],[region]],Sales[[#This Row],[storetype]])</f>
        <v>1B</v>
      </c>
      <c r="L3258" s="4">
        <f>INDEX(RegionStoreCount[Store Count],MATCH(Sales[[#This Row],[RegionStoretype]],RegionStoreCount[Region/Type],0))</f>
        <v>5</v>
      </c>
      <c r="M3258" s="4">
        <f>AND(Sales[[#This Row],[date]]&lt;=TY_YTDMax,Sales[[#This Row],[date]]&gt;=TY_YTDMin)*Sales[[#This Row],[sales]]</f>
        <v>0</v>
      </c>
      <c r="N3258" s="4">
        <f>AND(Sales[[#This Row],[date]]&lt;=LY_YTDMax,Sales[[#This Row],[date]]&gt;=LY_YTDMin)*Sales[[#This Row],[sales]]</f>
        <v>72603.175499999998</v>
      </c>
      <c r="O3258" s="4">
        <f>AND(Sales[[#This Row],[date]]&gt;=YoY_Min,Sales[[#This Row],[date]]&lt;=TY_YTDMax)*(Sales[[#This Row],[sales]]/Sales[[#This Row],[sqft]])</f>
        <v>0</v>
      </c>
      <c r="P3258" s="4">
        <f>SUMIF(Sales[RegionStoretype],Sales[[#This Row],[RegionStoretype]],Sales[YoY_SSF])/Sales[[#This Row],[Region_TypeCount]]</f>
        <v>68.518982968140051</v>
      </c>
    </row>
    <row r="3259" spans="1:16" x14ac:dyDescent="0.25">
      <c r="A3259" s="1">
        <v>42937</v>
      </c>
      <c r="B3259">
        <v>31</v>
      </c>
      <c r="C3259">
        <v>14</v>
      </c>
      <c r="D3259">
        <v>51246.758399999999</v>
      </c>
      <c r="E3259">
        <f>INDEX(Stores[region],MATCH(Sales[[#This Row],[store_no]],Stores[store_no],0))</f>
        <v>3</v>
      </c>
      <c r="F3259" t="str">
        <f>INDEX(Stores[storetype],MATCH(Sales[[#This Row],[store_no]],Stores[store_no],0))</f>
        <v>A</v>
      </c>
      <c r="G3259" t="str">
        <f>INDEX(Stores[location_city],MATCH(Sales[[#This Row],[store_no]],Stores[store_no],0))</f>
        <v>Rapid City</v>
      </c>
      <c r="H3259" t="str">
        <f>INDEX(Stores[location_state],MATCH(Sales[[#This Row],[store_no]],Stores[store_no],0))</f>
        <v>South Dakota</v>
      </c>
      <c r="I3259">
        <f>INDEX(Stores[sqft],MATCH(Sales[[#This Row],[store_no]],Stores[store_no],0))</f>
        <v>200100</v>
      </c>
      <c r="J3259" s="4" t="str">
        <f>INDEX(Departments[dept_name],MATCH(Sales[[#This Row],[dept_no]],Departments[dept_no],0))</f>
        <v>Movies</v>
      </c>
      <c r="K3259" s="4" t="str">
        <f>CONCATENATE(Sales[[#This Row],[region]],Sales[[#This Row],[storetype]])</f>
        <v>3A</v>
      </c>
      <c r="L3259" s="4">
        <f>INDEX(RegionStoreCount[Store Count],MATCH(Sales[[#This Row],[RegionStoretype]],RegionStoreCount[Region/Type],0))</f>
        <v>9</v>
      </c>
      <c r="M3259" s="4">
        <f>AND(Sales[[#This Row],[date]]&lt;=TY_YTDMax,Sales[[#This Row],[date]]&gt;=TY_YTDMin)*Sales[[#This Row],[sales]]</f>
        <v>0</v>
      </c>
      <c r="N3259" s="4">
        <f>AND(Sales[[#This Row],[date]]&lt;=LY_YTDMax,Sales[[#This Row],[date]]&gt;=LY_YTDMin)*Sales[[#This Row],[sales]]</f>
        <v>51246.758399999999</v>
      </c>
      <c r="O3259" s="4">
        <f>AND(Sales[[#This Row],[date]]&gt;=YoY_Min,Sales[[#This Row],[date]]&lt;=TY_YTDMax)*(Sales[[#This Row],[sales]]/Sales[[#This Row],[sqft]])</f>
        <v>0</v>
      </c>
      <c r="P3259" s="4">
        <f>SUMIF(Sales[RegionStoretype],Sales[[#This Row],[RegionStoretype]],Sales[YoY_SSF])/Sales[[#This Row],[Region_TypeCount]]</f>
        <v>53.603836561720975</v>
      </c>
    </row>
    <row r="3260" spans="1:16" x14ac:dyDescent="0.25">
      <c r="A3260" s="1">
        <v>42937</v>
      </c>
      <c r="B3260">
        <v>32</v>
      </c>
      <c r="C3260">
        <v>18</v>
      </c>
      <c r="D3260">
        <v>101212.212</v>
      </c>
      <c r="E3260">
        <f>INDEX(Stores[region],MATCH(Sales[[#This Row],[store_no]],Stores[store_no],0))</f>
        <v>2</v>
      </c>
      <c r="F3260" t="str">
        <f>INDEX(Stores[storetype],MATCH(Sales[[#This Row],[store_no]],Stores[store_no],0))</f>
        <v>A</v>
      </c>
      <c r="G3260" t="str">
        <f>INDEX(Stores[location_city],MATCH(Sales[[#This Row],[store_no]],Stores[store_no],0))</f>
        <v>Western Springs</v>
      </c>
      <c r="H3260" t="str">
        <f>INDEX(Stores[location_state],MATCH(Sales[[#This Row],[store_no]],Stores[store_no],0))</f>
        <v>Illinois</v>
      </c>
      <c r="I3260">
        <f>INDEX(Stores[sqft],MATCH(Sales[[#This Row],[store_no]],Stores[store_no],0))</f>
        <v>118200</v>
      </c>
      <c r="J3260" s="4" t="str">
        <f>INDEX(Departments[dept_name],MATCH(Sales[[#This Row],[dept_no]],Departments[dept_no],0))</f>
        <v>Sports</v>
      </c>
      <c r="K3260" s="4" t="str">
        <f>CONCATENATE(Sales[[#This Row],[region]],Sales[[#This Row],[storetype]])</f>
        <v>2A</v>
      </c>
      <c r="L3260" s="4">
        <f>INDEX(RegionStoreCount[Store Count],MATCH(Sales[[#This Row],[RegionStoretype]],RegionStoreCount[Region/Type],0))</f>
        <v>5</v>
      </c>
      <c r="M3260" s="4">
        <f>AND(Sales[[#This Row],[date]]&lt;=TY_YTDMax,Sales[[#This Row],[date]]&gt;=TY_YTDMin)*Sales[[#This Row],[sales]]</f>
        <v>0</v>
      </c>
      <c r="N3260" s="4">
        <f>AND(Sales[[#This Row],[date]]&lt;=LY_YTDMax,Sales[[#This Row],[date]]&gt;=LY_YTDMin)*Sales[[#This Row],[sales]]</f>
        <v>101212.212</v>
      </c>
      <c r="O3260" s="4">
        <f>AND(Sales[[#This Row],[date]]&gt;=YoY_Min,Sales[[#This Row],[date]]&lt;=TY_YTDMax)*(Sales[[#This Row],[sales]]/Sales[[#This Row],[sqft]])</f>
        <v>0</v>
      </c>
      <c r="P3260" s="4">
        <f>SUMIF(Sales[RegionStoretype],Sales[[#This Row],[RegionStoretype]],Sales[YoY_SSF])/Sales[[#This Row],[Region_TypeCount]]</f>
        <v>60.052789354368521</v>
      </c>
    </row>
    <row r="3261" spans="1:16" x14ac:dyDescent="0.25">
      <c r="A3261" s="1">
        <v>42937</v>
      </c>
      <c r="B3261">
        <v>32</v>
      </c>
      <c r="C3261">
        <v>20</v>
      </c>
      <c r="D3261">
        <v>86014.992400000003</v>
      </c>
      <c r="E3261">
        <f>INDEX(Stores[region],MATCH(Sales[[#This Row],[store_no]],Stores[store_no],0))</f>
        <v>2</v>
      </c>
      <c r="F3261" t="str">
        <f>INDEX(Stores[storetype],MATCH(Sales[[#This Row],[store_no]],Stores[store_no],0))</f>
        <v>A</v>
      </c>
      <c r="G3261" t="str">
        <f>INDEX(Stores[location_city],MATCH(Sales[[#This Row],[store_no]],Stores[store_no],0))</f>
        <v>Western Springs</v>
      </c>
      <c r="H3261" t="str">
        <f>INDEX(Stores[location_state],MATCH(Sales[[#This Row],[store_no]],Stores[store_no],0))</f>
        <v>Illinois</v>
      </c>
      <c r="I3261">
        <f>INDEX(Stores[sqft],MATCH(Sales[[#This Row],[store_no]],Stores[store_no],0))</f>
        <v>118200</v>
      </c>
      <c r="J3261" s="4" t="str">
        <f>INDEX(Departments[dept_name],MATCH(Sales[[#This Row],[dept_no]],Departments[dept_no],0))</f>
        <v>Toys</v>
      </c>
      <c r="K3261" s="4" t="str">
        <f>CONCATENATE(Sales[[#This Row],[region]],Sales[[#This Row],[storetype]])</f>
        <v>2A</v>
      </c>
      <c r="L3261" s="4">
        <f>INDEX(RegionStoreCount[Store Count],MATCH(Sales[[#This Row],[RegionStoretype]],RegionStoreCount[Region/Type],0))</f>
        <v>5</v>
      </c>
      <c r="M3261" s="4">
        <f>AND(Sales[[#This Row],[date]]&lt;=TY_YTDMax,Sales[[#This Row],[date]]&gt;=TY_YTDMin)*Sales[[#This Row],[sales]]</f>
        <v>0</v>
      </c>
      <c r="N3261" s="4">
        <f>AND(Sales[[#This Row],[date]]&lt;=LY_YTDMax,Sales[[#This Row],[date]]&gt;=LY_YTDMin)*Sales[[#This Row],[sales]]</f>
        <v>86014.992400000003</v>
      </c>
      <c r="O3261" s="4">
        <f>AND(Sales[[#This Row],[date]]&gt;=YoY_Min,Sales[[#This Row],[date]]&lt;=TY_YTDMax)*(Sales[[#This Row],[sales]]/Sales[[#This Row],[sqft]])</f>
        <v>0</v>
      </c>
      <c r="P3261" s="4">
        <f>SUMIF(Sales[RegionStoretype],Sales[[#This Row],[RegionStoretype]],Sales[YoY_SSF])/Sales[[#This Row],[Region_TypeCount]]</f>
        <v>60.052789354368521</v>
      </c>
    </row>
    <row r="3262" spans="1:16" x14ac:dyDescent="0.25">
      <c r="A3262" s="1">
        <v>42937</v>
      </c>
      <c r="B3262">
        <v>33</v>
      </c>
      <c r="C3262">
        <v>2</v>
      </c>
      <c r="D3262">
        <v>30758.321599999999</v>
      </c>
      <c r="E3262">
        <f>INDEX(Stores[region],MATCH(Sales[[#This Row],[store_no]],Stores[store_no],0))</f>
        <v>3</v>
      </c>
      <c r="F3262" t="str">
        <f>INDEX(Stores[storetype],MATCH(Sales[[#This Row],[store_no]],Stores[store_no],0))</f>
        <v>A</v>
      </c>
      <c r="G3262" t="str">
        <f>INDEX(Stores[location_city],MATCH(Sales[[#This Row],[store_no]],Stores[store_no],0))</f>
        <v>Omaha</v>
      </c>
      <c r="H3262" t="str">
        <f>INDEX(Stores[location_state],MATCH(Sales[[#This Row],[store_no]],Stores[store_no],0))</f>
        <v>Nebraska</v>
      </c>
      <c r="I3262">
        <f>INDEX(Stores[sqft],MATCH(Sales[[#This Row],[store_no]],Stores[store_no],0))</f>
        <v>40700</v>
      </c>
      <c r="J3262" s="4" t="str">
        <f>INDEX(Departments[dept_name],MATCH(Sales[[#This Row],[dept_no]],Departments[dept_no],0))</f>
        <v>Baby</v>
      </c>
      <c r="K3262" s="4" t="str">
        <f>CONCATENATE(Sales[[#This Row],[region]],Sales[[#This Row],[storetype]])</f>
        <v>3A</v>
      </c>
      <c r="L3262" s="4">
        <f>INDEX(RegionStoreCount[Store Count],MATCH(Sales[[#This Row],[RegionStoretype]],RegionStoreCount[Region/Type],0))</f>
        <v>9</v>
      </c>
      <c r="M3262" s="4">
        <f>AND(Sales[[#This Row],[date]]&lt;=TY_YTDMax,Sales[[#This Row],[date]]&gt;=TY_YTDMin)*Sales[[#This Row],[sales]]</f>
        <v>0</v>
      </c>
      <c r="N3262" s="4">
        <f>AND(Sales[[#This Row],[date]]&lt;=LY_YTDMax,Sales[[#This Row],[date]]&gt;=LY_YTDMin)*Sales[[#This Row],[sales]]</f>
        <v>30758.321599999999</v>
      </c>
      <c r="O3262" s="4">
        <f>AND(Sales[[#This Row],[date]]&gt;=YoY_Min,Sales[[#This Row],[date]]&lt;=TY_YTDMax)*(Sales[[#This Row],[sales]]/Sales[[#This Row],[sqft]])</f>
        <v>0</v>
      </c>
      <c r="P3262" s="4">
        <f>SUMIF(Sales[RegionStoretype],Sales[[#This Row],[RegionStoretype]],Sales[YoY_SSF])/Sales[[#This Row],[Region_TypeCount]]</f>
        <v>53.603836561720975</v>
      </c>
    </row>
    <row r="3263" spans="1:16" x14ac:dyDescent="0.25">
      <c r="A3263" s="1">
        <v>42937</v>
      </c>
      <c r="B3263">
        <v>34</v>
      </c>
      <c r="C3263">
        <v>8</v>
      </c>
      <c r="D3263">
        <v>6912.3693000000003</v>
      </c>
      <c r="E3263">
        <f>INDEX(Stores[region],MATCH(Sales[[#This Row],[store_no]],Stores[store_no],0))</f>
        <v>1</v>
      </c>
      <c r="F3263" t="str">
        <f>INDEX(Stores[storetype],MATCH(Sales[[#This Row],[store_no]],Stores[store_no],0))</f>
        <v>A</v>
      </c>
      <c r="G3263" t="str">
        <f>INDEX(Stores[location_city],MATCH(Sales[[#This Row],[store_no]],Stores[store_no],0))</f>
        <v>Toledo</v>
      </c>
      <c r="H3263" t="str">
        <f>INDEX(Stores[location_state],MATCH(Sales[[#This Row],[store_no]],Stores[store_no],0))</f>
        <v>Ohio</v>
      </c>
      <c r="I3263">
        <f>INDEX(Stores[sqft],MATCH(Sales[[#This Row],[store_no]],Stores[store_no],0))</f>
        <v>207900</v>
      </c>
      <c r="J3263" s="4" t="str">
        <f>INDEX(Departments[dept_name],MATCH(Sales[[#This Row],[dept_no]],Departments[dept_no],0))</f>
        <v>Games</v>
      </c>
      <c r="K3263" s="4" t="str">
        <f>CONCATENATE(Sales[[#This Row],[region]],Sales[[#This Row],[storetype]])</f>
        <v>1A</v>
      </c>
      <c r="L3263" s="4">
        <f>INDEX(RegionStoreCount[Store Count],MATCH(Sales[[#This Row],[RegionStoretype]],RegionStoreCount[Region/Type],0))</f>
        <v>5</v>
      </c>
      <c r="M3263" s="4">
        <f>AND(Sales[[#This Row],[date]]&lt;=TY_YTDMax,Sales[[#This Row],[date]]&gt;=TY_YTDMin)*Sales[[#This Row],[sales]]</f>
        <v>0</v>
      </c>
      <c r="N3263" s="4">
        <f>AND(Sales[[#This Row],[date]]&lt;=LY_YTDMax,Sales[[#This Row],[date]]&gt;=LY_YTDMin)*Sales[[#This Row],[sales]]</f>
        <v>6912.3693000000003</v>
      </c>
      <c r="O3263" s="4">
        <f>AND(Sales[[#This Row],[date]]&gt;=YoY_Min,Sales[[#This Row],[date]]&lt;=TY_YTDMax)*(Sales[[#This Row],[sales]]/Sales[[#This Row],[sqft]])</f>
        <v>0</v>
      </c>
      <c r="P3263" s="4">
        <f>SUMIF(Sales[RegionStoretype],Sales[[#This Row],[RegionStoretype]],Sales[YoY_SSF])/Sales[[#This Row],[Region_TypeCount]]</f>
        <v>59.469551530910678</v>
      </c>
    </row>
    <row r="3264" spans="1:16" x14ac:dyDescent="0.25">
      <c r="A3264" s="1">
        <v>42937</v>
      </c>
      <c r="B3264">
        <v>35</v>
      </c>
      <c r="C3264">
        <v>1</v>
      </c>
      <c r="D3264">
        <v>7149.9748999999993</v>
      </c>
      <c r="E3264">
        <f>INDEX(Stores[region],MATCH(Sales[[#This Row],[store_no]],Stores[store_no],0))</f>
        <v>3</v>
      </c>
      <c r="F3264" t="str">
        <f>INDEX(Stores[storetype],MATCH(Sales[[#This Row],[store_no]],Stores[store_no],0))</f>
        <v>C</v>
      </c>
      <c r="G3264" t="str">
        <f>INDEX(Stores[location_city],MATCH(Sales[[#This Row],[store_no]],Stores[store_no],0))</f>
        <v>Wichita</v>
      </c>
      <c r="H3264" t="str">
        <f>INDEX(Stores[location_state],MATCH(Sales[[#This Row],[store_no]],Stores[store_no],0))</f>
        <v>Kansas</v>
      </c>
      <c r="I3264">
        <f>INDEX(Stores[sqft],MATCH(Sales[[#This Row],[store_no]],Stores[store_no],0))</f>
        <v>72800</v>
      </c>
      <c r="J3264" s="4" t="str">
        <f>INDEX(Departments[dept_name],MATCH(Sales[[#This Row],[dept_no]],Departments[dept_no],0))</f>
        <v>Automotive</v>
      </c>
      <c r="K3264" s="4" t="str">
        <f>CONCATENATE(Sales[[#This Row],[region]],Sales[[#This Row],[storetype]])</f>
        <v>3C</v>
      </c>
      <c r="L3264" s="4">
        <f>INDEX(RegionStoreCount[Store Count],MATCH(Sales[[#This Row],[RegionStoretype]],RegionStoreCount[Region/Type],0))</f>
        <v>2</v>
      </c>
      <c r="M3264" s="4">
        <f>AND(Sales[[#This Row],[date]]&lt;=TY_YTDMax,Sales[[#This Row],[date]]&gt;=TY_YTDMin)*Sales[[#This Row],[sales]]</f>
        <v>0</v>
      </c>
      <c r="N3264" s="4">
        <f>AND(Sales[[#This Row],[date]]&lt;=LY_YTDMax,Sales[[#This Row],[date]]&gt;=LY_YTDMin)*Sales[[#This Row],[sales]]</f>
        <v>7149.9748999999993</v>
      </c>
      <c r="O3264" s="4">
        <f>AND(Sales[[#This Row],[date]]&gt;=YoY_Min,Sales[[#This Row],[date]]&lt;=TY_YTDMax)*(Sales[[#This Row],[sales]]/Sales[[#This Row],[sqft]])</f>
        <v>0</v>
      </c>
      <c r="P3264" s="4">
        <f>SUMIF(Sales[RegionStoretype],Sales[[#This Row],[RegionStoretype]],Sales[YoY_SSF])/Sales[[#This Row],[Region_TypeCount]]</f>
        <v>47.561479460925746</v>
      </c>
    </row>
    <row r="3265" spans="1:16" x14ac:dyDescent="0.25">
      <c r="A3265" s="1">
        <v>42937</v>
      </c>
      <c r="B3265">
        <v>35</v>
      </c>
      <c r="C3265">
        <v>9</v>
      </c>
      <c r="D3265">
        <v>15272.499299999999</v>
      </c>
      <c r="E3265">
        <f>INDEX(Stores[region],MATCH(Sales[[#This Row],[store_no]],Stores[store_no],0))</f>
        <v>3</v>
      </c>
      <c r="F3265" t="str">
        <f>INDEX(Stores[storetype],MATCH(Sales[[#This Row],[store_no]],Stores[store_no],0))</f>
        <v>C</v>
      </c>
      <c r="G3265" t="str">
        <f>INDEX(Stores[location_city],MATCH(Sales[[#This Row],[store_no]],Stores[store_no],0))</f>
        <v>Wichita</v>
      </c>
      <c r="H3265" t="str">
        <f>INDEX(Stores[location_state],MATCH(Sales[[#This Row],[store_no]],Stores[store_no],0))</f>
        <v>Kansas</v>
      </c>
      <c r="I3265">
        <f>INDEX(Stores[sqft],MATCH(Sales[[#This Row],[store_no]],Stores[store_no],0))</f>
        <v>72800</v>
      </c>
      <c r="J3265" s="4" t="str">
        <f>INDEX(Departments[dept_name],MATCH(Sales[[#This Row],[dept_no]],Departments[dept_no],0))</f>
        <v>Garden</v>
      </c>
      <c r="K3265" s="4" t="str">
        <f>CONCATENATE(Sales[[#This Row],[region]],Sales[[#This Row],[storetype]])</f>
        <v>3C</v>
      </c>
      <c r="L3265" s="4">
        <f>INDEX(RegionStoreCount[Store Count],MATCH(Sales[[#This Row],[RegionStoretype]],RegionStoreCount[Region/Type],0))</f>
        <v>2</v>
      </c>
      <c r="M3265" s="4">
        <f>AND(Sales[[#This Row],[date]]&lt;=TY_YTDMax,Sales[[#This Row],[date]]&gt;=TY_YTDMin)*Sales[[#This Row],[sales]]</f>
        <v>0</v>
      </c>
      <c r="N3265" s="4">
        <f>AND(Sales[[#This Row],[date]]&lt;=LY_YTDMax,Sales[[#This Row],[date]]&gt;=LY_YTDMin)*Sales[[#This Row],[sales]]</f>
        <v>15272.499299999999</v>
      </c>
      <c r="O3265" s="4">
        <f>AND(Sales[[#This Row],[date]]&gt;=YoY_Min,Sales[[#This Row],[date]]&lt;=TY_YTDMax)*(Sales[[#This Row],[sales]]/Sales[[#This Row],[sqft]])</f>
        <v>0</v>
      </c>
      <c r="P3265" s="4">
        <f>SUMIF(Sales[RegionStoretype],Sales[[#This Row],[RegionStoretype]],Sales[YoY_SSF])/Sales[[#This Row],[Region_TypeCount]]</f>
        <v>47.561479460925746</v>
      </c>
    </row>
    <row r="3266" spans="1:16" x14ac:dyDescent="0.25">
      <c r="A3266" s="1">
        <v>42937</v>
      </c>
      <c r="B3266">
        <v>35</v>
      </c>
      <c r="C3266">
        <v>10</v>
      </c>
      <c r="D3266">
        <v>16784.5445</v>
      </c>
      <c r="E3266">
        <f>INDEX(Stores[region],MATCH(Sales[[#This Row],[store_no]],Stores[store_no],0))</f>
        <v>3</v>
      </c>
      <c r="F3266" t="str">
        <f>INDEX(Stores[storetype],MATCH(Sales[[#This Row],[store_no]],Stores[store_no],0))</f>
        <v>C</v>
      </c>
      <c r="G3266" t="str">
        <f>INDEX(Stores[location_city],MATCH(Sales[[#This Row],[store_no]],Stores[store_no],0))</f>
        <v>Wichita</v>
      </c>
      <c r="H3266" t="str">
        <f>INDEX(Stores[location_state],MATCH(Sales[[#This Row],[store_no]],Stores[store_no],0))</f>
        <v>Kansas</v>
      </c>
      <c r="I3266">
        <f>INDEX(Stores[sqft],MATCH(Sales[[#This Row],[store_no]],Stores[store_no],0))</f>
        <v>72800</v>
      </c>
      <c r="J3266" s="4" t="str">
        <f>INDEX(Departments[dept_name],MATCH(Sales[[#This Row],[dept_no]],Departments[dept_no],0))</f>
        <v>Health</v>
      </c>
      <c r="K3266" s="4" t="str">
        <f>CONCATENATE(Sales[[#This Row],[region]],Sales[[#This Row],[storetype]])</f>
        <v>3C</v>
      </c>
      <c r="L3266" s="4">
        <f>INDEX(RegionStoreCount[Store Count],MATCH(Sales[[#This Row],[RegionStoretype]],RegionStoreCount[Region/Type],0))</f>
        <v>2</v>
      </c>
      <c r="M3266" s="4">
        <f>AND(Sales[[#This Row],[date]]&lt;=TY_YTDMax,Sales[[#This Row],[date]]&gt;=TY_YTDMin)*Sales[[#This Row],[sales]]</f>
        <v>0</v>
      </c>
      <c r="N3266" s="4">
        <f>AND(Sales[[#This Row],[date]]&lt;=LY_YTDMax,Sales[[#This Row],[date]]&gt;=LY_YTDMin)*Sales[[#This Row],[sales]]</f>
        <v>16784.5445</v>
      </c>
      <c r="O3266" s="4">
        <f>AND(Sales[[#This Row],[date]]&gt;=YoY_Min,Sales[[#This Row],[date]]&lt;=TY_YTDMax)*(Sales[[#This Row],[sales]]/Sales[[#This Row],[sqft]])</f>
        <v>0</v>
      </c>
      <c r="P3266" s="4">
        <f>SUMIF(Sales[RegionStoretype],Sales[[#This Row],[RegionStoretype]],Sales[YoY_SSF])/Sales[[#This Row],[Region_TypeCount]]</f>
        <v>47.561479460925746</v>
      </c>
    </row>
    <row r="3267" spans="1:16" x14ac:dyDescent="0.25">
      <c r="A3267" s="1">
        <v>42937</v>
      </c>
      <c r="B3267">
        <v>35</v>
      </c>
      <c r="C3267">
        <v>11</v>
      </c>
      <c r="D3267">
        <v>28100.021199999996</v>
      </c>
      <c r="E3267">
        <f>INDEX(Stores[region],MATCH(Sales[[#This Row],[store_no]],Stores[store_no],0))</f>
        <v>3</v>
      </c>
      <c r="F3267" t="str">
        <f>INDEX(Stores[storetype],MATCH(Sales[[#This Row],[store_no]],Stores[store_no],0))</f>
        <v>C</v>
      </c>
      <c r="G3267" t="str">
        <f>INDEX(Stores[location_city],MATCH(Sales[[#This Row],[store_no]],Stores[store_no],0))</f>
        <v>Wichita</v>
      </c>
      <c r="H3267" t="str">
        <f>INDEX(Stores[location_state],MATCH(Sales[[#This Row],[store_no]],Stores[store_no],0))</f>
        <v>Kansas</v>
      </c>
      <c r="I3267">
        <f>INDEX(Stores[sqft],MATCH(Sales[[#This Row],[store_no]],Stores[store_no],0))</f>
        <v>72800</v>
      </c>
      <c r="J3267" s="4" t="str">
        <f>INDEX(Departments[dept_name],MATCH(Sales[[#This Row],[dept_no]],Departments[dept_no],0))</f>
        <v>Home</v>
      </c>
      <c r="K3267" s="4" t="str">
        <f>CONCATENATE(Sales[[#This Row],[region]],Sales[[#This Row],[storetype]])</f>
        <v>3C</v>
      </c>
      <c r="L3267" s="4">
        <f>INDEX(RegionStoreCount[Store Count],MATCH(Sales[[#This Row],[RegionStoretype]],RegionStoreCount[Region/Type],0))</f>
        <v>2</v>
      </c>
      <c r="M3267" s="4">
        <f>AND(Sales[[#This Row],[date]]&lt;=TY_YTDMax,Sales[[#This Row],[date]]&gt;=TY_YTDMin)*Sales[[#This Row],[sales]]</f>
        <v>0</v>
      </c>
      <c r="N3267" s="4">
        <f>AND(Sales[[#This Row],[date]]&lt;=LY_YTDMax,Sales[[#This Row],[date]]&gt;=LY_YTDMin)*Sales[[#This Row],[sales]]</f>
        <v>28100.021199999996</v>
      </c>
      <c r="O3267" s="4">
        <f>AND(Sales[[#This Row],[date]]&gt;=YoY_Min,Sales[[#This Row],[date]]&lt;=TY_YTDMax)*(Sales[[#This Row],[sales]]/Sales[[#This Row],[sqft]])</f>
        <v>0</v>
      </c>
      <c r="P3267" s="4">
        <f>SUMIF(Sales[RegionStoretype],Sales[[#This Row],[RegionStoretype]],Sales[YoY_SSF])/Sales[[#This Row],[Region_TypeCount]]</f>
        <v>47.561479460925746</v>
      </c>
    </row>
    <row r="3268" spans="1:16" x14ac:dyDescent="0.25">
      <c r="A3268" s="1">
        <v>42937</v>
      </c>
      <c r="B3268">
        <v>37</v>
      </c>
      <c r="C3268">
        <v>13</v>
      </c>
      <c r="D3268">
        <v>31902.456300000002</v>
      </c>
      <c r="E3268">
        <f>INDEX(Stores[region],MATCH(Sales[[#This Row],[store_no]],Stores[store_no],0))</f>
        <v>3</v>
      </c>
      <c r="F3268" t="str">
        <f>INDEX(Stores[storetype],MATCH(Sales[[#This Row],[store_no]],Stores[store_no],0))</f>
        <v>C</v>
      </c>
      <c r="G3268" t="str">
        <f>INDEX(Stores[location_city],MATCH(Sales[[#This Row],[store_no]],Stores[store_no],0))</f>
        <v>Lincoln</v>
      </c>
      <c r="H3268" t="str">
        <f>INDEX(Stores[location_state],MATCH(Sales[[#This Row],[store_no]],Stores[store_no],0))</f>
        <v>Nebraska</v>
      </c>
      <c r="I3268">
        <f>INDEX(Stores[sqft],MATCH(Sales[[#This Row],[store_no]],Stores[store_no],0))</f>
        <v>161300</v>
      </c>
      <c r="J3268" s="4" t="str">
        <f>INDEX(Departments[dept_name],MATCH(Sales[[#This Row],[dept_no]],Departments[dept_no],0))</f>
        <v>Kids</v>
      </c>
      <c r="K3268" s="4" t="str">
        <f>CONCATENATE(Sales[[#This Row],[region]],Sales[[#This Row],[storetype]])</f>
        <v>3C</v>
      </c>
      <c r="L3268" s="4">
        <f>INDEX(RegionStoreCount[Store Count],MATCH(Sales[[#This Row],[RegionStoretype]],RegionStoreCount[Region/Type],0))</f>
        <v>2</v>
      </c>
      <c r="M3268" s="4">
        <f>AND(Sales[[#This Row],[date]]&lt;=TY_YTDMax,Sales[[#This Row],[date]]&gt;=TY_YTDMin)*Sales[[#This Row],[sales]]</f>
        <v>0</v>
      </c>
      <c r="N3268" s="4">
        <f>AND(Sales[[#This Row],[date]]&lt;=LY_YTDMax,Sales[[#This Row],[date]]&gt;=LY_YTDMin)*Sales[[#This Row],[sales]]</f>
        <v>31902.456300000002</v>
      </c>
      <c r="O3268" s="4">
        <f>AND(Sales[[#This Row],[date]]&gt;=YoY_Min,Sales[[#This Row],[date]]&lt;=TY_YTDMax)*(Sales[[#This Row],[sales]]/Sales[[#This Row],[sqft]])</f>
        <v>0</v>
      </c>
      <c r="P3268" s="4">
        <f>SUMIF(Sales[RegionStoretype],Sales[[#This Row],[RegionStoretype]],Sales[YoY_SSF])/Sales[[#This Row],[Region_TypeCount]]</f>
        <v>47.561479460925746</v>
      </c>
    </row>
    <row r="3269" spans="1:16" x14ac:dyDescent="0.25">
      <c r="A3269" s="1">
        <v>42937</v>
      </c>
      <c r="B3269">
        <v>38</v>
      </c>
      <c r="C3269">
        <v>20</v>
      </c>
      <c r="D3269">
        <v>70193.820199999987</v>
      </c>
      <c r="E3269">
        <f>INDEX(Stores[region],MATCH(Sales[[#This Row],[store_no]],Stores[store_no],0))</f>
        <v>2</v>
      </c>
      <c r="F3269" t="str">
        <f>INDEX(Stores[storetype],MATCH(Sales[[#This Row],[store_no]],Stores[store_no],0))</f>
        <v>C</v>
      </c>
      <c r="G3269" t="str">
        <f>INDEX(Stores[location_city],MATCH(Sales[[#This Row],[store_no]],Stores[store_no],0))</f>
        <v>Hinsdale</v>
      </c>
      <c r="H3269" t="str">
        <f>INDEX(Stores[location_state],MATCH(Sales[[#This Row],[store_no]],Stores[store_no],0))</f>
        <v>Illinois</v>
      </c>
      <c r="I3269">
        <f>INDEX(Stores[sqft],MATCH(Sales[[#This Row],[store_no]],Stores[store_no],0))</f>
        <v>155600</v>
      </c>
      <c r="J3269" s="4" t="str">
        <f>INDEX(Departments[dept_name],MATCH(Sales[[#This Row],[dept_no]],Departments[dept_no],0))</f>
        <v>Toys</v>
      </c>
      <c r="K3269" s="4" t="str">
        <f>CONCATENATE(Sales[[#This Row],[region]],Sales[[#This Row],[storetype]])</f>
        <v>2C</v>
      </c>
      <c r="L3269" s="4">
        <f>INDEX(RegionStoreCount[Store Count],MATCH(Sales[[#This Row],[RegionStoretype]],RegionStoreCount[Region/Type],0))</f>
        <v>1</v>
      </c>
      <c r="M3269" s="4">
        <f>AND(Sales[[#This Row],[date]]&lt;=TY_YTDMax,Sales[[#This Row],[date]]&gt;=TY_YTDMin)*Sales[[#This Row],[sales]]</f>
        <v>0</v>
      </c>
      <c r="N3269" s="4">
        <f>AND(Sales[[#This Row],[date]]&lt;=LY_YTDMax,Sales[[#This Row],[date]]&gt;=LY_YTDMin)*Sales[[#This Row],[sales]]</f>
        <v>70193.820199999987</v>
      </c>
      <c r="O3269" s="4">
        <f>AND(Sales[[#This Row],[date]]&gt;=YoY_Min,Sales[[#This Row],[date]]&lt;=TY_YTDMax)*(Sales[[#This Row],[sales]]/Sales[[#This Row],[sqft]])</f>
        <v>0</v>
      </c>
      <c r="P3269" s="4">
        <f>SUMIF(Sales[RegionStoretype],Sales[[#This Row],[RegionStoretype]],Sales[YoY_SSF])/Sales[[#This Row],[Region_TypeCount]]</f>
        <v>44.537621913239086</v>
      </c>
    </row>
    <row r="3270" spans="1:16" x14ac:dyDescent="0.25">
      <c r="A3270" s="1">
        <v>42944</v>
      </c>
      <c r="B3270">
        <v>1</v>
      </c>
      <c r="C3270">
        <v>5</v>
      </c>
      <c r="D3270">
        <v>26628.2628</v>
      </c>
      <c r="E3270">
        <f>INDEX(Stores[region],MATCH(Sales[[#This Row],[store_no]],Stores[store_no],0))</f>
        <v>1</v>
      </c>
      <c r="F3270" t="str">
        <f>INDEX(Stores[storetype],MATCH(Sales[[#This Row],[store_no]],Stores[store_no],0))</f>
        <v>A</v>
      </c>
      <c r="G3270" t="str">
        <f>INDEX(Stores[location_city],MATCH(Sales[[#This Row],[store_no]],Stores[store_no],0))</f>
        <v>Ann Arbor</v>
      </c>
      <c r="H3270" t="str">
        <f>INDEX(Stores[location_state],MATCH(Sales[[#This Row],[store_no]],Stores[store_no],0))</f>
        <v>Michigan</v>
      </c>
      <c r="I3270">
        <f>INDEX(Stores[sqft],MATCH(Sales[[#This Row],[store_no]],Stores[store_no],0))</f>
        <v>100600</v>
      </c>
      <c r="J3270" s="4" t="str">
        <f>INDEX(Departments[dept_name],MATCH(Sales[[#This Row],[dept_no]],Departments[dept_no],0))</f>
        <v>Clothing</v>
      </c>
      <c r="K3270" s="4" t="str">
        <f>CONCATENATE(Sales[[#This Row],[region]],Sales[[#This Row],[storetype]])</f>
        <v>1A</v>
      </c>
      <c r="L3270" s="4">
        <f>INDEX(RegionStoreCount[Store Count],MATCH(Sales[[#This Row],[RegionStoretype]],RegionStoreCount[Region/Type],0))</f>
        <v>5</v>
      </c>
      <c r="M3270" s="4">
        <f>AND(Sales[[#This Row],[date]]&lt;=TY_YTDMax,Sales[[#This Row],[date]]&gt;=TY_YTDMin)*Sales[[#This Row],[sales]]</f>
        <v>0</v>
      </c>
      <c r="N3270" s="4">
        <f>AND(Sales[[#This Row],[date]]&lt;=LY_YTDMax,Sales[[#This Row],[date]]&gt;=LY_YTDMin)*Sales[[#This Row],[sales]]</f>
        <v>26628.2628</v>
      </c>
      <c r="O3270" s="4">
        <f>AND(Sales[[#This Row],[date]]&gt;=YoY_Min,Sales[[#This Row],[date]]&lt;=TY_YTDMax)*(Sales[[#This Row],[sales]]/Sales[[#This Row],[sqft]])</f>
        <v>0</v>
      </c>
      <c r="P3270" s="4">
        <f>SUMIF(Sales[RegionStoretype],Sales[[#This Row],[RegionStoretype]],Sales[YoY_SSF])/Sales[[#This Row],[Region_TypeCount]]</f>
        <v>59.469551530910678</v>
      </c>
    </row>
    <row r="3271" spans="1:16" x14ac:dyDescent="0.25">
      <c r="A3271" s="1">
        <v>42944</v>
      </c>
      <c r="B3271">
        <v>1</v>
      </c>
      <c r="C3271">
        <v>14</v>
      </c>
      <c r="D3271">
        <v>93344.871400000004</v>
      </c>
      <c r="E3271">
        <f>INDEX(Stores[region],MATCH(Sales[[#This Row],[store_no]],Stores[store_no],0))</f>
        <v>1</v>
      </c>
      <c r="F3271" t="str">
        <f>INDEX(Stores[storetype],MATCH(Sales[[#This Row],[store_no]],Stores[store_no],0))</f>
        <v>A</v>
      </c>
      <c r="G3271" t="str">
        <f>INDEX(Stores[location_city],MATCH(Sales[[#This Row],[store_no]],Stores[store_no],0))</f>
        <v>Ann Arbor</v>
      </c>
      <c r="H3271" t="str">
        <f>INDEX(Stores[location_state],MATCH(Sales[[#This Row],[store_no]],Stores[store_no],0))</f>
        <v>Michigan</v>
      </c>
      <c r="I3271">
        <f>INDEX(Stores[sqft],MATCH(Sales[[#This Row],[store_no]],Stores[store_no],0))</f>
        <v>100600</v>
      </c>
      <c r="J3271" s="4" t="str">
        <f>INDEX(Departments[dept_name],MATCH(Sales[[#This Row],[dept_no]],Departments[dept_no],0))</f>
        <v>Movies</v>
      </c>
      <c r="K3271" s="4" t="str">
        <f>CONCATENATE(Sales[[#This Row],[region]],Sales[[#This Row],[storetype]])</f>
        <v>1A</v>
      </c>
      <c r="L3271" s="4">
        <f>INDEX(RegionStoreCount[Store Count],MATCH(Sales[[#This Row],[RegionStoretype]],RegionStoreCount[Region/Type],0))</f>
        <v>5</v>
      </c>
      <c r="M3271" s="4">
        <f>AND(Sales[[#This Row],[date]]&lt;=TY_YTDMax,Sales[[#This Row],[date]]&gt;=TY_YTDMin)*Sales[[#This Row],[sales]]</f>
        <v>0</v>
      </c>
      <c r="N3271" s="4">
        <f>AND(Sales[[#This Row],[date]]&lt;=LY_YTDMax,Sales[[#This Row],[date]]&gt;=LY_YTDMin)*Sales[[#This Row],[sales]]</f>
        <v>93344.871400000004</v>
      </c>
      <c r="O3271" s="4">
        <f>AND(Sales[[#This Row],[date]]&gt;=YoY_Min,Sales[[#This Row],[date]]&lt;=TY_YTDMax)*(Sales[[#This Row],[sales]]/Sales[[#This Row],[sqft]])</f>
        <v>0</v>
      </c>
      <c r="P3271" s="4">
        <f>SUMIF(Sales[RegionStoretype],Sales[[#This Row],[RegionStoretype]],Sales[YoY_SSF])/Sales[[#This Row],[Region_TypeCount]]</f>
        <v>59.469551530910678</v>
      </c>
    </row>
    <row r="3272" spans="1:16" x14ac:dyDescent="0.25">
      <c r="A3272" s="1">
        <v>42944</v>
      </c>
      <c r="B3272">
        <v>2</v>
      </c>
      <c r="C3272">
        <v>15</v>
      </c>
      <c r="D3272">
        <v>87818.215499999991</v>
      </c>
      <c r="E3272">
        <f>INDEX(Stores[region],MATCH(Sales[[#This Row],[store_no]],Stores[store_no],0))</f>
        <v>3</v>
      </c>
      <c r="F3272" t="str">
        <f>INDEX(Stores[storetype],MATCH(Sales[[#This Row],[store_no]],Stores[store_no],0))</f>
        <v>A</v>
      </c>
      <c r="G3272" t="str">
        <f>INDEX(Stores[location_city],MATCH(Sales[[#This Row],[store_no]],Stores[store_no],0))</f>
        <v>Minneapolis</v>
      </c>
      <c r="H3272" t="str">
        <f>INDEX(Stores[location_state],MATCH(Sales[[#This Row],[store_no]],Stores[store_no],0))</f>
        <v>Minnesota</v>
      </c>
      <c r="I3272">
        <f>INDEX(Stores[sqft],MATCH(Sales[[#This Row],[store_no]],Stores[store_no],0))</f>
        <v>210400</v>
      </c>
      <c r="J3272" s="4" t="str">
        <f>INDEX(Departments[dept_name],MATCH(Sales[[#This Row],[dept_no]],Departments[dept_no],0))</f>
        <v>Music</v>
      </c>
      <c r="K3272" s="4" t="str">
        <f>CONCATENATE(Sales[[#This Row],[region]],Sales[[#This Row],[storetype]])</f>
        <v>3A</v>
      </c>
      <c r="L3272" s="4">
        <f>INDEX(RegionStoreCount[Store Count],MATCH(Sales[[#This Row],[RegionStoretype]],RegionStoreCount[Region/Type],0))</f>
        <v>9</v>
      </c>
      <c r="M3272" s="4">
        <f>AND(Sales[[#This Row],[date]]&lt;=TY_YTDMax,Sales[[#This Row],[date]]&gt;=TY_YTDMin)*Sales[[#This Row],[sales]]</f>
        <v>0</v>
      </c>
      <c r="N3272" s="4">
        <f>AND(Sales[[#This Row],[date]]&lt;=LY_YTDMax,Sales[[#This Row],[date]]&gt;=LY_YTDMin)*Sales[[#This Row],[sales]]</f>
        <v>87818.215499999991</v>
      </c>
      <c r="O3272" s="4">
        <f>AND(Sales[[#This Row],[date]]&gt;=YoY_Min,Sales[[#This Row],[date]]&lt;=TY_YTDMax)*(Sales[[#This Row],[sales]]/Sales[[#This Row],[sqft]])</f>
        <v>0</v>
      </c>
      <c r="P3272" s="4">
        <f>SUMIF(Sales[RegionStoretype],Sales[[#This Row],[RegionStoretype]],Sales[YoY_SSF])/Sales[[#This Row],[Region_TypeCount]]</f>
        <v>53.603836561720975</v>
      </c>
    </row>
    <row r="3273" spans="1:16" x14ac:dyDescent="0.25">
      <c r="A3273" s="1">
        <v>42944</v>
      </c>
      <c r="B3273">
        <v>2</v>
      </c>
      <c r="C3273">
        <v>18</v>
      </c>
      <c r="D3273">
        <v>231778.5196</v>
      </c>
      <c r="E3273">
        <f>INDEX(Stores[region],MATCH(Sales[[#This Row],[store_no]],Stores[store_no],0))</f>
        <v>3</v>
      </c>
      <c r="F3273" t="str">
        <f>INDEX(Stores[storetype],MATCH(Sales[[#This Row],[store_no]],Stores[store_no],0))</f>
        <v>A</v>
      </c>
      <c r="G3273" t="str">
        <f>INDEX(Stores[location_city],MATCH(Sales[[#This Row],[store_no]],Stores[store_no],0))</f>
        <v>Minneapolis</v>
      </c>
      <c r="H3273" t="str">
        <f>INDEX(Stores[location_state],MATCH(Sales[[#This Row],[store_no]],Stores[store_no],0))</f>
        <v>Minnesota</v>
      </c>
      <c r="I3273">
        <f>INDEX(Stores[sqft],MATCH(Sales[[#This Row],[store_no]],Stores[store_no],0))</f>
        <v>210400</v>
      </c>
      <c r="J3273" s="4" t="str">
        <f>INDEX(Departments[dept_name],MATCH(Sales[[#This Row],[dept_no]],Departments[dept_no],0))</f>
        <v>Sports</v>
      </c>
      <c r="K3273" s="4" t="str">
        <f>CONCATENATE(Sales[[#This Row],[region]],Sales[[#This Row],[storetype]])</f>
        <v>3A</v>
      </c>
      <c r="L3273" s="4">
        <f>INDEX(RegionStoreCount[Store Count],MATCH(Sales[[#This Row],[RegionStoretype]],RegionStoreCount[Region/Type],0))</f>
        <v>9</v>
      </c>
      <c r="M3273" s="4">
        <f>AND(Sales[[#This Row],[date]]&lt;=TY_YTDMax,Sales[[#This Row],[date]]&gt;=TY_YTDMin)*Sales[[#This Row],[sales]]</f>
        <v>0</v>
      </c>
      <c r="N3273" s="4">
        <f>AND(Sales[[#This Row],[date]]&lt;=LY_YTDMax,Sales[[#This Row],[date]]&gt;=LY_YTDMin)*Sales[[#This Row],[sales]]</f>
        <v>231778.5196</v>
      </c>
      <c r="O3273" s="4">
        <f>AND(Sales[[#This Row],[date]]&gt;=YoY_Min,Sales[[#This Row],[date]]&lt;=TY_YTDMax)*(Sales[[#This Row],[sales]]/Sales[[#This Row],[sqft]])</f>
        <v>0</v>
      </c>
      <c r="P3273" s="4">
        <f>SUMIF(Sales[RegionStoretype],Sales[[#This Row],[RegionStoretype]],Sales[YoY_SSF])/Sales[[#This Row],[Region_TypeCount]]</f>
        <v>53.603836561720975</v>
      </c>
    </row>
    <row r="3274" spans="1:16" x14ac:dyDescent="0.25">
      <c r="A3274" s="1">
        <v>42944</v>
      </c>
      <c r="B3274">
        <v>3</v>
      </c>
      <c r="C3274">
        <v>18</v>
      </c>
      <c r="D3274">
        <v>41509.542000000001</v>
      </c>
      <c r="E3274">
        <f>INDEX(Stores[region],MATCH(Sales[[#This Row],[store_no]],Stores[store_no],0))</f>
        <v>1</v>
      </c>
      <c r="F3274" t="str">
        <f>INDEX(Stores[storetype],MATCH(Sales[[#This Row],[store_no]],Stores[store_no],0))</f>
        <v>B</v>
      </c>
      <c r="G3274" t="str">
        <f>INDEX(Stores[location_city],MATCH(Sales[[#This Row],[store_no]],Stores[store_no],0))</f>
        <v>Detroit</v>
      </c>
      <c r="H3274" t="str">
        <f>INDEX(Stores[location_state],MATCH(Sales[[#This Row],[store_no]],Stores[store_no],0))</f>
        <v>Michigan</v>
      </c>
      <c r="I3274">
        <f>INDEX(Stores[sqft],MATCH(Sales[[#This Row],[store_no]],Stores[store_no],0))</f>
        <v>114500</v>
      </c>
      <c r="J3274" s="4" t="str">
        <f>INDEX(Departments[dept_name],MATCH(Sales[[#This Row],[dept_no]],Departments[dept_no],0))</f>
        <v>Sports</v>
      </c>
      <c r="K3274" s="4" t="str">
        <f>CONCATENATE(Sales[[#This Row],[region]],Sales[[#This Row],[storetype]])</f>
        <v>1B</v>
      </c>
      <c r="L3274" s="4">
        <f>INDEX(RegionStoreCount[Store Count],MATCH(Sales[[#This Row],[RegionStoretype]],RegionStoreCount[Region/Type],0))</f>
        <v>5</v>
      </c>
      <c r="M3274" s="4">
        <f>AND(Sales[[#This Row],[date]]&lt;=TY_YTDMax,Sales[[#This Row],[date]]&gt;=TY_YTDMin)*Sales[[#This Row],[sales]]</f>
        <v>0</v>
      </c>
      <c r="N3274" s="4">
        <f>AND(Sales[[#This Row],[date]]&lt;=LY_YTDMax,Sales[[#This Row],[date]]&gt;=LY_YTDMin)*Sales[[#This Row],[sales]]</f>
        <v>41509.542000000001</v>
      </c>
      <c r="O3274" s="4">
        <f>AND(Sales[[#This Row],[date]]&gt;=YoY_Min,Sales[[#This Row],[date]]&lt;=TY_YTDMax)*(Sales[[#This Row],[sales]]/Sales[[#This Row],[sqft]])</f>
        <v>0</v>
      </c>
      <c r="P3274" s="4">
        <f>SUMIF(Sales[RegionStoretype],Sales[[#This Row],[RegionStoretype]],Sales[YoY_SSF])/Sales[[#This Row],[Region_TypeCount]]</f>
        <v>68.518982968140051</v>
      </c>
    </row>
    <row r="3275" spans="1:16" x14ac:dyDescent="0.25">
      <c r="A3275" s="1">
        <v>42944</v>
      </c>
      <c r="B3275">
        <v>4</v>
      </c>
      <c r="C3275">
        <v>2</v>
      </c>
      <c r="D3275">
        <v>57399.450800000006</v>
      </c>
      <c r="E3275">
        <f>INDEX(Stores[region],MATCH(Sales[[#This Row],[store_no]],Stores[store_no],0))</f>
        <v>1</v>
      </c>
      <c r="F3275" t="str">
        <f>INDEX(Stores[storetype],MATCH(Sales[[#This Row],[store_no]],Stores[store_no],0))</f>
        <v>A</v>
      </c>
      <c r="G3275" t="str">
        <f>INDEX(Stores[location_city],MATCH(Sales[[#This Row],[store_no]],Stores[store_no],0))</f>
        <v>Cincinnati</v>
      </c>
      <c r="H3275" t="str">
        <f>INDEX(Stores[location_state],MATCH(Sales[[#This Row],[store_no]],Stores[store_no],0))</f>
        <v>Ohio</v>
      </c>
      <c r="I3275">
        <f>INDEX(Stores[sqft],MATCH(Sales[[#This Row],[store_no]],Stores[store_no],0))</f>
        <v>127800</v>
      </c>
      <c r="J3275" s="4" t="str">
        <f>INDEX(Departments[dept_name],MATCH(Sales[[#This Row],[dept_no]],Departments[dept_no],0))</f>
        <v>Baby</v>
      </c>
      <c r="K3275" s="4" t="str">
        <f>CONCATENATE(Sales[[#This Row],[region]],Sales[[#This Row],[storetype]])</f>
        <v>1A</v>
      </c>
      <c r="L3275" s="4">
        <f>INDEX(RegionStoreCount[Store Count],MATCH(Sales[[#This Row],[RegionStoretype]],RegionStoreCount[Region/Type],0))</f>
        <v>5</v>
      </c>
      <c r="M3275" s="4">
        <f>AND(Sales[[#This Row],[date]]&lt;=TY_YTDMax,Sales[[#This Row],[date]]&gt;=TY_YTDMin)*Sales[[#This Row],[sales]]</f>
        <v>0</v>
      </c>
      <c r="N3275" s="4">
        <f>AND(Sales[[#This Row],[date]]&lt;=LY_YTDMax,Sales[[#This Row],[date]]&gt;=LY_YTDMin)*Sales[[#This Row],[sales]]</f>
        <v>57399.450800000006</v>
      </c>
      <c r="O3275" s="4">
        <f>AND(Sales[[#This Row],[date]]&gt;=YoY_Min,Sales[[#This Row],[date]]&lt;=TY_YTDMax)*(Sales[[#This Row],[sales]]/Sales[[#This Row],[sqft]])</f>
        <v>0</v>
      </c>
      <c r="P3275" s="4">
        <f>SUMIF(Sales[RegionStoretype],Sales[[#This Row],[RegionStoretype]],Sales[YoY_SSF])/Sales[[#This Row],[Region_TypeCount]]</f>
        <v>59.469551530910678</v>
      </c>
    </row>
    <row r="3276" spans="1:16" x14ac:dyDescent="0.25">
      <c r="A3276" s="1">
        <v>42944</v>
      </c>
      <c r="B3276">
        <v>4</v>
      </c>
      <c r="C3276">
        <v>3</v>
      </c>
      <c r="D3276">
        <v>69466.304400000008</v>
      </c>
      <c r="E3276">
        <f>INDEX(Stores[region],MATCH(Sales[[#This Row],[store_no]],Stores[store_no],0))</f>
        <v>1</v>
      </c>
      <c r="F3276" t="str">
        <f>INDEX(Stores[storetype],MATCH(Sales[[#This Row],[store_no]],Stores[store_no],0))</f>
        <v>A</v>
      </c>
      <c r="G3276" t="str">
        <f>INDEX(Stores[location_city],MATCH(Sales[[#This Row],[store_no]],Stores[store_no],0))</f>
        <v>Cincinnati</v>
      </c>
      <c r="H3276" t="str">
        <f>INDEX(Stores[location_state],MATCH(Sales[[#This Row],[store_no]],Stores[store_no],0))</f>
        <v>Ohio</v>
      </c>
      <c r="I3276">
        <f>INDEX(Stores[sqft],MATCH(Sales[[#This Row],[store_no]],Stores[store_no],0))</f>
        <v>127800</v>
      </c>
      <c r="J3276" s="4" t="str">
        <f>INDEX(Departments[dept_name],MATCH(Sales[[#This Row],[dept_no]],Departments[dept_no],0))</f>
        <v>Beauty</v>
      </c>
      <c r="K3276" s="4" t="str">
        <f>CONCATENATE(Sales[[#This Row],[region]],Sales[[#This Row],[storetype]])</f>
        <v>1A</v>
      </c>
      <c r="L3276" s="4">
        <f>INDEX(RegionStoreCount[Store Count],MATCH(Sales[[#This Row],[RegionStoretype]],RegionStoreCount[Region/Type],0))</f>
        <v>5</v>
      </c>
      <c r="M3276" s="4">
        <f>AND(Sales[[#This Row],[date]]&lt;=TY_YTDMax,Sales[[#This Row],[date]]&gt;=TY_YTDMin)*Sales[[#This Row],[sales]]</f>
        <v>0</v>
      </c>
      <c r="N3276" s="4">
        <f>AND(Sales[[#This Row],[date]]&lt;=LY_YTDMax,Sales[[#This Row],[date]]&gt;=LY_YTDMin)*Sales[[#This Row],[sales]]</f>
        <v>69466.304400000008</v>
      </c>
      <c r="O3276" s="4">
        <f>AND(Sales[[#This Row],[date]]&gt;=YoY_Min,Sales[[#This Row],[date]]&lt;=TY_YTDMax)*(Sales[[#This Row],[sales]]/Sales[[#This Row],[sqft]])</f>
        <v>0</v>
      </c>
      <c r="P3276" s="4">
        <f>SUMIF(Sales[RegionStoretype],Sales[[#This Row],[RegionStoretype]],Sales[YoY_SSF])/Sales[[#This Row],[Region_TypeCount]]</f>
        <v>59.469551530910678</v>
      </c>
    </row>
    <row r="3277" spans="1:16" x14ac:dyDescent="0.25">
      <c r="A3277" s="1">
        <v>42944</v>
      </c>
      <c r="B3277">
        <v>4</v>
      </c>
      <c r="C3277">
        <v>13</v>
      </c>
      <c r="D3277">
        <v>9564.5302999999985</v>
      </c>
      <c r="E3277">
        <f>INDEX(Stores[region],MATCH(Sales[[#This Row],[store_no]],Stores[store_no],0))</f>
        <v>1</v>
      </c>
      <c r="F3277" t="str">
        <f>INDEX(Stores[storetype],MATCH(Sales[[#This Row],[store_no]],Stores[store_no],0))</f>
        <v>A</v>
      </c>
      <c r="G3277" t="str">
        <f>INDEX(Stores[location_city],MATCH(Sales[[#This Row],[store_no]],Stores[store_no],0))</f>
        <v>Cincinnati</v>
      </c>
      <c r="H3277" t="str">
        <f>INDEX(Stores[location_state],MATCH(Sales[[#This Row],[store_no]],Stores[store_no],0))</f>
        <v>Ohio</v>
      </c>
      <c r="I3277">
        <f>INDEX(Stores[sqft],MATCH(Sales[[#This Row],[store_no]],Stores[store_no],0))</f>
        <v>127800</v>
      </c>
      <c r="J3277" s="4" t="str">
        <f>INDEX(Departments[dept_name],MATCH(Sales[[#This Row],[dept_no]],Departments[dept_no],0))</f>
        <v>Kids</v>
      </c>
      <c r="K3277" s="4" t="str">
        <f>CONCATENATE(Sales[[#This Row],[region]],Sales[[#This Row],[storetype]])</f>
        <v>1A</v>
      </c>
      <c r="L3277" s="4">
        <f>INDEX(RegionStoreCount[Store Count],MATCH(Sales[[#This Row],[RegionStoretype]],RegionStoreCount[Region/Type],0))</f>
        <v>5</v>
      </c>
      <c r="M3277" s="4">
        <f>AND(Sales[[#This Row],[date]]&lt;=TY_YTDMax,Sales[[#This Row],[date]]&gt;=TY_YTDMin)*Sales[[#This Row],[sales]]</f>
        <v>0</v>
      </c>
      <c r="N3277" s="4">
        <f>AND(Sales[[#This Row],[date]]&lt;=LY_YTDMax,Sales[[#This Row],[date]]&gt;=LY_YTDMin)*Sales[[#This Row],[sales]]</f>
        <v>9564.5302999999985</v>
      </c>
      <c r="O3277" s="4">
        <f>AND(Sales[[#This Row],[date]]&gt;=YoY_Min,Sales[[#This Row],[date]]&lt;=TY_YTDMax)*(Sales[[#This Row],[sales]]/Sales[[#This Row],[sqft]])</f>
        <v>0</v>
      </c>
      <c r="P3277" s="4">
        <f>SUMIF(Sales[RegionStoretype],Sales[[#This Row],[RegionStoretype]],Sales[YoY_SSF])/Sales[[#This Row],[Region_TypeCount]]</f>
        <v>59.469551530910678</v>
      </c>
    </row>
    <row r="3278" spans="1:16" x14ac:dyDescent="0.25">
      <c r="A3278" s="1">
        <v>42944</v>
      </c>
      <c r="B3278">
        <v>4</v>
      </c>
      <c r="C3278">
        <v>15</v>
      </c>
      <c r="D3278">
        <v>976.17349999999999</v>
      </c>
      <c r="E3278">
        <f>INDEX(Stores[region],MATCH(Sales[[#This Row],[store_no]],Stores[store_no],0))</f>
        <v>1</v>
      </c>
      <c r="F3278" t="str">
        <f>INDEX(Stores[storetype],MATCH(Sales[[#This Row],[store_no]],Stores[store_no],0))</f>
        <v>A</v>
      </c>
      <c r="G3278" t="str">
        <f>INDEX(Stores[location_city],MATCH(Sales[[#This Row],[store_no]],Stores[store_no],0))</f>
        <v>Cincinnati</v>
      </c>
      <c r="H3278" t="str">
        <f>INDEX(Stores[location_state],MATCH(Sales[[#This Row],[store_no]],Stores[store_no],0))</f>
        <v>Ohio</v>
      </c>
      <c r="I3278">
        <f>INDEX(Stores[sqft],MATCH(Sales[[#This Row],[store_no]],Stores[store_no],0))</f>
        <v>127800</v>
      </c>
      <c r="J3278" s="4" t="str">
        <f>INDEX(Departments[dept_name],MATCH(Sales[[#This Row],[dept_no]],Departments[dept_no],0))</f>
        <v>Music</v>
      </c>
      <c r="K3278" s="4" t="str">
        <f>CONCATENATE(Sales[[#This Row],[region]],Sales[[#This Row],[storetype]])</f>
        <v>1A</v>
      </c>
      <c r="L3278" s="4">
        <f>INDEX(RegionStoreCount[Store Count],MATCH(Sales[[#This Row],[RegionStoretype]],RegionStoreCount[Region/Type],0))</f>
        <v>5</v>
      </c>
      <c r="M3278" s="4">
        <f>AND(Sales[[#This Row],[date]]&lt;=TY_YTDMax,Sales[[#This Row],[date]]&gt;=TY_YTDMin)*Sales[[#This Row],[sales]]</f>
        <v>0</v>
      </c>
      <c r="N3278" s="4">
        <f>AND(Sales[[#This Row],[date]]&lt;=LY_YTDMax,Sales[[#This Row],[date]]&gt;=LY_YTDMin)*Sales[[#This Row],[sales]]</f>
        <v>976.17349999999999</v>
      </c>
      <c r="O3278" s="4">
        <f>AND(Sales[[#This Row],[date]]&gt;=YoY_Min,Sales[[#This Row],[date]]&lt;=TY_YTDMax)*(Sales[[#This Row],[sales]]/Sales[[#This Row],[sqft]])</f>
        <v>0</v>
      </c>
      <c r="P3278" s="4">
        <f>SUMIF(Sales[RegionStoretype],Sales[[#This Row],[RegionStoretype]],Sales[YoY_SSF])/Sales[[#This Row],[Region_TypeCount]]</f>
        <v>59.469551530910678</v>
      </c>
    </row>
    <row r="3279" spans="1:16" x14ac:dyDescent="0.25">
      <c r="A3279" s="1">
        <v>42944</v>
      </c>
      <c r="B3279">
        <v>4</v>
      </c>
      <c r="C3279">
        <v>18</v>
      </c>
      <c r="D3279">
        <v>25182.348399999999</v>
      </c>
      <c r="E3279">
        <f>INDEX(Stores[region],MATCH(Sales[[#This Row],[store_no]],Stores[store_no],0))</f>
        <v>1</v>
      </c>
      <c r="F3279" t="str">
        <f>INDEX(Stores[storetype],MATCH(Sales[[#This Row],[store_no]],Stores[store_no],0))</f>
        <v>A</v>
      </c>
      <c r="G3279" t="str">
        <f>INDEX(Stores[location_city],MATCH(Sales[[#This Row],[store_no]],Stores[store_no],0))</f>
        <v>Cincinnati</v>
      </c>
      <c r="H3279" t="str">
        <f>INDEX(Stores[location_state],MATCH(Sales[[#This Row],[store_no]],Stores[store_no],0))</f>
        <v>Ohio</v>
      </c>
      <c r="I3279">
        <f>INDEX(Stores[sqft],MATCH(Sales[[#This Row],[store_no]],Stores[store_no],0))</f>
        <v>127800</v>
      </c>
      <c r="J3279" s="4" t="str">
        <f>INDEX(Departments[dept_name],MATCH(Sales[[#This Row],[dept_no]],Departments[dept_no],0))</f>
        <v>Sports</v>
      </c>
      <c r="K3279" s="4" t="str">
        <f>CONCATENATE(Sales[[#This Row],[region]],Sales[[#This Row],[storetype]])</f>
        <v>1A</v>
      </c>
      <c r="L3279" s="4">
        <f>INDEX(RegionStoreCount[Store Count],MATCH(Sales[[#This Row],[RegionStoretype]],RegionStoreCount[Region/Type],0))</f>
        <v>5</v>
      </c>
      <c r="M3279" s="4">
        <f>AND(Sales[[#This Row],[date]]&lt;=TY_YTDMax,Sales[[#This Row],[date]]&gt;=TY_YTDMin)*Sales[[#This Row],[sales]]</f>
        <v>0</v>
      </c>
      <c r="N3279" s="4">
        <f>AND(Sales[[#This Row],[date]]&lt;=LY_YTDMax,Sales[[#This Row],[date]]&gt;=LY_YTDMin)*Sales[[#This Row],[sales]]</f>
        <v>25182.348399999999</v>
      </c>
      <c r="O3279" s="4">
        <f>AND(Sales[[#This Row],[date]]&gt;=YoY_Min,Sales[[#This Row],[date]]&lt;=TY_YTDMax)*(Sales[[#This Row],[sales]]/Sales[[#This Row],[sqft]])</f>
        <v>0</v>
      </c>
      <c r="P3279" s="4">
        <f>SUMIF(Sales[RegionStoretype],Sales[[#This Row],[RegionStoretype]],Sales[YoY_SSF])/Sales[[#This Row],[Region_TypeCount]]</f>
        <v>59.469551530910678</v>
      </c>
    </row>
    <row r="3280" spans="1:16" x14ac:dyDescent="0.25">
      <c r="A3280" s="1">
        <v>42944</v>
      </c>
      <c r="B3280">
        <v>5</v>
      </c>
      <c r="C3280">
        <v>5</v>
      </c>
      <c r="D3280">
        <v>27359.205000000002</v>
      </c>
      <c r="E3280">
        <f>INDEX(Stores[region],MATCH(Sales[[#This Row],[store_no]],Stores[store_no],0))</f>
        <v>1</v>
      </c>
      <c r="F3280" t="str">
        <f>INDEX(Stores[storetype],MATCH(Sales[[#This Row],[store_no]],Stores[store_no],0))</f>
        <v>B</v>
      </c>
      <c r="G3280" t="str">
        <f>INDEX(Stores[location_city],MATCH(Sales[[#This Row],[store_no]],Stores[store_no],0))</f>
        <v>Bloomington</v>
      </c>
      <c r="H3280" t="str">
        <f>INDEX(Stores[location_state],MATCH(Sales[[#This Row],[store_no]],Stores[store_no],0))</f>
        <v>Indiana</v>
      </c>
      <c r="I3280">
        <f>INDEX(Stores[sqft],MATCH(Sales[[#This Row],[store_no]],Stores[store_no],0))</f>
        <v>114500</v>
      </c>
      <c r="J3280" s="4" t="str">
        <f>INDEX(Departments[dept_name],MATCH(Sales[[#This Row],[dept_no]],Departments[dept_no],0))</f>
        <v>Clothing</v>
      </c>
      <c r="K3280" s="4" t="str">
        <f>CONCATENATE(Sales[[#This Row],[region]],Sales[[#This Row],[storetype]])</f>
        <v>1B</v>
      </c>
      <c r="L3280" s="4">
        <f>INDEX(RegionStoreCount[Store Count],MATCH(Sales[[#This Row],[RegionStoretype]],RegionStoreCount[Region/Type],0))</f>
        <v>5</v>
      </c>
      <c r="M3280" s="4">
        <f>AND(Sales[[#This Row],[date]]&lt;=TY_YTDMax,Sales[[#This Row],[date]]&gt;=TY_YTDMin)*Sales[[#This Row],[sales]]</f>
        <v>0</v>
      </c>
      <c r="N3280" s="4">
        <f>AND(Sales[[#This Row],[date]]&lt;=LY_YTDMax,Sales[[#This Row],[date]]&gt;=LY_YTDMin)*Sales[[#This Row],[sales]]</f>
        <v>27359.205000000002</v>
      </c>
      <c r="O3280" s="4">
        <f>AND(Sales[[#This Row],[date]]&gt;=YoY_Min,Sales[[#This Row],[date]]&lt;=TY_YTDMax)*(Sales[[#This Row],[sales]]/Sales[[#This Row],[sqft]])</f>
        <v>0</v>
      </c>
      <c r="P3280" s="4">
        <f>SUMIF(Sales[RegionStoretype],Sales[[#This Row],[RegionStoretype]],Sales[YoY_SSF])/Sales[[#This Row],[Region_TypeCount]]</f>
        <v>68.518982968140051</v>
      </c>
    </row>
    <row r="3281" spans="1:16" x14ac:dyDescent="0.25">
      <c r="A3281" s="1">
        <v>42944</v>
      </c>
      <c r="B3281">
        <v>5</v>
      </c>
      <c r="C3281">
        <v>7</v>
      </c>
      <c r="D3281">
        <v>7748.56</v>
      </c>
      <c r="E3281">
        <f>INDEX(Stores[region],MATCH(Sales[[#This Row],[store_no]],Stores[store_no],0))</f>
        <v>1</v>
      </c>
      <c r="F3281" t="str">
        <f>INDEX(Stores[storetype],MATCH(Sales[[#This Row],[store_no]],Stores[store_no],0))</f>
        <v>B</v>
      </c>
      <c r="G3281" t="str">
        <f>INDEX(Stores[location_city],MATCH(Sales[[#This Row],[store_no]],Stores[store_no],0))</f>
        <v>Bloomington</v>
      </c>
      <c r="H3281" t="str">
        <f>INDEX(Stores[location_state],MATCH(Sales[[#This Row],[store_no]],Stores[store_no],0))</f>
        <v>Indiana</v>
      </c>
      <c r="I3281">
        <f>INDEX(Stores[sqft],MATCH(Sales[[#This Row],[store_no]],Stores[store_no],0))</f>
        <v>114500</v>
      </c>
      <c r="J3281" s="4" t="str">
        <f>INDEX(Departments[dept_name],MATCH(Sales[[#This Row],[dept_no]],Departments[dept_no],0))</f>
        <v>Electronics</v>
      </c>
      <c r="K3281" s="4" t="str">
        <f>CONCATENATE(Sales[[#This Row],[region]],Sales[[#This Row],[storetype]])</f>
        <v>1B</v>
      </c>
      <c r="L3281" s="4">
        <f>INDEX(RegionStoreCount[Store Count],MATCH(Sales[[#This Row],[RegionStoretype]],RegionStoreCount[Region/Type],0))</f>
        <v>5</v>
      </c>
      <c r="M3281" s="4">
        <f>AND(Sales[[#This Row],[date]]&lt;=TY_YTDMax,Sales[[#This Row],[date]]&gt;=TY_YTDMin)*Sales[[#This Row],[sales]]</f>
        <v>0</v>
      </c>
      <c r="N3281" s="4">
        <f>AND(Sales[[#This Row],[date]]&lt;=LY_YTDMax,Sales[[#This Row],[date]]&gt;=LY_YTDMin)*Sales[[#This Row],[sales]]</f>
        <v>7748.56</v>
      </c>
      <c r="O3281" s="4">
        <f>AND(Sales[[#This Row],[date]]&gt;=YoY_Min,Sales[[#This Row],[date]]&lt;=TY_YTDMax)*(Sales[[#This Row],[sales]]/Sales[[#This Row],[sqft]])</f>
        <v>0</v>
      </c>
      <c r="P3281" s="4">
        <f>SUMIF(Sales[RegionStoretype],Sales[[#This Row],[RegionStoretype]],Sales[YoY_SSF])/Sales[[#This Row],[Region_TypeCount]]</f>
        <v>68.518982968140051</v>
      </c>
    </row>
    <row r="3282" spans="1:16" x14ac:dyDescent="0.25">
      <c r="A3282" s="1">
        <v>42944</v>
      </c>
      <c r="B3282">
        <v>6</v>
      </c>
      <c r="C3282">
        <v>9</v>
      </c>
      <c r="D3282">
        <v>1289.3607999999999</v>
      </c>
      <c r="E3282">
        <f>INDEX(Stores[region],MATCH(Sales[[#This Row],[store_no]],Stores[store_no],0))</f>
        <v>3</v>
      </c>
      <c r="F3282" t="str">
        <f>INDEX(Stores[storetype],MATCH(Sales[[#This Row],[store_no]],Stores[store_no],0))</f>
        <v>A</v>
      </c>
      <c r="G3282" t="str">
        <f>INDEX(Stores[location_city],MATCH(Sales[[#This Row],[store_no]],Stores[store_no],0))</f>
        <v>Green Bay</v>
      </c>
      <c r="H3282" t="str">
        <f>INDEX(Stores[location_state],MATCH(Sales[[#This Row],[store_no]],Stores[store_no],0))</f>
        <v>Wisconsin</v>
      </c>
      <c r="I3282">
        <f>INDEX(Stores[sqft],MATCH(Sales[[#This Row],[store_no]],Stores[store_no],0))</f>
        <v>138800</v>
      </c>
      <c r="J3282" s="4" t="str">
        <f>INDEX(Departments[dept_name],MATCH(Sales[[#This Row],[dept_no]],Departments[dept_no],0))</f>
        <v>Garden</v>
      </c>
      <c r="K3282" s="4" t="str">
        <f>CONCATENATE(Sales[[#This Row],[region]],Sales[[#This Row],[storetype]])</f>
        <v>3A</v>
      </c>
      <c r="L3282" s="4">
        <f>INDEX(RegionStoreCount[Store Count],MATCH(Sales[[#This Row],[RegionStoretype]],RegionStoreCount[Region/Type],0))</f>
        <v>9</v>
      </c>
      <c r="M3282" s="4">
        <f>AND(Sales[[#This Row],[date]]&lt;=TY_YTDMax,Sales[[#This Row],[date]]&gt;=TY_YTDMin)*Sales[[#This Row],[sales]]</f>
        <v>0</v>
      </c>
      <c r="N3282" s="4">
        <f>AND(Sales[[#This Row],[date]]&lt;=LY_YTDMax,Sales[[#This Row],[date]]&gt;=LY_YTDMin)*Sales[[#This Row],[sales]]</f>
        <v>1289.3607999999999</v>
      </c>
      <c r="O3282" s="4">
        <f>AND(Sales[[#This Row],[date]]&gt;=YoY_Min,Sales[[#This Row],[date]]&lt;=TY_YTDMax)*(Sales[[#This Row],[sales]]/Sales[[#This Row],[sqft]])</f>
        <v>0</v>
      </c>
      <c r="P3282" s="4">
        <f>SUMIF(Sales[RegionStoretype],Sales[[#This Row],[RegionStoretype]],Sales[YoY_SSF])/Sales[[#This Row],[Region_TypeCount]]</f>
        <v>53.603836561720975</v>
      </c>
    </row>
    <row r="3283" spans="1:16" x14ac:dyDescent="0.25">
      <c r="A3283" s="1">
        <v>42944</v>
      </c>
      <c r="B3283">
        <v>6</v>
      </c>
      <c r="C3283">
        <v>13</v>
      </c>
      <c r="D3283">
        <v>81904.688900000023</v>
      </c>
      <c r="E3283">
        <f>INDEX(Stores[region],MATCH(Sales[[#This Row],[store_no]],Stores[store_no],0))</f>
        <v>3</v>
      </c>
      <c r="F3283" t="str">
        <f>INDEX(Stores[storetype],MATCH(Sales[[#This Row],[store_no]],Stores[store_no],0))</f>
        <v>A</v>
      </c>
      <c r="G3283" t="str">
        <f>INDEX(Stores[location_city],MATCH(Sales[[#This Row],[store_no]],Stores[store_no],0))</f>
        <v>Green Bay</v>
      </c>
      <c r="H3283" t="str">
        <f>INDEX(Stores[location_state],MATCH(Sales[[#This Row],[store_no]],Stores[store_no],0))</f>
        <v>Wisconsin</v>
      </c>
      <c r="I3283">
        <f>INDEX(Stores[sqft],MATCH(Sales[[#This Row],[store_no]],Stores[store_no],0))</f>
        <v>138800</v>
      </c>
      <c r="J3283" s="4" t="str">
        <f>INDEX(Departments[dept_name],MATCH(Sales[[#This Row],[dept_no]],Departments[dept_no],0))</f>
        <v>Kids</v>
      </c>
      <c r="K3283" s="4" t="str">
        <f>CONCATENATE(Sales[[#This Row],[region]],Sales[[#This Row],[storetype]])</f>
        <v>3A</v>
      </c>
      <c r="L3283" s="4">
        <f>INDEX(RegionStoreCount[Store Count],MATCH(Sales[[#This Row],[RegionStoretype]],RegionStoreCount[Region/Type],0))</f>
        <v>9</v>
      </c>
      <c r="M3283" s="4">
        <f>AND(Sales[[#This Row],[date]]&lt;=TY_YTDMax,Sales[[#This Row],[date]]&gt;=TY_YTDMin)*Sales[[#This Row],[sales]]</f>
        <v>0</v>
      </c>
      <c r="N3283" s="4">
        <f>AND(Sales[[#This Row],[date]]&lt;=LY_YTDMax,Sales[[#This Row],[date]]&gt;=LY_YTDMin)*Sales[[#This Row],[sales]]</f>
        <v>81904.688900000023</v>
      </c>
      <c r="O3283" s="4">
        <f>AND(Sales[[#This Row],[date]]&gt;=YoY_Min,Sales[[#This Row],[date]]&lt;=TY_YTDMax)*(Sales[[#This Row],[sales]]/Sales[[#This Row],[sqft]])</f>
        <v>0</v>
      </c>
      <c r="P3283" s="4">
        <f>SUMIF(Sales[RegionStoretype],Sales[[#This Row],[RegionStoretype]],Sales[YoY_SSF])/Sales[[#This Row],[Region_TypeCount]]</f>
        <v>53.603836561720975</v>
      </c>
    </row>
    <row r="3284" spans="1:16" x14ac:dyDescent="0.25">
      <c r="A3284" s="1">
        <v>42944</v>
      </c>
      <c r="B3284">
        <v>6</v>
      </c>
      <c r="C3284">
        <v>19</v>
      </c>
      <c r="D3284">
        <v>56305.121499999994</v>
      </c>
      <c r="E3284">
        <f>INDEX(Stores[region],MATCH(Sales[[#This Row],[store_no]],Stores[store_no],0))</f>
        <v>3</v>
      </c>
      <c r="F3284" t="str">
        <f>INDEX(Stores[storetype],MATCH(Sales[[#This Row],[store_no]],Stores[store_no],0))</f>
        <v>A</v>
      </c>
      <c r="G3284" t="str">
        <f>INDEX(Stores[location_city],MATCH(Sales[[#This Row],[store_no]],Stores[store_no],0))</f>
        <v>Green Bay</v>
      </c>
      <c r="H3284" t="str">
        <f>INDEX(Stores[location_state],MATCH(Sales[[#This Row],[store_no]],Stores[store_no],0))</f>
        <v>Wisconsin</v>
      </c>
      <c r="I3284">
        <f>INDEX(Stores[sqft],MATCH(Sales[[#This Row],[store_no]],Stores[store_no],0))</f>
        <v>138800</v>
      </c>
      <c r="J3284" s="4" t="str">
        <f>INDEX(Departments[dept_name],MATCH(Sales[[#This Row],[dept_no]],Departments[dept_no],0))</f>
        <v>Tools</v>
      </c>
      <c r="K3284" s="4" t="str">
        <f>CONCATENATE(Sales[[#This Row],[region]],Sales[[#This Row],[storetype]])</f>
        <v>3A</v>
      </c>
      <c r="L3284" s="4">
        <f>INDEX(RegionStoreCount[Store Count],MATCH(Sales[[#This Row],[RegionStoretype]],RegionStoreCount[Region/Type],0))</f>
        <v>9</v>
      </c>
      <c r="M3284" s="4">
        <f>AND(Sales[[#This Row],[date]]&lt;=TY_YTDMax,Sales[[#This Row],[date]]&gt;=TY_YTDMin)*Sales[[#This Row],[sales]]</f>
        <v>0</v>
      </c>
      <c r="N3284" s="4">
        <f>AND(Sales[[#This Row],[date]]&lt;=LY_YTDMax,Sales[[#This Row],[date]]&gt;=LY_YTDMin)*Sales[[#This Row],[sales]]</f>
        <v>56305.121499999994</v>
      </c>
      <c r="O3284" s="4">
        <f>AND(Sales[[#This Row],[date]]&gt;=YoY_Min,Sales[[#This Row],[date]]&lt;=TY_YTDMax)*(Sales[[#This Row],[sales]]/Sales[[#This Row],[sqft]])</f>
        <v>0</v>
      </c>
      <c r="P3284" s="4">
        <f>SUMIF(Sales[RegionStoretype],Sales[[#This Row],[RegionStoretype]],Sales[YoY_SSF])/Sales[[#This Row],[Region_TypeCount]]</f>
        <v>53.603836561720975</v>
      </c>
    </row>
    <row r="3285" spans="1:16" x14ac:dyDescent="0.25">
      <c r="A3285" s="1">
        <v>42944</v>
      </c>
      <c r="B3285">
        <v>6</v>
      </c>
      <c r="C3285">
        <v>20</v>
      </c>
      <c r="D3285">
        <v>66112.709800000011</v>
      </c>
      <c r="E3285">
        <f>INDEX(Stores[region],MATCH(Sales[[#This Row],[store_no]],Stores[store_no],0))</f>
        <v>3</v>
      </c>
      <c r="F3285" t="str">
        <f>INDEX(Stores[storetype],MATCH(Sales[[#This Row],[store_no]],Stores[store_no],0))</f>
        <v>A</v>
      </c>
      <c r="G3285" t="str">
        <f>INDEX(Stores[location_city],MATCH(Sales[[#This Row],[store_no]],Stores[store_no],0))</f>
        <v>Green Bay</v>
      </c>
      <c r="H3285" t="str">
        <f>INDEX(Stores[location_state],MATCH(Sales[[#This Row],[store_no]],Stores[store_no],0))</f>
        <v>Wisconsin</v>
      </c>
      <c r="I3285">
        <f>INDEX(Stores[sqft],MATCH(Sales[[#This Row],[store_no]],Stores[store_no],0))</f>
        <v>138800</v>
      </c>
      <c r="J3285" s="4" t="str">
        <f>INDEX(Departments[dept_name],MATCH(Sales[[#This Row],[dept_no]],Departments[dept_no],0))</f>
        <v>Toys</v>
      </c>
      <c r="K3285" s="4" t="str">
        <f>CONCATENATE(Sales[[#This Row],[region]],Sales[[#This Row],[storetype]])</f>
        <v>3A</v>
      </c>
      <c r="L3285" s="4">
        <f>INDEX(RegionStoreCount[Store Count],MATCH(Sales[[#This Row],[RegionStoretype]],RegionStoreCount[Region/Type],0))</f>
        <v>9</v>
      </c>
      <c r="M3285" s="4">
        <f>AND(Sales[[#This Row],[date]]&lt;=TY_YTDMax,Sales[[#This Row],[date]]&gt;=TY_YTDMin)*Sales[[#This Row],[sales]]</f>
        <v>0</v>
      </c>
      <c r="N3285" s="4">
        <f>AND(Sales[[#This Row],[date]]&lt;=LY_YTDMax,Sales[[#This Row],[date]]&gt;=LY_YTDMin)*Sales[[#This Row],[sales]]</f>
        <v>66112.709800000011</v>
      </c>
      <c r="O3285" s="4">
        <f>AND(Sales[[#This Row],[date]]&gt;=YoY_Min,Sales[[#This Row],[date]]&lt;=TY_YTDMax)*(Sales[[#This Row],[sales]]/Sales[[#This Row],[sqft]])</f>
        <v>0</v>
      </c>
      <c r="P3285" s="4">
        <f>SUMIF(Sales[RegionStoretype],Sales[[#This Row],[RegionStoretype]],Sales[YoY_SSF])/Sales[[#This Row],[Region_TypeCount]]</f>
        <v>53.603836561720975</v>
      </c>
    </row>
    <row r="3286" spans="1:16" x14ac:dyDescent="0.25">
      <c r="A3286" s="1">
        <v>42944</v>
      </c>
      <c r="B3286">
        <v>7</v>
      </c>
      <c r="C3286">
        <v>16</v>
      </c>
      <c r="D3286">
        <v>102004.46360000002</v>
      </c>
      <c r="E3286">
        <f>INDEX(Stores[region],MATCH(Sales[[#This Row],[store_no]],Stores[store_no],0))</f>
        <v>2</v>
      </c>
      <c r="F3286" t="str">
        <f>INDEX(Stores[storetype],MATCH(Sales[[#This Row],[store_no]],Stores[store_no],0))</f>
        <v>B</v>
      </c>
      <c r="G3286" t="str">
        <f>INDEX(Stores[location_city],MATCH(Sales[[#This Row],[store_no]],Stores[store_no],0))</f>
        <v>Rockford</v>
      </c>
      <c r="H3286" t="str">
        <f>INDEX(Stores[location_state],MATCH(Sales[[#This Row],[store_no]],Stores[store_no],0))</f>
        <v>Illinois</v>
      </c>
      <c r="I3286">
        <f>INDEX(Stores[sqft],MATCH(Sales[[#This Row],[store_no]],Stores[store_no],0))</f>
        <v>127100</v>
      </c>
      <c r="J3286" s="4" t="str">
        <f>INDEX(Departments[dept_name],MATCH(Sales[[#This Row],[dept_no]],Departments[dept_no],0))</f>
        <v>Outdoors</v>
      </c>
      <c r="K3286" s="4" t="str">
        <f>CONCATENATE(Sales[[#This Row],[region]],Sales[[#This Row],[storetype]])</f>
        <v>2B</v>
      </c>
      <c r="L3286" s="4">
        <f>INDEX(RegionStoreCount[Store Count],MATCH(Sales[[#This Row],[RegionStoretype]],RegionStoreCount[Region/Type],0))</f>
        <v>6</v>
      </c>
      <c r="M3286" s="4">
        <f>AND(Sales[[#This Row],[date]]&lt;=TY_YTDMax,Sales[[#This Row],[date]]&gt;=TY_YTDMin)*Sales[[#This Row],[sales]]</f>
        <v>0</v>
      </c>
      <c r="N3286" s="4">
        <f>AND(Sales[[#This Row],[date]]&lt;=LY_YTDMax,Sales[[#This Row],[date]]&gt;=LY_YTDMin)*Sales[[#This Row],[sales]]</f>
        <v>102004.46360000002</v>
      </c>
      <c r="O3286" s="4">
        <f>AND(Sales[[#This Row],[date]]&gt;=YoY_Min,Sales[[#This Row],[date]]&lt;=TY_YTDMax)*(Sales[[#This Row],[sales]]/Sales[[#This Row],[sqft]])</f>
        <v>0</v>
      </c>
      <c r="P3286" s="4">
        <f>SUMIF(Sales[RegionStoretype],Sales[[#This Row],[RegionStoretype]],Sales[YoY_SSF])/Sales[[#This Row],[Region_TypeCount]]</f>
        <v>58.393757732919049</v>
      </c>
    </row>
    <row r="3287" spans="1:16" x14ac:dyDescent="0.25">
      <c r="A3287" s="1">
        <v>42944</v>
      </c>
      <c r="B3287">
        <v>7</v>
      </c>
      <c r="C3287">
        <v>19</v>
      </c>
      <c r="D3287">
        <v>23963.351899999998</v>
      </c>
      <c r="E3287">
        <f>INDEX(Stores[region],MATCH(Sales[[#This Row],[store_no]],Stores[store_no],0))</f>
        <v>2</v>
      </c>
      <c r="F3287" t="str">
        <f>INDEX(Stores[storetype],MATCH(Sales[[#This Row],[store_no]],Stores[store_no],0))</f>
        <v>B</v>
      </c>
      <c r="G3287" t="str">
        <f>INDEX(Stores[location_city],MATCH(Sales[[#This Row],[store_no]],Stores[store_no],0))</f>
        <v>Rockford</v>
      </c>
      <c r="H3287" t="str">
        <f>INDEX(Stores[location_state],MATCH(Sales[[#This Row],[store_no]],Stores[store_no],0))</f>
        <v>Illinois</v>
      </c>
      <c r="I3287">
        <f>INDEX(Stores[sqft],MATCH(Sales[[#This Row],[store_no]],Stores[store_no],0))</f>
        <v>127100</v>
      </c>
      <c r="J3287" s="4" t="str">
        <f>INDEX(Departments[dept_name],MATCH(Sales[[#This Row],[dept_no]],Departments[dept_no],0))</f>
        <v>Tools</v>
      </c>
      <c r="K3287" s="4" t="str">
        <f>CONCATENATE(Sales[[#This Row],[region]],Sales[[#This Row],[storetype]])</f>
        <v>2B</v>
      </c>
      <c r="L3287" s="4">
        <f>INDEX(RegionStoreCount[Store Count],MATCH(Sales[[#This Row],[RegionStoretype]],RegionStoreCount[Region/Type],0))</f>
        <v>6</v>
      </c>
      <c r="M3287" s="4">
        <f>AND(Sales[[#This Row],[date]]&lt;=TY_YTDMax,Sales[[#This Row],[date]]&gt;=TY_YTDMin)*Sales[[#This Row],[sales]]</f>
        <v>0</v>
      </c>
      <c r="N3287" s="4">
        <f>AND(Sales[[#This Row],[date]]&lt;=LY_YTDMax,Sales[[#This Row],[date]]&gt;=LY_YTDMin)*Sales[[#This Row],[sales]]</f>
        <v>23963.351899999998</v>
      </c>
      <c r="O3287" s="4">
        <f>AND(Sales[[#This Row],[date]]&gt;=YoY_Min,Sales[[#This Row],[date]]&lt;=TY_YTDMax)*(Sales[[#This Row],[sales]]/Sales[[#This Row],[sqft]])</f>
        <v>0</v>
      </c>
      <c r="P3287" s="4">
        <f>SUMIF(Sales[RegionStoretype],Sales[[#This Row],[RegionStoretype]],Sales[YoY_SSF])/Sales[[#This Row],[Region_TypeCount]]</f>
        <v>58.393757732919049</v>
      </c>
    </row>
    <row r="3288" spans="1:16" x14ac:dyDescent="0.25">
      <c r="A3288" s="1">
        <v>42944</v>
      </c>
      <c r="B3288">
        <v>8</v>
      </c>
      <c r="C3288">
        <v>2</v>
      </c>
      <c r="D3288">
        <v>91188.090000000011</v>
      </c>
      <c r="E3288">
        <f>INDEX(Stores[region],MATCH(Sales[[#This Row],[store_no]],Stores[store_no],0))</f>
        <v>3</v>
      </c>
      <c r="F3288" t="str">
        <f>INDEX(Stores[storetype],MATCH(Sales[[#This Row],[store_no]],Stores[store_no],0))</f>
        <v>A</v>
      </c>
      <c r="G3288" t="str">
        <f>INDEX(Stores[location_city],MATCH(Sales[[#This Row],[store_no]],Stores[store_no],0))</f>
        <v>Saint Louis</v>
      </c>
      <c r="H3288" t="str">
        <f>INDEX(Stores[location_state],MATCH(Sales[[#This Row],[store_no]],Stores[store_no],0))</f>
        <v>Missouri</v>
      </c>
      <c r="I3288">
        <f>INDEX(Stores[sqft],MATCH(Sales[[#This Row],[store_no]],Stores[store_no],0))</f>
        <v>198900</v>
      </c>
      <c r="J3288" s="4" t="str">
        <f>INDEX(Departments[dept_name],MATCH(Sales[[#This Row],[dept_no]],Departments[dept_no],0))</f>
        <v>Baby</v>
      </c>
      <c r="K3288" s="4" t="str">
        <f>CONCATENATE(Sales[[#This Row],[region]],Sales[[#This Row],[storetype]])</f>
        <v>3A</v>
      </c>
      <c r="L3288" s="4">
        <f>INDEX(RegionStoreCount[Store Count],MATCH(Sales[[#This Row],[RegionStoretype]],RegionStoreCount[Region/Type],0))</f>
        <v>9</v>
      </c>
      <c r="M3288" s="4">
        <f>AND(Sales[[#This Row],[date]]&lt;=TY_YTDMax,Sales[[#This Row],[date]]&gt;=TY_YTDMin)*Sales[[#This Row],[sales]]</f>
        <v>0</v>
      </c>
      <c r="N3288" s="4">
        <f>AND(Sales[[#This Row],[date]]&lt;=LY_YTDMax,Sales[[#This Row],[date]]&gt;=LY_YTDMin)*Sales[[#This Row],[sales]]</f>
        <v>91188.090000000011</v>
      </c>
      <c r="O3288" s="4">
        <f>AND(Sales[[#This Row],[date]]&gt;=YoY_Min,Sales[[#This Row],[date]]&lt;=TY_YTDMax)*(Sales[[#This Row],[sales]]/Sales[[#This Row],[sqft]])</f>
        <v>0</v>
      </c>
      <c r="P3288" s="4">
        <f>SUMIF(Sales[RegionStoretype],Sales[[#This Row],[RegionStoretype]],Sales[YoY_SSF])/Sales[[#This Row],[Region_TypeCount]]</f>
        <v>53.603836561720975</v>
      </c>
    </row>
    <row r="3289" spans="1:16" x14ac:dyDescent="0.25">
      <c r="A3289" s="1">
        <v>42944</v>
      </c>
      <c r="B3289">
        <v>8</v>
      </c>
      <c r="C3289">
        <v>4</v>
      </c>
      <c r="D3289">
        <v>188989.99900000001</v>
      </c>
      <c r="E3289">
        <f>INDEX(Stores[region],MATCH(Sales[[#This Row],[store_no]],Stores[store_no],0))</f>
        <v>3</v>
      </c>
      <c r="F3289" t="str">
        <f>INDEX(Stores[storetype],MATCH(Sales[[#This Row],[store_no]],Stores[store_no],0))</f>
        <v>A</v>
      </c>
      <c r="G3289" t="str">
        <f>INDEX(Stores[location_city],MATCH(Sales[[#This Row],[store_no]],Stores[store_no],0))</f>
        <v>Saint Louis</v>
      </c>
      <c r="H3289" t="str">
        <f>INDEX(Stores[location_state],MATCH(Sales[[#This Row],[store_no]],Stores[store_no],0))</f>
        <v>Missouri</v>
      </c>
      <c r="I3289">
        <f>INDEX(Stores[sqft],MATCH(Sales[[#This Row],[store_no]],Stores[store_no],0))</f>
        <v>198900</v>
      </c>
      <c r="J3289" s="4" t="str">
        <f>INDEX(Departments[dept_name],MATCH(Sales[[#This Row],[dept_no]],Departments[dept_no],0))</f>
        <v>Books</v>
      </c>
      <c r="K3289" s="4" t="str">
        <f>CONCATENATE(Sales[[#This Row],[region]],Sales[[#This Row],[storetype]])</f>
        <v>3A</v>
      </c>
      <c r="L3289" s="4">
        <f>INDEX(RegionStoreCount[Store Count],MATCH(Sales[[#This Row],[RegionStoretype]],RegionStoreCount[Region/Type],0))</f>
        <v>9</v>
      </c>
      <c r="M3289" s="4">
        <f>AND(Sales[[#This Row],[date]]&lt;=TY_YTDMax,Sales[[#This Row],[date]]&gt;=TY_YTDMin)*Sales[[#This Row],[sales]]</f>
        <v>0</v>
      </c>
      <c r="N3289" s="4">
        <f>AND(Sales[[#This Row],[date]]&lt;=LY_YTDMax,Sales[[#This Row],[date]]&gt;=LY_YTDMin)*Sales[[#This Row],[sales]]</f>
        <v>188989.99900000001</v>
      </c>
      <c r="O3289" s="4">
        <f>AND(Sales[[#This Row],[date]]&gt;=YoY_Min,Sales[[#This Row],[date]]&lt;=TY_YTDMax)*(Sales[[#This Row],[sales]]/Sales[[#This Row],[sqft]])</f>
        <v>0</v>
      </c>
      <c r="P3289" s="4">
        <f>SUMIF(Sales[RegionStoretype],Sales[[#This Row],[RegionStoretype]],Sales[YoY_SSF])/Sales[[#This Row],[Region_TypeCount]]</f>
        <v>53.603836561720975</v>
      </c>
    </row>
    <row r="3290" spans="1:16" x14ac:dyDescent="0.25">
      <c r="A3290" s="1">
        <v>42944</v>
      </c>
      <c r="B3290">
        <v>8</v>
      </c>
      <c r="C3290">
        <v>5</v>
      </c>
      <c r="D3290">
        <v>357434.69189999998</v>
      </c>
      <c r="E3290">
        <f>INDEX(Stores[region],MATCH(Sales[[#This Row],[store_no]],Stores[store_no],0))</f>
        <v>3</v>
      </c>
      <c r="F3290" t="str">
        <f>INDEX(Stores[storetype],MATCH(Sales[[#This Row],[store_no]],Stores[store_no],0))</f>
        <v>A</v>
      </c>
      <c r="G3290" t="str">
        <f>INDEX(Stores[location_city],MATCH(Sales[[#This Row],[store_no]],Stores[store_no],0))</f>
        <v>Saint Louis</v>
      </c>
      <c r="H3290" t="str">
        <f>INDEX(Stores[location_state],MATCH(Sales[[#This Row],[store_no]],Stores[store_no],0))</f>
        <v>Missouri</v>
      </c>
      <c r="I3290">
        <f>INDEX(Stores[sqft],MATCH(Sales[[#This Row],[store_no]],Stores[store_no],0))</f>
        <v>198900</v>
      </c>
      <c r="J3290" s="4" t="str">
        <f>INDEX(Departments[dept_name],MATCH(Sales[[#This Row],[dept_no]],Departments[dept_no],0))</f>
        <v>Clothing</v>
      </c>
      <c r="K3290" s="4" t="str">
        <f>CONCATENATE(Sales[[#This Row],[region]],Sales[[#This Row],[storetype]])</f>
        <v>3A</v>
      </c>
      <c r="L3290" s="4">
        <f>INDEX(RegionStoreCount[Store Count],MATCH(Sales[[#This Row],[RegionStoretype]],RegionStoreCount[Region/Type],0))</f>
        <v>9</v>
      </c>
      <c r="M3290" s="4">
        <f>AND(Sales[[#This Row],[date]]&lt;=TY_YTDMax,Sales[[#This Row],[date]]&gt;=TY_YTDMin)*Sales[[#This Row],[sales]]</f>
        <v>0</v>
      </c>
      <c r="N3290" s="4">
        <f>AND(Sales[[#This Row],[date]]&lt;=LY_YTDMax,Sales[[#This Row],[date]]&gt;=LY_YTDMin)*Sales[[#This Row],[sales]]</f>
        <v>357434.69189999998</v>
      </c>
      <c r="O3290" s="4">
        <f>AND(Sales[[#This Row],[date]]&gt;=YoY_Min,Sales[[#This Row],[date]]&lt;=TY_YTDMax)*(Sales[[#This Row],[sales]]/Sales[[#This Row],[sqft]])</f>
        <v>0</v>
      </c>
      <c r="P3290" s="4">
        <f>SUMIF(Sales[RegionStoretype],Sales[[#This Row],[RegionStoretype]],Sales[YoY_SSF])/Sales[[#This Row],[Region_TypeCount]]</f>
        <v>53.603836561720975</v>
      </c>
    </row>
    <row r="3291" spans="1:16" x14ac:dyDescent="0.25">
      <c r="A3291" s="1">
        <v>42944</v>
      </c>
      <c r="B3291">
        <v>8</v>
      </c>
      <c r="C3291">
        <v>9</v>
      </c>
      <c r="D3291">
        <v>76095.582300000009</v>
      </c>
      <c r="E3291">
        <f>INDEX(Stores[region],MATCH(Sales[[#This Row],[store_no]],Stores[store_no],0))</f>
        <v>3</v>
      </c>
      <c r="F3291" t="str">
        <f>INDEX(Stores[storetype],MATCH(Sales[[#This Row],[store_no]],Stores[store_no],0))</f>
        <v>A</v>
      </c>
      <c r="G3291" t="str">
        <f>INDEX(Stores[location_city],MATCH(Sales[[#This Row],[store_no]],Stores[store_no],0))</f>
        <v>Saint Louis</v>
      </c>
      <c r="H3291" t="str">
        <f>INDEX(Stores[location_state],MATCH(Sales[[#This Row],[store_no]],Stores[store_no],0))</f>
        <v>Missouri</v>
      </c>
      <c r="I3291">
        <f>INDEX(Stores[sqft],MATCH(Sales[[#This Row],[store_no]],Stores[store_no],0))</f>
        <v>198900</v>
      </c>
      <c r="J3291" s="4" t="str">
        <f>INDEX(Departments[dept_name],MATCH(Sales[[#This Row],[dept_no]],Departments[dept_no],0))</f>
        <v>Garden</v>
      </c>
      <c r="K3291" s="4" t="str">
        <f>CONCATENATE(Sales[[#This Row],[region]],Sales[[#This Row],[storetype]])</f>
        <v>3A</v>
      </c>
      <c r="L3291" s="4">
        <f>INDEX(RegionStoreCount[Store Count],MATCH(Sales[[#This Row],[RegionStoretype]],RegionStoreCount[Region/Type],0))</f>
        <v>9</v>
      </c>
      <c r="M3291" s="4">
        <f>AND(Sales[[#This Row],[date]]&lt;=TY_YTDMax,Sales[[#This Row],[date]]&gt;=TY_YTDMin)*Sales[[#This Row],[sales]]</f>
        <v>0</v>
      </c>
      <c r="N3291" s="4">
        <f>AND(Sales[[#This Row],[date]]&lt;=LY_YTDMax,Sales[[#This Row],[date]]&gt;=LY_YTDMin)*Sales[[#This Row],[sales]]</f>
        <v>76095.582300000009</v>
      </c>
      <c r="O3291" s="4">
        <f>AND(Sales[[#This Row],[date]]&gt;=YoY_Min,Sales[[#This Row],[date]]&lt;=TY_YTDMax)*(Sales[[#This Row],[sales]]/Sales[[#This Row],[sqft]])</f>
        <v>0</v>
      </c>
      <c r="P3291" s="4">
        <f>SUMIF(Sales[RegionStoretype],Sales[[#This Row],[RegionStoretype]],Sales[YoY_SSF])/Sales[[#This Row],[Region_TypeCount]]</f>
        <v>53.603836561720975</v>
      </c>
    </row>
    <row r="3292" spans="1:16" x14ac:dyDescent="0.25">
      <c r="A3292" s="1">
        <v>42944</v>
      </c>
      <c r="B3292">
        <v>8</v>
      </c>
      <c r="C3292">
        <v>17</v>
      </c>
      <c r="D3292">
        <v>136974.31540000002</v>
      </c>
      <c r="E3292">
        <f>INDEX(Stores[region],MATCH(Sales[[#This Row],[store_no]],Stores[store_no],0))</f>
        <v>3</v>
      </c>
      <c r="F3292" t="str">
        <f>INDEX(Stores[storetype],MATCH(Sales[[#This Row],[store_no]],Stores[store_no],0))</f>
        <v>A</v>
      </c>
      <c r="G3292" t="str">
        <f>INDEX(Stores[location_city],MATCH(Sales[[#This Row],[store_no]],Stores[store_no],0))</f>
        <v>Saint Louis</v>
      </c>
      <c r="H3292" t="str">
        <f>INDEX(Stores[location_state],MATCH(Sales[[#This Row],[store_no]],Stores[store_no],0))</f>
        <v>Missouri</v>
      </c>
      <c r="I3292">
        <f>INDEX(Stores[sqft],MATCH(Sales[[#This Row],[store_no]],Stores[store_no],0))</f>
        <v>198900</v>
      </c>
      <c r="J3292" s="4" t="str">
        <f>INDEX(Departments[dept_name],MATCH(Sales[[#This Row],[dept_no]],Departments[dept_no],0))</f>
        <v>Shoes</v>
      </c>
      <c r="K3292" s="4" t="str">
        <f>CONCATENATE(Sales[[#This Row],[region]],Sales[[#This Row],[storetype]])</f>
        <v>3A</v>
      </c>
      <c r="L3292" s="4">
        <f>INDEX(RegionStoreCount[Store Count],MATCH(Sales[[#This Row],[RegionStoretype]],RegionStoreCount[Region/Type],0))</f>
        <v>9</v>
      </c>
      <c r="M3292" s="4">
        <f>AND(Sales[[#This Row],[date]]&lt;=TY_YTDMax,Sales[[#This Row],[date]]&gt;=TY_YTDMin)*Sales[[#This Row],[sales]]</f>
        <v>0</v>
      </c>
      <c r="N3292" s="4">
        <f>AND(Sales[[#This Row],[date]]&lt;=LY_YTDMax,Sales[[#This Row],[date]]&gt;=LY_YTDMin)*Sales[[#This Row],[sales]]</f>
        <v>136974.31540000002</v>
      </c>
      <c r="O3292" s="4">
        <f>AND(Sales[[#This Row],[date]]&gt;=YoY_Min,Sales[[#This Row],[date]]&lt;=TY_YTDMax)*(Sales[[#This Row],[sales]]/Sales[[#This Row],[sqft]])</f>
        <v>0</v>
      </c>
      <c r="P3292" s="4">
        <f>SUMIF(Sales[RegionStoretype],Sales[[#This Row],[RegionStoretype]],Sales[YoY_SSF])/Sales[[#This Row],[Region_TypeCount]]</f>
        <v>53.603836561720975</v>
      </c>
    </row>
    <row r="3293" spans="1:16" x14ac:dyDescent="0.25">
      <c r="A3293" s="1">
        <v>42944</v>
      </c>
      <c r="B3293">
        <v>9</v>
      </c>
      <c r="C3293">
        <v>7</v>
      </c>
      <c r="D3293">
        <v>72852.987900000007</v>
      </c>
      <c r="E3293">
        <f>INDEX(Stores[region],MATCH(Sales[[#This Row],[store_no]],Stores[store_no],0))</f>
        <v>1</v>
      </c>
      <c r="F3293" t="str">
        <f>INDEX(Stores[storetype],MATCH(Sales[[#This Row],[store_no]],Stores[store_no],0))</f>
        <v>B</v>
      </c>
      <c r="G3293" t="str">
        <f>INDEX(Stores[location_city],MATCH(Sales[[#This Row],[store_no]],Stores[store_no],0))</f>
        <v>Columbus</v>
      </c>
      <c r="H3293" t="str">
        <f>INDEX(Stores[location_state],MATCH(Sales[[#This Row],[store_no]],Stores[store_no],0))</f>
        <v>Ohio</v>
      </c>
      <c r="I3293">
        <f>INDEX(Stores[sqft],MATCH(Sales[[#This Row],[store_no]],Stores[store_no],0))</f>
        <v>221800</v>
      </c>
      <c r="J3293" s="4" t="str">
        <f>INDEX(Departments[dept_name],MATCH(Sales[[#This Row],[dept_no]],Departments[dept_no],0))</f>
        <v>Electronics</v>
      </c>
      <c r="K3293" s="4" t="str">
        <f>CONCATENATE(Sales[[#This Row],[region]],Sales[[#This Row],[storetype]])</f>
        <v>1B</v>
      </c>
      <c r="L3293" s="4">
        <f>INDEX(RegionStoreCount[Store Count],MATCH(Sales[[#This Row],[RegionStoretype]],RegionStoreCount[Region/Type],0))</f>
        <v>5</v>
      </c>
      <c r="M3293" s="4">
        <f>AND(Sales[[#This Row],[date]]&lt;=TY_YTDMax,Sales[[#This Row],[date]]&gt;=TY_YTDMin)*Sales[[#This Row],[sales]]</f>
        <v>0</v>
      </c>
      <c r="N3293" s="4">
        <f>AND(Sales[[#This Row],[date]]&lt;=LY_YTDMax,Sales[[#This Row],[date]]&gt;=LY_YTDMin)*Sales[[#This Row],[sales]]</f>
        <v>72852.987900000007</v>
      </c>
      <c r="O3293" s="4">
        <f>AND(Sales[[#This Row],[date]]&gt;=YoY_Min,Sales[[#This Row],[date]]&lt;=TY_YTDMax)*(Sales[[#This Row],[sales]]/Sales[[#This Row],[sqft]])</f>
        <v>0</v>
      </c>
      <c r="P3293" s="4">
        <f>SUMIF(Sales[RegionStoretype],Sales[[#This Row],[RegionStoretype]],Sales[YoY_SSF])/Sales[[#This Row],[Region_TypeCount]]</f>
        <v>68.518982968140051</v>
      </c>
    </row>
    <row r="3294" spans="1:16" x14ac:dyDescent="0.25">
      <c r="A3294" s="1">
        <v>42944</v>
      </c>
      <c r="B3294">
        <v>9</v>
      </c>
      <c r="C3294">
        <v>16</v>
      </c>
      <c r="D3294">
        <v>87731.053100000005</v>
      </c>
      <c r="E3294">
        <f>INDEX(Stores[region],MATCH(Sales[[#This Row],[store_no]],Stores[store_no],0))</f>
        <v>1</v>
      </c>
      <c r="F3294" t="str">
        <f>INDEX(Stores[storetype],MATCH(Sales[[#This Row],[store_no]],Stores[store_no],0))</f>
        <v>B</v>
      </c>
      <c r="G3294" t="str">
        <f>INDEX(Stores[location_city],MATCH(Sales[[#This Row],[store_no]],Stores[store_no],0))</f>
        <v>Columbus</v>
      </c>
      <c r="H3294" t="str">
        <f>INDEX(Stores[location_state],MATCH(Sales[[#This Row],[store_no]],Stores[store_no],0))</f>
        <v>Ohio</v>
      </c>
      <c r="I3294">
        <f>INDEX(Stores[sqft],MATCH(Sales[[#This Row],[store_no]],Stores[store_no],0))</f>
        <v>221800</v>
      </c>
      <c r="J3294" s="4" t="str">
        <f>INDEX(Departments[dept_name],MATCH(Sales[[#This Row],[dept_no]],Departments[dept_no],0))</f>
        <v>Outdoors</v>
      </c>
      <c r="K3294" s="4" t="str">
        <f>CONCATENATE(Sales[[#This Row],[region]],Sales[[#This Row],[storetype]])</f>
        <v>1B</v>
      </c>
      <c r="L3294" s="4">
        <f>INDEX(RegionStoreCount[Store Count],MATCH(Sales[[#This Row],[RegionStoretype]],RegionStoreCount[Region/Type],0))</f>
        <v>5</v>
      </c>
      <c r="M3294" s="4">
        <f>AND(Sales[[#This Row],[date]]&lt;=TY_YTDMax,Sales[[#This Row],[date]]&gt;=TY_YTDMin)*Sales[[#This Row],[sales]]</f>
        <v>0</v>
      </c>
      <c r="N3294" s="4">
        <f>AND(Sales[[#This Row],[date]]&lt;=LY_YTDMax,Sales[[#This Row],[date]]&gt;=LY_YTDMin)*Sales[[#This Row],[sales]]</f>
        <v>87731.053100000005</v>
      </c>
      <c r="O3294" s="4">
        <f>AND(Sales[[#This Row],[date]]&gt;=YoY_Min,Sales[[#This Row],[date]]&lt;=TY_YTDMax)*(Sales[[#This Row],[sales]]/Sales[[#This Row],[sqft]])</f>
        <v>0</v>
      </c>
      <c r="P3294" s="4">
        <f>SUMIF(Sales[RegionStoretype],Sales[[#This Row],[RegionStoretype]],Sales[YoY_SSF])/Sales[[#This Row],[Region_TypeCount]]</f>
        <v>68.518982968140051</v>
      </c>
    </row>
    <row r="3295" spans="1:16" x14ac:dyDescent="0.25">
      <c r="A3295" s="1">
        <v>42944</v>
      </c>
      <c r="B3295">
        <v>10</v>
      </c>
      <c r="C3295">
        <v>11</v>
      </c>
      <c r="D3295">
        <v>164511.9449</v>
      </c>
      <c r="E3295">
        <f>INDEX(Stores[region],MATCH(Sales[[#This Row],[store_no]],Stores[store_no],0))</f>
        <v>1</v>
      </c>
      <c r="F3295" t="str">
        <f>INDEX(Stores[storetype],MATCH(Sales[[#This Row],[store_no]],Stores[store_no],0))</f>
        <v>B</v>
      </c>
      <c r="G3295" t="str">
        <f>INDEX(Stores[location_city],MATCH(Sales[[#This Row],[store_no]],Stores[store_no],0))</f>
        <v>Traverse City</v>
      </c>
      <c r="H3295" t="str">
        <f>INDEX(Stores[location_state],MATCH(Sales[[#This Row],[store_no]],Stores[store_no],0))</f>
        <v>Michigan</v>
      </c>
      <c r="I3295">
        <f>INDEX(Stores[sqft],MATCH(Sales[[#This Row],[store_no]],Stores[store_no],0))</f>
        <v>158200</v>
      </c>
      <c r="J3295" s="4" t="str">
        <f>INDEX(Departments[dept_name],MATCH(Sales[[#This Row],[dept_no]],Departments[dept_no],0))</f>
        <v>Home</v>
      </c>
      <c r="K3295" s="4" t="str">
        <f>CONCATENATE(Sales[[#This Row],[region]],Sales[[#This Row],[storetype]])</f>
        <v>1B</v>
      </c>
      <c r="L3295" s="4">
        <f>INDEX(RegionStoreCount[Store Count],MATCH(Sales[[#This Row],[RegionStoretype]],RegionStoreCount[Region/Type],0))</f>
        <v>5</v>
      </c>
      <c r="M3295" s="4">
        <f>AND(Sales[[#This Row],[date]]&lt;=TY_YTDMax,Sales[[#This Row],[date]]&gt;=TY_YTDMin)*Sales[[#This Row],[sales]]</f>
        <v>0</v>
      </c>
      <c r="N3295" s="4">
        <f>AND(Sales[[#This Row],[date]]&lt;=LY_YTDMax,Sales[[#This Row],[date]]&gt;=LY_YTDMin)*Sales[[#This Row],[sales]]</f>
        <v>164511.9449</v>
      </c>
      <c r="O3295" s="4">
        <f>AND(Sales[[#This Row],[date]]&gt;=YoY_Min,Sales[[#This Row],[date]]&lt;=TY_YTDMax)*(Sales[[#This Row],[sales]]/Sales[[#This Row],[sqft]])</f>
        <v>0</v>
      </c>
      <c r="P3295" s="4">
        <f>SUMIF(Sales[RegionStoretype],Sales[[#This Row],[RegionStoretype]],Sales[YoY_SSF])/Sales[[#This Row],[Region_TypeCount]]</f>
        <v>68.518982968140051</v>
      </c>
    </row>
    <row r="3296" spans="1:16" x14ac:dyDescent="0.25">
      <c r="A3296" s="1">
        <v>42944</v>
      </c>
      <c r="B3296">
        <v>11</v>
      </c>
      <c r="C3296">
        <v>2</v>
      </c>
      <c r="D3296">
        <v>29693.106499999998</v>
      </c>
      <c r="E3296">
        <f>INDEX(Stores[region],MATCH(Sales[[#This Row],[store_no]],Stores[store_no],0))</f>
        <v>1</v>
      </c>
      <c r="F3296" t="str">
        <f>INDEX(Stores[storetype],MATCH(Sales[[#This Row],[store_no]],Stores[store_no],0))</f>
        <v>A</v>
      </c>
      <c r="G3296" t="str">
        <f>INDEX(Stores[location_city],MATCH(Sales[[#This Row],[store_no]],Stores[store_no],0))</f>
        <v>Cleveland</v>
      </c>
      <c r="H3296" t="str">
        <f>INDEX(Stores[location_state],MATCH(Sales[[#This Row],[store_no]],Stores[store_no],0))</f>
        <v>Ohio</v>
      </c>
      <c r="I3296">
        <f>INDEX(Stores[sqft],MATCH(Sales[[#This Row],[store_no]],Stores[store_no],0))</f>
        <v>192400</v>
      </c>
      <c r="J3296" s="4" t="str">
        <f>INDEX(Departments[dept_name],MATCH(Sales[[#This Row],[dept_no]],Departments[dept_no],0))</f>
        <v>Baby</v>
      </c>
      <c r="K3296" s="4" t="str">
        <f>CONCATENATE(Sales[[#This Row],[region]],Sales[[#This Row],[storetype]])</f>
        <v>1A</v>
      </c>
      <c r="L3296" s="4">
        <f>INDEX(RegionStoreCount[Store Count],MATCH(Sales[[#This Row],[RegionStoretype]],RegionStoreCount[Region/Type],0))</f>
        <v>5</v>
      </c>
      <c r="M3296" s="4">
        <f>AND(Sales[[#This Row],[date]]&lt;=TY_YTDMax,Sales[[#This Row],[date]]&gt;=TY_YTDMin)*Sales[[#This Row],[sales]]</f>
        <v>0</v>
      </c>
      <c r="N3296" s="4">
        <f>AND(Sales[[#This Row],[date]]&lt;=LY_YTDMax,Sales[[#This Row],[date]]&gt;=LY_YTDMin)*Sales[[#This Row],[sales]]</f>
        <v>29693.106499999998</v>
      </c>
      <c r="O3296" s="4">
        <f>AND(Sales[[#This Row],[date]]&gt;=YoY_Min,Sales[[#This Row],[date]]&lt;=TY_YTDMax)*(Sales[[#This Row],[sales]]/Sales[[#This Row],[sqft]])</f>
        <v>0</v>
      </c>
      <c r="P3296" s="4">
        <f>SUMIF(Sales[RegionStoretype],Sales[[#This Row],[RegionStoretype]],Sales[YoY_SSF])/Sales[[#This Row],[Region_TypeCount]]</f>
        <v>59.469551530910678</v>
      </c>
    </row>
    <row r="3297" spans="1:16" x14ac:dyDescent="0.25">
      <c r="A3297" s="1">
        <v>42944</v>
      </c>
      <c r="B3297">
        <v>11</v>
      </c>
      <c r="C3297">
        <v>4</v>
      </c>
      <c r="D3297">
        <v>151015.69400000002</v>
      </c>
      <c r="E3297">
        <f>INDEX(Stores[region],MATCH(Sales[[#This Row],[store_no]],Stores[store_no],0))</f>
        <v>1</v>
      </c>
      <c r="F3297" t="str">
        <f>INDEX(Stores[storetype],MATCH(Sales[[#This Row],[store_no]],Stores[store_no],0))</f>
        <v>A</v>
      </c>
      <c r="G3297" t="str">
        <f>INDEX(Stores[location_city],MATCH(Sales[[#This Row],[store_no]],Stores[store_no],0))</f>
        <v>Cleveland</v>
      </c>
      <c r="H3297" t="str">
        <f>INDEX(Stores[location_state],MATCH(Sales[[#This Row],[store_no]],Stores[store_no],0))</f>
        <v>Ohio</v>
      </c>
      <c r="I3297">
        <f>INDEX(Stores[sqft],MATCH(Sales[[#This Row],[store_no]],Stores[store_no],0))</f>
        <v>192400</v>
      </c>
      <c r="J3297" s="4" t="str">
        <f>INDEX(Departments[dept_name],MATCH(Sales[[#This Row],[dept_no]],Departments[dept_no],0))</f>
        <v>Books</v>
      </c>
      <c r="K3297" s="4" t="str">
        <f>CONCATENATE(Sales[[#This Row],[region]],Sales[[#This Row],[storetype]])</f>
        <v>1A</v>
      </c>
      <c r="L3297" s="4">
        <f>INDEX(RegionStoreCount[Store Count],MATCH(Sales[[#This Row],[RegionStoretype]],RegionStoreCount[Region/Type],0))</f>
        <v>5</v>
      </c>
      <c r="M3297" s="4">
        <f>AND(Sales[[#This Row],[date]]&lt;=TY_YTDMax,Sales[[#This Row],[date]]&gt;=TY_YTDMin)*Sales[[#This Row],[sales]]</f>
        <v>0</v>
      </c>
      <c r="N3297" s="4">
        <f>AND(Sales[[#This Row],[date]]&lt;=LY_YTDMax,Sales[[#This Row],[date]]&gt;=LY_YTDMin)*Sales[[#This Row],[sales]]</f>
        <v>151015.69400000002</v>
      </c>
      <c r="O3297" s="4">
        <f>AND(Sales[[#This Row],[date]]&gt;=YoY_Min,Sales[[#This Row],[date]]&lt;=TY_YTDMax)*(Sales[[#This Row],[sales]]/Sales[[#This Row],[sqft]])</f>
        <v>0</v>
      </c>
      <c r="P3297" s="4">
        <f>SUMIF(Sales[RegionStoretype],Sales[[#This Row],[RegionStoretype]],Sales[YoY_SSF])/Sales[[#This Row],[Region_TypeCount]]</f>
        <v>59.469551530910678</v>
      </c>
    </row>
    <row r="3298" spans="1:16" x14ac:dyDescent="0.25">
      <c r="A3298" s="1">
        <v>42944</v>
      </c>
      <c r="B3298">
        <v>11</v>
      </c>
      <c r="C3298">
        <v>13</v>
      </c>
      <c r="D3298">
        <v>10260.7601</v>
      </c>
      <c r="E3298">
        <f>INDEX(Stores[region],MATCH(Sales[[#This Row],[store_no]],Stores[store_no],0))</f>
        <v>1</v>
      </c>
      <c r="F3298" t="str">
        <f>INDEX(Stores[storetype],MATCH(Sales[[#This Row],[store_no]],Stores[store_no],0))</f>
        <v>A</v>
      </c>
      <c r="G3298" t="str">
        <f>INDEX(Stores[location_city],MATCH(Sales[[#This Row],[store_no]],Stores[store_no],0))</f>
        <v>Cleveland</v>
      </c>
      <c r="H3298" t="str">
        <f>INDEX(Stores[location_state],MATCH(Sales[[#This Row],[store_no]],Stores[store_no],0))</f>
        <v>Ohio</v>
      </c>
      <c r="I3298">
        <f>INDEX(Stores[sqft],MATCH(Sales[[#This Row],[store_no]],Stores[store_no],0))</f>
        <v>192400</v>
      </c>
      <c r="J3298" s="4" t="str">
        <f>INDEX(Departments[dept_name],MATCH(Sales[[#This Row],[dept_no]],Departments[dept_no],0))</f>
        <v>Kids</v>
      </c>
      <c r="K3298" s="4" t="str">
        <f>CONCATENATE(Sales[[#This Row],[region]],Sales[[#This Row],[storetype]])</f>
        <v>1A</v>
      </c>
      <c r="L3298" s="4">
        <f>INDEX(RegionStoreCount[Store Count],MATCH(Sales[[#This Row],[RegionStoretype]],RegionStoreCount[Region/Type],0))</f>
        <v>5</v>
      </c>
      <c r="M3298" s="4">
        <f>AND(Sales[[#This Row],[date]]&lt;=TY_YTDMax,Sales[[#This Row],[date]]&gt;=TY_YTDMin)*Sales[[#This Row],[sales]]</f>
        <v>0</v>
      </c>
      <c r="N3298" s="4">
        <f>AND(Sales[[#This Row],[date]]&lt;=LY_YTDMax,Sales[[#This Row],[date]]&gt;=LY_YTDMin)*Sales[[#This Row],[sales]]</f>
        <v>10260.7601</v>
      </c>
      <c r="O3298" s="4">
        <f>AND(Sales[[#This Row],[date]]&gt;=YoY_Min,Sales[[#This Row],[date]]&lt;=TY_YTDMax)*(Sales[[#This Row],[sales]]/Sales[[#This Row],[sqft]])</f>
        <v>0</v>
      </c>
      <c r="P3298" s="4">
        <f>SUMIF(Sales[RegionStoretype],Sales[[#This Row],[RegionStoretype]],Sales[YoY_SSF])/Sales[[#This Row],[Region_TypeCount]]</f>
        <v>59.469551530910678</v>
      </c>
    </row>
    <row r="3299" spans="1:16" x14ac:dyDescent="0.25">
      <c r="A3299" s="1">
        <v>42944</v>
      </c>
      <c r="B3299">
        <v>11</v>
      </c>
      <c r="C3299">
        <v>17</v>
      </c>
      <c r="D3299">
        <v>79673.772700000001</v>
      </c>
      <c r="E3299">
        <f>INDEX(Stores[region],MATCH(Sales[[#This Row],[store_no]],Stores[store_no],0))</f>
        <v>1</v>
      </c>
      <c r="F3299" t="str">
        <f>INDEX(Stores[storetype],MATCH(Sales[[#This Row],[store_no]],Stores[store_no],0))</f>
        <v>A</v>
      </c>
      <c r="G3299" t="str">
        <f>INDEX(Stores[location_city],MATCH(Sales[[#This Row],[store_no]],Stores[store_no],0))</f>
        <v>Cleveland</v>
      </c>
      <c r="H3299" t="str">
        <f>INDEX(Stores[location_state],MATCH(Sales[[#This Row],[store_no]],Stores[store_no],0))</f>
        <v>Ohio</v>
      </c>
      <c r="I3299">
        <f>INDEX(Stores[sqft],MATCH(Sales[[#This Row],[store_no]],Stores[store_no],0))</f>
        <v>192400</v>
      </c>
      <c r="J3299" s="4" t="str">
        <f>INDEX(Departments[dept_name],MATCH(Sales[[#This Row],[dept_no]],Departments[dept_no],0))</f>
        <v>Shoes</v>
      </c>
      <c r="K3299" s="4" t="str">
        <f>CONCATENATE(Sales[[#This Row],[region]],Sales[[#This Row],[storetype]])</f>
        <v>1A</v>
      </c>
      <c r="L3299" s="4">
        <f>INDEX(RegionStoreCount[Store Count],MATCH(Sales[[#This Row],[RegionStoretype]],RegionStoreCount[Region/Type],0))</f>
        <v>5</v>
      </c>
      <c r="M3299" s="4">
        <f>AND(Sales[[#This Row],[date]]&lt;=TY_YTDMax,Sales[[#This Row],[date]]&gt;=TY_YTDMin)*Sales[[#This Row],[sales]]</f>
        <v>0</v>
      </c>
      <c r="N3299" s="4">
        <f>AND(Sales[[#This Row],[date]]&lt;=LY_YTDMax,Sales[[#This Row],[date]]&gt;=LY_YTDMin)*Sales[[#This Row],[sales]]</f>
        <v>79673.772700000001</v>
      </c>
      <c r="O3299" s="4">
        <f>AND(Sales[[#This Row],[date]]&gt;=YoY_Min,Sales[[#This Row],[date]]&lt;=TY_YTDMax)*(Sales[[#This Row],[sales]]/Sales[[#This Row],[sqft]])</f>
        <v>0</v>
      </c>
      <c r="P3299" s="4">
        <f>SUMIF(Sales[RegionStoretype],Sales[[#This Row],[RegionStoretype]],Sales[YoY_SSF])/Sales[[#This Row],[Region_TypeCount]]</f>
        <v>59.469551530910678</v>
      </c>
    </row>
    <row r="3300" spans="1:16" x14ac:dyDescent="0.25">
      <c r="A3300" s="1">
        <v>42944</v>
      </c>
      <c r="B3300">
        <v>13</v>
      </c>
      <c r="C3300">
        <v>5</v>
      </c>
      <c r="D3300">
        <v>191229.6464</v>
      </c>
      <c r="E3300">
        <f>INDEX(Stores[region],MATCH(Sales[[#This Row],[store_no]],Stores[store_no],0))</f>
        <v>3</v>
      </c>
      <c r="F3300" t="str">
        <f>INDEX(Stores[storetype],MATCH(Sales[[#This Row],[store_no]],Stores[store_no],0))</f>
        <v>A</v>
      </c>
      <c r="G3300" t="str">
        <f>INDEX(Stores[location_city],MATCH(Sales[[#This Row],[store_no]],Stores[store_no],0))</f>
        <v>Overland Park</v>
      </c>
      <c r="H3300" t="str">
        <f>INDEX(Stores[location_state],MATCH(Sales[[#This Row],[store_no]],Stores[store_no],0))</f>
        <v>Kansas</v>
      </c>
      <c r="I3300">
        <f>INDEX(Stores[sqft],MATCH(Sales[[#This Row],[store_no]],Stores[store_no],0))</f>
        <v>201000</v>
      </c>
      <c r="J3300" s="4" t="str">
        <f>INDEX(Departments[dept_name],MATCH(Sales[[#This Row],[dept_no]],Departments[dept_no],0))</f>
        <v>Clothing</v>
      </c>
      <c r="K3300" s="4" t="str">
        <f>CONCATENATE(Sales[[#This Row],[region]],Sales[[#This Row],[storetype]])</f>
        <v>3A</v>
      </c>
      <c r="L3300" s="4">
        <f>INDEX(RegionStoreCount[Store Count],MATCH(Sales[[#This Row],[RegionStoretype]],RegionStoreCount[Region/Type],0))</f>
        <v>9</v>
      </c>
      <c r="M3300" s="4">
        <f>AND(Sales[[#This Row],[date]]&lt;=TY_YTDMax,Sales[[#This Row],[date]]&gt;=TY_YTDMin)*Sales[[#This Row],[sales]]</f>
        <v>0</v>
      </c>
      <c r="N3300" s="4">
        <f>AND(Sales[[#This Row],[date]]&lt;=LY_YTDMax,Sales[[#This Row],[date]]&gt;=LY_YTDMin)*Sales[[#This Row],[sales]]</f>
        <v>191229.6464</v>
      </c>
      <c r="O3300" s="4">
        <f>AND(Sales[[#This Row],[date]]&gt;=YoY_Min,Sales[[#This Row],[date]]&lt;=TY_YTDMax)*(Sales[[#This Row],[sales]]/Sales[[#This Row],[sqft]])</f>
        <v>0</v>
      </c>
      <c r="P3300" s="4">
        <f>SUMIF(Sales[RegionStoretype],Sales[[#This Row],[RegionStoretype]],Sales[YoY_SSF])/Sales[[#This Row],[Region_TypeCount]]</f>
        <v>53.603836561720975</v>
      </c>
    </row>
    <row r="3301" spans="1:16" x14ac:dyDescent="0.25">
      <c r="A3301" s="1">
        <v>42944</v>
      </c>
      <c r="B3301">
        <v>13</v>
      </c>
      <c r="C3301">
        <v>7</v>
      </c>
      <c r="D3301">
        <v>7572.0694999999996</v>
      </c>
      <c r="E3301">
        <f>INDEX(Stores[region],MATCH(Sales[[#This Row],[store_no]],Stores[store_no],0))</f>
        <v>3</v>
      </c>
      <c r="F3301" t="str">
        <f>INDEX(Stores[storetype],MATCH(Sales[[#This Row],[store_no]],Stores[store_no],0))</f>
        <v>A</v>
      </c>
      <c r="G3301" t="str">
        <f>INDEX(Stores[location_city],MATCH(Sales[[#This Row],[store_no]],Stores[store_no],0))</f>
        <v>Overland Park</v>
      </c>
      <c r="H3301" t="str">
        <f>INDEX(Stores[location_state],MATCH(Sales[[#This Row],[store_no]],Stores[store_no],0))</f>
        <v>Kansas</v>
      </c>
      <c r="I3301">
        <f>INDEX(Stores[sqft],MATCH(Sales[[#This Row],[store_no]],Stores[store_no],0))</f>
        <v>201000</v>
      </c>
      <c r="J3301" s="4" t="str">
        <f>INDEX(Departments[dept_name],MATCH(Sales[[#This Row],[dept_no]],Departments[dept_no],0))</f>
        <v>Electronics</v>
      </c>
      <c r="K3301" s="4" t="str">
        <f>CONCATENATE(Sales[[#This Row],[region]],Sales[[#This Row],[storetype]])</f>
        <v>3A</v>
      </c>
      <c r="L3301" s="4">
        <f>INDEX(RegionStoreCount[Store Count],MATCH(Sales[[#This Row],[RegionStoretype]],RegionStoreCount[Region/Type],0))</f>
        <v>9</v>
      </c>
      <c r="M3301" s="4">
        <f>AND(Sales[[#This Row],[date]]&lt;=TY_YTDMax,Sales[[#This Row],[date]]&gt;=TY_YTDMin)*Sales[[#This Row],[sales]]</f>
        <v>0</v>
      </c>
      <c r="N3301" s="4">
        <f>AND(Sales[[#This Row],[date]]&lt;=LY_YTDMax,Sales[[#This Row],[date]]&gt;=LY_YTDMin)*Sales[[#This Row],[sales]]</f>
        <v>7572.0694999999996</v>
      </c>
      <c r="O3301" s="4">
        <f>AND(Sales[[#This Row],[date]]&gt;=YoY_Min,Sales[[#This Row],[date]]&lt;=TY_YTDMax)*(Sales[[#This Row],[sales]]/Sales[[#This Row],[sqft]])</f>
        <v>0</v>
      </c>
      <c r="P3301" s="4">
        <f>SUMIF(Sales[RegionStoretype],Sales[[#This Row],[RegionStoretype]],Sales[YoY_SSF])/Sales[[#This Row],[Region_TypeCount]]</f>
        <v>53.603836561720975</v>
      </c>
    </row>
    <row r="3302" spans="1:16" x14ac:dyDescent="0.25">
      <c r="A3302" s="1">
        <v>42944</v>
      </c>
      <c r="B3302">
        <v>13</v>
      </c>
      <c r="C3302">
        <v>12</v>
      </c>
      <c r="D3302">
        <v>80888.767399999982</v>
      </c>
      <c r="E3302">
        <f>INDEX(Stores[region],MATCH(Sales[[#This Row],[store_no]],Stores[store_no],0))</f>
        <v>3</v>
      </c>
      <c r="F3302" t="str">
        <f>INDEX(Stores[storetype],MATCH(Sales[[#This Row],[store_no]],Stores[store_no],0))</f>
        <v>A</v>
      </c>
      <c r="G3302" t="str">
        <f>INDEX(Stores[location_city],MATCH(Sales[[#This Row],[store_no]],Stores[store_no],0))</f>
        <v>Overland Park</v>
      </c>
      <c r="H3302" t="str">
        <f>INDEX(Stores[location_state],MATCH(Sales[[#This Row],[store_no]],Stores[store_no],0))</f>
        <v>Kansas</v>
      </c>
      <c r="I3302">
        <f>INDEX(Stores[sqft],MATCH(Sales[[#This Row],[store_no]],Stores[store_no],0))</f>
        <v>201000</v>
      </c>
      <c r="J3302" s="4" t="str">
        <f>INDEX(Departments[dept_name],MATCH(Sales[[#This Row],[dept_no]],Departments[dept_no],0))</f>
        <v>Jewelery</v>
      </c>
      <c r="K3302" s="4" t="str">
        <f>CONCATENATE(Sales[[#This Row],[region]],Sales[[#This Row],[storetype]])</f>
        <v>3A</v>
      </c>
      <c r="L3302" s="4">
        <f>INDEX(RegionStoreCount[Store Count],MATCH(Sales[[#This Row],[RegionStoretype]],RegionStoreCount[Region/Type],0))</f>
        <v>9</v>
      </c>
      <c r="M3302" s="4">
        <f>AND(Sales[[#This Row],[date]]&lt;=TY_YTDMax,Sales[[#This Row],[date]]&gt;=TY_YTDMin)*Sales[[#This Row],[sales]]</f>
        <v>0</v>
      </c>
      <c r="N3302" s="4">
        <f>AND(Sales[[#This Row],[date]]&lt;=LY_YTDMax,Sales[[#This Row],[date]]&gt;=LY_YTDMin)*Sales[[#This Row],[sales]]</f>
        <v>80888.767399999982</v>
      </c>
      <c r="O3302" s="4">
        <f>AND(Sales[[#This Row],[date]]&gt;=YoY_Min,Sales[[#This Row],[date]]&lt;=TY_YTDMax)*(Sales[[#This Row],[sales]]/Sales[[#This Row],[sqft]])</f>
        <v>0</v>
      </c>
      <c r="P3302" s="4">
        <f>SUMIF(Sales[RegionStoretype],Sales[[#This Row],[RegionStoretype]],Sales[YoY_SSF])/Sales[[#This Row],[Region_TypeCount]]</f>
        <v>53.603836561720975</v>
      </c>
    </row>
    <row r="3303" spans="1:16" x14ac:dyDescent="0.25">
      <c r="A3303" s="1">
        <v>42944</v>
      </c>
      <c r="B3303">
        <v>13</v>
      </c>
      <c r="C3303">
        <v>19</v>
      </c>
      <c r="D3303">
        <v>36578.976699999999</v>
      </c>
      <c r="E3303">
        <f>INDEX(Stores[region],MATCH(Sales[[#This Row],[store_no]],Stores[store_no],0))</f>
        <v>3</v>
      </c>
      <c r="F3303" t="str">
        <f>INDEX(Stores[storetype],MATCH(Sales[[#This Row],[store_no]],Stores[store_no],0))</f>
        <v>A</v>
      </c>
      <c r="G3303" t="str">
        <f>INDEX(Stores[location_city],MATCH(Sales[[#This Row],[store_no]],Stores[store_no],0))</f>
        <v>Overland Park</v>
      </c>
      <c r="H3303" t="str">
        <f>INDEX(Stores[location_state],MATCH(Sales[[#This Row],[store_no]],Stores[store_no],0))</f>
        <v>Kansas</v>
      </c>
      <c r="I3303">
        <f>INDEX(Stores[sqft],MATCH(Sales[[#This Row],[store_no]],Stores[store_no],0))</f>
        <v>201000</v>
      </c>
      <c r="J3303" s="4" t="str">
        <f>INDEX(Departments[dept_name],MATCH(Sales[[#This Row],[dept_no]],Departments[dept_no],0))</f>
        <v>Tools</v>
      </c>
      <c r="K3303" s="4" t="str">
        <f>CONCATENATE(Sales[[#This Row],[region]],Sales[[#This Row],[storetype]])</f>
        <v>3A</v>
      </c>
      <c r="L3303" s="4">
        <f>INDEX(RegionStoreCount[Store Count],MATCH(Sales[[#This Row],[RegionStoretype]],RegionStoreCount[Region/Type],0))</f>
        <v>9</v>
      </c>
      <c r="M3303" s="4">
        <f>AND(Sales[[#This Row],[date]]&lt;=TY_YTDMax,Sales[[#This Row],[date]]&gt;=TY_YTDMin)*Sales[[#This Row],[sales]]</f>
        <v>0</v>
      </c>
      <c r="N3303" s="4">
        <f>AND(Sales[[#This Row],[date]]&lt;=LY_YTDMax,Sales[[#This Row],[date]]&gt;=LY_YTDMin)*Sales[[#This Row],[sales]]</f>
        <v>36578.976699999999</v>
      </c>
      <c r="O3303" s="4">
        <f>AND(Sales[[#This Row],[date]]&gt;=YoY_Min,Sales[[#This Row],[date]]&lt;=TY_YTDMax)*(Sales[[#This Row],[sales]]/Sales[[#This Row],[sqft]])</f>
        <v>0</v>
      </c>
      <c r="P3303" s="4">
        <f>SUMIF(Sales[RegionStoretype],Sales[[#This Row],[RegionStoretype]],Sales[YoY_SSF])/Sales[[#This Row],[Region_TypeCount]]</f>
        <v>53.603836561720975</v>
      </c>
    </row>
    <row r="3304" spans="1:16" x14ac:dyDescent="0.25">
      <c r="A3304" s="1">
        <v>42944</v>
      </c>
      <c r="B3304">
        <v>14</v>
      </c>
      <c r="C3304">
        <v>6</v>
      </c>
      <c r="D3304">
        <v>22209.287499999999</v>
      </c>
      <c r="E3304">
        <f>INDEX(Stores[region],MATCH(Sales[[#This Row],[store_no]],Stores[store_no],0))</f>
        <v>3</v>
      </c>
      <c r="F3304" t="str">
        <f>INDEX(Stores[storetype],MATCH(Sales[[#This Row],[store_no]],Stores[store_no],0))</f>
        <v>A</v>
      </c>
      <c r="G3304" t="str">
        <f>INDEX(Stores[location_city],MATCH(Sales[[#This Row],[store_no]],Stores[store_no],0))</f>
        <v>Bismarck</v>
      </c>
      <c r="H3304" t="str">
        <f>INDEX(Stores[location_state],MATCH(Sales[[#This Row],[store_no]],Stores[store_no],0))</f>
        <v>North Dakota</v>
      </c>
      <c r="I3304">
        <f>INDEX(Stores[sqft],MATCH(Sales[[#This Row],[store_no]],Stores[store_no],0))</f>
        <v>96400</v>
      </c>
      <c r="J3304" s="4" t="str">
        <f>INDEX(Departments[dept_name],MATCH(Sales[[#This Row],[dept_no]],Departments[dept_no],0))</f>
        <v>Computers</v>
      </c>
      <c r="K3304" s="4" t="str">
        <f>CONCATENATE(Sales[[#This Row],[region]],Sales[[#This Row],[storetype]])</f>
        <v>3A</v>
      </c>
      <c r="L3304" s="4">
        <f>INDEX(RegionStoreCount[Store Count],MATCH(Sales[[#This Row],[RegionStoretype]],RegionStoreCount[Region/Type],0))</f>
        <v>9</v>
      </c>
      <c r="M3304" s="4">
        <f>AND(Sales[[#This Row],[date]]&lt;=TY_YTDMax,Sales[[#This Row],[date]]&gt;=TY_YTDMin)*Sales[[#This Row],[sales]]</f>
        <v>0</v>
      </c>
      <c r="N3304" s="4">
        <f>AND(Sales[[#This Row],[date]]&lt;=LY_YTDMax,Sales[[#This Row],[date]]&gt;=LY_YTDMin)*Sales[[#This Row],[sales]]</f>
        <v>22209.287499999999</v>
      </c>
      <c r="O3304" s="4">
        <f>AND(Sales[[#This Row],[date]]&gt;=YoY_Min,Sales[[#This Row],[date]]&lt;=TY_YTDMax)*(Sales[[#This Row],[sales]]/Sales[[#This Row],[sqft]])</f>
        <v>0</v>
      </c>
      <c r="P3304" s="4">
        <f>SUMIF(Sales[RegionStoretype],Sales[[#This Row],[RegionStoretype]],Sales[YoY_SSF])/Sales[[#This Row],[Region_TypeCount]]</f>
        <v>53.603836561720975</v>
      </c>
    </row>
    <row r="3305" spans="1:16" x14ac:dyDescent="0.25">
      <c r="A3305" s="1">
        <v>42944</v>
      </c>
      <c r="B3305">
        <v>14</v>
      </c>
      <c r="C3305">
        <v>13</v>
      </c>
      <c r="D3305">
        <v>20097.606400000001</v>
      </c>
      <c r="E3305">
        <f>INDEX(Stores[region],MATCH(Sales[[#This Row],[store_no]],Stores[store_no],0))</f>
        <v>3</v>
      </c>
      <c r="F3305" t="str">
        <f>INDEX(Stores[storetype],MATCH(Sales[[#This Row],[store_no]],Stores[store_no],0))</f>
        <v>A</v>
      </c>
      <c r="G3305" t="str">
        <f>INDEX(Stores[location_city],MATCH(Sales[[#This Row],[store_no]],Stores[store_no],0))</f>
        <v>Bismarck</v>
      </c>
      <c r="H3305" t="str">
        <f>INDEX(Stores[location_state],MATCH(Sales[[#This Row],[store_no]],Stores[store_no],0))</f>
        <v>North Dakota</v>
      </c>
      <c r="I3305">
        <f>INDEX(Stores[sqft],MATCH(Sales[[#This Row],[store_no]],Stores[store_no],0))</f>
        <v>96400</v>
      </c>
      <c r="J3305" s="4" t="str">
        <f>INDEX(Departments[dept_name],MATCH(Sales[[#This Row],[dept_no]],Departments[dept_no],0))</f>
        <v>Kids</v>
      </c>
      <c r="K3305" s="4" t="str">
        <f>CONCATENATE(Sales[[#This Row],[region]],Sales[[#This Row],[storetype]])</f>
        <v>3A</v>
      </c>
      <c r="L3305" s="4">
        <f>INDEX(RegionStoreCount[Store Count],MATCH(Sales[[#This Row],[RegionStoretype]],RegionStoreCount[Region/Type],0))</f>
        <v>9</v>
      </c>
      <c r="M3305" s="4">
        <f>AND(Sales[[#This Row],[date]]&lt;=TY_YTDMax,Sales[[#This Row],[date]]&gt;=TY_YTDMin)*Sales[[#This Row],[sales]]</f>
        <v>0</v>
      </c>
      <c r="N3305" s="4">
        <f>AND(Sales[[#This Row],[date]]&lt;=LY_YTDMax,Sales[[#This Row],[date]]&gt;=LY_YTDMin)*Sales[[#This Row],[sales]]</f>
        <v>20097.606400000001</v>
      </c>
      <c r="O3305" s="4">
        <f>AND(Sales[[#This Row],[date]]&gt;=YoY_Min,Sales[[#This Row],[date]]&lt;=TY_YTDMax)*(Sales[[#This Row],[sales]]/Sales[[#This Row],[sqft]])</f>
        <v>0</v>
      </c>
      <c r="P3305" s="4">
        <f>SUMIF(Sales[RegionStoretype],Sales[[#This Row],[RegionStoretype]],Sales[YoY_SSF])/Sales[[#This Row],[Region_TypeCount]]</f>
        <v>53.603836561720975</v>
      </c>
    </row>
    <row r="3306" spans="1:16" x14ac:dyDescent="0.25">
      <c r="A3306" s="1">
        <v>42944</v>
      </c>
      <c r="B3306">
        <v>14</v>
      </c>
      <c r="C3306">
        <v>19</v>
      </c>
      <c r="D3306">
        <v>28553.95</v>
      </c>
      <c r="E3306">
        <f>INDEX(Stores[region],MATCH(Sales[[#This Row],[store_no]],Stores[store_no],0))</f>
        <v>3</v>
      </c>
      <c r="F3306" t="str">
        <f>INDEX(Stores[storetype],MATCH(Sales[[#This Row],[store_no]],Stores[store_no],0))</f>
        <v>A</v>
      </c>
      <c r="G3306" t="str">
        <f>INDEX(Stores[location_city],MATCH(Sales[[#This Row],[store_no]],Stores[store_no],0))</f>
        <v>Bismarck</v>
      </c>
      <c r="H3306" t="str">
        <f>INDEX(Stores[location_state],MATCH(Sales[[#This Row],[store_no]],Stores[store_no],0))</f>
        <v>North Dakota</v>
      </c>
      <c r="I3306">
        <f>INDEX(Stores[sqft],MATCH(Sales[[#This Row],[store_no]],Stores[store_no],0))</f>
        <v>96400</v>
      </c>
      <c r="J3306" s="4" t="str">
        <f>INDEX(Departments[dept_name],MATCH(Sales[[#This Row],[dept_no]],Departments[dept_no],0))</f>
        <v>Tools</v>
      </c>
      <c r="K3306" s="4" t="str">
        <f>CONCATENATE(Sales[[#This Row],[region]],Sales[[#This Row],[storetype]])</f>
        <v>3A</v>
      </c>
      <c r="L3306" s="4">
        <f>INDEX(RegionStoreCount[Store Count],MATCH(Sales[[#This Row],[RegionStoretype]],RegionStoreCount[Region/Type],0))</f>
        <v>9</v>
      </c>
      <c r="M3306" s="4">
        <f>AND(Sales[[#This Row],[date]]&lt;=TY_YTDMax,Sales[[#This Row],[date]]&gt;=TY_YTDMin)*Sales[[#This Row],[sales]]</f>
        <v>0</v>
      </c>
      <c r="N3306" s="4">
        <f>AND(Sales[[#This Row],[date]]&lt;=LY_YTDMax,Sales[[#This Row],[date]]&gt;=LY_YTDMin)*Sales[[#This Row],[sales]]</f>
        <v>28553.95</v>
      </c>
      <c r="O3306" s="4">
        <f>AND(Sales[[#This Row],[date]]&gt;=YoY_Min,Sales[[#This Row],[date]]&lt;=TY_YTDMax)*(Sales[[#This Row],[sales]]/Sales[[#This Row],[sqft]])</f>
        <v>0</v>
      </c>
      <c r="P3306" s="4">
        <f>SUMIF(Sales[RegionStoretype],Sales[[#This Row],[RegionStoretype]],Sales[YoY_SSF])/Sales[[#This Row],[Region_TypeCount]]</f>
        <v>53.603836561720975</v>
      </c>
    </row>
    <row r="3307" spans="1:16" x14ac:dyDescent="0.25">
      <c r="A3307" s="1">
        <v>42944</v>
      </c>
      <c r="B3307">
        <v>15</v>
      </c>
      <c r="C3307">
        <v>2</v>
      </c>
      <c r="D3307">
        <v>54048.667399999998</v>
      </c>
      <c r="E3307">
        <f>INDEX(Stores[region],MATCH(Sales[[#This Row],[store_no]],Stores[store_no],0))</f>
        <v>2</v>
      </c>
      <c r="F3307" t="str">
        <f>INDEX(Stores[storetype],MATCH(Sales[[#This Row],[store_no]],Stores[store_no],0))</f>
        <v>B</v>
      </c>
      <c r="G3307" t="str">
        <f>INDEX(Stores[location_city],MATCH(Sales[[#This Row],[store_no]],Stores[store_no],0))</f>
        <v>Rochester</v>
      </c>
      <c r="H3307" t="str">
        <f>INDEX(Stores[location_state],MATCH(Sales[[#This Row],[store_no]],Stores[store_no],0))</f>
        <v>Minnesota</v>
      </c>
      <c r="I3307">
        <f>INDEX(Stores[sqft],MATCH(Sales[[#This Row],[store_no]],Stores[store_no],0))</f>
        <v>128100</v>
      </c>
      <c r="J3307" s="4" t="str">
        <f>INDEX(Departments[dept_name],MATCH(Sales[[#This Row],[dept_no]],Departments[dept_no],0))</f>
        <v>Baby</v>
      </c>
      <c r="K3307" s="4" t="str">
        <f>CONCATENATE(Sales[[#This Row],[region]],Sales[[#This Row],[storetype]])</f>
        <v>2B</v>
      </c>
      <c r="L3307" s="4">
        <f>INDEX(RegionStoreCount[Store Count],MATCH(Sales[[#This Row],[RegionStoretype]],RegionStoreCount[Region/Type],0))</f>
        <v>6</v>
      </c>
      <c r="M3307" s="4">
        <f>AND(Sales[[#This Row],[date]]&lt;=TY_YTDMax,Sales[[#This Row],[date]]&gt;=TY_YTDMin)*Sales[[#This Row],[sales]]</f>
        <v>0</v>
      </c>
      <c r="N3307" s="4">
        <f>AND(Sales[[#This Row],[date]]&lt;=LY_YTDMax,Sales[[#This Row],[date]]&gt;=LY_YTDMin)*Sales[[#This Row],[sales]]</f>
        <v>54048.667399999998</v>
      </c>
      <c r="O3307" s="4">
        <f>AND(Sales[[#This Row],[date]]&gt;=YoY_Min,Sales[[#This Row],[date]]&lt;=TY_YTDMax)*(Sales[[#This Row],[sales]]/Sales[[#This Row],[sqft]])</f>
        <v>0</v>
      </c>
      <c r="P3307" s="4">
        <f>SUMIF(Sales[RegionStoretype],Sales[[#This Row],[RegionStoretype]],Sales[YoY_SSF])/Sales[[#This Row],[Region_TypeCount]]</f>
        <v>58.393757732919049</v>
      </c>
    </row>
    <row r="3308" spans="1:16" x14ac:dyDescent="0.25">
      <c r="A3308" s="1">
        <v>42944</v>
      </c>
      <c r="B3308">
        <v>15</v>
      </c>
      <c r="C3308">
        <v>6</v>
      </c>
      <c r="D3308">
        <v>29612.925299999999</v>
      </c>
      <c r="E3308">
        <f>INDEX(Stores[region],MATCH(Sales[[#This Row],[store_no]],Stores[store_no],0))</f>
        <v>2</v>
      </c>
      <c r="F3308" t="str">
        <f>INDEX(Stores[storetype],MATCH(Sales[[#This Row],[store_no]],Stores[store_no],0))</f>
        <v>B</v>
      </c>
      <c r="G3308" t="str">
        <f>INDEX(Stores[location_city],MATCH(Sales[[#This Row],[store_no]],Stores[store_no],0))</f>
        <v>Rochester</v>
      </c>
      <c r="H3308" t="str">
        <f>INDEX(Stores[location_state],MATCH(Sales[[#This Row],[store_no]],Stores[store_no],0))</f>
        <v>Minnesota</v>
      </c>
      <c r="I3308">
        <f>INDEX(Stores[sqft],MATCH(Sales[[#This Row],[store_no]],Stores[store_no],0))</f>
        <v>128100</v>
      </c>
      <c r="J3308" s="4" t="str">
        <f>INDEX(Departments[dept_name],MATCH(Sales[[#This Row],[dept_no]],Departments[dept_no],0))</f>
        <v>Computers</v>
      </c>
      <c r="K3308" s="4" t="str">
        <f>CONCATENATE(Sales[[#This Row],[region]],Sales[[#This Row],[storetype]])</f>
        <v>2B</v>
      </c>
      <c r="L3308" s="4">
        <f>INDEX(RegionStoreCount[Store Count],MATCH(Sales[[#This Row],[RegionStoretype]],RegionStoreCount[Region/Type],0))</f>
        <v>6</v>
      </c>
      <c r="M3308" s="4">
        <f>AND(Sales[[#This Row],[date]]&lt;=TY_YTDMax,Sales[[#This Row],[date]]&gt;=TY_YTDMin)*Sales[[#This Row],[sales]]</f>
        <v>0</v>
      </c>
      <c r="N3308" s="4">
        <f>AND(Sales[[#This Row],[date]]&lt;=LY_YTDMax,Sales[[#This Row],[date]]&gt;=LY_YTDMin)*Sales[[#This Row],[sales]]</f>
        <v>29612.925299999999</v>
      </c>
      <c r="O3308" s="4">
        <f>AND(Sales[[#This Row],[date]]&gt;=YoY_Min,Sales[[#This Row],[date]]&lt;=TY_YTDMax)*(Sales[[#This Row],[sales]]/Sales[[#This Row],[sqft]])</f>
        <v>0</v>
      </c>
      <c r="P3308" s="4">
        <f>SUMIF(Sales[RegionStoretype],Sales[[#This Row],[RegionStoretype]],Sales[YoY_SSF])/Sales[[#This Row],[Region_TypeCount]]</f>
        <v>58.393757732919049</v>
      </c>
    </row>
    <row r="3309" spans="1:16" x14ac:dyDescent="0.25">
      <c r="A3309" s="1">
        <v>42944</v>
      </c>
      <c r="B3309">
        <v>15</v>
      </c>
      <c r="C3309">
        <v>7</v>
      </c>
      <c r="D3309">
        <v>34357.193299999999</v>
      </c>
      <c r="E3309">
        <f>INDEX(Stores[region],MATCH(Sales[[#This Row],[store_no]],Stores[store_no],0))</f>
        <v>2</v>
      </c>
      <c r="F3309" t="str">
        <f>INDEX(Stores[storetype],MATCH(Sales[[#This Row],[store_no]],Stores[store_no],0))</f>
        <v>B</v>
      </c>
      <c r="G3309" t="str">
        <f>INDEX(Stores[location_city],MATCH(Sales[[#This Row],[store_no]],Stores[store_no],0))</f>
        <v>Rochester</v>
      </c>
      <c r="H3309" t="str">
        <f>INDEX(Stores[location_state],MATCH(Sales[[#This Row],[store_no]],Stores[store_no],0))</f>
        <v>Minnesota</v>
      </c>
      <c r="I3309">
        <f>INDEX(Stores[sqft],MATCH(Sales[[#This Row],[store_no]],Stores[store_no],0))</f>
        <v>128100</v>
      </c>
      <c r="J3309" s="4" t="str">
        <f>INDEX(Departments[dept_name],MATCH(Sales[[#This Row],[dept_no]],Departments[dept_no],0))</f>
        <v>Electronics</v>
      </c>
      <c r="K3309" s="4" t="str">
        <f>CONCATENATE(Sales[[#This Row],[region]],Sales[[#This Row],[storetype]])</f>
        <v>2B</v>
      </c>
      <c r="L3309" s="4">
        <f>INDEX(RegionStoreCount[Store Count],MATCH(Sales[[#This Row],[RegionStoretype]],RegionStoreCount[Region/Type],0))</f>
        <v>6</v>
      </c>
      <c r="M3309" s="4">
        <f>AND(Sales[[#This Row],[date]]&lt;=TY_YTDMax,Sales[[#This Row],[date]]&gt;=TY_YTDMin)*Sales[[#This Row],[sales]]</f>
        <v>0</v>
      </c>
      <c r="N3309" s="4">
        <f>AND(Sales[[#This Row],[date]]&lt;=LY_YTDMax,Sales[[#This Row],[date]]&gt;=LY_YTDMin)*Sales[[#This Row],[sales]]</f>
        <v>34357.193299999999</v>
      </c>
      <c r="O3309" s="4">
        <f>AND(Sales[[#This Row],[date]]&gt;=YoY_Min,Sales[[#This Row],[date]]&lt;=TY_YTDMax)*(Sales[[#This Row],[sales]]/Sales[[#This Row],[sqft]])</f>
        <v>0</v>
      </c>
      <c r="P3309" s="4">
        <f>SUMIF(Sales[RegionStoretype],Sales[[#This Row],[RegionStoretype]],Sales[YoY_SSF])/Sales[[#This Row],[Region_TypeCount]]</f>
        <v>58.393757732919049</v>
      </c>
    </row>
    <row r="3310" spans="1:16" x14ac:dyDescent="0.25">
      <c r="A3310" s="1">
        <v>42944</v>
      </c>
      <c r="B3310">
        <v>16</v>
      </c>
      <c r="C3310">
        <v>2</v>
      </c>
      <c r="D3310">
        <v>88954.915200000003</v>
      </c>
      <c r="E3310">
        <f>INDEX(Stores[region],MATCH(Sales[[#This Row],[store_no]],Stores[store_no],0))</f>
        <v>2</v>
      </c>
      <c r="F3310" t="str">
        <f>INDEX(Stores[storetype],MATCH(Sales[[#This Row],[store_no]],Stores[store_no],0))</f>
        <v>B</v>
      </c>
      <c r="G3310" t="str">
        <f>INDEX(Stores[location_city],MATCH(Sales[[#This Row],[store_no]],Stores[store_no],0))</f>
        <v>Saint Paul</v>
      </c>
      <c r="H3310" t="str">
        <f>INDEX(Stores[location_state],MATCH(Sales[[#This Row],[store_no]],Stores[store_no],0))</f>
        <v>Minnesota</v>
      </c>
      <c r="I3310">
        <f>INDEX(Stores[sqft],MATCH(Sales[[#This Row],[store_no]],Stores[store_no],0))</f>
        <v>180400</v>
      </c>
      <c r="J3310" s="4" t="str">
        <f>INDEX(Departments[dept_name],MATCH(Sales[[#This Row],[dept_no]],Departments[dept_no],0))</f>
        <v>Baby</v>
      </c>
      <c r="K3310" s="4" t="str">
        <f>CONCATENATE(Sales[[#This Row],[region]],Sales[[#This Row],[storetype]])</f>
        <v>2B</v>
      </c>
      <c r="L3310" s="4">
        <f>INDEX(RegionStoreCount[Store Count],MATCH(Sales[[#This Row],[RegionStoretype]],RegionStoreCount[Region/Type],0))</f>
        <v>6</v>
      </c>
      <c r="M3310" s="4">
        <f>AND(Sales[[#This Row],[date]]&lt;=TY_YTDMax,Sales[[#This Row],[date]]&gt;=TY_YTDMin)*Sales[[#This Row],[sales]]</f>
        <v>0</v>
      </c>
      <c r="N3310" s="4">
        <f>AND(Sales[[#This Row],[date]]&lt;=LY_YTDMax,Sales[[#This Row],[date]]&gt;=LY_YTDMin)*Sales[[#This Row],[sales]]</f>
        <v>88954.915200000003</v>
      </c>
      <c r="O3310" s="4">
        <f>AND(Sales[[#This Row],[date]]&gt;=YoY_Min,Sales[[#This Row],[date]]&lt;=TY_YTDMax)*(Sales[[#This Row],[sales]]/Sales[[#This Row],[sqft]])</f>
        <v>0</v>
      </c>
      <c r="P3310" s="4">
        <f>SUMIF(Sales[RegionStoretype],Sales[[#This Row],[RegionStoretype]],Sales[YoY_SSF])/Sales[[#This Row],[Region_TypeCount]]</f>
        <v>58.393757732919049</v>
      </c>
    </row>
    <row r="3311" spans="1:16" x14ac:dyDescent="0.25">
      <c r="A3311" s="1">
        <v>42944</v>
      </c>
      <c r="B3311">
        <v>16</v>
      </c>
      <c r="C3311">
        <v>3</v>
      </c>
      <c r="D3311">
        <v>101494.0294</v>
      </c>
      <c r="E3311">
        <f>INDEX(Stores[region],MATCH(Sales[[#This Row],[store_no]],Stores[store_no],0))</f>
        <v>2</v>
      </c>
      <c r="F3311" t="str">
        <f>INDEX(Stores[storetype],MATCH(Sales[[#This Row],[store_no]],Stores[store_no],0))</f>
        <v>B</v>
      </c>
      <c r="G3311" t="str">
        <f>INDEX(Stores[location_city],MATCH(Sales[[#This Row],[store_no]],Stores[store_no],0))</f>
        <v>Saint Paul</v>
      </c>
      <c r="H3311" t="str">
        <f>INDEX(Stores[location_state],MATCH(Sales[[#This Row],[store_no]],Stores[store_no],0))</f>
        <v>Minnesota</v>
      </c>
      <c r="I3311">
        <f>INDEX(Stores[sqft],MATCH(Sales[[#This Row],[store_no]],Stores[store_no],0))</f>
        <v>180400</v>
      </c>
      <c r="J3311" s="4" t="str">
        <f>INDEX(Departments[dept_name],MATCH(Sales[[#This Row],[dept_no]],Departments[dept_no],0))</f>
        <v>Beauty</v>
      </c>
      <c r="K3311" s="4" t="str">
        <f>CONCATENATE(Sales[[#This Row],[region]],Sales[[#This Row],[storetype]])</f>
        <v>2B</v>
      </c>
      <c r="L3311" s="4">
        <f>INDEX(RegionStoreCount[Store Count],MATCH(Sales[[#This Row],[RegionStoretype]],RegionStoreCount[Region/Type],0))</f>
        <v>6</v>
      </c>
      <c r="M3311" s="4">
        <f>AND(Sales[[#This Row],[date]]&lt;=TY_YTDMax,Sales[[#This Row],[date]]&gt;=TY_YTDMin)*Sales[[#This Row],[sales]]</f>
        <v>0</v>
      </c>
      <c r="N3311" s="4">
        <f>AND(Sales[[#This Row],[date]]&lt;=LY_YTDMax,Sales[[#This Row],[date]]&gt;=LY_YTDMin)*Sales[[#This Row],[sales]]</f>
        <v>101494.0294</v>
      </c>
      <c r="O3311" s="4">
        <f>AND(Sales[[#This Row],[date]]&gt;=YoY_Min,Sales[[#This Row],[date]]&lt;=TY_YTDMax)*(Sales[[#This Row],[sales]]/Sales[[#This Row],[sqft]])</f>
        <v>0</v>
      </c>
      <c r="P3311" s="4">
        <f>SUMIF(Sales[RegionStoretype],Sales[[#This Row],[RegionStoretype]],Sales[YoY_SSF])/Sales[[#This Row],[Region_TypeCount]]</f>
        <v>58.393757732919049</v>
      </c>
    </row>
    <row r="3312" spans="1:16" x14ac:dyDescent="0.25">
      <c r="A3312" s="1">
        <v>42944</v>
      </c>
      <c r="B3312">
        <v>17</v>
      </c>
      <c r="C3312">
        <v>16</v>
      </c>
      <c r="D3312">
        <v>53368.1829</v>
      </c>
      <c r="E3312">
        <f>INDEX(Stores[region],MATCH(Sales[[#This Row],[store_no]],Stores[store_no],0))</f>
        <v>3</v>
      </c>
      <c r="F3312" t="str">
        <f>INDEX(Stores[storetype],MATCH(Sales[[#This Row],[store_no]],Stores[store_no],0))</f>
        <v>B</v>
      </c>
      <c r="G3312" t="str">
        <f>INDEX(Stores[location_city],MATCH(Sales[[#This Row],[store_no]],Stores[store_no],0))</f>
        <v>Fargo</v>
      </c>
      <c r="H3312" t="str">
        <f>INDEX(Stores[location_state],MATCH(Sales[[#This Row],[store_no]],Stores[store_no],0))</f>
        <v>North Dakota</v>
      </c>
      <c r="I3312">
        <f>INDEX(Stores[sqft],MATCH(Sales[[#This Row],[store_no]],Stores[store_no],0))</f>
        <v>211600</v>
      </c>
      <c r="J3312" s="4" t="str">
        <f>INDEX(Departments[dept_name],MATCH(Sales[[#This Row],[dept_no]],Departments[dept_no],0))</f>
        <v>Outdoors</v>
      </c>
      <c r="K3312" s="4" t="str">
        <f>CONCATENATE(Sales[[#This Row],[region]],Sales[[#This Row],[storetype]])</f>
        <v>3B</v>
      </c>
      <c r="L3312" s="4">
        <f>INDEX(RegionStoreCount[Store Count],MATCH(Sales[[#This Row],[RegionStoretype]],RegionStoreCount[Region/Type],0))</f>
        <v>4</v>
      </c>
      <c r="M3312" s="4">
        <f>AND(Sales[[#This Row],[date]]&lt;=TY_YTDMax,Sales[[#This Row],[date]]&gt;=TY_YTDMin)*Sales[[#This Row],[sales]]</f>
        <v>0</v>
      </c>
      <c r="N3312" s="4">
        <f>AND(Sales[[#This Row],[date]]&lt;=LY_YTDMax,Sales[[#This Row],[date]]&gt;=LY_YTDMin)*Sales[[#This Row],[sales]]</f>
        <v>53368.1829</v>
      </c>
      <c r="O3312" s="4">
        <f>AND(Sales[[#This Row],[date]]&gt;=YoY_Min,Sales[[#This Row],[date]]&lt;=TY_YTDMax)*(Sales[[#This Row],[sales]]/Sales[[#This Row],[sqft]])</f>
        <v>0</v>
      </c>
      <c r="P3312" s="4">
        <f>SUMIF(Sales[RegionStoretype],Sales[[#This Row],[RegionStoretype]],Sales[YoY_SSF])/Sales[[#This Row],[Region_TypeCount]]</f>
        <v>58.312187288105562</v>
      </c>
    </row>
    <row r="3313" spans="1:16" x14ac:dyDescent="0.25">
      <c r="A3313" s="1">
        <v>42944</v>
      </c>
      <c r="B3313">
        <v>17</v>
      </c>
      <c r="C3313">
        <v>17</v>
      </c>
      <c r="D3313">
        <v>46507.954399999995</v>
      </c>
      <c r="E3313">
        <f>INDEX(Stores[region],MATCH(Sales[[#This Row],[store_no]],Stores[store_no],0))</f>
        <v>3</v>
      </c>
      <c r="F3313" t="str">
        <f>INDEX(Stores[storetype],MATCH(Sales[[#This Row],[store_no]],Stores[store_no],0))</f>
        <v>B</v>
      </c>
      <c r="G3313" t="str">
        <f>INDEX(Stores[location_city],MATCH(Sales[[#This Row],[store_no]],Stores[store_no],0))</f>
        <v>Fargo</v>
      </c>
      <c r="H3313" t="str">
        <f>INDEX(Stores[location_state],MATCH(Sales[[#This Row],[store_no]],Stores[store_no],0))</f>
        <v>North Dakota</v>
      </c>
      <c r="I3313">
        <f>INDEX(Stores[sqft],MATCH(Sales[[#This Row],[store_no]],Stores[store_no],0))</f>
        <v>211600</v>
      </c>
      <c r="J3313" s="4" t="str">
        <f>INDEX(Departments[dept_name],MATCH(Sales[[#This Row],[dept_no]],Departments[dept_no],0))</f>
        <v>Shoes</v>
      </c>
      <c r="K3313" s="4" t="str">
        <f>CONCATENATE(Sales[[#This Row],[region]],Sales[[#This Row],[storetype]])</f>
        <v>3B</v>
      </c>
      <c r="L3313" s="4">
        <f>INDEX(RegionStoreCount[Store Count],MATCH(Sales[[#This Row],[RegionStoretype]],RegionStoreCount[Region/Type],0))</f>
        <v>4</v>
      </c>
      <c r="M3313" s="4">
        <f>AND(Sales[[#This Row],[date]]&lt;=TY_YTDMax,Sales[[#This Row],[date]]&gt;=TY_YTDMin)*Sales[[#This Row],[sales]]</f>
        <v>0</v>
      </c>
      <c r="N3313" s="4">
        <f>AND(Sales[[#This Row],[date]]&lt;=LY_YTDMax,Sales[[#This Row],[date]]&gt;=LY_YTDMin)*Sales[[#This Row],[sales]]</f>
        <v>46507.954399999995</v>
      </c>
      <c r="O3313" s="4">
        <f>AND(Sales[[#This Row],[date]]&gt;=YoY_Min,Sales[[#This Row],[date]]&lt;=TY_YTDMax)*(Sales[[#This Row],[sales]]/Sales[[#This Row],[sqft]])</f>
        <v>0</v>
      </c>
      <c r="P3313" s="4">
        <f>SUMIF(Sales[RegionStoretype],Sales[[#This Row],[RegionStoretype]],Sales[YoY_SSF])/Sales[[#This Row],[Region_TypeCount]]</f>
        <v>58.312187288105562</v>
      </c>
    </row>
    <row r="3314" spans="1:16" x14ac:dyDescent="0.25">
      <c r="A3314" s="1">
        <v>42944</v>
      </c>
      <c r="B3314">
        <v>17</v>
      </c>
      <c r="C3314">
        <v>19</v>
      </c>
      <c r="D3314">
        <v>36978.802199999998</v>
      </c>
      <c r="E3314">
        <f>INDEX(Stores[region],MATCH(Sales[[#This Row],[store_no]],Stores[store_no],0))</f>
        <v>3</v>
      </c>
      <c r="F3314" t="str">
        <f>INDEX(Stores[storetype],MATCH(Sales[[#This Row],[store_no]],Stores[store_no],0))</f>
        <v>B</v>
      </c>
      <c r="G3314" t="str">
        <f>INDEX(Stores[location_city],MATCH(Sales[[#This Row],[store_no]],Stores[store_no],0))</f>
        <v>Fargo</v>
      </c>
      <c r="H3314" t="str">
        <f>INDEX(Stores[location_state],MATCH(Sales[[#This Row],[store_no]],Stores[store_no],0))</f>
        <v>North Dakota</v>
      </c>
      <c r="I3314">
        <f>INDEX(Stores[sqft],MATCH(Sales[[#This Row],[store_no]],Stores[store_no],0))</f>
        <v>211600</v>
      </c>
      <c r="J3314" s="4" t="str">
        <f>INDEX(Departments[dept_name],MATCH(Sales[[#This Row],[dept_no]],Departments[dept_no],0))</f>
        <v>Tools</v>
      </c>
      <c r="K3314" s="4" t="str">
        <f>CONCATENATE(Sales[[#This Row],[region]],Sales[[#This Row],[storetype]])</f>
        <v>3B</v>
      </c>
      <c r="L3314" s="4">
        <f>INDEX(RegionStoreCount[Store Count],MATCH(Sales[[#This Row],[RegionStoretype]],RegionStoreCount[Region/Type],0))</f>
        <v>4</v>
      </c>
      <c r="M3314" s="4">
        <f>AND(Sales[[#This Row],[date]]&lt;=TY_YTDMax,Sales[[#This Row],[date]]&gt;=TY_YTDMin)*Sales[[#This Row],[sales]]</f>
        <v>0</v>
      </c>
      <c r="N3314" s="4">
        <f>AND(Sales[[#This Row],[date]]&lt;=LY_YTDMax,Sales[[#This Row],[date]]&gt;=LY_YTDMin)*Sales[[#This Row],[sales]]</f>
        <v>36978.802199999998</v>
      </c>
      <c r="O3314" s="4">
        <f>AND(Sales[[#This Row],[date]]&gt;=YoY_Min,Sales[[#This Row],[date]]&lt;=TY_YTDMax)*(Sales[[#This Row],[sales]]/Sales[[#This Row],[sqft]])</f>
        <v>0</v>
      </c>
      <c r="P3314" s="4">
        <f>SUMIF(Sales[RegionStoretype],Sales[[#This Row],[RegionStoretype]],Sales[YoY_SSF])/Sales[[#This Row],[Region_TypeCount]]</f>
        <v>58.312187288105562</v>
      </c>
    </row>
    <row r="3315" spans="1:16" x14ac:dyDescent="0.25">
      <c r="A3315" s="1">
        <v>42944</v>
      </c>
      <c r="B3315">
        <v>18</v>
      </c>
      <c r="C3315">
        <v>15</v>
      </c>
      <c r="D3315">
        <v>199.34180000000001</v>
      </c>
      <c r="E3315">
        <f>INDEX(Stores[region],MATCH(Sales[[#This Row],[store_no]],Stores[store_no],0))</f>
        <v>2</v>
      </c>
      <c r="F3315" t="str">
        <f>INDEX(Stores[storetype],MATCH(Sales[[#This Row],[store_no]],Stores[store_no],0))</f>
        <v>B</v>
      </c>
      <c r="G3315" t="str">
        <f>INDEX(Stores[location_city],MATCH(Sales[[#This Row],[store_no]],Stores[store_no],0))</f>
        <v>Chicago</v>
      </c>
      <c r="H3315" t="str">
        <f>INDEX(Stores[location_state],MATCH(Sales[[#This Row],[store_no]],Stores[store_no],0))</f>
        <v>Illinois</v>
      </c>
      <c r="I3315">
        <f>INDEX(Stores[sqft],MATCH(Sales[[#This Row],[store_no]],Stores[store_no],0))</f>
        <v>120700</v>
      </c>
      <c r="J3315" s="4" t="str">
        <f>INDEX(Departments[dept_name],MATCH(Sales[[#This Row],[dept_no]],Departments[dept_no],0))</f>
        <v>Music</v>
      </c>
      <c r="K3315" s="4" t="str">
        <f>CONCATENATE(Sales[[#This Row],[region]],Sales[[#This Row],[storetype]])</f>
        <v>2B</v>
      </c>
      <c r="L3315" s="4">
        <f>INDEX(RegionStoreCount[Store Count],MATCH(Sales[[#This Row],[RegionStoretype]],RegionStoreCount[Region/Type],0))</f>
        <v>6</v>
      </c>
      <c r="M3315" s="4">
        <f>AND(Sales[[#This Row],[date]]&lt;=TY_YTDMax,Sales[[#This Row],[date]]&gt;=TY_YTDMin)*Sales[[#This Row],[sales]]</f>
        <v>0</v>
      </c>
      <c r="N3315" s="4">
        <f>AND(Sales[[#This Row],[date]]&lt;=LY_YTDMax,Sales[[#This Row],[date]]&gt;=LY_YTDMin)*Sales[[#This Row],[sales]]</f>
        <v>199.34180000000001</v>
      </c>
      <c r="O3315" s="4">
        <f>AND(Sales[[#This Row],[date]]&gt;=YoY_Min,Sales[[#This Row],[date]]&lt;=TY_YTDMax)*(Sales[[#This Row],[sales]]/Sales[[#This Row],[sqft]])</f>
        <v>0</v>
      </c>
      <c r="P3315" s="4">
        <f>SUMIF(Sales[RegionStoretype],Sales[[#This Row],[RegionStoretype]],Sales[YoY_SSF])/Sales[[#This Row],[Region_TypeCount]]</f>
        <v>58.393757732919049</v>
      </c>
    </row>
    <row r="3316" spans="1:16" x14ac:dyDescent="0.25">
      <c r="A3316" s="1">
        <v>42944</v>
      </c>
      <c r="B3316">
        <v>19</v>
      </c>
      <c r="C3316">
        <v>12</v>
      </c>
      <c r="D3316">
        <v>130595.9846</v>
      </c>
      <c r="E3316">
        <f>INDEX(Stores[region],MATCH(Sales[[#This Row],[store_no]],Stores[store_no],0))</f>
        <v>3</v>
      </c>
      <c r="F3316" t="str">
        <f>INDEX(Stores[storetype],MATCH(Sales[[#This Row],[store_no]],Stores[store_no],0))</f>
        <v>A</v>
      </c>
      <c r="G3316" t="str">
        <f>INDEX(Stores[location_city],MATCH(Sales[[#This Row],[store_no]],Stores[store_no],0))</f>
        <v>Des Moines</v>
      </c>
      <c r="H3316" t="str">
        <f>INDEX(Stores[location_state],MATCH(Sales[[#This Row],[store_no]],Stores[store_no],0))</f>
        <v>Iowa</v>
      </c>
      <c r="I3316">
        <f>INDEX(Stores[sqft],MATCH(Sales[[#This Row],[store_no]],Stores[store_no],0))</f>
        <v>197600</v>
      </c>
      <c r="J3316" s="4" t="str">
        <f>INDEX(Departments[dept_name],MATCH(Sales[[#This Row],[dept_no]],Departments[dept_no],0))</f>
        <v>Jewelery</v>
      </c>
      <c r="K3316" s="4" t="str">
        <f>CONCATENATE(Sales[[#This Row],[region]],Sales[[#This Row],[storetype]])</f>
        <v>3A</v>
      </c>
      <c r="L3316" s="4">
        <f>INDEX(RegionStoreCount[Store Count],MATCH(Sales[[#This Row],[RegionStoretype]],RegionStoreCount[Region/Type],0))</f>
        <v>9</v>
      </c>
      <c r="M3316" s="4">
        <f>AND(Sales[[#This Row],[date]]&lt;=TY_YTDMax,Sales[[#This Row],[date]]&gt;=TY_YTDMin)*Sales[[#This Row],[sales]]</f>
        <v>0</v>
      </c>
      <c r="N3316" s="4">
        <f>AND(Sales[[#This Row],[date]]&lt;=LY_YTDMax,Sales[[#This Row],[date]]&gt;=LY_YTDMin)*Sales[[#This Row],[sales]]</f>
        <v>130595.9846</v>
      </c>
      <c r="O3316" s="4">
        <f>AND(Sales[[#This Row],[date]]&gt;=YoY_Min,Sales[[#This Row],[date]]&lt;=TY_YTDMax)*(Sales[[#This Row],[sales]]/Sales[[#This Row],[sqft]])</f>
        <v>0</v>
      </c>
      <c r="P3316" s="4">
        <f>SUMIF(Sales[RegionStoretype],Sales[[#This Row],[RegionStoretype]],Sales[YoY_SSF])/Sales[[#This Row],[Region_TypeCount]]</f>
        <v>53.603836561720975</v>
      </c>
    </row>
    <row r="3317" spans="1:16" x14ac:dyDescent="0.25">
      <c r="A3317" s="1">
        <v>42944</v>
      </c>
      <c r="B3317">
        <v>20</v>
      </c>
      <c r="C3317">
        <v>1</v>
      </c>
      <c r="D3317">
        <v>13935.337</v>
      </c>
      <c r="E3317">
        <f>INDEX(Stores[region],MATCH(Sales[[#This Row],[store_no]],Stores[store_no],0))</f>
        <v>1</v>
      </c>
      <c r="F3317" t="str">
        <f>INDEX(Stores[storetype],MATCH(Sales[[#This Row],[store_no]],Stores[store_no],0))</f>
        <v>A</v>
      </c>
      <c r="G3317" t="str">
        <f>INDEX(Stores[location_city],MATCH(Sales[[#This Row],[store_no]],Stores[store_no],0))</f>
        <v>South Bend</v>
      </c>
      <c r="H3317" t="str">
        <f>INDEX(Stores[location_state],MATCH(Sales[[#This Row],[store_no]],Stores[store_no],0))</f>
        <v>Indiana</v>
      </c>
      <c r="I3317">
        <f>INDEX(Stores[sqft],MATCH(Sales[[#This Row],[store_no]],Stores[store_no],0))</f>
        <v>39700</v>
      </c>
      <c r="J3317" s="4" t="str">
        <f>INDEX(Departments[dept_name],MATCH(Sales[[#This Row],[dept_no]],Departments[dept_no],0))</f>
        <v>Automotive</v>
      </c>
      <c r="K3317" s="4" t="str">
        <f>CONCATENATE(Sales[[#This Row],[region]],Sales[[#This Row],[storetype]])</f>
        <v>1A</v>
      </c>
      <c r="L3317" s="4">
        <f>INDEX(RegionStoreCount[Store Count],MATCH(Sales[[#This Row],[RegionStoretype]],RegionStoreCount[Region/Type],0))</f>
        <v>5</v>
      </c>
      <c r="M3317" s="4">
        <f>AND(Sales[[#This Row],[date]]&lt;=TY_YTDMax,Sales[[#This Row],[date]]&gt;=TY_YTDMin)*Sales[[#This Row],[sales]]</f>
        <v>0</v>
      </c>
      <c r="N3317" s="4">
        <f>AND(Sales[[#This Row],[date]]&lt;=LY_YTDMax,Sales[[#This Row],[date]]&gt;=LY_YTDMin)*Sales[[#This Row],[sales]]</f>
        <v>13935.337</v>
      </c>
      <c r="O3317" s="4">
        <f>AND(Sales[[#This Row],[date]]&gt;=YoY_Min,Sales[[#This Row],[date]]&lt;=TY_YTDMax)*(Sales[[#This Row],[sales]]/Sales[[#This Row],[sqft]])</f>
        <v>0</v>
      </c>
      <c r="P3317" s="4">
        <f>SUMIF(Sales[RegionStoretype],Sales[[#This Row],[RegionStoretype]],Sales[YoY_SSF])/Sales[[#This Row],[Region_TypeCount]]</f>
        <v>59.469551530910678</v>
      </c>
    </row>
    <row r="3318" spans="1:16" x14ac:dyDescent="0.25">
      <c r="A3318" s="1">
        <v>42944</v>
      </c>
      <c r="B3318">
        <v>20</v>
      </c>
      <c r="C3318">
        <v>11</v>
      </c>
      <c r="D3318">
        <v>314.57139999999998</v>
      </c>
      <c r="E3318">
        <f>INDEX(Stores[region],MATCH(Sales[[#This Row],[store_no]],Stores[store_no],0))</f>
        <v>1</v>
      </c>
      <c r="F3318" t="str">
        <f>INDEX(Stores[storetype],MATCH(Sales[[#This Row],[store_no]],Stores[store_no],0))</f>
        <v>A</v>
      </c>
      <c r="G3318" t="str">
        <f>INDEX(Stores[location_city],MATCH(Sales[[#This Row],[store_no]],Stores[store_no],0))</f>
        <v>South Bend</v>
      </c>
      <c r="H3318" t="str">
        <f>INDEX(Stores[location_state],MATCH(Sales[[#This Row],[store_no]],Stores[store_no],0))</f>
        <v>Indiana</v>
      </c>
      <c r="I3318">
        <f>INDEX(Stores[sqft],MATCH(Sales[[#This Row],[store_no]],Stores[store_no],0))</f>
        <v>39700</v>
      </c>
      <c r="J3318" s="4" t="str">
        <f>INDEX(Departments[dept_name],MATCH(Sales[[#This Row],[dept_no]],Departments[dept_no],0))</f>
        <v>Home</v>
      </c>
      <c r="K3318" s="4" t="str">
        <f>CONCATENATE(Sales[[#This Row],[region]],Sales[[#This Row],[storetype]])</f>
        <v>1A</v>
      </c>
      <c r="L3318" s="4">
        <f>INDEX(RegionStoreCount[Store Count],MATCH(Sales[[#This Row],[RegionStoretype]],RegionStoreCount[Region/Type],0))</f>
        <v>5</v>
      </c>
      <c r="M3318" s="4">
        <f>AND(Sales[[#This Row],[date]]&lt;=TY_YTDMax,Sales[[#This Row],[date]]&gt;=TY_YTDMin)*Sales[[#This Row],[sales]]</f>
        <v>0</v>
      </c>
      <c r="N3318" s="4">
        <f>AND(Sales[[#This Row],[date]]&lt;=LY_YTDMax,Sales[[#This Row],[date]]&gt;=LY_YTDMin)*Sales[[#This Row],[sales]]</f>
        <v>314.57139999999998</v>
      </c>
      <c r="O3318" s="4">
        <f>AND(Sales[[#This Row],[date]]&gt;=YoY_Min,Sales[[#This Row],[date]]&lt;=TY_YTDMax)*(Sales[[#This Row],[sales]]/Sales[[#This Row],[sqft]])</f>
        <v>0</v>
      </c>
      <c r="P3318" s="4">
        <f>SUMIF(Sales[RegionStoretype],Sales[[#This Row],[RegionStoretype]],Sales[YoY_SSF])/Sales[[#This Row],[Region_TypeCount]]</f>
        <v>59.469551530910678</v>
      </c>
    </row>
    <row r="3319" spans="1:16" x14ac:dyDescent="0.25">
      <c r="A3319" s="1">
        <v>42944</v>
      </c>
      <c r="B3319">
        <v>21</v>
      </c>
      <c r="C3319">
        <v>4</v>
      </c>
      <c r="D3319">
        <v>94572.172699999996</v>
      </c>
      <c r="E3319">
        <f>INDEX(Stores[region],MATCH(Sales[[#This Row],[store_no]],Stores[store_no],0))</f>
        <v>2</v>
      </c>
      <c r="F3319" t="str">
        <f>INDEX(Stores[storetype],MATCH(Sales[[#This Row],[store_no]],Stores[store_no],0))</f>
        <v>B</v>
      </c>
      <c r="G3319" t="str">
        <f>INDEX(Stores[location_city],MATCH(Sales[[#This Row],[store_no]],Stores[store_no],0))</f>
        <v>Madison</v>
      </c>
      <c r="H3319" t="str">
        <f>INDEX(Stores[location_state],MATCH(Sales[[#This Row],[store_no]],Stores[store_no],0))</f>
        <v>Wisconsin</v>
      </c>
      <c r="I3319">
        <f>INDEX(Stores[sqft],MATCH(Sales[[#This Row],[store_no]],Stores[store_no],0))</f>
        <v>206400</v>
      </c>
      <c r="J3319" s="4" t="str">
        <f>INDEX(Departments[dept_name],MATCH(Sales[[#This Row],[dept_no]],Departments[dept_no],0))</f>
        <v>Books</v>
      </c>
      <c r="K3319" s="4" t="str">
        <f>CONCATENATE(Sales[[#This Row],[region]],Sales[[#This Row],[storetype]])</f>
        <v>2B</v>
      </c>
      <c r="L3319" s="4">
        <f>INDEX(RegionStoreCount[Store Count],MATCH(Sales[[#This Row],[RegionStoretype]],RegionStoreCount[Region/Type],0))</f>
        <v>6</v>
      </c>
      <c r="M3319" s="4">
        <f>AND(Sales[[#This Row],[date]]&lt;=TY_YTDMax,Sales[[#This Row],[date]]&gt;=TY_YTDMin)*Sales[[#This Row],[sales]]</f>
        <v>0</v>
      </c>
      <c r="N3319" s="4">
        <f>AND(Sales[[#This Row],[date]]&lt;=LY_YTDMax,Sales[[#This Row],[date]]&gt;=LY_YTDMin)*Sales[[#This Row],[sales]]</f>
        <v>94572.172699999996</v>
      </c>
      <c r="O3319" s="4">
        <f>AND(Sales[[#This Row],[date]]&gt;=YoY_Min,Sales[[#This Row],[date]]&lt;=TY_YTDMax)*(Sales[[#This Row],[sales]]/Sales[[#This Row],[sqft]])</f>
        <v>0</v>
      </c>
      <c r="P3319" s="4">
        <f>SUMIF(Sales[RegionStoretype],Sales[[#This Row],[RegionStoretype]],Sales[YoY_SSF])/Sales[[#This Row],[Region_TypeCount]]</f>
        <v>58.393757732919049</v>
      </c>
    </row>
    <row r="3320" spans="1:16" x14ac:dyDescent="0.25">
      <c r="A3320" s="1">
        <v>42944</v>
      </c>
      <c r="B3320">
        <v>21</v>
      </c>
      <c r="C3320">
        <v>19</v>
      </c>
      <c r="D3320">
        <v>64704.175900000002</v>
      </c>
      <c r="E3320">
        <f>INDEX(Stores[region],MATCH(Sales[[#This Row],[store_no]],Stores[store_no],0))</f>
        <v>2</v>
      </c>
      <c r="F3320" t="str">
        <f>INDEX(Stores[storetype],MATCH(Sales[[#This Row],[store_no]],Stores[store_no],0))</f>
        <v>B</v>
      </c>
      <c r="G3320" t="str">
        <f>INDEX(Stores[location_city],MATCH(Sales[[#This Row],[store_no]],Stores[store_no],0))</f>
        <v>Madison</v>
      </c>
      <c r="H3320" t="str">
        <f>INDEX(Stores[location_state],MATCH(Sales[[#This Row],[store_no]],Stores[store_no],0))</f>
        <v>Wisconsin</v>
      </c>
      <c r="I3320">
        <f>INDEX(Stores[sqft],MATCH(Sales[[#This Row],[store_no]],Stores[store_no],0))</f>
        <v>206400</v>
      </c>
      <c r="J3320" s="4" t="str">
        <f>INDEX(Departments[dept_name],MATCH(Sales[[#This Row],[dept_no]],Departments[dept_no],0))</f>
        <v>Tools</v>
      </c>
      <c r="K3320" s="4" t="str">
        <f>CONCATENATE(Sales[[#This Row],[region]],Sales[[#This Row],[storetype]])</f>
        <v>2B</v>
      </c>
      <c r="L3320" s="4">
        <f>INDEX(RegionStoreCount[Store Count],MATCH(Sales[[#This Row],[RegionStoretype]],RegionStoreCount[Region/Type],0))</f>
        <v>6</v>
      </c>
      <c r="M3320" s="4">
        <f>AND(Sales[[#This Row],[date]]&lt;=TY_YTDMax,Sales[[#This Row],[date]]&gt;=TY_YTDMin)*Sales[[#This Row],[sales]]</f>
        <v>0</v>
      </c>
      <c r="N3320" s="4">
        <f>AND(Sales[[#This Row],[date]]&lt;=LY_YTDMax,Sales[[#This Row],[date]]&gt;=LY_YTDMin)*Sales[[#This Row],[sales]]</f>
        <v>64704.175900000002</v>
      </c>
      <c r="O3320" s="4">
        <f>AND(Sales[[#This Row],[date]]&gt;=YoY_Min,Sales[[#This Row],[date]]&lt;=TY_YTDMax)*(Sales[[#This Row],[sales]]/Sales[[#This Row],[sqft]])</f>
        <v>0</v>
      </c>
      <c r="P3320" s="4">
        <f>SUMIF(Sales[RegionStoretype],Sales[[#This Row],[RegionStoretype]],Sales[YoY_SSF])/Sales[[#This Row],[Region_TypeCount]]</f>
        <v>58.393757732919049</v>
      </c>
    </row>
    <row r="3321" spans="1:16" x14ac:dyDescent="0.25">
      <c r="A3321" s="1">
        <v>42944</v>
      </c>
      <c r="B3321">
        <v>22</v>
      </c>
      <c r="C3321">
        <v>2</v>
      </c>
      <c r="D3321">
        <v>17200.186699999998</v>
      </c>
      <c r="E3321">
        <f>INDEX(Stores[region],MATCH(Sales[[#This Row],[store_no]],Stores[store_no],0))</f>
        <v>3</v>
      </c>
      <c r="F3321" t="str">
        <f>INDEX(Stores[storetype],MATCH(Sales[[#This Row],[store_no]],Stores[store_no],0))</f>
        <v>B</v>
      </c>
      <c r="G3321" t="str">
        <f>INDEX(Stores[location_city],MATCH(Sales[[#This Row],[store_no]],Stores[store_no],0))</f>
        <v>Sioux Falls</v>
      </c>
      <c r="H3321" t="str">
        <f>INDEX(Stores[location_state],MATCH(Sales[[#This Row],[store_no]],Stores[store_no],0))</f>
        <v>South Dakota</v>
      </c>
      <c r="I3321">
        <f>INDEX(Stores[sqft],MATCH(Sales[[#This Row],[store_no]],Stores[store_no],0))</f>
        <v>57800</v>
      </c>
      <c r="J3321" s="4" t="str">
        <f>INDEX(Departments[dept_name],MATCH(Sales[[#This Row],[dept_no]],Departments[dept_no],0))</f>
        <v>Baby</v>
      </c>
      <c r="K3321" s="4" t="str">
        <f>CONCATENATE(Sales[[#This Row],[region]],Sales[[#This Row],[storetype]])</f>
        <v>3B</v>
      </c>
      <c r="L3321" s="4">
        <f>INDEX(RegionStoreCount[Store Count],MATCH(Sales[[#This Row],[RegionStoretype]],RegionStoreCount[Region/Type],0))</f>
        <v>4</v>
      </c>
      <c r="M3321" s="4">
        <f>AND(Sales[[#This Row],[date]]&lt;=TY_YTDMax,Sales[[#This Row],[date]]&gt;=TY_YTDMin)*Sales[[#This Row],[sales]]</f>
        <v>0</v>
      </c>
      <c r="N3321" s="4">
        <f>AND(Sales[[#This Row],[date]]&lt;=LY_YTDMax,Sales[[#This Row],[date]]&gt;=LY_YTDMin)*Sales[[#This Row],[sales]]</f>
        <v>17200.186699999998</v>
      </c>
      <c r="O3321" s="4">
        <f>AND(Sales[[#This Row],[date]]&gt;=YoY_Min,Sales[[#This Row],[date]]&lt;=TY_YTDMax)*(Sales[[#This Row],[sales]]/Sales[[#This Row],[sqft]])</f>
        <v>0</v>
      </c>
      <c r="P3321" s="4">
        <f>SUMIF(Sales[RegionStoretype],Sales[[#This Row],[RegionStoretype]],Sales[YoY_SSF])/Sales[[#This Row],[Region_TypeCount]]</f>
        <v>58.312187288105562</v>
      </c>
    </row>
    <row r="3322" spans="1:16" x14ac:dyDescent="0.25">
      <c r="A3322" s="1">
        <v>42944</v>
      </c>
      <c r="B3322">
        <v>23</v>
      </c>
      <c r="C3322">
        <v>4</v>
      </c>
      <c r="D3322">
        <v>21343.761399999999</v>
      </c>
      <c r="E3322">
        <f>INDEX(Stores[region],MATCH(Sales[[#This Row],[store_no]],Stores[store_no],0))</f>
        <v>3</v>
      </c>
      <c r="F3322" t="str">
        <f>INDEX(Stores[storetype],MATCH(Sales[[#This Row],[store_no]],Stores[store_no],0))</f>
        <v>B</v>
      </c>
      <c r="G3322" t="str">
        <f>INDEX(Stores[location_city],MATCH(Sales[[#This Row],[store_no]],Stores[store_no],0))</f>
        <v>Cedar Rapids</v>
      </c>
      <c r="H3322" t="str">
        <f>INDEX(Stores[location_state],MATCH(Sales[[#This Row],[store_no]],Stores[store_no],0))</f>
        <v>Iowa</v>
      </c>
      <c r="I3322">
        <f>INDEX(Stores[sqft],MATCH(Sales[[#This Row],[store_no]],Stores[store_no],0))</f>
        <v>123700</v>
      </c>
      <c r="J3322" s="4" t="str">
        <f>INDEX(Departments[dept_name],MATCH(Sales[[#This Row],[dept_no]],Departments[dept_no],0))</f>
        <v>Books</v>
      </c>
      <c r="K3322" s="4" t="str">
        <f>CONCATENATE(Sales[[#This Row],[region]],Sales[[#This Row],[storetype]])</f>
        <v>3B</v>
      </c>
      <c r="L3322" s="4">
        <f>INDEX(RegionStoreCount[Store Count],MATCH(Sales[[#This Row],[RegionStoretype]],RegionStoreCount[Region/Type],0))</f>
        <v>4</v>
      </c>
      <c r="M3322" s="4">
        <f>AND(Sales[[#This Row],[date]]&lt;=TY_YTDMax,Sales[[#This Row],[date]]&gt;=TY_YTDMin)*Sales[[#This Row],[sales]]</f>
        <v>0</v>
      </c>
      <c r="N3322" s="4">
        <f>AND(Sales[[#This Row],[date]]&lt;=LY_YTDMax,Sales[[#This Row],[date]]&gt;=LY_YTDMin)*Sales[[#This Row],[sales]]</f>
        <v>21343.761399999999</v>
      </c>
      <c r="O3322" s="4">
        <f>AND(Sales[[#This Row],[date]]&gt;=YoY_Min,Sales[[#This Row],[date]]&lt;=TY_YTDMax)*(Sales[[#This Row],[sales]]/Sales[[#This Row],[sqft]])</f>
        <v>0</v>
      </c>
      <c r="P3322" s="4">
        <f>SUMIF(Sales[RegionStoretype],Sales[[#This Row],[RegionStoretype]],Sales[YoY_SSF])/Sales[[#This Row],[Region_TypeCount]]</f>
        <v>58.312187288105562</v>
      </c>
    </row>
    <row r="3323" spans="1:16" x14ac:dyDescent="0.25">
      <c r="A3323" s="1">
        <v>42944</v>
      </c>
      <c r="B3323">
        <v>23</v>
      </c>
      <c r="C3323">
        <v>5</v>
      </c>
      <c r="D3323">
        <v>15769.6392</v>
      </c>
      <c r="E3323">
        <f>INDEX(Stores[region],MATCH(Sales[[#This Row],[store_no]],Stores[store_no],0))</f>
        <v>3</v>
      </c>
      <c r="F3323" t="str">
        <f>INDEX(Stores[storetype],MATCH(Sales[[#This Row],[store_no]],Stores[store_no],0))</f>
        <v>B</v>
      </c>
      <c r="G3323" t="str">
        <f>INDEX(Stores[location_city],MATCH(Sales[[#This Row],[store_no]],Stores[store_no],0))</f>
        <v>Cedar Rapids</v>
      </c>
      <c r="H3323" t="str">
        <f>INDEX(Stores[location_state],MATCH(Sales[[#This Row],[store_no]],Stores[store_no],0))</f>
        <v>Iowa</v>
      </c>
      <c r="I3323">
        <f>INDEX(Stores[sqft],MATCH(Sales[[#This Row],[store_no]],Stores[store_no],0))</f>
        <v>123700</v>
      </c>
      <c r="J3323" s="4" t="str">
        <f>INDEX(Departments[dept_name],MATCH(Sales[[#This Row],[dept_no]],Departments[dept_no],0))</f>
        <v>Clothing</v>
      </c>
      <c r="K3323" s="4" t="str">
        <f>CONCATENATE(Sales[[#This Row],[region]],Sales[[#This Row],[storetype]])</f>
        <v>3B</v>
      </c>
      <c r="L3323" s="4">
        <f>INDEX(RegionStoreCount[Store Count],MATCH(Sales[[#This Row],[RegionStoretype]],RegionStoreCount[Region/Type],0))</f>
        <v>4</v>
      </c>
      <c r="M3323" s="4">
        <f>AND(Sales[[#This Row],[date]]&lt;=TY_YTDMax,Sales[[#This Row],[date]]&gt;=TY_YTDMin)*Sales[[#This Row],[sales]]</f>
        <v>0</v>
      </c>
      <c r="N3323" s="4">
        <f>AND(Sales[[#This Row],[date]]&lt;=LY_YTDMax,Sales[[#This Row],[date]]&gt;=LY_YTDMin)*Sales[[#This Row],[sales]]</f>
        <v>15769.6392</v>
      </c>
      <c r="O3323" s="4">
        <f>AND(Sales[[#This Row],[date]]&gt;=YoY_Min,Sales[[#This Row],[date]]&lt;=TY_YTDMax)*(Sales[[#This Row],[sales]]/Sales[[#This Row],[sqft]])</f>
        <v>0</v>
      </c>
      <c r="P3323" s="4">
        <f>SUMIF(Sales[RegionStoretype],Sales[[#This Row],[RegionStoretype]],Sales[YoY_SSF])/Sales[[#This Row],[Region_TypeCount]]</f>
        <v>58.312187288105562</v>
      </c>
    </row>
    <row r="3324" spans="1:16" x14ac:dyDescent="0.25">
      <c r="A3324" s="1">
        <v>42944</v>
      </c>
      <c r="B3324">
        <v>23</v>
      </c>
      <c r="C3324">
        <v>8</v>
      </c>
      <c r="D3324">
        <v>31441.772400000002</v>
      </c>
      <c r="E3324">
        <f>INDEX(Stores[region],MATCH(Sales[[#This Row],[store_no]],Stores[store_no],0))</f>
        <v>3</v>
      </c>
      <c r="F3324" t="str">
        <f>INDEX(Stores[storetype],MATCH(Sales[[#This Row],[store_no]],Stores[store_no],0))</f>
        <v>B</v>
      </c>
      <c r="G3324" t="str">
        <f>INDEX(Stores[location_city],MATCH(Sales[[#This Row],[store_no]],Stores[store_no],0))</f>
        <v>Cedar Rapids</v>
      </c>
      <c r="H3324" t="str">
        <f>INDEX(Stores[location_state],MATCH(Sales[[#This Row],[store_no]],Stores[store_no],0))</f>
        <v>Iowa</v>
      </c>
      <c r="I3324">
        <f>INDEX(Stores[sqft],MATCH(Sales[[#This Row],[store_no]],Stores[store_no],0))</f>
        <v>123700</v>
      </c>
      <c r="J3324" s="4" t="str">
        <f>INDEX(Departments[dept_name],MATCH(Sales[[#This Row],[dept_no]],Departments[dept_no],0))</f>
        <v>Games</v>
      </c>
      <c r="K3324" s="4" t="str">
        <f>CONCATENATE(Sales[[#This Row],[region]],Sales[[#This Row],[storetype]])</f>
        <v>3B</v>
      </c>
      <c r="L3324" s="4">
        <f>INDEX(RegionStoreCount[Store Count],MATCH(Sales[[#This Row],[RegionStoretype]],RegionStoreCount[Region/Type],0))</f>
        <v>4</v>
      </c>
      <c r="M3324" s="4">
        <f>AND(Sales[[#This Row],[date]]&lt;=TY_YTDMax,Sales[[#This Row],[date]]&gt;=TY_YTDMin)*Sales[[#This Row],[sales]]</f>
        <v>0</v>
      </c>
      <c r="N3324" s="4">
        <f>AND(Sales[[#This Row],[date]]&lt;=LY_YTDMax,Sales[[#This Row],[date]]&gt;=LY_YTDMin)*Sales[[#This Row],[sales]]</f>
        <v>31441.772400000002</v>
      </c>
      <c r="O3324" s="4">
        <f>AND(Sales[[#This Row],[date]]&gt;=YoY_Min,Sales[[#This Row],[date]]&lt;=TY_YTDMax)*(Sales[[#This Row],[sales]]/Sales[[#This Row],[sqft]])</f>
        <v>0</v>
      </c>
      <c r="P3324" s="4">
        <f>SUMIF(Sales[RegionStoretype],Sales[[#This Row],[RegionStoretype]],Sales[YoY_SSF])/Sales[[#This Row],[Region_TypeCount]]</f>
        <v>58.312187288105562</v>
      </c>
    </row>
    <row r="3325" spans="1:16" x14ac:dyDescent="0.25">
      <c r="A3325" s="1">
        <v>42944</v>
      </c>
      <c r="B3325">
        <v>23</v>
      </c>
      <c r="C3325">
        <v>10</v>
      </c>
      <c r="D3325">
        <v>15009.182199999999</v>
      </c>
      <c r="E3325">
        <f>INDEX(Stores[region],MATCH(Sales[[#This Row],[store_no]],Stores[store_no],0))</f>
        <v>3</v>
      </c>
      <c r="F3325" t="str">
        <f>INDEX(Stores[storetype],MATCH(Sales[[#This Row],[store_no]],Stores[store_no],0))</f>
        <v>B</v>
      </c>
      <c r="G3325" t="str">
        <f>INDEX(Stores[location_city],MATCH(Sales[[#This Row],[store_no]],Stores[store_no],0))</f>
        <v>Cedar Rapids</v>
      </c>
      <c r="H3325" t="str">
        <f>INDEX(Stores[location_state],MATCH(Sales[[#This Row],[store_no]],Stores[store_no],0))</f>
        <v>Iowa</v>
      </c>
      <c r="I3325">
        <f>INDEX(Stores[sqft],MATCH(Sales[[#This Row],[store_no]],Stores[store_no],0))</f>
        <v>123700</v>
      </c>
      <c r="J3325" s="4" t="str">
        <f>INDEX(Departments[dept_name],MATCH(Sales[[#This Row],[dept_no]],Departments[dept_no],0))</f>
        <v>Health</v>
      </c>
      <c r="K3325" s="4" t="str">
        <f>CONCATENATE(Sales[[#This Row],[region]],Sales[[#This Row],[storetype]])</f>
        <v>3B</v>
      </c>
      <c r="L3325" s="4">
        <f>INDEX(RegionStoreCount[Store Count],MATCH(Sales[[#This Row],[RegionStoretype]],RegionStoreCount[Region/Type],0))</f>
        <v>4</v>
      </c>
      <c r="M3325" s="4">
        <f>AND(Sales[[#This Row],[date]]&lt;=TY_YTDMax,Sales[[#This Row],[date]]&gt;=TY_YTDMin)*Sales[[#This Row],[sales]]</f>
        <v>0</v>
      </c>
      <c r="N3325" s="4">
        <f>AND(Sales[[#This Row],[date]]&lt;=LY_YTDMax,Sales[[#This Row],[date]]&gt;=LY_YTDMin)*Sales[[#This Row],[sales]]</f>
        <v>15009.182199999999</v>
      </c>
      <c r="O3325" s="4">
        <f>AND(Sales[[#This Row],[date]]&gt;=YoY_Min,Sales[[#This Row],[date]]&lt;=TY_YTDMax)*(Sales[[#This Row],[sales]]/Sales[[#This Row],[sqft]])</f>
        <v>0</v>
      </c>
      <c r="P3325" s="4">
        <f>SUMIF(Sales[RegionStoretype],Sales[[#This Row],[RegionStoretype]],Sales[YoY_SSF])/Sales[[#This Row],[Region_TypeCount]]</f>
        <v>58.312187288105562</v>
      </c>
    </row>
    <row r="3326" spans="1:16" x14ac:dyDescent="0.25">
      <c r="A3326" s="1">
        <v>42944</v>
      </c>
      <c r="B3326">
        <v>23</v>
      </c>
      <c r="C3326">
        <v>13</v>
      </c>
      <c r="D3326">
        <v>80472.355200000005</v>
      </c>
      <c r="E3326">
        <f>INDEX(Stores[region],MATCH(Sales[[#This Row],[store_no]],Stores[store_no],0))</f>
        <v>3</v>
      </c>
      <c r="F3326" t="str">
        <f>INDEX(Stores[storetype],MATCH(Sales[[#This Row],[store_no]],Stores[store_no],0))</f>
        <v>B</v>
      </c>
      <c r="G3326" t="str">
        <f>INDEX(Stores[location_city],MATCH(Sales[[#This Row],[store_no]],Stores[store_no],0))</f>
        <v>Cedar Rapids</v>
      </c>
      <c r="H3326" t="str">
        <f>INDEX(Stores[location_state],MATCH(Sales[[#This Row],[store_no]],Stores[store_no],0))</f>
        <v>Iowa</v>
      </c>
      <c r="I3326">
        <f>INDEX(Stores[sqft],MATCH(Sales[[#This Row],[store_no]],Stores[store_no],0))</f>
        <v>123700</v>
      </c>
      <c r="J3326" s="4" t="str">
        <f>INDEX(Departments[dept_name],MATCH(Sales[[#This Row],[dept_no]],Departments[dept_no],0))</f>
        <v>Kids</v>
      </c>
      <c r="K3326" s="4" t="str">
        <f>CONCATENATE(Sales[[#This Row],[region]],Sales[[#This Row],[storetype]])</f>
        <v>3B</v>
      </c>
      <c r="L3326" s="4">
        <f>INDEX(RegionStoreCount[Store Count],MATCH(Sales[[#This Row],[RegionStoretype]],RegionStoreCount[Region/Type],0))</f>
        <v>4</v>
      </c>
      <c r="M3326" s="4">
        <f>AND(Sales[[#This Row],[date]]&lt;=TY_YTDMax,Sales[[#This Row],[date]]&gt;=TY_YTDMin)*Sales[[#This Row],[sales]]</f>
        <v>0</v>
      </c>
      <c r="N3326" s="4">
        <f>AND(Sales[[#This Row],[date]]&lt;=LY_YTDMax,Sales[[#This Row],[date]]&gt;=LY_YTDMin)*Sales[[#This Row],[sales]]</f>
        <v>80472.355200000005</v>
      </c>
      <c r="O3326" s="4">
        <f>AND(Sales[[#This Row],[date]]&gt;=YoY_Min,Sales[[#This Row],[date]]&lt;=TY_YTDMax)*(Sales[[#This Row],[sales]]/Sales[[#This Row],[sqft]])</f>
        <v>0</v>
      </c>
      <c r="P3326" s="4">
        <f>SUMIF(Sales[RegionStoretype],Sales[[#This Row],[RegionStoretype]],Sales[YoY_SSF])/Sales[[#This Row],[Region_TypeCount]]</f>
        <v>58.312187288105562</v>
      </c>
    </row>
    <row r="3327" spans="1:16" x14ac:dyDescent="0.25">
      <c r="A3327" s="1">
        <v>42944</v>
      </c>
      <c r="B3327">
        <v>24</v>
      </c>
      <c r="C3327">
        <v>7</v>
      </c>
      <c r="D3327">
        <v>44810.4038</v>
      </c>
      <c r="E3327">
        <f>INDEX(Stores[region],MATCH(Sales[[#This Row],[store_no]],Stores[store_no],0))</f>
        <v>2</v>
      </c>
      <c r="F3327" t="str">
        <f>INDEX(Stores[storetype],MATCH(Sales[[#This Row],[store_no]],Stores[store_no],0))</f>
        <v>A</v>
      </c>
      <c r="G3327" t="str">
        <f>INDEX(Stores[location_city],MATCH(Sales[[#This Row],[store_no]],Stores[store_no],0))</f>
        <v>Winnetka</v>
      </c>
      <c r="H3327" t="str">
        <f>INDEX(Stores[location_state],MATCH(Sales[[#This Row],[store_no]],Stores[store_no],0))</f>
        <v>Illinois</v>
      </c>
      <c r="I3327">
        <f>INDEX(Stores[sqft],MATCH(Sales[[#This Row],[store_no]],Stores[store_no],0))</f>
        <v>207800</v>
      </c>
      <c r="J3327" s="4" t="str">
        <f>INDEX(Departments[dept_name],MATCH(Sales[[#This Row],[dept_no]],Departments[dept_no],0))</f>
        <v>Electronics</v>
      </c>
      <c r="K3327" s="4" t="str">
        <f>CONCATENATE(Sales[[#This Row],[region]],Sales[[#This Row],[storetype]])</f>
        <v>2A</v>
      </c>
      <c r="L3327" s="4">
        <f>INDEX(RegionStoreCount[Store Count],MATCH(Sales[[#This Row],[RegionStoretype]],RegionStoreCount[Region/Type],0))</f>
        <v>5</v>
      </c>
      <c r="M3327" s="4">
        <f>AND(Sales[[#This Row],[date]]&lt;=TY_YTDMax,Sales[[#This Row],[date]]&gt;=TY_YTDMin)*Sales[[#This Row],[sales]]</f>
        <v>0</v>
      </c>
      <c r="N3327" s="4">
        <f>AND(Sales[[#This Row],[date]]&lt;=LY_YTDMax,Sales[[#This Row],[date]]&gt;=LY_YTDMin)*Sales[[#This Row],[sales]]</f>
        <v>44810.4038</v>
      </c>
      <c r="O3327" s="4">
        <f>AND(Sales[[#This Row],[date]]&gt;=YoY_Min,Sales[[#This Row],[date]]&lt;=TY_YTDMax)*(Sales[[#This Row],[sales]]/Sales[[#This Row],[sqft]])</f>
        <v>0</v>
      </c>
      <c r="P3327" s="4">
        <f>SUMIF(Sales[RegionStoretype],Sales[[#This Row],[RegionStoretype]],Sales[YoY_SSF])/Sales[[#This Row],[Region_TypeCount]]</f>
        <v>60.052789354368521</v>
      </c>
    </row>
    <row r="3328" spans="1:16" x14ac:dyDescent="0.25">
      <c r="A3328" s="1">
        <v>42944</v>
      </c>
      <c r="B3328">
        <v>24</v>
      </c>
      <c r="C3328">
        <v>14</v>
      </c>
      <c r="D3328">
        <v>150272.30859999999</v>
      </c>
      <c r="E3328">
        <f>INDEX(Stores[region],MATCH(Sales[[#This Row],[store_no]],Stores[store_no],0))</f>
        <v>2</v>
      </c>
      <c r="F3328" t="str">
        <f>INDEX(Stores[storetype],MATCH(Sales[[#This Row],[store_no]],Stores[store_no],0))</f>
        <v>A</v>
      </c>
      <c r="G3328" t="str">
        <f>INDEX(Stores[location_city],MATCH(Sales[[#This Row],[store_no]],Stores[store_no],0))</f>
        <v>Winnetka</v>
      </c>
      <c r="H3328" t="str">
        <f>INDEX(Stores[location_state],MATCH(Sales[[#This Row],[store_no]],Stores[store_no],0))</f>
        <v>Illinois</v>
      </c>
      <c r="I3328">
        <f>INDEX(Stores[sqft],MATCH(Sales[[#This Row],[store_no]],Stores[store_no],0))</f>
        <v>207800</v>
      </c>
      <c r="J3328" s="4" t="str">
        <f>INDEX(Departments[dept_name],MATCH(Sales[[#This Row],[dept_no]],Departments[dept_no],0))</f>
        <v>Movies</v>
      </c>
      <c r="K3328" s="4" t="str">
        <f>CONCATENATE(Sales[[#This Row],[region]],Sales[[#This Row],[storetype]])</f>
        <v>2A</v>
      </c>
      <c r="L3328" s="4">
        <f>INDEX(RegionStoreCount[Store Count],MATCH(Sales[[#This Row],[RegionStoretype]],RegionStoreCount[Region/Type],0))</f>
        <v>5</v>
      </c>
      <c r="M3328" s="4">
        <f>AND(Sales[[#This Row],[date]]&lt;=TY_YTDMax,Sales[[#This Row],[date]]&gt;=TY_YTDMin)*Sales[[#This Row],[sales]]</f>
        <v>0</v>
      </c>
      <c r="N3328" s="4">
        <f>AND(Sales[[#This Row],[date]]&lt;=LY_YTDMax,Sales[[#This Row],[date]]&gt;=LY_YTDMin)*Sales[[#This Row],[sales]]</f>
        <v>150272.30859999999</v>
      </c>
      <c r="O3328" s="4">
        <f>AND(Sales[[#This Row],[date]]&gt;=YoY_Min,Sales[[#This Row],[date]]&lt;=TY_YTDMax)*(Sales[[#This Row],[sales]]/Sales[[#This Row],[sqft]])</f>
        <v>0</v>
      </c>
      <c r="P3328" s="4">
        <f>SUMIF(Sales[RegionStoretype],Sales[[#This Row],[RegionStoretype]],Sales[YoY_SSF])/Sales[[#This Row],[Region_TypeCount]]</f>
        <v>60.052789354368521</v>
      </c>
    </row>
    <row r="3329" spans="1:16" x14ac:dyDescent="0.25">
      <c r="A3329" s="1">
        <v>42944</v>
      </c>
      <c r="B3329">
        <v>24</v>
      </c>
      <c r="C3329">
        <v>20</v>
      </c>
      <c r="D3329">
        <v>101004.8927</v>
      </c>
      <c r="E3329">
        <f>INDEX(Stores[region],MATCH(Sales[[#This Row],[store_no]],Stores[store_no],0))</f>
        <v>2</v>
      </c>
      <c r="F3329" t="str">
        <f>INDEX(Stores[storetype],MATCH(Sales[[#This Row],[store_no]],Stores[store_no],0))</f>
        <v>A</v>
      </c>
      <c r="G3329" t="str">
        <f>INDEX(Stores[location_city],MATCH(Sales[[#This Row],[store_no]],Stores[store_no],0))</f>
        <v>Winnetka</v>
      </c>
      <c r="H3329" t="str">
        <f>INDEX(Stores[location_state],MATCH(Sales[[#This Row],[store_no]],Stores[store_no],0))</f>
        <v>Illinois</v>
      </c>
      <c r="I3329">
        <f>INDEX(Stores[sqft],MATCH(Sales[[#This Row],[store_no]],Stores[store_no],0))</f>
        <v>207800</v>
      </c>
      <c r="J3329" s="4" t="str">
        <f>INDEX(Departments[dept_name],MATCH(Sales[[#This Row],[dept_no]],Departments[dept_no],0))</f>
        <v>Toys</v>
      </c>
      <c r="K3329" s="4" t="str">
        <f>CONCATENATE(Sales[[#This Row],[region]],Sales[[#This Row],[storetype]])</f>
        <v>2A</v>
      </c>
      <c r="L3329" s="4">
        <f>INDEX(RegionStoreCount[Store Count],MATCH(Sales[[#This Row],[RegionStoretype]],RegionStoreCount[Region/Type],0))</f>
        <v>5</v>
      </c>
      <c r="M3329" s="4">
        <f>AND(Sales[[#This Row],[date]]&lt;=TY_YTDMax,Sales[[#This Row],[date]]&gt;=TY_YTDMin)*Sales[[#This Row],[sales]]</f>
        <v>0</v>
      </c>
      <c r="N3329" s="4">
        <f>AND(Sales[[#This Row],[date]]&lt;=LY_YTDMax,Sales[[#This Row],[date]]&gt;=LY_YTDMin)*Sales[[#This Row],[sales]]</f>
        <v>101004.8927</v>
      </c>
      <c r="O3329" s="4">
        <f>AND(Sales[[#This Row],[date]]&gt;=YoY_Min,Sales[[#This Row],[date]]&lt;=TY_YTDMax)*(Sales[[#This Row],[sales]]/Sales[[#This Row],[sqft]])</f>
        <v>0</v>
      </c>
      <c r="P3329" s="4">
        <f>SUMIF(Sales[RegionStoretype],Sales[[#This Row],[RegionStoretype]],Sales[YoY_SSF])/Sales[[#This Row],[Region_TypeCount]]</f>
        <v>60.052789354368521</v>
      </c>
    </row>
    <row r="3330" spans="1:16" x14ac:dyDescent="0.25">
      <c r="A3330" s="1">
        <v>42944</v>
      </c>
      <c r="B3330">
        <v>25</v>
      </c>
      <c r="C3330">
        <v>16</v>
      </c>
      <c r="D3330">
        <v>157032.4093</v>
      </c>
      <c r="E3330">
        <f>INDEX(Stores[region],MATCH(Sales[[#This Row],[store_no]],Stores[store_no],0))</f>
        <v>3</v>
      </c>
      <c r="F3330" t="str">
        <f>INDEX(Stores[storetype],MATCH(Sales[[#This Row],[store_no]],Stores[store_no],0))</f>
        <v>B</v>
      </c>
      <c r="G3330" t="str">
        <f>INDEX(Stores[location_city],MATCH(Sales[[#This Row],[store_no]],Stores[store_no],0))</f>
        <v>Kansas City</v>
      </c>
      <c r="H3330" t="str">
        <f>INDEX(Stores[location_state],MATCH(Sales[[#This Row],[store_no]],Stores[store_no],0))</f>
        <v>Missouri</v>
      </c>
      <c r="I3330">
        <f>INDEX(Stores[sqft],MATCH(Sales[[#This Row],[store_no]],Stores[store_no],0))</f>
        <v>92300</v>
      </c>
      <c r="J3330" s="4" t="str">
        <f>INDEX(Departments[dept_name],MATCH(Sales[[#This Row],[dept_no]],Departments[dept_no],0))</f>
        <v>Outdoors</v>
      </c>
      <c r="K3330" s="4" t="str">
        <f>CONCATENATE(Sales[[#This Row],[region]],Sales[[#This Row],[storetype]])</f>
        <v>3B</v>
      </c>
      <c r="L3330" s="4">
        <f>INDEX(RegionStoreCount[Store Count],MATCH(Sales[[#This Row],[RegionStoretype]],RegionStoreCount[Region/Type],0))</f>
        <v>4</v>
      </c>
      <c r="M3330" s="4">
        <f>AND(Sales[[#This Row],[date]]&lt;=TY_YTDMax,Sales[[#This Row],[date]]&gt;=TY_YTDMin)*Sales[[#This Row],[sales]]</f>
        <v>0</v>
      </c>
      <c r="N3330" s="4">
        <f>AND(Sales[[#This Row],[date]]&lt;=LY_YTDMax,Sales[[#This Row],[date]]&gt;=LY_YTDMin)*Sales[[#This Row],[sales]]</f>
        <v>157032.4093</v>
      </c>
      <c r="O3330" s="4">
        <f>AND(Sales[[#This Row],[date]]&gt;=YoY_Min,Sales[[#This Row],[date]]&lt;=TY_YTDMax)*(Sales[[#This Row],[sales]]/Sales[[#This Row],[sqft]])</f>
        <v>0</v>
      </c>
      <c r="P3330" s="4">
        <f>SUMIF(Sales[RegionStoretype],Sales[[#This Row],[RegionStoretype]],Sales[YoY_SSF])/Sales[[#This Row],[Region_TypeCount]]</f>
        <v>58.312187288105562</v>
      </c>
    </row>
    <row r="3331" spans="1:16" x14ac:dyDescent="0.25">
      <c r="A3331" s="1">
        <v>42944</v>
      </c>
      <c r="B3331">
        <v>25</v>
      </c>
      <c r="C3331">
        <v>17</v>
      </c>
      <c r="D3331">
        <v>55798.215199999999</v>
      </c>
      <c r="E3331">
        <f>INDEX(Stores[region],MATCH(Sales[[#This Row],[store_no]],Stores[store_no],0))</f>
        <v>3</v>
      </c>
      <c r="F3331" t="str">
        <f>INDEX(Stores[storetype],MATCH(Sales[[#This Row],[store_no]],Stores[store_no],0))</f>
        <v>B</v>
      </c>
      <c r="G3331" t="str">
        <f>INDEX(Stores[location_city],MATCH(Sales[[#This Row],[store_no]],Stores[store_no],0))</f>
        <v>Kansas City</v>
      </c>
      <c r="H3331" t="str">
        <f>INDEX(Stores[location_state],MATCH(Sales[[#This Row],[store_no]],Stores[store_no],0))</f>
        <v>Missouri</v>
      </c>
      <c r="I3331">
        <f>INDEX(Stores[sqft],MATCH(Sales[[#This Row],[store_no]],Stores[store_no],0))</f>
        <v>92300</v>
      </c>
      <c r="J3331" s="4" t="str">
        <f>INDEX(Departments[dept_name],MATCH(Sales[[#This Row],[dept_no]],Departments[dept_no],0))</f>
        <v>Shoes</v>
      </c>
      <c r="K3331" s="4" t="str">
        <f>CONCATENATE(Sales[[#This Row],[region]],Sales[[#This Row],[storetype]])</f>
        <v>3B</v>
      </c>
      <c r="L3331" s="4">
        <f>INDEX(RegionStoreCount[Store Count],MATCH(Sales[[#This Row],[RegionStoretype]],RegionStoreCount[Region/Type],0))</f>
        <v>4</v>
      </c>
      <c r="M3331" s="4">
        <f>AND(Sales[[#This Row],[date]]&lt;=TY_YTDMax,Sales[[#This Row],[date]]&gt;=TY_YTDMin)*Sales[[#This Row],[sales]]</f>
        <v>0</v>
      </c>
      <c r="N3331" s="4">
        <f>AND(Sales[[#This Row],[date]]&lt;=LY_YTDMax,Sales[[#This Row],[date]]&gt;=LY_YTDMin)*Sales[[#This Row],[sales]]</f>
        <v>55798.215199999999</v>
      </c>
      <c r="O3331" s="4">
        <f>AND(Sales[[#This Row],[date]]&gt;=YoY_Min,Sales[[#This Row],[date]]&lt;=TY_YTDMax)*(Sales[[#This Row],[sales]]/Sales[[#This Row],[sqft]])</f>
        <v>0</v>
      </c>
      <c r="P3331" s="4">
        <f>SUMIF(Sales[RegionStoretype],Sales[[#This Row],[RegionStoretype]],Sales[YoY_SSF])/Sales[[#This Row],[Region_TypeCount]]</f>
        <v>58.312187288105562</v>
      </c>
    </row>
    <row r="3332" spans="1:16" x14ac:dyDescent="0.25">
      <c r="A3332" s="1">
        <v>42944</v>
      </c>
      <c r="B3332">
        <v>26</v>
      </c>
      <c r="C3332">
        <v>5</v>
      </c>
      <c r="D3332">
        <v>99439.779599999994</v>
      </c>
      <c r="E3332">
        <f>INDEX(Stores[region],MATCH(Sales[[#This Row],[store_no]],Stores[store_no],0))</f>
        <v>2</v>
      </c>
      <c r="F3332" t="str">
        <f>INDEX(Stores[storetype],MATCH(Sales[[#This Row],[store_no]],Stores[store_no],0))</f>
        <v>A</v>
      </c>
      <c r="G3332" t="str">
        <f>INDEX(Stores[location_city],MATCH(Sales[[#This Row],[store_no]],Stores[store_no],0))</f>
        <v>Carmel</v>
      </c>
      <c r="H3332" t="str">
        <f>INDEX(Stores[location_state],MATCH(Sales[[#This Row],[store_no]],Stores[store_no],0))</f>
        <v>Indiana</v>
      </c>
      <c r="I3332">
        <f>INDEX(Stores[sqft],MATCH(Sales[[#This Row],[store_no]],Stores[store_no],0))</f>
        <v>198500</v>
      </c>
      <c r="J3332" s="4" t="str">
        <f>INDEX(Departments[dept_name],MATCH(Sales[[#This Row],[dept_no]],Departments[dept_no],0))</f>
        <v>Clothing</v>
      </c>
      <c r="K3332" s="4" t="str">
        <f>CONCATENATE(Sales[[#This Row],[region]],Sales[[#This Row],[storetype]])</f>
        <v>2A</v>
      </c>
      <c r="L3332" s="4">
        <f>INDEX(RegionStoreCount[Store Count],MATCH(Sales[[#This Row],[RegionStoretype]],RegionStoreCount[Region/Type],0))</f>
        <v>5</v>
      </c>
      <c r="M3332" s="4">
        <f>AND(Sales[[#This Row],[date]]&lt;=TY_YTDMax,Sales[[#This Row],[date]]&gt;=TY_YTDMin)*Sales[[#This Row],[sales]]</f>
        <v>0</v>
      </c>
      <c r="N3332" s="4">
        <f>AND(Sales[[#This Row],[date]]&lt;=LY_YTDMax,Sales[[#This Row],[date]]&gt;=LY_YTDMin)*Sales[[#This Row],[sales]]</f>
        <v>99439.779599999994</v>
      </c>
      <c r="O3332" s="4">
        <f>AND(Sales[[#This Row],[date]]&gt;=YoY_Min,Sales[[#This Row],[date]]&lt;=TY_YTDMax)*(Sales[[#This Row],[sales]]/Sales[[#This Row],[sqft]])</f>
        <v>0</v>
      </c>
      <c r="P3332" s="4">
        <f>SUMIF(Sales[RegionStoretype],Sales[[#This Row],[RegionStoretype]],Sales[YoY_SSF])/Sales[[#This Row],[Region_TypeCount]]</f>
        <v>60.052789354368521</v>
      </c>
    </row>
    <row r="3333" spans="1:16" x14ac:dyDescent="0.25">
      <c r="A3333" s="1">
        <v>42944</v>
      </c>
      <c r="B3333">
        <v>26</v>
      </c>
      <c r="C3333">
        <v>12</v>
      </c>
      <c r="D3333">
        <v>99650.667700000005</v>
      </c>
      <c r="E3333">
        <f>INDEX(Stores[region],MATCH(Sales[[#This Row],[store_no]],Stores[store_no],0))</f>
        <v>2</v>
      </c>
      <c r="F3333" t="str">
        <f>INDEX(Stores[storetype],MATCH(Sales[[#This Row],[store_no]],Stores[store_no],0))</f>
        <v>A</v>
      </c>
      <c r="G3333" t="str">
        <f>INDEX(Stores[location_city],MATCH(Sales[[#This Row],[store_no]],Stores[store_no],0))</f>
        <v>Carmel</v>
      </c>
      <c r="H3333" t="str">
        <f>INDEX(Stores[location_state],MATCH(Sales[[#This Row],[store_no]],Stores[store_no],0))</f>
        <v>Indiana</v>
      </c>
      <c r="I3333">
        <f>INDEX(Stores[sqft],MATCH(Sales[[#This Row],[store_no]],Stores[store_no],0))</f>
        <v>198500</v>
      </c>
      <c r="J3333" s="4" t="str">
        <f>INDEX(Departments[dept_name],MATCH(Sales[[#This Row],[dept_no]],Departments[dept_no],0))</f>
        <v>Jewelery</v>
      </c>
      <c r="K3333" s="4" t="str">
        <f>CONCATENATE(Sales[[#This Row],[region]],Sales[[#This Row],[storetype]])</f>
        <v>2A</v>
      </c>
      <c r="L3333" s="4">
        <f>INDEX(RegionStoreCount[Store Count],MATCH(Sales[[#This Row],[RegionStoretype]],RegionStoreCount[Region/Type],0))</f>
        <v>5</v>
      </c>
      <c r="M3333" s="4">
        <f>AND(Sales[[#This Row],[date]]&lt;=TY_YTDMax,Sales[[#This Row],[date]]&gt;=TY_YTDMin)*Sales[[#This Row],[sales]]</f>
        <v>0</v>
      </c>
      <c r="N3333" s="4">
        <f>AND(Sales[[#This Row],[date]]&lt;=LY_YTDMax,Sales[[#This Row],[date]]&gt;=LY_YTDMin)*Sales[[#This Row],[sales]]</f>
        <v>99650.667700000005</v>
      </c>
      <c r="O3333" s="4">
        <f>AND(Sales[[#This Row],[date]]&gt;=YoY_Min,Sales[[#This Row],[date]]&lt;=TY_YTDMax)*(Sales[[#This Row],[sales]]/Sales[[#This Row],[sqft]])</f>
        <v>0</v>
      </c>
      <c r="P3333" s="4">
        <f>SUMIF(Sales[RegionStoretype],Sales[[#This Row],[RegionStoretype]],Sales[YoY_SSF])/Sales[[#This Row],[Region_TypeCount]]</f>
        <v>60.052789354368521</v>
      </c>
    </row>
    <row r="3334" spans="1:16" x14ac:dyDescent="0.25">
      <c r="A3334" s="1">
        <v>42944</v>
      </c>
      <c r="B3334">
        <v>26</v>
      </c>
      <c r="C3334">
        <v>13</v>
      </c>
      <c r="D3334">
        <v>79396.985700000005</v>
      </c>
      <c r="E3334">
        <f>INDEX(Stores[region],MATCH(Sales[[#This Row],[store_no]],Stores[store_no],0))</f>
        <v>2</v>
      </c>
      <c r="F3334" t="str">
        <f>INDEX(Stores[storetype],MATCH(Sales[[#This Row],[store_no]],Stores[store_no],0))</f>
        <v>A</v>
      </c>
      <c r="G3334" t="str">
        <f>INDEX(Stores[location_city],MATCH(Sales[[#This Row],[store_no]],Stores[store_no],0))</f>
        <v>Carmel</v>
      </c>
      <c r="H3334" t="str">
        <f>INDEX(Stores[location_state],MATCH(Sales[[#This Row],[store_no]],Stores[store_no],0))</f>
        <v>Indiana</v>
      </c>
      <c r="I3334">
        <f>INDEX(Stores[sqft],MATCH(Sales[[#This Row],[store_no]],Stores[store_no],0))</f>
        <v>198500</v>
      </c>
      <c r="J3334" s="4" t="str">
        <f>INDEX(Departments[dept_name],MATCH(Sales[[#This Row],[dept_no]],Departments[dept_no],0))</f>
        <v>Kids</v>
      </c>
      <c r="K3334" s="4" t="str">
        <f>CONCATENATE(Sales[[#This Row],[region]],Sales[[#This Row],[storetype]])</f>
        <v>2A</v>
      </c>
      <c r="L3334" s="4">
        <f>INDEX(RegionStoreCount[Store Count],MATCH(Sales[[#This Row],[RegionStoretype]],RegionStoreCount[Region/Type],0))</f>
        <v>5</v>
      </c>
      <c r="M3334" s="4">
        <f>AND(Sales[[#This Row],[date]]&lt;=TY_YTDMax,Sales[[#This Row],[date]]&gt;=TY_YTDMin)*Sales[[#This Row],[sales]]</f>
        <v>0</v>
      </c>
      <c r="N3334" s="4">
        <f>AND(Sales[[#This Row],[date]]&lt;=LY_YTDMax,Sales[[#This Row],[date]]&gt;=LY_YTDMin)*Sales[[#This Row],[sales]]</f>
        <v>79396.985700000005</v>
      </c>
      <c r="O3334" s="4">
        <f>AND(Sales[[#This Row],[date]]&gt;=YoY_Min,Sales[[#This Row],[date]]&lt;=TY_YTDMax)*(Sales[[#This Row],[sales]]/Sales[[#This Row],[sqft]])</f>
        <v>0</v>
      </c>
      <c r="P3334" s="4">
        <f>SUMIF(Sales[RegionStoretype],Sales[[#This Row],[RegionStoretype]],Sales[YoY_SSF])/Sales[[#This Row],[Region_TypeCount]]</f>
        <v>60.052789354368521</v>
      </c>
    </row>
    <row r="3335" spans="1:16" x14ac:dyDescent="0.25">
      <c r="A3335" s="1">
        <v>42944</v>
      </c>
      <c r="B3335">
        <v>26</v>
      </c>
      <c r="C3335">
        <v>17</v>
      </c>
      <c r="D3335">
        <v>151923.6586</v>
      </c>
      <c r="E3335">
        <f>INDEX(Stores[region],MATCH(Sales[[#This Row],[store_no]],Stores[store_no],0))</f>
        <v>2</v>
      </c>
      <c r="F3335" t="str">
        <f>INDEX(Stores[storetype],MATCH(Sales[[#This Row],[store_no]],Stores[store_no],0))</f>
        <v>A</v>
      </c>
      <c r="G3335" t="str">
        <f>INDEX(Stores[location_city],MATCH(Sales[[#This Row],[store_no]],Stores[store_no],0))</f>
        <v>Carmel</v>
      </c>
      <c r="H3335" t="str">
        <f>INDEX(Stores[location_state],MATCH(Sales[[#This Row],[store_no]],Stores[store_no],0))</f>
        <v>Indiana</v>
      </c>
      <c r="I3335">
        <f>INDEX(Stores[sqft],MATCH(Sales[[#This Row],[store_no]],Stores[store_no],0))</f>
        <v>198500</v>
      </c>
      <c r="J3335" s="4" t="str">
        <f>INDEX(Departments[dept_name],MATCH(Sales[[#This Row],[dept_no]],Departments[dept_no],0))</f>
        <v>Shoes</v>
      </c>
      <c r="K3335" s="4" t="str">
        <f>CONCATENATE(Sales[[#This Row],[region]],Sales[[#This Row],[storetype]])</f>
        <v>2A</v>
      </c>
      <c r="L3335" s="4">
        <f>INDEX(RegionStoreCount[Store Count],MATCH(Sales[[#This Row],[RegionStoretype]],RegionStoreCount[Region/Type],0))</f>
        <v>5</v>
      </c>
      <c r="M3335" s="4">
        <f>AND(Sales[[#This Row],[date]]&lt;=TY_YTDMax,Sales[[#This Row],[date]]&gt;=TY_YTDMin)*Sales[[#This Row],[sales]]</f>
        <v>0</v>
      </c>
      <c r="N3335" s="4">
        <f>AND(Sales[[#This Row],[date]]&lt;=LY_YTDMax,Sales[[#This Row],[date]]&gt;=LY_YTDMin)*Sales[[#This Row],[sales]]</f>
        <v>151923.6586</v>
      </c>
      <c r="O3335" s="4">
        <f>AND(Sales[[#This Row],[date]]&gt;=YoY_Min,Sales[[#This Row],[date]]&lt;=TY_YTDMax)*(Sales[[#This Row],[sales]]/Sales[[#This Row],[sqft]])</f>
        <v>0</v>
      </c>
      <c r="P3335" s="4">
        <f>SUMIF(Sales[RegionStoretype],Sales[[#This Row],[RegionStoretype]],Sales[YoY_SSF])/Sales[[#This Row],[Region_TypeCount]]</f>
        <v>60.052789354368521</v>
      </c>
    </row>
    <row r="3336" spans="1:16" x14ac:dyDescent="0.25">
      <c r="A3336" s="1">
        <v>42944</v>
      </c>
      <c r="B3336">
        <v>27</v>
      </c>
      <c r="C3336">
        <v>6</v>
      </c>
      <c r="D3336">
        <v>45669.353999999999</v>
      </c>
      <c r="E3336">
        <f>INDEX(Stores[region],MATCH(Sales[[#This Row],[store_no]],Stores[store_no],0))</f>
        <v>3</v>
      </c>
      <c r="F3336" t="str">
        <f>INDEX(Stores[storetype],MATCH(Sales[[#This Row],[store_no]],Stores[store_no],0))</f>
        <v>A</v>
      </c>
      <c r="G3336" t="str">
        <f>INDEX(Stores[location_city],MATCH(Sales[[#This Row],[store_no]],Stores[store_no],0))</f>
        <v>Springfield</v>
      </c>
      <c r="H3336" t="str">
        <f>INDEX(Stores[location_state],MATCH(Sales[[#This Row],[store_no]],Stores[store_no],0))</f>
        <v>Missouri</v>
      </c>
      <c r="I3336">
        <f>INDEX(Stores[sqft],MATCH(Sales[[#This Row],[store_no]],Stores[store_no],0))</f>
        <v>158200</v>
      </c>
      <c r="J3336" s="4" t="str">
        <f>INDEX(Departments[dept_name],MATCH(Sales[[#This Row],[dept_no]],Departments[dept_no],0))</f>
        <v>Computers</v>
      </c>
      <c r="K3336" s="4" t="str">
        <f>CONCATENATE(Sales[[#This Row],[region]],Sales[[#This Row],[storetype]])</f>
        <v>3A</v>
      </c>
      <c r="L3336" s="4">
        <f>INDEX(RegionStoreCount[Store Count],MATCH(Sales[[#This Row],[RegionStoretype]],RegionStoreCount[Region/Type],0))</f>
        <v>9</v>
      </c>
      <c r="M3336" s="4">
        <f>AND(Sales[[#This Row],[date]]&lt;=TY_YTDMax,Sales[[#This Row],[date]]&gt;=TY_YTDMin)*Sales[[#This Row],[sales]]</f>
        <v>0</v>
      </c>
      <c r="N3336" s="4">
        <f>AND(Sales[[#This Row],[date]]&lt;=LY_YTDMax,Sales[[#This Row],[date]]&gt;=LY_YTDMin)*Sales[[#This Row],[sales]]</f>
        <v>45669.353999999999</v>
      </c>
      <c r="O3336" s="4">
        <f>AND(Sales[[#This Row],[date]]&gt;=YoY_Min,Sales[[#This Row],[date]]&lt;=TY_YTDMax)*(Sales[[#This Row],[sales]]/Sales[[#This Row],[sqft]])</f>
        <v>0</v>
      </c>
      <c r="P3336" s="4">
        <f>SUMIF(Sales[RegionStoretype],Sales[[#This Row],[RegionStoretype]],Sales[YoY_SSF])/Sales[[#This Row],[Region_TypeCount]]</f>
        <v>53.603836561720975</v>
      </c>
    </row>
    <row r="3337" spans="1:16" x14ac:dyDescent="0.25">
      <c r="A3337" s="1">
        <v>42944</v>
      </c>
      <c r="B3337">
        <v>27</v>
      </c>
      <c r="C3337">
        <v>10</v>
      </c>
      <c r="D3337">
        <v>6302.2668000000003</v>
      </c>
      <c r="E3337">
        <f>INDEX(Stores[region],MATCH(Sales[[#This Row],[store_no]],Stores[store_no],0))</f>
        <v>3</v>
      </c>
      <c r="F3337" t="str">
        <f>INDEX(Stores[storetype],MATCH(Sales[[#This Row],[store_no]],Stores[store_no],0))</f>
        <v>A</v>
      </c>
      <c r="G3337" t="str">
        <f>INDEX(Stores[location_city],MATCH(Sales[[#This Row],[store_no]],Stores[store_no],0))</f>
        <v>Springfield</v>
      </c>
      <c r="H3337" t="str">
        <f>INDEX(Stores[location_state],MATCH(Sales[[#This Row],[store_no]],Stores[store_no],0))</f>
        <v>Missouri</v>
      </c>
      <c r="I3337">
        <f>INDEX(Stores[sqft],MATCH(Sales[[#This Row],[store_no]],Stores[store_no],0))</f>
        <v>158200</v>
      </c>
      <c r="J3337" s="4" t="str">
        <f>INDEX(Departments[dept_name],MATCH(Sales[[#This Row],[dept_no]],Departments[dept_no],0))</f>
        <v>Health</v>
      </c>
      <c r="K3337" s="4" t="str">
        <f>CONCATENATE(Sales[[#This Row],[region]],Sales[[#This Row],[storetype]])</f>
        <v>3A</v>
      </c>
      <c r="L3337" s="4">
        <f>INDEX(RegionStoreCount[Store Count],MATCH(Sales[[#This Row],[RegionStoretype]],RegionStoreCount[Region/Type],0))</f>
        <v>9</v>
      </c>
      <c r="M3337" s="4">
        <f>AND(Sales[[#This Row],[date]]&lt;=TY_YTDMax,Sales[[#This Row],[date]]&gt;=TY_YTDMin)*Sales[[#This Row],[sales]]</f>
        <v>0</v>
      </c>
      <c r="N3337" s="4">
        <f>AND(Sales[[#This Row],[date]]&lt;=LY_YTDMax,Sales[[#This Row],[date]]&gt;=LY_YTDMin)*Sales[[#This Row],[sales]]</f>
        <v>6302.2668000000003</v>
      </c>
      <c r="O3337" s="4">
        <f>AND(Sales[[#This Row],[date]]&gt;=YoY_Min,Sales[[#This Row],[date]]&lt;=TY_YTDMax)*(Sales[[#This Row],[sales]]/Sales[[#This Row],[sqft]])</f>
        <v>0</v>
      </c>
      <c r="P3337" s="4">
        <f>SUMIF(Sales[RegionStoretype],Sales[[#This Row],[RegionStoretype]],Sales[YoY_SSF])/Sales[[#This Row],[Region_TypeCount]]</f>
        <v>53.603836561720975</v>
      </c>
    </row>
    <row r="3338" spans="1:16" x14ac:dyDescent="0.25">
      <c r="A3338" s="1">
        <v>42944</v>
      </c>
      <c r="B3338">
        <v>27</v>
      </c>
      <c r="C3338">
        <v>11</v>
      </c>
      <c r="D3338">
        <v>112560.80129999999</v>
      </c>
      <c r="E3338">
        <f>INDEX(Stores[region],MATCH(Sales[[#This Row],[store_no]],Stores[store_no],0))</f>
        <v>3</v>
      </c>
      <c r="F3338" t="str">
        <f>INDEX(Stores[storetype],MATCH(Sales[[#This Row],[store_no]],Stores[store_no],0))</f>
        <v>A</v>
      </c>
      <c r="G3338" t="str">
        <f>INDEX(Stores[location_city],MATCH(Sales[[#This Row],[store_no]],Stores[store_no],0))</f>
        <v>Springfield</v>
      </c>
      <c r="H3338" t="str">
        <f>INDEX(Stores[location_state],MATCH(Sales[[#This Row],[store_no]],Stores[store_no],0))</f>
        <v>Missouri</v>
      </c>
      <c r="I3338">
        <f>INDEX(Stores[sqft],MATCH(Sales[[#This Row],[store_no]],Stores[store_no],0))</f>
        <v>158200</v>
      </c>
      <c r="J3338" s="4" t="str">
        <f>INDEX(Departments[dept_name],MATCH(Sales[[#This Row],[dept_no]],Departments[dept_no],0))</f>
        <v>Home</v>
      </c>
      <c r="K3338" s="4" t="str">
        <f>CONCATENATE(Sales[[#This Row],[region]],Sales[[#This Row],[storetype]])</f>
        <v>3A</v>
      </c>
      <c r="L3338" s="4">
        <f>INDEX(RegionStoreCount[Store Count],MATCH(Sales[[#This Row],[RegionStoretype]],RegionStoreCount[Region/Type],0))</f>
        <v>9</v>
      </c>
      <c r="M3338" s="4">
        <f>AND(Sales[[#This Row],[date]]&lt;=TY_YTDMax,Sales[[#This Row],[date]]&gt;=TY_YTDMin)*Sales[[#This Row],[sales]]</f>
        <v>0</v>
      </c>
      <c r="N3338" s="4">
        <f>AND(Sales[[#This Row],[date]]&lt;=LY_YTDMax,Sales[[#This Row],[date]]&gt;=LY_YTDMin)*Sales[[#This Row],[sales]]</f>
        <v>112560.80129999999</v>
      </c>
      <c r="O3338" s="4">
        <f>AND(Sales[[#This Row],[date]]&gt;=YoY_Min,Sales[[#This Row],[date]]&lt;=TY_YTDMax)*(Sales[[#This Row],[sales]]/Sales[[#This Row],[sqft]])</f>
        <v>0</v>
      </c>
      <c r="P3338" s="4">
        <f>SUMIF(Sales[RegionStoretype],Sales[[#This Row],[RegionStoretype]],Sales[YoY_SSF])/Sales[[#This Row],[Region_TypeCount]]</f>
        <v>53.603836561720975</v>
      </c>
    </row>
    <row r="3339" spans="1:16" x14ac:dyDescent="0.25">
      <c r="A3339" s="1">
        <v>42944</v>
      </c>
      <c r="B3339">
        <v>27</v>
      </c>
      <c r="C3339">
        <v>12</v>
      </c>
      <c r="D3339">
        <v>79829.719499999992</v>
      </c>
      <c r="E3339">
        <f>INDEX(Stores[region],MATCH(Sales[[#This Row],[store_no]],Stores[store_no],0))</f>
        <v>3</v>
      </c>
      <c r="F3339" t="str">
        <f>INDEX(Stores[storetype],MATCH(Sales[[#This Row],[store_no]],Stores[store_no],0))</f>
        <v>A</v>
      </c>
      <c r="G3339" t="str">
        <f>INDEX(Stores[location_city],MATCH(Sales[[#This Row],[store_no]],Stores[store_no],0))</f>
        <v>Springfield</v>
      </c>
      <c r="H3339" t="str">
        <f>INDEX(Stores[location_state],MATCH(Sales[[#This Row],[store_no]],Stores[store_no],0))</f>
        <v>Missouri</v>
      </c>
      <c r="I3339">
        <f>INDEX(Stores[sqft],MATCH(Sales[[#This Row],[store_no]],Stores[store_no],0))</f>
        <v>158200</v>
      </c>
      <c r="J3339" s="4" t="str">
        <f>INDEX(Departments[dept_name],MATCH(Sales[[#This Row],[dept_no]],Departments[dept_no],0))</f>
        <v>Jewelery</v>
      </c>
      <c r="K3339" s="4" t="str">
        <f>CONCATENATE(Sales[[#This Row],[region]],Sales[[#This Row],[storetype]])</f>
        <v>3A</v>
      </c>
      <c r="L3339" s="4">
        <f>INDEX(RegionStoreCount[Store Count],MATCH(Sales[[#This Row],[RegionStoretype]],RegionStoreCount[Region/Type],0))</f>
        <v>9</v>
      </c>
      <c r="M3339" s="4">
        <f>AND(Sales[[#This Row],[date]]&lt;=TY_YTDMax,Sales[[#This Row],[date]]&gt;=TY_YTDMin)*Sales[[#This Row],[sales]]</f>
        <v>0</v>
      </c>
      <c r="N3339" s="4">
        <f>AND(Sales[[#This Row],[date]]&lt;=LY_YTDMax,Sales[[#This Row],[date]]&gt;=LY_YTDMin)*Sales[[#This Row],[sales]]</f>
        <v>79829.719499999992</v>
      </c>
      <c r="O3339" s="4">
        <f>AND(Sales[[#This Row],[date]]&gt;=YoY_Min,Sales[[#This Row],[date]]&lt;=TY_YTDMax)*(Sales[[#This Row],[sales]]/Sales[[#This Row],[sqft]])</f>
        <v>0</v>
      </c>
      <c r="P3339" s="4">
        <f>SUMIF(Sales[RegionStoretype],Sales[[#This Row],[RegionStoretype]],Sales[YoY_SSF])/Sales[[#This Row],[Region_TypeCount]]</f>
        <v>53.603836561720975</v>
      </c>
    </row>
    <row r="3340" spans="1:16" x14ac:dyDescent="0.25">
      <c r="A3340" s="1">
        <v>42944</v>
      </c>
      <c r="B3340">
        <v>27</v>
      </c>
      <c r="C3340">
        <v>16</v>
      </c>
      <c r="D3340">
        <v>193262.34569999998</v>
      </c>
      <c r="E3340">
        <f>INDEX(Stores[region],MATCH(Sales[[#This Row],[store_no]],Stores[store_no],0))</f>
        <v>3</v>
      </c>
      <c r="F3340" t="str">
        <f>INDEX(Stores[storetype],MATCH(Sales[[#This Row],[store_no]],Stores[store_no],0))</f>
        <v>A</v>
      </c>
      <c r="G3340" t="str">
        <f>INDEX(Stores[location_city],MATCH(Sales[[#This Row],[store_no]],Stores[store_no],0))</f>
        <v>Springfield</v>
      </c>
      <c r="H3340" t="str">
        <f>INDEX(Stores[location_state],MATCH(Sales[[#This Row],[store_no]],Stores[store_no],0))</f>
        <v>Missouri</v>
      </c>
      <c r="I3340">
        <f>INDEX(Stores[sqft],MATCH(Sales[[#This Row],[store_no]],Stores[store_no],0))</f>
        <v>158200</v>
      </c>
      <c r="J3340" s="4" t="str">
        <f>INDEX(Departments[dept_name],MATCH(Sales[[#This Row],[dept_no]],Departments[dept_no],0))</f>
        <v>Outdoors</v>
      </c>
      <c r="K3340" s="4" t="str">
        <f>CONCATENATE(Sales[[#This Row],[region]],Sales[[#This Row],[storetype]])</f>
        <v>3A</v>
      </c>
      <c r="L3340" s="4">
        <f>INDEX(RegionStoreCount[Store Count],MATCH(Sales[[#This Row],[RegionStoretype]],RegionStoreCount[Region/Type],0))</f>
        <v>9</v>
      </c>
      <c r="M3340" s="4">
        <f>AND(Sales[[#This Row],[date]]&lt;=TY_YTDMax,Sales[[#This Row],[date]]&gt;=TY_YTDMin)*Sales[[#This Row],[sales]]</f>
        <v>0</v>
      </c>
      <c r="N3340" s="4">
        <f>AND(Sales[[#This Row],[date]]&lt;=LY_YTDMax,Sales[[#This Row],[date]]&gt;=LY_YTDMin)*Sales[[#This Row],[sales]]</f>
        <v>193262.34569999998</v>
      </c>
      <c r="O3340" s="4">
        <f>AND(Sales[[#This Row],[date]]&gt;=YoY_Min,Sales[[#This Row],[date]]&lt;=TY_YTDMax)*(Sales[[#This Row],[sales]]/Sales[[#This Row],[sqft]])</f>
        <v>0</v>
      </c>
      <c r="P3340" s="4">
        <f>SUMIF(Sales[RegionStoretype],Sales[[#This Row],[RegionStoretype]],Sales[YoY_SSF])/Sales[[#This Row],[Region_TypeCount]]</f>
        <v>53.603836561720975</v>
      </c>
    </row>
    <row r="3341" spans="1:16" x14ac:dyDescent="0.25">
      <c r="A3341" s="1">
        <v>42944</v>
      </c>
      <c r="B3341">
        <v>27</v>
      </c>
      <c r="C3341">
        <v>19</v>
      </c>
      <c r="D3341">
        <v>65178.2569</v>
      </c>
      <c r="E3341">
        <f>INDEX(Stores[region],MATCH(Sales[[#This Row],[store_no]],Stores[store_no],0))</f>
        <v>3</v>
      </c>
      <c r="F3341" t="str">
        <f>INDEX(Stores[storetype],MATCH(Sales[[#This Row],[store_no]],Stores[store_no],0))</f>
        <v>A</v>
      </c>
      <c r="G3341" t="str">
        <f>INDEX(Stores[location_city],MATCH(Sales[[#This Row],[store_no]],Stores[store_no],0))</f>
        <v>Springfield</v>
      </c>
      <c r="H3341" t="str">
        <f>INDEX(Stores[location_state],MATCH(Sales[[#This Row],[store_no]],Stores[store_no],0))</f>
        <v>Missouri</v>
      </c>
      <c r="I3341">
        <f>INDEX(Stores[sqft],MATCH(Sales[[#This Row],[store_no]],Stores[store_no],0))</f>
        <v>158200</v>
      </c>
      <c r="J3341" s="4" t="str">
        <f>INDEX(Departments[dept_name],MATCH(Sales[[#This Row],[dept_no]],Departments[dept_no],0))</f>
        <v>Tools</v>
      </c>
      <c r="K3341" s="4" t="str">
        <f>CONCATENATE(Sales[[#This Row],[region]],Sales[[#This Row],[storetype]])</f>
        <v>3A</v>
      </c>
      <c r="L3341" s="4">
        <f>INDEX(RegionStoreCount[Store Count],MATCH(Sales[[#This Row],[RegionStoretype]],RegionStoreCount[Region/Type],0))</f>
        <v>9</v>
      </c>
      <c r="M3341" s="4">
        <f>AND(Sales[[#This Row],[date]]&lt;=TY_YTDMax,Sales[[#This Row],[date]]&gt;=TY_YTDMin)*Sales[[#This Row],[sales]]</f>
        <v>0</v>
      </c>
      <c r="N3341" s="4">
        <f>AND(Sales[[#This Row],[date]]&lt;=LY_YTDMax,Sales[[#This Row],[date]]&gt;=LY_YTDMin)*Sales[[#This Row],[sales]]</f>
        <v>65178.2569</v>
      </c>
      <c r="O3341" s="4">
        <f>AND(Sales[[#This Row],[date]]&gt;=YoY_Min,Sales[[#This Row],[date]]&lt;=TY_YTDMax)*(Sales[[#This Row],[sales]]/Sales[[#This Row],[sqft]])</f>
        <v>0</v>
      </c>
      <c r="P3341" s="4">
        <f>SUMIF(Sales[RegionStoretype],Sales[[#This Row],[RegionStoretype]],Sales[YoY_SSF])/Sales[[#This Row],[Region_TypeCount]]</f>
        <v>53.603836561720975</v>
      </c>
    </row>
    <row r="3342" spans="1:16" x14ac:dyDescent="0.25">
      <c r="A3342" s="1">
        <v>42944</v>
      </c>
      <c r="B3342">
        <v>28</v>
      </c>
      <c r="C3342">
        <v>20</v>
      </c>
      <c r="D3342">
        <v>168819.5049</v>
      </c>
      <c r="E3342">
        <f>INDEX(Stores[region],MATCH(Sales[[#This Row],[store_no]],Stores[store_no],0))</f>
        <v>2</v>
      </c>
      <c r="F3342" t="str">
        <f>INDEX(Stores[storetype],MATCH(Sales[[#This Row],[store_no]],Stores[store_no],0))</f>
        <v>A</v>
      </c>
      <c r="G3342" t="str">
        <f>INDEX(Stores[location_city],MATCH(Sales[[#This Row],[store_no]],Stores[store_no],0))</f>
        <v>Milwaukee</v>
      </c>
      <c r="H3342" t="str">
        <f>INDEX(Stores[location_state],MATCH(Sales[[#This Row],[store_no]],Stores[store_no],0))</f>
        <v>Wisconsin</v>
      </c>
      <c r="I3342">
        <f>INDEX(Stores[sqft],MATCH(Sales[[#This Row],[store_no]],Stores[store_no],0))</f>
        <v>203800</v>
      </c>
      <c r="J3342" s="4" t="str">
        <f>INDEX(Departments[dept_name],MATCH(Sales[[#This Row],[dept_no]],Departments[dept_no],0))</f>
        <v>Toys</v>
      </c>
      <c r="K3342" s="4" t="str">
        <f>CONCATENATE(Sales[[#This Row],[region]],Sales[[#This Row],[storetype]])</f>
        <v>2A</v>
      </c>
      <c r="L3342" s="4">
        <f>INDEX(RegionStoreCount[Store Count],MATCH(Sales[[#This Row],[RegionStoretype]],RegionStoreCount[Region/Type],0))</f>
        <v>5</v>
      </c>
      <c r="M3342" s="4">
        <f>AND(Sales[[#This Row],[date]]&lt;=TY_YTDMax,Sales[[#This Row],[date]]&gt;=TY_YTDMin)*Sales[[#This Row],[sales]]</f>
        <v>0</v>
      </c>
      <c r="N3342" s="4">
        <f>AND(Sales[[#This Row],[date]]&lt;=LY_YTDMax,Sales[[#This Row],[date]]&gt;=LY_YTDMin)*Sales[[#This Row],[sales]]</f>
        <v>168819.5049</v>
      </c>
      <c r="O3342" s="4">
        <f>AND(Sales[[#This Row],[date]]&gt;=YoY_Min,Sales[[#This Row],[date]]&lt;=TY_YTDMax)*(Sales[[#This Row],[sales]]/Sales[[#This Row],[sqft]])</f>
        <v>0</v>
      </c>
      <c r="P3342" s="4">
        <f>SUMIF(Sales[RegionStoretype],Sales[[#This Row],[RegionStoretype]],Sales[YoY_SSF])/Sales[[#This Row],[Region_TypeCount]]</f>
        <v>60.052789354368521</v>
      </c>
    </row>
    <row r="3343" spans="1:16" x14ac:dyDescent="0.25">
      <c r="A3343" s="1">
        <v>42944</v>
      </c>
      <c r="B3343">
        <v>29</v>
      </c>
      <c r="C3343">
        <v>8</v>
      </c>
      <c r="D3343">
        <v>21543.2019</v>
      </c>
      <c r="E3343">
        <f>INDEX(Stores[region],MATCH(Sales[[#This Row],[store_no]],Stores[store_no],0))</f>
        <v>1</v>
      </c>
      <c r="F3343" t="str">
        <f>INDEX(Stores[storetype],MATCH(Sales[[#This Row],[store_no]],Stores[store_no],0))</f>
        <v>B</v>
      </c>
      <c r="G3343" t="str">
        <f>INDEX(Stores[location_city],MATCH(Sales[[#This Row],[store_no]],Stores[store_no],0))</f>
        <v>Grand Rapids</v>
      </c>
      <c r="H3343" t="str">
        <f>INDEX(Stores[location_state],MATCH(Sales[[#This Row],[store_no]],Stores[store_no],0))</f>
        <v>Michigan</v>
      </c>
      <c r="I3343">
        <f>INDEX(Stores[sqft],MATCH(Sales[[#This Row],[store_no]],Stores[store_no],0))</f>
        <v>148300</v>
      </c>
      <c r="J3343" s="4" t="str">
        <f>INDEX(Departments[dept_name],MATCH(Sales[[#This Row],[dept_no]],Departments[dept_no],0))</f>
        <v>Games</v>
      </c>
      <c r="K3343" s="4" t="str">
        <f>CONCATENATE(Sales[[#This Row],[region]],Sales[[#This Row],[storetype]])</f>
        <v>1B</v>
      </c>
      <c r="L3343" s="4">
        <f>INDEX(RegionStoreCount[Store Count],MATCH(Sales[[#This Row],[RegionStoretype]],RegionStoreCount[Region/Type],0))</f>
        <v>5</v>
      </c>
      <c r="M3343" s="4">
        <f>AND(Sales[[#This Row],[date]]&lt;=TY_YTDMax,Sales[[#This Row],[date]]&gt;=TY_YTDMin)*Sales[[#This Row],[sales]]</f>
        <v>0</v>
      </c>
      <c r="N3343" s="4">
        <f>AND(Sales[[#This Row],[date]]&lt;=LY_YTDMax,Sales[[#This Row],[date]]&gt;=LY_YTDMin)*Sales[[#This Row],[sales]]</f>
        <v>21543.2019</v>
      </c>
      <c r="O3343" s="4">
        <f>AND(Sales[[#This Row],[date]]&gt;=YoY_Min,Sales[[#This Row],[date]]&lt;=TY_YTDMax)*(Sales[[#This Row],[sales]]/Sales[[#This Row],[sqft]])</f>
        <v>0</v>
      </c>
      <c r="P3343" s="4">
        <f>SUMIF(Sales[RegionStoretype],Sales[[#This Row],[RegionStoretype]],Sales[YoY_SSF])/Sales[[#This Row],[Region_TypeCount]]</f>
        <v>68.518982968140051</v>
      </c>
    </row>
    <row r="3344" spans="1:16" x14ac:dyDescent="0.25">
      <c r="A3344" s="1">
        <v>42944</v>
      </c>
      <c r="B3344">
        <v>29</v>
      </c>
      <c r="C3344">
        <v>13</v>
      </c>
      <c r="D3344">
        <v>36306.3387</v>
      </c>
      <c r="E3344">
        <f>INDEX(Stores[region],MATCH(Sales[[#This Row],[store_no]],Stores[store_no],0))</f>
        <v>1</v>
      </c>
      <c r="F3344" t="str">
        <f>INDEX(Stores[storetype],MATCH(Sales[[#This Row],[store_no]],Stores[store_no],0))</f>
        <v>B</v>
      </c>
      <c r="G3344" t="str">
        <f>INDEX(Stores[location_city],MATCH(Sales[[#This Row],[store_no]],Stores[store_no],0))</f>
        <v>Grand Rapids</v>
      </c>
      <c r="H3344" t="str">
        <f>INDEX(Stores[location_state],MATCH(Sales[[#This Row],[store_no]],Stores[store_no],0))</f>
        <v>Michigan</v>
      </c>
      <c r="I3344">
        <f>INDEX(Stores[sqft],MATCH(Sales[[#This Row],[store_no]],Stores[store_no],0))</f>
        <v>148300</v>
      </c>
      <c r="J3344" s="4" t="str">
        <f>INDEX(Departments[dept_name],MATCH(Sales[[#This Row],[dept_no]],Departments[dept_no],0))</f>
        <v>Kids</v>
      </c>
      <c r="K3344" s="4" t="str">
        <f>CONCATENATE(Sales[[#This Row],[region]],Sales[[#This Row],[storetype]])</f>
        <v>1B</v>
      </c>
      <c r="L3344" s="4">
        <f>INDEX(RegionStoreCount[Store Count],MATCH(Sales[[#This Row],[RegionStoretype]],RegionStoreCount[Region/Type],0))</f>
        <v>5</v>
      </c>
      <c r="M3344" s="4">
        <f>AND(Sales[[#This Row],[date]]&lt;=TY_YTDMax,Sales[[#This Row],[date]]&gt;=TY_YTDMin)*Sales[[#This Row],[sales]]</f>
        <v>0</v>
      </c>
      <c r="N3344" s="4">
        <f>AND(Sales[[#This Row],[date]]&lt;=LY_YTDMax,Sales[[#This Row],[date]]&gt;=LY_YTDMin)*Sales[[#This Row],[sales]]</f>
        <v>36306.3387</v>
      </c>
      <c r="O3344" s="4">
        <f>AND(Sales[[#This Row],[date]]&gt;=YoY_Min,Sales[[#This Row],[date]]&lt;=TY_YTDMax)*(Sales[[#This Row],[sales]]/Sales[[#This Row],[sqft]])</f>
        <v>0</v>
      </c>
      <c r="P3344" s="4">
        <f>SUMIF(Sales[RegionStoretype],Sales[[#This Row],[RegionStoretype]],Sales[YoY_SSF])/Sales[[#This Row],[Region_TypeCount]]</f>
        <v>68.518982968140051</v>
      </c>
    </row>
    <row r="3345" spans="1:16" x14ac:dyDescent="0.25">
      <c r="A3345" s="1">
        <v>42944</v>
      </c>
      <c r="B3345">
        <v>30</v>
      </c>
      <c r="C3345">
        <v>16</v>
      </c>
      <c r="D3345">
        <v>46515.084599999995</v>
      </c>
      <c r="E3345">
        <f>INDEX(Stores[region],MATCH(Sales[[#This Row],[store_no]],Stores[store_no],0))</f>
        <v>1</v>
      </c>
      <c r="F3345" t="str">
        <f>INDEX(Stores[storetype],MATCH(Sales[[#This Row],[store_no]],Stores[store_no],0))</f>
        <v>C</v>
      </c>
      <c r="G3345" t="str">
        <f>INDEX(Stores[location_city],MATCH(Sales[[#This Row],[store_no]],Stores[store_no],0))</f>
        <v>Dayton</v>
      </c>
      <c r="H3345" t="str">
        <f>INDEX(Stores[location_state],MATCH(Sales[[#This Row],[store_no]],Stores[store_no],0))</f>
        <v>Ohio</v>
      </c>
      <c r="I3345">
        <f>INDEX(Stores[sqft],MATCH(Sales[[#This Row],[store_no]],Stores[store_no],0))</f>
        <v>90000</v>
      </c>
      <c r="J3345" s="4" t="str">
        <f>INDEX(Departments[dept_name],MATCH(Sales[[#This Row],[dept_no]],Departments[dept_no],0))</f>
        <v>Outdoors</v>
      </c>
      <c r="K3345" s="4" t="str">
        <f>CONCATENATE(Sales[[#This Row],[region]],Sales[[#This Row],[storetype]])</f>
        <v>1C</v>
      </c>
      <c r="L3345" s="4">
        <f>INDEX(RegionStoreCount[Store Count],MATCH(Sales[[#This Row],[RegionStoretype]],RegionStoreCount[Region/Type],0))</f>
        <v>1</v>
      </c>
      <c r="M3345" s="4">
        <f>AND(Sales[[#This Row],[date]]&lt;=TY_YTDMax,Sales[[#This Row],[date]]&gt;=TY_YTDMin)*Sales[[#This Row],[sales]]</f>
        <v>0</v>
      </c>
      <c r="N3345" s="4">
        <f>AND(Sales[[#This Row],[date]]&lt;=LY_YTDMax,Sales[[#This Row],[date]]&gt;=LY_YTDMin)*Sales[[#This Row],[sales]]</f>
        <v>46515.084599999995</v>
      </c>
      <c r="O3345" s="4">
        <f>AND(Sales[[#This Row],[date]]&gt;=YoY_Min,Sales[[#This Row],[date]]&lt;=TY_YTDMax)*(Sales[[#This Row],[sales]]/Sales[[#This Row],[sqft]])</f>
        <v>0</v>
      </c>
      <c r="P3345" s="4">
        <f>SUMIF(Sales[RegionStoretype],Sales[[#This Row],[RegionStoretype]],Sales[YoY_SSF])/Sales[[#This Row],[Region_TypeCount]]</f>
        <v>65.329042605555529</v>
      </c>
    </row>
    <row r="3346" spans="1:16" x14ac:dyDescent="0.25">
      <c r="A3346" s="1">
        <v>42944</v>
      </c>
      <c r="B3346">
        <v>30</v>
      </c>
      <c r="C3346">
        <v>17</v>
      </c>
      <c r="D3346">
        <v>73934.3177</v>
      </c>
      <c r="E3346">
        <f>INDEX(Stores[region],MATCH(Sales[[#This Row],[store_no]],Stores[store_no],0))</f>
        <v>1</v>
      </c>
      <c r="F3346" t="str">
        <f>INDEX(Stores[storetype],MATCH(Sales[[#This Row],[store_no]],Stores[store_no],0))</f>
        <v>C</v>
      </c>
      <c r="G3346" t="str">
        <f>INDEX(Stores[location_city],MATCH(Sales[[#This Row],[store_no]],Stores[store_no],0))</f>
        <v>Dayton</v>
      </c>
      <c r="H3346" t="str">
        <f>INDEX(Stores[location_state],MATCH(Sales[[#This Row],[store_no]],Stores[store_no],0))</f>
        <v>Ohio</v>
      </c>
      <c r="I3346">
        <f>INDEX(Stores[sqft],MATCH(Sales[[#This Row],[store_no]],Stores[store_no],0))</f>
        <v>90000</v>
      </c>
      <c r="J3346" s="4" t="str">
        <f>INDEX(Departments[dept_name],MATCH(Sales[[#This Row],[dept_no]],Departments[dept_no],0))</f>
        <v>Shoes</v>
      </c>
      <c r="K3346" s="4" t="str">
        <f>CONCATENATE(Sales[[#This Row],[region]],Sales[[#This Row],[storetype]])</f>
        <v>1C</v>
      </c>
      <c r="L3346" s="4">
        <f>INDEX(RegionStoreCount[Store Count],MATCH(Sales[[#This Row],[RegionStoretype]],RegionStoreCount[Region/Type],0))</f>
        <v>1</v>
      </c>
      <c r="M3346" s="4">
        <f>AND(Sales[[#This Row],[date]]&lt;=TY_YTDMax,Sales[[#This Row],[date]]&gt;=TY_YTDMin)*Sales[[#This Row],[sales]]</f>
        <v>0</v>
      </c>
      <c r="N3346" s="4">
        <f>AND(Sales[[#This Row],[date]]&lt;=LY_YTDMax,Sales[[#This Row],[date]]&gt;=LY_YTDMin)*Sales[[#This Row],[sales]]</f>
        <v>73934.3177</v>
      </c>
      <c r="O3346" s="4">
        <f>AND(Sales[[#This Row],[date]]&gt;=YoY_Min,Sales[[#This Row],[date]]&lt;=TY_YTDMax)*(Sales[[#This Row],[sales]]/Sales[[#This Row],[sqft]])</f>
        <v>0</v>
      </c>
      <c r="P3346" s="4">
        <f>SUMIF(Sales[RegionStoretype],Sales[[#This Row],[RegionStoretype]],Sales[YoY_SSF])/Sales[[#This Row],[Region_TypeCount]]</f>
        <v>65.329042605555529</v>
      </c>
    </row>
    <row r="3347" spans="1:16" x14ac:dyDescent="0.25">
      <c r="A3347" s="1">
        <v>42944</v>
      </c>
      <c r="B3347">
        <v>32</v>
      </c>
      <c r="C3347">
        <v>1</v>
      </c>
      <c r="D3347">
        <v>7619.4359999999997</v>
      </c>
      <c r="E3347">
        <f>INDEX(Stores[region],MATCH(Sales[[#This Row],[store_no]],Stores[store_no],0))</f>
        <v>2</v>
      </c>
      <c r="F3347" t="str">
        <f>INDEX(Stores[storetype],MATCH(Sales[[#This Row],[store_no]],Stores[store_no],0))</f>
        <v>A</v>
      </c>
      <c r="G3347" t="str">
        <f>INDEX(Stores[location_city],MATCH(Sales[[#This Row],[store_no]],Stores[store_no],0))</f>
        <v>Western Springs</v>
      </c>
      <c r="H3347" t="str">
        <f>INDEX(Stores[location_state],MATCH(Sales[[#This Row],[store_no]],Stores[store_no],0))</f>
        <v>Illinois</v>
      </c>
      <c r="I3347">
        <f>INDEX(Stores[sqft],MATCH(Sales[[#This Row],[store_no]],Stores[store_no],0))</f>
        <v>118200</v>
      </c>
      <c r="J3347" s="4" t="str">
        <f>INDEX(Departments[dept_name],MATCH(Sales[[#This Row],[dept_no]],Departments[dept_no],0))</f>
        <v>Automotive</v>
      </c>
      <c r="K3347" s="4" t="str">
        <f>CONCATENATE(Sales[[#This Row],[region]],Sales[[#This Row],[storetype]])</f>
        <v>2A</v>
      </c>
      <c r="L3347" s="4">
        <f>INDEX(RegionStoreCount[Store Count],MATCH(Sales[[#This Row],[RegionStoretype]],RegionStoreCount[Region/Type],0))</f>
        <v>5</v>
      </c>
      <c r="M3347" s="4">
        <f>AND(Sales[[#This Row],[date]]&lt;=TY_YTDMax,Sales[[#This Row],[date]]&gt;=TY_YTDMin)*Sales[[#This Row],[sales]]</f>
        <v>0</v>
      </c>
      <c r="N3347" s="4">
        <f>AND(Sales[[#This Row],[date]]&lt;=LY_YTDMax,Sales[[#This Row],[date]]&gt;=LY_YTDMin)*Sales[[#This Row],[sales]]</f>
        <v>7619.4359999999997</v>
      </c>
      <c r="O3347" s="4">
        <f>AND(Sales[[#This Row],[date]]&gt;=YoY_Min,Sales[[#This Row],[date]]&lt;=TY_YTDMax)*(Sales[[#This Row],[sales]]/Sales[[#This Row],[sqft]])</f>
        <v>0</v>
      </c>
      <c r="P3347" s="4">
        <f>SUMIF(Sales[RegionStoretype],Sales[[#This Row],[RegionStoretype]],Sales[YoY_SSF])/Sales[[#This Row],[Region_TypeCount]]</f>
        <v>60.052789354368521</v>
      </c>
    </row>
    <row r="3348" spans="1:16" x14ac:dyDescent="0.25">
      <c r="A3348" s="1">
        <v>42944</v>
      </c>
      <c r="B3348">
        <v>32</v>
      </c>
      <c r="C3348">
        <v>8</v>
      </c>
      <c r="D3348">
        <v>24779.1535</v>
      </c>
      <c r="E3348">
        <f>INDEX(Stores[region],MATCH(Sales[[#This Row],[store_no]],Stores[store_no],0))</f>
        <v>2</v>
      </c>
      <c r="F3348" t="str">
        <f>INDEX(Stores[storetype],MATCH(Sales[[#This Row],[store_no]],Stores[store_no],0))</f>
        <v>A</v>
      </c>
      <c r="G3348" t="str">
        <f>INDEX(Stores[location_city],MATCH(Sales[[#This Row],[store_no]],Stores[store_no],0))</f>
        <v>Western Springs</v>
      </c>
      <c r="H3348" t="str">
        <f>INDEX(Stores[location_state],MATCH(Sales[[#This Row],[store_no]],Stores[store_no],0))</f>
        <v>Illinois</v>
      </c>
      <c r="I3348">
        <f>INDEX(Stores[sqft],MATCH(Sales[[#This Row],[store_no]],Stores[store_no],0))</f>
        <v>118200</v>
      </c>
      <c r="J3348" s="4" t="str">
        <f>INDEX(Departments[dept_name],MATCH(Sales[[#This Row],[dept_no]],Departments[dept_no],0))</f>
        <v>Games</v>
      </c>
      <c r="K3348" s="4" t="str">
        <f>CONCATENATE(Sales[[#This Row],[region]],Sales[[#This Row],[storetype]])</f>
        <v>2A</v>
      </c>
      <c r="L3348" s="4">
        <f>INDEX(RegionStoreCount[Store Count],MATCH(Sales[[#This Row],[RegionStoretype]],RegionStoreCount[Region/Type],0))</f>
        <v>5</v>
      </c>
      <c r="M3348" s="4">
        <f>AND(Sales[[#This Row],[date]]&lt;=TY_YTDMax,Sales[[#This Row],[date]]&gt;=TY_YTDMin)*Sales[[#This Row],[sales]]</f>
        <v>0</v>
      </c>
      <c r="N3348" s="4">
        <f>AND(Sales[[#This Row],[date]]&lt;=LY_YTDMax,Sales[[#This Row],[date]]&gt;=LY_YTDMin)*Sales[[#This Row],[sales]]</f>
        <v>24779.1535</v>
      </c>
      <c r="O3348" s="4">
        <f>AND(Sales[[#This Row],[date]]&gt;=YoY_Min,Sales[[#This Row],[date]]&lt;=TY_YTDMax)*(Sales[[#This Row],[sales]]/Sales[[#This Row],[sqft]])</f>
        <v>0</v>
      </c>
      <c r="P3348" s="4">
        <f>SUMIF(Sales[RegionStoretype],Sales[[#This Row],[RegionStoretype]],Sales[YoY_SSF])/Sales[[#This Row],[Region_TypeCount]]</f>
        <v>60.052789354368521</v>
      </c>
    </row>
    <row r="3349" spans="1:16" x14ac:dyDescent="0.25">
      <c r="A3349" s="1">
        <v>42944</v>
      </c>
      <c r="B3349">
        <v>34</v>
      </c>
      <c r="C3349">
        <v>17</v>
      </c>
      <c r="D3349">
        <v>139120.36689999999</v>
      </c>
      <c r="E3349">
        <f>INDEX(Stores[region],MATCH(Sales[[#This Row],[store_no]],Stores[store_no],0))</f>
        <v>1</v>
      </c>
      <c r="F3349" t="str">
        <f>INDEX(Stores[storetype],MATCH(Sales[[#This Row],[store_no]],Stores[store_no],0))</f>
        <v>A</v>
      </c>
      <c r="G3349" t="str">
        <f>INDEX(Stores[location_city],MATCH(Sales[[#This Row],[store_no]],Stores[store_no],0))</f>
        <v>Toledo</v>
      </c>
      <c r="H3349" t="str">
        <f>INDEX(Stores[location_state],MATCH(Sales[[#This Row],[store_no]],Stores[store_no],0))</f>
        <v>Ohio</v>
      </c>
      <c r="I3349">
        <f>INDEX(Stores[sqft],MATCH(Sales[[#This Row],[store_no]],Stores[store_no],0))</f>
        <v>207900</v>
      </c>
      <c r="J3349" s="4" t="str">
        <f>INDEX(Departments[dept_name],MATCH(Sales[[#This Row],[dept_no]],Departments[dept_no],0))</f>
        <v>Shoes</v>
      </c>
      <c r="K3349" s="4" t="str">
        <f>CONCATENATE(Sales[[#This Row],[region]],Sales[[#This Row],[storetype]])</f>
        <v>1A</v>
      </c>
      <c r="L3349" s="4">
        <f>INDEX(RegionStoreCount[Store Count],MATCH(Sales[[#This Row],[RegionStoretype]],RegionStoreCount[Region/Type],0))</f>
        <v>5</v>
      </c>
      <c r="M3349" s="4">
        <f>AND(Sales[[#This Row],[date]]&lt;=TY_YTDMax,Sales[[#This Row],[date]]&gt;=TY_YTDMin)*Sales[[#This Row],[sales]]</f>
        <v>0</v>
      </c>
      <c r="N3349" s="4">
        <f>AND(Sales[[#This Row],[date]]&lt;=LY_YTDMax,Sales[[#This Row],[date]]&gt;=LY_YTDMin)*Sales[[#This Row],[sales]]</f>
        <v>139120.36689999999</v>
      </c>
      <c r="O3349" s="4">
        <f>AND(Sales[[#This Row],[date]]&gt;=YoY_Min,Sales[[#This Row],[date]]&lt;=TY_YTDMax)*(Sales[[#This Row],[sales]]/Sales[[#This Row],[sqft]])</f>
        <v>0</v>
      </c>
      <c r="P3349" s="4">
        <f>SUMIF(Sales[RegionStoretype],Sales[[#This Row],[RegionStoretype]],Sales[YoY_SSF])/Sales[[#This Row],[Region_TypeCount]]</f>
        <v>59.469551530910678</v>
      </c>
    </row>
    <row r="3350" spans="1:16" x14ac:dyDescent="0.25">
      <c r="A3350" s="1">
        <v>42944</v>
      </c>
      <c r="B3350">
        <v>35</v>
      </c>
      <c r="C3350">
        <v>3</v>
      </c>
      <c r="D3350">
        <v>44578.710400000004</v>
      </c>
      <c r="E3350">
        <f>INDEX(Stores[region],MATCH(Sales[[#This Row],[store_no]],Stores[store_no],0))</f>
        <v>3</v>
      </c>
      <c r="F3350" t="str">
        <f>INDEX(Stores[storetype],MATCH(Sales[[#This Row],[store_no]],Stores[store_no],0))</f>
        <v>C</v>
      </c>
      <c r="G3350" t="str">
        <f>INDEX(Stores[location_city],MATCH(Sales[[#This Row],[store_no]],Stores[store_no],0))</f>
        <v>Wichita</v>
      </c>
      <c r="H3350" t="str">
        <f>INDEX(Stores[location_state],MATCH(Sales[[#This Row],[store_no]],Stores[store_no],0))</f>
        <v>Kansas</v>
      </c>
      <c r="I3350">
        <f>INDEX(Stores[sqft],MATCH(Sales[[#This Row],[store_no]],Stores[store_no],0))</f>
        <v>72800</v>
      </c>
      <c r="J3350" s="4" t="str">
        <f>INDEX(Departments[dept_name],MATCH(Sales[[#This Row],[dept_no]],Departments[dept_no],0))</f>
        <v>Beauty</v>
      </c>
      <c r="K3350" s="4" t="str">
        <f>CONCATENATE(Sales[[#This Row],[region]],Sales[[#This Row],[storetype]])</f>
        <v>3C</v>
      </c>
      <c r="L3350" s="4">
        <f>INDEX(RegionStoreCount[Store Count],MATCH(Sales[[#This Row],[RegionStoretype]],RegionStoreCount[Region/Type],0))</f>
        <v>2</v>
      </c>
      <c r="M3350" s="4">
        <f>AND(Sales[[#This Row],[date]]&lt;=TY_YTDMax,Sales[[#This Row],[date]]&gt;=TY_YTDMin)*Sales[[#This Row],[sales]]</f>
        <v>0</v>
      </c>
      <c r="N3350" s="4">
        <f>AND(Sales[[#This Row],[date]]&lt;=LY_YTDMax,Sales[[#This Row],[date]]&gt;=LY_YTDMin)*Sales[[#This Row],[sales]]</f>
        <v>44578.710400000004</v>
      </c>
      <c r="O3350" s="4">
        <f>AND(Sales[[#This Row],[date]]&gt;=YoY_Min,Sales[[#This Row],[date]]&lt;=TY_YTDMax)*(Sales[[#This Row],[sales]]/Sales[[#This Row],[sqft]])</f>
        <v>0</v>
      </c>
      <c r="P3350" s="4">
        <f>SUMIF(Sales[RegionStoretype],Sales[[#This Row],[RegionStoretype]],Sales[YoY_SSF])/Sales[[#This Row],[Region_TypeCount]]</f>
        <v>47.561479460925746</v>
      </c>
    </row>
    <row r="3351" spans="1:16" x14ac:dyDescent="0.25">
      <c r="A3351" s="1">
        <v>42944</v>
      </c>
      <c r="B3351">
        <v>35</v>
      </c>
      <c r="C3351">
        <v>10</v>
      </c>
      <c r="D3351">
        <v>13441.9956</v>
      </c>
      <c r="E3351">
        <f>INDEX(Stores[region],MATCH(Sales[[#This Row],[store_no]],Stores[store_no],0))</f>
        <v>3</v>
      </c>
      <c r="F3351" t="str">
        <f>INDEX(Stores[storetype],MATCH(Sales[[#This Row],[store_no]],Stores[store_no],0))</f>
        <v>C</v>
      </c>
      <c r="G3351" t="str">
        <f>INDEX(Stores[location_city],MATCH(Sales[[#This Row],[store_no]],Stores[store_no],0))</f>
        <v>Wichita</v>
      </c>
      <c r="H3351" t="str">
        <f>INDEX(Stores[location_state],MATCH(Sales[[#This Row],[store_no]],Stores[store_no],0))</f>
        <v>Kansas</v>
      </c>
      <c r="I3351">
        <f>INDEX(Stores[sqft],MATCH(Sales[[#This Row],[store_no]],Stores[store_no],0))</f>
        <v>72800</v>
      </c>
      <c r="J3351" s="4" t="str">
        <f>INDEX(Departments[dept_name],MATCH(Sales[[#This Row],[dept_no]],Departments[dept_no],0))</f>
        <v>Health</v>
      </c>
      <c r="K3351" s="4" t="str">
        <f>CONCATENATE(Sales[[#This Row],[region]],Sales[[#This Row],[storetype]])</f>
        <v>3C</v>
      </c>
      <c r="L3351" s="4">
        <f>INDEX(RegionStoreCount[Store Count],MATCH(Sales[[#This Row],[RegionStoretype]],RegionStoreCount[Region/Type],0))</f>
        <v>2</v>
      </c>
      <c r="M3351" s="4">
        <f>AND(Sales[[#This Row],[date]]&lt;=TY_YTDMax,Sales[[#This Row],[date]]&gt;=TY_YTDMin)*Sales[[#This Row],[sales]]</f>
        <v>0</v>
      </c>
      <c r="N3351" s="4">
        <f>AND(Sales[[#This Row],[date]]&lt;=LY_YTDMax,Sales[[#This Row],[date]]&gt;=LY_YTDMin)*Sales[[#This Row],[sales]]</f>
        <v>13441.9956</v>
      </c>
      <c r="O3351" s="4">
        <f>AND(Sales[[#This Row],[date]]&gt;=YoY_Min,Sales[[#This Row],[date]]&lt;=TY_YTDMax)*(Sales[[#This Row],[sales]]/Sales[[#This Row],[sqft]])</f>
        <v>0</v>
      </c>
      <c r="P3351" s="4">
        <f>SUMIF(Sales[RegionStoretype],Sales[[#This Row],[RegionStoretype]],Sales[YoY_SSF])/Sales[[#This Row],[Region_TypeCount]]</f>
        <v>47.561479460925746</v>
      </c>
    </row>
    <row r="3352" spans="1:16" x14ac:dyDescent="0.25">
      <c r="A3352" s="1">
        <v>42944</v>
      </c>
      <c r="B3352">
        <v>35</v>
      </c>
      <c r="C3352">
        <v>16</v>
      </c>
      <c r="D3352">
        <v>46064.075899999989</v>
      </c>
      <c r="E3352">
        <f>INDEX(Stores[region],MATCH(Sales[[#This Row],[store_no]],Stores[store_no],0))</f>
        <v>3</v>
      </c>
      <c r="F3352" t="str">
        <f>INDEX(Stores[storetype],MATCH(Sales[[#This Row],[store_no]],Stores[store_no],0))</f>
        <v>C</v>
      </c>
      <c r="G3352" t="str">
        <f>INDEX(Stores[location_city],MATCH(Sales[[#This Row],[store_no]],Stores[store_no],0))</f>
        <v>Wichita</v>
      </c>
      <c r="H3352" t="str">
        <f>INDEX(Stores[location_state],MATCH(Sales[[#This Row],[store_no]],Stores[store_no],0))</f>
        <v>Kansas</v>
      </c>
      <c r="I3352">
        <f>INDEX(Stores[sqft],MATCH(Sales[[#This Row],[store_no]],Stores[store_no],0))</f>
        <v>72800</v>
      </c>
      <c r="J3352" s="4" t="str">
        <f>INDEX(Departments[dept_name],MATCH(Sales[[#This Row],[dept_no]],Departments[dept_no],0))</f>
        <v>Outdoors</v>
      </c>
      <c r="K3352" s="4" t="str">
        <f>CONCATENATE(Sales[[#This Row],[region]],Sales[[#This Row],[storetype]])</f>
        <v>3C</v>
      </c>
      <c r="L3352" s="4">
        <f>INDEX(RegionStoreCount[Store Count],MATCH(Sales[[#This Row],[RegionStoretype]],RegionStoreCount[Region/Type],0))</f>
        <v>2</v>
      </c>
      <c r="M3352" s="4">
        <f>AND(Sales[[#This Row],[date]]&lt;=TY_YTDMax,Sales[[#This Row],[date]]&gt;=TY_YTDMin)*Sales[[#This Row],[sales]]</f>
        <v>0</v>
      </c>
      <c r="N3352" s="4">
        <f>AND(Sales[[#This Row],[date]]&lt;=LY_YTDMax,Sales[[#This Row],[date]]&gt;=LY_YTDMin)*Sales[[#This Row],[sales]]</f>
        <v>46064.075899999989</v>
      </c>
      <c r="O3352" s="4">
        <f>AND(Sales[[#This Row],[date]]&gt;=YoY_Min,Sales[[#This Row],[date]]&lt;=TY_YTDMax)*(Sales[[#This Row],[sales]]/Sales[[#This Row],[sqft]])</f>
        <v>0</v>
      </c>
      <c r="P3352" s="4">
        <f>SUMIF(Sales[RegionStoretype],Sales[[#This Row],[RegionStoretype]],Sales[YoY_SSF])/Sales[[#This Row],[Region_TypeCount]]</f>
        <v>47.561479460925746</v>
      </c>
    </row>
    <row r="3353" spans="1:16" x14ac:dyDescent="0.25">
      <c r="A3353" s="1">
        <v>42944</v>
      </c>
      <c r="B3353">
        <v>36</v>
      </c>
      <c r="C3353">
        <v>8</v>
      </c>
      <c r="D3353">
        <v>24308.510500000004</v>
      </c>
      <c r="E3353">
        <f>INDEX(Stores[region],MATCH(Sales[[#This Row],[store_no]],Stores[store_no],0))</f>
        <v>2</v>
      </c>
      <c r="F3353" t="str">
        <f>INDEX(Stores[storetype],MATCH(Sales[[#This Row],[store_no]],Stores[store_no],0))</f>
        <v>A</v>
      </c>
      <c r="G3353" t="str">
        <f>INDEX(Stores[location_city],MATCH(Sales[[#This Row],[store_no]],Stores[store_no],0))</f>
        <v>Aurora</v>
      </c>
      <c r="H3353" t="str">
        <f>INDEX(Stores[location_state],MATCH(Sales[[#This Row],[store_no]],Stores[store_no],0))</f>
        <v>Illinois</v>
      </c>
      <c r="I3353">
        <f>INDEX(Stores[sqft],MATCH(Sales[[#This Row],[store_no]],Stores[store_no],0))</f>
        <v>209900</v>
      </c>
      <c r="J3353" s="4" t="str">
        <f>INDEX(Departments[dept_name],MATCH(Sales[[#This Row],[dept_no]],Departments[dept_no],0))</f>
        <v>Games</v>
      </c>
      <c r="K3353" s="4" t="str">
        <f>CONCATENATE(Sales[[#This Row],[region]],Sales[[#This Row],[storetype]])</f>
        <v>2A</v>
      </c>
      <c r="L3353" s="4">
        <f>INDEX(RegionStoreCount[Store Count],MATCH(Sales[[#This Row],[RegionStoretype]],RegionStoreCount[Region/Type],0))</f>
        <v>5</v>
      </c>
      <c r="M3353" s="4">
        <f>AND(Sales[[#This Row],[date]]&lt;=TY_YTDMax,Sales[[#This Row],[date]]&gt;=TY_YTDMin)*Sales[[#This Row],[sales]]</f>
        <v>0</v>
      </c>
      <c r="N3353" s="4">
        <f>AND(Sales[[#This Row],[date]]&lt;=LY_YTDMax,Sales[[#This Row],[date]]&gt;=LY_YTDMin)*Sales[[#This Row],[sales]]</f>
        <v>24308.510500000004</v>
      </c>
      <c r="O3353" s="4">
        <f>AND(Sales[[#This Row],[date]]&gt;=YoY_Min,Sales[[#This Row],[date]]&lt;=TY_YTDMax)*(Sales[[#This Row],[sales]]/Sales[[#This Row],[sqft]])</f>
        <v>0</v>
      </c>
      <c r="P3353" s="4">
        <f>SUMIF(Sales[RegionStoretype],Sales[[#This Row],[RegionStoretype]],Sales[YoY_SSF])/Sales[[#This Row],[Region_TypeCount]]</f>
        <v>60.052789354368521</v>
      </c>
    </row>
    <row r="3354" spans="1:16" x14ac:dyDescent="0.25">
      <c r="A3354" s="1">
        <v>42944</v>
      </c>
      <c r="B3354">
        <v>36</v>
      </c>
      <c r="C3354">
        <v>9</v>
      </c>
      <c r="D3354">
        <v>34308.986100000002</v>
      </c>
      <c r="E3354">
        <f>INDEX(Stores[region],MATCH(Sales[[#This Row],[store_no]],Stores[store_no],0))</f>
        <v>2</v>
      </c>
      <c r="F3354" t="str">
        <f>INDEX(Stores[storetype],MATCH(Sales[[#This Row],[store_no]],Stores[store_no],0))</f>
        <v>A</v>
      </c>
      <c r="G3354" t="str">
        <f>INDEX(Stores[location_city],MATCH(Sales[[#This Row],[store_no]],Stores[store_no],0))</f>
        <v>Aurora</v>
      </c>
      <c r="H3354" t="str">
        <f>INDEX(Stores[location_state],MATCH(Sales[[#This Row],[store_no]],Stores[store_no],0))</f>
        <v>Illinois</v>
      </c>
      <c r="I3354">
        <f>INDEX(Stores[sqft],MATCH(Sales[[#This Row],[store_no]],Stores[store_no],0))</f>
        <v>209900</v>
      </c>
      <c r="J3354" s="4" t="str">
        <f>INDEX(Departments[dept_name],MATCH(Sales[[#This Row],[dept_no]],Departments[dept_no],0))</f>
        <v>Garden</v>
      </c>
      <c r="K3354" s="4" t="str">
        <f>CONCATENATE(Sales[[#This Row],[region]],Sales[[#This Row],[storetype]])</f>
        <v>2A</v>
      </c>
      <c r="L3354" s="4">
        <f>INDEX(RegionStoreCount[Store Count],MATCH(Sales[[#This Row],[RegionStoretype]],RegionStoreCount[Region/Type],0))</f>
        <v>5</v>
      </c>
      <c r="M3354" s="4">
        <f>AND(Sales[[#This Row],[date]]&lt;=TY_YTDMax,Sales[[#This Row],[date]]&gt;=TY_YTDMin)*Sales[[#This Row],[sales]]</f>
        <v>0</v>
      </c>
      <c r="N3354" s="4">
        <f>AND(Sales[[#This Row],[date]]&lt;=LY_YTDMax,Sales[[#This Row],[date]]&gt;=LY_YTDMin)*Sales[[#This Row],[sales]]</f>
        <v>34308.986100000002</v>
      </c>
      <c r="O3354" s="4">
        <f>AND(Sales[[#This Row],[date]]&gt;=YoY_Min,Sales[[#This Row],[date]]&lt;=TY_YTDMax)*(Sales[[#This Row],[sales]]/Sales[[#This Row],[sqft]])</f>
        <v>0</v>
      </c>
      <c r="P3354" s="4">
        <f>SUMIF(Sales[RegionStoretype],Sales[[#This Row],[RegionStoretype]],Sales[YoY_SSF])/Sales[[#This Row],[Region_TypeCount]]</f>
        <v>60.052789354368521</v>
      </c>
    </row>
    <row r="3355" spans="1:16" x14ac:dyDescent="0.25">
      <c r="A3355" s="1">
        <v>42944</v>
      </c>
      <c r="B3355">
        <v>36</v>
      </c>
      <c r="C3355">
        <v>18</v>
      </c>
      <c r="D3355">
        <v>120594.058</v>
      </c>
      <c r="E3355">
        <f>INDEX(Stores[region],MATCH(Sales[[#This Row],[store_no]],Stores[store_no],0))</f>
        <v>2</v>
      </c>
      <c r="F3355" t="str">
        <f>INDEX(Stores[storetype],MATCH(Sales[[#This Row],[store_no]],Stores[store_no],0))</f>
        <v>A</v>
      </c>
      <c r="G3355" t="str">
        <f>INDEX(Stores[location_city],MATCH(Sales[[#This Row],[store_no]],Stores[store_no],0))</f>
        <v>Aurora</v>
      </c>
      <c r="H3355" t="str">
        <f>INDEX(Stores[location_state],MATCH(Sales[[#This Row],[store_no]],Stores[store_no],0))</f>
        <v>Illinois</v>
      </c>
      <c r="I3355">
        <f>INDEX(Stores[sqft],MATCH(Sales[[#This Row],[store_no]],Stores[store_no],0))</f>
        <v>209900</v>
      </c>
      <c r="J3355" s="4" t="str">
        <f>INDEX(Departments[dept_name],MATCH(Sales[[#This Row],[dept_no]],Departments[dept_no],0))</f>
        <v>Sports</v>
      </c>
      <c r="K3355" s="4" t="str">
        <f>CONCATENATE(Sales[[#This Row],[region]],Sales[[#This Row],[storetype]])</f>
        <v>2A</v>
      </c>
      <c r="L3355" s="4">
        <f>INDEX(RegionStoreCount[Store Count],MATCH(Sales[[#This Row],[RegionStoretype]],RegionStoreCount[Region/Type],0))</f>
        <v>5</v>
      </c>
      <c r="M3355" s="4">
        <f>AND(Sales[[#This Row],[date]]&lt;=TY_YTDMax,Sales[[#This Row],[date]]&gt;=TY_YTDMin)*Sales[[#This Row],[sales]]</f>
        <v>0</v>
      </c>
      <c r="N3355" s="4">
        <f>AND(Sales[[#This Row],[date]]&lt;=LY_YTDMax,Sales[[#This Row],[date]]&gt;=LY_YTDMin)*Sales[[#This Row],[sales]]</f>
        <v>120594.058</v>
      </c>
      <c r="O3355" s="4">
        <f>AND(Sales[[#This Row],[date]]&gt;=YoY_Min,Sales[[#This Row],[date]]&lt;=TY_YTDMax)*(Sales[[#This Row],[sales]]/Sales[[#This Row],[sqft]])</f>
        <v>0</v>
      </c>
      <c r="P3355" s="4">
        <f>SUMIF(Sales[RegionStoretype],Sales[[#This Row],[RegionStoretype]],Sales[YoY_SSF])/Sales[[#This Row],[Region_TypeCount]]</f>
        <v>60.052789354368521</v>
      </c>
    </row>
    <row r="3356" spans="1:16" x14ac:dyDescent="0.25">
      <c r="A3356" s="1">
        <v>42944</v>
      </c>
      <c r="B3356">
        <v>36</v>
      </c>
      <c r="C3356">
        <v>20</v>
      </c>
      <c r="D3356">
        <v>177614.7659</v>
      </c>
      <c r="E3356">
        <f>INDEX(Stores[region],MATCH(Sales[[#This Row],[store_no]],Stores[store_no],0))</f>
        <v>2</v>
      </c>
      <c r="F3356" t="str">
        <f>INDEX(Stores[storetype],MATCH(Sales[[#This Row],[store_no]],Stores[store_no],0))</f>
        <v>A</v>
      </c>
      <c r="G3356" t="str">
        <f>INDEX(Stores[location_city],MATCH(Sales[[#This Row],[store_no]],Stores[store_no],0))</f>
        <v>Aurora</v>
      </c>
      <c r="H3356" t="str">
        <f>INDEX(Stores[location_state],MATCH(Sales[[#This Row],[store_no]],Stores[store_no],0))</f>
        <v>Illinois</v>
      </c>
      <c r="I3356">
        <f>INDEX(Stores[sqft],MATCH(Sales[[#This Row],[store_no]],Stores[store_no],0))</f>
        <v>209900</v>
      </c>
      <c r="J3356" s="4" t="str">
        <f>INDEX(Departments[dept_name],MATCH(Sales[[#This Row],[dept_no]],Departments[dept_no],0))</f>
        <v>Toys</v>
      </c>
      <c r="K3356" s="4" t="str">
        <f>CONCATENATE(Sales[[#This Row],[region]],Sales[[#This Row],[storetype]])</f>
        <v>2A</v>
      </c>
      <c r="L3356" s="4">
        <f>INDEX(RegionStoreCount[Store Count],MATCH(Sales[[#This Row],[RegionStoretype]],RegionStoreCount[Region/Type],0))</f>
        <v>5</v>
      </c>
      <c r="M3356" s="4">
        <f>AND(Sales[[#This Row],[date]]&lt;=TY_YTDMax,Sales[[#This Row],[date]]&gt;=TY_YTDMin)*Sales[[#This Row],[sales]]</f>
        <v>0</v>
      </c>
      <c r="N3356" s="4">
        <f>AND(Sales[[#This Row],[date]]&lt;=LY_YTDMax,Sales[[#This Row],[date]]&gt;=LY_YTDMin)*Sales[[#This Row],[sales]]</f>
        <v>177614.7659</v>
      </c>
      <c r="O3356" s="4">
        <f>AND(Sales[[#This Row],[date]]&gt;=YoY_Min,Sales[[#This Row],[date]]&lt;=TY_YTDMax)*(Sales[[#This Row],[sales]]/Sales[[#This Row],[sqft]])</f>
        <v>0</v>
      </c>
      <c r="P3356" s="4">
        <f>SUMIF(Sales[RegionStoretype],Sales[[#This Row],[RegionStoretype]],Sales[YoY_SSF])/Sales[[#This Row],[Region_TypeCount]]</f>
        <v>60.052789354368521</v>
      </c>
    </row>
    <row r="3357" spans="1:16" x14ac:dyDescent="0.25">
      <c r="A3357" s="1">
        <v>42944</v>
      </c>
      <c r="B3357">
        <v>37</v>
      </c>
      <c r="C3357">
        <v>4</v>
      </c>
      <c r="D3357">
        <v>48705.317299999995</v>
      </c>
      <c r="E3357">
        <f>INDEX(Stores[region],MATCH(Sales[[#This Row],[store_no]],Stores[store_no],0))</f>
        <v>3</v>
      </c>
      <c r="F3357" t="str">
        <f>INDEX(Stores[storetype],MATCH(Sales[[#This Row],[store_no]],Stores[store_no],0))</f>
        <v>C</v>
      </c>
      <c r="G3357" t="str">
        <f>INDEX(Stores[location_city],MATCH(Sales[[#This Row],[store_no]],Stores[store_no],0))</f>
        <v>Lincoln</v>
      </c>
      <c r="H3357" t="str">
        <f>INDEX(Stores[location_state],MATCH(Sales[[#This Row],[store_no]],Stores[store_no],0))</f>
        <v>Nebraska</v>
      </c>
      <c r="I3357">
        <f>INDEX(Stores[sqft],MATCH(Sales[[#This Row],[store_no]],Stores[store_no],0))</f>
        <v>161300</v>
      </c>
      <c r="J3357" s="4" t="str">
        <f>INDEX(Departments[dept_name],MATCH(Sales[[#This Row],[dept_no]],Departments[dept_no],0))</f>
        <v>Books</v>
      </c>
      <c r="K3357" s="4" t="str">
        <f>CONCATENATE(Sales[[#This Row],[region]],Sales[[#This Row],[storetype]])</f>
        <v>3C</v>
      </c>
      <c r="L3357" s="4">
        <f>INDEX(RegionStoreCount[Store Count],MATCH(Sales[[#This Row],[RegionStoretype]],RegionStoreCount[Region/Type],0))</f>
        <v>2</v>
      </c>
      <c r="M3357" s="4">
        <f>AND(Sales[[#This Row],[date]]&lt;=TY_YTDMax,Sales[[#This Row],[date]]&gt;=TY_YTDMin)*Sales[[#This Row],[sales]]</f>
        <v>0</v>
      </c>
      <c r="N3357" s="4">
        <f>AND(Sales[[#This Row],[date]]&lt;=LY_YTDMax,Sales[[#This Row],[date]]&gt;=LY_YTDMin)*Sales[[#This Row],[sales]]</f>
        <v>48705.317299999995</v>
      </c>
      <c r="O3357" s="4">
        <f>AND(Sales[[#This Row],[date]]&gt;=YoY_Min,Sales[[#This Row],[date]]&lt;=TY_YTDMax)*(Sales[[#This Row],[sales]]/Sales[[#This Row],[sqft]])</f>
        <v>0</v>
      </c>
      <c r="P3357" s="4">
        <f>SUMIF(Sales[RegionStoretype],Sales[[#This Row],[RegionStoretype]],Sales[YoY_SSF])/Sales[[#This Row],[Region_TypeCount]]</f>
        <v>47.561479460925746</v>
      </c>
    </row>
    <row r="3358" spans="1:16" x14ac:dyDescent="0.25">
      <c r="A3358" s="1">
        <v>42944</v>
      </c>
      <c r="B3358">
        <v>37</v>
      </c>
      <c r="C3358">
        <v>13</v>
      </c>
      <c r="D3358">
        <v>3912.9537999999998</v>
      </c>
      <c r="E3358">
        <f>INDEX(Stores[region],MATCH(Sales[[#This Row],[store_no]],Stores[store_no],0))</f>
        <v>3</v>
      </c>
      <c r="F3358" t="str">
        <f>INDEX(Stores[storetype],MATCH(Sales[[#This Row],[store_no]],Stores[store_no],0))</f>
        <v>C</v>
      </c>
      <c r="G3358" t="str">
        <f>INDEX(Stores[location_city],MATCH(Sales[[#This Row],[store_no]],Stores[store_no],0))</f>
        <v>Lincoln</v>
      </c>
      <c r="H3358" t="str">
        <f>INDEX(Stores[location_state],MATCH(Sales[[#This Row],[store_no]],Stores[store_no],0))</f>
        <v>Nebraska</v>
      </c>
      <c r="I3358">
        <f>INDEX(Stores[sqft],MATCH(Sales[[#This Row],[store_no]],Stores[store_no],0))</f>
        <v>161300</v>
      </c>
      <c r="J3358" s="4" t="str">
        <f>INDEX(Departments[dept_name],MATCH(Sales[[#This Row],[dept_no]],Departments[dept_no],0))</f>
        <v>Kids</v>
      </c>
      <c r="K3358" s="4" t="str">
        <f>CONCATENATE(Sales[[#This Row],[region]],Sales[[#This Row],[storetype]])</f>
        <v>3C</v>
      </c>
      <c r="L3358" s="4">
        <f>INDEX(RegionStoreCount[Store Count],MATCH(Sales[[#This Row],[RegionStoretype]],RegionStoreCount[Region/Type],0))</f>
        <v>2</v>
      </c>
      <c r="M3358" s="4">
        <f>AND(Sales[[#This Row],[date]]&lt;=TY_YTDMax,Sales[[#This Row],[date]]&gt;=TY_YTDMin)*Sales[[#This Row],[sales]]</f>
        <v>0</v>
      </c>
      <c r="N3358" s="4">
        <f>AND(Sales[[#This Row],[date]]&lt;=LY_YTDMax,Sales[[#This Row],[date]]&gt;=LY_YTDMin)*Sales[[#This Row],[sales]]</f>
        <v>3912.9537999999998</v>
      </c>
      <c r="O3358" s="4">
        <f>AND(Sales[[#This Row],[date]]&gt;=YoY_Min,Sales[[#This Row],[date]]&lt;=TY_YTDMax)*(Sales[[#This Row],[sales]]/Sales[[#This Row],[sqft]])</f>
        <v>0</v>
      </c>
      <c r="P3358" s="4">
        <f>SUMIF(Sales[RegionStoretype],Sales[[#This Row],[RegionStoretype]],Sales[YoY_SSF])/Sales[[#This Row],[Region_TypeCount]]</f>
        <v>47.561479460925746</v>
      </c>
    </row>
    <row r="3359" spans="1:16" x14ac:dyDescent="0.25">
      <c r="A3359" s="1">
        <v>42944</v>
      </c>
      <c r="B3359">
        <v>38</v>
      </c>
      <c r="C3359">
        <v>7</v>
      </c>
      <c r="D3359">
        <v>36787.864699999998</v>
      </c>
      <c r="E3359">
        <f>INDEX(Stores[region],MATCH(Sales[[#This Row],[store_no]],Stores[store_no],0))</f>
        <v>2</v>
      </c>
      <c r="F3359" t="str">
        <f>INDEX(Stores[storetype],MATCH(Sales[[#This Row],[store_no]],Stores[store_no],0))</f>
        <v>C</v>
      </c>
      <c r="G3359" t="str">
        <f>INDEX(Stores[location_city],MATCH(Sales[[#This Row],[store_no]],Stores[store_no],0))</f>
        <v>Hinsdale</v>
      </c>
      <c r="H3359" t="str">
        <f>INDEX(Stores[location_state],MATCH(Sales[[#This Row],[store_no]],Stores[store_no],0))</f>
        <v>Illinois</v>
      </c>
      <c r="I3359">
        <f>INDEX(Stores[sqft],MATCH(Sales[[#This Row],[store_no]],Stores[store_no],0))</f>
        <v>155600</v>
      </c>
      <c r="J3359" s="4" t="str">
        <f>INDEX(Departments[dept_name],MATCH(Sales[[#This Row],[dept_no]],Departments[dept_no],0))</f>
        <v>Electronics</v>
      </c>
      <c r="K3359" s="4" t="str">
        <f>CONCATENATE(Sales[[#This Row],[region]],Sales[[#This Row],[storetype]])</f>
        <v>2C</v>
      </c>
      <c r="L3359" s="4">
        <f>INDEX(RegionStoreCount[Store Count],MATCH(Sales[[#This Row],[RegionStoretype]],RegionStoreCount[Region/Type],0))</f>
        <v>1</v>
      </c>
      <c r="M3359" s="4">
        <f>AND(Sales[[#This Row],[date]]&lt;=TY_YTDMax,Sales[[#This Row],[date]]&gt;=TY_YTDMin)*Sales[[#This Row],[sales]]</f>
        <v>0</v>
      </c>
      <c r="N3359" s="4">
        <f>AND(Sales[[#This Row],[date]]&lt;=LY_YTDMax,Sales[[#This Row],[date]]&gt;=LY_YTDMin)*Sales[[#This Row],[sales]]</f>
        <v>36787.864699999998</v>
      </c>
      <c r="O3359" s="4">
        <f>AND(Sales[[#This Row],[date]]&gt;=YoY_Min,Sales[[#This Row],[date]]&lt;=TY_YTDMax)*(Sales[[#This Row],[sales]]/Sales[[#This Row],[sqft]])</f>
        <v>0</v>
      </c>
      <c r="P3359" s="4">
        <f>SUMIF(Sales[RegionStoretype],Sales[[#This Row],[RegionStoretype]],Sales[YoY_SSF])/Sales[[#This Row],[Region_TypeCount]]</f>
        <v>44.537621913239086</v>
      </c>
    </row>
    <row r="3360" spans="1:16" x14ac:dyDescent="0.25">
      <c r="A3360" s="1">
        <v>42944</v>
      </c>
      <c r="B3360">
        <v>38</v>
      </c>
      <c r="C3360">
        <v>8</v>
      </c>
      <c r="D3360">
        <v>4596.1475</v>
      </c>
      <c r="E3360">
        <f>INDEX(Stores[region],MATCH(Sales[[#This Row],[store_no]],Stores[store_no],0))</f>
        <v>2</v>
      </c>
      <c r="F3360" t="str">
        <f>INDEX(Stores[storetype],MATCH(Sales[[#This Row],[store_no]],Stores[store_no],0))</f>
        <v>C</v>
      </c>
      <c r="G3360" t="str">
        <f>INDEX(Stores[location_city],MATCH(Sales[[#This Row],[store_no]],Stores[store_no],0))</f>
        <v>Hinsdale</v>
      </c>
      <c r="H3360" t="str">
        <f>INDEX(Stores[location_state],MATCH(Sales[[#This Row],[store_no]],Stores[store_no],0))</f>
        <v>Illinois</v>
      </c>
      <c r="I3360">
        <f>INDEX(Stores[sqft],MATCH(Sales[[#This Row],[store_no]],Stores[store_no],0))</f>
        <v>155600</v>
      </c>
      <c r="J3360" s="4" t="str">
        <f>INDEX(Departments[dept_name],MATCH(Sales[[#This Row],[dept_no]],Departments[dept_no],0))</f>
        <v>Games</v>
      </c>
      <c r="K3360" s="4" t="str">
        <f>CONCATENATE(Sales[[#This Row],[region]],Sales[[#This Row],[storetype]])</f>
        <v>2C</v>
      </c>
      <c r="L3360" s="4">
        <f>INDEX(RegionStoreCount[Store Count],MATCH(Sales[[#This Row],[RegionStoretype]],RegionStoreCount[Region/Type],0))</f>
        <v>1</v>
      </c>
      <c r="M3360" s="4">
        <f>AND(Sales[[#This Row],[date]]&lt;=TY_YTDMax,Sales[[#This Row],[date]]&gt;=TY_YTDMin)*Sales[[#This Row],[sales]]</f>
        <v>0</v>
      </c>
      <c r="N3360" s="4">
        <f>AND(Sales[[#This Row],[date]]&lt;=LY_YTDMax,Sales[[#This Row],[date]]&gt;=LY_YTDMin)*Sales[[#This Row],[sales]]</f>
        <v>4596.1475</v>
      </c>
      <c r="O3360" s="4">
        <f>AND(Sales[[#This Row],[date]]&gt;=YoY_Min,Sales[[#This Row],[date]]&lt;=TY_YTDMax)*(Sales[[#This Row],[sales]]/Sales[[#This Row],[sqft]])</f>
        <v>0</v>
      </c>
      <c r="P3360" s="4">
        <f>SUMIF(Sales[RegionStoretype],Sales[[#This Row],[RegionStoretype]],Sales[YoY_SSF])/Sales[[#This Row],[Region_TypeCount]]</f>
        <v>44.537621913239086</v>
      </c>
    </row>
    <row r="3361" spans="1:16" x14ac:dyDescent="0.25">
      <c r="A3361" s="1">
        <v>42951</v>
      </c>
      <c r="B3361">
        <v>1</v>
      </c>
      <c r="C3361">
        <v>6</v>
      </c>
      <c r="D3361">
        <v>66831.012199999997</v>
      </c>
      <c r="E3361">
        <f>INDEX(Stores[region],MATCH(Sales[[#This Row],[store_no]],Stores[store_no],0))</f>
        <v>1</v>
      </c>
      <c r="F3361" t="str">
        <f>INDEX(Stores[storetype],MATCH(Sales[[#This Row],[store_no]],Stores[store_no],0))</f>
        <v>A</v>
      </c>
      <c r="G3361" t="str">
        <f>INDEX(Stores[location_city],MATCH(Sales[[#This Row],[store_no]],Stores[store_no],0))</f>
        <v>Ann Arbor</v>
      </c>
      <c r="H3361" t="str">
        <f>INDEX(Stores[location_state],MATCH(Sales[[#This Row],[store_no]],Stores[store_no],0))</f>
        <v>Michigan</v>
      </c>
      <c r="I3361">
        <f>INDEX(Stores[sqft],MATCH(Sales[[#This Row],[store_no]],Stores[store_no],0))</f>
        <v>100600</v>
      </c>
      <c r="J3361" s="4" t="str">
        <f>INDEX(Departments[dept_name],MATCH(Sales[[#This Row],[dept_no]],Departments[dept_no],0))</f>
        <v>Computers</v>
      </c>
      <c r="K3361" s="4" t="str">
        <f>CONCATENATE(Sales[[#This Row],[region]],Sales[[#This Row],[storetype]])</f>
        <v>1A</v>
      </c>
      <c r="L3361" s="4">
        <f>INDEX(RegionStoreCount[Store Count],MATCH(Sales[[#This Row],[RegionStoretype]],RegionStoreCount[Region/Type],0))</f>
        <v>5</v>
      </c>
      <c r="M3361" s="4">
        <f>AND(Sales[[#This Row],[date]]&lt;=TY_YTDMax,Sales[[#This Row],[date]]&gt;=TY_YTDMin)*Sales[[#This Row],[sales]]</f>
        <v>0</v>
      </c>
      <c r="N3361" s="4">
        <f>AND(Sales[[#This Row],[date]]&lt;=LY_YTDMax,Sales[[#This Row],[date]]&gt;=LY_YTDMin)*Sales[[#This Row],[sales]]</f>
        <v>66831.012199999997</v>
      </c>
      <c r="O3361" s="4">
        <f>AND(Sales[[#This Row],[date]]&gt;=YoY_Min,Sales[[#This Row],[date]]&lt;=TY_YTDMax)*(Sales[[#This Row],[sales]]/Sales[[#This Row],[sqft]])</f>
        <v>0</v>
      </c>
      <c r="P3361" s="4">
        <f>SUMIF(Sales[RegionStoretype],Sales[[#This Row],[RegionStoretype]],Sales[YoY_SSF])/Sales[[#This Row],[Region_TypeCount]]</f>
        <v>59.469551530910678</v>
      </c>
    </row>
    <row r="3362" spans="1:16" x14ac:dyDescent="0.25">
      <c r="A3362" s="1">
        <v>42951</v>
      </c>
      <c r="B3362">
        <v>2</v>
      </c>
      <c r="C3362">
        <v>7</v>
      </c>
      <c r="D3362">
        <v>90386.7935</v>
      </c>
      <c r="E3362">
        <f>INDEX(Stores[region],MATCH(Sales[[#This Row],[store_no]],Stores[store_no],0))</f>
        <v>3</v>
      </c>
      <c r="F3362" t="str">
        <f>INDEX(Stores[storetype],MATCH(Sales[[#This Row],[store_no]],Stores[store_no],0))</f>
        <v>A</v>
      </c>
      <c r="G3362" t="str">
        <f>INDEX(Stores[location_city],MATCH(Sales[[#This Row],[store_no]],Stores[store_no],0))</f>
        <v>Minneapolis</v>
      </c>
      <c r="H3362" t="str">
        <f>INDEX(Stores[location_state],MATCH(Sales[[#This Row],[store_no]],Stores[store_no],0))</f>
        <v>Minnesota</v>
      </c>
      <c r="I3362">
        <f>INDEX(Stores[sqft],MATCH(Sales[[#This Row],[store_no]],Stores[store_no],0))</f>
        <v>210400</v>
      </c>
      <c r="J3362" s="4" t="str">
        <f>INDEX(Departments[dept_name],MATCH(Sales[[#This Row],[dept_no]],Departments[dept_no],0))</f>
        <v>Electronics</v>
      </c>
      <c r="K3362" s="4" t="str">
        <f>CONCATENATE(Sales[[#This Row],[region]],Sales[[#This Row],[storetype]])</f>
        <v>3A</v>
      </c>
      <c r="L3362" s="4">
        <f>INDEX(RegionStoreCount[Store Count],MATCH(Sales[[#This Row],[RegionStoretype]],RegionStoreCount[Region/Type],0))</f>
        <v>9</v>
      </c>
      <c r="M3362" s="4">
        <f>AND(Sales[[#This Row],[date]]&lt;=TY_YTDMax,Sales[[#This Row],[date]]&gt;=TY_YTDMin)*Sales[[#This Row],[sales]]</f>
        <v>0</v>
      </c>
      <c r="N3362" s="4">
        <f>AND(Sales[[#This Row],[date]]&lt;=LY_YTDMax,Sales[[#This Row],[date]]&gt;=LY_YTDMin)*Sales[[#This Row],[sales]]</f>
        <v>90386.7935</v>
      </c>
      <c r="O3362" s="4">
        <f>AND(Sales[[#This Row],[date]]&gt;=YoY_Min,Sales[[#This Row],[date]]&lt;=TY_YTDMax)*(Sales[[#This Row],[sales]]/Sales[[#This Row],[sqft]])</f>
        <v>0</v>
      </c>
      <c r="P3362" s="4">
        <f>SUMIF(Sales[RegionStoretype],Sales[[#This Row],[RegionStoretype]],Sales[YoY_SSF])/Sales[[#This Row],[Region_TypeCount]]</f>
        <v>53.603836561720975</v>
      </c>
    </row>
    <row r="3363" spans="1:16" x14ac:dyDescent="0.25">
      <c r="A3363" s="1">
        <v>42951</v>
      </c>
      <c r="B3363">
        <v>2</v>
      </c>
      <c r="C3363">
        <v>14</v>
      </c>
      <c r="D3363">
        <v>61384.363000000005</v>
      </c>
      <c r="E3363">
        <f>INDEX(Stores[region],MATCH(Sales[[#This Row],[store_no]],Stores[store_no],0))</f>
        <v>3</v>
      </c>
      <c r="F3363" t="str">
        <f>INDEX(Stores[storetype],MATCH(Sales[[#This Row],[store_no]],Stores[store_no],0))</f>
        <v>A</v>
      </c>
      <c r="G3363" t="str">
        <f>INDEX(Stores[location_city],MATCH(Sales[[#This Row],[store_no]],Stores[store_no],0))</f>
        <v>Minneapolis</v>
      </c>
      <c r="H3363" t="str">
        <f>INDEX(Stores[location_state],MATCH(Sales[[#This Row],[store_no]],Stores[store_no],0))</f>
        <v>Minnesota</v>
      </c>
      <c r="I3363">
        <f>INDEX(Stores[sqft],MATCH(Sales[[#This Row],[store_no]],Stores[store_no],0))</f>
        <v>210400</v>
      </c>
      <c r="J3363" s="4" t="str">
        <f>INDEX(Departments[dept_name],MATCH(Sales[[#This Row],[dept_no]],Departments[dept_no],0))</f>
        <v>Movies</v>
      </c>
      <c r="K3363" s="4" t="str">
        <f>CONCATENATE(Sales[[#This Row],[region]],Sales[[#This Row],[storetype]])</f>
        <v>3A</v>
      </c>
      <c r="L3363" s="4">
        <f>INDEX(RegionStoreCount[Store Count],MATCH(Sales[[#This Row],[RegionStoretype]],RegionStoreCount[Region/Type],0))</f>
        <v>9</v>
      </c>
      <c r="M3363" s="4">
        <f>AND(Sales[[#This Row],[date]]&lt;=TY_YTDMax,Sales[[#This Row],[date]]&gt;=TY_YTDMin)*Sales[[#This Row],[sales]]</f>
        <v>0</v>
      </c>
      <c r="N3363" s="4">
        <f>AND(Sales[[#This Row],[date]]&lt;=LY_YTDMax,Sales[[#This Row],[date]]&gt;=LY_YTDMin)*Sales[[#This Row],[sales]]</f>
        <v>61384.363000000005</v>
      </c>
      <c r="O3363" s="4">
        <f>AND(Sales[[#This Row],[date]]&gt;=YoY_Min,Sales[[#This Row],[date]]&lt;=TY_YTDMax)*(Sales[[#This Row],[sales]]/Sales[[#This Row],[sqft]])</f>
        <v>0</v>
      </c>
      <c r="P3363" s="4">
        <f>SUMIF(Sales[RegionStoretype],Sales[[#This Row],[RegionStoretype]],Sales[YoY_SSF])/Sales[[#This Row],[Region_TypeCount]]</f>
        <v>53.603836561720975</v>
      </c>
    </row>
    <row r="3364" spans="1:16" x14ac:dyDescent="0.25">
      <c r="A3364" s="1">
        <v>42951</v>
      </c>
      <c r="B3364">
        <v>3</v>
      </c>
      <c r="C3364">
        <v>4</v>
      </c>
      <c r="D3364">
        <v>39843.390299999999</v>
      </c>
      <c r="E3364">
        <f>INDEX(Stores[region],MATCH(Sales[[#This Row],[store_no]],Stores[store_no],0))</f>
        <v>1</v>
      </c>
      <c r="F3364" t="str">
        <f>INDEX(Stores[storetype],MATCH(Sales[[#This Row],[store_no]],Stores[store_no],0))</f>
        <v>B</v>
      </c>
      <c r="G3364" t="str">
        <f>INDEX(Stores[location_city],MATCH(Sales[[#This Row],[store_no]],Stores[store_no],0))</f>
        <v>Detroit</v>
      </c>
      <c r="H3364" t="str">
        <f>INDEX(Stores[location_state],MATCH(Sales[[#This Row],[store_no]],Stores[store_no],0))</f>
        <v>Michigan</v>
      </c>
      <c r="I3364">
        <f>INDEX(Stores[sqft],MATCH(Sales[[#This Row],[store_no]],Stores[store_no],0))</f>
        <v>114500</v>
      </c>
      <c r="J3364" s="4" t="str">
        <f>INDEX(Departments[dept_name],MATCH(Sales[[#This Row],[dept_no]],Departments[dept_no],0))</f>
        <v>Books</v>
      </c>
      <c r="K3364" s="4" t="str">
        <f>CONCATENATE(Sales[[#This Row],[region]],Sales[[#This Row],[storetype]])</f>
        <v>1B</v>
      </c>
      <c r="L3364" s="4">
        <f>INDEX(RegionStoreCount[Store Count],MATCH(Sales[[#This Row],[RegionStoretype]],RegionStoreCount[Region/Type],0))</f>
        <v>5</v>
      </c>
      <c r="M3364" s="4">
        <f>AND(Sales[[#This Row],[date]]&lt;=TY_YTDMax,Sales[[#This Row],[date]]&gt;=TY_YTDMin)*Sales[[#This Row],[sales]]</f>
        <v>0</v>
      </c>
      <c r="N3364" s="4">
        <f>AND(Sales[[#This Row],[date]]&lt;=LY_YTDMax,Sales[[#This Row],[date]]&gt;=LY_YTDMin)*Sales[[#This Row],[sales]]</f>
        <v>39843.390299999999</v>
      </c>
      <c r="O3364" s="4">
        <f>AND(Sales[[#This Row],[date]]&gt;=YoY_Min,Sales[[#This Row],[date]]&lt;=TY_YTDMax)*(Sales[[#This Row],[sales]]/Sales[[#This Row],[sqft]])</f>
        <v>0</v>
      </c>
      <c r="P3364" s="4">
        <f>SUMIF(Sales[RegionStoretype],Sales[[#This Row],[RegionStoretype]],Sales[YoY_SSF])/Sales[[#This Row],[Region_TypeCount]]</f>
        <v>68.518982968140051</v>
      </c>
    </row>
    <row r="3365" spans="1:16" x14ac:dyDescent="0.25">
      <c r="A3365" s="1">
        <v>42951</v>
      </c>
      <c r="B3365">
        <v>4</v>
      </c>
      <c r="C3365">
        <v>9</v>
      </c>
      <c r="D3365">
        <v>51986.865999999995</v>
      </c>
      <c r="E3365">
        <f>INDEX(Stores[region],MATCH(Sales[[#This Row],[store_no]],Stores[store_no],0))</f>
        <v>1</v>
      </c>
      <c r="F3365" t="str">
        <f>INDEX(Stores[storetype],MATCH(Sales[[#This Row],[store_no]],Stores[store_no],0))</f>
        <v>A</v>
      </c>
      <c r="G3365" t="str">
        <f>INDEX(Stores[location_city],MATCH(Sales[[#This Row],[store_no]],Stores[store_no],0))</f>
        <v>Cincinnati</v>
      </c>
      <c r="H3365" t="str">
        <f>INDEX(Stores[location_state],MATCH(Sales[[#This Row],[store_no]],Stores[store_no],0))</f>
        <v>Ohio</v>
      </c>
      <c r="I3365">
        <f>INDEX(Stores[sqft],MATCH(Sales[[#This Row],[store_no]],Stores[store_no],0))</f>
        <v>127800</v>
      </c>
      <c r="J3365" s="4" t="str">
        <f>INDEX(Departments[dept_name],MATCH(Sales[[#This Row],[dept_no]],Departments[dept_no],0))</f>
        <v>Garden</v>
      </c>
      <c r="K3365" s="4" t="str">
        <f>CONCATENATE(Sales[[#This Row],[region]],Sales[[#This Row],[storetype]])</f>
        <v>1A</v>
      </c>
      <c r="L3365" s="4">
        <f>INDEX(RegionStoreCount[Store Count],MATCH(Sales[[#This Row],[RegionStoretype]],RegionStoreCount[Region/Type],0))</f>
        <v>5</v>
      </c>
      <c r="M3365" s="4">
        <f>AND(Sales[[#This Row],[date]]&lt;=TY_YTDMax,Sales[[#This Row],[date]]&gt;=TY_YTDMin)*Sales[[#This Row],[sales]]</f>
        <v>0</v>
      </c>
      <c r="N3365" s="4">
        <f>AND(Sales[[#This Row],[date]]&lt;=LY_YTDMax,Sales[[#This Row],[date]]&gt;=LY_YTDMin)*Sales[[#This Row],[sales]]</f>
        <v>51986.865999999995</v>
      </c>
      <c r="O3365" s="4">
        <f>AND(Sales[[#This Row],[date]]&gt;=YoY_Min,Sales[[#This Row],[date]]&lt;=TY_YTDMax)*(Sales[[#This Row],[sales]]/Sales[[#This Row],[sqft]])</f>
        <v>0</v>
      </c>
      <c r="P3365" s="4">
        <f>SUMIF(Sales[RegionStoretype],Sales[[#This Row],[RegionStoretype]],Sales[YoY_SSF])/Sales[[#This Row],[Region_TypeCount]]</f>
        <v>59.469551530910678</v>
      </c>
    </row>
    <row r="3366" spans="1:16" x14ac:dyDescent="0.25">
      <c r="A3366" s="1">
        <v>42951</v>
      </c>
      <c r="B3366">
        <v>4</v>
      </c>
      <c r="C3366">
        <v>16</v>
      </c>
      <c r="D3366">
        <v>76241.305599999992</v>
      </c>
      <c r="E3366">
        <f>INDEX(Stores[region],MATCH(Sales[[#This Row],[store_no]],Stores[store_no],0))</f>
        <v>1</v>
      </c>
      <c r="F3366" t="str">
        <f>INDEX(Stores[storetype],MATCH(Sales[[#This Row],[store_no]],Stores[store_no],0))</f>
        <v>A</v>
      </c>
      <c r="G3366" t="str">
        <f>INDEX(Stores[location_city],MATCH(Sales[[#This Row],[store_no]],Stores[store_no],0))</f>
        <v>Cincinnati</v>
      </c>
      <c r="H3366" t="str">
        <f>INDEX(Stores[location_state],MATCH(Sales[[#This Row],[store_no]],Stores[store_no],0))</f>
        <v>Ohio</v>
      </c>
      <c r="I3366">
        <f>INDEX(Stores[sqft],MATCH(Sales[[#This Row],[store_no]],Stores[store_no],0))</f>
        <v>127800</v>
      </c>
      <c r="J3366" s="4" t="str">
        <f>INDEX(Departments[dept_name],MATCH(Sales[[#This Row],[dept_no]],Departments[dept_no],0))</f>
        <v>Outdoors</v>
      </c>
      <c r="K3366" s="4" t="str">
        <f>CONCATENATE(Sales[[#This Row],[region]],Sales[[#This Row],[storetype]])</f>
        <v>1A</v>
      </c>
      <c r="L3366" s="4">
        <f>INDEX(RegionStoreCount[Store Count],MATCH(Sales[[#This Row],[RegionStoretype]],RegionStoreCount[Region/Type],0))</f>
        <v>5</v>
      </c>
      <c r="M3366" s="4">
        <f>AND(Sales[[#This Row],[date]]&lt;=TY_YTDMax,Sales[[#This Row],[date]]&gt;=TY_YTDMin)*Sales[[#This Row],[sales]]</f>
        <v>0</v>
      </c>
      <c r="N3366" s="4">
        <f>AND(Sales[[#This Row],[date]]&lt;=LY_YTDMax,Sales[[#This Row],[date]]&gt;=LY_YTDMin)*Sales[[#This Row],[sales]]</f>
        <v>76241.305599999992</v>
      </c>
      <c r="O3366" s="4">
        <f>AND(Sales[[#This Row],[date]]&gt;=YoY_Min,Sales[[#This Row],[date]]&lt;=TY_YTDMax)*(Sales[[#This Row],[sales]]/Sales[[#This Row],[sqft]])</f>
        <v>0</v>
      </c>
      <c r="P3366" s="4">
        <f>SUMIF(Sales[RegionStoretype],Sales[[#This Row],[RegionStoretype]],Sales[YoY_SSF])/Sales[[#This Row],[Region_TypeCount]]</f>
        <v>59.469551530910678</v>
      </c>
    </row>
    <row r="3367" spans="1:16" x14ac:dyDescent="0.25">
      <c r="A3367" s="1">
        <v>42951</v>
      </c>
      <c r="B3367">
        <v>4</v>
      </c>
      <c r="C3367">
        <v>17</v>
      </c>
      <c r="D3367">
        <v>128141.74199999998</v>
      </c>
      <c r="E3367">
        <f>INDEX(Stores[region],MATCH(Sales[[#This Row],[store_no]],Stores[store_no],0))</f>
        <v>1</v>
      </c>
      <c r="F3367" t="str">
        <f>INDEX(Stores[storetype],MATCH(Sales[[#This Row],[store_no]],Stores[store_no],0))</f>
        <v>A</v>
      </c>
      <c r="G3367" t="str">
        <f>INDEX(Stores[location_city],MATCH(Sales[[#This Row],[store_no]],Stores[store_no],0))</f>
        <v>Cincinnati</v>
      </c>
      <c r="H3367" t="str">
        <f>INDEX(Stores[location_state],MATCH(Sales[[#This Row],[store_no]],Stores[store_no],0))</f>
        <v>Ohio</v>
      </c>
      <c r="I3367">
        <f>INDEX(Stores[sqft],MATCH(Sales[[#This Row],[store_no]],Stores[store_no],0))</f>
        <v>127800</v>
      </c>
      <c r="J3367" s="4" t="str">
        <f>INDEX(Departments[dept_name],MATCH(Sales[[#This Row],[dept_no]],Departments[dept_no],0))</f>
        <v>Shoes</v>
      </c>
      <c r="K3367" s="4" t="str">
        <f>CONCATENATE(Sales[[#This Row],[region]],Sales[[#This Row],[storetype]])</f>
        <v>1A</v>
      </c>
      <c r="L3367" s="4">
        <f>INDEX(RegionStoreCount[Store Count],MATCH(Sales[[#This Row],[RegionStoretype]],RegionStoreCount[Region/Type],0))</f>
        <v>5</v>
      </c>
      <c r="M3367" s="4">
        <f>AND(Sales[[#This Row],[date]]&lt;=TY_YTDMax,Sales[[#This Row],[date]]&gt;=TY_YTDMin)*Sales[[#This Row],[sales]]</f>
        <v>0</v>
      </c>
      <c r="N3367" s="4">
        <f>AND(Sales[[#This Row],[date]]&lt;=LY_YTDMax,Sales[[#This Row],[date]]&gt;=LY_YTDMin)*Sales[[#This Row],[sales]]</f>
        <v>128141.74199999998</v>
      </c>
      <c r="O3367" s="4">
        <f>AND(Sales[[#This Row],[date]]&gt;=YoY_Min,Sales[[#This Row],[date]]&lt;=TY_YTDMax)*(Sales[[#This Row],[sales]]/Sales[[#This Row],[sqft]])</f>
        <v>0</v>
      </c>
      <c r="P3367" s="4">
        <f>SUMIF(Sales[RegionStoretype],Sales[[#This Row],[RegionStoretype]],Sales[YoY_SSF])/Sales[[#This Row],[Region_TypeCount]]</f>
        <v>59.469551530910678</v>
      </c>
    </row>
    <row r="3368" spans="1:16" x14ac:dyDescent="0.25">
      <c r="A3368" s="1">
        <v>42951</v>
      </c>
      <c r="B3368">
        <v>4</v>
      </c>
      <c r="C3368">
        <v>18</v>
      </c>
      <c r="D3368">
        <v>38286.432399999998</v>
      </c>
      <c r="E3368">
        <f>INDEX(Stores[region],MATCH(Sales[[#This Row],[store_no]],Stores[store_no],0))</f>
        <v>1</v>
      </c>
      <c r="F3368" t="str">
        <f>INDEX(Stores[storetype],MATCH(Sales[[#This Row],[store_no]],Stores[store_no],0))</f>
        <v>A</v>
      </c>
      <c r="G3368" t="str">
        <f>INDEX(Stores[location_city],MATCH(Sales[[#This Row],[store_no]],Stores[store_no],0))</f>
        <v>Cincinnati</v>
      </c>
      <c r="H3368" t="str">
        <f>INDEX(Stores[location_state],MATCH(Sales[[#This Row],[store_no]],Stores[store_no],0))</f>
        <v>Ohio</v>
      </c>
      <c r="I3368">
        <f>INDEX(Stores[sqft],MATCH(Sales[[#This Row],[store_no]],Stores[store_no],0))</f>
        <v>127800</v>
      </c>
      <c r="J3368" s="4" t="str">
        <f>INDEX(Departments[dept_name],MATCH(Sales[[#This Row],[dept_no]],Departments[dept_no],0))</f>
        <v>Sports</v>
      </c>
      <c r="K3368" s="4" t="str">
        <f>CONCATENATE(Sales[[#This Row],[region]],Sales[[#This Row],[storetype]])</f>
        <v>1A</v>
      </c>
      <c r="L3368" s="4">
        <f>INDEX(RegionStoreCount[Store Count],MATCH(Sales[[#This Row],[RegionStoretype]],RegionStoreCount[Region/Type],0))</f>
        <v>5</v>
      </c>
      <c r="M3368" s="4">
        <f>AND(Sales[[#This Row],[date]]&lt;=TY_YTDMax,Sales[[#This Row],[date]]&gt;=TY_YTDMin)*Sales[[#This Row],[sales]]</f>
        <v>0</v>
      </c>
      <c r="N3368" s="4">
        <f>AND(Sales[[#This Row],[date]]&lt;=LY_YTDMax,Sales[[#This Row],[date]]&gt;=LY_YTDMin)*Sales[[#This Row],[sales]]</f>
        <v>38286.432399999998</v>
      </c>
      <c r="O3368" s="4">
        <f>AND(Sales[[#This Row],[date]]&gt;=YoY_Min,Sales[[#This Row],[date]]&lt;=TY_YTDMax)*(Sales[[#This Row],[sales]]/Sales[[#This Row],[sqft]])</f>
        <v>0</v>
      </c>
      <c r="P3368" s="4">
        <f>SUMIF(Sales[RegionStoretype],Sales[[#This Row],[RegionStoretype]],Sales[YoY_SSF])/Sales[[#This Row],[Region_TypeCount]]</f>
        <v>59.469551530910678</v>
      </c>
    </row>
    <row r="3369" spans="1:16" x14ac:dyDescent="0.25">
      <c r="A3369" s="1">
        <v>42951</v>
      </c>
      <c r="B3369">
        <v>5</v>
      </c>
      <c r="C3369">
        <v>14</v>
      </c>
      <c r="D3369">
        <v>71914.47619999999</v>
      </c>
      <c r="E3369">
        <f>INDEX(Stores[region],MATCH(Sales[[#This Row],[store_no]],Stores[store_no],0))</f>
        <v>1</v>
      </c>
      <c r="F3369" t="str">
        <f>INDEX(Stores[storetype],MATCH(Sales[[#This Row],[store_no]],Stores[store_no],0))</f>
        <v>B</v>
      </c>
      <c r="G3369" t="str">
        <f>INDEX(Stores[location_city],MATCH(Sales[[#This Row],[store_no]],Stores[store_no],0))</f>
        <v>Bloomington</v>
      </c>
      <c r="H3369" t="str">
        <f>INDEX(Stores[location_state],MATCH(Sales[[#This Row],[store_no]],Stores[store_no],0))</f>
        <v>Indiana</v>
      </c>
      <c r="I3369">
        <f>INDEX(Stores[sqft],MATCH(Sales[[#This Row],[store_no]],Stores[store_no],0))</f>
        <v>114500</v>
      </c>
      <c r="J3369" s="4" t="str">
        <f>INDEX(Departments[dept_name],MATCH(Sales[[#This Row],[dept_no]],Departments[dept_no],0))</f>
        <v>Movies</v>
      </c>
      <c r="K3369" s="4" t="str">
        <f>CONCATENATE(Sales[[#This Row],[region]],Sales[[#This Row],[storetype]])</f>
        <v>1B</v>
      </c>
      <c r="L3369" s="4">
        <f>INDEX(RegionStoreCount[Store Count],MATCH(Sales[[#This Row],[RegionStoretype]],RegionStoreCount[Region/Type],0))</f>
        <v>5</v>
      </c>
      <c r="M3369" s="4">
        <f>AND(Sales[[#This Row],[date]]&lt;=TY_YTDMax,Sales[[#This Row],[date]]&gt;=TY_YTDMin)*Sales[[#This Row],[sales]]</f>
        <v>0</v>
      </c>
      <c r="N3369" s="4">
        <f>AND(Sales[[#This Row],[date]]&lt;=LY_YTDMax,Sales[[#This Row],[date]]&gt;=LY_YTDMin)*Sales[[#This Row],[sales]]</f>
        <v>71914.47619999999</v>
      </c>
      <c r="O3369" s="4">
        <f>AND(Sales[[#This Row],[date]]&gt;=YoY_Min,Sales[[#This Row],[date]]&lt;=TY_YTDMax)*(Sales[[#This Row],[sales]]/Sales[[#This Row],[sqft]])</f>
        <v>0</v>
      </c>
      <c r="P3369" s="4">
        <f>SUMIF(Sales[RegionStoretype],Sales[[#This Row],[RegionStoretype]],Sales[YoY_SSF])/Sales[[#This Row],[Region_TypeCount]]</f>
        <v>68.518982968140051</v>
      </c>
    </row>
    <row r="3370" spans="1:16" x14ac:dyDescent="0.25">
      <c r="A3370" s="1">
        <v>42951</v>
      </c>
      <c r="B3370">
        <v>5</v>
      </c>
      <c r="C3370">
        <v>17</v>
      </c>
      <c r="D3370">
        <v>131168.7562</v>
      </c>
      <c r="E3370">
        <f>INDEX(Stores[region],MATCH(Sales[[#This Row],[store_no]],Stores[store_no],0))</f>
        <v>1</v>
      </c>
      <c r="F3370" t="str">
        <f>INDEX(Stores[storetype],MATCH(Sales[[#This Row],[store_no]],Stores[store_no],0))</f>
        <v>B</v>
      </c>
      <c r="G3370" t="str">
        <f>INDEX(Stores[location_city],MATCH(Sales[[#This Row],[store_no]],Stores[store_no],0))</f>
        <v>Bloomington</v>
      </c>
      <c r="H3370" t="str">
        <f>INDEX(Stores[location_state],MATCH(Sales[[#This Row],[store_no]],Stores[store_no],0))</f>
        <v>Indiana</v>
      </c>
      <c r="I3370">
        <f>INDEX(Stores[sqft],MATCH(Sales[[#This Row],[store_no]],Stores[store_no],0))</f>
        <v>114500</v>
      </c>
      <c r="J3370" s="4" t="str">
        <f>INDEX(Departments[dept_name],MATCH(Sales[[#This Row],[dept_no]],Departments[dept_no],0))</f>
        <v>Shoes</v>
      </c>
      <c r="K3370" s="4" t="str">
        <f>CONCATENATE(Sales[[#This Row],[region]],Sales[[#This Row],[storetype]])</f>
        <v>1B</v>
      </c>
      <c r="L3370" s="4">
        <f>INDEX(RegionStoreCount[Store Count],MATCH(Sales[[#This Row],[RegionStoretype]],RegionStoreCount[Region/Type],0))</f>
        <v>5</v>
      </c>
      <c r="M3370" s="4">
        <f>AND(Sales[[#This Row],[date]]&lt;=TY_YTDMax,Sales[[#This Row],[date]]&gt;=TY_YTDMin)*Sales[[#This Row],[sales]]</f>
        <v>0</v>
      </c>
      <c r="N3370" s="4">
        <f>AND(Sales[[#This Row],[date]]&lt;=LY_YTDMax,Sales[[#This Row],[date]]&gt;=LY_YTDMin)*Sales[[#This Row],[sales]]</f>
        <v>131168.7562</v>
      </c>
      <c r="O3370" s="4">
        <f>AND(Sales[[#This Row],[date]]&gt;=YoY_Min,Sales[[#This Row],[date]]&lt;=TY_YTDMax)*(Sales[[#This Row],[sales]]/Sales[[#This Row],[sqft]])</f>
        <v>0</v>
      </c>
      <c r="P3370" s="4">
        <f>SUMIF(Sales[RegionStoretype],Sales[[#This Row],[RegionStoretype]],Sales[YoY_SSF])/Sales[[#This Row],[Region_TypeCount]]</f>
        <v>68.518982968140051</v>
      </c>
    </row>
    <row r="3371" spans="1:16" x14ac:dyDescent="0.25">
      <c r="A3371" s="1">
        <v>42951</v>
      </c>
      <c r="B3371">
        <v>5</v>
      </c>
      <c r="C3371">
        <v>19</v>
      </c>
      <c r="D3371">
        <v>3.0591000000000004</v>
      </c>
      <c r="E3371">
        <f>INDEX(Stores[region],MATCH(Sales[[#This Row],[store_no]],Stores[store_no],0))</f>
        <v>1</v>
      </c>
      <c r="F3371" t="str">
        <f>INDEX(Stores[storetype],MATCH(Sales[[#This Row],[store_no]],Stores[store_no],0))</f>
        <v>B</v>
      </c>
      <c r="G3371" t="str">
        <f>INDEX(Stores[location_city],MATCH(Sales[[#This Row],[store_no]],Stores[store_no],0))</f>
        <v>Bloomington</v>
      </c>
      <c r="H3371" t="str">
        <f>INDEX(Stores[location_state],MATCH(Sales[[#This Row],[store_no]],Stores[store_no],0))</f>
        <v>Indiana</v>
      </c>
      <c r="I3371">
        <f>INDEX(Stores[sqft],MATCH(Sales[[#This Row],[store_no]],Stores[store_no],0))</f>
        <v>114500</v>
      </c>
      <c r="J3371" s="4" t="str">
        <f>INDEX(Departments[dept_name],MATCH(Sales[[#This Row],[dept_no]],Departments[dept_no],0))</f>
        <v>Tools</v>
      </c>
      <c r="K3371" s="4" t="str">
        <f>CONCATENATE(Sales[[#This Row],[region]],Sales[[#This Row],[storetype]])</f>
        <v>1B</v>
      </c>
      <c r="L3371" s="4">
        <f>INDEX(RegionStoreCount[Store Count],MATCH(Sales[[#This Row],[RegionStoretype]],RegionStoreCount[Region/Type],0))</f>
        <v>5</v>
      </c>
      <c r="M3371" s="4">
        <f>AND(Sales[[#This Row],[date]]&lt;=TY_YTDMax,Sales[[#This Row],[date]]&gt;=TY_YTDMin)*Sales[[#This Row],[sales]]</f>
        <v>0</v>
      </c>
      <c r="N3371" s="4">
        <f>AND(Sales[[#This Row],[date]]&lt;=LY_YTDMax,Sales[[#This Row],[date]]&gt;=LY_YTDMin)*Sales[[#This Row],[sales]]</f>
        <v>3.0591000000000004</v>
      </c>
      <c r="O3371" s="4">
        <f>AND(Sales[[#This Row],[date]]&gt;=YoY_Min,Sales[[#This Row],[date]]&lt;=TY_YTDMax)*(Sales[[#This Row],[sales]]/Sales[[#This Row],[sqft]])</f>
        <v>0</v>
      </c>
      <c r="P3371" s="4">
        <f>SUMIF(Sales[RegionStoretype],Sales[[#This Row],[RegionStoretype]],Sales[YoY_SSF])/Sales[[#This Row],[Region_TypeCount]]</f>
        <v>68.518982968140051</v>
      </c>
    </row>
    <row r="3372" spans="1:16" x14ac:dyDescent="0.25">
      <c r="A3372" s="1">
        <v>42951</v>
      </c>
      <c r="B3372">
        <v>5</v>
      </c>
      <c r="C3372">
        <v>20</v>
      </c>
      <c r="D3372">
        <v>101463.61</v>
      </c>
      <c r="E3372">
        <f>INDEX(Stores[region],MATCH(Sales[[#This Row],[store_no]],Stores[store_no],0))</f>
        <v>1</v>
      </c>
      <c r="F3372" t="str">
        <f>INDEX(Stores[storetype],MATCH(Sales[[#This Row],[store_no]],Stores[store_no],0))</f>
        <v>B</v>
      </c>
      <c r="G3372" t="str">
        <f>INDEX(Stores[location_city],MATCH(Sales[[#This Row],[store_no]],Stores[store_no],0))</f>
        <v>Bloomington</v>
      </c>
      <c r="H3372" t="str">
        <f>INDEX(Stores[location_state],MATCH(Sales[[#This Row],[store_no]],Stores[store_no],0))</f>
        <v>Indiana</v>
      </c>
      <c r="I3372">
        <f>INDEX(Stores[sqft],MATCH(Sales[[#This Row],[store_no]],Stores[store_no],0))</f>
        <v>114500</v>
      </c>
      <c r="J3372" s="4" t="str">
        <f>INDEX(Departments[dept_name],MATCH(Sales[[#This Row],[dept_no]],Departments[dept_no],0))</f>
        <v>Toys</v>
      </c>
      <c r="K3372" s="4" t="str">
        <f>CONCATENATE(Sales[[#This Row],[region]],Sales[[#This Row],[storetype]])</f>
        <v>1B</v>
      </c>
      <c r="L3372" s="4">
        <f>INDEX(RegionStoreCount[Store Count],MATCH(Sales[[#This Row],[RegionStoretype]],RegionStoreCount[Region/Type],0))</f>
        <v>5</v>
      </c>
      <c r="M3372" s="4">
        <f>AND(Sales[[#This Row],[date]]&lt;=TY_YTDMax,Sales[[#This Row],[date]]&gt;=TY_YTDMin)*Sales[[#This Row],[sales]]</f>
        <v>0</v>
      </c>
      <c r="N3372" s="4">
        <f>AND(Sales[[#This Row],[date]]&lt;=LY_YTDMax,Sales[[#This Row],[date]]&gt;=LY_YTDMin)*Sales[[#This Row],[sales]]</f>
        <v>101463.61</v>
      </c>
      <c r="O3372" s="4">
        <f>AND(Sales[[#This Row],[date]]&gt;=YoY_Min,Sales[[#This Row],[date]]&lt;=TY_YTDMax)*(Sales[[#This Row],[sales]]/Sales[[#This Row],[sqft]])</f>
        <v>0</v>
      </c>
      <c r="P3372" s="4">
        <f>SUMIF(Sales[RegionStoretype],Sales[[#This Row],[RegionStoretype]],Sales[YoY_SSF])/Sales[[#This Row],[Region_TypeCount]]</f>
        <v>68.518982968140051</v>
      </c>
    </row>
    <row r="3373" spans="1:16" x14ac:dyDescent="0.25">
      <c r="A3373" s="1">
        <v>42951</v>
      </c>
      <c r="B3373">
        <v>6</v>
      </c>
      <c r="C3373">
        <v>2</v>
      </c>
      <c r="D3373">
        <v>21853.975699999999</v>
      </c>
      <c r="E3373">
        <f>INDEX(Stores[region],MATCH(Sales[[#This Row],[store_no]],Stores[store_no],0))</f>
        <v>3</v>
      </c>
      <c r="F3373" t="str">
        <f>INDEX(Stores[storetype],MATCH(Sales[[#This Row],[store_no]],Stores[store_no],0))</f>
        <v>A</v>
      </c>
      <c r="G3373" t="str">
        <f>INDEX(Stores[location_city],MATCH(Sales[[#This Row],[store_no]],Stores[store_no],0))</f>
        <v>Green Bay</v>
      </c>
      <c r="H3373" t="str">
        <f>INDEX(Stores[location_state],MATCH(Sales[[#This Row],[store_no]],Stores[store_no],0))</f>
        <v>Wisconsin</v>
      </c>
      <c r="I3373">
        <f>INDEX(Stores[sqft],MATCH(Sales[[#This Row],[store_no]],Stores[store_no],0))</f>
        <v>138800</v>
      </c>
      <c r="J3373" s="4" t="str">
        <f>INDEX(Departments[dept_name],MATCH(Sales[[#This Row],[dept_no]],Departments[dept_no],0))</f>
        <v>Baby</v>
      </c>
      <c r="K3373" s="4" t="str">
        <f>CONCATENATE(Sales[[#This Row],[region]],Sales[[#This Row],[storetype]])</f>
        <v>3A</v>
      </c>
      <c r="L3373" s="4">
        <f>INDEX(RegionStoreCount[Store Count],MATCH(Sales[[#This Row],[RegionStoretype]],RegionStoreCount[Region/Type],0))</f>
        <v>9</v>
      </c>
      <c r="M3373" s="4">
        <f>AND(Sales[[#This Row],[date]]&lt;=TY_YTDMax,Sales[[#This Row],[date]]&gt;=TY_YTDMin)*Sales[[#This Row],[sales]]</f>
        <v>0</v>
      </c>
      <c r="N3373" s="4">
        <f>AND(Sales[[#This Row],[date]]&lt;=LY_YTDMax,Sales[[#This Row],[date]]&gt;=LY_YTDMin)*Sales[[#This Row],[sales]]</f>
        <v>21853.975699999999</v>
      </c>
      <c r="O3373" s="4">
        <f>AND(Sales[[#This Row],[date]]&gt;=YoY_Min,Sales[[#This Row],[date]]&lt;=TY_YTDMax)*(Sales[[#This Row],[sales]]/Sales[[#This Row],[sqft]])</f>
        <v>0</v>
      </c>
      <c r="P3373" s="4">
        <f>SUMIF(Sales[RegionStoretype],Sales[[#This Row],[RegionStoretype]],Sales[YoY_SSF])/Sales[[#This Row],[Region_TypeCount]]</f>
        <v>53.603836561720975</v>
      </c>
    </row>
    <row r="3374" spans="1:16" x14ac:dyDescent="0.25">
      <c r="A3374" s="1">
        <v>42951</v>
      </c>
      <c r="B3374">
        <v>6</v>
      </c>
      <c r="C3374">
        <v>6</v>
      </c>
      <c r="D3374">
        <v>105268.71020000002</v>
      </c>
      <c r="E3374">
        <f>INDEX(Stores[region],MATCH(Sales[[#This Row],[store_no]],Stores[store_no],0))</f>
        <v>3</v>
      </c>
      <c r="F3374" t="str">
        <f>INDEX(Stores[storetype],MATCH(Sales[[#This Row],[store_no]],Stores[store_no],0))</f>
        <v>A</v>
      </c>
      <c r="G3374" t="str">
        <f>INDEX(Stores[location_city],MATCH(Sales[[#This Row],[store_no]],Stores[store_no],0))</f>
        <v>Green Bay</v>
      </c>
      <c r="H3374" t="str">
        <f>INDEX(Stores[location_state],MATCH(Sales[[#This Row],[store_no]],Stores[store_no],0))</f>
        <v>Wisconsin</v>
      </c>
      <c r="I3374">
        <f>INDEX(Stores[sqft],MATCH(Sales[[#This Row],[store_no]],Stores[store_no],0))</f>
        <v>138800</v>
      </c>
      <c r="J3374" s="4" t="str">
        <f>INDEX(Departments[dept_name],MATCH(Sales[[#This Row],[dept_no]],Departments[dept_no],0))</f>
        <v>Computers</v>
      </c>
      <c r="K3374" s="4" t="str">
        <f>CONCATENATE(Sales[[#This Row],[region]],Sales[[#This Row],[storetype]])</f>
        <v>3A</v>
      </c>
      <c r="L3374" s="4">
        <f>INDEX(RegionStoreCount[Store Count],MATCH(Sales[[#This Row],[RegionStoretype]],RegionStoreCount[Region/Type],0))</f>
        <v>9</v>
      </c>
      <c r="M3374" s="4">
        <f>AND(Sales[[#This Row],[date]]&lt;=TY_YTDMax,Sales[[#This Row],[date]]&gt;=TY_YTDMin)*Sales[[#This Row],[sales]]</f>
        <v>0</v>
      </c>
      <c r="N3374" s="4">
        <f>AND(Sales[[#This Row],[date]]&lt;=LY_YTDMax,Sales[[#This Row],[date]]&gt;=LY_YTDMin)*Sales[[#This Row],[sales]]</f>
        <v>105268.71020000002</v>
      </c>
      <c r="O3374" s="4">
        <f>AND(Sales[[#This Row],[date]]&gt;=YoY_Min,Sales[[#This Row],[date]]&lt;=TY_YTDMax)*(Sales[[#This Row],[sales]]/Sales[[#This Row],[sqft]])</f>
        <v>0</v>
      </c>
      <c r="P3374" s="4">
        <f>SUMIF(Sales[RegionStoretype],Sales[[#This Row],[RegionStoretype]],Sales[YoY_SSF])/Sales[[#This Row],[Region_TypeCount]]</f>
        <v>53.603836561720975</v>
      </c>
    </row>
    <row r="3375" spans="1:16" x14ac:dyDescent="0.25">
      <c r="A3375" s="1">
        <v>42951</v>
      </c>
      <c r="B3375">
        <v>6</v>
      </c>
      <c r="C3375">
        <v>7</v>
      </c>
      <c r="D3375">
        <v>45918.253999999986</v>
      </c>
      <c r="E3375">
        <f>INDEX(Stores[region],MATCH(Sales[[#This Row],[store_no]],Stores[store_no],0))</f>
        <v>3</v>
      </c>
      <c r="F3375" t="str">
        <f>INDEX(Stores[storetype],MATCH(Sales[[#This Row],[store_no]],Stores[store_no],0))</f>
        <v>A</v>
      </c>
      <c r="G3375" t="str">
        <f>INDEX(Stores[location_city],MATCH(Sales[[#This Row],[store_no]],Stores[store_no],0))</f>
        <v>Green Bay</v>
      </c>
      <c r="H3375" t="str">
        <f>INDEX(Stores[location_state],MATCH(Sales[[#This Row],[store_no]],Stores[store_no],0))</f>
        <v>Wisconsin</v>
      </c>
      <c r="I3375">
        <f>INDEX(Stores[sqft],MATCH(Sales[[#This Row],[store_no]],Stores[store_no],0))</f>
        <v>138800</v>
      </c>
      <c r="J3375" s="4" t="str">
        <f>INDEX(Departments[dept_name],MATCH(Sales[[#This Row],[dept_no]],Departments[dept_no],0))</f>
        <v>Electronics</v>
      </c>
      <c r="K3375" s="4" t="str">
        <f>CONCATENATE(Sales[[#This Row],[region]],Sales[[#This Row],[storetype]])</f>
        <v>3A</v>
      </c>
      <c r="L3375" s="4">
        <f>INDEX(RegionStoreCount[Store Count],MATCH(Sales[[#This Row],[RegionStoretype]],RegionStoreCount[Region/Type],0))</f>
        <v>9</v>
      </c>
      <c r="M3375" s="4">
        <f>AND(Sales[[#This Row],[date]]&lt;=TY_YTDMax,Sales[[#This Row],[date]]&gt;=TY_YTDMin)*Sales[[#This Row],[sales]]</f>
        <v>0</v>
      </c>
      <c r="N3375" s="4">
        <f>AND(Sales[[#This Row],[date]]&lt;=LY_YTDMax,Sales[[#This Row],[date]]&gt;=LY_YTDMin)*Sales[[#This Row],[sales]]</f>
        <v>45918.253999999986</v>
      </c>
      <c r="O3375" s="4">
        <f>AND(Sales[[#This Row],[date]]&gt;=YoY_Min,Sales[[#This Row],[date]]&lt;=TY_YTDMax)*(Sales[[#This Row],[sales]]/Sales[[#This Row],[sqft]])</f>
        <v>0</v>
      </c>
      <c r="P3375" s="4">
        <f>SUMIF(Sales[RegionStoretype],Sales[[#This Row],[RegionStoretype]],Sales[YoY_SSF])/Sales[[#This Row],[Region_TypeCount]]</f>
        <v>53.603836561720975</v>
      </c>
    </row>
    <row r="3376" spans="1:16" x14ac:dyDescent="0.25">
      <c r="A3376" s="1">
        <v>42951</v>
      </c>
      <c r="B3376">
        <v>7</v>
      </c>
      <c r="C3376">
        <v>2</v>
      </c>
      <c r="D3376">
        <v>18600.007400000002</v>
      </c>
      <c r="E3376">
        <f>INDEX(Stores[region],MATCH(Sales[[#This Row],[store_no]],Stores[store_no],0))</f>
        <v>2</v>
      </c>
      <c r="F3376" t="str">
        <f>INDEX(Stores[storetype],MATCH(Sales[[#This Row],[store_no]],Stores[store_no],0))</f>
        <v>B</v>
      </c>
      <c r="G3376" t="str">
        <f>INDEX(Stores[location_city],MATCH(Sales[[#This Row],[store_no]],Stores[store_no],0))</f>
        <v>Rockford</v>
      </c>
      <c r="H3376" t="str">
        <f>INDEX(Stores[location_state],MATCH(Sales[[#This Row],[store_no]],Stores[store_no],0))</f>
        <v>Illinois</v>
      </c>
      <c r="I3376">
        <f>INDEX(Stores[sqft],MATCH(Sales[[#This Row],[store_no]],Stores[store_no],0))</f>
        <v>127100</v>
      </c>
      <c r="J3376" s="4" t="str">
        <f>INDEX(Departments[dept_name],MATCH(Sales[[#This Row],[dept_no]],Departments[dept_no],0))</f>
        <v>Baby</v>
      </c>
      <c r="K3376" s="4" t="str">
        <f>CONCATENATE(Sales[[#This Row],[region]],Sales[[#This Row],[storetype]])</f>
        <v>2B</v>
      </c>
      <c r="L3376" s="4">
        <f>INDEX(RegionStoreCount[Store Count],MATCH(Sales[[#This Row],[RegionStoretype]],RegionStoreCount[Region/Type],0))</f>
        <v>6</v>
      </c>
      <c r="M3376" s="4">
        <f>AND(Sales[[#This Row],[date]]&lt;=TY_YTDMax,Sales[[#This Row],[date]]&gt;=TY_YTDMin)*Sales[[#This Row],[sales]]</f>
        <v>0</v>
      </c>
      <c r="N3376" s="4">
        <f>AND(Sales[[#This Row],[date]]&lt;=LY_YTDMax,Sales[[#This Row],[date]]&gt;=LY_YTDMin)*Sales[[#This Row],[sales]]</f>
        <v>18600.007400000002</v>
      </c>
      <c r="O3376" s="4">
        <f>AND(Sales[[#This Row],[date]]&gt;=YoY_Min,Sales[[#This Row],[date]]&lt;=TY_YTDMax)*(Sales[[#This Row],[sales]]/Sales[[#This Row],[sqft]])</f>
        <v>0</v>
      </c>
      <c r="P3376" s="4">
        <f>SUMIF(Sales[RegionStoretype],Sales[[#This Row],[RegionStoretype]],Sales[YoY_SSF])/Sales[[#This Row],[Region_TypeCount]]</f>
        <v>58.393757732919049</v>
      </c>
    </row>
    <row r="3377" spans="1:16" x14ac:dyDescent="0.25">
      <c r="A3377" s="1">
        <v>42951</v>
      </c>
      <c r="B3377">
        <v>7</v>
      </c>
      <c r="C3377">
        <v>11</v>
      </c>
      <c r="D3377">
        <v>29828.326300000001</v>
      </c>
      <c r="E3377">
        <f>INDEX(Stores[region],MATCH(Sales[[#This Row],[store_no]],Stores[store_no],0))</f>
        <v>2</v>
      </c>
      <c r="F3377" t="str">
        <f>INDEX(Stores[storetype],MATCH(Sales[[#This Row],[store_no]],Stores[store_no],0))</f>
        <v>B</v>
      </c>
      <c r="G3377" t="str">
        <f>INDEX(Stores[location_city],MATCH(Sales[[#This Row],[store_no]],Stores[store_no],0))</f>
        <v>Rockford</v>
      </c>
      <c r="H3377" t="str">
        <f>INDEX(Stores[location_state],MATCH(Sales[[#This Row],[store_no]],Stores[store_no],0))</f>
        <v>Illinois</v>
      </c>
      <c r="I3377">
        <f>INDEX(Stores[sqft],MATCH(Sales[[#This Row],[store_no]],Stores[store_no],0))</f>
        <v>127100</v>
      </c>
      <c r="J3377" s="4" t="str">
        <f>INDEX(Departments[dept_name],MATCH(Sales[[#This Row],[dept_no]],Departments[dept_no],0))</f>
        <v>Home</v>
      </c>
      <c r="K3377" s="4" t="str">
        <f>CONCATENATE(Sales[[#This Row],[region]],Sales[[#This Row],[storetype]])</f>
        <v>2B</v>
      </c>
      <c r="L3377" s="4">
        <f>INDEX(RegionStoreCount[Store Count],MATCH(Sales[[#This Row],[RegionStoretype]],RegionStoreCount[Region/Type],0))</f>
        <v>6</v>
      </c>
      <c r="M3377" s="4">
        <f>AND(Sales[[#This Row],[date]]&lt;=TY_YTDMax,Sales[[#This Row],[date]]&gt;=TY_YTDMin)*Sales[[#This Row],[sales]]</f>
        <v>0</v>
      </c>
      <c r="N3377" s="4">
        <f>AND(Sales[[#This Row],[date]]&lt;=LY_YTDMax,Sales[[#This Row],[date]]&gt;=LY_YTDMin)*Sales[[#This Row],[sales]]</f>
        <v>29828.326300000001</v>
      </c>
      <c r="O3377" s="4">
        <f>AND(Sales[[#This Row],[date]]&gt;=YoY_Min,Sales[[#This Row],[date]]&lt;=TY_YTDMax)*(Sales[[#This Row],[sales]]/Sales[[#This Row],[sqft]])</f>
        <v>0</v>
      </c>
      <c r="P3377" s="4">
        <f>SUMIF(Sales[RegionStoretype],Sales[[#This Row],[RegionStoretype]],Sales[YoY_SSF])/Sales[[#This Row],[Region_TypeCount]]</f>
        <v>58.393757732919049</v>
      </c>
    </row>
    <row r="3378" spans="1:16" x14ac:dyDescent="0.25">
      <c r="A3378" s="1">
        <v>42951</v>
      </c>
      <c r="B3378">
        <v>7</v>
      </c>
      <c r="C3378">
        <v>18</v>
      </c>
      <c r="D3378">
        <v>40370.231800000001</v>
      </c>
      <c r="E3378">
        <f>INDEX(Stores[region],MATCH(Sales[[#This Row],[store_no]],Stores[store_no],0))</f>
        <v>2</v>
      </c>
      <c r="F3378" t="str">
        <f>INDEX(Stores[storetype],MATCH(Sales[[#This Row],[store_no]],Stores[store_no],0))</f>
        <v>B</v>
      </c>
      <c r="G3378" t="str">
        <f>INDEX(Stores[location_city],MATCH(Sales[[#This Row],[store_no]],Stores[store_no],0))</f>
        <v>Rockford</v>
      </c>
      <c r="H3378" t="str">
        <f>INDEX(Stores[location_state],MATCH(Sales[[#This Row],[store_no]],Stores[store_no],0))</f>
        <v>Illinois</v>
      </c>
      <c r="I3378">
        <f>INDEX(Stores[sqft],MATCH(Sales[[#This Row],[store_no]],Stores[store_no],0))</f>
        <v>127100</v>
      </c>
      <c r="J3378" s="4" t="str">
        <f>INDEX(Departments[dept_name],MATCH(Sales[[#This Row],[dept_no]],Departments[dept_no],0))</f>
        <v>Sports</v>
      </c>
      <c r="K3378" s="4" t="str">
        <f>CONCATENATE(Sales[[#This Row],[region]],Sales[[#This Row],[storetype]])</f>
        <v>2B</v>
      </c>
      <c r="L3378" s="4">
        <f>INDEX(RegionStoreCount[Store Count],MATCH(Sales[[#This Row],[RegionStoretype]],RegionStoreCount[Region/Type],0))</f>
        <v>6</v>
      </c>
      <c r="M3378" s="4">
        <f>AND(Sales[[#This Row],[date]]&lt;=TY_YTDMax,Sales[[#This Row],[date]]&gt;=TY_YTDMin)*Sales[[#This Row],[sales]]</f>
        <v>0</v>
      </c>
      <c r="N3378" s="4">
        <f>AND(Sales[[#This Row],[date]]&lt;=LY_YTDMax,Sales[[#This Row],[date]]&gt;=LY_YTDMin)*Sales[[#This Row],[sales]]</f>
        <v>40370.231800000001</v>
      </c>
      <c r="O3378" s="4">
        <f>AND(Sales[[#This Row],[date]]&gt;=YoY_Min,Sales[[#This Row],[date]]&lt;=TY_YTDMax)*(Sales[[#This Row],[sales]]/Sales[[#This Row],[sqft]])</f>
        <v>0</v>
      </c>
      <c r="P3378" s="4">
        <f>SUMIF(Sales[RegionStoretype],Sales[[#This Row],[RegionStoretype]],Sales[YoY_SSF])/Sales[[#This Row],[Region_TypeCount]]</f>
        <v>58.393757732919049</v>
      </c>
    </row>
    <row r="3379" spans="1:16" x14ac:dyDescent="0.25">
      <c r="A3379" s="1">
        <v>42951</v>
      </c>
      <c r="B3379">
        <v>8</v>
      </c>
      <c r="C3379">
        <v>17</v>
      </c>
      <c r="D3379">
        <v>74495.942299999995</v>
      </c>
      <c r="E3379">
        <f>INDEX(Stores[region],MATCH(Sales[[#This Row],[store_no]],Stores[store_no],0))</f>
        <v>3</v>
      </c>
      <c r="F3379" t="str">
        <f>INDEX(Stores[storetype],MATCH(Sales[[#This Row],[store_no]],Stores[store_no],0))</f>
        <v>A</v>
      </c>
      <c r="G3379" t="str">
        <f>INDEX(Stores[location_city],MATCH(Sales[[#This Row],[store_no]],Stores[store_no],0))</f>
        <v>Saint Louis</v>
      </c>
      <c r="H3379" t="str">
        <f>INDEX(Stores[location_state],MATCH(Sales[[#This Row],[store_no]],Stores[store_no],0))</f>
        <v>Missouri</v>
      </c>
      <c r="I3379">
        <f>INDEX(Stores[sqft],MATCH(Sales[[#This Row],[store_no]],Stores[store_no],0))</f>
        <v>198900</v>
      </c>
      <c r="J3379" s="4" t="str">
        <f>INDEX(Departments[dept_name],MATCH(Sales[[#This Row],[dept_no]],Departments[dept_no],0))</f>
        <v>Shoes</v>
      </c>
      <c r="K3379" s="4" t="str">
        <f>CONCATENATE(Sales[[#This Row],[region]],Sales[[#This Row],[storetype]])</f>
        <v>3A</v>
      </c>
      <c r="L3379" s="4">
        <f>INDEX(RegionStoreCount[Store Count],MATCH(Sales[[#This Row],[RegionStoretype]],RegionStoreCount[Region/Type],0))</f>
        <v>9</v>
      </c>
      <c r="M3379" s="4">
        <f>AND(Sales[[#This Row],[date]]&lt;=TY_YTDMax,Sales[[#This Row],[date]]&gt;=TY_YTDMin)*Sales[[#This Row],[sales]]</f>
        <v>0</v>
      </c>
      <c r="N3379" s="4">
        <f>AND(Sales[[#This Row],[date]]&lt;=LY_YTDMax,Sales[[#This Row],[date]]&gt;=LY_YTDMin)*Sales[[#This Row],[sales]]</f>
        <v>74495.942299999995</v>
      </c>
      <c r="O3379" s="4">
        <f>AND(Sales[[#This Row],[date]]&gt;=YoY_Min,Sales[[#This Row],[date]]&lt;=TY_YTDMax)*(Sales[[#This Row],[sales]]/Sales[[#This Row],[sqft]])</f>
        <v>0</v>
      </c>
      <c r="P3379" s="4">
        <f>SUMIF(Sales[RegionStoretype],Sales[[#This Row],[RegionStoretype]],Sales[YoY_SSF])/Sales[[#This Row],[Region_TypeCount]]</f>
        <v>53.603836561720975</v>
      </c>
    </row>
    <row r="3380" spans="1:16" x14ac:dyDescent="0.25">
      <c r="A3380" s="1">
        <v>42951</v>
      </c>
      <c r="B3380">
        <v>10</v>
      </c>
      <c r="C3380">
        <v>6</v>
      </c>
      <c r="D3380">
        <v>53660.441899999998</v>
      </c>
      <c r="E3380">
        <f>INDEX(Stores[region],MATCH(Sales[[#This Row],[store_no]],Stores[store_no],0))</f>
        <v>1</v>
      </c>
      <c r="F3380" t="str">
        <f>INDEX(Stores[storetype],MATCH(Sales[[#This Row],[store_no]],Stores[store_no],0))</f>
        <v>B</v>
      </c>
      <c r="G3380" t="str">
        <f>INDEX(Stores[location_city],MATCH(Sales[[#This Row],[store_no]],Stores[store_no],0))</f>
        <v>Traverse City</v>
      </c>
      <c r="H3380" t="str">
        <f>INDEX(Stores[location_state],MATCH(Sales[[#This Row],[store_no]],Stores[store_no],0))</f>
        <v>Michigan</v>
      </c>
      <c r="I3380">
        <f>INDEX(Stores[sqft],MATCH(Sales[[#This Row],[store_no]],Stores[store_no],0))</f>
        <v>158200</v>
      </c>
      <c r="J3380" s="4" t="str">
        <f>INDEX(Departments[dept_name],MATCH(Sales[[#This Row],[dept_no]],Departments[dept_no],0))</f>
        <v>Computers</v>
      </c>
      <c r="K3380" s="4" t="str">
        <f>CONCATENATE(Sales[[#This Row],[region]],Sales[[#This Row],[storetype]])</f>
        <v>1B</v>
      </c>
      <c r="L3380" s="4">
        <f>INDEX(RegionStoreCount[Store Count],MATCH(Sales[[#This Row],[RegionStoretype]],RegionStoreCount[Region/Type],0))</f>
        <v>5</v>
      </c>
      <c r="M3380" s="4">
        <f>AND(Sales[[#This Row],[date]]&lt;=TY_YTDMax,Sales[[#This Row],[date]]&gt;=TY_YTDMin)*Sales[[#This Row],[sales]]</f>
        <v>0</v>
      </c>
      <c r="N3380" s="4">
        <f>AND(Sales[[#This Row],[date]]&lt;=LY_YTDMax,Sales[[#This Row],[date]]&gt;=LY_YTDMin)*Sales[[#This Row],[sales]]</f>
        <v>53660.441899999998</v>
      </c>
      <c r="O3380" s="4">
        <f>AND(Sales[[#This Row],[date]]&gt;=YoY_Min,Sales[[#This Row],[date]]&lt;=TY_YTDMax)*(Sales[[#This Row],[sales]]/Sales[[#This Row],[sqft]])</f>
        <v>0</v>
      </c>
      <c r="P3380" s="4">
        <f>SUMIF(Sales[RegionStoretype],Sales[[#This Row],[RegionStoretype]],Sales[YoY_SSF])/Sales[[#This Row],[Region_TypeCount]]</f>
        <v>68.518982968140051</v>
      </c>
    </row>
    <row r="3381" spans="1:16" x14ac:dyDescent="0.25">
      <c r="A3381" s="1">
        <v>42951</v>
      </c>
      <c r="B3381">
        <v>10</v>
      </c>
      <c r="C3381">
        <v>7</v>
      </c>
      <c r="D3381">
        <v>30855.588099999997</v>
      </c>
      <c r="E3381">
        <f>INDEX(Stores[region],MATCH(Sales[[#This Row],[store_no]],Stores[store_no],0))</f>
        <v>1</v>
      </c>
      <c r="F3381" t="str">
        <f>INDEX(Stores[storetype],MATCH(Sales[[#This Row],[store_no]],Stores[store_no],0))</f>
        <v>B</v>
      </c>
      <c r="G3381" t="str">
        <f>INDEX(Stores[location_city],MATCH(Sales[[#This Row],[store_no]],Stores[store_no],0))</f>
        <v>Traverse City</v>
      </c>
      <c r="H3381" t="str">
        <f>INDEX(Stores[location_state],MATCH(Sales[[#This Row],[store_no]],Stores[store_no],0))</f>
        <v>Michigan</v>
      </c>
      <c r="I3381">
        <f>INDEX(Stores[sqft],MATCH(Sales[[#This Row],[store_no]],Stores[store_no],0))</f>
        <v>158200</v>
      </c>
      <c r="J3381" s="4" t="str">
        <f>INDEX(Departments[dept_name],MATCH(Sales[[#This Row],[dept_no]],Departments[dept_no],0))</f>
        <v>Electronics</v>
      </c>
      <c r="K3381" s="4" t="str">
        <f>CONCATENATE(Sales[[#This Row],[region]],Sales[[#This Row],[storetype]])</f>
        <v>1B</v>
      </c>
      <c r="L3381" s="4">
        <f>INDEX(RegionStoreCount[Store Count],MATCH(Sales[[#This Row],[RegionStoretype]],RegionStoreCount[Region/Type],0))</f>
        <v>5</v>
      </c>
      <c r="M3381" s="4">
        <f>AND(Sales[[#This Row],[date]]&lt;=TY_YTDMax,Sales[[#This Row],[date]]&gt;=TY_YTDMin)*Sales[[#This Row],[sales]]</f>
        <v>0</v>
      </c>
      <c r="N3381" s="4">
        <f>AND(Sales[[#This Row],[date]]&lt;=LY_YTDMax,Sales[[#This Row],[date]]&gt;=LY_YTDMin)*Sales[[#This Row],[sales]]</f>
        <v>30855.588099999997</v>
      </c>
      <c r="O3381" s="4">
        <f>AND(Sales[[#This Row],[date]]&gt;=YoY_Min,Sales[[#This Row],[date]]&lt;=TY_YTDMax)*(Sales[[#This Row],[sales]]/Sales[[#This Row],[sqft]])</f>
        <v>0</v>
      </c>
      <c r="P3381" s="4">
        <f>SUMIF(Sales[RegionStoretype],Sales[[#This Row],[RegionStoretype]],Sales[YoY_SSF])/Sales[[#This Row],[Region_TypeCount]]</f>
        <v>68.518982968140051</v>
      </c>
    </row>
    <row r="3382" spans="1:16" x14ac:dyDescent="0.25">
      <c r="A3382" s="1">
        <v>42951</v>
      </c>
      <c r="B3382">
        <v>10</v>
      </c>
      <c r="C3382">
        <v>10</v>
      </c>
      <c r="D3382">
        <v>6582.7919000000002</v>
      </c>
      <c r="E3382">
        <f>INDEX(Stores[region],MATCH(Sales[[#This Row],[store_no]],Stores[store_no],0))</f>
        <v>1</v>
      </c>
      <c r="F3382" t="str">
        <f>INDEX(Stores[storetype],MATCH(Sales[[#This Row],[store_no]],Stores[store_no],0))</f>
        <v>B</v>
      </c>
      <c r="G3382" t="str">
        <f>INDEX(Stores[location_city],MATCH(Sales[[#This Row],[store_no]],Stores[store_no],0))</f>
        <v>Traverse City</v>
      </c>
      <c r="H3382" t="str">
        <f>INDEX(Stores[location_state],MATCH(Sales[[#This Row],[store_no]],Stores[store_no],0))</f>
        <v>Michigan</v>
      </c>
      <c r="I3382">
        <f>INDEX(Stores[sqft],MATCH(Sales[[#This Row],[store_no]],Stores[store_no],0))</f>
        <v>158200</v>
      </c>
      <c r="J3382" s="4" t="str">
        <f>INDEX(Departments[dept_name],MATCH(Sales[[#This Row],[dept_no]],Departments[dept_no],0))</f>
        <v>Health</v>
      </c>
      <c r="K3382" s="4" t="str">
        <f>CONCATENATE(Sales[[#This Row],[region]],Sales[[#This Row],[storetype]])</f>
        <v>1B</v>
      </c>
      <c r="L3382" s="4">
        <f>INDEX(RegionStoreCount[Store Count],MATCH(Sales[[#This Row],[RegionStoretype]],RegionStoreCount[Region/Type],0))</f>
        <v>5</v>
      </c>
      <c r="M3382" s="4">
        <f>AND(Sales[[#This Row],[date]]&lt;=TY_YTDMax,Sales[[#This Row],[date]]&gt;=TY_YTDMin)*Sales[[#This Row],[sales]]</f>
        <v>0</v>
      </c>
      <c r="N3382" s="4">
        <f>AND(Sales[[#This Row],[date]]&lt;=LY_YTDMax,Sales[[#This Row],[date]]&gt;=LY_YTDMin)*Sales[[#This Row],[sales]]</f>
        <v>6582.7919000000002</v>
      </c>
      <c r="O3382" s="4">
        <f>AND(Sales[[#This Row],[date]]&gt;=YoY_Min,Sales[[#This Row],[date]]&lt;=TY_YTDMax)*(Sales[[#This Row],[sales]]/Sales[[#This Row],[sqft]])</f>
        <v>0</v>
      </c>
      <c r="P3382" s="4">
        <f>SUMIF(Sales[RegionStoretype],Sales[[#This Row],[RegionStoretype]],Sales[YoY_SSF])/Sales[[#This Row],[Region_TypeCount]]</f>
        <v>68.518982968140051</v>
      </c>
    </row>
    <row r="3383" spans="1:16" x14ac:dyDescent="0.25">
      <c r="A3383" s="1">
        <v>42951</v>
      </c>
      <c r="B3383">
        <v>10</v>
      </c>
      <c r="C3383">
        <v>15</v>
      </c>
      <c r="D3383">
        <v>89626.759699999995</v>
      </c>
      <c r="E3383">
        <f>INDEX(Stores[region],MATCH(Sales[[#This Row],[store_no]],Stores[store_no],0))</f>
        <v>1</v>
      </c>
      <c r="F3383" t="str">
        <f>INDEX(Stores[storetype],MATCH(Sales[[#This Row],[store_no]],Stores[store_no],0))</f>
        <v>B</v>
      </c>
      <c r="G3383" t="str">
        <f>INDEX(Stores[location_city],MATCH(Sales[[#This Row],[store_no]],Stores[store_no],0))</f>
        <v>Traverse City</v>
      </c>
      <c r="H3383" t="str">
        <f>INDEX(Stores[location_state],MATCH(Sales[[#This Row],[store_no]],Stores[store_no],0))</f>
        <v>Michigan</v>
      </c>
      <c r="I3383">
        <f>INDEX(Stores[sqft],MATCH(Sales[[#This Row],[store_no]],Stores[store_no],0))</f>
        <v>158200</v>
      </c>
      <c r="J3383" s="4" t="str">
        <f>INDEX(Departments[dept_name],MATCH(Sales[[#This Row],[dept_no]],Departments[dept_no],0))</f>
        <v>Music</v>
      </c>
      <c r="K3383" s="4" t="str">
        <f>CONCATENATE(Sales[[#This Row],[region]],Sales[[#This Row],[storetype]])</f>
        <v>1B</v>
      </c>
      <c r="L3383" s="4">
        <f>INDEX(RegionStoreCount[Store Count],MATCH(Sales[[#This Row],[RegionStoretype]],RegionStoreCount[Region/Type],0))</f>
        <v>5</v>
      </c>
      <c r="M3383" s="4">
        <f>AND(Sales[[#This Row],[date]]&lt;=TY_YTDMax,Sales[[#This Row],[date]]&gt;=TY_YTDMin)*Sales[[#This Row],[sales]]</f>
        <v>0</v>
      </c>
      <c r="N3383" s="4">
        <f>AND(Sales[[#This Row],[date]]&lt;=LY_YTDMax,Sales[[#This Row],[date]]&gt;=LY_YTDMin)*Sales[[#This Row],[sales]]</f>
        <v>89626.759699999995</v>
      </c>
      <c r="O3383" s="4">
        <f>AND(Sales[[#This Row],[date]]&gt;=YoY_Min,Sales[[#This Row],[date]]&lt;=TY_YTDMax)*(Sales[[#This Row],[sales]]/Sales[[#This Row],[sqft]])</f>
        <v>0</v>
      </c>
      <c r="P3383" s="4">
        <f>SUMIF(Sales[RegionStoretype],Sales[[#This Row],[RegionStoretype]],Sales[YoY_SSF])/Sales[[#This Row],[Region_TypeCount]]</f>
        <v>68.518982968140051</v>
      </c>
    </row>
    <row r="3384" spans="1:16" x14ac:dyDescent="0.25">
      <c r="A3384" s="1">
        <v>42951</v>
      </c>
      <c r="B3384">
        <v>10</v>
      </c>
      <c r="C3384">
        <v>16</v>
      </c>
      <c r="D3384">
        <v>11300.4918</v>
      </c>
      <c r="E3384">
        <f>INDEX(Stores[region],MATCH(Sales[[#This Row],[store_no]],Stores[store_no],0))</f>
        <v>1</v>
      </c>
      <c r="F3384" t="str">
        <f>INDEX(Stores[storetype],MATCH(Sales[[#This Row],[store_no]],Stores[store_no],0))</f>
        <v>B</v>
      </c>
      <c r="G3384" t="str">
        <f>INDEX(Stores[location_city],MATCH(Sales[[#This Row],[store_no]],Stores[store_no],0))</f>
        <v>Traverse City</v>
      </c>
      <c r="H3384" t="str">
        <f>INDEX(Stores[location_state],MATCH(Sales[[#This Row],[store_no]],Stores[store_no],0))</f>
        <v>Michigan</v>
      </c>
      <c r="I3384">
        <f>INDEX(Stores[sqft],MATCH(Sales[[#This Row],[store_no]],Stores[store_no],0))</f>
        <v>158200</v>
      </c>
      <c r="J3384" s="4" t="str">
        <f>INDEX(Departments[dept_name],MATCH(Sales[[#This Row],[dept_no]],Departments[dept_no],0))</f>
        <v>Outdoors</v>
      </c>
      <c r="K3384" s="4" t="str">
        <f>CONCATENATE(Sales[[#This Row],[region]],Sales[[#This Row],[storetype]])</f>
        <v>1B</v>
      </c>
      <c r="L3384" s="4">
        <f>INDEX(RegionStoreCount[Store Count],MATCH(Sales[[#This Row],[RegionStoretype]],RegionStoreCount[Region/Type],0))</f>
        <v>5</v>
      </c>
      <c r="M3384" s="4">
        <f>AND(Sales[[#This Row],[date]]&lt;=TY_YTDMax,Sales[[#This Row],[date]]&gt;=TY_YTDMin)*Sales[[#This Row],[sales]]</f>
        <v>0</v>
      </c>
      <c r="N3384" s="4">
        <f>AND(Sales[[#This Row],[date]]&lt;=LY_YTDMax,Sales[[#This Row],[date]]&gt;=LY_YTDMin)*Sales[[#This Row],[sales]]</f>
        <v>11300.4918</v>
      </c>
      <c r="O3384" s="4">
        <f>AND(Sales[[#This Row],[date]]&gt;=YoY_Min,Sales[[#This Row],[date]]&lt;=TY_YTDMax)*(Sales[[#This Row],[sales]]/Sales[[#This Row],[sqft]])</f>
        <v>0</v>
      </c>
      <c r="P3384" s="4">
        <f>SUMIF(Sales[RegionStoretype],Sales[[#This Row],[RegionStoretype]],Sales[YoY_SSF])/Sales[[#This Row],[Region_TypeCount]]</f>
        <v>68.518982968140051</v>
      </c>
    </row>
    <row r="3385" spans="1:16" x14ac:dyDescent="0.25">
      <c r="A3385" s="1">
        <v>42951</v>
      </c>
      <c r="B3385">
        <v>11</v>
      </c>
      <c r="C3385">
        <v>3</v>
      </c>
      <c r="D3385">
        <v>97740.255499999985</v>
      </c>
      <c r="E3385">
        <f>INDEX(Stores[region],MATCH(Sales[[#This Row],[store_no]],Stores[store_no],0))</f>
        <v>1</v>
      </c>
      <c r="F3385" t="str">
        <f>INDEX(Stores[storetype],MATCH(Sales[[#This Row],[store_no]],Stores[store_no],0))</f>
        <v>A</v>
      </c>
      <c r="G3385" t="str">
        <f>INDEX(Stores[location_city],MATCH(Sales[[#This Row],[store_no]],Stores[store_no],0))</f>
        <v>Cleveland</v>
      </c>
      <c r="H3385" t="str">
        <f>INDEX(Stores[location_state],MATCH(Sales[[#This Row],[store_no]],Stores[store_no],0))</f>
        <v>Ohio</v>
      </c>
      <c r="I3385">
        <f>INDEX(Stores[sqft],MATCH(Sales[[#This Row],[store_no]],Stores[store_no],0))</f>
        <v>192400</v>
      </c>
      <c r="J3385" s="4" t="str">
        <f>INDEX(Departments[dept_name],MATCH(Sales[[#This Row],[dept_no]],Departments[dept_no],0))</f>
        <v>Beauty</v>
      </c>
      <c r="K3385" s="4" t="str">
        <f>CONCATENATE(Sales[[#This Row],[region]],Sales[[#This Row],[storetype]])</f>
        <v>1A</v>
      </c>
      <c r="L3385" s="4">
        <f>INDEX(RegionStoreCount[Store Count],MATCH(Sales[[#This Row],[RegionStoretype]],RegionStoreCount[Region/Type],0))</f>
        <v>5</v>
      </c>
      <c r="M3385" s="4">
        <f>AND(Sales[[#This Row],[date]]&lt;=TY_YTDMax,Sales[[#This Row],[date]]&gt;=TY_YTDMin)*Sales[[#This Row],[sales]]</f>
        <v>0</v>
      </c>
      <c r="N3385" s="4">
        <f>AND(Sales[[#This Row],[date]]&lt;=LY_YTDMax,Sales[[#This Row],[date]]&gt;=LY_YTDMin)*Sales[[#This Row],[sales]]</f>
        <v>97740.255499999985</v>
      </c>
      <c r="O3385" s="4">
        <f>AND(Sales[[#This Row],[date]]&gt;=YoY_Min,Sales[[#This Row],[date]]&lt;=TY_YTDMax)*(Sales[[#This Row],[sales]]/Sales[[#This Row],[sqft]])</f>
        <v>0</v>
      </c>
      <c r="P3385" s="4">
        <f>SUMIF(Sales[RegionStoretype],Sales[[#This Row],[RegionStoretype]],Sales[YoY_SSF])/Sales[[#This Row],[Region_TypeCount]]</f>
        <v>59.469551530910678</v>
      </c>
    </row>
    <row r="3386" spans="1:16" x14ac:dyDescent="0.25">
      <c r="A3386" s="1">
        <v>42951</v>
      </c>
      <c r="B3386">
        <v>11</v>
      </c>
      <c r="C3386">
        <v>10</v>
      </c>
      <c r="D3386">
        <v>21678.409800000001</v>
      </c>
      <c r="E3386">
        <f>INDEX(Stores[region],MATCH(Sales[[#This Row],[store_no]],Stores[store_no],0))</f>
        <v>1</v>
      </c>
      <c r="F3386" t="str">
        <f>INDEX(Stores[storetype],MATCH(Sales[[#This Row],[store_no]],Stores[store_no],0))</f>
        <v>A</v>
      </c>
      <c r="G3386" t="str">
        <f>INDEX(Stores[location_city],MATCH(Sales[[#This Row],[store_no]],Stores[store_no],0))</f>
        <v>Cleveland</v>
      </c>
      <c r="H3386" t="str">
        <f>INDEX(Stores[location_state],MATCH(Sales[[#This Row],[store_no]],Stores[store_no],0))</f>
        <v>Ohio</v>
      </c>
      <c r="I3386">
        <f>INDEX(Stores[sqft],MATCH(Sales[[#This Row],[store_no]],Stores[store_no],0))</f>
        <v>192400</v>
      </c>
      <c r="J3386" s="4" t="str">
        <f>INDEX(Departments[dept_name],MATCH(Sales[[#This Row],[dept_no]],Departments[dept_no],0))</f>
        <v>Health</v>
      </c>
      <c r="K3386" s="4" t="str">
        <f>CONCATENATE(Sales[[#This Row],[region]],Sales[[#This Row],[storetype]])</f>
        <v>1A</v>
      </c>
      <c r="L3386" s="4">
        <f>INDEX(RegionStoreCount[Store Count],MATCH(Sales[[#This Row],[RegionStoretype]],RegionStoreCount[Region/Type],0))</f>
        <v>5</v>
      </c>
      <c r="M3386" s="4">
        <f>AND(Sales[[#This Row],[date]]&lt;=TY_YTDMax,Sales[[#This Row],[date]]&gt;=TY_YTDMin)*Sales[[#This Row],[sales]]</f>
        <v>0</v>
      </c>
      <c r="N3386" s="4">
        <f>AND(Sales[[#This Row],[date]]&lt;=LY_YTDMax,Sales[[#This Row],[date]]&gt;=LY_YTDMin)*Sales[[#This Row],[sales]]</f>
        <v>21678.409800000001</v>
      </c>
      <c r="O3386" s="4">
        <f>AND(Sales[[#This Row],[date]]&gt;=YoY_Min,Sales[[#This Row],[date]]&lt;=TY_YTDMax)*(Sales[[#This Row],[sales]]/Sales[[#This Row],[sqft]])</f>
        <v>0</v>
      </c>
      <c r="P3386" s="4">
        <f>SUMIF(Sales[RegionStoretype],Sales[[#This Row],[RegionStoretype]],Sales[YoY_SSF])/Sales[[#This Row],[Region_TypeCount]]</f>
        <v>59.469551530910678</v>
      </c>
    </row>
    <row r="3387" spans="1:16" x14ac:dyDescent="0.25">
      <c r="A3387" s="1">
        <v>42951</v>
      </c>
      <c r="B3387">
        <v>11</v>
      </c>
      <c r="C3387">
        <v>16</v>
      </c>
      <c r="D3387">
        <v>53084.36039999999</v>
      </c>
      <c r="E3387">
        <f>INDEX(Stores[region],MATCH(Sales[[#This Row],[store_no]],Stores[store_no],0))</f>
        <v>1</v>
      </c>
      <c r="F3387" t="str">
        <f>INDEX(Stores[storetype],MATCH(Sales[[#This Row],[store_no]],Stores[store_no],0))</f>
        <v>A</v>
      </c>
      <c r="G3387" t="str">
        <f>INDEX(Stores[location_city],MATCH(Sales[[#This Row],[store_no]],Stores[store_no],0))</f>
        <v>Cleveland</v>
      </c>
      <c r="H3387" t="str">
        <f>INDEX(Stores[location_state],MATCH(Sales[[#This Row],[store_no]],Stores[store_no],0))</f>
        <v>Ohio</v>
      </c>
      <c r="I3387">
        <f>INDEX(Stores[sqft],MATCH(Sales[[#This Row],[store_no]],Stores[store_no],0))</f>
        <v>192400</v>
      </c>
      <c r="J3387" s="4" t="str">
        <f>INDEX(Departments[dept_name],MATCH(Sales[[#This Row],[dept_no]],Departments[dept_no],0))</f>
        <v>Outdoors</v>
      </c>
      <c r="K3387" s="4" t="str">
        <f>CONCATENATE(Sales[[#This Row],[region]],Sales[[#This Row],[storetype]])</f>
        <v>1A</v>
      </c>
      <c r="L3387" s="4">
        <f>INDEX(RegionStoreCount[Store Count],MATCH(Sales[[#This Row],[RegionStoretype]],RegionStoreCount[Region/Type],0))</f>
        <v>5</v>
      </c>
      <c r="M3387" s="4">
        <f>AND(Sales[[#This Row],[date]]&lt;=TY_YTDMax,Sales[[#This Row],[date]]&gt;=TY_YTDMin)*Sales[[#This Row],[sales]]</f>
        <v>0</v>
      </c>
      <c r="N3387" s="4">
        <f>AND(Sales[[#This Row],[date]]&lt;=LY_YTDMax,Sales[[#This Row],[date]]&gt;=LY_YTDMin)*Sales[[#This Row],[sales]]</f>
        <v>53084.36039999999</v>
      </c>
      <c r="O3387" s="4">
        <f>AND(Sales[[#This Row],[date]]&gt;=YoY_Min,Sales[[#This Row],[date]]&lt;=TY_YTDMax)*(Sales[[#This Row],[sales]]/Sales[[#This Row],[sqft]])</f>
        <v>0</v>
      </c>
      <c r="P3387" s="4">
        <f>SUMIF(Sales[RegionStoretype],Sales[[#This Row],[RegionStoretype]],Sales[YoY_SSF])/Sales[[#This Row],[Region_TypeCount]]</f>
        <v>59.469551530910678</v>
      </c>
    </row>
    <row r="3388" spans="1:16" x14ac:dyDescent="0.25">
      <c r="A3388" s="1">
        <v>42951</v>
      </c>
      <c r="B3388">
        <v>11</v>
      </c>
      <c r="C3388">
        <v>17</v>
      </c>
      <c r="D3388">
        <v>52188.513599999998</v>
      </c>
      <c r="E3388">
        <f>INDEX(Stores[region],MATCH(Sales[[#This Row],[store_no]],Stores[store_no],0))</f>
        <v>1</v>
      </c>
      <c r="F3388" t="str">
        <f>INDEX(Stores[storetype],MATCH(Sales[[#This Row],[store_no]],Stores[store_no],0))</f>
        <v>A</v>
      </c>
      <c r="G3388" t="str">
        <f>INDEX(Stores[location_city],MATCH(Sales[[#This Row],[store_no]],Stores[store_no],0))</f>
        <v>Cleveland</v>
      </c>
      <c r="H3388" t="str">
        <f>INDEX(Stores[location_state],MATCH(Sales[[#This Row],[store_no]],Stores[store_no],0))</f>
        <v>Ohio</v>
      </c>
      <c r="I3388">
        <f>INDEX(Stores[sqft],MATCH(Sales[[#This Row],[store_no]],Stores[store_no],0))</f>
        <v>192400</v>
      </c>
      <c r="J3388" s="4" t="str">
        <f>INDEX(Departments[dept_name],MATCH(Sales[[#This Row],[dept_no]],Departments[dept_no],0))</f>
        <v>Shoes</v>
      </c>
      <c r="K3388" s="4" t="str">
        <f>CONCATENATE(Sales[[#This Row],[region]],Sales[[#This Row],[storetype]])</f>
        <v>1A</v>
      </c>
      <c r="L3388" s="4">
        <f>INDEX(RegionStoreCount[Store Count],MATCH(Sales[[#This Row],[RegionStoretype]],RegionStoreCount[Region/Type],0))</f>
        <v>5</v>
      </c>
      <c r="M3388" s="4">
        <f>AND(Sales[[#This Row],[date]]&lt;=TY_YTDMax,Sales[[#This Row],[date]]&gt;=TY_YTDMin)*Sales[[#This Row],[sales]]</f>
        <v>0</v>
      </c>
      <c r="N3388" s="4">
        <f>AND(Sales[[#This Row],[date]]&lt;=LY_YTDMax,Sales[[#This Row],[date]]&gt;=LY_YTDMin)*Sales[[#This Row],[sales]]</f>
        <v>52188.513599999998</v>
      </c>
      <c r="O3388" s="4">
        <f>AND(Sales[[#This Row],[date]]&gt;=YoY_Min,Sales[[#This Row],[date]]&lt;=TY_YTDMax)*(Sales[[#This Row],[sales]]/Sales[[#This Row],[sqft]])</f>
        <v>0</v>
      </c>
      <c r="P3388" s="4">
        <f>SUMIF(Sales[RegionStoretype],Sales[[#This Row],[RegionStoretype]],Sales[YoY_SSF])/Sales[[#This Row],[Region_TypeCount]]</f>
        <v>59.469551530910678</v>
      </c>
    </row>
    <row r="3389" spans="1:16" x14ac:dyDescent="0.25">
      <c r="A3389" s="1">
        <v>42951</v>
      </c>
      <c r="B3389">
        <v>12</v>
      </c>
      <c r="C3389">
        <v>9</v>
      </c>
      <c r="D3389">
        <v>33877.2212</v>
      </c>
      <c r="E3389">
        <f>INDEX(Stores[region],MATCH(Sales[[#This Row],[store_no]],Stores[store_no],0))</f>
        <v>2</v>
      </c>
      <c r="F3389" t="str">
        <f>INDEX(Stores[storetype],MATCH(Sales[[#This Row],[store_no]],Stores[store_no],0))</f>
        <v>B</v>
      </c>
      <c r="G3389" t="str">
        <f>INDEX(Stores[location_city],MATCH(Sales[[#This Row],[store_no]],Stores[store_no],0))</f>
        <v>Indianapolis</v>
      </c>
      <c r="H3389" t="str">
        <f>INDEX(Stores[location_state],MATCH(Sales[[#This Row],[store_no]],Stores[store_no],0))</f>
        <v>Indiana</v>
      </c>
      <c r="I3389">
        <f>INDEX(Stores[sqft],MATCH(Sales[[#This Row],[store_no]],Stores[store_no],0))</f>
        <v>120800</v>
      </c>
      <c r="J3389" s="4" t="str">
        <f>INDEX(Departments[dept_name],MATCH(Sales[[#This Row],[dept_no]],Departments[dept_no],0))</f>
        <v>Garden</v>
      </c>
      <c r="K3389" s="4" t="str">
        <f>CONCATENATE(Sales[[#This Row],[region]],Sales[[#This Row],[storetype]])</f>
        <v>2B</v>
      </c>
      <c r="L3389" s="4">
        <f>INDEX(RegionStoreCount[Store Count],MATCH(Sales[[#This Row],[RegionStoretype]],RegionStoreCount[Region/Type],0))</f>
        <v>6</v>
      </c>
      <c r="M3389" s="4">
        <f>AND(Sales[[#This Row],[date]]&lt;=TY_YTDMax,Sales[[#This Row],[date]]&gt;=TY_YTDMin)*Sales[[#This Row],[sales]]</f>
        <v>0</v>
      </c>
      <c r="N3389" s="4">
        <f>AND(Sales[[#This Row],[date]]&lt;=LY_YTDMax,Sales[[#This Row],[date]]&gt;=LY_YTDMin)*Sales[[#This Row],[sales]]</f>
        <v>33877.2212</v>
      </c>
      <c r="O3389" s="4">
        <f>AND(Sales[[#This Row],[date]]&gt;=YoY_Min,Sales[[#This Row],[date]]&lt;=TY_YTDMax)*(Sales[[#This Row],[sales]]/Sales[[#This Row],[sqft]])</f>
        <v>0</v>
      </c>
      <c r="P3389" s="4">
        <f>SUMIF(Sales[RegionStoretype],Sales[[#This Row],[RegionStoretype]],Sales[YoY_SSF])/Sales[[#This Row],[Region_TypeCount]]</f>
        <v>58.393757732919049</v>
      </c>
    </row>
    <row r="3390" spans="1:16" x14ac:dyDescent="0.25">
      <c r="A3390" s="1">
        <v>42951</v>
      </c>
      <c r="B3390">
        <v>12</v>
      </c>
      <c r="C3390">
        <v>10</v>
      </c>
      <c r="D3390">
        <v>16087.4406</v>
      </c>
      <c r="E3390">
        <f>INDEX(Stores[region],MATCH(Sales[[#This Row],[store_no]],Stores[store_no],0))</f>
        <v>2</v>
      </c>
      <c r="F3390" t="str">
        <f>INDEX(Stores[storetype],MATCH(Sales[[#This Row],[store_no]],Stores[store_no],0))</f>
        <v>B</v>
      </c>
      <c r="G3390" t="str">
        <f>INDEX(Stores[location_city],MATCH(Sales[[#This Row],[store_no]],Stores[store_no],0))</f>
        <v>Indianapolis</v>
      </c>
      <c r="H3390" t="str">
        <f>INDEX(Stores[location_state],MATCH(Sales[[#This Row],[store_no]],Stores[store_no],0))</f>
        <v>Indiana</v>
      </c>
      <c r="I3390">
        <f>INDEX(Stores[sqft],MATCH(Sales[[#This Row],[store_no]],Stores[store_no],0))</f>
        <v>120800</v>
      </c>
      <c r="J3390" s="4" t="str">
        <f>INDEX(Departments[dept_name],MATCH(Sales[[#This Row],[dept_no]],Departments[dept_no],0))</f>
        <v>Health</v>
      </c>
      <c r="K3390" s="4" t="str">
        <f>CONCATENATE(Sales[[#This Row],[region]],Sales[[#This Row],[storetype]])</f>
        <v>2B</v>
      </c>
      <c r="L3390" s="4">
        <f>INDEX(RegionStoreCount[Store Count],MATCH(Sales[[#This Row],[RegionStoretype]],RegionStoreCount[Region/Type],0))</f>
        <v>6</v>
      </c>
      <c r="M3390" s="4">
        <f>AND(Sales[[#This Row],[date]]&lt;=TY_YTDMax,Sales[[#This Row],[date]]&gt;=TY_YTDMin)*Sales[[#This Row],[sales]]</f>
        <v>0</v>
      </c>
      <c r="N3390" s="4">
        <f>AND(Sales[[#This Row],[date]]&lt;=LY_YTDMax,Sales[[#This Row],[date]]&gt;=LY_YTDMin)*Sales[[#This Row],[sales]]</f>
        <v>16087.4406</v>
      </c>
      <c r="O3390" s="4">
        <f>AND(Sales[[#This Row],[date]]&gt;=YoY_Min,Sales[[#This Row],[date]]&lt;=TY_YTDMax)*(Sales[[#This Row],[sales]]/Sales[[#This Row],[sqft]])</f>
        <v>0</v>
      </c>
      <c r="P3390" s="4">
        <f>SUMIF(Sales[RegionStoretype],Sales[[#This Row],[RegionStoretype]],Sales[YoY_SSF])/Sales[[#This Row],[Region_TypeCount]]</f>
        <v>58.393757732919049</v>
      </c>
    </row>
    <row r="3391" spans="1:16" x14ac:dyDescent="0.25">
      <c r="A3391" s="1">
        <v>42951</v>
      </c>
      <c r="B3391">
        <v>12</v>
      </c>
      <c r="C3391">
        <v>17</v>
      </c>
      <c r="D3391">
        <v>13999.9126</v>
      </c>
      <c r="E3391">
        <f>INDEX(Stores[region],MATCH(Sales[[#This Row],[store_no]],Stores[store_no],0))</f>
        <v>2</v>
      </c>
      <c r="F3391" t="str">
        <f>INDEX(Stores[storetype],MATCH(Sales[[#This Row],[store_no]],Stores[store_no],0))</f>
        <v>B</v>
      </c>
      <c r="G3391" t="str">
        <f>INDEX(Stores[location_city],MATCH(Sales[[#This Row],[store_no]],Stores[store_no],0))</f>
        <v>Indianapolis</v>
      </c>
      <c r="H3391" t="str">
        <f>INDEX(Stores[location_state],MATCH(Sales[[#This Row],[store_no]],Stores[store_no],0))</f>
        <v>Indiana</v>
      </c>
      <c r="I3391">
        <f>INDEX(Stores[sqft],MATCH(Sales[[#This Row],[store_no]],Stores[store_no],0))</f>
        <v>120800</v>
      </c>
      <c r="J3391" s="4" t="str">
        <f>INDEX(Departments[dept_name],MATCH(Sales[[#This Row],[dept_no]],Departments[dept_no],0))</f>
        <v>Shoes</v>
      </c>
      <c r="K3391" s="4" t="str">
        <f>CONCATENATE(Sales[[#This Row],[region]],Sales[[#This Row],[storetype]])</f>
        <v>2B</v>
      </c>
      <c r="L3391" s="4">
        <f>INDEX(RegionStoreCount[Store Count],MATCH(Sales[[#This Row],[RegionStoretype]],RegionStoreCount[Region/Type],0))</f>
        <v>6</v>
      </c>
      <c r="M3391" s="4">
        <f>AND(Sales[[#This Row],[date]]&lt;=TY_YTDMax,Sales[[#This Row],[date]]&gt;=TY_YTDMin)*Sales[[#This Row],[sales]]</f>
        <v>0</v>
      </c>
      <c r="N3391" s="4">
        <f>AND(Sales[[#This Row],[date]]&lt;=LY_YTDMax,Sales[[#This Row],[date]]&gt;=LY_YTDMin)*Sales[[#This Row],[sales]]</f>
        <v>13999.9126</v>
      </c>
      <c r="O3391" s="4">
        <f>AND(Sales[[#This Row],[date]]&gt;=YoY_Min,Sales[[#This Row],[date]]&lt;=TY_YTDMax)*(Sales[[#This Row],[sales]]/Sales[[#This Row],[sqft]])</f>
        <v>0</v>
      </c>
      <c r="P3391" s="4">
        <f>SUMIF(Sales[RegionStoretype],Sales[[#This Row],[RegionStoretype]],Sales[YoY_SSF])/Sales[[#This Row],[Region_TypeCount]]</f>
        <v>58.393757732919049</v>
      </c>
    </row>
    <row r="3392" spans="1:16" x14ac:dyDescent="0.25">
      <c r="A3392" s="1">
        <v>42951</v>
      </c>
      <c r="B3392">
        <v>13</v>
      </c>
      <c r="C3392">
        <v>2</v>
      </c>
      <c r="D3392">
        <v>36471.1777</v>
      </c>
      <c r="E3392">
        <f>INDEX(Stores[region],MATCH(Sales[[#This Row],[store_no]],Stores[store_no],0))</f>
        <v>3</v>
      </c>
      <c r="F3392" t="str">
        <f>INDEX(Stores[storetype],MATCH(Sales[[#This Row],[store_no]],Stores[store_no],0))</f>
        <v>A</v>
      </c>
      <c r="G3392" t="str">
        <f>INDEX(Stores[location_city],MATCH(Sales[[#This Row],[store_no]],Stores[store_no],0))</f>
        <v>Overland Park</v>
      </c>
      <c r="H3392" t="str">
        <f>INDEX(Stores[location_state],MATCH(Sales[[#This Row],[store_no]],Stores[store_no],0))</f>
        <v>Kansas</v>
      </c>
      <c r="I3392">
        <f>INDEX(Stores[sqft],MATCH(Sales[[#This Row],[store_no]],Stores[store_no],0))</f>
        <v>201000</v>
      </c>
      <c r="J3392" s="4" t="str">
        <f>INDEX(Departments[dept_name],MATCH(Sales[[#This Row],[dept_no]],Departments[dept_no],0))</f>
        <v>Baby</v>
      </c>
      <c r="K3392" s="4" t="str">
        <f>CONCATENATE(Sales[[#This Row],[region]],Sales[[#This Row],[storetype]])</f>
        <v>3A</v>
      </c>
      <c r="L3392" s="4">
        <f>INDEX(RegionStoreCount[Store Count],MATCH(Sales[[#This Row],[RegionStoretype]],RegionStoreCount[Region/Type],0))</f>
        <v>9</v>
      </c>
      <c r="M3392" s="4">
        <f>AND(Sales[[#This Row],[date]]&lt;=TY_YTDMax,Sales[[#This Row],[date]]&gt;=TY_YTDMin)*Sales[[#This Row],[sales]]</f>
        <v>0</v>
      </c>
      <c r="N3392" s="4">
        <f>AND(Sales[[#This Row],[date]]&lt;=LY_YTDMax,Sales[[#This Row],[date]]&gt;=LY_YTDMin)*Sales[[#This Row],[sales]]</f>
        <v>36471.1777</v>
      </c>
      <c r="O3392" s="4">
        <f>AND(Sales[[#This Row],[date]]&gt;=YoY_Min,Sales[[#This Row],[date]]&lt;=TY_YTDMax)*(Sales[[#This Row],[sales]]/Sales[[#This Row],[sqft]])</f>
        <v>0</v>
      </c>
      <c r="P3392" s="4">
        <f>SUMIF(Sales[RegionStoretype],Sales[[#This Row],[RegionStoretype]],Sales[YoY_SSF])/Sales[[#This Row],[Region_TypeCount]]</f>
        <v>53.603836561720975</v>
      </c>
    </row>
    <row r="3393" spans="1:16" x14ac:dyDescent="0.25">
      <c r="A3393" s="1">
        <v>42951</v>
      </c>
      <c r="B3393">
        <v>13</v>
      </c>
      <c r="C3393">
        <v>16</v>
      </c>
      <c r="D3393">
        <v>119469.43819999999</v>
      </c>
      <c r="E3393">
        <f>INDEX(Stores[region],MATCH(Sales[[#This Row],[store_no]],Stores[store_no],0))</f>
        <v>3</v>
      </c>
      <c r="F3393" t="str">
        <f>INDEX(Stores[storetype],MATCH(Sales[[#This Row],[store_no]],Stores[store_no],0))</f>
        <v>A</v>
      </c>
      <c r="G3393" t="str">
        <f>INDEX(Stores[location_city],MATCH(Sales[[#This Row],[store_no]],Stores[store_no],0))</f>
        <v>Overland Park</v>
      </c>
      <c r="H3393" t="str">
        <f>INDEX(Stores[location_state],MATCH(Sales[[#This Row],[store_no]],Stores[store_no],0))</f>
        <v>Kansas</v>
      </c>
      <c r="I3393">
        <f>INDEX(Stores[sqft],MATCH(Sales[[#This Row],[store_no]],Stores[store_no],0))</f>
        <v>201000</v>
      </c>
      <c r="J3393" s="4" t="str">
        <f>INDEX(Departments[dept_name],MATCH(Sales[[#This Row],[dept_no]],Departments[dept_no],0))</f>
        <v>Outdoors</v>
      </c>
      <c r="K3393" s="4" t="str">
        <f>CONCATENATE(Sales[[#This Row],[region]],Sales[[#This Row],[storetype]])</f>
        <v>3A</v>
      </c>
      <c r="L3393" s="4">
        <f>INDEX(RegionStoreCount[Store Count],MATCH(Sales[[#This Row],[RegionStoretype]],RegionStoreCount[Region/Type],0))</f>
        <v>9</v>
      </c>
      <c r="M3393" s="4">
        <f>AND(Sales[[#This Row],[date]]&lt;=TY_YTDMax,Sales[[#This Row],[date]]&gt;=TY_YTDMin)*Sales[[#This Row],[sales]]</f>
        <v>0</v>
      </c>
      <c r="N3393" s="4">
        <f>AND(Sales[[#This Row],[date]]&lt;=LY_YTDMax,Sales[[#This Row],[date]]&gt;=LY_YTDMin)*Sales[[#This Row],[sales]]</f>
        <v>119469.43819999999</v>
      </c>
      <c r="O3393" s="4">
        <f>AND(Sales[[#This Row],[date]]&gt;=YoY_Min,Sales[[#This Row],[date]]&lt;=TY_YTDMax)*(Sales[[#This Row],[sales]]/Sales[[#This Row],[sqft]])</f>
        <v>0</v>
      </c>
      <c r="P3393" s="4">
        <f>SUMIF(Sales[RegionStoretype],Sales[[#This Row],[RegionStoretype]],Sales[YoY_SSF])/Sales[[#This Row],[Region_TypeCount]]</f>
        <v>53.603836561720975</v>
      </c>
    </row>
    <row r="3394" spans="1:16" x14ac:dyDescent="0.25">
      <c r="A3394" s="1">
        <v>42951</v>
      </c>
      <c r="B3394">
        <v>14</v>
      </c>
      <c r="C3394">
        <v>3</v>
      </c>
      <c r="D3394">
        <v>62121.924599999998</v>
      </c>
      <c r="E3394">
        <f>INDEX(Stores[region],MATCH(Sales[[#This Row],[store_no]],Stores[store_no],0))</f>
        <v>3</v>
      </c>
      <c r="F3394" t="str">
        <f>INDEX(Stores[storetype],MATCH(Sales[[#This Row],[store_no]],Stores[store_no],0))</f>
        <v>A</v>
      </c>
      <c r="G3394" t="str">
        <f>INDEX(Stores[location_city],MATCH(Sales[[#This Row],[store_no]],Stores[store_no],0))</f>
        <v>Bismarck</v>
      </c>
      <c r="H3394" t="str">
        <f>INDEX(Stores[location_state],MATCH(Sales[[#This Row],[store_no]],Stores[store_no],0))</f>
        <v>North Dakota</v>
      </c>
      <c r="I3394">
        <f>INDEX(Stores[sqft],MATCH(Sales[[#This Row],[store_no]],Stores[store_no],0))</f>
        <v>96400</v>
      </c>
      <c r="J3394" s="4" t="str">
        <f>INDEX(Departments[dept_name],MATCH(Sales[[#This Row],[dept_no]],Departments[dept_no],0))</f>
        <v>Beauty</v>
      </c>
      <c r="K3394" s="4" t="str">
        <f>CONCATENATE(Sales[[#This Row],[region]],Sales[[#This Row],[storetype]])</f>
        <v>3A</v>
      </c>
      <c r="L3394" s="4">
        <f>INDEX(RegionStoreCount[Store Count],MATCH(Sales[[#This Row],[RegionStoretype]],RegionStoreCount[Region/Type],0))</f>
        <v>9</v>
      </c>
      <c r="M3394" s="4">
        <f>AND(Sales[[#This Row],[date]]&lt;=TY_YTDMax,Sales[[#This Row],[date]]&gt;=TY_YTDMin)*Sales[[#This Row],[sales]]</f>
        <v>0</v>
      </c>
      <c r="N3394" s="4">
        <f>AND(Sales[[#This Row],[date]]&lt;=LY_YTDMax,Sales[[#This Row],[date]]&gt;=LY_YTDMin)*Sales[[#This Row],[sales]]</f>
        <v>62121.924599999998</v>
      </c>
      <c r="O3394" s="4">
        <f>AND(Sales[[#This Row],[date]]&gt;=YoY_Min,Sales[[#This Row],[date]]&lt;=TY_YTDMax)*(Sales[[#This Row],[sales]]/Sales[[#This Row],[sqft]])</f>
        <v>0</v>
      </c>
      <c r="P3394" s="4">
        <f>SUMIF(Sales[RegionStoretype],Sales[[#This Row],[RegionStoretype]],Sales[YoY_SSF])/Sales[[#This Row],[Region_TypeCount]]</f>
        <v>53.603836561720975</v>
      </c>
    </row>
    <row r="3395" spans="1:16" x14ac:dyDescent="0.25">
      <c r="A3395" s="1">
        <v>42951</v>
      </c>
      <c r="B3395">
        <v>15</v>
      </c>
      <c r="C3395">
        <v>3</v>
      </c>
      <c r="D3395">
        <v>65296.379499999995</v>
      </c>
      <c r="E3395">
        <f>INDEX(Stores[region],MATCH(Sales[[#This Row],[store_no]],Stores[store_no],0))</f>
        <v>2</v>
      </c>
      <c r="F3395" t="str">
        <f>INDEX(Stores[storetype],MATCH(Sales[[#This Row],[store_no]],Stores[store_no],0))</f>
        <v>B</v>
      </c>
      <c r="G3395" t="str">
        <f>INDEX(Stores[location_city],MATCH(Sales[[#This Row],[store_no]],Stores[store_no],0))</f>
        <v>Rochester</v>
      </c>
      <c r="H3395" t="str">
        <f>INDEX(Stores[location_state],MATCH(Sales[[#This Row],[store_no]],Stores[store_no],0))</f>
        <v>Minnesota</v>
      </c>
      <c r="I3395">
        <f>INDEX(Stores[sqft],MATCH(Sales[[#This Row],[store_no]],Stores[store_no],0))</f>
        <v>128100</v>
      </c>
      <c r="J3395" s="4" t="str">
        <f>INDEX(Departments[dept_name],MATCH(Sales[[#This Row],[dept_no]],Departments[dept_no],0))</f>
        <v>Beauty</v>
      </c>
      <c r="K3395" s="4" t="str">
        <f>CONCATENATE(Sales[[#This Row],[region]],Sales[[#This Row],[storetype]])</f>
        <v>2B</v>
      </c>
      <c r="L3395" s="4">
        <f>INDEX(RegionStoreCount[Store Count],MATCH(Sales[[#This Row],[RegionStoretype]],RegionStoreCount[Region/Type],0))</f>
        <v>6</v>
      </c>
      <c r="M3395" s="4">
        <f>AND(Sales[[#This Row],[date]]&lt;=TY_YTDMax,Sales[[#This Row],[date]]&gt;=TY_YTDMin)*Sales[[#This Row],[sales]]</f>
        <v>0</v>
      </c>
      <c r="N3395" s="4">
        <f>AND(Sales[[#This Row],[date]]&lt;=LY_YTDMax,Sales[[#This Row],[date]]&gt;=LY_YTDMin)*Sales[[#This Row],[sales]]</f>
        <v>65296.379499999995</v>
      </c>
      <c r="O3395" s="4">
        <f>AND(Sales[[#This Row],[date]]&gt;=YoY_Min,Sales[[#This Row],[date]]&lt;=TY_YTDMax)*(Sales[[#This Row],[sales]]/Sales[[#This Row],[sqft]])</f>
        <v>0</v>
      </c>
      <c r="P3395" s="4">
        <f>SUMIF(Sales[RegionStoretype],Sales[[#This Row],[RegionStoretype]],Sales[YoY_SSF])/Sales[[#This Row],[Region_TypeCount]]</f>
        <v>58.393757732919049</v>
      </c>
    </row>
    <row r="3396" spans="1:16" x14ac:dyDescent="0.25">
      <c r="A3396" s="1">
        <v>42951</v>
      </c>
      <c r="B3396">
        <v>15</v>
      </c>
      <c r="C3396">
        <v>5</v>
      </c>
      <c r="D3396">
        <v>45823.349499999997</v>
      </c>
      <c r="E3396">
        <f>INDEX(Stores[region],MATCH(Sales[[#This Row],[store_no]],Stores[store_no],0))</f>
        <v>2</v>
      </c>
      <c r="F3396" t="str">
        <f>INDEX(Stores[storetype],MATCH(Sales[[#This Row],[store_no]],Stores[store_no],0))</f>
        <v>B</v>
      </c>
      <c r="G3396" t="str">
        <f>INDEX(Stores[location_city],MATCH(Sales[[#This Row],[store_no]],Stores[store_no],0))</f>
        <v>Rochester</v>
      </c>
      <c r="H3396" t="str">
        <f>INDEX(Stores[location_state],MATCH(Sales[[#This Row],[store_no]],Stores[store_no],0))</f>
        <v>Minnesota</v>
      </c>
      <c r="I3396">
        <f>INDEX(Stores[sqft],MATCH(Sales[[#This Row],[store_no]],Stores[store_no],0))</f>
        <v>128100</v>
      </c>
      <c r="J3396" s="4" t="str">
        <f>INDEX(Departments[dept_name],MATCH(Sales[[#This Row],[dept_no]],Departments[dept_no],0))</f>
        <v>Clothing</v>
      </c>
      <c r="K3396" s="4" t="str">
        <f>CONCATENATE(Sales[[#This Row],[region]],Sales[[#This Row],[storetype]])</f>
        <v>2B</v>
      </c>
      <c r="L3396" s="4">
        <f>INDEX(RegionStoreCount[Store Count],MATCH(Sales[[#This Row],[RegionStoretype]],RegionStoreCount[Region/Type],0))</f>
        <v>6</v>
      </c>
      <c r="M3396" s="4">
        <f>AND(Sales[[#This Row],[date]]&lt;=TY_YTDMax,Sales[[#This Row],[date]]&gt;=TY_YTDMin)*Sales[[#This Row],[sales]]</f>
        <v>0</v>
      </c>
      <c r="N3396" s="4">
        <f>AND(Sales[[#This Row],[date]]&lt;=LY_YTDMax,Sales[[#This Row],[date]]&gt;=LY_YTDMin)*Sales[[#This Row],[sales]]</f>
        <v>45823.349499999997</v>
      </c>
      <c r="O3396" s="4">
        <f>AND(Sales[[#This Row],[date]]&gt;=YoY_Min,Sales[[#This Row],[date]]&lt;=TY_YTDMax)*(Sales[[#This Row],[sales]]/Sales[[#This Row],[sqft]])</f>
        <v>0</v>
      </c>
      <c r="P3396" s="4">
        <f>SUMIF(Sales[RegionStoretype],Sales[[#This Row],[RegionStoretype]],Sales[YoY_SSF])/Sales[[#This Row],[Region_TypeCount]]</f>
        <v>58.393757732919049</v>
      </c>
    </row>
    <row r="3397" spans="1:16" x14ac:dyDescent="0.25">
      <c r="A3397" s="1">
        <v>42951</v>
      </c>
      <c r="B3397">
        <v>15</v>
      </c>
      <c r="C3397">
        <v>16</v>
      </c>
      <c r="D3397">
        <v>74543.857699999993</v>
      </c>
      <c r="E3397">
        <f>INDEX(Stores[region],MATCH(Sales[[#This Row],[store_no]],Stores[store_no],0))</f>
        <v>2</v>
      </c>
      <c r="F3397" t="str">
        <f>INDEX(Stores[storetype],MATCH(Sales[[#This Row],[store_no]],Stores[store_no],0))</f>
        <v>B</v>
      </c>
      <c r="G3397" t="str">
        <f>INDEX(Stores[location_city],MATCH(Sales[[#This Row],[store_no]],Stores[store_no],0))</f>
        <v>Rochester</v>
      </c>
      <c r="H3397" t="str">
        <f>INDEX(Stores[location_state],MATCH(Sales[[#This Row],[store_no]],Stores[store_no],0))</f>
        <v>Minnesota</v>
      </c>
      <c r="I3397">
        <f>INDEX(Stores[sqft],MATCH(Sales[[#This Row],[store_no]],Stores[store_no],0))</f>
        <v>128100</v>
      </c>
      <c r="J3397" s="4" t="str">
        <f>INDEX(Departments[dept_name],MATCH(Sales[[#This Row],[dept_no]],Departments[dept_no],0))</f>
        <v>Outdoors</v>
      </c>
      <c r="K3397" s="4" t="str">
        <f>CONCATENATE(Sales[[#This Row],[region]],Sales[[#This Row],[storetype]])</f>
        <v>2B</v>
      </c>
      <c r="L3397" s="4">
        <f>INDEX(RegionStoreCount[Store Count],MATCH(Sales[[#This Row],[RegionStoretype]],RegionStoreCount[Region/Type],0))</f>
        <v>6</v>
      </c>
      <c r="M3397" s="4">
        <f>AND(Sales[[#This Row],[date]]&lt;=TY_YTDMax,Sales[[#This Row],[date]]&gt;=TY_YTDMin)*Sales[[#This Row],[sales]]</f>
        <v>0</v>
      </c>
      <c r="N3397" s="4">
        <f>AND(Sales[[#This Row],[date]]&lt;=LY_YTDMax,Sales[[#This Row],[date]]&gt;=LY_YTDMin)*Sales[[#This Row],[sales]]</f>
        <v>74543.857699999993</v>
      </c>
      <c r="O3397" s="4">
        <f>AND(Sales[[#This Row],[date]]&gt;=YoY_Min,Sales[[#This Row],[date]]&lt;=TY_YTDMax)*(Sales[[#This Row],[sales]]/Sales[[#This Row],[sqft]])</f>
        <v>0</v>
      </c>
      <c r="P3397" s="4">
        <f>SUMIF(Sales[RegionStoretype],Sales[[#This Row],[RegionStoretype]],Sales[YoY_SSF])/Sales[[#This Row],[Region_TypeCount]]</f>
        <v>58.393757732919049</v>
      </c>
    </row>
    <row r="3398" spans="1:16" x14ac:dyDescent="0.25">
      <c r="A3398" s="1">
        <v>42951</v>
      </c>
      <c r="B3398">
        <v>16</v>
      </c>
      <c r="C3398">
        <v>2</v>
      </c>
      <c r="D3398">
        <v>28295.8403</v>
      </c>
      <c r="E3398">
        <f>INDEX(Stores[region],MATCH(Sales[[#This Row],[store_no]],Stores[store_no],0))</f>
        <v>2</v>
      </c>
      <c r="F3398" t="str">
        <f>INDEX(Stores[storetype],MATCH(Sales[[#This Row],[store_no]],Stores[store_no],0))</f>
        <v>B</v>
      </c>
      <c r="G3398" t="str">
        <f>INDEX(Stores[location_city],MATCH(Sales[[#This Row],[store_no]],Stores[store_no],0))</f>
        <v>Saint Paul</v>
      </c>
      <c r="H3398" t="str">
        <f>INDEX(Stores[location_state],MATCH(Sales[[#This Row],[store_no]],Stores[store_no],0))</f>
        <v>Minnesota</v>
      </c>
      <c r="I3398">
        <f>INDEX(Stores[sqft],MATCH(Sales[[#This Row],[store_no]],Stores[store_no],0))</f>
        <v>180400</v>
      </c>
      <c r="J3398" s="4" t="str">
        <f>INDEX(Departments[dept_name],MATCH(Sales[[#This Row],[dept_no]],Departments[dept_no],0))</f>
        <v>Baby</v>
      </c>
      <c r="K3398" s="4" t="str">
        <f>CONCATENATE(Sales[[#This Row],[region]],Sales[[#This Row],[storetype]])</f>
        <v>2B</v>
      </c>
      <c r="L3398" s="4">
        <f>INDEX(RegionStoreCount[Store Count],MATCH(Sales[[#This Row],[RegionStoretype]],RegionStoreCount[Region/Type],0))</f>
        <v>6</v>
      </c>
      <c r="M3398" s="4">
        <f>AND(Sales[[#This Row],[date]]&lt;=TY_YTDMax,Sales[[#This Row],[date]]&gt;=TY_YTDMin)*Sales[[#This Row],[sales]]</f>
        <v>0</v>
      </c>
      <c r="N3398" s="4">
        <f>AND(Sales[[#This Row],[date]]&lt;=LY_YTDMax,Sales[[#This Row],[date]]&gt;=LY_YTDMin)*Sales[[#This Row],[sales]]</f>
        <v>28295.8403</v>
      </c>
      <c r="O3398" s="4">
        <f>AND(Sales[[#This Row],[date]]&gt;=YoY_Min,Sales[[#This Row],[date]]&lt;=TY_YTDMax)*(Sales[[#This Row],[sales]]/Sales[[#This Row],[sqft]])</f>
        <v>0</v>
      </c>
      <c r="P3398" s="4">
        <f>SUMIF(Sales[RegionStoretype],Sales[[#This Row],[RegionStoretype]],Sales[YoY_SSF])/Sales[[#This Row],[Region_TypeCount]]</f>
        <v>58.393757732919049</v>
      </c>
    </row>
    <row r="3399" spans="1:16" x14ac:dyDescent="0.25">
      <c r="A3399" s="1">
        <v>42951</v>
      </c>
      <c r="B3399">
        <v>16</v>
      </c>
      <c r="C3399">
        <v>6</v>
      </c>
      <c r="D3399">
        <v>201597.6312</v>
      </c>
      <c r="E3399">
        <f>INDEX(Stores[region],MATCH(Sales[[#This Row],[store_no]],Stores[store_no],0))</f>
        <v>2</v>
      </c>
      <c r="F3399" t="str">
        <f>INDEX(Stores[storetype],MATCH(Sales[[#This Row],[store_no]],Stores[store_no],0))</f>
        <v>B</v>
      </c>
      <c r="G3399" t="str">
        <f>INDEX(Stores[location_city],MATCH(Sales[[#This Row],[store_no]],Stores[store_no],0))</f>
        <v>Saint Paul</v>
      </c>
      <c r="H3399" t="str">
        <f>INDEX(Stores[location_state],MATCH(Sales[[#This Row],[store_no]],Stores[store_no],0))</f>
        <v>Minnesota</v>
      </c>
      <c r="I3399">
        <f>INDEX(Stores[sqft],MATCH(Sales[[#This Row],[store_no]],Stores[store_no],0))</f>
        <v>180400</v>
      </c>
      <c r="J3399" s="4" t="str">
        <f>INDEX(Departments[dept_name],MATCH(Sales[[#This Row],[dept_no]],Departments[dept_no],0))</f>
        <v>Computers</v>
      </c>
      <c r="K3399" s="4" t="str">
        <f>CONCATENATE(Sales[[#This Row],[region]],Sales[[#This Row],[storetype]])</f>
        <v>2B</v>
      </c>
      <c r="L3399" s="4">
        <f>INDEX(RegionStoreCount[Store Count],MATCH(Sales[[#This Row],[RegionStoretype]],RegionStoreCount[Region/Type],0))</f>
        <v>6</v>
      </c>
      <c r="M3399" s="4">
        <f>AND(Sales[[#This Row],[date]]&lt;=TY_YTDMax,Sales[[#This Row],[date]]&gt;=TY_YTDMin)*Sales[[#This Row],[sales]]</f>
        <v>0</v>
      </c>
      <c r="N3399" s="4">
        <f>AND(Sales[[#This Row],[date]]&lt;=LY_YTDMax,Sales[[#This Row],[date]]&gt;=LY_YTDMin)*Sales[[#This Row],[sales]]</f>
        <v>201597.6312</v>
      </c>
      <c r="O3399" s="4">
        <f>AND(Sales[[#This Row],[date]]&gt;=YoY_Min,Sales[[#This Row],[date]]&lt;=TY_YTDMax)*(Sales[[#This Row],[sales]]/Sales[[#This Row],[sqft]])</f>
        <v>0</v>
      </c>
      <c r="P3399" s="4">
        <f>SUMIF(Sales[RegionStoretype],Sales[[#This Row],[RegionStoretype]],Sales[YoY_SSF])/Sales[[#This Row],[Region_TypeCount]]</f>
        <v>58.393757732919049</v>
      </c>
    </row>
    <row r="3400" spans="1:16" x14ac:dyDescent="0.25">
      <c r="A3400" s="1">
        <v>42951</v>
      </c>
      <c r="B3400">
        <v>16</v>
      </c>
      <c r="C3400">
        <v>17</v>
      </c>
      <c r="D3400">
        <v>52296.362599999993</v>
      </c>
      <c r="E3400">
        <f>INDEX(Stores[region],MATCH(Sales[[#This Row],[store_no]],Stores[store_no],0))</f>
        <v>2</v>
      </c>
      <c r="F3400" t="str">
        <f>INDEX(Stores[storetype],MATCH(Sales[[#This Row],[store_no]],Stores[store_no],0))</f>
        <v>B</v>
      </c>
      <c r="G3400" t="str">
        <f>INDEX(Stores[location_city],MATCH(Sales[[#This Row],[store_no]],Stores[store_no],0))</f>
        <v>Saint Paul</v>
      </c>
      <c r="H3400" t="str">
        <f>INDEX(Stores[location_state],MATCH(Sales[[#This Row],[store_no]],Stores[store_no],0))</f>
        <v>Minnesota</v>
      </c>
      <c r="I3400">
        <f>INDEX(Stores[sqft],MATCH(Sales[[#This Row],[store_no]],Stores[store_no],0))</f>
        <v>180400</v>
      </c>
      <c r="J3400" s="4" t="str">
        <f>INDEX(Departments[dept_name],MATCH(Sales[[#This Row],[dept_no]],Departments[dept_no],0))</f>
        <v>Shoes</v>
      </c>
      <c r="K3400" s="4" t="str">
        <f>CONCATENATE(Sales[[#This Row],[region]],Sales[[#This Row],[storetype]])</f>
        <v>2B</v>
      </c>
      <c r="L3400" s="4">
        <f>INDEX(RegionStoreCount[Store Count],MATCH(Sales[[#This Row],[RegionStoretype]],RegionStoreCount[Region/Type],0))</f>
        <v>6</v>
      </c>
      <c r="M3400" s="4">
        <f>AND(Sales[[#This Row],[date]]&lt;=TY_YTDMax,Sales[[#This Row],[date]]&gt;=TY_YTDMin)*Sales[[#This Row],[sales]]</f>
        <v>0</v>
      </c>
      <c r="N3400" s="4">
        <f>AND(Sales[[#This Row],[date]]&lt;=LY_YTDMax,Sales[[#This Row],[date]]&gt;=LY_YTDMin)*Sales[[#This Row],[sales]]</f>
        <v>52296.362599999993</v>
      </c>
      <c r="O3400" s="4">
        <f>AND(Sales[[#This Row],[date]]&gt;=YoY_Min,Sales[[#This Row],[date]]&lt;=TY_YTDMax)*(Sales[[#This Row],[sales]]/Sales[[#This Row],[sqft]])</f>
        <v>0</v>
      </c>
      <c r="P3400" s="4">
        <f>SUMIF(Sales[RegionStoretype],Sales[[#This Row],[RegionStoretype]],Sales[YoY_SSF])/Sales[[#This Row],[Region_TypeCount]]</f>
        <v>58.393757732919049</v>
      </c>
    </row>
    <row r="3401" spans="1:16" x14ac:dyDescent="0.25">
      <c r="A3401" s="1">
        <v>42951</v>
      </c>
      <c r="B3401">
        <v>17</v>
      </c>
      <c r="C3401">
        <v>2</v>
      </c>
      <c r="D3401">
        <v>2641.2356000000004</v>
      </c>
      <c r="E3401">
        <f>INDEX(Stores[region],MATCH(Sales[[#This Row],[store_no]],Stores[store_no],0))</f>
        <v>3</v>
      </c>
      <c r="F3401" t="str">
        <f>INDEX(Stores[storetype],MATCH(Sales[[#This Row],[store_no]],Stores[store_no],0))</f>
        <v>B</v>
      </c>
      <c r="G3401" t="str">
        <f>INDEX(Stores[location_city],MATCH(Sales[[#This Row],[store_no]],Stores[store_no],0))</f>
        <v>Fargo</v>
      </c>
      <c r="H3401" t="str">
        <f>INDEX(Stores[location_state],MATCH(Sales[[#This Row],[store_no]],Stores[store_no],0))</f>
        <v>North Dakota</v>
      </c>
      <c r="I3401">
        <f>INDEX(Stores[sqft],MATCH(Sales[[#This Row],[store_no]],Stores[store_no],0))</f>
        <v>211600</v>
      </c>
      <c r="J3401" s="4" t="str">
        <f>INDEX(Departments[dept_name],MATCH(Sales[[#This Row],[dept_no]],Departments[dept_no],0))</f>
        <v>Baby</v>
      </c>
      <c r="K3401" s="4" t="str">
        <f>CONCATENATE(Sales[[#This Row],[region]],Sales[[#This Row],[storetype]])</f>
        <v>3B</v>
      </c>
      <c r="L3401" s="4">
        <f>INDEX(RegionStoreCount[Store Count],MATCH(Sales[[#This Row],[RegionStoretype]],RegionStoreCount[Region/Type],0))</f>
        <v>4</v>
      </c>
      <c r="M3401" s="4">
        <f>AND(Sales[[#This Row],[date]]&lt;=TY_YTDMax,Sales[[#This Row],[date]]&gt;=TY_YTDMin)*Sales[[#This Row],[sales]]</f>
        <v>0</v>
      </c>
      <c r="N3401" s="4">
        <f>AND(Sales[[#This Row],[date]]&lt;=LY_YTDMax,Sales[[#This Row],[date]]&gt;=LY_YTDMin)*Sales[[#This Row],[sales]]</f>
        <v>2641.2356000000004</v>
      </c>
      <c r="O3401" s="4">
        <f>AND(Sales[[#This Row],[date]]&gt;=YoY_Min,Sales[[#This Row],[date]]&lt;=TY_YTDMax)*(Sales[[#This Row],[sales]]/Sales[[#This Row],[sqft]])</f>
        <v>0</v>
      </c>
      <c r="P3401" s="4">
        <f>SUMIF(Sales[RegionStoretype],Sales[[#This Row],[RegionStoretype]],Sales[YoY_SSF])/Sales[[#This Row],[Region_TypeCount]]</f>
        <v>58.312187288105562</v>
      </c>
    </row>
    <row r="3402" spans="1:16" x14ac:dyDescent="0.25">
      <c r="A3402" s="1">
        <v>42951</v>
      </c>
      <c r="B3402">
        <v>17</v>
      </c>
      <c r="C3402">
        <v>16</v>
      </c>
      <c r="D3402">
        <v>84035.539699999994</v>
      </c>
      <c r="E3402">
        <f>INDEX(Stores[region],MATCH(Sales[[#This Row],[store_no]],Stores[store_no],0))</f>
        <v>3</v>
      </c>
      <c r="F3402" t="str">
        <f>INDEX(Stores[storetype],MATCH(Sales[[#This Row],[store_no]],Stores[store_no],0))</f>
        <v>B</v>
      </c>
      <c r="G3402" t="str">
        <f>INDEX(Stores[location_city],MATCH(Sales[[#This Row],[store_no]],Stores[store_no],0))</f>
        <v>Fargo</v>
      </c>
      <c r="H3402" t="str">
        <f>INDEX(Stores[location_state],MATCH(Sales[[#This Row],[store_no]],Stores[store_no],0))</f>
        <v>North Dakota</v>
      </c>
      <c r="I3402">
        <f>INDEX(Stores[sqft],MATCH(Sales[[#This Row],[store_no]],Stores[store_no],0))</f>
        <v>211600</v>
      </c>
      <c r="J3402" s="4" t="str">
        <f>INDEX(Departments[dept_name],MATCH(Sales[[#This Row],[dept_no]],Departments[dept_no],0))</f>
        <v>Outdoors</v>
      </c>
      <c r="K3402" s="4" t="str">
        <f>CONCATENATE(Sales[[#This Row],[region]],Sales[[#This Row],[storetype]])</f>
        <v>3B</v>
      </c>
      <c r="L3402" s="4">
        <f>INDEX(RegionStoreCount[Store Count],MATCH(Sales[[#This Row],[RegionStoretype]],RegionStoreCount[Region/Type],0))</f>
        <v>4</v>
      </c>
      <c r="M3402" s="4">
        <f>AND(Sales[[#This Row],[date]]&lt;=TY_YTDMax,Sales[[#This Row],[date]]&gt;=TY_YTDMin)*Sales[[#This Row],[sales]]</f>
        <v>0</v>
      </c>
      <c r="N3402" s="4">
        <f>AND(Sales[[#This Row],[date]]&lt;=LY_YTDMax,Sales[[#This Row],[date]]&gt;=LY_YTDMin)*Sales[[#This Row],[sales]]</f>
        <v>84035.539699999994</v>
      </c>
      <c r="O3402" s="4">
        <f>AND(Sales[[#This Row],[date]]&gt;=YoY_Min,Sales[[#This Row],[date]]&lt;=TY_YTDMax)*(Sales[[#This Row],[sales]]/Sales[[#This Row],[sqft]])</f>
        <v>0</v>
      </c>
      <c r="P3402" s="4">
        <f>SUMIF(Sales[RegionStoretype],Sales[[#This Row],[RegionStoretype]],Sales[YoY_SSF])/Sales[[#This Row],[Region_TypeCount]]</f>
        <v>58.312187288105562</v>
      </c>
    </row>
    <row r="3403" spans="1:16" x14ac:dyDescent="0.25">
      <c r="A3403" s="1">
        <v>42951</v>
      </c>
      <c r="B3403">
        <v>18</v>
      </c>
      <c r="C3403">
        <v>1</v>
      </c>
      <c r="D3403">
        <v>41536.507000000005</v>
      </c>
      <c r="E3403">
        <f>INDEX(Stores[region],MATCH(Sales[[#This Row],[store_no]],Stores[store_no],0))</f>
        <v>2</v>
      </c>
      <c r="F3403" t="str">
        <f>INDEX(Stores[storetype],MATCH(Sales[[#This Row],[store_no]],Stores[store_no],0))</f>
        <v>B</v>
      </c>
      <c r="G3403" t="str">
        <f>INDEX(Stores[location_city],MATCH(Sales[[#This Row],[store_no]],Stores[store_no],0))</f>
        <v>Chicago</v>
      </c>
      <c r="H3403" t="str">
        <f>INDEX(Stores[location_state],MATCH(Sales[[#This Row],[store_no]],Stores[store_no],0))</f>
        <v>Illinois</v>
      </c>
      <c r="I3403">
        <f>INDEX(Stores[sqft],MATCH(Sales[[#This Row],[store_no]],Stores[store_no],0))</f>
        <v>120700</v>
      </c>
      <c r="J3403" s="4" t="str">
        <f>INDEX(Departments[dept_name],MATCH(Sales[[#This Row],[dept_no]],Departments[dept_no],0))</f>
        <v>Automotive</v>
      </c>
      <c r="K3403" s="4" t="str">
        <f>CONCATENATE(Sales[[#This Row],[region]],Sales[[#This Row],[storetype]])</f>
        <v>2B</v>
      </c>
      <c r="L3403" s="4">
        <f>INDEX(RegionStoreCount[Store Count],MATCH(Sales[[#This Row],[RegionStoretype]],RegionStoreCount[Region/Type],0))</f>
        <v>6</v>
      </c>
      <c r="M3403" s="4">
        <f>AND(Sales[[#This Row],[date]]&lt;=TY_YTDMax,Sales[[#This Row],[date]]&gt;=TY_YTDMin)*Sales[[#This Row],[sales]]</f>
        <v>0</v>
      </c>
      <c r="N3403" s="4">
        <f>AND(Sales[[#This Row],[date]]&lt;=LY_YTDMax,Sales[[#This Row],[date]]&gt;=LY_YTDMin)*Sales[[#This Row],[sales]]</f>
        <v>41536.507000000005</v>
      </c>
      <c r="O3403" s="4">
        <f>AND(Sales[[#This Row],[date]]&gt;=YoY_Min,Sales[[#This Row],[date]]&lt;=TY_YTDMax)*(Sales[[#This Row],[sales]]/Sales[[#This Row],[sqft]])</f>
        <v>0</v>
      </c>
      <c r="P3403" s="4">
        <f>SUMIF(Sales[RegionStoretype],Sales[[#This Row],[RegionStoretype]],Sales[YoY_SSF])/Sales[[#This Row],[Region_TypeCount]]</f>
        <v>58.393757732919049</v>
      </c>
    </row>
    <row r="3404" spans="1:16" x14ac:dyDescent="0.25">
      <c r="A3404" s="1">
        <v>42951</v>
      </c>
      <c r="B3404">
        <v>18</v>
      </c>
      <c r="C3404">
        <v>18</v>
      </c>
      <c r="D3404">
        <v>10592.350999999999</v>
      </c>
      <c r="E3404">
        <f>INDEX(Stores[region],MATCH(Sales[[#This Row],[store_no]],Stores[store_no],0))</f>
        <v>2</v>
      </c>
      <c r="F3404" t="str">
        <f>INDEX(Stores[storetype],MATCH(Sales[[#This Row],[store_no]],Stores[store_no],0))</f>
        <v>B</v>
      </c>
      <c r="G3404" t="str">
        <f>INDEX(Stores[location_city],MATCH(Sales[[#This Row],[store_no]],Stores[store_no],0))</f>
        <v>Chicago</v>
      </c>
      <c r="H3404" t="str">
        <f>INDEX(Stores[location_state],MATCH(Sales[[#This Row],[store_no]],Stores[store_no],0))</f>
        <v>Illinois</v>
      </c>
      <c r="I3404">
        <f>INDEX(Stores[sqft],MATCH(Sales[[#This Row],[store_no]],Stores[store_no],0))</f>
        <v>120700</v>
      </c>
      <c r="J3404" s="4" t="str">
        <f>INDEX(Departments[dept_name],MATCH(Sales[[#This Row],[dept_no]],Departments[dept_no],0))</f>
        <v>Sports</v>
      </c>
      <c r="K3404" s="4" t="str">
        <f>CONCATENATE(Sales[[#This Row],[region]],Sales[[#This Row],[storetype]])</f>
        <v>2B</v>
      </c>
      <c r="L3404" s="4">
        <f>INDEX(RegionStoreCount[Store Count],MATCH(Sales[[#This Row],[RegionStoretype]],RegionStoreCount[Region/Type],0))</f>
        <v>6</v>
      </c>
      <c r="M3404" s="4">
        <f>AND(Sales[[#This Row],[date]]&lt;=TY_YTDMax,Sales[[#This Row],[date]]&gt;=TY_YTDMin)*Sales[[#This Row],[sales]]</f>
        <v>0</v>
      </c>
      <c r="N3404" s="4">
        <f>AND(Sales[[#This Row],[date]]&lt;=LY_YTDMax,Sales[[#This Row],[date]]&gt;=LY_YTDMin)*Sales[[#This Row],[sales]]</f>
        <v>10592.350999999999</v>
      </c>
      <c r="O3404" s="4">
        <f>AND(Sales[[#This Row],[date]]&gt;=YoY_Min,Sales[[#This Row],[date]]&lt;=TY_YTDMax)*(Sales[[#This Row],[sales]]/Sales[[#This Row],[sqft]])</f>
        <v>0</v>
      </c>
      <c r="P3404" s="4">
        <f>SUMIF(Sales[RegionStoretype],Sales[[#This Row],[RegionStoretype]],Sales[YoY_SSF])/Sales[[#This Row],[Region_TypeCount]]</f>
        <v>58.393757732919049</v>
      </c>
    </row>
    <row r="3405" spans="1:16" x14ac:dyDescent="0.25">
      <c r="A3405" s="1">
        <v>42951</v>
      </c>
      <c r="B3405">
        <v>18</v>
      </c>
      <c r="C3405">
        <v>19</v>
      </c>
      <c r="D3405">
        <v>24497.931100000002</v>
      </c>
      <c r="E3405">
        <f>INDEX(Stores[region],MATCH(Sales[[#This Row],[store_no]],Stores[store_no],0))</f>
        <v>2</v>
      </c>
      <c r="F3405" t="str">
        <f>INDEX(Stores[storetype],MATCH(Sales[[#This Row],[store_no]],Stores[store_no],0))</f>
        <v>B</v>
      </c>
      <c r="G3405" t="str">
        <f>INDEX(Stores[location_city],MATCH(Sales[[#This Row],[store_no]],Stores[store_no],0))</f>
        <v>Chicago</v>
      </c>
      <c r="H3405" t="str">
        <f>INDEX(Stores[location_state],MATCH(Sales[[#This Row],[store_no]],Stores[store_no],0))</f>
        <v>Illinois</v>
      </c>
      <c r="I3405">
        <f>INDEX(Stores[sqft],MATCH(Sales[[#This Row],[store_no]],Stores[store_no],0))</f>
        <v>120700</v>
      </c>
      <c r="J3405" s="4" t="str">
        <f>INDEX(Departments[dept_name],MATCH(Sales[[#This Row],[dept_no]],Departments[dept_no],0))</f>
        <v>Tools</v>
      </c>
      <c r="K3405" s="4" t="str">
        <f>CONCATENATE(Sales[[#This Row],[region]],Sales[[#This Row],[storetype]])</f>
        <v>2B</v>
      </c>
      <c r="L3405" s="4">
        <f>INDEX(RegionStoreCount[Store Count],MATCH(Sales[[#This Row],[RegionStoretype]],RegionStoreCount[Region/Type],0))</f>
        <v>6</v>
      </c>
      <c r="M3405" s="4">
        <f>AND(Sales[[#This Row],[date]]&lt;=TY_YTDMax,Sales[[#This Row],[date]]&gt;=TY_YTDMin)*Sales[[#This Row],[sales]]</f>
        <v>0</v>
      </c>
      <c r="N3405" s="4">
        <f>AND(Sales[[#This Row],[date]]&lt;=LY_YTDMax,Sales[[#This Row],[date]]&gt;=LY_YTDMin)*Sales[[#This Row],[sales]]</f>
        <v>24497.931100000002</v>
      </c>
      <c r="O3405" s="4">
        <f>AND(Sales[[#This Row],[date]]&gt;=YoY_Min,Sales[[#This Row],[date]]&lt;=TY_YTDMax)*(Sales[[#This Row],[sales]]/Sales[[#This Row],[sqft]])</f>
        <v>0</v>
      </c>
      <c r="P3405" s="4">
        <f>SUMIF(Sales[RegionStoretype],Sales[[#This Row],[RegionStoretype]],Sales[YoY_SSF])/Sales[[#This Row],[Region_TypeCount]]</f>
        <v>58.393757732919049</v>
      </c>
    </row>
    <row r="3406" spans="1:16" x14ac:dyDescent="0.25">
      <c r="A3406" s="1">
        <v>42951</v>
      </c>
      <c r="B3406">
        <v>19</v>
      </c>
      <c r="C3406">
        <v>11</v>
      </c>
      <c r="D3406">
        <v>58158.356899999999</v>
      </c>
      <c r="E3406">
        <f>INDEX(Stores[region],MATCH(Sales[[#This Row],[store_no]],Stores[store_no],0))</f>
        <v>3</v>
      </c>
      <c r="F3406" t="str">
        <f>INDEX(Stores[storetype],MATCH(Sales[[#This Row],[store_no]],Stores[store_no],0))</f>
        <v>A</v>
      </c>
      <c r="G3406" t="str">
        <f>INDEX(Stores[location_city],MATCH(Sales[[#This Row],[store_no]],Stores[store_no],0))</f>
        <v>Des Moines</v>
      </c>
      <c r="H3406" t="str">
        <f>INDEX(Stores[location_state],MATCH(Sales[[#This Row],[store_no]],Stores[store_no],0))</f>
        <v>Iowa</v>
      </c>
      <c r="I3406">
        <f>INDEX(Stores[sqft],MATCH(Sales[[#This Row],[store_no]],Stores[store_no],0))</f>
        <v>197600</v>
      </c>
      <c r="J3406" s="4" t="str">
        <f>INDEX(Departments[dept_name],MATCH(Sales[[#This Row],[dept_no]],Departments[dept_no],0))</f>
        <v>Home</v>
      </c>
      <c r="K3406" s="4" t="str">
        <f>CONCATENATE(Sales[[#This Row],[region]],Sales[[#This Row],[storetype]])</f>
        <v>3A</v>
      </c>
      <c r="L3406" s="4">
        <f>INDEX(RegionStoreCount[Store Count],MATCH(Sales[[#This Row],[RegionStoretype]],RegionStoreCount[Region/Type],0))</f>
        <v>9</v>
      </c>
      <c r="M3406" s="4">
        <f>AND(Sales[[#This Row],[date]]&lt;=TY_YTDMax,Sales[[#This Row],[date]]&gt;=TY_YTDMin)*Sales[[#This Row],[sales]]</f>
        <v>0</v>
      </c>
      <c r="N3406" s="4">
        <f>AND(Sales[[#This Row],[date]]&lt;=LY_YTDMax,Sales[[#This Row],[date]]&gt;=LY_YTDMin)*Sales[[#This Row],[sales]]</f>
        <v>58158.356899999999</v>
      </c>
      <c r="O3406" s="4">
        <f>AND(Sales[[#This Row],[date]]&gt;=YoY_Min,Sales[[#This Row],[date]]&lt;=TY_YTDMax)*(Sales[[#This Row],[sales]]/Sales[[#This Row],[sqft]])</f>
        <v>0</v>
      </c>
      <c r="P3406" s="4">
        <f>SUMIF(Sales[RegionStoretype],Sales[[#This Row],[RegionStoretype]],Sales[YoY_SSF])/Sales[[#This Row],[Region_TypeCount]]</f>
        <v>53.603836561720975</v>
      </c>
    </row>
    <row r="3407" spans="1:16" x14ac:dyDescent="0.25">
      <c r="A3407" s="1">
        <v>42951</v>
      </c>
      <c r="B3407">
        <v>19</v>
      </c>
      <c r="C3407">
        <v>16</v>
      </c>
      <c r="D3407">
        <v>164439.77620000002</v>
      </c>
      <c r="E3407">
        <f>INDEX(Stores[region],MATCH(Sales[[#This Row],[store_no]],Stores[store_no],0))</f>
        <v>3</v>
      </c>
      <c r="F3407" t="str">
        <f>INDEX(Stores[storetype],MATCH(Sales[[#This Row],[store_no]],Stores[store_no],0))</f>
        <v>A</v>
      </c>
      <c r="G3407" t="str">
        <f>INDEX(Stores[location_city],MATCH(Sales[[#This Row],[store_no]],Stores[store_no],0))</f>
        <v>Des Moines</v>
      </c>
      <c r="H3407" t="str">
        <f>INDEX(Stores[location_state],MATCH(Sales[[#This Row],[store_no]],Stores[store_no],0))</f>
        <v>Iowa</v>
      </c>
      <c r="I3407">
        <f>INDEX(Stores[sqft],MATCH(Sales[[#This Row],[store_no]],Stores[store_no],0))</f>
        <v>197600</v>
      </c>
      <c r="J3407" s="4" t="str">
        <f>INDEX(Departments[dept_name],MATCH(Sales[[#This Row],[dept_no]],Departments[dept_no],0))</f>
        <v>Outdoors</v>
      </c>
      <c r="K3407" s="4" t="str">
        <f>CONCATENATE(Sales[[#This Row],[region]],Sales[[#This Row],[storetype]])</f>
        <v>3A</v>
      </c>
      <c r="L3407" s="4">
        <f>INDEX(RegionStoreCount[Store Count],MATCH(Sales[[#This Row],[RegionStoretype]],RegionStoreCount[Region/Type],0))</f>
        <v>9</v>
      </c>
      <c r="M3407" s="4">
        <f>AND(Sales[[#This Row],[date]]&lt;=TY_YTDMax,Sales[[#This Row],[date]]&gt;=TY_YTDMin)*Sales[[#This Row],[sales]]</f>
        <v>0</v>
      </c>
      <c r="N3407" s="4">
        <f>AND(Sales[[#This Row],[date]]&lt;=LY_YTDMax,Sales[[#This Row],[date]]&gt;=LY_YTDMin)*Sales[[#This Row],[sales]]</f>
        <v>164439.77620000002</v>
      </c>
      <c r="O3407" s="4">
        <f>AND(Sales[[#This Row],[date]]&gt;=YoY_Min,Sales[[#This Row],[date]]&lt;=TY_YTDMax)*(Sales[[#This Row],[sales]]/Sales[[#This Row],[sqft]])</f>
        <v>0</v>
      </c>
      <c r="P3407" s="4">
        <f>SUMIF(Sales[RegionStoretype],Sales[[#This Row],[RegionStoretype]],Sales[YoY_SSF])/Sales[[#This Row],[Region_TypeCount]]</f>
        <v>53.603836561720975</v>
      </c>
    </row>
    <row r="3408" spans="1:16" x14ac:dyDescent="0.25">
      <c r="A3408" s="1">
        <v>42951</v>
      </c>
      <c r="B3408">
        <v>19</v>
      </c>
      <c r="C3408">
        <v>17</v>
      </c>
      <c r="D3408">
        <v>31998.889200000001</v>
      </c>
      <c r="E3408">
        <f>INDEX(Stores[region],MATCH(Sales[[#This Row],[store_no]],Stores[store_no],0))</f>
        <v>3</v>
      </c>
      <c r="F3408" t="str">
        <f>INDEX(Stores[storetype],MATCH(Sales[[#This Row],[store_no]],Stores[store_no],0))</f>
        <v>A</v>
      </c>
      <c r="G3408" t="str">
        <f>INDEX(Stores[location_city],MATCH(Sales[[#This Row],[store_no]],Stores[store_no],0))</f>
        <v>Des Moines</v>
      </c>
      <c r="H3408" t="str">
        <f>INDEX(Stores[location_state],MATCH(Sales[[#This Row],[store_no]],Stores[store_no],0))</f>
        <v>Iowa</v>
      </c>
      <c r="I3408">
        <f>INDEX(Stores[sqft],MATCH(Sales[[#This Row],[store_no]],Stores[store_no],0))</f>
        <v>197600</v>
      </c>
      <c r="J3408" s="4" t="str">
        <f>INDEX(Departments[dept_name],MATCH(Sales[[#This Row],[dept_no]],Departments[dept_no],0))</f>
        <v>Shoes</v>
      </c>
      <c r="K3408" s="4" t="str">
        <f>CONCATENATE(Sales[[#This Row],[region]],Sales[[#This Row],[storetype]])</f>
        <v>3A</v>
      </c>
      <c r="L3408" s="4">
        <f>INDEX(RegionStoreCount[Store Count],MATCH(Sales[[#This Row],[RegionStoretype]],RegionStoreCount[Region/Type],0))</f>
        <v>9</v>
      </c>
      <c r="M3408" s="4">
        <f>AND(Sales[[#This Row],[date]]&lt;=TY_YTDMax,Sales[[#This Row],[date]]&gt;=TY_YTDMin)*Sales[[#This Row],[sales]]</f>
        <v>0</v>
      </c>
      <c r="N3408" s="4">
        <f>AND(Sales[[#This Row],[date]]&lt;=LY_YTDMax,Sales[[#This Row],[date]]&gt;=LY_YTDMin)*Sales[[#This Row],[sales]]</f>
        <v>31998.889200000001</v>
      </c>
      <c r="O3408" s="4">
        <f>AND(Sales[[#This Row],[date]]&gt;=YoY_Min,Sales[[#This Row],[date]]&lt;=TY_YTDMax)*(Sales[[#This Row],[sales]]/Sales[[#This Row],[sqft]])</f>
        <v>0</v>
      </c>
      <c r="P3408" s="4">
        <f>SUMIF(Sales[RegionStoretype],Sales[[#This Row],[RegionStoretype]],Sales[YoY_SSF])/Sales[[#This Row],[Region_TypeCount]]</f>
        <v>53.603836561720975</v>
      </c>
    </row>
    <row r="3409" spans="1:16" x14ac:dyDescent="0.25">
      <c r="A3409" s="1">
        <v>42951</v>
      </c>
      <c r="B3409">
        <v>20</v>
      </c>
      <c r="C3409">
        <v>7</v>
      </c>
      <c r="D3409">
        <v>12.9948</v>
      </c>
      <c r="E3409">
        <f>INDEX(Stores[region],MATCH(Sales[[#This Row],[store_no]],Stores[store_no],0))</f>
        <v>1</v>
      </c>
      <c r="F3409" t="str">
        <f>INDEX(Stores[storetype],MATCH(Sales[[#This Row],[store_no]],Stores[store_no],0))</f>
        <v>A</v>
      </c>
      <c r="G3409" t="str">
        <f>INDEX(Stores[location_city],MATCH(Sales[[#This Row],[store_no]],Stores[store_no],0))</f>
        <v>South Bend</v>
      </c>
      <c r="H3409" t="str">
        <f>INDEX(Stores[location_state],MATCH(Sales[[#This Row],[store_no]],Stores[store_no],0))</f>
        <v>Indiana</v>
      </c>
      <c r="I3409">
        <f>INDEX(Stores[sqft],MATCH(Sales[[#This Row],[store_no]],Stores[store_no],0))</f>
        <v>39700</v>
      </c>
      <c r="J3409" s="4" t="str">
        <f>INDEX(Departments[dept_name],MATCH(Sales[[#This Row],[dept_no]],Departments[dept_no],0))</f>
        <v>Electronics</v>
      </c>
      <c r="K3409" s="4" t="str">
        <f>CONCATENATE(Sales[[#This Row],[region]],Sales[[#This Row],[storetype]])</f>
        <v>1A</v>
      </c>
      <c r="L3409" s="4">
        <f>INDEX(RegionStoreCount[Store Count],MATCH(Sales[[#This Row],[RegionStoretype]],RegionStoreCount[Region/Type],0))</f>
        <v>5</v>
      </c>
      <c r="M3409" s="4">
        <f>AND(Sales[[#This Row],[date]]&lt;=TY_YTDMax,Sales[[#This Row],[date]]&gt;=TY_YTDMin)*Sales[[#This Row],[sales]]</f>
        <v>0</v>
      </c>
      <c r="N3409" s="4">
        <f>AND(Sales[[#This Row],[date]]&lt;=LY_YTDMax,Sales[[#This Row],[date]]&gt;=LY_YTDMin)*Sales[[#This Row],[sales]]</f>
        <v>12.9948</v>
      </c>
      <c r="O3409" s="4">
        <f>AND(Sales[[#This Row],[date]]&gt;=YoY_Min,Sales[[#This Row],[date]]&lt;=TY_YTDMax)*(Sales[[#This Row],[sales]]/Sales[[#This Row],[sqft]])</f>
        <v>0</v>
      </c>
      <c r="P3409" s="4">
        <f>SUMIF(Sales[RegionStoretype],Sales[[#This Row],[RegionStoretype]],Sales[YoY_SSF])/Sales[[#This Row],[Region_TypeCount]]</f>
        <v>59.469551530910678</v>
      </c>
    </row>
    <row r="3410" spans="1:16" x14ac:dyDescent="0.25">
      <c r="A3410" s="1">
        <v>42951</v>
      </c>
      <c r="B3410">
        <v>20</v>
      </c>
      <c r="C3410">
        <v>9</v>
      </c>
      <c r="D3410">
        <v>4012.8559999999998</v>
      </c>
      <c r="E3410">
        <f>INDEX(Stores[region],MATCH(Sales[[#This Row],[store_no]],Stores[store_no],0))</f>
        <v>1</v>
      </c>
      <c r="F3410" t="str">
        <f>INDEX(Stores[storetype],MATCH(Sales[[#This Row],[store_no]],Stores[store_no],0))</f>
        <v>A</v>
      </c>
      <c r="G3410" t="str">
        <f>INDEX(Stores[location_city],MATCH(Sales[[#This Row],[store_no]],Stores[store_no],0))</f>
        <v>South Bend</v>
      </c>
      <c r="H3410" t="str">
        <f>INDEX(Stores[location_state],MATCH(Sales[[#This Row],[store_no]],Stores[store_no],0))</f>
        <v>Indiana</v>
      </c>
      <c r="I3410">
        <f>INDEX(Stores[sqft],MATCH(Sales[[#This Row],[store_no]],Stores[store_no],0))</f>
        <v>39700</v>
      </c>
      <c r="J3410" s="4" t="str">
        <f>INDEX(Departments[dept_name],MATCH(Sales[[#This Row],[dept_no]],Departments[dept_no],0))</f>
        <v>Garden</v>
      </c>
      <c r="K3410" s="4" t="str">
        <f>CONCATENATE(Sales[[#This Row],[region]],Sales[[#This Row],[storetype]])</f>
        <v>1A</v>
      </c>
      <c r="L3410" s="4">
        <f>INDEX(RegionStoreCount[Store Count],MATCH(Sales[[#This Row],[RegionStoretype]],RegionStoreCount[Region/Type],0))</f>
        <v>5</v>
      </c>
      <c r="M3410" s="4">
        <f>AND(Sales[[#This Row],[date]]&lt;=TY_YTDMax,Sales[[#This Row],[date]]&gt;=TY_YTDMin)*Sales[[#This Row],[sales]]</f>
        <v>0</v>
      </c>
      <c r="N3410" s="4">
        <f>AND(Sales[[#This Row],[date]]&lt;=LY_YTDMax,Sales[[#This Row],[date]]&gt;=LY_YTDMin)*Sales[[#This Row],[sales]]</f>
        <v>4012.8559999999998</v>
      </c>
      <c r="O3410" s="4">
        <f>AND(Sales[[#This Row],[date]]&gt;=YoY_Min,Sales[[#This Row],[date]]&lt;=TY_YTDMax)*(Sales[[#This Row],[sales]]/Sales[[#This Row],[sqft]])</f>
        <v>0</v>
      </c>
      <c r="P3410" s="4">
        <f>SUMIF(Sales[RegionStoretype],Sales[[#This Row],[RegionStoretype]],Sales[YoY_SSF])/Sales[[#This Row],[Region_TypeCount]]</f>
        <v>59.469551530910678</v>
      </c>
    </row>
    <row r="3411" spans="1:16" x14ac:dyDescent="0.25">
      <c r="A3411" s="1">
        <v>42951</v>
      </c>
      <c r="B3411">
        <v>21</v>
      </c>
      <c r="C3411">
        <v>15</v>
      </c>
      <c r="D3411">
        <v>386.61590000000001</v>
      </c>
      <c r="E3411">
        <f>INDEX(Stores[region],MATCH(Sales[[#This Row],[store_no]],Stores[store_no],0))</f>
        <v>2</v>
      </c>
      <c r="F3411" t="str">
        <f>INDEX(Stores[storetype],MATCH(Sales[[#This Row],[store_no]],Stores[store_no],0))</f>
        <v>B</v>
      </c>
      <c r="G3411" t="str">
        <f>INDEX(Stores[location_city],MATCH(Sales[[#This Row],[store_no]],Stores[store_no],0))</f>
        <v>Madison</v>
      </c>
      <c r="H3411" t="str">
        <f>INDEX(Stores[location_state],MATCH(Sales[[#This Row],[store_no]],Stores[store_no],0))</f>
        <v>Wisconsin</v>
      </c>
      <c r="I3411">
        <f>INDEX(Stores[sqft],MATCH(Sales[[#This Row],[store_no]],Stores[store_no],0))</f>
        <v>206400</v>
      </c>
      <c r="J3411" s="4" t="str">
        <f>INDEX(Departments[dept_name],MATCH(Sales[[#This Row],[dept_no]],Departments[dept_no],0))</f>
        <v>Music</v>
      </c>
      <c r="K3411" s="4" t="str">
        <f>CONCATENATE(Sales[[#This Row],[region]],Sales[[#This Row],[storetype]])</f>
        <v>2B</v>
      </c>
      <c r="L3411" s="4">
        <f>INDEX(RegionStoreCount[Store Count],MATCH(Sales[[#This Row],[RegionStoretype]],RegionStoreCount[Region/Type],0))</f>
        <v>6</v>
      </c>
      <c r="M3411" s="4">
        <f>AND(Sales[[#This Row],[date]]&lt;=TY_YTDMax,Sales[[#This Row],[date]]&gt;=TY_YTDMin)*Sales[[#This Row],[sales]]</f>
        <v>0</v>
      </c>
      <c r="N3411" s="4">
        <f>AND(Sales[[#This Row],[date]]&lt;=LY_YTDMax,Sales[[#This Row],[date]]&gt;=LY_YTDMin)*Sales[[#This Row],[sales]]</f>
        <v>386.61590000000001</v>
      </c>
      <c r="O3411" s="4">
        <f>AND(Sales[[#This Row],[date]]&gt;=YoY_Min,Sales[[#This Row],[date]]&lt;=TY_YTDMax)*(Sales[[#This Row],[sales]]/Sales[[#This Row],[sqft]])</f>
        <v>0</v>
      </c>
      <c r="P3411" s="4">
        <f>SUMIF(Sales[RegionStoretype],Sales[[#This Row],[RegionStoretype]],Sales[YoY_SSF])/Sales[[#This Row],[Region_TypeCount]]</f>
        <v>58.393757732919049</v>
      </c>
    </row>
    <row r="3412" spans="1:16" x14ac:dyDescent="0.25">
      <c r="A3412" s="1">
        <v>42951</v>
      </c>
      <c r="B3412">
        <v>22</v>
      </c>
      <c r="C3412">
        <v>7</v>
      </c>
      <c r="D3412">
        <v>21780.665800000002</v>
      </c>
      <c r="E3412">
        <f>INDEX(Stores[region],MATCH(Sales[[#This Row],[store_no]],Stores[store_no],0))</f>
        <v>3</v>
      </c>
      <c r="F3412" t="str">
        <f>INDEX(Stores[storetype],MATCH(Sales[[#This Row],[store_no]],Stores[store_no],0))</f>
        <v>B</v>
      </c>
      <c r="G3412" t="str">
        <f>INDEX(Stores[location_city],MATCH(Sales[[#This Row],[store_no]],Stores[store_no],0))</f>
        <v>Sioux Falls</v>
      </c>
      <c r="H3412" t="str">
        <f>INDEX(Stores[location_state],MATCH(Sales[[#This Row],[store_no]],Stores[store_no],0))</f>
        <v>South Dakota</v>
      </c>
      <c r="I3412">
        <f>INDEX(Stores[sqft],MATCH(Sales[[#This Row],[store_no]],Stores[store_no],0))</f>
        <v>57800</v>
      </c>
      <c r="J3412" s="4" t="str">
        <f>INDEX(Departments[dept_name],MATCH(Sales[[#This Row],[dept_no]],Departments[dept_no],0))</f>
        <v>Electronics</v>
      </c>
      <c r="K3412" s="4" t="str">
        <f>CONCATENATE(Sales[[#This Row],[region]],Sales[[#This Row],[storetype]])</f>
        <v>3B</v>
      </c>
      <c r="L3412" s="4">
        <f>INDEX(RegionStoreCount[Store Count],MATCH(Sales[[#This Row],[RegionStoretype]],RegionStoreCount[Region/Type],0))</f>
        <v>4</v>
      </c>
      <c r="M3412" s="4">
        <f>AND(Sales[[#This Row],[date]]&lt;=TY_YTDMax,Sales[[#This Row],[date]]&gt;=TY_YTDMin)*Sales[[#This Row],[sales]]</f>
        <v>0</v>
      </c>
      <c r="N3412" s="4">
        <f>AND(Sales[[#This Row],[date]]&lt;=LY_YTDMax,Sales[[#This Row],[date]]&gt;=LY_YTDMin)*Sales[[#This Row],[sales]]</f>
        <v>21780.665800000002</v>
      </c>
      <c r="O3412" s="4">
        <f>AND(Sales[[#This Row],[date]]&gt;=YoY_Min,Sales[[#This Row],[date]]&lt;=TY_YTDMax)*(Sales[[#This Row],[sales]]/Sales[[#This Row],[sqft]])</f>
        <v>0</v>
      </c>
      <c r="P3412" s="4">
        <f>SUMIF(Sales[RegionStoretype],Sales[[#This Row],[RegionStoretype]],Sales[YoY_SSF])/Sales[[#This Row],[Region_TypeCount]]</f>
        <v>58.312187288105562</v>
      </c>
    </row>
    <row r="3413" spans="1:16" x14ac:dyDescent="0.25">
      <c r="A3413" s="1">
        <v>42951</v>
      </c>
      <c r="B3413">
        <v>22</v>
      </c>
      <c r="C3413">
        <v>12</v>
      </c>
      <c r="D3413">
        <v>46933.281699999992</v>
      </c>
      <c r="E3413">
        <f>INDEX(Stores[region],MATCH(Sales[[#This Row],[store_no]],Stores[store_no],0))</f>
        <v>3</v>
      </c>
      <c r="F3413" t="str">
        <f>INDEX(Stores[storetype],MATCH(Sales[[#This Row],[store_no]],Stores[store_no],0))</f>
        <v>B</v>
      </c>
      <c r="G3413" t="str">
        <f>INDEX(Stores[location_city],MATCH(Sales[[#This Row],[store_no]],Stores[store_no],0))</f>
        <v>Sioux Falls</v>
      </c>
      <c r="H3413" t="str">
        <f>INDEX(Stores[location_state],MATCH(Sales[[#This Row],[store_no]],Stores[store_no],0))</f>
        <v>South Dakota</v>
      </c>
      <c r="I3413">
        <f>INDEX(Stores[sqft],MATCH(Sales[[#This Row],[store_no]],Stores[store_no],0))</f>
        <v>57800</v>
      </c>
      <c r="J3413" s="4" t="str">
        <f>INDEX(Departments[dept_name],MATCH(Sales[[#This Row],[dept_no]],Departments[dept_no],0))</f>
        <v>Jewelery</v>
      </c>
      <c r="K3413" s="4" t="str">
        <f>CONCATENATE(Sales[[#This Row],[region]],Sales[[#This Row],[storetype]])</f>
        <v>3B</v>
      </c>
      <c r="L3413" s="4">
        <f>INDEX(RegionStoreCount[Store Count],MATCH(Sales[[#This Row],[RegionStoretype]],RegionStoreCount[Region/Type],0))</f>
        <v>4</v>
      </c>
      <c r="M3413" s="4">
        <f>AND(Sales[[#This Row],[date]]&lt;=TY_YTDMax,Sales[[#This Row],[date]]&gt;=TY_YTDMin)*Sales[[#This Row],[sales]]</f>
        <v>0</v>
      </c>
      <c r="N3413" s="4">
        <f>AND(Sales[[#This Row],[date]]&lt;=LY_YTDMax,Sales[[#This Row],[date]]&gt;=LY_YTDMin)*Sales[[#This Row],[sales]]</f>
        <v>46933.281699999992</v>
      </c>
      <c r="O3413" s="4">
        <f>AND(Sales[[#This Row],[date]]&gt;=YoY_Min,Sales[[#This Row],[date]]&lt;=TY_YTDMax)*(Sales[[#This Row],[sales]]/Sales[[#This Row],[sqft]])</f>
        <v>0</v>
      </c>
      <c r="P3413" s="4">
        <f>SUMIF(Sales[RegionStoretype],Sales[[#This Row],[RegionStoretype]],Sales[YoY_SSF])/Sales[[#This Row],[Region_TypeCount]]</f>
        <v>58.312187288105562</v>
      </c>
    </row>
    <row r="3414" spans="1:16" x14ac:dyDescent="0.25">
      <c r="A3414" s="1">
        <v>42951</v>
      </c>
      <c r="B3414">
        <v>23</v>
      </c>
      <c r="C3414">
        <v>16</v>
      </c>
      <c r="D3414">
        <v>14636.5363</v>
      </c>
      <c r="E3414">
        <f>INDEX(Stores[region],MATCH(Sales[[#This Row],[store_no]],Stores[store_no],0))</f>
        <v>3</v>
      </c>
      <c r="F3414" t="str">
        <f>INDEX(Stores[storetype],MATCH(Sales[[#This Row],[store_no]],Stores[store_no],0))</f>
        <v>B</v>
      </c>
      <c r="G3414" t="str">
        <f>INDEX(Stores[location_city],MATCH(Sales[[#This Row],[store_no]],Stores[store_no],0))</f>
        <v>Cedar Rapids</v>
      </c>
      <c r="H3414" t="str">
        <f>INDEX(Stores[location_state],MATCH(Sales[[#This Row],[store_no]],Stores[store_no],0))</f>
        <v>Iowa</v>
      </c>
      <c r="I3414">
        <f>INDEX(Stores[sqft],MATCH(Sales[[#This Row],[store_no]],Stores[store_no],0))</f>
        <v>123700</v>
      </c>
      <c r="J3414" s="4" t="str">
        <f>INDEX(Departments[dept_name],MATCH(Sales[[#This Row],[dept_no]],Departments[dept_no],0))</f>
        <v>Outdoors</v>
      </c>
      <c r="K3414" s="4" t="str">
        <f>CONCATENATE(Sales[[#This Row],[region]],Sales[[#This Row],[storetype]])</f>
        <v>3B</v>
      </c>
      <c r="L3414" s="4">
        <f>INDEX(RegionStoreCount[Store Count],MATCH(Sales[[#This Row],[RegionStoretype]],RegionStoreCount[Region/Type],0))</f>
        <v>4</v>
      </c>
      <c r="M3414" s="4">
        <f>AND(Sales[[#This Row],[date]]&lt;=TY_YTDMax,Sales[[#This Row],[date]]&gt;=TY_YTDMin)*Sales[[#This Row],[sales]]</f>
        <v>0</v>
      </c>
      <c r="N3414" s="4">
        <f>AND(Sales[[#This Row],[date]]&lt;=LY_YTDMax,Sales[[#This Row],[date]]&gt;=LY_YTDMin)*Sales[[#This Row],[sales]]</f>
        <v>14636.5363</v>
      </c>
      <c r="O3414" s="4">
        <f>AND(Sales[[#This Row],[date]]&gt;=YoY_Min,Sales[[#This Row],[date]]&lt;=TY_YTDMax)*(Sales[[#This Row],[sales]]/Sales[[#This Row],[sqft]])</f>
        <v>0</v>
      </c>
      <c r="P3414" s="4">
        <f>SUMIF(Sales[RegionStoretype],Sales[[#This Row],[RegionStoretype]],Sales[YoY_SSF])/Sales[[#This Row],[Region_TypeCount]]</f>
        <v>58.312187288105562</v>
      </c>
    </row>
    <row r="3415" spans="1:16" x14ac:dyDescent="0.25">
      <c r="A3415" s="1">
        <v>42951</v>
      </c>
      <c r="B3415">
        <v>24</v>
      </c>
      <c r="C3415">
        <v>1</v>
      </c>
      <c r="D3415">
        <v>104073.79190000001</v>
      </c>
      <c r="E3415">
        <f>INDEX(Stores[region],MATCH(Sales[[#This Row],[store_no]],Stores[store_no],0))</f>
        <v>2</v>
      </c>
      <c r="F3415" t="str">
        <f>INDEX(Stores[storetype],MATCH(Sales[[#This Row],[store_no]],Stores[store_no],0))</f>
        <v>A</v>
      </c>
      <c r="G3415" t="str">
        <f>INDEX(Stores[location_city],MATCH(Sales[[#This Row],[store_no]],Stores[store_no],0))</f>
        <v>Winnetka</v>
      </c>
      <c r="H3415" t="str">
        <f>INDEX(Stores[location_state],MATCH(Sales[[#This Row],[store_no]],Stores[store_no],0))</f>
        <v>Illinois</v>
      </c>
      <c r="I3415">
        <f>INDEX(Stores[sqft],MATCH(Sales[[#This Row],[store_no]],Stores[store_no],0))</f>
        <v>207800</v>
      </c>
      <c r="J3415" s="4" t="str">
        <f>INDEX(Departments[dept_name],MATCH(Sales[[#This Row],[dept_no]],Departments[dept_no],0))</f>
        <v>Automotive</v>
      </c>
      <c r="K3415" s="4" t="str">
        <f>CONCATENATE(Sales[[#This Row],[region]],Sales[[#This Row],[storetype]])</f>
        <v>2A</v>
      </c>
      <c r="L3415" s="4">
        <f>INDEX(RegionStoreCount[Store Count],MATCH(Sales[[#This Row],[RegionStoretype]],RegionStoreCount[Region/Type],0))</f>
        <v>5</v>
      </c>
      <c r="M3415" s="4">
        <f>AND(Sales[[#This Row],[date]]&lt;=TY_YTDMax,Sales[[#This Row],[date]]&gt;=TY_YTDMin)*Sales[[#This Row],[sales]]</f>
        <v>0</v>
      </c>
      <c r="N3415" s="4">
        <f>AND(Sales[[#This Row],[date]]&lt;=LY_YTDMax,Sales[[#This Row],[date]]&gt;=LY_YTDMin)*Sales[[#This Row],[sales]]</f>
        <v>104073.79190000001</v>
      </c>
      <c r="O3415" s="4">
        <f>AND(Sales[[#This Row],[date]]&gt;=YoY_Min,Sales[[#This Row],[date]]&lt;=TY_YTDMax)*(Sales[[#This Row],[sales]]/Sales[[#This Row],[sqft]])</f>
        <v>0</v>
      </c>
      <c r="P3415" s="4">
        <f>SUMIF(Sales[RegionStoretype],Sales[[#This Row],[RegionStoretype]],Sales[YoY_SSF])/Sales[[#This Row],[Region_TypeCount]]</f>
        <v>60.052789354368521</v>
      </c>
    </row>
    <row r="3416" spans="1:16" x14ac:dyDescent="0.25">
      <c r="A3416" s="1">
        <v>42951</v>
      </c>
      <c r="B3416">
        <v>24</v>
      </c>
      <c r="C3416">
        <v>3</v>
      </c>
      <c r="D3416">
        <v>331160.44439999998</v>
      </c>
      <c r="E3416">
        <f>INDEX(Stores[region],MATCH(Sales[[#This Row],[store_no]],Stores[store_no],0))</f>
        <v>2</v>
      </c>
      <c r="F3416" t="str">
        <f>INDEX(Stores[storetype],MATCH(Sales[[#This Row],[store_no]],Stores[store_no],0))</f>
        <v>A</v>
      </c>
      <c r="G3416" t="str">
        <f>INDEX(Stores[location_city],MATCH(Sales[[#This Row],[store_no]],Stores[store_no],0))</f>
        <v>Winnetka</v>
      </c>
      <c r="H3416" t="str">
        <f>INDEX(Stores[location_state],MATCH(Sales[[#This Row],[store_no]],Stores[store_no],0))</f>
        <v>Illinois</v>
      </c>
      <c r="I3416">
        <f>INDEX(Stores[sqft],MATCH(Sales[[#This Row],[store_no]],Stores[store_no],0))</f>
        <v>207800</v>
      </c>
      <c r="J3416" s="4" t="str">
        <f>INDEX(Departments[dept_name],MATCH(Sales[[#This Row],[dept_no]],Departments[dept_no],0))</f>
        <v>Beauty</v>
      </c>
      <c r="K3416" s="4" t="str">
        <f>CONCATENATE(Sales[[#This Row],[region]],Sales[[#This Row],[storetype]])</f>
        <v>2A</v>
      </c>
      <c r="L3416" s="4">
        <f>INDEX(RegionStoreCount[Store Count],MATCH(Sales[[#This Row],[RegionStoretype]],RegionStoreCount[Region/Type],0))</f>
        <v>5</v>
      </c>
      <c r="M3416" s="4">
        <f>AND(Sales[[#This Row],[date]]&lt;=TY_YTDMax,Sales[[#This Row],[date]]&gt;=TY_YTDMin)*Sales[[#This Row],[sales]]</f>
        <v>0</v>
      </c>
      <c r="N3416" s="4">
        <f>AND(Sales[[#This Row],[date]]&lt;=LY_YTDMax,Sales[[#This Row],[date]]&gt;=LY_YTDMin)*Sales[[#This Row],[sales]]</f>
        <v>331160.44439999998</v>
      </c>
      <c r="O3416" s="4">
        <f>AND(Sales[[#This Row],[date]]&gt;=YoY_Min,Sales[[#This Row],[date]]&lt;=TY_YTDMax)*(Sales[[#This Row],[sales]]/Sales[[#This Row],[sqft]])</f>
        <v>0</v>
      </c>
      <c r="P3416" s="4">
        <f>SUMIF(Sales[RegionStoretype],Sales[[#This Row],[RegionStoretype]],Sales[YoY_SSF])/Sales[[#This Row],[Region_TypeCount]]</f>
        <v>60.052789354368521</v>
      </c>
    </row>
    <row r="3417" spans="1:16" x14ac:dyDescent="0.25">
      <c r="A3417" s="1">
        <v>42951</v>
      </c>
      <c r="B3417">
        <v>24</v>
      </c>
      <c r="C3417">
        <v>9</v>
      </c>
      <c r="D3417">
        <v>106921.4421</v>
      </c>
      <c r="E3417">
        <f>INDEX(Stores[region],MATCH(Sales[[#This Row],[store_no]],Stores[store_no],0))</f>
        <v>2</v>
      </c>
      <c r="F3417" t="str">
        <f>INDEX(Stores[storetype],MATCH(Sales[[#This Row],[store_no]],Stores[store_no],0))</f>
        <v>A</v>
      </c>
      <c r="G3417" t="str">
        <f>INDEX(Stores[location_city],MATCH(Sales[[#This Row],[store_no]],Stores[store_no],0))</f>
        <v>Winnetka</v>
      </c>
      <c r="H3417" t="str">
        <f>INDEX(Stores[location_state],MATCH(Sales[[#This Row],[store_no]],Stores[store_no],0))</f>
        <v>Illinois</v>
      </c>
      <c r="I3417">
        <f>INDEX(Stores[sqft],MATCH(Sales[[#This Row],[store_no]],Stores[store_no],0))</f>
        <v>207800</v>
      </c>
      <c r="J3417" s="4" t="str">
        <f>INDEX(Departments[dept_name],MATCH(Sales[[#This Row],[dept_no]],Departments[dept_no],0))</f>
        <v>Garden</v>
      </c>
      <c r="K3417" s="4" t="str">
        <f>CONCATENATE(Sales[[#This Row],[region]],Sales[[#This Row],[storetype]])</f>
        <v>2A</v>
      </c>
      <c r="L3417" s="4">
        <f>INDEX(RegionStoreCount[Store Count],MATCH(Sales[[#This Row],[RegionStoretype]],RegionStoreCount[Region/Type],0))</f>
        <v>5</v>
      </c>
      <c r="M3417" s="4">
        <f>AND(Sales[[#This Row],[date]]&lt;=TY_YTDMax,Sales[[#This Row],[date]]&gt;=TY_YTDMin)*Sales[[#This Row],[sales]]</f>
        <v>0</v>
      </c>
      <c r="N3417" s="4">
        <f>AND(Sales[[#This Row],[date]]&lt;=LY_YTDMax,Sales[[#This Row],[date]]&gt;=LY_YTDMin)*Sales[[#This Row],[sales]]</f>
        <v>106921.4421</v>
      </c>
      <c r="O3417" s="4">
        <f>AND(Sales[[#This Row],[date]]&gt;=YoY_Min,Sales[[#This Row],[date]]&lt;=TY_YTDMax)*(Sales[[#This Row],[sales]]/Sales[[#This Row],[sqft]])</f>
        <v>0</v>
      </c>
      <c r="P3417" s="4">
        <f>SUMIF(Sales[RegionStoretype],Sales[[#This Row],[RegionStoretype]],Sales[YoY_SSF])/Sales[[#This Row],[Region_TypeCount]]</f>
        <v>60.052789354368521</v>
      </c>
    </row>
    <row r="3418" spans="1:16" x14ac:dyDescent="0.25">
      <c r="A3418" s="1">
        <v>42951</v>
      </c>
      <c r="B3418">
        <v>24</v>
      </c>
      <c r="C3418">
        <v>12</v>
      </c>
      <c r="D3418">
        <v>139261.11059999999</v>
      </c>
      <c r="E3418">
        <f>INDEX(Stores[region],MATCH(Sales[[#This Row],[store_no]],Stores[store_no],0))</f>
        <v>2</v>
      </c>
      <c r="F3418" t="str">
        <f>INDEX(Stores[storetype],MATCH(Sales[[#This Row],[store_no]],Stores[store_no],0))</f>
        <v>A</v>
      </c>
      <c r="G3418" t="str">
        <f>INDEX(Stores[location_city],MATCH(Sales[[#This Row],[store_no]],Stores[store_no],0))</f>
        <v>Winnetka</v>
      </c>
      <c r="H3418" t="str">
        <f>INDEX(Stores[location_state],MATCH(Sales[[#This Row],[store_no]],Stores[store_no],0))</f>
        <v>Illinois</v>
      </c>
      <c r="I3418">
        <f>INDEX(Stores[sqft],MATCH(Sales[[#This Row],[store_no]],Stores[store_no],0))</f>
        <v>207800</v>
      </c>
      <c r="J3418" s="4" t="str">
        <f>INDEX(Departments[dept_name],MATCH(Sales[[#This Row],[dept_no]],Departments[dept_no],0))</f>
        <v>Jewelery</v>
      </c>
      <c r="K3418" s="4" t="str">
        <f>CONCATENATE(Sales[[#This Row],[region]],Sales[[#This Row],[storetype]])</f>
        <v>2A</v>
      </c>
      <c r="L3418" s="4">
        <f>INDEX(RegionStoreCount[Store Count],MATCH(Sales[[#This Row],[RegionStoretype]],RegionStoreCount[Region/Type],0))</f>
        <v>5</v>
      </c>
      <c r="M3418" s="4">
        <f>AND(Sales[[#This Row],[date]]&lt;=TY_YTDMax,Sales[[#This Row],[date]]&gt;=TY_YTDMin)*Sales[[#This Row],[sales]]</f>
        <v>0</v>
      </c>
      <c r="N3418" s="4">
        <f>AND(Sales[[#This Row],[date]]&lt;=LY_YTDMax,Sales[[#This Row],[date]]&gt;=LY_YTDMin)*Sales[[#This Row],[sales]]</f>
        <v>139261.11059999999</v>
      </c>
      <c r="O3418" s="4">
        <f>AND(Sales[[#This Row],[date]]&gt;=YoY_Min,Sales[[#This Row],[date]]&lt;=TY_YTDMax)*(Sales[[#This Row],[sales]]/Sales[[#This Row],[sqft]])</f>
        <v>0</v>
      </c>
      <c r="P3418" s="4">
        <f>SUMIF(Sales[RegionStoretype],Sales[[#This Row],[RegionStoretype]],Sales[YoY_SSF])/Sales[[#This Row],[Region_TypeCount]]</f>
        <v>60.052789354368521</v>
      </c>
    </row>
    <row r="3419" spans="1:16" x14ac:dyDescent="0.25">
      <c r="A3419" s="1">
        <v>42951</v>
      </c>
      <c r="B3419">
        <v>24</v>
      </c>
      <c r="C3419">
        <v>17</v>
      </c>
      <c r="D3419">
        <v>59957.851500000004</v>
      </c>
      <c r="E3419">
        <f>INDEX(Stores[region],MATCH(Sales[[#This Row],[store_no]],Stores[store_no],0))</f>
        <v>2</v>
      </c>
      <c r="F3419" t="str">
        <f>INDEX(Stores[storetype],MATCH(Sales[[#This Row],[store_no]],Stores[store_no],0))</f>
        <v>A</v>
      </c>
      <c r="G3419" t="str">
        <f>INDEX(Stores[location_city],MATCH(Sales[[#This Row],[store_no]],Stores[store_no],0))</f>
        <v>Winnetka</v>
      </c>
      <c r="H3419" t="str">
        <f>INDEX(Stores[location_state],MATCH(Sales[[#This Row],[store_no]],Stores[store_no],0))</f>
        <v>Illinois</v>
      </c>
      <c r="I3419">
        <f>INDEX(Stores[sqft],MATCH(Sales[[#This Row],[store_no]],Stores[store_no],0))</f>
        <v>207800</v>
      </c>
      <c r="J3419" s="4" t="str">
        <f>INDEX(Departments[dept_name],MATCH(Sales[[#This Row],[dept_no]],Departments[dept_no],0))</f>
        <v>Shoes</v>
      </c>
      <c r="K3419" s="4" t="str">
        <f>CONCATENATE(Sales[[#This Row],[region]],Sales[[#This Row],[storetype]])</f>
        <v>2A</v>
      </c>
      <c r="L3419" s="4">
        <f>INDEX(RegionStoreCount[Store Count],MATCH(Sales[[#This Row],[RegionStoretype]],RegionStoreCount[Region/Type],0))</f>
        <v>5</v>
      </c>
      <c r="M3419" s="4">
        <f>AND(Sales[[#This Row],[date]]&lt;=TY_YTDMax,Sales[[#This Row],[date]]&gt;=TY_YTDMin)*Sales[[#This Row],[sales]]</f>
        <v>0</v>
      </c>
      <c r="N3419" s="4">
        <f>AND(Sales[[#This Row],[date]]&lt;=LY_YTDMax,Sales[[#This Row],[date]]&gt;=LY_YTDMin)*Sales[[#This Row],[sales]]</f>
        <v>59957.851500000004</v>
      </c>
      <c r="O3419" s="4">
        <f>AND(Sales[[#This Row],[date]]&gt;=YoY_Min,Sales[[#This Row],[date]]&lt;=TY_YTDMax)*(Sales[[#This Row],[sales]]/Sales[[#This Row],[sqft]])</f>
        <v>0</v>
      </c>
      <c r="P3419" s="4">
        <f>SUMIF(Sales[RegionStoretype],Sales[[#This Row],[RegionStoretype]],Sales[YoY_SSF])/Sales[[#This Row],[Region_TypeCount]]</f>
        <v>60.052789354368521</v>
      </c>
    </row>
    <row r="3420" spans="1:16" x14ac:dyDescent="0.25">
      <c r="A3420" s="1">
        <v>42951</v>
      </c>
      <c r="B3420">
        <v>25</v>
      </c>
      <c r="C3420">
        <v>7</v>
      </c>
      <c r="D3420">
        <v>25097.5501</v>
      </c>
      <c r="E3420">
        <f>INDEX(Stores[region],MATCH(Sales[[#This Row],[store_no]],Stores[store_no],0))</f>
        <v>3</v>
      </c>
      <c r="F3420" t="str">
        <f>INDEX(Stores[storetype],MATCH(Sales[[#This Row],[store_no]],Stores[store_no],0))</f>
        <v>B</v>
      </c>
      <c r="G3420" t="str">
        <f>INDEX(Stores[location_city],MATCH(Sales[[#This Row],[store_no]],Stores[store_no],0))</f>
        <v>Kansas City</v>
      </c>
      <c r="H3420" t="str">
        <f>INDEX(Stores[location_state],MATCH(Sales[[#This Row],[store_no]],Stores[store_no],0))</f>
        <v>Missouri</v>
      </c>
      <c r="I3420">
        <f>INDEX(Stores[sqft],MATCH(Sales[[#This Row],[store_no]],Stores[store_no],0))</f>
        <v>92300</v>
      </c>
      <c r="J3420" s="4" t="str">
        <f>INDEX(Departments[dept_name],MATCH(Sales[[#This Row],[dept_no]],Departments[dept_no],0))</f>
        <v>Electronics</v>
      </c>
      <c r="K3420" s="4" t="str">
        <f>CONCATENATE(Sales[[#This Row],[region]],Sales[[#This Row],[storetype]])</f>
        <v>3B</v>
      </c>
      <c r="L3420" s="4">
        <f>INDEX(RegionStoreCount[Store Count],MATCH(Sales[[#This Row],[RegionStoretype]],RegionStoreCount[Region/Type],0))</f>
        <v>4</v>
      </c>
      <c r="M3420" s="4">
        <f>AND(Sales[[#This Row],[date]]&lt;=TY_YTDMax,Sales[[#This Row],[date]]&gt;=TY_YTDMin)*Sales[[#This Row],[sales]]</f>
        <v>0</v>
      </c>
      <c r="N3420" s="4">
        <f>AND(Sales[[#This Row],[date]]&lt;=LY_YTDMax,Sales[[#This Row],[date]]&gt;=LY_YTDMin)*Sales[[#This Row],[sales]]</f>
        <v>25097.5501</v>
      </c>
      <c r="O3420" s="4">
        <f>AND(Sales[[#This Row],[date]]&gt;=YoY_Min,Sales[[#This Row],[date]]&lt;=TY_YTDMax)*(Sales[[#This Row],[sales]]/Sales[[#This Row],[sqft]])</f>
        <v>0</v>
      </c>
      <c r="P3420" s="4">
        <f>SUMIF(Sales[RegionStoretype],Sales[[#This Row],[RegionStoretype]],Sales[YoY_SSF])/Sales[[#This Row],[Region_TypeCount]]</f>
        <v>58.312187288105562</v>
      </c>
    </row>
    <row r="3421" spans="1:16" x14ac:dyDescent="0.25">
      <c r="A3421" s="1">
        <v>42951</v>
      </c>
      <c r="B3421">
        <v>25</v>
      </c>
      <c r="C3421">
        <v>20</v>
      </c>
      <c r="D3421">
        <v>1995.4387000000002</v>
      </c>
      <c r="E3421">
        <f>INDEX(Stores[region],MATCH(Sales[[#This Row],[store_no]],Stores[store_no],0))</f>
        <v>3</v>
      </c>
      <c r="F3421" t="str">
        <f>INDEX(Stores[storetype],MATCH(Sales[[#This Row],[store_no]],Stores[store_no],0))</f>
        <v>B</v>
      </c>
      <c r="G3421" t="str">
        <f>INDEX(Stores[location_city],MATCH(Sales[[#This Row],[store_no]],Stores[store_no],0))</f>
        <v>Kansas City</v>
      </c>
      <c r="H3421" t="str">
        <f>INDEX(Stores[location_state],MATCH(Sales[[#This Row],[store_no]],Stores[store_no],0))</f>
        <v>Missouri</v>
      </c>
      <c r="I3421">
        <f>INDEX(Stores[sqft],MATCH(Sales[[#This Row],[store_no]],Stores[store_no],0))</f>
        <v>92300</v>
      </c>
      <c r="J3421" s="4" t="str">
        <f>INDEX(Departments[dept_name],MATCH(Sales[[#This Row],[dept_no]],Departments[dept_no],0))</f>
        <v>Toys</v>
      </c>
      <c r="K3421" s="4" t="str">
        <f>CONCATENATE(Sales[[#This Row],[region]],Sales[[#This Row],[storetype]])</f>
        <v>3B</v>
      </c>
      <c r="L3421" s="4">
        <f>INDEX(RegionStoreCount[Store Count],MATCH(Sales[[#This Row],[RegionStoretype]],RegionStoreCount[Region/Type],0))</f>
        <v>4</v>
      </c>
      <c r="M3421" s="4">
        <f>AND(Sales[[#This Row],[date]]&lt;=TY_YTDMax,Sales[[#This Row],[date]]&gt;=TY_YTDMin)*Sales[[#This Row],[sales]]</f>
        <v>0</v>
      </c>
      <c r="N3421" s="4">
        <f>AND(Sales[[#This Row],[date]]&lt;=LY_YTDMax,Sales[[#This Row],[date]]&gt;=LY_YTDMin)*Sales[[#This Row],[sales]]</f>
        <v>1995.4387000000002</v>
      </c>
      <c r="O3421" s="4">
        <f>AND(Sales[[#This Row],[date]]&gt;=YoY_Min,Sales[[#This Row],[date]]&lt;=TY_YTDMax)*(Sales[[#This Row],[sales]]/Sales[[#This Row],[sqft]])</f>
        <v>0</v>
      </c>
      <c r="P3421" s="4">
        <f>SUMIF(Sales[RegionStoretype],Sales[[#This Row],[RegionStoretype]],Sales[YoY_SSF])/Sales[[#This Row],[Region_TypeCount]]</f>
        <v>58.312187288105562</v>
      </c>
    </row>
    <row r="3422" spans="1:16" x14ac:dyDescent="0.25">
      <c r="A3422" s="1">
        <v>42951</v>
      </c>
      <c r="B3422">
        <v>26</v>
      </c>
      <c r="C3422">
        <v>3</v>
      </c>
      <c r="D3422">
        <v>100603.44839999999</v>
      </c>
      <c r="E3422">
        <f>INDEX(Stores[region],MATCH(Sales[[#This Row],[store_no]],Stores[store_no],0))</f>
        <v>2</v>
      </c>
      <c r="F3422" t="str">
        <f>INDEX(Stores[storetype],MATCH(Sales[[#This Row],[store_no]],Stores[store_no],0))</f>
        <v>A</v>
      </c>
      <c r="G3422" t="str">
        <f>INDEX(Stores[location_city],MATCH(Sales[[#This Row],[store_no]],Stores[store_no],0))</f>
        <v>Carmel</v>
      </c>
      <c r="H3422" t="str">
        <f>INDEX(Stores[location_state],MATCH(Sales[[#This Row],[store_no]],Stores[store_no],0))</f>
        <v>Indiana</v>
      </c>
      <c r="I3422">
        <f>INDEX(Stores[sqft],MATCH(Sales[[#This Row],[store_no]],Stores[store_no],0))</f>
        <v>198500</v>
      </c>
      <c r="J3422" s="4" t="str">
        <f>INDEX(Departments[dept_name],MATCH(Sales[[#This Row],[dept_no]],Departments[dept_no],0))</f>
        <v>Beauty</v>
      </c>
      <c r="K3422" s="4" t="str">
        <f>CONCATENATE(Sales[[#This Row],[region]],Sales[[#This Row],[storetype]])</f>
        <v>2A</v>
      </c>
      <c r="L3422" s="4">
        <f>INDEX(RegionStoreCount[Store Count],MATCH(Sales[[#This Row],[RegionStoretype]],RegionStoreCount[Region/Type],0))</f>
        <v>5</v>
      </c>
      <c r="M3422" s="4">
        <f>AND(Sales[[#This Row],[date]]&lt;=TY_YTDMax,Sales[[#This Row],[date]]&gt;=TY_YTDMin)*Sales[[#This Row],[sales]]</f>
        <v>0</v>
      </c>
      <c r="N3422" s="4">
        <f>AND(Sales[[#This Row],[date]]&lt;=LY_YTDMax,Sales[[#This Row],[date]]&gt;=LY_YTDMin)*Sales[[#This Row],[sales]]</f>
        <v>100603.44839999999</v>
      </c>
      <c r="O3422" s="4">
        <f>AND(Sales[[#This Row],[date]]&gt;=YoY_Min,Sales[[#This Row],[date]]&lt;=TY_YTDMax)*(Sales[[#This Row],[sales]]/Sales[[#This Row],[sqft]])</f>
        <v>0</v>
      </c>
      <c r="P3422" s="4">
        <f>SUMIF(Sales[RegionStoretype],Sales[[#This Row],[RegionStoretype]],Sales[YoY_SSF])/Sales[[#This Row],[Region_TypeCount]]</f>
        <v>60.052789354368521</v>
      </c>
    </row>
    <row r="3423" spans="1:16" x14ac:dyDescent="0.25">
      <c r="A3423" s="1">
        <v>42951</v>
      </c>
      <c r="B3423">
        <v>26</v>
      </c>
      <c r="C3423">
        <v>16</v>
      </c>
      <c r="D3423">
        <v>241901.82830000002</v>
      </c>
      <c r="E3423">
        <f>INDEX(Stores[region],MATCH(Sales[[#This Row],[store_no]],Stores[store_no],0))</f>
        <v>2</v>
      </c>
      <c r="F3423" t="str">
        <f>INDEX(Stores[storetype],MATCH(Sales[[#This Row],[store_no]],Stores[store_no],0))</f>
        <v>A</v>
      </c>
      <c r="G3423" t="str">
        <f>INDEX(Stores[location_city],MATCH(Sales[[#This Row],[store_no]],Stores[store_no],0))</f>
        <v>Carmel</v>
      </c>
      <c r="H3423" t="str">
        <f>INDEX(Stores[location_state],MATCH(Sales[[#This Row],[store_no]],Stores[store_no],0))</f>
        <v>Indiana</v>
      </c>
      <c r="I3423">
        <f>INDEX(Stores[sqft],MATCH(Sales[[#This Row],[store_no]],Stores[store_no],0))</f>
        <v>198500</v>
      </c>
      <c r="J3423" s="4" t="str">
        <f>INDEX(Departments[dept_name],MATCH(Sales[[#This Row],[dept_no]],Departments[dept_no],0))</f>
        <v>Outdoors</v>
      </c>
      <c r="K3423" s="4" t="str">
        <f>CONCATENATE(Sales[[#This Row],[region]],Sales[[#This Row],[storetype]])</f>
        <v>2A</v>
      </c>
      <c r="L3423" s="4">
        <f>INDEX(RegionStoreCount[Store Count],MATCH(Sales[[#This Row],[RegionStoretype]],RegionStoreCount[Region/Type],0))</f>
        <v>5</v>
      </c>
      <c r="M3423" s="4">
        <f>AND(Sales[[#This Row],[date]]&lt;=TY_YTDMax,Sales[[#This Row],[date]]&gt;=TY_YTDMin)*Sales[[#This Row],[sales]]</f>
        <v>0</v>
      </c>
      <c r="N3423" s="4">
        <f>AND(Sales[[#This Row],[date]]&lt;=LY_YTDMax,Sales[[#This Row],[date]]&gt;=LY_YTDMin)*Sales[[#This Row],[sales]]</f>
        <v>241901.82830000002</v>
      </c>
      <c r="O3423" s="4">
        <f>AND(Sales[[#This Row],[date]]&gt;=YoY_Min,Sales[[#This Row],[date]]&lt;=TY_YTDMax)*(Sales[[#This Row],[sales]]/Sales[[#This Row],[sqft]])</f>
        <v>0</v>
      </c>
      <c r="P3423" s="4">
        <f>SUMIF(Sales[RegionStoretype],Sales[[#This Row],[RegionStoretype]],Sales[YoY_SSF])/Sales[[#This Row],[Region_TypeCount]]</f>
        <v>60.052789354368521</v>
      </c>
    </row>
    <row r="3424" spans="1:16" x14ac:dyDescent="0.25">
      <c r="A3424" s="1">
        <v>42951</v>
      </c>
      <c r="B3424">
        <v>27</v>
      </c>
      <c r="C3424">
        <v>14</v>
      </c>
      <c r="D3424">
        <v>27241.921200000004</v>
      </c>
      <c r="E3424">
        <f>INDEX(Stores[region],MATCH(Sales[[#This Row],[store_no]],Stores[store_no],0))</f>
        <v>3</v>
      </c>
      <c r="F3424" t="str">
        <f>INDEX(Stores[storetype],MATCH(Sales[[#This Row],[store_no]],Stores[store_no],0))</f>
        <v>A</v>
      </c>
      <c r="G3424" t="str">
        <f>INDEX(Stores[location_city],MATCH(Sales[[#This Row],[store_no]],Stores[store_no],0))</f>
        <v>Springfield</v>
      </c>
      <c r="H3424" t="str">
        <f>INDEX(Stores[location_state],MATCH(Sales[[#This Row],[store_no]],Stores[store_no],0))</f>
        <v>Missouri</v>
      </c>
      <c r="I3424">
        <f>INDEX(Stores[sqft],MATCH(Sales[[#This Row],[store_no]],Stores[store_no],0))</f>
        <v>158200</v>
      </c>
      <c r="J3424" s="4" t="str">
        <f>INDEX(Departments[dept_name],MATCH(Sales[[#This Row],[dept_no]],Departments[dept_no],0))</f>
        <v>Movies</v>
      </c>
      <c r="K3424" s="4" t="str">
        <f>CONCATENATE(Sales[[#This Row],[region]],Sales[[#This Row],[storetype]])</f>
        <v>3A</v>
      </c>
      <c r="L3424" s="4">
        <f>INDEX(RegionStoreCount[Store Count],MATCH(Sales[[#This Row],[RegionStoretype]],RegionStoreCount[Region/Type],0))</f>
        <v>9</v>
      </c>
      <c r="M3424" s="4">
        <f>AND(Sales[[#This Row],[date]]&lt;=TY_YTDMax,Sales[[#This Row],[date]]&gt;=TY_YTDMin)*Sales[[#This Row],[sales]]</f>
        <v>0</v>
      </c>
      <c r="N3424" s="4">
        <f>AND(Sales[[#This Row],[date]]&lt;=LY_YTDMax,Sales[[#This Row],[date]]&gt;=LY_YTDMin)*Sales[[#This Row],[sales]]</f>
        <v>27241.921200000004</v>
      </c>
      <c r="O3424" s="4">
        <f>AND(Sales[[#This Row],[date]]&gt;=YoY_Min,Sales[[#This Row],[date]]&lt;=TY_YTDMax)*(Sales[[#This Row],[sales]]/Sales[[#This Row],[sqft]])</f>
        <v>0</v>
      </c>
      <c r="P3424" s="4">
        <f>SUMIF(Sales[RegionStoretype],Sales[[#This Row],[RegionStoretype]],Sales[YoY_SSF])/Sales[[#This Row],[Region_TypeCount]]</f>
        <v>53.603836561720975</v>
      </c>
    </row>
    <row r="3425" spans="1:16" x14ac:dyDescent="0.25">
      <c r="A3425" s="1">
        <v>42951</v>
      </c>
      <c r="B3425">
        <v>27</v>
      </c>
      <c r="C3425">
        <v>15</v>
      </c>
      <c r="D3425">
        <v>33952.852199999987</v>
      </c>
      <c r="E3425">
        <f>INDEX(Stores[region],MATCH(Sales[[#This Row],[store_no]],Stores[store_no],0))</f>
        <v>3</v>
      </c>
      <c r="F3425" t="str">
        <f>INDEX(Stores[storetype],MATCH(Sales[[#This Row],[store_no]],Stores[store_no],0))</f>
        <v>A</v>
      </c>
      <c r="G3425" t="str">
        <f>INDEX(Stores[location_city],MATCH(Sales[[#This Row],[store_no]],Stores[store_no],0))</f>
        <v>Springfield</v>
      </c>
      <c r="H3425" t="str">
        <f>INDEX(Stores[location_state],MATCH(Sales[[#This Row],[store_no]],Stores[store_no],0))</f>
        <v>Missouri</v>
      </c>
      <c r="I3425">
        <f>INDEX(Stores[sqft],MATCH(Sales[[#This Row],[store_no]],Stores[store_no],0))</f>
        <v>158200</v>
      </c>
      <c r="J3425" s="4" t="str">
        <f>INDEX(Departments[dept_name],MATCH(Sales[[#This Row],[dept_no]],Departments[dept_no],0))</f>
        <v>Music</v>
      </c>
      <c r="K3425" s="4" t="str">
        <f>CONCATENATE(Sales[[#This Row],[region]],Sales[[#This Row],[storetype]])</f>
        <v>3A</v>
      </c>
      <c r="L3425" s="4">
        <f>INDEX(RegionStoreCount[Store Count],MATCH(Sales[[#This Row],[RegionStoretype]],RegionStoreCount[Region/Type],0))</f>
        <v>9</v>
      </c>
      <c r="M3425" s="4">
        <f>AND(Sales[[#This Row],[date]]&lt;=TY_YTDMax,Sales[[#This Row],[date]]&gt;=TY_YTDMin)*Sales[[#This Row],[sales]]</f>
        <v>0</v>
      </c>
      <c r="N3425" s="4">
        <f>AND(Sales[[#This Row],[date]]&lt;=LY_YTDMax,Sales[[#This Row],[date]]&gt;=LY_YTDMin)*Sales[[#This Row],[sales]]</f>
        <v>33952.852199999987</v>
      </c>
      <c r="O3425" s="4">
        <f>AND(Sales[[#This Row],[date]]&gt;=YoY_Min,Sales[[#This Row],[date]]&lt;=TY_YTDMax)*(Sales[[#This Row],[sales]]/Sales[[#This Row],[sqft]])</f>
        <v>0</v>
      </c>
      <c r="P3425" s="4">
        <f>SUMIF(Sales[RegionStoretype],Sales[[#This Row],[RegionStoretype]],Sales[YoY_SSF])/Sales[[#This Row],[Region_TypeCount]]</f>
        <v>53.603836561720975</v>
      </c>
    </row>
    <row r="3426" spans="1:16" x14ac:dyDescent="0.25">
      <c r="A3426" s="1">
        <v>42951</v>
      </c>
      <c r="B3426">
        <v>28</v>
      </c>
      <c r="C3426">
        <v>4</v>
      </c>
      <c r="D3426">
        <v>166271.14809999999</v>
      </c>
      <c r="E3426">
        <f>INDEX(Stores[region],MATCH(Sales[[#This Row],[store_no]],Stores[store_no],0))</f>
        <v>2</v>
      </c>
      <c r="F3426" t="str">
        <f>INDEX(Stores[storetype],MATCH(Sales[[#This Row],[store_no]],Stores[store_no],0))</f>
        <v>A</v>
      </c>
      <c r="G3426" t="str">
        <f>INDEX(Stores[location_city],MATCH(Sales[[#This Row],[store_no]],Stores[store_no],0))</f>
        <v>Milwaukee</v>
      </c>
      <c r="H3426" t="str">
        <f>INDEX(Stores[location_state],MATCH(Sales[[#This Row],[store_no]],Stores[store_no],0))</f>
        <v>Wisconsin</v>
      </c>
      <c r="I3426">
        <f>INDEX(Stores[sqft],MATCH(Sales[[#This Row],[store_no]],Stores[store_no],0))</f>
        <v>203800</v>
      </c>
      <c r="J3426" s="4" t="str">
        <f>INDEX(Departments[dept_name],MATCH(Sales[[#This Row],[dept_no]],Departments[dept_no],0))</f>
        <v>Books</v>
      </c>
      <c r="K3426" s="4" t="str">
        <f>CONCATENATE(Sales[[#This Row],[region]],Sales[[#This Row],[storetype]])</f>
        <v>2A</v>
      </c>
      <c r="L3426" s="4">
        <f>INDEX(RegionStoreCount[Store Count],MATCH(Sales[[#This Row],[RegionStoretype]],RegionStoreCount[Region/Type],0))</f>
        <v>5</v>
      </c>
      <c r="M3426" s="4">
        <f>AND(Sales[[#This Row],[date]]&lt;=TY_YTDMax,Sales[[#This Row],[date]]&gt;=TY_YTDMin)*Sales[[#This Row],[sales]]</f>
        <v>0</v>
      </c>
      <c r="N3426" s="4">
        <f>AND(Sales[[#This Row],[date]]&lt;=LY_YTDMax,Sales[[#This Row],[date]]&gt;=LY_YTDMin)*Sales[[#This Row],[sales]]</f>
        <v>166271.14809999999</v>
      </c>
      <c r="O3426" s="4">
        <f>AND(Sales[[#This Row],[date]]&gt;=YoY_Min,Sales[[#This Row],[date]]&lt;=TY_YTDMax)*(Sales[[#This Row],[sales]]/Sales[[#This Row],[sqft]])</f>
        <v>0</v>
      </c>
      <c r="P3426" s="4">
        <f>SUMIF(Sales[RegionStoretype],Sales[[#This Row],[RegionStoretype]],Sales[YoY_SSF])/Sales[[#This Row],[Region_TypeCount]]</f>
        <v>60.052789354368521</v>
      </c>
    </row>
    <row r="3427" spans="1:16" x14ac:dyDescent="0.25">
      <c r="A3427" s="1">
        <v>42951</v>
      </c>
      <c r="B3427">
        <v>28</v>
      </c>
      <c r="C3427">
        <v>14</v>
      </c>
      <c r="D3427">
        <v>59973.834600000002</v>
      </c>
      <c r="E3427">
        <f>INDEX(Stores[region],MATCH(Sales[[#This Row],[store_no]],Stores[store_no],0))</f>
        <v>2</v>
      </c>
      <c r="F3427" t="str">
        <f>INDEX(Stores[storetype],MATCH(Sales[[#This Row],[store_no]],Stores[store_no],0))</f>
        <v>A</v>
      </c>
      <c r="G3427" t="str">
        <f>INDEX(Stores[location_city],MATCH(Sales[[#This Row],[store_no]],Stores[store_no],0))</f>
        <v>Milwaukee</v>
      </c>
      <c r="H3427" t="str">
        <f>INDEX(Stores[location_state],MATCH(Sales[[#This Row],[store_no]],Stores[store_no],0))</f>
        <v>Wisconsin</v>
      </c>
      <c r="I3427">
        <f>INDEX(Stores[sqft],MATCH(Sales[[#This Row],[store_no]],Stores[store_no],0))</f>
        <v>203800</v>
      </c>
      <c r="J3427" s="4" t="str">
        <f>INDEX(Departments[dept_name],MATCH(Sales[[#This Row],[dept_no]],Departments[dept_no],0))</f>
        <v>Movies</v>
      </c>
      <c r="K3427" s="4" t="str">
        <f>CONCATENATE(Sales[[#This Row],[region]],Sales[[#This Row],[storetype]])</f>
        <v>2A</v>
      </c>
      <c r="L3427" s="4">
        <f>INDEX(RegionStoreCount[Store Count],MATCH(Sales[[#This Row],[RegionStoretype]],RegionStoreCount[Region/Type],0))</f>
        <v>5</v>
      </c>
      <c r="M3427" s="4">
        <f>AND(Sales[[#This Row],[date]]&lt;=TY_YTDMax,Sales[[#This Row],[date]]&gt;=TY_YTDMin)*Sales[[#This Row],[sales]]</f>
        <v>0</v>
      </c>
      <c r="N3427" s="4">
        <f>AND(Sales[[#This Row],[date]]&lt;=LY_YTDMax,Sales[[#This Row],[date]]&gt;=LY_YTDMin)*Sales[[#This Row],[sales]]</f>
        <v>59973.834600000002</v>
      </c>
      <c r="O3427" s="4">
        <f>AND(Sales[[#This Row],[date]]&gt;=YoY_Min,Sales[[#This Row],[date]]&lt;=TY_YTDMax)*(Sales[[#This Row],[sales]]/Sales[[#This Row],[sqft]])</f>
        <v>0</v>
      </c>
      <c r="P3427" s="4">
        <f>SUMIF(Sales[RegionStoretype],Sales[[#This Row],[RegionStoretype]],Sales[YoY_SSF])/Sales[[#This Row],[Region_TypeCount]]</f>
        <v>60.052789354368521</v>
      </c>
    </row>
    <row r="3428" spans="1:16" x14ac:dyDescent="0.25">
      <c r="A3428" s="1">
        <v>42951</v>
      </c>
      <c r="B3428">
        <v>29</v>
      </c>
      <c r="C3428">
        <v>11</v>
      </c>
      <c r="D3428">
        <v>46459.668500000007</v>
      </c>
      <c r="E3428">
        <f>INDEX(Stores[region],MATCH(Sales[[#This Row],[store_no]],Stores[store_no],0))</f>
        <v>1</v>
      </c>
      <c r="F3428" t="str">
        <f>INDEX(Stores[storetype],MATCH(Sales[[#This Row],[store_no]],Stores[store_no],0))</f>
        <v>B</v>
      </c>
      <c r="G3428" t="str">
        <f>INDEX(Stores[location_city],MATCH(Sales[[#This Row],[store_no]],Stores[store_no],0))</f>
        <v>Grand Rapids</v>
      </c>
      <c r="H3428" t="str">
        <f>INDEX(Stores[location_state],MATCH(Sales[[#This Row],[store_no]],Stores[store_no],0))</f>
        <v>Michigan</v>
      </c>
      <c r="I3428">
        <f>INDEX(Stores[sqft],MATCH(Sales[[#This Row],[store_no]],Stores[store_no],0))</f>
        <v>148300</v>
      </c>
      <c r="J3428" s="4" t="str">
        <f>INDEX(Departments[dept_name],MATCH(Sales[[#This Row],[dept_no]],Departments[dept_no],0))</f>
        <v>Home</v>
      </c>
      <c r="K3428" s="4" t="str">
        <f>CONCATENATE(Sales[[#This Row],[region]],Sales[[#This Row],[storetype]])</f>
        <v>1B</v>
      </c>
      <c r="L3428" s="4">
        <f>INDEX(RegionStoreCount[Store Count],MATCH(Sales[[#This Row],[RegionStoretype]],RegionStoreCount[Region/Type],0))</f>
        <v>5</v>
      </c>
      <c r="M3428" s="4">
        <f>AND(Sales[[#This Row],[date]]&lt;=TY_YTDMax,Sales[[#This Row],[date]]&gt;=TY_YTDMin)*Sales[[#This Row],[sales]]</f>
        <v>0</v>
      </c>
      <c r="N3428" s="4">
        <f>AND(Sales[[#This Row],[date]]&lt;=LY_YTDMax,Sales[[#This Row],[date]]&gt;=LY_YTDMin)*Sales[[#This Row],[sales]]</f>
        <v>46459.668500000007</v>
      </c>
      <c r="O3428" s="4">
        <f>AND(Sales[[#This Row],[date]]&gt;=YoY_Min,Sales[[#This Row],[date]]&lt;=TY_YTDMax)*(Sales[[#This Row],[sales]]/Sales[[#This Row],[sqft]])</f>
        <v>0</v>
      </c>
      <c r="P3428" s="4">
        <f>SUMIF(Sales[RegionStoretype],Sales[[#This Row],[RegionStoretype]],Sales[YoY_SSF])/Sales[[#This Row],[Region_TypeCount]]</f>
        <v>68.518982968140051</v>
      </c>
    </row>
    <row r="3429" spans="1:16" x14ac:dyDescent="0.25">
      <c r="A3429" s="1">
        <v>42951</v>
      </c>
      <c r="B3429">
        <v>29</v>
      </c>
      <c r="C3429">
        <v>12</v>
      </c>
      <c r="D3429">
        <v>16429.572400000001</v>
      </c>
      <c r="E3429">
        <f>INDEX(Stores[region],MATCH(Sales[[#This Row],[store_no]],Stores[store_no],0))</f>
        <v>1</v>
      </c>
      <c r="F3429" t="str">
        <f>INDEX(Stores[storetype],MATCH(Sales[[#This Row],[store_no]],Stores[store_no],0))</f>
        <v>B</v>
      </c>
      <c r="G3429" t="str">
        <f>INDEX(Stores[location_city],MATCH(Sales[[#This Row],[store_no]],Stores[store_no],0))</f>
        <v>Grand Rapids</v>
      </c>
      <c r="H3429" t="str">
        <f>INDEX(Stores[location_state],MATCH(Sales[[#This Row],[store_no]],Stores[store_no],0))</f>
        <v>Michigan</v>
      </c>
      <c r="I3429">
        <f>INDEX(Stores[sqft],MATCH(Sales[[#This Row],[store_no]],Stores[store_no],0))</f>
        <v>148300</v>
      </c>
      <c r="J3429" s="4" t="str">
        <f>INDEX(Departments[dept_name],MATCH(Sales[[#This Row],[dept_no]],Departments[dept_no],0))</f>
        <v>Jewelery</v>
      </c>
      <c r="K3429" s="4" t="str">
        <f>CONCATENATE(Sales[[#This Row],[region]],Sales[[#This Row],[storetype]])</f>
        <v>1B</v>
      </c>
      <c r="L3429" s="4">
        <f>INDEX(RegionStoreCount[Store Count],MATCH(Sales[[#This Row],[RegionStoretype]],RegionStoreCount[Region/Type],0))</f>
        <v>5</v>
      </c>
      <c r="M3429" s="4">
        <f>AND(Sales[[#This Row],[date]]&lt;=TY_YTDMax,Sales[[#This Row],[date]]&gt;=TY_YTDMin)*Sales[[#This Row],[sales]]</f>
        <v>0</v>
      </c>
      <c r="N3429" s="4">
        <f>AND(Sales[[#This Row],[date]]&lt;=LY_YTDMax,Sales[[#This Row],[date]]&gt;=LY_YTDMin)*Sales[[#This Row],[sales]]</f>
        <v>16429.572400000001</v>
      </c>
      <c r="O3429" s="4">
        <f>AND(Sales[[#This Row],[date]]&gt;=YoY_Min,Sales[[#This Row],[date]]&lt;=TY_YTDMax)*(Sales[[#This Row],[sales]]/Sales[[#This Row],[sqft]])</f>
        <v>0</v>
      </c>
      <c r="P3429" s="4">
        <f>SUMIF(Sales[RegionStoretype],Sales[[#This Row],[RegionStoretype]],Sales[YoY_SSF])/Sales[[#This Row],[Region_TypeCount]]</f>
        <v>68.518982968140051</v>
      </c>
    </row>
    <row r="3430" spans="1:16" x14ac:dyDescent="0.25">
      <c r="A3430" s="1">
        <v>42951</v>
      </c>
      <c r="B3430">
        <v>29</v>
      </c>
      <c r="C3430">
        <v>18</v>
      </c>
      <c r="D3430">
        <v>164552.64319999999</v>
      </c>
      <c r="E3430">
        <f>INDEX(Stores[region],MATCH(Sales[[#This Row],[store_no]],Stores[store_no],0))</f>
        <v>1</v>
      </c>
      <c r="F3430" t="str">
        <f>INDEX(Stores[storetype],MATCH(Sales[[#This Row],[store_no]],Stores[store_no],0))</f>
        <v>B</v>
      </c>
      <c r="G3430" t="str">
        <f>INDEX(Stores[location_city],MATCH(Sales[[#This Row],[store_no]],Stores[store_no],0))</f>
        <v>Grand Rapids</v>
      </c>
      <c r="H3430" t="str">
        <f>INDEX(Stores[location_state],MATCH(Sales[[#This Row],[store_no]],Stores[store_no],0))</f>
        <v>Michigan</v>
      </c>
      <c r="I3430">
        <f>INDEX(Stores[sqft],MATCH(Sales[[#This Row],[store_no]],Stores[store_no],0))</f>
        <v>148300</v>
      </c>
      <c r="J3430" s="4" t="str">
        <f>INDEX(Departments[dept_name],MATCH(Sales[[#This Row],[dept_no]],Departments[dept_no],0))</f>
        <v>Sports</v>
      </c>
      <c r="K3430" s="4" t="str">
        <f>CONCATENATE(Sales[[#This Row],[region]],Sales[[#This Row],[storetype]])</f>
        <v>1B</v>
      </c>
      <c r="L3430" s="4">
        <f>INDEX(RegionStoreCount[Store Count],MATCH(Sales[[#This Row],[RegionStoretype]],RegionStoreCount[Region/Type],0))</f>
        <v>5</v>
      </c>
      <c r="M3430" s="4">
        <f>AND(Sales[[#This Row],[date]]&lt;=TY_YTDMax,Sales[[#This Row],[date]]&gt;=TY_YTDMin)*Sales[[#This Row],[sales]]</f>
        <v>0</v>
      </c>
      <c r="N3430" s="4">
        <f>AND(Sales[[#This Row],[date]]&lt;=LY_YTDMax,Sales[[#This Row],[date]]&gt;=LY_YTDMin)*Sales[[#This Row],[sales]]</f>
        <v>164552.64319999999</v>
      </c>
      <c r="O3430" s="4">
        <f>AND(Sales[[#This Row],[date]]&gt;=YoY_Min,Sales[[#This Row],[date]]&lt;=TY_YTDMax)*(Sales[[#This Row],[sales]]/Sales[[#This Row],[sqft]])</f>
        <v>0</v>
      </c>
      <c r="P3430" s="4">
        <f>SUMIF(Sales[RegionStoretype],Sales[[#This Row],[RegionStoretype]],Sales[YoY_SSF])/Sales[[#This Row],[Region_TypeCount]]</f>
        <v>68.518982968140051</v>
      </c>
    </row>
    <row r="3431" spans="1:16" x14ac:dyDescent="0.25">
      <c r="A3431" s="1">
        <v>42951</v>
      </c>
      <c r="B3431">
        <v>29</v>
      </c>
      <c r="C3431">
        <v>19</v>
      </c>
      <c r="D3431">
        <v>89933.857600000003</v>
      </c>
      <c r="E3431">
        <f>INDEX(Stores[region],MATCH(Sales[[#This Row],[store_no]],Stores[store_no],0))</f>
        <v>1</v>
      </c>
      <c r="F3431" t="str">
        <f>INDEX(Stores[storetype],MATCH(Sales[[#This Row],[store_no]],Stores[store_no],0))</f>
        <v>B</v>
      </c>
      <c r="G3431" t="str">
        <f>INDEX(Stores[location_city],MATCH(Sales[[#This Row],[store_no]],Stores[store_no],0))</f>
        <v>Grand Rapids</v>
      </c>
      <c r="H3431" t="str">
        <f>INDEX(Stores[location_state],MATCH(Sales[[#This Row],[store_no]],Stores[store_no],0))</f>
        <v>Michigan</v>
      </c>
      <c r="I3431">
        <f>INDEX(Stores[sqft],MATCH(Sales[[#This Row],[store_no]],Stores[store_no],0))</f>
        <v>148300</v>
      </c>
      <c r="J3431" s="4" t="str">
        <f>INDEX(Departments[dept_name],MATCH(Sales[[#This Row],[dept_no]],Departments[dept_no],0))</f>
        <v>Tools</v>
      </c>
      <c r="K3431" s="4" t="str">
        <f>CONCATENATE(Sales[[#This Row],[region]],Sales[[#This Row],[storetype]])</f>
        <v>1B</v>
      </c>
      <c r="L3431" s="4">
        <f>INDEX(RegionStoreCount[Store Count],MATCH(Sales[[#This Row],[RegionStoretype]],RegionStoreCount[Region/Type],0))</f>
        <v>5</v>
      </c>
      <c r="M3431" s="4">
        <f>AND(Sales[[#This Row],[date]]&lt;=TY_YTDMax,Sales[[#This Row],[date]]&gt;=TY_YTDMin)*Sales[[#This Row],[sales]]</f>
        <v>0</v>
      </c>
      <c r="N3431" s="4">
        <f>AND(Sales[[#This Row],[date]]&lt;=LY_YTDMax,Sales[[#This Row],[date]]&gt;=LY_YTDMin)*Sales[[#This Row],[sales]]</f>
        <v>89933.857600000003</v>
      </c>
      <c r="O3431" s="4">
        <f>AND(Sales[[#This Row],[date]]&gt;=YoY_Min,Sales[[#This Row],[date]]&lt;=TY_YTDMax)*(Sales[[#This Row],[sales]]/Sales[[#This Row],[sqft]])</f>
        <v>0</v>
      </c>
      <c r="P3431" s="4">
        <f>SUMIF(Sales[RegionStoretype],Sales[[#This Row],[RegionStoretype]],Sales[YoY_SSF])/Sales[[#This Row],[Region_TypeCount]]</f>
        <v>68.518982968140051</v>
      </c>
    </row>
    <row r="3432" spans="1:16" x14ac:dyDescent="0.25">
      <c r="A3432" s="1">
        <v>42951</v>
      </c>
      <c r="B3432">
        <v>30</v>
      </c>
      <c r="C3432">
        <v>3</v>
      </c>
      <c r="D3432">
        <v>158711.20130000002</v>
      </c>
      <c r="E3432">
        <f>INDEX(Stores[region],MATCH(Sales[[#This Row],[store_no]],Stores[store_no],0))</f>
        <v>1</v>
      </c>
      <c r="F3432" t="str">
        <f>INDEX(Stores[storetype],MATCH(Sales[[#This Row],[store_no]],Stores[store_no],0))</f>
        <v>C</v>
      </c>
      <c r="G3432" t="str">
        <f>INDEX(Stores[location_city],MATCH(Sales[[#This Row],[store_no]],Stores[store_no],0))</f>
        <v>Dayton</v>
      </c>
      <c r="H3432" t="str">
        <f>INDEX(Stores[location_state],MATCH(Sales[[#This Row],[store_no]],Stores[store_no],0))</f>
        <v>Ohio</v>
      </c>
      <c r="I3432">
        <f>INDEX(Stores[sqft],MATCH(Sales[[#This Row],[store_no]],Stores[store_no],0))</f>
        <v>90000</v>
      </c>
      <c r="J3432" s="4" t="str">
        <f>INDEX(Departments[dept_name],MATCH(Sales[[#This Row],[dept_no]],Departments[dept_no],0))</f>
        <v>Beauty</v>
      </c>
      <c r="K3432" s="4" t="str">
        <f>CONCATENATE(Sales[[#This Row],[region]],Sales[[#This Row],[storetype]])</f>
        <v>1C</v>
      </c>
      <c r="L3432" s="4">
        <f>INDEX(RegionStoreCount[Store Count],MATCH(Sales[[#This Row],[RegionStoretype]],RegionStoreCount[Region/Type],0))</f>
        <v>1</v>
      </c>
      <c r="M3432" s="4">
        <f>AND(Sales[[#This Row],[date]]&lt;=TY_YTDMax,Sales[[#This Row],[date]]&gt;=TY_YTDMin)*Sales[[#This Row],[sales]]</f>
        <v>0</v>
      </c>
      <c r="N3432" s="4">
        <f>AND(Sales[[#This Row],[date]]&lt;=LY_YTDMax,Sales[[#This Row],[date]]&gt;=LY_YTDMin)*Sales[[#This Row],[sales]]</f>
        <v>158711.20130000002</v>
      </c>
      <c r="O3432" s="4">
        <f>AND(Sales[[#This Row],[date]]&gt;=YoY_Min,Sales[[#This Row],[date]]&lt;=TY_YTDMax)*(Sales[[#This Row],[sales]]/Sales[[#This Row],[sqft]])</f>
        <v>0</v>
      </c>
      <c r="P3432" s="4">
        <f>SUMIF(Sales[RegionStoretype],Sales[[#This Row],[RegionStoretype]],Sales[YoY_SSF])/Sales[[#This Row],[Region_TypeCount]]</f>
        <v>65.329042605555529</v>
      </c>
    </row>
    <row r="3433" spans="1:16" x14ac:dyDescent="0.25">
      <c r="A3433" s="1">
        <v>42951</v>
      </c>
      <c r="B3433">
        <v>30</v>
      </c>
      <c r="C3433">
        <v>8</v>
      </c>
      <c r="D3433">
        <v>17404.047399999999</v>
      </c>
      <c r="E3433">
        <f>INDEX(Stores[region],MATCH(Sales[[#This Row],[store_no]],Stores[store_no],0))</f>
        <v>1</v>
      </c>
      <c r="F3433" t="str">
        <f>INDEX(Stores[storetype],MATCH(Sales[[#This Row],[store_no]],Stores[store_no],0))</f>
        <v>C</v>
      </c>
      <c r="G3433" t="str">
        <f>INDEX(Stores[location_city],MATCH(Sales[[#This Row],[store_no]],Stores[store_no],0))</f>
        <v>Dayton</v>
      </c>
      <c r="H3433" t="str">
        <f>INDEX(Stores[location_state],MATCH(Sales[[#This Row],[store_no]],Stores[store_no],0))</f>
        <v>Ohio</v>
      </c>
      <c r="I3433">
        <f>INDEX(Stores[sqft],MATCH(Sales[[#This Row],[store_no]],Stores[store_no],0))</f>
        <v>90000</v>
      </c>
      <c r="J3433" s="4" t="str">
        <f>INDEX(Departments[dept_name],MATCH(Sales[[#This Row],[dept_no]],Departments[dept_no],0))</f>
        <v>Games</v>
      </c>
      <c r="K3433" s="4" t="str">
        <f>CONCATENATE(Sales[[#This Row],[region]],Sales[[#This Row],[storetype]])</f>
        <v>1C</v>
      </c>
      <c r="L3433" s="4">
        <f>INDEX(RegionStoreCount[Store Count],MATCH(Sales[[#This Row],[RegionStoretype]],RegionStoreCount[Region/Type],0))</f>
        <v>1</v>
      </c>
      <c r="M3433" s="4">
        <f>AND(Sales[[#This Row],[date]]&lt;=TY_YTDMax,Sales[[#This Row],[date]]&gt;=TY_YTDMin)*Sales[[#This Row],[sales]]</f>
        <v>0</v>
      </c>
      <c r="N3433" s="4">
        <f>AND(Sales[[#This Row],[date]]&lt;=LY_YTDMax,Sales[[#This Row],[date]]&gt;=LY_YTDMin)*Sales[[#This Row],[sales]]</f>
        <v>17404.047399999999</v>
      </c>
      <c r="O3433" s="4">
        <f>AND(Sales[[#This Row],[date]]&gt;=YoY_Min,Sales[[#This Row],[date]]&lt;=TY_YTDMax)*(Sales[[#This Row],[sales]]/Sales[[#This Row],[sqft]])</f>
        <v>0</v>
      </c>
      <c r="P3433" s="4">
        <f>SUMIF(Sales[RegionStoretype],Sales[[#This Row],[RegionStoretype]],Sales[YoY_SSF])/Sales[[#This Row],[Region_TypeCount]]</f>
        <v>65.329042605555529</v>
      </c>
    </row>
    <row r="3434" spans="1:16" x14ac:dyDescent="0.25">
      <c r="A3434" s="1">
        <v>42951</v>
      </c>
      <c r="B3434">
        <v>30</v>
      </c>
      <c r="C3434">
        <v>13</v>
      </c>
      <c r="D3434">
        <v>23089.663600000003</v>
      </c>
      <c r="E3434">
        <f>INDEX(Stores[region],MATCH(Sales[[#This Row],[store_no]],Stores[store_no],0))</f>
        <v>1</v>
      </c>
      <c r="F3434" t="str">
        <f>INDEX(Stores[storetype],MATCH(Sales[[#This Row],[store_no]],Stores[store_no],0))</f>
        <v>C</v>
      </c>
      <c r="G3434" t="str">
        <f>INDEX(Stores[location_city],MATCH(Sales[[#This Row],[store_no]],Stores[store_no],0))</f>
        <v>Dayton</v>
      </c>
      <c r="H3434" t="str">
        <f>INDEX(Stores[location_state],MATCH(Sales[[#This Row],[store_no]],Stores[store_no],0))</f>
        <v>Ohio</v>
      </c>
      <c r="I3434">
        <f>INDEX(Stores[sqft],MATCH(Sales[[#This Row],[store_no]],Stores[store_no],0))</f>
        <v>90000</v>
      </c>
      <c r="J3434" s="4" t="str">
        <f>INDEX(Departments[dept_name],MATCH(Sales[[#This Row],[dept_no]],Departments[dept_no],0))</f>
        <v>Kids</v>
      </c>
      <c r="K3434" s="4" t="str">
        <f>CONCATENATE(Sales[[#This Row],[region]],Sales[[#This Row],[storetype]])</f>
        <v>1C</v>
      </c>
      <c r="L3434" s="4">
        <f>INDEX(RegionStoreCount[Store Count],MATCH(Sales[[#This Row],[RegionStoretype]],RegionStoreCount[Region/Type],0))</f>
        <v>1</v>
      </c>
      <c r="M3434" s="4">
        <f>AND(Sales[[#This Row],[date]]&lt;=TY_YTDMax,Sales[[#This Row],[date]]&gt;=TY_YTDMin)*Sales[[#This Row],[sales]]</f>
        <v>0</v>
      </c>
      <c r="N3434" s="4">
        <f>AND(Sales[[#This Row],[date]]&lt;=LY_YTDMax,Sales[[#This Row],[date]]&gt;=LY_YTDMin)*Sales[[#This Row],[sales]]</f>
        <v>23089.663600000003</v>
      </c>
      <c r="O3434" s="4">
        <f>AND(Sales[[#This Row],[date]]&gt;=YoY_Min,Sales[[#This Row],[date]]&lt;=TY_YTDMax)*(Sales[[#This Row],[sales]]/Sales[[#This Row],[sqft]])</f>
        <v>0</v>
      </c>
      <c r="P3434" s="4">
        <f>SUMIF(Sales[RegionStoretype],Sales[[#This Row],[RegionStoretype]],Sales[YoY_SSF])/Sales[[#This Row],[Region_TypeCount]]</f>
        <v>65.329042605555529</v>
      </c>
    </row>
    <row r="3435" spans="1:16" x14ac:dyDescent="0.25">
      <c r="A3435" s="1">
        <v>42951</v>
      </c>
      <c r="B3435">
        <v>30</v>
      </c>
      <c r="C3435">
        <v>19</v>
      </c>
      <c r="D3435">
        <v>23446.025600000001</v>
      </c>
      <c r="E3435">
        <f>INDEX(Stores[region],MATCH(Sales[[#This Row],[store_no]],Stores[store_no],0))</f>
        <v>1</v>
      </c>
      <c r="F3435" t="str">
        <f>INDEX(Stores[storetype],MATCH(Sales[[#This Row],[store_no]],Stores[store_no],0))</f>
        <v>C</v>
      </c>
      <c r="G3435" t="str">
        <f>INDEX(Stores[location_city],MATCH(Sales[[#This Row],[store_no]],Stores[store_no],0))</f>
        <v>Dayton</v>
      </c>
      <c r="H3435" t="str">
        <f>INDEX(Stores[location_state],MATCH(Sales[[#This Row],[store_no]],Stores[store_no],0))</f>
        <v>Ohio</v>
      </c>
      <c r="I3435">
        <f>INDEX(Stores[sqft],MATCH(Sales[[#This Row],[store_no]],Stores[store_no],0))</f>
        <v>90000</v>
      </c>
      <c r="J3435" s="4" t="str">
        <f>INDEX(Departments[dept_name],MATCH(Sales[[#This Row],[dept_no]],Departments[dept_no],0))</f>
        <v>Tools</v>
      </c>
      <c r="K3435" s="4" t="str">
        <f>CONCATENATE(Sales[[#This Row],[region]],Sales[[#This Row],[storetype]])</f>
        <v>1C</v>
      </c>
      <c r="L3435" s="4">
        <f>INDEX(RegionStoreCount[Store Count],MATCH(Sales[[#This Row],[RegionStoretype]],RegionStoreCount[Region/Type],0))</f>
        <v>1</v>
      </c>
      <c r="M3435" s="4">
        <f>AND(Sales[[#This Row],[date]]&lt;=TY_YTDMax,Sales[[#This Row],[date]]&gt;=TY_YTDMin)*Sales[[#This Row],[sales]]</f>
        <v>0</v>
      </c>
      <c r="N3435" s="4">
        <f>AND(Sales[[#This Row],[date]]&lt;=LY_YTDMax,Sales[[#This Row],[date]]&gt;=LY_YTDMin)*Sales[[#This Row],[sales]]</f>
        <v>23446.025600000001</v>
      </c>
      <c r="O3435" s="4">
        <f>AND(Sales[[#This Row],[date]]&gt;=YoY_Min,Sales[[#This Row],[date]]&lt;=TY_YTDMax)*(Sales[[#This Row],[sales]]/Sales[[#This Row],[sqft]])</f>
        <v>0</v>
      </c>
      <c r="P3435" s="4">
        <f>SUMIF(Sales[RegionStoretype],Sales[[#This Row],[RegionStoretype]],Sales[YoY_SSF])/Sales[[#This Row],[Region_TypeCount]]</f>
        <v>65.329042605555529</v>
      </c>
    </row>
    <row r="3436" spans="1:16" x14ac:dyDescent="0.25">
      <c r="A3436" s="1">
        <v>42951</v>
      </c>
      <c r="B3436">
        <v>31</v>
      </c>
      <c r="C3436">
        <v>3</v>
      </c>
      <c r="D3436">
        <v>371717.39429999999</v>
      </c>
      <c r="E3436">
        <f>INDEX(Stores[region],MATCH(Sales[[#This Row],[store_no]],Stores[store_no],0))</f>
        <v>3</v>
      </c>
      <c r="F3436" t="str">
        <f>INDEX(Stores[storetype],MATCH(Sales[[#This Row],[store_no]],Stores[store_no],0))</f>
        <v>A</v>
      </c>
      <c r="G3436" t="str">
        <f>INDEX(Stores[location_city],MATCH(Sales[[#This Row],[store_no]],Stores[store_no],0))</f>
        <v>Rapid City</v>
      </c>
      <c r="H3436" t="str">
        <f>INDEX(Stores[location_state],MATCH(Sales[[#This Row],[store_no]],Stores[store_no],0))</f>
        <v>South Dakota</v>
      </c>
      <c r="I3436">
        <f>INDEX(Stores[sqft],MATCH(Sales[[#This Row],[store_no]],Stores[store_no],0))</f>
        <v>200100</v>
      </c>
      <c r="J3436" s="4" t="str">
        <f>INDEX(Departments[dept_name],MATCH(Sales[[#This Row],[dept_no]],Departments[dept_no],0))</f>
        <v>Beauty</v>
      </c>
      <c r="K3436" s="4" t="str">
        <f>CONCATENATE(Sales[[#This Row],[region]],Sales[[#This Row],[storetype]])</f>
        <v>3A</v>
      </c>
      <c r="L3436" s="4">
        <f>INDEX(RegionStoreCount[Store Count],MATCH(Sales[[#This Row],[RegionStoretype]],RegionStoreCount[Region/Type],0))</f>
        <v>9</v>
      </c>
      <c r="M3436" s="4">
        <f>AND(Sales[[#This Row],[date]]&lt;=TY_YTDMax,Sales[[#This Row],[date]]&gt;=TY_YTDMin)*Sales[[#This Row],[sales]]</f>
        <v>0</v>
      </c>
      <c r="N3436" s="4">
        <f>AND(Sales[[#This Row],[date]]&lt;=LY_YTDMax,Sales[[#This Row],[date]]&gt;=LY_YTDMin)*Sales[[#This Row],[sales]]</f>
        <v>371717.39429999999</v>
      </c>
      <c r="O3436" s="4">
        <f>AND(Sales[[#This Row],[date]]&gt;=YoY_Min,Sales[[#This Row],[date]]&lt;=TY_YTDMax)*(Sales[[#This Row],[sales]]/Sales[[#This Row],[sqft]])</f>
        <v>0</v>
      </c>
      <c r="P3436" s="4">
        <f>SUMIF(Sales[RegionStoretype],Sales[[#This Row],[RegionStoretype]],Sales[YoY_SSF])/Sales[[#This Row],[Region_TypeCount]]</f>
        <v>53.603836561720975</v>
      </c>
    </row>
    <row r="3437" spans="1:16" x14ac:dyDescent="0.25">
      <c r="A3437" s="1">
        <v>42951</v>
      </c>
      <c r="B3437">
        <v>31</v>
      </c>
      <c r="C3437">
        <v>7</v>
      </c>
      <c r="D3437">
        <v>10214.8372</v>
      </c>
      <c r="E3437">
        <f>INDEX(Stores[region],MATCH(Sales[[#This Row],[store_no]],Stores[store_no],0))</f>
        <v>3</v>
      </c>
      <c r="F3437" t="str">
        <f>INDEX(Stores[storetype],MATCH(Sales[[#This Row],[store_no]],Stores[store_no],0))</f>
        <v>A</v>
      </c>
      <c r="G3437" t="str">
        <f>INDEX(Stores[location_city],MATCH(Sales[[#This Row],[store_no]],Stores[store_no],0))</f>
        <v>Rapid City</v>
      </c>
      <c r="H3437" t="str">
        <f>INDEX(Stores[location_state],MATCH(Sales[[#This Row],[store_no]],Stores[store_no],0))</f>
        <v>South Dakota</v>
      </c>
      <c r="I3437">
        <f>INDEX(Stores[sqft],MATCH(Sales[[#This Row],[store_no]],Stores[store_no],0))</f>
        <v>200100</v>
      </c>
      <c r="J3437" s="4" t="str">
        <f>INDEX(Departments[dept_name],MATCH(Sales[[#This Row],[dept_no]],Departments[dept_no],0))</f>
        <v>Electronics</v>
      </c>
      <c r="K3437" s="4" t="str">
        <f>CONCATENATE(Sales[[#This Row],[region]],Sales[[#This Row],[storetype]])</f>
        <v>3A</v>
      </c>
      <c r="L3437" s="4">
        <f>INDEX(RegionStoreCount[Store Count],MATCH(Sales[[#This Row],[RegionStoretype]],RegionStoreCount[Region/Type],0))</f>
        <v>9</v>
      </c>
      <c r="M3437" s="4">
        <f>AND(Sales[[#This Row],[date]]&lt;=TY_YTDMax,Sales[[#This Row],[date]]&gt;=TY_YTDMin)*Sales[[#This Row],[sales]]</f>
        <v>0</v>
      </c>
      <c r="N3437" s="4">
        <f>AND(Sales[[#This Row],[date]]&lt;=LY_YTDMax,Sales[[#This Row],[date]]&gt;=LY_YTDMin)*Sales[[#This Row],[sales]]</f>
        <v>10214.8372</v>
      </c>
      <c r="O3437" s="4">
        <f>AND(Sales[[#This Row],[date]]&gt;=YoY_Min,Sales[[#This Row],[date]]&lt;=TY_YTDMax)*(Sales[[#This Row],[sales]]/Sales[[#This Row],[sqft]])</f>
        <v>0</v>
      </c>
      <c r="P3437" s="4">
        <f>SUMIF(Sales[RegionStoretype],Sales[[#This Row],[RegionStoretype]],Sales[YoY_SSF])/Sales[[#This Row],[Region_TypeCount]]</f>
        <v>53.603836561720975</v>
      </c>
    </row>
    <row r="3438" spans="1:16" x14ac:dyDescent="0.25">
      <c r="A3438" s="1">
        <v>42951</v>
      </c>
      <c r="B3438">
        <v>32</v>
      </c>
      <c r="C3438">
        <v>7</v>
      </c>
      <c r="D3438">
        <v>40717.2552</v>
      </c>
      <c r="E3438">
        <f>INDEX(Stores[region],MATCH(Sales[[#This Row],[store_no]],Stores[store_no],0))</f>
        <v>2</v>
      </c>
      <c r="F3438" t="str">
        <f>INDEX(Stores[storetype],MATCH(Sales[[#This Row],[store_no]],Stores[store_no],0))</f>
        <v>A</v>
      </c>
      <c r="G3438" t="str">
        <f>INDEX(Stores[location_city],MATCH(Sales[[#This Row],[store_no]],Stores[store_no],0))</f>
        <v>Western Springs</v>
      </c>
      <c r="H3438" t="str">
        <f>INDEX(Stores[location_state],MATCH(Sales[[#This Row],[store_no]],Stores[store_no],0))</f>
        <v>Illinois</v>
      </c>
      <c r="I3438">
        <f>INDEX(Stores[sqft],MATCH(Sales[[#This Row],[store_no]],Stores[store_no],0))</f>
        <v>118200</v>
      </c>
      <c r="J3438" s="4" t="str">
        <f>INDEX(Departments[dept_name],MATCH(Sales[[#This Row],[dept_no]],Departments[dept_no],0))</f>
        <v>Electronics</v>
      </c>
      <c r="K3438" s="4" t="str">
        <f>CONCATENATE(Sales[[#This Row],[region]],Sales[[#This Row],[storetype]])</f>
        <v>2A</v>
      </c>
      <c r="L3438" s="4">
        <f>INDEX(RegionStoreCount[Store Count],MATCH(Sales[[#This Row],[RegionStoretype]],RegionStoreCount[Region/Type],0))</f>
        <v>5</v>
      </c>
      <c r="M3438" s="4">
        <f>AND(Sales[[#This Row],[date]]&lt;=TY_YTDMax,Sales[[#This Row],[date]]&gt;=TY_YTDMin)*Sales[[#This Row],[sales]]</f>
        <v>0</v>
      </c>
      <c r="N3438" s="4">
        <f>AND(Sales[[#This Row],[date]]&lt;=LY_YTDMax,Sales[[#This Row],[date]]&gt;=LY_YTDMin)*Sales[[#This Row],[sales]]</f>
        <v>40717.2552</v>
      </c>
      <c r="O3438" s="4">
        <f>AND(Sales[[#This Row],[date]]&gt;=YoY_Min,Sales[[#This Row],[date]]&lt;=TY_YTDMax)*(Sales[[#This Row],[sales]]/Sales[[#This Row],[sqft]])</f>
        <v>0</v>
      </c>
      <c r="P3438" s="4">
        <f>SUMIF(Sales[RegionStoretype],Sales[[#This Row],[RegionStoretype]],Sales[YoY_SSF])/Sales[[#This Row],[Region_TypeCount]]</f>
        <v>60.052789354368521</v>
      </c>
    </row>
    <row r="3439" spans="1:16" x14ac:dyDescent="0.25">
      <c r="A3439" s="1">
        <v>42951</v>
      </c>
      <c r="B3439">
        <v>32</v>
      </c>
      <c r="C3439">
        <v>18</v>
      </c>
      <c r="D3439">
        <v>169006.41739999998</v>
      </c>
      <c r="E3439">
        <f>INDEX(Stores[region],MATCH(Sales[[#This Row],[store_no]],Stores[store_no],0))</f>
        <v>2</v>
      </c>
      <c r="F3439" t="str">
        <f>INDEX(Stores[storetype],MATCH(Sales[[#This Row],[store_no]],Stores[store_no],0))</f>
        <v>A</v>
      </c>
      <c r="G3439" t="str">
        <f>INDEX(Stores[location_city],MATCH(Sales[[#This Row],[store_no]],Stores[store_no],0))</f>
        <v>Western Springs</v>
      </c>
      <c r="H3439" t="str">
        <f>INDEX(Stores[location_state],MATCH(Sales[[#This Row],[store_no]],Stores[store_no],0))</f>
        <v>Illinois</v>
      </c>
      <c r="I3439">
        <f>INDEX(Stores[sqft],MATCH(Sales[[#This Row],[store_no]],Stores[store_no],0))</f>
        <v>118200</v>
      </c>
      <c r="J3439" s="4" t="str">
        <f>INDEX(Departments[dept_name],MATCH(Sales[[#This Row],[dept_no]],Departments[dept_no],0))</f>
        <v>Sports</v>
      </c>
      <c r="K3439" s="4" t="str">
        <f>CONCATENATE(Sales[[#This Row],[region]],Sales[[#This Row],[storetype]])</f>
        <v>2A</v>
      </c>
      <c r="L3439" s="4">
        <f>INDEX(RegionStoreCount[Store Count],MATCH(Sales[[#This Row],[RegionStoretype]],RegionStoreCount[Region/Type],0))</f>
        <v>5</v>
      </c>
      <c r="M3439" s="4">
        <f>AND(Sales[[#This Row],[date]]&lt;=TY_YTDMax,Sales[[#This Row],[date]]&gt;=TY_YTDMin)*Sales[[#This Row],[sales]]</f>
        <v>0</v>
      </c>
      <c r="N3439" s="4">
        <f>AND(Sales[[#This Row],[date]]&lt;=LY_YTDMax,Sales[[#This Row],[date]]&gt;=LY_YTDMin)*Sales[[#This Row],[sales]]</f>
        <v>169006.41739999998</v>
      </c>
      <c r="O3439" s="4">
        <f>AND(Sales[[#This Row],[date]]&gt;=YoY_Min,Sales[[#This Row],[date]]&lt;=TY_YTDMax)*(Sales[[#This Row],[sales]]/Sales[[#This Row],[sqft]])</f>
        <v>0</v>
      </c>
      <c r="P3439" s="4">
        <f>SUMIF(Sales[RegionStoretype],Sales[[#This Row],[RegionStoretype]],Sales[YoY_SSF])/Sales[[#This Row],[Region_TypeCount]]</f>
        <v>60.052789354368521</v>
      </c>
    </row>
    <row r="3440" spans="1:16" x14ac:dyDescent="0.25">
      <c r="A3440" s="1">
        <v>42951</v>
      </c>
      <c r="B3440">
        <v>33</v>
      </c>
      <c r="C3440">
        <v>5</v>
      </c>
      <c r="D3440">
        <v>55464.726099999993</v>
      </c>
      <c r="E3440">
        <f>INDEX(Stores[region],MATCH(Sales[[#This Row],[store_no]],Stores[store_no],0))</f>
        <v>3</v>
      </c>
      <c r="F3440" t="str">
        <f>INDEX(Stores[storetype],MATCH(Sales[[#This Row],[store_no]],Stores[store_no],0))</f>
        <v>A</v>
      </c>
      <c r="G3440" t="str">
        <f>INDEX(Stores[location_city],MATCH(Sales[[#This Row],[store_no]],Stores[store_no],0))</f>
        <v>Omaha</v>
      </c>
      <c r="H3440" t="str">
        <f>INDEX(Stores[location_state],MATCH(Sales[[#This Row],[store_no]],Stores[store_no],0))</f>
        <v>Nebraska</v>
      </c>
      <c r="I3440">
        <f>INDEX(Stores[sqft],MATCH(Sales[[#This Row],[store_no]],Stores[store_no],0))</f>
        <v>40700</v>
      </c>
      <c r="J3440" s="4" t="str">
        <f>INDEX(Departments[dept_name],MATCH(Sales[[#This Row],[dept_no]],Departments[dept_no],0))</f>
        <v>Clothing</v>
      </c>
      <c r="K3440" s="4" t="str">
        <f>CONCATENATE(Sales[[#This Row],[region]],Sales[[#This Row],[storetype]])</f>
        <v>3A</v>
      </c>
      <c r="L3440" s="4">
        <f>INDEX(RegionStoreCount[Store Count],MATCH(Sales[[#This Row],[RegionStoretype]],RegionStoreCount[Region/Type],0))</f>
        <v>9</v>
      </c>
      <c r="M3440" s="4">
        <f>AND(Sales[[#This Row],[date]]&lt;=TY_YTDMax,Sales[[#This Row],[date]]&gt;=TY_YTDMin)*Sales[[#This Row],[sales]]</f>
        <v>0</v>
      </c>
      <c r="N3440" s="4">
        <f>AND(Sales[[#This Row],[date]]&lt;=LY_YTDMax,Sales[[#This Row],[date]]&gt;=LY_YTDMin)*Sales[[#This Row],[sales]]</f>
        <v>55464.726099999993</v>
      </c>
      <c r="O3440" s="4">
        <f>AND(Sales[[#This Row],[date]]&gt;=YoY_Min,Sales[[#This Row],[date]]&lt;=TY_YTDMax)*(Sales[[#This Row],[sales]]/Sales[[#This Row],[sqft]])</f>
        <v>0</v>
      </c>
      <c r="P3440" s="4">
        <f>SUMIF(Sales[RegionStoretype],Sales[[#This Row],[RegionStoretype]],Sales[YoY_SSF])/Sales[[#This Row],[Region_TypeCount]]</f>
        <v>53.603836561720975</v>
      </c>
    </row>
    <row r="3441" spans="1:16" x14ac:dyDescent="0.25">
      <c r="A3441" s="1">
        <v>42951</v>
      </c>
      <c r="B3441">
        <v>33</v>
      </c>
      <c r="C3441">
        <v>12</v>
      </c>
      <c r="D3441">
        <v>984.50869999999998</v>
      </c>
      <c r="E3441">
        <f>INDEX(Stores[region],MATCH(Sales[[#This Row],[store_no]],Stores[store_no],0))</f>
        <v>3</v>
      </c>
      <c r="F3441" t="str">
        <f>INDEX(Stores[storetype],MATCH(Sales[[#This Row],[store_no]],Stores[store_no],0))</f>
        <v>A</v>
      </c>
      <c r="G3441" t="str">
        <f>INDEX(Stores[location_city],MATCH(Sales[[#This Row],[store_no]],Stores[store_no],0))</f>
        <v>Omaha</v>
      </c>
      <c r="H3441" t="str">
        <f>INDEX(Stores[location_state],MATCH(Sales[[#This Row],[store_no]],Stores[store_no],0))</f>
        <v>Nebraska</v>
      </c>
      <c r="I3441">
        <f>INDEX(Stores[sqft],MATCH(Sales[[#This Row],[store_no]],Stores[store_no],0))</f>
        <v>40700</v>
      </c>
      <c r="J3441" s="4" t="str">
        <f>INDEX(Departments[dept_name],MATCH(Sales[[#This Row],[dept_no]],Departments[dept_no],0))</f>
        <v>Jewelery</v>
      </c>
      <c r="K3441" s="4" t="str">
        <f>CONCATENATE(Sales[[#This Row],[region]],Sales[[#This Row],[storetype]])</f>
        <v>3A</v>
      </c>
      <c r="L3441" s="4">
        <f>INDEX(RegionStoreCount[Store Count],MATCH(Sales[[#This Row],[RegionStoretype]],RegionStoreCount[Region/Type],0))</f>
        <v>9</v>
      </c>
      <c r="M3441" s="4">
        <f>AND(Sales[[#This Row],[date]]&lt;=TY_YTDMax,Sales[[#This Row],[date]]&gt;=TY_YTDMin)*Sales[[#This Row],[sales]]</f>
        <v>0</v>
      </c>
      <c r="N3441" s="4">
        <f>AND(Sales[[#This Row],[date]]&lt;=LY_YTDMax,Sales[[#This Row],[date]]&gt;=LY_YTDMin)*Sales[[#This Row],[sales]]</f>
        <v>984.50869999999998</v>
      </c>
      <c r="O3441" s="4">
        <f>AND(Sales[[#This Row],[date]]&gt;=YoY_Min,Sales[[#This Row],[date]]&lt;=TY_YTDMax)*(Sales[[#This Row],[sales]]/Sales[[#This Row],[sqft]])</f>
        <v>0</v>
      </c>
      <c r="P3441" s="4">
        <f>SUMIF(Sales[RegionStoretype],Sales[[#This Row],[RegionStoretype]],Sales[YoY_SSF])/Sales[[#This Row],[Region_TypeCount]]</f>
        <v>53.603836561720975</v>
      </c>
    </row>
    <row r="3442" spans="1:16" x14ac:dyDescent="0.25">
      <c r="A3442" s="1">
        <v>42951</v>
      </c>
      <c r="B3442">
        <v>34</v>
      </c>
      <c r="C3442">
        <v>9</v>
      </c>
      <c r="D3442">
        <v>5211.2802000000001</v>
      </c>
      <c r="E3442">
        <f>INDEX(Stores[region],MATCH(Sales[[#This Row],[store_no]],Stores[store_no],0))</f>
        <v>1</v>
      </c>
      <c r="F3442" t="str">
        <f>INDEX(Stores[storetype],MATCH(Sales[[#This Row],[store_no]],Stores[store_no],0))</f>
        <v>A</v>
      </c>
      <c r="G3442" t="str">
        <f>INDEX(Stores[location_city],MATCH(Sales[[#This Row],[store_no]],Stores[store_no],0))</f>
        <v>Toledo</v>
      </c>
      <c r="H3442" t="str">
        <f>INDEX(Stores[location_state],MATCH(Sales[[#This Row],[store_no]],Stores[store_no],0))</f>
        <v>Ohio</v>
      </c>
      <c r="I3442">
        <f>INDEX(Stores[sqft],MATCH(Sales[[#This Row],[store_no]],Stores[store_no],0))</f>
        <v>207900</v>
      </c>
      <c r="J3442" s="4" t="str">
        <f>INDEX(Departments[dept_name],MATCH(Sales[[#This Row],[dept_no]],Departments[dept_no],0))</f>
        <v>Garden</v>
      </c>
      <c r="K3442" s="4" t="str">
        <f>CONCATENATE(Sales[[#This Row],[region]],Sales[[#This Row],[storetype]])</f>
        <v>1A</v>
      </c>
      <c r="L3442" s="4">
        <f>INDEX(RegionStoreCount[Store Count],MATCH(Sales[[#This Row],[RegionStoretype]],RegionStoreCount[Region/Type],0))</f>
        <v>5</v>
      </c>
      <c r="M3442" s="4">
        <f>AND(Sales[[#This Row],[date]]&lt;=TY_YTDMax,Sales[[#This Row],[date]]&gt;=TY_YTDMin)*Sales[[#This Row],[sales]]</f>
        <v>0</v>
      </c>
      <c r="N3442" s="4">
        <f>AND(Sales[[#This Row],[date]]&lt;=LY_YTDMax,Sales[[#This Row],[date]]&gt;=LY_YTDMin)*Sales[[#This Row],[sales]]</f>
        <v>5211.2802000000001</v>
      </c>
      <c r="O3442" s="4">
        <f>AND(Sales[[#This Row],[date]]&gt;=YoY_Min,Sales[[#This Row],[date]]&lt;=TY_YTDMax)*(Sales[[#This Row],[sales]]/Sales[[#This Row],[sqft]])</f>
        <v>0</v>
      </c>
      <c r="P3442" s="4">
        <f>SUMIF(Sales[RegionStoretype],Sales[[#This Row],[RegionStoretype]],Sales[YoY_SSF])/Sales[[#This Row],[Region_TypeCount]]</f>
        <v>59.469551530910678</v>
      </c>
    </row>
    <row r="3443" spans="1:16" x14ac:dyDescent="0.25">
      <c r="A3443" s="1">
        <v>42951</v>
      </c>
      <c r="B3443">
        <v>34</v>
      </c>
      <c r="C3443">
        <v>15</v>
      </c>
      <c r="D3443">
        <v>225.64439999999999</v>
      </c>
      <c r="E3443">
        <f>INDEX(Stores[region],MATCH(Sales[[#This Row],[store_no]],Stores[store_no],0))</f>
        <v>1</v>
      </c>
      <c r="F3443" t="str">
        <f>INDEX(Stores[storetype],MATCH(Sales[[#This Row],[store_no]],Stores[store_no],0))</f>
        <v>A</v>
      </c>
      <c r="G3443" t="str">
        <f>INDEX(Stores[location_city],MATCH(Sales[[#This Row],[store_no]],Stores[store_no],0))</f>
        <v>Toledo</v>
      </c>
      <c r="H3443" t="str">
        <f>INDEX(Stores[location_state],MATCH(Sales[[#This Row],[store_no]],Stores[store_no],0))</f>
        <v>Ohio</v>
      </c>
      <c r="I3443">
        <f>INDEX(Stores[sqft],MATCH(Sales[[#This Row],[store_no]],Stores[store_no],0))</f>
        <v>207900</v>
      </c>
      <c r="J3443" s="4" t="str">
        <f>INDEX(Departments[dept_name],MATCH(Sales[[#This Row],[dept_no]],Departments[dept_no],0))</f>
        <v>Music</v>
      </c>
      <c r="K3443" s="4" t="str">
        <f>CONCATENATE(Sales[[#This Row],[region]],Sales[[#This Row],[storetype]])</f>
        <v>1A</v>
      </c>
      <c r="L3443" s="4">
        <f>INDEX(RegionStoreCount[Store Count],MATCH(Sales[[#This Row],[RegionStoretype]],RegionStoreCount[Region/Type],0))</f>
        <v>5</v>
      </c>
      <c r="M3443" s="4">
        <f>AND(Sales[[#This Row],[date]]&lt;=TY_YTDMax,Sales[[#This Row],[date]]&gt;=TY_YTDMin)*Sales[[#This Row],[sales]]</f>
        <v>0</v>
      </c>
      <c r="N3443" s="4">
        <f>AND(Sales[[#This Row],[date]]&lt;=LY_YTDMax,Sales[[#This Row],[date]]&gt;=LY_YTDMin)*Sales[[#This Row],[sales]]</f>
        <v>225.64439999999999</v>
      </c>
      <c r="O3443" s="4">
        <f>AND(Sales[[#This Row],[date]]&gt;=YoY_Min,Sales[[#This Row],[date]]&lt;=TY_YTDMax)*(Sales[[#This Row],[sales]]/Sales[[#This Row],[sqft]])</f>
        <v>0</v>
      </c>
      <c r="P3443" s="4">
        <f>SUMIF(Sales[RegionStoretype],Sales[[#This Row],[RegionStoretype]],Sales[YoY_SSF])/Sales[[#This Row],[Region_TypeCount]]</f>
        <v>59.469551530910678</v>
      </c>
    </row>
    <row r="3444" spans="1:16" x14ac:dyDescent="0.25">
      <c r="A3444" s="1">
        <v>42951</v>
      </c>
      <c r="B3444">
        <v>34</v>
      </c>
      <c r="C3444">
        <v>16</v>
      </c>
      <c r="D3444">
        <v>83625.628100000002</v>
      </c>
      <c r="E3444">
        <f>INDEX(Stores[region],MATCH(Sales[[#This Row],[store_no]],Stores[store_no],0))</f>
        <v>1</v>
      </c>
      <c r="F3444" t="str">
        <f>INDEX(Stores[storetype],MATCH(Sales[[#This Row],[store_no]],Stores[store_no],0))</f>
        <v>A</v>
      </c>
      <c r="G3444" t="str">
        <f>INDEX(Stores[location_city],MATCH(Sales[[#This Row],[store_no]],Stores[store_no],0))</f>
        <v>Toledo</v>
      </c>
      <c r="H3444" t="str">
        <f>INDEX(Stores[location_state],MATCH(Sales[[#This Row],[store_no]],Stores[store_no],0))</f>
        <v>Ohio</v>
      </c>
      <c r="I3444">
        <f>INDEX(Stores[sqft],MATCH(Sales[[#This Row],[store_no]],Stores[store_no],0))</f>
        <v>207900</v>
      </c>
      <c r="J3444" s="4" t="str">
        <f>INDEX(Departments[dept_name],MATCH(Sales[[#This Row],[dept_no]],Departments[dept_no],0))</f>
        <v>Outdoors</v>
      </c>
      <c r="K3444" s="4" t="str">
        <f>CONCATENATE(Sales[[#This Row],[region]],Sales[[#This Row],[storetype]])</f>
        <v>1A</v>
      </c>
      <c r="L3444" s="4">
        <f>INDEX(RegionStoreCount[Store Count],MATCH(Sales[[#This Row],[RegionStoretype]],RegionStoreCount[Region/Type],0))</f>
        <v>5</v>
      </c>
      <c r="M3444" s="4">
        <f>AND(Sales[[#This Row],[date]]&lt;=TY_YTDMax,Sales[[#This Row],[date]]&gt;=TY_YTDMin)*Sales[[#This Row],[sales]]</f>
        <v>0</v>
      </c>
      <c r="N3444" s="4">
        <f>AND(Sales[[#This Row],[date]]&lt;=LY_YTDMax,Sales[[#This Row],[date]]&gt;=LY_YTDMin)*Sales[[#This Row],[sales]]</f>
        <v>83625.628100000002</v>
      </c>
      <c r="O3444" s="4">
        <f>AND(Sales[[#This Row],[date]]&gt;=YoY_Min,Sales[[#This Row],[date]]&lt;=TY_YTDMax)*(Sales[[#This Row],[sales]]/Sales[[#This Row],[sqft]])</f>
        <v>0</v>
      </c>
      <c r="P3444" s="4">
        <f>SUMIF(Sales[RegionStoretype],Sales[[#This Row],[RegionStoretype]],Sales[YoY_SSF])/Sales[[#This Row],[Region_TypeCount]]</f>
        <v>59.469551530910678</v>
      </c>
    </row>
    <row r="3445" spans="1:16" x14ac:dyDescent="0.25">
      <c r="A3445" s="1">
        <v>42951</v>
      </c>
      <c r="B3445">
        <v>34</v>
      </c>
      <c r="C3445">
        <v>17</v>
      </c>
      <c r="D3445">
        <v>103521.3747</v>
      </c>
      <c r="E3445">
        <f>INDEX(Stores[region],MATCH(Sales[[#This Row],[store_no]],Stores[store_no],0))</f>
        <v>1</v>
      </c>
      <c r="F3445" t="str">
        <f>INDEX(Stores[storetype],MATCH(Sales[[#This Row],[store_no]],Stores[store_no],0))</f>
        <v>A</v>
      </c>
      <c r="G3445" t="str">
        <f>INDEX(Stores[location_city],MATCH(Sales[[#This Row],[store_no]],Stores[store_no],0))</f>
        <v>Toledo</v>
      </c>
      <c r="H3445" t="str">
        <f>INDEX(Stores[location_state],MATCH(Sales[[#This Row],[store_no]],Stores[store_no],0))</f>
        <v>Ohio</v>
      </c>
      <c r="I3445">
        <f>INDEX(Stores[sqft],MATCH(Sales[[#This Row],[store_no]],Stores[store_no],0))</f>
        <v>207900</v>
      </c>
      <c r="J3445" s="4" t="str">
        <f>INDEX(Departments[dept_name],MATCH(Sales[[#This Row],[dept_no]],Departments[dept_no],0))</f>
        <v>Shoes</v>
      </c>
      <c r="K3445" s="4" t="str">
        <f>CONCATENATE(Sales[[#This Row],[region]],Sales[[#This Row],[storetype]])</f>
        <v>1A</v>
      </c>
      <c r="L3445" s="4">
        <f>INDEX(RegionStoreCount[Store Count],MATCH(Sales[[#This Row],[RegionStoretype]],RegionStoreCount[Region/Type],0))</f>
        <v>5</v>
      </c>
      <c r="M3445" s="4">
        <f>AND(Sales[[#This Row],[date]]&lt;=TY_YTDMax,Sales[[#This Row],[date]]&gt;=TY_YTDMin)*Sales[[#This Row],[sales]]</f>
        <v>0</v>
      </c>
      <c r="N3445" s="4">
        <f>AND(Sales[[#This Row],[date]]&lt;=LY_YTDMax,Sales[[#This Row],[date]]&gt;=LY_YTDMin)*Sales[[#This Row],[sales]]</f>
        <v>103521.3747</v>
      </c>
      <c r="O3445" s="4">
        <f>AND(Sales[[#This Row],[date]]&gt;=YoY_Min,Sales[[#This Row],[date]]&lt;=TY_YTDMax)*(Sales[[#This Row],[sales]]/Sales[[#This Row],[sqft]])</f>
        <v>0</v>
      </c>
      <c r="P3445" s="4">
        <f>SUMIF(Sales[RegionStoretype],Sales[[#This Row],[RegionStoretype]],Sales[YoY_SSF])/Sales[[#This Row],[Region_TypeCount]]</f>
        <v>59.469551530910678</v>
      </c>
    </row>
    <row r="3446" spans="1:16" x14ac:dyDescent="0.25">
      <c r="A3446" s="1">
        <v>42951</v>
      </c>
      <c r="B3446">
        <v>35</v>
      </c>
      <c r="C3446">
        <v>8</v>
      </c>
      <c r="D3446">
        <v>23343.884000000002</v>
      </c>
      <c r="E3446">
        <f>INDEX(Stores[region],MATCH(Sales[[#This Row],[store_no]],Stores[store_no],0))</f>
        <v>3</v>
      </c>
      <c r="F3446" t="str">
        <f>INDEX(Stores[storetype],MATCH(Sales[[#This Row],[store_no]],Stores[store_no],0))</f>
        <v>C</v>
      </c>
      <c r="G3446" t="str">
        <f>INDEX(Stores[location_city],MATCH(Sales[[#This Row],[store_no]],Stores[store_no],0))</f>
        <v>Wichita</v>
      </c>
      <c r="H3446" t="str">
        <f>INDEX(Stores[location_state],MATCH(Sales[[#This Row],[store_no]],Stores[store_no],0))</f>
        <v>Kansas</v>
      </c>
      <c r="I3446">
        <f>INDEX(Stores[sqft],MATCH(Sales[[#This Row],[store_no]],Stores[store_no],0))</f>
        <v>72800</v>
      </c>
      <c r="J3446" s="4" t="str">
        <f>INDEX(Departments[dept_name],MATCH(Sales[[#This Row],[dept_no]],Departments[dept_no],0))</f>
        <v>Games</v>
      </c>
      <c r="K3446" s="4" t="str">
        <f>CONCATENATE(Sales[[#This Row],[region]],Sales[[#This Row],[storetype]])</f>
        <v>3C</v>
      </c>
      <c r="L3446" s="4">
        <f>INDEX(RegionStoreCount[Store Count],MATCH(Sales[[#This Row],[RegionStoretype]],RegionStoreCount[Region/Type],0))</f>
        <v>2</v>
      </c>
      <c r="M3446" s="4">
        <f>AND(Sales[[#This Row],[date]]&lt;=TY_YTDMax,Sales[[#This Row],[date]]&gt;=TY_YTDMin)*Sales[[#This Row],[sales]]</f>
        <v>0</v>
      </c>
      <c r="N3446" s="4">
        <f>AND(Sales[[#This Row],[date]]&lt;=LY_YTDMax,Sales[[#This Row],[date]]&gt;=LY_YTDMin)*Sales[[#This Row],[sales]]</f>
        <v>23343.884000000002</v>
      </c>
      <c r="O3446" s="4">
        <f>AND(Sales[[#This Row],[date]]&gt;=YoY_Min,Sales[[#This Row],[date]]&lt;=TY_YTDMax)*(Sales[[#This Row],[sales]]/Sales[[#This Row],[sqft]])</f>
        <v>0</v>
      </c>
      <c r="P3446" s="4">
        <f>SUMIF(Sales[RegionStoretype],Sales[[#This Row],[RegionStoretype]],Sales[YoY_SSF])/Sales[[#This Row],[Region_TypeCount]]</f>
        <v>47.561479460925746</v>
      </c>
    </row>
    <row r="3447" spans="1:16" x14ac:dyDescent="0.25">
      <c r="A3447" s="1">
        <v>42951</v>
      </c>
      <c r="B3447">
        <v>35</v>
      </c>
      <c r="C3447">
        <v>10</v>
      </c>
      <c r="D3447">
        <v>3932.4679000000001</v>
      </c>
      <c r="E3447">
        <f>INDEX(Stores[region],MATCH(Sales[[#This Row],[store_no]],Stores[store_no],0))</f>
        <v>3</v>
      </c>
      <c r="F3447" t="str">
        <f>INDEX(Stores[storetype],MATCH(Sales[[#This Row],[store_no]],Stores[store_no],0))</f>
        <v>C</v>
      </c>
      <c r="G3447" t="str">
        <f>INDEX(Stores[location_city],MATCH(Sales[[#This Row],[store_no]],Stores[store_no],0))</f>
        <v>Wichita</v>
      </c>
      <c r="H3447" t="str">
        <f>INDEX(Stores[location_state],MATCH(Sales[[#This Row],[store_no]],Stores[store_no],0))</f>
        <v>Kansas</v>
      </c>
      <c r="I3447">
        <f>INDEX(Stores[sqft],MATCH(Sales[[#This Row],[store_no]],Stores[store_no],0))</f>
        <v>72800</v>
      </c>
      <c r="J3447" s="4" t="str">
        <f>INDEX(Departments[dept_name],MATCH(Sales[[#This Row],[dept_no]],Departments[dept_no],0))</f>
        <v>Health</v>
      </c>
      <c r="K3447" s="4" t="str">
        <f>CONCATENATE(Sales[[#This Row],[region]],Sales[[#This Row],[storetype]])</f>
        <v>3C</v>
      </c>
      <c r="L3447" s="4">
        <f>INDEX(RegionStoreCount[Store Count],MATCH(Sales[[#This Row],[RegionStoretype]],RegionStoreCount[Region/Type],0))</f>
        <v>2</v>
      </c>
      <c r="M3447" s="4">
        <f>AND(Sales[[#This Row],[date]]&lt;=TY_YTDMax,Sales[[#This Row],[date]]&gt;=TY_YTDMin)*Sales[[#This Row],[sales]]</f>
        <v>0</v>
      </c>
      <c r="N3447" s="4">
        <f>AND(Sales[[#This Row],[date]]&lt;=LY_YTDMax,Sales[[#This Row],[date]]&gt;=LY_YTDMin)*Sales[[#This Row],[sales]]</f>
        <v>3932.4679000000001</v>
      </c>
      <c r="O3447" s="4">
        <f>AND(Sales[[#This Row],[date]]&gt;=YoY_Min,Sales[[#This Row],[date]]&lt;=TY_YTDMax)*(Sales[[#This Row],[sales]]/Sales[[#This Row],[sqft]])</f>
        <v>0</v>
      </c>
      <c r="P3447" s="4">
        <f>SUMIF(Sales[RegionStoretype],Sales[[#This Row],[RegionStoretype]],Sales[YoY_SSF])/Sales[[#This Row],[Region_TypeCount]]</f>
        <v>47.561479460925746</v>
      </c>
    </row>
    <row r="3448" spans="1:16" x14ac:dyDescent="0.25">
      <c r="A3448" s="1">
        <v>42951</v>
      </c>
      <c r="B3448">
        <v>35</v>
      </c>
      <c r="C3448">
        <v>11</v>
      </c>
      <c r="D3448">
        <v>58121.407899999991</v>
      </c>
      <c r="E3448">
        <f>INDEX(Stores[region],MATCH(Sales[[#This Row],[store_no]],Stores[store_no],0))</f>
        <v>3</v>
      </c>
      <c r="F3448" t="str">
        <f>INDEX(Stores[storetype],MATCH(Sales[[#This Row],[store_no]],Stores[store_no],0))</f>
        <v>C</v>
      </c>
      <c r="G3448" t="str">
        <f>INDEX(Stores[location_city],MATCH(Sales[[#This Row],[store_no]],Stores[store_no],0))</f>
        <v>Wichita</v>
      </c>
      <c r="H3448" t="str">
        <f>INDEX(Stores[location_state],MATCH(Sales[[#This Row],[store_no]],Stores[store_no],0))</f>
        <v>Kansas</v>
      </c>
      <c r="I3448">
        <f>INDEX(Stores[sqft],MATCH(Sales[[#This Row],[store_no]],Stores[store_no],0))</f>
        <v>72800</v>
      </c>
      <c r="J3448" s="4" t="str">
        <f>INDEX(Departments[dept_name],MATCH(Sales[[#This Row],[dept_no]],Departments[dept_no],0))</f>
        <v>Home</v>
      </c>
      <c r="K3448" s="4" t="str">
        <f>CONCATENATE(Sales[[#This Row],[region]],Sales[[#This Row],[storetype]])</f>
        <v>3C</v>
      </c>
      <c r="L3448" s="4">
        <f>INDEX(RegionStoreCount[Store Count],MATCH(Sales[[#This Row],[RegionStoretype]],RegionStoreCount[Region/Type],0))</f>
        <v>2</v>
      </c>
      <c r="M3448" s="4">
        <f>AND(Sales[[#This Row],[date]]&lt;=TY_YTDMax,Sales[[#This Row],[date]]&gt;=TY_YTDMin)*Sales[[#This Row],[sales]]</f>
        <v>0</v>
      </c>
      <c r="N3448" s="4">
        <f>AND(Sales[[#This Row],[date]]&lt;=LY_YTDMax,Sales[[#This Row],[date]]&gt;=LY_YTDMin)*Sales[[#This Row],[sales]]</f>
        <v>58121.407899999991</v>
      </c>
      <c r="O3448" s="4">
        <f>AND(Sales[[#This Row],[date]]&gt;=YoY_Min,Sales[[#This Row],[date]]&lt;=TY_YTDMax)*(Sales[[#This Row],[sales]]/Sales[[#This Row],[sqft]])</f>
        <v>0</v>
      </c>
      <c r="P3448" s="4">
        <f>SUMIF(Sales[RegionStoretype],Sales[[#This Row],[RegionStoretype]],Sales[YoY_SSF])/Sales[[#This Row],[Region_TypeCount]]</f>
        <v>47.561479460925746</v>
      </c>
    </row>
    <row r="3449" spans="1:16" x14ac:dyDescent="0.25">
      <c r="A3449" s="1">
        <v>42951</v>
      </c>
      <c r="B3449">
        <v>36</v>
      </c>
      <c r="C3449">
        <v>18</v>
      </c>
      <c r="D3449">
        <v>132945.92660000001</v>
      </c>
      <c r="E3449">
        <f>INDEX(Stores[region],MATCH(Sales[[#This Row],[store_no]],Stores[store_no],0))</f>
        <v>2</v>
      </c>
      <c r="F3449" t="str">
        <f>INDEX(Stores[storetype],MATCH(Sales[[#This Row],[store_no]],Stores[store_no],0))</f>
        <v>A</v>
      </c>
      <c r="G3449" t="str">
        <f>INDEX(Stores[location_city],MATCH(Sales[[#This Row],[store_no]],Stores[store_no],0))</f>
        <v>Aurora</v>
      </c>
      <c r="H3449" t="str">
        <f>INDEX(Stores[location_state],MATCH(Sales[[#This Row],[store_no]],Stores[store_no],0))</f>
        <v>Illinois</v>
      </c>
      <c r="I3449">
        <f>INDEX(Stores[sqft],MATCH(Sales[[#This Row],[store_no]],Stores[store_no],0))</f>
        <v>209900</v>
      </c>
      <c r="J3449" s="4" t="str">
        <f>INDEX(Departments[dept_name],MATCH(Sales[[#This Row],[dept_no]],Departments[dept_no],0))</f>
        <v>Sports</v>
      </c>
      <c r="K3449" s="4" t="str">
        <f>CONCATENATE(Sales[[#This Row],[region]],Sales[[#This Row],[storetype]])</f>
        <v>2A</v>
      </c>
      <c r="L3449" s="4">
        <f>INDEX(RegionStoreCount[Store Count],MATCH(Sales[[#This Row],[RegionStoretype]],RegionStoreCount[Region/Type],0))</f>
        <v>5</v>
      </c>
      <c r="M3449" s="4">
        <f>AND(Sales[[#This Row],[date]]&lt;=TY_YTDMax,Sales[[#This Row],[date]]&gt;=TY_YTDMin)*Sales[[#This Row],[sales]]</f>
        <v>0</v>
      </c>
      <c r="N3449" s="4">
        <f>AND(Sales[[#This Row],[date]]&lt;=LY_YTDMax,Sales[[#This Row],[date]]&gt;=LY_YTDMin)*Sales[[#This Row],[sales]]</f>
        <v>132945.92660000001</v>
      </c>
      <c r="O3449" s="4">
        <f>AND(Sales[[#This Row],[date]]&gt;=YoY_Min,Sales[[#This Row],[date]]&lt;=TY_YTDMax)*(Sales[[#This Row],[sales]]/Sales[[#This Row],[sqft]])</f>
        <v>0</v>
      </c>
      <c r="P3449" s="4">
        <f>SUMIF(Sales[RegionStoretype],Sales[[#This Row],[RegionStoretype]],Sales[YoY_SSF])/Sales[[#This Row],[Region_TypeCount]]</f>
        <v>60.052789354368521</v>
      </c>
    </row>
    <row r="3450" spans="1:16" x14ac:dyDescent="0.25">
      <c r="A3450" s="1">
        <v>42951</v>
      </c>
      <c r="B3450">
        <v>37</v>
      </c>
      <c r="C3450">
        <v>13</v>
      </c>
      <c r="D3450">
        <v>102039.09769999998</v>
      </c>
      <c r="E3450">
        <f>INDEX(Stores[region],MATCH(Sales[[#This Row],[store_no]],Stores[store_no],0))</f>
        <v>3</v>
      </c>
      <c r="F3450" t="str">
        <f>INDEX(Stores[storetype],MATCH(Sales[[#This Row],[store_no]],Stores[store_no],0))</f>
        <v>C</v>
      </c>
      <c r="G3450" t="str">
        <f>INDEX(Stores[location_city],MATCH(Sales[[#This Row],[store_no]],Stores[store_no],0))</f>
        <v>Lincoln</v>
      </c>
      <c r="H3450" t="str">
        <f>INDEX(Stores[location_state],MATCH(Sales[[#This Row],[store_no]],Stores[store_no],0))</f>
        <v>Nebraska</v>
      </c>
      <c r="I3450">
        <f>INDEX(Stores[sqft],MATCH(Sales[[#This Row],[store_no]],Stores[store_no],0))</f>
        <v>161300</v>
      </c>
      <c r="J3450" s="4" t="str">
        <f>INDEX(Departments[dept_name],MATCH(Sales[[#This Row],[dept_no]],Departments[dept_no],0))</f>
        <v>Kids</v>
      </c>
      <c r="K3450" s="4" t="str">
        <f>CONCATENATE(Sales[[#This Row],[region]],Sales[[#This Row],[storetype]])</f>
        <v>3C</v>
      </c>
      <c r="L3450" s="4">
        <f>INDEX(RegionStoreCount[Store Count],MATCH(Sales[[#This Row],[RegionStoretype]],RegionStoreCount[Region/Type],0))</f>
        <v>2</v>
      </c>
      <c r="M3450" s="4">
        <f>AND(Sales[[#This Row],[date]]&lt;=TY_YTDMax,Sales[[#This Row],[date]]&gt;=TY_YTDMin)*Sales[[#This Row],[sales]]</f>
        <v>0</v>
      </c>
      <c r="N3450" s="4">
        <f>AND(Sales[[#This Row],[date]]&lt;=LY_YTDMax,Sales[[#This Row],[date]]&gt;=LY_YTDMin)*Sales[[#This Row],[sales]]</f>
        <v>102039.09769999998</v>
      </c>
      <c r="O3450" s="4">
        <f>AND(Sales[[#This Row],[date]]&gt;=YoY_Min,Sales[[#This Row],[date]]&lt;=TY_YTDMax)*(Sales[[#This Row],[sales]]/Sales[[#This Row],[sqft]])</f>
        <v>0</v>
      </c>
      <c r="P3450" s="4">
        <f>SUMIF(Sales[RegionStoretype],Sales[[#This Row],[RegionStoretype]],Sales[YoY_SSF])/Sales[[#This Row],[Region_TypeCount]]</f>
        <v>47.561479460925746</v>
      </c>
    </row>
    <row r="3451" spans="1:16" x14ac:dyDescent="0.25">
      <c r="A3451" s="1">
        <v>42951</v>
      </c>
      <c r="B3451">
        <v>38</v>
      </c>
      <c r="C3451">
        <v>5</v>
      </c>
      <c r="D3451">
        <v>263782.05680000002</v>
      </c>
      <c r="E3451">
        <f>INDEX(Stores[region],MATCH(Sales[[#This Row],[store_no]],Stores[store_no],0))</f>
        <v>2</v>
      </c>
      <c r="F3451" t="str">
        <f>INDEX(Stores[storetype],MATCH(Sales[[#This Row],[store_no]],Stores[store_no],0))</f>
        <v>C</v>
      </c>
      <c r="G3451" t="str">
        <f>INDEX(Stores[location_city],MATCH(Sales[[#This Row],[store_no]],Stores[store_no],0))</f>
        <v>Hinsdale</v>
      </c>
      <c r="H3451" t="str">
        <f>INDEX(Stores[location_state],MATCH(Sales[[#This Row],[store_no]],Stores[store_no],0))</f>
        <v>Illinois</v>
      </c>
      <c r="I3451">
        <f>INDEX(Stores[sqft],MATCH(Sales[[#This Row],[store_no]],Stores[store_no],0))</f>
        <v>155600</v>
      </c>
      <c r="J3451" s="4" t="str">
        <f>INDEX(Departments[dept_name],MATCH(Sales[[#This Row],[dept_no]],Departments[dept_no],0))</f>
        <v>Clothing</v>
      </c>
      <c r="K3451" s="4" t="str">
        <f>CONCATENATE(Sales[[#This Row],[region]],Sales[[#This Row],[storetype]])</f>
        <v>2C</v>
      </c>
      <c r="L3451" s="4">
        <f>INDEX(RegionStoreCount[Store Count],MATCH(Sales[[#This Row],[RegionStoretype]],RegionStoreCount[Region/Type],0))</f>
        <v>1</v>
      </c>
      <c r="M3451" s="4">
        <f>AND(Sales[[#This Row],[date]]&lt;=TY_YTDMax,Sales[[#This Row],[date]]&gt;=TY_YTDMin)*Sales[[#This Row],[sales]]</f>
        <v>0</v>
      </c>
      <c r="N3451" s="4">
        <f>AND(Sales[[#This Row],[date]]&lt;=LY_YTDMax,Sales[[#This Row],[date]]&gt;=LY_YTDMin)*Sales[[#This Row],[sales]]</f>
        <v>263782.05680000002</v>
      </c>
      <c r="O3451" s="4">
        <f>AND(Sales[[#This Row],[date]]&gt;=YoY_Min,Sales[[#This Row],[date]]&lt;=TY_YTDMax)*(Sales[[#This Row],[sales]]/Sales[[#This Row],[sqft]])</f>
        <v>0</v>
      </c>
      <c r="P3451" s="4">
        <f>SUMIF(Sales[RegionStoretype],Sales[[#This Row],[RegionStoretype]],Sales[YoY_SSF])/Sales[[#This Row],[Region_TypeCount]]</f>
        <v>44.537621913239086</v>
      </c>
    </row>
    <row r="3452" spans="1:16" x14ac:dyDescent="0.25">
      <c r="A3452" s="1">
        <v>42958</v>
      </c>
      <c r="B3452">
        <v>1</v>
      </c>
      <c r="C3452">
        <v>7</v>
      </c>
      <c r="D3452">
        <v>49921.277600000001</v>
      </c>
      <c r="E3452">
        <f>INDEX(Stores[region],MATCH(Sales[[#This Row],[store_no]],Stores[store_no],0))</f>
        <v>1</v>
      </c>
      <c r="F3452" t="str">
        <f>INDEX(Stores[storetype],MATCH(Sales[[#This Row],[store_no]],Stores[store_no],0))</f>
        <v>A</v>
      </c>
      <c r="G3452" t="str">
        <f>INDEX(Stores[location_city],MATCH(Sales[[#This Row],[store_no]],Stores[store_no],0))</f>
        <v>Ann Arbor</v>
      </c>
      <c r="H3452" t="str">
        <f>INDEX(Stores[location_state],MATCH(Sales[[#This Row],[store_no]],Stores[store_no],0))</f>
        <v>Michigan</v>
      </c>
      <c r="I3452">
        <f>INDEX(Stores[sqft],MATCH(Sales[[#This Row],[store_no]],Stores[store_no],0))</f>
        <v>100600</v>
      </c>
      <c r="J3452" s="4" t="str">
        <f>INDEX(Departments[dept_name],MATCH(Sales[[#This Row],[dept_no]],Departments[dept_no],0))</f>
        <v>Electronics</v>
      </c>
      <c r="K3452" s="4" t="str">
        <f>CONCATENATE(Sales[[#This Row],[region]],Sales[[#This Row],[storetype]])</f>
        <v>1A</v>
      </c>
      <c r="L3452" s="4">
        <f>INDEX(RegionStoreCount[Store Count],MATCH(Sales[[#This Row],[RegionStoretype]],RegionStoreCount[Region/Type],0))</f>
        <v>5</v>
      </c>
      <c r="M3452" s="4">
        <f>AND(Sales[[#This Row],[date]]&lt;=TY_YTDMax,Sales[[#This Row],[date]]&gt;=TY_YTDMin)*Sales[[#This Row],[sales]]</f>
        <v>0</v>
      </c>
      <c r="N3452" s="4">
        <f>AND(Sales[[#This Row],[date]]&lt;=LY_YTDMax,Sales[[#This Row],[date]]&gt;=LY_YTDMin)*Sales[[#This Row],[sales]]</f>
        <v>49921.277600000001</v>
      </c>
      <c r="O3452" s="4">
        <f>AND(Sales[[#This Row],[date]]&gt;=YoY_Min,Sales[[#This Row],[date]]&lt;=TY_YTDMax)*(Sales[[#This Row],[sales]]/Sales[[#This Row],[sqft]])</f>
        <v>0</v>
      </c>
      <c r="P3452" s="4">
        <f>SUMIF(Sales[RegionStoretype],Sales[[#This Row],[RegionStoretype]],Sales[YoY_SSF])/Sales[[#This Row],[Region_TypeCount]]</f>
        <v>59.469551530910678</v>
      </c>
    </row>
    <row r="3453" spans="1:16" x14ac:dyDescent="0.25">
      <c r="A3453" s="1">
        <v>42958</v>
      </c>
      <c r="B3453">
        <v>1</v>
      </c>
      <c r="C3453">
        <v>9</v>
      </c>
      <c r="D3453">
        <v>253.17099999999999</v>
      </c>
      <c r="E3453">
        <f>INDEX(Stores[region],MATCH(Sales[[#This Row],[store_no]],Stores[store_no],0))</f>
        <v>1</v>
      </c>
      <c r="F3453" t="str">
        <f>INDEX(Stores[storetype],MATCH(Sales[[#This Row],[store_no]],Stores[store_no],0))</f>
        <v>A</v>
      </c>
      <c r="G3453" t="str">
        <f>INDEX(Stores[location_city],MATCH(Sales[[#This Row],[store_no]],Stores[store_no],0))</f>
        <v>Ann Arbor</v>
      </c>
      <c r="H3453" t="str">
        <f>INDEX(Stores[location_state],MATCH(Sales[[#This Row],[store_no]],Stores[store_no],0))</f>
        <v>Michigan</v>
      </c>
      <c r="I3453">
        <f>INDEX(Stores[sqft],MATCH(Sales[[#This Row],[store_no]],Stores[store_no],0))</f>
        <v>100600</v>
      </c>
      <c r="J3453" s="4" t="str">
        <f>INDEX(Departments[dept_name],MATCH(Sales[[#This Row],[dept_no]],Departments[dept_no],0))</f>
        <v>Garden</v>
      </c>
      <c r="K3453" s="4" t="str">
        <f>CONCATENATE(Sales[[#This Row],[region]],Sales[[#This Row],[storetype]])</f>
        <v>1A</v>
      </c>
      <c r="L3453" s="4">
        <f>INDEX(RegionStoreCount[Store Count],MATCH(Sales[[#This Row],[RegionStoretype]],RegionStoreCount[Region/Type],0))</f>
        <v>5</v>
      </c>
      <c r="M3453" s="4">
        <f>AND(Sales[[#This Row],[date]]&lt;=TY_YTDMax,Sales[[#This Row],[date]]&gt;=TY_YTDMin)*Sales[[#This Row],[sales]]</f>
        <v>0</v>
      </c>
      <c r="N3453" s="4">
        <f>AND(Sales[[#This Row],[date]]&lt;=LY_YTDMax,Sales[[#This Row],[date]]&gt;=LY_YTDMin)*Sales[[#This Row],[sales]]</f>
        <v>253.17099999999999</v>
      </c>
      <c r="O3453" s="4">
        <f>AND(Sales[[#This Row],[date]]&gt;=YoY_Min,Sales[[#This Row],[date]]&lt;=TY_YTDMax)*(Sales[[#This Row],[sales]]/Sales[[#This Row],[sqft]])</f>
        <v>0</v>
      </c>
      <c r="P3453" s="4">
        <f>SUMIF(Sales[RegionStoretype],Sales[[#This Row],[RegionStoretype]],Sales[YoY_SSF])/Sales[[#This Row],[Region_TypeCount]]</f>
        <v>59.469551530910678</v>
      </c>
    </row>
    <row r="3454" spans="1:16" x14ac:dyDescent="0.25">
      <c r="A3454" s="1">
        <v>42958</v>
      </c>
      <c r="B3454">
        <v>1</v>
      </c>
      <c r="C3454">
        <v>17</v>
      </c>
      <c r="D3454">
        <v>8621.2942000000003</v>
      </c>
      <c r="E3454">
        <f>INDEX(Stores[region],MATCH(Sales[[#This Row],[store_no]],Stores[store_no],0))</f>
        <v>1</v>
      </c>
      <c r="F3454" t="str">
        <f>INDEX(Stores[storetype],MATCH(Sales[[#This Row],[store_no]],Stores[store_no],0))</f>
        <v>A</v>
      </c>
      <c r="G3454" t="str">
        <f>INDEX(Stores[location_city],MATCH(Sales[[#This Row],[store_no]],Stores[store_no],0))</f>
        <v>Ann Arbor</v>
      </c>
      <c r="H3454" t="str">
        <f>INDEX(Stores[location_state],MATCH(Sales[[#This Row],[store_no]],Stores[store_no],0))</f>
        <v>Michigan</v>
      </c>
      <c r="I3454">
        <f>INDEX(Stores[sqft],MATCH(Sales[[#This Row],[store_no]],Stores[store_no],0))</f>
        <v>100600</v>
      </c>
      <c r="J3454" s="4" t="str">
        <f>INDEX(Departments[dept_name],MATCH(Sales[[#This Row],[dept_no]],Departments[dept_no],0))</f>
        <v>Shoes</v>
      </c>
      <c r="K3454" s="4" t="str">
        <f>CONCATENATE(Sales[[#This Row],[region]],Sales[[#This Row],[storetype]])</f>
        <v>1A</v>
      </c>
      <c r="L3454" s="4">
        <f>INDEX(RegionStoreCount[Store Count],MATCH(Sales[[#This Row],[RegionStoretype]],RegionStoreCount[Region/Type],0))</f>
        <v>5</v>
      </c>
      <c r="M3454" s="4">
        <f>AND(Sales[[#This Row],[date]]&lt;=TY_YTDMax,Sales[[#This Row],[date]]&gt;=TY_YTDMin)*Sales[[#This Row],[sales]]</f>
        <v>0</v>
      </c>
      <c r="N3454" s="4">
        <f>AND(Sales[[#This Row],[date]]&lt;=LY_YTDMax,Sales[[#This Row],[date]]&gt;=LY_YTDMin)*Sales[[#This Row],[sales]]</f>
        <v>8621.2942000000003</v>
      </c>
      <c r="O3454" s="4">
        <f>AND(Sales[[#This Row],[date]]&gt;=YoY_Min,Sales[[#This Row],[date]]&lt;=TY_YTDMax)*(Sales[[#This Row],[sales]]/Sales[[#This Row],[sqft]])</f>
        <v>0</v>
      </c>
      <c r="P3454" s="4">
        <f>SUMIF(Sales[RegionStoretype],Sales[[#This Row],[RegionStoretype]],Sales[YoY_SSF])/Sales[[#This Row],[Region_TypeCount]]</f>
        <v>59.469551530910678</v>
      </c>
    </row>
    <row r="3455" spans="1:16" x14ac:dyDescent="0.25">
      <c r="A3455" s="1">
        <v>42958</v>
      </c>
      <c r="B3455">
        <v>2</v>
      </c>
      <c r="C3455">
        <v>7</v>
      </c>
      <c r="D3455">
        <v>58376.978499999997</v>
      </c>
      <c r="E3455">
        <f>INDEX(Stores[region],MATCH(Sales[[#This Row],[store_no]],Stores[store_no],0))</f>
        <v>3</v>
      </c>
      <c r="F3455" t="str">
        <f>INDEX(Stores[storetype],MATCH(Sales[[#This Row],[store_no]],Stores[store_no],0))</f>
        <v>A</v>
      </c>
      <c r="G3455" t="str">
        <f>INDEX(Stores[location_city],MATCH(Sales[[#This Row],[store_no]],Stores[store_no],0))</f>
        <v>Minneapolis</v>
      </c>
      <c r="H3455" t="str">
        <f>INDEX(Stores[location_state],MATCH(Sales[[#This Row],[store_no]],Stores[store_no],0))</f>
        <v>Minnesota</v>
      </c>
      <c r="I3455">
        <f>INDEX(Stores[sqft],MATCH(Sales[[#This Row],[store_no]],Stores[store_no],0))</f>
        <v>210400</v>
      </c>
      <c r="J3455" s="4" t="str">
        <f>INDEX(Departments[dept_name],MATCH(Sales[[#This Row],[dept_no]],Departments[dept_no],0))</f>
        <v>Electronics</v>
      </c>
      <c r="K3455" s="4" t="str">
        <f>CONCATENATE(Sales[[#This Row],[region]],Sales[[#This Row],[storetype]])</f>
        <v>3A</v>
      </c>
      <c r="L3455" s="4">
        <f>INDEX(RegionStoreCount[Store Count],MATCH(Sales[[#This Row],[RegionStoretype]],RegionStoreCount[Region/Type],0))</f>
        <v>9</v>
      </c>
      <c r="M3455" s="4">
        <f>AND(Sales[[#This Row],[date]]&lt;=TY_YTDMax,Sales[[#This Row],[date]]&gt;=TY_YTDMin)*Sales[[#This Row],[sales]]</f>
        <v>0</v>
      </c>
      <c r="N3455" s="4">
        <f>AND(Sales[[#This Row],[date]]&lt;=LY_YTDMax,Sales[[#This Row],[date]]&gt;=LY_YTDMin)*Sales[[#This Row],[sales]]</f>
        <v>58376.978499999997</v>
      </c>
      <c r="O3455" s="4">
        <f>AND(Sales[[#This Row],[date]]&gt;=YoY_Min,Sales[[#This Row],[date]]&lt;=TY_YTDMax)*(Sales[[#This Row],[sales]]/Sales[[#This Row],[sqft]])</f>
        <v>0</v>
      </c>
      <c r="P3455" s="4">
        <f>SUMIF(Sales[RegionStoretype],Sales[[#This Row],[RegionStoretype]],Sales[YoY_SSF])/Sales[[#This Row],[Region_TypeCount]]</f>
        <v>53.603836561720975</v>
      </c>
    </row>
    <row r="3456" spans="1:16" x14ac:dyDescent="0.25">
      <c r="A3456" s="1">
        <v>42958</v>
      </c>
      <c r="B3456">
        <v>2</v>
      </c>
      <c r="C3456">
        <v>12</v>
      </c>
      <c r="D3456">
        <v>143038.18789999999</v>
      </c>
      <c r="E3456">
        <f>INDEX(Stores[region],MATCH(Sales[[#This Row],[store_no]],Stores[store_no],0))</f>
        <v>3</v>
      </c>
      <c r="F3456" t="str">
        <f>INDEX(Stores[storetype],MATCH(Sales[[#This Row],[store_no]],Stores[store_no],0))</f>
        <v>A</v>
      </c>
      <c r="G3456" t="str">
        <f>INDEX(Stores[location_city],MATCH(Sales[[#This Row],[store_no]],Stores[store_no],0))</f>
        <v>Minneapolis</v>
      </c>
      <c r="H3456" t="str">
        <f>INDEX(Stores[location_state],MATCH(Sales[[#This Row],[store_no]],Stores[store_no],0))</f>
        <v>Minnesota</v>
      </c>
      <c r="I3456">
        <f>INDEX(Stores[sqft],MATCH(Sales[[#This Row],[store_no]],Stores[store_no],0))</f>
        <v>210400</v>
      </c>
      <c r="J3456" s="4" t="str">
        <f>INDEX(Departments[dept_name],MATCH(Sales[[#This Row],[dept_no]],Departments[dept_no],0))</f>
        <v>Jewelery</v>
      </c>
      <c r="K3456" s="4" t="str">
        <f>CONCATENATE(Sales[[#This Row],[region]],Sales[[#This Row],[storetype]])</f>
        <v>3A</v>
      </c>
      <c r="L3456" s="4">
        <f>INDEX(RegionStoreCount[Store Count],MATCH(Sales[[#This Row],[RegionStoretype]],RegionStoreCount[Region/Type],0))</f>
        <v>9</v>
      </c>
      <c r="M3456" s="4">
        <f>AND(Sales[[#This Row],[date]]&lt;=TY_YTDMax,Sales[[#This Row],[date]]&gt;=TY_YTDMin)*Sales[[#This Row],[sales]]</f>
        <v>0</v>
      </c>
      <c r="N3456" s="4">
        <f>AND(Sales[[#This Row],[date]]&lt;=LY_YTDMax,Sales[[#This Row],[date]]&gt;=LY_YTDMin)*Sales[[#This Row],[sales]]</f>
        <v>143038.18789999999</v>
      </c>
      <c r="O3456" s="4">
        <f>AND(Sales[[#This Row],[date]]&gt;=YoY_Min,Sales[[#This Row],[date]]&lt;=TY_YTDMax)*(Sales[[#This Row],[sales]]/Sales[[#This Row],[sqft]])</f>
        <v>0</v>
      </c>
      <c r="P3456" s="4">
        <f>SUMIF(Sales[RegionStoretype],Sales[[#This Row],[RegionStoretype]],Sales[YoY_SSF])/Sales[[#This Row],[Region_TypeCount]]</f>
        <v>53.603836561720975</v>
      </c>
    </row>
    <row r="3457" spans="1:16" x14ac:dyDescent="0.25">
      <c r="A3457" s="1">
        <v>42958</v>
      </c>
      <c r="B3457">
        <v>3</v>
      </c>
      <c r="C3457">
        <v>2</v>
      </c>
      <c r="D3457">
        <v>66370.763399999982</v>
      </c>
      <c r="E3457">
        <f>INDEX(Stores[region],MATCH(Sales[[#This Row],[store_no]],Stores[store_no],0))</f>
        <v>1</v>
      </c>
      <c r="F3457" t="str">
        <f>INDEX(Stores[storetype],MATCH(Sales[[#This Row],[store_no]],Stores[store_no],0))</f>
        <v>B</v>
      </c>
      <c r="G3457" t="str">
        <f>INDEX(Stores[location_city],MATCH(Sales[[#This Row],[store_no]],Stores[store_no],0))</f>
        <v>Detroit</v>
      </c>
      <c r="H3457" t="str">
        <f>INDEX(Stores[location_state],MATCH(Sales[[#This Row],[store_no]],Stores[store_no],0))</f>
        <v>Michigan</v>
      </c>
      <c r="I3457">
        <f>INDEX(Stores[sqft],MATCH(Sales[[#This Row],[store_no]],Stores[store_no],0))</f>
        <v>114500</v>
      </c>
      <c r="J3457" s="4" t="str">
        <f>INDEX(Departments[dept_name],MATCH(Sales[[#This Row],[dept_no]],Departments[dept_no],0))</f>
        <v>Baby</v>
      </c>
      <c r="K3457" s="4" t="str">
        <f>CONCATENATE(Sales[[#This Row],[region]],Sales[[#This Row],[storetype]])</f>
        <v>1B</v>
      </c>
      <c r="L3457" s="4">
        <f>INDEX(RegionStoreCount[Store Count],MATCH(Sales[[#This Row],[RegionStoretype]],RegionStoreCount[Region/Type],0))</f>
        <v>5</v>
      </c>
      <c r="M3457" s="4">
        <f>AND(Sales[[#This Row],[date]]&lt;=TY_YTDMax,Sales[[#This Row],[date]]&gt;=TY_YTDMin)*Sales[[#This Row],[sales]]</f>
        <v>0</v>
      </c>
      <c r="N3457" s="4">
        <f>AND(Sales[[#This Row],[date]]&lt;=LY_YTDMax,Sales[[#This Row],[date]]&gt;=LY_YTDMin)*Sales[[#This Row],[sales]]</f>
        <v>66370.763399999982</v>
      </c>
      <c r="O3457" s="4">
        <f>AND(Sales[[#This Row],[date]]&gt;=YoY_Min,Sales[[#This Row],[date]]&lt;=TY_YTDMax)*(Sales[[#This Row],[sales]]/Sales[[#This Row],[sqft]])</f>
        <v>0</v>
      </c>
      <c r="P3457" s="4">
        <f>SUMIF(Sales[RegionStoretype],Sales[[#This Row],[RegionStoretype]],Sales[YoY_SSF])/Sales[[#This Row],[Region_TypeCount]]</f>
        <v>68.518982968140051</v>
      </c>
    </row>
    <row r="3458" spans="1:16" x14ac:dyDescent="0.25">
      <c r="A3458" s="1">
        <v>42958</v>
      </c>
      <c r="B3458">
        <v>3</v>
      </c>
      <c r="C3458">
        <v>7</v>
      </c>
      <c r="D3458">
        <v>109672.4326</v>
      </c>
      <c r="E3458">
        <f>INDEX(Stores[region],MATCH(Sales[[#This Row],[store_no]],Stores[store_no],0))</f>
        <v>1</v>
      </c>
      <c r="F3458" t="str">
        <f>INDEX(Stores[storetype],MATCH(Sales[[#This Row],[store_no]],Stores[store_no],0))</f>
        <v>B</v>
      </c>
      <c r="G3458" t="str">
        <f>INDEX(Stores[location_city],MATCH(Sales[[#This Row],[store_no]],Stores[store_no],0))</f>
        <v>Detroit</v>
      </c>
      <c r="H3458" t="str">
        <f>INDEX(Stores[location_state],MATCH(Sales[[#This Row],[store_no]],Stores[store_no],0))</f>
        <v>Michigan</v>
      </c>
      <c r="I3458">
        <f>INDEX(Stores[sqft],MATCH(Sales[[#This Row],[store_no]],Stores[store_no],0))</f>
        <v>114500</v>
      </c>
      <c r="J3458" s="4" t="str">
        <f>INDEX(Departments[dept_name],MATCH(Sales[[#This Row],[dept_no]],Departments[dept_no],0))</f>
        <v>Electronics</v>
      </c>
      <c r="K3458" s="4" t="str">
        <f>CONCATENATE(Sales[[#This Row],[region]],Sales[[#This Row],[storetype]])</f>
        <v>1B</v>
      </c>
      <c r="L3458" s="4">
        <f>INDEX(RegionStoreCount[Store Count],MATCH(Sales[[#This Row],[RegionStoretype]],RegionStoreCount[Region/Type],0))</f>
        <v>5</v>
      </c>
      <c r="M3458" s="4">
        <f>AND(Sales[[#This Row],[date]]&lt;=TY_YTDMax,Sales[[#This Row],[date]]&gt;=TY_YTDMin)*Sales[[#This Row],[sales]]</f>
        <v>0</v>
      </c>
      <c r="N3458" s="4">
        <f>AND(Sales[[#This Row],[date]]&lt;=LY_YTDMax,Sales[[#This Row],[date]]&gt;=LY_YTDMin)*Sales[[#This Row],[sales]]</f>
        <v>109672.4326</v>
      </c>
      <c r="O3458" s="4">
        <f>AND(Sales[[#This Row],[date]]&gt;=YoY_Min,Sales[[#This Row],[date]]&lt;=TY_YTDMax)*(Sales[[#This Row],[sales]]/Sales[[#This Row],[sqft]])</f>
        <v>0</v>
      </c>
      <c r="P3458" s="4">
        <f>SUMIF(Sales[RegionStoretype],Sales[[#This Row],[RegionStoretype]],Sales[YoY_SSF])/Sales[[#This Row],[Region_TypeCount]]</f>
        <v>68.518982968140051</v>
      </c>
    </row>
    <row r="3459" spans="1:16" x14ac:dyDescent="0.25">
      <c r="A3459" s="1">
        <v>42958</v>
      </c>
      <c r="B3459">
        <v>4</v>
      </c>
      <c r="C3459">
        <v>3</v>
      </c>
      <c r="D3459">
        <v>75285.853199999998</v>
      </c>
      <c r="E3459">
        <f>INDEX(Stores[region],MATCH(Sales[[#This Row],[store_no]],Stores[store_no],0))</f>
        <v>1</v>
      </c>
      <c r="F3459" t="str">
        <f>INDEX(Stores[storetype],MATCH(Sales[[#This Row],[store_no]],Stores[store_no],0))</f>
        <v>A</v>
      </c>
      <c r="G3459" t="str">
        <f>INDEX(Stores[location_city],MATCH(Sales[[#This Row],[store_no]],Stores[store_no],0))</f>
        <v>Cincinnati</v>
      </c>
      <c r="H3459" t="str">
        <f>INDEX(Stores[location_state],MATCH(Sales[[#This Row],[store_no]],Stores[store_no],0))</f>
        <v>Ohio</v>
      </c>
      <c r="I3459">
        <f>INDEX(Stores[sqft],MATCH(Sales[[#This Row],[store_no]],Stores[store_no],0))</f>
        <v>127800</v>
      </c>
      <c r="J3459" s="4" t="str">
        <f>INDEX(Departments[dept_name],MATCH(Sales[[#This Row],[dept_no]],Departments[dept_no],0))</f>
        <v>Beauty</v>
      </c>
      <c r="K3459" s="4" t="str">
        <f>CONCATENATE(Sales[[#This Row],[region]],Sales[[#This Row],[storetype]])</f>
        <v>1A</v>
      </c>
      <c r="L3459" s="4">
        <f>INDEX(RegionStoreCount[Store Count],MATCH(Sales[[#This Row],[RegionStoretype]],RegionStoreCount[Region/Type],0))</f>
        <v>5</v>
      </c>
      <c r="M3459" s="4">
        <f>AND(Sales[[#This Row],[date]]&lt;=TY_YTDMax,Sales[[#This Row],[date]]&gt;=TY_YTDMin)*Sales[[#This Row],[sales]]</f>
        <v>0</v>
      </c>
      <c r="N3459" s="4">
        <f>AND(Sales[[#This Row],[date]]&lt;=LY_YTDMax,Sales[[#This Row],[date]]&gt;=LY_YTDMin)*Sales[[#This Row],[sales]]</f>
        <v>75285.853199999998</v>
      </c>
      <c r="O3459" s="4">
        <f>AND(Sales[[#This Row],[date]]&gt;=YoY_Min,Sales[[#This Row],[date]]&lt;=TY_YTDMax)*(Sales[[#This Row],[sales]]/Sales[[#This Row],[sqft]])</f>
        <v>0</v>
      </c>
      <c r="P3459" s="4">
        <f>SUMIF(Sales[RegionStoretype],Sales[[#This Row],[RegionStoretype]],Sales[YoY_SSF])/Sales[[#This Row],[Region_TypeCount]]</f>
        <v>59.469551530910678</v>
      </c>
    </row>
    <row r="3460" spans="1:16" x14ac:dyDescent="0.25">
      <c r="A3460" s="1">
        <v>42958</v>
      </c>
      <c r="B3460">
        <v>4</v>
      </c>
      <c r="C3460">
        <v>5</v>
      </c>
      <c r="D3460">
        <v>52096.32</v>
      </c>
      <c r="E3460">
        <f>INDEX(Stores[region],MATCH(Sales[[#This Row],[store_no]],Stores[store_no],0))</f>
        <v>1</v>
      </c>
      <c r="F3460" t="str">
        <f>INDEX(Stores[storetype],MATCH(Sales[[#This Row],[store_no]],Stores[store_no],0))</f>
        <v>A</v>
      </c>
      <c r="G3460" t="str">
        <f>INDEX(Stores[location_city],MATCH(Sales[[#This Row],[store_no]],Stores[store_no],0))</f>
        <v>Cincinnati</v>
      </c>
      <c r="H3460" t="str">
        <f>INDEX(Stores[location_state],MATCH(Sales[[#This Row],[store_no]],Stores[store_no],0))</f>
        <v>Ohio</v>
      </c>
      <c r="I3460">
        <f>INDEX(Stores[sqft],MATCH(Sales[[#This Row],[store_no]],Stores[store_no],0))</f>
        <v>127800</v>
      </c>
      <c r="J3460" s="4" t="str">
        <f>INDEX(Departments[dept_name],MATCH(Sales[[#This Row],[dept_no]],Departments[dept_no],0))</f>
        <v>Clothing</v>
      </c>
      <c r="K3460" s="4" t="str">
        <f>CONCATENATE(Sales[[#This Row],[region]],Sales[[#This Row],[storetype]])</f>
        <v>1A</v>
      </c>
      <c r="L3460" s="4">
        <f>INDEX(RegionStoreCount[Store Count],MATCH(Sales[[#This Row],[RegionStoretype]],RegionStoreCount[Region/Type],0))</f>
        <v>5</v>
      </c>
      <c r="M3460" s="4">
        <f>AND(Sales[[#This Row],[date]]&lt;=TY_YTDMax,Sales[[#This Row],[date]]&gt;=TY_YTDMin)*Sales[[#This Row],[sales]]</f>
        <v>0</v>
      </c>
      <c r="N3460" s="4">
        <f>AND(Sales[[#This Row],[date]]&lt;=LY_YTDMax,Sales[[#This Row],[date]]&gt;=LY_YTDMin)*Sales[[#This Row],[sales]]</f>
        <v>52096.32</v>
      </c>
      <c r="O3460" s="4">
        <f>AND(Sales[[#This Row],[date]]&gt;=YoY_Min,Sales[[#This Row],[date]]&lt;=TY_YTDMax)*(Sales[[#This Row],[sales]]/Sales[[#This Row],[sqft]])</f>
        <v>0</v>
      </c>
      <c r="P3460" s="4">
        <f>SUMIF(Sales[RegionStoretype],Sales[[#This Row],[RegionStoretype]],Sales[YoY_SSF])/Sales[[#This Row],[Region_TypeCount]]</f>
        <v>59.469551530910678</v>
      </c>
    </row>
    <row r="3461" spans="1:16" x14ac:dyDescent="0.25">
      <c r="A3461" s="1">
        <v>42958</v>
      </c>
      <c r="B3461">
        <v>4</v>
      </c>
      <c r="C3461">
        <v>6</v>
      </c>
      <c r="D3461">
        <v>354572.6496</v>
      </c>
      <c r="E3461">
        <f>INDEX(Stores[region],MATCH(Sales[[#This Row],[store_no]],Stores[store_no],0))</f>
        <v>1</v>
      </c>
      <c r="F3461" t="str">
        <f>INDEX(Stores[storetype],MATCH(Sales[[#This Row],[store_no]],Stores[store_no],0))</f>
        <v>A</v>
      </c>
      <c r="G3461" t="str">
        <f>INDEX(Stores[location_city],MATCH(Sales[[#This Row],[store_no]],Stores[store_no],0))</f>
        <v>Cincinnati</v>
      </c>
      <c r="H3461" t="str">
        <f>INDEX(Stores[location_state],MATCH(Sales[[#This Row],[store_no]],Stores[store_no],0))</f>
        <v>Ohio</v>
      </c>
      <c r="I3461">
        <f>INDEX(Stores[sqft],MATCH(Sales[[#This Row],[store_no]],Stores[store_no],0))</f>
        <v>127800</v>
      </c>
      <c r="J3461" s="4" t="str">
        <f>INDEX(Departments[dept_name],MATCH(Sales[[#This Row],[dept_no]],Departments[dept_no],0))</f>
        <v>Computers</v>
      </c>
      <c r="K3461" s="4" t="str">
        <f>CONCATENATE(Sales[[#This Row],[region]],Sales[[#This Row],[storetype]])</f>
        <v>1A</v>
      </c>
      <c r="L3461" s="4">
        <f>INDEX(RegionStoreCount[Store Count],MATCH(Sales[[#This Row],[RegionStoretype]],RegionStoreCount[Region/Type],0))</f>
        <v>5</v>
      </c>
      <c r="M3461" s="4">
        <f>AND(Sales[[#This Row],[date]]&lt;=TY_YTDMax,Sales[[#This Row],[date]]&gt;=TY_YTDMin)*Sales[[#This Row],[sales]]</f>
        <v>0</v>
      </c>
      <c r="N3461" s="4">
        <f>AND(Sales[[#This Row],[date]]&lt;=LY_YTDMax,Sales[[#This Row],[date]]&gt;=LY_YTDMin)*Sales[[#This Row],[sales]]</f>
        <v>354572.6496</v>
      </c>
      <c r="O3461" s="4">
        <f>AND(Sales[[#This Row],[date]]&gt;=YoY_Min,Sales[[#This Row],[date]]&lt;=TY_YTDMax)*(Sales[[#This Row],[sales]]/Sales[[#This Row],[sqft]])</f>
        <v>0</v>
      </c>
      <c r="P3461" s="4">
        <f>SUMIF(Sales[RegionStoretype],Sales[[#This Row],[RegionStoretype]],Sales[YoY_SSF])/Sales[[#This Row],[Region_TypeCount]]</f>
        <v>59.469551530910678</v>
      </c>
    </row>
    <row r="3462" spans="1:16" x14ac:dyDescent="0.25">
      <c r="A3462" s="1">
        <v>42958</v>
      </c>
      <c r="B3462">
        <v>4</v>
      </c>
      <c r="C3462">
        <v>10</v>
      </c>
      <c r="D3462">
        <v>19294.870699999999</v>
      </c>
      <c r="E3462">
        <f>INDEX(Stores[region],MATCH(Sales[[#This Row],[store_no]],Stores[store_no],0))</f>
        <v>1</v>
      </c>
      <c r="F3462" t="str">
        <f>INDEX(Stores[storetype],MATCH(Sales[[#This Row],[store_no]],Stores[store_no],0))</f>
        <v>A</v>
      </c>
      <c r="G3462" t="str">
        <f>INDEX(Stores[location_city],MATCH(Sales[[#This Row],[store_no]],Stores[store_no],0))</f>
        <v>Cincinnati</v>
      </c>
      <c r="H3462" t="str">
        <f>INDEX(Stores[location_state],MATCH(Sales[[#This Row],[store_no]],Stores[store_no],0))</f>
        <v>Ohio</v>
      </c>
      <c r="I3462">
        <f>INDEX(Stores[sqft],MATCH(Sales[[#This Row],[store_no]],Stores[store_no],0))</f>
        <v>127800</v>
      </c>
      <c r="J3462" s="4" t="str">
        <f>INDEX(Departments[dept_name],MATCH(Sales[[#This Row],[dept_no]],Departments[dept_no],0))</f>
        <v>Health</v>
      </c>
      <c r="K3462" s="4" t="str">
        <f>CONCATENATE(Sales[[#This Row],[region]],Sales[[#This Row],[storetype]])</f>
        <v>1A</v>
      </c>
      <c r="L3462" s="4">
        <f>INDEX(RegionStoreCount[Store Count],MATCH(Sales[[#This Row],[RegionStoretype]],RegionStoreCount[Region/Type],0))</f>
        <v>5</v>
      </c>
      <c r="M3462" s="4">
        <f>AND(Sales[[#This Row],[date]]&lt;=TY_YTDMax,Sales[[#This Row],[date]]&gt;=TY_YTDMin)*Sales[[#This Row],[sales]]</f>
        <v>0</v>
      </c>
      <c r="N3462" s="4">
        <f>AND(Sales[[#This Row],[date]]&lt;=LY_YTDMax,Sales[[#This Row],[date]]&gt;=LY_YTDMin)*Sales[[#This Row],[sales]]</f>
        <v>19294.870699999999</v>
      </c>
      <c r="O3462" s="4">
        <f>AND(Sales[[#This Row],[date]]&gt;=YoY_Min,Sales[[#This Row],[date]]&lt;=TY_YTDMax)*(Sales[[#This Row],[sales]]/Sales[[#This Row],[sqft]])</f>
        <v>0</v>
      </c>
      <c r="P3462" s="4">
        <f>SUMIF(Sales[RegionStoretype],Sales[[#This Row],[RegionStoretype]],Sales[YoY_SSF])/Sales[[#This Row],[Region_TypeCount]]</f>
        <v>59.469551530910678</v>
      </c>
    </row>
    <row r="3463" spans="1:16" x14ac:dyDescent="0.25">
      <c r="A3463" s="1">
        <v>42958</v>
      </c>
      <c r="B3463">
        <v>4</v>
      </c>
      <c r="C3463">
        <v>14</v>
      </c>
      <c r="D3463">
        <v>84982.355100000001</v>
      </c>
      <c r="E3463">
        <f>INDEX(Stores[region],MATCH(Sales[[#This Row],[store_no]],Stores[store_no],0))</f>
        <v>1</v>
      </c>
      <c r="F3463" t="str">
        <f>INDEX(Stores[storetype],MATCH(Sales[[#This Row],[store_no]],Stores[store_no],0))</f>
        <v>A</v>
      </c>
      <c r="G3463" t="str">
        <f>INDEX(Stores[location_city],MATCH(Sales[[#This Row],[store_no]],Stores[store_no],0))</f>
        <v>Cincinnati</v>
      </c>
      <c r="H3463" t="str">
        <f>INDEX(Stores[location_state],MATCH(Sales[[#This Row],[store_no]],Stores[store_no],0))</f>
        <v>Ohio</v>
      </c>
      <c r="I3463">
        <f>INDEX(Stores[sqft],MATCH(Sales[[#This Row],[store_no]],Stores[store_no],0))</f>
        <v>127800</v>
      </c>
      <c r="J3463" s="4" t="str">
        <f>INDEX(Departments[dept_name],MATCH(Sales[[#This Row],[dept_no]],Departments[dept_no],0))</f>
        <v>Movies</v>
      </c>
      <c r="K3463" s="4" t="str">
        <f>CONCATENATE(Sales[[#This Row],[region]],Sales[[#This Row],[storetype]])</f>
        <v>1A</v>
      </c>
      <c r="L3463" s="4">
        <f>INDEX(RegionStoreCount[Store Count],MATCH(Sales[[#This Row],[RegionStoretype]],RegionStoreCount[Region/Type],0))</f>
        <v>5</v>
      </c>
      <c r="M3463" s="4">
        <f>AND(Sales[[#This Row],[date]]&lt;=TY_YTDMax,Sales[[#This Row],[date]]&gt;=TY_YTDMin)*Sales[[#This Row],[sales]]</f>
        <v>0</v>
      </c>
      <c r="N3463" s="4">
        <f>AND(Sales[[#This Row],[date]]&lt;=LY_YTDMax,Sales[[#This Row],[date]]&gt;=LY_YTDMin)*Sales[[#This Row],[sales]]</f>
        <v>84982.355100000001</v>
      </c>
      <c r="O3463" s="4">
        <f>AND(Sales[[#This Row],[date]]&gt;=YoY_Min,Sales[[#This Row],[date]]&lt;=TY_YTDMax)*(Sales[[#This Row],[sales]]/Sales[[#This Row],[sqft]])</f>
        <v>0</v>
      </c>
      <c r="P3463" s="4">
        <f>SUMIF(Sales[RegionStoretype],Sales[[#This Row],[RegionStoretype]],Sales[YoY_SSF])/Sales[[#This Row],[Region_TypeCount]]</f>
        <v>59.469551530910678</v>
      </c>
    </row>
    <row r="3464" spans="1:16" x14ac:dyDescent="0.25">
      <c r="A3464" s="1">
        <v>42958</v>
      </c>
      <c r="B3464">
        <v>5</v>
      </c>
      <c r="C3464">
        <v>2</v>
      </c>
      <c r="D3464">
        <v>8133.3776000000007</v>
      </c>
      <c r="E3464">
        <f>INDEX(Stores[region],MATCH(Sales[[#This Row],[store_no]],Stores[store_no],0))</f>
        <v>1</v>
      </c>
      <c r="F3464" t="str">
        <f>INDEX(Stores[storetype],MATCH(Sales[[#This Row],[store_no]],Stores[store_no],0))</f>
        <v>B</v>
      </c>
      <c r="G3464" t="str">
        <f>INDEX(Stores[location_city],MATCH(Sales[[#This Row],[store_no]],Stores[store_no],0))</f>
        <v>Bloomington</v>
      </c>
      <c r="H3464" t="str">
        <f>INDEX(Stores[location_state],MATCH(Sales[[#This Row],[store_no]],Stores[store_no],0))</f>
        <v>Indiana</v>
      </c>
      <c r="I3464">
        <f>INDEX(Stores[sqft],MATCH(Sales[[#This Row],[store_no]],Stores[store_no],0))</f>
        <v>114500</v>
      </c>
      <c r="J3464" s="4" t="str">
        <f>INDEX(Departments[dept_name],MATCH(Sales[[#This Row],[dept_no]],Departments[dept_no],0))</f>
        <v>Baby</v>
      </c>
      <c r="K3464" s="4" t="str">
        <f>CONCATENATE(Sales[[#This Row],[region]],Sales[[#This Row],[storetype]])</f>
        <v>1B</v>
      </c>
      <c r="L3464" s="4">
        <f>INDEX(RegionStoreCount[Store Count],MATCH(Sales[[#This Row],[RegionStoretype]],RegionStoreCount[Region/Type],0))</f>
        <v>5</v>
      </c>
      <c r="M3464" s="4">
        <f>AND(Sales[[#This Row],[date]]&lt;=TY_YTDMax,Sales[[#This Row],[date]]&gt;=TY_YTDMin)*Sales[[#This Row],[sales]]</f>
        <v>0</v>
      </c>
      <c r="N3464" s="4">
        <f>AND(Sales[[#This Row],[date]]&lt;=LY_YTDMax,Sales[[#This Row],[date]]&gt;=LY_YTDMin)*Sales[[#This Row],[sales]]</f>
        <v>8133.3776000000007</v>
      </c>
      <c r="O3464" s="4">
        <f>AND(Sales[[#This Row],[date]]&gt;=YoY_Min,Sales[[#This Row],[date]]&lt;=TY_YTDMax)*(Sales[[#This Row],[sales]]/Sales[[#This Row],[sqft]])</f>
        <v>0</v>
      </c>
      <c r="P3464" s="4">
        <f>SUMIF(Sales[RegionStoretype],Sales[[#This Row],[RegionStoretype]],Sales[YoY_SSF])/Sales[[#This Row],[Region_TypeCount]]</f>
        <v>68.518982968140051</v>
      </c>
    </row>
    <row r="3465" spans="1:16" x14ac:dyDescent="0.25">
      <c r="A3465" s="1">
        <v>42958</v>
      </c>
      <c r="B3465">
        <v>5</v>
      </c>
      <c r="C3465">
        <v>13</v>
      </c>
      <c r="D3465">
        <v>48906.064599999998</v>
      </c>
      <c r="E3465">
        <f>INDEX(Stores[region],MATCH(Sales[[#This Row],[store_no]],Stores[store_no],0))</f>
        <v>1</v>
      </c>
      <c r="F3465" t="str">
        <f>INDEX(Stores[storetype],MATCH(Sales[[#This Row],[store_no]],Stores[store_no],0))</f>
        <v>B</v>
      </c>
      <c r="G3465" t="str">
        <f>INDEX(Stores[location_city],MATCH(Sales[[#This Row],[store_no]],Stores[store_no],0))</f>
        <v>Bloomington</v>
      </c>
      <c r="H3465" t="str">
        <f>INDEX(Stores[location_state],MATCH(Sales[[#This Row],[store_no]],Stores[store_no],0))</f>
        <v>Indiana</v>
      </c>
      <c r="I3465">
        <f>INDEX(Stores[sqft],MATCH(Sales[[#This Row],[store_no]],Stores[store_no],0))</f>
        <v>114500</v>
      </c>
      <c r="J3465" s="4" t="str">
        <f>INDEX(Departments[dept_name],MATCH(Sales[[#This Row],[dept_no]],Departments[dept_no],0))</f>
        <v>Kids</v>
      </c>
      <c r="K3465" s="4" t="str">
        <f>CONCATENATE(Sales[[#This Row],[region]],Sales[[#This Row],[storetype]])</f>
        <v>1B</v>
      </c>
      <c r="L3465" s="4">
        <f>INDEX(RegionStoreCount[Store Count],MATCH(Sales[[#This Row],[RegionStoretype]],RegionStoreCount[Region/Type],0))</f>
        <v>5</v>
      </c>
      <c r="M3465" s="4">
        <f>AND(Sales[[#This Row],[date]]&lt;=TY_YTDMax,Sales[[#This Row],[date]]&gt;=TY_YTDMin)*Sales[[#This Row],[sales]]</f>
        <v>0</v>
      </c>
      <c r="N3465" s="4">
        <f>AND(Sales[[#This Row],[date]]&lt;=LY_YTDMax,Sales[[#This Row],[date]]&gt;=LY_YTDMin)*Sales[[#This Row],[sales]]</f>
        <v>48906.064599999998</v>
      </c>
      <c r="O3465" s="4">
        <f>AND(Sales[[#This Row],[date]]&gt;=YoY_Min,Sales[[#This Row],[date]]&lt;=TY_YTDMax)*(Sales[[#This Row],[sales]]/Sales[[#This Row],[sqft]])</f>
        <v>0</v>
      </c>
      <c r="P3465" s="4">
        <f>SUMIF(Sales[RegionStoretype],Sales[[#This Row],[RegionStoretype]],Sales[YoY_SSF])/Sales[[#This Row],[Region_TypeCount]]</f>
        <v>68.518982968140051</v>
      </c>
    </row>
    <row r="3466" spans="1:16" x14ac:dyDescent="0.25">
      <c r="A3466" s="1">
        <v>42958</v>
      </c>
      <c r="B3466">
        <v>6</v>
      </c>
      <c r="C3466">
        <v>8</v>
      </c>
      <c r="D3466">
        <v>68723.033100000001</v>
      </c>
      <c r="E3466">
        <f>INDEX(Stores[region],MATCH(Sales[[#This Row],[store_no]],Stores[store_no],0))</f>
        <v>3</v>
      </c>
      <c r="F3466" t="str">
        <f>INDEX(Stores[storetype],MATCH(Sales[[#This Row],[store_no]],Stores[store_no],0))</f>
        <v>A</v>
      </c>
      <c r="G3466" t="str">
        <f>INDEX(Stores[location_city],MATCH(Sales[[#This Row],[store_no]],Stores[store_no],0))</f>
        <v>Green Bay</v>
      </c>
      <c r="H3466" t="str">
        <f>INDEX(Stores[location_state],MATCH(Sales[[#This Row],[store_no]],Stores[store_no],0))</f>
        <v>Wisconsin</v>
      </c>
      <c r="I3466">
        <f>INDEX(Stores[sqft],MATCH(Sales[[#This Row],[store_no]],Stores[store_no],0))</f>
        <v>138800</v>
      </c>
      <c r="J3466" s="4" t="str">
        <f>INDEX(Departments[dept_name],MATCH(Sales[[#This Row],[dept_no]],Departments[dept_no],0))</f>
        <v>Games</v>
      </c>
      <c r="K3466" s="4" t="str">
        <f>CONCATENATE(Sales[[#This Row],[region]],Sales[[#This Row],[storetype]])</f>
        <v>3A</v>
      </c>
      <c r="L3466" s="4">
        <f>INDEX(RegionStoreCount[Store Count],MATCH(Sales[[#This Row],[RegionStoretype]],RegionStoreCount[Region/Type],0))</f>
        <v>9</v>
      </c>
      <c r="M3466" s="4">
        <f>AND(Sales[[#This Row],[date]]&lt;=TY_YTDMax,Sales[[#This Row],[date]]&gt;=TY_YTDMin)*Sales[[#This Row],[sales]]</f>
        <v>0</v>
      </c>
      <c r="N3466" s="4">
        <f>AND(Sales[[#This Row],[date]]&lt;=LY_YTDMax,Sales[[#This Row],[date]]&gt;=LY_YTDMin)*Sales[[#This Row],[sales]]</f>
        <v>68723.033100000001</v>
      </c>
      <c r="O3466" s="4">
        <f>AND(Sales[[#This Row],[date]]&gt;=YoY_Min,Sales[[#This Row],[date]]&lt;=TY_YTDMax)*(Sales[[#This Row],[sales]]/Sales[[#This Row],[sqft]])</f>
        <v>0</v>
      </c>
      <c r="P3466" s="4">
        <f>SUMIF(Sales[RegionStoretype],Sales[[#This Row],[RegionStoretype]],Sales[YoY_SSF])/Sales[[#This Row],[Region_TypeCount]]</f>
        <v>53.603836561720975</v>
      </c>
    </row>
    <row r="3467" spans="1:16" x14ac:dyDescent="0.25">
      <c r="A3467" s="1">
        <v>42958</v>
      </c>
      <c r="B3467">
        <v>6</v>
      </c>
      <c r="C3467">
        <v>11</v>
      </c>
      <c r="D3467">
        <v>37639.891200000005</v>
      </c>
      <c r="E3467">
        <f>INDEX(Stores[region],MATCH(Sales[[#This Row],[store_no]],Stores[store_no],0))</f>
        <v>3</v>
      </c>
      <c r="F3467" t="str">
        <f>INDEX(Stores[storetype],MATCH(Sales[[#This Row],[store_no]],Stores[store_no],0))</f>
        <v>A</v>
      </c>
      <c r="G3467" t="str">
        <f>INDEX(Stores[location_city],MATCH(Sales[[#This Row],[store_no]],Stores[store_no],0))</f>
        <v>Green Bay</v>
      </c>
      <c r="H3467" t="str">
        <f>INDEX(Stores[location_state],MATCH(Sales[[#This Row],[store_no]],Stores[store_no],0))</f>
        <v>Wisconsin</v>
      </c>
      <c r="I3467">
        <f>INDEX(Stores[sqft],MATCH(Sales[[#This Row],[store_no]],Stores[store_no],0))</f>
        <v>138800</v>
      </c>
      <c r="J3467" s="4" t="str">
        <f>INDEX(Departments[dept_name],MATCH(Sales[[#This Row],[dept_no]],Departments[dept_no],0))</f>
        <v>Home</v>
      </c>
      <c r="K3467" s="4" t="str">
        <f>CONCATENATE(Sales[[#This Row],[region]],Sales[[#This Row],[storetype]])</f>
        <v>3A</v>
      </c>
      <c r="L3467" s="4">
        <f>INDEX(RegionStoreCount[Store Count],MATCH(Sales[[#This Row],[RegionStoretype]],RegionStoreCount[Region/Type],0))</f>
        <v>9</v>
      </c>
      <c r="M3467" s="4">
        <f>AND(Sales[[#This Row],[date]]&lt;=TY_YTDMax,Sales[[#This Row],[date]]&gt;=TY_YTDMin)*Sales[[#This Row],[sales]]</f>
        <v>0</v>
      </c>
      <c r="N3467" s="4">
        <f>AND(Sales[[#This Row],[date]]&lt;=LY_YTDMax,Sales[[#This Row],[date]]&gt;=LY_YTDMin)*Sales[[#This Row],[sales]]</f>
        <v>37639.891200000005</v>
      </c>
      <c r="O3467" s="4">
        <f>AND(Sales[[#This Row],[date]]&gt;=YoY_Min,Sales[[#This Row],[date]]&lt;=TY_YTDMax)*(Sales[[#This Row],[sales]]/Sales[[#This Row],[sqft]])</f>
        <v>0</v>
      </c>
      <c r="P3467" s="4">
        <f>SUMIF(Sales[RegionStoretype],Sales[[#This Row],[RegionStoretype]],Sales[YoY_SSF])/Sales[[#This Row],[Region_TypeCount]]</f>
        <v>53.603836561720975</v>
      </c>
    </row>
    <row r="3468" spans="1:16" x14ac:dyDescent="0.25">
      <c r="A3468" s="1">
        <v>42958</v>
      </c>
      <c r="B3468">
        <v>7</v>
      </c>
      <c r="C3468">
        <v>1</v>
      </c>
      <c r="D3468">
        <v>17434.614399999999</v>
      </c>
      <c r="E3468">
        <f>INDEX(Stores[region],MATCH(Sales[[#This Row],[store_no]],Stores[store_no],0))</f>
        <v>2</v>
      </c>
      <c r="F3468" t="str">
        <f>INDEX(Stores[storetype],MATCH(Sales[[#This Row],[store_no]],Stores[store_no],0))</f>
        <v>B</v>
      </c>
      <c r="G3468" t="str">
        <f>INDEX(Stores[location_city],MATCH(Sales[[#This Row],[store_no]],Stores[store_no],0))</f>
        <v>Rockford</v>
      </c>
      <c r="H3468" t="str">
        <f>INDEX(Stores[location_state],MATCH(Sales[[#This Row],[store_no]],Stores[store_no],0))</f>
        <v>Illinois</v>
      </c>
      <c r="I3468">
        <f>INDEX(Stores[sqft],MATCH(Sales[[#This Row],[store_no]],Stores[store_no],0))</f>
        <v>127100</v>
      </c>
      <c r="J3468" s="4" t="str">
        <f>INDEX(Departments[dept_name],MATCH(Sales[[#This Row],[dept_no]],Departments[dept_no],0))</f>
        <v>Automotive</v>
      </c>
      <c r="K3468" s="4" t="str">
        <f>CONCATENATE(Sales[[#This Row],[region]],Sales[[#This Row],[storetype]])</f>
        <v>2B</v>
      </c>
      <c r="L3468" s="4">
        <f>INDEX(RegionStoreCount[Store Count],MATCH(Sales[[#This Row],[RegionStoretype]],RegionStoreCount[Region/Type],0))</f>
        <v>6</v>
      </c>
      <c r="M3468" s="4">
        <f>AND(Sales[[#This Row],[date]]&lt;=TY_YTDMax,Sales[[#This Row],[date]]&gt;=TY_YTDMin)*Sales[[#This Row],[sales]]</f>
        <v>0</v>
      </c>
      <c r="N3468" s="4">
        <f>AND(Sales[[#This Row],[date]]&lt;=LY_YTDMax,Sales[[#This Row],[date]]&gt;=LY_YTDMin)*Sales[[#This Row],[sales]]</f>
        <v>17434.614399999999</v>
      </c>
      <c r="O3468" s="4">
        <f>AND(Sales[[#This Row],[date]]&gt;=YoY_Min,Sales[[#This Row],[date]]&lt;=TY_YTDMax)*(Sales[[#This Row],[sales]]/Sales[[#This Row],[sqft]])</f>
        <v>0</v>
      </c>
      <c r="P3468" s="4">
        <f>SUMIF(Sales[RegionStoretype],Sales[[#This Row],[RegionStoretype]],Sales[YoY_SSF])/Sales[[#This Row],[Region_TypeCount]]</f>
        <v>58.393757732919049</v>
      </c>
    </row>
    <row r="3469" spans="1:16" x14ac:dyDescent="0.25">
      <c r="A3469" s="1">
        <v>42958</v>
      </c>
      <c r="B3469">
        <v>8</v>
      </c>
      <c r="C3469">
        <v>7</v>
      </c>
      <c r="D3469">
        <v>94621.367700000003</v>
      </c>
      <c r="E3469">
        <f>INDEX(Stores[region],MATCH(Sales[[#This Row],[store_no]],Stores[store_no],0))</f>
        <v>3</v>
      </c>
      <c r="F3469" t="str">
        <f>INDEX(Stores[storetype],MATCH(Sales[[#This Row],[store_no]],Stores[store_no],0))</f>
        <v>A</v>
      </c>
      <c r="G3469" t="str">
        <f>INDEX(Stores[location_city],MATCH(Sales[[#This Row],[store_no]],Stores[store_no],0))</f>
        <v>Saint Louis</v>
      </c>
      <c r="H3469" t="str">
        <f>INDEX(Stores[location_state],MATCH(Sales[[#This Row],[store_no]],Stores[store_no],0))</f>
        <v>Missouri</v>
      </c>
      <c r="I3469">
        <f>INDEX(Stores[sqft],MATCH(Sales[[#This Row],[store_no]],Stores[store_no],0))</f>
        <v>198900</v>
      </c>
      <c r="J3469" s="4" t="str">
        <f>INDEX(Departments[dept_name],MATCH(Sales[[#This Row],[dept_no]],Departments[dept_no],0))</f>
        <v>Electronics</v>
      </c>
      <c r="K3469" s="4" t="str">
        <f>CONCATENATE(Sales[[#This Row],[region]],Sales[[#This Row],[storetype]])</f>
        <v>3A</v>
      </c>
      <c r="L3469" s="4">
        <f>INDEX(RegionStoreCount[Store Count],MATCH(Sales[[#This Row],[RegionStoretype]],RegionStoreCount[Region/Type],0))</f>
        <v>9</v>
      </c>
      <c r="M3469" s="4">
        <f>AND(Sales[[#This Row],[date]]&lt;=TY_YTDMax,Sales[[#This Row],[date]]&gt;=TY_YTDMin)*Sales[[#This Row],[sales]]</f>
        <v>0</v>
      </c>
      <c r="N3469" s="4">
        <f>AND(Sales[[#This Row],[date]]&lt;=LY_YTDMax,Sales[[#This Row],[date]]&gt;=LY_YTDMin)*Sales[[#This Row],[sales]]</f>
        <v>94621.367700000003</v>
      </c>
      <c r="O3469" s="4">
        <f>AND(Sales[[#This Row],[date]]&gt;=YoY_Min,Sales[[#This Row],[date]]&lt;=TY_YTDMax)*(Sales[[#This Row],[sales]]/Sales[[#This Row],[sqft]])</f>
        <v>0</v>
      </c>
      <c r="P3469" s="4">
        <f>SUMIF(Sales[RegionStoretype],Sales[[#This Row],[RegionStoretype]],Sales[YoY_SSF])/Sales[[#This Row],[Region_TypeCount]]</f>
        <v>53.603836561720975</v>
      </c>
    </row>
    <row r="3470" spans="1:16" x14ac:dyDescent="0.25">
      <c r="A3470" s="1">
        <v>42958</v>
      </c>
      <c r="B3470">
        <v>8</v>
      </c>
      <c r="C3470">
        <v>14</v>
      </c>
      <c r="D3470">
        <v>247868.82450000002</v>
      </c>
      <c r="E3470">
        <f>INDEX(Stores[region],MATCH(Sales[[#This Row],[store_no]],Stores[store_no],0))</f>
        <v>3</v>
      </c>
      <c r="F3470" t="str">
        <f>INDEX(Stores[storetype],MATCH(Sales[[#This Row],[store_no]],Stores[store_no],0))</f>
        <v>A</v>
      </c>
      <c r="G3470" t="str">
        <f>INDEX(Stores[location_city],MATCH(Sales[[#This Row],[store_no]],Stores[store_no],0))</f>
        <v>Saint Louis</v>
      </c>
      <c r="H3470" t="str">
        <f>INDEX(Stores[location_state],MATCH(Sales[[#This Row],[store_no]],Stores[store_no],0))</f>
        <v>Missouri</v>
      </c>
      <c r="I3470">
        <f>INDEX(Stores[sqft],MATCH(Sales[[#This Row],[store_no]],Stores[store_no],0))</f>
        <v>198900</v>
      </c>
      <c r="J3470" s="4" t="str">
        <f>INDEX(Departments[dept_name],MATCH(Sales[[#This Row],[dept_no]],Departments[dept_no],0))</f>
        <v>Movies</v>
      </c>
      <c r="K3470" s="4" t="str">
        <f>CONCATENATE(Sales[[#This Row],[region]],Sales[[#This Row],[storetype]])</f>
        <v>3A</v>
      </c>
      <c r="L3470" s="4">
        <f>INDEX(RegionStoreCount[Store Count],MATCH(Sales[[#This Row],[RegionStoretype]],RegionStoreCount[Region/Type],0))</f>
        <v>9</v>
      </c>
      <c r="M3470" s="4">
        <f>AND(Sales[[#This Row],[date]]&lt;=TY_YTDMax,Sales[[#This Row],[date]]&gt;=TY_YTDMin)*Sales[[#This Row],[sales]]</f>
        <v>0</v>
      </c>
      <c r="N3470" s="4">
        <f>AND(Sales[[#This Row],[date]]&lt;=LY_YTDMax,Sales[[#This Row],[date]]&gt;=LY_YTDMin)*Sales[[#This Row],[sales]]</f>
        <v>247868.82450000002</v>
      </c>
      <c r="O3470" s="4">
        <f>AND(Sales[[#This Row],[date]]&gt;=YoY_Min,Sales[[#This Row],[date]]&lt;=TY_YTDMax)*(Sales[[#This Row],[sales]]/Sales[[#This Row],[sqft]])</f>
        <v>0</v>
      </c>
      <c r="P3470" s="4">
        <f>SUMIF(Sales[RegionStoretype],Sales[[#This Row],[RegionStoretype]],Sales[YoY_SSF])/Sales[[#This Row],[Region_TypeCount]]</f>
        <v>53.603836561720975</v>
      </c>
    </row>
    <row r="3471" spans="1:16" x14ac:dyDescent="0.25">
      <c r="A3471" s="1">
        <v>42958</v>
      </c>
      <c r="B3471">
        <v>8</v>
      </c>
      <c r="C3471">
        <v>20</v>
      </c>
      <c r="D3471">
        <v>183936.04029999999</v>
      </c>
      <c r="E3471">
        <f>INDEX(Stores[region],MATCH(Sales[[#This Row],[store_no]],Stores[store_no],0))</f>
        <v>3</v>
      </c>
      <c r="F3471" t="str">
        <f>INDEX(Stores[storetype],MATCH(Sales[[#This Row],[store_no]],Stores[store_no],0))</f>
        <v>A</v>
      </c>
      <c r="G3471" t="str">
        <f>INDEX(Stores[location_city],MATCH(Sales[[#This Row],[store_no]],Stores[store_no],0))</f>
        <v>Saint Louis</v>
      </c>
      <c r="H3471" t="str">
        <f>INDEX(Stores[location_state],MATCH(Sales[[#This Row],[store_no]],Stores[store_no],0))</f>
        <v>Missouri</v>
      </c>
      <c r="I3471">
        <f>INDEX(Stores[sqft],MATCH(Sales[[#This Row],[store_no]],Stores[store_no],0))</f>
        <v>198900</v>
      </c>
      <c r="J3471" s="4" t="str">
        <f>INDEX(Departments[dept_name],MATCH(Sales[[#This Row],[dept_no]],Departments[dept_no],0))</f>
        <v>Toys</v>
      </c>
      <c r="K3471" s="4" t="str">
        <f>CONCATENATE(Sales[[#This Row],[region]],Sales[[#This Row],[storetype]])</f>
        <v>3A</v>
      </c>
      <c r="L3471" s="4">
        <f>INDEX(RegionStoreCount[Store Count],MATCH(Sales[[#This Row],[RegionStoretype]],RegionStoreCount[Region/Type],0))</f>
        <v>9</v>
      </c>
      <c r="M3471" s="4">
        <f>AND(Sales[[#This Row],[date]]&lt;=TY_YTDMax,Sales[[#This Row],[date]]&gt;=TY_YTDMin)*Sales[[#This Row],[sales]]</f>
        <v>0</v>
      </c>
      <c r="N3471" s="4">
        <f>AND(Sales[[#This Row],[date]]&lt;=LY_YTDMax,Sales[[#This Row],[date]]&gt;=LY_YTDMin)*Sales[[#This Row],[sales]]</f>
        <v>183936.04029999999</v>
      </c>
      <c r="O3471" s="4">
        <f>AND(Sales[[#This Row],[date]]&gt;=YoY_Min,Sales[[#This Row],[date]]&lt;=TY_YTDMax)*(Sales[[#This Row],[sales]]/Sales[[#This Row],[sqft]])</f>
        <v>0</v>
      </c>
      <c r="P3471" s="4">
        <f>SUMIF(Sales[RegionStoretype],Sales[[#This Row],[RegionStoretype]],Sales[YoY_SSF])/Sales[[#This Row],[Region_TypeCount]]</f>
        <v>53.603836561720975</v>
      </c>
    </row>
    <row r="3472" spans="1:16" x14ac:dyDescent="0.25">
      <c r="A3472" s="1">
        <v>42958</v>
      </c>
      <c r="B3472">
        <v>9</v>
      </c>
      <c r="C3472">
        <v>1</v>
      </c>
      <c r="D3472">
        <v>34842.224999999999</v>
      </c>
      <c r="E3472">
        <f>INDEX(Stores[region],MATCH(Sales[[#This Row],[store_no]],Stores[store_no],0))</f>
        <v>1</v>
      </c>
      <c r="F3472" t="str">
        <f>INDEX(Stores[storetype],MATCH(Sales[[#This Row],[store_no]],Stores[store_no],0))</f>
        <v>B</v>
      </c>
      <c r="G3472" t="str">
        <f>INDEX(Stores[location_city],MATCH(Sales[[#This Row],[store_no]],Stores[store_no],0))</f>
        <v>Columbus</v>
      </c>
      <c r="H3472" t="str">
        <f>INDEX(Stores[location_state],MATCH(Sales[[#This Row],[store_no]],Stores[store_no],0))</f>
        <v>Ohio</v>
      </c>
      <c r="I3472">
        <f>INDEX(Stores[sqft],MATCH(Sales[[#This Row],[store_no]],Stores[store_no],0))</f>
        <v>221800</v>
      </c>
      <c r="J3472" s="4" t="str">
        <f>INDEX(Departments[dept_name],MATCH(Sales[[#This Row],[dept_no]],Departments[dept_no],0))</f>
        <v>Automotive</v>
      </c>
      <c r="K3472" s="4" t="str">
        <f>CONCATENATE(Sales[[#This Row],[region]],Sales[[#This Row],[storetype]])</f>
        <v>1B</v>
      </c>
      <c r="L3472" s="4">
        <f>INDEX(RegionStoreCount[Store Count],MATCH(Sales[[#This Row],[RegionStoretype]],RegionStoreCount[Region/Type],0))</f>
        <v>5</v>
      </c>
      <c r="M3472" s="4">
        <f>AND(Sales[[#This Row],[date]]&lt;=TY_YTDMax,Sales[[#This Row],[date]]&gt;=TY_YTDMin)*Sales[[#This Row],[sales]]</f>
        <v>0</v>
      </c>
      <c r="N3472" s="4">
        <f>AND(Sales[[#This Row],[date]]&lt;=LY_YTDMax,Sales[[#This Row],[date]]&gt;=LY_YTDMin)*Sales[[#This Row],[sales]]</f>
        <v>34842.224999999999</v>
      </c>
      <c r="O3472" s="4">
        <f>AND(Sales[[#This Row],[date]]&gt;=YoY_Min,Sales[[#This Row],[date]]&lt;=TY_YTDMax)*(Sales[[#This Row],[sales]]/Sales[[#This Row],[sqft]])</f>
        <v>0</v>
      </c>
      <c r="P3472" s="4">
        <f>SUMIF(Sales[RegionStoretype],Sales[[#This Row],[RegionStoretype]],Sales[YoY_SSF])/Sales[[#This Row],[Region_TypeCount]]</f>
        <v>68.518982968140051</v>
      </c>
    </row>
    <row r="3473" spans="1:16" x14ac:dyDescent="0.25">
      <c r="A3473" s="1">
        <v>42958</v>
      </c>
      <c r="B3473">
        <v>9</v>
      </c>
      <c r="C3473">
        <v>13</v>
      </c>
      <c r="D3473">
        <v>223458.75350000002</v>
      </c>
      <c r="E3473">
        <f>INDEX(Stores[region],MATCH(Sales[[#This Row],[store_no]],Stores[store_no],0))</f>
        <v>1</v>
      </c>
      <c r="F3473" t="str">
        <f>INDEX(Stores[storetype],MATCH(Sales[[#This Row],[store_no]],Stores[store_no],0))</f>
        <v>B</v>
      </c>
      <c r="G3473" t="str">
        <f>INDEX(Stores[location_city],MATCH(Sales[[#This Row],[store_no]],Stores[store_no],0))</f>
        <v>Columbus</v>
      </c>
      <c r="H3473" t="str">
        <f>INDEX(Stores[location_state],MATCH(Sales[[#This Row],[store_no]],Stores[store_no],0))</f>
        <v>Ohio</v>
      </c>
      <c r="I3473">
        <f>INDEX(Stores[sqft],MATCH(Sales[[#This Row],[store_no]],Stores[store_no],0))</f>
        <v>221800</v>
      </c>
      <c r="J3473" s="4" t="str">
        <f>INDEX(Departments[dept_name],MATCH(Sales[[#This Row],[dept_no]],Departments[dept_no],0))</f>
        <v>Kids</v>
      </c>
      <c r="K3473" s="4" t="str">
        <f>CONCATENATE(Sales[[#This Row],[region]],Sales[[#This Row],[storetype]])</f>
        <v>1B</v>
      </c>
      <c r="L3473" s="4">
        <f>INDEX(RegionStoreCount[Store Count],MATCH(Sales[[#This Row],[RegionStoretype]],RegionStoreCount[Region/Type],0))</f>
        <v>5</v>
      </c>
      <c r="M3473" s="4">
        <f>AND(Sales[[#This Row],[date]]&lt;=TY_YTDMax,Sales[[#This Row],[date]]&gt;=TY_YTDMin)*Sales[[#This Row],[sales]]</f>
        <v>0</v>
      </c>
      <c r="N3473" s="4">
        <f>AND(Sales[[#This Row],[date]]&lt;=LY_YTDMax,Sales[[#This Row],[date]]&gt;=LY_YTDMin)*Sales[[#This Row],[sales]]</f>
        <v>223458.75350000002</v>
      </c>
      <c r="O3473" s="4">
        <f>AND(Sales[[#This Row],[date]]&gt;=YoY_Min,Sales[[#This Row],[date]]&lt;=TY_YTDMax)*(Sales[[#This Row],[sales]]/Sales[[#This Row],[sqft]])</f>
        <v>0</v>
      </c>
      <c r="P3473" s="4">
        <f>SUMIF(Sales[RegionStoretype],Sales[[#This Row],[RegionStoretype]],Sales[YoY_SSF])/Sales[[#This Row],[Region_TypeCount]]</f>
        <v>68.518982968140051</v>
      </c>
    </row>
    <row r="3474" spans="1:16" x14ac:dyDescent="0.25">
      <c r="A3474" s="1">
        <v>42958</v>
      </c>
      <c r="B3474">
        <v>9</v>
      </c>
      <c r="C3474">
        <v>18</v>
      </c>
      <c r="D3474">
        <v>248581.52120000002</v>
      </c>
      <c r="E3474">
        <f>INDEX(Stores[region],MATCH(Sales[[#This Row],[store_no]],Stores[store_no],0))</f>
        <v>1</v>
      </c>
      <c r="F3474" t="str">
        <f>INDEX(Stores[storetype],MATCH(Sales[[#This Row],[store_no]],Stores[store_no],0))</f>
        <v>B</v>
      </c>
      <c r="G3474" t="str">
        <f>INDEX(Stores[location_city],MATCH(Sales[[#This Row],[store_no]],Stores[store_no],0))</f>
        <v>Columbus</v>
      </c>
      <c r="H3474" t="str">
        <f>INDEX(Stores[location_state],MATCH(Sales[[#This Row],[store_no]],Stores[store_no],0))</f>
        <v>Ohio</v>
      </c>
      <c r="I3474">
        <f>INDEX(Stores[sqft],MATCH(Sales[[#This Row],[store_no]],Stores[store_no],0))</f>
        <v>221800</v>
      </c>
      <c r="J3474" s="4" t="str">
        <f>INDEX(Departments[dept_name],MATCH(Sales[[#This Row],[dept_no]],Departments[dept_no],0))</f>
        <v>Sports</v>
      </c>
      <c r="K3474" s="4" t="str">
        <f>CONCATENATE(Sales[[#This Row],[region]],Sales[[#This Row],[storetype]])</f>
        <v>1B</v>
      </c>
      <c r="L3474" s="4">
        <f>INDEX(RegionStoreCount[Store Count],MATCH(Sales[[#This Row],[RegionStoretype]],RegionStoreCount[Region/Type],0))</f>
        <v>5</v>
      </c>
      <c r="M3474" s="4">
        <f>AND(Sales[[#This Row],[date]]&lt;=TY_YTDMax,Sales[[#This Row],[date]]&gt;=TY_YTDMin)*Sales[[#This Row],[sales]]</f>
        <v>0</v>
      </c>
      <c r="N3474" s="4">
        <f>AND(Sales[[#This Row],[date]]&lt;=LY_YTDMax,Sales[[#This Row],[date]]&gt;=LY_YTDMin)*Sales[[#This Row],[sales]]</f>
        <v>248581.52120000002</v>
      </c>
      <c r="O3474" s="4">
        <f>AND(Sales[[#This Row],[date]]&gt;=YoY_Min,Sales[[#This Row],[date]]&lt;=TY_YTDMax)*(Sales[[#This Row],[sales]]/Sales[[#This Row],[sqft]])</f>
        <v>0</v>
      </c>
      <c r="P3474" s="4">
        <f>SUMIF(Sales[RegionStoretype],Sales[[#This Row],[RegionStoretype]],Sales[YoY_SSF])/Sales[[#This Row],[Region_TypeCount]]</f>
        <v>68.518982968140051</v>
      </c>
    </row>
    <row r="3475" spans="1:16" x14ac:dyDescent="0.25">
      <c r="A3475" s="1">
        <v>42958</v>
      </c>
      <c r="B3475">
        <v>10</v>
      </c>
      <c r="C3475">
        <v>7</v>
      </c>
      <c r="D3475">
        <v>62288.939600000005</v>
      </c>
      <c r="E3475">
        <f>INDEX(Stores[region],MATCH(Sales[[#This Row],[store_no]],Stores[store_no],0))</f>
        <v>1</v>
      </c>
      <c r="F3475" t="str">
        <f>INDEX(Stores[storetype],MATCH(Sales[[#This Row],[store_no]],Stores[store_no],0))</f>
        <v>B</v>
      </c>
      <c r="G3475" t="str">
        <f>INDEX(Stores[location_city],MATCH(Sales[[#This Row],[store_no]],Stores[store_no],0))</f>
        <v>Traverse City</v>
      </c>
      <c r="H3475" t="str">
        <f>INDEX(Stores[location_state],MATCH(Sales[[#This Row],[store_no]],Stores[store_no],0))</f>
        <v>Michigan</v>
      </c>
      <c r="I3475">
        <f>INDEX(Stores[sqft],MATCH(Sales[[#This Row],[store_no]],Stores[store_no],0))</f>
        <v>158200</v>
      </c>
      <c r="J3475" s="4" t="str">
        <f>INDEX(Departments[dept_name],MATCH(Sales[[#This Row],[dept_no]],Departments[dept_no],0))</f>
        <v>Electronics</v>
      </c>
      <c r="K3475" s="4" t="str">
        <f>CONCATENATE(Sales[[#This Row],[region]],Sales[[#This Row],[storetype]])</f>
        <v>1B</v>
      </c>
      <c r="L3475" s="4">
        <f>INDEX(RegionStoreCount[Store Count],MATCH(Sales[[#This Row],[RegionStoretype]],RegionStoreCount[Region/Type],0))</f>
        <v>5</v>
      </c>
      <c r="M3475" s="4">
        <f>AND(Sales[[#This Row],[date]]&lt;=TY_YTDMax,Sales[[#This Row],[date]]&gt;=TY_YTDMin)*Sales[[#This Row],[sales]]</f>
        <v>0</v>
      </c>
      <c r="N3475" s="4">
        <f>AND(Sales[[#This Row],[date]]&lt;=LY_YTDMax,Sales[[#This Row],[date]]&gt;=LY_YTDMin)*Sales[[#This Row],[sales]]</f>
        <v>62288.939600000005</v>
      </c>
      <c r="O3475" s="4">
        <f>AND(Sales[[#This Row],[date]]&gt;=YoY_Min,Sales[[#This Row],[date]]&lt;=TY_YTDMax)*(Sales[[#This Row],[sales]]/Sales[[#This Row],[sqft]])</f>
        <v>0</v>
      </c>
      <c r="P3475" s="4">
        <f>SUMIF(Sales[RegionStoretype],Sales[[#This Row],[RegionStoretype]],Sales[YoY_SSF])/Sales[[#This Row],[Region_TypeCount]]</f>
        <v>68.518982968140051</v>
      </c>
    </row>
    <row r="3476" spans="1:16" x14ac:dyDescent="0.25">
      <c r="A3476" s="1">
        <v>42958</v>
      </c>
      <c r="B3476">
        <v>10</v>
      </c>
      <c r="C3476">
        <v>11</v>
      </c>
      <c r="D3476">
        <v>92389.124699999986</v>
      </c>
      <c r="E3476">
        <f>INDEX(Stores[region],MATCH(Sales[[#This Row],[store_no]],Stores[store_no],0))</f>
        <v>1</v>
      </c>
      <c r="F3476" t="str">
        <f>INDEX(Stores[storetype],MATCH(Sales[[#This Row],[store_no]],Stores[store_no],0))</f>
        <v>B</v>
      </c>
      <c r="G3476" t="str">
        <f>INDEX(Stores[location_city],MATCH(Sales[[#This Row],[store_no]],Stores[store_no],0))</f>
        <v>Traverse City</v>
      </c>
      <c r="H3476" t="str">
        <f>INDEX(Stores[location_state],MATCH(Sales[[#This Row],[store_no]],Stores[store_no],0))</f>
        <v>Michigan</v>
      </c>
      <c r="I3476">
        <f>INDEX(Stores[sqft],MATCH(Sales[[#This Row],[store_no]],Stores[store_no],0))</f>
        <v>158200</v>
      </c>
      <c r="J3476" s="4" t="str">
        <f>INDEX(Departments[dept_name],MATCH(Sales[[#This Row],[dept_no]],Departments[dept_no],0))</f>
        <v>Home</v>
      </c>
      <c r="K3476" s="4" t="str">
        <f>CONCATENATE(Sales[[#This Row],[region]],Sales[[#This Row],[storetype]])</f>
        <v>1B</v>
      </c>
      <c r="L3476" s="4">
        <f>INDEX(RegionStoreCount[Store Count],MATCH(Sales[[#This Row],[RegionStoretype]],RegionStoreCount[Region/Type],0))</f>
        <v>5</v>
      </c>
      <c r="M3476" s="4">
        <f>AND(Sales[[#This Row],[date]]&lt;=TY_YTDMax,Sales[[#This Row],[date]]&gt;=TY_YTDMin)*Sales[[#This Row],[sales]]</f>
        <v>0</v>
      </c>
      <c r="N3476" s="4">
        <f>AND(Sales[[#This Row],[date]]&lt;=LY_YTDMax,Sales[[#This Row],[date]]&gt;=LY_YTDMin)*Sales[[#This Row],[sales]]</f>
        <v>92389.124699999986</v>
      </c>
      <c r="O3476" s="4">
        <f>AND(Sales[[#This Row],[date]]&gt;=YoY_Min,Sales[[#This Row],[date]]&lt;=TY_YTDMax)*(Sales[[#This Row],[sales]]/Sales[[#This Row],[sqft]])</f>
        <v>0</v>
      </c>
      <c r="P3476" s="4">
        <f>SUMIF(Sales[RegionStoretype],Sales[[#This Row],[RegionStoretype]],Sales[YoY_SSF])/Sales[[#This Row],[Region_TypeCount]]</f>
        <v>68.518982968140051</v>
      </c>
    </row>
    <row r="3477" spans="1:16" x14ac:dyDescent="0.25">
      <c r="A3477" s="1">
        <v>42958</v>
      </c>
      <c r="B3477">
        <v>11</v>
      </c>
      <c r="C3477">
        <v>4</v>
      </c>
      <c r="D3477">
        <v>59099.890200000002</v>
      </c>
      <c r="E3477">
        <f>INDEX(Stores[region],MATCH(Sales[[#This Row],[store_no]],Stores[store_no],0))</f>
        <v>1</v>
      </c>
      <c r="F3477" t="str">
        <f>INDEX(Stores[storetype],MATCH(Sales[[#This Row],[store_no]],Stores[store_no],0))</f>
        <v>A</v>
      </c>
      <c r="G3477" t="str">
        <f>INDEX(Stores[location_city],MATCH(Sales[[#This Row],[store_no]],Stores[store_no],0))</f>
        <v>Cleveland</v>
      </c>
      <c r="H3477" t="str">
        <f>INDEX(Stores[location_state],MATCH(Sales[[#This Row],[store_no]],Stores[store_no],0))</f>
        <v>Ohio</v>
      </c>
      <c r="I3477">
        <f>INDEX(Stores[sqft],MATCH(Sales[[#This Row],[store_no]],Stores[store_no],0))</f>
        <v>192400</v>
      </c>
      <c r="J3477" s="4" t="str">
        <f>INDEX(Departments[dept_name],MATCH(Sales[[#This Row],[dept_no]],Departments[dept_no],0))</f>
        <v>Books</v>
      </c>
      <c r="K3477" s="4" t="str">
        <f>CONCATENATE(Sales[[#This Row],[region]],Sales[[#This Row],[storetype]])</f>
        <v>1A</v>
      </c>
      <c r="L3477" s="4">
        <f>INDEX(RegionStoreCount[Store Count],MATCH(Sales[[#This Row],[RegionStoretype]],RegionStoreCount[Region/Type],0))</f>
        <v>5</v>
      </c>
      <c r="M3477" s="4">
        <f>AND(Sales[[#This Row],[date]]&lt;=TY_YTDMax,Sales[[#This Row],[date]]&gt;=TY_YTDMin)*Sales[[#This Row],[sales]]</f>
        <v>0</v>
      </c>
      <c r="N3477" s="4">
        <f>AND(Sales[[#This Row],[date]]&lt;=LY_YTDMax,Sales[[#This Row],[date]]&gt;=LY_YTDMin)*Sales[[#This Row],[sales]]</f>
        <v>59099.890200000002</v>
      </c>
      <c r="O3477" s="4">
        <f>AND(Sales[[#This Row],[date]]&gt;=YoY_Min,Sales[[#This Row],[date]]&lt;=TY_YTDMax)*(Sales[[#This Row],[sales]]/Sales[[#This Row],[sqft]])</f>
        <v>0</v>
      </c>
      <c r="P3477" s="4">
        <f>SUMIF(Sales[RegionStoretype],Sales[[#This Row],[RegionStoretype]],Sales[YoY_SSF])/Sales[[#This Row],[Region_TypeCount]]</f>
        <v>59.469551530910678</v>
      </c>
    </row>
    <row r="3478" spans="1:16" x14ac:dyDescent="0.25">
      <c r="A3478" s="1">
        <v>42958</v>
      </c>
      <c r="B3478">
        <v>11</v>
      </c>
      <c r="C3478">
        <v>10</v>
      </c>
      <c r="D3478">
        <v>29623.712299999999</v>
      </c>
      <c r="E3478">
        <f>INDEX(Stores[region],MATCH(Sales[[#This Row],[store_no]],Stores[store_no],0))</f>
        <v>1</v>
      </c>
      <c r="F3478" t="str">
        <f>INDEX(Stores[storetype],MATCH(Sales[[#This Row],[store_no]],Stores[store_no],0))</f>
        <v>A</v>
      </c>
      <c r="G3478" t="str">
        <f>INDEX(Stores[location_city],MATCH(Sales[[#This Row],[store_no]],Stores[store_no],0))</f>
        <v>Cleveland</v>
      </c>
      <c r="H3478" t="str">
        <f>INDEX(Stores[location_state],MATCH(Sales[[#This Row],[store_no]],Stores[store_no],0))</f>
        <v>Ohio</v>
      </c>
      <c r="I3478">
        <f>INDEX(Stores[sqft],MATCH(Sales[[#This Row],[store_no]],Stores[store_no],0))</f>
        <v>192400</v>
      </c>
      <c r="J3478" s="4" t="str">
        <f>INDEX(Departments[dept_name],MATCH(Sales[[#This Row],[dept_no]],Departments[dept_no],0))</f>
        <v>Health</v>
      </c>
      <c r="K3478" s="4" t="str">
        <f>CONCATENATE(Sales[[#This Row],[region]],Sales[[#This Row],[storetype]])</f>
        <v>1A</v>
      </c>
      <c r="L3478" s="4">
        <f>INDEX(RegionStoreCount[Store Count],MATCH(Sales[[#This Row],[RegionStoretype]],RegionStoreCount[Region/Type],0))</f>
        <v>5</v>
      </c>
      <c r="M3478" s="4">
        <f>AND(Sales[[#This Row],[date]]&lt;=TY_YTDMax,Sales[[#This Row],[date]]&gt;=TY_YTDMin)*Sales[[#This Row],[sales]]</f>
        <v>0</v>
      </c>
      <c r="N3478" s="4">
        <f>AND(Sales[[#This Row],[date]]&lt;=LY_YTDMax,Sales[[#This Row],[date]]&gt;=LY_YTDMin)*Sales[[#This Row],[sales]]</f>
        <v>29623.712299999999</v>
      </c>
      <c r="O3478" s="4">
        <f>AND(Sales[[#This Row],[date]]&gt;=YoY_Min,Sales[[#This Row],[date]]&lt;=TY_YTDMax)*(Sales[[#This Row],[sales]]/Sales[[#This Row],[sqft]])</f>
        <v>0</v>
      </c>
      <c r="P3478" s="4">
        <f>SUMIF(Sales[RegionStoretype],Sales[[#This Row],[RegionStoretype]],Sales[YoY_SSF])/Sales[[#This Row],[Region_TypeCount]]</f>
        <v>59.469551530910678</v>
      </c>
    </row>
    <row r="3479" spans="1:16" x14ac:dyDescent="0.25">
      <c r="A3479" s="1">
        <v>42958</v>
      </c>
      <c r="B3479">
        <v>11</v>
      </c>
      <c r="C3479">
        <v>15</v>
      </c>
      <c r="D3479">
        <v>112853.3548</v>
      </c>
      <c r="E3479">
        <f>INDEX(Stores[region],MATCH(Sales[[#This Row],[store_no]],Stores[store_no],0))</f>
        <v>1</v>
      </c>
      <c r="F3479" t="str">
        <f>INDEX(Stores[storetype],MATCH(Sales[[#This Row],[store_no]],Stores[store_no],0))</f>
        <v>A</v>
      </c>
      <c r="G3479" t="str">
        <f>INDEX(Stores[location_city],MATCH(Sales[[#This Row],[store_no]],Stores[store_no],0))</f>
        <v>Cleveland</v>
      </c>
      <c r="H3479" t="str">
        <f>INDEX(Stores[location_state],MATCH(Sales[[#This Row],[store_no]],Stores[store_no],0))</f>
        <v>Ohio</v>
      </c>
      <c r="I3479">
        <f>INDEX(Stores[sqft],MATCH(Sales[[#This Row],[store_no]],Stores[store_no],0))</f>
        <v>192400</v>
      </c>
      <c r="J3479" s="4" t="str">
        <f>INDEX(Departments[dept_name],MATCH(Sales[[#This Row],[dept_no]],Departments[dept_no],0))</f>
        <v>Music</v>
      </c>
      <c r="K3479" s="4" t="str">
        <f>CONCATENATE(Sales[[#This Row],[region]],Sales[[#This Row],[storetype]])</f>
        <v>1A</v>
      </c>
      <c r="L3479" s="4">
        <f>INDEX(RegionStoreCount[Store Count],MATCH(Sales[[#This Row],[RegionStoretype]],RegionStoreCount[Region/Type],0))</f>
        <v>5</v>
      </c>
      <c r="M3479" s="4">
        <f>AND(Sales[[#This Row],[date]]&lt;=TY_YTDMax,Sales[[#This Row],[date]]&gt;=TY_YTDMin)*Sales[[#This Row],[sales]]</f>
        <v>0</v>
      </c>
      <c r="N3479" s="4">
        <f>AND(Sales[[#This Row],[date]]&lt;=LY_YTDMax,Sales[[#This Row],[date]]&gt;=LY_YTDMin)*Sales[[#This Row],[sales]]</f>
        <v>112853.3548</v>
      </c>
      <c r="O3479" s="4">
        <f>AND(Sales[[#This Row],[date]]&gt;=YoY_Min,Sales[[#This Row],[date]]&lt;=TY_YTDMax)*(Sales[[#This Row],[sales]]/Sales[[#This Row],[sqft]])</f>
        <v>0</v>
      </c>
      <c r="P3479" s="4">
        <f>SUMIF(Sales[RegionStoretype],Sales[[#This Row],[RegionStoretype]],Sales[YoY_SSF])/Sales[[#This Row],[Region_TypeCount]]</f>
        <v>59.469551530910678</v>
      </c>
    </row>
    <row r="3480" spans="1:16" x14ac:dyDescent="0.25">
      <c r="A3480" s="1">
        <v>42958</v>
      </c>
      <c r="B3480">
        <v>11</v>
      </c>
      <c r="C3480">
        <v>18</v>
      </c>
      <c r="D3480">
        <v>217249.85460000002</v>
      </c>
      <c r="E3480">
        <f>INDEX(Stores[region],MATCH(Sales[[#This Row],[store_no]],Stores[store_no],0))</f>
        <v>1</v>
      </c>
      <c r="F3480" t="str">
        <f>INDEX(Stores[storetype],MATCH(Sales[[#This Row],[store_no]],Stores[store_no],0))</f>
        <v>A</v>
      </c>
      <c r="G3480" t="str">
        <f>INDEX(Stores[location_city],MATCH(Sales[[#This Row],[store_no]],Stores[store_no],0))</f>
        <v>Cleveland</v>
      </c>
      <c r="H3480" t="str">
        <f>INDEX(Stores[location_state],MATCH(Sales[[#This Row],[store_no]],Stores[store_no],0))</f>
        <v>Ohio</v>
      </c>
      <c r="I3480">
        <f>INDEX(Stores[sqft],MATCH(Sales[[#This Row],[store_no]],Stores[store_no],0))</f>
        <v>192400</v>
      </c>
      <c r="J3480" s="4" t="str">
        <f>INDEX(Departments[dept_name],MATCH(Sales[[#This Row],[dept_no]],Departments[dept_no],0))</f>
        <v>Sports</v>
      </c>
      <c r="K3480" s="4" t="str">
        <f>CONCATENATE(Sales[[#This Row],[region]],Sales[[#This Row],[storetype]])</f>
        <v>1A</v>
      </c>
      <c r="L3480" s="4">
        <f>INDEX(RegionStoreCount[Store Count],MATCH(Sales[[#This Row],[RegionStoretype]],RegionStoreCount[Region/Type],0))</f>
        <v>5</v>
      </c>
      <c r="M3480" s="4">
        <f>AND(Sales[[#This Row],[date]]&lt;=TY_YTDMax,Sales[[#This Row],[date]]&gt;=TY_YTDMin)*Sales[[#This Row],[sales]]</f>
        <v>0</v>
      </c>
      <c r="N3480" s="4">
        <f>AND(Sales[[#This Row],[date]]&lt;=LY_YTDMax,Sales[[#This Row],[date]]&gt;=LY_YTDMin)*Sales[[#This Row],[sales]]</f>
        <v>217249.85460000002</v>
      </c>
      <c r="O3480" s="4">
        <f>AND(Sales[[#This Row],[date]]&gt;=YoY_Min,Sales[[#This Row],[date]]&lt;=TY_YTDMax)*(Sales[[#This Row],[sales]]/Sales[[#This Row],[sqft]])</f>
        <v>0</v>
      </c>
      <c r="P3480" s="4">
        <f>SUMIF(Sales[RegionStoretype],Sales[[#This Row],[RegionStoretype]],Sales[YoY_SSF])/Sales[[#This Row],[Region_TypeCount]]</f>
        <v>59.469551530910678</v>
      </c>
    </row>
    <row r="3481" spans="1:16" x14ac:dyDescent="0.25">
      <c r="A3481" s="1">
        <v>42958</v>
      </c>
      <c r="B3481">
        <v>12</v>
      </c>
      <c r="C3481">
        <v>1</v>
      </c>
      <c r="D3481">
        <v>18561.846799999999</v>
      </c>
      <c r="E3481">
        <f>INDEX(Stores[region],MATCH(Sales[[#This Row],[store_no]],Stores[store_no],0))</f>
        <v>2</v>
      </c>
      <c r="F3481" t="str">
        <f>INDEX(Stores[storetype],MATCH(Sales[[#This Row],[store_no]],Stores[store_no],0))</f>
        <v>B</v>
      </c>
      <c r="G3481" t="str">
        <f>INDEX(Stores[location_city],MATCH(Sales[[#This Row],[store_no]],Stores[store_no],0))</f>
        <v>Indianapolis</v>
      </c>
      <c r="H3481" t="str">
        <f>INDEX(Stores[location_state],MATCH(Sales[[#This Row],[store_no]],Stores[store_no],0))</f>
        <v>Indiana</v>
      </c>
      <c r="I3481">
        <f>INDEX(Stores[sqft],MATCH(Sales[[#This Row],[store_no]],Stores[store_no],0))</f>
        <v>120800</v>
      </c>
      <c r="J3481" s="4" t="str">
        <f>INDEX(Departments[dept_name],MATCH(Sales[[#This Row],[dept_no]],Departments[dept_no],0))</f>
        <v>Automotive</v>
      </c>
      <c r="K3481" s="4" t="str">
        <f>CONCATENATE(Sales[[#This Row],[region]],Sales[[#This Row],[storetype]])</f>
        <v>2B</v>
      </c>
      <c r="L3481" s="4">
        <f>INDEX(RegionStoreCount[Store Count],MATCH(Sales[[#This Row],[RegionStoretype]],RegionStoreCount[Region/Type],0))</f>
        <v>6</v>
      </c>
      <c r="M3481" s="4">
        <f>AND(Sales[[#This Row],[date]]&lt;=TY_YTDMax,Sales[[#This Row],[date]]&gt;=TY_YTDMin)*Sales[[#This Row],[sales]]</f>
        <v>0</v>
      </c>
      <c r="N3481" s="4">
        <f>AND(Sales[[#This Row],[date]]&lt;=LY_YTDMax,Sales[[#This Row],[date]]&gt;=LY_YTDMin)*Sales[[#This Row],[sales]]</f>
        <v>18561.846799999999</v>
      </c>
      <c r="O3481" s="4">
        <f>AND(Sales[[#This Row],[date]]&gt;=YoY_Min,Sales[[#This Row],[date]]&lt;=TY_YTDMax)*(Sales[[#This Row],[sales]]/Sales[[#This Row],[sqft]])</f>
        <v>0</v>
      </c>
      <c r="P3481" s="4">
        <f>SUMIF(Sales[RegionStoretype],Sales[[#This Row],[RegionStoretype]],Sales[YoY_SSF])/Sales[[#This Row],[Region_TypeCount]]</f>
        <v>58.393757732919049</v>
      </c>
    </row>
    <row r="3482" spans="1:16" x14ac:dyDescent="0.25">
      <c r="A3482" s="1">
        <v>42958</v>
      </c>
      <c r="B3482">
        <v>12</v>
      </c>
      <c r="C3482">
        <v>5</v>
      </c>
      <c r="D3482">
        <v>169020.77519999997</v>
      </c>
      <c r="E3482">
        <f>INDEX(Stores[region],MATCH(Sales[[#This Row],[store_no]],Stores[store_no],0))</f>
        <v>2</v>
      </c>
      <c r="F3482" t="str">
        <f>INDEX(Stores[storetype],MATCH(Sales[[#This Row],[store_no]],Stores[store_no],0))</f>
        <v>B</v>
      </c>
      <c r="G3482" t="str">
        <f>INDEX(Stores[location_city],MATCH(Sales[[#This Row],[store_no]],Stores[store_no],0))</f>
        <v>Indianapolis</v>
      </c>
      <c r="H3482" t="str">
        <f>INDEX(Stores[location_state],MATCH(Sales[[#This Row],[store_no]],Stores[store_no],0))</f>
        <v>Indiana</v>
      </c>
      <c r="I3482">
        <f>INDEX(Stores[sqft],MATCH(Sales[[#This Row],[store_no]],Stores[store_no],0))</f>
        <v>120800</v>
      </c>
      <c r="J3482" s="4" t="str">
        <f>INDEX(Departments[dept_name],MATCH(Sales[[#This Row],[dept_no]],Departments[dept_no],0))</f>
        <v>Clothing</v>
      </c>
      <c r="K3482" s="4" t="str">
        <f>CONCATENATE(Sales[[#This Row],[region]],Sales[[#This Row],[storetype]])</f>
        <v>2B</v>
      </c>
      <c r="L3482" s="4">
        <f>INDEX(RegionStoreCount[Store Count],MATCH(Sales[[#This Row],[RegionStoretype]],RegionStoreCount[Region/Type],0))</f>
        <v>6</v>
      </c>
      <c r="M3482" s="4">
        <f>AND(Sales[[#This Row],[date]]&lt;=TY_YTDMax,Sales[[#This Row],[date]]&gt;=TY_YTDMin)*Sales[[#This Row],[sales]]</f>
        <v>0</v>
      </c>
      <c r="N3482" s="4">
        <f>AND(Sales[[#This Row],[date]]&lt;=LY_YTDMax,Sales[[#This Row],[date]]&gt;=LY_YTDMin)*Sales[[#This Row],[sales]]</f>
        <v>169020.77519999997</v>
      </c>
      <c r="O3482" s="4">
        <f>AND(Sales[[#This Row],[date]]&gt;=YoY_Min,Sales[[#This Row],[date]]&lt;=TY_YTDMax)*(Sales[[#This Row],[sales]]/Sales[[#This Row],[sqft]])</f>
        <v>0</v>
      </c>
      <c r="P3482" s="4">
        <f>SUMIF(Sales[RegionStoretype],Sales[[#This Row],[RegionStoretype]],Sales[YoY_SSF])/Sales[[#This Row],[Region_TypeCount]]</f>
        <v>58.393757732919049</v>
      </c>
    </row>
    <row r="3483" spans="1:16" x14ac:dyDescent="0.25">
      <c r="A3483" s="1">
        <v>42958</v>
      </c>
      <c r="B3483">
        <v>12</v>
      </c>
      <c r="C3483">
        <v>13</v>
      </c>
      <c r="D3483">
        <v>48037.188699999992</v>
      </c>
      <c r="E3483">
        <f>INDEX(Stores[region],MATCH(Sales[[#This Row],[store_no]],Stores[store_no],0))</f>
        <v>2</v>
      </c>
      <c r="F3483" t="str">
        <f>INDEX(Stores[storetype],MATCH(Sales[[#This Row],[store_no]],Stores[store_no],0))</f>
        <v>B</v>
      </c>
      <c r="G3483" t="str">
        <f>INDEX(Stores[location_city],MATCH(Sales[[#This Row],[store_no]],Stores[store_no],0))</f>
        <v>Indianapolis</v>
      </c>
      <c r="H3483" t="str">
        <f>INDEX(Stores[location_state],MATCH(Sales[[#This Row],[store_no]],Stores[store_no],0))</f>
        <v>Indiana</v>
      </c>
      <c r="I3483">
        <f>INDEX(Stores[sqft],MATCH(Sales[[#This Row],[store_no]],Stores[store_no],0))</f>
        <v>120800</v>
      </c>
      <c r="J3483" s="4" t="str">
        <f>INDEX(Departments[dept_name],MATCH(Sales[[#This Row],[dept_no]],Departments[dept_no],0))</f>
        <v>Kids</v>
      </c>
      <c r="K3483" s="4" t="str">
        <f>CONCATENATE(Sales[[#This Row],[region]],Sales[[#This Row],[storetype]])</f>
        <v>2B</v>
      </c>
      <c r="L3483" s="4">
        <f>INDEX(RegionStoreCount[Store Count],MATCH(Sales[[#This Row],[RegionStoretype]],RegionStoreCount[Region/Type],0))</f>
        <v>6</v>
      </c>
      <c r="M3483" s="4">
        <f>AND(Sales[[#This Row],[date]]&lt;=TY_YTDMax,Sales[[#This Row],[date]]&gt;=TY_YTDMin)*Sales[[#This Row],[sales]]</f>
        <v>0</v>
      </c>
      <c r="N3483" s="4">
        <f>AND(Sales[[#This Row],[date]]&lt;=LY_YTDMax,Sales[[#This Row],[date]]&gt;=LY_YTDMin)*Sales[[#This Row],[sales]]</f>
        <v>48037.188699999992</v>
      </c>
      <c r="O3483" s="4">
        <f>AND(Sales[[#This Row],[date]]&gt;=YoY_Min,Sales[[#This Row],[date]]&lt;=TY_YTDMax)*(Sales[[#This Row],[sales]]/Sales[[#This Row],[sqft]])</f>
        <v>0</v>
      </c>
      <c r="P3483" s="4">
        <f>SUMIF(Sales[RegionStoretype],Sales[[#This Row],[RegionStoretype]],Sales[YoY_SSF])/Sales[[#This Row],[Region_TypeCount]]</f>
        <v>58.393757732919049</v>
      </c>
    </row>
    <row r="3484" spans="1:16" x14ac:dyDescent="0.25">
      <c r="A3484" s="1">
        <v>42958</v>
      </c>
      <c r="B3484">
        <v>13</v>
      </c>
      <c r="C3484">
        <v>7</v>
      </c>
      <c r="D3484">
        <v>42433.441599999991</v>
      </c>
      <c r="E3484">
        <f>INDEX(Stores[region],MATCH(Sales[[#This Row],[store_no]],Stores[store_no],0))</f>
        <v>3</v>
      </c>
      <c r="F3484" t="str">
        <f>INDEX(Stores[storetype],MATCH(Sales[[#This Row],[store_no]],Stores[store_no],0))</f>
        <v>A</v>
      </c>
      <c r="G3484" t="str">
        <f>INDEX(Stores[location_city],MATCH(Sales[[#This Row],[store_no]],Stores[store_no],0))</f>
        <v>Overland Park</v>
      </c>
      <c r="H3484" t="str">
        <f>INDEX(Stores[location_state],MATCH(Sales[[#This Row],[store_no]],Stores[store_no],0))</f>
        <v>Kansas</v>
      </c>
      <c r="I3484">
        <f>INDEX(Stores[sqft],MATCH(Sales[[#This Row],[store_no]],Stores[store_no],0))</f>
        <v>201000</v>
      </c>
      <c r="J3484" s="4" t="str">
        <f>INDEX(Departments[dept_name],MATCH(Sales[[#This Row],[dept_no]],Departments[dept_no],0))</f>
        <v>Electronics</v>
      </c>
      <c r="K3484" s="4" t="str">
        <f>CONCATENATE(Sales[[#This Row],[region]],Sales[[#This Row],[storetype]])</f>
        <v>3A</v>
      </c>
      <c r="L3484" s="4">
        <f>INDEX(RegionStoreCount[Store Count],MATCH(Sales[[#This Row],[RegionStoretype]],RegionStoreCount[Region/Type],0))</f>
        <v>9</v>
      </c>
      <c r="M3484" s="4">
        <f>AND(Sales[[#This Row],[date]]&lt;=TY_YTDMax,Sales[[#This Row],[date]]&gt;=TY_YTDMin)*Sales[[#This Row],[sales]]</f>
        <v>0</v>
      </c>
      <c r="N3484" s="4">
        <f>AND(Sales[[#This Row],[date]]&lt;=LY_YTDMax,Sales[[#This Row],[date]]&gt;=LY_YTDMin)*Sales[[#This Row],[sales]]</f>
        <v>42433.441599999991</v>
      </c>
      <c r="O3484" s="4">
        <f>AND(Sales[[#This Row],[date]]&gt;=YoY_Min,Sales[[#This Row],[date]]&lt;=TY_YTDMax)*(Sales[[#This Row],[sales]]/Sales[[#This Row],[sqft]])</f>
        <v>0</v>
      </c>
      <c r="P3484" s="4">
        <f>SUMIF(Sales[RegionStoretype],Sales[[#This Row],[RegionStoretype]],Sales[YoY_SSF])/Sales[[#This Row],[Region_TypeCount]]</f>
        <v>53.603836561720975</v>
      </c>
    </row>
    <row r="3485" spans="1:16" x14ac:dyDescent="0.25">
      <c r="A3485" s="1">
        <v>42958</v>
      </c>
      <c r="B3485">
        <v>14</v>
      </c>
      <c r="C3485">
        <v>14</v>
      </c>
      <c r="D3485">
        <v>44123.425199999998</v>
      </c>
      <c r="E3485">
        <f>INDEX(Stores[region],MATCH(Sales[[#This Row],[store_no]],Stores[store_no],0))</f>
        <v>3</v>
      </c>
      <c r="F3485" t="str">
        <f>INDEX(Stores[storetype],MATCH(Sales[[#This Row],[store_no]],Stores[store_no],0))</f>
        <v>A</v>
      </c>
      <c r="G3485" t="str">
        <f>INDEX(Stores[location_city],MATCH(Sales[[#This Row],[store_no]],Stores[store_no],0))</f>
        <v>Bismarck</v>
      </c>
      <c r="H3485" t="str">
        <f>INDEX(Stores[location_state],MATCH(Sales[[#This Row],[store_no]],Stores[store_no],0))</f>
        <v>North Dakota</v>
      </c>
      <c r="I3485">
        <f>INDEX(Stores[sqft],MATCH(Sales[[#This Row],[store_no]],Stores[store_no],0))</f>
        <v>96400</v>
      </c>
      <c r="J3485" s="4" t="str">
        <f>INDEX(Departments[dept_name],MATCH(Sales[[#This Row],[dept_no]],Departments[dept_no],0))</f>
        <v>Movies</v>
      </c>
      <c r="K3485" s="4" t="str">
        <f>CONCATENATE(Sales[[#This Row],[region]],Sales[[#This Row],[storetype]])</f>
        <v>3A</v>
      </c>
      <c r="L3485" s="4">
        <f>INDEX(RegionStoreCount[Store Count],MATCH(Sales[[#This Row],[RegionStoretype]],RegionStoreCount[Region/Type],0))</f>
        <v>9</v>
      </c>
      <c r="M3485" s="4">
        <f>AND(Sales[[#This Row],[date]]&lt;=TY_YTDMax,Sales[[#This Row],[date]]&gt;=TY_YTDMin)*Sales[[#This Row],[sales]]</f>
        <v>0</v>
      </c>
      <c r="N3485" s="4">
        <f>AND(Sales[[#This Row],[date]]&lt;=LY_YTDMax,Sales[[#This Row],[date]]&gt;=LY_YTDMin)*Sales[[#This Row],[sales]]</f>
        <v>44123.425199999998</v>
      </c>
      <c r="O3485" s="4">
        <f>AND(Sales[[#This Row],[date]]&gt;=YoY_Min,Sales[[#This Row],[date]]&lt;=TY_YTDMax)*(Sales[[#This Row],[sales]]/Sales[[#This Row],[sqft]])</f>
        <v>0</v>
      </c>
      <c r="P3485" s="4">
        <f>SUMIF(Sales[RegionStoretype],Sales[[#This Row],[RegionStoretype]],Sales[YoY_SSF])/Sales[[#This Row],[Region_TypeCount]]</f>
        <v>53.603836561720975</v>
      </c>
    </row>
    <row r="3486" spans="1:16" x14ac:dyDescent="0.25">
      <c r="A3486" s="1">
        <v>42958</v>
      </c>
      <c r="B3486">
        <v>15</v>
      </c>
      <c r="C3486">
        <v>3</v>
      </c>
      <c r="D3486">
        <v>63225.825500000006</v>
      </c>
      <c r="E3486">
        <f>INDEX(Stores[region],MATCH(Sales[[#This Row],[store_no]],Stores[store_no],0))</f>
        <v>2</v>
      </c>
      <c r="F3486" t="str">
        <f>INDEX(Stores[storetype],MATCH(Sales[[#This Row],[store_no]],Stores[store_no],0))</f>
        <v>B</v>
      </c>
      <c r="G3486" t="str">
        <f>INDEX(Stores[location_city],MATCH(Sales[[#This Row],[store_no]],Stores[store_no],0))</f>
        <v>Rochester</v>
      </c>
      <c r="H3486" t="str">
        <f>INDEX(Stores[location_state],MATCH(Sales[[#This Row],[store_no]],Stores[store_no],0))</f>
        <v>Minnesota</v>
      </c>
      <c r="I3486">
        <f>INDEX(Stores[sqft],MATCH(Sales[[#This Row],[store_no]],Stores[store_no],0))</f>
        <v>128100</v>
      </c>
      <c r="J3486" s="4" t="str">
        <f>INDEX(Departments[dept_name],MATCH(Sales[[#This Row],[dept_no]],Departments[dept_no],0))</f>
        <v>Beauty</v>
      </c>
      <c r="K3486" s="4" t="str">
        <f>CONCATENATE(Sales[[#This Row],[region]],Sales[[#This Row],[storetype]])</f>
        <v>2B</v>
      </c>
      <c r="L3486" s="4">
        <f>INDEX(RegionStoreCount[Store Count],MATCH(Sales[[#This Row],[RegionStoretype]],RegionStoreCount[Region/Type],0))</f>
        <v>6</v>
      </c>
      <c r="M3486" s="4">
        <f>AND(Sales[[#This Row],[date]]&lt;=TY_YTDMax,Sales[[#This Row],[date]]&gt;=TY_YTDMin)*Sales[[#This Row],[sales]]</f>
        <v>0</v>
      </c>
      <c r="N3486" s="4">
        <f>AND(Sales[[#This Row],[date]]&lt;=LY_YTDMax,Sales[[#This Row],[date]]&gt;=LY_YTDMin)*Sales[[#This Row],[sales]]</f>
        <v>63225.825500000006</v>
      </c>
      <c r="O3486" s="4">
        <f>AND(Sales[[#This Row],[date]]&gt;=YoY_Min,Sales[[#This Row],[date]]&lt;=TY_YTDMax)*(Sales[[#This Row],[sales]]/Sales[[#This Row],[sqft]])</f>
        <v>0</v>
      </c>
      <c r="P3486" s="4">
        <f>SUMIF(Sales[RegionStoretype],Sales[[#This Row],[RegionStoretype]],Sales[YoY_SSF])/Sales[[#This Row],[Region_TypeCount]]</f>
        <v>58.393757732919049</v>
      </c>
    </row>
    <row r="3487" spans="1:16" x14ac:dyDescent="0.25">
      <c r="A3487" s="1">
        <v>42958</v>
      </c>
      <c r="B3487">
        <v>15</v>
      </c>
      <c r="C3487">
        <v>8</v>
      </c>
      <c r="D3487">
        <v>54733.832800000004</v>
      </c>
      <c r="E3487">
        <f>INDEX(Stores[region],MATCH(Sales[[#This Row],[store_no]],Stores[store_no],0))</f>
        <v>2</v>
      </c>
      <c r="F3487" t="str">
        <f>INDEX(Stores[storetype],MATCH(Sales[[#This Row],[store_no]],Stores[store_no],0))</f>
        <v>B</v>
      </c>
      <c r="G3487" t="str">
        <f>INDEX(Stores[location_city],MATCH(Sales[[#This Row],[store_no]],Stores[store_no],0))</f>
        <v>Rochester</v>
      </c>
      <c r="H3487" t="str">
        <f>INDEX(Stores[location_state],MATCH(Sales[[#This Row],[store_no]],Stores[store_no],0))</f>
        <v>Minnesota</v>
      </c>
      <c r="I3487">
        <f>INDEX(Stores[sqft],MATCH(Sales[[#This Row],[store_no]],Stores[store_no],0))</f>
        <v>128100</v>
      </c>
      <c r="J3487" s="4" t="str">
        <f>INDEX(Departments[dept_name],MATCH(Sales[[#This Row],[dept_no]],Departments[dept_no],0))</f>
        <v>Games</v>
      </c>
      <c r="K3487" s="4" t="str">
        <f>CONCATENATE(Sales[[#This Row],[region]],Sales[[#This Row],[storetype]])</f>
        <v>2B</v>
      </c>
      <c r="L3487" s="4">
        <f>INDEX(RegionStoreCount[Store Count],MATCH(Sales[[#This Row],[RegionStoretype]],RegionStoreCount[Region/Type],0))</f>
        <v>6</v>
      </c>
      <c r="M3487" s="4">
        <f>AND(Sales[[#This Row],[date]]&lt;=TY_YTDMax,Sales[[#This Row],[date]]&gt;=TY_YTDMin)*Sales[[#This Row],[sales]]</f>
        <v>0</v>
      </c>
      <c r="N3487" s="4">
        <f>AND(Sales[[#This Row],[date]]&lt;=LY_YTDMax,Sales[[#This Row],[date]]&gt;=LY_YTDMin)*Sales[[#This Row],[sales]]</f>
        <v>54733.832800000004</v>
      </c>
      <c r="O3487" s="4">
        <f>AND(Sales[[#This Row],[date]]&gt;=YoY_Min,Sales[[#This Row],[date]]&lt;=TY_YTDMax)*(Sales[[#This Row],[sales]]/Sales[[#This Row],[sqft]])</f>
        <v>0</v>
      </c>
      <c r="P3487" s="4">
        <f>SUMIF(Sales[RegionStoretype],Sales[[#This Row],[RegionStoretype]],Sales[YoY_SSF])/Sales[[#This Row],[Region_TypeCount]]</f>
        <v>58.393757732919049</v>
      </c>
    </row>
    <row r="3488" spans="1:16" x14ac:dyDescent="0.25">
      <c r="A3488" s="1">
        <v>42958</v>
      </c>
      <c r="B3488">
        <v>15</v>
      </c>
      <c r="C3488">
        <v>13</v>
      </c>
      <c r="D3488">
        <v>75781.248399999997</v>
      </c>
      <c r="E3488">
        <f>INDEX(Stores[region],MATCH(Sales[[#This Row],[store_no]],Stores[store_no],0))</f>
        <v>2</v>
      </c>
      <c r="F3488" t="str">
        <f>INDEX(Stores[storetype],MATCH(Sales[[#This Row],[store_no]],Stores[store_no],0))</f>
        <v>B</v>
      </c>
      <c r="G3488" t="str">
        <f>INDEX(Stores[location_city],MATCH(Sales[[#This Row],[store_no]],Stores[store_no],0))</f>
        <v>Rochester</v>
      </c>
      <c r="H3488" t="str">
        <f>INDEX(Stores[location_state],MATCH(Sales[[#This Row],[store_no]],Stores[store_no],0))</f>
        <v>Minnesota</v>
      </c>
      <c r="I3488">
        <f>INDEX(Stores[sqft],MATCH(Sales[[#This Row],[store_no]],Stores[store_no],0))</f>
        <v>128100</v>
      </c>
      <c r="J3488" s="4" t="str">
        <f>INDEX(Departments[dept_name],MATCH(Sales[[#This Row],[dept_no]],Departments[dept_no],0))</f>
        <v>Kids</v>
      </c>
      <c r="K3488" s="4" t="str">
        <f>CONCATENATE(Sales[[#This Row],[region]],Sales[[#This Row],[storetype]])</f>
        <v>2B</v>
      </c>
      <c r="L3488" s="4">
        <f>INDEX(RegionStoreCount[Store Count],MATCH(Sales[[#This Row],[RegionStoretype]],RegionStoreCount[Region/Type],0))</f>
        <v>6</v>
      </c>
      <c r="M3488" s="4">
        <f>AND(Sales[[#This Row],[date]]&lt;=TY_YTDMax,Sales[[#This Row],[date]]&gt;=TY_YTDMin)*Sales[[#This Row],[sales]]</f>
        <v>0</v>
      </c>
      <c r="N3488" s="4">
        <f>AND(Sales[[#This Row],[date]]&lt;=LY_YTDMax,Sales[[#This Row],[date]]&gt;=LY_YTDMin)*Sales[[#This Row],[sales]]</f>
        <v>75781.248399999997</v>
      </c>
      <c r="O3488" s="4">
        <f>AND(Sales[[#This Row],[date]]&gt;=YoY_Min,Sales[[#This Row],[date]]&lt;=TY_YTDMax)*(Sales[[#This Row],[sales]]/Sales[[#This Row],[sqft]])</f>
        <v>0</v>
      </c>
      <c r="P3488" s="4">
        <f>SUMIF(Sales[RegionStoretype],Sales[[#This Row],[RegionStoretype]],Sales[YoY_SSF])/Sales[[#This Row],[Region_TypeCount]]</f>
        <v>58.393757732919049</v>
      </c>
    </row>
    <row r="3489" spans="1:16" x14ac:dyDescent="0.25">
      <c r="A3489" s="1">
        <v>42958</v>
      </c>
      <c r="B3489">
        <v>15</v>
      </c>
      <c r="C3489">
        <v>15</v>
      </c>
      <c r="D3489">
        <v>55687.578499999996</v>
      </c>
      <c r="E3489">
        <f>INDEX(Stores[region],MATCH(Sales[[#This Row],[store_no]],Stores[store_no],0))</f>
        <v>2</v>
      </c>
      <c r="F3489" t="str">
        <f>INDEX(Stores[storetype],MATCH(Sales[[#This Row],[store_no]],Stores[store_no],0))</f>
        <v>B</v>
      </c>
      <c r="G3489" t="str">
        <f>INDEX(Stores[location_city],MATCH(Sales[[#This Row],[store_no]],Stores[store_no],0))</f>
        <v>Rochester</v>
      </c>
      <c r="H3489" t="str">
        <f>INDEX(Stores[location_state],MATCH(Sales[[#This Row],[store_no]],Stores[store_no],0))</f>
        <v>Minnesota</v>
      </c>
      <c r="I3489">
        <f>INDEX(Stores[sqft],MATCH(Sales[[#This Row],[store_no]],Stores[store_no],0))</f>
        <v>128100</v>
      </c>
      <c r="J3489" s="4" t="str">
        <f>INDEX(Departments[dept_name],MATCH(Sales[[#This Row],[dept_no]],Departments[dept_no],0))</f>
        <v>Music</v>
      </c>
      <c r="K3489" s="4" t="str">
        <f>CONCATENATE(Sales[[#This Row],[region]],Sales[[#This Row],[storetype]])</f>
        <v>2B</v>
      </c>
      <c r="L3489" s="4">
        <f>INDEX(RegionStoreCount[Store Count],MATCH(Sales[[#This Row],[RegionStoretype]],RegionStoreCount[Region/Type],0))</f>
        <v>6</v>
      </c>
      <c r="M3489" s="4">
        <f>AND(Sales[[#This Row],[date]]&lt;=TY_YTDMax,Sales[[#This Row],[date]]&gt;=TY_YTDMin)*Sales[[#This Row],[sales]]</f>
        <v>0</v>
      </c>
      <c r="N3489" s="4">
        <f>AND(Sales[[#This Row],[date]]&lt;=LY_YTDMax,Sales[[#This Row],[date]]&gt;=LY_YTDMin)*Sales[[#This Row],[sales]]</f>
        <v>55687.578499999996</v>
      </c>
      <c r="O3489" s="4">
        <f>AND(Sales[[#This Row],[date]]&gt;=YoY_Min,Sales[[#This Row],[date]]&lt;=TY_YTDMax)*(Sales[[#This Row],[sales]]/Sales[[#This Row],[sqft]])</f>
        <v>0</v>
      </c>
      <c r="P3489" s="4">
        <f>SUMIF(Sales[RegionStoretype],Sales[[#This Row],[RegionStoretype]],Sales[YoY_SSF])/Sales[[#This Row],[Region_TypeCount]]</f>
        <v>58.393757732919049</v>
      </c>
    </row>
    <row r="3490" spans="1:16" x14ac:dyDescent="0.25">
      <c r="A3490" s="1">
        <v>42958</v>
      </c>
      <c r="B3490">
        <v>16</v>
      </c>
      <c r="C3490">
        <v>9</v>
      </c>
      <c r="D3490">
        <v>9688.7909</v>
      </c>
      <c r="E3490">
        <f>INDEX(Stores[region],MATCH(Sales[[#This Row],[store_no]],Stores[store_no],0))</f>
        <v>2</v>
      </c>
      <c r="F3490" t="str">
        <f>INDEX(Stores[storetype],MATCH(Sales[[#This Row],[store_no]],Stores[store_no],0))</f>
        <v>B</v>
      </c>
      <c r="G3490" t="str">
        <f>INDEX(Stores[location_city],MATCH(Sales[[#This Row],[store_no]],Stores[store_no],0))</f>
        <v>Saint Paul</v>
      </c>
      <c r="H3490" t="str">
        <f>INDEX(Stores[location_state],MATCH(Sales[[#This Row],[store_no]],Stores[store_no],0))</f>
        <v>Minnesota</v>
      </c>
      <c r="I3490">
        <f>INDEX(Stores[sqft],MATCH(Sales[[#This Row],[store_no]],Stores[store_no],0))</f>
        <v>180400</v>
      </c>
      <c r="J3490" s="4" t="str">
        <f>INDEX(Departments[dept_name],MATCH(Sales[[#This Row],[dept_no]],Departments[dept_no],0))</f>
        <v>Garden</v>
      </c>
      <c r="K3490" s="4" t="str">
        <f>CONCATENATE(Sales[[#This Row],[region]],Sales[[#This Row],[storetype]])</f>
        <v>2B</v>
      </c>
      <c r="L3490" s="4">
        <f>INDEX(RegionStoreCount[Store Count],MATCH(Sales[[#This Row],[RegionStoretype]],RegionStoreCount[Region/Type],0))</f>
        <v>6</v>
      </c>
      <c r="M3490" s="4">
        <f>AND(Sales[[#This Row],[date]]&lt;=TY_YTDMax,Sales[[#This Row],[date]]&gt;=TY_YTDMin)*Sales[[#This Row],[sales]]</f>
        <v>0</v>
      </c>
      <c r="N3490" s="4">
        <f>AND(Sales[[#This Row],[date]]&lt;=LY_YTDMax,Sales[[#This Row],[date]]&gt;=LY_YTDMin)*Sales[[#This Row],[sales]]</f>
        <v>9688.7909</v>
      </c>
      <c r="O3490" s="4">
        <f>AND(Sales[[#This Row],[date]]&gt;=YoY_Min,Sales[[#This Row],[date]]&lt;=TY_YTDMax)*(Sales[[#This Row],[sales]]/Sales[[#This Row],[sqft]])</f>
        <v>0</v>
      </c>
      <c r="P3490" s="4">
        <f>SUMIF(Sales[RegionStoretype],Sales[[#This Row],[RegionStoretype]],Sales[YoY_SSF])/Sales[[#This Row],[Region_TypeCount]]</f>
        <v>58.393757732919049</v>
      </c>
    </row>
    <row r="3491" spans="1:16" x14ac:dyDescent="0.25">
      <c r="A3491" s="1">
        <v>42958</v>
      </c>
      <c r="B3491">
        <v>17</v>
      </c>
      <c r="C3491">
        <v>11</v>
      </c>
      <c r="D3491">
        <v>14505.8701</v>
      </c>
      <c r="E3491">
        <f>INDEX(Stores[region],MATCH(Sales[[#This Row],[store_no]],Stores[store_no],0))</f>
        <v>3</v>
      </c>
      <c r="F3491" t="str">
        <f>INDEX(Stores[storetype],MATCH(Sales[[#This Row],[store_no]],Stores[store_no],0))</f>
        <v>B</v>
      </c>
      <c r="G3491" t="str">
        <f>INDEX(Stores[location_city],MATCH(Sales[[#This Row],[store_no]],Stores[store_no],0))</f>
        <v>Fargo</v>
      </c>
      <c r="H3491" t="str">
        <f>INDEX(Stores[location_state],MATCH(Sales[[#This Row],[store_no]],Stores[store_no],0))</f>
        <v>North Dakota</v>
      </c>
      <c r="I3491">
        <f>INDEX(Stores[sqft],MATCH(Sales[[#This Row],[store_no]],Stores[store_no],0))</f>
        <v>211600</v>
      </c>
      <c r="J3491" s="4" t="str">
        <f>INDEX(Departments[dept_name],MATCH(Sales[[#This Row],[dept_no]],Departments[dept_no],0))</f>
        <v>Home</v>
      </c>
      <c r="K3491" s="4" t="str">
        <f>CONCATENATE(Sales[[#This Row],[region]],Sales[[#This Row],[storetype]])</f>
        <v>3B</v>
      </c>
      <c r="L3491" s="4">
        <f>INDEX(RegionStoreCount[Store Count],MATCH(Sales[[#This Row],[RegionStoretype]],RegionStoreCount[Region/Type],0))</f>
        <v>4</v>
      </c>
      <c r="M3491" s="4">
        <f>AND(Sales[[#This Row],[date]]&lt;=TY_YTDMax,Sales[[#This Row],[date]]&gt;=TY_YTDMin)*Sales[[#This Row],[sales]]</f>
        <v>0</v>
      </c>
      <c r="N3491" s="4">
        <f>AND(Sales[[#This Row],[date]]&lt;=LY_YTDMax,Sales[[#This Row],[date]]&gt;=LY_YTDMin)*Sales[[#This Row],[sales]]</f>
        <v>14505.8701</v>
      </c>
      <c r="O3491" s="4">
        <f>AND(Sales[[#This Row],[date]]&gt;=YoY_Min,Sales[[#This Row],[date]]&lt;=TY_YTDMax)*(Sales[[#This Row],[sales]]/Sales[[#This Row],[sqft]])</f>
        <v>0</v>
      </c>
      <c r="P3491" s="4">
        <f>SUMIF(Sales[RegionStoretype],Sales[[#This Row],[RegionStoretype]],Sales[YoY_SSF])/Sales[[#This Row],[Region_TypeCount]]</f>
        <v>58.312187288105562</v>
      </c>
    </row>
    <row r="3492" spans="1:16" x14ac:dyDescent="0.25">
      <c r="A3492" s="1">
        <v>42958</v>
      </c>
      <c r="B3492">
        <v>17</v>
      </c>
      <c r="C3492">
        <v>15</v>
      </c>
      <c r="D3492">
        <v>162369.139</v>
      </c>
      <c r="E3492">
        <f>INDEX(Stores[region],MATCH(Sales[[#This Row],[store_no]],Stores[store_no],0))</f>
        <v>3</v>
      </c>
      <c r="F3492" t="str">
        <f>INDEX(Stores[storetype],MATCH(Sales[[#This Row],[store_no]],Stores[store_no],0))</f>
        <v>B</v>
      </c>
      <c r="G3492" t="str">
        <f>INDEX(Stores[location_city],MATCH(Sales[[#This Row],[store_no]],Stores[store_no],0))</f>
        <v>Fargo</v>
      </c>
      <c r="H3492" t="str">
        <f>INDEX(Stores[location_state],MATCH(Sales[[#This Row],[store_no]],Stores[store_no],0))</f>
        <v>North Dakota</v>
      </c>
      <c r="I3492">
        <f>INDEX(Stores[sqft],MATCH(Sales[[#This Row],[store_no]],Stores[store_no],0))</f>
        <v>211600</v>
      </c>
      <c r="J3492" s="4" t="str">
        <f>INDEX(Departments[dept_name],MATCH(Sales[[#This Row],[dept_no]],Departments[dept_no],0))</f>
        <v>Music</v>
      </c>
      <c r="K3492" s="4" t="str">
        <f>CONCATENATE(Sales[[#This Row],[region]],Sales[[#This Row],[storetype]])</f>
        <v>3B</v>
      </c>
      <c r="L3492" s="4">
        <f>INDEX(RegionStoreCount[Store Count],MATCH(Sales[[#This Row],[RegionStoretype]],RegionStoreCount[Region/Type],0))</f>
        <v>4</v>
      </c>
      <c r="M3492" s="4">
        <f>AND(Sales[[#This Row],[date]]&lt;=TY_YTDMax,Sales[[#This Row],[date]]&gt;=TY_YTDMin)*Sales[[#This Row],[sales]]</f>
        <v>0</v>
      </c>
      <c r="N3492" s="4">
        <f>AND(Sales[[#This Row],[date]]&lt;=LY_YTDMax,Sales[[#This Row],[date]]&gt;=LY_YTDMin)*Sales[[#This Row],[sales]]</f>
        <v>162369.139</v>
      </c>
      <c r="O3492" s="4">
        <f>AND(Sales[[#This Row],[date]]&gt;=YoY_Min,Sales[[#This Row],[date]]&lt;=TY_YTDMax)*(Sales[[#This Row],[sales]]/Sales[[#This Row],[sqft]])</f>
        <v>0</v>
      </c>
      <c r="P3492" s="4">
        <f>SUMIF(Sales[RegionStoretype],Sales[[#This Row],[RegionStoretype]],Sales[YoY_SSF])/Sales[[#This Row],[Region_TypeCount]]</f>
        <v>58.312187288105562</v>
      </c>
    </row>
    <row r="3493" spans="1:16" x14ac:dyDescent="0.25">
      <c r="A3493" s="1">
        <v>42958</v>
      </c>
      <c r="B3493">
        <v>18</v>
      </c>
      <c r="C3493">
        <v>1</v>
      </c>
      <c r="D3493">
        <v>294.97329999999999</v>
      </c>
      <c r="E3493">
        <f>INDEX(Stores[region],MATCH(Sales[[#This Row],[store_no]],Stores[store_no],0))</f>
        <v>2</v>
      </c>
      <c r="F3493" t="str">
        <f>INDEX(Stores[storetype],MATCH(Sales[[#This Row],[store_no]],Stores[store_no],0))</f>
        <v>B</v>
      </c>
      <c r="G3493" t="str">
        <f>INDEX(Stores[location_city],MATCH(Sales[[#This Row],[store_no]],Stores[store_no],0))</f>
        <v>Chicago</v>
      </c>
      <c r="H3493" t="str">
        <f>INDEX(Stores[location_state],MATCH(Sales[[#This Row],[store_no]],Stores[store_no],0))</f>
        <v>Illinois</v>
      </c>
      <c r="I3493">
        <f>INDEX(Stores[sqft],MATCH(Sales[[#This Row],[store_no]],Stores[store_no],0))</f>
        <v>120700</v>
      </c>
      <c r="J3493" s="4" t="str">
        <f>INDEX(Departments[dept_name],MATCH(Sales[[#This Row],[dept_no]],Departments[dept_no],0))</f>
        <v>Automotive</v>
      </c>
      <c r="K3493" s="4" t="str">
        <f>CONCATENATE(Sales[[#This Row],[region]],Sales[[#This Row],[storetype]])</f>
        <v>2B</v>
      </c>
      <c r="L3493" s="4">
        <f>INDEX(RegionStoreCount[Store Count],MATCH(Sales[[#This Row],[RegionStoretype]],RegionStoreCount[Region/Type],0))</f>
        <v>6</v>
      </c>
      <c r="M3493" s="4">
        <f>AND(Sales[[#This Row],[date]]&lt;=TY_YTDMax,Sales[[#This Row],[date]]&gt;=TY_YTDMin)*Sales[[#This Row],[sales]]</f>
        <v>0</v>
      </c>
      <c r="N3493" s="4">
        <f>AND(Sales[[#This Row],[date]]&lt;=LY_YTDMax,Sales[[#This Row],[date]]&gt;=LY_YTDMin)*Sales[[#This Row],[sales]]</f>
        <v>294.97329999999999</v>
      </c>
      <c r="O3493" s="4">
        <f>AND(Sales[[#This Row],[date]]&gt;=YoY_Min,Sales[[#This Row],[date]]&lt;=TY_YTDMax)*(Sales[[#This Row],[sales]]/Sales[[#This Row],[sqft]])</f>
        <v>0</v>
      </c>
      <c r="P3493" s="4">
        <f>SUMIF(Sales[RegionStoretype],Sales[[#This Row],[RegionStoretype]],Sales[YoY_SSF])/Sales[[#This Row],[Region_TypeCount]]</f>
        <v>58.393757732919049</v>
      </c>
    </row>
    <row r="3494" spans="1:16" x14ac:dyDescent="0.25">
      <c r="A3494" s="1">
        <v>42958</v>
      </c>
      <c r="B3494">
        <v>18</v>
      </c>
      <c r="C3494">
        <v>6</v>
      </c>
      <c r="D3494">
        <v>40442.404399999999</v>
      </c>
      <c r="E3494">
        <f>INDEX(Stores[region],MATCH(Sales[[#This Row],[store_no]],Stores[store_no],0))</f>
        <v>2</v>
      </c>
      <c r="F3494" t="str">
        <f>INDEX(Stores[storetype],MATCH(Sales[[#This Row],[store_no]],Stores[store_no],0))</f>
        <v>B</v>
      </c>
      <c r="G3494" t="str">
        <f>INDEX(Stores[location_city],MATCH(Sales[[#This Row],[store_no]],Stores[store_no],0))</f>
        <v>Chicago</v>
      </c>
      <c r="H3494" t="str">
        <f>INDEX(Stores[location_state],MATCH(Sales[[#This Row],[store_no]],Stores[store_no],0))</f>
        <v>Illinois</v>
      </c>
      <c r="I3494">
        <f>INDEX(Stores[sqft],MATCH(Sales[[#This Row],[store_no]],Stores[store_no],0))</f>
        <v>120700</v>
      </c>
      <c r="J3494" s="4" t="str">
        <f>INDEX(Departments[dept_name],MATCH(Sales[[#This Row],[dept_no]],Departments[dept_no],0))</f>
        <v>Computers</v>
      </c>
      <c r="K3494" s="4" t="str">
        <f>CONCATENATE(Sales[[#This Row],[region]],Sales[[#This Row],[storetype]])</f>
        <v>2B</v>
      </c>
      <c r="L3494" s="4">
        <f>INDEX(RegionStoreCount[Store Count],MATCH(Sales[[#This Row],[RegionStoretype]],RegionStoreCount[Region/Type],0))</f>
        <v>6</v>
      </c>
      <c r="M3494" s="4">
        <f>AND(Sales[[#This Row],[date]]&lt;=TY_YTDMax,Sales[[#This Row],[date]]&gt;=TY_YTDMin)*Sales[[#This Row],[sales]]</f>
        <v>0</v>
      </c>
      <c r="N3494" s="4">
        <f>AND(Sales[[#This Row],[date]]&lt;=LY_YTDMax,Sales[[#This Row],[date]]&gt;=LY_YTDMin)*Sales[[#This Row],[sales]]</f>
        <v>40442.404399999999</v>
      </c>
      <c r="O3494" s="4">
        <f>AND(Sales[[#This Row],[date]]&gt;=YoY_Min,Sales[[#This Row],[date]]&lt;=TY_YTDMax)*(Sales[[#This Row],[sales]]/Sales[[#This Row],[sqft]])</f>
        <v>0</v>
      </c>
      <c r="P3494" s="4">
        <f>SUMIF(Sales[RegionStoretype],Sales[[#This Row],[RegionStoretype]],Sales[YoY_SSF])/Sales[[#This Row],[Region_TypeCount]]</f>
        <v>58.393757732919049</v>
      </c>
    </row>
    <row r="3495" spans="1:16" x14ac:dyDescent="0.25">
      <c r="A3495" s="1">
        <v>42958</v>
      </c>
      <c r="B3495">
        <v>19</v>
      </c>
      <c r="C3495">
        <v>4</v>
      </c>
      <c r="D3495">
        <v>63928.5671</v>
      </c>
      <c r="E3495">
        <f>INDEX(Stores[region],MATCH(Sales[[#This Row],[store_no]],Stores[store_no],0))</f>
        <v>3</v>
      </c>
      <c r="F3495" t="str">
        <f>INDEX(Stores[storetype],MATCH(Sales[[#This Row],[store_no]],Stores[store_no],0))</f>
        <v>A</v>
      </c>
      <c r="G3495" t="str">
        <f>INDEX(Stores[location_city],MATCH(Sales[[#This Row],[store_no]],Stores[store_no],0))</f>
        <v>Des Moines</v>
      </c>
      <c r="H3495" t="str">
        <f>INDEX(Stores[location_state],MATCH(Sales[[#This Row],[store_no]],Stores[store_no],0))</f>
        <v>Iowa</v>
      </c>
      <c r="I3495">
        <f>INDEX(Stores[sqft],MATCH(Sales[[#This Row],[store_no]],Stores[store_no],0))</f>
        <v>197600</v>
      </c>
      <c r="J3495" s="4" t="str">
        <f>INDEX(Departments[dept_name],MATCH(Sales[[#This Row],[dept_no]],Departments[dept_no],0))</f>
        <v>Books</v>
      </c>
      <c r="K3495" s="4" t="str">
        <f>CONCATENATE(Sales[[#This Row],[region]],Sales[[#This Row],[storetype]])</f>
        <v>3A</v>
      </c>
      <c r="L3495" s="4">
        <f>INDEX(RegionStoreCount[Store Count],MATCH(Sales[[#This Row],[RegionStoretype]],RegionStoreCount[Region/Type],0))</f>
        <v>9</v>
      </c>
      <c r="M3495" s="4">
        <f>AND(Sales[[#This Row],[date]]&lt;=TY_YTDMax,Sales[[#This Row],[date]]&gt;=TY_YTDMin)*Sales[[#This Row],[sales]]</f>
        <v>0</v>
      </c>
      <c r="N3495" s="4">
        <f>AND(Sales[[#This Row],[date]]&lt;=LY_YTDMax,Sales[[#This Row],[date]]&gt;=LY_YTDMin)*Sales[[#This Row],[sales]]</f>
        <v>63928.5671</v>
      </c>
      <c r="O3495" s="4">
        <f>AND(Sales[[#This Row],[date]]&gt;=YoY_Min,Sales[[#This Row],[date]]&lt;=TY_YTDMax)*(Sales[[#This Row],[sales]]/Sales[[#This Row],[sqft]])</f>
        <v>0</v>
      </c>
      <c r="P3495" s="4">
        <f>SUMIF(Sales[RegionStoretype],Sales[[#This Row],[RegionStoretype]],Sales[YoY_SSF])/Sales[[#This Row],[Region_TypeCount]]</f>
        <v>53.603836561720975</v>
      </c>
    </row>
    <row r="3496" spans="1:16" x14ac:dyDescent="0.25">
      <c r="A3496" s="1">
        <v>42958</v>
      </c>
      <c r="B3496">
        <v>20</v>
      </c>
      <c r="C3496">
        <v>7</v>
      </c>
      <c r="D3496">
        <v>37129.659999999996</v>
      </c>
      <c r="E3496">
        <f>INDEX(Stores[region],MATCH(Sales[[#This Row],[store_no]],Stores[store_no],0))</f>
        <v>1</v>
      </c>
      <c r="F3496" t="str">
        <f>INDEX(Stores[storetype],MATCH(Sales[[#This Row],[store_no]],Stores[store_no],0))</f>
        <v>A</v>
      </c>
      <c r="G3496" t="str">
        <f>INDEX(Stores[location_city],MATCH(Sales[[#This Row],[store_no]],Stores[store_no],0))</f>
        <v>South Bend</v>
      </c>
      <c r="H3496" t="str">
        <f>INDEX(Stores[location_state],MATCH(Sales[[#This Row],[store_no]],Stores[store_no],0))</f>
        <v>Indiana</v>
      </c>
      <c r="I3496">
        <f>INDEX(Stores[sqft],MATCH(Sales[[#This Row],[store_no]],Stores[store_no],0))</f>
        <v>39700</v>
      </c>
      <c r="J3496" s="4" t="str">
        <f>INDEX(Departments[dept_name],MATCH(Sales[[#This Row],[dept_no]],Departments[dept_no],0))</f>
        <v>Electronics</v>
      </c>
      <c r="K3496" s="4" t="str">
        <f>CONCATENATE(Sales[[#This Row],[region]],Sales[[#This Row],[storetype]])</f>
        <v>1A</v>
      </c>
      <c r="L3496" s="4">
        <f>INDEX(RegionStoreCount[Store Count],MATCH(Sales[[#This Row],[RegionStoretype]],RegionStoreCount[Region/Type],0))</f>
        <v>5</v>
      </c>
      <c r="M3496" s="4">
        <f>AND(Sales[[#This Row],[date]]&lt;=TY_YTDMax,Sales[[#This Row],[date]]&gt;=TY_YTDMin)*Sales[[#This Row],[sales]]</f>
        <v>0</v>
      </c>
      <c r="N3496" s="4">
        <f>AND(Sales[[#This Row],[date]]&lt;=LY_YTDMax,Sales[[#This Row],[date]]&gt;=LY_YTDMin)*Sales[[#This Row],[sales]]</f>
        <v>37129.659999999996</v>
      </c>
      <c r="O3496" s="4">
        <f>AND(Sales[[#This Row],[date]]&gt;=YoY_Min,Sales[[#This Row],[date]]&lt;=TY_YTDMax)*(Sales[[#This Row],[sales]]/Sales[[#This Row],[sqft]])</f>
        <v>0</v>
      </c>
      <c r="P3496" s="4">
        <f>SUMIF(Sales[RegionStoretype],Sales[[#This Row],[RegionStoretype]],Sales[YoY_SSF])/Sales[[#This Row],[Region_TypeCount]]</f>
        <v>59.469551530910678</v>
      </c>
    </row>
    <row r="3497" spans="1:16" x14ac:dyDescent="0.25">
      <c r="A3497" s="1">
        <v>42958</v>
      </c>
      <c r="B3497">
        <v>21</v>
      </c>
      <c r="C3497">
        <v>6</v>
      </c>
      <c r="D3497">
        <v>185105.22380000004</v>
      </c>
      <c r="E3497">
        <f>INDEX(Stores[region],MATCH(Sales[[#This Row],[store_no]],Stores[store_no],0))</f>
        <v>2</v>
      </c>
      <c r="F3497" t="str">
        <f>INDEX(Stores[storetype],MATCH(Sales[[#This Row],[store_no]],Stores[store_no],0))</f>
        <v>B</v>
      </c>
      <c r="G3497" t="str">
        <f>INDEX(Stores[location_city],MATCH(Sales[[#This Row],[store_no]],Stores[store_no],0))</f>
        <v>Madison</v>
      </c>
      <c r="H3497" t="str">
        <f>INDEX(Stores[location_state],MATCH(Sales[[#This Row],[store_no]],Stores[store_no],0))</f>
        <v>Wisconsin</v>
      </c>
      <c r="I3497">
        <f>INDEX(Stores[sqft],MATCH(Sales[[#This Row],[store_no]],Stores[store_no],0))</f>
        <v>206400</v>
      </c>
      <c r="J3497" s="4" t="str">
        <f>INDEX(Departments[dept_name],MATCH(Sales[[#This Row],[dept_no]],Departments[dept_no],0))</f>
        <v>Computers</v>
      </c>
      <c r="K3497" s="4" t="str">
        <f>CONCATENATE(Sales[[#This Row],[region]],Sales[[#This Row],[storetype]])</f>
        <v>2B</v>
      </c>
      <c r="L3497" s="4">
        <f>INDEX(RegionStoreCount[Store Count],MATCH(Sales[[#This Row],[RegionStoretype]],RegionStoreCount[Region/Type],0))</f>
        <v>6</v>
      </c>
      <c r="M3497" s="4">
        <f>AND(Sales[[#This Row],[date]]&lt;=TY_YTDMax,Sales[[#This Row],[date]]&gt;=TY_YTDMin)*Sales[[#This Row],[sales]]</f>
        <v>0</v>
      </c>
      <c r="N3497" s="4">
        <f>AND(Sales[[#This Row],[date]]&lt;=LY_YTDMax,Sales[[#This Row],[date]]&gt;=LY_YTDMin)*Sales[[#This Row],[sales]]</f>
        <v>185105.22380000004</v>
      </c>
      <c r="O3497" s="4">
        <f>AND(Sales[[#This Row],[date]]&gt;=YoY_Min,Sales[[#This Row],[date]]&lt;=TY_YTDMax)*(Sales[[#This Row],[sales]]/Sales[[#This Row],[sqft]])</f>
        <v>0</v>
      </c>
      <c r="P3497" s="4">
        <f>SUMIF(Sales[RegionStoretype],Sales[[#This Row],[RegionStoretype]],Sales[YoY_SSF])/Sales[[#This Row],[Region_TypeCount]]</f>
        <v>58.393757732919049</v>
      </c>
    </row>
    <row r="3498" spans="1:16" x14ac:dyDescent="0.25">
      <c r="A3498" s="1">
        <v>42958</v>
      </c>
      <c r="B3498">
        <v>21</v>
      </c>
      <c r="C3498">
        <v>7</v>
      </c>
      <c r="D3498">
        <v>65057.151600000005</v>
      </c>
      <c r="E3498">
        <f>INDEX(Stores[region],MATCH(Sales[[#This Row],[store_no]],Stores[store_no],0))</f>
        <v>2</v>
      </c>
      <c r="F3498" t="str">
        <f>INDEX(Stores[storetype],MATCH(Sales[[#This Row],[store_no]],Stores[store_no],0))</f>
        <v>B</v>
      </c>
      <c r="G3498" t="str">
        <f>INDEX(Stores[location_city],MATCH(Sales[[#This Row],[store_no]],Stores[store_no],0))</f>
        <v>Madison</v>
      </c>
      <c r="H3498" t="str">
        <f>INDEX(Stores[location_state],MATCH(Sales[[#This Row],[store_no]],Stores[store_no],0))</f>
        <v>Wisconsin</v>
      </c>
      <c r="I3498">
        <f>INDEX(Stores[sqft],MATCH(Sales[[#This Row],[store_no]],Stores[store_no],0))</f>
        <v>206400</v>
      </c>
      <c r="J3498" s="4" t="str">
        <f>INDEX(Departments[dept_name],MATCH(Sales[[#This Row],[dept_no]],Departments[dept_no],0))</f>
        <v>Electronics</v>
      </c>
      <c r="K3498" s="4" t="str">
        <f>CONCATENATE(Sales[[#This Row],[region]],Sales[[#This Row],[storetype]])</f>
        <v>2B</v>
      </c>
      <c r="L3498" s="4">
        <f>INDEX(RegionStoreCount[Store Count],MATCH(Sales[[#This Row],[RegionStoretype]],RegionStoreCount[Region/Type],0))</f>
        <v>6</v>
      </c>
      <c r="M3498" s="4">
        <f>AND(Sales[[#This Row],[date]]&lt;=TY_YTDMax,Sales[[#This Row],[date]]&gt;=TY_YTDMin)*Sales[[#This Row],[sales]]</f>
        <v>0</v>
      </c>
      <c r="N3498" s="4">
        <f>AND(Sales[[#This Row],[date]]&lt;=LY_YTDMax,Sales[[#This Row],[date]]&gt;=LY_YTDMin)*Sales[[#This Row],[sales]]</f>
        <v>65057.151600000005</v>
      </c>
      <c r="O3498" s="4">
        <f>AND(Sales[[#This Row],[date]]&gt;=YoY_Min,Sales[[#This Row],[date]]&lt;=TY_YTDMax)*(Sales[[#This Row],[sales]]/Sales[[#This Row],[sqft]])</f>
        <v>0</v>
      </c>
      <c r="P3498" s="4">
        <f>SUMIF(Sales[RegionStoretype],Sales[[#This Row],[RegionStoretype]],Sales[YoY_SSF])/Sales[[#This Row],[Region_TypeCount]]</f>
        <v>58.393757732919049</v>
      </c>
    </row>
    <row r="3499" spans="1:16" x14ac:dyDescent="0.25">
      <c r="A3499" s="1">
        <v>42958</v>
      </c>
      <c r="B3499">
        <v>21</v>
      </c>
      <c r="C3499">
        <v>14</v>
      </c>
      <c r="D3499">
        <v>109255.63430000001</v>
      </c>
      <c r="E3499">
        <f>INDEX(Stores[region],MATCH(Sales[[#This Row],[store_no]],Stores[store_no],0))</f>
        <v>2</v>
      </c>
      <c r="F3499" t="str">
        <f>INDEX(Stores[storetype],MATCH(Sales[[#This Row],[store_no]],Stores[store_no],0))</f>
        <v>B</v>
      </c>
      <c r="G3499" t="str">
        <f>INDEX(Stores[location_city],MATCH(Sales[[#This Row],[store_no]],Stores[store_no],0))</f>
        <v>Madison</v>
      </c>
      <c r="H3499" t="str">
        <f>INDEX(Stores[location_state],MATCH(Sales[[#This Row],[store_no]],Stores[store_no],0))</f>
        <v>Wisconsin</v>
      </c>
      <c r="I3499">
        <f>INDEX(Stores[sqft],MATCH(Sales[[#This Row],[store_no]],Stores[store_no],0))</f>
        <v>206400</v>
      </c>
      <c r="J3499" s="4" t="str">
        <f>INDEX(Departments[dept_name],MATCH(Sales[[#This Row],[dept_no]],Departments[dept_no],0))</f>
        <v>Movies</v>
      </c>
      <c r="K3499" s="4" t="str">
        <f>CONCATENATE(Sales[[#This Row],[region]],Sales[[#This Row],[storetype]])</f>
        <v>2B</v>
      </c>
      <c r="L3499" s="4">
        <f>INDEX(RegionStoreCount[Store Count],MATCH(Sales[[#This Row],[RegionStoretype]],RegionStoreCount[Region/Type],0))</f>
        <v>6</v>
      </c>
      <c r="M3499" s="4">
        <f>AND(Sales[[#This Row],[date]]&lt;=TY_YTDMax,Sales[[#This Row],[date]]&gt;=TY_YTDMin)*Sales[[#This Row],[sales]]</f>
        <v>0</v>
      </c>
      <c r="N3499" s="4">
        <f>AND(Sales[[#This Row],[date]]&lt;=LY_YTDMax,Sales[[#This Row],[date]]&gt;=LY_YTDMin)*Sales[[#This Row],[sales]]</f>
        <v>109255.63430000001</v>
      </c>
      <c r="O3499" s="4">
        <f>AND(Sales[[#This Row],[date]]&gt;=YoY_Min,Sales[[#This Row],[date]]&lt;=TY_YTDMax)*(Sales[[#This Row],[sales]]/Sales[[#This Row],[sqft]])</f>
        <v>0</v>
      </c>
      <c r="P3499" s="4">
        <f>SUMIF(Sales[RegionStoretype],Sales[[#This Row],[RegionStoretype]],Sales[YoY_SSF])/Sales[[#This Row],[Region_TypeCount]]</f>
        <v>58.393757732919049</v>
      </c>
    </row>
    <row r="3500" spans="1:16" x14ac:dyDescent="0.25">
      <c r="A3500" s="1">
        <v>42958</v>
      </c>
      <c r="B3500">
        <v>21</v>
      </c>
      <c r="C3500">
        <v>20</v>
      </c>
      <c r="D3500">
        <v>76547.109300000011</v>
      </c>
      <c r="E3500">
        <f>INDEX(Stores[region],MATCH(Sales[[#This Row],[store_no]],Stores[store_no],0))</f>
        <v>2</v>
      </c>
      <c r="F3500" t="str">
        <f>INDEX(Stores[storetype],MATCH(Sales[[#This Row],[store_no]],Stores[store_no],0))</f>
        <v>B</v>
      </c>
      <c r="G3500" t="str">
        <f>INDEX(Stores[location_city],MATCH(Sales[[#This Row],[store_no]],Stores[store_no],0))</f>
        <v>Madison</v>
      </c>
      <c r="H3500" t="str">
        <f>INDEX(Stores[location_state],MATCH(Sales[[#This Row],[store_no]],Stores[store_no],0))</f>
        <v>Wisconsin</v>
      </c>
      <c r="I3500">
        <f>INDEX(Stores[sqft],MATCH(Sales[[#This Row],[store_no]],Stores[store_no],0))</f>
        <v>206400</v>
      </c>
      <c r="J3500" s="4" t="str">
        <f>INDEX(Departments[dept_name],MATCH(Sales[[#This Row],[dept_no]],Departments[dept_no],0))</f>
        <v>Toys</v>
      </c>
      <c r="K3500" s="4" t="str">
        <f>CONCATENATE(Sales[[#This Row],[region]],Sales[[#This Row],[storetype]])</f>
        <v>2B</v>
      </c>
      <c r="L3500" s="4">
        <f>INDEX(RegionStoreCount[Store Count],MATCH(Sales[[#This Row],[RegionStoretype]],RegionStoreCount[Region/Type],0))</f>
        <v>6</v>
      </c>
      <c r="M3500" s="4">
        <f>AND(Sales[[#This Row],[date]]&lt;=TY_YTDMax,Sales[[#This Row],[date]]&gt;=TY_YTDMin)*Sales[[#This Row],[sales]]</f>
        <v>0</v>
      </c>
      <c r="N3500" s="4">
        <f>AND(Sales[[#This Row],[date]]&lt;=LY_YTDMax,Sales[[#This Row],[date]]&gt;=LY_YTDMin)*Sales[[#This Row],[sales]]</f>
        <v>76547.109300000011</v>
      </c>
      <c r="O3500" s="4">
        <f>AND(Sales[[#This Row],[date]]&gt;=YoY_Min,Sales[[#This Row],[date]]&lt;=TY_YTDMax)*(Sales[[#This Row],[sales]]/Sales[[#This Row],[sqft]])</f>
        <v>0</v>
      </c>
      <c r="P3500" s="4">
        <f>SUMIF(Sales[RegionStoretype],Sales[[#This Row],[RegionStoretype]],Sales[YoY_SSF])/Sales[[#This Row],[Region_TypeCount]]</f>
        <v>58.393757732919049</v>
      </c>
    </row>
    <row r="3501" spans="1:16" x14ac:dyDescent="0.25">
      <c r="A3501" s="1">
        <v>42958</v>
      </c>
      <c r="B3501">
        <v>22</v>
      </c>
      <c r="C3501">
        <v>1</v>
      </c>
      <c r="D3501">
        <v>16418.958000000002</v>
      </c>
      <c r="E3501">
        <f>INDEX(Stores[region],MATCH(Sales[[#This Row],[store_no]],Stores[store_no],0))</f>
        <v>3</v>
      </c>
      <c r="F3501" t="str">
        <f>INDEX(Stores[storetype],MATCH(Sales[[#This Row],[store_no]],Stores[store_no],0))</f>
        <v>B</v>
      </c>
      <c r="G3501" t="str">
        <f>INDEX(Stores[location_city],MATCH(Sales[[#This Row],[store_no]],Stores[store_no],0))</f>
        <v>Sioux Falls</v>
      </c>
      <c r="H3501" t="str">
        <f>INDEX(Stores[location_state],MATCH(Sales[[#This Row],[store_no]],Stores[store_no],0))</f>
        <v>South Dakota</v>
      </c>
      <c r="I3501">
        <f>INDEX(Stores[sqft],MATCH(Sales[[#This Row],[store_no]],Stores[store_no],0))</f>
        <v>57800</v>
      </c>
      <c r="J3501" s="4" t="str">
        <f>INDEX(Departments[dept_name],MATCH(Sales[[#This Row],[dept_no]],Departments[dept_no],0))</f>
        <v>Automotive</v>
      </c>
      <c r="K3501" s="4" t="str">
        <f>CONCATENATE(Sales[[#This Row],[region]],Sales[[#This Row],[storetype]])</f>
        <v>3B</v>
      </c>
      <c r="L3501" s="4">
        <f>INDEX(RegionStoreCount[Store Count],MATCH(Sales[[#This Row],[RegionStoretype]],RegionStoreCount[Region/Type],0))</f>
        <v>4</v>
      </c>
      <c r="M3501" s="4">
        <f>AND(Sales[[#This Row],[date]]&lt;=TY_YTDMax,Sales[[#This Row],[date]]&gt;=TY_YTDMin)*Sales[[#This Row],[sales]]</f>
        <v>0</v>
      </c>
      <c r="N3501" s="4">
        <f>AND(Sales[[#This Row],[date]]&lt;=LY_YTDMax,Sales[[#This Row],[date]]&gt;=LY_YTDMin)*Sales[[#This Row],[sales]]</f>
        <v>16418.958000000002</v>
      </c>
      <c r="O3501" s="4">
        <f>AND(Sales[[#This Row],[date]]&gt;=YoY_Min,Sales[[#This Row],[date]]&lt;=TY_YTDMax)*(Sales[[#This Row],[sales]]/Sales[[#This Row],[sqft]])</f>
        <v>0</v>
      </c>
      <c r="P3501" s="4">
        <f>SUMIF(Sales[RegionStoretype],Sales[[#This Row],[RegionStoretype]],Sales[YoY_SSF])/Sales[[#This Row],[Region_TypeCount]]</f>
        <v>58.312187288105562</v>
      </c>
    </row>
    <row r="3502" spans="1:16" x14ac:dyDescent="0.25">
      <c r="A3502" s="1">
        <v>42958</v>
      </c>
      <c r="B3502">
        <v>22</v>
      </c>
      <c r="C3502">
        <v>4</v>
      </c>
      <c r="D3502">
        <v>15188.561599999999</v>
      </c>
      <c r="E3502">
        <f>INDEX(Stores[region],MATCH(Sales[[#This Row],[store_no]],Stores[store_no],0))</f>
        <v>3</v>
      </c>
      <c r="F3502" t="str">
        <f>INDEX(Stores[storetype],MATCH(Sales[[#This Row],[store_no]],Stores[store_no],0))</f>
        <v>B</v>
      </c>
      <c r="G3502" t="str">
        <f>INDEX(Stores[location_city],MATCH(Sales[[#This Row],[store_no]],Stores[store_no],0))</f>
        <v>Sioux Falls</v>
      </c>
      <c r="H3502" t="str">
        <f>INDEX(Stores[location_state],MATCH(Sales[[#This Row],[store_no]],Stores[store_no],0))</f>
        <v>South Dakota</v>
      </c>
      <c r="I3502">
        <f>INDEX(Stores[sqft],MATCH(Sales[[#This Row],[store_no]],Stores[store_no],0))</f>
        <v>57800</v>
      </c>
      <c r="J3502" s="4" t="str">
        <f>INDEX(Departments[dept_name],MATCH(Sales[[#This Row],[dept_no]],Departments[dept_no],0))</f>
        <v>Books</v>
      </c>
      <c r="K3502" s="4" t="str">
        <f>CONCATENATE(Sales[[#This Row],[region]],Sales[[#This Row],[storetype]])</f>
        <v>3B</v>
      </c>
      <c r="L3502" s="4">
        <f>INDEX(RegionStoreCount[Store Count],MATCH(Sales[[#This Row],[RegionStoretype]],RegionStoreCount[Region/Type],0))</f>
        <v>4</v>
      </c>
      <c r="M3502" s="4">
        <f>AND(Sales[[#This Row],[date]]&lt;=TY_YTDMax,Sales[[#This Row],[date]]&gt;=TY_YTDMin)*Sales[[#This Row],[sales]]</f>
        <v>0</v>
      </c>
      <c r="N3502" s="4">
        <f>AND(Sales[[#This Row],[date]]&lt;=LY_YTDMax,Sales[[#This Row],[date]]&gt;=LY_YTDMin)*Sales[[#This Row],[sales]]</f>
        <v>15188.561599999999</v>
      </c>
      <c r="O3502" s="4">
        <f>AND(Sales[[#This Row],[date]]&gt;=YoY_Min,Sales[[#This Row],[date]]&lt;=TY_YTDMax)*(Sales[[#This Row],[sales]]/Sales[[#This Row],[sqft]])</f>
        <v>0</v>
      </c>
      <c r="P3502" s="4">
        <f>SUMIF(Sales[RegionStoretype],Sales[[#This Row],[RegionStoretype]],Sales[YoY_SSF])/Sales[[#This Row],[Region_TypeCount]]</f>
        <v>58.312187288105562</v>
      </c>
    </row>
    <row r="3503" spans="1:16" x14ac:dyDescent="0.25">
      <c r="A3503" s="1">
        <v>42958</v>
      </c>
      <c r="B3503">
        <v>22</v>
      </c>
      <c r="C3503">
        <v>15</v>
      </c>
      <c r="D3503">
        <v>103785.0634</v>
      </c>
      <c r="E3503">
        <f>INDEX(Stores[region],MATCH(Sales[[#This Row],[store_no]],Stores[store_no],0))</f>
        <v>3</v>
      </c>
      <c r="F3503" t="str">
        <f>INDEX(Stores[storetype],MATCH(Sales[[#This Row],[store_no]],Stores[store_no],0))</f>
        <v>B</v>
      </c>
      <c r="G3503" t="str">
        <f>INDEX(Stores[location_city],MATCH(Sales[[#This Row],[store_no]],Stores[store_no],0))</f>
        <v>Sioux Falls</v>
      </c>
      <c r="H3503" t="str">
        <f>INDEX(Stores[location_state],MATCH(Sales[[#This Row],[store_no]],Stores[store_no],0))</f>
        <v>South Dakota</v>
      </c>
      <c r="I3503">
        <f>INDEX(Stores[sqft],MATCH(Sales[[#This Row],[store_no]],Stores[store_no],0))</f>
        <v>57800</v>
      </c>
      <c r="J3503" s="4" t="str">
        <f>INDEX(Departments[dept_name],MATCH(Sales[[#This Row],[dept_no]],Departments[dept_no],0))</f>
        <v>Music</v>
      </c>
      <c r="K3503" s="4" t="str">
        <f>CONCATENATE(Sales[[#This Row],[region]],Sales[[#This Row],[storetype]])</f>
        <v>3B</v>
      </c>
      <c r="L3503" s="4">
        <f>INDEX(RegionStoreCount[Store Count],MATCH(Sales[[#This Row],[RegionStoretype]],RegionStoreCount[Region/Type],0))</f>
        <v>4</v>
      </c>
      <c r="M3503" s="4">
        <f>AND(Sales[[#This Row],[date]]&lt;=TY_YTDMax,Sales[[#This Row],[date]]&gt;=TY_YTDMin)*Sales[[#This Row],[sales]]</f>
        <v>0</v>
      </c>
      <c r="N3503" s="4">
        <f>AND(Sales[[#This Row],[date]]&lt;=LY_YTDMax,Sales[[#This Row],[date]]&gt;=LY_YTDMin)*Sales[[#This Row],[sales]]</f>
        <v>103785.0634</v>
      </c>
      <c r="O3503" s="4">
        <f>AND(Sales[[#This Row],[date]]&gt;=YoY_Min,Sales[[#This Row],[date]]&lt;=TY_YTDMax)*(Sales[[#This Row],[sales]]/Sales[[#This Row],[sqft]])</f>
        <v>0</v>
      </c>
      <c r="P3503" s="4">
        <f>SUMIF(Sales[RegionStoretype],Sales[[#This Row],[RegionStoretype]],Sales[YoY_SSF])/Sales[[#This Row],[Region_TypeCount]]</f>
        <v>58.312187288105562</v>
      </c>
    </row>
    <row r="3504" spans="1:16" x14ac:dyDescent="0.25">
      <c r="A3504" s="1">
        <v>42958</v>
      </c>
      <c r="B3504">
        <v>22</v>
      </c>
      <c r="C3504">
        <v>18</v>
      </c>
      <c r="D3504">
        <v>6285.3224</v>
      </c>
      <c r="E3504">
        <f>INDEX(Stores[region],MATCH(Sales[[#This Row],[store_no]],Stores[store_no],0))</f>
        <v>3</v>
      </c>
      <c r="F3504" t="str">
        <f>INDEX(Stores[storetype],MATCH(Sales[[#This Row],[store_no]],Stores[store_no],0))</f>
        <v>B</v>
      </c>
      <c r="G3504" t="str">
        <f>INDEX(Stores[location_city],MATCH(Sales[[#This Row],[store_no]],Stores[store_no],0))</f>
        <v>Sioux Falls</v>
      </c>
      <c r="H3504" t="str">
        <f>INDEX(Stores[location_state],MATCH(Sales[[#This Row],[store_no]],Stores[store_no],0))</f>
        <v>South Dakota</v>
      </c>
      <c r="I3504">
        <f>INDEX(Stores[sqft],MATCH(Sales[[#This Row],[store_no]],Stores[store_no],0))</f>
        <v>57800</v>
      </c>
      <c r="J3504" s="4" t="str">
        <f>INDEX(Departments[dept_name],MATCH(Sales[[#This Row],[dept_no]],Departments[dept_no],0))</f>
        <v>Sports</v>
      </c>
      <c r="K3504" s="4" t="str">
        <f>CONCATENATE(Sales[[#This Row],[region]],Sales[[#This Row],[storetype]])</f>
        <v>3B</v>
      </c>
      <c r="L3504" s="4">
        <f>INDEX(RegionStoreCount[Store Count],MATCH(Sales[[#This Row],[RegionStoretype]],RegionStoreCount[Region/Type],0))</f>
        <v>4</v>
      </c>
      <c r="M3504" s="4">
        <f>AND(Sales[[#This Row],[date]]&lt;=TY_YTDMax,Sales[[#This Row],[date]]&gt;=TY_YTDMin)*Sales[[#This Row],[sales]]</f>
        <v>0</v>
      </c>
      <c r="N3504" s="4">
        <f>AND(Sales[[#This Row],[date]]&lt;=LY_YTDMax,Sales[[#This Row],[date]]&gt;=LY_YTDMin)*Sales[[#This Row],[sales]]</f>
        <v>6285.3224</v>
      </c>
      <c r="O3504" s="4">
        <f>AND(Sales[[#This Row],[date]]&gt;=YoY_Min,Sales[[#This Row],[date]]&lt;=TY_YTDMax)*(Sales[[#This Row],[sales]]/Sales[[#This Row],[sqft]])</f>
        <v>0</v>
      </c>
      <c r="P3504" s="4">
        <f>SUMIF(Sales[RegionStoretype],Sales[[#This Row],[RegionStoretype]],Sales[YoY_SSF])/Sales[[#This Row],[Region_TypeCount]]</f>
        <v>58.312187288105562</v>
      </c>
    </row>
    <row r="3505" spans="1:16" x14ac:dyDescent="0.25">
      <c r="A3505" s="1">
        <v>42958</v>
      </c>
      <c r="B3505">
        <v>22</v>
      </c>
      <c r="C3505">
        <v>20</v>
      </c>
      <c r="D3505">
        <v>33329.419200000004</v>
      </c>
      <c r="E3505">
        <f>INDEX(Stores[region],MATCH(Sales[[#This Row],[store_no]],Stores[store_no],0))</f>
        <v>3</v>
      </c>
      <c r="F3505" t="str">
        <f>INDEX(Stores[storetype],MATCH(Sales[[#This Row],[store_no]],Stores[store_no],0))</f>
        <v>B</v>
      </c>
      <c r="G3505" t="str">
        <f>INDEX(Stores[location_city],MATCH(Sales[[#This Row],[store_no]],Stores[store_no],0))</f>
        <v>Sioux Falls</v>
      </c>
      <c r="H3505" t="str">
        <f>INDEX(Stores[location_state],MATCH(Sales[[#This Row],[store_no]],Stores[store_no],0))</f>
        <v>South Dakota</v>
      </c>
      <c r="I3505">
        <f>INDEX(Stores[sqft],MATCH(Sales[[#This Row],[store_no]],Stores[store_no],0))</f>
        <v>57800</v>
      </c>
      <c r="J3505" s="4" t="str">
        <f>INDEX(Departments[dept_name],MATCH(Sales[[#This Row],[dept_no]],Departments[dept_no],0))</f>
        <v>Toys</v>
      </c>
      <c r="K3505" s="4" t="str">
        <f>CONCATENATE(Sales[[#This Row],[region]],Sales[[#This Row],[storetype]])</f>
        <v>3B</v>
      </c>
      <c r="L3505" s="4">
        <f>INDEX(RegionStoreCount[Store Count],MATCH(Sales[[#This Row],[RegionStoretype]],RegionStoreCount[Region/Type],0))</f>
        <v>4</v>
      </c>
      <c r="M3505" s="4">
        <f>AND(Sales[[#This Row],[date]]&lt;=TY_YTDMax,Sales[[#This Row],[date]]&gt;=TY_YTDMin)*Sales[[#This Row],[sales]]</f>
        <v>0</v>
      </c>
      <c r="N3505" s="4">
        <f>AND(Sales[[#This Row],[date]]&lt;=LY_YTDMax,Sales[[#This Row],[date]]&gt;=LY_YTDMin)*Sales[[#This Row],[sales]]</f>
        <v>33329.419200000004</v>
      </c>
      <c r="O3505" s="4">
        <f>AND(Sales[[#This Row],[date]]&gt;=YoY_Min,Sales[[#This Row],[date]]&lt;=TY_YTDMax)*(Sales[[#This Row],[sales]]/Sales[[#This Row],[sqft]])</f>
        <v>0</v>
      </c>
      <c r="P3505" s="4">
        <f>SUMIF(Sales[RegionStoretype],Sales[[#This Row],[RegionStoretype]],Sales[YoY_SSF])/Sales[[#This Row],[Region_TypeCount]]</f>
        <v>58.312187288105562</v>
      </c>
    </row>
    <row r="3506" spans="1:16" x14ac:dyDescent="0.25">
      <c r="A3506" s="1">
        <v>42958</v>
      </c>
      <c r="B3506">
        <v>23</v>
      </c>
      <c r="C3506">
        <v>4</v>
      </c>
      <c r="D3506">
        <v>12239.992199999999</v>
      </c>
      <c r="E3506">
        <f>INDEX(Stores[region],MATCH(Sales[[#This Row],[store_no]],Stores[store_no],0))</f>
        <v>3</v>
      </c>
      <c r="F3506" t="str">
        <f>INDEX(Stores[storetype],MATCH(Sales[[#This Row],[store_no]],Stores[store_no],0))</f>
        <v>B</v>
      </c>
      <c r="G3506" t="str">
        <f>INDEX(Stores[location_city],MATCH(Sales[[#This Row],[store_no]],Stores[store_no],0))</f>
        <v>Cedar Rapids</v>
      </c>
      <c r="H3506" t="str">
        <f>INDEX(Stores[location_state],MATCH(Sales[[#This Row],[store_no]],Stores[store_no],0))</f>
        <v>Iowa</v>
      </c>
      <c r="I3506">
        <f>INDEX(Stores[sqft],MATCH(Sales[[#This Row],[store_no]],Stores[store_no],0))</f>
        <v>123700</v>
      </c>
      <c r="J3506" s="4" t="str">
        <f>INDEX(Departments[dept_name],MATCH(Sales[[#This Row],[dept_no]],Departments[dept_no],0))</f>
        <v>Books</v>
      </c>
      <c r="K3506" s="4" t="str">
        <f>CONCATENATE(Sales[[#This Row],[region]],Sales[[#This Row],[storetype]])</f>
        <v>3B</v>
      </c>
      <c r="L3506" s="4">
        <f>INDEX(RegionStoreCount[Store Count],MATCH(Sales[[#This Row],[RegionStoretype]],RegionStoreCount[Region/Type],0))</f>
        <v>4</v>
      </c>
      <c r="M3506" s="4">
        <f>AND(Sales[[#This Row],[date]]&lt;=TY_YTDMax,Sales[[#This Row],[date]]&gt;=TY_YTDMin)*Sales[[#This Row],[sales]]</f>
        <v>0</v>
      </c>
      <c r="N3506" s="4">
        <f>AND(Sales[[#This Row],[date]]&lt;=LY_YTDMax,Sales[[#This Row],[date]]&gt;=LY_YTDMin)*Sales[[#This Row],[sales]]</f>
        <v>12239.992199999999</v>
      </c>
      <c r="O3506" s="4">
        <f>AND(Sales[[#This Row],[date]]&gt;=YoY_Min,Sales[[#This Row],[date]]&lt;=TY_YTDMax)*(Sales[[#This Row],[sales]]/Sales[[#This Row],[sqft]])</f>
        <v>0</v>
      </c>
      <c r="P3506" s="4">
        <f>SUMIF(Sales[RegionStoretype],Sales[[#This Row],[RegionStoretype]],Sales[YoY_SSF])/Sales[[#This Row],[Region_TypeCount]]</f>
        <v>58.312187288105562</v>
      </c>
    </row>
    <row r="3507" spans="1:16" x14ac:dyDescent="0.25">
      <c r="A3507" s="1">
        <v>42958</v>
      </c>
      <c r="B3507">
        <v>24</v>
      </c>
      <c r="C3507">
        <v>8</v>
      </c>
      <c r="D3507">
        <v>55711.557099999998</v>
      </c>
      <c r="E3507">
        <f>INDEX(Stores[region],MATCH(Sales[[#This Row],[store_no]],Stores[store_no],0))</f>
        <v>2</v>
      </c>
      <c r="F3507" t="str">
        <f>INDEX(Stores[storetype],MATCH(Sales[[#This Row],[store_no]],Stores[store_no],0))</f>
        <v>A</v>
      </c>
      <c r="G3507" t="str">
        <f>INDEX(Stores[location_city],MATCH(Sales[[#This Row],[store_no]],Stores[store_no],0))</f>
        <v>Winnetka</v>
      </c>
      <c r="H3507" t="str">
        <f>INDEX(Stores[location_state],MATCH(Sales[[#This Row],[store_no]],Stores[store_no],0))</f>
        <v>Illinois</v>
      </c>
      <c r="I3507">
        <f>INDEX(Stores[sqft],MATCH(Sales[[#This Row],[store_no]],Stores[store_no],0))</f>
        <v>207800</v>
      </c>
      <c r="J3507" s="4" t="str">
        <f>INDEX(Departments[dept_name],MATCH(Sales[[#This Row],[dept_no]],Departments[dept_no],0))</f>
        <v>Games</v>
      </c>
      <c r="K3507" s="4" t="str">
        <f>CONCATENATE(Sales[[#This Row],[region]],Sales[[#This Row],[storetype]])</f>
        <v>2A</v>
      </c>
      <c r="L3507" s="4">
        <f>INDEX(RegionStoreCount[Store Count],MATCH(Sales[[#This Row],[RegionStoretype]],RegionStoreCount[Region/Type],0))</f>
        <v>5</v>
      </c>
      <c r="M3507" s="4">
        <f>AND(Sales[[#This Row],[date]]&lt;=TY_YTDMax,Sales[[#This Row],[date]]&gt;=TY_YTDMin)*Sales[[#This Row],[sales]]</f>
        <v>0</v>
      </c>
      <c r="N3507" s="4">
        <f>AND(Sales[[#This Row],[date]]&lt;=LY_YTDMax,Sales[[#This Row],[date]]&gt;=LY_YTDMin)*Sales[[#This Row],[sales]]</f>
        <v>55711.557099999998</v>
      </c>
      <c r="O3507" s="4">
        <f>AND(Sales[[#This Row],[date]]&gt;=YoY_Min,Sales[[#This Row],[date]]&lt;=TY_YTDMax)*(Sales[[#This Row],[sales]]/Sales[[#This Row],[sqft]])</f>
        <v>0</v>
      </c>
      <c r="P3507" s="4">
        <f>SUMIF(Sales[RegionStoretype],Sales[[#This Row],[RegionStoretype]],Sales[YoY_SSF])/Sales[[#This Row],[Region_TypeCount]]</f>
        <v>60.052789354368521</v>
      </c>
    </row>
    <row r="3508" spans="1:16" x14ac:dyDescent="0.25">
      <c r="A3508" s="1">
        <v>42958</v>
      </c>
      <c r="B3508">
        <v>24</v>
      </c>
      <c r="C3508">
        <v>11</v>
      </c>
      <c r="D3508">
        <v>58743.418099999995</v>
      </c>
      <c r="E3508">
        <f>INDEX(Stores[region],MATCH(Sales[[#This Row],[store_no]],Stores[store_no],0))</f>
        <v>2</v>
      </c>
      <c r="F3508" t="str">
        <f>INDEX(Stores[storetype],MATCH(Sales[[#This Row],[store_no]],Stores[store_no],0))</f>
        <v>A</v>
      </c>
      <c r="G3508" t="str">
        <f>INDEX(Stores[location_city],MATCH(Sales[[#This Row],[store_no]],Stores[store_no],0))</f>
        <v>Winnetka</v>
      </c>
      <c r="H3508" t="str">
        <f>INDEX(Stores[location_state],MATCH(Sales[[#This Row],[store_no]],Stores[store_no],0))</f>
        <v>Illinois</v>
      </c>
      <c r="I3508">
        <f>INDEX(Stores[sqft],MATCH(Sales[[#This Row],[store_no]],Stores[store_no],0))</f>
        <v>207800</v>
      </c>
      <c r="J3508" s="4" t="str">
        <f>INDEX(Departments[dept_name],MATCH(Sales[[#This Row],[dept_no]],Departments[dept_no],0))</f>
        <v>Home</v>
      </c>
      <c r="K3508" s="4" t="str">
        <f>CONCATENATE(Sales[[#This Row],[region]],Sales[[#This Row],[storetype]])</f>
        <v>2A</v>
      </c>
      <c r="L3508" s="4">
        <f>INDEX(RegionStoreCount[Store Count],MATCH(Sales[[#This Row],[RegionStoretype]],RegionStoreCount[Region/Type],0))</f>
        <v>5</v>
      </c>
      <c r="M3508" s="4">
        <f>AND(Sales[[#This Row],[date]]&lt;=TY_YTDMax,Sales[[#This Row],[date]]&gt;=TY_YTDMin)*Sales[[#This Row],[sales]]</f>
        <v>0</v>
      </c>
      <c r="N3508" s="4">
        <f>AND(Sales[[#This Row],[date]]&lt;=LY_YTDMax,Sales[[#This Row],[date]]&gt;=LY_YTDMin)*Sales[[#This Row],[sales]]</f>
        <v>58743.418099999995</v>
      </c>
      <c r="O3508" s="4">
        <f>AND(Sales[[#This Row],[date]]&gt;=YoY_Min,Sales[[#This Row],[date]]&lt;=TY_YTDMax)*(Sales[[#This Row],[sales]]/Sales[[#This Row],[sqft]])</f>
        <v>0</v>
      </c>
      <c r="P3508" s="4">
        <f>SUMIF(Sales[RegionStoretype],Sales[[#This Row],[RegionStoretype]],Sales[YoY_SSF])/Sales[[#This Row],[Region_TypeCount]]</f>
        <v>60.052789354368521</v>
      </c>
    </row>
    <row r="3509" spans="1:16" x14ac:dyDescent="0.25">
      <c r="A3509" s="1">
        <v>42958</v>
      </c>
      <c r="B3509">
        <v>24</v>
      </c>
      <c r="C3509">
        <v>15</v>
      </c>
      <c r="D3509">
        <v>177128.21489999996</v>
      </c>
      <c r="E3509">
        <f>INDEX(Stores[region],MATCH(Sales[[#This Row],[store_no]],Stores[store_no],0))</f>
        <v>2</v>
      </c>
      <c r="F3509" t="str">
        <f>INDEX(Stores[storetype],MATCH(Sales[[#This Row],[store_no]],Stores[store_no],0))</f>
        <v>A</v>
      </c>
      <c r="G3509" t="str">
        <f>INDEX(Stores[location_city],MATCH(Sales[[#This Row],[store_no]],Stores[store_no],0))</f>
        <v>Winnetka</v>
      </c>
      <c r="H3509" t="str">
        <f>INDEX(Stores[location_state],MATCH(Sales[[#This Row],[store_no]],Stores[store_no],0))</f>
        <v>Illinois</v>
      </c>
      <c r="I3509">
        <f>INDEX(Stores[sqft],MATCH(Sales[[#This Row],[store_no]],Stores[store_no],0))</f>
        <v>207800</v>
      </c>
      <c r="J3509" s="4" t="str">
        <f>INDEX(Departments[dept_name],MATCH(Sales[[#This Row],[dept_no]],Departments[dept_no],0))</f>
        <v>Music</v>
      </c>
      <c r="K3509" s="4" t="str">
        <f>CONCATENATE(Sales[[#This Row],[region]],Sales[[#This Row],[storetype]])</f>
        <v>2A</v>
      </c>
      <c r="L3509" s="4">
        <f>INDEX(RegionStoreCount[Store Count],MATCH(Sales[[#This Row],[RegionStoretype]],RegionStoreCount[Region/Type],0))</f>
        <v>5</v>
      </c>
      <c r="M3509" s="4">
        <f>AND(Sales[[#This Row],[date]]&lt;=TY_YTDMax,Sales[[#This Row],[date]]&gt;=TY_YTDMin)*Sales[[#This Row],[sales]]</f>
        <v>0</v>
      </c>
      <c r="N3509" s="4">
        <f>AND(Sales[[#This Row],[date]]&lt;=LY_YTDMax,Sales[[#This Row],[date]]&gt;=LY_YTDMin)*Sales[[#This Row],[sales]]</f>
        <v>177128.21489999996</v>
      </c>
      <c r="O3509" s="4">
        <f>AND(Sales[[#This Row],[date]]&gt;=YoY_Min,Sales[[#This Row],[date]]&lt;=TY_YTDMax)*(Sales[[#This Row],[sales]]/Sales[[#This Row],[sqft]])</f>
        <v>0</v>
      </c>
      <c r="P3509" s="4">
        <f>SUMIF(Sales[RegionStoretype],Sales[[#This Row],[RegionStoretype]],Sales[YoY_SSF])/Sales[[#This Row],[Region_TypeCount]]</f>
        <v>60.052789354368521</v>
      </c>
    </row>
    <row r="3510" spans="1:16" x14ac:dyDescent="0.25">
      <c r="A3510" s="1">
        <v>42958</v>
      </c>
      <c r="B3510">
        <v>25</v>
      </c>
      <c r="C3510">
        <v>19</v>
      </c>
      <c r="D3510">
        <v>23641.643400000001</v>
      </c>
      <c r="E3510">
        <f>INDEX(Stores[region],MATCH(Sales[[#This Row],[store_no]],Stores[store_no],0))</f>
        <v>3</v>
      </c>
      <c r="F3510" t="str">
        <f>INDEX(Stores[storetype],MATCH(Sales[[#This Row],[store_no]],Stores[store_no],0))</f>
        <v>B</v>
      </c>
      <c r="G3510" t="str">
        <f>INDEX(Stores[location_city],MATCH(Sales[[#This Row],[store_no]],Stores[store_no],0))</f>
        <v>Kansas City</v>
      </c>
      <c r="H3510" t="str">
        <f>INDEX(Stores[location_state],MATCH(Sales[[#This Row],[store_no]],Stores[store_no],0))</f>
        <v>Missouri</v>
      </c>
      <c r="I3510">
        <f>INDEX(Stores[sqft],MATCH(Sales[[#This Row],[store_no]],Stores[store_no],0))</f>
        <v>92300</v>
      </c>
      <c r="J3510" s="4" t="str">
        <f>INDEX(Departments[dept_name],MATCH(Sales[[#This Row],[dept_no]],Departments[dept_no],0))</f>
        <v>Tools</v>
      </c>
      <c r="K3510" s="4" t="str">
        <f>CONCATENATE(Sales[[#This Row],[region]],Sales[[#This Row],[storetype]])</f>
        <v>3B</v>
      </c>
      <c r="L3510" s="4">
        <f>INDEX(RegionStoreCount[Store Count],MATCH(Sales[[#This Row],[RegionStoretype]],RegionStoreCount[Region/Type],0))</f>
        <v>4</v>
      </c>
      <c r="M3510" s="4">
        <f>AND(Sales[[#This Row],[date]]&lt;=TY_YTDMax,Sales[[#This Row],[date]]&gt;=TY_YTDMin)*Sales[[#This Row],[sales]]</f>
        <v>0</v>
      </c>
      <c r="N3510" s="4">
        <f>AND(Sales[[#This Row],[date]]&lt;=LY_YTDMax,Sales[[#This Row],[date]]&gt;=LY_YTDMin)*Sales[[#This Row],[sales]]</f>
        <v>23641.643400000001</v>
      </c>
      <c r="O3510" s="4">
        <f>AND(Sales[[#This Row],[date]]&gt;=YoY_Min,Sales[[#This Row],[date]]&lt;=TY_YTDMax)*(Sales[[#This Row],[sales]]/Sales[[#This Row],[sqft]])</f>
        <v>0</v>
      </c>
      <c r="P3510" s="4">
        <f>SUMIF(Sales[RegionStoretype],Sales[[#This Row],[RegionStoretype]],Sales[YoY_SSF])/Sales[[#This Row],[Region_TypeCount]]</f>
        <v>58.312187288105562</v>
      </c>
    </row>
    <row r="3511" spans="1:16" x14ac:dyDescent="0.25">
      <c r="A3511" s="1">
        <v>42958</v>
      </c>
      <c r="B3511">
        <v>26</v>
      </c>
      <c r="C3511">
        <v>15</v>
      </c>
      <c r="D3511">
        <v>61090.925600000002</v>
      </c>
      <c r="E3511">
        <f>INDEX(Stores[region],MATCH(Sales[[#This Row],[store_no]],Stores[store_no],0))</f>
        <v>2</v>
      </c>
      <c r="F3511" t="str">
        <f>INDEX(Stores[storetype],MATCH(Sales[[#This Row],[store_no]],Stores[store_no],0))</f>
        <v>A</v>
      </c>
      <c r="G3511" t="str">
        <f>INDEX(Stores[location_city],MATCH(Sales[[#This Row],[store_no]],Stores[store_no],0))</f>
        <v>Carmel</v>
      </c>
      <c r="H3511" t="str">
        <f>INDEX(Stores[location_state],MATCH(Sales[[#This Row],[store_no]],Stores[store_no],0))</f>
        <v>Indiana</v>
      </c>
      <c r="I3511">
        <f>INDEX(Stores[sqft],MATCH(Sales[[#This Row],[store_no]],Stores[store_no],0))</f>
        <v>198500</v>
      </c>
      <c r="J3511" s="4" t="str">
        <f>INDEX(Departments[dept_name],MATCH(Sales[[#This Row],[dept_no]],Departments[dept_no],0))</f>
        <v>Music</v>
      </c>
      <c r="K3511" s="4" t="str">
        <f>CONCATENATE(Sales[[#This Row],[region]],Sales[[#This Row],[storetype]])</f>
        <v>2A</v>
      </c>
      <c r="L3511" s="4">
        <f>INDEX(RegionStoreCount[Store Count],MATCH(Sales[[#This Row],[RegionStoretype]],RegionStoreCount[Region/Type],0))</f>
        <v>5</v>
      </c>
      <c r="M3511" s="4">
        <f>AND(Sales[[#This Row],[date]]&lt;=TY_YTDMax,Sales[[#This Row],[date]]&gt;=TY_YTDMin)*Sales[[#This Row],[sales]]</f>
        <v>0</v>
      </c>
      <c r="N3511" s="4">
        <f>AND(Sales[[#This Row],[date]]&lt;=LY_YTDMax,Sales[[#This Row],[date]]&gt;=LY_YTDMin)*Sales[[#This Row],[sales]]</f>
        <v>61090.925600000002</v>
      </c>
      <c r="O3511" s="4">
        <f>AND(Sales[[#This Row],[date]]&gt;=YoY_Min,Sales[[#This Row],[date]]&lt;=TY_YTDMax)*(Sales[[#This Row],[sales]]/Sales[[#This Row],[sqft]])</f>
        <v>0</v>
      </c>
      <c r="P3511" s="4">
        <f>SUMIF(Sales[RegionStoretype],Sales[[#This Row],[RegionStoretype]],Sales[YoY_SSF])/Sales[[#This Row],[Region_TypeCount]]</f>
        <v>60.052789354368521</v>
      </c>
    </row>
    <row r="3512" spans="1:16" x14ac:dyDescent="0.25">
      <c r="A3512" s="1">
        <v>42958</v>
      </c>
      <c r="B3512">
        <v>27</v>
      </c>
      <c r="C3512">
        <v>5</v>
      </c>
      <c r="D3512">
        <v>127972.0325</v>
      </c>
      <c r="E3512">
        <f>INDEX(Stores[region],MATCH(Sales[[#This Row],[store_no]],Stores[store_no],0))</f>
        <v>3</v>
      </c>
      <c r="F3512" t="str">
        <f>INDEX(Stores[storetype],MATCH(Sales[[#This Row],[store_no]],Stores[store_no],0))</f>
        <v>A</v>
      </c>
      <c r="G3512" t="str">
        <f>INDEX(Stores[location_city],MATCH(Sales[[#This Row],[store_no]],Stores[store_no],0))</f>
        <v>Springfield</v>
      </c>
      <c r="H3512" t="str">
        <f>INDEX(Stores[location_state],MATCH(Sales[[#This Row],[store_no]],Stores[store_no],0))</f>
        <v>Missouri</v>
      </c>
      <c r="I3512">
        <f>INDEX(Stores[sqft],MATCH(Sales[[#This Row],[store_no]],Stores[store_no],0))</f>
        <v>158200</v>
      </c>
      <c r="J3512" s="4" t="str">
        <f>INDEX(Departments[dept_name],MATCH(Sales[[#This Row],[dept_no]],Departments[dept_no],0))</f>
        <v>Clothing</v>
      </c>
      <c r="K3512" s="4" t="str">
        <f>CONCATENATE(Sales[[#This Row],[region]],Sales[[#This Row],[storetype]])</f>
        <v>3A</v>
      </c>
      <c r="L3512" s="4">
        <f>INDEX(RegionStoreCount[Store Count],MATCH(Sales[[#This Row],[RegionStoretype]],RegionStoreCount[Region/Type],0))</f>
        <v>9</v>
      </c>
      <c r="M3512" s="4">
        <f>AND(Sales[[#This Row],[date]]&lt;=TY_YTDMax,Sales[[#This Row],[date]]&gt;=TY_YTDMin)*Sales[[#This Row],[sales]]</f>
        <v>0</v>
      </c>
      <c r="N3512" s="4">
        <f>AND(Sales[[#This Row],[date]]&lt;=LY_YTDMax,Sales[[#This Row],[date]]&gt;=LY_YTDMin)*Sales[[#This Row],[sales]]</f>
        <v>127972.0325</v>
      </c>
      <c r="O3512" s="4">
        <f>AND(Sales[[#This Row],[date]]&gt;=YoY_Min,Sales[[#This Row],[date]]&lt;=TY_YTDMax)*(Sales[[#This Row],[sales]]/Sales[[#This Row],[sqft]])</f>
        <v>0</v>
      </c>
      <c r="P3512" s="4">
        <f>SUMIF(Sales[RegionStoretype],Sales[[#This Row],[RegionStoretype]],Sales[YoY_SSF])/Sales[[#This Row],[Region_TypeCount]]</f>
        <v>53.603836561720975</v>
      </c>
    </row>
    <row r="3513" spans="1:16" x14ac:dyDescent="0.25">
      <c r="A3513" s="1">
        <v>42958</v>
      </c>
      <c r="B3513">
        <v>27</v>
      </c>
      <c r="C3513">
        <v>7</v>
      </c>
      <c r="D3513">
        <v>17485.063000000002</v>
      </c>
      <c r="E3513">
        <f>INDEX(Stores[region],MATCH(Sales[[#This Row],[store_no]],Stores[store_no],0))</f>
        <v>3</v>
      </c>
      <c r="F3513" t="str">
        <f>INDEX(Stores[storetype],MATCH(Sales[[#This Row],[store_no]],Stores[store_no],0))</f>
        <v>A</v>
      </c>
      <c r="G3513" t="str">
        <f>INDEX(Stores[location_city],MATCH(Sales[[#This Row],[store_no]],Stores[store_no],0))</f>
        <v>Springfield</v>
      </c>
      <c r="H3513" t="str">
        <f>INDEX(Stores[location_state],MATCH(Sales[[#This Row],[store_no]],Stores[store_no],0))</f>
        <v>Missouri</v>
      </c>
      <c r="I3513">
        <f>INDEX(Stores[sqft],MATCH(Sales[[#This Row],[store_no]],Stores[store_no],0))</f>
        <v>158200</v>
      </c>
      <c r="J3513" s="4" t="str">
        <f>INDEX(Departments[dept_name],MATCH(Sales[[#This Row],[dept_no]],Departments[dept_no],0))</f>
        <v>Electronics</v>
      </c>
      <c r="K3513" s="4" t="str">
        <f>CONCATENATE(Sales[[#This Row],[region]],Sales[[#This Row],[storetype]])</f>
        <v>3A</v>
      </c>
      <c r="L3513" s="4">
        <f>INDEX(RegionStoreCount[Store Count],MATCH(Sales[[#This Row],[RegionStoretype]],RegionStoreCount[Region/Type],0))</f>
        <v>9</v>
      </c>
      <c r="M3513" s="4">
        <f>AND(Sales[[#This Row],[date]]&lt;=TY_YTDMax,Sales[[#This Row],[date]]&gt;=TY_YTDMin)*Sales[[#This Row],[sales]]</f>
        <v>0</v>
      </c>
      <c r="N3513" s="4">
        <f>AND(Sales[[#This Row],[date]]&lt;=LY_YTDMax,Sales[[#This Row],[date]]&gt;=LY_YTDMin)*Sales[[#This Row],[sales]]</f>
        <v>17485.063000000002</v>
      </c>
      <c r="O3513" s="4">
        <f>AND(Sales[[#This Row],[date]]&gt;=YoY_Min,Sales[[#This Row],[date]]&lt;=TY_YTDMax)*(Sales[[#This Row],[sales]]/Sales[[#This Row],[sqft]])</f>
        <v>0</v>
      </c>
      <c r="P3513" s="4">
        <f>SUMIF(Sales[RegionStoretype],Sales[[#This Row],[RegionStoretype]],Sales[YoY_SSF])/Sales[[#This Row],[Region_TypeCount]]</f>
        <v>53.603836561720975</v>
      </c>
    </row>
    <row r="3514" spans="1:16" x14ac:dyDescent="0.25">
      <c r="A3514" s="1">
        <v>42958</v>
      </c>
      <c r="B3514">
        <v>27</v>
      </c>
      <c r="C3514">
        <v>13</v>
      </c>
      <c r="D3514">
        <v>57817.273900000007</v>
      </c>
      <c r="E3514">
        <f>INDEX(Stores[region],MATCH(Sales[[#This Row],[store_no]],Stores[store_no],0))</f>
        <v>3</v>
      </c>
      <c r="F3514" t="str">
        <f>INDEX(Stores[storetype],MATCH(Sales[[#This Row],[store_no]],Stores[store_no],0))</f>
        <v>A</v>
      </c>
      <c r="G3514" t="str">
        <f>INDEX(Stores[location_city],MATCH(Sales[[#This Row],[store_no]],Stores[store_no],0))</f>
        <v>Springfield</v>
      </c>
      <c r="H3514" t="str">
        <f>INDEX(Stores[location_state],MATCH(Sales[[#This Row],[store_no]],Stores[store_no],0))</f>
        <v>Missouri</v>
      </c>
      <c r="I3514">
        <f>INDEX(Stores[sqft],MATCH(Sales[[#This Row],[store_no]],Stores[store_no],0))</f>
        <v>158200</v>
      </c>
      <c r="J3514" s="4" t="str">
        <f>INDEX(Departments[dept_name],MATCH(Sales[[#This Row],[dept_no]],Departments[dept_no],0))</f>
        <v>Kids</v>
      </c>
      <c r="K3514" s="4" t="str">
        <f>CONCATENATE(Sales[[#This Row],[region]],Sales[[#This Row],[storetype]])</f>
        <v>3A</v>
      </c>
      <c r="L3514" s="4">
        <f>INDEX(RegionStoreCount[Store Count],MATCH(Sales[[#This Row],[RegionStoretype]],RegionStoreCount[Region/Type],0))</f>
        <v>9</v>
      </c>
      <c r="M3514" s="4">
        <f>AND(Sales[[#This Row],[date]]&lt;=TY_YTDMax,Sales[[#This Row],[date]]&gt;=TY_YTDMin)*Sales[[#This Row],[sales]]</f>
        <v>0</v>
      </c>
      <c r="N3514" s="4">
        <f>AND(Sales[[#This Row],[date]]&lt;=LY_YTDMax,Sales[[#This Row],[date]]&gt;=LY_YTDMin)*Sales[[#This Row],[sales]]</f>
        <v>57817.273900000007</v>
      </c>
      <c r="O3514" s="4">
        <f>AND(Sales[[#This Row],[date]]&gt;=YoY_Min,Sales[[#This Row],[date]]&lt;=TY_YTDMax)*(Sales[[#This Row],[sales]]/Sales[[#This Row],[sqft]])</f>
        <v>0</v>
      </c>
      <c r="P3514" s="4">
        <f>SUMIF(Sales[RegionStoretype],Sales[[#This Row],[RegionStoretype]],Sales[YoY_SSF])/Sales[[#This Row],[Region_TypeCount]]</f>
        <v>53.603836561720975</v>
      </c>
    </row>
    <row r="3515" spans="1:16" x14ac:dyDescent="0.25">
      <c r="A3515" s="1">
        <v>42958</v>
      </c>
      <c r="B3515">
        <v>28</v>
      </c>
      <c r="C3515">
        <v>9</v>
      </c>
      <c r="D3515">
        <v>4873.6314000000002</v>
      </c>
      <c r="E3515">
        <f>INDEX(Stores[region],MATCH(Sales[[#This Row],[store_no]],Stores[store_no],0))</f>
        <v>2</v>
      </c>
      <c r="F3515" t="str">
        <f>INDEX(Stores[storetype],MATCH(Sales[[#This Row],[store_no]],Stores[store_no],0))</f>
        <v>A</v>
      </c>
      <c r="G3515" t="str">
        <f>INDEX(Stores[location_city],MATCH(Sales[[#This Row],[store_no]],Stores[store_no],0))</f>
        <v>Milwaukee</v>
      </c>
      <c r="H3515" t="str">
        <f>INDEX(Stores[location_state],MATCH(Sales[[#This Row],[store_no]],Stores[store_no],0))</f>
        <v>Wisconsin</v>
      </c>
      <c r="I3515">
        <f>INDEX(Stores[sqft],MATCH(Sales[[#This Row],[store_no]],Stores[store_no],0))</f>
        <v>203800</v>
      </c>
      <c r="J3515" s="4" t="str">
        <f>INDEX(Departments[dept_name],MATCH(Sales[[#This Row],[dept_no]],Departments[dept_no],0))</f>
        <v>Garden</v>
      </c>
      <c r="K3515" s="4" t="str">
        <f>CONCATENATE(Sales[[#This Row],[region]],Sales[[#This Row],[storetype]])</f>
        <v>2A</v>
      </c>
      <c r="L3515" s="4">
        <f>INDEX(RegionStoreCount[Store Count],MATCH(Sales[[#This Row],[RegionStoretype]],RegionStoreCount[Region/Type],0))</f>
        <v>5</v>
      </c>
      <c r="M3515" s="4">
        <f>AND(Sales[[#This Row],[date]]&lt;=TY_YTDMax,Sales[[#This Row],[date]]&gt;=TY_YTDMin)*Sales[[#This Row],[sales]]</f>
        <v>0</v>
      </c>
      <c r="N3515" s="4">
        <f>AND(Sales[[#This Row],[date]]&lt;=LY_YTDMax,Sales[[#This Row],[date]]&gt;=LY_YTDMin)*Sales[[#This Row],[sales]]</f>
        <v>4873.6314000000002</v>
      </c>
      <c r="O3515" s="4">
        <f>AND(Sales[[#This Row],[date]]&gt;=YoY_Min,Sales[[#This Row],[date]]&lt;=TY_YTDMax)*(Sales[[#This Row],[sales]]/Sales[[#This Row],[sqft]])</f>
        <v>0</v>
      </c>
      <c r="P3515" s="4">
        <f>SUMIF(Sales[RegionStoretype],Sales[[#This Row],[RegionStoretype]],Sales[YoY_SSF])/Sales[[#This Row],[Region_TypeCount]]</f>
        <v>60.052789354368521</v>
      </c>
    </row>
    <row r="3516" spans="1:16" x14ac:dyDescent="0.25">
      <c r="A3516" s="1">
        <v>42958</v>
      </c>
      <c r="B3516">
        <v>28</v>
      </c>
      <c r="C3516">
        <v>19</v>
      </c>
      <c r="D3516">
        <v>123452.4731</v>
      </c>
      <c r="E3516">
        <f>INDEX(Stores[region],MATCH(Sales[[#This Row],[store_no]],Stores[store_no],0))</f>
        <v>2</v>
      </c>
      <c r="F3516" t="str">
        <f>INDEX(Stores[storetype],MATCH(Sales[[#This Row],[store_no]],Stores[store_no],0))</f>
        <v>A</v>
      </c>
      <c r="G3516" t="str">
        <f>INDEX(Stores[location_city],MATCH(Sales[[#This Row],[store_no]],Stores[store_no],0))</f>
        <v>Milwaukee</v>
      </c>
      <c r="H3516" t="str">
        <f>INDEX(Stores[location_state],MATCH(Sales[[#This Row],[store_no]],Stores[store_no],0))</f>
        <v>Wisconsin</v>
      </c>
      <c r="I3516">
        <f>INDEX(Stores[sqft],MATCH(Sales[[#This Row],[store_no]],Stores[store_no],0))</f>
        <v>203800</v>
      </c>
      <c r="J3516" s="4" t="str">
        <f>INDEX(Departments[dept_name],MATCH(Sales[[#This Row],[dept_no]],Departments[dept_no],0))</f>
        <v>Tools</v>
      </c>
      <c r="K3516" s="4" t="str">
        <f>CONCATENATE(Sales[[#This Row],[region]],Sales[[#This Row],[storetype]])</f>
        <v>2A</v>
      </c>
      <c r="L3516" s="4">
        <f>INDEX(RegionStoreCount[Store Count],MATCH(Sales[[#This Row],[RegionStoretype]],RegionStoreCount[Region/Type],0))</f>
        <v>5</v>
      </c>
      <c r="M3516" s="4">
        <f>AND(Sales[[#This Row],[date]]&lt;=TY_YTDMax,Sales[[#This Row],[date]]&gt;=TY_YTDMin)*Sales[[#This Row],[sales]]</f>
        <v>0</v>
      </c>
      <c r="N3516" s="4">
        <f>AND(Sales[[#This Row],[date]]&lt;=LY_YTDMax,Sales[[#This Row],[date]]&gt;=LY_YTDMin)*Sales[[#This Row],[sales]]</f>
        <v>123452.4731</v>
      </c>
      <c r="O3516" s="4">
        <f>AND(Sales[[#This Row],[date]]&gt;=YoY_Min,Sales[[#This Row],[date]]&lt;=TY_YTDMax)*(Sales[[#This Row],[sales]]/Sales[[#This Row],[sqft]])</f>
        <v>0</v>
      </c>
      <c r="P3516" s="4">
        <f>SUMIF(Sales[RegionStoretype],Sales[[#This Row],[RegionStoretype]],Sales[YoY_SSF])/Sales[[#This Row],[Region_TypeCount]]</f>
        <v>60.052789354368521</v>
      </c>
    </row>
    <row r="3517" spans="1:16" x14ac:dyDescent="0.25">
      <c r="A3517" s="1">
        <v>42958</v>
      </c>
      <c r="B3517">
        <v>29</v>
      </c>
      <c r="C3517">
        <v>15</v>
      </c>
      <c r="D3517">
        <v>469.74350000000004</v>
      </c>
      <c r="E3517">
        <f>INDEX(Stores[region],MATCH(Sales[[#This Row],[store_no]],Stores[store_no],0))</f>
        <v>1</v>
      </c>
      <c r="F3517" t="str">
        <f>INDEX(Stores[storetype],MATCH(Sales[[#This Row],[store_no]],Stores[store_no],0))</f>
        <v>B</v>
      </c>
      <c r="G3517" t="str">
        <f>INDEX(Stores[location_city],MATCH(Sales[[#This Row],[store_no]],Stores[store_no],0))</f>
        <v>Grand Rapids</v>
      </c>
      <c r="H3517" t="str">
        <f>INDEX(Stores[location_state],MATCH(Sales[[#This Row],[store_no]],Stores[store_no],0))</f>
        <v>Michigan</v>
      </c>
      <c r="I3517">
        <f>INDEX(Stores[sqft],MATCH(Sales[[#This Row],[store_no]],Stores[store_no],0))</f>
        <v>148300</v>
      </c>
      <c r="J3517" s="4" t="str">
        <f>INDEX(Departments[dept_name],MATCH(Sales[[#This Row],[dept_no]],Departments[dept_no],0))</f>
        <v>Music</v>
      </c>
      <c r="K3517" s="4" t="str">
        <f>CONCATENATE(Sales[[#This Row],[region]],Sales[[#This Row],[storetype]])</f>
        <v>1B</v>
      </c>
      <c r="L3517" s="4">
        <f>INDEX(RegionStoreCount[Store Count],MATCH(Sales[[#This Row],[RegionStoretype]],RegionStoreCount[Region/Type],0))</f>
        <v>5</v>
      </c>
      <c r="M3517" s="4">
        <f>AND(Sales[[#This Row],[date]]&lt;=TY_YTDMax,Sales[[#This Row],[date]]&gt;=TY_YTDMin)*Sales[[#This Row],[sales]]</f>
        <v>0</v>
      </c>
      <c r="N3517" s="4">
        <f>AND(Sales[[#This Row],[date]]&lt;=LY_YTDMax,Sales[[#This Row],[date]]&gt;=LY_YTDMin)*Sales[[#This Row],[sales]]</f>
        <v>469.74350000000004</v>
      </c>
      <c r="O3517" s="4">
        <f>AND(Sales[[#This Row],[date]]&gt;=YoY_Min,Sales[[#This Row],[date]]&lt;=TY_YTDMax)*(Sales[[#This Row],[sales]]/Sales[[#This Row],[sqft]])</f>
        <v>0</v>
      </c>
      <c r="P3517" s="4">
        <f>SUMIF(Sales[RegionStoretype],Sales[[#This Row],[RegionStoretype]],Sales[YoY_SSF])/Sales[[#This Row],[Region_TypeCount]]</f>
        <v>68.518982968140051</v>
      </c>
    </row>
    <row r="3518" spans="1:16" x14ac:dyDescent="0.25">
      <c r="A3518" s="1">
        <v>42958</v>
      </c>
      <c r="B3518">
        <v>30</v>
      </c>
      <c r="C3518">
        <v>6</v>
      </c>
      <c r="D3518">
        <v>5348.8119999999999</v>
      </c>
      <c r="E3518">
        <f>INDEX(Stores[region],MATCH(Sales[[#This Row],[store_no]],Stores[store_no],0))</f>
        <v>1</v>
      </c>
      <c r="F3518" t="str">
        <f>INDEX(Stores[storetype],MATCH(Sales[[#This Row],[store_no]],Stores[store_no],0))</f>
        <v>C</v>
      </c>
      <c r="G3518" t="str">
        <f>INDEX(Stores[location_city],MATCH(Sales[[#This Row],[store_no]],Stores[store_no],0))</f>
        <v>Dayton</v>
      </c>
      <c r="H3518" t="str">
        <f>INDEX(Stores[location_state],MATCH(Sales[[#This Row],[store_no]],Stores[store_no],0))</f>
        <v>Ohio</v>
      </c>
      <c r="I3518">
        <f>INDEX(Stores[sqft],MATCH(Sales[[#This Row],[store_no]],Stores[store_no],0))</f>
        <v>90000</v>
      </c>
      <c r="J3518" s="4" t="str">
        <f>INDEX(Departments[dept_name],MATCH(Sales[[#This Row],[dept_no]],Departments[dept_no],0))</f>
        <v>Computers</v>
      </c>
      <c r="K3518" s="4" t="str">
        <f>CONCATENATE(Sales[[#This Row],[region]],Sales[[#This Row],[storetype]])</f>
        <v>1C</v>
      </c>
      <c r="L3518" s="4">
        <f>INDEX(RegionStoreCount[Store Count],MATCH(Sales[[#This Row],[RegionStoretype]],RegionStoreCount[Region/Type],0))</f>
        <v>1</v>
      </c>
      <c r="M3518" s="4">
        <f>AND(Sales[[#This Row],[date]]&lt;=TY_YTDMax,Sales[[#This Row],[date]]&gt;=TY_YTDMin)*Sales[[#This Row],[sales]]</f>
        <v>0</v>
      </c>
      <c r="N3518" s="4">
        <f>AND(Sales[[#This Row],[date]]&lt;=LY_YTDMax,Sales[[#This Row],[date]]&gt;=LY_YTDMin)*Sales[[#This Row],[sales]]</f>
        <v>5348.8119999999999</v>
      </c>
      <c r="O3518" s="4">
        <f>AND(Sales[[#This Row],[date]]&gt;=YoY_Min,Sales[[#This Row],[date]]&lt;=TY_YTDMax)*(Sales[[#This Row],[sales]]/Sales[[#This Row],[sqft]])</f>
        <v>0</v>
      </c>
      <c r="P3518" s="4">
        <f>SUMIF(Sales[RegionStoretype],Sales[[#This Row],[RegionStoretype]],Sales[YoY_SSF])/Sales[[#This Row],[Region_TypeCount]]</f>
        <v>65.329042605555529</v>
      </c>
    </row>
    <row r="3519" spans="1:16" x14ac:dyDescent="0.25">
      <c r="A3519" s="1">
        <v>42958</v>
      </c>
      <c r="B3519">
        <v>30</v>
      </c>
      <c r="C3519">
        <v>8</v>
      </c>
      <c r="D3519">
        <v>17797.462</v>
      </c>
      <c r="E3519">
        <f>INDEX(Stores[region],MATCH(Sales[[#This Row],[store_no]],Stores[store_no],0))</f>
        <v>1</v>
      </c>
      <c r="F3519" t="str">
        <f>INDEX(Stores[storetype],MATCH(Sales[[#This Row],[store_no]],Stores[store_no],0))</f>
        <v>C</v>
      </c>
      <c r="G3519" t="str">
        <f>INDEX(Stores[location_city],MATCH(Sales[[#This Row],[store_no]],Stores[store_no],0))</f>
        <v>Dayton</v>
      </c>
      <c r="H3519" t="str">
        <f>INDEX(Stores[location_state],MATCH(Sales[[#This Row],[store_no]],Stores[store_no],0))</f>
        <v>Ohio</v>
      </c>
      <c r="I3519">
        <f>INDEX(Stores[sqft],MATCH(Sales[[#This Row],[store_no]],Stores[store_no],0))</f>
        <v>90000</v>
      </c>
      <c r="J3519" s="4" t="str">
        <f>INDEX(Departments[dept_name],MATCH(Sales[[#This Row],[dept_no]],Departments[dept_no],0))</f>
        <v>Games</v>
      </c>
      <c r="K3519" s="4" t="str">
        <f>CONCATENATE(Sales[[#This Row],[region]],Sales[[#This Row],[storetype]])</f>
        <v>1C</v>
      </c>
      <c r="L3519" s="4">
        <f>INDEX(RegionStoreCount[Store Count],MATCH(Sales[[#This Row],[RegionStoretype]],RegionStoreCount[Region/Type],0))</f>
        <v>1</v>
      </c>
      <c r="M3519" s="4">
        <f>AND(Sales[[#This Row],[date]]&lt;=TY_YTDMax,Sales[[#This Row],[date]]&gt;=TY_YTDMin)*Sales[[#This Row],[sales]]</f>
        <v>0</v>
      </c>
      <c r="N3519" s="4">
        <f>AND(Sales[[#This Row],[date]]&lt;=LY_YTDMax,Sales[[#This Row],[date]]&gt;=LY_YTDMin)*Sales[[#This Row],[sales]]</f>
        <v>17797.462</v>
      </c>
      <c r="O3519" s="4">
        <f>AND(Sales[[#This Row],[date]]&gt;=YoY_Min,Sales[[#This Row],[date]]&lt;=TY_YTDMax)*(Sales[[#This Row],[sales]]/Sales[[#This Row],[sqft]])</f>
        <v>0</v>
      </c>
      <c r="P3519" s="4">
        <f>SUMIF(Sales[RegionStoretype],Sales[[#This Row],[RegionStoretype]],Sales[YoY_SSF])/Sales[[#This Row],[Region_TypeCount]]</f>
        <v>65.329042605555529</v>
      </c>
    </row>
    <row r="3520" spans="1:16" x14ac:dyDescent="0.25">
      <c r="A3520" s="1">
        <v>42958</v>
      </c>
      <c r="B3520">
        <v>30</v>
      </c>
      <c r="C3520">
        <v>11</v>
      </c>
      <c r="D3520">
        <v>20109.9732</v>
      </c>
      <c r="E3520">
        <f>INDEX(Stores[region],MATCH(Sales[[#This Row],[store_no]],Stores[store_no],0))</f>
        <v>1</v>
      </c>
      <c r="F3520" t="str">
        <f>INDEX(Stores[storetype],MATCH(Sales[[#This Row],[store_no]],Stores[store_no],0))</f>
        <v>C</v>
      </c>
      <c r="G3520" t="str">
        <f>INDEX(Stores[location_city],MATCH(Sales[[#This Row],[store_no]],Stores[store_no],0))</f>
        <v>Dayton</v>
      </c>
      <c r="H3520" t="str">
        <f>INDEX(Stores[location_state],MATCH(Sales[[#This Row],[store_no]],Stores[store_no],0))</f>
        <v>Ohio</v>
      </c>
      <c r="I3520">
        <f>INDEX(Stores[sqft],MATCH(Sales[[#This Row],[store_no]],Stores[store_no],0))</f>
        <v>90000</v>
      </c>
      <c r="J3520" s="4" t="str">
        <f>INDEX(Departments[dept_name],MATCH(Sales[[#This Row],[dept_no]],Departments[dept_no],0))</f>
        <v>Home</v>
      </c>
      <c r="K3520" s="4" t="str">
        <f>CONCATENATE(Sales[[#This Row],[region]],Sales[[#This Row],[storetype]])</f>
        <v>1C</v>
      </c>
      <c r="L3520" s="4">
        <f>INDEX(RegionStoreCount[Store Count],MATCH(Sales[[#This Row],[RegionStoretype]],RegionStoreCount[Region/Type],0))</f>
        <v>1</v>
      </c>
      <c r="M3520" s="4">
        <f>AND(Sales[[#This Row],[date]]&lt;=TY_YTDMax,Sales[[#This Row],[date]]&gt;=TY_YTDMin)*Sales[[#This Row],[sales]]</f>
        <v>0</v>
      </c>
      <c r="N3520" s="4">
        <f>AND(Sales[[#This Row],[date]]&lt;=LY_YTDMax,Sales[[#This Row],[date]]&gt;=LY_YTDMin)*Sales[[#This Row],[sales]]</f>
        <v>20109.9732</v>
      </c>
      <c r="O3520" s="4">
        <f>AND(Sales[[#This Row],[date]]&gt;=YoY_Min,Sales[[#This Row],[date]]&lt;=TY_YTDMax)*(Sales[[#This Row],[sales]]/Sales[[#This Row],[sqft]])</f>
        <v>0</v>
      </c>
      <c r="P3520" s="4">
        <f>SUMIF(Sales[RegionStoretype],Sales[[#This Row],[RegionStoretype]],Sales[YoY_SSF])/Sales[[#This Row],[Region_TypeCount]]</f>
        <v>65.329042605555529</v>
      </c>
    </row>
    <row r="3521" spans="1:16" x14ac:dyDescent="0.25">
      <c r="A3521" s="1">
        <v>42958</v>
      </c>
      <c r="B3521">
        <v>30</v>
      </c>
      <c r="C3521">
        <v>13</v>
      </c>
      <c r="D3521">
        <v>4014.3574000000003</v>
      </c>
      <c r="E3521">
        <f>INDEX(Stores[region],MATCH(Sales[[#This Row],[store_no]],Stores[store_no],0))</f>
        <v>1</v>
      </c>
      <c r="F3521" t="str">
        <f>INDEX(Stores[storetype],MATCH(Sales[[#This Row],[store_no]],Stores[store_no],0))</f>
        <v>C</v>
      </c>
      <c r="G3521" t="str">
        <f>INDEX(Stores[location_city],MATCH(Sales[[#This Row],[store_no]],Stores[store_no],0))</f>
        <v>Dayton</v>
      </c>
      <c r="H3521" t="str">
        <f>INDEX(Stores[location_state],MATCH(Sales[[#This Row],[store_no]],Stores[store_no],0))</f>
        <v>Ohio</v>
      </c>
      <c r="I3521">
        <f>INDEX(Stores[sqft],MATCH(Sales[[#This Row],[store_no]],Stores[store_no],0))</f>
        <v>90000</v>
      </c>
      <c r="J3521" s="4" t="str">
        <f>INDEX(Departments[dept_name],MATCH(Sales[[#This Row],[dept_no]],Departments[dept_no],0))</f>
        <v>Kids</v>
      </c>
      <c r="K3521" s="4" t="str">
        <f>CONCATENATE(Sales[[#This Row],[region]],Sales[[#This Row],[storetype]])</f>
        <v>1C</v>
      </c>
      <c r="L3521" s="4">
        <f>INDEX(RegionStoreCount[Store Count],MATCH(Sales[[#This Row],[RegionStoretype]],RegionStoreCount[Region/Type],0))</f>
        <v>1</v>
      </c>
      <c r="M3521" s="4">
        <f>AND(Sales[[#This Row],[date]]&lt;=TY_YTDMax,Sales[[#This Row],[date]]&gt;=TY_YTDMin)*Sales[[#This Row],[sales]]</f>
        <v>0</v>
      </c>
      <c r="N3521" s="4">
        <f>AND(Sales[[#This Row],[date]]&lt;=LY_YTDMax,Sales[[#This Row],[date]]&gt;=LY_YTDMin)*Sales[[#This Row],[sales]]</f>
        <v>4014.3574000000003</v>
      </c>
      <c r="O3521" s="4">
        <f>AND(Sales[[#This Row],[date]]&gt;=YoY_Min,Sales[[#This Row],[date]]&lt;=TY_YTDMax)*(Sales[[#This Row],[sales]]/Sales[[#This Row],[sqft]])</f>
        <v>0</v>
      </c>
      <c r="P3521" s="4">
        <f>SUMIF(Sales[RegionStoretype],Sales[[#This Row],[RegionStoretype]],Sales[YoY_SSF])/Sales[[#This Row],[Region_TypeCount]]</f>
        <v>65.329042605555529</v>
      </c>
    </row>
    <row r="3522" spans="1:16" x14ac:dyDescent="0.25">
      <c r="A3522" s="1">
        <v>42958</v>
      </c>
      <c r="B3522">
        <v>30</v>
      </c>
      <c r="C3522">
        <v>20</v>
      </c>
      <c r="D3522">
        <v>2300.6267000000003</v>
      </c>
      <c r="E3522">
        <f>INDEX(Stores[region],MATCH(Sales[[#This Row],[store_no]],Stores[store_no],0))</f>
        <v>1</v>
      </c>
      <c r="F3522" t="str">
        <f>INDEX(Stores[storetype],MATCH(Sales[[#This Row],[store_no]],Stores[store_no],0))</f>
        <v>C</v>
      </c>
      <c r="G3522" t="str">
        <f>INDEX(Stores[location_city],MATCH(Sales[[#This Row],[store_no]],Stores[store_no],0))</f>
        <v>Dayton</v>
      </c>
      <c r="H3522" t="str">
        <f>INDEX(Stores[location_state],MATCH(Sales[[#This Row],[store_no]],Stores[store_no],0))</f>
        <v>Ohio</v>
      </c>
      <c r="I3522">
        <f>INDEX(Stores[sqft],MATCH(Sales[[#This Row],[store_no]],Stores[store_no],0))</f>
        <v>90000</v>
      </c>
      <c r="J3522" s="4" t="str">
        <f>INDEX(Departments[dept_name],MATCH(Sales[[#This Row],[dept_no]],Departments[dept_no],0))</f>
        <v>Toys</v>
      </c>
      <c r="K3522" s="4" t="str">
        <f>CONCATENATE(Sales[[#This Row],[region]],Sales[[#This Row],[storetype]])</f>
        <v>1C</v>
      </c>
      <c r="L3522" s="4">
        <f>INDEX(RegionStoreCount[Store Count],MATCH(Sales[[#This Row],[RegionStoretype]],RegionStoreCount[Region/Type],0))</f>
        <v>1</v>
      </c>
      <c r="M3522" s="4">
        <f>AND(Sales[[#This Row],[date]]&lt;=TY_YTDMax,Sales[[#This Row],[date]]&gt;=TY_YTDMin)*Sales[[#This Row],[sales]]</f>
        <v>0</v>
      </c>
      <c r="N3522" s="4">
        <f>AND(Sales[[#This Row],[date]]&lt;=LY_YTDMax,Sales[[#This Row],[date]]&gt;=LY_YTDMin)*Sales[[#This Row],[sales]]</f>
        <v>2300.6267000000003</v>
      </c>
      <c r="O3522" s="4">
        <f>AND(Sales[[#This Row],[date]]&gt;=YoY_Min,Sales[[#This Row],[date]]&lt;=TY_YTDMax)*(Sales[[#This Row],[sales]]/Sales[[#This Row],[sqft]])</f>
        <v>0</v>
      </c>
      <c r="P3522" s="4">
        <f>SUMIF(Sales[RegionStoretype],Sales[[#This Row],[RegionStoretype]],Sales[YoY_SSF])/Sales[[#This Row],[Region_TypeCount]]</f>
        <v>65.329042605555529</v>
      </c>
    </row>
    <row r="3523" spans="1:16" x14ac:dyDescent="0.25">
      <c r="A3523" s="1">
        <v>42958</v>
      </c>
      <c r="B3523">
        <v>31</v>
      </c>
      <c r="C3523">
        <v>5</v>
      </c>
      <c r="D3523">
        <v>137367.70740000001</v>
      </c>
      <c r="E3523">
        <f>INDEX(Stores[region],MATCH(Sales[[#This Row],[store_no]],Stores[store_no],0))</f>
        <v>3</v>
      </c>
      <c r="F3523" t="str">
        <f>INDEX(Stores[storetype],MATCH(Sales[[#This Row],[store_no]],Stores[store_no],0))</f>
        <v>A</v>
      </c>
      <c r="G3523" t="str">
        <f>INDEX(Stores[location_city],MATCH(Sales[[#This Row],[store_no]],Stores[store_no],0))</f>
        <v>Rapid City</v>
      </c>
      <c r="H3523" t="str">
        <f>INDEX(Stores[location_state],MATCH(Sales[[#This Row],[store_no]],Stores[store_no],0))</f>
        <v>South Dakota</v>
      </c>
      <c r="I3523">
        <f>INDEX(Stores[sqft],MATCH(Sales[[#This Row],[store_no]],Stores[store_no],0))</f>
        <v>200100</v>
      </c>
      <c r="J3523" s="4" t="str">
        <f>INDEX(Departments[dept_name],MATCH(Sales[[#This Row],[dept_no]],Departments[dept_no],0))</f>
        <v>Clothing</v>
      </c>
      <c r="K3523" s="4" t="str">
        <f>CONCATENATE(Sales[[#This Row],[region]],Sales[[#This Row],[storetype]])</f>
        <v>3A</v>
      </c>
      <c r="L3523" s="4">
        <f>INDEX(RegionStoreCount[Store Count],MATCH(Sales[[#This Row],[RegionStoretype]],RegionStoreCount[Region/Type],0))</f>
        <v>9</v>
      </c>
      <c r="M3523" s="4">
        <f>AND(Sales[[#This Row],[date]]&lt;=TY_YTDMax,Sales[[#This Row],[date]]&gt;=TY_YTDMin)*Sales[[#This Row],[sales]]</f>
        <v>0</v>
      </c>
      <c r="N3523" s="4">
        <f>AND(Sales[[#This Row],[date]]&lt;=LY_YTDMax,Sales[[#This Row],[date]]&gt;=LY_YTDMin)*Sales[[#This Row],[sales]]</f>
        <v>137367.70740000001</v>
      </c>
      <c r="O3523" s="4">
        <f>AND(Sales[[#This Row],[date]]&gt;=YoY_Min,Sales[[#This Row],[date]]&lt;=TY_YTDMax)*(Sales[[#This Row],[sales]]/Sales[[#This Row],[sqft]])</f>
        <v>0</v>
      </c>
      <c r="P3523" s="4">
        <f>SUMIF(Sales[RegionStoretype],Sales[[#This Row],[RegionStoretype]],Sales[YoY_SSF])/Sales[[#This Row],[Region_TypeCount]]</f>
        <v>53.603836561720975</v>
      </c>
    </row>
    <row r="3524" spans="1:16" x14ac:dyDescent="0.25">
      <c r="A3524" s="1">
        <v>42958</v>
      </c>
      <c r="B3524">
        <v>31</v>
      </c>
      <c r="C3524">
        <v>15</v>
      </c>
      <c r="D3524">
        <v>64926.548400000007</v>
      </c>
      <c r="E3524">
        <f>INDEX(Stores[region],MATCH(Sales[[#This Row],[store_no]],Stores[store_no],0))</f>
        <v>3</v>
      </c>
      <c r="F3524" t="str">
        <f>INDEX(Stores[storetype],MATCH(Sales[[#This Row],[store_no]],Stores[store_no],0))</f>
        <v>A</v>
      </c>
      <c r="G3524" t="str">
        <f>INDEX(Stores[location_city],MATCH(Sales[[#This Row],[store_no]],Stores[store_no],0))</f>
        <v>Rapid City</v>
      </c>
      <c r="H3524" t="str">
        <f>INDEX(Stores[location_state],MATCH(Sales[[#This Row],[store_no]],Stores[store_no],0))</f>
        <v>South Dakota</v>
      </c>
      <c r="I3524">
        <f>INDEX(Stores[sqft],MATCH(Sales[[#This Row],[store_no]],Stores[store_no],0))</f>
        <v>200100</v>
      </c>
      <c r="J3524" s="4" t="str">
        <f>INDEX(Departments[dept_name],MATCH(Sales[[#This Row],[dept_no]],Departments[dept_no],0))</f>
        <v>Music</v>
      </c>
      <c r="K3524" s="4" t="str">
        <f>CONCATENATE(Sales[[#This Row],[region]],Sales[[#This Row],[storetype]])</f>
        <v>3A</v>
      </c>
      <c r="L3524" s="4">
        <f>INDEX(RegionStoreCount[Store Count],MATCH(Sales[[#This Row],[RegionStoretype]],RegionStoreCount[Region/Type],0))</f>
        <v>9</v>
      </c>
      <c r="M3524" s="4">
        <f>AND(Sales[[#This Row],[date]]&lt;=TY_YTDMax,Sales[[#This Row],[date]]&gt;=TY_YTDMin)*Sales[[#This Row],[sales]]</f>
        <v>0</v>
      </c>
      <c r="N3524" s="4">
        <f>AND(Sales[[#This Row],[date]]&lt;=LY_YTDMax,Sales[[#This Row],[date]]&gt;=LY_YTDMin)*Sales[[#This Row],[sales]]</f>
        <v>64926.548400000007</v>
      </c>
      <c r="O3524" s="4">
        <f>AND(Sales[[#This Row],[date]]&gt;=YoY_Min,Sales[[#This Row],[date]]&lt;=TY_YTDMax)*(Sales[[#This Row],[sales]]/Sales[[#This Row],[sqft]])</f>
        <v>0</v>
      </c>
      <c r="P3524" s="4">
        <f>SUMIF(Sales[RegionStoretype],Sales[[#This Row],[RegionStoretype]],Sales[YoY_SSF])/Sales[[#This Row],[Region_TypeCount]]</f>
        <v>53.603836561720975</v>
      </c>
    </row>
    <row r="3525" spans="1:16" x14ac:dyDescent="0.25">
      <c r="A3525" s="1">
        <v>42958</v>
      </c>
      <c r="B3525">
        <v>32</v>
      </c>
      <c r="C3525">
        <v>1</v>
      </c>
      <c r="D3525">
        <v>44383.351800000004</v>
      </c>
      <c r="E3525">
        <f>INDEX(Stores[region],MATCH(Sales[[#This Row],[store_no]],Stores[store_no],0))</f>
        <v>2</v>
      </c>
      <c r="F3525" t="str">
        <f>INDEX(Stores[storetype],MATCH(Sales[[#This Row],[store_no]],Stores[store_no],0))</f>
        <v>A</v>
      </c>
      <c r="G3525" t="str">
        <f>INDEX(Stores[location_city],MATCH(Sales[[#This Row],[store_no]],Stores[store_no],0))</f>
        <v>Western Springs</v>
      </c>
      <c r="H3525" t="str">
        <f>INDEX(Stores[location_state],MATCH(Sales[[#This Row],[store_no]],Stores[store_no],0))</f>
        <v>Illinois</v>
      </c>
      <c r="I3525">
        <f>INDEX(Stores[sqft],MATCH(Sales[[#This Row],[store_no]],Stores[store_no],0))</f>
        <v>118200</v>
      </c>
      <c r="J3525" s="4" t="str">
        <f>INDEX(Departments[dept_name],MATCH(Sales[[#This Row],[dept_no]],Departments[dept_no],0))</f>
        <v>Automotive</v>
      </c>
      <c r="K3525" s="4" t="str">
        <f>CONCATENATE(Sales[[#This Row],[region]],Sales[[#This Row],[storetype]])</f>
        <v>2A</v>
      </c>
      <c r="L3525" s="4">
        <f>INDEX(RegionStoreCount[Store Count],MATCH(Sales[[#This Row],[RegionStoretype]],RegionStoreCount[Region/Type],0))</f>
        <v>5</v>
      </c>
      <c r="M3525" s="4">
        <f>AND(Sales[[#This Row],[date]]&lt;=TY_YTDMax,Sales[[#This Row],[date]]&gt;=TY_YTDMin)*Sales[[#This Row],[sales]]</f>
        <v>0</v>
      </c>
      <c r="N3525" s="4">
        <f>AND(Sales[[#This Row],[date]]&lt;=LY_YTDMax,Sales[[#This Row],[date]]&gt;=LY_YTDMin)*Sales[[#This Row],[sales]]</f>
        <v>44383.351800000004</v>
      </c>
      <c r="O3525" s="4">
        <f>AND(Sales[[#This Row],[date]]&gt;=YoY_Min,Sales[[#This Row],[date]]&lt;=TY_YTDMax)*(Sales[[#This Row],[sales]]/Sales[[#This Row],[sqft]])</f>
        <v>0</v>
      </c>
      <c r="P3525" s="4">
        <f>SUMIF(Sales[RegionStoretype],Sales[[#This Row],[RegionStoretype]],Sales[YoY_SSF])/Sales[[#This Row],[Region_TypeCount]]</f>
        <v>60.052789354368521</v>
      </c>
    </row>
    <row r="3526" spans="1:16" x14ac:dyDescent="0.25">
      <c r="A3526" s="1">
        <v>42958</v>
      </c>
      <c r="B3526">
        <v>32</v>
      </c>
      <c r="C3526">
        <v>2</v>
      </c>
      <c r="D3526">
        <v>46486.470699999998</v>
      </c>
      <c r="E3526">
        <f>INDEX(Stores[region],MATCH(Sales[[#This Row],[store_no]],Stores[store_no],0))</f>
        <v>2</v>
      </c>
      <c r="F3526" t="str">
        <f>INDEX(Stores[storetype],MATCH(Sales[[#This Row],[store_no]],Stores[store_no],0))</f>
        <v>A</v>
      </c>
      <c r="G3526" t="str">
        <f>INDEX(Stores[location_city],MATCH(Sales[[#This Row],[store_no]],Stores[store_no],0))</f>
        <v>Western Springs</v>
      </c>
      <c r="H3526" t="str">
        <f>INDEX(Stores[location_state],MATCH(Sales[[#This Row],[store_no]],Stores[store_no],0))</f>
        <v>Illinois</v>
      </c>
      <c r="I3526">
        <f>INDEX(Stores[sqft],MATCH(Sales[[#This Row],[store_no]],Stores[store_no],0))</f>
        <v>118200</v>
      </c>
      <c r="J3526" s="4" t="str">
        <f>INDEX(Departments[dept_name],MATCH(Sales[[#This Row],[dept_no]],Departments[dept_no],0))</f>
        <v>Baby</v>
      </c>
      <c r="K3526" s="4" t="str">
        <f>CONCATENATE(Sales[[#This Row],[region]],Sales[[#This Row],[storetype]])</f>
        <v>2A</v>
      </c>
      <c r="L3526" s="4">
        <f>INDEX(RegionStoreCount[Store Count],MATCH(Sales[[#This Row],[RegionStoretype]],RegionStoreCount[Region/Type],0))</f>
        <v>5</v>
      </c>
      <c r="M3526" s="4">
        <f>AND(Sales[[#This Row],[date]]&lt;=TY_YTDMax,Sales[[#This Row],[date]]&gt;=TY_YTDMin)*Sales[[#This Row],[sales]]</f>
        <v>0</v>
      </c>
      <c r="N3526" s="4">
        <f>AND(Sales[[#This Row],[date]]&lt;=LY_YTDMax,Sales[[#This Row],[date]]&gt;=LY_YTDMin)*Sales[[#This Row],[sales]]</f>
        <v>46486.470699999998</v>
      </c>
      <c r="O3526" s="4">
        <f>AND(Sales[[#This Row],[date]]&gt;=YoY_Min,Sales[[#This Row],[date]]&lt;=TY_YTDMax)*(Sales[[#This Row],[sales]]/Sales[[#This Row],[sqft]])</f>
        <v>0</v>
      </c>
      <c r="P3526" s="4">
        <f>SUMIF(Sales[RegionStoretype],Sales[[#This Row],[RegionStoretype]],Sales[YoY_SSF])/Sales[[#This Row],[Region_TypeCount]]</f>
        <v>60.052789354368521</v>
      </c>
    </row>
    <row r="3527" spans="1:16" x14ac:dyDescent="0.25">
      <c r="A3527" s="1">
        <v>42958</v>
      </c>
      <c r="B3527">
        <v>32</v>
      </c>
      <c r="C3527">
        <v>18</v>
      </c>
      <c r="D3527">
        <v>122673.5655</v>
      </c>
      <c r="E3527">
        <f>INDEX(Stores[region],MATCH(Sales[[#This Row],[store_no]],Stores[store_no],0))</f>
        <v>2</v>
      </c>
      <c r="F3527" t="str">
        <f>INDEX(Stores[storetype],MATCH(Sales[[#This Row],[store_no]],Stores[store_no],0))</f>
        <v>A</v>
      </c>
      <c r="G3527" t="str">
        <f>INDEX(Stores[location_city],MATCH(Sales[[#This Row],[store_no]],Stores[store_no],0))</f>
        <v>Western Springs</v>
      </c>
      <c r="H3527" t="str">
        <f>INDEX(Stores[location_state],MATCH(Sales[[#This Row],[store_no]],Stores[store_no],0))</f>
        <v>Illinois</v>
      </c>
      <c r="I3527">
        <f>INDEX(Stores[sqft],MATCH(Sales[[#This Row],[store_no]],Stores[store_no],0))</f>
        <v>118200</v>
      </c>
      <c r="J3527" s="4" t="str">
        <f>INDEX(Departments[dept_name],MATCH(Sales[[#This Row],[dept_no]],Departments[dept_no],0))</f>
        <v>Sports</v>
      </c>
      <c r="K3527" s="4" t="str">
        <f>CONCATENATE(Sales[[#This Row],[region]],Sales[[#This Row],[storetype]])</f>
        <v>2A</v>
      </c>
      <c r="L3527" s="4">
        <f>INDEX(RegionStoreCount[Store Count],MATCH(Sales[[#This Row],[RegionStoretype]],RegionStoreCount[Region/Type],0))</f>
        <v>5</v>
      </c>
      <c r="M3527" s="4">
        <f>AND(Sales[[#This Row],[date]]&lt;=TY_YTDMax,Sales[[#This Row],[date]]&gt;=TY_YTDMin)*Sales[[#This Row],[sales]]</f>
        <v>0</v>
      </c>
      <c r="N3527" s="4">
        <f>AND(Sales[[#This Row],[date]]&lt;=LY_YTDMax,Sales[[#This Row],[date]]&gt;=LY_YTDMin)*Sales[[#This Row],[sales]]</f>
        <v>122673.5655</v>
      </c>
      <c r="O3527" s="4">
        <f>AND(Sales[[#This Row],[date]]&gt;=YoY_Min,Sales[[#This Row],[date]]&lt;=TY_YTDMax)*(Sales[[#This Row],[sales]]/Sales[[#This Row],[sqft]])</f>
        <v>0</v>
      </c>
      <c r="P3527" s="4">
        <f>SUMIF(Sales[RegionStoretype],Sales[[#This Row],[RegionStoretype]],Sales[YoY_SSF])/Sales[[#This Row],[Region_TypeCount]]</f>
        <v>60.052789354368521</v>
      </c>
    </row>
    <row r="3528" spans="1:16" x14ac:dyDescent="0.25">
      <c r="A3528" s="1">
        <v>42958</v>
      </c>
      <c r="B3528">
        <v>33</v>
      </c>
      <c r="C3528">
        <v>6</v>
      </c>
      <c r="D3528">
        <v>6939.9177999999993</v>
      </c>
      <c r="E3528">
        <f>INDEX(Stores[region],MATCH(Sales[[#This Row],[store_no]],Stores[store_no],0))</f>
        <v>3</v>
      </c>
      <c r="F3528" t="str">
        <f>INDEX(Stores[storetype],MATCH(Sales[[#This Row],[store_no]],Stores[store_no],0))</f>
        <v>A</v>
      </c>
      <c r="G3528" t="str">
        <f>INDEX(Stores[location_city],MATCH(Sales[[#This Row],[store_no]],Stores[store_no],0))</f>
        <v>Omaha</v>
      </c>
      <c r="H3528" t="str">
        <f>INDEX(Stores[location_state],MATCH(Sales[[#This Row],[store_no]],Stores[store_no],0))</f>
        <v>Nebraska</v>
      </c>
      <c r="I3528">
        <f>INDEX(Stores[sqft],MATCH(Sales[[#This Row],[store_no]],Stores[store_no],0))</f>
        <v>40700</v>
      </c>
      <c r="J3528" s="4" t="str">
        <f>INDEX(Departments[dept_name],MATCH(Sales[[#This Row],[dept_no]],Departments[dept_no],0))</f>
        <v>Computers</v>
      </c>
      <c r="K3528" s="4" t="str">
        <f>CONCATENATE(Sales[[#This Row],[region]],Sales[[#This Row],[storetype]])</f>
        <v>3A</v>
      </c>
      <c r="L3528" s="4">
        <f>INDEX(RegionStoreCount[Store Count],MATCH(Sales[[#This Row],[RegionStoretype]],RegionStoreCount[Region/Type],0))</f>
        <v>9</v>
      </c>
      <c r="M3528" s="4">
        <f>AND(Sales[[#This Row],[date]]&lt;=TY_YTDMax,Sales[[#This Row],[date]]&gt;=TY_YTDMin)*Sales[[#This Row],[sales]]</f>
        <v>0</v>
      </c>
      <c r="N3528" s="4">
        <f>AND(Sales[[#This Row],[date]]&lt;=LY_YTDMax,Sales[[#This Row],[date]]&gt;=LY_YTDMin)*Sales[[#This Row],[sales]]</f>
        <v>6939.9177999999993</v>
      </c>
      <c r="O3528" s="4">
        <f>AND(Sales[[#This Row],[date]]&gt;=YoY_Min,Sales[[#This Row],[date]]&lt;=TY_YTDMax)*(Sales[[#This Row],[sales]]/Sales[[#This Row],[sqft]])</f>
        <v>0</v>
      </c>
      <c r="P3528" s="4">
        <f>SUMIF(Sales[RegionStoretype],Sales[[#This Row],[RegionStoretype]],Sales[YoY_SSF])/Sales[[#This Row],[Region_TypeCount]]</f>
        <v>53.603836561720975</v>
      </c>
    </row>
    <row r="3529" spans="1:16" x14ac:dyDescent="0.25">
      <c r="A3529" s="1">
        <v>42958</v>
      </c>
      <c r="B3529">
        <v>33</v>
      </c>
      <c r="C3529">
        <v>19</v>
      </c>
      <c r="D3529">
        <v>17895.502200000003</v>
      </c>
      <c r="E3529">
        <f>INDEX(Stores[region],MATCH(Sales[[#This Row],[store_no]],Stores[store_no],0))</f>
        <v>3</v>
      </c>
      <c r="F3529" t="str">
        <f>INDEX(Stores[storetype],MATCH(Sales[[#This Row],[store_no]],Stores[store_no],0))</f>
        <v>A</v>
      </c>
      <c r="G3529" t="str">
        <f>INDEX(Stores[location_city],MATCH(Sales[[#This Row],[store_no]],Stores[store_no],0))</f>
        <v>Omaha</v>
      </c>
      <c r="H3529" t="str">
        <f>INDEX(Stores[location_state],MATCH(Sales[[#This Row],[store_no]],Stores[store_no],0))</f>
        <v>Nebraska</v>
      </c>
      <c r="I3529">
        <f>INDEX(Stores[sqft],MATCH(Sales[[#This Row],[store_no]],Stores[store_no],0))</f>
        <v>40700</v>
      </c>
      <c r="J3529" s="4" t="str">
        <f>INDEX(Departments[dept_name],MATCH(Sales[[#This Row],[dept_no]],Departments[dept_no],0))</f>
        <v>Tools</v>
      </c>
      <c r="K3529" s="4" t="str">
        <f>CONCATENATE(Sales[[#This Row],[region]],Sales[[#This Row],[storetype]])</f>
        <v>3A</v>
      </c>
      <c r="L3529" s="4">
        <f>INDEX(RegionStoreCount[Store Count],MATCH(Sales[[#This Row],[RegionStoretype]],RegionStoreCount[Region/Type],0))</f>
        <v>9</v>
      </c>
      <c r="M3529" s="4">
        <f>AND(Sales[[#This Row],[date]]&lt;=TY_YTDMax,Sales[[#This Row],[date]]&gt;=TY_YTDMin)*Sales[[#This Row],[sales]]</f>
        <v>0</v>
      </c>
      <c r="N3529" s="4">
        <f>AND(Sales[[#This Row],[date]]&lt;=LY_YTDMax,Sales[[#This Row],[date]]&gt;=LY_YTDMin)*Sales[[#This Row],[sales]]</f>
        <v>17895.502200000003</v>
      </c>
      <c r="O3529" s="4">
        <f>AND(Sales[[#This Row],[date]]&gt;=YoY_Min,Sales[[#This Row],[date]]&lt;=TY_YTDMax)*(Sales[[#This Row],[sales]]/Sales[[#This Row],[sqft]])</f>
        <v>0</v>
      </c>
      <c r="P3529" s="4">
        <f>SUMIF(Sales[RegionStoretype],Sales[[#This Row],[RegionStoretype]],Sales[YoY_SSF])/Sales[[#This Row],[Region_TypeCount]]</f>
        <v>53.603836561720975</v>
      </c>
    </row>
    <row r="3530" spans="1:16" x14ac:dyDescent="0.25">
      <c r="A3530" s="1">
        <v>42958</v>
      </c>
      <c r="B3530">
        <v>34</v>
      </c>
      <c r="C3530">
        <v>9</v>
      </c>
      <c r="D3530">
        <v>27191.9977</v>
      </c>
      <c r="E3530">
        <f>INDEX(Stores[region],MATCH(Sales[[#This Row],[store_no]],Stores[store_no],0))</f>
        <v>1</v>
      </c>
      <c r="F3530" t="str">
        <f>INDEX(Stores[storetype],MATCH(Sales[[#This Row],[store_no]],Stores[store_no],0))</f>
        <v>A</v>
      </c>
      <c r="G3530" t="str">
        <f>INDEX(Stores[location_city],MATCH(Sales[[#This Row],[store_no]],Stores[store_no],0))</f>
        <v>Toledo</v>
      </c>
      <c r="H3530" t="str">
        <f>INDEX(Stores[location_state],MATCH(Sales[[#This Row],[store_no]],Stores[store_no],0))</f>
        <v>Ohio</v>
      </c>
      <c r="I3530">
        <f>INDEX(Stores[sqft],MATCH(Sales[[#This Row],[store_no]],Stores[store_no],0))</f>
        <v>207900</v>
      </c>
      <c r="J3530" s="4" t="str">
        <f>INDEX(Departments[dept_name],MATCH(Sales[[#This Row],[dept_no]],Departments[dept_no],0))</f>
        <v>Garden</v>
      </c>
      <c r="K3530" s="4" t="str">
        <f>CONCATENATE(Sales[[#This Row],[region]],Sales[[#This Row],[storetype]])</f>
        <v>1A</v>
      </c>
      <c r="L3530" s="4">
        <f>INDEX(RegionStoreCount[Store Count],MATCH(Sales[[#This Row],[RegionStoretype]],RegionStoreCount[Region/Type],0))</f>
        <v>5</v>
      </c>
      <c r="M3530" s="4">
        <f>AND(Sales[[#This Row],[date]]&lt;=TY_YTDMax,Sales[[#This Row],[date]]&gt;=TY_YTDMin)*Sales[[#This Row],[sales]]</f>
        <v>0</v>
      </c>
      <c r="N3530" s="4">
        <f>AND(Sales[[#This Row],[date]]&lt;=LY_YTDMax,Sales[[#This Row],[date]]&gt;=LY_YTDMin)*Sales[[#This Row],[sales]]</f>
        <v>27191.9977</v>
      </c>
      <c r="O3530" s="4">
        <f>AND(Sales[[#This Row],[date]]&gt;=YoY_Min,Sales[[#This Row],[date]]&lt;=TY_YTDMax)*(Sales[[#This Row],[sales]]/Sales[[#This Row],[sqft]])</f>
        <v>0</v>
      </c>
      <c r="P3530" s="4">
        <f>SUMIF(Sales[RegionStoretype],Sales[[#This Row],[RegionStoretype]],Sales[YoY_SSF])/Sales[[#This Row],[Region_TypeCount]]</f>
        <v>59.469551530910678</v>
      </c>
    </row>
    <row r="3531" spans="1:16" x14ac:dyDescent="0.25">
      <c r="A3531" s="1">
        <v>42958</v>
      </c>
      <c r="B3531">
        <v>34</v>
      </c>
      <c r="C3531">
        <v>11</v>
      </c>
      <c r="D3531">
        <v>59794.9398</v>
      </c>
      <c r="E3531">
        <f>INDEX(Stores[region],MATCH(Sales[[#This Row],[store_no]],Stores[store_no],0))</f>
        <v>1</v>
      </c>
      <c r="F3531" t="str">
        <f>INDEX(Stores[storetype],MATCH(Sales[[#This Row],[store_no]],Stores[store_no],0))</f>
        <v>A</v>
      </c>
      <c r="G3531" t="str">
        <f>INDEX(Stores[location_city],MATCH(Sales[[#This Row],[store_no]],Stores[store_no],0))</f>
        <v>Toledo</v>
      </c>
      <c r="H3531" t="str">
        <f>INDEX(Stores[location_state],MATCH(Sales[[#This Row],[store_no]],Stores[store_no],0))</f>
        <v>Ohio</v>
      </c>
      <c r="I3531">
        <f>INDEX(Stores[sqft],MATCH(Sales[[#This Row],[store_no]],Stores[store_no],0))</f>
        <v>207900</v>
      </c>
      <c r="J3531" s="4" t="str">
        <f>INDEX(Departments[dept_name],MATCH(Sales[[#This Row],[dept_no]],Departments[dept_no],0))</f>
        <v>Home</v>
      </c>
      <c r="K3531" s="4" t="str">
        <f>CONCATENATE(Sales[[#This Row],[region]],Sales[[#This Row],[storetype]])</f>
        <v>1A</v>
      </c>
      <c r="L3531" s="4">
        <f>INDEX(RegionStoreCount[Store Count],MATCH(Sales[[#This Row],[RegionStoretype]],RegionStoreCount[Region/Type],0))</f>
        <v>5</v>
      </c>
      <c r="M3531" s="4">
        <f>AND(Sales[[#This Row],[date]]&lt;=TY_YTDMax,Sales[[#This Row],[date]]&gt;=TY_YTDMin)*Sales[[#This Row],[sales]]</f>
        <v>0</v>
      </c>
      <c r="N3531" s="4">
        <f>AND(Sales[[#This Row],[date]]&lt;=LY_YTDMax,Sales[[#This Row],[date]]&gt;=LY_YTDMin)*Sales[[#This Row],[sales]]</f>
        <v>59794.9398</v>
      </c>
      <c r="O3531" s="4">
        <f>AND(Sales[[#This Row],[date]]&gt;=YoY_Min,Sales[[#This Row],[date]]&lt;=TY_YTDMax)*(Sales[[#This Row],[sales]]/Sales[[#This Row],[sqft]])</f>
        <v>0</v>
      </c>
      <c r="P3531" s="4">
        <f>SUMIF(Sales[RegionStoretype],Sales[[#This Row],[RegionStoretype]],Sales[YoY_SSF])/Sales[[#This Row],[Region_TypeCount]]</f>
        <v>59.469551530910678</v>
      </c>
    </row>
    <row r="3532" spans="1:16" x14ac:dyDescent="0.25">
      <c r="A3532" s="1">
        <v>42958</v>
      </c>
      <c r="B3532">
        <v>34</v>
      </c>
      <c r="C3532">
        <v>13</v>
      </c>
      <c r="D3532">
        <v>138101.9528</v>
      </c>
      <c r="E3532">
        <f>INDEX(Stores[region],MATCH(Sales[[#This Row],[store_no]],Stores[store_no],0))</f>
        <v>1</v>
      </c>
      <c r="F3532" t="str">
        <f>INDEX(Stores[storetype],MATCH(Sales[[#This Row],[store_no]],Stores[store_no],0))</f>
        <v>A</v>
      </c>
      <c r="G3532" t="str">
        <f>INDEX(Stores[location_city],MATCH(Sales[[#This Row],[store_no]],Stores[store_no],0))</f>
        <v>Toledo</v>
      </c>
      <c r="H3532" t="str">
        <f>INDEX(Stores[location_state],MATCH(Sales[[#This Row],[store_no]],Stores[store_no],0))</f>
        <v>Ohio</v>
      </c>
      <c r="I3532">
        <f>INDEX(Stores[sqft],MATCH(Sales[[#This Row],[store_no]],Stores[store_no],0))</f>
        <v>207900</v>
      </c>
      <c r="J3532" s="4" t="str">
        <f>INDEX(Departments[dept_name],MATCH(Sales[[#This Row],[dept_no]],Departments[dept_no],0))</f>
        <v>Kids</v>
      </c>
      <c r="K3532" s="4" t="str">
        <f>CONCATENATE(Sales[[#This Row],[region]],Sales[[#This Row],[storetype]])</f>
        <v>1A</v>
      </c>
      <c r="L3532" s="4">
        <f>INDEX(RegionStoreCount[Store Count],MATCH(Sales[[#This Row],[RegionStoretype]],RegionStoreCount[Region/Type],0))</f>
        <v>5</v>
      </c>
      <c r="M3532" s="4">
        <f>AND(Sales[[#This Row],[date]]&lt;=TY_YTDMax,Sales[[#This Row],[date]]&gt;=TY_YTDMin)*Sales[[#This Row],[sales]]</f>
        <v>0</v>
      </c>
      <c r="N3532" s="4">
        <f>AND(Sales[[#This Row],[date]]&lt;=LY_YTDMax,Sales[[#This Row],[date]]&gt;=LY_YTDMin)*Sales[[#This Row],[sales]]</f>
        <v>138101.9528</v>
      </c>
      <c r="O3532" s="4">
        <f>AND(Sales[[#This Row],[date]]&gt;=YoY_Min,Sales[[#This Row],[date]]&lt;=TY_YTDMax)*(Sales[[#This Row],[sales]]/Sales[[#This Row],[sqft]])</f>
        <v>0</v>
      </c>
      <c r="P3532" s="4">
        <f>SUMIF(Sales[RegionStoretype],Sales[[#This Row],[RegionStoretype]],Sales[YoY_SSF])/Sales[[#This Row],[Region_TypeCount]]</f>
        <v>59.469551530910678</v>
      </c>
    </row>
    <row r="3533" spans="1:16" x14ac:dyDescent="0.25">
      <c r="A3533" s="1">
        <v>42958</v>
      </c>
      <c r="B3533">
        <v>34</v>
      </c>
      <c r="C3533">
        <v>15</v>
      </c>
      <c r="D3533">
        <v>43358.525099999999</v>
      </c>
      <c r="E3533">
        <f>INDEX(Stores[region],MATCH(Sales[[#This Row],[store_no]],Stores[store_no],0))</f>
        <v>1</v>
      </c>
      <c r="F3533" t="str">
        <f>INDEX(Stores[storetype],MATCH(Sales[[#This Row],[store_no]],Stores[store_no],0))</f>
        <v>A</v>
      </c>
      <c r="G3533" t="str">
        <f>INDEX(Stores[location_city],MATCH(Sales[[#This Row],[store_no]],Stores[store_no],0))</f>
        <v>Toledo</v>
      </c>
      <c r="H3533" t="str">
        <f>INDEX(Stores[location_state],MATCH(Sales[[#This Row],[store_no]],Stores[store_no],0))</f>
        <v>Ohio</v>
      </c>
      <c r="I3533">
        <f>INDEX(Stores[sqft],MATCH(Sales[[#This Row],[store_no]],Stores[store_no],0))</f>
        <v>207900</v>
      </c>
      <c r="J3533" s="4" t="str">
        <f>INDEX(Departments[dept_name],MATCH(Sales[[#This Row],[dept_no]],Departments[dept_no],0))</f>
        <v>Music</v>
      </c>
      <c r="K3533" s="4" t="str">
        <f>CONCATENATE(Sales[[#This Row],[region]],Sales[[#This Row],[storetype]])</f>
        <v>1A</v>
      </c>
      <c r="L3533" s="4">
        <f>INDEX(RegionStoreCount[Store Count],MATCH(Sales[[#This Row],[RegionStoretype]],RegionStoreCount[Region/Type],0))</f>
        <v>5</v>
      </c>
      <c r="M3533" s="4">
        <f>AND(Sales[[#This Row],[date]]&lt;=TY_YTDMax,Sales[[#This Row],[date]]&gt;=TY_YTDMin)*Sales[[#This Row],[sales]]</f>
        <v>0</v>
      </c>
      <c r="N3533" s="4">
        <f>AND(Sales[[#This Row],[date]]&lt;=LY_YTDMax,Sales[[#This Row],[date]]&gt;=LY_YTDMin)*Sales[[#This Row],[sales]]</f>
        <v>43358.525099999999</v>
      </c>
      <c r="O3533" s="4">
        <f>AND(Sales[[#This Row],[date]]&gt;=YoY_Min,Sales[[#This Row],[date]]&lt;=TY_YTDMax)*(Sales[[#This Row],[sales]]/Sales[[#This Row],[sqft]])</f>
        <v>0</v>
      </c>
      <c r="P3533" s="4">
        <f>SUMIF(Sales[RegionStoretype],Sales[[#This Row],[RegionStoretype]],Sales[YoY_SSF])/Sales[[#This Row],[Region_TypeCount]]</f>
        <v>59.469551530910678</v>
      </c>
    </row>
    <row r="3534" spans="1:16" x14ac:dyDescent="0.25">
      <c r="A3534" s="1">
        <v>42958</v>
      </c>
      <c r="B3534">
        <v>35</v>
      </c>
      <c r="C3534">
        <v>6</v>
      </c>
      <c r="D3534">
        <v>58485.410599999996</v>
      </c>
      <c r="E3534">
        <f>INDEX(Stores[region],MATCH(Sales[[#This Row],[store_no]],Stores[store_no],0))</f>
        <v>3</v>
      </c>
      <c r="F3534" t="str">
        <f>INDEX(Stores[storetype],MATCH(Sales[[#This Row],[store_no]],Stores[store_no],0))</f>
        <v>C</v>
      </c>
      <c r="G3534" t="str">
        <f>INDEX(Stores[location_city],MATCH(Sales[[#This Row],[store_no]],Stores[store_no],0))</f>
        <v>Wichita</v>
      </c>
      <c r="H3534" t="str">
        <f>INDEX(Stores[location_state],MATCH(Sales[[#This Row],[store_no]],Stores[store_no],0))</f>
        <v>Kansas</v>
      </c>
      <c r="I3534">
        <f>INDEX(Stores[sqft],MATCH(Sales[[#This Row],[store_no]],Stores[store_no],0))</f>
        <v>72800</v>
      </c>
      <c r="J3534" s="4" t="str">
        <f>INDEX(Departments[dept_name],MATCH(Sales[[#This Row],[dept_no]],Departments[dept_no],0))</f>
        <v>Computers</v>
      </c>
      <c r="K3534" s="4" t="str">
        <f>CONCATENATE(Sales[[#This Row],[region]],Sales[[#This Row],[storetype]])</f>
        <v>3C</v>
      </c>
      <c r="L3534" s="4">
        <f>INDEX(RegionStoreCount[Store Count],MATCH(Sales[[#This Row],[RegionStoretype]],RegionStoreCount[Region/Type],0))</f>
        <v>2</v>
      </c>
      <c r="M3534" s="4">
        <f>AND(Sales[[#This Row],[date]]&lt;=TY_YTDMax,Sales[[#This Row],[date]]&gt;=TY_YTDMin)*Sales[[#This Row],[sales]]</f>
        <v>0</v>
      </c>
      <c r="N3534" s="4">
        <f>AND(Sales[[#This Row],[date]]&lt;=LY_YTDMax,Sales[[#This Row],[date]]&gt;=LY_YTDMin)*Sales[[#This Row],[sales]]</f>
        <v>58485.410599999996</v>
      </c>
      <c r="O3534" s="4">
        <f>AND(Sales[[#This Row],[date]]&gt;=YoY_Min,Sales[[#This Row],[date]]&lt;=TY_YTDMax)*(Sales[[#This Row],[sales]]/Sales[[#This Row],[sqft]])</f>
        <v>0</v>
      </c>
      <c r="P3534" s="4">
        <f>SUMIF(Sales[RegionStoretype],Sales[[#This Row],[RegionStoretype]],Sales[YoY_SSF])/Sales[[#This Row],[Region_TypeCount]]</f>
        <v>47.561479460925746</v>
      </c>
    </row>
    <row r="3535" spans="1:16" x14ac:dyDescent="0.25">
      <c r="A3535" s="1">
        <v>42958</v>
      </c>
      <c r="B3535">
        <v>36</v>
      </c>
      <c r="C3535">
        <v>6</v>
      </c>
      <c r="D3535">
        <v>160512.15800000002</v>
      </c>
      <c r="E3535">
        <f>INDEX(Stores[region],MATCH(Sales[[#This Row],[store_no]],Stores[store_no],0))</f>
        <v>2</v>
      </c>
      <c r="F3535" t="str">
        <f>INDEX(Stores[storetype],MATCH(Sales[[#This Row],[store_no]],Stores[store_no],0))</f>
        <v>A</v>
      </c>
      <c r="G3535" t="str">
        <f>INDEX(Stores[location_city],MATCH(Sales[[#This Row],[store_no]],Stores[store_no],0))</f>
        <v>Aurora</v>
      </c>
      <c r="H3535" t="str">
        <f>INDEX(Stores[location_state],MATCH(Sales[[#This Row],[store_no]],Stores[store_no],0))</f>
        <v>Illinois</v>
      </c>
      <c r="I3535">
        <f>INDEX(Stores[sqft],MATCH(Sales[[#This Row],[store_no]],Stores[store_no],0))</f>
        <v>209900</v>
      </c>
      <c r="J3535" s="4" t="str">
        <f>INDEX(Departments[dept_name],MATCH(Sales[[#This Row],[dept_no]],Departments[dept_no],0))</f>
        <v>Computers</v>
      </c>
      <c r="K3535" s="4" t="str">
        <f>CONCATENATE(Sales[[#This Row],[region]],Sales[[#This Row],[storetype]])</f>
        <v>2A</v>
      </c>
      <c r="L3535" s="4">
        <f>INDEX(RegionStoreCount[Store Count],MATCH(Sales[[#This Row],[RegionStoretype]],RegionStoreCount[Region/Type],0))</f>
        <v>5</v>
      </c>
      <c r="M3535" s="4">
        <f>AND(Sales[[#This Row],[date]]&lt;=TY_YTDMax,Sales[[#This Row],[date]]&gt;=TY_YTDMin)*Sales[[#This Row],[sales]]</f>
        <v>0</v>
      </c>
      <c r="N3535" s="4">
        <f>AND(Sales[[#This Row],[date]]&lt;=LY_YTDMax,Sales[[#This Row],[date]]&gt;=LY_YTDMin)*Sales[[#This Row],[sales]]</f>
        <v>160512.15800000002</v>
      </c>
      <c r="O3535" s="4">
        <f>AND(Sales[[#This Row],[date]]&gt;=YoY_Min,Sales[[#This Row],[date]]&lt;=TY_YTDMax)*(Sales[[#This Row],[sales]]/Sales[[#This Row],[sqft]])</f>
        <v>0</v>
      </c>
      <c r="P3535" s="4">
        <f>SUMIF(Sales[RegionStoretype],Sales[[#This Row],[RegionStoretype]],Sales[YoY_SSF])/Sales[[#This Row],[Region_TypeCount]]</f>
        <v>60.052789354368521</v>
      </c>
    </row>
    <row r="3536" spans="1:16" x14ac:dyDescent="0.25">
      <c r="A3536" s="1">
        <v>42958</v>
      </c>
      <c r="B3536">
        <v>36</v>
      </c>
      <c r="C3536">
        <v>10</v>
      </c>
      <c r="D3536">
        <v>36035.870199999998</v>
      </c>
      <c r="E3536">
        <f>INDEX(Stores[region],MATCH(Sales[[#This Row],[store_no]],Stores[store_no],0))</f>
        <v>2</v>
      </c>
      <c r="F3536" t="str">
        <f>INDEX(Stores[storetype],MATCH(Sales[[#This Row],[store_no]],Stores[store_no],0))</f>
        <v>A</v>
      </c>
      <c r="G3536" t="str">
        <f>INDEX(Stores[location_city],MATCH(Sales[[#This Row],[store_no]],Stores[store_no],0))</f>
        <v>Aurora</v>
      </c>
      <c r="H3536" t="str">
        <f>INDEX(Stores[location_state],MATCH(Sales[[#This Row],[store_no]],Stores[store_no],0))</f>
        <v>Illinois</v>
      </c>
      <c r="I3536">
        <f>INDEX(Stores[sqft],MATCH(Sales[[#This Row],[store_no]],Stores[store_no],0))</f>
        <v>209900</v>
      </c>
      <c r="J3536" s="4" t="str">
        <f>INDEX(Departments[dept_name],MATCH(Sales[[#This Row],[dept_no]],Departments[dept_no],0))</f>
        <v>Health</v>
      </c>
      <c r="K3536" s="4" t="str">
        <f>CONCATENATE(Sales[[#This Row],[region]],Sales[[#This Row],[storetype]])</f>
        <v>2A</v>
      </c>
      <c r="L3536" s="4">
        <f>INDEX(RegionStoreCount[Store Count],MATCH(Sales[[#This Row],[RegionStoretype]],RegionStoreCount[Region/Type],0))</f>
        <v>5</v>
      </c>
      <c r="M3536" s="4">
        <f>AND(Sales[[#This Row],[date]]&lt;=TY_YTDMax,Sales[[#This Row],[date]]&gt;=TY_YTDMin)*Sales[[#This Row],[sales]]</f>
        <v>0</v>
      </c>
      <c r="N3536" s="4">
        <f>AND(Sales[[#This Row],[date]]&lt;=LY_YTDMax,Sales[[#This Row],[date]]&gt;=LY_YTDMin)*Sales[[#This Row],[sales]]</f>
        <v>36035.870199999998</v>
      </c>
      <c r="O3536" s="4">
        <f>AND(Sales[[#This Row],[date]]&gt;=YoY_Min,Sales[[#This Row],[date]]&lt;=TY_YTDMax)*(Sales[[#This Row],[sales]]/Sales[[#This Row],[sqft]])</f>
        <v>0</v>
      </c>
      <c r="P3536" s="4">
        <f>SUMIF(Sales[RegionStoretype],Sales[[#This Row],[RegionStoretype]],Sales[YoY_SSF])/Sales[[#This Row],[Region_TypeCount]]</f>
        <v>60.052789354368521</v>
      </c>
    </row>
    <row r="3537" spans="1:16" x14ac:dyDescent="0.25">
      <c r="A3537" s="1">
        <v>42958</v>
      </c>
      <c r="B3537">
        <v>36</v>
      </c>
      <c r="C3537">
        <v>14</v>
      </c>
      <c r="D3537">
        <v>94485.2929</v>
      </c>
      <c r="E3537">
        <f>INDEX(Stores[region],MATCH(Sales[[#This Row],[store_no]],Stores[store_no],0))</f>
        <v>2</v>
      </c>
      <c r="F3537" t="str">
        <f>INDEX(Stores[storetype],MATCH(Sales[[#This Row],[store_no]],Stores[store_no],0))</f>
        <v>A</v>
      </c>
      <c r="G3537" t="str">
        <f>INDEX(Stores[location_city],MATCH(Sales[[#This Row],[store_no]],Stores[store_no],0))</f>
        <v>Aurora</v>
      </c>
      <c r="H3537" t="str">
        <f>INDEX(Stores[location_state],MATCH(Sales[[#This Row],[store_no]],Stores[store_no],0))</f>
        <v>Illinois</v>
      </c>
      <c r="I3537">
        <f>INDEX(Stores[sqft],MATCH(Sales[[#This Row],[store_no]],Stores[store_no],0))</f>
        <v>209900</v>
      </c>
      <c r="J3537" s="4" t="str">
        <f>INDEX(Departments[dept_name],MATCH(Sales[[#This Row],[dept_no]],Departments[dept_no],0))</f>
        <v>Movies</v>
      </c>
      <c r="K3537" s="4" t="str">
        <f>CONCATENATE(Sales[[#This Row],[region]],Sales[[#This Row],[storetype]])</f>
        <v>2A</v>
      </c>
      <c r="L3537" s="4">
        <f>INDEX(RegionStoreCount[Store Count],MATCH(Sales[[#This Row],[RegionStoretype]],RegionStoreCount[Region/Type],0))</f>
        <v>5</v>
      </c>
      <c r="M3537" s="4">
        <f>AND(Sales[[#This Row],[date]]&lt;=TY_YTDMax,Sales[[#This Row],[date]]&gt;=TY_YTDMin)*Sales[[#This Row],[sales]]</f>
        <v>0</v>
      </c>
      <c r="N3537" s="4">
        <f>AND(Sales[[#This Row],[date]]&lt;=LY_YTDMax,Sales[[#This Row],[date]]&gt;=LY_YTDMin)*Sales[[#This Row],[sales]]</f>
        <v>94485.2929</v>
      </c>
      <c r="O3537" s="4">
        <f>AND(Sales[[#This Row],[date]]&gt;=YoY_Min,Sales[[#This Row],[date]]&lt;=TY_YTDMax)*(Sales[[#This Row],[sales]]/Sales[[#This Row],[sqft]])</f>
        <v>0</v>
      </c>
      <c r="P3537" s="4">
        <f>SUMIF(Sales[RegionStoretype],Sales[[#This Row],[RegionStoretype]],Sales[YoY_SSF])/Sales[[#This Row],[Region_TypeCount]]</f>
        <v>60.052789354368521</v>
      </c>
    </row>
    <row r="3538" spans="1:16" x14ac:dyDescent="0.25">
      <c r="A3538" s="1">
        <v>42958</v>
      </c>
      <c r="B3538">
        <v>36</v>
      </c>
      <c r="C3538">
        <v>16</v>
      </c>
      <c r="D3538">
        <v>101029.27439999999</v>
      </c>
      <c r="E3538">
        <f>INDEX(Stores[region],MATCH(Sales[[#This Row],[store_no]],Stores[store_no],0))</f>
        <v>2</v>
      </c>
      <c r="F3538" t="str">
        <f>INDEX(Stores[storetype],MATCH(Sales[[#This Row],[store_no]],Stores[store_no],0))</f>
        <v>A</v>
      </c>
      <c r="G3538" t="str">
        <f>INDEX(Stores[location_city],MATCH(Sales[[#This Row],[store_no]],Stores[store_no],0))</f>
        <v>Aurora</v>
      </c>
      <c r="H3538" t="str">
        <f>INDEX(Stores[location_state],MATCH(Sales[[#This Row],[store_no]],Stores[store_no],0))</f>
        <v>Illinois</v>
      </c>
      <c r="I3538">
        <f>INDEX(Stores[sqft],MATCH(Sales[[#This Row],[store_no]],Stores[store_no],0))</f>
        <v>209900</v>
      </c>
      <c r="J3538" s="4" t="str">
        <f>INDEX(Departments[dept_name],MATCH(Sales[[#This Row],[dept_no]],Departments[dept_no],0))</f>
        <v>Outdoors</v>
      </c>
      <c r="K3538" s="4" t="str">
        <f>CONCATENATE(Sales[[#This Row],[region]],Sales[[#This Row],[storetype]])</f>
        <v>2A</v>
      </c>
      <c r="L3538" s="4">
        <f>INDEX(RegionStoreCount[Store Count],MATCH(Sales[[#This Row],[RegionStoretype]],RegionStoreCount[Region/Type],0))</f>
        <v>5</v>
      </c>
      <c r="M3538" s="4">
        <f>AND(Sales[[#This Row],[date]]&lt;=TY_YTDMax,Sales[[#This Row],[date]]&gt;=TY_YTDMin)*Sales[[#This Row],[sales]]</f>
        <v>0</v>
      </c>
      <c r="N3538" s="4">
        <f>AND(Sales[[#This Row],[date]]&lt;=LY_YTDMax,Sales[[#This Row],[date]]&gt;=LY_YTDMin)*Sales[[#This Row],[sales]]</f>
        <v>101029.27439999999</v>
      </c>
      <c r="O3538" s="4">
        <f>AND(Sales[[#This Row],[date]]&gt;=YoY_Min,Sales[[#This Row],[date]]&lt;=TY_YTDMax)*(Sales[[#This Row],[sales]]/Sales[[#This Row],[sqft]])</f>
        <v>0</v>
      </c>
      <c r="P3538" s="4">
        <f>SUMIF(Sales[RegionStoretype],Sales[[#This Row],[RegionStoretype]],Sales[YoY_SSF])/Sales[[#This Row],[Region_TypeCount]]</f>
        <v>60.052789354368521</v>
      </c>
    </row>
    <row r="3539" spans="1:16" x14ac:dyDescent="0.25">
      <c r="A3539" s="1">
        <v>42958</v>
      </c>
      <c r="B3539">
        <v>37</v>
      </c>
      <c r="C3539">
        <v>3</v>
      </c>
      <c r="D3539">
        <v>36565.235399999998</v>
      </c>
      <c r="E3539">
        <f>INDEX(Stores[region],MATCH(Sales[[#This Row],[store_no]],Stores[store_no],0))</f>
        <v>3</v>
      </c>
      <c r="F3539" t="str">
        <f>INDEX(Stores[storetype],MATCH(Sales[[#This Row],[store_no]],Stores[store_no],0))</f>
        <v>C</v>
      </c>
      <c r="G3539" t="str">
        <f>INDEX(Stores[location_city],MATCH(Sales[[#This Row],[store_no]],Stores[store_no],0))</f>
        <v>Lincoln</v>
      </c>
      <c r="H3539" t="str">
        <f>INDEX(Stores[location_state],MATCH(Sales[[#This Row],[store_no]],Stores[store_no],0))</f>
        <v>Nebraska</v>
      </c>
      <c r="I3539">
        <f>INDEX(Stores[sqft],MATCH(Sales[[#This Row],[store_no]],Stores[store_no],0))</f>
        <v>161300</v>
      </c>
      <c r="J3539" s="4" t="str">
        <f>INDEX(Departments[dept_name],MATCH(Sales[[#This Row],[dept_no]],Departments[dept_no],0))</f>
        <v>Beauty</v>
      </c>
      <c r="K3539" s="4" t="str">
        <f>CONCATENATE(Sales[[#This Row],[region]],Sales[[#This Row],[storetype]])</f>
        <v>3C</v>
      </c>
      <c r="L3539" s="4">
        <f>INDEX(RegionStoreCount[Store Count],MATCH(Sales[[#This Row],[RegionStoretype]],RegionStoreCount[Region/Type],0))</f>
        <v>2</v>
      </c>
      <c r="M3539" s="4">
        <f>AND(Sales[[#This Row],[date]]&lt;=TY_YTDMax,Sales[[#This Row],[date]]&gt;=TY_YTDMin)*Sales[[#This Row],[sales]]</f>
        <v>0</v>
      </c>
      <c r="N3539" s="4">
        <f>AND(Sales[[#This Row],[date]]&lt;=LY_YTDMax,Sales[[#This Row],[date]]&gt;=LY_YTDMin)*Sales[[#This Row],[sales]]</f>
        <v>36565.235399999998</v>
      </c>
      <c r="O3539" s="4">
        <f>AND(Sales[[#This Row],[date]]&gt;=YoY_Min,Sales[[#This Row],[date]]&lt;=TY_YTDMax)*(Sales[[#This Row],[sales]]/Sales[[#This Row],[sqft]])</f>
        <v>0</v>
      </c>
      <c r="P3539" s="4">
        <f>SUMIF(Sales[RegionStoretype],Sales[[#This Row],[RegionStoretype]],Sales[YoY_SSF])/Sales[[#This Row],[Region_TypeCount]]</f>
        <v>47.561479460925746</v>
      </c>
    </row>
    <row r="3540" spans="1:16" x14ac:dyDescent="0.25">
      <c r="A3540" s="1">
        <v>42965</v>
      </c>
      <c r="B3540">
        <v>1</v>
      </c>
      <c r="C3540">
        <v>2</v>
      </c>
      <c r="D3540">
        <v>51436.085999999988</v>
      </c>
      <c r="E3540">
        <f>INDEX(Stores[region],MATCH(Sales[[#This Row],[store_no]],Stores[store_no],0))</f>
        <v>1</v>
      </c>
      <c r="F3540" t="str">
        <f>INDEX(Stores[storetype],MATCH(Sales[[#This Row],[store_no]],Stores[store_no],0))</f>
        <v>A</v>
      </c>
      <c r="G3540" t="str">
        <f>INDEX(Stores[location_city],MATCH(Sales[[#This Row],[store_no]],Stores[store_no],0))</f>
        <v>Ann Arbor</v>
      </c>
      <c r="H3540" t="str">
        <f>INDEX(Stores[location_state],MATCH(Sales[[#This Row],[store_no]],Stores[store_no],0))</f>
        <v>Michigan</v>
      </c>
      <c r="I3540">
        <f>INDEX(Stores[sqft],MATCH(Sales[[#This Row],[store_no]],Stores[store_no],0))</f>
        <v>100600</v>
      </c>
      <c r="J3540" s="4" t="str">
        <f>INDEX(Departments[dept_name],MATCH(Sales[[#This Row],[dept_no]],Departments[dept_no],0))</f>
        <v>Baby</v>
      </c>
      <c r="K3540" s="4" t="str">
        <f>CONCATENATE(Sales[[#This Row],[region]],Sales[[#This Row],[storetype]])</f>
        <v>1A</v>
      </c>
      <c r="L3540" s="4">
        <f>INDEX(RegionStoreCount[Store Count],MATCH(Sales[[#This Row],[RegionStoretype]],RegionStoreCount[Region/Type],0))</f>
        <v>5</v>
      </c>
      <c r="M3540" s="4">
        <f>AND(Sales[[#This Row],[date]]&lt;=TY_YTDMax,Sales[[#This Row],[date]]&gt;=TY_YTDMin)*Sales[[#This Row],[sales]]</f>
        <v>0</v>
      </c>
      <c r="N3540" s="4">
        <f>AND(Sales[[#This Row],[date]]&lt;=LY_YTDMax,Sales[[#This Row],[date]]&gt;=LY_YTDMin)*Sales[[#This Row],[sales]]</f>
        <v>51436.085999999988</v>
      </c>
      <c r="O3540" s="4">
        <f>AND(Sales[[#This Row],[date]]&gt;=YoY_Min,Sales[[#This Row],[date]]&lt;=TY_YTDMax)*(Sales[[#This Row],[sales]]/Sales[[#This Row],[sqft]])</f>
        <v>0</v>
      </c>
      <c r="P3540" s="4">
        <f>SUMIF(Sales[RegionStoretype],Sales[[#This Row],[RegionStoretype]],Sales[YoY_SSF])/Sales[[#This Row],[Region_TypeCount]]</f>
        <v>59.469551530910678</v>
      </c>
    </row>
    <row r="3541" spans="1:16" x14ac:dyDescent="0.25">
      <c r="A3541" s="1">
        <v>42965</v>
      </c>
      <c r="B3541">
        <v>1</v>
      </c>
      <c r="C3541">
        <v>11</v>
      </c>
      <c r="D3541">
        <v>37542.146800000002</v>
      </c>
      <c r="E3541">
        <f>INDEX(Stores[region],MATCH(Sales[[#This Row],[store_no]],Stores[store_no],0))</f>
        <v>1</v>
      </c>
      <c r="F3541" t="str">
        <f>INDEX(Stores[storetype],MATCH(Sales[[#This Row],[store_no]],Stores[store_no],0))</f>
        <v>A</v>
      </c>
      <c r="G3541" t="str">
        <f>INDEX(Stores[location_city],MATCH(Sales[[#This Row],[store_no]],Stores[store_no],0))</f>
        <v>Ann Arbor</v>
      </c>
      <c r="H3541" t="str">
        <f>INDEX(Stores[location_state],MATCH(Sales[[#This Row],[store_no]],Stores[store_no],0))</f>
        <v>Michigan</v>
      </c>
      <c r="I3541">
        <f>INDEX(Stores[sqft],MATCH(Sales[[#This Row],[store_no]],Stores[store_no],0))</f>
        <v>100600</v>
      </c>
      <c r="J3541" s="4" t="str">
        <f>INDEX(Departments[dept_name],MATCH(Sales[[#This Row],[dept_no]],Departments[dept_no],0))</f>
        <v>Home</v>
      </c>
      <c r="K3541" s="4" t="str">
        <f>CONCATENATE(Sales[[#This Row],[region]],Sales[[#This Row],[storetype]])</f>
        <v>1A</v>
      </c>
      <c r="L3541" s="4">
        <f>INDEX(RegionStoreCount[Store Count],MATCH(Sales[[#This Row],[RegionStoretype]],RegionStoreCount[Region/Type],0))</f>
        <v>5</v>
      </c>
      <c r="M3541" s="4">
        <f>AND(Sales[[#This Row],[date]]&lt;=TY_YTDMax,Sales[[#This Row],[date]]&gt;=TY_YTDMin)*Sales[[#This Row],[sales]]</f>
        <v>0</v>
      </c>
      <c r="N3541" s="4">
        <f>AND(Sales[[#This Row],[date]]&lt;=LY_YTDMax,Sales[[#This Row],[date]]&gt;=LY_YTDMin)*Sales[[#This Row],[sales]]</f>
        <v>37542.146800000002</v>
      </c>
      <c r="O3541" s="4">
        <f>AND(Sales[[#This Row],[date]]&gt;=YoY_Min,Sales[[#This Row],[date]]&lt;=TY_YTDMax)*(Sales[[#This Row],[sales]]/Sales[[#This Row],[sqft]])</f>
        <v>0</v>
      </c>
      <c r="P3541" s="4">
        <f>SUMIF(Sales[RegionStoretype],Sales[[#This Row],[RegionStoretype]],Sales[YoY_SSF])/Sales[[#This Row],[Region_TypeCount]]</f>
        <v>59.469551530910678</v>
      </c>
    </row>
    <row r="3542" spans="1:16" x14ac:dyDescent="0.25">
      <c r="A3542" s="1">
        <v>42965</v>
      </c>
      <c r="B3542">
        <v>1</v>
      </c>
      <c r="C3542">
        <v>13</v>
      </c>
      <c r="D3542">
        <v>97611.510299999994</v>
      </c>
      <c r="E3542">
        <f>INDEX(Stores[region],MATCH(Sales[[#This Row],[store_no]],Stores[store_no],0))</f>
        <v>1</v>
      </c>
      <c r="F3542" t="str">
        <f>INDEX(Stores[storetype],MATCH(Sales[[#This Row],[store_no]],Stores[store_no],0))</f>
        <v>A</v>
      </c>
      <c r="G3542" t="str">
        <f>INDEX(Stores[location_city],MATCH(Sales[[#This Row],[store_no]],Stores[store_no],0))</f>
        <v>Ann Arbor</v>
      </c>
      <c r="H3542" t="str">
        <f>INDEX(Stores[location_state],MATCH(Sales[[#This Row],[store_no]],Stores[store_no],0))</f>
        <v>Michigan</v>
      </c>
      <c r="I3542">
        <f>INDEX(Stores[sqft],MATCH(Sales[[#This Row],[store_no]],Stores[store_no],0))</f>
        <v>100600</v>
      </c>
      <c r="J3542" s="4" t="str">
        <f>INDEX(Departments[dept_name],MATCH(Sales[[#This Row],[dept_no]],Departments[dept_no],0))</f>
        <v>Kids</v>
      </c>
      <c r="K3542" s="4" t="str">
        <f>CONCATENATE(Sales[[#This Row],[region]],Sales[[#This Row],[storetype]])</f>
        <v>1A</v>
      </c>
      <c r="L3542" s="4">
        <f>INDEX(RegionStoreCount[Store Count],MATCH(Sales[[#This Row],[RegionStoretype]],RegionStoreCount[Region/Type],0))</f>
        <v>5</v>
      </c>
      <c r="M3542" s="4">
        <f>AND(Sales[[#This Row],[date]]&lt;=TY_YTDMax,Sales[[#This Row],[date]]&gt;=TY_YTDMin)*Sales[[#This Row],[sales]]</f>
        <v>0</v>
      </c>
      <c r="N3542" s="4">
        <f>AND(Sales[[#This Row],[date]]&lt;=LY_YTDMax,Sales[[#This Row],[date]]&gt;=LY_YTDMin)*Sales[[#This Row],[sales]]</f>
        <v>97611.510299999994</v>
      </c>
      <c r="O3542" s="4">
        <f>AND(Sales[[#This Row],[date]]&gt;=YoY_Min,Sales[[#This Row],[date]]&lt;=TY_YTDMax)*(Sales[[#This Row],[sales]]/Sales[[#This Row],[sqft]])</f>
        <v>0</v>
      </c>
      <c r="P3542" s="4">
        <f>SUMIF(Sales[RegionStoretype],Sales[[#This Row],[RegionStoretype]],Sales[YoY_SSF])/Sales[[#This Row],[Region_TypeCount]]</f>
        <v>59.469551530910678</v>
      </c>
    </row>
    <row r="3543" spans="1:16" x14ac:dyDescent="0.25">
      <c r="A3543" s="1">
        <v>42965</v>
      </c>
      <c r="B3543">
        <v>1</v>
      </c>
      <c r="C3543">
        <v>15</v>
      </c>
      <c r="D3543">
        <v>30670.788799999998</v>
      </c>
      <c r="E3543">
        <f>INDEX(Stores[region],MATCH(Sales[[#This Row],[store_no]],Stores[store_no],0))</f>
        <v>1</v>
      </c>
      <c r="F3543" t="str">
        <f>INDEX(Stores[storetype],MATCH(Sales[[#This Row],[store_no]],Stores[store_no],0))</f>
        <v>A</v>
      </c>
      <c r="G3543" t="str">
        <f>INDEX(Stores[location_city],MATCH(Sales[[#This Row],[store_no]],Stores[store_no],0))</f>
        <v>Ann Arbor</v>
      </c>
      <c r="H3543" t="str">
        <f>INDEX(Stores[location_state],MATCH(Sales[[#This Row],[store_no]],Stores[store_no],0))</f>
        <v>Michigan</v>
      </c>
      <c r="I3543">
        <f>INDEX(Stores[sqft],MATCH(Sales[[#This Row],[store_no]],Stores[store_no],0))</f>
        <v>100600</v>
      </c>
      <c r="J3543" s="4" t="str">
        <f>INDEX(Departments[dept_name],MATCH(Sales[[#This Row],[dept_no]],Departments[dept_no],0))</f>
        <v>Music</v>
      </c>
      <c r="K3543" s="4" t="str">
        <f>CONCATENATE(Sales[[#This Row],[region]],Sales[[#This Row],[storetype]])</f>
        <v>1A</v>
      </c>
      <c r="L3543" s="4">
        <f>INDEX(RegionStoreCount[Store Count],MATCH(Sales[[#This Row],[RegionStoretype]],RegionStoreCount[Region/Type],0))</f>
        <v>5</v>
      </c>
      <c r="M3543" s="4">
        <f>AND(Sales[[#This Row],[date]]&lt;=TY_YTDMax,Sales[[#This Row],[date]]&gt;=TY_YTDMin)*Sales[[#This Row],[sales]]</f>
        <v>0</v>
      </c>
      <c r="N3543" s="4">
        <f>AND(Sales[[#This Row],[date]]&lt;=LY_YTDMax,Sales[[#This Row],[date]]&gt;=LY_YTDMin)*Sales[[#This Row],[sales]]</f>
        <v>30670.788799999998</v>
      </c>
      <c r="O3543" s="4">
        <f>AND(Sales[[#This Row],[date]]&gt;=YoY_Min,Sales[[#This Row],[date]]&lt;=TY_YTDMax)*(Sales[[#This Row],[sales]]/Sales[[#This Row],[sqft]])</f>
        <v>0</v>
      </c>
      <c r="P3543" s="4">
        <f>SUMIF(Sales[RegionStoretype],Sales[[#This Row],[RegionStoretype]],Sales[YoY_SSF])/Sales[[#This Row],[Region_TypeCount]]</f>
        <v>59.469551530910678</v>
      </c>
    </row>
    <row r="3544" spans="1:16" x14ac:dyDescent="0.25">
      <c r="A3544" s="1">
        <v>42965</v>
      </c>
      <c r="B3544">
        <v>1</v>
      </c>
      <c r="C3544">
        <v>19</v>
      </c>
      <c r="D3544">
        <v>20469.181599999996</v>
      </c>
      <c r="E3544">
        <f>INDEX(Stores[region],MATCH(Sales[[#This Row],[store_no]],Stores[store_no],0))</f>
        <v>1</v>
      </c>
      <c r="F3544" t="str">
        <f>INDEX(Stores[storetype],MATCH(Sales[[#This Row],[store_no]],Stores[store_no],0))</f>
        <v>A</v>
      </c>
      <c r="G3544" t="str">
        <f>INDEX(Stores[location_city],MATCH(Sales[[#This Row],[store_no]],Stores[store_no],0))</f>
        <v>Ann Arbor</v>
      </c>
      <c r="H3544" t="str">
        <f>INDEX(Stores[location_state],MATCH(Sales[[#This Row],[store_no]],Stores[store_no],0))</f>
        <v>Michigan</v>
      </c>
      <c r="I3544">
        <f>INDEX(Stores[sqft],MATCH(Sales[[#This Row],[store_no]],Stores[store_no],0))</f>
        <v>100600</v>
      </c>
      <c r="J3544" s="4" t="str">
        <f>INDEX(Departments[dept_name],MATCH(Sales[[#This Row],[dept_no]],Departments[dept_no],0))</f>
        <v>Tools</v>
      </c>
      <c r="K3544" s="4" t="str">
        <f>CONCATENATE(Sales[[#This Row],[region]],Sales[[#This Row],[storetype]])</f>
        <v>1A</v>
      </c>
      <c r="L3544" s="4">
        <f>INDEX(RegionStoreCount[Store Count],MATCH(Sales[[#This Row],[RegionStoretype]],RegionStoreCount[Region/Type],0))</f>
        <v>5</v>
      </c>
      <c r="M3544" s="4">
        <f>AND(Sales[[#This Row],[date]]&lt;=TY_YTDMax,Sales[[#This Row],[date]]&gt;=TY_YTDMin)*Sales[[#This Row],[sales]]</f>
        <v>0</v>
      </c>
      <c r="N3544" s="4">
        <f>AND(Sales[[#This Row],[date]]&lt;=LY_YTDMax,Sales[[#This Row],[date]]&gt;=LY_YTDMin)*Sales[[#This Row],[sales]]</f>
        <v>20469.181599999996</v>
      </c>
      <c r="O3544" s="4">
        <f>AND(Sales[[#This Row],[date]]&gt;=YoY_Min,Sales[[#This Row],[date]]&lt;=TY_YTDMax)*(Sales[[#This Row],[sales]]/Sales[[#This Row],[sqft]])</f>
        <v>0</v>
      </c>
      <c r="P3544" s="4">
        <f>SUMIF(Sales[RegionStoretype],Sales[[#This Row],[RegionStoretype]],Sales[YoY_SSF])/Sales[[#This Row],[Region_TypeCount]]</f>
        <v>59.469551530910678</v>
      </c>
    </row>
    <row r="3545" spans="1:16" x14ac:dyDescent="0.25">
      <c r="A3545" s="1">
        <v>42965</v>
      </c>
      <c r="B3545">
        <v>2</v>
      </c>
      <c r="C3545">
        <v>20</v>
      </c>
      <c r="D3545">
        <v>147626.64860000001</v>
      </c>
      <c r="E3545">
        <f>INDEX(Stores[region],MATCH(Sales[[#This Row],[store_no]],Stores[store_no],0))</f>
        <v>3</v>
      </c>
      <c r="F3545" t="str">
        <f>INDEX(Stores[storetype],MATCH(Sales[[#This Row],[store_no]],Stores[store_no],0))</f>
        <v>A</v>
      </c>
      <c r="G3545" t="str">
        <f>INDEX(Stores[location_city],MATCH(Sales[[#This Row],[store_no]],Stores[store_no],0))</f>
        <v>Minneapolis</v>
      </c>
      <c r="H3545" t="str">
        <f>INDEX(Stores[location_state],MATCH(Sales[[#This Row],[store_no]],Stores[store_no],0))</f>
        <v>Minnesota</v>
      </c>
      <c r="I3545">
        <f>INDEX(Stores[sqft],MATCH(Sales[[#This Row],[store_no]],Stores[store_no],0))</f>
        <v>210400</v>
      </c>
      <c r="J3545" s="4" t="str">
        <f>INDEX(Departments[dept_name],MATCH(Sales[[#This Row],[dept_no]],Departments[dept_no],0))</f>
        <v>Toys</v>
      </c>
      <c r="K3545" s="4" t="str">
        <f>CONCATENATE(Sales[[#This Row],[region]],Sales[[#This Row],[storetype]])</f>
        <v>3A</v>
      </c>
      <c r="L3545" s="4">
        <f>INDEX(RegionStoreCount[Store Count],MATCH(Sales[[#This Row],[RegionStoretype]],RegionStoreCount[Region/Type],0))</f>
        <v>9</v>
      </c>
      <c r="M3545" s="4">
        <f>AND(Sales[[#This Row],[date]]&lt;=TY_YTDMax,Sales[[#This Row],[date]]&gt;=TY_YTDMin)*Sales[[#This Row],[sales]]</f>
        <v>0</v>
      </c>
      <c r="N3545" s="4">
        <f>AND(Sales[[#This Row],[date]]&lt;=LY_YTDMax,Sales[[#This Row],[date]]&gt;=LY_YTDMin)*Sales[[#This Row],[sales]]</f>
        <v>147626.64860000001</v>
      </c>
      <c r="O3545" s="4">
        <f>AND(Sales[[#This Row],[date]]&gt;=YoY_Min,Sales[[#This Row],[date]]&lt;=TY_YTDMax)*(Sales[[#This Row],[sales]]/Sales[[#This Row],[sqft]])</f>
        <v>0</v>
      </c>
      <c r="P3545" s="4">
        <f>SUMIF(Sales[RegionStoretype],Sales[[#This Row],[RegionStoretype]],Sales[YoY_SSF])/Sales[[#This Row],[Region_TypeCount]]</f>
        <v>53.603836561720975</v>
      </c>
    </row>
    <row r="3546" spans="1:16" x14ac:dyDescent="0.25">
      <c r="A3546" s="1">
        <v>42965</v>
      </c>
      <c r="B3546">
        <v>3</v>
      </c>
      <c r="C3546">
        <v>1</v>
      </c>
      <c r="D3546">
        <v>31153.828600000001</v>
      </c>
      <c r="E3546">
        <f>INDEX(Stores[region],MATCH(Sales[[#This Row],[store_no]],Stores[store_no],0))</f>
        <v>1</v>
      </c>
      <c r="F3546" t="str">
        <f>INDEX(Stores[storetype],MATCH(Sales[[#This Row],[store_no]],Stores[store_no],0))</f>
        <v>B</v>
      </c>
      <c r="G3546" t="str">
        <f>INDEX(Stores[location_city],MATCH(Sales[[#This Row],[store_no]],Stores[store_no],0))</f>
        <v>Detroit</v>
      </c>
      <c r="H3546" t="str">
        <f>INDEX(Stores[location_state],MATCH(Sales[[#This Row],[store_no]],Stores[store_no],0))</f>
        <v>Michigan</v>
      </c>
      <c r="I3546">
        <f>INDEX(Stores[sqft],MATCH(Sales[[#This Row],[store_no]],Stores[store_no],0))</f>
        <v>114500</v>
      </c>
      <c r="J3546" s="4" t="str">
        <f>INDEX(Departments[dept_name],MATCH(Sales[[#This Row],[dept_no]],Departments[dept_no],0))</f>
        <v>Automotive</v>
      </c>
      <c r="K3546" s="4" t="str">
        <f>CONCATENATE(Sales[[#This Row],[region]],Sales[[#This Row],[storetype]])</f>
        <v>1B</v>
      </c>
      <c r="L3546" s="4">
        <f>INDEX(RegionStoreCount[Store Count],MATCH(Sales[[#This Row],[RegionStoretype]],RegionStoreCount[Region/Type],0))</f>
        <v>5</v>
      </c>
      <c r="M3546" s="4">
        <f>AND(Sales[[#This Row],[date]]&lt;=TY_YTDMax,Sales[[#This Row],[date]]&gt;=TY_YTDMin)*Sales[[#This Row],[sales]]</f>
        <v>0</v>
      </c>
      <c r="N3546" s="4">
        <f>AND(Sales[[#This Row],[date]]&lt;=LY_YTDMax,Sales[[#This Row],[date]]&gt;=LY_YTDMin)*Sales[[#This Row],[sales]]</f>
        <v>31153.828600000001</v>
      </c>
      <c r="O3546" s="4">
        <f>AND(Sales[[#This Row],[date]]&gt;=YoY_Min,Sales[[#This Row],[date]]&lt;=TY_YTDMax)*(Sales[[#This Row],[sales]]/Sales[[#This Row],[sqft]])</f>
        <v>0</v>
      </c>
      <c r="P3546" s="4">
        <f>SUMIF(Sales[RegionStoretype],Sales[[#This Row],[RegionStoretype]],Sales[YoY_SSF])/Sales[[#This Row],[Region_TypeCount]]</f>
        <v>68.518982968140051</v>
      </c>
    </row>
    <row r="3547" spans="1:16" x14ac:dyDescent="0.25">
      <c r="A3547" s="1">
        <v>42965</v>
      </c>
      <c r="B3547">
        <v>3</v>
      </c>
      <c r="C3547">
        <v>9</v>
      </c>
      <c r="D3547">
        <v>91102.367999999988</v>
      </c>
      <c r="E3547">
        <f>INDEX(Stores[region],MATCH(Sales[[#This Row],[store_no]],Stores[store_no],0))</f>
        <v>1</v>
      </c>
      <c r="F3547" t="str">
        <f>INDEX(Stores[storetype],MATCH(Sales[[#This Row],[store_no]],Stores[store_no],0))</f>
        <v>B</v>
      </c>
      <c r="G3547" t="str">
        <f>INDEX(Stores[location_city],MATCH(Sales[[#This Row],[store_no]],Stores[store_no],0))</f>
        <v>Detroit</v>
      </c>
      <c r="H3547" t="str">
        <f>INDEX(Stores[location_state],MATCH(Sales[[#This Row],[store_no]],Stores[store_no],0))</f>
        <v>Michigan</v>
      </c>
      <c r="I3547">
        <f>INDEX(Stores[sqft],MATCH(Sales[[#This Row],[store_no]],Stores[store_no],0))</f>
        <v>114500</v>
      </c>
      <c r="J3547" s="4" t="str">
        <f>INDEX(Departments[dept_name],MATCH(Sales[[#This Row],[dept_no]],Departments[dept_no],0))</f>
        <v>Garden</v>
      </c>
      <c r="K3547" s="4" t="str">
        <f>CONCATENATE(Sales[[#This Row],[region]],Sales[[#This Row],[storetype]])</f>
        <v>1B</v>
      </c>
      <c r="L3547" s="4">
        <f>INDEX(RegionStoreCount[Store Count],MATCH(Sales[[#This Row],[RegionStoretype]],RegionStoreCount[Region/Type],0))</f>
        <v>5</v>
      </c>
      <c r="M3547" s="4">
        <f>AND(Sales[[#This Row],[date]]&lt;=TY_YTDMax,Sales[[#This Row],[date]]&gt;=TY_YTDMin)*Sales[[#This Row],[sales]]</f>
        <v>0</v>
      </c>
      <c r="N3547" s="4">
        <f>AND(Sales[[#This Row],[date]]&lt;=LY_YTDMax,Sales[[#This Row],[date]]&gt;=LY_YTDMin)*Sales[[#This Row],[sales]]</f>
        <v>91102.367999999988</v>
      </c>
      <c r="O3547" s="4">
        <f>AND(Sales[[#This Row],[date]]&gt;=YoY_Min,Sales[[#This Row],[date]]&lt;=TY_YTDMax)*(Sales[[#This Row],[sales]]/Sales[[#This Row],[sqft]])</f>
        <v>0</v>
      </c>
      <c r="P3547" s="4">
        <f>SUMIF(Sales[RegionStoretype],Sales[[#This Row],[RegionStoretype]],Sales[YoY_SSF])/Sales[[#This Row],[Region_TypeCount]]</f>
        <v>68.518982968140051</v>
      </c>
    </row>
    <row r="3548" spans="1:16" x14ac:dyDescent="0.25">
      <c r="A3548" s="1">
        <v>42965</v>
      </c>
      <c r="B3548">
        <v>4</v>
      </c>
      <c r="C3548">
        <v>10</v>
      </c>
      <c r="D3548">
        <v>85649.2736</v>
      </c>
      <c r="E3548">
        <f>INDEX(Stores[region],MATCH(Sales[[#This Row],[store_no]],Stores[store_no],0))</f>
        <v>1</v>
      </c>
      <c r="F3548" t="str">
        <f>INDEX(Stores[storetype],MATCH(Sales[[#This Row],[store_no]],Stores[store_no],0))</f>
        <v>A</v>
      </c>
      <c r="G3548" t="str">
        <f>INDEX(Stores[location_city],MATCH(Sales[[#This Row],[store_no]],Stores[store_no],0))</f>
        <v>Cincinnati</v>
      </c>
      <c r="H3548" t="str">
        <f>INDEX(Stores[location_state],MATCH(Sales[[#This Row],[store_no]],Stores[store_no],0))</f>
        <v>Ohio</v>
      </c>
      <c r="I3548">
        <f>INDEX(Stores[sqft],MATCH(Sales[[#This Row],[store_no]],Stores[store_no],0))</f>
        <v>127800</v>
      </c>
      <c r="J3548" s="4" t="str">
        <f>INDEX(Departments[dept_name],MATCH(Sales[[#This Row],[dept_no]],Departments[dept_no],0))</f>
        <v>Health</v>
      </c>
      <c r="K3548" s="4" t="str">
        <f>CONCATENATE(Sales[[#This Row],[region]],Sales[[#This Row],[storetype]])</f>
        <v>1A</v>
      </c>
      <c r="L3548" s="4">
        <f>INDEX(RegionStoreCount[Store Count],MATCH(Sales[[#This Row],[RegionStoretype]],RegionStoreCount[Region/Type],0))</f>
        <v>5</v>
      </c>
      <c r="M3548" s="4">
        <f>AND(Sales[[#This Row],[date]]&lt;=TY_YTDMax,Sales[[#This Row],[date]]&gt;=TY_YTDMin)*Sales[[#This Row],[sales]]</f>
        <v>0</v>
      </c>
      <c r="N3548" s="4">
        <f>AND(Sales[[#This Row],[date]]&lt;=LY_YTDMax,Sales[[#This Row],[date]]&gt;=LY_YTDMin)*Sales[[#This Row],[sales]]</f>
        <v>85649.2736</v>
      </c>
      <c r="O3548" s="4">
        <f>AND(Sales[[#This Row],[date]]&gt;=YoY_Min,Sales[[#This Row],[date]]&lt;=TY_YTDMax)*(Sales[[#This Row],[sales]]/Sales[[#This Row],[sqft]])</f>
        <v>0</v>
      </c>
      <c r="P3548" s="4">
        <f>SUMIF(Sales[RegionStoretype],Sales[[#This Row],[RegionStoretype]],Sales[YoY_SSF])/Sales[[#This Row],[Region_TypeCount]]</f>
        <v>59.469551530910678</v>
      </c>
    </row>
    <row r="3549" spans="1:16" x14ac:dyDescent="0.25">
      <c r="A3549" s="1">
        <v>42965</v>
      </c>
      <c r="B3549">
        <v>4</v>
      </c>
      <c r="C3549">
        <v>12</v>
      </c>
      <c r="D3549">
        <v>206740.04769999997</v>
      </c>
      <c r="E3549">
        <f>INDEX(Stores[region],MATCH(Sales[[#This Row],[store_no]],Stores[store_no],0))</f>
        <v>1</v>
      </c>
      <c r="F3549" t="str">
        <f>INDEX(Stores[storetype],MATCH(Sales[[#This Row],[store_no]],Stores[store_no],0))</f>
        <v>A</v>
      </c>
      <c r="G3549" t="str">
        <f>INDEX(Stores[location_city],MATCH(Sales[[#This Row],[store_no]],Stores[store_no],0))</f>
        <v>Cincinnati</v>
      </c>
      <c r="H3549" t="str">
        <f>INDEX(Stores[location_state],MATCH(Sales[[#This Row],[store_no]],Stores[store_no],0))</f>
        <v>Ohio</v>
      </c>
      <c r="I3549">
        <f>INDEX(Stores[sqft],MATCH(Sales[[#This Row],[store_no]],Stores[store_no],0))</f>
        <v>127800</v>
      </c>
      <c r="J3549" s="4" t="str">
        <f>INDEX(Departments[dept_name],MATCH(Sales[[#This Row],[dept_no]],Departments[dept_no],0))</f>
        <v>Jewelery</v>
      </c>
      <c r="K3549" s="4" t="str">
        <f>CONCATENATE(Sales[[#This Row],[region]],Sales[[#This Row],[storetype]])</f>
        <v>1A</v>
      </c>
      <c r="L3549" s="4">
        <f>INDEX(RegionStoreCount[Store Count],MATCH(Sales[[#This Row],[RegionStoretype]],RegionStoreCount[Region/Type],0))</f>
        <v>5</v>
      </c>
      <c r="M3549" s="4">
        <f>AND(Sales[[#This Row],[date]]&lt;=TY_YTDMax,Sales[[#This Row],[date]]&gt;=TY_YTDMin)*Sales[[#This Row],[sales]]</f>
        <v>0</v>
      </c>
      <c r="N3549" s="4">
        <f>AND(Sales[[#This Row],[date]]&lt;=LY_YTDMax,Sales[[#This Row],[date]]&gt;=LY_YTDMin)*Sales[[#This Row],[sales]]</f>
        <v>206740.04769999997</v>
      </c>
      <c r="O3549" s="4">
        <f>AND(Sales[[#This Row],[date]]&gt;=YoY_Min,Sales[[#This Row],[date]]&lt;=TY_YTDMax)*(Sales[[#This Row],[sales]]/Sales[[#This Row],[sqft]])</f>
        <v>0</v>
      </c>
      <c r="P3549" s="4">
        <f>SUMIF(Sales[RegionStoretype],Sales[[#This Row],[RegionStoretype]],Sales[YoY_SSF])/Sales[[#This Row],[Region_TypeCount]]</f>
        <v>59.469551530910678</v>
      </c>
    </row>
    <row r="3550" spans="1:16" x14ac:dyDescent="0.25">
      <c r="A3550" s="1">
        <v>42965</v>
      </c>
      <c r="B3550">
        <v>4</v>
      </c>
      <c r="C3550">
        <v>18</v>
      </c>
      <c r="D3550">
        <v>20794.9624</v>
      </c>
      <c r="E3550">
        <f>INDEX(Stores[region],MATCH(Sales[[#This Row],[store_no]],Stores[store_no],0))</f>
        <v>1</v>
      </c>
      <c r="F3550" t="str">
        <f>INDEX(Stores[storetype],MATCH(Sales[[#This Row],[store_no]],Stores[store_no],0))</f>
        <v>A</v>
      </c>
      <c r="G3550" t="str">
        <f>INDEX(Stores[location_city],MATCH(Sales[[#This Row],[store_no]],Stores[store_no],0))</f>
        <v>Cincinnati</v>
      </c>
      <c r="H3550" t="str">
        <f>INDEX(Stores[location_state],MATCH(Sales[[#This Row],[store_no]],Stores[store_no],0))</f>
        <v>Ohio</v>
      </c>
      <c r="I3550">
        <f>INDEX(Stores[sqft],MATCH(Sales[[#This Row],[store_no]],Stores[store_no],0))</f>
        <v>127800</v>
      </c>
      <c r="J3550" s="4" t="str">
        <f>INDEX(Departments[dept_name],MATCH(Sales[[#This Row],[dept_no]],Departments[dept_no],0))</f>
        <v>Sports</v>
      </c>
      <c r="K3550" s="4" t="str">
        <f>CONCATENATE(Sales[[#This Row],[region]],Sales[[#This Row],[storetype]])</f>
        <v>1A</v>
      </c>
      <c r="L3550" s="4">
        <f>INDEX(RegionStoreCount[Store Count],MATCH(Sales[[#This Row],[RegionStoretype]],RegionStoreCount[Region/Type],0))</f>
        <v>5</v>
      </c>
      <c r="M3550" s="4">
        <f>AND(Sales[[#This Row],[date]]&lt;=TY_YTDMax,Sales[[#This Row],[date]]&gt;=TY_YTDMin)*Sales[[#This Row],[sales]]</f>
        <v>0</v>
      </c>
      <c r="N3550" s="4">
        <f>AND(Sales[[#This Row],[date]]&lt;=LY_YTDMax,Sales[[#This Row],[date]]&gt;=LY_YTDMin)*Sales[[#This Row],[sales]]</f>
        <v>20794.9624</v>
      </c>
      <c r="O3550" s="4">
        <f>AND(Sales[[#This Row],[date]]&gt;=YoY_Min,Sales[[#This Row],[date]]&lt;=TY_YTDMax)*(Sales[[#This Row],[sales]]/Sales[[#This Row],[sqft]])</f>
        <v>0</v>
      </c>
      <c r="P3550" s="4">
        <f>SUMIF(Sales[RegionStoretype],Sales[[#This Row],[RegionStoretype]],Sales[YoY_SSF])/Sales[[#This Row],[Region_TypeCount]]</f>
        <v>59.469551530910678</v>
      </c>
    </row>
    <row r="3551" spans="1:16" x14ac:dyDescent="0.25">
      <c r="A3551" s="1">
        <v>42965</v>
      </c>
      <c r="B3551">
        <v>6</v>
      </c>
      <c r="C3551">
        <v>2</v>
      </c>
      <c r="D3551">
        <v>19232.7549</v>
      </c>
      <c r="E3551">
        <f>INDEX(Stores[region],MATCH(Sales[[#This Row],[store_no]],Stores[store_no],0))</f>
        <v>3</v>
      </c>
      <c r="F3551" t="str">
        <f>INDEX(Stores[storetype],MATCH(Sales[[#This Row],[store_no]],Stores[store_no],0))</f>
        <v>A</v>
      </c>
      <c r="G3551" t="str">
        <f>INDEX(Stores[location_city],MATCH(Sales[[#This Row],[store_no]],Stores[store_no],0))</f>
        <v>Green Bay</v>
      </c>
      <c r="H3551" t="str">
        <f>INDEX(Stores[location_state],MATCH(Sales[[#This Row],[store_no]],Stores[store_no],0))</f>
        <v>Wisconsin</v>
      </c>
      <c r="I3551">
        <f>INDEX(Stores[sqft],MATCH(Sales[[#This Row],[store_no]],Stores[store_no],0))</f>
        <v>138800</v>
      </c>
      <c r="J3551" s="4" t="str">
        <f>INDEX(Departments[dept_name],MATCH(Sales[[#This Row],[dept_no]],Departments[dept_no],0))</f>
        <v>Baby</v>
      </c>
      <c r="K3551" s="4" t="str">
        <f>CONCATENATE(Sales[[#This Row],[region]],Sales[[#This Row],[storetype]])</f>
        <v>3A</v>
      </c>
      <c r="L3551" s="4">
        <f>INDEX(RegionStoreCount[Store Count],MATCH(Sales[[#This Row],[RegionStoretype]],RegionStoreCount[Region/Type],0))</f>
        <v>9</v>
      </c>
      <c r="M3551" s="4">
        <f>AND(Sales[[#This Row],[date]]&lt;=TY_YTDMax,Sales[[#This Row],[date]]&gt;=TY_YTDMin)*Sales[[#This Row],[sales]]</f>
        <v>0</v>
      </c>
      <c r="N3551" s="4">
        <f>AND(Sales[[#This Row],[date]]&lt;=LY_YTDMax,Sales[[#This Row],[date]]&gt;=LY_YTDMin)*Sales[[#This Row],[sales]]</f>
        <v>19232.7549</v>
      </c>
      <c r="O3551" s="4">
        <f>AND(Sales[[#This Row],[date]]&gt;=YoY_Min,Sales[[#This Row],[date]]&lt;=TY_YTDMax)*(Sales[[#This Row],[sales]]/Sales[[#This Row],[sqft]])</f>
        <v>0</v>
      </c>
      <c r="P3551" s="4">
        <f>SUMIF(Sales[RegionStoretype],Sales[[#This Row],[RegionStoretype]],Sales[YoY_SSF])/Sales[[#This Row],[Region_TypeCount]]</f>
        <v>53.603836561720975</v>
      </c>
    </row>
    <row r="3552" spans="1:16" x14ac:dyDescent="0.25">
      <c r="A3552" s="1">
        <v>42965</v>
      </c>
      <c r="B3552">
        <v>6</v>
      </c>
      <c r="C3552">
        <v>3</v>
      </c>
      <c r="D3552">
        <v>40699.830600000001</v>
      </c>
      <c r="E3552">
        <f>INDEX(Stores[region],MATCH(Sales[[#This Row],[store_no]],Stores[store_no],0))</f>
        <v>3</v>
      </c>
      <c r="F3552" t="str">
        <f>INDEX(Stores[storetype],MATCH(Sales[[#This Row],[store_no]],Stores[store_no],0))</f>
        <v>A</v>
      </c>
      <c r="G3552" t="str">
        <f>INDEX(Stores[location_city],MATCH(Sales[[#This Row],[store_no]],Stores[store_no],0))</f>
        <v>Green Bay</v>
      </c>
      <c r="H3552" t="str">
        <f>INDEX(Stores[location_state],MATCH(Sales[[#This Row],[store_no]],Stores[store_no],0))</f>
        <v>Wisconsin</v>
      </c>
      <c r="I3552">
        <f>INDEX(Stores[sqft],MATCH(Sales[[#This Row],[store_no]],Stores[store_no],0))</f>
        <v>138800</v>
      </c>
      <c r="J3552" s="4" t="str">
        <f>INDEX(Departments[dept_name],MATCH(Sales[[#This Row],[dept_no]],Departments[dept_no],0))</f>
        <v>Beauty</v>
      </c>
      <c r="K3552" s="4" t="str">
        <f>CONCATENATE(Sales[[#This Row],[region]],Sales[[#This Row],[storetype]])</f>
        <v>3A</v>
      </c>
      <c r="L3552" s="4">
        <f>INDEX(RegionStoreCount[Store Count],MATCH(Sales[[#This Row],[RegionStoretype]],RegionStoreCount[Region/Type],0))</f>
        <v>9</v>
      </c>
      <c r="M3552" s="4">
        <f>AND(Sales[[#This Row],[date]]&lt;=TY_YTDMax,Sales[[#This Row],[date]]&gt;=TY_YTDMin)*Sales[[#This Row],[sales]]</f>
        <v>0</v>
      </c>
      <c r="N3552" s="4">
        <f>AND(Sales[[#This Row],[date]]&lt;=LY_YTDMax,Sales[[#This Row],[date]]&gt;=LY_YTDMin)*Sales[[#This Row],[sales]]</f>
        <v>40699.830600000001</v>
      </c>
      <c r="O3552" s="4">
        <f>AND(Sales[[#This Row],[date]]&gt;=YoY_Min,Sales[[#This Row],[date]]&lt;=TY_YTDMax)*(Sales[[#This Row],[sales]]/Sales[[#This Row],[sqft]])</f>
        <v>0</v>
      </c>
      <c r="P3552" s="4">
        <f>SUMIF(Sales[RegionStoretype],Sales[[#This Row],[RegionStoretype]],Sales[YoY_SSF])/Sales[[#This Row],[Region_TypeCount]]</f>
        <v>53.603836561720975</v>
      </c>
    </row>
    <row r="3553" spans="1:16" x14ac:dyDescent="0.25">
      <c r="A3553" s="1">
        <v>42965</v>
      </c>
      <c r="B3553">
        <v>6</v>
      </c>
      <c r="C3553">
        <v>18</v>
      </c>
      <c r="D3553">
        <v>48728.894</v>
      </c>
      <c r="E3553">
        <f>INDEX(Stores[region],MATCH(Sales[[#This Row],[store_no]],Stores[store_no],0))</f>
        <v>3</v>
      </c>
      <c r="F3553" t="str">
        <f>INDEX(Stores[storetype],MATCH(Sales[[#This Row],[store_no]],Stores[store_no],0))</f>
        <v>A</v>
      </c>
      <c r="G3553" t="str">
        <f>INDEX(Stores[location_city],MATCH(Sales[[#This Row],[store_no]],Stores[store_no],0))</f>
        <v>Green Bay</v>
      </c>
      <c r="H3553" t="str">
        <f>INDEX(Stores[location_state],MATCH(Sales[[#This Row],[store_no]],Stores[store_no],0))</f>
        <v>Wisconsin</v>
      </c>
      <c r="I3553">
        <f>INDEX(Stores[sqft],MATCH(Sales[[#This Row],[store_no]],Stores[store_no],0))</f>
        <v>138800</v>
      </c>
      <c r="J3553" s="4" t="str">
        <f>INDEX(Departments[dept_name],MATCH(Sales[[#This Row],[dept_no]],Departments[dept_no],0))</f>
        <v>Sports</v>
      </c>
      <c r="K3553" s="4" t="str">
        <f>CONCATENATE(Sales[[#This Row],[region]],Sales[[#This Row],[storetype]])</f>
        <v>3A</v>
      </c>
      <c r="L3553" s="4">
        <f>INDEX(RegionStoreCount[Store Count],MATCH(Sales[[#This Row],[RegionStoretype]],RegionStoreCount[Region/Type],0))</f>
        <v>9</v>
      </c>
      <c r="M3553" s="4">
        <f>AND(Sales[[#This Row],[date]]&lt;=TY_YTDMax,Sales[[#This Row],[date]]&gt;=TY_YTDMin)*Sales[[#This Row],[sales]]</f>
        <v>0</v>
      </c>
      <c r="N3553" s="4">
        <f>AND(Sales[[#This Row],[date]]&lt;=LY_YTDMax,Sales[[#This Row],[date]]&gt;=LY_YTDMin)*Sales[[#This Row],[sales]]</f>
        <v>48728.894</v>
      </c>
      <c r="O3553" s="4">
        <f>AND(Sales[[#This Row],[date]]&gt;=YoY_Min,Sales[[#This Row],[date]]&lt;=TY_YTDMax)*(Sales[[#This Row],[sales]]/Sales[[#This Row],[sqft]])</f>
        <v>0</v>
      </c>
      <c r="P3553" s="4">
        <f>SUMIF(Sales[RegionStoretype],Sales[[#This Row],[RegionStoretype]],Sales[YoY_SSF])/Sales[[#This Row],[Region_TypeCount]]</f>
        <v>53.603836561720975</v>
      </c>
    </row>
    <row r="3554" spans="1:16" x14ac:dyDescent="0.25">
      <c r="A3554" s="1">
        <v>42965</v>
      </c>
      <c r="B3554">
        <v>7</v>
      </c>
      <c r="C3554">
        <v>9</v>
      </c>
      <c r="D3554">
        <v>17790.247599999999</v>
      </c>
      <c r="E3554">
        <f>INDEX(Stores[region],MATCH(Sales[[#This Row],[store_no]],Stores[store_no],0))</f>
        <v>2</v>
      </c>
      <c r="F3554" t="str">
        <f>INDEX(Stores[storetype],MATCH(Sales[[#This Row],[store_no]],Stores[store_no],0))</f>
        <v>B</v>
      </c>
      <c r="G3554" t="str">
        <f>INDEX(Stores[location_city],MATCH(Sales[[#This Row],[store_no]],Stores[store_no],0))</f>
        <v>Rockford</v>
      </c>
      <c r="H3554" t="str">
        <f>INDEX(Stores[location_state],MATCH(Sales[[#This Row],[store_no]],Stores[store_no],0))</f>
        <v>Illinois</v>
      </c>
      <c r="I3554">
        <f>INDEX(Stores[sqft],MATCH(Sales[[#This Row],[store_no]],Stores[store_no],0))</f>
        <v>127100</v>
      </c>
      <c r="J3554" s="4" t="str">
        <f>INDEX(Departments[dept_name],MATCH(Sales[[#This Row],[dept_no]],Departments[dept_no],0))</f>
        <v>Garden</v>
      </c>
      <c r="K3554" s="4" t="str">
        <f>CONCATENATE(Sales[[#This Row],[region]],Sales[[#This Row],[storetype]])</f>
        <v>2B</v>
      </c>
      <c r="L3554" s="4">
        <f>INDEX(RegionStoreCount[Store Count],MATCH(Sales[[#This Row],[RegionStoretype]],RegionStoreCount[Region/Type],0))</f>
        <v>6</v>
      </c>
      <c r="M3554" s="4">
        <f>AND(Sales[[#This Row],[date]]&lt;=TY_YTDMax,Sales[[#This Row],[date]]&gt;=TY_YTDMin)*Sales[[#This Row],[sales]]</f>
        <v>0</v>
      </c>
      <c r="N3554" s="4">
        <f>AND(Sales[[#This Row],[date]]&lt;=LY_YTDMax,Sales[[#This Row],[date]]&gt;=LY_YTDMin)*Sales[[#This Row],[sales]]</f>
        <v>17790.247599999999</v>
      </c>
      <c r="O3554" s="4">
        <f>AND(Sales[[#This Row],[date]]&gt;=YoY_Min,Sales[[#This Row],[date]]&lt;=TY_YTDMax)*(Sales[[#This Row],[sales]]/Sales[[#This Row],[sqft]])</f>
        <v>0</v>
      </c>
      <c r="P3554" s="4">
        <f>SUMIF(Sales[RegionStoretype],Sales[[#This Row],[RegionStoretype]],Sales[YoY_SSF])/Sales[[#This Row],[Region_TypeCount]]</f>
        <v>58.393757732919049</v>
      </c>
    </row>
    <row r="3555" spans="1:16" x14ac:dyDescent="0.25">
      <c r="A3555" s="1">
        <v>42965</v>
      </c>
      <c r="B3555">
        <v>7</v>
      </c>
      <c r="C3555">
        <v>16</v>
      </c>
      <c r="D3555">
        <v>102518.23169999999</v>
      </c>
      <c r="E3555">
        <f>INDEX(Stores[region],MATCH(Sales[[#This Row],[store_no]],Stores[store_no],0))</f>
        <v>2</v>
      </c>
      <c r="F3555" t="str">
        <f>INDEX(Stores[storetype],MATCH(Sales[[#This Row],[store_no]],Stores[store_no],0))</f>
        <v>B</v>
      </c>
      <c r="G3555" t="str">
        <f>INDEX(Stores[location_city],MATCH(Sales[[#This Row],[store_no]],Stores[store_no],0))</f>
        <v>Rockford</v>
      </c>
      <c r="H3555" t="str">
        <f>INDEX(Stores[location_state],MATCH(Sales[[#This Row],[store_no]],Stores[store_no],0))</f>
        <v>Illinois</v>
      </c>
      <c r="I3555">
        <f>INDEX(Stores[sqft],MATCH(Sales[[#This Row],[store_no]],Stores[store_no],0))</f>
        <v>127100</v>
      </c>
      <c r="J3555" s="4" t="str">
        <f>INDEX(Departments[dept_name],MATCH(Sales[[#This Row],[dept_no]],Departments[dept_no],0))</f>
        <v>Outdoors</v>
      </c>
      <c r="K3555" s="4" t="str">
        <f>CONCATENATE(Sales[[#This Row],[region]],Sales[[#This Row],[storetype]])</f>
        <v>2B</v>
      </c>
      <c r="L3555" s="4">
        <f>INDEX(RegionStoreCount[Store Count],MATCH(Sales[[#This Row],[RegionStoretype]],RegionStoreCount[Region/Type],0))</f>
        <v>6</v>
      </c>
      <c r="M3555" s="4">
        <f>AND(Sales[[#This Row],[date]]&lt;=TY_YTDMax,Sales[[#This Row],[date]]&gt;=TY_YTDMin)*Sales[[#This Row],[sales]]</f>
        <v>0</v>
      </c>
      <c r="N3555" s="4">
        <f>AND(Sales[[#This Row],[date]]&lt;=LY_YTDMax,Sales[[#This Row],[date]]&gt;=LY_YTDMin)*Sales[[#This Row],[sales]]</f>
        <v>102518.23169999999</v>
      </c>
      <c r="O3555" s="4">
        <f>AND(Sales[[#This Row],[date]]&gt;=YoY_Min,Sales[[#This Row],[date]]&lt;=TY_YTDMax)*(Sales[[#This Row],[sales]]/Sales[[#This Row],[sqft]])</f>
        <v>0</v>
      </c>
      <c r="P3555" s="4">
        <f>SUMIF(Sales[RegionStoretype],Sales[[#This Row],[RegionStoretype]],Sales[YoY_SSF])/Sales[[#This Row],[Region_TypeCount]]</f>
        <v>58.393757732919049</v>
      </c>
    </row>
    <row r="3556" spans="1:16" x14ac:dyDescent="0.25">
      <c r="A3556" s="1">
        <v>42965</v>
      </c>
      <c r="B3556">
        <v>7</v>
      </c>
      <c r="C3556">
        <v>18</v>
      </c>
      <c r="D3556">
        <v>125125.72659999999</v>
      </c>
      <c r="E3556">
        <f>INDEX(Stores[region],MATCH(Sales[[#This Row],[store_no]],Stores[store_no],0))</f>
        <v>2</v>
      </c>
      <c r="F3556" t="str">
        <f>INDEX(Stores[storetype],MATCH(Sales[[#This Row],[store_no]],Stores[store_no],0))</f>
        <v>B</v>
      </c>
      <c r="G3556" t="str">
        <f>INDEX(Stores[location_city],MATCH(Sales[[#This Row],[store_no]],Stores[store_no],0))</f>
        <v>Rockford</v>
      </c>
      <c r="H3556" t="str">
        <f>INDEX(Stores[location_state],MATCH(Sales[[#This Row],[store_no]],Stores[store_no],0))</f>
        <v>Illinois</v>
      </c>
      <c r="I3556">
        <f>INDEX(Stores[sqft],MATCH(Sales[[#This Row],[store_no]],Stores[store_no],0))</f>
        <v>127100</v>
      </c>
      <c r="J3556" s="4" t="str">
        <f>INDEX(Departments[dept_name],MATCH(Sales[[#This Row],[dept_no]],Departments[dept_no],0))</f>
        <v>Sports</v>
      </c>
      <c r="K3556" s="4" t="str">
        <f>CONCATENATE(Sales[[#This Row],[region]],Sales[[#This Row],[storetype]])</f>
        <v>2B</v>
      </c>
      <c r="L3556" s="4">
        <f>INDEX(RegionStoreCount[Store Count],MATCH(Sales[[#This Row],[RegionStoretype]],RegionStoreCount[Region/Type],0))</f>
        <v>6</v>
      </c>
      <c r="M3556" s="4">
        <f>AND(Sales[[#This Row],[date]]&lt;=TY_YTDMax,Sales[[#This Row],[date]]&gt;=TY_YTDMin)*Sales[[#This Row],[sales]]</f>
        <v>0</v>
      </c>
      <c r="N3556" s="4">
        <f>AND(Sales[[#This Row],[date]]&lt;=LY_YTDMax,Sales[[#This Row],[date]]&gt;=LY_YTDMin)*Sales[[#This Row],[sales]]</f>
        <v>125125.72659999999</v>
      </c>
      <c r="O3556" s="4">
        <f>AND(Sales[[#This Row],[date]]&gt;=YoY_Min,Sales[[#This Row],[date]]&lt;=TY_YTDMax)*(Sales[[#This Row],[sales]]/Sales[[#This Row],[sqft]])</f>
        <v>0</v>
      </c>
      <c r="P3556" s="4">
        <f>SUMIF(Sales[RegionStoretype],Sales[[#This Row],[RegionStoretype]],Sales[YoY_SSF])/Sales[[#This Row],[Region_TypeCount]]</f>
        <v>58.393757732919049</v>
      </c>
    </row>
    <row r="3557" spans="1:16" x14ac:dyDescent="0.25">
      <c r="A3557" s="1">
        <v>42965</v>
      </c>
      <c r="B3557">
        <v>7</v>
      </c>
      <c r="C3557">
        <v>20</v>
      </c>
      <c r="D3557">
        <v>53633.456099999996</v>
      </c>
      <c r="E3557">
        <f>INDEX(Stores[region],MATCH(Sales[[#This Row],[store_no]],Stores[store_no],0))</f>
        <v>2</v>
      </c>
      <c r="F3557" t="str">
        <f>INDEX(Stores[storetype],MATCH(Sales[[#This Row],[store_no]],Stores[store_no],0))</f>
        <v>B</v>
      </c>
      <c r="G3557" t="str">
        <f>INDEX(Stores[location_city],MATCH(Sales[[#This Row],[store_no]],Stores[store_no],0))</f>
        <v>Rockford</v>
      </c>
      <c r="H3557" t="str">
        <f>INDEX(Stores[location_state],MATCH(Sales[[#This Row],[store_no]],Stores[store_no],0))</f>
        <v>Illinois</v>
      </c>
      <c r="I3557">
        <f>INDEX(Stores[sqft],MATCH(Sales[[#This Row],[store_no]],Stores[store_no],0))</f>
        <v>127100</v>
      </c>
      <c r="J3557" s="4" t="str">
        <f>INDEX(Departments[dept_name],MATCH(Sales[[#This Row],[dept_no]],Departments[dept_no],0))</f>
        <v>Toys</v>
      </c>
      <c r="K3557" s="4" t="str">
        <f>CONCATENATE(Sales[[#This Row],[region]],Sales[[#This Row],[storetype]])</f>
        <v>2B</v>
      </c>
      <c r="L3557" s="4">
        <f>INDEX(RegionStoreCount[Store Count],MATCH(Sales[[#This Row],[RegionStoretype]],RegionStoreCount[Region/Type],0))</f>
        <v>6</v>
      </c>
      <c r="M3557" s="4">
        <f>AND(Sales[[#This Row],[date]]&lt;=TY_YTDMax,Sales[[#This Row],[date]]&gt;=TY_YTDMin)*Sales[[#This Row],[sales]]</f>
        <v>0</v>
      </c>
      <c r="N3557" s="4">
        <f>AND(Sales[[#This Row],[date]]&lt;=LY_YTDMax,Sales[[#This Row],[date]]&gt;=LY_YTDMin)*Sales[[#This Row],[sales]]</f>
        <v>53633.456099999996</v>
      </c>
      <c r="O3557" s="4">
        <f>AND(Sales[[#This Row],[date]]&gt;=YoY_Min,Sales[[#This Row],[date]]&lt;=TY_YTDMax)*(Sales[[#This Row],[sales]]/Sales[[#This Row],[sqft]])</f>
        <v>0</v>
      </c>
      <c r="P3557" s="4">
        <f>SUMIF(Sales[RegionStoretype],Sales[[#This Row],[RegionStoretype]],Sales[YoY_SSF])/Sales[[#This Row],[Region_TypeCount]]</f>
        <v>58.393757732919049</v>
      </c>
    </row>
    <row r="3558" spans="1:16" x14ac:dyDescent="0.25">
      <c r="A3558" s="1">
        <v>42965</v>
      </c>
      <c r="B3558">
        <v>8</v>
      </c>
      <c r="C3558">
        <v>5</v>
      </c>
      <c r="D3558">
        <v>176625.85079999999</v>
      </c>
      <c r="E3558">
        <f>INDEX(Stores[region],MATCH(Sales[[#This Row],[store_no]],Stores[store_no],0))</f>
        <v>3</v>
      </c>
      <c r="F3558" t="str">
        <f>INDEX(Stores[storetype],MATCH(Sales[[#This Row],[store_no]],Stores[store_no],0))</f>
        <v>A</v>
      </c>
      <c r="G3558" t="str">
        <f>INDEX(Stores[location_city],MATCH(Sales[[#This Row],[store_no]],Stores[store_no],0))</f>
        <v>Saint Louis</v>
      </c>
      <c r="H3558" t="str">
        <f>INDEX(Stores[location_state],MATCH(Sales[[#This Row],[store_no]],Stores[store_no],0))</f>
        <v>Missouri</v>
      </c>
      <c r="I3558">
        <f>INDEX(Stores[sqft],MATCH(Sales[[#This Row],[store_no]],Stores[store_no],0))</f>
        <v>198900</v>
      </c>
      <c r="J3558" s="4" t="str">
        <f>INDEX(Departments[dept_name],MATCH(Sales[[#This Row],[dept_no]],Departments[dept_no],0))</f>
        <v>Clothing</v>
      </c>
      <c r="K3558" s="4" t="str">
        <f>CONCATENATE(Sales[[#This Row],[region]],Sales[[#This Row],[storetype]])</f>
        <v>3A</v>
      </c>
      <c r="L3558" s="4">
        <f>INDEX(RegionStoreCount[Store Count],MATCH(Sales[[#This Row],[RegionStoretype]],RegionStoreCount[Region/Type],0))</f>
        <v>9</v>
      </c>
      <c r="M3558" s="4">
        <f>AND(Sales[[#This Row],[date]]&lt;=TY_YTDMax,Sales[[#This Row],[date]]&gt;=TY_YTDMin)*Sales[[#This Row],[sales]]</f>
        <v>0</v>
      </c>
      <c r="N3558" s="4">
        <f>AND(Sales[[#This Row],[date]]&lt;=LY_YTDMax,Sales[[#This Row],[date]]&gt;=LY_YTDMin)*Sales[[#This Row],[sales]]</f>
        <v>176625.85079999999</v>
      </c>
      <c r="O3558" s="4">
        <f>AND(Sales[[#This Row],[date]]&gt;=YoY_Min,Sales[[#This Row],[date]]&lt;=TY_YTDMax)*(Sales[[#This Row],[sales]]/Sales[[#This Row],[sqft]])</f>
        <v>0</v>
      </c>
      <c r="P3558" s="4">
        <f>SUMIF(Sales[RegionStoretype],Sales[[#This Row],[RegionStoretype]],Sales[YoY_SSF])/Sales[[#This Row],[Region_TypeCount]]</f>
        <v>53.603836561720975</v>
      </c>
    </row>
    <row r="3559" spans="1:16" x14ac:dyDescent="0.25">
      <c r="A3559" s="1">
        <v>42965</v>
      </c>
      <c r="B3559">
        <v>8</v>
      </c>
      <c r="C3559">
        <v>12</v>
      </c>
      <c r="D3559">
        <v>53469.983999999997</v>
      </c>
      <c r="E3559">
        <f>INDEX(Stores[region],MATCH(Sales[[#This Row],[store_no]],Stores[store_no],0))</f>
        <v>3</v>
      </c>
      <c r="F3559" t="str">
        <f>INDEX(Stores[storetype],MATCH(Sales[[#This Row],[store_no]],Stores[store_no],0))</f>
        <v>A</v>
      </c>
      <c r="G3559" t="str">
        <f>INDEX(Stores[location_city],MATCH(Sales[[#This Row],[store_no]],Stores[store_no],0))</f>
        <v>Saint Louis</v>
      </c>
      <c r="H3559" t="str">
        <f>INDEX(Stores[location_state],MATCH(Sales[[#This Row],[store_no]],Stores[store_no],0))</f>
        <v>Missouri</v>
      </c>
      <c r="I3559">
        <f>INDEX(Stores[sqft],MATCH(Sales[[#This Row],[store_no]],Stores[store_no],0))</f>
        <v>198900</v>
      </c>
      <c r="J3559" s="4" t="str">
        <f>INDEX(Departments[dept_name],MATCH(Sales[[#This Row],[dept_no]],Departments[dept_no],0))</f>
        <v>Jewelery</v>
      </c>
      <c r="K3559" s="4" t="str">
        <f>CONCATENATE(Sales[[#This Row],[region]],Sales[[#This Row],[storetype]])</f>
        <v>3A</v>
      </c>
      <c r="L3559" s="4">
        <f>INDEX(RegionStoreCount[Store Count],MATCH(Sales[[#This Row],[RegionStoretype]],RegionStoreCount[Region/Type],0))</f>
        <v>9</v>
      </c>
      <c r="M3559" s="4">
        <f>AND(Sales[[#This Row],[date]]&lt;=TY_YTDMax,Sales[[#This Row],[date]]&gt;=TY_YTDMin)*Sales[[#This Row],[sales]]</f>
        <v>0</v>
      </c>
      <c r="N3559" s="4">
        <f>AND(Sales[[#This Row],[date]]&lt;=LY_YTDMax,Sales[[#This Row],[date]]&gt;=LY_YTDMin)*Sales[[#This Row],[sales]]</f>
        <v>53469.983999999997</v>
      </c>
      <c r="O3559" s="4">
        <f>AND(Sales[[#This Row],[date]]&gt;=YoY_Min,Sales[[#This Row],[date]]&lt;=TY_YTDMax)*(Sales[[#This Row],[sales]]/Sales[[#This Row],[sqft]])</f>
        <v>0</v>
      </c>
      <c r="P3559" s="4">
        <f>SUMIF(Sales[RegionStoretype],Sales[[#This Row],[RegionStoretype]],Sales[YoY_SSF])/Sales[[#This Row],[Region_TypeCount]]</f>
        <v>53.603836561720975</v>
      </c>
    </row>
    <row r="3560" spans="1:16" x14ac:dyDescent="0.25">
      <c r="A3560" s="1">
        <v>42965</v>
      </c>
      <c r="B3560">
        <v>8</v>
      </c>
      <c r="C3560">
        <v>19</v>
      </c>
      <c r="D3560">
        <v>69140.630700000009</v>
      </c>
      <c r="E3560">
        <f>INDEX(Stores[region],MATCH(Sales[[#This Row],[store_no]],Stores[store_no],0))</f>
        <v>3</v>
      </c>
      <c r="F3560" t="str">
        <f>INDEX(Stores[storetype],MATCH(Sales[[#This Row],[store_no]],Stores[store_no],0))</f>
        <v>A</v>
      </c>
      <c r="G3560" t="str">
        <f>INDEX(Stores[location_city],MATCH(Sales[[#This Row],[store_no]],Stores[store_no],0))</f>
        <v>Saint Louis</v>
      </c>
      <c r="H3560" t="str">
        <f>INDEX(Stores[location_state],MATCH(Sales[[#This Row],[store_no]],Stores[store_no],0))</f>
        <v>Missouri</v>
      </c>
      <c r="I3560">
        <f>INDEX(Stores[sqft],MATCH(Sales[[#This Row],[store_no]],Stores[store_no],0))</f>
        <v>198900</v>
      </c>
      <c r="J3560" s="4" t="str">
        <f>INDEX(Departments[dept_name],MATCH(Sales[[#This Row],[dept_no]],Departments[dept_no],0))</f>
        <v>Tools</v>
      </c>
      <c r="K3560" s="4" t="str">
        <f>CONCATENATE(Sales[[#This Row],[region]],Sales[[#This Row],[storetype]])</f>
        <v>3A</v>
      </c>
      <c r="L3560" s="4">
        <f>INDEX(RegionStoreCount[Store Count],MATCH(Sales[[#This Row],[RegionStoretype]],RegionStoreCount[Region/Type],0))</f>
        <v>9</v>
      </c>
      <c r="M3560" s="4">
        <f>AND(Sales[[#This Row],[date]]&lt;=TY_YTDMax,Sales[[#This Row],[date]]&gt;=TY_YTDMin)*Sales[[#This Row],[sales]]</f>
        <v>0</v>
      </c>
      <c r="N3560" s="4">
        <f>AND(Sales[[#This Row],[date]]&lt;=LY_YTDMax,Sales[[#This Row],[date]]&gt;=LY_YTDMin)*Sales[[#This Row],[sales]]</f>
        <v>69140.630700000009</v>
      </c>
      <c r="O3560" s="4">
        <f>AND(Sales[[#This Row],[date]]&gt;=YoY_Min,Sales[[#This Row],[date]]&lt;=TY_YTDMax)*(Sales[[#This Row],[sales]]/Sales[[#This Row],[sqft]])</f>
        <v>0</v>
      </c>
      <c r="P3560" s="4">
        <f>SUMIF(Sales[RegionStoretype],Sales[[#This Row],[RegionStoretype]],Sales[YoY_SSF])/Sales[[#This Row],[Region_TypeCount]]</f>
        <v>53.603836561720975</v>
      </c>
    </row>
    <row r="3561" spans="1:16" x14ac:dyDescent="0.25">
      <c r="A3561" s="1">
        <v>42965</v>
      </c>
      <c r="B3561">
        <v>9</v>
      </c>
      <c r="C3561">
        <v>10</v>
      </c>
      <c r="D3561">
        <v>23634.476299999998</v>
      </c>
      <c r="E3561">
        <f>INDEX(Stores[region],MATCH(Sales[[#This Row],[store_no]],Stores[store_no],0))</f>
        <v>1</v>
      </c>
      <c r="F3561" t="str">
        <f>INDEX(Stores[storetype],MATCH(Sales[[#This Row],[store_no]],Stores[store_no],0))</f>
        <v>B</v>
      </c>
      <c r="G3561" t="str">
        <f>INDEX(Stores[location_city],MATCH(Sales[[#This Row],[store_no]],Stores[store_no],0))</f>
        <v>Columbus</v>
      </c>
      <c r="H3561" t="str">
        <f>INDEX(Stores[location_state],MATCH(Sales[[#This Row],[store_no]],Stores[store_no],0))</f>
        <v>Ohio</v>
      </c>
      <c r="I3561">
        <f>INDEX(Stores[sqft],MATCH(Sales[[#This Row],[store_no]],Stores[store_no],0))</f>
        <v>221800</v>
      </c>
      <c r="J3561" s="4" t="str">
        <f>INDEX(Departments[dept_name],MATCH(Sales[[#This Row],[dept_no]],Departments[dept_no],0))</f>
        <v>Health</v>
      </c>
      <c r="K3561" s="4" t="str">
        <f>CONCATENATE(Sales[[#This Row],[region]],Sales[[#This Row],[storetype]])</f>
        <v>1B</v>
      </c>
      <c r="L3561" s="4">
        <f>INDEX(RegionStoreCount[Store Count],MATCH(Sales[[#This Row],[RegionStoretype]],RegionStoreCount[Region/Type],0))</f>
        <v>5</v>
      </c>
      <c r="M3561" s="4">
        <f>AND(Sales[[#This Row],[date]]&lt;=TY_YTDMax,Sales[[#This Row],[date]]&gt;=TY_YTDMin)*Sales[[#This Row],[sales]]</f>
        <v>0</v>
      </c>
      <c r="N3561" s="4">
        <f>AND(Sales[[#This Row],[date]]&lt;=LY_YTDMax,Sales[[#This Row],[date]]&gt;=LY_YTDMin)*Sales[[#This Row],[sales]]</f>
        <v>23634.476299999998</v>
      </c>
      <c r="O3561" s="4">
        <f>AND(Sales[[#This Row],[date]]&gt;=YoY_Min,Sales[[#This Row],[date]]&lt;=TY_YTDMax)*(Sales[[#This Row],[sales]]/Sales[[#This Row],[sqft]])</f>
        <v>0</v>
      </c>
      <c r="P3561" s="4">
        <f>SUMIF(Sales[RegionStoretype],Sales[[#This Row],[RegionStoretype]],Sales[YoY_SSF])/Sales[[#This Row],[Region_TypeCount]]</f>
        <v>68.518982968140051</v>
      </c>
    </row>
    <row r="3562" spans="1:16" x14ac:dyDescent="0.25">
      <c r="A3562" s="1">
        <v>42965</v>
      </c>
      <c r="B3562">
        <v>9</v>
      </c>
      <c r="C3562">
        <v>11</v>
      </c>
      <c r="D3562">
        <v>49097.013700000003</v>
      </c>
      <c r="E3562">
        <f>INDEX(Stores[region],MATCH(Sales[[#This Row],[store_no]],Stores[store_no],0))</f>
        <v>1</v>
      </c>
      <c r="F3562" t="str">
        <f>INDEX(Stores[storetype],MATCH(Sales[[#This Row],[store_no]],Stores[store_no],0))</f>
        <v>B</v>
      </c>
      <c r="G3562" t="str">
        <f>INDEX(Stores[location_city],MATCH(Sales[[#This Row],[store_no]],Stores[store_no],0))</f>
        <v>Columbus</v>
      </c>
      <c r="H3562" t="str">
        <f>INDEX(Stores[location_state],MATCH(Sales[[#This Row],[store_no]],Stores[store_no],0))</f>
        <v>Ohio</v>
      </c>
      <c r="I3562">
        <f>INDEX(Stores[sqft],MATCH(Sales[[#This Row],[store_no]],Stores[store_no],0))</f>
        <v>221800</v>
      </c>
      <c r="J3562" s="4" t="str">
        <f>INDEX(Departments[dept_name],MATCH(Sales[[#This Row],[dept_no]],Departments[dept_no],0))</f>
        <v>Home</v>
      </c>
      <c r="K3562" s="4" t="str">
        <f>CONCATENATE(Sales[[#This Row],[region]],Sales[[#This Row],[storetype]])</f>
        <v>1B</v>
      </c>
      <c r="L3562" s="4">
        <f>INDEX(RegionStoreCount[Store Count],MATCH(Sales[[#This Row],[RegionStoretype]],RegionStoreCount[Region/Type],0))</f>
        <v>5</v>
      </c>
      <c r="M3562" s="4">
        <f>AND(Sales[[#This Row],[date]]&lt;=TY_YTDMax,Sales[[#This Row],[date]]&gt;=TY_YTDMin)*Sales[[#This Row],[sales]]</f>
        <v>0</v>
      </c>
      <c r="N3562" s="4">
        <f>AND(Sales[[#This Row],[date]]&lt;=LY_YTDMax,Sales[[#This Row],[date]]&gt;=LY_YTDMin)*Sales[[#This Row],[sales]]</f>
        <v>49097.013700000003</v>
      </c>
      <c r="O3562" s="4">
        <f>AND(Sales[[#This Row],[date]]&gt;=YoY_Min,Sales[[#This Row],[date]]&lt;=TY_YTDMax)*(Sales[[#This Row],[sales]]/Sales[[#This Row],[sqft]])</f>
        <v>0</v>
      </c>
      <c r="P3562" s="4">
        <f>SUMIF(Sales[RegionStoretype],Sales[[#This Row],[RegionStoretype]],Sales[YoY_SSF])/Sales[[#This Row],[Region_TypeCount]]</f>
        <v>68.518982968140051</v>
      </c>
    </row>
    <row r="3563" spans="1:16" x14ac:dyDescent="0.25">
      <c r="A3563" s="1">
        <v>42965</v>
      </c>
      <c r="B3563">
        <v>9</v>
      </c>
      <c r="C3563">
        <v>17</v>
      </c>
      <c r="D3563">
        <v>238918.24370000002</v>
      </c>
      <c r="E3563">
        <f>INDEX(Stores[region],MATCH(Sales[[#This Row],[store_no]],Stores[store_no],0))</f>
        <v>1</v>
      </c>
      <c r="F3563" t="str">
        <f>INDEX(Stores[storetype],MATCH(Sales[[#This Row],[store_no]],Stores[store_no],0))</f>
        <v>B</v>
      </c>
      <c r="G3563" t="str">
        <f>INDEX(Stores[location_city],MATCH(Sales[[#This Row],[store_no]],Stores[store_no],0))</f>
        <v>Columbus</v>
      </c>
      <c r="H3563" t="str">
        <f>INDEX(Stores[location_state],MATCH(Sales[[#This Row],[store_no]],Stores[store_no],0))</f>
        <v>Ohio</v>
      </c>
      <c r="I3563">
        <f>INDEX(Stores[sqft],MATCH(Sales[[#This Row],[store_no]],Stores[store_no],0))</f>
        <v>221800</v>
      </c>
      <c r="J3563" s="4" t="str">
        <f>INDEX(Departments[dept_name],MATCH(Sales[[#This Row],[dept_no]],Departments[dept_no],0))</f>
        <v>Shoes</v>
      </c>
      <c r="K3563" s="4" t="str">
        <f>CONCATENATE(Sales[[#This Row],[region]],Sales[[#This Row],[storetype]])</f>
        <v>1B</v>
      </c>
      <c r="L3563" s="4">
        <f>INDEX(RegionStoreCount[Store Count],MATCH(Sales[[#This Row],[RegionStoretype]],RegionStoreCount[Region/Type],0))</f>
        <v>5</v>
      </c>
      <c r="M3563" s="4">
        <f>AND(Sales[[#This Row],[date]]&lt;=TY_YTDMax,Sales[[#This Row],[date]]&gt;=TY_YTDMin)*Sales[[#This Row],[sales]]</f>
        <v>0</v>
      </c>
      <c r="N3563" s="4">
        <f>AND(Sales[[#This Row],[date]]&lt;=LY_YTDMax,Sales[[#This Row],[date]]&gt;=LY_YTDMin)*Sales[[#This Row],[sales]]</f>
        <v>238918.24370000002</v>
      </c>
      <c r="O3563" s="4">
        <f>AND(Sales[[#This Row],[date]]&gt;=YoY_Min,Sales[[#This Row],[date]]&lt;=TY_YTDMax)*(Sales[[#This Row],[sales]]/Sales[[#This Row],[sqft]])</f>
        <v>0</v>
      </c>
      <c r="P3563" s="4">
        <f>SUMIF(Sales[RegionStoretype],Sales[[#This Row],[RegionStoretype]],Sales[YoY_SSF])/Sales[[#This Row],[Region_TypeCount]]</f>
        <v>68.518982968140051</v>
      </c>
    </row>
    <row r="3564" spans="1:16" x14ac:dyDescent="0.25">
      <c r="A3564" s="1">
        <v>42965</v>
      </c>
      <c r="B3564">
        <v>9</v>
      </c>
      <c r="C3564">
        <v>20</v>
      </c>
      <c r="D3564">
        <v>152586.2023</v>
      </c>
      <c r="E3564">
        <f>INDEX(Stores[region],MATCH(Sales[[#This Row],[store_no]],Stores[store_no],0))</f>
        <v>1</v>
      </c>
      <c r="F3564" t="str">
        <f>INDEX(Stores[storetype],MATCH(Sales[[#This Row],[store_no]],Stores[store_no],0))</f>
        <v>B</v>
      </c>
      <c r="G3564" t="str">
        <f>INDEX(Stores[location_city],MATCH(Sales[[#This Row],[store_no]],Stores[store_no],0))</f>
        <v>Columbus</v>
      </c>
      <c r="H3564" t="str">
        <f>INDEX(Stores[location_state],MATCH(Sales[[#This Row],[store_no]],Stores[store_no],0))</f>
        <v>Ohio</v>
      </c>
      <c r="I3564">
        <f>INDEX(Stores[sqft],MATCH(Sales[[#This Row],[store_no]],Stores[store_no],0))</f>
        <v>221800</v>
      </c>
      <c r="J3564" s="4" t="str">
        <f>INDEX(Departments[dept_name],MATCH(Sales[[#This Row],[dept_no]],Departments[dept_no],0))</f>
        <v>Toys</v>
      </c>
      <c r="K3564" s="4" t="str">
        <f>CONCATENATE(Sales[[#This Row],[region]],Sales[[#This Row],[storetype]])</f>
        <v>1B</v>
      </c>
      <c r="L3564" s="4">
        <f>INDEX(RegionStoreCount[Store Count],MATCH(Sales[[#This Row],[RegionStoretype]],RegionStoreCount[Region/Type],0))</f>
        <v>5</v>
      </c>
      <c r="M3564" s="4">
        <f>AND(Sales[[#This Row],[date]]&lt;=TY_YTDMax,Sales[[#This Row],[date]]&gt;=TY_YTDMin)*Sales[[#This Row],[sales]]</f>
        <v>0</v>
      </c>
      <c r="N3564" s="4">
        <f>AND(Sales[[#This Row],[date]]&lt;=LY_YTDMax,Sales[[#This Row],[date]]&gt;=LY_YTDMin)*Sales[[#This Row],[sales]]</f>
        <v>152586.2023</v>
      </c>
      <c r="O3564" s="4">
        <f>AND(Sales[[#This Row],[date]]&gt;=YoY_Min,Sales[[#This Row],[date]]&lt;=TY_YTDMax)*(Sales[[#This Row],[sales]]/Sales[[#This Row],[sqft]])</f>
        <v>0</v>
      </c>
      <c r="P3564" s="4">
        <f>SUMIF(Sales[RegionStoretype],Sales[[#This Row],[RegionStoretype]],Sales[YoY_SSF])/Sales[[#This Row],[Region_TypeCount]]</f>
        <v>68.518982968140051</v>
      </c>
    </row>
    <row r="3565" spans="1:16" x14ac:dyDescent="0.25">
      <c r="A3565" s="1">
        <v>42965</v>
      </c>
      <c r="B3565">
        <v>10</v>
      </c>
      <c r="C3565">
        <v>2</v>
      </c>
      <c r="D3565">
        <v>28019.163899999996</v>
      </c>
      <c r="E3565">
        <f>INDEX(Stores[region],MATCH(Sales[[#This Row],[store_no]],Stores[store_no],0))</f>
        <v>1</v>
      </c>
      <c r="F3565" t="str">
        <f>INDEX(Stores[storetype],MATCH(Sales[[#This Row],[store_no]],Stores[store_no],0))</f>
        <v>B</v>
      </c>
      <c r="G3565" t="str">
        <f>INDEX(Stores[location_city],MATCH(Sales[[#This Row],[store_no]],Stores[store_no],0))</f>
        <v>Traverse City</v>
      </c>
      <c r="H3565" t="str">
        <f>INDEX(Stores[location_state],MATCH(Sales[[#This Row],[store_no]],Stores[store_no],0))</f>
        <v>Michigan</v>
      </c>
      <c r="I3565">
        <f>INDEX(Stores[sqft],MATCH(Sales[[#This Row],[store_no]],Stores[store_no],0))</f>
        <v>158200</v>
      </c>
      <c r="J3565" s="4" t="str">
        <f>INDEX(Departments[dept_name],MATCH(Sales[[#This Row],[dept_no]],Departments[dept_no],0))</f>
        <v>Baby</v>
      </c>
      <c r="K3565" s="4" t="str">
        <f>CONCATENATE(Sales[[#This Row],[region]],Sales[[#This Row],[storetype]])</f>
        <v>1B</v>
      </c>
      <c r="L3565" s="4">
        <f>INDEX(RegionStoreCount[Store Count],MATCH(Sales[[#This Row],[RegionStoretype]],RegionStoreCount[Region/Type],0))</f>
        <v>5</v>
      </c>
      <c r="M3565" s="4">
        <f>AND(Sales[[#This Row],[date]]&lt;=TY_YTDMax,Sales[[#This Row],[date]]&gt;=TY_YTDMin)*Sales[[#This Row],[sales]]</f>
        <v>0</v>
      </c>
      <c r="N3565" s="4">
        <f>AND(Sales[[#This Row],[date]]&lt;=LY_YTDMax,Sales[[#This Row],[date]]&gt;=LY_YTDMin)*Sales[[#This Row],[sales]]</f>
        <v>28019.163899999996</v>
      </c>
      <c r="O3565" s="4">
        <f>AND(Sales[[#This Row],[date]]&gt;=YoY_Min,Sales[[#This Row],[date]]&lt;=TY_YTDMax)*(Sales[[#This Row],[sales]]/Sales[[#This Row],[sqft]])</f>
        <v>0</v>
      </c>
      <c r="P3565" s="4">
        <f>SUMIF(Sales[RegionStoretype],Sales[[#This Row],[RegionStoretype]],Sales[YoY_SSF])/Sales[[#This Row],[Region_TypeCount]]</f>
        <v>68.518982968140051</v>
      </c>
    </row>
    <row r="3566" spans="1:16" x14ac:dyDescent="0.25">
      <c r="A3566" s="1">
        <v>42965</v>
      </c>
      <c r="B3566">
        <v>10</v>
      </c>
      <c r="C3566">
        <v>4</v>
      </c>
      <c r="D3566">
        <v>49141.573399999994</v>
      </c>
      <c r="E3566">
        <f>INDEX(Stores[region],MATCH(Sales[[#This Row],[store_no]],Stores[store_no],0))</f>
        <v>1</v>
      </c>
      <c r="F3566" t="str">
        <f>INDEX(Stores[storetype],MATCH(Sales[[#This Row],[store_no]],Stores[store_no],0))</f>
        <v>B</v>
      </c>
      <c r="G3566" t="str">
        <f>INDEX(Stores[location_city],MATCH(Sales[[#This Row],[store_no]],Stores[store_no],0))</f>
        <v>Traverse City</v>
      </c>
      <c r="H3566" t="str">
        <f>INDEX(Stores[location_state],MATCH(Sales[[#This Row],[store_no]],Stores[store_no],0))</f>
        <v>Michigan</v>
      </c>
      <c r="I3566">
        <f>INDEX(Stores[sqft],MATCH(Sales[[#This Row],[store_no]],Stores[store_no],0))</f>
        <v>158200</v>
      </c>
      <c r="J3566" s="4" t="str">
        <f>INDEX(Departments[dept_name],MATCH(Sales[[#This Row],[dept_no]],Departments[dept_no],0))</f>
        <v>Books</v>
      </c>
      <c r="K3566" s="4" t="str">
        <f>CONCATENATE(Sales[[#This Row],[region]],Sales[[#This Row],[storetype]])</f>
        <v>1B</v>
      </c>
      <c r="L3566" s="4">
        <f>INDEX(RegionStoreCount[Store Count],MATCH(Sales[[#This Row],[RegionStoretype]],RegionStoreCount[Region/Type],0))</f>
        <v>5</v>
      </c>
      <c r="M3566" s="4">
        <f>AND(Sales[[#This Row],[date]]&lt;=TY_YTDMax,Sales[[#This Row],[date]]&gt;=TY_YTDMin)*Sales[[#This Row],[sales]]</f>
        <v>0</v>
      </c>
      <c r="N3566" s="4">
        <f>AND(Sales[[#This Row],[date]]&lt;=LY_YTDMax,Sales[[#This Row],[date]]&gt;=LY_YTDMin)*Sales[[#This Row],[sales]]</f>
        <v>49141.573399999994</v>
      </c>
      <c r="O3566" s="4">
        <f>AND(Sales[[#This Row],[date]]&gt;=YoY_Min,Sales[[#This Row],[date]]&lt;=TY_YTDMax)*(Sales[[#This Row],[sales]]/Sales[[#This Row],[sqft]])</f>
        <v>0</v>
      </c>
      <c r="P3566" s="4">
        <f>SUMIF(Sales[RegionStoretype],Sales[[#This Row],[RegionStoretype]],Sales[YoY_SSF])/Sales[[#This Row],[Region_TypeCount]]</f>
        <v>68.518982968140051</v>
      </c>
    </row>
    <row r="3567" spans="1:16" x14ac:dyDescent="0.25">
      <c r="A3567" s="1">
        <v>42965</v>
      </c>
      <c r="B3567">
        <v>10</v>
      </c>
      <c r="C3567">
        <v>17</v>
      </c>
      <c r="D3567">
        <v>52772.265799999994</v>
      </c>
      <c r="E3567">
        <f>INDEX(Stores[region],MATCH(Sales[[#This Row],[store_no]],Stores[store_no],0))</f>
        <v>1</v>
      </c>
      <c r="F3567" t="str">
        <f>INDEX(Stores[storetype],MATCH(Sales[[#This Row],[store_no]],Stores[store_no],0))</f>
        <v>B</v>
      </c>
      <c r="G3567" t="str">
        <f>INDEX(Stores[location_city],MATCH(Sales[[#This Row],[store_no]],Stores[store_no],0))</f>
        <v>Traverse City</v>
      </c>
      <c r="H3567" t="str">
        <f>INDEX(Stores[location_state],MATCH(Sales[[#This Row],[store_no]],Stores[store_no],0))</f>
        <v>Michigan</v>
      </c>
      <c r="I3567">
        <f>INDEX(Stores[sqft],MATCH(Sales[[#This Row],[store_no]],Stores[store_no],0))</f>
        <v>158200</v>
      </c>
      <c r="J3567" s="4" t="str">
        <f>INDEX(Departments[dept_name],MATCH(Sales[[#This Row],[dept_no]],Departments[dept_no],0))</f>
        <v>Shoes</v>
      </c>
      <c r="K3567" s="4" t="str">
        <f>CONCATENATE(Sales[[#This Row],[region]],Sales[[#This Row],[storetype]])</f>
        <v>1B</v>
      </c>
      <c r="L3567" s="4">
        <f>INDEX(RegionStoreCount[Store Count],MATCH(Sales[[#This Row],[RegionStoretype]],RegionStoreCount[Region/Type],0))</f>
        <v>5</v>
      </c>
      <c r="M3567" s="4">
        <f>AND(Sales[[#This Row],[date]]&lt;=TY_YTDMax,Sales[[#This Row],[date]]&gt;=TY_YTDMin)*Sales[[#This Row],[sales]]</f>
        <v>0</v>
      </c>
      <c r="N3567" s="4">
        <f>AND(Sales[[#This Row],[date]]&lt;=LY_YTDMax,Sales[[#This Row],[date]]&gt;=LY_YTDMin)*Sales[[#This Row],[sales]]</f>
        <v>52772.265799999994</v>
      </c>
      <c r="O3567" s="4">
        <f>AND(Sales[[#This Row],[date]]&gt;=YoY_Min,Sales[[#This Row],[date]]&lt;=TY_YTDMax)*(Sales[[#This Row],[sales]]/Sales[[#This Row],[sqft]])</f>
        <v>0</v>
      </c>
      <c r="P3567" s="4">
        <f>SUMIF(Sales[RegionStoretype],Sales[[#This Row],[RegionStoretype]],Sales[YoY_SSF])/Sales[[#This Row],[Region_TypeCount]]</f>
        <v>68.518982968140051</v>
      </c>
    </row>
    <row r="3568" spans="1:16" x14ac:dyDescent="0.25">
      <c r="A3568" s="1">
        <v>42965</v>
      </c>
      <c r="B3568">
        <v>12</v>
      </c>
      <c r="C3568">
        <v>2</v>
      </c>
      <c r="D3568">
        <v>23750.8482</v>
      </c>
      <c r="E3568">
        <f>INDEX(Stores[region],MATCH(Sales[[#This Row],[store_no]],Stores[store_no],0))</f>
        <v>2</v>
      </c>
      <c r="F3568" t="str">
        <f>INDEX(Stores[storetype],MATCH(Sales[[#This Row],[store_no]],Stores[store_no],0))</f>
        <v>B</v>
      </c>
      <c r="G3568" t="str">
        <f>INDEX(Stores[location_city],MATCH(Sales[[#This Row],[store_no]],Stores[store_no],0))</f>
        <v>Indianapolis</v>
      </c>
      <c r="H3568" t="str">
        <f>INDEX(Stores[location_state],MATCH(Sales[[#This Row],[store_no]],Stores[store_no],0))</f>
        <v>Indiana</v>
      </c>
      <c r="I3568">
        <f>INDEX(Stores[sqft],MATCH(Sales[[#This Row],[store_no]],Stores[store_no],0))</f>
        <v>120800</v>
      </c>
      <c r="J3568" s="4" t="str">
        <f>INDEX(Departments[dept_name],MATCH(Sales[[#This Row],[dept_no]],Departments[dept_no],0))</f>
        <v>Baby</v>
      </c>
      <c r="K3568" s="4" t="str">
        <f>CONCATENATE(Sales[[#This Row],[region]],Sales[[#This Row],[storetype]])</f>
        <v>2B</v>
      </c>
      <c r="L3568" s="4">
        <f>INDEX(RegionStoreCount[Store Count],MATCH(Sales[[#This Row],[RegionStoretype]],RegionStoreCount[Region/Type],0))</f>
        <v>6</v>
      </c>
      <c r="M3568" s="4">
        <f>AND(Sales[[#This Row],[date]]&lt;=TY_YTDMax,Sales[[#This Row],[date]]&gt;=TY_YTDMin)*Sales[[#This Row],[sales]]</f>
        <v>0</v>
      </c>
      <c r="N3568" s="4">
        <f>AND(Sales[[#This Row],[date]]&lt;=LY_YTDMax,Sales[[#This Row],[date]]&gt;=LY_YTDMin)*Sales[[#This Row],[sales]]</f>
        <v>23750.8482</v>
      </c>
      <c r="O3568" s="4">
        <f>AND(Sales[[#This Row],[date]]&gt;=YoY_Min,Sales[[#This Row],[date]]&lt;=TY_YTDMax)*(Sales[[#This Row],[sales]]/Sales[[#This Row],[sqft]])</f>
        <v>0</v>
      </c>
      <c r="P3568" s="4">
        <f>SUMIF(Sales[RegionStoretype],Sales[[#This Row],[RegionStoretype]],Sales[YoY_SSF])/Sales[[#This Row],[Region_TypeCount]]</f>
        <v>58.393757732919049</v>
      </c>
    </row>
    <row r="3569" spans="1:16" x14ac:dyDescent="0.25">
      <c r="A3569" s="1">
        <v>42965</v>
      </c>
      <c r="B3569">
        <v>12</v>
      </c>
      <c r="C3569">
        <v>3</v>
      </c>
      <c r="D3569">
        <v>149747.13</v>
      </c>
      <c r="E3569">
        <f>INDEX(Stores[region],MATCH(Sales[[#This Row],[store_no]],Stores[store_no],0))</f>
        <v>2</v>
      </c>
      <c r="F3569" t="str">
        <f>INDEX(Stores[storetype],MATCH(Sales[[#This Row],[store_no]],Stores[store_no],0))</f>
        <v>B</v>
      </c>
      <c r="G3569" t="str">
        <f>INDEX(Stores[location_city],MATCH(Sales[[#This Row],[store_no]],Stores[store_no],0))</f>
        <v>Indianapolis</v>
      </c>
      <c r="H3569" t="str">
        <f>INDEX(Stores[location_state],MATCH(Sales[[#This Row],[store_no]],Stores[store_no],0))</f>
        <v>Indiana</v>
      </c>
      <c r="I3569">
        <f>INDEX(Stores[sqft],MATCH(Sales[[#This Row],[store_no]],Stores[store_no],0))</f>
        <v>120800</v>
      </c>
      <c r="J3569" s="4" t="str">
        <f>INDEX(Departments[dept_name],MATCH(Sales[[#This Row],[dept_no]],Departments[dept_no],0))</f>
        <v>Beauty</v>
      </c>
      <c r="K3569" s="4" t="str">
        <f>CONCATENATE(Sales[[#This Row],[region]],Sales[[#This Row],[storetype]])</f>
        <v>2B</v>
      </c>
      <c r="L3569" s="4">
        <f>INDEX(RegionStoreCount[Store Count],MATCH(Sales[[#This Row],[RegionStoretype]],RegionStoreCount[Region/Type],0))</f>
        <v>6</v>
      </c>
      <c r="M3569" s="4">
        <f>AND(Sales[[#This Row],[date]]&lt;=TY_YTDMax,Sales[[#This Row],[date]]&gt;=TY_YTDMin)*Sales[[#This Row],[sales]]</f>
        <v>0</v>
      </c>
      <c r="N3569" s="4">
        <f>AND(Sales[[#This Row],[date]]&lt;=LY_YTDMax,Sales[[#This Row],[date]]&gt;=LY_YTDMin)*Sales[[#This Row],[sales]]</f>
        <v>149747.13</v>
      </c>
      <c r="O3569" s="4">
        <f>AND(Sales[[#This Row],[date]]&gt;=YoY_Min,Sales[[#This Row],[date]]&lt;=TY_YTDMax)*(Sales[[#This Row],[sales]]/Sales[[#This Row],[sqft]])</f>
        <v>0</v>
      </c>
      <c r="P3569" s="4">
        <f>SUMIF(Sales[RegionStoretype],Sales[[#This Row],[RegionStoretype]],Sales[YoY_SSF])/Sales[[#This Row],[Region_TypeCount]]</f>
        <v>58.393757732919049</v>
      </c>
    </row>
    <row r="3570" spans="1:16" x14ac:dyDescent="0.25">
      <c r="A3570" s="1">
        <v>42965</v>
      </c>
      <c r="B3570">
        <v>12</v>
      </c>
      <c r="C3570">
        <v>6</v>
      </c>
      <c r="D3570">
        <v>10446.2955</v>
      </c>
      <c r="E3570">
        <f>INDEX(Stores[region],MATCH(Sales[[#This Row],[store_no]],Stores[store_no],0))</f>
        <v>2</v>
      </c>
      <c r="F3570" t="str">
        <f>INDEX(Stores[storetype],MATCH(Sales[[#This Row],[store_no]],Stores[store_no],0))</f>
        <v>B</v>
      </c>
      <c r="G3570" t="str">
        <f>INDEX(Stores[location_city],MATCH(Sales[[#This Row],[store_no]],Stores[store_no],0))</f>
        <v>Indianapolis</v>
      </c>
      <c r="H3570" t="str">
        <f>INDEX(Stores[location_state],MATCH(Sales[[#This Row],[store_no]],Stores[store_no],0))</f>
        <v>Indiana</v>
      </c>
      <c r="I3570">
        <f>INDEX(Stores[sqft],MATCH(Sales[[#This Row],[store_no]],Stores[store_no],0))</f>
        <v>120800</v>
      </c>
      <c r="J3570" s="4" t="str">
        <f>INDEX(Departments[dept_name],MATCH(Sales[[#This Row],[dept_no]],Departments[dept_no],0))</f>
        <v>Computers</v>
      </c>
      <c r="K3570" s="4" t="str">
        <f>CONCATENATE(Sales[[#This Row],[region]],Sales[[#This Row],[storetype]])</f>
        <v>2B</v>
      </c>
      <c r="L3570" s="4">
        <f>INDEX(RegionStoreCount[Store Count],MATCH(Sales[[#This Row],[RegionStoretype]],RegionStoreCount[Region/Type],0))</f>
        <v>6</v>
      </c>
      <c r="M3570" s="4">
        <f>AND(Sales[[#This Row],[date]]&lt;=TY_YTDMax,Sales[[#This Row],[date]]&gt;=TY_YTDMin)*Sales[[#This Row],[sales]]</f>
        <v>0</v>
      </c>
      <c r="N3570" s="4">
        <f>AND(Sales[[#This Row],[date]]&lt;=LY_YTDMax,Sales[[#This Row],[date]]&gt;=LY_YTDMin)*Sales[[#This Row],[sales]]</f>
        <v>10446.2955</v>
      </c>
      <c r="O3570" s="4">
        <f>AND(Sales[[#This Row],[date]]&gt;=YoY_Min,Sales[[#This Row],[date]]&lt;=TY_YTDMax)*(Sales[[#This Row],[sales]]/Sales[[#This Row],[sqft]])</f>
        <v>0</v>
      </c>
      <c r="P3570" s="4">
        <f>SUMIF(Sales[RegionStoretype],Sales[[#This Row],[RegionStoretype]],Sales[YoY_SSF])/Sales[[#This Row],[Region_TypeCount]]</f>
        <v>58.393757732919049</v>
      </c>
    </row>
    <row r="3571" spans="1:16" x14ac:dyDescent="0.25">
      <c r="A3571" s="1">
        <v>42965</v>
      </c>
      <c r="B3571">
        <v>12</v>
      </c>
      <c r="C3571">
        <v>12</v>
      </c>
      <c r="D3571">
        <v>96026.086100000015</v>
      </c>
      <c r="E3571">
        <f>INDEX(Stores[region],MATCH(Sales[[#This Row],[store_no]],Stores[store_no],0))</f>
        <v>2</v>
      </c>
      <c r="F3571" t="str">
        <f>INDEX(Stores[storetype],MATCH(Sales[[#This Row],[store_no]],Stores[store_no],0))</f>
        <v>B</v>
      </c>
      <c r="G3571" t="str">
        <f>INDEX(Stores[location_city],MATCH(Sales[[#This Row],[store_no]],Stores[store_no],0))</f>
        <v>Indianapolis</v>
      </c>
      <c r="H3571" t="str">
        <f>INDEX(Stores[location_state],MATCH(Sales[[#This Row],[store_no]],Stores[store_no],0))</f>
        <v>Indiana</v>
      </c>
      <c r="I3571">
        <f>INDEX(Stores[sqft],MATCH(Sales[[#This Row],[store_no]],Stores[store_no],0))</f>
        <v>120800</v>
      </c>
      <c r="J3571" s="4" t="str">
        <f>INDEX(Departments[dept_name],MATCH(Sales[[#This Row],[dept_no]],Departments[dept_no],0))</f>
        <v>Jewelery</v>
      </c>
      <c r="K3571" s="4" t="str">
        <f>CONCATENATE(Sales[[#This Row],[region]],Sales[[#This Row],[storetype]])</f>
        <v>2B</v>
      </c>
      <c r="L3571" s="4">
        <f>INDEX(RegionStoreCount[Store Count],MATCH(Sales[[#This Row],[RegionStoretype]],RegionStoreCount[Region/Type],0))</f>
        <v>6</v>
      </c>
      <c r="M3571" s="4">
        <f>AND(Sales[[#This Row],[date]]&lt;=TY_YTDMax,Sales[[#This Row],[date]]&gt;=TY_YTDMin)*Sales[[#This Row],[sales]]</f>
        <v>0</v>
      </c>
      <c r="N3571" s="4">
        <f>AND(Sales[[#This Row],[date]]&lt;=LY_YTDMax,Sales[[#This Row],[date]]&gt;=LY_YTDMin)*Sales[[#This Row],[sales]]</f>
        <v>96026.086100000015</v>
      </c>
      <c r="O3571" s="4">
        <f>AND(Sales[[#This Row],[date]]&gt;=YoY_Min,Sales[[#This Row],[date]]&lt;=TY_YTDMax)*(Sales[[#This Row],[sales]]/Sales[[#This Row],[sqft]])</f>
        <v>0</v>
      </c>
      <c r="P3571" s="4">
        <f>SUMIF(Sales[RegionStoretype],Sales[[#This Row],[RegionStoretype]],Sales[YoY_SSF])/Sales[[#This Row],[Region_TypeCount]]</f>
        <v>58.393757732919049</v>
      </c>
    </row>
    <row r="3572" spans="1:16" x14ac:dyDescent="0.25">
      <c r="A3572" s="1">
        <v>42965</v>
      </c>
      <c r="B3572">
        <v>12</v>
      </c>
      <c r="C3572">
        <v>15</v>
      </c>
      <c r="D3572">
        <v>154909.02760000003</v>
      </c>
      <c r="E3572">
        <f>INDEX(Stores[region],MATCH(Sales[[#This Row],[store_no]],Stores[store_no],0))</f>
        <v>2</v>
      </c>
      <c r="F3572" t="str">
        <f>INDEX(Stores[storetype],MATCH(Sales[[#This Row],[store_no]],Stores[store_no],0))</f>
        <v>B</v>
      </c>
      <c r="G3572" t="str">
        <f>INDEX(Stores[location_city],MATCH(Sales[[#This Row],[store_no]],Stores[store_no],0))</f>
        <v>Indianapolis</v>
      </c>
      <c r="H3572" t="str">
        <f>INDEX(Stores[location_state],MATCH(Sales[[#This Row],[store_no]],Stores[store_no],0))</f>
        <v>Indiana</v>
      </c>
      <c r="I3572">
        <f>INDEX(Stores[sqft],MATCH(Sales[[#This Row],[store_no]],Stores[store_no],0))</f>
        <v>120800</v>
      </c>
      <c r="J3572" s="4" t="str">
        <f>INDEX(Departments[dept_name],MATCH(Sales[[#This Row],[dept_no]],Departments[dept_no],0))</f>
        <v>Music</v>
      </c>
      <c r="K3572" s="4" t="str">
        <f>CONCATENATE(Sales[[#This Row],[region]],Sales[[#This Row],[storetype]])</f>
        <v>2B</v>
      </c>
      <c r="L3572" s="4">
        <f>INDEX(RegionStoreCount[Store Count],MATCH(Sales[[#This Row],[RegionStoretype]],RegionStoreCount[Region/Type],0))</f>
        <v>6</v>
      </c>
      <c r="M3572" s="4">
        <f>AND(Sales[[#This Row],[date]]&lt;=TY_YTDMax,Sales[[#This Row],[date]]&gt;=TY_YTDMin)*Sales[[#This Row],[sales]]</f>
        <v>0</v>
      </c>
      <c r="N3572" s="4">
        <f>AND(Sales[[#This Row],[date]]&lt;=LY_YTDMax,Sales[[#This Row],[date]]&gt;=LY_YTDMin)*Sales[[#This Row],[sales]]</f>
        <v>154909.02760000003</v>
      </c>
      <c r="O3572" s="4">
        <f>AND(Sales[[#This Row],[date]]&gt;=YoY_Min,Sales[[#This Row],[date]]&lt;=TY_YTDMax)*(Sales[[#This Row],[sales]]/Sales[[#This Row],[sqft]])</f>
        <v>0</v>
      </c>
      <c r="P3572" s="4">
        <f>SUMIF(Sales[RegionStoretype],Sales[[#This Row],[RegionStoretype]],Sales[YoY_SSF])/Sales[[#This Row],[Region_TypeCount]]</f>
        <v>58.393757732919049</v>
      </c>
    </row>
    <row r="3573" spans="1:16" x14ac:dyDescent="0.25">
      <c r="A3573" s="1">
        <v>42965</v>
      </c>
      <c r="B3573">
        <v>13</v>
      </c>
      <c r="C3573">
        <v>16</v>
      </c>
      <c r="D3573">
        <v>157138.46669999999</v>
      </c>
      <c r="E3573">
        <f>INDEX(Stores[region],MATCH(Sales[[#This Row],[store_no]],Stores[store_no],0))</f>
        <v>3</v>
      </c>
      <c r="F3573" t="str">
        <f>INDEX(Stores[storetype],MATCH(Sales[[#This Row],[store_no]],Stores[store_no],0))</f>
        <v>A</v>
      </c>
      <c r="G3573" t="str">
        <f>INDEX(Stores[location_city],MATCH(Sales[[#This Row],[store_no]],Stores[store_no],0))</f>
        <v>Overland Park</v>
      </c>
      <c r="H3573" t="str">
        <f>INDEX(Stores[location_state],MATCH(Sales[[#This Row],[store_no]],Stores[store_no],0))</f>
        <v>Kansas</v>
      </c>
      <c r="I3573">
        <f>INDEX(Stores[sqft],MATCH(Sales[[#This Row],[store_no]],Stores[store_no],0))</f>
        <v>201000</v>
      </c>
      <c r="J3573" s="4" t="str">
        <f>INDEX(Departments[dept_name],MATCH(Sales[[#This Row],[dept_no]],Departments[dept_no],0))</f>
        <v>Outdoors</v>
      </c>
      <c r="K3573" s="4" t="str">
        <f>CONCATENATE(Sales[[#This Row],[region]],Sales[[#This Row],[storetype]])</f>
        <v>3A</v>
      </c>
      <c r="L3573" s="4">
        <f>INDEX(RegionStoreCount[Store Count],MATCH(Sales[[#This Row],[RegionStoretype]],RegionStoreCount[Region/Type],0))</f>
        <v>9</v>
      </c>
      <c r="M3573" s="4">
        <f>AND(Sales[[#This Row],[date]]&lt;=TY_YTDMax,Sales[[#This Row],[date]]&gt;=TY_YTDMin)*Sales[[#This Row],[sales]]</f>
        <v>0</v>
      </c>
      <c r="N3573" s="4">
        <f>AND(Sales[[#This Row],[date]]&lt;=LY_YTDMax,Sales[[#This Row],[date]]&gt;=LY_YTDMin)*Sales[[#This Row],[sales]]</f>
        <v>157138.46669999999</v>
      </c>
      <c r="O3573" s="4">
        <f>AND(Sales[[#This Row],[date]]&gt;=YoY_Min,Sales[[#This Row],[date]]&lt;=TY_YTDMax)*(Sales[[#This Row],[sales]]/Sales[[#This Row],[sqft]])</f>
        <v>0</v>
      </c>
      <c r="P3573" s="4">
        <f>SUMIF(Sales[RegionStoretype],Sales[[#This Row],[RegionStoretype]],Sales[YoY_SSF])/Sales[[#This Row],[Region_TypeCount]]</f>
        <v>53.603836561720975</v>
      </c>
    </row>
    <row r="3574" spans="1:16" x14ac:dyDescent="0.25">
      <c r="A3574" s="1">
        <v>42965</v>
      </c>
      <c r="B3574">
        <v>13</v>
      </c>
      <c r="C3574">
        <v>18</v>
      </c>
      <c r="D3574">
        <v>119051.1137</v>
      </c>
      <c r="E3574">
        <f>INDEX(Stores[region],MATCH(Sales[[#This Row],[store_no]],Stores[store_no],0))</f>
        <v>3</v>
      </c>
      <c r="F3574" t="str">
        <f>INDEX(Stores[storetype],MATCH(Sales[[#This Row],[store_no]],Stores[store_no],0))</f>
        <v>A</v>
      </c>
      <c r="G3574" t="str">
        <f>INDEX(Stores[location_city],MATCH(Sales[[#This Row],[store_no]],Stores[store_no],0))</f>
        <v>Overland Park</v>
      </c>
      <c r="H3574" t="str">
        <f>INDEX(Stores[location_state],MATCH(Sales[[#This Row],[store_no]],Stores[store_no],0))</f>
        <v>Kansas</v>
      </c>
      <c r="I3574">
        <f>INDEX(Stores[sqft],MATCH(Sales[[#This Row],[store_no]],Stores[store_no],0))</f>
        <v>201000</v>
      </c>
      <c r="J3574" s="4" t="str">
        <f>INDEX(Departments[dept_name],MATCH(Sales[[#This Row],[dept_no]],Departments[dept_no],0))</f>
        <v>Sports</v>
      </c>
      <c r="K3574" s="4" t="str">
        <f>CONCATENATE(Sales[[#This Row],[region]],Sales[[#This Row],[storetype]])</f>
        <v>3A</v>
      </c>
      <c r="L3574" s="4">
        <f>INDEX(RegionStoreCount[Store Count],MATCH(Sales[[#This Row],[RegionStoretype]],RegionStoreCount[Region/Type],0))</f>
        <v>9</v>
      </c>
      <c r="M3574" s="4">
        <f>AND(Sales[[#This Row],[date]]&lt;=TY_YTDMax,Sales[[#This Row],[date]]&gt;=TY_YTDMin)*Sales[[#This Row],[sales]]</f>
        <v>0</v>
      </c>
      <c r="N3574" s="4">
        <f>AND(Sales[[#This Row],[date]]&lt;=LY_YTDMax,Sales[[#This Row],[date]]&gt;=LY_YTDMin)*Sales[[#This Row],[sales]]</f>
        <v>119051.1137</v>
      </c>
      <c r="O3574" s="4">
        <f>AND(Sales[[#This Row],[date]]&gt;=YoY_Min,Sales[[#This Row],[date]]&lt;=TY_YTDMax)*(Sales[[#This Row],[sales]]/Sales[[#This Row],[sqft]])</f>
        <v>0</v>
      </c>
      <c r="P3574" s="4">
        <f>SUMIF(Sales[RegionStoretype],Sales[[#This Row],[RegionStoretype]],Sales[YoY_SSF])/Sales[[#This Row],[Region_TypeCount]]</f>
        <v>53.603836561720975</v>
      </c>
    </row>
    <row r="3575" spans="1:16" x14ac:dyDescent="0.25">
      <c r="A3575" s="1">
        <v>42965</v>
      </c>
      <c r="B3575">
        <v>14</v>
      </c>
      <c r="C3575">
        <v>13</v>
      </c>
      <c r="D3575">
        <v>25785.106</v>
      </c>
      <c r="E3575">
        <f>INDEX(Stores[region],MATCH(Sales[[#This Row],[store_no]],Stores[store_no],0))</f>
        <v>3</v>
      </c>
      <c r="F3575" t="str">
        <f>INDEX(Stores[storetype],MATCH(Sales[[#This Row],[store_no]],Stores[store_no],0))</f>
        <v>A</v>
      </c>
      <c r="G3575" t="str">
        <f>INDEX(Stores[location_city],MATCH(Sales[[#This Row],[store_no]],Stores[store_no],0))</f>
        <v>Bismarck</v>
      </c>
      <c r="H3575" t="str">
        <f>INDEX(Stores[location_state],MATCH(Sales[[#This Row],[store_no]],Stores[store_no],0))</f>
        <v>North Dakota</v>
      </c>
      <c r="I3575">
        <f>INDEX(Stores[sqft],MATCH(Sales[[#This Row],[store_no]],Stores[store_no],0))</f>
        <v>96400</v>
      </c>
      <c r="J3575" s="4" t="str">
        <f>INDEX(Departments[dept_name],MATCH(Sales[[#This Row],[dept_no]],Departments[dept_no],0))</f>
        <v>Kids</v>
      </c>
      <c r="K3575" s="4" t="str">
        <f>CONCATENATE(Sales[[#This Row],[region]],Sales[[#This Row],[storetype]])</f>
        <v>3A</v>
      </c>
      <c r="L3575" s="4">
        <f>INDEX(RegionStoreCount[Store Count],MATCH(Sales[[#This Row],[RegionStoretype]],RegionStoreCount[Region/Type],0))</f>
        <v>9</v>
      </c>
      <c r="M3575" s="4">
        <f>AND(Sales[[#This Row],[date]]&lt;=TY_YTDMax,Sales[[#This Row],[date]]&gt;=TY_YTDMin)*Sales[[#This Row],[sales]]</f>
        <v>0</v>
      </c>
      <c r="N3575" s="4">
        <f>AND(Sales[[#This Row],[date]]&lt;=LY_YTDMax,Sales[[#This Row],[date]]&gt;=LY_YTDMin)*Sales[[#This Row],[sales]]</f>
        <v>25785.106</v>
      </c>
      <c r="O3575" s="4">
        <f>AND(Sales[[#This Row],[date]]&gt;=YoY_Min,Sales[[#This Row],[date]]&lt;=TY_YTDMax)*(Sales[[#This Row],[sales]]/Sales[[#This Row],[sqft]])</f>
        <v>0</v>
      </c>
      <c r="P3575" s="4">
        <f>SUMIF(Sales[RegionStoretype],Sales[[#This Row],[RegionStoretype]],Sales[YoY_SSF])/Sales[[#This Row],[Region_TypeCount]]</f>
        <v>53.603836561720975</v>
      </c>
    </row>
    <row r="3576" spans="1:16" x14ac:dyDescent="0.25">
      <c r="A3576" s="1">
        <v>42965</v>
      </c>
      <c r="B3576">
        <v>14</v>
      </c>
      <c r="C3576">
        <v>19</v>
      </c>
      <c r="D3576">
        <v>34139.535000000003</v>
      </c>
      <c r="E3576">
        <f>INDEX(Stores[region],MATCH(Sales[[#This Row],[store_no]],Stores[store_no],0))</f>
        <v>3</v>
      </c>
      <c r="F3576" t="str">
        <f>INDEX(Stores[storetype],MATCH(Sales[[#This Row],[store_no]],Stores[store_no],0))</f>
        <v>A</v>
      </c>
      <c r="G3576" t="str">
        <f>INDEX(Stores[location_city],MATCH(Sales[[#This Row],[store_no]],Stores[store_no],0))</f>
        <v>Bismarck</v>
      </c>
      <c r="H3576" t="str">
        <f>INDEX(Stores[location_state],MATCH(Sales[[#This Row],[store_no]],Stores[store_no],0))</f>
        <v>North Dakota</v>
      </c>
      <c r="I3576">
        <f>INDEX(Stores[sqft],MATCH(Sales[[#This Row],[store_no]],Stores[store_no],0))</f>
        <v>96400</v>
      </c>
      <c r="J3576" s="4" t="str">
        <f>INDEX(Departments[dept_name],MATCH(Sales[[#This Row],[dept_no]],Departments[dept_no],0))</f>
        <v>Tools</v>
      </c>
      <c r="K3576" s="4" t="str">
        <f>CONCATENATE(Sales[[#This Row],[region]],Sales[[#This Row],[storetype]])</f>
        <v>3A</v>
      </c>
      <c r="L3576" s="4">
        <f>INDEX(RegionStoreCount[Store Count],MATCH(Sales[[#This Row],[RegionStoretype]],RegionStoreCount[Region/Type],0))</f>
        <v>9</v>
      </c>
      <c r="M3576" s="4">
        <f>AND(Sales[[#This Row],[date]]&lt;=TY_YTDMax,Sales[[#This Row],[date]]&gt;=TY_YTDMin)*Sales[[#This Row],[sales]]</f>
        <v>0</v>
      </c>
      <c r="N3576" s="4">
        <f>AND(Sales[[#This Row],[date]]&lt;=LY_YTDMax,Sales[[#This Row],[date]]&gt;=LY_YTDMin)*Sales[[#This Row],[sales]]</f>
        <v>34139.535000000003</v>
      </c>
      <c r="O3576" s="4">
        <f>AND(Sales[[#This Row],[date]]&gt;=YoY_Min,Sales[[#This Row],[date]]&lt;=TY_YTDMax)*(Sales[[#This Row],[sales]]/Sales[[#This Row],[sqft]])</f>
        <v>0</v>
      </c>
      <c r="P3576" s="4">
        <f>SUMIF(Sales[RegionStoretype],Sales[[#This Row],[RegionStoretype]],Sales[YoY_SSF])/Sales[[#This Row],[Region_TypeCount]]</f>
        <v>53.603836561720975</v>
      </c>
    </row>
    <row r="3577" spans="1:16" x14ac:dyDescent="0.25">
      <c r="A3577" s="1">
        <v>42965</v>
      </c>
      <c r="B3577">
        <v>15</v>
      </c>
      <c r="C3577">
        <v>3</v>
      </c>
      <c r="D3577">
        <v>63656.032599999999</v>
      </c>
      <c r="E3577">
        <f>INDEX(Stores[region],MATCH(Sales[[#This Row],[store_no]],Stores[store_no],0))</f>
        <v>2</v>
      </c>
      <c r="F3577" t="str">
        <f>INDEX(Stores[storetype],MATCH(Sales[[#This Row],[store_no]],Stores[store_no],0))</f>
        <v>B</v>
      </c>
      <c r="G3577" t="str">
        <f>INDEX(Stores[location_city],MATCH(Sales[[#This Row],[store_no]],Stores[store_no],0))</f>
        <v>Rochester</v>
      </c>
      <c r="H3577" t="str">
        <f>INDEX(Stores[location_state],MATCH(Sales[[#This Row],[store_no]],Stores[store_no],0))</f>
        <v>Minnesota</v>
      </c>
      <c r="I3577">
        <f>INDEX(Stores[sqft],MATCH(Sales[[#This Row],[store_no]],Stores[store_no],0))</f>
        <v>128100</v>
      </c>
      <c r="J3577" s="4" t="str">
        <f>INDEX(Departments[dept_name],MATCH(Sales[[#This Row],[dept_no]],Departments[dept_no],0))</f>
        <v>Beauty</v>
      </c>
      <c r="K3577" s="4" t="str">
        <f>CONCATENATE(Sales[[#This Row],[region]],Sales[[#This Row],[storetype]])</f>
        <v>2B</v>
      </c>
      <c r="L3577" s="4">
        <f>INDEX(RegionStoreCount[Store Count],MATCH(Sales[[#This Row],[RegionStoretype]],RegionStoreCount[Region/Type],0))</f>
        <v>6</v>
      </c>
      <c r="M3577" s="4">
        <f>AND(Sales[[#This Row],[date]]&lt;=TY_YTDMax,Sales[[#This Row],[date]]&gt;=TY_YTDMin)*Sales[[#This Row],[sales]]</f>
        <v>0</v>
      </c>
      <c r="N3577" s="4">
        <f>AND(Sales[[#This Row],[date]]&lt;=LY_YTDMax,Sales[[#This Row],[date]]&gt;=LY_YTDMin)*Sales[[#This Row],[sales]]</f>
        <v>63656.032599999999</v>
      </c>
      <c r="O3577" s="4">
        <f>AND(Sales[[#This Row],[date]]&gt;=YoY_Min,Sales[[#This Row],[date]]&lt;=TY_YTDMax)*(Sales[[#This Row],[sales]]/Sales[[#This Row],[sqft]])</f>
        <v>0</v>
      </c>
      <c r="P3577" s="4">
        <f>SUMIF(Sales[RegionStoretype],Sales[[#This Row],[RegionStoretype]],Sales[YoY_SSF])/Sales[[#This Row],[Region_TypeCount]]</f>
        <v>58.393757732919049</v>
      </c>
    </row>
    <row r="3578" spans="1:16" x14ac:dyDescent="0.25">
      <c r="A3578" s="1">
        <v>42965</v>
      </c>
      <c r="B3578">
        <v>15</v>
      </c>
      <c r="C3578">
        <v>4</v>
      </c>
      <c r="D3578">
        <v>39951.104700000004</v>
      </c>
      <c r="E3578">
        <f>INDEX(Stores[region],MATCH(Sales[[#This Row],[store_no]],Stores[store_no],0))</f>
        <v>2</v>
      </c>
      <c r="F3578" t="str">
        <f>INDEX(Stores[storetype],MATCH(Sales[[#This Row],[store_no]],Stores[store_no],0))</f>
        <v>B</v>
      </c>
      <c r="G3578" t="str">
        <f>INDEX(Stores[location_city],MATCH(Sales[[#This Row],[store_no]],Stores[store_no],0))</f>
        <v>Rochester</v>
      </c>
      <c r="H3578" t="str">
        <f>INDEX(Stores[location_state],MATCH(Sales[[#This Row],[store_no]],Stores[store_no],0))</f>
        <v>Minnesota</v>
      </c>
      <c r="I3578">
        <f>INDEX(Stores[sqft],MATCH(Sales[[#This Row],[store_no]],Stores[store_no],0))</f>
        <v>128100</v>
      </c>
      <c r="J3578" s="4" t="str">
        <f>INDEX(Departments[dept_name],MATCH(Sales[[#This Row],[dept_no]],Departments[dept_no],0))</f>
        <v>Books</v>
      </c>
      <c r="K3578" s="4" t="str">
        <f>CONCATENATE(Sales[[#This Row],[region]],Sales[[#This Row],[storetype]])</f>
        <v>2B</v>
      </c>
      <c r="L3578" s="4">
        <f>INDEX(RegionStoreCount[Store Count],MATCH(Sales[[#This Row],[RegionStoretype]],RegionStoreCount[Region/Type],0))</f>
        <v>6</v>
      </c>
      <c r="M3578" s="4">
        <f>AND(Sales[[#This Row],[date]]&lt;=TY_YTDMax,Sales[[#This Row],[date]]&gt;=TY_YTDMin)*Sales[[#This Row],[sales]]</f>
        <v>0</v>
      </c>
      <c r="N3578" s="4">
        <f>AND(Sales[[#This Row],[date]]&lt;=LY_YTDMax,Sales[[#This Row],[date]]&gt;=LY_YTDMin)*Sales[[#This Row],[sales]]</f>
        <v>39951.104700000004</v>
      </c>
      <c r="O3578" s="4">
        <f>AND(Sales[[#This Row],[date]]&gt;=YoY_Min,Sales[[#This Row],[date]]&lt;=TY_YTDMax)*(Sales[[#This Row],[sales]]/Sales[[#This Row],[sqft]])</f>
        <v>0</v>
      </c>
      <c r="P3578" s="4">
        <f>SUMIF(Sales[RegionStoretype],Sales[[#This Row],[RegionStoretype]],Sales[YoY_SSF])/Sales[[#This Row],[Region_TypeCount]]</f>
        <v>58.393757732919049</v>
      </c>
    </row>
    <row r="3579" spans="1:16" x14ac:dyDescent="0.25">
      <c r="A3579" s="1">
        <v>42965</v>
      </c>
      <c r="B3579">
        <v>15</v>
      </c>
      <c r="C3579">
        <v>6</v>
      </c>
      <c r="D3579">
        <v>20231.3318</v>
      </c>
      <c r="E3579">
        <f>INDEX(Stores[region],MATCH(Sales[[#This Row],[store_no]],Stores[store_no],0))</f>
        <v>2</v>
      </c>
      <c r="F3579" t="str">
        <f>INDEX(Stores[storetype],MATCH(Sales[[#This Row],[store_no]],Stores[store_no],0))</f>
        <v>B</v>
      </c>
      <c r="G3579" t="str">
        <f>INDEX(Stores[location_city],MATCH(Sales[[#This Row],[store_no]],Stores[store_no],0))</f>
        <v>Rochester</v>
      </c>
      <c r="H3579" t="str">
        <f>INDEX(Stores[location_state],MATCH(Sales[[#This Row],[store_no]],Stores[store_no],0))</f>
        <v>Minnesota</v>
      </c>
      <c r="I3579">
        <f>INDEX(Stores[sqft],MATCH(Sales[[#This Row],[store_no]],Stores[store_no],0))</f>
        <v>128100</v>
      </c>
      <c r="J3579" s="4" t="str">
        <f>INDEX(Departments[dept_name],MATCH(Sales[[#This Row],[dept_no]],Departments[dept_no],0))</f>
        <v>Computers</v>
      </c>
      <c r="K3579" s="4" t="str">
        <f>CONCATENATE(Sales[[#This Row],[region]],Sales[[#This Row],[storetype]])</f>
        <v>2B</v>
      </c>
      <c r="L3579" s="4">
        <f>INDEX(RegionStoreCount[Store Count],MATCH(Sales[[#This Row],[RegionStoretype]],RegionStoreCount[Region/Type],0))</f>
        <v>6</v>
      </c>
      <c r="M3579" s="4">
        <f>AND(Sales[[#This Row],[date]]&lt;=TY_YTDMax,Sales[[#This Row],[date]]&gt;=TY_YTDMin)*Sales[[#This Row],[sales]]</f>
        <v>0</v>
      </c>
      <c r="N3579" s="4">
        <f>AND(Sales[[#This Row],[date]]&lt;=LY_YTDMax,Sales[[#This Row],[date]]&gt;=LY_YTDMin)*Sales[[#This Row],[sales]]</f>
        <v>20231.3318</v>
      </c>
      <c r="O3579" s="4">
        <f>AND(Sales[[#This Row],[date]]&gt;=YoY_Min,Sales[[#This Row],[date]]&lt;=TY_YTDMax)*(Sales[[#This Row],[sales]]/Sales[[#This Row],[sqft]])</f>
        <v>0</v>
      </c>
      <c r="P3579" s="4">
        <f>SUMIF(Sales[RegionStoretype],Sales[[#This Row],[RegionStoretype]],Sales[YoY_SSF])/Sales[[#This Row],[Region_TypeCount]]</f>
        <v>58.393757732919049</v>
      </c>
    </row>
    <row r="3580" spans="1:16" x14ac:dyDescent="0.25">
      <c r="A3580" s="1">
        <v>42965</v>
      </c>
      <c r="B3580">
        <v>15</v>
      </c>
      <c r="C3580">
        <v>11</v>
      </c>
      <c r="D3580">
        <v>93526.838399999993</v>
      </c>
      <c r="E3580">
        <f>INDEX(Stores[region],MATCH(Sales[[#This Row],[store_no]],Stores[store_no],0))</f>
        <v>2</v>
      </c>
      <c r="F3580" t="str">
        <f>INDEX(Stores[storetype],MATCH(Sales[[#This Row],[store_no]],Stores[store_no],0))</f>
        <v>B</v>
      </c>
      <c r="G3580" t="str">
        <f>INDEX(Stores[location_city],MATCH(Sales[[#This Row],[store_no]],Stores[store_no],0))</f>
        <v>Rochester</v>
      </c>
      <c r="H3580" t="str">
        <f>INDEX(Stores[location_state],MATCH(Sales[[#This Row],[store_no]],Stores[store_no],0))</f>
        <v>Minnesota</v>
      </c>
      <c r="I3580">
        <f>INDEX(Stores[sqft],MATCH(Sales[[#This Row],[store_no]],Stores[store_no],0))</f>
        <v>128100</v>
      </c>
      <c r="J3580" s="4" t="str">
        <f>INDEX(Departments[dept_name],MATCH(Sales[[#This Row],[dept_no]],Departments[dept_no],0))</f>
        <v>Home</v>
      </c>
      <c r="K3580" s="4" t="str">
        <f>CONCATENATE(Sales[[#This Row],[region]],Sales[[#This Row],[storetype]])</f>
        <v>2B</v>
      </c>
      <c r="L3580" s="4">
        <f>INDEX(RegionStoreCount[Store Count],MATCH(Sales[[#This Row],[RegionStoretype]],RegionStoreCount[Region/Type],0))</f>
        <v>6</v>
      </c>
      <c r="M3580" s="4">
        <f>AND(Sales[[#This Row],[date]]&lt;=TY_YTDMax,Sales[[#This Row],[date]]&gt;=TY_YTDMin)*Sales[[#This Row],[sales]]</f>
        <v>0</v>
      </c>
      <c r="N3580" s="4">
        <f>AND(Sales[[#This Row],[date]]&lt;=LY_YTDMax,Sales[[#This Row],[date]]&gt;=LY_YTDMin)*Sales[[#This Row],[sales]]</f>
        <v>93526.838399999993</v>
      </c>
      <c r="O3580" s="4">
        <f>AND(Sales[[#This Row],[date]]&gt;=YoY_Min,Sales[[#This Row],[date]]&lt;=TY_YTDMax)*(Sales[[#This Row],[sales]]/Sales[[#This Row],[sqft]])</f>
        <v>0</v>
      </c>
      <c r="P3580" s="4">
        <f>SUMIF(Sales[RegionStoretype],Sales[[#This Row],[RegionStoretype]],Sales[YoY_SSF])/Sales[[#This Row],[Region_TypeCount]]</f>
        <v>58.393757732919049</v>
      </c>
    </row>
    <row r="3581" spans="1:16" x14ac:dyDescent="0.25">
      <c r="A3581" s="1">
        <v>42965</v>
      </c>
      <c r="B3581">
        <v>15</v>
      </c>
      <c r="C3581">
        <v>12</v>
      </c>
      <c r="D3581">
        <v>108754.15529999998</v>
      </c>
      <c r="E3581">
        <f>INDEX(Stores[region],MATCH(Sales[[#This Row],[store_no]],Stores[store_no],0))</f>
        <v>2</v>
      </c>
      <c r="F3581" t="str">
        <f>INDEX(Stores[storetype],MATCH(Sales[[#This Row],[store_no]],Stores[store_no],0))</f>
        <v>B</v>
      </c>
      <c r="G3581" t="str">
        <f>INDEX(Stores[location_city],MATCH(Sales[[#This Row],[store_no]],Stores[store_no],0))</f>
        <v>Rochester</v>
      </c>
      <c r="H3581" t="str">
        <f>INDEX(Stores[location_state],MATCH(Sales[[#This Row],[store_no]],Stores[store_no],0))</f>
        <v>Minnesota</v>
      </c>
      <c r="I3581">
        <f>INDEX(Stores[sqft],MATCH(Sales[[#This Row],[store_no]],Stores[store_no],0))</f>
        <v>128100</v>
      </c>
      <c r="J3581" s="4" t="str">
        <f>INDEX(Departments[dept_name],MATCH(Sales[[#This Row],[dept_no]],Departments[dept_no],0))</f>
        <v>Jewelery</v>
      </c>
      <c r="K3581" s="4" t="str">
        <f>CONCATENATE(Sales[[#This Row],[region]],Sales[[#This Row],[storetype]])</f>
        <v>2B</v>
      </c>
      <c r="L3581" s="4">
        <f>INDEX(RegionStoreCount[Store Count],MATCH(Sales[[#This Row],[RegionStoretype]],RegionStoreCount[Region/Type],0))</f>
        <v>6</v>
      </c>
      <c r="M3581" s="4">
        <f>AND(Sales[[#This Row],[date]]&lt;=TY_YTDMax,Sales[[#This Row],[date]]&gt;=TY_YTDMin)*Sales[[#This Row],[sales]]</f>
        <v>0</v>
      </c>
      <c r="N3581" s="4">
        <f>AND(Sales[[#This Row],[date]]&lt;=LY_YTDMax,Sales[[#This Row],[date]]&gt;=LY_YTDMin)*Sales[[#This Row],[sales]]</f>
        <v>108754.15529999998</v>
      </c>
      <c r="O3581" s="4">
        <f>AND(Sales[[#This Row],[date]]&gt;=YoY_Min,Sales[[#This Row],[date]]&lt;=TY_YTDMax)*(Sales[[#This Row],[sales]]/Sales[[#This Row],[sqft]])</f>
        <v>0</v>
      </c>
      <c r="P3581" s="4">
        <f>SUMIF(Sales[RegionStoretype],Sales[[#This Row],[RegionStoretype]],Sales[YoY_SSF])/Sales[[#This Row],[Region_TypeCount]]</f>
        <v>58.393757732919049</v>
      </c>
    </row>
    <row r="3582" spans="1:16" x14ac:dyDescent="0.25">
      <c r="A3582" s="1">
        <v>42965</v>
      </c>
      <c r="B3582">
        <v>15</v>
      </c>
      <c r="C3582">
        <v>16</v>
      </c>
      <c r="D3582">
        <v>379662.36950000003</v>
      </c>
      <c r="E3582">
        <f>INDEX(Stores[region],MATCH(Sales[[#This Row],[store_no]],Stores[store_no],0))</f>
        <v>2</v>
      </c>
      <c r="F3582" t="str">
        <f>INDEX(Stores[storetype],MATCH(Sales[[#This Row],[store_no]],Stores[store_no],0))</f>
        <v>B</v>
      </c>
      <c r="G3582" t="str">
        <f>INDEX(Stores[location_city],MATCH(Sales[[#This Row],[store_no]],Stores[store_no],0))</f>
        <v>Rochester</v>
      </c>
      <c r="H3582" t="str">
        <f>INDEX(Stores[location_state],MATCH(Sales[[#This Row],[store_no]],Stores[store_no],0))</f>
        <v>Minnesota</v>
      </c>
      <c r="I3582">
        <f>INDEX(Stores[sqft],MATCH(Sales[[#This Row],[store_no]],Stores[store_no],0))</f>
        <v>128100</v>
      </c>
      <c r="J3582" s="4" t="str">
        <f>INDEX(Departments[dept_name],MATCH(Sales[[#This Row],[dept_no]],Departments[dept_no],0))</f>
        <v>Outdoors</v>
      </c>
      <c r="K3582" s="4" t="str">
        <f>CONCATENATE(Sales[[#This Row],[region]],Sales[[#This Row],[storetype]])</f>
        <v>2B</v>
      </c>
      <c r="L3582" s="4">
        <f>INDEX(RegionStoreCount[Store Count],MATCH(Sales[[#This Row],[RegionStoretype]],RegionStoreCount[Region/Type],0))</f>
        <v>6</v>
      </c>
      <c r="M3582" s="4">
        <f>AND(Sales[[#This Row],[date]]&lt;=TY_YTDMax,Sales[[#This Row],[date]]&gt;=TY_YTDMin)*Sales[[#This Row],[sales]]</f>
        <v>0</v>
      </c>
      <c r="N3582" s="4">
        <f>AND(Sales[[#This Row],[date]]&lt;=LY_YTDMax,Sales[[#This Row],[date]]&gt;=LY_YTDMin)*Sales[[#This Row],[sales]]</f>
        <v>379662.36950000003</v>
      </c>
      <c r="O3582" s="4">
        <f>AND(Sales[[#This Row],[date]]&gt;=YoY_Min,Sales[[#This Row],[date]]&lt;=TY_YTDMax)*(Sales[[#This Row],[sales]]/Sales[[#This Row],[sqft]])</f>
        <v>0</v>
      </c>
      <c r="P3582" s="4">
        <f>SUMIF(Sales[RegionStoretype],Sales[[#This Row],[RegionStoretype]],Sales[YoY_SSF])/Sales[[#This Row],[Region_TypeCount]]</f>
        <v>58.393757732919049</v>
      </c>
    </row>
    <row r="3583" spans="1:16" x14ac:dyDescent="0.25">
      <c r="A3583" s="1">
        <v>42965</v>
      </c>
      <c r="B3583">
        <v>16</v>
      </c>
      <c r="C3583">
        <v>1</v>
      </c>
      <c r="D3583">
        <v>12509.6301</v>
      </c>
      <c r="E3583">
        <f>INDEX(Stores[region],MATCH(Sales[[#This Row],[store_no]],Stores[store_no],0))</f>
        <v>2</v>
      </c>
      <c r="F3583" t="str">
        <f>INDEX(Stores[storetype],MATCH(Sales[[#This Row],[store_no]],Stores[store_no],0))</f>
        <v>B</v>
      </c>
      <c r="G3583" t="str">
        <f>INDEX(Stores[location_city],MATCH(Sales[[#This Row],[store_no]],Stores[store_no],0))</f>
        <v>Saint Paul</v>
      </c>
      <c r="H3583" t="str">
        <f>INDEX(Stores[location_state],MATCH(Sales[[#This Row],[store_no]],Stores[store_no],0))</f>
        <v>Minnesota</v>
      </c>
      <c r="I3583">
        <f>INDEX(Stores[sqft],MATCH(Sales[[#This Row],[store_no]],Stores[store_no],0))</f>
        <v>180400</v>
      </c>
      <c r="J3583" s="4" t="str">
        <f>INDEX(Departments[dept_name],MATCH(Sales[[#This Row],[dept_no]],Departments[dept_no],0))</f>
        <v>Automotive</v>
      </c>
      <c r="K3583" s="4" t="str">
        <f>CONCATENATE(Sales[[#This Row],[region]],Sales[[#This Row],[storetype]])</f>
        <v>2B</v>
      </c>
      <c r="L3583" s="4">
        <f>INDEX(RegionStoreCount[Store Count],MATCH(Sales[[#This Row],[RegionStoretype]],RegionStoreCount[Region/Type],0))</f>
        <v>6</v>
      </c>
      <c r="M3583" s="4">
        <f>AND(Sales[[#This Row],[date]]&lt;=TY_YTDMax,Sales[[#This Row],[date]]&gt;=TY_YTDMin)*Sales[[#This Row],[sales]]</f>
        <v>0</v>
      </c>
      <c r="N3583" s="4">
        <f>AND(Sales[[#This Row],[date]]&lt;=LY_YTDMax,Sales[[#This Row],[date]]&gt;=LY_YTDMin)*Sales[[#This Row],[sales]]</f>
        <v>12509.6301</v>
      </c>
      <c r="O3583" s="4">
        <f>AND(Sales[[#This Row],[date]]&gt;=YoY_Min,Sales[[#This Row],[date]]&lt;=TY_YTDMax)*(Sales[[#This Row],[sales]]/Sales[[#This Row],[sqft]])</f>
        <v>0</v>
      </c>
      <c r="P3583" s="4">
        <f>SUMIF(Sales[RegionStoretype],Sales[[#This Row],[RegionStoretype]],Sales[YoY_SSF])/Sales[[#This Row],[Region_TypeCount]]</f>
        <v>58.393757732919049</v>
      </c>
    </row>
    <row r="3584" spans="1:16" x14ac:dyDescent="0.25">
      <c r="A3584" s="1">
        <v>42965</v>
      </c>
      <c r="B3584">
        <v>17</v>
      </c>
      <c r="C3584">
        <v>15</v>
      </c>
      <c r="D3584">
        <v>52507.088800000005</v>
      </c>
      <c r="E3584">
        <f>INDEX(Stores[region],MATCH(Sales[[#This Row],[store_no]],Stores[store_no],0))</f>
        <v>3</v>
      </c>
      <c r="F3584" t="str">
        <f>INDEX(Stores[storetype],MATCH(Sales[[#This Row],[store_no]],Stores[store_no],0))</f>
        <v>B</v>
      </c>
      <c r="G3584" t="str">
        <f>INDEX(Stores[location_city],MATCH(Sales[[#This Row],[store_no]],Stores[store_no],0))</f>
        <v>Fargo</v>
      </c>
      <c r="H3584" t="str">
        <f>INDEX(Stores[location_state],MATCH(Sales[[#This Row],[store_no]],Stores[store_no],0))</f>
        <v>North Dakota</v>
      </c>
      <c r="I3584">
        <f>INDEX(Stores[sqft],MATCH(Sales[[#This Row],[store_no]],Stores[store_no],0))</f>
        <v>211600</v>
      </c>
      <c r="J3584" s="4" t="str">
        <f>INDEX(Departments[dept_name],MATCH(Sales[[#This Row],[dept_no]],Departments[dept_no],0))</f>
        <v>Music</v>
      </c>
      <c r="K3584" s="4" t="str">
        <f>CONCATENATE(Sales[[#This Row],[region]],Sales[[#This Row],[storetype]])</f>
        <v>3B</v>
      </c>
      <c r="L3584" s="4">
        <f>INDEX(RegionStoreCount[Store Count],MATCH(Sales[[#This Row],[RegionStoretype]],RegionStoreCount[Region/Type],0))</f>
        <v>4</v>
      </c>
      <c r="M3584" s="4">
        <f>AND(Sales[[#This Row],[date]]&lt;=TY_YTDMax,Sales[[#This Row],[date]]&gt;=TY_YTDMin)*Sales[[#This Row],[sales]]</f>
        <v>0</v>
      </c>
      <c r="N3584" s="4">
        <f>AND(Sales[[#This Row],[date]]&lt;=LY_YTDMax,Sales[[#This Row],[date]]&gt;=LY_YTDMin)*Sales[[#This Row],[sales]]</f>
        <v>52507.088800000005</v>
      </c>
      <c r="O3584" s="4">
        <f>AND(Sales[[#This Row],[date]]&gt;=YoY_Min,Sales[[#This Row],[date]]&lt;=TY_YTDMax)*(Sales[[#This Row],[sales]]/Sales[[#This Row],[sqft]])</f>
        <v>0</v>
      </c>
      <c r="P3584" s="4">
        <f>SUMIF(Sales[RegionStoretype],Sales[[#This Row],[RegionStoretype]],Sales[YoY_SSF])/Sales[[#This Row],[Region_TypeCount]]</f>
        <v>58.312187288105562</v>
      </c>
    </row>
    <row r="3585" spans="1:16" x14ac:dyDescent="0.25">
      <c r="A3585" s="1">
        <v>42965</v>
      </c>
      <c r="B3585">
        <v>18</v>
      </c>
      <c r="C3585">
        <v>17</v>
      </c>
      <c r="D3585">
        <v>35739.635100000007</v>
      </c>
      <c r="E3585">
        <f>INDEX(Stores[region],MATCH(Sales[[#This Row],[store_no]],Stores[store_no],0))</f>
        <v>2</v>
      </c>
      <c r="F3585" t="str">
        <f>INDEX(Stores[storetype],MATCH(Sales[[#This Row],[store_no]],Stores[store_no],0))</f>
        <v>B</v>
      </c>
      <c r="G3585" t="str">
        <f>INDEX(Stores[location_city],MATCH(Sales[[#This Row],[store_no]],Stores[store_no],0))</f>
        <v>Chicago</v>
      </c>
      <c r="H3585" t="str">
        <f>INDEX(Stores[location_state],MATCH(Sales[[#This Row],[store_no]],Stores[store_no],0))</f>
        <v>Illinois</v>
      </c>
      <c r="I3585">
        <f>INDEX(Stores[sqft],MATCH(Sales[[#This Row],[store_no]],Stores[store_no],0))</f>
        <v>120700</v>
      </c>
      <c r="J3585" s="4" t="str">
        <f>INDEX(Departments[dept_name],MATCH(Sales[[#This Row],[dept_no]],Departments[dept_no],0))</f>
        <v>Shoes</v>
      </c>
      <c r="K3585" s="4" t="str">
        <f>CONCATENATE(Sales[[#This Row],[region]],Sales[[#This Row],[storetype]])</f>
        <v>2B</v>
      </c>
      <c r="L3585" s="4">
        <f>INDEX(RegionStoreCount[Store Count],MATCH(Sales[[#This Row],[RegionStoretype]],RegionStoreCount[Region/Type],0))</f>
        <v>6</v>
      </c>
      <c r="M3585" s="4">
        <f>AND(Sales[[#This Row],[date]]&lt;=TY_YTDMax,Sales[[#This Row],[date]]&gt;=TY_YTDMin)*Sales[[#This Row],[sales]]</f>
        <v>0</v>
      </c>
      <c r="N3585" s="4">
        <f>AND(Sales[[#This Row],[date]]&lt;=LY_YTDMax,Sales[[#This Row],[date]]&gt;=LY_YTDMin)*Sales[[#This Row],[sales]]</f>
        <v>35739.635100000007</v>
      </c>
      <c r="O3585" s="4">
        <f>AND(Sales[[#This Row],[date]]&gt;=YoY_Min,Sales[[#This Row],[date]]&lt;=TY_YTDMax)*(Sales[[#This Row],[sales]]/Sales[[#This Row],[sqft]])</f>
        <v>0</v>
      </c>
      <c r="P3585" s="4">
        <f>SUMIF(Sales[RegionStoretype],Sales[[#This Row],[RegionStoretype]],Sales[YoY_SSF])/Sales[[#This Row],[Region_TypeCount]]</f>
        <v>58.393757732919049</v>
      </c>
    </row>
    <row r="3586" spans="1:16" x14ac:dyDescent="0.25">
      <c r="A3586" s="1">
        <v>42965</v>
      </c>
      <c r="B3586">
        <v>19</v>
      </c>
      <c r="C3586">
        <v>4</v>
      </c>
      <c r="D3586">
        <v>86593.264800000004</v>
      </c>
      <c r="E3586">
        <f>INDEX(Stores[region],MATCH(Sales[[#This Row],[store_no]],Stores[store_no],0))</f>
        <v>3</v>
      </c>
      <c r="F3586" t="str">
        <f>INDEX(Stores[storetype],MATCH(Sales[[#This Row],[store_no]],Stores[store_no],0))</f>
        <v>A</v>
      </c>
      <c r="G3586" t="str">
        <f>INDEX(Stores[location_city],MATCH(Sales[[#This Row],[store_no]],Stores[store_no],0))</f>
        <v>Des Moines</v>
      </c>
      <c r="H3586" t="str">
        <f>INDEX(Stores[location_state],MATCH(Sales[[#This Row],[store_no]],Stores[store_no],0))</f>
        <v>Iowa</v>
      </c>
      <c r="I3586">
        <f>INDEX(Stores[sqft],MATCH(Sales[[#This Row],[store_no]],Stores[store_no],0))</f>
        <v>197600</v>
      </c>
      <c r="J3586" s="4" t="str">
        <f>INDEX(Departments[dept_name],MATCH(Sales[[#This Row],[dept_no]],Departments[dept_no],0))</f>
        <v>Books</v>
      </c>
      <c r="K3586" s="4" t="str">
        <f>CONCATENATE(Sales[[#This Row],[region]],Sales[[#This Row],[storetype]])</f>
        <v>3A</v>
      </c>
      <c r="L3586" s="4">
        <f>INDEX(RegionStoreCount[Store Count],MATCH(Sales[[#This Row],[RegionStoretype]],RegionStoreCount[Region/Type],0))</f>
        <v>9</v>
      </c>
      <c r="M3586" s="4">
        <f>AND(Sales[[#This Row],[date]]&lt;=TY_YTDMax,Sales[[#This Row],[date]]&gt;=TY_YTDMin)*Sales[[#This Row],[sales]]</f>
        <v>0</v>
      </c>
      <c r="N3586" s="4">
        <f>AND(Sales[[#This Row],[date]]&lt;=LY_YTDMax,Sales[[#This Row],[date]]&gt;=LY_YTDMin)*Sales[[#This Row],[sales]]</f>
        <v>86593.264800000004</v>
      </c>
      <c r="O3586" s="4">
        <f>AND(Sales[[#This Row],[date]]&gt;=YoY_Min,Sales[[#This Row],[date]]&lt;=TY_YTDMax)*(Sales[[#This Row],[sales]]/Sales[[#This Row],[sqft]])</f>
        <v>0</v>
      </c>
      <c r="P3586" s="4">
        <f>SUMIF(Sales[RegionStoretype],Sales[[#This Row],[RegionStoretype]],Sales[YoY_SSF])/Sales[[#This Row],[Region_TypeCount]]</f>
        <v>53.603836561720975</v>
      </c>
    </row>
    <row r="3587" spans="1:16" x14ac:dyDescent="0.25">
      <c r="A3587" s="1">
        <v>42965</v>
      </c>
      <c r="B3587">
        <v>19</v>
      </c>
      <c r="C3587">
        <v>11</v>
      </c>
      <c r="D3587">
        <v>73666.531399999993</v>
      </c>
      <c r="E3587">
        <f>INDEX(Stores[region],MATCH(Sales[[#This Row],[store_no]],Stores[store_no],0))</f>
        <v>3</v>
      </c>
      <c r="F3587" t="str">
        <f>INDEX(Stores[storetype],MATCH(Sales[[#This Row],[store_no]],Stores[store_no],0))</f>
        <v>A</v>
      </c>
      <c r="G3587" t="str">
        <f>INDEX(Stores[location_city],MATCH(Sales[[#This Row],[store_no]],Stores[store_no],0))</f>
        <v>Des Moines</v>
      </c>
      <c r="H3587" t="str">
        <f>INDEX(Stores[location_state],MATCH(Sales[[#This Row],[store_no]],Stores[store_no],0))</f>
        <v>Iowa</v>
      </c>
      <c r="I3587">
        <f>INDEX(Stores[sqft],MATCH(Sales[[#This Row],[store_no]],Stores[store_no],0))</f>
        <v>197600</v>
      </c>
      <c r="J3587" s="4" t="str">
        <f>INDEX(Departments[dept_name],MATCH(Sales[[#This Row],[dept_no]],Departments[dept_no],0))</f>
        <v>Home</v>
      </c>
      <c r="K3587" s="4" t="str">
        <f>CONCATENATE(Sales[[#This Row],[region]],Sales[[#This Row],[storetype]])</f>
        <v>3A</v>
      </c>
      <c r="L3587" s="4">
        <f>INDEX(RegionStoreCount[Store Count],MATCH(Sales[[#This Row],[RegionStoretype]],RegionStoreCount[Region/Type],0))</f>
        <v>9</v>
      </c>
      <c r="M3587" s="4">
        <f>AND(Sales[[#This Row],[date]]&lt;=TY_YTDMax,Sales[[#This Row],[date]]&gt;=TY_YTDMin)*Sales[[#This Row],[sales]]</f>
        <v>0</v>
      </c>
      <c r="N3587" s="4">
        <f>AND(Sales[[#This Row],[date]]&lt;=LY_YTDMax,Sales[[#This Row],[date]]&gt;=LY_YTDMin)*Sales[[#This Row],[sales]]</f>
        <v>73666.531399999993</v>
      </c>
      <c r="O3587" s="4">
        <f>AND(Sales[[#This Row],[date]]&gt;=YoY_Min,Sales[[#This Row],[date]]&lt;=TY_YTDMax)*(Sales[[#This Row],[sales]]/Sales[[#This Row],[sqft]])</f>
        <v>0</v>
      </c>
      <c r="P3587" s="4">
        <f>SUMIF(Sales[RegionStoretype],Sales[[#This Row],[RegionStoretype]],Sales[YoY_SSF])/Sales[[#This Row],[Region_TypeCount]]</f>
        <v>53.603836561720975</v>
      </c>
    </row>
    <row r="3588" spans="1:16" x14ac:dyDescent="0.25">
      <c r="A3588" s="1">
        <v>42965</v>
      </c>
      <c r="B3588">
        <v>19</v>
      </c>
      <c r="C3588">
        <v>12</v>
      </c>
      <c r="D3588">
        <v>79707.563399999985</v>
      </c>
      <c r="E3588">
        <f>INDEX(Stores[region],MATCH(Sales[[#This Row],[store_no]],Stores[store_no],0))</f>
        <v>3</v>
      </c>
      <c r="F3588" t="str">
        <f>INDEX(Stores[storetype],MATCH(Sales[[#This Row],[store_no]],Stores[store_no],0))</f>
        <v>A</v>
      </c>
      <c r="G3588" t="str">
        <f>INDEX(Stores[location_city],MATCH(Sales[[#This Row],[store_no]],Stores[store_no],0))</f>
        <v>Des Moines</v>
      </c>
      <c r="H3588" t="str">
        <f>INDEX(Stores[location_state],MATCH(Sales[[#This Row],[store_no]],Stores[store_no],0))</f>
        <v>Iowa</v>
      </c>
      <c r="I3588">
        <f>INDEX(Stores[sqft],MATCH(Sales[[#This Row],[store_no]],Stores[store_no],0))</f>
        <v>197600</v>
      </c>
      <c r="J3588" s="4" t="str">
        <f>INDEX(Departments[dept_name],MATCH(Sales[[#This Row],[dept_no]],Departments[dept_no],0))</f>
        <v>Jewelery</v>
      </c>
      <c r="K3588" s="4" t="str">
        <f>CONCATENATE(Sales[[#This Row],[region]],Sales[[#This Row],[storetype]])</f>
        <v>3A</v>
      </c>
      <c r="L3588" s="4">
        <f>INDEX(RegionStoreCount[Store Count],MATCH(Sales[[#This Row],[RegionStoretype]],RegionStoreCount[Region/Type],0))</f>
        <v>9</v>
      </c>
      <c r="M3588" s="4">
        <f>AND(Sales[[#This Row],[date]]&lt;=TY_YTDMax,Sales[[#This Row],[date]]&gt;=TY_YTDMin)*Sales[[#This Row],[sales]]</f>
        <v>0</v>
      </c>
      <c r="N3588" s="4">
        <f>AND(Sales[[#This Row],[date]]&lt;=LY_YTDMax,Sales[[#This Row],[date]]&gt;=LY_YTDMin)*Sales[[#This Row],[sales]]</f>
        <v>79707.563399999985</v>
      </c>
      <c r="O3588" s="4">
        <f>AND(Sales[[#This Row],[date]]&gt;=YoY_Min,Sales[[#This Row],[date]]&lt;=TY_YTDMax)*(Sales[[#This Row],[sales]]/Sales[[#This Row],[sqft]])</f>
        <v>0</v>
      </c>
      <c r="P3588" s="4">
        <f>SUMIF(Sales[RegionStoretype],Sales[[#This Row],[RegionStoretype]],Sales[YoY_SSF])/Sales[[#This Row],[Region_TypeCount]]</f>
        <v>53.603836561720975</v>
      </c>
    </row>
    <row r="3589" spans="1:16" x14ac:dyDescent="0.25">
      <c r="A3589" s="1">
        <v>42965</v>
      </c>
      <c r="B3589">
        <v>20</v>
      </c>
      <c r="C3589">
        <v>14</v>
      </c>
      <c r="D3589">
        <v>14599.688399999999</v>
      </c>
      <c r="E3589">
        <f>INDEX(Stores[region],MATCH(Sales[[#This Row],[store_no]],Stores[store_no],0))</f>
        <v>1</v>
      </c>
      <c r="F3589" t="str">
        <f>INDEX(Stores[storetype],MATCH(Sales[[#This Row],[store_no]],Stores[store_no],0))</f>
        <v>A</v>
      </c>
      <c r="G3589" t="str">
        <f>INDEX(Stores[location_city],MATCH(Sales[[#This Row],[store_no]],Stores[store_no],0))</f>
        <v>South Bend</v>
      </c>
      <c r="H3589" t="str">
        <f>INDEX(Stores[location_state],MATCH(Sales[[#This Row],[store_no]],Stores[store_no],0))</f>
        <v>Indiana</v>
      </c>
      <c r="I3589">
        <f>INDEX(Stores[sqft],MATCH(Sales[[#This Row],[store_no]],Stores[store_no],0))</f>
        <v>39700</v>
      </c>
      <c r="J3589" s="4" t="str">
        <f>INDEX(Departments[dept_name],MATCH(Sales[[#This Row],[dept_no]],Departments[dept_no],0))</f>
        <v>Movies</v>
      </c>
      <c r="K3589" s="4" t="str">
        <f>CONCATENATE(Sales[[#This Row],[region]],Sales[[#This Row],[storetype]])</f>
        <v>1A</v>
      </c>
      <c r="L3589" s="4">
        <f>INDEX(RegionStoreCount[Store Count],MATCH(Sales[[#This Row],[RegionStoretype]],RegionStoreCount[Region/Type],0))</f>
        <v>5</v>
      </c>
      <c r="M3589" s="4">
        <f>AND(Sales[[#This Row],[date]]&lt;=TY_YTDMax,Sales[[#This Row],[date]]&gt;=TY_YTDMin)*Sales[[#This Row],[sales]]</f>
        <v>0</v>
      </c>
      <c r="N3589" s="4">
        <f>AND(Sales[[#This Row],[date]]&lt;=LY_YTDMax,Sales[[#This Row],[date]]&gt;=LY_YTDMin)*Sales[[#This Row],[sales]]</f>
        <v>14599.688399999999</v>
      </c>
      <c r="O3589" s="4">
        <f>AND(Sales[[#This Row],[date]]&gt;=YoY_Min,Sales[[#This Row],[date]]&lt;=TY_YTDMax)*(Sales[[#This Row],[sales]]/Sales[[#This Row],[sqft]])</f>
        <v>0</v>
      </c>
      <c r="P3589" s="4">
        <f>SUMIF(Sales[RegionStoretype],Sales[[#This Row],[RegionStoretype]],Sales[YoY_SSF])/Sales[[#This Row],[Region_TypeCount]]</f>
        <v>59.469551530910678</v>
      </c>
    </row>
    <row r="3590" spans="1:16" x14ac:dyDescent="0.25">
      <c r="A3590" s="1">
        <v>42965</v>
      </c>
      <c r="B3590">
        <v>21</v>
      </c>
      <c r="C3590">
        <v>5</v>
      </c>
      <c r="D3590">
        <v>150130.57680000001</v>
      </c>
      <c r="E3590">
        <f>INDEX(Stores[region],MATCH(Sales[[#This Row],[store_no]],Stores[store_no],0))</f>
        <v>2</v>
      </c>
      <c r="F3590" t="str">
        <f>INDEX(Stores[storetype],MATCH(Sales[[#This Row],[store_no]],Stores[store_no],0))</f>
        <v>B</v>
      </c>
      <c r="G3590" t="str">
        <f>INDEX(Stores[location_city],MATCH(Sales[[#This Row],[store_no]],Stores[store_no],0))</f>
        <v>Madison</v>
      </c>
      <c r="H3590" t="str">
        <f>INDEX(Stores[location_state],MATCH(Sales[[#This Row],[store_no]],Stores[store_no],0))</f>
        <v>Wisconsin</v>
      </c>
      <c r="I3590">
        <f>INDEX(Stores[sqft],MATCH(Sales[[#This Row],[store_no]],Stores[store_no],0))</f>
        <v>206400</v>
      </c>
      <c r="J3590" s="4" t="str">
        <f>INDEX(Departments[dept_name],MATCH(Sales[[#This Row],[dept_no]],Departments[dept_no],0))</f>
        <v>Clothing</v>
      </c>
      <c r="K3590" s="4" t="str">
        <f>CONCATENATE(Sales[[#This Row],[region]],Sales[[#This Row],[storetype]])</f>
        <v>2B</v>
      </c>
      <c r="L3590" s="4">
        <f>INDEX(RegionStoreCount[Store Count],MATCH(Sales[[#This Row],[RegionStoretype]],RegionStoreCount[Region/Type],0))</f>
        <v>6</v>
      </c>
      <c r="M3590" s="4">
        <f>AND(Sales[[#This Row],[date]]&lt;=TY_YTDMax,Sales[[#This Row],[date]]&gt;=TY_YTDMin)*Sales[[#This Row],[sales]]</f>
        <v>0</v>
      </c>
      <c r="N3590" s="4">
        <f>AND(Sales[[#This Row],[date]]&lt;=LY_YTDMax,Sales[[#This Row],[date]]&gt;=LY_YTDMin)*Sales[[#This Row],[sales]]</f>
        <v>150130.57680000001</v>
      </c>
      <c r="O3590" s="4">
        <f>AND(Sales[[#This Row],[date]]&gt;=YoY_Min,Sales[[#This Row],[date]]&lt;=TY_YTDMax)*(Sales[[#This Row],[sales]]/Sales[[#This Row],[sqft]])</f>
        <v>0</v>
      </c>
      <c r="P3590" s="4">
        <f>SUMIF(Sales[RegionStoretype],Sales[[#This Row],[RegionStoretype]],Sales[YoY_SSF])/Sales[[#This Row],[Region_TypeCount]]</f>
        <v>58.393757732919049</v>
      </c>
    </row>
    <row r="3591" spans="1:16" x14ac:dyDescent="0.25">
      <c r="A3591" s="1">
        <v>42965</v>
      </c>
      <c r="B3591">
        <v>21</v>
      </c>
      <c r="C3591">
        <v>8</v>
      </c>
      <c r="D3591">
        <v>48306.773699999998</v>
      </c>
      <c r="E3591">
        <f>INDEX(Stores[region],MATCH(Sales[[#This Row],[store_no]],Stores[store_no],0))</f>
        <v>2</v>
      </c>
      <c r="F3591" t="str">
        <f>INDEX(Stores[storetype],MATCH(Sales[[#This Row],[store_no]],Stores[store_no],0))</f>
        <v>B</v>
      </c>
      <c r="G3591" t="str">
        <f>INDEX(Stores[location_city],MATCH(Sales[[#This Row],[store_no]],Stores[store_no],0))</f>
        <v>Madison</v>
      </c>
      <c r="H3591" t="str">
        <f>INDEX(Stores[location_state],MATCH(Sales[[#This Row],[store_no]],Stores[store_no],0))</f>
        <v>Wisconsin</v>
      </c>
      <c r="I3591">
        <f>INDEX(Stores[sqft],MATCH(Sales[[#This Row],[store_no]],Stores[store_no],0))</f>
        <v>206400</v>
      </c>
      <c r="J3591" s="4" t="str">
        <f>INDEX(Departments[dept_name],MATCH(Sales[[#This Row],[dept_no]],Departments[dept_no],0))</f>
        <v>Games</v>
      </c>
      <c r="K3591" s="4" t="str">
        <f>CONCATENATE(Sales[[#This Row],[region]],Sales[[#This Row],[storetype]])</f>
        <v>2B</v>
      </c>
      <c r="L3591" s="4">
        <f>INDEX(RegionStoreCount[Store Count],MATCH(Sales[[#This Row],[RegionStoretype]],RegionStoreCount[Region/Type],0))</f>
        <v>6</v>
      </c>
      <c r="M3591" s="4">
        <f>AND(Sales[[#This Row],[date]]&lt;=TY_YTDMax,Sales[[#This Row],[date]]&gt;=TY_YTDMin)*Sales[[#This Row],[sales]]</f>
        <v>0</v>
      </c>
      <c r="N3591" s="4">
        <f>AND(Sales[[#This Row],[date]]&lt;=LY_YTDMax,Sales[[#This Row],[date]]&gt;=LY_YTDMin)*Sales[[#This Row],[sales]]</f>
        <v>48306.773699999998</v>
      </c>
      <c r="O3591" s="4">
        <f>AND(Sales[[#This Row],[date]]&gt;=YoY_Min,Sales[[#This Row],[date]]&lt;=TY_YTDMax)*(Sales[[#This Row],[sales]]/Sales[[#This Row],[sqft]])</f>
        <v>0</v>
      </c>
      <c r="P3591" s="4">
        <f>SUMIF(Sales[RegionStoretype],Sales[[#This Row],[RegionStoretype]],Sales[YoY_SSF])/Sales[[#This Row],[Region_TypeCount]]</f>
        <v>58.393757732919049</v>
      </c>
    </row>
    <row r="3592" spans="1:16" x14ac:dyDescent="0.25">
      <c r="A3592" s="1">
        <v>42965</v>
      </c>
      <c r="B3592">
        <v>21</v>
      </c>
      <c r="C3592">
        <v>11</v>
      </c>
      <c r="D3592">
        <v>80648.618900000001</v>
      </c>
      <c r="E3592">
        <f>INDEX(Stores[region],MATCH(Sales[[#This Row],[store_no]],Stores[store_no],0))</f>
        <v>2</v>
      </c>
      <c r="F3592" t="str">
        <f>INDEX(Stores[storetype],MATCH(Sales[[#This Row],[store_no]],Stores[store_no],0))</f>
        <v>B</v>
      </c>
      <c r="G3592" t="str">
        <f>INDEX(Stores[location_city],MATCH(Sales[[#This Row],[store_no]],Stores[store_no],0))</f>
        <v>Madison</v>
      </c>
      <c r="H3592" t="str">
        <f>INDEX(Stores[location_state],MATCH(Sales[[#This Row],[store_no]],Stores[store_no],0))</f>
        <v>Wisconsin</v>
      </c>
      <c r="I3592">
        <f>INDEX(Stores[sqft],MATCH(Sales[[#This Row],[store_no]],Stores[store_no],0))</f>
        <v>206400</v>
      </c>
      <c r="J3592" s="4" t="str">
        <f>INDEX(Departments[dept_name],MATCH(Sales[[#This Row],[dept_no]],Departments[dept_no],0))</f>
        <v>Home</v>
      </c>
      <c r="K3592" s="4" t="str">
        <f>CONCATENATE(Sales[[#This Row],[region]],Sales[[#This Row],[storetype]])</f>
        <v>2B</v>
      </c>
      <c r="L3592" s="4">
        <f>INDEX(RegionStoreCount[Store Count],MATCH(Sales[[#This Row],[RegionStoretype]],RegionStoreCount[Region/Type],0))</f>
        <v>6</v>
      </c>
      <c r="M3592" s="4">
        <f>AND(Sales[[#This Row],[date]]&lt;=TY_YTDMax,Sales[[#This Row],[date]]&gt;=TY_YTDMin)*Sales[[#This Row],[sales]]</f>
        <v>0</v>
      </c>
      <c r="N3592" s="4">
        <f>AND(Sales[[#This Row],[date]]&lt;=LY_YTDMax,Sales[[#This Row],[date]]&gt;=LY_YTDMin)*Sales[[#This Row],[sales]]</f>
        <v>80648.618900000001</v>
      </c>
      <c r="O3592" s="4">
        <f>AND(Sales[[#This Row],[date]]&gt;=YoY_Min,Sales[[#This Row],[date]]&lt;=TY_YTDMax)*(Sales[[#This Row],[sales]]/Sales[[#This Row],[sqft]])</f>
        <v>0</v>
      </c>
      <c r="P3592" s="4">
        <f>SUMIF(Sales[RegionStoretype],Sales[[#This Row],[RegionStoretype]],Sales[YoY_SSF])/Sales[[#This Row],[Region_TypeCount]]</f>
        <v>58.393757732919049</v>
      </c>
    </row>
    <row r="3593" spans="1:16" x14ac:dyDescent="0.25">
      <c r="A3593" s="1">
        <v>42965</v>
      </c>
      <c r="B3593">
        <v>21</v>
      </c>
      <c r="C3593">
        <v>16</v>
      </c>
      <c r="D3593">
        <v>183665.65300000002</v>
      </c>
      <c r="E3593">
        <f>INDEX(Stores[region],MATCH(Sales[[#This Row],[store_no]],Stores[store_no],0))</f>
        <v>2</v>
      </c>
      <c r="F3593" t="str">
        <f>INDEX(Stores[storetype],MATCH(Sales[[#This Row],[store_no]],Stores[store_no],0))</f>
        <v>B</v>
      </c>
      <c r="G3593" t="str">
        <f>INDEX(Stores[location_city],MATCH(Sales[[#This Row],[store_no]],Stores[store_no],0))</f>
        <v>Madison</v>
      </c>
      <c r="H3593" t="str">
        <f>INDEX(Stores[location_state],MATCH(Sales[[#This Row],[store_no]],Stores[store_no],0))</f>
        <v>Wisconsin</v>
      </c>
      <c r="I3593">
        <f>INDEX(Stores[sqft],MATCH(Sales[[#This Row],[store_no]],Stores[store_no],0))</f>
        <v>206400</v>
      </c>
      <c r="J3593" s="4" t="str">
        <f>INDEX(Departments[dept_name],MATCH(Sales[[#This Row],[dept_no]],Departments[dept_no],0))</f>
        <v>Outdoors</v>
      </c>
      <c r="K3593" s="4" t="str">
        <f>CONCATENATE(Sales[[#This Row],[region]],Sales[[#This Row],[storetype]])</f>
        <v>2B</v>
      </c>
      <c r="L3593" s="4">
        <f>INDEX(RegionStoreCount[Store Count],MATCH(Sales[[#This Row],[RegionStoretype]],RegionStoreCount[Region/Type],0))</f>
        <v>6</v>
      </c>
      <c r="M3593" s="4">
        <f>AND(Sales[[#This Row],[date]]&lt;=TY_YTDMax,Sales[[#This Row],[date]]&gt;=TY_YTDMin)*Sales[[#This Row],[sales]]</f>
        <v>0</v>
      </c>
      <c r="N3593" s="4">
        <f>AND(Sales[[#This Row],[date]]&lt;=LY_YTDMax,Sales[[#This Row],[date]]&gt;=LY_YTDMin)*Sales[[#This Row],[sales]]</f>
        <v>183665.65300000002</v>
      </c>
      <c r="O3593" s="4">
        <f>AND(Sales[[#This Row],[date]]&gt;=YoY_Min,Sales[[#This Row],[date]]&lt;=TY_YTDMax)*(Sales[[#This Row],[sales]]/Sales[[#This Row],[sqft]])</f>
        <v>0</v>
      </c>
      <c r="P3593" s="4">
        <f>SUMIF(Sales[RegionStoretype],Sales[[#This Row],[RegionStoretype]],Sales[YoY_SSF])/Sales[[#This Row],[Region_TypeCount]]</f>
        <v>58.393757732919049</v>
      </c>
    </row>
    <row r="3594" spans="1:16" x14ac:dyDescent="0.25">
      <c r="A3594" s="1">
        <v>42965</v>
      </c>
      <c r="B3594">
        <v>22</v>
      </c>
      <c r="C3594">
        <v>4</v>
      </c>
      <c r="D3594">
        <v>4115.1571000000004</v>
      </c>
      <c r="E3594">
        <f>INDEX(Stores[region],MATCH(Sales[[#This Row],[store_no]],Stores[store_no],0))</f>
        <v>3</v>
      </c>
      <c r="F3594" t="str">
        <f>INDEX(Stores[storetype],MATCH(Sales[[#This Row],[store_no]],Stores[store_no],0))</f>
        <v>B</v>
      </c>
      <c r="G3594" t="str">
        <f>INDEX(Stores[location_city],MATCH(Sales[[#This Row],[store_no]],Stores[store_no],0))</f>
        <v>Sioux Falls</v>
      </c>
      <c r="H3594" t="str">
        <f>INDEX(Stores[location_state],MATCH(Sales[[#This Row],[store_no]],Stores[store_no],0))</f>
        <v>South Dakota</v>
      </c>
      <c r="I3594">
        <f>INDEX(Stores[sqft],MATCH(Sales[[#This Row],[store_no]],Stores[store_no],0))</f>
        <v>57800</v>
      </c>
      <c r="J3594" s="4" t="str">
        <f>INDEX(Departments[dept_name],MATCH(Sales[[#This Row],[dept_no]],Departments[dept_no],0))</f>
        <v>Books</v>
      </c>
      <c r="K3594" s="4" t="str">
        <f>CONCATENATE(Sales[[#This Row],[region]],Sales[[#This Row],[storetype]])</f>
        <v>3B</v>
      </c>
      <c r="L3594" s="4">
        <f>INDEX(RegionStoreCount[Store Count],MATCH(Sales[[#This Row],[RegionStoretype]],RegionStoreCount[Region/Type],0))</f>
        <v>4</v>
      </c>
      <c r="M3594" s="4">
        <f>AND(Sales[[#This Row],[date]]&lt;=TY_YTDMax,Sales[[#This Row],[date]]&gt;=TY_YTDMin)*Sales[[#This Row],[sales]]</f>
        <v>0</v>
      </c>
      <c r="N3594" s="4">
        <f>AND(Sales[[#This Row],[date]]&lt;=LY_YTDMax,Sales[[#This Row],[date]]&gt;=LY_YTDMin)*Sales[[#This Row],[sales]]</f>
        <v>4115.1571000000004</v>
      </c>
      <c r="O3594" s="4">
        <f>AND(Sales[[#This Row],[date]]&gt;=YoY_Min,Sales[[#This Row],[date]]&lt;=TY_YTDMax)*(Sales[[#This Row],[sales]]/Sales[[#This Row],[sqft]])</f>
        <v>0</v>
      </c>
      <c r="P3594" s="4">
        <f>SUMIF(Sales[RegionStoretype],Sales[[#This Row],[RegionStoretype]],Sales[YoY_SSF])/Sales[[#This Row],[Region_TypeCount]]</f>
        <v>58.312187288105562</v>
      </c>
    </row>
    <row r="3595" spans="1:16" x14ac:dyDescent="0.25">
      <c r="A3595" s="1">
        <v>42965</v>
      </c>
      <c r="B3595">
        <v>22</v>
      </c>
      <c r="C3595">
        <v>16</v>
      </c>
      <c r="D3595">
        <v>72353.698099999994</v>
      </c>
      <c r="E3595">
        <f>INDEX(Stores[region],MATCH(Sales[[#This Row],[store_no]],Stores[store_no],0))</f>
        <v>3</v>
      </c>
      <c r="F3595" t="str">
        <f>INDEX(Stores[storetype],MATCH(Sales[[#This Row],[store_no]],Stores[store_no],0))</f>
        <v>B</v>
      </c>
      <c r="G3595" t="str">
        <f>INDEX(Stores[location_city],MATCH(Sales[[#This Row],[store_no]],Stores[store_no],0))</f>
        <v>Sioux Falls</v>
      </c>
      <c r="H3595" t="str">
        <f>INDEX(Stores[location_state],MATCH(Sales[[#This Row],[store_no]],Stores[store_no],0))</f>
        <v>South Dakota</v>
      </c>
      <c r="I3595">
        <f>INDEX(Stores[sqft],MATCH(Sales[[#This Row],[store_no]],Stores[store_no],0))</f>
        <v>57800</v>
      </c>
      <c r="J3595" s="4" t="str">
        <f>INDEX(Departments[dept_name],MATCH(Sales[[#This Row],[dept_no]],Departments[dept_no],0))</f>
        <v>Outdoors</v>
      </c>
      <c r="K3595" s="4" t="str">
        <f>CONCATENATE(Sales[[#This Row],[region]],Sales[[#This Row],[storetype]])</f>
        <v>3B</v>
      </c>
      <c r="L3595" s="4">
        <f>INDEX(RegionStoreCount[Store Count],MATCH(Sales[[#This Row],[RegionStoretype]],RegionStoreCount[Region/Type],0))</f>
        <v>4</v>
      </c>
      <c r="M3595" s="4">
        <f>AND(Sales[[#This Row],[date]]&lt;=TY_YTDMax,Sales[[#This Row],[date]]&gt;=TY_YTDMin)*Sales[[#This Row],[sales]]</f>
        <v>0</v>
      </c>
      <c r="N3595" s="4">
        <f>AND(Sales[[#This Row],[date]]&lt;=LY_YTDMax,Sales[[#This Row],[date]]&gt;=LY_YTDMin)*Sales[[#This Row],[sales]]</f>
        <v>72353.698099999994</v>
      </c>
      <c r="O3595" s="4">
        <f>AND(Sales[[#This Row],[date]]&gt;=YoY_Min,Sales[[#This Row],[date]]&lt;=TY_YTDMax)*(Sales[[#This Row],[sales]]/Sales[[#This Row],[sqft]])</f>
        <v>0</v>
      </c>
      <c r="P3595" s="4">
        <f>SUMIF(Sales[RegionStoretype],Sales[[#This Row],[RegionStoretype]],Sales[YoY_SSF])/Sales[[#This Row],[Region_TypeCount]]</f>
        <v>58.312187288105562</v>
      </c>
    </row>
    <row r="3596" spans="1:16" x14ac:dyDescent="0.25">
      <c r="A3596" s="1">
        <v>42965</v>
      </c>
      <c r="B3596">
        <v>22</v>
      </c>
      <c r="C3596">
        <v>17</v>
      </c>
      <c r="D3596">
        <v>53881.473400000003</v>
      </c>
      <c r="E3596">
        <f>INDEX(Stores[region],MATCH(Sales[[#This Row],[store_no]],Stores[store_no],0))</f>
        <v>3</v>
      </c>
      <c r="F3596" t="str">
        <f>INDEX(Stores[storetype],MATCH(Sales[[#This Row],[store_no]],Stores[store_no],0))</f>
        <v>B</v>
      </c>
      <c r="G3596" t="str">
        <f>INDEX(Stores[location_city],MATCH(Sales[[#This Row],[store_no]],Stores[store_no],0))</f>
        <v>Sioux Falls</v>
      </c>
      <c r="H3596" t="str">
        <f>INDEX(Stores[location_state],MATCH(Sales[[#This Row],[store_no]],Stores[store_no],0))</f>
        <v>South Dakota</v>
      </c>
      <c r="I3596">
        <f>INDEX(Stores[sqft],MATCH(Sales[[#This Row],[store_no]],Stores[store_no],0))</f>
        <v>57800</v>
      </c>
      <c r="J3596" s="4" t="str">
        <f>INDEX(Departments[dept_name],MATCH(Sales[[#This Row],[dept_no]],Departments[dept_no],0))</f>
        <v>Shoes</v>
      </c>
      <c r="K3596" s="4" t="str">
        <f>CONCATENATE(Sales[[#This Row],[region]],Sales[[#This Row],[storetype]])</f>
        <v>3B</v>
      </c>
      <c r="L3596" s="4">
        <f>INDEX(RegionStoreCount[Store Count],MATCH(Sales[[#This Row],[RegionStoretype]],RegionStoreCount[Region/Type],0))</f>
        <v>4</v>
      </c>
      <c r="M3596" s="4">
        <f>AND(Sales[[#This Row],[date]]&lt;=TY_YTDMax,Sales[[#This Row],[date]]&gt;=TY_YTDMin)*Sales[[#This Row],[sales]]</f>
        <v>0</v>
      </c>
      <c r="N3596" s="4">
        <f>AND(Sales[[#This Row],[date]]&lt;=LY_YTDMax,Sales[[#This Row],[date]]&gt;=LY_YTDMin)*Sales[[#This Row],[sales]]</f>
        <v>53881.473400000003</v>
      </c>
      <c r="O3596" s="4">
        <f>AND(Sales[[#This Row],[date]]&gt;=YoY_Min,Sales[[#This Row],[date]]&lt;=TY_YTDMax)*(Sales[[#This Row],[sales]]/Sales[[#This Row],[sqft]])</f>
        <v>0</v>
      </c>
      <c r="P3596" s="4">
        <f>SUMIF(Sales[RegionStoretype],Sales[[#This Row],[RegionStoretype]],Sales[YoY_SSF])/Sales[[#This Row],[Region_TypeCount]]</f>
        <v>58.312187288105562</v>
      </c>
    </row>
    <row r="3597" spans="1:16" x14ac:dyDescent="0.25">
      <c r="A3597" s="1">
        <v>42965</v>
      </c>
      <c r="B3597">
        <v>22</v>
      </c>
      <c r="C3597">
        <v>18</v>
      </c>
      <c r="D3597">
        <v>14846.1533</v>
      </c>
      <c r="E3597">
        <f>INDEX(Stores[region],MATCH(Sales[[#This Row],[store_no]],Stores[store_no],0))</f>
        <v>3</v>
      </c>
      <c r="F3597" t="str">
        <f>INDEX(Stores[storetype],MATCH(Sales[[#This Row],[store_no]],Stores[store_no],0))</f>
        <v>B</v>
      </c>
      <c r="G3597" t="str">
        <f>INDEX(Stores[location_city],MATCH(Sales[[#This Row],[store_no]],Stores[store_no],0))</f>
        <v>Sioux Falls</v>
      </c>
      <c r="H3597" t="str">
        <f>INDEX(Stores[location_state],MATCH(Sales[[#This Row],[store_no]],Stores[store_no],0))</f>
        <v>South Dakota</v>
      </c>
      <c r="I3597">
        <f>INDEX(Stores[sqft],MATCH(Sales[[#This Row],[store_no]],Stores[store_no],0))</f>
        <v>57800</v>
      </c>
      <c r="J3597" s="4" t="str">
        <f>INDEX(Departments[dept_name],MATCH(Sales[[#This Row],[dept_no]],Departments[dept_no],0))</f>
        <v>Sports</v>
      </c>
      <c r="K3597" s="4" t="str">
        <f>CONCATENATE(Sales[[#This Row],[region]],Sales[[#This Row],[storetype]])</f>
        <v>3B</v>
      </c>
      <c r="L3597" s="4">
        <f>INDEX(RegionStoreCount[Store Count],MATCH(Sales[[#This Row],[RegionStoretype]],RegionStoreCount[Region/Type],0))</f>
        <v>4</v>
      </c>
      <c r="M3597" s="4">
        <f>AND(Sales[[#This Row],[date]]&lt;=TY_YTDMax,Sales[[#This Row],[date]]&gt;=TY_YTDMin)*Sales[[#This Row],[sales]]</f>
        <v>0</v>
      </c>
      <c r="N3597" s="4">
        <f>AND(Sales[[#This Row],[date]]&lt;=LY_YTDMax,Sales[[#This Row],[date]]&gt;=LY_YTDMin)*Sales[[#This Row],[sales]]</f>
        <v>14846.1533</v>
      </c>
      <c r="O3597" s="4">
        <f>AND(Sales[[#This Row],[date]]&gt;=YoY_Min,Sales[[#This Row],[date]]&lt;=TY_YTDMax)*(Sales[[#This Row],[sales]]/Sales[[#This Row],[sqft]])</f>
        <v>0</v>
      </c>
      <c r="P3597" s="4">
        <f>SUMIF(Sales[RegionStoretype],Sales[[#This Row],[RegionStoretype]],Sales[YoY_SSF])/Sales[[#This Row],[Region_TypeCount]]</f>
        <v>58.312187288105562</v>
      </c>
    </row>
    <row r="3598" spans="1:16" x14ac:dyDescent="0.25">
      <c r="A3598" s="1">
        <v>42965</v>
      </c>
      <c r="B3598">
        <v>23</v>
      </c>
      <c r="C3598">
        <v>3</v>
      </c>
      <c r="D3598">
        <v>29568.004000000001</v>
      </c>
      <c r="E3598">
        <f>INDEX(Stores[region],MATCH(Sales[[#This Row],[store_no]],Stores[store_no],0))</f>
        <v>3</v>
      </c>
      <c r="F3598" t="str">
        <f>INDEX(Stores[storetype],MATCH(Sales[[#This Row],[store_no]],Stores[store_no],0))</f>
        <v>B</v>
      </c>
      <c r="G3598" t="str">
        <f>INDEX(Stores[location_city],MATCH(Sales[[#This Row],[store_no]],Stores[store_no],0))</f>
        <v>Cedar Rapids</v>
      </c>
      <c r="H3598" t="str">
        <f>INDEX(Stores[location_state],MATCH(Sales[[#This Row],[store_no]],Stores[store_no],0))</f>
        <v>Iowa</v>
      </c>
      <c r="I3598">
        <f>INDEX(Stores[sqft],MATCH(Sales[[#This Row],[store_no]],Stores[store_no],0))</f>
        <v>123700</v>
      </c>
      <c r="J3598" s="4" t="str">
        <f>INDEX(Departments[dept_name],MATCH(Sales[[#This Row],[dept_no]],Departments[dept_no],0))</f>
        <v>Beauty</v>
      </c>
      <c r="K3598" s="4" t="str">
        <f>CONCATENATE(Sales[[#This Row],[region]],Sales[[#This Row],[storetype]])</f>
        <v>3B</v>
      </c>
      <c r="L3598" s="4">
        <f>INDEX(RegionStoreCount[Store Count],MATCH(Sales[[#This Row],[RegionStoretype]],RegionStoreCount[Region/Type],0))</f>
        <v>4</v>
      </c>
      <c r="M3598" s="4">
        <f>AND(Sales[[#This Row],[date]]&lt;=TY_YTDMax,Sales[[#This Row],[date]]&gt;=TY_YTDMin)*Sales[[#This Row],[sales]]</f>
        <v>0</v>
      </c>
      <c r="N3598" s="4">
        <f>AND(Sales[[#This Row],[date]]&lt;=LY_YTDMax,Sales[[#This Row],[date]]&gt;=LY_YTDMin)*Sales[[#This Row],[sales]]</f>
        <v>29568.004000000001</v>
      </c>
      <c r="O3598" s="4">
        <f>AND(Sales[[#This Row],[date]]&gt;=YoY_Min,Sales[[#This Row],[date]]&lt;=TY_YTDMax)*(Sales[[#This Row],[sales]]/Sales[[#This Row],[sqft]])</f>
        <v>0</v>
      </c>
      <c r="P3598" s="4">
        <f>SUMIF(Sales[RegionStoretype],Sales[[#This Row],[RegionStoretype]],Sales[YoY_SSF])/Sales[[#This Row],[Region_TypeCount]]</f>
        <v>58.312187288105562</v>
      </c>
    </row>
    <row r="3599" spans="1:16" x14ac:dyDescent="0.25">
      <c r="A3599" s="1">
        <v>42965</v>
      </c>
      <c r="B3599">
        <v>23</v>
      </c>
      <c r="C3599">
        <v>12</v>
      </c>
      <c r="D3599">
        <v>42449.977599999998</v>
      </c>
      <c r="E3599">
        <f>INDEX(Stores[region],MATCH(Sales[[#This Row],[store_no]],Stores[store_no],0))</f>
        <v>3</v>
      </c>
      <c r="F3599" t="str">
        <f>INDEX(Stores[storetype],MATCH(Sales[[#This Row],[store_no]],Stores[store_no],0))</f>
        <v>B</v>
      </c>
      <c r="G3599" t="str">
        <f>INDEX(Stores[location_city],MATCH(Sales[[#This Row],[store_no]],Stores[store_no],0))</f>
        <v>Cedar Rapids</v>
      </c>
      <c r="H3599" t="str">
        <f>INDEX(Stores[location_state],MATCH(Sales[[#This Row],[store_no]],Stores[store_no],0))</f>
        <v>Iowa</v>
      </c>
      <c r="I3599">
        <f>INDEX(Stores[sqft],MATCH(Sales[[#This Row],[store_no]],Stores[store_no],0))</f>
        <v>123700</v>
      </c>
      <c r="J3599" s="4" t="str">
        <f>INDEX(Departments[dept_name],MATCH(Sales[[#This Row],[dept_no]],Departments[dept_no],0))</f>
        <v>Jewelery</v>
      </c>
      <c r="K3599" s="4" t="str">
        <f>CONCATENATE(Sales[[#This Row],[region]],Sales[[#This Row],[storetype]])</f>
        <v>3B</v>
      </c>
      <c r="L3599" s="4">
        <f>INDEX(RegionStoreCount[Store Count],MATCH(Sales[[#This Row],[RegionStoretype]],RegionStoreCount[Region/Type],0))</f>
        <v>4</v>
      </c>
      <c r="M3599" s="4">
        <f>AND(Sales[[#This Row],[date]]&lt;=TY_YTDMax,Sales[[#This Row],[date]]&gt;=TY_YTDMin)*Sales[[#This Row],[sales]]</f>
        <v>0</v>
      </c>
      <c r="N3599" s="4">
        <f>AND(Sales[[#This Row],[date]]&lt;=LY_YTDMax,Sales[[#This Row],[date]]&gt;=LY_YTDMin)*Sales[[#This Row],[sales]]</f>
        <v>42449.977599999998</v>
      </c>
      <c r="O3599" s="4">
        <f>AND(Sales[[#This Row],[date]]&gt;=YoY_Min,Sales[[#This Row],[date]]&lt;=TY_YTDMax)*(Sales[[#This Row],[sales]]/Sales[[#This Row],[sqft]])</f>
        <v>0</v>
      </c>
      <c r="P3599" s="4">
        <f>SUMIF(Sales[RegionStoretype],Sales[[#This Row],[RegionStoretype]],Sales[YoY_SSF])/Sales[[#This Row],[Region_TypeCount]]</f>
        <v>58.312187288105562</v>
      </c>
    </row>
    <row r="3600" spans="1:16" x14ac:dyDescent="0.25">
      <c r="A3600" s="1">
        <v>42965</v>
      </c>
      <c r="B3600">
        <v>23</v>
      </c>
      <c r="C3600">
        <v>18</v>
      </c>
      <c r="D3600">
        <v>17980.7592</v>
      </c>
      <c r="E3600">
        <f>INDEX(Stores[region],MATCH(Sales[[#This Row],[store_no]],Stores[store_no],0))</f>
        <v>3</v>
      </c>
      <c r="F3600" t="str">
        <f>INDEX(Stores[storetype],MATCH(Sales[[#This Row],[store_no]],Stores[store_no],0))</f>
        <v>B</v>
      </c>
      <c r="G3600" t="str">
        <f>INDEX(Stores[location_city],MATCH(Sales[[#This Row],[store_no]],Stores[store_no],0))</f>
        <v>Cedar Rapids</v>
      </c>
      <c r="H3600" t="str">
        <f>INDEX(Stores[location_state],MATCH(Sales[[#This Row],[store_no]],Stores[store_no],0))</f>
        <v>Iowa</v>
      </c>
      <c r="I3600">
        <f>INDEX(Stores[sqft],MATCH(Sales[[#This Row],[store_no]],Stores[store_no],0))</f>
        <v>123700</v>
      </c>
      <c r="J3600" s="4" t="str">
        <f>INDEX(Departments[dept_name],MATCH(Sales[[#This Row],[dept_no]],Departments[dept_no],0))</f>
        <v>Sports</v>
      </c>
      <c r="K3600" s="4" t="str">
        <f>CONCATENATE(Sales[[#This Row],[region]],Sales[[#This Row],[storetype]])</f>
        <v>3B</v>
      </c>
      <c r="L3600" s="4">
        <f>INDEX(RegionStoreCount[Store Count],MATCH(Sales[[#This Row],[RegionStoretype]],RegionStoreCount[Region/Type],0))</f>
        <v>4</v>
      </c>
      <c r="M3600" s="4">
        <f>AND(Sales[[#This Row],[date]]&lt;=TY_YTDMax,Sales[[#This Row],[date]]&gt;=TY_YTDMin)*Sales[[#This Row],[sales]]</f>
        <v>0</v>
      </c>
      <c r="N3600" s="4">
        <f>AND(Sales[[#This Row],[date]]&lt;=LY_YTDMax,Sales[[#This Row],[date]]&gt;=LY_YTDMin)*Sales[[#This Row],[sales]]</f>
        <v>17980.7592</v>
      </c>
      <c r="O3600" s="4">
        <f>AND(Sales[[#This Row],[date]]&gt;=YoY_Min,Sales[[#This Row],[date]]&lt;=TY_YTDMax)*(Sales[[#This Row],[sales]]/Sales[[#This Row],[sqft]])</f>
        <v>0</v>
      </c>
      <c r="P3600" s="4">
        <f>SUMIF(Sales[RegionStoretype],Sales[[#This Row],[RegionStoretype]],Sales[YoY_SSF])/Sales[[#This Row],[Region_TypeCount]]</f>
        <v>58.312187288105562</v>
      </c>
    </row>
    <row r="3601" spans="1:16" x14ac:dyDescent="0.25">
      <c r="A3601" s="1">
        <v>42965</v>
      </c>
      <c r="B3601">
        <v>24</v>
      </c>
      <c r="C3601">
        <v>13</v>
      </c>
      <c r="D3601">
        <v>285536.14660000004</v>
      </c>
      <c r="E3601">
        <f>INDEX(Stores[region],MATCH(Sales[[#This Row],[store_no]],Stores[store_no],0))</f>
        <v>2</v>
      </c>
      <c r="F3601" t="str">
        <f>INDEX(Stores[storetype],MATCH(Sales[[#This Row],[store_no]],Stores[store_no],0))</f>
        <v>A</v>
      </c>
      <c r="G3601" t="str">
        <f>INDEX(Stores[location_city],MATCH(Sales[[#This Row],[store_no]],Stores[store_no],0))</f>
        <v>Winnetka</v>
      </c>
      <c r="H3601" t="str">
        <f>INDEX(Stores[location_state],MATCH(Sales[[#This Row],[store_no]],Stores[store_no],0))</f>
        <v>Illinois</v>
      </c>
      <c r="I3601">
        <f>INDEX(Stores[sqft],MATCH(Sales[[#This Row],[store_no]],Stores[store_no],0))</f>
        <v>207800</v>
      </c>
      <c r="J3601" s="4" t="str">
        <f>INDEX(Departments[dept_name],MATCH(Sales[[#This Row],[dept_no]],Departments[dept_no],0))</f>
        <v>Kids</v>
      </c>
      <c r="K3601" s="4" t="str">
        <f>CONCATENATE(Sales[[#This Row],[region]],Sales[[#This Row],[storetype]])</f>
        <v>2A</v>
      </c>
      <c r="L3601" s="4">
        <f>INDEX(RegionStoreCount[Store Count],MATCH(Sales[[#This Row],[RegionStoretype]],RegionStoreCount[Region/Type],0))</f>
        <v>5</v>
      </c>
      <c r="M3601" s="4">
        <f>AND(Sales[[#This Row],[date]]&lt;=TY_YTDMax,Sales[[#This Row],[date]]&gt;=TY_YTDMin)*Sales[[#This Row],[sales]]</f>
        <v>0</v>
      </c>
      <c r="N3601" s="4">
        <f>AND(Sales[[#This Row],[date]]&lt;=LY_YTDMax,Sales[[#This Row],[date]]&gt;=LY_YTDMin)*Sales[[#This Row],[sales]]</f>
        <v>285536.14660000004</v>
      </c>
      <c r="O3601" s="4">
        <f>AND(Sales[[#This Row],[date]]&gt;=YoY_Min,Sales[[#This Row],[date]]&lt;=TY_YTDMax)*(Sales[[#This Row],[sales]]/Sales[[#This Row],[sqft]])</f>
        <v>0</v>
      </c>
      <c r="P3601" s="4">
        <f>SUMIF(Sales[RegionStoretype],Sales[[#This Row],[RegionStoretype]],Sales[YoY_SSF])/Sales[[#This Row],[Region_TypeCount]]</f>
        <v>60.052789354368521</v>
      </c>
    </row>
    <row r="3602" spans="1:16" x14ac:dyDescent="0.25">
      <c r="A3602" s="1">
        <v>42965</v>
      </c>
      <c r="B3602">
        <v>24</v>
      </c>
      <c r="C3602">
        <v>17</v>
      </c>
      <c r="D3602">
        <v>184317.1986</v>
      </c>
      <c r="E3602">
        <f>INDEX(Stores[region],MATCH(Sales[[#This Row],[store_no]],Stores[store_no],0))</f>
        <v>2</v>
      </c>
      <c r="F3602" t="str">
        <f>INDEX(Stores[storetype],MATCH(Sales[[#This Row],[store_no]],Stores[store_no],0))</f>
        <v>A</v>
      </c>
      <c r="G3602" t="str">
        <f>INDEX(Stores[location_city],MATCH(Sales[[#This Row],[store_no]],Stores[store_no],0))</f>
        <v>Winnetka</v>
      </c>
      <c r="H3602" t="str">
        <f>INDEX(Stores[location_state],MATCH(Sales[[#This Row],[store_no]],Stores[store_no],0))</f>
        <v>Illinois</v>
      </c>
      <c r="I3602">
        <f>INDEX(Stores[sqft],MATCH(Sales[[#This Row],[store_no]],Stores[store_no],0))</f>
        <v>207800</v>
      </c>
      <c r="J3602" s="4" t="str">
        <f>INDEX(Departments[dept_name],MATCH(Sales[[#This Row],[dept_no]],Departments[dept_no],0))</f>
        <v>Shoes</v>
      </c>
      <c r="K3602" s="4" t="str">
        <f>CONCATENATE(Sales[[#This Row],[region]],Sales[[#This Row],[storetype]])</f>
        <v>2A</v>
      </c>
      <c r="L3602" s="4">
        <f>INDEX(RegionStoreCount[Store Count],MATCH(Sales[[#This Row],[RegionStoretype]],RegionStoreCount[Region/Type],0))</f>
        <v>5</v>
      </c>
      <c r="M3602" s="4">
        <f>AND(Sales[[#This Row],[date]]&lt;=TY_YTDMax,Sales[[#This Row],[date]]&gt;=TY_YTDMin)*Sales[[#This Row],[sales]]</f>
        <v>0</v>
      </c>
      <c r="N3602" s="4">
        <f>AND(Sales[[#This Row],[date]]&lt;=LY_YTDMax,Sales[[#This Row],[date]]&gt;=LY_YTDMin)*Sales[[#This Row],[sales]]</f>
        <v>184317.1986</v>
      </c>
      <c r="O3602" s="4">
        <f>AND(Sales[[#This Row],[date]]&gt;=YoY_Min,Sales[[#This Row],[date]]&lt;=TY_YTDMax)*(Sales[[#This Row],[sales]]/Sales[[#This Row],[sqft]])</f>
        <v>0</v>
      </c>
      <c r="P3602" s="4">
        <f>SUMIF(Sales[RegionStoretype],Sales[[#This Row],[RegionStoretype]],Sales[YoY_SSF])/Sales[[#This Row],[Region_TypeCount]]</f>
        <v>60.052789354368521</v>
      </c>
    </row>
    <row r="3603" spans="1:16" x14ac:dyDescent="0.25">
      <c r="A3603" s="1">
        <v>42965</v>
      </c>
      <c r="B3603">
        <v>25</v>
      </c>
      <c r="C3603">
        <v>15</v>
      </c>
      <c r="D3603">
        <v>421.15799999999996</v>
      </c>
      <c r="E3603">
        <f>INDEX(Stores[region],MATCH(Sales[[#This Row],[store_no]],Stores[store_no],0))</f>
        <v>3</v>
      </c>
      <c r="F3603" t="str">
        <f>INDEX(Stores[storetype],MATCH(Sales[[#This Row],[store_no]],Stores[store_no],0))</f>
        <v>B</v>
      </c>
      <c r="G3603" t="str">
        <f>INDEX(Stores[location_city],MATCH(Sales[[#This Row],[store_no]],Stores[store_no],0))</f>
        <v>Kansas City</v>
      </c>
      <c r="H3603" t="str">
        <f>INDEX(Stores[location_state],MATCH(Sales[[#This Row],[store_no]],Stores[store_no],0))</f>
        <v>Missouri</v>
      </c>
      <c r="I3603">
        <f>INDEX(Stores[sqft],MATCH(Sales[[#This Row],[store_no]],Stores[store_no],0))</f>
        <v>92300</v>
      </c>
      <c r="J3603" s="4" t="str">
        <f>INDEX(Departments[dept_name],MATCH(Sales[[#This Row],[dept_no]],Departments[dept_no],0))</f>
        <v>Music</v>
      </c>
      <c r="K3603" s="4" t="str">
        <f>CONCATENATE(Sales[[#This Row],[region]],Sales[[#This Row],[storetype]])</f>
        <v>3B</v>
      </c>
      <c r="L3603" s="4">
        <f>INDEX(RegionStoreCount[Store Count],MATCH(Sales[[#This Row],[RegionStoretype]],RegionStoreCount[Region/Type],0))</f>
        <v>4</v>
      </c>
      <c r="M3603" s="4">
        <f>AND(Sales[[#This Row],[date]]&lt;=TY_YTDMax,Sales[[#This Row],[date]]&gt;=TY_YTDMin)*Sales[[#This Row],[sales]]</f>
        <v>0</v>
      </c>
      <c r="N3603" s="4">
        <f>AND(Sales[[#This Row],[date]]&lt;=LY_YTDMax,Sales[[#This Row],[date]]&gt;=LY_YTDMin)*Sales[[#This Row],[sales]]</f>
        <v>421.15799999999996</v>
      </c>
      <c r="O3603" s="4">
        <f>AND(Sales[[#This Row],[date]]&gt;=YoY_Min,Sales[[#This Row],[date]]&lt;=TY_YTDMax)*(Sales[[#This Row],[sales]]/Sales[[#This Row],[sqft]])</f>
        <v>0</v>
      </c>
      <c r="P3603" s="4">
        <f>SUMIF(Sales[RegionStoretype],Sales[[#This Row],[RegionStoretype]],Sales[YoY_SSF])/Sales[[#This Row],[Region_TypeCount]]</f>
        <v>58.312187288105562</v>
      </c>
    </row>
    <row r="3604" spans="1:16" x14ac:dyDescent="0.25">
      <c r="A3604" s="1">
        <v>42965</v>
      </c>
      <c r="B3604">
        <v>25</v>
      </c>
      <c r="C3604">
        <v>18</v>
      </c>
      <c r="D3604">
        <v>29391.480500000001</v>
      </c>
      <c r="E3604">
        <f>INDEX(Stores[region],MATCH(Sales[[#This Row],[store_no]],Stores[store_no],0))</f>
        <v>3</v>
      </c>
      <c r="F3604" t="str">
        <f>INDEX(Stores[storetype],MATCH(Sales[[#This Row],[store_no]],Stores[store_no],0))</f>
        <v>B</v>
      </c>
      <c r="G3604" t="str">
        <f>INDEX(Stores[location_city],MATCH(Sales[[#This Row],[store_no]],Stores[store_no],0))</f>
        <v>Kansas City</v>
      </c>
      <c r="H3604" t="str">
        <f>INDEX(Stores[location_state],MATCH(Sales[[#This Row],[store_no]],Stores[store_no],0))</f>
        <v>Missouri</v>
      </c>
      <c r="I3604">
        <f>INDEX(Stores[sqft],MATCH(Sales[[#This Row],[store_no]],Stores[store_no],0))</f>
        <v>92300</v>
      </c>
      <c r="J3604" s="4" t="str">
        <f>INDEX(Departments[dept_name],MATCH(Sales[[#This Row],[dept_no]],Departments[dept_no],0))</f>
        <v>Sports</v>
      </c>
      <c r="K3604" s="4" t="str">
        <f>CONCATENATE(Sales[[#This Row],[region]],Sales[[#This Row],[storetype]])</f>
        <v>3B</v>
      </c>
      <c r="L3604" s="4">
        <f>INDEX(RegionStoreCount[Store Count],MATCH(Sales[[#This Row],[RegionStoretype]],RegionStoreCount[Region/Type],0))</f>
        <v>4</v>
      </c>
      <c r="M3604" s="4">
        <f>AND(Sales[[#This Row],[date]]&lt;=TY_YTDMax,Sales[[#This Row],[date]]&gt;=TY_YTDMin)*Sales[[#This Row],[sales]]</f>
        <v>0</v>
      </c>
      <c r="N3604" s="4">
        <f>AND(Sales[[#This Row],[date]]&lt;=LY_YTDMax,Sales[[#This Row],[date]]&gt;=LY_YTDMin)*Sales[[#This Row],[sales]]</f>
        <v>29391.480500000001</v>
      </c>
      <c r="O3604" s="4">
        <f>AND(Sales[[#This Row],[date]]&gt;=YoY_Min,Sales[[#This Row],[date]]&lt;=TY_YTDMax)*(Sales[[#This Row],[sales]]/Sales[[#This Row],[sqft]])</f>
        <v>0</v>
      </c>
      <c r="P3604" s="4">
        <f>SUMIF(Sales[RegionStoretype],Sales[[#This Row],[RegionStoretype]],Sales[YoY_SSF])/Sales[[#This Row],[Region_TypeCount]]</f>
        <v>58.312187288105562</v>
      </c>
    </row>
    <row r="3605" spans="1:16" x14ac:dyDescent="0.25">
      <c r="A3605" s="1">
        <v>42965</v>
      </c>
      <c r="B3605">
        <v>26</v>
      </c>
      <c r="C3605">
        <v>1</v>
      </c>
      <c r="D3605">
        <v>53018.442900000002</v>
      </c>
      <c r="E3605">
        <f>INDEX(Stores[region],MATCH(Sales[[#This Row],[store_no]],Stores[store_no],0))</f>
        <v>2</v>
      </c>
      <c r="F3605" t="str">
        <f>INDEX(Stores[storetype],MATCH(Sales[[#This Row],[store_no]],Stores[store_no],0))</f>
        <v>A</v>
      </c>
      <c r="G3605" t="str">
        <f>INDEX(Stores[location_city],MATCH(Sales[[#This Row],[store_no]],Stores[store_no],0))</f>
        <v>Carmel</v>
      </c>
      <c r="H3605" t="str">
        <f>INDEX(Stores[location_state],MATCH(Sales[[#This Row],[store_no]],Stores[store_no],0))</f>
        <v>Indiana</v>
      </c>
      <c r="I3605">
        <f>INDEX(Stores[sqft],MATCH(Sales[[#This Row],[store_no]],Stores[store_no],0))</f>
        <v>198500</v>
      </c>
      <c r="J3605" s="4" t="str">
        <f>INDEX(Departments[dept_name],MATCH(Sales[[#This Row],[dept_no]],Departments[dept_no],0))</f>
        <v>Automotive</v>
      </c>
      <c r="K3605" s="4" t="str">
        <f>CONCATENATE(Sales[[#This Row],[region]],Sales[[#This Row],[storetype]])</f>
        <v>2A</v>
      </c>
      <c r="L3605" s="4">
        <f>INDEX(RegionStoreCount[Store Count],MATCH(Sales[[#This Row],[RegionStoretype]],RegionStoreCount[Region/Type],0))</f>
        <v>5</v>
      </c>
      <c r="M3605" s="4">
        <f>AND(Sales[[#This Row],[date]]&lt;=TY_YTDMax,Sales[[#This Row],[date]]&gt;=TY_YTDMin)*Sales[[#This Row],[sales]]</f>
        <v>0</v>
      </c>
      <c r="N3605" s="4">
        <f>AND(Sales[[#This Row],[date]]&lt;=LY_YTDMax,Sales[[#This Row],[date]]&gt;=LY_YTDMin)*Sales[[#This Row],[sales]]</f>
        <v>53018.442900000002</v>
      </c>
      <c r="O3605" s="4">
        <f>AND(Sales[[#This Row],[date]]&gt;=YoY_Min,Sales[[#This Row],[date]]&lt;=TY_YTDMax)*(Sales[[#This Row],[sales]]/Sales[[#This Row],[sqft]])</f>
        <v>0</v>
      </c>
      <c r="P3605" s="4">
        <f>SUMIF(Sales[RegionStoretype],Sales[[#This Row],[RegionStoretype]],Sales[YoY_SSF])/Sales[[#This Row],[Region_TypeCount]]</f>
        <v>60.052789354368521</v>
      </c>
    </row>
    <row r="3606" spans="1:16" x14ac:dyDescent="0.25">
      <c r="A3606" s="1">
        <v>42965</v>
      </c>
      <c r="B3606">
        <v>26</v>
      </c>
      <c r="C3606">
        <v>6</v>
      </c>
      <c r="D3606">
        <v>25582.418699999998</v>
      </c>
      <c r="E3606">
        <f>INDEX(Stores[region],MATCH(Sales[[#This Row],[store_no]],Stores[store_no],0))</f>
        <v>2</v>
      </c>
      <c r="F3606" t="str">
        <f>INDEX(Stores[storetype],MATCH(Sales[[#This Row],[store_no]],Stores[store_no],0))</f>
        <v>A</v>
      </c>
      <c r="G3606" t="str">
        <f>INDEX(Stores[location_city],MATCH(Sales[[#This Row],[store_no]],Stores[store_no],0))</f>
        <v>Carmel</v>
      </c>
      <c r="H3606" t="str">
        <f>INDEX(Stores[location_state],MATCH(Sales[[#This Row],[store_no]],Stores[store_no],0))</f>
        <v>Indiana</v>
      </c>
      <c r="I3606">
        <f>INDEX(Stores[sqft],MATCH(Sales[[#This Row],[store_no]],Stores[store_no],0))</f>
        <v>198500</v>
      </c>
      <c r="J3606" s="4" t="str">
        <f>INDEX(Departments[dept_name],MATCH(Sales[[#This Row],[dept_no]],Departments[dept_no],0))</f>
        <v>Computers</v>
      </c>
      <c r="K3606" s="4" t="str">
        <f>CONCATENATE(Sales[[#This Row],[region]],Sales[[#This Row],[storetype]])</f>
        <v>2A</v>
      </c>
      <c r="L3606" s="4">
        <f>INDEX(RegionStoreCount[Store Count],MATCH(Sales[[#This Row],[RegionStoretype]],RegionStoreCount[Region/Type],0))</f>
        <v>5</v>
      </c>
      <c r="M3606" s="4">
        <f>AND(Sales[[#This Row],[date]]&lt;=TY_YTDMax,Sales[[#This Row],[date]]&gt;=TY_YTDMin)*Sales[[#This Row],[sales]]</f>
        <v>0</v>
      </c>
      <c r="N3606" s="4">
        <f>AND(Sales[[#This Row],[date]]&lt;=LY_YTDMax,Sales[[#This Row],[date]]&gt;=LY_YTDMin)*Sales[[#This Row],[sales]]</f>
        <v>25582.418699999998</v>
      </c>
      <c r="O3606" s="4">
        <f>AND(Sales[[#This Row],[date]]&gt;=YoY_Min,Sales[[#This Row],[date]]&lt;=TY_YTDMax)*(Sales[[#This Row],[sales]]/Sales[[#This Row],[sqft]])</f>
        <v>0</v>
      </c>
      <c r="P3606" s="4">
        <f>SUMIF(Sales[RegionStoretype],Sales[[#This Row],[RegionStoretype]],Sales[YoY_SSF])/Sales[[#This Row],[Region_TypeCount]]</f>
        <v>60.052789354368521</v>
      </c>
    </row>
    <row r="3607" spans="1:16" x14ac:dyDescent="0.25">
      <c r="A3607" s="1">
        <v>42965</v>
      </c>
      <c r="B3607">
        <v>26</v>
      </c>
      <c r="C3607">
        <v>7</v>
      </c>
      <c r="D3607">
        <v>58201.206399999995</v>
      </c>
      <c r="E3607">
        <f>INDEX(Stores[region],MATCH(Sales[[#This Row],[store_no]],Stores[store_no],0))</f>
        <v>2</v>
      </c>
      <c r="F3607" t="str">
        <f>INDEX(Stores[storetype],MATCH(Sales[[#This Row],[store_no]],Stores[store_no],0))</f>
        <v>A</v>
      </c>
      <c r="G3607" t="str">
        <f>INDEX(Stores[location_city],MATCH(Sales[[#This Row],[store_no]],Stores[store_no],0))</f>
        <v>Carmel</v>
      </c>
      <c r="H3607" t="str">
        <f>INDEX(Stores[location_state],MATCH(Sales[[#This Row],[store_no]],Stores[store_no],0))</f>
        <v>Indiana</v>
      </c>
      <c r="I3607">
        <f>INDEX(Stores[sqft],MATCH(Sales[[#This Row],[store_no]],Stores[store_no],0))</f>
        <v>198500</v>
      </c>
      <c r="J3607" s="4" t="str">
        <f>INDEX(Departments[dept_name],MATCH(Sales[[#This Row],[dept_no]],Departments[dept_no],0))</f>
        <v>Electronics</v>
      </c>
      <c r="K3607" s="4" t="str">
        <f>CONCATENATE(Sales[[#This Row],[region]],Sales[[#This Row],[storetype]])</f>
        <v>2A</v>
      </c>
      <c r="L3607" s="4">
        <f>INDEX(RegionStoreCount[Store Count],MATCH(Sales[[#This Row],[RegionStoretype]],RegionStoreCount[Region/Type],0))</f>
        <v>5</v>
      </c>
      <c r="M3607" s="4">
        <f>AND(Sales[[#This Row],[date]]&lt;=TY_YTDMax,Sales[[#This Row],[date]]&gt;=TY_YTDMin)*Sales[[#This Row],[sales]]</f>
        <v>0</v>
      </c>
      <c r="N3607" s="4">
        <f>AND(Sales[[#This Row],[date]]&lt;=LY_YTDMax,Sales[[#This Row],[date]]&gt;=LY_YTDMin)*Sales[[#This Row],[sales]]</f>
        <v>58201.206399999995</v>
      </c>
      <c r="O3607" s="4">
        <f>AND(Sales[[#This Row],[date]]&gt;=YoY_Min,Sales[[#This Row],[date]]&lt;=TY_YTDMax)*(Sales[[#This Row],[sales]]/Sales[[#This Row],[sqft]])</f>
        <v>0</v>
      </c>
      <c r="P3607" s="4">
        <f>SUMIF(Sales[RegionStoretype],Sales[[#This Row],[RegionStoretype]],Sales[YoY_SSF])/Sales[[#This Row],[Region_TypeCount]]</f>
        <v>60.052789354368521</v>
      </c>
    </row>
    <row r="3608" spans="1:16" x14ac:dyDescent="0.25">
      <c r="A3608" s="1">
        <v>42965</v>
      </c>
      <c r="B3608">
        <v>27</v>
      </c>
      <c r="C3608">
        <v>1</v>
      </c>
      <c r="D3608">
        <v>9356.2862000000005</v>
      </c>
      <c r="E3608">
        <f>INDEX(Stores[region],MATCH(Sales[[#This Row],[store_no]],Stores[store_no],0))</f>
        <v>3</v>
      </c>
      <c r="F3608" t="str">
        <f>INDEX(Stores[storetype],MATCH(Sales[[#This Row],[store_no]],Stores[store_no],0))</f>
        <v>A</v>
      </c>
      <c r="G3608" t="str">
        <f>INDEX(Stores[location_city],MATCH(Sales[[#This Row],[store_no]],Stores[store_no],0))</f>
        <v>Springfield</v>
      </c>
      <c r="H3608" t="str">
        <f>INDEX(Stores[location_state],MATCH(Sales[[#This Row],[store_no]],Stores[store_no],0))</f>
        <v>Missouri</v>
      </c>
      <c r="I3608">
        <f>INDEX(Stores[sqft],MATCH(Sales[[#This Row],[store_no]],Stores[store_no],0))</f>
        <v>158200</v>
      </c>
      <c r="J3608" s="4" t="str">
        <f>INDEX(Departments[dept_name],MATCH(Sales[[#This Row],[dept_no]],Departments[dept_no],0))</f>
        <v>Automotive</v>
      </c>
      <c r="K3608" s="4" t="str">
        <f>CONCATENATE(Sales[[#This Row],[region]],Sales[[#This Row],[storetype]])</f>
        <v>3A</v>
      </c>
      <c r="L3608" s="4">
        <f>INDEX(RegionStoreCount[Store Count],MATCH(Sales[[#This Row],[RegionStoretype]],RegionStoreCount[Region/Type],0))</f>
        <v>9</v>
      </c>
      <c r="M3608" s="4">
        <f>AND(Sales[[#This Row],[date]]&lt;=TY_YTDMax,Sales[[#This Row],[date]]&gt;=TY_YTDMin)*Sales[[#This Row],[sales]]</f>
        <v>0</v>
      </c>
      <c r="N3608" s="4">
        <f>AND(Sales[[#This Row],[date]]&lt;=LY_YTDMax,Sales[[#This Row],[date]]&gt;=LY_YTDMin)*Sales[[#This Row],[sales]]</f>
        <v>9356.2862000000005</v>
      </c>
      <c r="O3608" s="4">
        <f>AND(Sales[[#This Row],[date]]&gt;=YoY_Min,Sales[[#This Row],[date]]&lt;=TY_YTDMax)*(Sales[[#This Row],[sales]]/Sales[[#This Row],[sqft]])</f>
        <v>0</v>
      </c>
      <c r="P3608" s="4">
        <f>SUMIF(Sales[RegionStoretype],Sales[[#This Row],[RegionStoretype]],Sales[YoY_SSF])/Sales[[#This Row],[Region_TypeCount]]</f>
        <v>53.603836561720975</v>
      </c>
    </row>
    <row r="3609" spans="1:16" x14ac:dyDescent="0.25">
      <c r="A3609" s="1">
        <v>42965</v>
      </c>
      <c r="B3609">
        <v>27</v>
      </c>
      <c r="C3609">
        <v>7</v>
      </c>
      <c r="D3609">
        <v>58271.389199999998</v>
      </c>
      <c r="E3609">
        <f>INDEX(Stores[region],MATCH(Sales[[#This Row],[store_no]],Stores[store_no],0))</f>
        <v>3</v>
      </c>
      <c r="F3609" t="str">
        <f>INDEX(Stores[storetype],MATCH(Sales[[#This Row],[store_no]],Stores[store_no],0))</f>
        <v>A</v>
      </c>
      <c r="G3609" t="str">
        <f>INDEX(Stores[location_city],MATCH(Sales[[#This Row],[store_no]],Stores[store_no],0))</f>
        <v>Springfield</v>
      </c>
      <c r="H3609" t="str">
        <f>INDEX(Stores[location_state],MATCH(Sales[[#This Row],[store_no]],Stores[store_no],0))</f>
        <v>Missouri</v>
      </c>
      <c r="I3609">
        <f>INDEX(Stores[sqft],MATCH(Sales[[#This Row],[store_no]],Stores[store_no],0))</f>
        <v>158200</v>
      </c>
      <c r="J3609" s="4" t="str">
        <f>INDEX(Departments[dept_name],MATCH(Sales[[#This Row],[dept_no]],Departments[dept_no],0))</f>
        <v>Electronics</v>
      </c>
      <c r="K3609" s="4" t="str">
        <f>CONCATENATE(Sales[[#This Row],[region]],Sales[[#This Row],[storetype]])</f>
        <v>3A</v>
      </c>
      <c r="L3609" s="4">
        <f>INDEX(RegionStoreCount[Store Count],MATCH(Sales[[#This Row],[RegionStoretype]],RegionStoreCount[Region/Type],0))</f>
        <v>9</v>
      </c>
      <c r="M3609" s="4">
        <f>AND(Sales[[#This Row],[date]]&lt;=TY_YTDMax,Sales[[#This Row],[date]]&gt;=TY_YTDMin)*Sales[[#This Row],[sales]]</f>
        <v>0</v>
      </c>
      <c r="N3609" s="4">
        <f>AND(Sales[[#This Row],[date]]&lt;=LY_YTDMax,Sales[[#This Row],[date]]&gt;=LY_YTDMin)*Sales[[#This Row],[sales]]</f>
        <v>58271.389199999998</v>
      </c>
      <c r="O3609" s="4">
        <f>AND(Sales[[#This Row],[date]]&gt;=YoY_Min,Sales[[#This Row],[date]]&lt;=TY_YTDMax)*(Sales[[#This Row],[sales]]/Sales[[#This Row],[sqft]])</f>
        <v>0</v>
      </c>
      <c r="P3609" s="4">
        <f>SUMIF(Sales[RegionStoretype],Sales[[#This Row],[RegionStoretype]],Sales[YoY_SSF])/Sales[[#This Row],[Region_TypeCount]]</f>
        <v>53.603836561720975</v>
      </c>
    </row>
    <row r="3610" spans="1:16" x14ac:dyDescent="0.25">
      <c r="A3610" s="1">
        <v>42965</v>
      </c>
      <c r="B3610">
        <v>27</v>
      </c>
      <c r="C3610">
        <v>12</v>
      </c>
      <c r="D3610">
        <v>74258.5821</v>
      </c>
      <c r="E3610">
        <f>INDEX(Stores[region],MATCH(Sales[[#This Row],[store_no]],Stores[store_no],0))</f>
        <v>3</v>
      </c>
      <c r="F3610" t="str">
        <f>INDEX(Stores[storetype],MATCH(Sales[[#This Row],[store_no]],Stores[store_no],0))</f>
        <v>A</v>
      </c>
      <c r="G3610" t="str">
        <f>INDEX(Stores[location_city],MATCH(Sales[[#This Row],[store_no]],Stores[store_no],0))</f>
        <v>Springfield</v>
      </c>
      <c r="H3610" t="str">
        <f>INDEX(Stores[location_state],MATCH(Sales[[#This Row],[store_no]],Stores[store_no],0))</f>
        <v>Missouri</v>
      </c>
      <c r="I3610">
        <f>INDEX(Stores[sqft],MATCH(Sales[[#This Row],[store_no]],Stores[store_no],0))</f>
        <v>158200</v>
      </c>
      <c r="J3610" s="4" t="str">
        <f>INDEX(Departments[dept_name],MATCH(Sales[[#This Row],[dept_no]],Departments[dept_no],0))</f>
        <v>Jewelery</v>
      </c>
      <c r="K3610" s="4" t="str">
        <f>CONCATENATE(Sales[[#This Row],[region]],Sales[[#This Row],[storetype]])</f>
        <v>3A</v>
      </c>
      <c r="L3610" s="4">
        <f>INDEX(RegionStoreCount[Store Count],MATCH(Sales[[#This Row],[RegionStoretype]],RegionStoreCount[Region/Type],0))</f>
        <v>9</v>
      </c>
      <c r="M3610" s="4">
        <f>AND(Sales[[#This Row],[date]]&lt;=TY_YTDMax,Sales[[#This Row],[date]]&gt;=TY_YTDMin)*Sales[[#This Row],[sales]]</f>
        <v>0</v>
      </c>
      <c r="N3610" s="4">
        <f>AND(Sales[[#This Row],[date]]&lt;=LY_YTDMax,Sales[[#This Row],[date]]&gt;=LY_YTDMin)*Sales[[#This Row],[sales]]</f>
        <v>74258.5821</v>
      </c>
      <c r="O3610" s="4">
        <f>AND(Sales[[#This Row],[date]]&gt;=YoY_Min,Sales[[#This Row],[date]]&lt;=TY_YTDMax)*(Sales[[#This Row],[sales]]/Sales[[#This Row],[sqft]])</f>
        <v>0</v>
      </c>
      <c r="P3610" s="4">
        <f>SUMIF(Sales[RegionStoretype],Sales[[#This Row],[RegionStoretype]],Sales[YoY_SSF])/Sales[[#This Row],[Region_TypeCount]]</f>
        <v>53.603836561720975</v>
      </c>
    </row>
    <row r="3611" spans="1:16" x14ac:dyDescent="0.25">
      <c r="A3611" s="1">
        <v>42965</v>
      </c>
      <c r="B3611">
        <v>27</v>
      </c>
      <c r="C3611">
        <v>13</v>
      </c>
      <c r="D3611">
        <v>72146.635200000004</v>
      </c>
      <c r="E3611">
        <f>INDEX(Stores[region],MATCH(Sales[[#This Row],[store_no]],Stores[store_no],0))</f>
        <v>3</v>
      </c>
      <c r="F3611" t="str">
        <f>INDEX(Stores[storetype],MATCH(Sales[[#This Row],[store_no]],Stores[store_no],0))</f>
        <v>A</v>
      </c>
      <c r="G3611" t="str">
        <f>INDEX(Stores[location_city],MATCH(Sales[[#This Row],[store_no]],Stores[store_no],0))</f>
        <v>Springfield</v>
      </c>
      <c r="H3611" t="str">
        <f>INDEX(Stores[location_state],MATCH(Sales[[#This Row],[store_no]],Stores[store_no],0))</f>
        <v>Missouri</v>
      </c>
      <c r="I3611">
        <f>INDEX(Stores[sqft],MATCH(Sales[[#This Row],[store_no]],Stores[store_no],0))</f>
        <v>158200</v>
      </c>
      <c r="J3611" s="4" t="str">
        <f>INDEX(Departments[dept_name],MATCH(Sales[[#This Row],[dept_no]],Departments[dept_no],0))</f>
        <v>Kids</v>
      </c>
      <c r="K3611" s="4" t="str">
        <f>CONCATENATE(Sales[[#This Row],[region]],Sales[[#This Row],[storetype]])</f>
        <v>3A</v>
      </c>
      <c r="L3611" s="4">
        <f>INDEX(RegionStoreCount[Store Count],MATCH(Sales[[#This Row],[RegionStoretype]],RegionStoreCount[Region/Type],0))</f>
        <v>9</v>
      </c>
      <c r="M3611" s="4">
        <f>AND(Sales[[#This Row],[date]]&lt;=TY_YTDMax,Sales[[#This Row],[date]]&gt;=TY_YTDMin)*Sales[[#This Row],[sales]]</f>
        <v>0</v>
      </c>
      <c r="N3611" s="4">
        <f>AND(Sales[[#This Row],[date]]&lt;=LY_YTDMax,Sales[[#This Row],[date]]&gt;=LY_YTDMin)*Sales[[#This Row],[sales]]</f>
        <v>72146.635200000004</v>
      </c>
      <c r="O3611" s="4">
        <f>AND(Sales[[#This Row],[date]]&gt;=YoY_Min,Sales[[#This Row],[date]]&lt;=TY_YTDMax)*(Sales[[#This Row],[sales]]/Sales[[#This Row],[sqft]])</f>
        <v>0</v>
      </c>
      <c r="P3611" s="4">
        <f>SUMIF(Sales[RegionStoretype],Sales[[#This Row],[RegionStoretype]],Sales[YoY_SSF])/Sales[[#This Row],[Region_TypeCount]]</f>
        <v>53.603836561720975</v>
      </c>
    </row>
    <row r="3612" spans="1:16" x14ac:dyDescent="0.25">
      <c r="A3612" s="1">
        <v>42965</v>
      </c>
      <c r="B3612">
        <v>27</v>
      </c>
      <c r="C3612">
        <v>14</v>
      </c>
      <c r="D3612">
        <v>49.5</v>
      </c>
      <c r="E3612">
        <f>INDEX(Stores[region],MATCH(Sales[[#This Row],[store_no]],Stores[store_no],0))</f>
        <v>3</v>
      </c>
      <c r="F3612" t="str">
        <f>INDEX(Stores[storetype],MATCH(Sales[[#This Row],[store_no]],Stores[store_no],0))</f>
        <v>A</v>
      </c>
      <c r="G3612" t="str">
        <f>INDEX(Stores[location_city],MATCH(Sales[[#This Row],[store_no]],Stores[store_no],0))</f>
        <v>Springfield</v>
      </c>
      <c r="H3612" t="str">
        <f>INDEX(Stores[location_state],MATCH(Sales[[#This Row],[store_no]],Stores[store_no],0))</f>
        <v>Missouri</v>
      </c>
      <c r="I3612">
        <f>INDEX(Stores[sqft],MATCH(Sales[[#This Row],[store_no]],Stores[store_no],0))</f>
        <v>158200</v>
      </c>
      <c r="J3612" s="4" t="str">
        <f>INDEX(Departments[dept_name],MATCH(Sales[[#This Row],[dept_no]],Departments[dept_no],0))</f>
        <v>Movies</v>
      </c>
      <c r="K3612" s="4" t="str">
        <f>CONCATENATE(Sales[[#This Row],[region]],Sales[[#This Row],[storetype]])</f>
        <v>3A</v>
      </c>
      <c r="L3612" s="4">
        <f>INDEX(RegionStoreCount[Store Count],MATCH(Sales[[#This Row],[RegionStoretype]],RegionStoreCount[Region/Type],0))</f>
        <v>9</v>
      </c>
      <c r="M3612" s="4">
        <f>AND(Sales[[#This Row],[date]]&lt;=TY_YTDMax,Sales[[#This Row],[date]]&gt;=TY_YTDMin)*Sales[[#This Row],[sales]]</f>
        <v>0</v>
      </c>
      <c r="N3612" s="4">
        <f>AND(Sales[[#This Row],[date]]&lt;=LY_YTDMax,Sales[[#This Row],[date]]&gt;=LY_YTDMin)*Sales[[#This Row],[sales]]</f>
        <v>49.5</v>
      </c>
      <c r="O3612" s="4">
        <f>AND(Sales[[#This Row],[date]]&gt;=YoY_Min,Sales[[#This Row],[date]]&lt;=TY_YTDMax)*(Sales[[#This Row],[sales]]/Sales[[#This Row],[sqft]])</f>
        <v>0</v>
      </c>
      <c r="P3612" s="4">
        <f>SUMIF(Sales[RegionStoretype],Sales[[#This Row],[RegionStoretype]],Sales[YoY_SSF])/Sales[[#This Row],[Region_TypeCount]]</f>
        <v>53.603836561720975</v>
      </c>
    </row>
    <row r="3613" spans="1:16" x14ac:dyDescent="0.25">
      <c r="A3613" s="1">
        <v>42965</v>
      </c>
      <c r="B3613">
        <v>27</v>
      </c>
      <c r="C3613">
        <v>16</v>
      </c>
      <c r="D3613">
        <v>239374.1808</v>
      </c>
      <c r="E3613">
        <f>INDEX(Stores[region],MATCH(Sales[[#This Row],[store_no]],Stores[store_no],0))</f>
        <v>3</v>
      </c>
      <c r="F3613" t="str">
        <f>INDEX(Stores[storetype],MATCH(Sales[[#This Row],[store_no]],Stores[store_no],0))</f>
        <v>A</v>
      </c>
      <c r="G3613" t="str">
        <f>INDEX(Stores[location_city],MATCH(Sales[[#This Row],[store_no]],Stores[store_no],0))</f>
        <v>Springfield</v>
      </c>
      <c r="H3613" t="str">
        <f>INDEX(Stores[location_state],MATCH(Sales[[#This Row],[store_no]],Stores[store_no],0))</f>
        <v>Missouri</v>
      </c>
      <c r="I3613">
        <f>INDEX(Stores[sqft],MATCH(Sales[[#This Row],[store_no]],Stores[store_no],0))</f>
        <v>158200</v>
      </c>
      <c r="J3613" s="4" t="str">
        <f>INDEX(Departments[dept_name],MATCH(Sales[[#This Row],[dept_no]],Departments[dept_no],0))</f>
        <v>Outdoors</v>
      </c>
      <c r="K3613" s="4" t="str">
        <f>CONCATENATE(Sales[[#This Row],[region]],Sales[[#This Row],[storetype]])</f>
        <v>3A</v>
      </c>
      <c r="L3613" s="4">
        <f>INDEX(RegionStoreCount[Store Count],MATCH(Sales[[#This Row],[RegionStoretype]],RegionStoreCount[Region/Type],0))</f>
        <v>9</v>
      </c>
      <c r="M3613" s="4">
        <f>AND(Sales[[#This Row],[date]]&lt;=TY_YTDMax,Sales[[#This Row],[date]]&gt;=TY_YTDMin)*Sales[[#This Row],[sales]]</f>
        <v>0</v>
      </c>
      <c r="N3613" s="4">
        <f>AND(Sales[[#This Row],[date]]&lt;=LY_YTDMax,Sales[[#This Row],[date]]&gt;=LY_YTDMin)*Sales[[#This Row],[sales]]</f>
        <v>239374.1808</v>
      </c>
      <c r="O3613" s="4">
        <f>AND(Sales[[#This Row],[date]]&gt;=YoY_Min,Sales[[#This Row],[date]]&lt;=TY_YTDMax)*(Sales[[#This Row],[sales]]/Sales[[#This Row],[sqft]])</f>
        <v>0</v>
      </c>
      <c r="P3613" s="4">
        <f>SUMIF(Sales[RegionStoretype],Sales[[#This Row],[RegionStoretype]],Sales[YoY_SSF])/Sales[[#This Row],[Region_TypeCount]]</f>
        <v>53.603836561720975</v>
      </c>
    </row>
    <row r="3614" spans="1:16" x14ac:dyDescent="0.25">
      <c r="A3614" s="1">
        <v>42965</v>
      </c>
      <c r="B3614">
        <v>28</v>
      </c>
      <c r="C3614">
        <v>7</v>
      </c>
      <c r="D3614">
        <v>144282.76569999999</v>
      </c>
      <c r="E3614">
        <f>INDEX(Stores[region],MATCH(Sales[[#This Row],[store_no]],Stores[store_no],0))</f>
        <v>2</v>
      </c>
      <c r="F3614" t="str">
        <f>INDEX(Stores[storetype],MATCH(Sales[[#This Row],[store_no]],Stores[store_no],0))</f>
        <v>A</v>
      </c>
      <c r="G3614" t="str">
        <f>INDEX(Stores[location_city],MATCH(Sales[[#This Row],[store_no]],Stores[store_no],0))</f>
        <v>Milwaukee</v>
      </c>
      <c r="H3614" t="str">
        <f>INDEX(Stores[location_state],MATCH(Sales[[#This Row],[store_no]],Stores[store_no],0))</f>
        <v>Wisconsin</v>
      </c>
      <c r="I3614">
        <f>INDEX(Stores[sqft],MATCH(Sales[[#This Row],[store_no]],Stores[store_no],0))</f>
        <v>203800</v>
      </c>
      <c r="J3614" s="4" t="str">
        <f>INDEX(Departments[dept_name],MATCH(Sales[[#This Row],[dept_no]],Departments[dept_no],0))</f>
        <v>Electronics</v>
      </c>
      <c r="K3614" s="4" t="str">
        <f>CONCATENATE(Sales[[#This Row],[region]],Sales[[#This Row],[storetype]])</f>
        <v>2A</v>
      </c>
      <c r="L3614" s="4">
        <f>INDEX(RegionStoreCount[Store Count],MATCH(Sales[[#This Row],[RegionStoretype]],RegionStoreCount[Region/Type],0))</f>
        <v>5</v>
      </c>
      <c r="M3614" s="4">
        <f>AND(Sales[[#This Row],[date]]&lt;=TY_YTDMax,Sales[[#This Row],[date]]&gt;=TY_YTDMin)*Sales[[#This Row],[sales]]</f>
        <v>0</v>
      </c>
      <c r="N3614" s="4">
        <f>AND(Sales[[#This Row],[date]]&lt;=LY_YTDMax,Sales[[#This Row],[date]]&gt;=LY_YTDMin)*Sales[[#This Row],[sales]]</f>
        <v>144282.76569999999</v>
      </c>
      <c r="O3614" s="4">
        <f>AND(Sales[[#This Row],[date]]&gt;=YoY_Min,Sales[[#This Row],[date]]&lt;=TY_YTDMax)*(Sales[[#This Row],[sales]]/Sales[[#This Row],[sqft]])</f>
        <v>0</v>
      </c>
      <c r="P3614" s="4">
        <f>SUMIF(Sales[RegionStoretype],Sales[[#This Row],[RegionStoretype]],Sales[YoY_SSF])/Sales[[#This Row],[Region_TypeCount]]</f>
        <v>60.052789354368521</v>
      </c>
    </row>
    <row r="3615" spans="1:16" x14ac:dyDescent="0.25">
      <c r="A3615" s="1">
        <v>42965</v>
      </c>
      <c r="B3615">
        <v>29</v>
      </c>
      <c r="C3615">
        <v>7</v>
      </c>
      <c r="D3615">
        <v>40150.453000000001</v>
      </c>
      <c r="E3615">
        <f>INDEX(Stores[region],MATCH(Sales[[#This Row],[store_no]],Stores[store_no],0))</f>
        <v>1</v>
      </c>
      <c r="F3615" t="str">
        <f>INDEX(Stores[storetype],MATCH(Sales[[#This Row],[store_no]],Stores[store_no],0))</f>
        <v>B</v>
      </c>
      <c r="G3615" t="str">
        <f>INDEX(Stores[location_city],MATCH(Sales[[#This Row],[store_no]],Stores[store_no],0))</f>
        <v>Grand Rapids</v>
      </c>
      <c r="H3615" t="str">
        <f>INDEX(Stores[location_state],MATCH(Sales[[#This Row],[store_no]],Stores[store_no],0))</f>
        <v>Michigan</v>
      </c>
      <c r="I3615">
        <f>INDEX(Stores[sqft],MATCH(Sales[[#This Row],[store_no]],Stores[store_no],0))</f>
        <v>148300</v>
      </c>
      <c r="J3615" s="4" t="str">
        <f>INDEX(Departments[dept_name],MATCH(Sales[[#This Row],[dept_no]],Departments[dept_no],0))</f>
        <v>Electronics</v>
      </c>
      <c r="K3615" s="4" t="str">
        <f>CONCATENATE(Sales[[#This Row],[region]],Sales[[#This Row],[storetype]])</f>
        <v>1B</v>
      </c>
      <c r="L3615" s="4">
        <f>INDEX(RegionStoreCount[Store Count],MATCH(Sales[[#This Row],[RegionStoretype]],RegionStoreCount[Region/Type],0))</f>
        <v>5</v>
      </c>
      <c r="M3615" s="4">
        <f>AND(Sales[[#This Row],[date]]&lt;=TY_YTDMax,Sales[[#This Row],[date]]&gt;=TY_YTDMin)*Sales[[#This Row],[sales]]</f>
        <v>0</v>
      </c>
      <c r="N3615" s="4">
        <f>AND(Sales[[#This Row],[date]]&lt;=LY_YTDMax,Sales[[#This Row],[date]]&gt;=LY_YTDMin)*Sales[[#This Row],[sales]]</f>
        <v>40150.453000000001</v>
      </c>
      <c r="O3615" s="4">
        <f>AND(Sales[[#This Row],[date]]&gt;=YoY_Min,Sales[[#This Row],[date]]&lt;=TY_YTDMax)*(Sales[[#This Row],[sales]]/Sales[[#This Row],[sqft]])</f>
        <v>0</v>
      </c>
      <c r="P3615" s="4">
        <f>SUMIF(Sales[RegionStoretype],Sales[[#This Row],[RegionStoretype]],Sales[YoY_SSF])/Sales[[#This Row],[Region_TypeCount]]</f>
        <v>68.518982968140051</v>
      </c>
    </row>
    <row r="3616" spans="1:16" x14ac:dyDescent="0.25">
      <c r="A3616" s="1">
        <v>42965</v>
      </c>
      <c r="B3616">
        <v>29</v>
      </c>
      <c r="C3616">
        <v>10</v>
      </c>
      <c r="D3616">
        <v>10261.379700000001</v>
      </c>
      <c r="E3616">
        <f>INDEX(Stores[region],MATCH(Sales[[#This Row],[store_no]],Stores[store_no],0))</f>
        <v>1</v>
      </c>
      <c r="F3616" t="str">
        <f>INDEX(Stores[storetype],MATCH(Sales[[#This Row],[store_no]],Stores[store_no],0))</f>
        <v>B</v>
      </c>
      <c r="G3616" t="str">
        <f>INDEX(Stores[location_city],MATCH(Sales[[#This Row],[store_no]],Stores[store_no],0))</f>
        <v>Grand Rapids</v>
      </c>
      <c r="H3616" t="str">
        <f>INDEX(Stores[location_state],MATCH(Sales[[#This Row],[store_no]],Stores[store_no],0))</f>
        <v>Michigan</v>
      </c>
      <c r="I3616">
        <f>INDEX(Stores[sqft],MATCH(Sales[[#This Row],[store_no]],Stores[store_no],0))</f>
        <v>148300</v>
      </c>
      <c r="J3616" s="4" t="str">
        <f>INDEX(Departments[dept_name],MATCH(Sales[[#This Row],[dept_no]],Departments[dept_no],0))</f>
        <v>Health</v>
      </c>
      <c r="K3616" s="4" t="str">
        <f>CONCATENATE(Sales[[#This Row],[region]],Sales[[#This Row],[storetype]])</f>
        <v>1B</v>
      </c>
      <c r="L3616" s="4">
        <f>INDEX(RegionStoreCount[Store Count],MATCH(Sales[[#This Row],[RegionStoretype]],RegionStoreCount[Region/Type],0))</f>
        <v>5</v>
      </c>
      <c r="M3616" s="4">
        <f>AND(Sales[[#This Row],[date]]&lt;=TY_YTDMax,Sales[[#This Row],[date]]&gt;=TY_YTDMin)*Sales[[#This Row],[sales]]</f>
        <v>0</v>
      </c>
      <c r="N3616" s="4">
        <f>AND(Sales[[#This Row],[date]]&lt;=LY_YTDMax,Sales[[#This Row],[date]]&gt;=LY_YTDMin)*Sales[[#This Row],[sales]]</f>
        <v>10261.379700000001</v>
      </c>
      <c r="O3616" s="4">
        <f>AND(Sales[[#This Row],[date]]&gt;=YoY_Min,Sales[[#This Row],[date]]&lt;=TY_YTDMax)*(Sales[[#This Row],[sales]]/Sales[[#This Row],[sqft]])</f>
        <v>0</v>
      </c>
      <c r="P3616" s="4">
        <f>SUMIF(Sales[RegionStoretype],Sales[[#This Row],[RegionStoretype]],Sales[YoY_SSF])/Sales[[#This Row],[Region_TypeCount]]</f>
        <v>68.518982968140051</v>
      </c>
    </row>
    <row r="3617" spans="1:16" x14ac:dyDescent="0.25">
      <c r="A3617" s="1">
        <v>42965</v>
      </c>
      <c r="B3617">
        <v>29</v>
      </c>
      <c r="C3617">
        <v>13</v>
      </c>
      <c r="D3617">
        <v>54238.910100000001</v>
      </c>
      <c r="E3617">
        <f>INDEX(Stores[region],MATCH(Sales[[#This Row],[store_no]],Stores[store_no],0))</f>
        <v>1</v>
      </c>
      <c r="F3617" t="str">
        <f>INDEX(Stores[storetype],MATCH(Sales[[#This Row],[store_no]],Stores[store_no],0))</f>
        <v>B</v>
      </c>
      <c r="G3617" t="str">
        <f>INDEX(Stores[location_city],MATCH(Sales[[#This Row],[store_no]],Stores[store_no],0))</f>
        <v>Grand Rapids</v>
      </c>
      <c r="H3617" t="str">
        <f>INDEX(Stores[location_state],MATCH(Sales[[#This Row],[store_no]],Stores[store_no],0))</f>
        <v>Michigan</v>
      </c>
      <c r="I3617">
        <f>INDEX(Stores[sqft],MATCH(Sales[[#This Row],[store_no]],Stores[store_no],0))</f>
        <v>148300</v>
      </c>
      <c r="J3617" s="4" t="str">
        <f>INDEX(Departments[dept_name],MATCH(Sales[[#This Row],[dept_no]],Departments[dept_no],0))</f>
        <v>Kids</v>
      </c>
      <c r="K3617" s="4" t="str">
        <f>CONCATENATE(Sales[[#This Row],[region]],Sales[[#This Row],[storetype]])</f>
        <v>1B</v>
      </c>
      <c r="L3617" s="4">
        <f>INDEX(RegionStoreCount[Store Count],MATCH(Sales[[#This Row],[RegionStoretype]],RegionStoreCount[Region/Type],0))</f>
        <v>5</v>
      </c>
      <c r="M3617" s="4">
        <f>AND(Sales[[#This Row],[date]]&lt;=TY_YTDMax,Sales[[#This Row],[date]]&gt;=TY_YTDMin)*Sales[[#This Row],[sales]]</f>
        <v>0</v>
      </c>
      <c r="N3617" s="4">
        <f>AND(Sales[[#This Row],[date]]&lt;=LY_YTDMax,Sales[[#This Row],[date]]&gt;=LY_YTDMin)*Sales[[#This Row],[sales]]</f>
        <v>54238.910100000001</v>
      </c>
      <c r="O3617" s="4">
        <f>AND(Sales[[#This Row],[date]]&gt;=YoY_Min,Sales[[#This Row],[date]]&lt;=TY_YTDMax)*(Sales[[#This Row],[sales]]/Sales[[#This Row],[sqft]])</f>
        <v>0</v>
      </c>
      <c r="P3617" s="4">
        <f>SUMIF(Sales[RegionStoretype],Sales[[#This Row],[RegionStoretype]],Sales[YoY_SSF])/Sales[[#This Row],[Region_TypeCount]]</f>
        <v>68.518982968140051</v>
      </c>
    </row>
    <row r="3618" spans="1:16" x14ac:dyDescent="0.25">
      <c r="A3618" s="1">
        <v>42965</v>
      </c>
      <c r="B3618">
        <v>30</v>
      </c>
      <c r="C3618">
        <v>7</v>
      </c>
      <c r="D3618">
        <v>19489.892599999999</v>
      </c>
      <c r="E3618">
        <f>INDEX(Stores[region],MATCH(Sales[[#This Row],[store_no]],Stores[store_no],0))</f>
        <v>1</v>
      </c>
      <c r="F3618" t="str">
        <f>INDEX(Stores[storetype],MATCH(Sales[[#This Row],[store_no]],Stores[store_no],0))</f>
        <v>C</v>
      </c>
      <c r="G3618" t="str">
        <f>INDEX(Stores[location_city],MATCH(Sales[[#This Row],[store_no]],Stores[store_no],0))</f>
        <v>Dayton</v>
      </c>
      <c r="H3618" t="str">
        <f>INDEX(Stores[location_state],MATCH(Sales[[#This Row],[store_no]],Stores[store_no],0))</f>
        <v>Ohio</v>
      </c>
      <c r="I3618">
        <f>INDEX(Stores[sqft],MATCH(Sales[[#This Row],[store_no]],Stores[store_no],0))</f>
        <v>90000</v>
      </c>
      <c r="J3618" s="4" t="str">
        <f>INDEX(Departments[dept_name],MATCH(Sales[[#This Row],[dept_no]],Departments[dept_no],0))</f>
        <v>Electronics</v>
      </c>
      <c r="K3618" s="4" t="str">
        <f>CONCATENATE(Sales[[#This Row],[region]],Sales[[#This Row],[storetype]])</f>
        <v>1C</v>
      </c>
      <c r="L3618" s="4">
        <f>INDEX(RegionStoreCount[Store Count],MATCH(Sales[[#This Row],[RegionStoretype]],RegionStoreCount[Region/Type],0))</f>
        <v>1</v>
      </c>
      <c r="M3618" s="4">
        <f>AND(Sales[[#This Row],[date]]&lt;=TY_YTDMax,Sales[[#This Row],[date]]&gt;=TY_YTDMin)*Sales[[#This Row],[sales]]</f>
        <v>0</v>
      </c>
      <c r="N3618" s="4">
        <f>AND(Sales[[#This Row],[date]]&lt;=LY_YTDMax,Sales[[#This Row],[date]]&gt;=LY_YTDMin)*Sales[[#This Row],[sales]]</f>
        <v>19489.892599999999</v>
      </c>
      <c r="O3618" s="4">
        <f>AND(Sales[[#This Row],[date]]&gt;=YoY_Min,Sales[[#This Row],[date]]&lt;=TY_YTDMax)*(Sales[[#This Row],[sales]]/Sales[[#This Row],[sqft]])</f>
        <v>0</v>
      </c>
      <c r="P3618" s="4">
        <f>SUMIF(Sales[RegionStoretype],Sales[[#This Row],[RegionStoretype]],Sales[YoY_SSF])/Sales[[#This Row],[Region_TypeCount]]</f>
        <v>65.329042605555529</v>
      </c>
    </row>
    <row r="3619" spans="1:16" x14ac:dyDescent="0.25">
      <c r="A3619" s="1">
        <v>42965</v>
      </c>
      <c r="B3619">
        <v>30</v>
      </c>
      <c r="C3619">
        <v>16</v>
      </c>
      <c r="D3619">
        <v>55128.460699999996</v>
      </c>
      <c r="E3619">
        <f>INDEX(Stores[region],MATCH(Sales[[#This Row],[store_no]],Stores[store_no],0))</f>
        <v>1</v>
      </c>
      <c r="F3619" t="str">
        <f>INDEX(Stores[storetype],MATCH(Sales[[#This Row],[store_no]],Stores[store_no],0))</f>
        <v>C</v>
      </c>
      <c r="G3619" t="str">
        <f>INDEX(Stores[location_city],MATCH(Sales[[#This Row],[store_no]],Stores[store_no],0))</f>
        <v>Dayton</v>
      </c>
      <c r="H3619" t="str">
        <f>INDEX(Stores[location_state],MATCH(Sales[[#This Row],[store_no]],Stores[store_no],0))</f>
        <v>Ohio</v>
      </c>
      <c r="I3619">
        <f>INDEX(Stores[sqft],MATCH(Sales[[#This Row],[store_no]],Stores[store_no],0))</f>
        <v>90000</v>
      </c>
      <c r="J3619" s="4" t="str">
        <f>INDEX(Departments[dept_name],MATCH(Sales[[#This Row],[dept_no]],Departments[dept_no],0))</f>
        <v>Outdoors</v>
      </c>
      <c r="K3619" s="4" t="str">
        <f>CONCATENATE(Sales[[#This Row],[region]],Sales[[#This Row],[storetype]])</f>
        <v>1C</v>
      </c>
      <c r="L3619" s="4">
        <f>INDEX(RegionStoreCount[Store Count],MATCH(Sales[[#This Row],[RegionStoretype]],RegionStoreCount[Region/Type],0))</f>
        <v>1</v>
      </c>
      <c r="M3619" s="4">
        <f>AND(Sales[[#This Row],[date]]&lt;=TY_YTDMax,Sales[[#This Row],[date]]&gt;=TY_YTDMin)*Sales[[#This Row],[sales]]</f>
        <v>0</v>
      </c>
      <c r="N3619" s="4">
        <f>AND(Sales[[#This Row],[date]]&lt;=LY_YTDMax,Sales[[#This Row],[date]]&gt;=LY_YTDMin)*Sales[[#This Row],[sales]]</f>
        <v>55128.460699999996</v>
      </c>
      <c r="O3619" s="4">
        <f>AND(Sales[[#This Row],[date]]&gt;=YoY_Min,Sales[[#This Row],[date]]&lt;=TY_YTDMax)*(Sales[[#This Row],[sales]]/Sales[[#This Row],[sqft]])</f>
        <v>0</v>
      </c>
      <c r="P3619" s="4">
        <f>SUMIF(Sales[RegionStoretype],Sales[[#This Row],[RegionStoretype]],Sales[YoY_SSF])/Sales[[#This Row],[Region_TypeCount]]</f>
        <v>65.329042605555529</v>
      </c>
    </row>
    <row r="3620" spans="1:16" x14ac:dyDescent="0.25">
      <c r="A3620" s="1">
        <v>42965</v>
      </c>
      <c r="B3620">
        <v>30</v>
      </c>
      <c r="C3620">
        <v>20</v>
      </c>
      <c r="D3620">
        <v>1739.6866</v>
      </c>
      <c r="E3620">
        <f>INDEX(Stores[region],MATCH(Sales[[#This Row],[store_no]],Stores[store_no],0))</f>
        <v>1</v>
      </c>
      <c r="F3620" t="str">
        <f>INDEX(Stores[storetype],MATCH(Sales[[#This Row],[store_no]],Stores[store_no],0))</f>
        <v>C</v>
      </c>
      <c r="G3620" t="str">
        <f>INDEX(Stores[location_city],MATCH(Sales[[#This Row],[store_no]],Stores[store_no],0))</f>
        <v>Dayton</v>
      </c>
      <c r="H3620" t="str">
        <f>INDEX(Stores[location_state],MATCH(Sales[[#This Row],[store_no]],Stores[store_no],0))</f>
        <v>Ohio</v>
      </c>
      <c r="I3620">
        <f>INDEX(Stores[sqft],MATCH(Sales[[#This Row],[store_no]],Stores[store_no],0))</f>
        <v>90000</v>
      </c>
      <c r="J3620" s="4" t="str">
        <f>INDEX(Departments[dept_name],MATCH(Sales[[#This Row],[dept_no]],Departments[dept_no],0))</f>
        <v>Toys</v>
      </c>
      <c r="K3620" s="4" t="str">
        <f>CONCATENATE(Sales[[#This Row],[region]],Sales[[#This Row],[storetype]])</f>
        <v>1C</v>
      </c>
      <c r="L3620" s="4">
        <f>INDEX(RegionStoreCount[Store Count],MATCH(Sales[[#This Row],[RegionStoretype]],RegionStoreCount[Region/Type],0))</f>
        <v>1</v>
      </c>
      <c r="M3620" s="4">
        <f>AND(Sales[[#This Row],[date]]&lt;=TY_YTDMax,Sales[[#This Row],[date]]&gt;=TY_YTDMin)*Sales[[#This Row],[sales]]</f>
        <v>0</v>
      </c>
      <c r="N3620" s="4">
        <f>AND(Sales[[#This Row],[date]]&lt;=LY_YTDMax,Sales[[#This Row],[date]]&gt;=LY_YTDMin)*Sales[[#This Row],[sales]]</f>
        <v>1739.6866</v>
      </c>
      <c r="O3620" s="4">
        <f>AND(Sales[[#This Row],[date]]&gt;=YoY_Min,Sales[[#This Row],[date]]&lt;=TY_YTDMax)*(Sales[[#This Row],[sales]]/Sales[[#This Row],[sqft]])</f>
        <v>0</v>
      </c>
      <c r="P3620" s="4">
        <f>SUMIF(Sales[RegionStoretype],Sales[[#This Row],[RegionStoretype]],Sales[YoY_SSF])/Sales[[#This Row],[Region_TypeCount]]</f>
        <v>65.329042605555529</v>
      </c>
    </row>
    <row r="3621" spans="1:16" x14ac:dyDescent="0.25">
      <c r="A3621" s="1">
        <v>42965</v>
      </c>
      <c r="B3621">
        <v>31</v>
      </c>
      <c r="C3621">
        <v>15</v>
      </c>
      <c r="D3621">
        <v>126571.5683</v>
      </c>
      <c r="E3621">
        <f>INDEX(Stores[region],MATCH(Sales[[#This Row],[store_no]],Stores[store_no],0))</f>
        <v>3</v>
      </c>
      <c r="F3621" t="str">
        <f>INDEX(Stores[storetype],MATCH(Sales[[#This Row],[store_no]],Stores[store_no],0))</f>
        <v>A</v>
      </c>
      <c r="G3621" t="str">
        <f>INDEX(Stores[location_city],MATCH(Sales[[#This Row],[store_no]],Stores[store_no],0))</f>
        <v>Rapid City</v>
      </c>
      <c r="H3621" t="str">
        <f>INDEX(Stores[location_state],MATCH(Sales[[#This Row],[store_no]],Stores[store_no],0))</f>
        <v>South Dakota</v>
      </c>
      <c r="I3621">
        <f>INDEX(Stores[sqft],MATCH(Sales[[#This Row],[store_no]],Stores[store_no],0))</f>
        <v>200100</v>
      </c>
      <c r="J3621" s="4" t="str">
        <f>INDEX(Departments[dept_name],MATCH(Sales[[#This Row],[dept_no]],Departments[dept_no],0))</f>
        <v>Music</v>
      </c>
      <c r="K3621" s="4" t="str">
        <f>CONCATENATE(Sales[[#This Row],[region]],Sales[[#This Row],[storetype]])</f>
        <v>3A</v>
      </c>
      <c r="L3621" s="4">
        <f>INDEX(RegionStoreCount[Store Count],MATCH(Sales[[#This Row],[RegionStoretype]],RegionStoreCount[Region/Type],0))</f>
        <v>9</v>
      </c>
      <c r="M3621" s="4">
        <f>AND(Sales[[#This Row],[date]]&lt;=TY_YTDMax,Sales[[#This Row],[date]]&gt;=TY_YTDMin)*Sales[[#This Row],[sales]]</f>
        <v>0</v>
      </c>
      <c r="N3621" s="4">
        <f>AND(Sales[[#This Row],[date]]&lt;=LY_YTDMax,Sales[[#This Row],[date]]&gt;=LY_YTDMin)*Sales[[#This Row],[sales]]</f>
        <v>126571.5683</v>
      </c>
      <c r="O3621" s="4">
        <f>AND(Sales[[#This Row],[date]]&gt;=YoY_Min,Sales[[#This Row],[date]]&lt;=TY_YTDMax)*(Sales[[#This Row],[sales]]/Sales[[#This Row],[sqft]])</f>
        <v>0</v>
      </c>
      <c r="P3621" s="4">
        <f>SUMIF(Sales[RegionStoretype],Sales[[#This Row],[RegionStoretype]],Sales[YoY_SSF])/Sales[[#This Row],[Region_TypeCount]]</f>
        <v>53.603836561720975</v>
      </c>
    </row>
    <row r="3622" spans="1:16" x14ac:dyDescent="0.25">
      <c r="A3622" s="1">
        <v>42965</v>
      </c>
      <c r="B3622">
        <v>33</v>
      </c>
      <c r="C3622">
        <v>13</v>
      </c>
      <c r="D3622">
        <v>18381.588</v>
      </c>
      <c r="E3622">
        <f>INDEX(Stores[region],MATCH(Sales[[#This Row],[store_no]],Stores[store_no],0))</f>
        <v>3</v>
      </c>
      <c r="F3622" t="str">
        <f>INDEX(Stores[storetype],MATCH(Sales[[#This Row],[store_no]],Stores[store_no],0))</f>
        <v>A</v>
      </c>
      <c r="G3622" t="str">
        <f>INDEX(Stores[location_city],MATCH(Sales[[#This Row],[store_no]],Stores[store_no],0))</f>
        <v>Omaha</v>
      </c>
      <c r="H3622" t="str">
        <f>INDEX(Stores[location_state],MATCH(Sales[[#This Row],[store_no]],Stores[store_no],0))</f>
        <v>Nebraska</v>
      </c>
      <c r="I3622">
        <f>INDEX(Stores[sqft],MATCH(Sales[[#This Row],[store_no]],Stores[store_no],0))</f>
        <v>40700</v>
      </c>
      <c r="J3622" s="4" t="str">
        <f>INDEX(Departments[dept_name],MATCH(Sales[[#This Row],[dept_no]],Departments[dept_no],0))</f>
        <v>Kids</v>
      </c>
      <c r="K3622" s="4" t="str">
        <f>CONCATENATE(Sales[[#This Row],[region]],Sales[[#This Row],[storetype]])</f>
        <v>3A</v>
      </c>
      <c r="L3622" s="4">
        <f>INDEX(RegionStoreCount[Store Count],MATCH(Sales[[#This Row],[RegionStoretype]],RegionStoreCount[Region/Type],0))</f>
        <v>9</v>
      </c>
      <c r="M3622" s="4">
        <f>AND(Sales[[#This Row],[date]]&lt;=TY_YTDMax,Sales[[#This Row],[date]]&gt;=TY_YTDMin)*Sales[[#This Row],[sales]]</f>
        <v>0</v>
      </c>
      <c r="N3622" s="4">
        <f>AND(Sales[[#This Row],[date]]&lt;=LY_YTDMax,Sales[[#This Row],[date]]&gt;=LY_YTDMin)*Sales[[#This Row],[sales]]</f>
        <v>18381.588</v>
      </c>
      <c r="O3622" s="4">
        <f>AND(Sales[[#This Row],[date]]&gt;=YoY_Min,Sales[[#This Row],[date]]&lt;=TY_YTDMax)*(Sales[[#This Row],[sales]]/Sales[[#This Row],[sqft]])</f>
        <v>0</v>
      </c>
      <c r="P3622" s="4">
        <f>SUMIF(Sales[RegionStoretype],Sales[[#This Row],[RegionStoretype]],Sales[YoY_SSF])/Sales[[#This Row],[Region_TypeCount]]</f>
        <v>53.603836561720975</v>
      </c>
    </row>
    <row r="3623" spans="1:16" x14ac:dyDescent="0.25">
      <c r="A3623" s="1">
        <v>42965</v>
      </c>
      <c r="B3623">
        <v>34</v>
      </c>
      <c r="C3623">
        <v>2</v>
      </c>
      <c r="D3623">
        <v>64249.010200000004</v>
      </c>
      <c r="E3623">
        <f>INDEX(Stores[region],MATCH(Sales[[#This Row],[store_no]],Stores[store_no],0))</f>
        <v>1</v>
      </c>
      <c r="F3623" t="str">
        <f>INDEX(Stores[storetype],MATCH(Sales[[#This Row],[store_no]],Stores[store_no],0))</f>
        <v>A</v>
      </c>
      <c r="G3623" t="str">
        <f>INDEX(Stores[location_city],MATCH(Sales[[#This Row],[store_no]],Stores[store_no],0))</f>
        <v>Toledo</v>
      </c>
      <c r="H3623" t="str">
        <f>INDEX(Stores[location_state],MATCH(Sales[[#This Row],[store_no]],Stores[store_no],0))</f>
        <v>Ohio</v>
      </c>
      <c r="I3623">
        <f>INDEX(Stores[sqft],MATCH(Sales[[#This Row],[store_no]],Stores[store_no],0))</f>
        <v>207900</v>
      </c>
      <c r="J3623" s="4" t="str">
        <f>INDEX(Departments[dept_name],MATCH(Sales[[#This Row],[dept_no]],Departments[dept_no],0))</f>
        <v>Baby</v>
      </c>
      <c r="K3623" s="4" t="str">
        <f>CONCATENATE(Sales[[#This Row],[region]],Sales[[#This Row],[storetype]])</f>
        <v>1A</v>
      </c>
      <c r="L3623" s="4">
        <f>INDEX(RegionStoreCount[Store Count],MATCH(Sales[[#This Row],[RegionStoretype]],RegionStoreCount[Region/Type],0))</f>
        <v>5</v>
      </c>
      <c r="M3623" s="4">
        <f>AND(Sales[[#This Row],[date]]&lt;=TY_YTDMax,Sales[[#This Row],[date]]&gt;=TY_YTDMin)*Sales[[#This Row],[sales]]</f>
        <v>0</v>
      </c>
      <c r="N3623" s="4">
        <f>AND(Sales[[#This Row],[date]]&lt;=LY_YTDMax,Sales[[#This Row],[date]]&gt;=LY_YTDMin)*Sales[[#This Row],[sales]]</f>
        <v>64249.010200000004</v>
      </c>
      <c r="O3623" s="4">
        <f>AND(Sales[[#This Row],[date]]&gt;=YoY_Min,Sales[[#This Row],[date]]&lt;=TY_YTDMax)*(Sales[[#This Row],[sales]]/Sales[[#This Row],[sqft]])</f>
        <v>0</v>
      </c>
      <c r="P3623" s="4">
        <f>SUMIF(Sales[RegionStoretype],Sales[[#This Row],[RegionStoretype]],Sales[YoY_SSF])/Sales[[#This Row],[Region_TypeCount]]</f>
        <v>59.469551530910678</v>
      </c>
    </row>
    <row r="3624" spans="1:16" x14ac:dyDescent="0.25">
      <c r="A3624" s="1">
        <v>42965</v>
      </c>
      <c r="B3624">
        <v>35</v>
      </c>
      <c r="C3624">
        <v>17</v>
      </c>
      <c r="D3624">
        <v>18657.023999999998</v>
      </c>
      <c r="E3624">
        <f>INDEX(Stores[region],MATCH(Sales[[#This Row],[store_no]],Stores[store_no],0))</f>
        <v>3</v>
      </c>
      <c r="F3624" t="str">
        <f>INDEX(Stores[storetype],MATCH(Sales[[#This Row],[store_no]],Stores[store_no],0))</f>
        <v>C</v>
      </c>
      <c r="G3624" t="str">
        <f>INDEX(Stores[location_city],MATCH(Sales[[#This Row],[store_no]],Stores[store_no],0))</f>
        <v>Wichita</v>
      </c>
      <c r="H3624" t="str">
        <f>INDEX(Stores[location_state],MATCH(Sales[[#This Row],[store_no]],Stores[store_no],0))</f>
        <v>Kansas</v>
      </c>
      <c r="I3624">
        <f>INDEX(Stores[sqft],MATCH(Sales[[#This Row],[store_no]],Stores[store_no],0))</f>
        <v>72800</v>
      </c>
      <c r="J3624" s="4" t="str">
        <f>INDEX(Departments[dept_name],MATCH(Sales[[#This Row],[dept_no]],Departments[dept_no],0))</f>
        <v>Shoes</v>
      </c>
      <c r="K3624" s="4" t="str">
        <f>CONCATENATE(Sales[[#This Row],[region]],Sales[[#This Row],[storetype]])</f>
        <v>3C</v>
      </c>
      <c r="L3624" s="4">
        <f>INDEX(RegionStoreCount[Store Count],MATCH(Sales[[#This Row],[RegionStoretype]],RegionStoreCount[Region/Type],0))</f>
        <v>2</v>
      </c>
      <c r="M3624" s="4">
        <f>AND(Sales[[#This Row],[date]]&lt;=TY_YTDMax,Sales[[#This Row],[date]]&gt;=TY_YTDMin)*Sales[[#This Row],[sales]]</f>
        <v>0</v>
      </c>
      <c r="N3624" s="4">
        <f>AND(Sales[[#This Row],[date]]&lt;=LY_YTDMax,Sales[[#This Row],[date]]&gt;=LY_YTDMin)*Sales[[#This Row],[sales]]</f>
        <v>18657.023999999998</v>
      </c>
      <c r="O3624" s="4">
        <f>AND(Sales[[#This Row],[date]]&gt;=YoY_Min,Sales[[#This Row],[date]]&lt;=TY_YTDMax)*(Sales[[#This Row],[sales]]/Sales[[#This Row],[sqft]])</f>
        <v>0</v>
      </c>
      <c r="P3624" s="4">
        <f>SUMIF(Sales[RegionStoretype],Sales[[#This Row],[RegionStoretype]],Sales[YoY_SSF])/Sales[[#This Row],[Region_TypeCount]]</f>
        <v>47.561479460925746</v>
      </c>
    </row>
    <row r="3625" spans="1:16" x14ac:dyDescent="0.25">
      <c r="A3625" s="1">
        <v>42965</v>
      </c>
      <c r="B3625">
        <v>36</v>
      </c>
      <c r="C3625">
        <v>3</v>
      </c>
      <c r="D3625">
        <v>96688.593399999998</v>
      </c>
      <c r="E3625">
        <f>INDEX(Stores[region],MATCH(Sales[[#This Row],[store_no]],Stores[store_no],0))</f>
        <v>2</v>
      </c>
      <c r="F3625" t="str">
        <f>INDEX(Stores[storetype],MATCH(Sales[[#This Row],[store_no]],Stores[store_no],0))</f>
        <v>A</v>
      </c>
      <c r="G3625" t="str">
        <f>INDEX(Stores[location_city],MATCH(Sales[[#This Row],[store_no]],Stores[store_no],0))</f>
        <v>Aurora</v>
      </c>
      <c r="H3625" t="str">
        <f>INDEX(Stores[location_state],MATCH(Sales[[#This Row],[store_no]],Stores[store_no],0))</f>
        <v>Illinois</v>
      </c>
      <c r="I3625">
        <f>INDEX(Stores[sqft],MATCH(Sales[[#This Row],[store_no]],Stores[store_no],0))</f>
        <v>209900</v>
      </c>
      <c r="J3625" s="4" t="str">
        <f>INDEX(Departments[dept_name],MATCH(Sales[[#This Row],[dept_no]],Departments[dept_no],0))</f>
        <v>Beauty</v>
      </c>
      <c r="K3625" s="4" t="str">
        <f>CONCATENATE(Sales[[#This Row],[region]],Sales[[#This Row],[storetype]])</f>
        <v>2A</v>
      </c>
      <c r="L3625" s="4">
        <f>INDEX(RegionStoreCount[Store Count],MATCH(Sales[[#This Row],[RegionStoretype]],RegionStoreCount[Region/Type],0))</f>
        <v>5</v>
      </c>
      <c r="M3625" s="4">
        <f>AND(Sales[[#This Row],[date]]&lt;=TY_YTDMax,Sales[[#This Row],[date]]&gt;=TY_YTDMin)*Sales[[#This Row],[sales]]</f>
        <v>0</v>
      </c>
      <c r="N3625" s="4">
        <f>AND(Sales[[#This Row],[date]]&lt;=LY_YTDMax,Sales[[#This Row],[date]]&gt;=LY_YTDMin)*Sales[[#This Row],[sales]]</f>
        <v>96688.593399999998</v>
      </c>
      <c r="O3625" s="4">
        <f>AND(Sales[[#This Row],[date]]&gt;=YoY_Min,Sales[[#This Row],[date]]&lt;=TY_YTDMax)*(Sales[[#This Row],[sales]]/Sales[[#This Row],[sqft]])</f>
        <v>0</v>
      </c>
      <c r="P3625" s="4">
        <f>SUMIF(Sales[RegionStoretype],Sales[[#This Row],[RegionStoretype]],Sales[YoY_SSF])/Sales[[#This Row],[Region_TypeCount]]</f>
        <v>60.052789354368521</v>
      </c>
    </row>
    <row r="3626" spans="1:16" x14ac:dyDescent="0.25">
      <c r="A3626" s="1">
        <v>42965</v>
      </c>
      <c r="B3626">
        <v>36</v>
      </c>
      <c r="C3626">
        <v>4</v>
      </c>
      <c r="D3626">
        <v>33921.799200000001</v>
      </c>
      <c r="E3626">
        <f>INDEX(Stores[region],MATCH(Sales[[#This Row],[store_no]],Stores[store_no],0))</f>
        <v>2</v>
      </c>
      <c r="F3626" t="str">
        <f>INDEX(Stores[storetype],MATCH(Sales[[#This Row],[store_no]],Stores[store_no],0))</f>
        <v>A</v>
      </c>
      <c r="G3626" t="str">
        <f>INDEX(Stores[location_city],MATCH(Sales[[#This Row],[store_no]],Stores[store_no],0))</f>
        <v>Aurora</v>
      </c>
      <c r="H3626" t="str">
        <f>INDEX(Stores[location_state],MATCH(Sales[[#This Row],[store_no]],Stores[store_no],0))</f>
        <v>Illinois</v>
      </c>
      <c r="I3626">
        <f>INDEX(Stores[sqft],MATCH(Sales[[#This Row],[store_no]],Stores[store_no],0))</f>
        <v>209900</v>
      </c>
      <c r="J3626" s="4" t="str">
        <f>INDEX(Departments[dept_name],MATCH(Sales[[#This Row],[dept_no]],Departments[dept_no],0))</f>
        <v>Books</v>
      </c>
      <c r="K3626" s="4" t="str">
        <f>CONCATENATE(Sales[[#This Row],[region]],Sales[[#This Row],[storetype]])</f>
        <v>2A</v>
      </c>
      <c r="L3626" s="4">
        <f>INDEX(RegionStoreCount[Store Count],MATCH(Sales[[#This Row],[RegionStoretype]],RegionStoreCount[Region/Type],0))</f>
        <v>5</v>
      </c>
      <c r="M3626" s="4">
        <f>AND(Sales[[#This Row],[date]]&lt;=TY_YTDMax,Sales[[#This Row],[date]]&gt;=TY_YTDMin)*Sales[[#This Row],[sales]]</f>
        <v>0</v>
      </c>
      <c r="N3626" s="4">
        <f>AND(Sales[[#This Row],[date]]&lt;=LY_YTDMax,Sales[[#This Row],[date]]&gt;=LY_YTDMin)*Sales[[#This Row],[sales]]</f>
        <v>33921.799200000001</v>
      </c>
      <c r="O3626" s="4">
        <f>AND(Sales[[#This Row],[date]]&gt;=YoY_Min,Sales[[#This Row],[date]]&lt;=TY_YTDMax)*(Sales[[#This Row],[sales]]/Sales[[#This Row],[sqft]])</f>
        <v>0</v>
      </c>
      <c r="P3626" s="4">
        <f>SUMIF(Sales[RegionStoretype],Sales[[#This Row],[RegionStoretype]],Sales[YoY_SSF])/Sales[[#This Row],[Region_TypeCount]]</f>
        <v>60.052789354368521</v>
      </c>
    </row>
    <row r="3627" spans="1:16" x14ac:dyDescent="0.25">
      <c r="A3627" s="1">
        <v>42965</v>
      </c>
      <c r="B3627">
        <v>36</v>
      </c>
      <c r="C3627">
        <v>5</v>
      </c>
      <c r="D3627">
        <v>249433.72630000001</v>
      </c>
      <c r="E3627">
        <f>INDEX(Stores[region],MATCH(Sales[[#This Row],[store_no]],Stores[store_no],0))</f>
        <v>2</v>
      </c>
      <c r="F3627" t="str">
        <f>INDEX(Stores[storetype],MATCH(Sales[[#This Row],[store_no]],Stores[store_no],0))</f>
        <v>A</v>
      </c>
      <c r="G3627" t="str">
        <f>INDEX(Stores[location_city],MATCH(Sales[[#This Row],[store_no]],Stores[store_no],0))</f>
        <v>Aurora</v>
      </c>
      <c r="H3627" t="str">
        <f>INDEX(Stores[location_state],MATCH(Sales[[#This Row],[store_no]],Stores[store_no],0))</f>
        <v>Illinois</v>
      </c>
      <c r="I3627">
        <f>INDEX(Stores[sqft],MATCH(Sales[[#This Row],[store_no]],Stores[store_no],0))</f>
        <v>209900</v>
      </c>
      <c r="J3627" s="4" t="str">
        <f>INDEX(Departments[dept_name],MATCH(Sales[[#This Row],[dept_no]],Departments[dept_no],0))</f>
        <v>Clothing</v>
      </c>
      <c r="K3627" s="4" t="str">
        <f>CONCATENATE(Sales[[#This Row],[region]],Sales[[#This Row],[storetype]])</f>
        <v>2A</v>
      </c>
      <c r="L3627" s="4">
        <f>INDEX(RegionStoreCount[Store Count],MATCH(Sales[[#This Row],[RegionStoretype]],RegionStoreCount[Region/Type],0))</f>
        <v>5</v>
      </c>
      <c r="M3627" s="4">
        <f>AND(Sales[[#This Row],[date]]&lt;=TY_YTDMax,Sales[[#This Row],[date]]&gt;=TY_YTDMin)*Sales[[#This Row],[sales]]</f>
        <v>0</v>
      </c>
      <c r="N3627" s="4">
        <f>AND(Sales[[#This Row],[date]]&lt;=LY_YTDMax,Sales[[#This Row],[date]]&gt;=LY_YTDMin)*Sales[[#This Row],[sales]]</f>
        <v>249433.72630000001</v>
      </c>
      <c r="O3627" s="4">
        <f>AND(Sales[[#This Row],[date]]&gt;=YoY_Min,Sales[[#This Row],[date]]&lt;=TY_YTDMax)*(Sales[[#This Row],[sales]]/Sales[[#This Row],[sqft]])</f>
        <v>0</v>
      </c>
      <c r="P3627" s="4">
        <f>SUMIF(Sales[RegionStoretype],Sales[[#This Row],[RegionStoretype]],Sales[YoY_SSF])/Sales[[#This Row],[Region_TypeCount]]</f>
        <v>60.052789354368521</v>
      </c>
    </row>
    <row r="3628" spans="1:16" x14ac:dyDescent="0.25">
      <c r="A3628" s="1">
        <v>42965</v>
      </c>
      <c r="B3628">
        <v>36</v>
      </c>
      <c r="C3628">
        <v>6</v>
      </c>
      <c r="D3628">
        <v>132454.7488</v>
      </c>
      <c r="E3628">
        <f>INDEX(Stores[region],MATCH(Sales[[#This Row],[store_no]],Stores[store_no],0))</f>
        <v>2</v>
      </c>
      <c r="F3628" t="str">
        <f>INDEX(Stores[storetype],MATCH(Sales[[#This Row],[store_no]],Stores[store_no],0))</f>
        <v>A</v>
      </c>
      <c r="G3628" t="str">
        <f>INDEX(Stores[location_city],MATCH(Sales[[#This Row],[store_no]],Stores[store_no],0))</f>
        <v>Aurora</v>
      </c>
      <c r="H3628" t="str">
        <f>INDEX(Stores[location_state],MATCH(Sales[[#This Row],[store_no]],Stores[store_no],0))</f>
        <v>Illinois</v>
      </c>
      <c r="I3628">
        <f>INDEX(Stores[sqft],MATCH(Sales[[#This Row],[store_no]],Stores[store_no],0))</f>
        <v>209900</v>
      </c>
      <c r="J3628" s="4" t="str">
        <f>INDEX(Departments[dept_name],MATCH(Sales[[#This Row],[dept_no]],Departments[dept_no],0))</f>
        <v>Computers</v>
      </c>
      <c r="K3628" s="4" t="str">
        <f>CONCATENATE(Sales[[#This Row],[region]],Sales[[#This Row],[storetype]])</f>
        <v>2A</v>
      </c>
      <c r="L3628" s="4">
        <f>INDEX(RegionStoreCount[Store Count],MATCH(Sales[[#This Row],[RegionStoretype]],RegionStoreCount[Region/Type],0))</f>
        <v>5</v>
      </c>
      <c r="M3628" s="4">
        <f>AND(Sales[[#This Row],[date]]&lt;=TY_YTDMax,Sales[[#This Row],[date]]&gt;=TY_YTDMin)*Sales[[#This Row],[sales]]</f>
        <v>0</v>
      </c>
      <c r="N3628" s="4">
        <f>AND(Sales[[#This Row],[date]]&lt;=LY_YTDMax,Sales[[#This Row],[date]]&gt;=LY_YTDMin)*Sales[[#This Row],[sales]]</f>
        <v>132454.7488</v>
      </c>
      <c r="O3628" s="4">
        <f>AND(Sales[[#This Row],[date]]&gt;=YoY_Min,Sales[[#This Row],[date]]&lt;=TY_YTDMax)*(Sales[[#This Row],[sales]]/Sales[[#This Row],[sqft]])</f>
        <v>0</v>
      </c>
      <c r="P3628" s="4">
        <f>SUMIF(Sales[RegionStoretype],Sales[[#This Row],[RegionStoretype]],Sales[YoY_SSF])/Sales[[#This Row],[Region_TypeCount]]</f>
        <v>60.052789354368521</v>
      </c>
    </row>
    <row r="3629" spans="1:16" x14ac:dyDescent="0.25">
      <c r="A3629" s="1">
        <v>42965</v>
      </c>
      <c r="B3629">
        <v>37</v>
      </c>
      <c r="C3629">
        <v>1</v>
      </c>
      <c r="D3629">
        <v>18236.864600000001</v>
      </c>
      <c r="E3629">
        <f>INDEX(Stores[region],MATCH(Sales[[#This Row],[store_no]],Stores[store_no],0))</f>
        <v>3</v>
      </c>
      <c r="F3629" t="str">
        <f>INDEX(Stores[storetype],MATCH(Sales[[#This Row],[store_no]],Stores[store_no],0))</f>
        <v>C</v>
      </c>
      <c r="G3629" t="str">
        <f>INDEX(Stores[location_city],MATCH(Sales[[#This Row],[store_no]],Stores[store_no],0))</f>
        <v>Lincoln</v>
      </c>
      <c r="H3629" t="str">
        <f>INDEX(Stores[location_state],MATCH(Sales[[#This Row],[store_no]],Stores[store_no],0))</f>
        <v>Nebraska</v>
      </c>
      <c r="I3629">
        <f>INDEX(Stores[sqft],MATCH(Sales[[#This Row],[store_no]],Stores[store_no],0))</f>
        <v>161300</v>
      </c>
      <c r="J3629" s="4" t="str">
        <f>INDEX(Departments[dept_name],MATCH(Sales[[#This Row],[dept_no]],Departments[dept_no],0))</f>
        <v>Automotive</v>
      </c>
      <c r="K3629" s="4" t="str">
        <f>CONCATENATE(Sales[[#This Row],[region]],Sales[[#This Row],[storetype]])</f>
        <v>3C</v>
      </c>
      <c r="L3629" s="4">
        <f>INDEX(RegionStoreCount[Store Count],MATCH(Sales[[#This Row],[RegionStoretype]],RegionStoreCount[Region/Type],0))</f>
        <v>2</v>
      </c>
      <c r="M3629" s="4">
        <f>AND(Sales[[#This Row],[date]]&lt;=TY_YTDMax,Sales[[#This Row],[date]]&gt;=TY_YTDMin)*Sales[[#This Row],[sales]]</f>
        <v>0</v>
      </c>
      <c r="N3629" s="4">
        <f>AND(Sales[[#This Row],[date]]&lt;=LY_YTDMax,Sales[[#This Row],[date]]&gt;=LY_YTDMin)*Sales[[#This Row],[sales]]</f>
        <v>18236.864600000001</v>
      </c>
      <c r="O3629" s="4">
        <f>AND(Sales[[#This Row],[date]]&gt;=YoY_Min,Sales[[#This Row],[date]]&lt;=TY_YTDMax)*(Sales[[#This Row],[sales]]/Sales[[#This Row],[sqft]])</f>
        <v>0</v>
      </c>
      <c r="P3629" s="4">
        <f>SUMIF(Sales[RegionStoretype],Sales[[#This Row],[RegionStoretype]],Sales[YoY_SSF])/Sales[[#This Row],[Region_TypeCount]]</f>
        <v>47.561479460925746</v>
      </c>
    </row>
    <row r="3630" spans="1:16" x14ac:dyDescent="0.25">
      <c r="A3630" s="1">
        <v>42965</v>
      </c>
      <c r="B3630">
        <v>37</v>
      </c>
      <c r="C3630">
        <v>14</v>
      </c>
      <c r="D3630">
        <v>38688.882799999999</v>
      </c>
      <c r="E3630">
        <f>INDEX(Stores[region],MATCH(Sales[[#This Row],[store_no]],Stores[store_no],0))</f>
        <v>3</v>
      </c>
      <c r="F3630" t="str">
        <f>INDEX(Stores[storetype],MATCH(Sales[[#This Row],[store_no]],Stores[store_no],0))</f>
        <v>C</v>
      </c>
      <c r="G3630" t="str">
        <f>INDEX(Stores[location_city],MATCH(Sales[[#This Row],[store_no]],Stores[store_no],0))</f>
        <v>Lincoln</v>
      </c>
      <c r="H3630" t="str">
        <f>INDEX(Stores[location_state],MATCH(Sales[[#This Row],[store_no]],Stores[store_no],0))</f>
        <v>Nebraska</v>
      </c>
      <c r="I3630">
        <f>INDEX(Stores[sqft],MATCH(Sales[[#This Row],[store_no]],Stores[store_no],0))</f>
        <v>161300</v>
      </c>
      <c r="J3630" s="4" t="str">
        <f>INDEX(Departments[dept_name],MATCH(Sales[[#This Row],[dept_no]],Departments[dept_no],0))</f>
        <v>Movies</v>
      </c>
      <c r="K3630" s="4" t="str">
        <f>CONCATENATE(Sales[[#This Row],[region]],Sales[[#This Row],[storetype]])</f>
        <v>3C</v>
      </c>
      <c r="L3630" s="4">
        <f>INDEX(RegionStoreCount[Store Count],MATCH(Sales[[#This Row],[RegionStoretype]],RegionStoreCount[Region/Type],0))</f>
        <v>2</v>
      </c>
      <c r="M3630" s="4">
        <f>AND(Sales[[#This Row],[date]]&lt;=TY_YTDMax,Sales[[#This Row],[date]]&gt;=TY_YTDMin)*Sales[[#This Row],[sales]]</f>
        <v>0</v>
      </c>
      <c r="N3630" s="4">
        <f>AND(Sales[[#This Row],[date]]&lt;=LY_YTDMax,Sales[[#This Row],[date]]&gt;=LY_YTDMin)*Sales[[#This Row],[sales]]</f>
        <v>38688.882799999999</v>
      </c>
      <c r="O3630" s="4">
        <f>AND(Sales[[#This Row],[date]]&gt;=YoY_Min,Sales[[#This Row],[date]]&lt;=TY_YTDMax)*(Sales[[#This Row],[sales]]/Sales[[#This Row],[sqft]])</f>
        <v>0</v>
      </c>
      <c r="P3630" s="4">
        <f>SUMIF(Sales[RegionStoretype],Sales[[#This Row],[RegionStoretype]],Sales[YoY_SSF])/Sales[[#This Row],[Region_TypeCount]]</f>
        <v>47.561479460925746</v>
      </c>
    </row>
    <row r="3631" spans="1:16" x14ac:dyDescent="0.25">
      <c r="A3631" s="1">
        <v>42965</v>
      </c>
      <c r="B3631">
        <v>38</v>
      </c>
      <c r="C3631">
        <v>4</v>
      </c>
      <c r="D3631">
        <v>8488.1589000000004</v>
      </c>
      <c r="E3631">
        <f>INDEX(Stores[region],MATCH(Sales[[#This Row],[store_no]],Stores[store_no],0))</f>
        <v>2</v>
      </c>
      <c r="F3631" t="str">
        <f>INDEX(Stores[storetype],MATCH(Sales[[#This Row],[store_no]],Stores[store_no],0))</f>
        <v>C</v>
      </c>
      <c r="G3631" t="str">
        <f>INDEX(Stores[location_city],MATCH(Sales[[#This Row],[store_no]],Stores[store_no],0))</f>
        <v>Hinsdale</v>
      </c>
      <c r="H3631" t="str">
        <f>INDEX(Stores[location_state],MATCH(Sales[[#This Row],[store_no]],Stores[store_no],0))</f>
        <v>Illinois</v>
      </c>
      <c r="I3631">
        <f>INDEX(Stores[sqft],MATCH(Sales[[#This Row],[store_no]],Stores[store_no],0))</f>
        <v>155600</v>
      </c>
      <c r="J3631" s="4" t="str">
        <f>INDEX(Departments[dept_name],MATCH(Sales[[#This Row],[dept_no]],Departments[dept_no],0))</f>
        <v>Books</v>
      </c>
      <c r="K3631" s="4" t="str">
        <f>CONCATENATE(Sales[[#This Row],[region]],Sales[[#This Row],[storetype]])</f>
        <v>2C</v>
      </c>
      <c r="L3631" s="4">
        <f>INDEX(RegionStoreCount[Store Count],MATCH(Sales[[#This Row],[RegionStoretype]],RegionStoreCount[Region/Type],0))</f>
        <v>1</v>
      </c>
      <c r="M3631" s="4">
        <f>AND(Sales[[#This Row],[date]]&lt;=TY_YTDMax,Sales[[#This Row],[date]]&gt;=TY_YTDMin)*Sales[[#This Row],[sales]]</f>
        <v>0</v>
      </c>
      <c r="N3631" s="4">
        <f>AND(Sales[[#This Row],[date]]&lt;=LY_YTDMax,Sales[[#This Row],[date]]&gt;=LY_YTDMin)*Sales[[#This Row],[sales]]</f>
        <v>8488.1589000000004</v>
      </c>
      <c r="O3631" s="4">
        <f>AND(Sales[[#This Row],[date]]&gt;=YoY_Min,Sales[[#This Row],[date]]&lt;=TY_YTDMax)*(Sales[[#This Row],[sales]]/Sales[[#This Row],[sqft]])</f>
        <v>0</v>
      </c>
      <c r="P3631" s="4">
        <f>SUMIF(Sales[RegionStoretype],Sales[[#This Row],[RegionStoretype]],Sales[YoY_SSF])/Sales[[#This Row],[Region_TypeCount]]</f>
        <v>44.537621913239086</v>
      </c>
    </row>
    <row r="3632" spans="1:16" x14ac:dyDescent="0.25">
      <c r="A3632" s="1">
        <v>42965</v>
      </c>
      <c r="B3632">
        <v>38</v>
      </c>
      <c r="C3632">
        <v>6</v>
      </c>
      <c r="D3632">
        <v>32018.140100000004</v>
      </c>
      <c r="E3632">
        <f>INDEX(Stores[region],MATCH(Sales[[#This Row],[store_no]],Stores[store_no],0))</f>
        <v>2</v>
      </c>
      <c r="F3632" t="str">
        <f>INDEX(Stores[storetype],MATCH(Sales[[#This Row],[store_no]],Stores[store_no],0))</f>
        <v>C</v>
      </c>
      <c r="G3632" t="str">
        <f>INDEX(Stores[location_city],MATCH(Sales[[#This Row],[store_no]],Stores[store_no],0))</f>
        <v>Hinsdale</v>
      </c>
      <c r="H3632" t="str">
        <f>INDEX(Stores[location_state],MATCH(Sales[[#This Row],[store_no]],Stores[store_no],0))</f>
        <v>Illinois</v>
      </c>
      <c r="I3632">
        <f>INDEX(Stores[sqft],MATCH(Sales[[#This Row],[store_no]],Stores[store_no],0))</f>
        <v>155600</v>
      </c>
      <c r="J3632" s="4" t="str">
        <f>INDEX(Departments[dept_name],MATCH(Sales[[#This Row],[dept_no]],Departments[dept_no],0))</f>
        <v>Computers</v>
      </c>
      <c r="K3632" s="4" t="str">
        <f>CONCATENATE(Sales[[#This Row],[region]],Sales[[#This Row],[storetype]])</f>
        <v>2C</v>
      </c>
      <c r="L3632" s="4">
        <f>INDEX(RegionStoreCount[Store Count],MATCH(Sales[[#This Row],[RegionStoretype]],RegionStoreCount[Region/Type],0))</f>
        <v>1</v>
      </c>
      <c r="M3632" s="4">
        <f>AND(Sales[[#This Row],[date]]&lt;=TY_YTDMax,Sales[[#This Row],[date]]&gt;=TY_YTDMin)*Sales[[#This Row],[sales]]</f>
        <v>0</v>
      </c>
      <c r="N3632" s="4">
        <f>AND(Sales[[#This Row],[date]]&lt;=LY_YTDMax,Sales[[#This Row],[date]]&gt;=LY_YTDMin)*Sales[[#This Row],[sales]]</f>
        <v>32018.140100000004</v>
      </c>
      <c r="O3632" s="4">
        <f>AND(Sales[[#This Row],[date]]&gt;=YoY_Min,Sales[[#This Row],[date]]&lt;=TY_YTDMax)*(Sales[[#This Row],[sales]]/Sales[[#This Row],[sqft]])</f>
        <v>0</v>
      </c>
      <c r="P3632" s="4">
        <f>SUMIF(Sales[RegionStoretype],Sales[[#This Row],[RegionStoretype]],Sales[YoY_SSF])/Sales[[#This Row],[Region_TypeCount]]</f>
        <v>44.537621913239086</v>
      </c>
    </row>
    <row r="3633" spans="1:16" x14ac:dyDescent="0.25">
      <c r="A3633" s="1">
        <v>42965</v>
      </c>
      <c r="B3633">
        <v>38</v>
      </c>
      <c r="C3633">
        <v>13</v>
      </c>
      <c r="D3633">
        <v>43902.4228</v>
      </c>
      <c r="E3633">
        <f>INDEX(Stores[region],MATCH(Sales[[#This Row],[store_no]],Stores[store_no],0))</f>
        <v>2</v>
      </c>
      <c r="F3633" t="str">
        <f>INDEX(Stores[storetype],MATCH(Sales[[#This Row],[store_no]],Stores[store_no],0))</f>
        <v>C</v>
      </c>
      <c r="G3633" t="str">
        <f>INDEX(Stores[location_city],MATCH(Sales[[#This Row],[store_no]],Stores[store_no],0))</f>
        <v>Hinsdale</v>
      </c>
      <c r="H3633" t="str">
        <f>INDEX(Stores[location_state],MATCH(Sales[[#This Row],[store_no]],Stores[store_no],0))</f>
        <v>Illinois</v>
      </c>
      <c r="I3633">
        <f>INDEX(Stores[sqft],MATCH(Sales[[#This Row],[store_no]],Stores[store_no],0))</f>
        <v>155600</v>
      </c>
      <c r="J3633" s="4" t="str">
        <f>INDEX(Departments[dept_name],MATCH(Sales[[#This Row],[dept_no]],Departments[dept_no],0))</f>
        <v>Kids</v>
      </c>
      <c r="K3633" s="4" t="str">
        <f>CONCATENATE(Sales[[#This Row],[region]],Sales[[#This Row],[storetype]])</f>
        <v>2C</v>
      </c>
      <c r="L3633" s="4">
        <f>INDEX(RegionStoreCount[Store Count],MATCH(Sales[[#This Row],[RegionStoretype]],RegionStoreCount[Region/Type],0))</f>
        <v>1</v>
      </c>
      <c r="M3633" s="4">
        <f>AND(Sales[[#This Row],[date]]&lt;=TY_YTDMax,Sales[[#This Row],[date]]&gt;=TY_YTDMin)*Sales[[#This Row],[sales]]</f>
        <v>0</v>
      </c>
      <c r="N3633" s="4">
        <f>AND(Sales[[#This Row],[date]]&lt;=LY_YTDMax,Sales[[#This Row],[date]]&gt;=LY_YTDMin)*Sales[[#This Row],[sales]]</f>
        <v>43902.4228</v>
      </c>
      <c r="O3633" s="4">
        <f>AND(Sales[[#This Row],[date]]&gt;=YoY_Min,Sales[[#This Row],[date]]&lt;=TY_YTDMax)*(Sales[[#This Row],[sales]]/Sales[[#This Row],[sqft]])</f>
        <v>0</v>
      </c>
      <c r="P3633" s="4">
        <f>SUMIF(Sales[RegionStoretype],Sales[[#This Row],[RegionStoretype]],Sales[YoY_SSF])/Sales[[#This Row],[Region_TypeCount]]</f>
        <v>44.537621913239086</v>
      </c>
    </row>
    <row r="3634" spans="1:16" x14ac:dyDescent="0.25">
      <c r="A3634" s="1">
        <v>42972</v>
      </c>
      <c r="B3634">
        <v>1</v>
      </c>
      <c r="C3634">
        <v>12</v>
      </c>
      <c r="D3634">
        <v>50422.120500000005</v>
      </c>
      <c r="E3634">
        <f>INDEX(Stores[region],MATCH(Sales[[#This Row],[store_no]],Stores[store_no],0))</f>
        <v>1</v>
      </c>
      <c r="F3634" t="str">
        <f>INDEX(Stores[storetype],MATCH(Sales[[#This Row],[store_no]],Stores[store_no],0))</f>
        <v>A</v>
      </c>
      <c r="G3634" t="str">
        <f>INDEX(Stores[location_city],MATCH(Sales[[#This Row],[store_no]],Stores[store_no],0))</f>
        <v>Ann Arbor</v>
      </c>
      <c r="H3634" t="str">
        <f>INDEX(Stores[location_state],MATCH(Sales[[#This Row],[store_no]],Stores[store_no],0))</f>
        <v>Michigan</v>
      </c>
      <c r="I3634">
        <f>INDEX(Stores[sqft],MATCH(Sales[[#This Row],[store_no]],Stores[store_no],0))</f>
        <v>100600</v>
      </c>
      <c r="J3634" s="4" t="str">
        <f>INDEX(Departments[dept_name],MATCH(Sales[[#This Row],[dept_no]],Departments[dept_no],0))</f>
        <v>Jewelery</v>
      </c>
      <c r="K3634" s="4" t="str">
        <f>CONCATENATE(Sales[[#This Row],[region]],Sales[[#This Row],[storetype]])</f>
        <v>1A</v>
      </c>
      <c r="L3634" s="4">
        <f>INDEX(RegionStoreCount[Store Count],MATCH(Sales[[#This Row],[RegionStoretype]],RegionStoreCount[Region/Type],0))</f>
        <v>5</v>
      </c>
      <c r="M3634" s="4">
        <f>AND(Sales[[#This Row],[date]]&lt;=TY_YTDMax,Sales[[#This Row],[date]]&gt;=TY_YTDMin)*Sales[[#This Row],[sales]]</f>
        <v>0</v>
      </c>
      <c r="N3634" s="4">
        <f>AND(Sales[[#This Row],[date]]&lt;=LY_YTDMax,Sales[[#This Row],[date]]&gt;=LY_YTDMin)*Sales[[#This Row],[sales]]</f>
        <v>50422.120500000005</v>
      </c>
      <c r="O3634" s="4">
        <f>AND(Sales[[#This Row],[date]]&gt;=YoY_Min,Sales[[#This Row],[date]]&lt;=TY_YTDMax)*(Sales[[#This Row],[sales]]/Sales[[#This Row],[sqft]])</f>
        <v>0</v>
      </c>
      <c r="P3634" s="4">
        <f>SUMIF(Sales[RegionStoretype],Sales[[#This Row],[RegionStoretype]],Sales[YoY_SSF])/Sales[[#This Row],[Region_TypeCount]]</f>
        <v>59.469551530910678</v>
      </c>
    </row>
    <row r="3635" spans="1:16" x14ac:dyDescent="0.25">
      <c r="A3635" s="1">
        <v>42972</v>
      </c>
      <c r="B3635">
        <v>2</v>
      </c>
      <c r="C3635">
        <v>7</v>
      </c>
      <c r="D3635">
        <v>60666.918799999999</v>
      </c>
      <c r="E3635">
        <f>INDEX(Stores[region],MATCH(Sales[[#This Row],[store_no]],Stores[store_no],0))</f>
        <v>3</v>
      </c>
      <c r="F3635" t="str">
        <f>INDEX(Stores[storetype],MATCH(Sales[[#This Row],[store_no]],Stores[store_no],0))</f>
        <v>A</v>
      </c>
      <c r="G3635" t="str">
        <f>INDEX(Stores[location_city],MATCH(Sales[[#This Row],[store_no]],Stores[store_no],0))</f>
        <v>Minneapolis</v>
      </c>
      <c r="H3635" t="str">
        <f>INDEX(Stores[location_state],MATCH(Sales[[#This Row],[store_no]],Stores[store_no],0))</f>
        <v>Minnesota</v>
      </c>
      <c r="I3635">
        <f>INDEX(Stores[sqft],MATCH(Sales[[#This Row],[store_no]],Stores[store_no],0))</f>
        <v>210400</v>
      </c>
      <c r="J3635" s="4" t="str">
        <f>INDEX(Departments[dept_name],MATCH(Sales[[#This Row],[dept_no]],Departments[dept_no],0))</f>
        <v>Electronics</v>
      </c>
      <c r="K3635" s="4" t="str">
        <f>CONCATENATE(Sales[[#This Row],[region]],Sales[[#This Row],[storetype]])</f>
        <v>3A</v>
      </c>
      <c r="L3635" s="4">
        <f>INDEX(RegionStoreCount[Store Count],MATCH(Sales[[#This Row],[RegionStoretype]],RegionStoreCount[Region/Type],0))</f>
        <v>9</v>
      </c>
      <c r="M3635" s="4">
        <f>AND(Sales[[#This Row],[date]]&lt;=TY_YTDMax,Sales[[#This Row],[date]]&gt;=TY_YTDMin)*Sales[[#This Row],[sales]]</f>
        <v>0</v>
      </c>
      <c r="N3635" s="4">
        <f>AND(Sales[[#This Row],[date]]&lt;=LY_YTDMax,Sales[[#This Row],[date]]&gt;=LY_YTDMin)*Sales[[#This Row],[sales]]</f>
        <v>60666.918799999999</v>
      </c>
      <c r="O3635" s="4">
        <f>AND(Sales[[#This Row],[date]]&gt;=YoY_Min,Sales[[#This Row],[date]]&lt;=TY_YTDMax)*(Sales[[#This Row],[sales]]/Sales[[#This Row],[sqft]])</f>
        <v>0</v>
      </c>
      <c r="P3635" s="4">
        <f>SUMIF(Sales[RegionStoretype],Sales[[#This Row],[RegionStoretype]],Sales[YoY_SSF])/Sales[[#This Row],[Region_TypeCount]]</f>
        <v>53.603836561720975</v>
      </c>
    </row>
    <row r="3636" spans="1:16" x14ac:dyDescent="0.25">
      <c r="A3636" s="1">
        <v>42972</v>
      </c>
      <c r="B3636">
        <v>2</v>
      </c>
      <c r="C3636">
        <v>8</v>
      </c>
      <c r="D3636">
        <v>65750.908399999986</v>
      </c>
      <c r="E3636">
        <f>INDEX(Stores[region],MATCH(Sales[[#This Row],[store_no]],Stores[store_no],0))</f>
        <v>3</v>
      </c>
      <c r="F3636" t="str">
        <f>INDEX(Stores[storetype],MATCH(Sales[[#This Row],[store_no]],Stores[store_no],0))</f>
        <v>A</v>
      </c>
      <c r="G3636" t="str">
        <f>INDEX(Stores[location_city],MATCH(Sales[[#This Row],[store_no]],Stores[store_no],0))</f>
        <v>Minneapolis</v>
      </c>
      <c r="H3636" t="str">
        <f>INDEX(Stores[location_state],MATCH(Sales[[#This Row],[store_no]],Stores[store_no],0))</f>
        <v>Minnesota</v>
      </c>
      <c r="I3636">
        <f>INDEX(Stores[sqft],MATCH(Sales[[#This Row],[store_no]],Stores[store_no],0))</f>
        <v>210400</v>
      </c>
      <c r="J3636" s="4" t="str">
        <f>INDEX(Departments[dept_name],MATCH(Sales[[#This Row],[dept_no]],Departments[dept_no],0))</f>
        <v>Games</v>
      </c>
      <c r="K3636" s="4" t="str">
        <f>CONCATENATE(Sales[[#This Row],[region]],Sales[[#This Row],[storetype]])</f>
        <v>3A</v>
      </c>
      <c r="L3636" s="4">
        <f>INDEX(RegionStoreCount[Store Count],MATCH(Sales[[#This Row],[RegionStoretype]],RegionStoreCount[Region/Type],0))</f>
        <v>9</v>
      </c>
      <c r="M3636" s="4">
        <f>AND(Sales[[#This Row],[date]]&lt;=TY_YTDMax,Sales[[#This Row],[date]]&gt;=TY_YTDMin)*Sales[[#This Row],[sales]]</f>
        <v>0</v>
      </c>
      <c r="N3636" s="4">
        <f>AND(Sales[[#This Row],[date]]&lt;=LY_YTDMax,Sales[[#This Row],[date]]&gt;=LY_YTDMin)*Sales[[#This Row],[sales]]</f>
        <v>65750.908399999986</v>
      </c>
      <c r="O3636" s="4">
        <f>AND(Sales[[#This Row],[date]]&gt;=YoY_Min,Sales[[#This Row],[date]]&lt;=TY_YTDMax)*(Sales[[#This Row],[sales]]/Sales[[#This Row],[sqft]])</f>
        <v>0</v>
      </c>
      <c r="P3636" s="4">
        <f>SUMIF(Sales[RegionStoretype],Sales[[#This Row],[RegionStoretype]],Sales[YoY_SSF])/Sales[[#This Row],[Region_TypeCount]]</f>
        <v>53.603836561720975</v>
      </c>
    </row>
    <row r="3637" spans="1:16" x14ac:dyDescent="0.25">
      <c r="A3637" s="1">
        <v>42972</v>
      </c>
      <c r="B3637">
        <v>2</v>
      </c>
      <c r="C3637">
        <v>13</v>
      </c>
      <c r="D3637">
        <v>21516.8976</v>
      </c>
      <c r="E3637">
        <f>INDEX(Stores[region],MATCH(Sales[[#This Row],[store_no]],Stores[store_no],0))</f>
        <v>3</v>
      </c>
      <c r="F3637" t="str">
        <f>INDEX(Stores[storetype],MATCH(Sales[[#This Row],[store_no]],Stores[store_no],0))</f>
        <v>A</v>
      </c>
      <c r="G3637" t="str">
        <f>INDEX(Stores[location_city],MATCH(Sales[[#This Row],[store_no]],Stores[store_no],0))</f>
        <v>Minneapolis</v>
      </c>
      <c r="H3637" t="str">
        <f>INDEX(Stores[location_state],MATCH(Sales[[#This Row],[store_no]],Stores[store_no],0))</f>
        <v>Minnesota</v>
      </c>
      <c r="I3637">
        <f>INDEX(Stores[sqft],MATCH(Sales[[#This Row],[store_no]],Stores[store_no],0))</f>
        <v>210400</v>
      </c>
      <c r="J3637" s="4" t="str">
        <f>INDEX(Departments[dept_name],MATCH(Sales[[#This Row],[dept_no]],Departments[dept_no],0))</f>
        <v>Kids</v>
      </c>
      <c r="K3637" s="4" t="str">
        <f>CONCATENATE(Sales[[#This Row],[region]],Sales[[#This Row],[storetype]])</f>
        <v>3A</v>
      </c>
      <c r="L3637" s="4">
        <f>INDEX(RegionStoreCount[Store Count],MATCH(Sales[[#This Row],[RegionStoretype]],RegionStoreCount[Region/Type],0))</f>
        <v>9</v>
      </c>
      <c r="M3637" s="4">
        <f>AND(Sales[[#This Row],[date]]&lt;=TY_YTDMax,Sales[[#This Row],[date]]&gt;=TY_YTDMin)*Sales[[#This Row],[sales]]</f>
        <v>0</v>
      </c>
      <c r="N3637" s="4">
        <f>AND(Sales[[#This Row],[date]]&lt;=LY_YTDMax,Sales[[#This Row],[date]]&gt;=LY_YTDMin)*Sales[[#This Row],[sales]]</f>
        <v>21516.8976</v>
      </c>
      <c r="O3637" s="4">
        <f>AND(Sales[[#This Row],[date]]&gt;=YoY_Min,Sales[[#This Row],[date]]&lt;=TY_YTDMax)*(Sales[[#This Row],[sales]]/Sales[[#This Row],[sqft]])</f>
        <v>0</v>
      </c>
      <c r="P3637" s="4">
        <f>SUMIF(Sales[RegionStoretype],Sales[[#This Row],[RegionStoretype]],Sales[YoY_SSF])/Sales[[#This Row],[Region_TypeCount]]</f>
        <v>53.603836561720975</v>
      </c>
    </row>
    <row r="3638" spans="1:16" x14ac:dyDescent="0.25">
      <c r="A3638" s="1">
        <v>42972</v>
      </c>
      <c r="B3638">
        <v>3</v>
      </c>
      <c r="C3638">
        <v>4</v>
      </c>
      <c r="D3638">
        <v>25750.248899999995</v>
      </c>
      <c r="E3638">
        <f>INDEX(Stores[region],MATCH(Sales[[#This Row],[store_no]],Stores[store_no],0))</f>
        <v>1</v>
      </c>
      <c r="F3638" t="str">
        <f>INDEX(Stores[storetype],MATCH(Sales[[#This Row],[store_no]],Stores[store_no],0))</f>
        <v>B</v>
      </c>
      <c r="G3638" t="str">
        <f>INDEX(Stores[location_city],MATCH(Sales[[#This Row],[store_no]],Stores[store_no],0))</f>
        <v>Detroit</v>
      </c>
      <c r="H3638" t="str">
        <f>INDEX(Stores[location_state],MATCH(Sales[[#This Row],[store_no]],Stores[store_no],0))</f>
        <v>Michigan</v>
      </c>
      <c r="I3638">
        <f>INDEX(Stores[sqft],MATCH(Sales[[#This Row],[store_no]],Stores[store_no],0))</f>
        <v>114500</v>
      </c>
      <c r="J3638" s="4" t="str">
        <f>INDEX(Departments[dept_name],MATCH(Sales[[#This Row],[dept_no]],Departments[dept_no],0))</f>
        <v>Books</v>
      </c>
      <c r="K3638" s="4" t="str">
        <f>CONCATENATE(Sales[[#This Row],[region]],Sales[[#This Row],[storetype]])</f>
        <v>1B</v>
      </c>
      <c r="L3638" s="4">
        <f>INDEX(RegionStoreCount[Store Count],MATCH(Sales[[#This Row],[RegionStoretype]],RegionStoreCount[Region/Type],0))</f>
        <v>5</v>
      </c>
      <c r="M3638" s="4">
        <f>AND(Sales[[#This Row],[date]]&lt;=TY_YTDMax,Sales[[#This Row],[date]]&gt;=TY_YTDMin)*Sales[[#This Row],[sales]]</f>
        <v>0</v>
      </c>
      <c r="N3638" s="4">
        <f>AND(Sales[[#This Row],[date]]&lt;=LY_YTDMax,Sales[[#This Row],[date]]&gt;=LY_YTDMin)*Sales[[#This Row],[sales]]</f>
        <v>25750.248899999995</v>
      </c>
      <c r="O3638" s="4">
        <f>AND(Sales[[#This Row],[date]]&gt;=YoY_Min,Sales[[#This Row],[date]]&lt;=TY_YTDMax)*(Sales[[#This Row],[sales]]/Sales[[#This Row],[sqft]])</f>
        <v>0</v>
      </c>
      <c r="P3638" s="4">
        <f>SUMIF(Sales[RegionStoretype],Sales[[#This Row],[RegionStoretype]],Sales[YoY_SSF])/Sales[[#This Row],[Region_TypeCount]]</f>
        <v>68.518982968140051</v>
      </c>
    </row>
    <row r="3639" spans="1:16" x14ac:dyDescent="0.25">
      <c r="A3639" s="1">
        <v>42972</v>
      </c>
      <c r="B3639">
        <v>3</v>
      </c>
      <c r="C3639">
        <v>12</v>
      </c>
      <c r="D3639">
        <v>173299.3792</v>
      </c>
      <c r="E3639">
        <f>INDEX(Stores[region],MATCH(Sales[[#This Row],[store_no]],Stores[store_no],0))</f>
        <v>1</v>
      </c>
      <c r="F3639" t="str">
        <f>INDEX(Stores[storetype],MATCH(Sales[[#This Row],[store_no]],Stores[store_no],0))</f>
        <v>B</v>
      </c>
      <c r="G3639" t="str">
        <f>INDEX(Stores[location_city],MATCH(Sales[[#This Row],[store_no]],Stores[store_no],0))</f>
        <v>Detroit</v>
      </c>
      <c r="H3639" t="str">
        <f>INDEX(Stores[location_state],MATCH(Sales[[#This Row],[store_no]],Stores[store_no],0))</f>
        <v>Michigan</v>
      </c>
      <c r="I3639">
        <f>INDEX(Stores[sqft],MATCH(Sales[[#This Row],[store_no]],Stores[store_no],0))</f>
        <v>114500</v>
      </c>
      <c r="J3639" s="4" t="str">
        <f>INDEX(Departments[dept_name],MATCH(Sales[[#This Row],[dept_no]],Departments[dept_no],0))</f>
        <v>Jewelery</v>
      </c>
      <c r="K3639" s="4" t="str">
        <f>CONCATENATE(Sales[[#This Row],[region]],Sales[[#This Row],[storetype]])</f>
        <v>1B</v>
      </c>
      <c r="L3639" s="4">
        <f>INDEX(RegionStoreCount[Store Count],MATCH(Sales[[#This Row],[RegionStoretype]],RegionStoreCount[Region/Type],0))</f>
        <v>5</v>
      </c>
      <c r="M3639" s="4">
        <f>AND(Sales[[#This Row],[date]]&lt;=TY_YTDMax,Sales[[#This Row],[date]]&gt;=TY_YTDMin)*Sales[[#This Row],[sales]]</f>
        <v>0</v>
      </c>
      <c r="N3639" s="4">
        <f>AND(Sales[[#This Row],[date]]&lt;=LY_YTDMax,Sales[[#This Row],[date]]&gt;=LY_YTDMin)*Sales[[#This Row],[sales]]</f>
        <v>173299.3792</v>
      </c>
      <c r="O3639" s="4">
        <f>AND(Sales[[#This Row],[date]]&gt;=YoY_Min,Sales[[#This Row],[date]]&lt;=TY_YTDMax)*(Sales[[#This Row],[sales]]/Sales[[#This Row],[sqft]])</f>
        <v>0</v>
      </c>
      <c r="P3639" s="4">
        <f>SUMIF(Sales[RegionStoretype],Sales[[#This Row],[RegionStoretype]],Sales[YoY_SSF])/Sales[[#This Row],[Region_TypeCount]]</f>
        <v>68.518982968140051</v>
      </c>
    </row>
    <row r="3640" spans="1:16" x14ac:dyDescent="0.25">
      <c r="A3640" s="1">
        <v>42972</v>
      </c>
      <c r="B3640">
        <v>3</v>
      </c>
      <c r="C3640">
        <v>17</v>
      </c>
      <c r="D3640">
        <v>131785.52989999999</v>
      </c>
      <c r="E3640">
        <f>INDEX(Stores[region],MATCH(Sales[[#This Row],[store_no]],Stores[store_no],0))</f>
        <v>1</v>
      </c>
      <c r="F3640" t="str">
        <f>INDEX(Stores[storetype],MATCH(Sales[[#This Row],[store_no]],Stores[store_no],0))</f>
        <v>B</v>
      </c>
      <c r="G3640" t="str">
        <f>INDEX(Stores[location_city],MATCH(Sales[[#This Row],[store_no]],Stores[store_no],0))</f>
        <v>Detroit</v>
      </c>
      <c r="H3640" t="str">
        <f>INDEX(Stores[location_state],MATCH(Sales[[#This Row],[store_no]],Stores[store_no],0))</f>
        <v>Michigan</v>
      </c>
      <c r="I3640">
        <f>INDEX(Stores[sqft],MATCH(Sales[[#This Row],[store_no]],Stores[store_no],0))</f>
        <v>114500</v>
      </c>
      <c r="J3640" s="4" t="str">
        <f>INDEX(Departments[dept_name],MATCH(Sales[[#This Row],[dept_no]],Departments[dept_no],0))</f>
        <v>Shoes</v>
      </c>
      <c r="K3640" s="4" t="str">
        <f>CONCATENATE(Sales[[#This Row],[region]],Sales[[#This Row],[storetype]])</f>
        <v>1B</v>
      </c>
      <c r="L3640" s="4">
        <f>INDEX(RegionStoreCount[Store Count],MATCH(Sales[[#This Row],[RegionStoretype]],RegionStoreCount[Region/Type],0))</f>
        <v>5</v>
      </c>
      <c r="M3640" s="4">
        <f>AND(Sales[[#This Row],[date]]&lt;=TY_YTDMax,Sales[[#This Row],[date]]&gt;=TY_YTDMin)*Sales[[#This Row],[sales]]</f>
        <v>0</v>
      </c>
      <c r="N3640" s="4">
        <f>AND(Sales[[#This Row],[date]]&lt;=LY_YTDMax,Sales[[#This Row],[date]]&gt;=LY_YTDMin)*Sales[[#This Row],[sales]]</f>
        <v>131785.52989999999</v>
      </c>
      <c r="O3640" s="4">
        <f>AND(Sales[[#This Row],[date]]&gt;=YoY_Min,Sales[[#This Row],[date]]&lt;=TY_YTDMax)*(Sales[[#This Row],[sales]]/Sales[[#This Row],[sqft]])</f>
        <v>0</v>
      </c>
      <c r="P3640" s="4">
        <f>SUMIF(Sales[RegionStoretype],Sales[[#This Row],[RegionStoretype]],Sales[YoY_SSF])/Sales[[#This Row],[Region_TypeCount]]</f>
        <v>68.518982968140051</v>
      </c>
    </row>
    <row r="3641" spans="1:16" x14ac:dyDescent="0.25">
      <c r="A3641" s="1">
        <v>42972</v>
      </c>
      <c r="B3641">
        <v>4</v>
      </c>
      <c r="C3641">
        <v>10</v>
      </c>
      <c r="D3641">
        <v>53903.877399999998</v>
      </c>
      <c r="E3641">
        <f>INDEX(Stores[region],MATCH(Sales[[#This Row],[store_no]],Stores[store_no],0))</f>
        <v>1</v>
      </c>
      <c r="F3641" t="str">
        <f>INDEX(Stores[storetype],MATCH(Sales[[#This Row],[store_no]],Stores[store_no],0))</f>
        <v>A</v>
      </c>
      <c r="G3641" t="str">
        <f>INDEX(Stores[location_city],MATCH(Sales[[#This Row],[store_no]],Stores[store_no],0))</f>
        <v>Cincinnati</v>
      </c>
      <c r="H3641" t="str">
        <f>INDEX(Stores[location_state],MATCH(Sales[[#This Row],[store_no]],Stores[store_no],0))</f>
        <v>Ohio</v>
      </c>
      <c r="I3641">
        <f>INDEX(Stores[sqft],MATCH(Sales[[#This Row],[store_no]],Stores[store_no],0))</f>
        <v>127800</v>
      </c>
      <c r="J3641" s="4" t="str">
        <f>INDEX(Departments[dept_name],MATCH(Sales[[#This Row],[dept_no]],Departments[dept_no],0))</f>
        <v>Health</v>
      </c>
      <c r="K3641" s="4" t="str">
        <f>CONCATENATE(Sales[[#This Row],[region]],Sales[[#This Row],[storetype]])</f>
        <v>1A</v>
      </c>
      <c r="L3641" s="4">
        <f>INDEX(RegionStoreCount[Store Count],MATCH(Sales[[#This Row],[RegionStoretype]],RegionStoreCount[Region/Type],0))</f>
        <v>5</v>
      </c>
      <c r="M3641" s="4">
        <f>AND(Sales[[#This Row],[date]]&lt;=TY_YTDMax,Sales[[#This Row],[date]]&gt;=TY_YTDMin)*Sales[[#This Row],[sales]]</f>
        <v>0</v>
      </c>
      <c r="N3641" s="4">
        <f>AND(Sales[[#This Row],[date]]&lt;=LY_YTDMax,Sales[[#This Row],[date]]&gt;=LY_YTDMin)*Sales[[#This Row],[sales]]</f>
        <v>53903.877399999998</v>
      </c>
      <c r="O3641" s="4">
        <f>AND(Sales[[#This Row],[date]]&gt;=YoY_Min,Sales[[#This Row],[date]]&lt;=TY_YTDMax)*(Sales[[#This Row],[sales]]/Sales[[#This Row],[sqft]])</f>
        <v>0</v>
      </c>
      <c r="P3641" s="4">
        <f>SUMIF(Sales[RegionStoretype],Sales[[#This Row],[RegionStoretype]],Sales[YoY_SSF])/Sales[[#This Row],[Region_TypeCount]]</f>
        <v>59.469551530910678</v>
      </c>
    </row>
    <row r="3642" spans="1:16" x14ac:dyDescent="0.25">
      <c r="A3642" s="1">
        <v>42972</v>
      </c>
      <c r="B3642">
        <v>5</v>
      </c>
      <c r="C3642">
        <v>2</v>
      </c>
      <c r="D3642">
        <v>19330.1217</v>
      </c>
      <c r="E3642">
        <f>INDEX(Stores[region],MATCH(Sales[[#This Row],[store_no]],Stores[store_no],0))</f>
        <v>1</v>
      </c>
      <c r="F3642" t="str">
        <f>INDEX(Stores[storetype],MATCH(Sales[[#This Row],[store_no]],Stores[store_no],0))</f>
        <v>B</v>
      </c>
      <c r="G3642" t="str">
        <f>INDEX(Stores[location_city],MATCH(Sales[[#This Row],[store_no]],Stores[store_no],0))</f>
        <v>Bloomington</v>
      </c>
      <c r="H3642" t="str">
        <f>INDEX(Stores[location_state],MATCH(Sales[[#This Row],[store_no]],Stores[store_no],0))</f>
        <v>Indiana</v>
      </c>
      <c r="I3642">
        <f>INDEX(Stores[sqft],MATCH(Sales[[#This Row],[store_no]],Stores[store_no],0))</f>
        <v>114500</v>
      </c>
      <c r="J3642" s="4" t="str">
        <f>INDEX(Departments[dept_name],MATCH(Sales[[#This Row],[dept_no]],Departments[dept_no],0))</f>
        <v>Baby</v>
      </c>
      <c r="K3642" s="4" t="str">
        <f>CONCATENATE(Sales[[#This Row],[region]],Sales[[#This Row],[storetype]])</f>
        <v>1B</v>
      </c>
      <c r="L3642" s="4">
        <f>INDEX(RegionStoreCount[Store Count],MATCH(Sales[[#This Row],[RegionStoretype]],RegionStoreCount[Region/Type],0))</f>
        <v>5</v>
      </c>
      <c r="M3642" s="4">
        <f>AND(Sales[[#This Row],[date]]&lt;=TY_YTDMax,Sales[[#This Row],[date]]&gt;=TY_YTDMin)*Sales[[#This Row],[sales]]</f>
        <v>0</v>
      </c>
      <c r="N3642" s="4">
        <f>AND(Sales[[#This Row],[date]]&lt;=LY_YTDMax,Sales[[#This Row],[date]]&gt;=LY_YTDMin)*Sales[[#This Row],[sales]]</f>
        <v>19330.1217</v>
      </c>
      <c r="O3642" s="4">
        <f>AND(Sales[[#This Row],[date]]&gt;=YoY_Min,Sales[[#This Row],[date]]&lt;=TY_YTDMax)*(Sales[[#This Row],[sales]]/Sales[[#This Row],[sqft]])</f>
        <v>0</v>
      </c>
      <c r="P3642" s="4">
        <f>SUMIF(Sales[RegionStoretype],Sales[[#This Row],[RegionStoretype]],Sales[YoY_SSF])/Sales[[#This Row],[Region_TypeCount]]</f>
        <v>68.518982968140051</v>
      </c>
    </row>
    <row r="3643" spans="1:16" x14ac:dyDescent="0.25">
      <c r="A3643" s="1">
        <v>42972</v>
      </c>
      <c r="B3643">
        <v>5</v>
      </c>
      <c r="C3643">
        <v>20</v>
      </c>
      <c r="D3643">
        <v>130774.0871</v>
      </c>
      <c r="E3643">
        <f>INDEX(Stores[region],MATCH(Sales[[#This Row],[store_no]],Stores[store_no],0))</f>
        <v>1</v>
      </c>
      <c r="F3643" t="str">
        <f>INDEX(Stores[storetype],MATCH(Sales[[#This Row],[store_no]],Stores[store_no],0))</f>
        <v>B</v>
      </c>
      <c r="G3643" t="str">
        <f>INDEX(Stores[location_city],MATCH(Sales[[#This Row],[store_no]],Stores[store_no],0))</f>
        <v>Bloomington</v>
      </c>
      <c r="H3643" t="str">
        <f>INDEX(Stores[location_state],MATCH(Sales[[#This Row],[store_no]],Stores[store_no],0))</f>
        <v>Indiana</v>
      </c>
      <c r="I3643">
        <f>INDEX(Stores[sqft],MATCH(Sales[[#This Row],[store_no]],Stores[store_no],0))</f>
        <v>114500</v>
      </c>
      <c r="J3643" s="4" t="str">
        <f>INDEX(Departments[dept_name],MATCH(Sales[[#This Row],[dept_no]],Departments[dept_no],0))</f>
        <v>Toys</v>
      </c>
      <c r="K3643" s="4" t="str">
        <f>CONCATENATE(Sales[[#This Row],[region]],Sales[[#This Row],[storetype]])</f>
        <v>1B</v>
      </c>
      <c r="L3643" s="4">
        <f>INDEX(RegionStoreCount[Store Count],MATCH(Sales[[#This Row],[RegionStoretype]],RegionStoreCount[Region/Type],0))</f>
        <v>5</v>
      </c>
      <c r="M3643" s="4">
        <f>AND(Sales[[#This Row],[date]]&lt;=TY_YTDMax,Sales[[#This Row],[date]]&gt;=TY_YTDMin)*Sales[[#This Row],[sales]]</f>
        <v>0</v>
      </c>
      <c r="N3643" s="4">
        <f>AND(Sales[[#This Row],[date]]&lt;=LY_YTDMax,Sales[[#This Row],[date]]&gt;=LY_YTDMin)*Sales[[#This Row],[sales]]</f>
        <v>130774.0871</v>
      </c>
      <c r="O3643" s="4">
        <f>AND(Sales[[#This Row],[date]]&gt;=YoY_Min,Sales[[#This Row],[date]]&lt;=TY_YTDMax)*(Sales[[#This Row],[sales]]/Sales[[#This Row],[sqft]])</f>
        <v>0</v>
      </c>
      <c r="P3643" s="4">
        <f>SUMIF(Sales[RegionStoretype],Sales[[#This Row],[RegionStoretype]],Sales[YoY_SSF])/Sales[[#This Row],[Region_TypeCount]]</f>
        <v>68.518982968140051</v>
      </c>
    </row>
    <row r="3644" spans="1:16" x14ac:dyDescent="0.25">
      <c r="A3644" s="1">
        <v>42972</v>
      </c>
      <c r="B3644">
        <v>6</v>
      </c>
      <c r="C3644">
        <v>13</v>
      </c>
      <c r="D3644">
        <v>21061.537200000002</v>
      </c>
      <c r="E3644">
        <f>INDEX(Stores[region],MATCH(Sales[[#This Row],[store_no]],Stores[store_no],0))</f>
        <v>3</v>
      </c>
      <c r="F3644" t="str">
        <f>INDEX(Stores[storetype],MATCH(Sales[[#This Row],[store_no]],Stores[store_no],0))</f>
        <v>A</v>
      </c>
      <c r="G3644" t="str">
        <f>INDEX(Stores[location_city],MATCH(Sales[[#This Row],[store_no]],Stores[store_no],0))</f>
        <v>Green Bay</v>
      </c>
      <c r="H3644" t="str">
        <f>INDEX(Stores[location_state],MATCH(Sales[[#This Row],[store_no]],Stores[store_no],0))</f>
        <v>Wisconsin</v>
      </c>
      <c r="I3644">
        <f>INDEX(Stores[sqft],MATCH(Sales[[#This Row],[store_no]],Stores[store_no],0))</f>
        <v>138800</v>
      </c>
      <c r="J3644" s="4" t="str">
        <f>INDEX(Departments[dept_name],MATCH(Sales[[#This Row],[dept_no]],Departments[dept_no],0))</f>
        <v>Kids</v>
      </c>
      <c r="K3644" s="4" t="str">
        <f>CONCATENATE(Sales[[#This Row],[region]],Sales[[#This Row],[storetype]])</f>
        <v>3A</v>
      </c>
      <c r="L3644" s="4">
        <f>INDEX(RegionStoreCount[Store Count],MATCH(Sales[[#This Row],[RegionStoretype]],RegionStoreCount[Region/Type],0))</f>
        <v>9</v>
      </c>
      <c r="M3644" s="4">
        <f>AND(Sales[[#This Row],[date]]&lt;=TY_YTDMax,Sales[[#This Row],[date]]&gt;=TY_YTDMin)*Sales[[#This Row],[sales]]</f>
        <v>0</v>
      </c>
      <c r="N3644" s="4">
        <f>AND(Sales[[#This Row],[date]]&lt;=LY_YTDMax,Sales[[#This Row],[date]]&gt;=LY_YTDMin)*Sales[[#This Row],[sales]]</f>
        <v>21061.537200000002</v>
      </c>
      <c r="O3644" s="4">
        <f>AND(Sales[[#This Row],[date]]&gt;=YoY_Min,Sales[[#This Row],[date]]&lt;=TY_YTDMax)*(Sales[[#This Row],[sales]]/Sales[[#This Row],[sqft]])</f>
        <v>0</v>
      </c>
      <c r="P3644" s="4">
        <f>SUMIF(Sales[RegionStoretype],Sales[[#This Row],[RegionStoretype]],Sales[YoY_SSF])/Sales[[#This Row],[Region_TypeCount]]</f>
        <v>53.603836561720975</v>
      </c>
    </row>
    <row r="3645" spans="1:16" x14ac:dyDescent="0.25">
      <c r="A3645" s="1">
        <v>42972</v>
      </c>
      <c r="B3645">
        <v>6</v>
      </c>
      <c r="C3645">
        <v>17</v>
      </c>
      <c r="D3645">
        <v>77516.617499999993</v>
      </c>
      <c r="E3645">
        <f>INDEX(Stores[region],MATCH(Sales[[#This Row],[store_no]],Stores[store_no],0))</f>
        <v>3</v>
      </c>
      <c r="F3645" t="str">
        <f>INDEX(Stores[storetype],MATCH(Sales[[#This Row],[store_no]],Stores[store_no],0))</f>
        <v>A</v>
      </c>
      <c r="G3645" t="str">
        <f>INDEX(Stores[location_city],MATCH(Sales[[#This Row],[store_no]],Stores[store_no],0))</f>
        <v>Green Bay</v>
      </c>
      <c r="H3645" t="str">
        <f>INDEX(Stores[location_state],MATCH(Sales[[#This Row],[store_no]],Stores[store_no],0))</f>
        <v>Wisconsin</v>
      </c>
      <c r="I3645">
        <f>INDEX(Stores[sqft],MATCH(Sales[[#This Row],[store_no]],Stores[store_no],0))</f>
        <v>138800</v>
      </c>
      <c r="J3645" s="4" t="str">
        <f>INDEX(Departments[dept_name],MATCH(Sales[[#This Row],[dept_no]],Departments[dept_no],0))</f>
        <v>Shoes</v>
      </c>
      <c r="K3645" s="4" t="str">
        <f>CONCATENATE(Sales[[#This Row],[region]],Sales[[#This Row],[storetype]])</f>
        <v>3A</v>
      </c>
      <c r="L3645" s="4">
        <f>INDEX(RegionStoreCount[Store Count],MATCH(Sales[[#This Row],[RegionStoretype]],RegionStoreCount[Region/Type],0))</f>
        <v>9</v>
      </c>
      <c r="M3645" s="4">
        <f>AND(Sales[[#This Row],[date]]&lt;=TY_YTDMax,Sales[[#This Row],[date]]&gt;=TY_YTDMin)*Sales[[#This Row],[sales]]</f>
        <v>0</v>
      </c>
      <c r="N3645" s="4">
        <f>AND(Sales[[#This Row],[date]]&lt;=LY_YTDMax,Sales[[#This Row],[date]]&gt;=LY_YTDMin)*Sales[[#This Row],[sales]]</f>
        <v>77516.617499999993</v>
      </c>
      <c r="O3645" s="4">
        <f>AND(Sales[[#This Row],[date]]&gt;=YoY_Min,Sales[[#This Row],[date]]&lt;=TY_YTDMax)*(Sales[[#This Row],[sales]]/Sales[[#This Row],[sqft]])</f>
        <v>0</v>
      </c>
      <c r="P3645" s="4">
        <f>SUMIF(Sales[RegionStoretype],Sales[[#This Row],[RegionStoretype]],Sales[YoY_SSF])/Sales[[#This Row],[Region_TypeCount]]</f>
        <v>53.603836561720975</v>
      </c>
    </row>
    <row r="3646" spans="1:16" x14ac:dyDescent="0.25">
      <c r="A3646" s="1">
        <v>42972</v>
      </c>
      <c r="B3646">
        <v>7</v>
      </c>
      <c r="C3646">
        <v>3</v>
      </c>
      <c r="D3646">
        <v>127464.7285</v>
      </c>
      <c r="E3646">
        <f>INDEX(Stores[region],MATCH(Sales[[#This Row],[store_no]],Stores[store_no],0))</f>
        <v>2</v>
      </c>
      <c r="F3646" t="str">
        <f>INDEX(Stores[storetype],MATCH(Sales[[#This Row],[store_no]],Stores[store_no],0))</f>
        <v>B</v>
      </c>
      <c r="G3646" t="str">
        <f>INDEX(Stores[location_city],MATCH(Sales[[#This Row],[store_no]],Stores[store_no],0))</f>
        <v>Rockford</v>
      </c>
      <c r="H3646" t="str">
        <f>INDEX(Stores[location_state],MATCH(Sales[[#This Row],[store_no]],Stores[store_no],0))</f>
        <v>Illinois</v>
      </c>
      <c r="I3646">
        <f>INDEX(Stores[sqft],MATCH(Sales[[#This Row],[store_no]],Stores[store_no],0))</f>
        <v>127100</v>
      </c>
      <c r="J3646" s="4" t="str">
        <f>INDEX(Departments[dept_name],MATCH(Sales[[#This Row],[dept_no]],Departments[dept_no],0))</f>
        <v>Beauty</v>
      </c>
      <c r="K3646" s="4" t="str">
        <f>CONCATENATE(Sales[[#This Row],[region]],Sales[[#This Row],[storetype]])</f>
        <v>2B</v>
      </c>
      <c r="L3646" s="4">
        <f>INDEX(RegionStoreCount[Store Count],MATCH(Sales[[#This Row],[RegionStoretype]],RegionStoreCount[Region/Type],0))</f>
        <v>6</v>
      </c>
      <c r="M3646" s="4">
        <f>AND(Sales[[#This Row],[date]]&lt;=TY_YTDMax,Sales[[#This Row],[date]]&gt;=TY_YTDMin)*Sales[[#This Row],[sales]]</f>
        <v>0</v>
      </c>
      <c r="N3646" s="4">
        <f>AND(Sales[[#This Row],[date]]&lt;=LY_YTDMax,Sales[[#This Row],[date]]&gt;=LY_YTDMin)*Sales[[#This Row],[sales]]</f>
        <v>127464.7285</v>
      </c>
      <c r="O3646" s="4">
        <f>AND(Sales[[#This Row],[date]]&gt;=YoY_Min,Sales[[#This Row],[date]]&lt;=TY_YTDMax)*(Sales[[#This Row],[sales]]/Sales[[#This Row],[sqft]])</f>
        <v>0</v>
      </c>
      <c r="P3646" s="4">
        <f>SUMIF(Sales[RegionStoretype],Sales[[#This Row],[RegionStoretype]],Sales[YoY_SSF])/Sales[[#This Row],[Region_TypeCount]]</f>
        <v>58.393757732919049</v>
      </c>
    </row>
    <row r="3647" spans="1:16" x14ac:dyDescent="0.25">
      <c r="A3647" s="1">
        <v>42972</v>
      </c>
      <c r="B3647">
        <v>7</v>
      </c>
      <c r="C3647">
        <v>6</v>
      </c>
      <c r="D3647">
        <v>40811.731599999999</v>
      </c>
      <c r="E3647">
        <f>INDEX(Stores[region],MATCH(Sales[[#This Row],[store_no]],Stores[store_no],0))</f>
        <v>2</v>
      </c>
      <c r="F3647" t="str">
        <f>INDEX(Stores[storetype],MATCH(Sales[[#This Row],[store_no]],Stores[store_no],0))</f>
        <v>B</v>
      </c>
      <c r="G3647" t="str">
        <f>INDEX(Stores[location_city],MATCH(Sales[[#This Row],[store_no]],Stores[store_no],0))</f>
        <v>Rockford</v>
      </c>
      <c r="H3647" t="str">
        <f>INDEX(Stores[location_state],MATCH(Sales[[#This Row],[store_no]],Stores[store_no],0))</f>
        <v>Illinois</v>
      </c>
      <c r="I3647">
        <f>INDEX(Stores[sqft],MATCH(Sales[[#This Row],[store_no]],Stores[store_no],0))</f>
        <v>127100</v>
      </c>
      <c r="J3647" s="4" t="str">
        <f>INDEX(Departments[dept_name],MATCH(Sales[[#This Row],[dept_no]],Departments[dept_no],0))</f>
        <v>Computers</v>
      </c>
      <c r="K3647" s="4" t="str">
        <f>CONCATENATE(Sales[[#This Row],[region]],Sales[[#This Row],[storetype]])</f>
        <v>2B</v>
      </c>
      <c r="L3647" s="4">
        <f>INDEX(RegionStoreCount[Store Count],MATCH(Sales[[#This Row],[RegionStoretype]],RegionStoreCount[Region/Type],0))</f>
        <v>6</v>
      </c>
      <c r="M3647" s="4">
        <f>AND(Sales[[#This Row],[date]]&lt;=TY_YTDMax,Sales[[#This Row],[date]]&gt;=TY_YTDMin)*Sales[[#This Row],[sales]]</f>
        <v>0</v>
      </c>
      <c r="N3647" s="4">
        <f>AND(Sales[[#This Row],[date]]&lt;=LY_YTDMax,Sales[[#This Row],[date]]&gt;=LY_YTDMin)*Sales[[#This Row],[sales]]</f>
        <v>40811.731599999999</v>
      </c>
      <c r="O3647" s="4">
        <f>AND(Sales[[#This Row],[date]]&gt;=YoY_Min,Sales[[#This Row],[date]]&lt;=TY_YTDMax)*(Sales[[#This Row],[sales]]/Sales[[#This Row],[sqft]])</f>
        <v>0</v>
      </c>
      <c r="P3647" s="4">
        <f>SUMIF(Sales[RegionStoretype],Sales[[#This Row],[RegionStoretype]],Sales[YoY_SSF])/Sales[[#This Row],[Region_TypeCount]]</f>
        <v>58.393757732919049</v>
      </c>
    </row>
    <row r="3648" spans="1:16" x14ac:dyDescent="0.25">
      <c r="A3648" s="1">
        <v>42972</v>
      </c>
      <c r="B3648">
        <v>8</v>
      </c>
      <c r="C3648">
        <v>7</v>
      </c>
      <c r="D3648">
        <v>114880.068</v>
      </c>
      <c r="E3648">
        <f>INDEX(Stores[region],MATCH(Sales[[#This Row],[store_no]],Stores[store_no],0))</f>
        <v>3</v>
      </c>
      <c r="F3648" t="str">
        <f>INDEX(Stores[storetype],MATCH(Sales[[#This Row],[store_no]],Stores[store_no],0))</f>
        <v>A</v>
      </c>
      <c r="G3648" t="str">
        <f>INDEX(Stores[location_city],MATCH(Sales[[#This Row],[store_no]],Stores[store_no],0))</f>
        <v>Saint Louis</v>
      </c>
      <c r="H3648" t="str">
        <f>INDEX(Stores[location_state],MATCH(Sales[[#This Row],[store_no]],Stores[store_no],0))</f>
        <v>Missouri</v>
      </c>
      <c r="I3648">
        <f>INDEX(Stores[sqft],MATCH(Sales[[#This Row],[store_no]],Stores[store_no],0))</f>
        <v>198900</v>
      </c>
      <c r="J3648" s="4" t="str">
        <f>INDEX(Departments[dept_name],MATCH(Sales[[#This Row],[dept_no]],Departments[dept_no],0))</f>
        <v>Electronics</v>
      </c>
      <c r="K3648" s="4" t="str">
        <f>CONCATENATE(Sales[[#This Row],[region]],Sales[[#This Row],[storetype]])</f>
        <v>3A</v>
      </c>
      <c r="L3648" s="4">
        <f>INDEX(RegionStoreCount[Store Count],MATCH(Sales[[#This Row],[RegionStoretype]],RegionStoreCount[Region/Type],0))</f>
        <v>9</v>
      </c>
      <c r="M3648" s="4">
        <f>AND(Sales[[#This Row],[date]]&lt;=TY_YTDMax,Sales[[#This Row],[date]]&gt;=TY_YTDMin)*Sales[[#This Row],[sales]]</f>
        <v>0</v>
      </c>
      <c r="N3648" s="4">
        <f>AND(Sales[[#This Row],[date]]&lt;=LY_YTDMax,Sales[[#This Row],[date]]&gt;=LY_YTDMin)*Sales[[#This Row],[sales]]</f>
        <v>114880.068</v>
      </c>
      <c r="O3648" s="4">
        <f>AND(Sales[[#This Row],[date]]&gt;=YoY_Min,Sales[[#This Row],[date]]&lt;=TY_YTDMax)*(Sales[[#This Row],[sales]]/Sales[[#This Row],[sqft]])</f>
        <v>0</v>
      </c>
      <c r="P3648" s="4">
        <f>SUMIF(Sales[RegionStoretype],Sales[[#This Row],[RegionStoretype]],Sales[YoY_SSF])/Sales[[#This Row],[Region_TypeCount]]</f>
        <v>53.603836561720975</v>
      </c>
    </row>
    <row r="3649" spans="1:16" x14ac:dyDescent="0.25">
      <c r="A3649" s="1">
        <v>42972</v>
      </c>
      <c r="B3649">
        <v>8</v>
      </c>
      <c r="C3649">
        <v>10</v>
      </c>
      <c r="D3649">
        <v>8338.9184999999998</v>
      </c>
      <c r="E3649">
        <f>INDEX(Stores[region],MATCH(Sales[[#This Row],[store_no]],Stores[store_no],0))</f>
        <v>3</v>
      </c>
      <c r="F3649" t="str">
        <f>INDEX(Stores[storetype],MATCH(Sales[[#This Row],[store_no]],Stores[store_no],0))</f>
        <v>A</v>
      </c>
      <c r="G3649" t="str">
        <f>INDEX(Stores[location_city],MATCH(Sales[[#This Row],[store_no]],Stores[store_no],0))</f>
        <v>Saint Louis</v>
      </c>
      <c r="H3649" t="str">
        <f>INDEX(Stores[location_state],MATCH(Sales[[#This Row],[store_no]],Stores[store_no],0))</f>
        <v>Missouri</v>
      </c>
      <c r="I3649">
        <f>INDEX(Stores[sqft],MATCH(Sales[[#This Row],[store_no]],Stores[store_no],0))</f>
        <v>198900</v>
      </c>
      <c r="J3649" s="4" t="str">
        <f>INDEX(Departments[dept_name],MATCH(Sales[[#This Row],[dept_no]],Departments[dept_no],0))</f>
        <v>Health</v>
      </c>
      <c r="K3649" s="4" t="str">
        <f>CONCATENATE(Sales[[#This Row],[region]],Sales[[#This Row],[storetype]])</f>
        <v>3A</v>
      </c>
      <c r="L3649" s="4">
        <f>INDEX(RegionStoreCount[Store Count],MATCH(Sales[[#This Row],[RegionStoretype]],RegionStoreCount[Region/Type],0))</f>
        <v>9</v>
      </c>
      <c r="M3649" s="4">
        <f>AND(Sales[[#This Row],[date]]&lt;=TY_YTDMax,Sales[[#This Row],[date]]&gt;=TY_YTDMin)*Sales[[#This Row],[sales]]</f>
        <v>0</v>
      </c>
      <c r="N3649" s="4">
        <f>AND(Sales[[#This Row],[date]]&lt;=LY_YTDMax,Sales[[#This Row],[date]]&gt;=LY_YTDMin)*Sales[[#This Row],[sales]]</f>
        <v>8338.9184999999998</v>
      </c>
      <c r="O3649" s="4">
        <f>AND(Sales[[#This Row],[date]]&gt;=YoY_Min,Sales[[#This Row],[date]]&lt;=TY_YTDMax)*(Sales[[#This Row],[sales]]/Sales[[#This Row],[sqft]])</f>
        <v>0</v>
      </c>
      <c r="P3649" s="4">
        <f>SUMIF(Sales[RegionStoretype],Sales[[#This Row],[RegionStoretype]],Sales[YoY_SSF])/Sales[[#This Row],[Region_TypeCount]]</f>
        <v>53.603836561720975</v>
      </c>
    </row>
    <row r="3650" spans="1:16" x14ac:dyDescent="0.25">
      <c r="A3650" s="1">
        <v>42972</v>
      </c>
      <c r="B3650">
        <v>9</v>
      </c>
      <c r="C3650">
        <v>4</v>
      </c>
      <c r="D3650">
        <v>101710.3771</v>
      </c>
      <c r="E3650">
        <f>INDEX(Stores[region],MATCH(Sales[[#This Row],[store_no]],Stores[store_no],0))</f>
        <v>1</v>
      </c>
      <c r="F3650" t="str">
        <f>INDEX(Stores[storetype],MATCH(Sales[[#This Row],[store_no]],Stores[store_no],0))</f>
        <v>B</v>
      </c>
      <c r="G3650" t="str">
        <f>INDEX(Stores[location_city],MATCH(Sales[[#This Row],[store_no]],Stores[store_no],0))</f>
        <v>Columbus</v>
      </c>
      <c r="H3650" t="str">
        <f>INDEX(Stores[location_state],MATCH(Sales[[#This Row],[store_no]],Stores[store_no],0))</f>
        <v>Ohio</v>
      </c>
      <c r="I3650">
        <f>INDEX(Stores[sqft],MATCH(Sales[[#This Row],[store_no]],Stores[store_no],0))</f>
        <v>221800</v>
      </c>
      <c r="J3650" s="4" t="str">
        <f>INDEX(Departments[dept_name],MATCH(Sales[[#This Row],[dept_no]],Departments[dept_no],0))</f>
        <v>Books</v>
      </c>
      <c r="K3650" s="4" t="str">
        <f>CONCATENATE(Sales[[#This Row],[region]],Sales[[#This Row],[storetype]])</f>
        <v>1B</v>
      </c>
      <c r="L3650" s="4">
        <f>INDEX(RegionStoreCount[Store Count],MATCH(Sales[[#This Row],[RegionStoretype]],RegionStoreCount[Region/Type],0))</f>
        <v>5</v>
      </c>
      <c r="M3650" s="4">
        <f>AND(Sales[[#This Row],[date]]&lt;=TY_YTDMax,Sales[[#This Row],[date]]&gt;=TY_YTDMin)*Sales[[#This Row],[sales]]</f>
        <v>0</v>
      </c>
      <c r="N3650" s="4">
        <f>AND(Sales[[#This Row],[date]]&lt;=LY_YTDMax,Sales[[#This Row],[date]]&gt;=LY_YTDMin)*Sales[[#This Row],[sales]]</f>
        <v>101710.3771</v>
      </c>
      <c r="O3650" s="4">
        <f>AND(Sales[[#This Row],[date]]&gt;=YoY_Min,Sales[[#This Row],[date]]&lt;=TY_YTDMax)*(Sales[[#This Row],[sales]]/Sales[[#This Row],[sqft]])</f>
        <v>0</v>
      </c>
      <c r="P3650" s="4">
        <f>SUMIF(Sales[RegionStoretype],Sales[[#This Row],[RegionStoretype]],Sales[YoY_SSF])/Sales[[#This Row],[Region_TypeCount]]</f>
        <v>68.518982968140051</v>
      </c>
    </row>
    <row r="3651" spans="1:16" x14ac:dyDescent="0.25">
      <c r="A3651" s="1">
        <v>42972</v>
      </c>
      <c r="B3651">
        <v>9</v>
      </c>
      <c r="C3651">
        <v>20</v>
      </c>
      <c r="D3651">
        <v>171765.50939999998</v>
      </c>
      <c r="E3651">
        <f>INDEX(Stores[region],MATCH(Sales[[#This Row],[store_no]],Stores[store_no],0))</f>
        <v>1</v>
      </c>
      <c r="F3651" t="str">
        <f>INDEX(Stores[storetype],MATCH(Sales[[#This Row],[store_no]],Stores[store_no],0))</f>
        <v>B</v>
      </c>
      <c r="G3651" t="str">
        <f>INDEX(Stores[location_city],MATCH(Sales[[#This Row],[store_no]],Stores[store_no],0))</f>
        <v>Columbus</v>
      </c>
      <c r="H3651" t="str">
        <f>INDEX(Stores[location_state],MATCH(Sales[[#This Row],[store_no]],Stores[store_no],0))</f>
        <v>Ohio</v>
      </c>
      <c r="I3651">
        <f>INDEX(Stores[sqft],MATCH(Sales[[#This Row],[store_no]],Stores[store_no],0))</f>
        <v>221800</v>
      </c>
      <c r="J3651" s="4" t="str">
        <f>INDEX(Departments[dept_name],MATCH(Sales[[#This Row],[dept_no]],Departments[dept_no],0))</f>
        <v>Toys</v>
      </c>
      <c r="K3651" s="4" t="str">
        <f>CONCATENATE(Sales[[#This Row],[region]],Sales[[#This Row],[storetype]])</f>
        <v>1B</v>
      </c>
      <c r="L3651" s="4">
        <f>INDEX(RegionStoreCount[Store Count],MATCH(Sales[[#This Row],[RegionStoretype]],RegionStoreCount[Region/Type],0))</f>
        <v>5</v>
      </c>
      <c r="M3651" s="4">
        <f>AND(Sales[[#This Row],[date]]&lt;=TY_YTDMax,Sales[[#This Row],[date]]&gt;=TY_YTDMin)*Sales[[#This Row],[sales]]</f>
        <v>0</v>
      </c>
      <c r="N3651" s="4">
        <f>AND(Sales[[#This Row],[date]]&lt;=LY_YTDMax,Sales[[#This Row],[date]]&gt;=LY_YTDMin)*Sales[[#This Row],[sales]]</f>
        <v>171765.50939999998</v>
      </c>
      <c r="O3651" s="4">
        <f>AND(Sales[[#This Row],[date]]&gt;=YoY_Min,Sales[[#This Row],[date]]&lt;=TY_YTDMax)*(Sales[[#This Row],[sales]]/Sales[[#This Row],[sqft]])</f>
        <v>0</v>
      </c>
      <c r="P3651" s="4">
        <f>SUMIF(Sales[RegionStoretype],Sales[[#This Row],[RegionStoretype]],Sales[YoY_SSF])/Sales[[#This Row],[Region_TypeCount]]</f>
        <v>68.518982968140051</v>
      </c>
    </row>
    <row r="3652" spans="1:16" x14ac:dyDescent="0.25">
      <c r="A3652" s="1">
        <v>42972</v>
      </c>
      <c r="B3652">
        <v>10</v>
      </c>
      <c r="C3652">
        <v>1</v>
      </c>
      <c r="D3652">
        <v>37672.298299999995</v>
      </c>
      <c r="E3652">
        <f>INDEX(Stores[region],MATCH(Sales[[#This Row],[store_no]],Stores[store_no],0))</f>
        <v>1</v>
      </c>
      <c r="F3652" t="str">
        <f>INDEX(Stores[storetype],MATCH(Sales[[#This Row],[store_no]],Stores[store_no],0))</f>
        <v>B</v>
      </c>
      <c r="G3652" t="str">
        <f>INDEX(Stores[location_city],MATCH(Sales[[#This Row],[store_no]],Stores[store_no],0))</f>
        <v>Traverse City</v>
      </c>
      <c r="H3652" t="str">
        <f>INDEX(Stores[location_state],MATCH(Sales[[#This Row],[store_no]],Stores[store_no],0))</f>
        <v>Michigan</v>
      </c>
      <c r="I3652">
        <f>INDEX(Stores[sqft],MATCH(Sales[[#This Row],[store_no]],Stores[store_no],0))</f>
        <v>158200</v>
      </c>
      <c r="J3652" s="4" t="str">
        <f>INDEX(Departments[dept_name],MATCH(Sales[[#This Row],[dept_no]],Departments[dept_no],0))</f>
        <v>Automotive</v>
      </c>
      <c r="K3652" s="4" t="str">
        <f>CONCATENATE(Sales[[#This Row],[region]],Sales[[#This Row],[storetype]])</f>
        <v>1B</v>
      </c>
      <c r="L3652" s="4">
        <f>INDEX(RegionStoreCount[Store Count],MATCH(Sales[[#This Row],[RegionStoretype]],RegionStoreCount[Region/Type],0))</f>
        <v>5</v>
      </c>
      <c r="M3652" s="4">
        <f>AND(Sales[[#This Row],[date]]&lt;=TY_YTDMax,Sales[[#This Row],[date]]&gt;=TY_YTDMin)*Sales[[#This Row],[sales]]</f>
        <v>0</v>
      </c>
      <c r="N3652" s="4">
        <f>AND(Sales[[#This Row],[date]]&lt;=LY_YTDMax,Sales[[#This Row],[date]]&gt;=LY_YTDMin)*Sales[[#This Row],[sales]]</f>
        <v>37672.298299999995</v>
      </c>
      <c r="O3652" s="4">
        <f>AND(Sales[[#This Row],[date]]&gt;=YoY_Min,Sales[[#This Row],[date]]&lt;=TY_YTDMax)*(Sales[[#This Row],[sales]]/Sales[[#This Row],[sqft]])</f>
        <v>0</v>
      </c>
      <c r="P3652" s="4">
        <f>SUMIF(Sales[RegionStoretype],Sales[[#This Row],[RegionStoretype]],Sales[YoY_SSF])/Sales[[#This Row],[Region_TypeCount]]</f>
        <v>68.518982968140051</v>
      </c>
    </row>
    <row r="3653" spans="1:16" x14ac:dyDescent="0.25">
      <c r="A3653" s="1">
        <v>42972</v>
      </c>
      <c r="B3653">
        <v>10</v>
      </c>
      <c r="C3653">
        <v>10</v>
      </c>
      <c r="D3653">
        <v>18803.970600000001</v>
      </c>
      <c r="E3653">
        <f>INDEX(Stores[region],MATCH(Sales[[#This Row],[store_no]],Stores[store_no],0))</f>
        <v>1</v>
      </c>
      <c r="F3653" t="str">
        <f>INDEX(Stores[storetype],MATCH(Sales[[#This Row],[store_no]],Stores[store_no],0))</f>
        <v>B</v>
      </c>
      <c r="G3653" t="str">
        <f>INDEX(Stores[location_city],MATCH(Sales[[#This Row],[store_no]],Stores[store_no],0))</f>
        <v>Traverse City</v>
      </c>
      <c r="H3653" t="str">
        <f>INDEX(Stores[location_state],MATCH(Sales[[#This Row],[store_no]],Stores[store_no],0))</f>
        <v>Michigan</v>
      </c>
      <c r="I3653">
        <f>INDEX(Stores[sqft],MATCH(Sales[[#This Row],[store_no]],Stores[store_no],0))</f>
        <v>158200</v>
      </c>
      <c r="J3653" s="4" t="str">
        <f>INDEX(Departments[dept_name],MATCH(Sales[[#This Row],[dept_no]],Departments[dept_no],0))</f>
        <v>Health</v>
      </c>
      <c r="K3653" s="4" t="str">
        <f>CONCATENATE(Sales[[#This Row],[region]],Sales[[#This Row],[storetype]])</f>
        <v>1B</v>
      </c>
      <c r="L3653" s="4">
        <f>INDEX(RegionStoreCount[Store Count],MATCH(Sales[[#This Row],[RegionStoretype]],RegionStoreCount[Region/Type],0))</f>
        <v>5</v>
      </c>
      <c r="M3653" s="4">
        <f>AND(Sales[[#This Row],[date]]&lt;=TY_YTDMax,Sales[[#This Row],[date]]&gt;=TY_YTDMin)*Sales[[#This Row],[sales]]</f>
        <v>0</v>
      </c>
      <c r="N3653" s="4">
        <f>AND(Sales[[#This Row],[date]]&lt;=LY_YTDMax,Sales[[#This Row],[date]]&gt;=LY_YTDMin)*Sales[[#This Row],[sales]]</f>
        <v>18803.970600000001</v>
      </c>
      <c r="O3653" s="4">
        <f>AND(Sales[[#This Row],[date]]&gt;=YoY_Min,Sales[[#This Row],[date]]&lt;=TY_YTDMax)*(Sales[[#This Row],[sales]]/Sales[[#This Row],[sqft]])</f>
        <v>0</v>
      </c>
      <c r="P3653" s="4">
        <f>SUMIF(Sales[RegionStoretype],Sales[[#This Row],[RegionStoretype]],Sales[YoY_SSF])/Sales[[#This Row],[Region_TypeCount]]</f>
        <v>68.518982968140051</v>
      </c>
    </row>
    <row r="3654" spans="1:16" x14ac:dyDescent="0.25">
      <c r="A3654" s="1">
        <v>42972</v>
      </c>
      <c r="B3654">
        <v>10</v>
      </c>
      <c r="C3654">
        <v>20</v>
      </c>
      <c r="D3654">
        <v>32872.362799999995</v>
      </c>
      <c r="E3654">
        <f>INDEX(Stores[region],MATCH(Sales[[#This Row],[store_no]],Stores[store_no],0))</f>
        <v>1</v>
      </c>
      <c r="F3654" t="str">
        <f>INDEX(Stores[storetype],MATCH(Sales[[#This Row],[store_no]],Stores[store_no],0))</f>
        <v>B</v>
      </c>
      <c r="G3654" t="str">
        <f>INDEX(Stores[location_city],MATCH(Sales[[#This Row],[store_no]],Stores[store_no],0))</f>
        <v>Traverse City</v>
      </c>
      <c r="H3654" t="str">
        <f>INDEX(Stores[location_state],MATCH(Sales[[#This Row],[store_no]],Stores[store_no],0))</f>
        <v>Michigan</v>
      </c>
      <c r="I3654">
        <f>INDEX(Stores[sqft],MATCH(Sales[[#This Row],[store_no]],Stores[store_no],0))</f>
        <v>158200</v>
      </c>
      <c r="J3654" s="4" t="str">
        <f>INDEX(Departments[dept_name],MATCH(Sales[[#This Row],[dept_no]],Departments[dept_no],0))</f>
        <v>Toys</v>
      </c>
      <c r="K3654" s="4" t="str">
        <f>CONCATENATE(Sales[[#This Row],[region]],Sales[[#This Row],[storetype]])</f>
        <v>1B</v>
      </c>
      <c r="L3654" s="4">
        <f>INDEX(RegionStoreCount[Store Count],MATCH(Sales[[#This Row],[RegionStoretype]],RegionStoreCount[Region/Type],0))</f>
        <v>5</v>
      </c>
      <c r="M3654" s="4">
        <f>AND(Sales[[#This Row],[date]]&lt;=TY_YTDMax,Sales[[#This Row],[date]]&gt;=TY_YTDMin)*Sales[[#This Row],[sales]]</f>
        <v>0</v>
      </c>
      <c r="N3654" s="4">
        <f>AND(Sales[[#This Row],[date]]&lt;=LY_YTDMax,Sales[[#This Row],[date]]&gt;=LY_YTDMin)*Sales[[#This Row],[sales]]</f>
        <v>32872.362799999995</v>
      </c>
      <c r="O3654" s="4">
        <f>AND(Sales[[#This Row],[date]]&gt;=YoY_Min,Sales[[#This Row],[date]]&lt;=TY_YTDMax)*(Sales[[#This Row],[sales]]/Sales[[#This Row],[sqft]])</f>
        <v>0</v>
      </c>
      <c r="P3654" s="4">
        <f>SUMIF(Sales[RegionStoretype],Sales[[#This Row],[RegionStoretype]],Sales[YoY_SSF])/Sales[[#This Row],[Region_TypeCount]]</f>
        <v>68.518982968140051</v>
      </c>
    </row>
    <row r="3655" spans="1:16" x14ac:dyDescent="0.25">
      <c r="A3655" s="1">
        <v>42972</v>
      </c>
      <c r="B3655">
        <v>11</v>
      </c>
      <c r="C3655">
        <v>1</v>
      </c>
      <c r="D3655">
        <v>46476.954100000003</v>
      </c>
      <c r="E3655">
        <f>INDEX(Stores[region],MATCH(Sales[[#This Row],[store_no]],Stores[store_no],0))</f>
        <v>1</v>
      </c>
      <c r="F3655" t="str">
        <f>INDEX(Stores[storetype],MATCH(Sales[[#This Row],[store_no]],Stores[store_no],0))</f>
        <v>A</v>
      </c>
      <c r="G3655" t="str">
        <f>INDEX(Stores[location_city],MATCH(Sales[[#This Row],[store_no]],Stores[store_no],0))</f>
        <v>Cleveland</v>
      </c>
      <c r="H3655" t="str">
        <f>INDEX(Stores[location_state],MATCH(Sales[[#This Row],[store_no]],Stores[store_no],0))</f>
        <v>Ohio</v>
      </c>
      <c r="I3655">
        <f>INDEX(Stores[sqft],MATCH(Sales[[#This Row],[store_no]],Stores[store_no],0))</f>
        <v>192400</v>
      </c>
      <c r="J3655" s="4" t="str">
        <f>INDEX(Departments[dept_name],MATCH(Sales[[#This Row],[dept_no]],Departments[dept_no],0))</f>
        <v>Automotive</v>
      </c>
      <c r="K3655" s="4" t="str">
        <f>CONCATENATE(Sales[[#This Row],[region]],Sales[[#This Row],[storetype]])</f>
        <v>1A</v>
      </c>
      <c r="L3655" s="4">
        <f>INDEX(RegionStoreCount[Store Count],MATCH(Sales[[#This Row],[RegionStoretype]],RegionStoreCount[Region/Type],0))</f>
        <v>5</v>
      </c>
      <c r="M3655" s="4">
        <f>AND(Sales[[#This Row],[date]]&lt;=TY_YTDMax,Sales[[#This Row],[date]]&gt;=TY_YTDMin)*Sales[[#This Row],[sales]]</f>
        <v>0</v>
      </c>
      <c r="N3655" s="4">
        <f>AND(Sales[[#This Row],[date]]&lt;=LY_YTDMax,Sales[[#This Row],[date]]&gt;=LY_YTDMin)*Sales[[#This Row],[sales]]</f>
        <v>46476.954100000003</v>
      </c>
      <c r="O3655" s="4">
        <f>AND(Sales[[#This Row],[date]]&gt;=YoY_Min,Sales[[#This Row],[date]]&lt;=TY_YTDMax)*(Sales[[#This Row],[sales]]/Sales[[#This Row],[sqft]])</f>
        <v>0</v>
      </c>
      <c r="P3655" s="4">
        <f>SUMIF(Sales[RegionStoretype],Sales[[#This Row],[RegionStoretype]],Sales[YoY_SSF])/Sales[[#This Row],[Region_TypeCount]]</f>
        <v>59.469551530910678</v>
      </c>
    </row>
    <row r="3656" spans="1:16" x14ac:dyDescent="0.25">
      <c r="A3656" s="1">
        <v>42972</v>
      </c>
      <c r="B3656">
        <v>11</v>
      </c>
      <c r="C3656">
        <v>8</v>
      </c>
      <c r="D3656">
        <v>73013.380200000014</v>
      </c>
      <c r="E3656">
        <f>INDEX(Stores[region],MATCH(Sales[[#This Row],[store_no]],Stores[store_no],0))</f>
        <v>1</v>
      </c>
      <c r="F3656" t="str">
        <f>INDEX(Stores[storetype],MATCH(Sales[[#This Row],[store_no]],Stores[store_no],0))</f>
        <v>A</v>
      </c>
      <c r="G3656" t="str">
        <f>INDEX(Stores[location_city],MATCH(Sales[[#This Row],[store_no]],Stores[store_no],0))</f>
        <v>Cleveland</v>
      </c>
      <c r="H3656" t="str">
        <f>INDEX(Stores[location_state],MATCH(Sales[[#This Row],[store_no]],Stores[store_no],0))</f>
        <v>Ohio</v>
      </c>
      <c r="I3656">
        <f>INDEX(Stores[sqft],MATCH(Sales[[#This Row],[store_no]],Stores[store_no],0))</f>
        <v>192400</v>
      </c>
      <c r="J3656" s="4" t="str">
        <f>INDEX(Departments[dept_name],MATCH(Sales[[#This Row],[dept_no]],Departments[dept_no],0))</f>
        <v>Games</v>
      </c>
      <c r="K3656" s="4" t="str">
        <f>CONCATENATE(Sales[[#This Row],[region]],Sales[[#This Row],[storetype]])</f>
        <v>1A</v>
      </c>
      <c r="L3656" s="4">
        <f>INDEX(RegionStoreCount[Store Count],MATCH(Sales[[#This Row],[RegionStoretype]],RegionStoreCount[Region/Type],0))</f>
        <v>5</v>
      </c>
      <c r="M3656" s="4">
        <f>AND(Sales[[#This Row],[date]]&lt;=TY_YTDMax,Sales[[#This Row],[date]]&gt;=TY_YTDMin)*Sales[[#This Row],[sales]]</f>
        <v>0</v>
      </c>
      <c r="N3656" s="4">
        <f>AND(Sales[[#This Row],[date]]&lt;=LY_YTDMax,Sales[[#This Row],[date]]&gt;=LY_YTDMin)*Sales[[#This Row],[sales]]</f>
        <v>73013.380200000014</v>
      </c>
      <c r="O3656" s="4">
        <f>AND(Sales[[#This Row],[date]]&gt;=YoY_Min,Sales[[#This Row],[date]]&lt;=TY_YTDMax)*(Sales[[#This Row],[sales]]/Sales[[#This Row],[sqft]])</f>
        <v>0</v>
      </c>
      <c r="P3656" s="4">
        <f>SUMIF(Sales[RegionStoretype],Sales[[#This Row],[RegionStoretype]],Sales[YoY_SSF])/Sales[[#This Row],[Region_TypeCount]]</f>
        <v>59.469551530910678</v>
      </c>
    </row>
    <row r="3657" spans="1:16" x14ac:dyDescent="0.25">
      <c r="A3657" s="1">
        <v>42972</v>
      </c>
      <c r="B3657">
        <v>11</v>
      </c>
      <c r="C3657">
        <v>15</v>
      </c>
      <c r="D3657">
        <v>512.09100000000001</v>
      </c>
      <c r="E3657">
        <f>INDEX(Stores[region],MATCH(Sales[[#This Row],[store_no]],Stores[store_no],0))</f>
        <v>1</v>
      </c>
      <c r="F3657" t="str">
        <f>INDEX(Stores[storetype],MATCH(Sales[[#This Row],[store_no]],Stores[store_no],0))</f>
        <v>A</v>
      </c>
      <c r="G3657" t="str">
        <f>INDEX(Stores[location_city],MATCH(Sales[[#This Row],[store_no]],Stores[store_no],0))</f>
        <v>Cleveland</v>
      </c>
      <c r="H3657" t="str">
        <f>INDEX(Stores[location_state],MATCH(Sales[[#This Row],[store_no]],Stores[store_no],0))</f>
        <v>Ohio</v>
      </c>
      <c r="I3657">
        <f>INDEX(Stores[sqft],MATCH(Sales[[#This Row],[store_no]],Stores[store_no],0))</f>
        <v>192400</v>
      </c>
      <c r="J3657" s="4" t="str">
        <f>INDEX(Departments[dept_name],MATCH(Sales[[#This Row],[dept_no]],Departments[dept_no],0))</f>
        <v>Music</v>
      </c>
      <c r="K3657" s="4" t="str">
        <f>CONCATENATE(Sales[[#This Row],[region]],Sales[[#This Row],[storetype]])</f>
        <v>1A</v>
      </c>
      <c r="L3657" s="4">
        <f>INDEX(RegionStoreCount[Store Count],MATCH(Sales[[#This Row],[RegionStoretype]],RegionStoreCount[Region/Type],0))</f>
        <v>5</v>
      </c>
      <c r="M3657" s="4">
        <f>AND(Sales[[#This Row],[date]]&lt;=TY_YTDMax,Sales[[#This Row],[date]]&gt;=TY_YTDMin)*Sales[[#This Row],[sales]]</f>
        <v>0</v>
      </c>
      <c r="N3657" s="4">
        <f>AND(Sales[[#This Row],[date]]&lt;=LY_YTDMax,Sales[[#This Row],[date]]&gt;=LY_YTDMin)*Sales[[#This Row],[sales]]</f>
        <v>512.09100000000001</v>
      </c>
      <c r="O3657" s="4">
        <f>AND(Sales[[#This Row],[date]]&gt;=YoY_Min,Sales[[#This Row],[date]]&lt;=TY_YTDMax)*(Sales[[#This Row],[sales]]/Sales[[#This Row],[sqft]])</f>
        <v>0</v>
      </c>
      <c r="P3657" s="4">
        <f>SUMIF(Sales[RegionStoretype],Sales[[#This Row],[RegionStoretype]],Sales[YoY_SSF])/Sales[[#This Row],[Region_TypeCount]]</f>
        <v>59.469551530910678</v>
      </c>
    </row>
    <row r="3658" spans="1:16" x14ac:dyDescent="0.25">
      <c r="A3658" s="1">
        <v>42972</v>
      </c>
      <c r="B3658">
        <v>11</v>
      </c>
      <c r="C3658">
        <v>20</v>
      </c>
      <c r="D3658">
        <v>118208.2102</v>
      </c>
      <c r="E3658">
        <f>INDEX(Stores[region],MATCH(Sales[[#This Row],[store_no]],Stores[store_no],0))</f>
        <v>1</v>
      </c>
      <c r="F3658" t="str">
        <f>INDEX(Stores[storetype],MATCH(Sales[[#This Row],[store_no]],Stores[store_no],0))</f>
        <v>A</v>
      </c>
      <c r="G3658" t="str">
        <f>INDEX(Stores[location_city],MATCH(Sales[[#This Row],[store_no]],Stores[store_no],0))</f>
        <v>Cleveland</v>
      </c>
      <c r="H3658" t="str">
        <f>INDEX(Stores[location_state],MATCH(Sales[[#This Row],[store_no]],Stores[store_no],0))</f>
        <v>Ohio</v>
      </c>
      <c r="I3658">
        <f>INDEX(Stores[sqft],MATCH(Sales[[#This Row],[store_no]],Stores[store_no],0))</f>
        <v>192400</v>
      </c>
      <c r="J3658" s="4" t="str">
        <f>INDEX(Departments[dept_name],MATCH(Sales[[#This Row],[dept_no]],Departments[dept_no],0))</f>
        <v>Toys</v>
      </c>
      <c r="K3658" s="4" t="str">
        <f>CONCATENATE(Sales[[#This Row],[region]],Sales[[#This Row],[storetype]])</f>
        <v>1A</v>
      </c>
      <c r="L3658" s="4">
        <f>INDEX(RegionStoreCount[Store Count],MATCH(Sales[[#This Row],[RegionStoretype]],RegionStoreCount[Region/Type],0))</f>
        <v>5</v>
      </c>
      <c r="M3658" s="4">
        <f>AND(Sales[[#This Row],[date]]&lt;=TY_YTDMax,Sales[[#This Row],[date]]&gt;=TY_YTDMin)*Sales[[#This Row],[sales]]</f>
        <v>0</v>
      </c>
      <c r="N3658" s="4">
        <f>AND(Sales[[#This Row],[date]]&lt;=LY_YTDMax,Sales[[#This Row],[date]]&gt;=LY_YTDMin)*Sales[[#This Row],[sales]]</f>
        <v>118208.2102</v>
      </c>
      <c r="O3658" s="4">
        <f>AND(Sales[[#This Row],[date]]&gt;=YoY_Min,Sales[[#This Row],[date]]&lt;=TY_YTDMax)*(Sales[[#This Row],[sales]]/Sales[[#This Row],[sqft]])</f>
        <v>0</v>
      </c>
      <c r="P3658" s="4">
        <f>SUMIF(Sales[RegionStoretype],Sales[[#This Row],[RegionStoretype]],Sales[YoY_SSF])/Sales[[#This Row],[Region_TypeCount]]</f>
        <v>59.469551530910678</v>
      </c>
    </row>
    <row r="3659" spans="1:16" x14ac:dyDescent="0.25">
      <c r="A3659" s="1">
        <v>42972</v>
      </c>
      <c r="B3659">
        <v>12</v>
      </c>
      <c r="C3659">
        <v>15</v>
      </c>
      <c r="D3659">
        <v>512.91560000000004</v>
      </c>
      <c r="E3659">
        <f>INDEX(Stores[region],MATCH(Sales[[#This Row],[store_no]],Stores[store_no],0))</f>
        <v>2</v>
      </c>
      <c r="F3659" t="str">
        <f>INDEX(Stores[storetype],MATCH(Sales[[#This Row],[store_no]],Stores[store_no],0))</f>
        <v>B</v>
      </c>
      <c r="G3659" t="str">
        <f>INDEX(Stores[location_city],MATCH(Sales[[#This Row],[store_no]],Stores[store_no],0))</f>
        <v>Indianapolis</v>
      </c>
      <c r="H3659" t="str">
        <f>INDEX(Stores[location_state],MATCH(Sales[[#This Row],[store_no]],Stores[store_no],0))</f>
        <v>Indiana</v>
      </c>
      <c r="I3659">
        <f>INDEX(Stores[sqft],MATCH(Sales[[#This Row],[store_no]],Stores[store_no],0))</f>
        <v>120800</v>
      </c>
      <c r="J3659" s="4" t="str">
        <f>INDEX(Departments[dept_name],MATCH(Sales[[#This Row],[dept_no]],Departments[dept_no],0))</f>
        <v>Music</v>
      </c>
      <c r="K3659" s="4" t="str">
        <f>CONCATENATE(Sales[[#This Row],[region]],Sales[[#This Row],[storetype]])</f>
        <v>2B</v>
      </c>
      <c r="L3659" s="4">
        <f>INDEX(RegionStoreCount[Store Count],MATCH(Sales[[#This Row],[RegionStoretype]],RegionStoreCount[Region/Type],0))</f>
        <v>6</v>
      </c>
      <c r="M3659" s="4">
        <f>AND(Sales[[#This Row],[date]]&lt;=TY_YTDMax,Sales[[#This Row],[date]]&gt;=TY_YTDMin)*Sales[[#This Row],[sales]]</f>
        <v>0</v>
      </c>
      <c r="N3659" s="4">
        <f>AND(Sales[[#This Row],[date]]&lt;=LY_YTDMax,Sales[[#This Row],[date]]&gt;=LY_YTDMin)*Sales[[#This Row],[sales]]</f>
        <v>512.91560000000004</v>
      </c>
      <c r="O3659" s="4">
        <f>AND(Sales[[#This Row],[date]]&gt;=YoY_Min,Sales[[#This Row],[date]]&lt;=TY_YTDMax)*(Sales[[#This Row],[sales]]/Sales[[#This Row],[sqft]])</f>
        <v>0</v>
      </c>
      <c r="P3659" s="4">
        <f>SUMIF(Sales[RegionStoretype],Sales[[#This Row],[RegionStoretype]],Sales[YoY_SSF])/Sales[[#This Row],[Region_TypeCount]]</f>
        <v>58.393757732919049</v>
      </c>
    </row>
    <row r="3660" spans="1:16" x14ac:dyDescent="0.25">
      <c r="A3660" s="1">
        <v>42972</v>
      </c>
      <c r="B3660">
        <v>12</v>
      </c>
      <c r="C3660">
        <v>17</v>
      </c>
      <c r="D3660">
        <v>50735.439299999998</v>
      </c>
      <c r="E3660">
        <f>INDEX(Stores[region],MATCH(Sales[[#This Row],[store_no]],Stores[store_no],0))</f>
        <v>2</v>
      </c>
      <c r="F3660" t="str">
        <f>INDEX(Stores[storetype],MATCH(Sales[[#This Row],[store_no]],Stores[store_no],0))</f>
        <v>B</v>
      </c>
      <c r="G3660" t="str">
        <f>INDEX(Stores[location_city],MATCH(Sales[[#This Row],[store_no]],Stores[store_no],0))</f>
        <v>Indianapolis</v>
      </c>
      <c r="H3660" t="str">
        <f>INDEX(Stores[location_state],MATCH(Sales[[#This Row],[store_no]],Stores[store_no],0))</f>
        <v>Indiana</v>
      </c>
      <c r="I3660">
        <f>INDEX(Stores[sqft],MATCH(Sales[[#This Row],[store_no]],Stores[store_no],0))</f>
        <v>120800</v>
      </c>
      <c r="J3660" s="4" t="str">
        <f>INDEX(Departments[dept_name],MATCH(Sales[[#This Row],[dept_no]],Departments[dept_no],0))</f>
        <v>Shoes</v>
      </c>
      <c r="K3660" s="4" t="str">
        <f>CONCATENATE(Sales[[#This Row],[region]],Sales[[#This Row],[storetype]])</f>
        <v>2B</v>
      </c>
      <c r="L3660" s="4">
        <f>INDEX(RegionStoreCount[Store Count],MATCH(Sales[[#This Row],[RegionStoretype]],RegionStoreCount[Region/Type],0))</f>
        <v>6</v>
      </c>
      <c r="M3660" s="4">
        <f>AND(Sales[[#This Row],[date]]&lt;=TY_YTDMax,Sales[[#This Row],[date]]&gt;=TY_YTDMin)*Sales[[#This Row],[sales]]</f>
        <v>0</v>
      </c>
      <c r="N3660" s="4">
        <f>AND(Sales[[#This Row],[date]]&lt;=LY_YTDMax,Sales[[#This Row],[date]]&gt;=LY_YTDMin)*Sales[[#This Row],[sales]]</f>
        <v>50735.439299999998</v>
      </c>
      <c r="O3660" s="4">
        <f>AND(Sales[[#This Row],[date]]&gt;=YoY_Min,Sales[[#This Row],[date]]&lt;=TY_YTDMax)*(Sales[[#This Row],[sales]]/Sales[[#This Row],[sqft]])</f>
        <v>0</v>
      </c>
      <c r="P3660" s="4">
        <f>SUMIF(Sales[RegionStoretype],Sales[[#This Row],[RegionStoretype]],Sales[YoY_SSF])/Sales[[#This Row],[Region_TypeCount]]</f>
        <v>58.393757732919049</v>
      </c>
    </row>
    <row r="3661" spans="1:16" x14ac:dyDescent="0.25">
      <c r="A3661" s="1">
        <v>42972</v>
      </c>
      <c r="B3661">
        <v>12</v>
      </c>
      <c r="C3661">
        <v>18</v>
      </c>
      <c r="D3661">
        <v>37020.168099999995</v>
      </c>
      <c r="E3661">
        <f>INDEX(Stores[region],MATCH(Sales[[#This Row],[store_no]],Stores[store_no],0))</f>
        <v>2</v>
      </c>
      <c r="F3661" t="str">
        <f>INDEX(Stores[storetype],MATCH(Sales[[#This Row],[store_no]],Stores[store_no],0))</f>
        <v>B</v>
      </c>
      <c r="G3661" t="str">
        <f>INDEX(Stores[location_city],MATCH(Sales[[#This Row],[store_no]],Stores[store_no],0))</f>
        <v>Indianapolis</v>
      </c>
      <c r="H3661" t="str">
        <f>INDEX(Stores[location_state],MATCH(Sales[[#This Row],[store_no]],Stores[store_no],0))</f>
        <v>Indiana</v>
      </c>
      <c r="I3661">
        <f>INDEX(Stores[sqft],MATCH(Sales[[#This Row],[store_no]],Stores[store_no],0))</f>
        <v>120800</v>
      </c>
      <c r="J3661" s="4" t="str">
        <f>INDEX(Departments[dept_name],MATCH(Sales[[#This Row],[dept_no]],Departments[dept_no],0))</f>
        <v>Sports</v>
      </c>
      <c r="K3661" s="4" t="str">
        <f>CONCATENATE(Sales[[#This Row],[region]],Sales[[#This Row],[storetype]])</f>
        <v>2B</v>
      </c>
      <c r="L3661" s="4">
        <f>INDEX(RegionStoreCount[Store Count],MATCH(Sales[[#This Row],[RegionStoretype]],RegionStoreCount[Region/Type],0))</f>
        <v>6</v>
      </c>
      <c r="M3661" s="4">
        <f>AND(Sales[[#This Row],[date]]&lt;=TY_YTDMax,Sales[[#This Row],[date]]&gt;=TY_YTDMin)*Sales[[#This Row],[sales]]</f>
        <v>0</v>
      </c>
      <c r="N3661" s="4">
        <f>AND(Sales[[#This Row],[date]]&lt;=LY_YTDMax,Sales[[#This Row],[date]]&gt;=LY_YTDMin)*Sales[[#This Row],[sales]]</f>
        <v>37020.168099999995</v>
      </c>
      <c r="O3661" s="4">
        <f>AND(Sales[[#This Row],[date]]&gt;=YoY_Min,Sales[[#This Row],[date]]&lt;=TY_YTDMax)*(Sales[[#This Row],[sales]]/Sales[[#This Row],[sqft]])</f>
        <v>0</v>
      </c>
      <c r="P3661" s="4">
        <f>SUMIF(Sales[RegionStoretype],Sales[[#This Row],[RegionStoretype]],Sales[YoY_SSF])/Sales[[#This Row],[Region_TypeCount]]</f>
        <v>58.393757732919049</v>
      </c>
    </row>
    <row r="3662" spans="1:16" x14ac:dyDescent="0.25">
      <c r="A3662" s="1">
        <v>42972</v>
      </c>
      <c r="B3662">
        <v>13</v>
      </c>
      <c r="C3662">
        <v>11</v>
      </c>
      <c r="D3662">
        <v>149739.25869999998</v>
      </c>
      <c r="E3662">
        <f>INDEX(Stores[region],MATCH(Sales[[#This Row],[store_no]],Stores[store_no],0))</f>
        <v>3</v>
      </c>
      <c r="F3662" t="str">
        <f>INDEX(Stores[storetype],MATCH(Sales[[#This Row],[store_no]],Stores[store_no],0))</f>
        <v>A</v>
      </c>
      <c r="G3662" t="str">
        <f>INDEX(Stores[location_city],MATCH(Sales[[#This Row],[store_no]],Stores[store_no],0))</f>
        <v>Overland Park</v>
      </c>
      <c r="H3662" t="str">
        <f>INDEX(Stores[location_state],MATCH(Sales[[#This Row],[store_no]],Stores[store_no],0))</f>
        <v>Kansas</v>
      </c>
      <c r="I3662">
        <f>INDEX(Stores[sqft],MATCH(Sales[[#This Row],[store_no]],Stores[store_no],0))</f>
        <v>201000</v>
      </c>
      <c r="J3662" s="4" t="str">
        <f>INDEX(Departments[dept_name],MATCH(Sales[[#This Row],[dept_no]],Departments[dept_no],0))</f>
        <v>Home</v>
      </c>
      <c r="K3662" s="4" t="str">
        <f>CONCATENATE(Sales[[#This Row],[region]],Sales[[#This Row],[storetype]])</f>
        <v>3A</v>
      </c>
      <c r="L3662" s="4">
        <f>INDEX(RegionStoreCount[Store Count],MATCH(Sales[[#This Row],[RegionStoretype]],RegionStoreCount[Region/Type],0))</f>
        <v>9</v>
      </c>
      <c r="M3662" s="4">
        <f>AND(Sales[[#This Row],[date]]&lt;=TY_YTDMax,Sales[[#This Row],[date]]&gt;=TY_YTDMin)*Sales[[#This Row],[sales]]</f>
        <v>0</v>
      </c>
      <c r="N3662" s="4">
        <f>AND(Sales[[#This Row],[date]]&lt;=LY_YTDMax,Sales[[#This Row],[date]]&gt;=LY_YTDMin)*Sales[[#This Row],[sales]]</f>
        <v>149739.25869999998</v>
      </c>
      <c r="O3662" s="4">
        <f>AND(Sales[[#This Row],[date]]&gt;=YoY_Min,Sales[[#This Row],[date]]&lt;=TY_YTDMax)*(Sales[[#This Row],[sales]]/Sales[[#This Row],[sqft]])</f>
        <v>0</v>
      </c>
      <c r="P3662" s="4">
        <f>SUMIF(Sales[RegionStoretype],Sales[[#This Row],[RegionStoretype]],Sales[YoY_SSF])/Sales[[#This Row],[Region_TypeCount]]</f>
        <v>53.603836561720975</v>
      </c>
    </row>
    <row r="3663" spans="1:16" x14ac:dyDescent="0.25">
      <c r="A3663" s="1">
        <v>42972</v>
      </c>
      <c r="B3663">
        <v>14</v>
      </c>
      <c r="C3663">
        <v>7</v>
      </c>
      <c r="D3663">
        <v>10313.619700000001</v>
      </c>
      <c r="E3663">
        <f>INDEX(Stores[region],MATCH(Sales[[#This Row],[store_no]],Stores[store_no],0))</f>
        <v>3</v>
      </c>
      <c r="F3663" t="str">
        <f>INDEX(Stores[storetype],MATCH(Sales[[#This Row],[store_no]],Stores[store_no],0))</f>
        <v>A</v>
      </c>
      <c r="G3663" t="str">
        <f>INDEX(Stores[location_city],MATCH(Sales[[#This Row],[store_no]],Stores[store_no],0))</f>
        <v>Bismarck</v>
      </c>
      <c r="H3663" t="str">
        <f>INDEX(Stores[location_state],MATCH(Sales[[#This Row],[store_no]],Stores[store_no],0))</f>
        <v>North Dakota</v>
      </c>
      <c r="I3663">
        <f>INDEX(Stores[sqft],MATCH(Sales[[#This Row],[store_no]],Stores[store_no],0))</f>
        <v>96400</v>
      </c>
      <c r="J3663" s="4" t="str">
        <f>INDEX(Departments[dept_name],MATCH(Sales[[#This Row],[dept_no]],Departments[dept_no],0))</f>
        <v>Electronics</v>
      </c>
      <c r="K3663" s="4" t="str">
        <f>CONCATENATE(Sales[[#This Row],[region]],Sales[[#This Row],[storetype]])</f>
        <v>3A</v>
      </c>
      <c r="L3663" s="4">
        <f>INDEX(RegionStoreCount[Store Count],MATCH(Sales[[#This Row],[RegionStoretype]],RegionStoreCount[Region/Type],0))</f>
        <v>9</v>
      </c>
      <c r="M3663" s="4">
        <f>AND(Sales[[#This Row],[date]]&lt;=TY_YTDMax,Sales[[#This Row],[date]]&gt;=TY_YTDMin)*Sales[[#This Row],[sales]]</f>
        <v>0</v>
      </c>
      <c r="N3663" s="4">
        <f>AND(Sales[[#This Row],[date]]&lt;=LY_YTDMax,Sales[[#This Row],[date]]&gt;=LY_YTDMin)*Sales[[#This Row],[sales]]</f>
        <v>10313.619700000001</v>
      </c>
      <c r="O3663" s="4">
        <f>AND(Sales[[#This Row],[date]]&gt;=YoY_Min,Sales[[#This Row],[date]]&lt;=TY_YTDMax)*(Sales[[#This Row],[sales]]/Sales[[#This Row],[sqft]])</f>
        <v>0</v>
      </c>
      <c r="P3663" s="4">
        <f>SUMIF(Sales[RegionStoretype],Sales[[#This Row],[RegionStoretype]],Sales[YoY_SSF])/Sales[[#This Row],[Region_TypeCount]]</f>
        <v>53.603836561720975</v>
      </c>
    </row>
    <row r="3664" spans="1:16" x14ac:dyDescent="0.25">
      <c r="A3664" s="1">
        <v>42972</v>
      </c>
      <c r="B3664">
        <v>14</v>
      </c>
      <c r="C3664">
        <v>8</v>
      </c>
      <c r="D3664">
        <v>9558.9699999999993</v>
      </c>
      <c r="E3664">
        <f>INDEX(Stores[region],MATCH(Sales[[#This Row],[store_no]],Stores[store_no],0))</f>
        <v>3</v>
      </c>
      <c r="F3664" t="str">
        <f>INDEX(Stores[storetype],MATCH(Sales[[#This Row],[store_no]],Stores[store_no],0))</f>
        <v>A</v>
      </c>
      <c r="G3664" t="str">
        <f>INDEX(Stores[location_city],MATCH(Sales[[#This Row],[store_no]],Stores[store_no],0))</f>
        <v>Bismarck</v>
      </c>
      <c r="H3664" t="str">
        <f>INDEX(Stores[location_state],MATCH(Sales[[#This Row],[store_no]],Stores[store_no],0))</f>
        <v>North Dakota</v>
      </c>
      <c r="I3664">
        <f>INDEX(Stores[sqft],MATCH(Sales[[#This Row],[store_no]],Stores[store_no],0))</f>
        <v>96400</v>
      </c>
      <c r="J3664" s="4" t="str">
        <f>INDEX(Departments[dept_name],MATCH(Sales[[#This Row],[dept_no]],Departments[dept_no],0))</f>
        <v>Games</v>
      </c>
      <c r="K3664" s="4" t="str">
        <f>CONCATENATE(Sales[[#This Row],[region]],Sales[[#This Row],[storetype]])</f>
        <v>3A</v>
      </c>
      <c r="L3664" s="4">
        <f>INDEX(RegionStoreCount[Store Count],MATCH(Sales[[#This Row],[RegionStoretype]],RegionStoreCount[Region/Type],0))</f>
        <v>9</v>
      </c>
      <c r="M3664" s="4">
        <f>AND(Sales[[#This Row],[date]]&lt;=TY_YTDMax,Sales[[#This Row],[date]]&gt;=TY_YTDMin)*Sales[[#This Row],[sales]]</f>
        <v>0</v>
      </c>
      <c r="N3664" s="4">
        <f>AND(Sales[[#This Row],[date]]&lt;=LY_YTDMax,Sales[[#This Row],[date]]&gt;=LY_YTDMin)*Sales[[#This Row],[sales]]</f>
        <v>9558.9699999999993</v>
      </c>
      <c r="O3664" s="4">
        <f>AND(Sales[[#This Row],[date]]&gt;=YoY_Min,Sales[[#This Row],[date]]&lt;=TY_YTDMax)*(Sales[[#This Row],[sales]]/Sales[[#This Row],[sqft]])</f>
        <v>0</v>
      </c>
      <c r="P3664" s="4">
        <f>SUMIF(Sales[RegionStoretype],Sales[[#This Row],[RegionStoretype]],Sales[YoY_SSF])/Sales[[#This Row],[Region_TypeCount]]</f>
        <v>53.603836561720975</v>
      </c>
    </row>
    <row r="3665" spans="1:16" x14ac:dyDescent="0.25">
      <c r="A3665" s="1">
        <v>42972</v>
      </c>
      <c r="B3665">
        <v>15</v>
      </c>
      <c r="C3665">
        <v>16</v>
      </c>
      <c r="D3665">
        <v>28492.624199999998</v>
      </c>
      <c r="E3665">
        <f>INDEX(Stores[region],MATCH(Sales[[#This Row],[store_no]],Stores[store_no],0))</f>
        <v>2</v>
      </c>
      <c r="F3665" t="str">
        <f>INDEX(Stores[storetype],MATCH(Sales[[#This Row],[store_no]],Stores[store_no],0))</f>
        <v>B</v>
      </c>
      <c r="G3665" t="str">
        <f>INDEX(Stores[location_city],MATCH(Sales[[#This Row],[store_no]],Stores[store_no],0))</f>
        <v>Rochester</v>
      </c>
      <c r="H3665" t="str">
        <f>INDEX(Stores[location_state],MATCH(Sales[[#This Row],[store_no]],Stores[store_no],0))</f>
        <v>Minnesota</v>
      </c>
      <c r="I3665">
        <f>INDEX(Stores[sqft],MATCH(Sales[[#This Row],[store_no]],Stores[store_no],0))</f>
        <v>128100</v>
      </c>
      <c r="J3665" s="4" t="str">
        <f>INDEX(Departments[dept_name],MATCH(Sales[[#This Row],[dept_no]],Departments[dept_no],0))</f>
        <v>Outdoors</v>
      </c>
      <c r="K3665" s="4" t="str">
        <f>CONCATENATE(Sales[[#This Row],[region]],Sales[[#This Row],[storetype]])</f>
        <v>2B</v>
      </c>
      <c r="L3665" s="4">
        <f>INDEX(RegionStoreCount[Store Count],MATCH(Sales[[#This Row],[RegionStoretype]],RegionStoreCount[Region/Type],0))</f>
        <v>6</v>
      </c>
      <c r="M3665" s="4">
        <f>AND(Sales[[#This Row],[date]]&lt;=TY_YTDMax,Sales[[#This Row],[date]]&gt;=TY_YTDMin)*Sales[[#This Row],[sales]]</f>
        <v>0</v>
      </c>
      <c r="N3665" s="4">
        <f>AND(Sales[[#This Row],[date]]&lt;=LY_YTDMax,Sales[[#This Row],[date]]&gt;=LY_YTDMin)*Sales[[#This Row],[sales]]</f>
        <v>28492.624199999998</v>
      </c>
      <c r="O3665" s="4">
        <f>AND(Sales[[#This Row],[date]]&gt;=YoY_Min,Sales[[#This Row],[date]]&lt;=TY_YTDMax)*(Sales[[#This Row],[sales]]/Sales[[#This Row],[sqft]])</f>
        <v>0</v>
      </c>
      <c r="P3665" s="4">
        <f>SUMIF(Sales[RegionStoretype],Sales[[#This Row],[RegionStoretype]],Sales[YoY_SSF])/Sales[[#This Row],[Region_TypeCount]]</f>
        <v>58.393757732919049</v>
      </c>
    </row>
    <row r="3666" spans="1:16" x14ac:dyDescent="0.25">
      <c r="A3666" s="1">
        <v>42972</v>
      </c>
      <c r="B3666">
        <v>16</v>
      </c>
      <c r="C3666">
        <v>17</v>
      </c>
      <c r="D3666">
        <v>77436.468900000007</v>
      </c>
      <c r="E3666">
        <f>INDEX(Stores[region],MATCH(Sales[[#This Row],[store_no]],Stores[store_no],0))</f>
        <v>2</v>
      </c>
      <c r="F3666" t="str">
        <f>INDEX(Stores[storetype],MATCH(Sales[[#This Row],[store_no]],Stores[store_no],0))</f>
        <v>B</v>
      </c>
      <c r="G3666" t="str">
        <f>INDEX(Stores[location_city],MATCH(Sales[[#This Row],[store_no]],Stores[store_no],0))</f>
        <v>Saint Paul</v>
      </c>
      <c r="H3666" t="str">
        <f>INDEX(Stores[location_state],MATCH(Sales[[#This Row],[store_no]],Stores[store_no],0))</f>
        <v>Minnesota</v>
      </c>
      <c r="I3666">
        <f>INDEX(Stores[sqft],MATCH(Sales[[#This Row],[store_no]],Stores[store_no],0))</f>
        <v>180400</v>
      </c>
      <c r="J3666" s="4" t="str">
        <f>INDEX(Departments[dept_name],MATCH(Sales[[#This Row],[dept_no]],Departments[dept_no],0))</f>
        <v>Shoes</v>
      </c>
      <c r="K3666" s="4" t="str">
        <f>CONCATENATE(Sales[[#This Row],[region]],Sales[[#This Row],[storetype]])</f>
        <v>2B</v>
      </c>
      <c r="L3666" s="4">
        <f>INDEX(RegionStoreCount[Store Count],MATCH(Sales[[#This Row],[RegionStoretype]],RegionStoreCount[Region/Type],0))</f>
        <v>6</v>
      </c>
      <c r="M3666" s="4">
        <f>AND(Sales[[#This Row],[date]]&lt;=TY_YTDMax,Sales[[#This Row],[date]]&gt;=TY_YTDMin)*Sales[[#This Row],[sales]]</f>
        <v>0</v>
      </c>
      <c r="N3666" s="4">
        <f>AND(Sales[[#This Row],[date]]&lt;=LY_YTDMax,Sales[[#This Row],[date]]&gt;=LY_YTDMin)*Sales[[#This Row],[sales]]</f>
        <v>77436.468900000007</v>
      </c>
      <c r="O3666" s="4">
        <f>AND(Sales[[#This Row],[date]]&gt;=YoY_Min,Sales[[#This Row],[date]]&lt;=TY_YTDMax)*(Sales[[#This Row],[sales]]/Sales[[#This Row],[sqft]])</f>
        <v>0</v>
      </c>
      <c r="P3666" s="4">
        <f>SUMIF(Sales[RegionStoretype],Sales[[#This Row],[RegionStoretype]],Sales[YoY_SSF])/Sales[[#This Row],[Region_TypeCount]]</f>
        <v>58.393757732919049</v>
      </c>
    </row>
    <row r="3667" spans="1:16" x14ac:dyDescent="0.25">
      <c r="A3667" s="1">
        <v>42972</v>
      </c>
      <c r="B3667">
        <v>17</v>
      </c>
      <c r="C3667">
        <v>2</v>
      </c>
      <c r="D3667">
        <v>22888.647500000003</v>
      </c>
      <c r="E3667">
        <f>INDEX(Stores[region],MATCH(Sales[[#This Row],[store_no]],Stores[store_no],0))</f>
        <v>3</v>
      </c>
      <c r="F3667" t="str">
        <f>INDEX(Stores[storetype],MATCH(Sales[[#This Row],[store_no]],Stores[store_no],0))</f>
        <v>B</v>
      </c>
      <c r="G3667" t="str">
        <f>INDEX(Stores[location_city],MATCH(Sales[[#This Row],[store_no]],Stores[store_no],0))</f>
        <v>Fargo</v>
      </c>
      <c r="H3667" t="str">
        <f>INDEX(Stores[location_state],MATCH(Sales[[#This Row],[store_no]],Stores[store_no],0))</f>
        <v>North Dakota</v>
      </c>
      <c r="I3667">
        <f>INDEX(Stores[sqft],MATCH(Sales[[#This Row],[store_no]],Stores[store_no],0))</f>
        <v>211600</v>
      </c>
      <c r="J3667" s="4" t="str">
        <f>INDEX(Departments[dept_name],MATCH(Sales[[#This Row],[dept_no]],Departments[dept_no],0))</f>
        <v>Baby</v>
      </c>
      <c r="K3667" s="4" t="str">
        <f>CONCATENATE(Sales[[#This Row],[region]],Sales[[#This Row],[storetype]])</f>
        <v>3B</v>
      </c>
      <c r="L3667" s="4">
        <f>INDEX(RegionStoreCount[Store Count],MATCH(Sales[[#This Row],[RegionStoretype]],RegionStoreCount[Region/Type],0))</f>
        <v>4</v>
      </c>
      <c r="M3667" s="4">
        <f>AND(Sales[[#This Row],[date]]&lt;=TY_YTDMax,Sales[[#This Row],[date]]&gt;=TY_YTDMin)*Sales[[#This Row],[sales]]</f>
        <v>0</v>
      </c>
      <c r="N3667" s="4">
        <f>AND(Sales[[#This Row],[date]]&lt;=LY_YTDMax,Sales[[#This Row],[date]]&gt;=LY_YTDMin)*Sales[[#This Row],[sales]]</f>
        <v>22888.647500000003</v>
      </c>
      <c r="O3667" s="4">
        <f>AND(Sales[[#This Row],[date]]&gt;=YoY_Min,Sales[[#This Row],[date]]&lt;=TY_YTDMax)*(Sales[[#This Row],[sales]]/Sales[[#This Row],[sqft]])</f>
        <v>0</v>
      </c>
      <c r="P3667" s="4">
        <f>SUMIF(Sales[RegionStoretype],Sales[[#This Row],[RegionStoretype]],Sales[YoY_SSF])/Sales[[#This Row],[Region_TypeCount]]</f>
        <v>58.312187288105562</v>
      </c>
    </row>
    <row r="3668" spans="1:16" x14ac:dyDescent="0.25">
      <c r="A3668" s="1">
        <v>42972</v>
      </c>
      <c r="B3668">
        <v>17</v>
      </c>
      <c r="C3668">
        <v>16</v>
      </c>
      <c r="D3668">
        <v>161010.76140000002</v>
      </c>
      <c r="E3668">
        <f>INDEX(Stores[region],MATCH(Sales[[#This Row],[store_no]],Stores[store_no],0))</f>
        <v>3</v>
      </c>
      <c r="F3668" t="str">
        <f>INDEX(Stores[storetype],MATCH(Sales[[#This Row],[store_no]],Stores[store_no],0))</f>
        <v>B</v>
      </c>
      <c r="G3668" t="str">
        <f>INDEX(Stores[location_city],MATCH(Sales[[#This Row],[store_no]],Stores[store_no],0))</f>
        <v>Fargo</v>
      </c>
      <c r="H3668" t="str">
        <f>INDEX(Stores[location_state],MATCH(Sales[[#This Row],[store_no]],Stores[store_no],0))</f>
        <v>North Dakota</v>
      </c>
      <c r="I3668">
        <f>INDEX(Stores[sqft],MATCH(Sales[[#This Row],[store_no]],Stores[store_no],0))</f>
        <v>211600</v>
      </c>
      <c r="J3668" s="4" t="str">
        <f>INDEX(Departments[dept_name],MATCH(Sales[[#This Row],[dept_no]],Departments[dept_no],0))</f>
        <v>Outdoors</v>
      </c>
      <c r="K3668" s="4" t="str">
        <f>CONCATENATE(Sales[[#This Row],[region]],Sales[[#This Row],[storetype]])</f>
        <v>3B</v>
      </c>
      <c r="L3668" s="4">
        <f>INDEX(RegionStoreCount[Store Count],MATCH(Sales[[#This Row],[RegionStoretype]],RegionStoreCount[Region/Type],0))</f>
        <v>4</v>
      </c>
      <c r="M3668" s="4">
        <f>AND(Sales[[#This Row],[date]]&lt;=TY_YTDMax,Sales[[#This Row],[date]]&gt;=TY_YTDMin)*Sales[[#This Row],[sales]]</f>
        <v>0</v>
      </c>
      <c r="N3668" s="4">
        <f>AND(Sales[[#This Row],[date]]&lt;=LY_YTDMax,Sales[[#This Row],[date]]&gt;=LY_YTDMin)*Sales[[#This Row],[sales]]</f>
        <v>161010.76140000002</v>
      </c>
      <c r="O3668" s="4">
        <f>AND(Sales[[#This Row],[date]]&gt;=YoY_Min,Sales[[#This Row],[date]]&lt;=TY_YTDMax)*(Sales[[#This Row],[sales]]/Sales[[#This Row],[sqft]])</f>
        <v>0</v>
      </c>
      <c r="P3668" s="4">
        <f>SUMIF(Sales[RegionStoretype],Sales[[#This Row],[RegionStoretype]],Sales[YoY_SSF])/Sales[[#This Row],[Region_TypeCount]]</f>
        <v>58.312187288105562</v>
      </c>
    </row>
    <row r="3669" spans="1:16" x14ac:dyDescent="0.25">
      <c r="A3669" s="1">
        <v>42972</v>
      </c>
      <c r="B3669">
        <v>18</v>
      </c>
      <c r="C3669">
        <v>12</v>
      </c>
      <c r="D3669">
        <v>101733.5258</v>
      </c>
      <c r="E3669">
        <f>INDEX(Stores[region],MATCH(Sales[[#This Row],[store_no]],Stores[store_no],0))</f>
        <v>2</v>
      </c>
      <c r="F3669" t="str">
        <f>INDEX(Stores[storetype],MATCH(Sales[[#This Row],[store_no]],Stores[store_no],0))</f>
        <v>B</v>
      </c>
      <c r="G3669" t="str">
        <f>INDEX(Stores[location_city],MATCH(Sales[[#This Row],[store_no]],Stores[store_no],0))</f>
        <v>Chicago</v>
      </c>
      <c r="H3669" t="str">
        <f>INDEX(Stores[location_state],MATCH(Sales[[#This Row],[store_no]],Stores[store_no],0))</f>
        <v>Illinois</v>
      </c>
      <c r="I3669">
        <f>INDEX(Stores[sqft],MATCH(Sales[[#This Row],[store_no]],Stores[store_no],0))</f>
        <v>120700</v>
      </c>
      <c r="J3669" s="4" t="str">
        <f>INDEX(Departments[dept_name],MATCH(Sales[[#This Row],[dept_no]],Departments[dept_no],0))</f>
        <v>Jewelery</v>
      </c>
      <c r="K3669" s="4" t="str">
        <f>CONCATENATE(Sales[[#This Row],[region]],Sales[[#This Row],[storetype]])</f>
        <v>2B</v>
      </c>
      <c r="L3669" s="4">
        <f>INDEX(RegionStoreCount[Store Count],MATCH(Sales[[#This Row],[RegionStoretype]],RegionStoreCount[Region/Type],0))</f>
        <v>6</v>
      </c>
      <c r="M3669" s="4">
        <f>AND(Sales[[#This Row],[date]]&lt;=TY_YTDMax,Sales[[#This Row],[date]]&gt;=TY_YTDMin)*Sales[[#This Row],[sales]]</f>
        <v>0</v>
      </c>
      <c r="N3669" s="4">
        <f>AND(Sales[[#This Row],[date]]&lt;=LY_YTDMax,Sales[[#This Row],[date]]&gt;=LY_YTDMin)*Sales[[#This Row],[sales]]</f>
        <v>101733.5258</v>
      </c>
      <c r="O3669" s="4">
        <f>AND(Sales[[#This Row],[date]]&gt;=YoY_Min,Sales[[#This Row],[date]]&lt;=TY_YTDMax)*(Sales[[#This Row],[sales]]/Sales[[#This Row],[sqft]])</f>
        <v>0</v>
      </c>
      <c r="P3669" s="4">
        <f>SUMIF(Sales[RegionStoretype],Sales[[#This Row],[RegionStoretype]],Sales[YoY_SSF])/Sales[[#This Row],[Region_TypeCount]]</f>
        <v>58.393757732919049</v>
      </c>
    </row>
    <row r="3670" spans="1:16" x14ac:dyDescent="0.25">
      <c r="A3670" s="1">
        <v>42972</v>
      </c>
      <c r="B3670">
        <v>19</v>
      </c>
      <c r="C3670">
        <v>6</v>
      </c>
      <c r="D3670">
        <v>72102.770999999993</v>
      </c>
      <c r="E3670">
        <f>INDEX(Stores[region],MATCH(Sales[[#This Row],[store_no]],Stores[store_no],0))</f>
        <v>3</v>
      </c>
      <c r="F3670" t="str">
        <f>INDEX(Stores[storetype],MATCH(Sales[[#This Row],[store_no]],Stores[store_no],0))</f>
        <v>A</v>
      </c>
      <c r="G3670" t="str">
        <f>INDEX(Stores[location_city],MATCH(Sales[[#This Row],[store_no]],Stores[store_no],0))</f>
        <v>Des Moines</v>
      </c>
      <c r="H3670" t="str">
        <f>INDEX(Stores[location_state],MATCH(Sales[[#This Row],[store_no]],Stores[store_no],0))</f>
        <v>Iowa</v>
      </c>
      <c r="I3670">
        <f>INDEX(Stores[sqft],MATCH(Sales[[#This Row],[store_no]],Stores[store_no],0))</f>
        <v>197600</v>
      </c>
      <c r="J3670" s="4" t="str">
        <f>INDEX(Departments[dept_name],MATCH(Sales[[#This Row],[dept_no]],Departments[dept_no],0))</f>
        <v>Computers</v>
      </c>
      <c r="K3670" s="4" t="str">
        <f>CONCATENATE(Sales[[#This Row],[region]],Sales[[#This Row],[storetype]])</f>
        <v>3A</v>
      </c>
      <c r="L3670" s="4">
        <f>INDEX(RegionStoreCount[Store Count],MATCH(Sales[[#This Row],[RegionStoretype]],RegionStoreCount[Region/Type],0))</f>
        <v>9</v>
      </c>
      <c r="M3670" s="4">
        <f>AND(Sales[[#This Row],[date]]&lt;=TY_YTDMax,Sales[[#This Row],[date]]&gt;=TY_YTDMin)*Sales[[#This Row],[sales]]</f>
        <v>0</v>
      </c>
      <c r="N3670" s="4">
        <f>AND(Sales[[#This Row],[date]]&lt;=LY_YTDMax,Sales[[#This Row],[date]]&gt;=LY_YTDMin)*Sales[[#This Row],[sales]]</f>
        <v>72102.770999999993</v>
      </c>
      <c r="O3670" s="4">
        <f>AND(Sales[[#This Row],[date]]&gt;=YoY_Min,Sales[[#This Row],[date]]&lt;=TY_YTDMax)*(Sales[[#This Row],[sales]]/Sales[[#This Row],[sqft]])</f>
        <v>0</v>
      </c>
      <c r="P3670" s="4">
        <f>SUMIF(Sales[RegionStoretype],Sales[[#This Row],[RegionStoretype]],Sales[YoY_SSF])/Sales[[#This Row],[Region_TypeCount]]</f>
        <v>53.603836561720975</v>
      </c>
    </row>
    <row r="3671" spans="1:16" x14ac:dyDescent="0.25">
      <c r="A3671" s="1">
        <v>42972</v>
      </c>
      <c r="B3671">
        <v>19</v>
      </c>
      <c r="C3671">
        <v>13</v>
      </c>
      <c r="D3671">
        <v>42319.874799999998</v>
      </c>
      <c r="E3671">
        <f>INDEX(Stores[region],MATCH(Sales[[#This Row],[store_no]],Stores[store_no],0))</f>
        <v>3</v>
      </c>
      <c r="F3671" t="str">
        <f>INDEX(Stores[storetype],MATCH(Sales[[#This Row],[store_no]],Stores[store_no],0))</f>
        <v>A</v>
      </c>
      <c r="G3671" t="str">
        <f>INDEX(Stores[location_city],MATCH(Sales[[#This Row],[store_no]],Stores[store_no],0))</f>
        <v>Des Moines</v>
      </c>
      <c r="H3671" t="str">
        <f>INDEX(Stores[location_state],MATCH(Sales[[#This Row],[store_no]],Stores[store_no],0))</f>
        <v>Iowa</v>
      </c>
      <c r="I3671">
        <f>INDEX(Stores[sqft],MATCH(Sales[[#This Row],[store_no]],Stores[store_no],0))</f>
        <v>197600</v>
      </c>
      <c r="J3671" s="4" t="str">
        <f>INDEX(Departments[dept_name],MATCH(Sales[[#This Row],[dept_no]],Departments[dept_no],0))</f>
        <v>Kids</v>
      </c>
      <c r="K3671" s="4" t="str">
        <f>CONCATENATE(Sales[[#This Row],[region]],Sales[[#This Row],[storetype]])</f>
        <v>3A</v>
      </c>
      <c r="L3671" s="4">
        <f>INDEX(RegionStoreCount[Store Count],MATCH(Sales[[#This Row],[RegionStoretype]],RegionStoreCount[Region/Type],0))</f>
        <v>9</v>
      </c>
      <c r="M3671" s="4">
        <f>AND(Sales[[#This Row],[date]]&lt;=TY_YTDMax,Sales[[#This Row],[date]]&gt;=TY_YTDMin)*Sales[[#This Row],[sales]]</f>
        <v>0</v>
      </c>
      <c r="N3671" s="4">
        <f>AND(Sales[[#This Row],[date]]&lt;=LY_YTDMax,Sales[[#This Row],[date]]&gt;=LY_YTDMin)*Sales[[#This Row],[sales]]</f>
        <v>42319.874799999998</v>
      </c>
      <c r="O3671" s="4">
        <f>AND(Sales[[#This Row],[date]]&gt;=YoY_Min,Sales[[#This Row],[date]]&lt;=TY_YTDMax)*(Sales[[#This Row],[sales]]/Sales[[#This Row],[sqft]])</f>
        <v>0</v>
      </c>
      <c r="P3671" s="4">
        <f>SUMIF(Sales[RegionStoretype],Sales[[#This Row],[RegionStoretype]],Sales[YoY_SSF])/Sales[[#This Row],[Region_TypeCount]]</f>
        <v>53.603836561720975</v>
      </c>
    </row>
    <row r="3672" spans="1:16" x14ac:dyDescent="0.25">
      <c r="A3672" s="1">
        <v>42972</v>
      </c>
      <c r="B3672">
        <v>20</v>
      </c>
      <c r="C3672">
        <v>7</v>
      </c>
      <c r="D3672">
        <v>18532.1315</v>
      </c>
      <c r="E3672">
        <f>INDEX(Stores[region],MATCH(Sales[[#This Row],[store_no]],Stores[store_no],0))</f>
        <v>1</v>
      </c>
      <c r="F3672" t="str">
        <f>INDEX(Stores[storetype],MATCH(Sales[[#This Row],[store_no]],Stores[store_no],0))</f>
        <v>A</v>
      </c>
      <c r="G3672" t="str">
        <f>INDEX(Stores[location_city],MATCH(Sales[[#This Row],[store_no]],Stores[store_no],0))</f>
        <v>South Bend</v>
      </c>
      <c r="H3672" t="str">
        <f>INDEX(Stores[location_state],MATCH(Sales[[#This Row],[store_no]],Stores[store_no],0))</f>
        <v>Indiana</v>
      </c>
      <c r="I3672">
        <f>INDEX(Stores[sqft],MATCH(Sales[[#This Row],[store_no]],Stores[store_no],0))</f>
        <v>39700</v>
      </c>
      <c r="J3672" s="4" t="str">
        <f>INDEX(Departments[dept_name],MATCH(Sales[[#This Row],[dept_no]],Departments[dept_no],0))</f>
        <v>Electronics</v>
      </c>
      <c r="K3672" s="4" t="str">
        <f>CONCATENATE(Sales[[#This Row],[region]],Sales[[#This Row],[storetype]])</f>
        <v>1A</v>
      </c>
      <c r="L3672" s="4">
        <f>INDEX(RegionStoreCount[Store Count],MATCH(Sales[[#This Row],[RegionStoretype]],RegionStoreCount[Region/Type],0))</f>
        <v>5</v>
      </c>
      <c r="M3672" s="4">
        <f>AND(Sales[[#This Row],[date]]&lt;=TY_YTDMax,Sales[[#This Row],[date]]&gt;=TY_YTDMin)*Sales[[#This Row],[sales]]</f>
        <v>0</v>
      </c>
      <c r="N3672" s="4">
        <f>AND(Sales[[#This Row],[date]]&lt;=LY_YTDMax,Sales[[#This Row],[date]]&gt;=LY_YTDMin)*Sales[[#This Row],[sales]]</f>
        <v>18532.1315</v>
      </c>
      <c r="O3672" s="4">
        <f>AND(Sales[[#This Row],[date]]&gt;=YoY_Min,Sales[[#This Row],[date]]&lt;=TY_YTDMax)*(Sales[[#This Row],[sales]]/Sales[[#This Row],[sqft]])</f>
        <v>0</v>
      </c>
      <c r="P3672" s="4">
        <f>SUMIF(Sales[RegionStoretype],Sales[[#This Row],[RegionStoretype]],Sales[YoY_SSF])/Sales[[#This Row],[Region_TypeCount]]</f>
        <v>59.469551530910678</v>
      </c>
    </row>
    <row r="3673" spans="1:16" x14ac:dyDescent="0.25">
      <c r="A3673" s="1">
        <v>42972</v>
      </c>
      <c r="B3673">
        <v>20</v>
      </c>
      <c r="C3673">
        <v>9</v>
      </c>
      <c r="D3673">
        <v>2622.7968999999998</v>
      </c>
      <c r="E3673">
        <f>INDEX(Stores[region],MATCH(Sales[[#This Row],[store_no]],Stores[store_no],0))</f>
        <v>1</v>
      </c>
      <c r="F3673" t="str">
        <f>INDEX(Stores[storetype],MATCH(Sales[[#This Row],[store_no]],Stores[store_no],0))</f>
        <v>A</v>
      </c>
      <c r="G3673" t="str">
        <f>INDEX(Stores[location_city],MATCH(Sales[[#This Row],[store_no]],Stores[store_no],0))</f>
        <v>South Bend</v>
      </c>
      <c r="H3673" t="str">
        <f>INDEX(Stores[location_state],MATCH(Sales[[#This Row],[store_no]],Stores[store_no],0))</f>
        <v>Indiana</v>
      </c>
      <c r="I3673">
        <f>INDEX(Stores[sqft],MATCH(Sales[[#This Row],[store_no]],Stores[store_no],0))</f>
        <v>39700</v>
      </c>
      <c r="J3673" s="4" t="str">
        <f>INDEX(Departments[dept_name],MATCH(Sales[[#This Row],[dept_no]],Departments[dept_no],0))</f>
        <v>Garden</v>
      </c>
      <c r="K3673" s="4" t="str">
        <f>CONCATENATE(Sales[[#This Row],[region]],Sales[[#This Row],[storetype]])</f>
        <v>1A</v>
      </c>
      <c r="L3673" s="4">
        <f>INDEX(RegionStoreCount[Store Count],MATCH(Sales[[#This Row],[RegionStoretype]],RegionStoreCount[Region/Type],0))</f>
        <v>5</v>
      </c>
      <c r="M3673" s="4">
        <f>AND(Sales[[#This Row],[date]]&lt;=TY_YTDMax,Sales[[#This Row],[date]]&gt;=TY_YTDMin)*Sales[[#This Row],[sales]]</f>
        <v>0</v>
      </c>
      <c r="N3673" s="4">
        <f>AND(Sales[[#This Row],[date]]&lt;=LY_YTDMax,Sales[[#This Row],[date]]&gt;=LY_YTDMin)*Sales[[#This Row],[sales]]</f>
        <v>2622.7968999999998</v>
      </c>
      <c r="O3673" s="4">
        <f>AND(Sales[[#This Row],[date]]&gt;=YoY_Min,Sales[[#This Row],[date]]&lt;=TY_YTDMax)*(Sales[[#This Row],[sales]]/Sales[[#This Row],[sqft]])</f>
        <v>0</v>
      </c>
      <c r="P3673" s="4">
        <f>SUMIF(Sales[RegionStoretype],Sales[[#This Row],[RegionStoretype]],Sales[YoY_SSF])/Sales[[#This Row],[Region_TypeCount]]</f>
        <v>59.469551530910678</v>
      </c>
    </row>
    <row r="3674" spans="1:16" x14ac:dyDescent="0.25">
      <c r="A3674" s="1">
        <v>42972</v>
      </c>
      <c r="B3674">
        <v>20</v>
      </c>
      <c r="C3674">
        <v>11</v>
      </c>
      <c r="D3674">
        <v>77200.54849999999</v>
      </c>
      <c r="E3674">
        <f>INDEX(Stores[region],MATCH(Sales[[#This Row],[store_no]],Stores[store_no],0))</f>
        <v>1</v>
      </c>
      <c r="F3674" t="str">
        <f>INDEX(Stores[storetype],MATCH(Sales[[#This Row],[store_no]],Stores[store_no],0))</f>
        <v>A</v>
      </c>
      <c r="G3674" t="str">
        <f>INDEX(Stores[location_city],MATCH(Sales[[#This Row],[store_no]],Stores[store_no],0))</f>
        <v>South Bend</v>
      </c>
      <c r="H3674" t="str">
        <f>INDEX(Stores[location_state],MATCH(Sales[[#This Row],[store_no]],Stores[store_no],0))</f>
        <v>Indiana</v>
      </c>
      <c r="I3674">
        <f>INDEX(Stores[sqft],MATCH(Sales[[#This Row],[store_no]],Stores[store_no],0))</f>
        <v>39700</v>
      </c>
      <c r="J3674" s="4" t="str">
        <f>INDEX(Departments[dept_name],MATCH(Sales[[#This Row],[dept_no]],Departments[dept_no],0))</f>
        <v>Home</v>
      </c>
      <c r="K3674" s="4" t="str">
        <f>CONCATENATE(Sales[[#This Row],[region]],Sales[[#This Row],[storetype]])</f>
        <v>1A</v>
      </c>
      <c r="L3674" s="4">
        <f>INDEX(RegionStoreCount[Store Count],MATCH(Sales[[#This Row],[RegionStoretype]],RegionStoreCount[Region/Type],0))</f>
        <v>5</v>
      </c>
      <c r="M3674" s="4">
        <f>AND(Sales[[#This Row],[date]]&lt;=TY_YTDMax,Sales[[#This Row],[date]]&gt;=TY_YTDMin)*Sales[[#This Row],[sales]]</f>
        <v>0</v>
      </c>
      <c r="N3674" s="4">
        <f>AND(Sales[[#This Row],[date]]&lt;=LY_YTDMax,Sales[[#This Row],[date]]&gt;=LY_YTDMin)*Sales[[#This Row],[sales]]</f>
        <v>77200.54849999999</v>
      </c>
      <c r="O3674" s="4">
        <f>AND(Sales[[#This Row],[date]]&gt;=YoY_Min,Sales[[#This Row],[date]]&lt;=TY_YTDMax)*(Sales[[#This Row],[sales]]/Sales[[#This Row],[sqft]])</f>
        <v>0</v>
      </c>
      <c r="P3674" s="4">
        <f>SUMIF(Sales[RegionStoretype],Sales[[#This Row],[RegionStoretype]],Sales[YoY_SSF])/Sales[[#This Row],[Region_TypeCount]]</f>
        <v>59.469551530910678</v>
      </c>
    </row>
    <row r="3675" spans="1:16" x14ac:dyDescent="0.25">
      <c r="A3675" s="1">
        <v>42972</v>
      </c>
      <c r="B3675">
        <v>20</v>
      </c>
      <c r="C3675">
        <v>18</v>
      </c>
      <c r="D3675">
        <v>87429.365399999995</v>
      </c>
      <c r="E3675">
        <f>INDEX(Stores[region],MATCH(Sales[[#This Row],[store_no]],Stores[store_no],0))</f>
        <v>1</v>
      </c>
      <c r="F3675" t="str">
        <f>INDEX(Stores[storetype],MATCH(Sales[[#This Row],[store_no]],Stores[store_no],0))</f>
        <v>A</v>
      </c>
      <c r="G3675" t="str">
        <f>INDEX(Stores[location_city],MATCH(Sales[[#This Row],[store_no]],Stores[store_no],0))</f>
        <v>South Bend</v>
      </c>
      <c r="H3675" t="str">
        <f>INDEX(Stores[location_state],MATCH(Sales[[#This Row],[store_no]],Stores[store_no],0))</f>
        <v>Indiana</v>
      </c>
      <c r="I3675">
        <f>INDEX(Stores[sqft],MATCH(Sales[[#This Row],[store_no]],Stores[store_no],0))</f>
        <v>39700</v>
      </c>
      <c r="J3675" s="4" t="str">
        <f>INDEX(Departments[dept_name],MATCH(Sales[[#This Row],[dept_no]],Departments[dept_no],0))</f>
        <v>Sports</v>
      </c>
      <c r="K3675" s="4" t="str">
        <f>CONCATENATE(Sales[[#This Row],[region]],Sales[[#This Row],[storetype]])</f>
        <v>1A</v>
      </c>
      <c r="L3675" s="4">
        <f>INDEX(RegionStoreCount[Store Count],MATCH(Sales[[#This Row],[RegionStoretype]],RegionStoreCount[Region/Type],0))</f>
        <v>5</v>
      </c>
      <c r="M3675" s="4">
        <f>AND(Sales[[#This Row],[date]]&lt;=TY_YTDMax,Sales[[#This Row],[date]]&gt;=TY_YTDMin)*Sales[[#This Row],[sales]]</f>
        <v>0</v>
      </c>
      <c r="N3675" s="4">
        <f>AND(Sales[[#This Row],[date]]&lt;=LY_YTDMax,Sales[[#This Row],[date]]&gt;=LY_YTDMin)*Sales[[#This Row],[sales]]</f>
        <v>87429.365399999995</v>
      </c>
      <c r="O3675" s="4">
        <f>AND(Sales[[#This Row],[date]]&gt;=YoY_Min,Sales[[#This Row],[date]]&lt;=TY_YTDMax)*(Sales[[#This Row],[sales]]/Sales[[#This Row],[sqft]])</f>
        <v>0</v>
      </c>
      <c r="P3675" s="4">
        <f>SUMIF(Sales[RegionStoretype],Sales[[#This Row],[RegionStoretype]],Sales[YoY_SSF])/Sales[[#This Row],[Region_TypeCount]]</f>
        <v>59.469551530910678</v>
      </c>
    </row>
    <row r="3676" spans="1:16" x14ac:dyDescent="0.25">
      <c r="A3676" s="1">
        <v>42972</v>
      </c>
      <c r="B3676">
        <v>21</v>
      </c>
      <c r="C3676">
        <v>13</v>
      </c>
      <c r="D3676">
        <v>136946.94830000002</v>
      </c>
      <c r="E3676">
        <f>INDEX(Stores[region],MATCH(Sales[[#This Row],[store_no]],Stores[store_no],0))</f>
        <v>2</v>
      </c>
      <c r="F3676" t="str">
        <f>INDEX(Stores[storetype],MATCH(Sales[[#This Row],[store_no]],Stores[store_no],0))</f>
        <v>B</v>
      </c>
      <c r="G3676" t="str">
        <f>INDEX(Stores[location_city],MATCH(Sales[[#This Row],[store_no]],Stores[store_no],0))</f>
        <v>Madison</v>
      </c>
      <c r="H3676" t="str">
        <f>INDEX(Stores[location_state],MATCH(Sales[[#This Row],[store_no]],Stores[store_no],0))</f>
        <v>Wisconsin</v>
      </c>
      <c r="I3676">
        <f>INDEX(Stores[sqft],MATCH(Sales[[#This Row],[store_no]],Stores[store_no],0))</f>
        <v>206400</v>
      </c>
      <c r="J3676" s="4" t="str">
        <f>INDEX(Departments[dept_name],MATCH(Sales[[#This Row],[dept_no]],Departments[dept_no],0))</f>
        <v>Kids</v>
      </c>
      <c r="K3676" s="4" t="str">
        <f>CONCATENATE(Sales[[#This Row],[region]],Sales[[#This Row],[storetype]])</f>
        <v>2B</v>
      </c>
      <c r="L3676" s="4">
        <f>INDEX(RegionStoreCount[Store Count],MATCH(Sales[[#This Row],[RegionStoretype]],RegionStoreCount[Region/Type],0))</f>
        <v>6</v>
      </c>
      <c r="M3676" s="4">
        <f>AND(Sales[[#This Row],[date]]&lt;=TY_YTDMax,Sales[[#This Row],[date]]&gt;=TY_YTDMin)*Sales[[#This Row],[sales]]</f>
        <v>0</v>
      </c>
      <c r="N3676" s="4">
        <f>AND(Sales[[#This Row],[date]]&lt;=LY_YTDMax,Sales[[#This Row],[date]]&gt;=LY_YTDMin)*Sales[[#This Row],[sales]]</f>
        <v>136946.94830000002</v>
      </c>
      <c r="O3676" s="4">
        <f>AND(Sales[[#This Row],[date]]&gt;=YoY_Min,Sales[[#This Row],[date]]&lt;=TY_YTDMax)*(Sales[[#This Row],[sales]]/Sales[[#This Row],[sqft]])</f>
        <v>0</v>
      </c>
      <c r="P3676" s="4">
        <f>SUMIF(Sales[RegionStoretype],Sales[[#This Row],[RegionStoretype]],Sales[YoY_SSF])/Sales[[#This Row],[Region_TypeCount]]</f>
        <v>58.393757732919049</v>
      </c>
    </row>
    <row r="3677" spans="1:16" x14ac:dyDescent="0.25">
      <c r="A3677" s="1">
        <v>42972</v>
      </c>
      <c r="B3677">
        <v>21</v>
      </c>
      <c r="C3677">
        <v>18</v>
      </c>
      <c r="D3677">
        <v>173525.47630000001</v>
      </c>
      <c r="E3677">
        <f>INDEX(Stores[region],MATCH(Sales[[#This Row],[store_no]],Stores[store_no],0))</f>
        <v>2</v>
      </c>
      <c r="F3677" t="str">
        <f>INDEX(Stores[storetype],MATCH(Sales[[#This Row],[store_no]],Stores[store_no],0))</f>
        <v>B</v>
      </c>
      <c r="G3677" t="str">
        <f>INDEX(Stores[location_city],MATCH(Sales[[#This Row],[store_no]],Stores[store_no],0))</f>
        <v>Madison</v>
      </c>
      <c r="H3677" t="str">
        <f>INDEX(Stores[location_state],MATCH(Sales[[#This Row],[store_no]],Stores[store_no],0))</f>
        <v>Wisconsin</v>
      </c>
      <c r="I3677">
        <f>INDEX(Stores[sqft],MATCH(Sales[[#This Row],[store_no]],Stores[store_no],0))</f>
        <v>206400</v>
      </c>
      <c r="J3677" s="4" t="str">
        <f>INDEX(Departments[dept_name],MATCH(Sales[[#This Row],[dept_no]],Departments[dept_no],0))</f>
        <v>Sports</v>
      </c>
      <c r="K3677" s="4" t="str">
        <f>CONCATENATE(Sales[[#This Row],[region]],Sales[[#This Row],[storetype]])</f>
        <v>2B</v>
      </c>
      <c r="L3677" s="4">
        <f>INDEX(RegionStoreCount[Store Count],MATCH(Sales[[#This Row],[RegionStoretype]],RegionStoreCount[Region/Type],0))</f>
        <v>6</v>
      </c>
      <c r="M3677" s="4">
        <f>AND(Sales[[#This Row],[date]]&lt;=TY_YTDMax,Sales[[#This Row],[date]]&gt;=TY_YTDMin)*Sales[[#This Row],[sales]]</f>
        <v>0</v>
      </c>
      <c r="N3677" s="4">
        <f>AND(Sales[[#This Row],[date]]&lt;=LY_YTDMax,Sales[[#This Row],[date]]&gt;=LY_YTDMin)*Sales[[#This Row],[sales]]</f>
        <v>173525.47630000001</v>
      </c>
      <c r="O3677" s="4">
        <f>AND(Sales[[#This Row],[date]]&gt;=YoY_Min,Sales[[#This Row],[date]]&lt;=TY_YTDMax)*(Sales[[#This Row],[sales]]/Sales[[#This Row],[sqft]])</f>
        <v>0</v>
      </c>
      <c r="P3677" s="4">
        <f>SUMIF(Sales[RegionStoretype],Sales[[#This Row],[RegionStoretype]],Sales[YoY_SSF])/Sales[[#This Row],[Region_TypeCount]]</f>
        <v>58.393757732919049</v>
      </c>
    </row>
    <row r="3678" spans="1:16" x14ac:dyDescent="0.25">
      <c r="A3678" s="1">
        <v>42972</v>
      </c>
      <c r="B3678">
        <v>22</v>
      </c>
      <c r="C3678">
        <v>13</v>
      </c>
      <c r="D3678">
        <v>67046.732200000013</v>
      </c>
      <c r="E3678">
        <f>INDEX(Stores[region],MATCH(Sales[[#This Row],[store_no]],Stores[store_no],0))</f>
        <v>3</v>
      </c>
      <c r="F3678" t="str">
        <f>INDEX(Stores[storetype],MATCH(Sales[[#This Row],[store_no]],Stores[store_no],0))</f>
        <v>B</v>
      </c>
      <c r="G3678" t="str">
        <f>INDEX(Stores[location_city],MATCH(Sales[[#This Row],[store_no]],Stores[store_no],0))</f>
        <v>Sioux Falls</v>
      </c>
      <c r="H3678" t="str">
        <f>INDEX(Stores[location_state],MATCH(Sales[[#This Row],[store_no]],Stores[store_no],0))</f>
        <v>South Dakota</v>
      </c>
      <c r="I3678">
        <f>INDEX(Stores[sqft],MATCH(Sales[[#This Row],[store_no]],Stores[store_no],0))</f>
        <v>57800</v>
      </c>
      <c r="J3678" s="4" t="str">
        <f>INDEX(Departments[dept_name],MATCH(Sales[[#This Row],[dept_no]],Departments[dept_no],0))</f>
        <v>Kids</v>
      </c>
      <c r="K3678" s="4" t="str">
        <f>CONCATENATE(Sales[[#This Row],[region]],Sales[[#This Row],[storetype]])</f>
        <v>3B</v>
      </c>
      <c r="L3678" s="4">
        <f>INDEX(RegionStoreCount[Store Count],MATCH(Sales[[#This Row],[RegionStoretype]],RegionStoreCount[Region/Type],0))</f>
        <v>4</v>
      </c>
      <c r="M3678" s="4">
        <f>AND(Sales[[#This Row],[date]]&lt;=TY_YTDMax,Sales[[#This Row],[date]]&gt;=TY_YTDMin)*Sales[[#This Row],[sales]]</f>
        <v>0</v>
      </c>
      <c r="N3678" s="4">
        <f>AND(Sales[[#This Row],[date]]&lt;=LY_YTDMax,Sales[[#This Row],[date]]&gt;=LY_YTDMin)*Sales[[#This Row],[sales]]</f>
        <v>67046.732200000013</v>
      </c>
      <c r="O3678" s="4">
        <f>AND(Sales[[#This Row],[date]]&gt;=YoY_Min,Sales[[#This Row],[date]]&lt;=TY_YTDMax)*(Sales[[#This Row],[sales]]/Sales[[#This Row],[sqft]])</f>
        <v>0</v>
      </c>
      <c r="P3678" s="4">
        <f>SUMIF(Sales[RegionStoretype],Sales[[#This Row],[RegionStoretype]],Sales[YoY_SSF])/Sales[[#This Row],[Region_TypeCount]]</f>
        <v>58.312187288105562</v>
      </c>
    </row>
    <row r="3679" spans="1:16" x14ac:dyDescent="0.25">
      <c r="A3679" s="1">
        <v>42972</v>
      </c>
      <c r="B3679">
        <v>23</v>
      </c>
      <c r="C3679">
        <v>4</v>
      </c>
      <c r="D3679">
        <v>17216.746999999999</v>
      </c>
      <c r="E3679">
        <f>INDEX(Stores[region],MATCH(Sales[[#This Row],[store_no]],Stores[store_no],0))</f>
        <v>3</v>
      </c>
      <c r="F3679" t="str">
        <f>INDEX(Stores[storetype],MATCH(Sales[[#This Row],[store_no]],Stores[store_no],0))</f>
        <v>B</v>
      </c>
      <c r="G3679" t="str">
        <f>INDEX(Stores[location_city],MATCH(Sales[[#This Row],[store_no]],Stores[store_no],0))</f>
        <v>Cedar Rapids</v>
      </c>
      <c r="H3679" t="str">
        <f>INDEX(Stores[location_state],MATCH(Sales[[#This Row],[store_no]],Stores[store_no],0))</f>
        <v>Iowa</v>
      </c>
      <c r="I3679">
        <f>INDEX(Stores[sqft],MATCH(Sales[[#This Row],[store_no]],Stores[store_no],0))</f>
        <v>123700</v>
      </c>
      <c r="J3679" s="4" t="str">
        <f>INDEX(Departments[dept_name],MATCH(Sales[[#This Row],[dept_no]],Departments[dept_no],0))</f>
        <v>Books</v>
      </c>
      <c r="K3679" s="4" t="str">
        <f>CONCATENATE(Sales[[#This Row],[region]],Sales[[#This Row],[storetype]])</f>
        <v>3B</v>
      </c>
      <c r="L3679" s="4">
        <f>INDEX(RegionStoreCount[Store Count],MATCH(Sales[[#This Row],[RegionStoretype]],RegionStoreCount[Region/Type],0))</f>
        <v>4</v>
      </c>
      <c r="M3679" s="4">
        <f>AND(Sales[[#This Row],[date]]&lt;=TY_YTDMax,Sales[[#This Row],[date]]&gt;=TY_YTDMin)*Sales[[#This Row],[sales]]</f>
        <v>0</v>
      </c>
      <c r="N3679" s="4">
        <f>AND(Sales[[#This Row],[date]]&lt;=LY_YTDMax,Sales[[#This Row],[date]]&gt;=LY_YTDMin)*Sales[[#This Row],[sales]]</f>
        <v>17216.746999999999</v>
      </c>
      <c r="O3679" s="4">
        <f>AND(Sales[[#This Row],[date]]&gt;=YoY_Min,Sales[[#This Row],[date]]&lt;=TY_YTDMax)*(Sales[[#This Row],[sales]]/Sales[[#This Row],[sqft]])</f>
        <v>0</v>
      </c>
      <c r="P3679" s="4">
        <f>SUMIF(Sales[RegionStoretype],Sales[[#This Row],[RegionStoretype]],Sales[YoY_SSF])/Sales[[#This Row],[Region_TypeCount]]</f>
        <v>58.312187288105562</v>
      </c>
    </row>
    <row r="3680" spans="1:16" x14ac:dyDescent="0.25">
      <c r="A3680" s="1">
        <v>42972</v>
      </c>
      <c r="B3680">
        <v>23</v>
      </c>
      <c r="C3680">
        <v>10</v>
      </c>
      <c r="D3680">
        <v>15562.921200000001</v>
      </c>
      <c r="E3680">
        <f>INDEX(Stores[region],MATCH(Sales[[#This Row],[store_no]],Stores[store_no],0))</f>
        <v>3</v>
      </c>
      <c r="F3680" t="str">
        <f>INDEX(Stores[storetype],MATCH(Sales[[#This Row],[store_no]],Stores[store_no],0))</f>
        <v>B</v>
      </c>
      <c r="G3680" t="str">
        <f>INDEX(Stores[location_city],MATCH(Sales[[#This Row],[store_no]],Stores[store_no],0))</f>
        <v>Cedar Rapids</v>
      </c>
      <c r="H3680" t="str">
        <f>INDEX(Stores[location_state],MATCH(Sales[[#This Row],[store_no]],Stores[store_no],0))</f>
        <v>Iowa</v>
      </c>
      <c r="I3680">
        <f>INDEX(Stores[sqft],MATCH(Sales[[#This Row],[store_no]],Stores[store_no],0))</f>
        <v>123700</v>
      </c>
      <c r="J3680" s="4" t="str">
        <f>INDEX(Departments[dept_name],MATCH(Sales[[#This Row],[dept_no]],Departments[dept_no],0))</f>
        <v>Health</v>
      </c>
      <c r="K3680" s="4" t="str">
        <f>CONCATENATE(Sales[[#This Row],[region]],Sales[[#This Row],[storetype]])</f>
        <v>3B</v>
      </c>
      <c r="L3680" s="4">
        <f>INDEX(RegionStoreCount[Store Count],MATCH(Sales[[#This Row],[RegionStoretype]],RegionStoreCount[Region/Type],0))</f>
        <v>4</v>
      </c>
      <c r="M3680" s="4">
        <f>AND(Sales[[#This Row],[date]]&lt;=TY_YTDMax,Sales[[#This Row],[date]]&gt;=TY_YTDMin)*Sales[[#This Row],[sales]]</f>
        <v>0</v>
      </c>
      <c r="N3680" s="4">
        <f>AND(Sales[[#This Row],[date]]&lt;=LY_YTDMax,Sales[[#This Row],[date]]&gt;=LY_YTDMin)*Sales[[#This Row],[sales]]</f>
        <v>15562.921200000001</v>
      </c>
      <c r="O3680" s="4">
        <f>AND(Sales[[#This Row],[date]]&gt;=YoY_Min,Sales[[#This Row],[date]]&lt;=TY_YTDMax)*(Sales[[#This Row],[sales]]/Sales[[#This Row],[sqft]])</f>
        <v>0</v>
      </c>
      <c r="P3680" s="4">
        <f>SUMIF(Sales[RegionStoretype],Sales[[#This Row],[RegionStoretype]],Sales[YoY_SSF])/Sales[[#This Row],[Region_TypeCount]]</f>
        <v>58.312187288105562</v>
      </c>
    </row>
    <row r="3681" spans="1:16" x14ac:dyDescent="0.25">
      <c r="A3681" s="1">
        <v>42972</v>
      </c>
      <c r="B3681">
        <v>23</v>
      </c>
      <c r="C3681">
        <v>16</v>
      </c>
      <c r="D3681">
        <v>66730.801799999987</v>
      </c>
      <c r="E3681">
        <f>INDEX(Stores[region],MATCH(Sales[[#This Row],[store_no]],Stores[store_no],0))</f>
        <v>3</v>
      </c>
      <c r="F3681" t="str">
        <f>INDEX(Stores[storetype],MATCH(Sales[[#This Row],[store_no]],Stores[store_no],0))</f>
        <v>B</v>
      </c>
      <c r="G3681" t="str">
        <f>INDEX(Stores[location_city],MATCH(Sales[[#This Row],[store_no]],Stores[store_no],0))</f>
        <v>Cedar Rapids</v>
      </c>
      <c r="H3681" t="str">
        <f>INDEX(Stores[location_state],MATCH(Sales[[#This Row],[store_no]],Stores[store_no],0))</f>
        <v>Iowa</v>
      </c>
      <c r="I3681">
        <f>INDEX(Stores[sqft],MATCH(Sales[[#This Row],[store_no]],Stores[store_no],0))</f>
        <v>123700</v>
      </c>
      <c r="J3681" s="4" t="str">
        <f>INDEX(Departments[dept_name],MATCH(Sales[[#This Row],[dept_no]],Departments[dept_no],0))</f>
        <v>Outdoors</v>
      </c>
      <c r="K3681" s="4" t="str">
        <f>CONCATENATE(Sales[[#This Row],[region]],Sales[[#This Row],[storetype]])</f>
        <v>3B</v>
      </c>
      <c r="L3681" s="4">
        <f>INDEX(RegionStoreCount[Store Count],MATCH(Sales[[#This Row],[RegionStoretype]],RegionStoreCount[Region/Type],0))</f>
        <v>4</v>
      </c>
      <c r="M3681" s="4">
        <f>AND(Sales[[#This Row],[date]]&lt;=TY_YTDMax,Sales[[#This Row],[date]]&gt;=TY_YTDMin)*Sales[[#This Row],[sales]]</f>
        <v>0</v>
      </c>
      <c r="N3681" s="4">
        <f>AND(Sales[[#This Row],[date]]&lt;=LY_YTDMax,Sales[[#This Row],[date]]&gt;=LY_YTDMin)*Sales[[#This Row],[sales]]</f>
        <v>66730.801799999987</v>
      </c>
      <c r="O3681" s="4">
        <f>AND(Sales[[#This Row],[date]]&gt;=YoY_Min,Sales[[#This Row],[date]]&lt;=TY_YTDMax)*(Sales[[#This Row],[sales]]/Sales[[#This Row],[sqft]])</f>
        <v>0</v>
      </c>
      <c r="P3681" s="4">
        <f>SUMIF(Sales[RegionStoretype],Sales[[#This Row],[RegionStoretype]],Sales[YoY_SSF])/Sales[[#This Row],[Region_TypeCount]]</f>
        <v>58.312187288105562</v>
      </c>
    </row>
    <row r="3682" spans="1:16" x14ac:dyDescent="0.25">
      <c r="A3682" s="1">
        <v>42972</v>
      </c>
      <c r="B3682">
        <v>24</v>
      </c>
      <c r="C3682">
        <v>8</v>
      </c>
      <c r="D3682">
        <v>32066.4267</v>
      </c>
      <c r="E3682">
        <f>INDEX(Stores[region],MATCH(Sales[[#This Row],[store_no]],Stores[store_no],0))</f>
        <v>2</v>
      </c>
      <c r="F3682" t="str">
        <f>INDEX(Stores[storetype],MATCH(Sales[[#This Row],[store_no]],Stores[store_no],0))</f>
        <v>A</v>
      </c>
      <c r="G3682" t="str">
        <f>INDEX(Stores[location_city],MATCH(Sales[[#This Row],[store_no]],Stores[store_no],0))</f>
        <v>Winnetka</v>
      </c>
      <c r="H3682" t="str">
        <f>INDEX(Stores[location_state],MATCH(Sales[[#This Row],[store_no]],Stores[store_no],0))</f>
        <v>Illinois</v>
      </c>
      <c r="I3682">
        <f>INDEX(Stores[sqft],MATCH(Sales[[#This Row],[store_no]],Stores[store_no],0))</f>
        <v>207800</v>
      </c>
      <c r="J3682" s="4" t="str">
        <f>INDEX(Departments[dept_name],MATCH(Sales[[#This Row],[dept_no]],Departments[dept_no],0))</f>
        <v>Games</v>
      </c>
      <c r="K3682" s="4" t="str">
        <f>CONCATENATE(Sales[[#This Row],[region]],Sales[[#This Row],[storetype]])</f>
        <v>2A</v>
      </c>
      <c r="L3682" s="4">
        <f>INDEX(RegionStoreCount[Store Count],MATCH(Sales[[#This Row],[RegionStoretype]],RegionStoreCount[Region/Type],0))</f>
        <v>5</v>
      </c>
      <c r="M3682" s="4">
        <f>AND(Sales[[#This Row],[date]]&lt;=TY_YTDMax,Sales[[#This Row],[date]]&gt;=TY_YTDMin)*Sales[[#This Row],[sales]]</f>
        <v>0</v>
      </c>
      <c r="N3682" s="4">
        <f>AND(Sales[[#This Row],[date]]&lt;=LY_YTDMax,Sales[[#This Row],[date]]&gt;=LY_YTDMin)*Sales[[#This Row],[sales]]</f>
        <v>32066.4267</v>
      </c>
      <c r="O3682" s="4">
        <f>AND(Sales[[#This Row],[date]]&gt;=YoY_Min,Sales[[#This Row],[date]]&lt;=TY_YTDMax)*(Sales[[#This Row],[sales]]/Sales[[#This Row],[sqft]])</f>
        <v>0</v>
      </c>
      <c r="P3682" s="4">
        <f>SUMIF(Sales[RegionStoretype],Sales[[#This Row],[RegionStoretype]],Sales[YoY_SSF])/Sales[[#This Row],[Region_TypeCount]]</f>
        <v>60.052789354368521</v>
      </c>
    </row>
    <row r="3683" spans="1:16" x14ac:dyDescent="0.25">
      <c r="A3683" s="1">
        <v>42972</v>
      </c>
      <c r="B3683">
        <v>24</v>
      </c>
      <c r="C3683">
        <v>13</v>
      </c>
      <c r="D3683">
        <v>107042.13959999999</v>
      </c>
      <c r="E3683">
        <f>INDEX(Stores[region],MATCH(Sales[[#This Row],[store_no]],Stores[store_no],0))</f>
        <v>2</v>
      </c>
      <c r="F3683" t="str">
        <f>INDEX(Stores[storetype],MATCH(Sales[[#This Row],[store_no]],Stores[store_no],0))</f>
        <v>A</v>
      </c>
      <c r="G3683" t="str">
        <f>INDEX(Stores[location_city],MATCH(Sales[[#This Row],[store_no]],Stores[store_no],0))</f>
        <v>Winnetka</v>
      </c>
      <c r="H3683" t="str">
        <f>INDEX(Stores[location_state],MATCH(Sales[[#This Row],[store_no]],Stores[store_no],0))</f>
        <v>Illinois</v>
      </c>
      <c r="I3683">
        <f>INDEX(Stores[sqft],MATCH(Sales[[#This Row],[store_no]],Stores[store_no],0))</f>
        <v>207800</v>
      </c>
      <c r="J3683" s="4" t="str">
        <f>INDEX(Departments[dept_name],MATCH(Sales[[#This Row],[dept_no]],Departments[dept_no],0))</f>
        <v>Kids</v>
      </c>
      <c r="K3683" s="4" t="str">
        <f>CONCATENATE(Sales[[#This Row],[region]],Sales[[#This Row],[storetype]])</f>
        <v>2A</v>
      </c>
      <c r="L3683" s="4">
        <f>INDEX(RegionStoreCount[Store Count],MATCH(Sales[[#This Row],[RegionStoretype]],RegionStoreCount[Region/Type],0))</f>
        <v>5</v>
      </c>
      <c r="M3683" s="4">
        <f>AND(Sales[[#This Row],[date]]&lt;=TY_YTDMax,Sales[[#This Row],[date]]&gt;=TY_YTDMin)*Sales[[#This Row],[sales]]</f>
        <v>0</v>
      </c>
      <c r="N3683" s="4">
        <f>AND(Sales[[#This Row],[date]]&lt;=LY_YTDMax,Sales[[#This Row],[date]]&gt;=LY_YTDMin)*Sales[[#This Row],[sales]]</f>
        <v>107042.13959999999</v>
      </c>
      <c r="O3683" s="4">
        <f>AND(Sales[[#This Row],[date]]&gt;=YoY_Min,Sales[[#This Row],[date]]&lt;=TY_YTDMax)*(Sales[[#This Row],[sales]]/Sales[[#This Row],[sqft]])</f>
        <v>0</v>
      </c>
      <c r="P3683" s="4">
        <f>SUMIF(Sales[RegionStoretype],Sales[[#This Row],[RegionStoretype]],Sales[YoY_SSF])/Sales[[#This Row],[Region_TypeCount]]</f>
        <v>60.052789354368521</v>
      </c>
    </row>
    <row r="3684" spans="1:16" x14ac:dyDescent="0.25">
      <c r="A3684" s="1">
        <v>42972</v>
      </c>
      <c r="B3684">
        <v>25</v>
      </c>
      <c r="C3684">
        <v>7</v>
      </c>
      <c r="D3684">
        <v>48927.565600000002</v>
      </c>
      <c r="E3684">
        <f>INDEX(Stores[region],MATCH(Sales[[#This Row],[store_no]],Stores[store_no],0))</f>
        <v>3</v>
      </c>
      <c r="F3684" t="str">
        <f>INDEX(Stores[storetype],MATCH(Sales[[#This Row],[store_no]],Stores[store_no],0))</f>
        <v>B</v>
      </c>
      <c r="G3684" t="str">
        <f>INDEX(Stores[location_city],MATCH(Sales[[#This Row],[store_no]],Stores[store_no],0))</f>
        <v>Kansas City</v>
      </c>
      <c r="H3684" t="str">
        <f>INDEX(Stores[location_state],MATCH(Sales[[#This Row],[store_no]],Stores[store_no],0))</f>
        <v>Missouri</v>
      </c>
      <c r="I3684">
        <f>INDEX(Stores[sqft],MATCH(Sales[[#This Row],[store_no]],Stores[store_no],0))</f>
        <v>92300</v>
      </c>
      <c r="J3684" s="4" t="str">
        <f>INDEX(Departments[dept_name],MATCH(Sales[[#This Row],[dept_no]],Departments[dept_no],0))</f>
        <v>Electronics</v>
      </c>
      <c r="K3684" s="4" t="str">
        <f>CONCATENATE(Sales[[#This Row],[region]],Sales[[#This Row],[storetype]])</f>
        <v>3B</v>
      </c>
      <c r="L3684" s="4">
        <f>INDEX(RegionStoreCount[Store Count],MATCH(Sales[[#This Row],[RegionStoretype]],RegionStoreCount[Region/Type],0))</f>
        <v>4</v>
      </c>
      <c r="M3684" s="4">
        <f>AND(Sales[[#This Row],[date]]&lt;=TY_YTDMax,Sales[[#This Row],[date]]&gt;=TY_YTDMin)*Sales[[#This Row],[sales]]</f>
        <v>0</v>
      </c>
      <c r="N3684" s="4">
        <f>AND(Sales[[#This Row],[date]]&lt;=LY_YTDMax,Sales[[#This Row],[date]]&gt;=LY_YTDMin)*Sales[[#This Row],[sales]]</f>
        <v>48927.565600000002</v>
      </c>
      <c r="O3684" s="4">
        <f>AND(Sales[[#This Row],[date]]&gt;=YoY_Min,Sales[[#This Row],[date]]&lt;=TY_YTDMax)*(Sales[[#This Row],[sales]]/Sales[[#This Row],[sqft]])</f>
        <v>0</v>
      </c>
      <c r="P3684" s="4">
        <f>SUMIF(Sales[RegionStoretype],Sales[[#This Row],[RegionStoretype]],Sales[YoY_SSF])/Sales[[#This Row],[Region_TypeCount]]</f>
        <v>58.312187288105562</v>
      </c>
    </row>
    <row r="3685" spans="1:16" x14ac:dyDescent="0.25">
      <c r="A3685" s="1">
        <v>42972</v>
      </c>
      <c r="B3685">
        <v>25</v>
      </c>
      <c r="C3685">
        <v>9</v>
      </c>
      <c r="D3685">
        <v>2514.4699999999998</v>
      </c>
      <c r="E3685">
        <f>INDEX(Stores[region],MATCH(Sales[[#This Row],[store_no]],Stores[store_no],0))</f>
        <v>3</v>
      </c>
      <c r="F3685" t="str">
        <f>INDEX(Stores[storetype],MATCH(Sales[[#This Row],[store_no]],Stores[store_no],0))</f>
        <v>B</v>
      </c>
      <c r="G3685" t="str">
        <f>INDEX(Stores[location_city],MATCH(Sales[[#This Row],[store_no]],Stores[store_no],0))</f>
        <v>Kansas City</v>
      </c>
      <c r="H3685" t="str">
        <f>INDEX(Stores[location_state],MATCH(Sales[[#This Row],[store_no]],Stores[store_no],0))</f>
        <v>Missouri</v>
      </c>
      <c r="I3685">
        <f>INDEX(Stores[sqft],MATCH(Sales[[#This Row],[store_no]],Stores[store_no],0))</f>
        <v>92300</v>
      </c>
      <c r="J3685" s="4" t="str">
        <f>INDEX(Departments[dept_name],MATCH(Sales[[#This Row],[dept_no]],Departments[dept_no],0))</f>
        <v>Garden</v>
      </c>
      <c r="K3685" s="4" t="str">
        <f>CONCATENATE(Sales[[#This Row],[region]],Sales[[#This Row],[storetype]])</f>
        <v>3B</v>
      </c>
      <c r="L3685" s="4">
        <f>INDEX(RegionStoreCount[Store Count],MATCH(Sales[[#This Row],[RegionStoretype]],RegionStoreCount[Region/Type],0))</f>
        <v>4</v>
      </c>
      <c r="M3685" s="4">
        <f>AND(Sales[[#This Row],[date]]&lt;=TY_YTDMax,Sales[[#This Row],[date]]&gt;=TY_YTDMin)*Sales[[#This Row],[sales]]</f>
        <v>0</v>
      </c>
      <c r="N3685" s="4">
        <f>AND(Sales[[#This Row],[date]]&lt;=LY_YTDMax,Sales[[#This Row],[date]]&gt;=LY_YTDMin)*Sales[[#This Row],[sales]]</f>
        <v>2514.4699999999998</v>
      </c>
      <c r="O3685" s="4">
        <f>AND(Sales[[#This Row],[date]]&gt;=YoY_Min,Sales[[#This Row],[date]]&lt;=TY_YTDMax)*(Sales[[#This Row],[sales]]/Sales[[#This Row],[sqft]])</f>
        <v>0</v>
      </c>
      <c r="P3685" s="4">
        <f>SUMIF(Sales[RegionStoretype],Sales[[#This Row],[RegionStoretype]],Sales[YoY_SSF])/Sales[[#This Row],[Region_TypeCount]]</f>
        <v>58.312187288105562</v>
      </c>
    </row>
    <row r="3686" spans="1:16" x14ac:dyDescent="0.25">
      <c r="A3686" s="1">
        <v>42972</v>
      </c>
      <c r="B3686">
        <v>26</v>
      </c>
      <c r="C3686">
        <v>6</v>
      </c>
      <c r="D3686">
        <v>146366.17960000003</v>
      </c>
      <c r="E3686">
        <f>INDEX(Stores[region],MATCH(Sales[[#This Row],[store_no]],Stores[store_no],0))</f>
        <v>2</v>
      </c>
      <c r="F3686" t="str">
        <f>INDEX(Stores[storetype],MATCH(Sales[[#This Row],[store_no]],Stores[store_no],0))</f>
        <v>A</v>
      </c>
      <c r="G3686" t="str">
        <f>INDEX(Stores[location_city],MATCH(Sales[[#This Row],[store_no]],Stores[store_no],0))</f>
        <v>Carmel</v>
      </c>
      <c r="H3686" t="str">
        <f>INDEX(Stores[location_state],MATCH(Sales[[#This Row],[store_no]],Stores[store_no],0))</f>
        <v>Indiana</v>
      </c>
      <c r="I3686">
        <f>INDEX(Stores[sqft],MATCH(Sales[[#This Row],[store_no]],Stores[store_no],0))</f>
        <v>198500</v>
      </c>
      <c r="J3686" s="4" t="str">
        <f>INDEX(Departments[dept_name],MATCH(Sales[[#This Row],[dept_no]],Departments[dept_no],0))</f>
        <v>Computers</v>
      </c>
      <c r="K3686" s="4" t="str">
        <f>CONCATENATE(Sales[[#This Row],[region]],Sales[[#This Row],[storetype]])</f>
        <v>2A</v>
      </c>
      <c r="L3686" s="4">
        <f>INDEX(RegionStoreCount[Store Count],MATCH(Sales[[#This Row],[RegionStoretype]],RegionStoreCount[Region/Type],0))</f>
        <v>5</v>
      </c>
      <c r="M3686" s="4">
        <f>AND(Sales[[#This Row],[date]]&lt;=TY_YTDMax,Sales[[#This Row],[date]]&gt;=TY_YTDMin)*Sales[[#This Row],[sales]]</f>
        <v>0</v>
      </c>
      <c r="N3686" s="4">
        <f>AND(Sales[[#This Row],[date]]&lt;=LY_YTDMax,Sales[[#This Row],[date]]&gt;=LY_YTDMin)*Sales[[#This Row],[sales]]</f>
        <v>146366.17960000003</v>
      </c>
      <c r="O3686" s="4">
        <f>AND(Sales[[#This Row],[date]]&gt;=YoY_Min,Sales[[#This Row],[date]]&lt;=TY_YTDMax)*(Sales[[#This Row],[sales]]/Sales[[#This Row],[sqft]])</f>
        <v>0</v>
      </c>
      <c r="P3686" s="4">
        <f>SUMIF(Sales[RegionStoretype],Sales[[#This Row],[RegionStoretype]],Sales[YoY_SSF])/Sales[[#This Row],[Region_TypeCount]]</f>
        <v>60.052789354368521</v>
      </c>
    </row>
    <row r="3687" spans="1:16" x14ac:dyDescent="0.25">
      <c r="A3687" s="1">
        <v>42972</v>
      </c>
      <c r="B3687">
        <v>26</v>
      </c>
      <c r="C3687">
        <v>7</v>
      </c>
      <c r="D3687">
        <v>52058.001400000008</v>
      </c>
      <c r="E3687">
        <f>INDEX(Stores[region],MATCH(Sales[[#This Row],[store_no]],Stores[store_no],0))</f>
        <v>2</v>
      </c>
      <c r="F3687" t="str">
        <f>INDEX(Stores[storetype],MATCH(Sales[[#This Row],[store_no]],Stores[store_no],0))</f>
        <v>A</v>
      </c>
      <c r="G3687" t="str">
        <f>INDEX(Stores[location_city],MATCH(Sales[[#This Row],[store_no]],Stores[store_no],0))</f>
        <v>Carmel</v>
      </c>
      <c r="H3687" t="str">
        <f>INDEX(Stores[location_state],MATCH(Sales[[#This Row],[store_no]],Stores[store_no],0))</f>
        <v>Indiana</v>
      </c>
      <c r="I3687">
        <f>INDEX(Stores[sqft],MATCH(Sales[[#This Row],[store_no]],Stores[store_no],0))</f>
        <v>198500</v>
      </c>
      <c r="J3687" s="4" t="str">
        <f>INDEX(Departments[dept_name],MATCH(Sales[[#This Row],[dept_no]],Departments[dept_no],0))</f>
        <v>Electronics</v>
      </c>
      <c r="K3687" s="4" t="str">
        <f>CONCATENATE(Sales[[#This Row],[region]],Sales[[#This Row],[storetype]])</f>
        <v>2A</v>
      </c>
      <c r="L3687" s="4">
        <f>INDEX(RegionStoreCount[Store Count],MATCH(Sales[[#This Row],[RegionStoretype]],RegionStoreCount[Region/Type],0))</f>
        <v>5</v>
      </c>
      <c r="M3687" s="4">
        <f>AND(Sales[[#This Row],[date]]&lt;=TY_YTDMax,Sales[[#This Row],[date]]&gt;=TY_YTDMin)*Sales[[#This Row],[sales]]</f>
        <v>0</v>
      </c>
      <c r="N3687" s="4">
        <f>AND(Sales[[#This Row],[date]]&lt;=LY_YTDMax,Sales[[#This Row],[date]]&gt;=LY_YTDMin)*Sales[[#This Row],[sales]]</f>
        <v>52058.001400000008</v>
      </c>
      <c r="O3687" s="4">
        <f>AND(Sales[[#This Row],[date]]&gt;=YoY_Min,Sales[[#This Row],[date]]&lt;=TY_YTDMax)*(Sales[[#This Row],[sales]]/Sales[[#This Row],[sqft]])</f>
        <v>0</v>
      </c>
      <c r="P3687" s="4">
        <f>SUMIF(Sales[RegionStoretype],Sales[[#This Row],[RegionStoretype]],Sales[YoY_SSF])/Sales[[#This Row],[Region_TypeCount]]</f>
        <v>60.052789354368521</v>
      </c>
    </row>
    <row r="3688" spans="1:16" x14ac:dyDescent="0.25">
      <c r="A3688" s="1">
        <v>42972</v>
      </c>
      <c r="B3688">
        <v>26</v>
      </c>
      <c r="C3688">
        <v>18</v>
      </c>
      <c r="D3688">
        <v>106371.272</v>
      </c>
      <c r="E3688">
        <f>INDEX(Stores[region],MATCH(Sales[[#This Row],[store_no]],Stores[store_no],0))</f>
        <v>2</v>
      </c>
      <c r="F3688" t="str">
        <f>INDEX(Stores[storetype],MATCH(Sales[[#This Row],[store_no]],Stores[store_no],0))</f>
        <v>A</v>
      </c>
      <c r="G3688" t="str">
        <f>INDEX(Stores[location_city],MATCH(Sales[[#This Row],[store_no]],Stores[store_no],0))</f>
        <v>Carmel</v>
      </c>
      <c r="H3688" t="str">
        <f>INDEX(Stores[location_state],MATCH(Sales[[#This Row],[store_no]],Stores[store_no],0))</f>
        <v>Indiana</v>
      </c>
      <c r="I3688">
        <f>INDEX(Stores[sqft],MATCH(Sales[[#This Row],[store_no]],Stores[store_no],0))</f>
        <v>198500</v>
      </c>
      <c r="J3688" s="4" t="str">
        <f>INDEX(Departments[dept_name],MATCH(Sales[[#This Row],[dept_no]],Departments[dept_no],0))</f>
        <v>Sports</v>
      </c>
      <c r="K3688" s="4" t="str">
        <f>CONCATENATE(Sales[[#This Row],[region]],Sales[[#This Row],[storetype]])</f>
        <v>2A</v>
      </c>
      <c r="L3688" s="4">
        <f>INDEX(RegionStoreCount[Store Count],MATCH(Sales[[#This Row],[RegionStoretype]],RegionStoreCount[Region/Type],0))</f>
        <v>5</v>
      </c>
      <c r="M3688" s="4">
        <f>AND(Sales[[#This Row],[date]]&lt;=TY_YTDMax,Sales[[#This Row],[date]]&gt;=TY_YTDMin)*Sales[[#This Row],[sales]]</f>
        <v>0</v>
      </c>
      <c r="N3688" s="4">
        <f>AND(Sales[[#This Row],[date]]&lt;=LY_YTDMax,Sales[[#This Row],[date]]&gt;=LY_YTDMin)*Sales[[#This Row],[sales]]</f>
        <v>106371.272</v>
      </c>
      <c r="O3688" s="4">
        <f>AND(Sales[[#This Row],[date]]&gt;=YoY_Min,Sales[[#This Row],[date]]&lt;=TY_YTDMax)*(Sales[[#This Row],[sales]]/Sales[[#This Row],[sqft]])</f>
        <v>0</v>
      </c>
      <c r="P3688" s="4">
        <f>SUMIF(Sales[RegionStoretype],Sales[[#This Row],[RegionStoretype]],Sales[YoY_SSF])/Sales[[#This Row],[Region_TypeCount]]</f>
        <v>60.052789354368521</v>
      </c>
    </row>
    <row r="3689" spans="1:16" x14ac:dyDescent="0.25">
      <c r="A3689" s="1">
        <v>42972</v>
      </c>
      <c r="B3689">
        <v>26</v>
      </c>
      <c r="C3689">
        <v>19</v>
      </c>
      <c r="D3689">
        <v>69144.78</v>
      </c>
      <c r="E3689">
        <f>INDEX(Stores[region],MATCH(Sales[[#This Row],[store_no]],Stores[store_no],0))</f>
        <v>2</v>
      </c>
      <c r="F3689" t="str">
        <f>INDEX(Stores[storetype],MATCH(Sales[[#This Row],[store_no]],Stores[store_no],0))</f>
        <v>A</v>
      </c>
      <c r="G3689" t="str">
        <f>INDEX(Stores[location_city],MATCH(Sales[[#This Row],[store_no]],Stores[store_no],0))</f>
        <v>Carmel</v>
      </c>
      <c r="H3689" t="str">
        <f>INDEX(Stores[location_state],MATCH(Sales[[#This Row],[store_no]],Stores[store_no],0))</f>
        <v>Indiana</v>
      </c>
      <c r="I3689">
        <f>INDEX(Stores[sqft],MATCH(Sales[[#This Row],[store_no]],Stores[store_no],0))</f>
        <v>198500</v>
      </c>
      <c r="J3689" s="4" t="str">
        <f>INDEX(Departments[dept_name],MATCH(Sales[[#This Row],[dept_no]],Departments[dept_no],0))</f>
        <v>Tools</v>
      </c>
      <c r="K3689" s="4" t="str">
        <f>CONCATENATE(Sales[[#This Row],[region]],Sales[[#This Row],[storetype]])</f>
        <v>2A</v>
      </c>
      <c r="L3689" s="4">
        <f>INDEX(RegionStoreCount[Store Count],MATCH(Sales[[#This Row],[RegionStoretype]],RegionStoreCount[Region/Type],0))</f>
        <v>5</v>
      </c>
      <c r="M3689" s="4">
        <f>AND(Sales[[#This Row],[date]]&lt;=TY_YTDMax,Sales[[#This Row],[date]]&gt;=TY_YTDMin)*Sales[[#This Row],[sales]]</f>
        <v>0</v>
      </c>
      <c r="N3689" s="4">
        <f>AND(Sales[[#This Row],[date]]&lt;=LY_YTDMax,Sales[[#This Row],[date]]&gt;=LY_YTDMin)*Sales[[#This Row],[sales]]</f>
        <v>69144.78</v>
      </c>
      <c r="O3689" s="4">
        <f>AND(Sales[[#This Row],[date]]&gt;=YoY_Min,Sales[[#This Row],[date]]&lt;=TY_YTDMax)*(Sales[[#This Row],[sales]]/Sales[[#This Row],[sqft]])</f>
        <v>0</v>
      </c>
      <c r="P3689" s="4">
        <f>SUMIF(Sales[RegionStoretype],Sales[[#This Row],[RegionStoretype]],Sales[YoY_SSF])/Sales[[#This Row],[Region_TypeCount]]</f>
        <v>60.052789354368521</v>
      </c>
    </row>
    <row r="3690" spans="1:16" x14ac:dyDescent="0.25">
      <c r="A3690" s="1">
        <v>42972</v>
      </c>
      <c r="B3690">
        <v>27</v>
      </c>
      <c r="C3690">
        <v>7</v>
      </c>
      <c r="D3690">
        <v>33697.769800000002</v>
      </c>
      <c r="E3690">
        <f>INDEX(Stores[region],MATCH(Sales[[#This Row],[store_no]],Stores[store_no],0))</f>
        <v>3</v>
      </c>
      <c r="F3690" t="str">
        <f>INDEX(Stores[storetype],MATCH(Sales[[#This Row],[store_no]],Stores[store_no],0))</f>
        <v>A</v>
      </c>
      <c r="G3690" t="str">
        <f>INDEX(Stores[location_city],MATCH(Sales[[#This Row],[store_no]],Stores[store_no],0))</f>
        <v>Springfield</v>
      </c>
      <c r="H3690" t="str">
        <f>INDEX(Stores[location_state],MATCH(Sales[[#This Row],[store_no]],Stores[store_no],0))</f>
        <v>Missouri</v>
      </c>
      <c r="I3690">
        <f>INDEX(Stores[sqft],MATCH(Sales[[#This Row],[store_no]],Stores[store_no],0))</f>
        <v>158200</v>
      </c>
      <c r="J3690" s="4" t="str">
        <f>INDEX(Departments[dept_name],MATCH(Sales[[#This Row],[dept_no]],Departments[dept_no],0))</f>
        <v>Electronics</v>
      </c>
      <c r="K3690" s="4" t="str">
        <f>CONCATENATE(Sales[[#This Row],[region]],Sales[[#This Row],[storetype]])</f>
        <v>3A</v>
      </c>
      <c r="L3690" s="4">
        <f>INDEX(RegionStoreCount[Store Count],MATCH(Sales[[#This Row],[RegionStoretype]],RegionStoreCount[Region/Type],0))</f>
        <v>9</v>
      </c>
      <c r="M3690" s="4">
        <f>AND(Sales[[#This Row],[date]]&lt;=TY_YTDMax,Sales[[#This Row],[date]]&gt;=TY_YTDMin)*Sales[[#This Row],[sales]]</f>
        <v>0</v>
      </c>
      <c r="N3690" s="4">
        <f>AND(Sales[[#This Row],[date]]&lt;=LY_YTDMax,Sales[[#This Row],[date]]&gt;=LY_YTDMin)*Sales[[#This Row],[sales]]</f>
        <v>33697.769800000002</v>
      </c>
      <c r="O3690" s="4">
        <f>AND(Sales[[#This Row],[date]]&gt;=YoY_Min,Sales[[#This Row],[date]]&lt;=TY_YTDMax)*(Sales[[#This Row],[sales]]/Sales[[#This Row],[sqft]])</f>
        <v>0</v>
      </c>
      <c r="P3690" s="4">
        <f>SUMIF(Sales[RegionStoretype],Sales[[#This Row],[RegionStoretype]],Sales[YoY_SSF])/Sales[[#This Row],[Region_TypeCount]]</f>
        <v>53.603836561720975</v>
      </c>
    </row>
    <row r="3691" spans="1:16" x14ac:dyDescent="0.25">
      <c r="A3691" s="1">
        <v>42972</v>
      </c>
      <c r="B3691">
        <v>27</v>
      </c>
      <c r="C3691">
        <v>12</v>
      </c>
      <c r="D3691">
        <v>59837.618900000016</v>
      </c>
      <c r="E3691">
        <f>INDEX(Stores[region],MATCH(Sales[[#This Row],[store_no]],Stores[store_no],0))</f>
        <v>3</v>
      </c>
      <c r="F3691" t="str">
        <f>INDEX(Stores[storetype],MATCH(Sales[[#This Row],[store_no]],Stores[store_no],0))</f>
        <v>A</v>
      </c>
      <c r="G3691" t="str">
        <f>INDEX(Stores[location_city],MATCH(Sales[[#This Row],[store_no]],Stores[store_no],0))</f>
        <v>Springfield</v>
      </c>
      <c r="H3691" t="str">
        <f>INDEX(Stores[location_state],MATCH(Sales[[#This Row],[store_no]],Stores[store_no],0))</f>
        <v>Missouri</v>
      </c>
      <c r="I3691">
        <f>INDEX(Stores[sqft],MATCH(Sales[[#This Row],[store_no]],Stores[store_no],0))</f>
        <v>158200</v>
      </c>
      <c r="J3691" s="4" t="str">
        <f>INDEX(Departments[dept_name],MATCH(Sales[[#This Row],[dept_no]],Departments[dept_no],0))</f>
        <v>Jewelery</v>
      </c>
      <c r="K3691" s="4" t="str">
        <f>CONCATENATE(Sales[[#This Row],[region]],Sales[[#This Row],[storetype]])</f>
        <v>3A</v>
      </c>
      <c r="L3691" s="4">
        <f>INDEX(RegionStoreCount[Store Count],MATCH(Sales[[#This Row],[RegionStoretype]],RegionStoreCount[Region/Type],0))</f>
        <v>9</v>
      </c>
      <c r="M3691" s="4">
        <f>AND(Sales[[#This Row],[date]]&lt;=TY_YTDMax,Sales[[#This Row],[date]]&gt;=TY_YTDMin)*Sales[[#This Row],[sales]]</f>
        <v>0</v>
      </c>
      <c r="N3691" s="4">
        <f>AND(Sales[[#This Row],[date]]&lt;=LY_YTDMax,Sales[[#This Row],[date]]&gt;=LY_YTDMin)*Sales[[#This Row],[sales]]</f>
        <v>59837.618900000016</v>
      </c>
      <c r="O3691" s="4">
        <f>AND(Sales[[#This Row],[date]]&gt;=YoY_Min,Sales[[#This Row],[date]]&lt;=TY_YTDMax)*(Sales[[#This Row],[sales]]/Sales[[#This Row],[sqft]])</f>
        <v>0</v>
      </c>
      <c r="P3691" s="4">
        <f>SUMIF(Sales[RegionStoretype],Sales[[#This Row],[RegionStoretype]],Sales[YoY_SSF])/Sales[[#This Row],[Region_TypeCount]]</f>
        <v>53.603836561720975</v>
      </c>
    </row>
    <row r="3692" spans="1:16" x14ac:dyDescent="0.25">
      <c r="A3692" s="1">
        <v>42972</v>
      </c>
      <c r="B3692">
        <v>27</v>
      </c>
      <c r="C3692">
        <v>13</v>
      </c>
      <c r="D3692">
        <v>42551.719300000004</v>
      </c>
      <c r="E3692">
        <f>INDEX(Stores[region],MATCH(Sales[[#This Row],[store_no]],Stores[store_no],0))</f>
        <v>3</v>
      </c>
      <c r="F3692" t="str">
        <f>INDEX(Stores[storetype],MATCH(Sales[[#This Row],[store_no]],Stores[store_no],0))</f>
        <v>A</v>
      </c>
      <c r="G3692" t="str">
        <f>INDEX(Stores[location_city],MATCH(Sales[[#This Row],[store_no]],Stores[store_no],0))</f>
        <v>Springfield</v>
      </c>
      <c r="H3692" t="str">
        <f>INDEX(Stores[location_state],MATCH(Sales[[#This Row],[store_no]],Stores[store_no],0))</f>
        <v>Missouri</v>
      </c>
      <c r="I3692">
        <f>INDEX(Stores[sqft],MATCH(Sales[[#This Row],[store_no]],Stores[store_no],0))</f>
        <v>158200</v>
      </c>
      <c r="J3692" s="4" t="str">
        <f>INDEX(Departments[dept_name],MATCH(Sales[[#This Row],[dept_no]],Departments[dept_no],0))</f>
        <v>Kids</v>
      </c>
      <c r="K3692" s="4" t="str">
        <f>CONCATENATE(Sales[[#This Row],[region]],Sales[[#This Row],[storetype]])</f>
        <v>3A</v>
      </c>
      <c r="L3692" s="4">
        <f>INDEX(RegionStoreCount[Store Count],MATCH(Sales[[#This Row],[RegionStoretype]],RegionStoreCount[Region/Type],0))</f>
        <v>9</v>
      </c>
      <c r="M3692" s="4">
        <f>AND(Sales[[#This Row],[date]]&lt;=TY_YTDMax,Sales[[#This Row],[date]]&gt;=TY_YTDMin)*Sales[[#This Row],[sales]]</f>
        <v>0</v>
      </c>
      <c r="N3692" s="4">
        <f>AND(Sales[[#This Row],[date]]&lt;=LY_YTDMax,Sales[[#This Row],[date]]&gt;=LY_YTDMin)*Sales[[#This Row],[sales]]</f>
        <v>42551.719300000004</v>
      </c>
      <c r="O3692" s="4">
        <f>AND(Sales[[#This Row],[date]]&gt;=YoY_Min,Sales[[#This Row],[date]]&lt;=TY_YTDMax)*(Sales[[#This Row],[sales]]/Sales[[#This Row],[sqft]])</f>
        <v>0</v>
      </c>
      <c r="P3692" s="4">
        <f>SUMIF(Sales[RegionStoretype],Sales[[#This Row],[RegionStoretype]],Sales[YoY_SSF])/Sales[[#This Row],[Region_TypeCount]]</f>
        <v>53.603836561720975</v>
      </c>
    </row>
    <row r="3693" spans="1:16" x14ac:dyDescent="0.25">
      <c r="A3693" s="1">
        <v>42972</v>
      </c>
      <c r="B3693">
        <v>28</v>
      </c>
      <c r="C3693">
        <v>10</v>
      </c>
      <c r="D3693">
        <v>32158.433400000002</v>
      </c>
      <c r="E3693">
        <f>INDEX(Stores[region],MATCH(Sales[[#This Row],[store_no]],Stores[store_no],0))</f>
        <v>2</v>
      </c>
      <c r="F3693" t="str">
        <f>INDEX(Stores[storetype],MATCH(Sales[[#This Row],[store_no]],Stores[store_no],0))</f>
        <v>A</v>
      </c>
      <c r="G3693" t="str">
        <f>INDEX(Stores[location_city],MATCH(Sales[[#This Row],[store_no]],Stores[store_no],0))</f>
        <v>Milwaukee</v>
      </c>
      <c r="H3693" t="str">
        <f>INDEX(Stores[location_state],MATCH(Sales[[#This Row],[store_no]],Stores[store_no],0))</f>
        <v>Wisconsin</v>
      </c>
      <c r="I3693">
        <f>INDEX(Stores[sqft],MATCH(Sales[[#This Row],[store_no]],Stores[store_no],0))</f>
        <v>203800</v>
      </c>
      <c r="J3693" s="4" t="str">
        <f>INDEX(Departments[dept_name],MATCH(Sales[[#This Row],[dept_no]],Departments[dept_no],0))</f>
        <v>Health</v>
      </c>
      <c r="K3693" s="4" t="str">
        <f>CONCATENATE(Sales[[#This Row],[region]],Sales[[#This Row],[storetype]])</f>
        <v>2A</v>
      </c>
      <c r="L3693" s="4">
        <f>INDEX(RegionStoreCount[Store Count],MATCH(Sales[[#This Row],[RegionStoretype]],RegionStoreCount[Region/Type],0))</f>
        <v>5</v>
      </c>
      <c r="M3693" s="4">
        <f>AND(Sales[[#This Row],[date]]&lt;=TY_YTDMax,Sales[[#This Row],[date]]&gt;=TY_YTDMin)*Sales[[#This Row],[sales]]</f>
        <v>0</v>
      </c>
      <c r="N3693" s="4">
        <f>AND(Sales[[#This Row],[date]]&lt;=LY_YTDMax,Sales[[#This Row],[date]]&gt;=LY_YTDMin)*Sales[[#This Row],[sales]]</f>
        <v>32158.433400000002</v>
      </c>
      <c r="O3693" s="4">
        <f>AND(Sales[[#This Row],[date]]&gt;=YoY_Min,Sales[[#This Row],[date]]&lt;=TY_YTDMax)*(Sales[[#This Row],[sales]]/Sales[[#This Row],[sqft]])</f>
        <v>0</v>
      </c>
      <c r="P3693" s="4">
        <f>SUMIF(Sales[RegionStoretype],Sales[[#This Row],[RegionStoretype]],Sales[YoY_SSF])/Sales[[#This Row],[Region_TypeCount]]</f>
        <v>60.052789354368521</v>
      </c>
    </row>
    <row r="3694" spans="1:16" x14ac:dyDescent="0.25">
      <c r="A3694" s="1">
        <v>42972</v>
      </c>
      <c r="B3694">
        <v>29</v>
      </c>
      <c r="C3694">
        <v>7</v>
      </c>
      <c r="D3694">
        <v>71338.177500000005</v>
      </c>
      <c r="E3694">
        <f>INDEX(Stores[region],MATCH(Sales[[#This Row],[store_no]],Stores[store_no],0))</f>
        <v>1</v>
      </c>
      <c r="F3694" t="str">
        <f>INDEX(Stores[storetype],MATCH(Sales[[#This Row],[store_no]],Stores[store_no],0))</f>
        <v>B</v>
      </c>
      <c r="G3694" t="str">
        <f>INDEX(Stores[location_city],MATCH(Sales[[#This Row],[store_no]],Stores[store_no],0))</f>
        <v>Grand Rapids</v>
      </c>
      <c r="H3694" t="str">
        <f>INDEX(Stores[location_state],MATCH(Sales[[#This Row],[store_no]],Stores[store_no],0))</f>
        <v>Michigan</v>
      </c>
      <c r="I3694">
        <f>INDEX(Stores[sqft],MATCH(Sales[[#This Row],[store_no]],Stores[store_no],0))</f>
        <v>148300</v>
      </c>
      <c r="J3694" s="4" t="str">
        <f>INDEX(Departments[dept_name],MATCH(Sales[[#This Row],[dept_no]],Departments[dept_no],0))</f>
        <v>Electronics</v>
      </c>
      <c r="K3694" s="4" t="str">
        <f>CONCATENATE(Sales[[#This Row],[region]],Sales[[#This Row],[storetype]])</f>
        <v>1B</v>
      </c>
      <c r="L3694" s="4">
        <f>INDEX(RegionStoreCount[Store Count],MATCH(Sales[[#This Row],[RegionStoretype]],RegionStoreCount[Region/Type],0))</f>
        <v>5</v>
      </c>
      <c r="M3694" s="4">
        <f>AND(Sales[[#This Row],[date]]&lt;=TY_YTDMax,Sales[[#This Row],[date]]&gt;=TY_YTDMin)*Sales[[#This Row],[sales]]</f>
        <v>0</v>
      </c>
      <c r="N3694" s="4">
        <f>AND(Sales[[#This Row],[date]]&lt;=LY_YTDMax,Sales[[#This Row],[date]]&gt;=LY_YTDMin)*Sales[[#This Row],[sales]]</f>
        <v>71338.177500000005</v>
      </c>
      <c r="O3694" s="4">
        <f>AND(Sales[[#This Row],[date]]&gt;=YoY_Min,Sales[[#This Row],[date]]&lt;=TY_YTDMax)*(Sales[[#This Row],[sales]]/Sales[[#This Row],[sqft]])</f>
        <v>0</v>
      </c>
      <c r="P3694" s="4">
        <f>SUMIF(Sales[RegionStoretype],Sales[[#This Row],[RegionStoretype]],Sales[YoY_SSF])/Sales[[#This Row],[Region_TypeCount]]</f>
        <v>68.518982968140051</v>
      </c>
    </row>
    <row r="3695" spans="1:16" x14ac:dyDescent="0.25">
      <c r="A3695" s="1">
        <v>42972</v>
      </c>
      <c r="B3695">
        <v>30</v>
      </c>
      <c r="C3695">
        <v>20</v>
      </c>
      <c r="D3695">
        <v>2721.1514999999999</v>
      </c>
      <c r="E3695">
        <f>INDEX(Stores[region],MATCH(Sales[[#This Row],[store_no]],Stores[store_no],0))</f>
        <v>1</v>
      </c>
      <c r="F3695" t="str">
        <f>INDEX(Stores[storetype],MATCH(Sales[[#This Row],[store_no]],Stores[store_no],0))</f>
        <v>C</v>
      </c>
      <c r="G3695" t="str">
        <f>INDEX(Stores[location_city],MATCH(Sales[[#This Row],[store_no]],Stores[store_no],0))</f>
        <v>Dayton</v>
      </c>
      <c r="H3695" t="str">
        <f>INDEX(Stores[location_state],MATCH(Sales[[#This Row],[store_no]],Stores[store_no],0))</f>
        <v>Ohio</v>
      </c>
      <c r="I3695">
        <f>INDEX(Stores[sqft],MATCH(Sales[[#This Row],[store_no]],Stores[store_no],0))</f>
        <v>90000</v>
      </c>
      <c r="J3695" s="4" t="str">
        <f>INDEX(Departments[dept_name],MATCH(Sales[[#This Row],[dept_no]],Departments[dept_no],0))</f>
        <v>Toys</v>
      </c>
      <c r="K3695" s="4" t="str">
        <f>CONCATENATE(Sales[[#This Row],[region]],Sales[[#This Row],[storetype]])</f>
        <v>1C</v>
      </c>
      <c r="L3695" s="4">
        <f>INDEX(RegionStoreCount[Store Count],MATCH(Sales[[#This Row],[RegionStoretype]],RegionStoreCount[Region/Type],0))</f>
        <v>1</v>
      </c>
      <c r="M3695" s="4">
        <f>AND(Sales[[#This Row],[date]]&lt;=TY_YTDMax,Sales[[#This Row],[date]]&gt;=TY_YTDMin)*Sales[[#This Row],[sales]]</f>
        <v>0</v>
      </c>
      <c r="N3695" s="4">
        <f>AND(Sales[[#This Row],[date]]&lt;=LY_YTDMax,Sales[[#This Row],[date]]&gt;=LY_YTDMin)*Sales[[#This Row],[sales]]</f>
        <v>2721.1514999999999</v>
      </c>
      <c r="O3695" s="4">
        <f>AND(Sales[[#This Row],[date]]&gt;=YoY_Min,Sales[[#This Row],[date]]&lt;=TY_YTDMax)*(Sales[[#This Row],[sales]]/Sales[[#This Row],[sqft]])</f>
        <v>0</v>
      </c>
      <c r="P3695" s="4">
        <f>SUMIF(Sales[RegionStoretype],Sales[[#This Row],[RegionStoretype]],Sales[YoY_SSF])/Sales[[#This Row],[Region_TypeCount]]</f>
        <v>65.329042605555529</v>
      </c>
    </row>
    <row r="3696" spans="1:16" x14ac:dyDescent="0.25">
      <c r="A3696" s="1">
        <v>42972</v>
      </c>
      <c r="B3696">
        <v>31</v>
      </c>
      <c r="C3696">
        <v>3</v>
      </c>
      <c r="D3696">
        <v>110474.05</v>
      </c>
      <c r="E3696">
        <f>INDEX(Stores[region],MATCH(Sales[[#This Row],[store_no]],Stores[store_no],0))</f>
        <v>3</v>
      </c>
      <c r="F3696" t="str">
        <f>INDEX(Stores[storetype],MATCH(Sales[[#This Row],[store_no]],Stores[store_no],0))</f>
        <v>A</v>
      </c>
      <c r="G3696" t="str">
        <f>INDEX(Stores[location_city],MATCH(Sales[[#This Row],[store_no]],Stores[store_no],0))</f>
        <v>Rapid City</v>
      </c>
      <c r="H3696" t="str">
        <f>INDEX(Stores[location_state],MATCH(Sales[[#This Row],[store_no]],Stores[store_no],0))</f>
        <v>South Dakota</v>
      </c>
      <c r="I3696">
        <f>INDEX(Stores[sqft],MATCH(Sales[[#This Row],[store_no]],Stores[store_no],0))</f>
        <v>200100</v>
      </c>
      <c r="J3696" s="4" t="str">
        <f>INDEX(Departments[dept_name],MATCH(Sales[[#This Row],[dept_no]],Departments[dept_no],0))</f>
        <v>Beauty</v>
      </c>
      <c r="K3696" s="4" t="str">
        <f>CONCATENATE(Sales[[#This Row],[region]],Sales[[#This Row],[storetype]])</f>
        <v>3A</v>
      </c>
      <c r="L3696" s="4">
        <f>INDEX(RegionStoreCount[Store Count],MATCH(Sales[[#This Row],[RegionStoretype]],RegionStoreCount[Region/Type],0))</f>
        <v>9</v>
      </c>
      <c r="M3696" s="4">
        <f>AND(Sales[[#This Row],[date]]&lt;=TY_YTDMax,Sales[[#This Row],[date]]&gt;=TY_YTDMin)*Sales[[#This Row],[sales]]</f>
        <v>0</v>
      </c>
      <c r="N3696" s="4">
        <f>AND(Sales[[#This Row],[date]]&lt;=LY_YTDMax,Sales[[#This Row],[date]]&gt;=LY_YTDMin)*Sales[[#This Row],[sales]]</f>
        <v>110474.05</v>
      </c>
      <c r="O3696" s="4">
        <f>AND(Sales[[#This Row],[date]]&gt;=YoY_Min,Sales[[#This Row],[date]]&lt;=TY_YTDMax)*(Sales[[#This Row],[sales]]/Sales[[#This Row],[sqft]])</f>
        <v>0</v>
      </c>
      <c r="P3696" s="4">
        <f>SUMIF(Sales[RegionStoretype],Sales[[#This Row],[RegionStoretype]],Sales[YoY_SSF])/Sales[[#This Row],[Region_TypeCount]]</f>
        <v>53.603836561720975</v>
      </c>
    </row>
    <row r="3697" spans="1:16" x14ac:dyDescent="0.25">
      <c r="A3697" s="1">
        <v>42972</v>
      </c>
      <c r="B3697">
        <v>31</v>
      </c>
      <c r="C3697">
        <v>12</v>
      </c>
      <c r="D3697">
        <v>10101.886700000001</v>
      </c>
      <c r="E3697">
        <f>INDEX(Stores[region],MATCH(Sales[[#This Row],[store_no]],Stores[store_no],0))</f>
        <v>3</v>
      </c>
      <c r="F3697" t="str">
        <f>INDEX(Stores[storetype],MATCH(Sales[[#This Row],[store_no]],Stores[store_no],0))</f>
        <v>A</v>
      </c>
      <c r="G3697" t="str">
        <f>INDEX(Stores[location_city],MATCH(Sales[[#This Row],[store_no]],Stores[store_no],0))</f>
        <v>Rapid City</v>
      </c>
      <c r="H3697" t="str">
        <f>INDEX(Stores[location_state],MATCH(Sales[[#This Row],[store_no]],Stores[store_no],0))</f>
        <v>South Dakota</v>
      </c>
      <c r="I3697">
        <f>INDEX(Stores[sqft],MATCH(Sales[[#This Row],[store_no]],Stores[store_no],0))</f>
        <v>200100</v>
      </c>
      <c r="J3697" s="4" t="str">
        <f>INDEX(Departments[dept_name],MATCH(Sales[[#This Row],[dept_no]],Departments[dept_no],0))</f>
        <v>Jewelery</v>
      </c>
      <c r="K3697" s="4" t="str">
        <f>CONCATENATE(Sales[[#This Row],[region]],Sales[[#This Row],[storetype]])</f>
        <v>3A</v>
      </c>
      <c r="L3697" s="4">
        <f>INDEX(RegionStoreCount[Store Count],MATCH(Sales[[#This Row],[RegionStoretype]],RegionStoreCount[Region/Type],0))</f>
        <v>9</v>
      </c>
      <c r="M3697" s="4">
        <f>AND(Sales[[#This Row],[date]]&lt;=TY_YTDMax,Sales[[#This Row],[date]]&gt;=TY_YTDMin)*Sales[[#This Row],[sales]]</f>
        <v>0</v>
      </c>
      <c r="N3697" s="4">
        <f>AND(Sales[[#This Row],[date]]&lt;=LY_YTDMax,Sales[[#This Row],[date]]&gt;=LY_YTDMin)*Sales[[#This Row],[sales]]</f>
        <v>10101.886700000001</v>
      </c>
      <c r="O3697" s="4">
        <f>AND(Sales[[#This Row],[date]]&gt;=YoY_Min,Sales[[#This Row],[date]]&lt;=TY_YTDMax)*(Sales[[#This Row],[sales]]/Sales[[#This Row],[sqft]])</f>
        <v>0</v>
      </c>
      <c r="P3697" s="4">
        <f>SUMIF(Sales[RegionStoretype],Sales[[#This Row],[RegionStoretype]],Sales[YoY_SSF])/Sales[[#This Row],[Region_TypeCount]]</f>
        <v>53.603836561720975</v>
      </c>
    </row>
    <row r="3698" spans="1:16" x14ac:dyDescent="0.25">
      <c r="A3698" s="1">
        <v>42972</v>
      </c>
      <c r="B3698">
        <v>31</v>
      </c>
      <c r="C3698">
        <v>13</v>
      </c>
      <c r="D3698">
        <v>144615.79800000001</v>
      </c>
      <c r="E3698">
        <f>INDEX(Stores[region],MATCH(Sales[[#This Row],[store_no]],Stores[store_no],0))</f>
        <v>3</v>
      </c>
      <c r="F3698" t="str">
        <f>INDEX(Stores[storetype],MATCH(Sales[[#This Row],[store_no]],Stores[store_no],0))</f>
        <v>A</v>
      </c>
      <c r="G3698" t="str">
        <f>INDEX(Stores[location_city],MATCH(Sales[[#This Row],[store_no]],Stores[store_no],0))</f>
        <v>Rapid City</v>
      </c>
      <c r="H3698" t="str">
        <f>INDEX(Stores[location_state],MATCH(Sales[[#This Row],[store_no]],Stores[store_no],0))</f>
        <v>South Dakota</v>
      </c>
      <c r="I3698">
        <f>INDEX(Stores[sqft],MATCH(Sales[[#This Row],[store_no]],Stores[store_no],0))</f>
        <v>200100</v>
      </c>
      <c r="J3698" s="4" t="str">
        <f>INDEX(Departments[dept_name],MATCH(Sales[[#This Row],[dept_no]],Departments[dept_no],0))</f>
        <v>Kids</v>
      </c>
      <c r="K3698" s="4" t="str">
        <f>CONCATENATE(Sales[[#This Row],[region]],Sales[[#This Row],[storetype]])</f>
        <v>3A</v>
      </c>
      <c r="L3698" s="4">
        <f>INDEX(RegionStoreCount[Store Count],MATCH(Sales[[#This Row],[RegionStoretype]],RegionStoreCount[Region/Type],0))</f>
        <v>9</v>
      </c>
      <c r="M3698" s="4">
        <f>AND(Sales[[#This Row],[date]]&lt;=TY_YTDMax,Sales[[#This Row],[date]]&gt;=TY_YTDMin)*Sales[[#This Row],[sales]]</f>
        <v>0</v>
      </c>
      <c r="N3698" s="4">
        <f>AND(Sales[[#This Row],[date]]&lt;=LY_YTDMax,Sales[[#This Row],[date]]&gt;=LY_YTDMin)*Sales[[#This Row],[sales]]</f>
        <v>144615.79800000001</v>
      </c>
      <c r="O3698" s="4">
        <f>AND(Sales[[#This Row],[date]]&gt;=YoY_Min,Sales[[#This Row],[date]]&lt;=TY_YTDMax)*(Sales[[#This Row],[sales]]/Sales[[#This Row],[sqft]])</f>
        <v>0</v>
      </c>
      <c r="P3698" s="4">
        <f>SUMIF(Sales[RegionStoretype],Sales[[#This Row],[RegionStoretype]],Sales[YoY_SSF])/Sales[[#This Row],[Region_TypeCount]]</f>
        <v>53.603836561720975</v>
      </c>
    </row>
    <row r="3699" spans="1:16" x14ac:dyDescent="0.25">
      <c r="A3699" s="1">
        <v>42972</v>
      </c>
      <c r="B3699">
        <v>31</v>
      </c>
      <c r="C3699">
        <v>17</v>
      </c>
      <c r="D3699">
        <v>29648.864499999996</v>
      </c>
      <c r="E3699">
        <f>INDEX(Stores[region],MATCH(Sales[[#This Row],[store_no]],Stores[store_no],0))</f>
        <v>3</v>
      </c>
      <c r="F3699" t="str">
        <f>INDEX(Stores[storetype],MATCH(Sales[[#This Row],[store_no]],Stores[store_no],0))</f>
        <v>A</v>
      </c>
      <c r="G3699" t="str">
        <f>INDEX(Stores[location_city],MATCH(Sales[[#This Row],[store_no]],Stores[store_no],0))</f>
        <v>Rapid City</v>
      </c>
      <c r="H3699" t="str">
        <f>INDEX(Stores[location_state],MATCH(Sales[[#This Row],[store_no]],Stores[store_no],0))</f>
        <v>South Dakota</v>
      </c>
      <c r="I3699">
        <f>INDEX(Stores[sqft],MATCH(Sales[[#This Row],[store_no]],Stores[store_no],0))</f>
        <v>200100</v>
      </c>
      <c r="J3699" s="4" t="str">
        <f>INDEX(Departments[dept_name],MATCH(Sales[[#This Row],[dept_no]],Departments[dept_no],0))</f>
        <v>Shoes</v>
      </c>
      <c r="K3699" s="4" t="str">
        <f>CONCATENATE(Sales[[#This Row],[region]],Sales[[#This Row],[storetype]])</f>
        <v>3A</v>
      </c>
      <c r="L3699" s="4">
        <f>INDEX(RegionStoreCount[Store Count],MATCH(Sales[[#This Row],[RegionStoretype]],RegionStoreCount[Region/Type],0))</f>
        <v>9</v>
      </c>
      <c r="M3699" s="4">
        <f>AND(Sales[[#This Row],[date]]&lt;=TY_YTDMax,Sales[[#This Row],[date]]&gt;=TY_YTDMin)*Sales[[#This Row],[sales]]</f>
        <v>0</v>
      </c>
      <c r="N3699" s="4">
        <f>AND(Sales[[#This Row],[date]]&lt;=LY_YTDMax,Sales[[#This Row],[date]]&gt;=LY_YTDMin)*Sales[[#This Row],[sales]]</f>
        <v>29648.864499999996</v>
      </c>
      <c r="O3699" s="4">
        <f>AND(Sales[[#This Row],[date]]&gt;=YoY_Min,Sales[[#This Row],[date]]&lt;=TY_YTDMax)*(Sales[[#This Row],[sales]]/Sales[[#This Row],[sqft]])</f>
        <v>0</v>
      </c>
      <c r="P3699" s="4">
        <f>SUMIF(Sales[RegionStoretype],Sales[[#This Row],[RegionStoretype]],Sales[YoY_SSF])/Sales[[#This Row],[Region_TypeCount]]</f>
        <v>53.603836561720975</v>
      </c>
    </row>
    <row r="3700" spans="1:16" x14ac:dyDescent="0.25">
      <c r="A3700" s="1">
        <v>42972</v>
      </c>
      <c r="B3700">
        <v>32</v>
      </c>
      <c r="C3700">
        <v>1</v>
      </c>
      <c r="D3700">
        <v>10807.1756</v>
      </c>
      <c r="E3700">
        <f>INDEX(Stores[region],MATCH(Sales[[#This Row],[store_no]],Stores[store_no],0))</f>
        <v>2</v>
      </c>
      <c r="F3700" t="str">
        <f>INDEX(Stores[storetype],MATCH(Sales[[#This Row],[store_no]],Stores[store_no],0))</f>
        <v>A</v>
      </c>
      <c r="G3700" t="str">
        <f>INDEX(Stores[location_city],MATCH(Sales[[#This Row],[store_no]],Stores[store_no],0))</f>
        <v>Western Springs</v>
      </c>
      <c r="H3700" t="str">
        <f>INDEX(Stores[location_state],MATCH(Sales[[#This Row],[store_no]],Stores[store_no],0))</f>
        <v>Illinois</v>
      </c>
      <c r="I3700">
        <f>INDEX(Stores[sqft],MATCH(Sales[[#This Row],[store_no]],Stores[store_no],0))</f>
        <v>118200</v>
      </c>
      <c r="J3700" s="4" t="str">
        <f>INDEX(Departments[dept_name],MATCH(Sales[[#This Row],[dept_no]],Departments[dept_no],0))</f>
        <v>Automotive</v>
      </c>
      <c r="K3700" s="4" t="str">
        <f>CONCATENATE(Sales[[#This Row],[region]],Sales[[#This Row],[storetype]])</f>
        <v>2A</v>
      </c>
      <c r="L3700" s="4">
        <f>INDEX(RegionStoreCount[Store Count],MATCH(Sales[[#This Row],[RegionStoretype]],RegionStoreCount[Region/Type],0))</f>
        <v>5</v>
      </c>
      <c r="M3700" s="4">
        <f>AND(Sales[[#This Row],[date]]&lt;=TY_YTDMax,Sales[[#This Row],[date]]&gt;=TY_YTDMin)*Sales[[#This Row],[sales]]</f>
        <v>0</v>
      </c>
      <c r="N3700" s="4">
        <f>AND(Sales[[#This Row],[date]]&lt;=LY_YTDMax,Sales[[#This Row],[date]]&gt;=LY_YTDMin)*Sales[[#This Row],[sales]]</f>
        <v>10807.1756</v>
      </c>
      <c r="O3700" s="4">
        <f>AND(Sales[[#This Row],[date]]&gt;=YoY_Min,Sales[[#This Row],[date]]&lt;=TY_YTDMax)*(Sales[[#This Row],[sales]]/Sales[[#This Row],[sqft]])</f>
        <v>0</v>
      </c>
      <c r="P3700" s="4">
        <f>SUMIF(Sales[RegionStoretype],Sales[[#This Row],[RegionStoretype]],Sales[YoY_SSF])/Sales[[#This Row],[Region_TypeCount]]</f>
        <v>60.052789354368521</v>
      </c>
    </row>
    <row r="3701" spans="1:16" x14ac:dyDescent="0.25">
      <c r="A3701" s="1">
        <v>42972</v>
      </c>
      <c r="B3701">
        <v>33</v>
      </c>
      <c r="C3701">
        <v>9</v>
      </c>
      <c r="D3701">
        <v>2192.5392000000002</v>
      </c>
      <c r="E3701">
        <f>INDEX(Stores[region],MATCH(Sales[[#This Row],[store_no]],Stores[store_no],0))</f>
        <v>3</v>
      </c>
      <c r="F3701" t="str">
        <f>INDEX(Stores[storetype],MATCH(Sales[[#This Row],[store_no]],Stores[store_no],0))</f>
        <v>A</v>
      </c>
      <c r="G3701" t="str">
        <f>INDEX(Stores[location_city],MATCH(Sales[[#This Row],[store_no]],Stores[store_no],0))</f>
        <v>Omaha</v>
      </c>
      <c r="H3701" t="str">
        <f>INDEX(Stores[location_state],MATCH(Sales[[#This Row],[store_no]],Stores[store_no],0))</f>
        <v>Nebraska</v>
      </c>
      <c r="I3701">
        <f>INDEX(Stores[sqft],MATCH(Sales[[#This Row],[store_no]],Stores[store_no],0))</f>
        <v>40700</v>
      </c>
      <c r="J3701" s="4" t="str">
        <f>INDEX(Departments[dept_name],MATCH(Sales[[#This Row],[dept_no]],Departments[dept_no],0))</f>
        <v>Garden</v>
      </c>
      <c r="K3701" s="4" t="str">
        <f>CONCATENATE(Sales[[#This Row],[region]],Sales[[#This Row],[storetype]])</f>
        <v>3A</v>
      </c>
      <c r="L3701" s="4">
        <f>INDEX(RegionStoreCount[Store Count],MATCH(Sales[[#This Row],[RegionStoretype]],RegionStoreCount[Region/Type],0))</f>
        <v>9</v>
      </c>
      <c r="M3701" s="4">
        <f>AND(Sales[[#This Row],[date]]&lt;=TY_YTDMax,Sales[[#This Row],[date]]&gt;=TY_YTDMin)*Sales[[#This Row],[sales]]</f>
        <v>0</v>
      </c>
      <c r="N3701" s="4">
        <f>AND(Sales[[#This Row],[date]]&lt;=LY_YTDMax,Sales[[#This Row],[date]]&gt;=LY_YTDMin)*Sales[[#This Row],[sales]]</f>
        <v>2192.5392000000002</v>
      </c>
      <c r="O3701" s="4">
        <f>AND(Sales[[#This Row],[date]]&gt;=YoY_Min,Sales[[#This Row],[date]]&lt;=TY_YTDMax)*(Sales[[#This Row],[sales]]/Sales[[#This Row],[sqft]])</f>
        <v>0</v>
      </c>
      <c r="P3701" s="4">
        <f>SUMIF(Sales[RegionStoretype],Sales[[#This Row],[RegionStoretype]],Sales[YoY_SSF])/Sales[[#This Row],[Region_TypeCount]]</f>
        <v>53.603836561720975</v>
      </c>
    </row>
    <row r="3702" spans="1:16" x14ac:dyDescent="0.25">
      <c r="A3702" s="1">
        <v>42972</v>
      </c>
      <c r="B3702">
        <v>33</v>
      </c>
      <c r="C3702">
        <v>11</v>
      </c>
      <c r="D3702">
        <v>30810.514800000001</v>
      </c>
      <c r="E3702">
        <f>INDEX(Stores[region],MATCH(Sales[[#This Row],[store_no]],Stores[store_no],0))</f>
        <v>3</v>
      </c>
      <c r="F3702" t="str">
        <f>INDEX(Stores[storetype],MATCH(Sales[[#This Row],[store_no]],Stores[store_no],0))</f>
        <v>A</v>
      </c>
      <c r="G3702" t="str">
        <f>INDEX(Stores[location_city],MATCH(Sales[[#This Row],[store_no]],Stores[store_no],0))</f>
        <v>Omaha</v>
      </c>
      <c r="H3702" t="str">
        <f>INDEX(Stores[location_state],MATCH(Sales[[#This Row],[store_no]],Stores[store_no],0))</f>
        <v>Nebraska</v>
      </c>
      <c r="I3702">
        <f>INDEX(Stores[sqft],MATCH(Sales[[#This Row],[store_no]],Stores[store_no],0))</f>
        <v>40700</v>
      </c>
      <c r="J3702" s="4" t="str">
        <f>INDEX(Departments[dept_name],MATCH(Sales[[#This Row],[dept_no]],Departments[dept_no],0))</f>
        <v>Home</v>
      </c>
      <c r="K3702" s="4" t="str">
        <f>CONCATENATE(Sales[[#This Row],[region]],Sales[[#This Row],[storetype]])</f>
        <v>3A</v>
      </c>
      <c r="L3702" s="4">
        <f>INDEX(RegionStoreCount[Store Count],MATCH(Sales[[#This Row],[RegionStoretype]],RegionStoreCount[Region/Type],0))</f>
        <v>9</v>
      </c>
      <c r="M3702" s="4">
        <f>AND(Sales[[#This Row],[date]]&lt;=TY_YTDMax,Sales[[#This Row],[date]]&gt;=TY_YTDMin)*Sales[[#This Row],[sales]]</f>
        <v>0</v>
      </c>
      <c r="N3702" s="4">
        <f>AND(Sales[[#This Row],[date]]&lt;=LY_YTDMax,Sales[[#This Row],[date]]&gt;=LY_YTDMin)*Sales[[#This Row],[sales]]</f>
        <v>30810.514800000001</v>
      </c>
      <c r="O3702" s="4">
        <f>AND(Sales[[#This Row],[date]]&gt;=YoY_Min,Sales[[#This Row],[date]]&lt;=TY_YTDMax)*(Sales[[#This Row],[sales]]/Sales[[#This Row],[sqft]])</f>
        <v>0</v>
      </c>
      <c r="P3702" s="4">
        <f>SUMIF(Sales[RegionStoretype],Sales[[#This Row],[RegionStoretype]],Sales[YoY_SSF])/Sales[[#This Row],[Region_TypeCount]]</f>
        <v>53.603836561720975</v>
      </c>
    </row>
    <row r="3703" spans="1:16" x14ac:dyDescent="0.25">
      <c r="A3703" s="1">
        <v>42972</v>
      </c>
      <c r="B3703">
        <v>33</v>
      </c>
      <c r="C3703">
        <v>15</v>
      </c>
      <c r="D3703">
        <v>27815.002200000003</v>
      </c>
      <c r="E3703">
        <f>INDEX(Stores[region],MATCH(Sales[[#This Row],[store_no]],Stores[store_no],0))</f>
        <v>3</v>
      </c>
      <c r="F3703" t="str">
        <f>INDEX(Stores[storetype],MATCH(Sales[[#This Row],[store_no]],Stores[store_no],0))</f>
        <v>A</v>
      </c>
      <c r="G3703" t="str">
        <f>INDEX(Stores[location_city],MATCH(Sales[[#This Row],[store_no]],Stores[store_no],0))</f>
        <v>Omaha</v>
      </c>
      <c r="H3703" t="str">
        <f>INDEX(Stores[location_state],MATCH(Sales[[#This Row],[store_no]],Stores[store_no],0))</f>
        <v>Nebraska</v>
      </c>
      <c r="I3703">
        <f>INDEX(Stores[sqft],MATCH(Sales[[#This Row],[store_no]],Stores[store_no],0))</f>
        <v>40700</v>
      </c>
      <c r="J3703" s="4" t="str">
        <f>INDEX(Departments[dept_name],MATCH(Sales[[#This Row],[dept_no]],Departments[dept_no],0))</f>
        <v>Music</v>
      </c>
      <c r="K3703" s="4" t="str">
        <f>CONCATENATE(Sales[[#This Row],[region]],Sales[[#This Row],[storetype]])</f>
        <v>3A</v>
      </c>
      <c r="L3703" s="4">
        <f>INDEX(RegionStoreCount[Store Count],MATCH(Sales[[#This Row],[RegionStoretype]],RegionStoreCount[Region/Type],0))</f>
        <v>9</v>
      </c>
      <c r="M3703" s="4">
        <f>AND(Sales[[#This Row],[date]]&lt;=TY_YTDMax,Sales[[#This Row],[date]]&gt;=TY_YTDMin)*Sales[[#This Row],[sales]]</f>
        <v>0</v>
      </c>
      <c r="N3703" s="4">
        <f>AND(Sales[[#This Row],[date]]&lt;=LY_YTDMax,Sales[[#This Row],[date]]&gt;=LY_YTDMin)*Sales[[#This Row],[sales]]</f>
        <v>27815.002200000003</v>
      </c>
      <c r="O3703" s="4">
        <f>AND(Sales[[#This Row],[date]]&gt;=YoY_Min,Sales[[#This Row],[date]]&lt;=TY_YTDMax)*(Sales[[#This Row],[sales]]/Sales[[#This Row],[sqft]])</f>
        <v>0</v>
      </c>
      <c r="P3703" s="4">
        <f>SUMIF(Sales[RegionStoretype],Sales[[#This Row],[RegionStoretype]],Sales[YoY_SSF])/Sales[[#This Row],[Region_TypeCount]]</f>
        <v>53.603836561720975</v>
      </c>
    </row>
    <row r="3704" spans="1:16" x14ac:dyDescent="0.25">
      <c r="A3704" s="1">
        <v>42972</v>
      </c>
      <c r="B3704">
        <v>33</v>
      </c>
      <c r="C3704">
        <v>20</v>
      </c>
      <c r="D3704">
        <v>972.56819999999993</v>
      </c>
      <c r="E3704">
        <f>INDEX(Stores[region],MATCH(Sales[[#This Row],[store_no]],Stores[store_no],0))</f>
        <v>3</v>
      </c>
      <c r="F3704" t="str">
        <f>INDEX(Stores[storetype],MATCH(Sales[[#This Row],[store_no]],Stores[store_no],0))</f>
        <v>A</v>
      </c>
      <c r="G3704" t="str">
        <f>INDEX(Stores[location_city],MATCH(Sales[[#This Row],[store_no]],Stores[store_no],0))</f>
        <v>Omaha</v>
      </c>
      <c r="H3704" t="str">
        <f>INDEX(Stores[location_state],MATCH(Sales[[#This Row],[store_no]],Stores[store_no],0))</f>
        <v>Nebraska</v>
      </c>
      <c r="I3704">
        <f>INDEX(Stores[sqft],MATCH(Sales[[#This Row],[store_no]],Stores[store_no],0))</f>
        <v>40700</v>
      </c>
      <c r="J3704" s="4" t="str">
        <f>INDEX(Departments[dept_name],MATCH(Sales[[#This Row],[dept_no]],Departments[dept_no],0))</f>
        <v>Toys</v>
      </c>
      <c r="K3704" s="4" t="str">
        <f>CONCATENATE(Sales[[#This Row],[region]],Sales[[#This Row],[storetype]])</f>
        <v>3A</v>
      </c>
      <c r="L3704" s="4">
        <f>INDEX(RegionStoreCount[Store Count],MATCH(Sales[[#This Row],[RegionStoretype]],RegionStoreCount[Region/Type],0))</f>
        <v>9</v>
      </c>
      <c r="M3704" s="4">
        <f>AND(Sales[[#This Row],[date]]&lt;=TY_YTDMax,Sales[[#This Row],[date]]&gt;=TY_YTDMin)*Sales[[#This Row],[sales]]</f>
        <v>0</v>
      </c>
      <c r="N3704" s="4">
        <f>AND(Sales[[#This Row],[date]]&lt;=LY_YTDMax,Sales[[#This Row],[date]]&gt;=LY_YTDMin)*Sales[[#This Row],[sales]]</f>
        <v>972.56819999999993</v>
      </c>
      <c r="O3704" s="4">
        <f>AND(Sales[[#This Row],[date]]&gt;=YoY_Min,Sales[[#This Row],[date]]&lt;=TY_YTDMax)*(Sales[[#This Row],[sales]]/Sales[[#This Row],[sqft]])</f>
        <v>0</v>
      </c>
      <c r="P3704" s="4">
        <f>SUMIF(Sales[RegionStoretype],Sales[[#This Row],[RegionStoretype]],Sales[YoY_SSF])/Sales[[#This Row],[Region_TypeCount]]</f>
        <v>53.603836561720975</v>
      </c>
    </row>
    <row r="3705" spans="1:16" x14ac:dyDescent="0.25">
      <c r="A3705" s="1">
        <v>42972</v>
      </c>
      <c r="B3705">
        <v>35</v>
      </c>
      <c r="C3705">
        <v>16</v>
      </c>
      <c r="D3705">
        <v>89124.507500000007</v>
      </c>
      <c r="E3705">
        <f>INDEX(Stores[region],MATCH(Sales[[#This Row],[store_no]],Stores[store_no],0))</f>
        <v>3</v>
      </c>
      <c r="F3705" t="str">
        <f>INDEX(Stores[storetype],MATCH(Sales[[#This Row],[store_no]],Stores[store_no],0))</f>
        <v>C</v>
      </c>
      <c r="G3705" t="str">
        <f>INDEX(Stores[location_city],MATCH(Sales[[#This Row],[store_no]],Stores[store_no],0))</f>
        <v>Wichita</v>
      </c>
      <c r="H3705" t="str">
        <f>INDEX(Stores[location_state],MATCH(Sales[[#This Row],[store_no]],Stores[store_no],0))</f>
        <v>Kansas</v>
      </c>
      <c r="I3705">
        <f>INDEX(Stores[sqft],MATCH(Sales[[#This Row],[store_no]],Stores[store_no],0))</f>
        <v>72800</v>
      </c>
      <c r="J3705" s="4" t="str">
        <f>INDEX(Departments[dept_name],MATCH(Sales[[#This Row],[dept_no]],Departments[dept_no],0))</f>
        <v>Outdoors</v>
      </c>
      <c r="K3705" s="4" t="str">
        <f>CONCATENATE(Sales[[#This Row],[region]],Sales[[#This Row],[storetype]])</f>
        <v>3C</v>
      </c>
      <c r="L3705" s="4">
        <f>INDEX(RegionStoreCount[Store Count],MATCH(Sales[[#This Row],[RegionStoretype]],RegionStoreCount[Region/Type],0))</f>
        <v>2</v>
      </c>
      <c r="M3705" s="4">
        <f>AND(Sales[[#This Row],[date]]&lt;=TY_YTDMax,Sales[[#This Row],[date]]&gt;=TY_YTDMin)*Sales[[#This Row],[sales]]</f>
        <v>0</v>
      </c>
      <c r="N3705" s="4">
        <f>AND(Sales[[#This Row],[date]]&lt;=LY_YTDMax,Sales[[#This Row],[date]]&gt;=LY_YTDMin)*Sales[[#This Row],[sales]]</f>
        <v>89124.507500000007</v>
      </c>
      <c r="O3705" s="4">
        <f>AND(Sales[[#This Row],[date]]&gt;=YoY_Min,Sales[[#This Row],[date]]&lt;=TY_YTDMax)*(Sales[[#This Row],[sales]]/Sales[[#This Row],[sqft]])</f>
        <v>0</v>
      </c>
      <c r="P3705" s="4">
        <f>SUMIF(Sales[RegionStoretype],Sales[[#This Row],[RegionStoretype]],Sales[YoY_SSF])/Sales[[#This Row],[Region_TypeCount]]</f>
        <v>47.561479460925746</v>
      </c>
    </row>
    <row r="3706" spans="1:16" x14ac:dyDescent="0.25">
      <c r="A3706" s="1">
        <v>42972</v>
      </c>
      <c r="B3706">
        <v>37</v>
      </c>
      <c r="C3706">
        <v>12</v>
      </c>
      <c r="D3706">
        <v>80631.349199999997</v>
      </c>
      <c r="E3706">
        <f>INDEX(Stores[region],MATCH(Sales[[#This Row],[store_no]],Stores[store_no],0))</f>
        <v>3</v>
      </c>
      <c r="F3706" t="str">
        <f>INDEX(Stores[storetype],MATCH(Sales[[#This Row],[store_no]],Stores[store_no],0))</f>
        <v>C</v>
      </c>
      <c r="G3706" t="str">
        <f>INDEX(Stores[location_city],MATCH(Sales[[#This Row],[store_no]],Stores[store_no],0))</f>
        <v>Lincoln</v>
      </c>
      <c r="H3706" t="str">
        <f>INDEX(Stores[location_state],MATCH(Sales[[#This Row],[store_no]],Stores[store_no],0))</f>
        <v>Nebraska</v>
      </c>
      <c r="I3706">
        <f>INDEX(Stores[sqft],MATCH(Sales[[#This Row],[store_no]],Stores[store_no],0))</f>
        <v>161300</v>
      </c>
      <c r="J3706" s="4" t="str">
        <f>INDEX(Departments[dept_name],MATCH(Sales[[#This Row],[dept_no]],Departments[dept_no],0))</f>
        <v>Jewelery</v>
      </c>
      <c r="K3706" s="4" t="str">
        <f>CONCATENATE(Sales[[#This Row],[region]],Sales[[#This Row],[storetype]])</f>
        <v>3C</v>
      </c>
      <c r="L3706" s="4">
        <f>INDEX(RegionStoreCount[Store Count],MATCH(Sales[[#This Row],[RegionStoretype]],RegionStoreCount[Region/Type],0))</f>
        <v>2</v>
      </c>
      <c r="M3706" s="4">
        <f>AND(Sales[[#This Row],[date]]&lt;=TY_YTDMax,Sales[[#This Row],[date]]&gt;=TY_YTDMin)*Sales[[#This Row],[sales]]</f>
        <v>0</v>
      </c>
      <c r="N3706" s="4">
        <f>AND(Sales[[#This Row],[date]]&lt;=LY_YTDMax,Sales[[#This Row],[date]]&gt;=LY_YTDMin)*Sales[[#This Row],[sales]]</f>
        <v>80631.349199999997</v>
      </c>
      <c r="O3706" s="4">
        <f>AND(Sales[[#This Row],[date]]&gt;=YoY_Min,Sales[[#This Row],[date]]&lt;=TY_YTDMax)*(Sales[[#This Row],[sales]]/Sales[[#This Row],[sqft]])</f>
        <v>0</v>
      </c>
      <c r="P3706" s="4">
        <f>SUMIF(Sales[RegionStoretype],Sales[[#This Row],[RegionStoretype]],Sales[YoY_SSF])/Sales[[#This Row],[Region_TypeCount]]</f>
        <v>47.561479460925746</v>
      </c>
    </row>
    <row r="3707" spans="1:16" x14ac:dyDescent="0.25">
      <c r="A3707" s="1">
        <v>42972</v>
      </c>
      <c r="B3707">
        <v>37</v>
      </c>
      <c r="C3707">
        <v>18</v>
      </c>
      <c r="D3707">
        <v>85913.896200000003</v>
      </c>
      <c r="E3707">
        <f>INDEX(Stores[region],MATCH(Sales[[#This Row],[store_no]],Stores[store_no],0))</f>
        <v>3</v>
      </c>
      <c r="F3707" t="str">
        <f>INDEX(Stores[storetype],MATCH(Sales[[#This Row],[store_no]],Stores[store_no],0))</f>
        <v>C</v>
      </c>
      <c r="G3707" t="str">
        <f>INDEX(Stores[location_city],MATCH(Sales[[#This Row],[store_no]],Stores[store_no],0))</f>
        <v>Lincoln</v>
      </c>
      <c r="H3707" t="str">
        <f>INDEX(Stores[location_state],MATCH(Sales[[#This Row],[store_no]],Stores[store_no],0))</f>
        <v>Nebraska</v>
      </c>
      <c r="I3707">
        <f>INDEX(Stores[sqft],MATCH(Sales[[#This Row],[store_no]],Stores[store_no],0))</f>
        <v>161300</v>
      </c>
      <c r="J3707" s="4" t="str">
        <f>INDEX(Departments[dept_name],MATCH(Sales[[#This Row],[dept_no]],Departments[dept_no],0))</f>
        <v>Sports</v>
      </c>
      <c r="K3707" s="4" t="str">
        <f>CONCATENATE(Sales[[#This Row],[region]],Sales[[#This Row],[storetype]])</f>
        <v>3C</v>
      </c>
      <c r="L3707" s="4">
        <f>INDEX(RegionStoreCount[Store Count],MATCH(Sales[[#This Row],[RegionStoretype]],RegionStoreCount[Region/Type],0))</f>
        <v>2</v>
      </c>
      <c r="M3707" s="4">
        <f>AND(Sales[[#This Row],[date]]&lt;=TY_YTDMax,Sales[[#This Row],[date]]&gt;=TY_YTDMin)*Sales[[#This Row],[sales]]</f>
        <v>0</v>
      </c>
      <c r="N3707" s="4">
        <f>AND(Sales[[#This Row],[date]]&lt;=LY_YTDMax,Sales[[#This Row],[date]]&gt;=LY_YTDMin)*Sales[[#This Row],[sales]]</f>
        <v>85913.896200000003</v>
      </c>
      <c r="O3707" s="4">
        <f>AND(Sales[[#This Row],[date]]&gt;=YoY_Min,Sales[[#This Row],[date]]&lt;=TY_YTDMax)*(Sales[[#This Row],[sales]]/Sales[[#This Row],[sqft]])</f>
        <v>0</v>
      </c>
      <c r="P3707" s="4">
        <f>SUMIF(Sales[RegionStoretype],Sales[[#This Row],[RegionStoretype]],Sales[YoY_SSF])/Sales[[#This Row],[Region_TypeCount]]</f>
        <v>47.561479460925746</v>
      </c>
    </row>
    <row r="3708" spans="1:16" x14ac:dyDescent="0.25">
      <c r="A3708" s="1">
        <v>42972</v>
      </c>
      <c r="B3708">
        <v>38</v>
      </c>
      <c r="C3708">
        <v>4</v>
      </c>
      <c r="D3708">
        <v>54729.011299999998</v>
      </c>
      <c r="E3708">
        <f>INDEX(Stores[region],MATCH(Sales[[#This Row],[store_no]],Stores[store_no],0))</f>
        <v>2</v>
      </c>
      <c r="F3708" t="str">
        <f>INDEX(Stores[storetype],MATCH(Sales[[#This Row],[store_no]],Stores[store_no],0))</f>
        <v>C</v>
      </c>
      <c r="G3708" t="str">
        <f>INDEX(Stores[location_city],MATCH(Sales[[#This Row],[store_no]],Stores[store_no],0))</f>
        <v>Hinsdale</v>
      </c>
      <c r="H3708" t="str">
        <f>INDEX(Stores[location_state],MATCH(Sales[[#This Row],[store_no]],Stores[store_no],0))</f>
        <v>Illinois</v>
      </c>
      <c r="I3708">
        <f>INDEX(Stores[sqft],MATCH(Sales[[#This Row],[store_no]],Stores[store_no],0))</f>
        <v>155600</v>
      </c>
      <c r="J3708" s="4" t="str">
        <f>INDEX(Departments[dept_name],MATCH(Sales[[#This Row],[dept_no]],Departments[dept_no],0))</f>
        <v>Books</v>
      </c>
      <c r="K3708" s="4" t="str">
        <f>CONCATENATE(Sales[[#This Row],[region]],Sales[[#This Row],[storetype]])</f>
        <v>2C</v>
      </c>
      <c r="L3708" s="4">
        <f>INDEX(RegionStoreCount[Store Count],MATCH(Sales[[#This Row],[RegionStoretype]],RegionStoreCount[Region/Type],0))</f>
        <v>1</v>
      </c>
      <c r="M3708" s="4">
        <f>AND(Sales[[#This Row],[date]]&lt;=TY_YTDMax,Sales[[#This Row],[date]]&gt;=TY_YTDMin)*Sales[[#This Row],[sales]]</f>
        <v>0</v>
      </c>
      <c r="N3708" s="4">
        <f>AND(Sales[[#This Row],[date]]&lt;=LY_YTDMax,Sales[[#This Row],[date]]&gt;=LY_YTDMin)*Sales[[#This Row],[sales]]</f>
        <v>54729.011299999998</v>
      </c>
      <c r="O3708" s="4">
        <f>AND(Sales[[#This Row],[date]]&gt;=YoY_Min,Sales[[#This Row],[date]]&lt;=TY_YTDMax)*(Sales[[#This Row],[sales]]/Sales[[#This Row],[sqft]])</f>
        <v>0</v>
      </c>
      <c r="P3708" s="4">
        <f>SUMIF(Sales[RegionStoretype],Sales[[#This Row],[RegionStoretype]],Sales[YoY_SSF])/Sales[[#This Row],[Region_TypeCount]]</f>
        <v>44.537621913239086</v>
      </c>
    </row>
    <row r="3709" spans="1:16" x14ac:dyDescent="0.25">
      <c r="A3709" s="1">
        <v>42979</v>
      </c>
      <c r="B3709">
        <v>1</v>
      </c>
      <c r="C3709">
        <v>1</v>
      </c>
      <c r="D3709">
        <v>19272.66</v>
      </c>
      <c r="E3709">
        <f>INDEX(Stores[region],MATCH(Sales[[#This Row],[store_no]],Stores[store_no],0))</f>
        <v>1</v>
      </c>
      <c r="F3709" t="str">
        <f>INDEX(Stores[storetype],MATCH(Sales[[#This Row],[store_no]],Stores[store_no],0))</f>
        <v>A</v>
      </c>
      <c r="G3709" t="str">
        <f>INDEX(Stores[location_city],MATCH(Sales[[#This Row],[store_no]],Stores[store_no],0))</f>
        <v>Ann Arbor</v>
      </c>
      <c r="H3709" t="str">
        <f>INDEX(Stores[location_state],MATCH(Sales[[#This Row],[store_no]],Stores[store_no],0))</f>
        <v>Michigan</v>
      </c>
      <c r="I3709">
        <f>INDEX(Stores[sqft],MATCH(Sales[[#This Row],[store_no]],Stores[store_no],0))</f>
        <v>100600</v>
      </c>
      <c r="J3709" s="4" t="str">
        <f>INDEX(Departments[dept_name],MATCH(Sales[[#This Row],[dept_no]],Departments[dept_no],0))</f>
        <v>Automotive</v>
      </c>
      <c r="K3709" s="4" t="str">
        <f>CONCATENATE(Sales[[#This Row],[region]],Sales[[#This Row],[storetype]])</f>
        <v>1A</v>
      </c>
      <c r="L3709" s="4">
        <f>INDEX(RegionStoreCount[Store Count],MATCH(Sales[[#This Row],[RegionStoretype]],RegionStoreCount[Region/Type],0))</f>
        <v>5</v>
      </c>
      <c r="M3709" s="4">
        <f>AND(Sales[[#This Row],[date]]&lt;=TY_YTDMax,Sales[[#This Row],[date]]&gt;=TY_YTDMin)*Sales[[#This Row],[sales]]</f>
        <v>0</v>
      </c>
      <c r="N3709" s="4">
        <f>AND(Sales[[#This Row],[date]]&lt;=LY_YTDMax,Sales[[#This Row],[date]]&gt;=LY_YTDMin)*Sales[[#This Row],[sales]]</f>
        <v>0</v>
      </c>
      <c r="O3709" s="4">
        <f>AND(Sales[[#This Row],[date]]&gt;=YoY_Min,Sales[[#This Row],[date]]&lt;=TY_YTDMax)*(Sales[[#This Row],[sales]]/Sales[[#This Row],[sqft]])</f>
        <v>0.19157713717693836</v>
      </c>
      <c r="P3709" s="4">
        <f>SUMIF(Sales[RegionStoretype],Sales[[#This Row],[RegionStoretype]],Sales[YoY_SSF])/Sales[[#This Row],[Region_TypeCount]]</f>
        <v>59.469551530910678</v>
      </c>
    </row>
    <row r="3710" spans="1:16" x14ac:dyDescent="0.25">
      <c r="A3710" s="1">
        <v>42979</v>
      </c>
      <c r="B3710">
        <v>1</v>
      </c>
      <c r="C3710">
        <v>15</v>
      </c>
      <c r="D3710">
        <v>34842.904199999997</v>
      </c>
      <c r="E3710">
        <f>INDEX(Stores[region],MATCH(Sales[[#This Row],[store_no]],Stores[store_no],0))</f>
        <v>1</v>
      </c>
      <c r="F3710" t="str">
        <f>INDEX(Stores[storetype],MATCH(Sales[[#This Row],[store_no]],Stores[store_no],0))</f>
        <v>A</v>
      </c>
      <c r="G3710" t="str">
        <f>INDEX(Stores[location_city],MATCH(Sales[[#This Row],[store_no]],Stores[store_no],0))</f>
        <v>Ann Arbor</v>
      </c>
      <c r="H3710" t="str">
        <f>INDEX(Stores[location_state],MATCH(Sales[[#This Row],[store_no]],Stores[store_no],0))</f>
        <v>Michigan</v>
      </c>
      <c r="I3710">
        <f>INDEX(Stores[sqft],MATCH(Sales[[#This Row],[store_no]],Stores[store_no],0))</f>
        <v>100600</v>
      </c>
      <c r="J3710" s="4" t="str">
        <f>INDEX(Departments[dept_name],MATCH(Sales[[#This Row],[dept_no]],Departments[dept_no],0))</f>
        <v>Music</v>
      </c>
      <c r="K3710" s="4" t="str">
        <f>CONCATENATE(Sales[[#This Row],[region]],Sales[[#This Row],[storetype]])</f>
        <v>1A</v>
      </c>
      <c r="L3710" s="4">
        <f>INDEX(RegionStoreCount[Store Count],MATCH(Sales[[#This Row],[RegionStoretype]],RegionStoreCount[Region/Type],0))</f>
        <v>5</v>
      </c>
      <c r="M3710" s="4">
        <f>AND(Sales[[#This Row],[date]]&lt;=TY_YTDMax,Sales[[#This Row],[date]]&gt;=TY_YTDMin)*Sales[[#This Row],[sales]]</f>
        <v>0</v>
      </c>
      <c r="N3710" s="4">
        <f>AND(Sales[[#This Row],[date]]&lt;=LY_YTDMax,Sales[[#This Row],[date]]&gt;=LY_YTDMin)*Sales[[#This Row],[sales]]</f>
        <v>0</v>
      </c>
      <c r="O3710" s="4">
        <f>AND(Sales[[#This Row],[date]]&gt;=YoY_Min,Sales[[#This Row],[date]]&lt;=TY_YTDMax)*(Sales[[#This Row],[sales]]/Sales[[#This Row],[sqft]])</f>
        <v>0.34635093638170972</v>
      </c>
      <c r="P3710" s="4">
        <f>SUMIF(Sales[RegionStoretype],Sales[[#This Row],[RegionStoretype]],Sales[YoY_SSF])/Sales[[#This Row],[Region_TypeCount]]</f>
        <v>59.469551530910678</v>
      </c>
    </row>
    <row r="3711" spans="1:16" x14ac:dyDescent="0.25">
      <c r="A3711" s="1">
        <v>42979</v>
      </c>
      <c r="B3711">
        <v>1</v>
      </c>
      <c r="C3711">
        <v>20</v>
      </c>
      <c r="D3711">
        <v>158427.63740000001</v>
      </c>
      <c r="E3711">
        <f>INDEX(Stores[region],MATCH(Sales[[#This Row],[store_no]],Stores[store_no],0))</f>
        <v>1</v>
      </c>
      <c r="F3711" t="str">
        <f>INDEX(Stores[storetype],MATCH(Sales[[#This Row],[store_no]],Stores[store_no],0))</f>
        <v>A</v>
      </c>
      <c r="G3711" t="str">
        <f>INDEX(Stores[location_city],MATCH(Sales[[#This Row],[store_no]],Stores[store_no],0))</f>
        <v>Ann Arbor</v>
      </c>
      <c r="H3711" t="str">
        <f>INDEX(Stores[location_state],MATCH(Sales[[#This Row],[store_no]],Stores[store_no],0))</f>
        <v>Michigan</v>
      </c>
      <c r="I3711">
        <f>INDEX(Stores[sqft],MATCH(Sales[[#This Row],[store_no]],Stores[store_no],0))</f>
        <v>100600</v>
      </c>
      <c r="J3711" s="4" t="str">
        <f>INDEX(Departments[dept_name],MATCH(Sales[[#This Row],[dept_no]],Departments[dept_no],0))</f>
        <v>Toys</v>
      </c>
      <c r="K3711" s="4" t="str">
        <f>CONCATENATE(Sales[[#This Row],[region]],Sales[[#This Row],[storetype]])</f>
        <v>1A</v>
      </c>
      <c r="L3711" s="4">
        <f>INDEX(RegionStoreCount[Store Count],MATCH(Sales[[#This Row],[RegionStoretype]],RegionStoreCount[Region/Type],0))</f>
        <v>5</v>
      </c>
      <c r="M3711" s="4">
        <f>AND(Sales[[#This Row],[date]]&lt;=TY_YTDMax,Sales[[#This Row],[date]]&gt;=TY_YTDMin)*Sales[[#This Row],[sales]]</f>
        <v>0</v>
      </c>
      <c r="N3711" s="4">
        <f>AND(Sales[[#This Row],[date]]&lt;=LY_YTDMax,Sales[[#This Row],[date]]&gt;=LY_YTDMin)*Sales[[#This Row],[sales]]</f>
        <v>0</v>
      </c>
      <c r="O3711" s="4">
        <f>AND(Sales[[#This Row],[date]]&gt;=YoY_Min,Sales[[#This Row],[date]]&lt;=TY_YTDMax)*(Sales[[#This Row],[sales]]/Sales[[#This Row],[sqft]])</f>
        <v>1.5748274095427437</v>
      </c>
      <c r="P3711" s="4">
        <f>SUMIF(Sales[RegionStoretype],Sales[[#This Row],[RegionStoretype]],Sales[YoY_SSF])/Sales[[#This Row],[Region_TypeCount]]</f>
        <v>59.469551530910678</v>
      </c>
    </row>
    <row r="3712" spans="1:16" x14ac:dyDescent="0.25">
      <c r="A3712" s="1">
        <v>42979</v>
      </c>
      <c r="B3712">
        <v>2</v>
      </c>
      <c r="C3712">
        <v>6</v>
      </c>
      <c r="D3712">
        <v>37014.989399999999</v>
      </c>
      <c r="E3712">
        <f>INDEX(Stores[region],MATCH(Sales[[#This Row],[store_no]],Stores[store_no],0))</f>
        <v>3</v>
      </c>
      <c r="F3712" t="str">
        <f>INDEX(Stores[storetype],MATCH(Sales[[#This Row],[store_no]],Stores[store_no],0))</f>
        <v>A</v>
      </c>
      <c r="G3712" t="str">
        <f>INDEX(Stores[location_city],MATCH(Sales[[#This Row],[store_no]],Stores[store_no],0))</f>
        <v>Minneapolis</v>
      </c>
      <c r="H3712" t="str">
        <f>INDEX(Stores[location_state],MATCH(Sales[[#This Row],[store_no]],Stores[store_no],0))</f>
        <v>Minnesota</v>
      </c>
      <c r="I3712">
        <f>INDEX(Stores[sqft],MATCH(Sales[[#This Row],[store_no]],Stores[store_no],0))</f>
        <v>210400</v>
      </c>
      <c r="J3712" s="4" t="str">
        <f>INDEX(Departments[dept_name],MATCH(Sales[[#This Row],[dept_no]],Departments[dept_no],0))</f>
        <v>Computers</v>
      </c>
      <c r="K3712" s="4" t="str">
        <f>CONCATENATE(Sales[[#This Row],[region]],Sales[[#This Row],[storetype]])</f>
        <v>3A</v>
      </c>
      <c r="L3712" s="4">
        <f>INDEX(RegionStoreCount[Store Count],MATCH(Sales[[#This Row],[RegionStoretype]],RegionStoreCount[Region/Type],0))</f>
        <v>9</v>
      </c>
      <c r="M3712" s="4">
        <f>AND(Sales[[#This Row],[date]]&lt;=TY_YTDMax,Sales[[#This Row],[date]]&gt;=TY_YTDMin)*Sales[[#This Row],[sales]]</f>
        <v>0</v>
      </c>
      <c r="N3712" s="4">
        <f>AND(Sales[[#This Row],[date]]&lt;=LY_YTDMax,Sales[[#This Row],[date]]&gt;=LY_YTDMin)*Sales[[#This Row],[sales]]</f>
        <v>0</v>
      </c>
      <c r="O3712" s="4">
        <f>AND(Sales[[#This Row],[date]]&gt;=YoY_Min,Sales[[#This Row],[date]]&lt;=TY_YTDMax)*(Sales[[#This Row],[sales]]/Sales[[#This Row],[sqft]])</f>
        <v>0.17592675570342203</v>
      </c>
      <c r="P3712" s="4">
        <f>SUMIF(Sales[RegionStoretype],Sales[[#This Row],[RegionStoretype]],Sales[YoY_SSF])/Sales[[#This Row],[Region_TypeCount]]</f>
        <v>53.603836561720975</v>
      </c>
    </row>
    <row r="3713" spans="1:16" x14ac:dyDescent="0.25">
      <c r="A3713" s="1">
        <v>42979</v>
      </c>
      <c r="B3713">
        <v>2</v>
      </c>
      <c r="C3713">
        <v>7</v>
      </c>
      <c r="D3713">
        <v>41332.0412</v>
      </c>
      <c r="E3713">
        <f>INDEX(Stores[region],MATCH(Sales[[#This Row],[store_no]],Stores[store_no],0))</f>
        <v>3</v>
      </c>
      <c r="F3713" t="str">
        <f>INDEX(Stores[storetype],MATCH(Sales[[#This Row],[store_no]],Stores[store_no],0))</f>
        <v>A</v>
      </c>
      <c r="G3713" t="str">
        <f>INDEX(Stores[location_city],MATCH(Sales[[#This Row],[store_no]],Stores[store_no],0))</f>
        <v>Minneapolis</v>
      </c>
      <c r="H3713" t="str">
        <f>INDEX(Stores[location_state],MATCH(Sales[[#This Row],[store_no]],Stores[store_no],0))</f>
        <v>Minnesota</v>
      </c>
      <c r="I3713">
        <f>INDEX(Stores[sqft],MATCH(Sales[[#This Row],[store_no]],Stores[store_no],0))</f>
        <v>210400</v>
      </c>
      <c r="J3713" s="4" t="str">
        <f>INDEX(Departments[dept_name],MATCH(Sales[[#This Row],[dept_no]],Departments[dept_no],0))</f>
        <v>Electronics</v>
      </c>
      <c r="K3713" s="4" t="str">
        <f>CONCATENATE(Sales[[#This Row],[region]],Sales[[#This Row],[storetype]])</f>
        <v>3A</v>
      </c>
      <c r="L3713" s="4">
        <f>INDEX(RegionStoreCount[Store Count],MATCH(Sales[[#This Row],[RegionStoretype]],RegionStoreCount[Region/Type],0))</f>
        <v>9</v>
      </c>
      <c r="M3713" s="4">
        <f>AND(Sales[[#This Row],[date]]&lt;=TY_YTDMax,Sales[[#This Row],[date]]&gt;=TY_YTDMin)*Sales[[#This Row],[sales]]</f>
        <v>0</v>
      </c>
      <c r="N3713" s="4">
        <f>AND(Sales[[#This Row],[date]]&lt;=LY_YTDMax,Sales[[#This Row],[date]]&gt;=LY_YTDMin)*Sales[[#This Row],[sales]]</f>
        <v>0</v>
      </c>
      <c r="O3713" s="4">
        <f>AND(Sales[[#This Row],[date]]&gt;=YoY_Min,Sales[[#This Row],[date]]&lt;=TY_YTDMax)*(Sales[[#This Row],[sales]]/Sales[[#This Row],[sqft]])</f>
        <v>0.19644506273764259</v>
      </c>
      <c r="P3713" s="4">
        <f>SUMIF(Sales[RegionStoretype],Sales[[#This Row],[RegionStoretype]],Sales[YoY_SSF])/Sales[[#This Row],[Region_TypeCount]]</f>
        <v>53.603836561720975</v>
      </c>
    </row>
    <row r="3714" spans="1:16" x14ac:dyDescent="0.25">
      <c r="A3714" s="1">
        <v>42979</v>
      </c>
      <c r="B3714">
        <v>2</v>
      </c>
      <c r="C3714">
        <v>8</v>
      </c>
      <c r="D3714">
        <v>71372.825299999997</v>
      </c>
      <c r="E3714">
        <f>INDEX(Stores[region],MATCH(Sales[[#This Row],[store_no]],Stores[store_no],0))</f>
        <v>3</v>
      </c>
      <c r="F3714" t="str">
        <f>INDEX(Stores[storetype],MATCH(Sales[[#This Row],[store_no]],Stores[store_no],0))</f>
        <v>A</v>
      </c>
      <c r="G3714" t="str">
        <f>INDEX(Stores[location_city],MATCH(Sales[[#This Row],[store_no]],Stores[store_no],0))</f>
        <v>Minneapolis</v>
      </c>
      <c r="H3714" t="str">
        <f>INDEX(Stores[location_state],MATCH(Sales[[#This Row],[store_no]],Stores[store_no],0))</f>
        <v>Minnesota</v>
      </c>
      <c r="I3714">
        <f>INDEX(Stores[sqft],MATCH(Sales[[#This Row],[store_no]],Stores[store_no],0))</f>
        <v>210400</v>
      </c>
      <c r="J3714" s="4" t="str">
        <f>INDEX(Departments[dept_name],MATCH(Sales[[#This Row],[dept_no]],Departments[dept_no],0))</f>
        <v>Games</v>
      </c>
      <c r="K3714" s="4" t="str">
        <f>CONCATENATE(Sales[[#This Row],[region]],Sales[[#This Row],[storetype]])</f>
        <v>3A</v>
      </c>
      <c r="L3714" s="4">
        <f>INDEX(RegionStoreCount[Store Count],MATCH(Sales[[#This Row],[RegionStoretype]],RegionStoreCount[Region/Type],0))</f>
        <v>9</v>
      </c>
      <c r="M3714" s="4">
        <f>AND(Sales[[#This Row],[date]]&lt;=TY_YTDMax,Sales[[#This Row],[date]]&gt;=TY_YTDMin)*Sales[[#This Row],[sales]]</f>
        <v>0</v>
      </c>
      <c r="N3714" s="4">
        <f>AND(Sales[[#This Row],[date]]&lt;=LY_YTDMax,Sales[[#This Row],[date]]&gt;=LY_YTDMin)*Sales[[#This Row],[sales]]</f>
        <v>0</v>
      </c>
      <c r="O3714" s="4">
        <f>AND(Sales[[#This Row],[date]]&gt;=YoY_Min,Sales[[#This Row],[date]]&lt;=TY_YTDMax)*(Sales[[#This Row],[sales]]/Sales[[#This Row],[sqft]])</f>
        <v>0.33922445484790875</v>
      </c>
      <c r="P3714" s="4">
        <f>SUMIF(Sales[RegionStoretype],Sales[[#This Row],[RegionStoretype]],Sales[YoY_SSF])/Sales[[#This Row],[Region_TypeCount]]</f>
        <v>53.603836561720975</v>
      </c>
    </row>
    <row r="3715" spans="1:16" x14ac:dyDescent="0.25">
      <c r="A3715" s="1">
        <v>42979</v>
      </c>
      <c r="B3715">
        <v>2</v>
      </c>
      <c r="C3715">
        <v>17</v>
      </c>
      <c r="D3715">
        <v>40227.359400000001</v>
      </c>
      <c r="E3715">
        <f>INDEX(Stores[region],MATCH(Sales[[#This Row],[store_no]],Stores[store_no],0))</f>
        <v>3</v>
      </c>
      <c r="F3715" t="str">
        <f>INDEX(Stores[storetype],MATCH(Sales[[#This Row],[store_no]],Stores[store_no],0))</f>
        <v>A</v>
      </c>
      <c r="G3715" t="str">
        <f>INDEX(Stores[location_city],MATCH(Sales[[#This Row],[store_no]],Stores[store_no],0))</f>
        <v>Minneapolis</v>
      </c>
      <c r="H3715" t="str">
        <f>INDEX(Stores[location_state],MATCH(Sales[[#This Row],[store_no]],Stores[store_no],0))</f>
        <v>Minnesota</v>
      </c>
      <c r="I3715">
        <f>INDEX(Stores[sqft],MATCH(Sales[[#This Row],[store_no]],Stores[store_no],0))</f>
        <v>210400</v>
      </c>
      <c r="J3715" s="4" t="str">
        <f>INDEX(Departments[dept_name],MATCH(Sales[[#This Row],[dept_no]],Departments[dept_no],0))</f>
        <v>Shoes</v>
      </c>
      <c r="K3715" s="4" t="str">
        <f>CONCATENATE(Sales[[#This Row],[region]],Sales[[#This Row],[storetype]])</f>
        <v>3A</v>
      </c>
      <c r="L3715" s="4">
        <f>INDEX(RegionStoreCount[Store Count],MATCH(Sales[[#This Row],[RegionStoretype]],RegionStoreCount[Region/Type],0))</f>
        <v>9</v>
      </c>
      <c r="M3715" s="4">
        <f>AND(Sales[[#This Row],[date]]&lt;=TY_YTDMax,Sales[[#This Row],[date]]&gt;=TY_YTDMin)*Sales[[#This Row],[sales]]</f>
        <v>0</v>
      </c>
      <c r="N3715" s="4">
        <f>AND(Sales[[#This Row],[date]]&lt;=LY_YTDMax,Sales[[#This Row],[date]]&gt;=LY_YTDMin)*Sales[[#This Row],[sales]]</f>
        <v>0</v>
      </c>
      <c r="O3715" s="4">
        <f>AND(Sales[[#This Row],[date]]&gt;=YoY_Min,Sales[[#This Row],[date]]&lt;=TY_YTDMax)*(Sales[[#This Row],[sales]]/Sales[[#This Row],[sqft]])</f>
        <v>0.19119467395437262</v>
      </c>
      <c r="P3715" s="4">
        <f>SUMIF(Sales[RegionStoretype],Sales[[#This Row],[RegionStoretype]],Sales[YoY_SSF])/Sales[[#This Row],[Region_TypeCount]]</f>
        <v>53.603836561720975</v>
      </c>
    </row>
    <row r="3716" spans="1:16" x14ac:dyDescent="0.25">
      <c r="A3716" s="1">
        <v>42979</v>
      </c>
      <c r="B3716">
        <v>3</v>
      </c>
      <c r="C3716">
        <v>4</v>
      </c>
      <c r="D3716">
        <v>38845.613899999997</v>
      </c>
      <c r="E3716">
        <f>INDEX(Stores[region],MATCH(Sales[[#This Row],[store_no]],Stores[store_no],0))</f>
        <v>1</v>
      </c>
      <c r="F3716" t="str">
        <f>INDEX(Stores[storetype],MATCH(Sales[[#This Row],[store_no]],Stores[store_no],0))</f>
        <v>B</v>
      </c>
      <c r="G3716" t="str">
        <f>INDEX(Stores[location_city],MATCH(Sales[[#This Row],[store_no]],Stores[store_no],0))</f>
        <v>Detroit</v>
      </c>
      <c r="H3716" t="str">
        <f>INDEX(Stores[location_state],MATCH(Sales[[#This Row],[store_no]],Stores[store_no],0))</f>
        <v>Michigan</v>
      </c>
      <c r="I3716">
        <f>INDEX(Stores[sqft],MATCH(Sales[[#This Row],[store_no]],Stores[store_no],0))</f>
        <v>114500</v>
      </c>
      <c r="J3716" s="4" t="str">
        <f>INDEX(Departments[dept_name],MATCH(Sales[[#This Row],[dept_no]],Departments[dept_no],0))</f>
        <v>Books</v>
      </c>
      <c r="K3716" s="4" t="str">
        <f>CONCATENATE(Sales[[#This Row],[region]],Sales[[#This Row],[storetype]])</f>
        <v>1B</v>
      </c>
      <c r="L3716" s="4">
        <f>INDEX(RegionStoreCount[Store Count],MATCH(Sales[[#This Row],[RegionStoretype]],RegionStoreCount[Region/Type],0))</f>
        <v>5</v>
      </c>
      <c r="M3716" s="4">
        <f>AND(Sales[[#This Row],[date]]&lt;=TY_YTDMax,Sales[[#This Row],[date]]&gt;=TY_YTDMin)*Sales[[#This Row],[sales]]</f>
        <v>0</v>
      </c>
      <c r="N3716" s="4">
        <f>AND(Sales[[#This Row],[date]]&lt;=LY_YTDMax,Sales[[#This Row],[date]]&gt;=LY_YTDMin)*Sales[[#This Row],[sales]]</f>
        <v>0</v>
      </c>
      <c r="O3716" s="4">
        <f>AND(Sales[[#This Row],[date]]&gt;=YoY_Min,Sales[[#This Row],[date]]&lt;=TY_YTDMax)*(Sales[[#This Row],[sales]]/Sales[[#This Row],[sqft]])</f>
        <v>0.33926300349344973</v>
      </c>
      <c r="P3716" s="4">
        <f>SUMIF(Sales[RegionStoretype],Sales[[#This Row],[RegionStoretype]],Sales[YoY_SSF])/Sales[[#This Row],[Region_TypeCount]]</f>
        <v>68.518982968140051</v>
      </c>
    </row>
    <row r="3717" spans="1:16" x14ac:dyDescent="0.25">
      <c r="A3717" s="1">
        <v>42979</v>
      </c>
      <c r="B3717">
        <v>3</v>
      </c>
      <c r="C3717">
        <v>8</v>
      </c>
      <c r="D3717">
        <v>28571.722800000003</v>
      </c>
      <c r="E3717">
        <f>INDEX(Stores[region],MATCH(Sales[[#This Row],[store_no]],Stores[store_no],0))</f>
        <v>1</v>
      </c>
      <c r="F3717" t="str">
        <f>INDEX(Stores[storetype],MATCH(Sales[[#This Row],[store_no]],Stores[store_no],0))</f>
        <v>B</v>
      </c>
      <c r="G3717" t="str">
        <f>INDEX(Stores[location_city],MATCH(Sales[[#This Row],[store_no]],Stores[store_no],0))</f>
        <v>Detroit</v>
      </c>
      <c r="H3717" t="str">
        <f>INDEX(Stores[location_state],MATCH(Sales[[#This Row],[store_no]],Stores[store_no],0))</f>
        <v>Michigan</v>
      </c>
      <c r="I3717">
        <f>INDEX(Stores[sqft],MATCH(Sales[[#This Row],[store_no]],Stores[store_no],0))</f>
        <v>114500</v>
      </c>
      <c r="J3717" s="4" t="str">
        <f>INDEX(Departments[dept_name],MATCH(Sales[[#This Row],[dept_no]],Departments[dept_no],0))</f>
        <v>Games</v>
      </c>
      <c r="K3717" s="4" t="str">
        <f>CONCATENATE(Sales[[#This Row],[region]],Sales[[#This Row],[storetype]])</f>
        <v>1B</v>
      </c>
      <c r="L3717" s="4">
        <f>INDEX(RegionStoreCount[Store Count],MATCH(Sales[[#This Row],[RegionStoretype]],RegionStoreCount[Region/Type],0))</f>
        <v>5</v>
      </c>
      <c r="M3717" s="4">
        <f>AND(Sales[[#This Row],[date]]&lt;=TY_YTDMax,Sales[[#This Row],[date]]&gt;=TY_YTDMin)*Sales[[#This Row],[sales]]</f>
        <v>0</v>
      </c>
      <c r="N3717" s="4">
        <f>AND(Sales[[#This Row],[date]]&lt;=LY_YTDMax,Sales[[#This Row],[date]]&gt;=LY_YTDMin)*Sales[[#This Row],[sales]]</f>
        <v>0</v>
      </c>
      <c r="O3717" s="4">
        <f>AND(Sales[[#This Row],[date]]&gt;=YoY_Min,Sales[[#This Row],[date]]&lt;=TY_YTDMax)*(Sales[[#This Row],[sales]]/Sales[[#This Row],[sqft]])</f>
        <v>0.24953469694323147</v>
      </c>
      <c r="P3717" s="4">
        <f>SUMIF(Sales[RegionStoretype],Sales[[#This Row],[RegionStoretype]],Sales[YoY_SSF])/Sales[[#This Row],[Region_TypeCount]]</f>
        <v>68.518982968140051</v>
      </c>
    </row>
    <row r="3718" spans="1:16" x14ac:dyDescent="0.25">
      <c r="A3718" s="1">
        <v>42979</v>
      </c>
      <c r="B3718">
        <v>3</v>
      </c>
      <c r="C3718">
        <v>11</v>
      </c>
      <c r="D3718">
        <v>33410.309899999993</v>
      </c>
      <c r="E3718">
        <f>INDEX(Stores[region],MATCH(Sales[[#This Row],[store_no]],Stores[store_no],0))</f>
        <v>1</v>
      </c>
      <c r="F3718" t="str">
        <f>INDEX(Stores[storetype],MATCH(Sales[[#This Row],[store_no]],Stores[store_no],0))</f>
        <v>B</v>
      </c>
      <c r="G3718" t="str">
        <f>INDEX(Stores[location_city],MATCH(Sales[[#This Row],[store_no]],Stores[store_no],0))</f>
        <v>Detroit</v>
      </c>
      <c r="H3718" t="str">
        <f>INDEX(Stores[location_state],MATCH(Sales[[#This Row],[store_no]],Stores[store_no],0))</f>
        <v>Michigan</v>
      </c>
      <c r="I3718">
        <f>INDEX(Stores[sqft],MATCH(Sales[[#This Row],[store_no]],Stores[store_no],0))</f>
        <v>114500</v>
      </c>
      <c r="J3718" s="4" t="str">
        <f>INDEX(Departments[dept_name],MATCH(Sales[[#This Row],[dept_no]],Departments[dept_no],0))</f>
        <v>Home</v>
      </c>
      <c r="K3718" s="4" t="str">
        <f>CONCATENATE(Sales[[#This Row],[region]],Sales[[#This Row],[storetype]])</f>
        <v>1B</v>
      </c>
      <c r="L3718" s="4">
        <f>INDEX(RegionStoreCount[Store Count],MATCH(Sales[[#This Row],[RegionStoretype]],RegionStoreCount[Region/Type],0))</f>
        <v>5</v>
      </c>
      <c r="M3718" s="4">
        <f>AND(Sales[[#This Row],[date]]&lt;=TY_YTDMax,Sales[[#This Row],[date]]&gt;=TY_YTDMin)*Sales[[#This Row],[sales]]</f>
        <v>0</v>
      </c>
      <c r="N3718" s="4">
        <f>AND(Sales[[#This Row],[date]]&lt;=LY_YTDMax,Sales[[#This Row],[date]]&gt;=LY_YTDMin)*Sales[[#This Row],[sales]]</f>
        <v>0</v>
      </c>
      <c r="O3718" s="4">
        <f>AND(Sales[[#This Row],[date]]&gt;=YoY_Min,Sales[[#This Row],[date]]&lt;=TY_YTDMax)*(Sales[[#This Row],[sales]]/Sales[[#This Row],[sqft]])</f>
        <v>0.29179309956331873</v>
      </c>
      <c r="P3718" s="4">
        <f>SUMIF(Sales[RegionStoretype],Sales[[#This Row],[RegionStoretype]],Sales[YoY_SSF])/Sales[[#This Row],[Region_TypeCount]]</f>
        <v>68.518982968140051</v>
      </c>
    </row>
    <row r="3719" spans="1:16" x14ac:dyDescent="0.25">
      <c r="A3719" s="1">
        <v>42979</v>
      </c>
      <c r="B3719">
        <v>3</v>
      </c>
      <c r="C3719">
        <v>16</v>
      </c>
      <c r="D3719">
        <v>89177.142199999987</v>
      </c>
      <c r="E3719">
        <f>INDEX(Stores[region],MATCH(Sales[[#This Row],[store_no]],Stores[store_no],0))</f>
        <v>1</v>
      </c>
      <c r="F3719" t="str">
        <f>INDEX(Stores[storetype],MATCH(Sales[[#This Row],[store_no]],Stores[store_no],0))</f>
        <v>B</v>
      </c>
      <c r="G3719" t="str">
        <f>INDEX(Stores[location_city],MATCH(Sales[[#This Row],[store_no]],Stores[store_no],0))</f>
        <v>Detroit</v>
      </c>
      <c r="H3719" t="str">
        <f>INDEX(Stores[location_state],MATCH(Sales[[#This Row],[store_no]],Stores[store_no],0))</f>
        <v>Michigan</v>
      </c>
      <c r="I3719">
        <f>INDEX(Stores[sqft],MATCH(Sales[[#This Row],[store_no]],Stores[store_no],0))</f>
        <v>114500</v>
      </c>
      <c r="J3719" s="4" t="str">
        <f>INDEX(Departments[dept_name],MATCH(Sales[[#This Row],[dept_no]],Departments[dept_no],0))</f>
        <v>Outdoors</v>
      </c>
      <c r="K3719" s="4" t="str">
        <f>CONCATENATE(Sales[[#This Row],[region]],Sales[[#This Row],[storetype]])</f>
        <v>1B</v>
      </c>
      <c r="L3719" s="4">
        <f>INDEX(RegionStoreCount[Store Count],MATCH(Sales[[#This Row],[RegionStoretype]],RegionStoreCount[Region/Type],0))</f>
        <v>5</v>
      </c>
      <c r="M3719" s="4">
        <f>AND(Sales[[#This Row],[date]]&lt;=TY_YTDMax,Sales[[#This Row],[date]]&gt;=TY_YTDMin)*Sales[[#This Row],[sales]]</f>
        <v>0</v>
      </c>
      <c r="N3719" s="4">
        <f>AND(Sales[[#This Row],[date]]&lt;=LY_YTDMax,Sales[[#This Row],[date]]&gt;=LY_YTDMin)*Sales[[#This Row],[sales]]</f>
        <v>0</v>
      </c>
      <c r="O3719" s="4">
        <f>AND(Sales[[#This Row],[date]]&gt;=YoY_Min,Sales[[#This Row],[date]]&lt;=TY_YTDMax)*(Sales[[#This Row],[sales]]/Sales[[#This Row],[sqft]])</f>
        <v>0.77883966986899555</v>
      </c>
      <c r="P3719" s="4">
        <f>SUMIF(Sales[RegionStoretype],Sales[[#This Row],[RegionStoretype]],Sales[YoY_SSF])/Sales[[#This Row],[Region_TypeCount]]</f>
        <v>68.518982968140051</v>
      </c>
    </row>
    <row r="3720" spans="1:16" x14ac:dyDescent="0.25">
      <c r="A3720" s="1">
        <v>42979</v>
      </c>
      <c r="B3720">
        <v>4</v>
      </c>
      <c r="C3720">
        <v>5</v>
      </c>
      <c r="D3720">
        <v>48897.3217</v>
      </c>
      <c r="E3720">
        <f>INDEX(Stores[region],MATCH(Sales[[#This Row],[store_no]],Stores[store_no],0))</f>
        <v>1</v>
      </c>
      <c r="F3720" t="str">
        <f>INDEX(Stores[storetype],MATCH(Sales[[#This Row],[store_no]],Stores[store_no],0))</f>
        <v>A</v>
      </c>
      <c r="G3720" t="str">
        <f>INDEX(Stores[location_city],MATCH(Sales[[#This Row],[store_no]],Stores[store_no],0))</f>
        <v>Cincinnati</v>
      </c>
      <c r="H3720" t="str">
        <f>INDEX(Stores[location_state],MATCH(Sales[[#This Row],[store_no]],Stores[store_no],0))</f>
        <v>Ohio</v>
      </c>
      <c r="I3720">
        <f>INDEX(Stores[sqft],MATCH(Sales[[#This Row],[store_no]],Stores[store_no],0))</f>
        <v>127800</v>
      </c>
      <c r="J3720" s="4" t="str">
        <f>INDEX(Departments[dept_name],MATCH(Sales[[#This Row],[dept_no]],Departments[dept_no],0))</f>
        <v>Clothing</v>
      </c>
      <c r="K3720" s="4" t="str">
        <f>CONCATENATE(Sales[[#This Row],[region]],Sales[[#This Row],[storetype]])</f>
        <v>1A</v>
      </c>
      <c r="L3720" s="4">
        <f>INDEX(RegionStoreCount[Store Count],MATCH(Sales[[#This Row],[RegionStoretype]],RegionStoreCount[Region/Type],0))</f>
        <v>5</v>
      </c>
      <c r="M3720" s="4">
        <f>AND(Sales[[#This Row],[date]]&lt;=TY_YTDMax,Sales[[#This Row],[date]]&gt;=TY_YTDMin)*Sales[[#This Row],[sales]]</f>
        <v>0</v>
      </c>
      <c r="N3720" s="4">
        <f>AND(Sales[[#This Row],[date]]&lt;=LY_YTDMax,Sales[[#This Row],[date]]&gt;=LY_YTDMin)*Sales[[#This Row],[sales]]</f>
        <v>0</v>
      </c>
      <c r="O3720" s="4">
        <f>AND(Sales[[#This Row],[date]]&gt;=YoY_Min,Sales[[#This Row],[date]]&lt;=TY_YTDMax)*(Sales[[#This Row],[sales]]/Sales[[#This Row],[sqft]])</f>
        <v>0.3826081510172144</v>
      </c>
      <c r="P3720" s="4">
        <f>SUMIF(Sales[RegionStoretype],Sales[[#This Row],[RegionStoretype]],Sales[YoY_SSF])/Sales[[#This Row],[Region_TypeCount]]</f>
        <v>59.469551530910678</v>
      </c>
    </row>
    <row r="3721" spans="1:16" x14ac:dyDescent="0.25">
      <c r="A3721" s="1">
        <v>42979</v>
      </c>
      <c r="B3721">
        <v>4</v>
      </c>
      <c r="C3721">
        <v>8</v>
      </c>
      <c r="D3721">
        <v>106142.8459</v>
      </c>
      <c r="E3721">
        <f>INDEX(Stores[region],MATCH(Sales[[#This Row],[store_no]],Stores[store_no],0))</f>
        <v>1</v>
      </c>
      <c r="F3721" t="str">
        <f>INDEX(Stores[storetype],MATCH(Sales[[#This Row],[store_no]],Stores[store_no],0))</f>
        <v>A</v>
      </c>
      <c r="G3721" t="str">
        <f>INDEX(Stores[location_city],MATCH(Sales[[#This Row],[store_no]],Stores[store_no],0))</f>
        <v>Cincinnati</v>
      </c>
      <c r="H3721" t="str">
        <f>INDEX(Stores[location_state],MATCH(Sales[[#This Row],[store_no]],Stores[store_no],0))</f>
        <v>Ohio</v>
      </c>
      <c r="I3721">
        <f>INDEX(Stores[sqft],MATCH(Sales[[#This Row],[store_no]],Stores[store_no],0))</f>
        <v>127800</v>
      </c>
      <c r="J3721" s="4" t="str">
        <f>INDEX(Departments[dept_name],MATCH(Sales[[#This Row],[dept_no]],Departments[dept_no],0))</f>
        <v>Games</v>
      </c>
      <c r="K3721" s="4" t="str">
        <f>CONCATENATE(Sales[[#This Row],[region]],Sales[[#This Row],[storetype]])</f>
        <v>1A</v>
      </c>
      <c r="L3721" s="4">
        <f>INDEX(RegionStoreCount[Store Count],MATCH(Sales[[#This Row],[RegionStoretype]],RegionStoreCount[Region/Type],0))</f>
        <v>5</v>
      </c>
      <c r="M3721" s="4">
        <f>AND(Sales[[#This Row],[date]]&lt;=TY_YTDMax,Sales[[#This Row],[date]]&gt;=TY_YTDMin)*Sales[[#This Row],[sales]]</f>
        <v>0</v>
      </c>
      <c r="N3721" s="4">
        <f>AND(Sales[[#This Row],[date]]&lt;=LY_YTDMax,Sales[[#This Row],[date]]&gt;=LY_YTDMin)*Sales[[#This Row],[sales]]</f>
        <v>0</v>
      </c>
      <c r="O3721" s="4">
        <f>AND(Sales[[#This Row],[date]]&gt;=YoY_Min,Sales[[#This Row],[date]]&lt;=TY_YTDMax)*(Sales[[#This Row],[sales]]/Sales[[#This Row],[sqft]])</f>
        <v>0.83053870031298904</v>
      </c>
      <c r="P3721" s="4">
        <f>SUMIF(Sales[RegionStoretype],Sales[[#This Row],[RegionStoretype]],Sales[YoY_SSF])/Sales[[#This Row],[Region_TypeCount]]</f>
        <v>59.469551530910678</v>
      </c>
    </row>
    <row r="3722" spans="1:16" x14ac:dyDescent="0.25">
      <c r="A3722" s="1">
        <v>42979</v>
      </c>
      <c r="B3722">
        <v>4</v>
      </c>
      <c r="C3722">
        <v>9</v>
      </c>
      <c r="D3722">
        <v>9859.3914999999997</v>
      </c>
      <c r="E3722">
        <f>INDEX(Stores[region],MATCH(Sales[[#This Row],[store_no]],Stores[store_no],0))</f>
        <v>1</v>
      </c>
      <c r="F3722" t="str">
        <f>INDEX(Stores[storetype],MATCH(Sales[[#This Row],[store_no]],Stores[store_no],0))</f>
        <v>A</v>
      </c>
      <c r="G3722" t="str">
        <f>INDEX(Stores[location_city],MATCH(Sales[[#This Row],[store_no]],Stores[store_no],0))</f>
        <v>Cincinnati</v>
      </c>
      <c r="H3722" t="str">
        <f>INDEX(Stores[location_state],MATCH(Sales[[#This Row],[store_no]],Stores[store_no],0))</f>
        <v>Ohio</v>
      </c>
      <c r="I3722">
        <f>INDEX(Stores[sqft],MATCH(Sales[[#This Row],[store_no]],Stores[store_no],0))</f>
        <v>127800</v>
      </c>
      <c r="J3722" s="4" t="str">
        <f>INDEX(Departments[dept_name],MATCH(Sales[[#This Row],[dept_no]],Departments[dept_no],0))</f>
        <v>Garden</v>
      </c>
      <c r="K3722" s="4" t="str">
        <f>CONCATENATE(Sales[[#This Row],[region]],Sales[[#This Row],[storetype]])</f>
        <v>1A</v>
      </c>
      <c r="L3722" s="4">
        <f>INDEX(RegionStoreCount[Store Count],MATCH(Sales[[#This Row],[RegionStoretype]],RegionStoreCount[Region/Type],0))</f>
        <v>5</v>
      </c>
      <c r="M3722" s="4">
        <f>AND(Sales[[#This Row],[date]]&lt;=TY_YTDMax,Sales[[#This Row],[date]]&gt;=TY_YTDMin)*Sales[[#This Row],[sales]]</f>
        <v>0</v>
      </c>
      <c r="N3722" s="4">
        <f>AND(Sales[[#This Row],[date]]&lt;=LY_YTDMax,Sales[[#This Row],[date]]&gt;=LY_YTDMin)*Sales[[#This Row],[sales]]</f>
        <v>0</v>
      </c>
      <c r="O3722" s="4">
        <f>AND(Sales[[#This Row],[date]]&gt;=YoY_Min,Sales[[#This Row],[date]]&lt;=TY_YTDMax)*(Sales[[#This Row],[sales]]/Sales[[#This Row],[sqft]])</f>
        <v>7.7147038341158061E-2</v>
      </c>
      <c r="P3722" s="4">
        <f>SUMIF(Sales[RegionStoretype],Sales[[#This Row],[RegionStoretype]],Sales[YoY_SSF])/Sales[[#This Row],[Region_TypeCount]]</f>
        <v>59.469551530910678</v>
      </c>
    </row>
    <row r="3723" spans="1:16" x14ac:dyDescent="0.25">
      <c r="A3723" s="1">
        <v>42979</v>
      </c>
      <c r="B3723">
        <v>4</v>
      </c>
      <c r="C3723">
        <v>10</v>
      </c>
      <c r="D3723">
        <v>46399.859700000001</v>
      </c>
      <c r="E3723">
        <f>INDEX(Stores[region],MATCH(Sales[[#This Row],[store_no]],Stores[store_no],0))</f>
        <v>1</v>
      </c>
      <c r="F3723" t="str">
        <f>INDEX(Stores[storetype],MATCH(Sales[[#This Row],[store_no]],Stores[store_no],0))</f>
        <v>A</v>
      </c>
      <c r="G3723" t="str">
        <f>INDEX(Stores[location_city],MATCH(Sales[[#This Row],[store_no]],Stores[store_no],0))</f>
        <v>Cincinnati</v>
      </c>
      <c r="H3723" t="str">
        <f>INDEX(Stores[location_state],MATCH(Sales[[#This Row],[store_no]],Stores[store_no],0))</f>
        <v>Ohio</v>
      </c>
      <c r="I3723">
        <f>INDEX(Stores[sqft],MATCH(Sales[[#This Row],[store_no]],Stores[store_no],0))</f>
        <v>127800</v>
      </c>
      <c r="J3723" s="4" t="str">
        <f>INDEX(Departments[dept_name],MATCH(Sales[[#This Row],[dept_no]],Departments[dept_no],0))</f>
        <v>Health</v>
      </c>
      <c r="K3723" s="4" t="str">
        <f>CONCATENATE(Sales[[#This Row],[region]],Sales[[#This Row],[storetype]])</f>
        <v>1A</v>
      </c>
      <c r="L3723" s="4">
        <f>INDEX(RegionStoreCount[Store Count],MATCH(Sales[[#This Row],[RegionStoretype]],RegionStoreCount[Region/Type],0))</f>
        <v>5</v>
      </c>
      <c r="M3723" s="4">
        <f>AND(Sales[[#This Row],[date]]&lt;=TY_YTDMax,Sales[[#This Row],[date]]&gt;=TY_YTDMin)*Sales[[#This Row],[sales]]</f>
        <v>0</v>
      </c>
      <c r="N3723" s="4">
        <f>AND(Sales[[#This Row],[date]]&lt;=LY_YTDMax,Sales[[#This Row],[date]]&gt;=LY_YTDMin)*Sales[[#This Row],[sales]]</f>
        <v>0</v>
      </c>
      <c r="O3723" s="4">
        <f>AND(Sales[[#This Row],[date]]&gt;=YoY_Min,Sales[[#This Row],[date]]&lt;=TY_YTDMax)*(Sales[[#This Row],[sales]]/Sales[[#This Row],[sqft]])</f>
        <v>0.36306619483568076</v>
      </c>
      <c r="P3723" s="4">
        <f>SUMIF(Sales[RegionStoretype],Sales[[#This Row],[RegionStoretype]],Sales[YoY_SSF])/Sales[[#This Row],[Region_TypeCount]]</f>
        <v>59.469551530910678</v>
      </c>
    </row>
    <row r="3724" spans="1:16" x14ac:dyDescent="0.25">
      <c r="A3724" s="1">
        <v>42979</v>
      </c>
      <c r="B3724">
        <v>4</v>
      </c>
      <c r="C3724">
        <v>14</v>
      </c>
      <c r="D3724">
        <v>64686.609900000003</v>
      </c>
      <c r="E3724">
        <f>INDEX(Stores[region],MATCH(Sales[[#This Row],[store_no]],Stores[store_no],0))</f>
        <v>1</v>
      </c>
      <c r="F3724" t="str">
        <f>INDEX(Stores[storetype],MATCH(Sales[[#This Row],[store_no]],Stores[store_no],0))</f>
        <v>A</v>
      </c>
      <c r="G3724" t="str">
        <f>INDEX(Stores[location_city],MATCH(Sales[[#This Row],[store_no]],Stores[store_no],0))</f>
        <v>Cincinnati</v>
      </c>
      <c r="H3724" t="str">
        <f>INDEX(Stores[location_state],MATCH(Sales[[#This Row],[store_no]],Stores[store_no],0))</f>
        <v>Ohio</v>
      </c>
      <c r="I3724">
        <f>INDEX(Stores[sqft],MATCH(Sales[[#This Row],[store_no]],Stores[store_no],0))</f>
        <v>127800</v>
      </c>
      <c r="J3724" s="4" t="str">
        <f>INDEX(Departments[dept_name],MATCH(Sales[[#This Row],[dept_no]],Departments[dept_no],0))</f>
        <v>Movies</v>
      </c>
      <c r="K3724" s="4" t="str">
        <f>CONCATENATE(Sales[[#This Row],[region]],Sales[[#This Row],[storetype]])</f>
        <v>1A</v>
      </c>
      <c r="L3724" s="4">
        <f>INDEX(RegionStoreCount[Store Count],MATCH(Sales[[#This Row],[RegionStoretype]],RegionStoreCount[Region/Type],0))</f>
        <v>5</v>
      </c>
      <c r="M3724" s="4">
        <f>AND(Sales[[#This Row],[date]]&lt;=TY_YTDMax,Sales[[#This Row],[date]]&gt;=TY_YTDMin)*Sales[[#This Row],[sales]]</f>
        <v>0</v>
      </c>
      <c r="N3724" s="4">
        <f>AND(Sales[[#This Row],[date]]&lt;=LY_YTDMax,Sales[[#This Row],[date]]&gt;=LY_YTDMin)*Sales[[#This Row],[sales]]</f>
        <v>0</v>
      </c>
      <c r="O3724" s="4">
        <f>AND(Sales[[#This Row],[date]]&gt;=YoY_Min,Sales[[#This Row],[date]]&lt;=TY_YTDMax)*(Sales[[#This Row],[sales]]/Sales[[#This Row],[sqft]])</f>
        <v>0.50615500704225358</v>
      </c>
      <c r="P3724" s="4">
        <f>SUMIF(Sales[RegionStoretype],Sales[[#This Row],[RegionStoretype]],Sales[YoY_SSF])/Sales[[#This Row],[Region_TypeCount]]</f>
        <v>59.469551530910678</v>
      </c>
    </row>
    <row r="3725" spans="1:16" x14ac:dyDescent="0.25">
      <c r="A3725" s="1">
        <v>42979</v>
      </c>
      <c r="B3725">
        <v>5</v>
      </c>
      <c r="C3725">
        <v>15</v>
      </c>
      <c r="D3725">
        <v>481.19759999999997</v>
      </c>
      <c r="E3725">
        <f>INDEX(Stores[region],MATCH(Sales[[#This Row],[store_no]],Stores[store_no],0))</f>
        <v>1</v>
      </c>
      <c r="F3725" t="str">
        <f>INDEX(Stores[storetype],MATCH(Sales[[#This Row],[store_no]],Stores[store_no],0))</f>
        <v>B</v>
      </c>
      <c r="G3725" t="str">
        <f>INDEX(Stores[location_city],MATCH(Sales[[#This Row],[store_no]],Stores[store_no],0))</f>
        <v>Bloomington</v>
      </c>
      <c r="H3725" t="str">
        <f>INDEX(Stores[location_state],MATCH(Sales[[#This Row],[store_no]],Stores[store_no],0))</f>
        <v>Indiana</v>
      </c>
      <c r="I3725">
        <f>INDEX(Stores[sqft],MATCH(Sales[[#This Row],[store_no]],Stores[store_no],0))</f>
        <v>114500</v>
      </c>
      <c r="J3725" s="4" t="str">
        <f>INDEX(Departments[dept_name],MATCH(Sales[[#This Row],[dept_no]],Departments[dept_no],0))</f>
        <v>Music</v>
      </c>
      <c r="K3725" s="4" t="str">
        <f>CONCATENATE(Sales[[#This Row],[region]],Sales[[#This Row],[storetype]])</f>
        <v>1B</v>
      </c>
      <c r="L3725" s="4">
        <f>INDEX(RegionStoreCount[Store Count],MATCH(Sales[[#This Row],[RegionStoretype]],RegionStoreCount[Region/Type],0))</f>
        <v>5</v>
      </c>
      <c r="M3725" s="4">
        <f>AND(Sales[[#This Row],[date]]&lt;=TY_YTDMax,Sales[[#This Row],[date]]&gt;=TY_YTDMin)*Sales[[#This Row],[sales]]</f>
        <v>0</v>
      </c>
      <c r="N3725" s="4">
        <f>AND(Sales[[#This Row],[date]]&lt;=LY_YTDMax,Sales[[#This Row],[date]]&gt;=LY_YTDMin)*Sales[[#This Row],[sales]]</f>
        <v>0</v>
      </c>
      <c r="O3725" s="4">
        <f>AND(Sales[[#This Row],[date]]&gt;=YoY_Min,Sales[[#This Row],[date]]&lt;=TY_YTDMax)*(Sales[[#This Row],[sales]]/Sales[[#This Row],[sqft]])</f>
        <v>4.2025991266375542E-3</v>
      </c>
      <c r="P3725" s="4">
        <f>SUMIF(Sales[RegionStoretype],Sales[[#This Row],[RegionStoretype]],Sales[YoY_SSF])/Sales[[#This Row],[Region_TypeCount]]</f>
        <v>68.518982968140051</v>
      </c>
    </row>
    <row r="3726" spans="1:16" x14ac:dyDescent="0.25">
      <c r="A3726" s="1">
        <v>42979</v>
      </c>
      <c r="B3726">
        <v>6</v>
      </c>
      <c r="C3726">
        <v>1</v>
      </c>
      <c r="D3726">
        <v>40143.376800000005</v>
      </c>
      <c r="E3726">
        <f>INDEX(Stores[region],MATCH(Sales[[#This Row],[store_no]],Stores[store_no],0))</f>
        <v>3</v>
      </c>
      <c r="F3726" t="str">
        <f>INDEX(Stores[storetype],MATCH(Sales[[#This Row],[store_no]],Stores[store_no],0))</f>
        <v>A</v>
      </c>
      <c r="G3726" t="str">
        <f>INDEX(Stores[location_city],MATCH(Sales[[#This Row],[store_no]],Stores[store_no],0))</f>
        <v>Green Bay</v>
      </c>
      <c r="H3726" t="str">
        <f>INDEX(Stores[location_state],MATCH(Sales[[#This Row],[store_no]],Stores[store_no],0))</f>
        <v>Wisconsin</v>
      </c>
      <c r="I3726">
        <f>INDEX(Stores[sqft],MATCH(Sales[[#This Row],[store_no]],Stores[store_no],0))</f>
        <v>138800</v>
      </c>
      <c r="J3726" s="4" t="str">
        <f>INDEX(Departments[dept_name],MATCH(Sales[[#This Row],[dept_no]],Departments[dept_no],0))</f>
        <v>Automotive</v>
      </c>
      <c r="K3726" s="4" t="str">
        <f>CONCATENATE(Sales[[#This Row],[region]],Sales[[#This Row],[storetype]])</f>
        <v>3A</v>
      </c>
      <c r="L3726" s="4">
        <f>INDEX(RegionStoreCount[Store Count],MATCH(Sales[[#This Row],[RegionStoretype]],RegionStoreCount[Region/Type],0))</f>
        <v>9</v>
      </c>
      <c r="M3726" s="4">
        <f>AND(Sales[[#This Row],[date]]&lt;=TY_YTDMax,Sales[[#This Row],[date]]&gt;=TY_YTDMin)*Sales[[#This Row],[sales]]</f>
        <v>0</v>
      </c>
      <c r="N3726" s="4">
        <f>AND(Sales[[#This Row],[date]]&lt;=LY_YTDMax,Sales[[#This Row],[date]]&gt;=LY_YTDMin)*Sales[[#This Row],[sales]]</f>
        <v>0</v>
      </c>
      <c r="O3726" s="4">
        <f>AND(Sales[[#This Row],[date]]&gt;=YoY_Min,Sales[[#This Row],[date]]&lt;=TY_YTDMax)*(Sales[[#This Row],[sales]]/Sales[[#This Row],[sqft]])</f>
        <v>0.28921741210374646</v>
      </c>
      <c r="P3726" s="4">
        <f>SUMIF(Sales[RegionStoretype],Sales[[#This Row],[RegionStoretype]],Sales[YoY_SSF])/Sales[[#This Row],[Region_TypeCount]]</f>
        <v>53.603836561720975</v>
      </c>
    </row>
    <row r="3727" spans="1:16" x14ac:dyDescent="0.25">
      <c r="A3727" s="1">
        <v>42979</v>
      </c>
      <c r="B3727">
        <v>6</v>
      </c>
      <c r="C3727">
        <v>7</v>
      </c>
      <c r="D3727">
        <v>36565.065000000002</v>
      </c>
      <c r="E3727">
        <f>INDEX(Stores[region],MATCH(Sales[[#This Row],[store_no]],Stores[store_no],0))</f>
        <v>3</v>
      </c>
      <c r="F3727" t="str">
        <f>INDEX(Stores[storetype],MATCH(Sales[[#This Row],[store_no]],Stores[store_no],0))</f>
        <v>A</v>
      </c>
      <c r="G3727" t="str">
        <f>INDEX(Stores[location_city],MATCH(Sales[[#This Row],[store_no]],Stores[store_no],0))</f>
        <v>Green Bay</v>
      </c>
      <c r="H3727" t="str">
        <f>INDEX(Stores[location_state],MATCH(Sales[[#This Row],[store_no]],Stores[store_no],0))</f>
        <v>Wisconsin</v>
      </c>
      <c r="I3727">
        <f>INDEX(Stores[sqft],MATCH(Sales[[#This Row],[store_no]],Stores[store_no],0))</f>
        <v>138800</v>
      </c>
      <c r="J3727" s="4" t="str">
        <f>INDEX(Departments[dept_name],MATCH(Sales[[#This Row],[dept_no]],Departments[dept_no],0))</f>
        <v>Electronics</v>
      </c>
      <c r="K3727" s="4" t="str">
        <f>CONCATENATE(Sales[[#This Row],[region]],Sales[[#This Row],[storetype]])</f>
        <v>3A</v>
      </c>
      <c r="L3727" s="4">
        <f>INDEX(RegionStoreCount[Store Count],MATCH(Sales[[#This Row],[RegionStoretype]],RegionStoreCount[Region/Type],0))</f>
        <v>9</v>
      </c>
      <c r="M3727" s="4">
        <f>AND(Sales[[#This Row],[date]]&lt;=TY_YTDMax,Sales[[#This Row],[date]]&gt;=TY_YTDMin)*Sales[[#This Row],[sales]]</f>
        <v>0</v>
      </c>
      <c r="N3727" s="4">
        <f>AND(Sales[[#This Row],[date]]&lt;=LY_YTDMax,Sales[[#This Row],[date]]&gt;=LY_YTDMin)*Sales[[#This Row],[sales]]</f>
        <v>0</v>
      </c>
      <c r="O3727" s="4">
        <f>AND(Sales[[#This Row],[date]]&gt;=YoY_Min,Sales[[#This Row],[date]]&lt;=TY_YTDMax)*(Sales[[#This Row],[sales]]/Sales[[#This Row],[sqft]])</f>
        <v>0.26343706772334297</v>
      </c>
      <c r="P3727" s="4">
        <f>SUMIF(Sales[RegionStoretype],Sales[[#This Row],[RegionStoretype]],Sales[YoY_SSF])/Sales[[#This Row],[Region_TypeCount]]</f>
        <v>53.603836561720975</v>
      </c>
    </row>
    <row r="3728" spans="1:16" x14ac:dyDescent="0.25">
      <c r="A3728" s="1">
        <v>42979</v>
      </c>
      <c r="B3728">
        <v>6</v>
      </c>
      <c r="C3728">
        <v>13</v>
      </c>
      <c r="D3728">
        <v>66297.436900000001</v>
      </c>
      <c r="E3728">
        <f>INDEX(Stores[region],MATCH(Sales[[#This Row],[store_no]],Stores[store_no],0))</f>
        <v>3</v>
      </c>
      <c r="F3728" t="str">
        <f>INDEX(Stores[storetype],MATCH(Sales[[#This Row],[store_no]],Stores[store_no],0))</f>
        <v>A</v>
      </c>
      <c r="G3728" t="str">
        <f>INDEX(Stores[location_city],MATCH(Sales[[#This Row],[store_no]],Stores[store_no],0))</f>
        <v>Green Bay</v>
      </c>
      <c r="H3728" t="str">
        <f>INDEX(Stores[location_state],MATCH(Sales[[#This Row],[store_no]],Stores[store_no],0))</f>
        <v>Wisconsin</v>
      </c>
      <c r="I3728">
        <f>INDEX(Stores[sqft],MATCH(Sales[[#This Row],[store_no]],Stores[store_no],0))</f>
        <v>138800</v>
      </c>
      <c r="J3728" s="4" t="str">
        <f>INDEX(Departments[dept_name],MATCH(Sales[[#This Row],[dept_no]],Departments[dept_no],0))</f>
        <v>Kids</v>
      </c>
      <c r="K3728" s="4" t="str">
        <f>CONCATENATE(Sales[[#This Row],[region]],Sales[[#This Row],[storetype]])</f>
        <v>3A</v>
      </c>
      <c r="L3728" s="4">
        <f>INDEX(RegionStoreCount[Store Count],MATCH(Sales[[#This Row],[RegionStoretype]],RegionStoreCount[Region/Type],0))</f>
        <v>9</v>
      </c>
      <c r="M3728" s="4">
        <f>AND(Sales[[#This Row],[date]]&lt;=TY_YTDMax,Sales[[#This Row],[date]]&gt;=TY_YTDMin)*Sales[[#This Row],[sales]]</f>
        <v>0</v>
      </c>
      <c r="N3728" s="4">
        <f>AND(Sales[[#This Row],[date]]&lt;=LY_YTDMax,Sales[[#This Row],[date]]&gt;=LY_YTDMin)*Sales[[#This Row],[sales]]</f>
        <v>0</v>
      </c>
      <c r="O3728" s="4">
        <f>AND(Sales[[#This Row],[date]]&gt;=YoY_Min,Sales[[#This Row],[date]]&lt;=TY_YTDMax)*(Sales[[#This Row],[sales]]/Sales[[#This Row],[sqft]])</f>
        <v>0.47764723991354469</v>
      </c>
      <c r="P3728" s="4">
        <f>SUMIF(Sales[RegionStoretype],Sales[[#This Row],[RegionStoretype]],Sales[YoY_SSF])/Sales[[#This Row],[Region_TypeCount]]</f>
        <v>53.603836561720975</v>
      </c>
    </row>
    <row r="3729" spans="1:16" x14ac:dyDescent="0.25">
      <c r="A3729" s="1">
        <v>42979</v>
      </c>
      <c r="B3729">
        <v>7</v>
      </c>
      <c r="C3729">
        <v>2</v>
      </c>
      <c r="D3729">
        <v>10643.878600000002</v>
      </c>
      <c r="E3729">
        <f>INDEX(Stores[region],MATCH(Sales[[#This Row],[store_no]],Stores[store_no],0))</f>
        <v>2</v>
      </c>
      <c r="F3729" t="str">
        <f>INDEX(Stores[storetype],MATCH(Sales[[#This Row],[store_no]],Stores[store_no],0))</f>
        <v>B</v>
      </c>
      <c r="G3729" t="str">
        <f>INDEX(Stores[location_city],MATCH(Sales[[#This Row],[store_no]],Stores[store_no],0))</f>
        <v>Rockford</v>
      </c>
      <c r="H3729" t="str">
        <f>INDEX(Stores[location_state],MATCH(Sales[[#This Row],[store_no]],Stores[store_no],0))</f>
        <v>Illinois</v>
      </c>
      <c r="I3729">
        <f>INDEX(Stores[sqft],MATCH(Sales[[#This Row],[store_no]],Stores[store_no],0))</f>
        <v>127100</v>
      </c>
      <c r="J3729" s="4" t="str">
        <f>INDEX(Departments[dept_name],MATCH(Sales[[#This Row],[dept_no]],Departments[dept_no],0))</f>
        <v>Baby</v>
      </c>
      <c r="K3729" s="4" t="str">
        <f>CONCATENATE(Sales[[#This Row],[region]],Sales[[#This Row],[storetype]])</f>
        <v>2B</v>
      </c>
      <c r="L3729" s="4">
        <f>INDEX(RegionStoreCount[Store Count],MATCH(Sales[[#This Row],[RegionStoretype]],RegionStoreCount[Region/Type],0))</f>
        <v>6</v>
      </c>
      <c r="M3729" s="4">
        <f>AND(Sales[[#This Row],[date]]&lt;=TY_YTDMax,Sales[[#This Row],[date]]&gt;=TY_YTDMin)*Sales[[#This Row],[sales]]</f>
        <v>0</v>
      </c>
      <c r="N3729" s="4">
        <f>AND(Sales[[#This Row],[date]]&lt;=LY_YTDMax,Sales[[#This Row],[date]]&gt;=LY_YTDMin)*Sales[[#This Row],[sales]]</f>
        <v>0</v>
      </c>
      <c r="O3729" s="4">
        <f>AND(Sales[[#This Row],[date]]&gt;=YoY_Min,Sales[[#This Row],[date]]&lt;=TY_YTDMax)*(Sales[[#This Row],[sales]]/Sales[[#This Row],[sqft]])</f>
        <v>8.3744127458693959E-2</v>
      </c>
      <c r="P3729" s="4">
        <f>SUMIF(Sales[RegionStoretype],Sales[[#This Row],[RegionStoretype]],Sales[YoY_SSF])/Sales[[#This Row],[Region_TypeCount]]</f>
        <v>58.393757732919049</v>
      </c>
    </row>
    <row r="3730" spans="1:16" x14ac:dyDescent="0.25">
      <c r="A3730" s="1">
        <v>42979</v>
      </c>
      <c r="B3730">
        <v>7</v>
      </c>
      <c r="C3730">
        <v>4</v>
      </c>
      <c r="D3730">
        <v>51195.907399999996</v>
      </c>
      <c r="E3730">
        <f>INDEX(Stores[region],MATCH(Sales[[#This Row],[store_no]],Stores[store_no],0))</f>
        <v>2</v>
      </c>
      <c r="F3730" t="str">
        <f>INDEX(Stores[storetype],MATCH(Sales[[#This Row],[store_no]],Stores[store_no],0))</f>
        <v>B</v>
      </c>
      <c r="G3730" t="str">
        <f>INDEX(Stores[location_city],MATCH(Sales[[#This Row],[store_no]],Stores[store_no],0))</f>
        <v>Rockford</v>
      </c>
      <c r="H3730" t="str">
        <f>INDEX(Stores[location_state],MATCH(Sales[[#This Row],[store_no]],Stores[store_no],0))</f>
        <v>Illinois</v>
      </c>
      <c r="I3730">
        <f>INDEX(Stores[sqft],MATCH(Sales[[#This Row],[store_no]],Stores[store_no],0))</f>
        <v>127100</v>
      </c>
      <c r="J3730" s="4" t="str">
        <f>INDEX(Departments[dept_name],MATCH(Sales[[#This Row],[dept_no]],Departments[dept_no],0))</f>
        <v>Books</v>
      </c>
      <c r="K3730" s="4" t="str">
        <f>CONCATENATE(Sales[[#This Row],[region]],Sales[[#This Row],[storetype]])</f>
        <v>2B</v>
      </c>
      <c r="L3730" s="4">
        <f>INDEX(RegionStoreCount[Store Count],MATCH(Sales[[#This Row],[RegionStoretype]],RegionStoreCount[Region/Type],0))</f>
        <v>6</v>
      </c>
      <c r="M3730" s="4">
        <f>AND(Sales[[#This Row],[date]]&lt;=TY_YTDMax,Sales[[#This Row],[date]]&gt;=TY_YTDMin)*Sales[[#This Row],[sales]]</f>
        <v>0</v>
      </c>
      <c r="N3730" s="4">
        <f>AND(Sales[[#This Row],[date]]&lt;=LY_YTDMax,Sales[[#This Row],[date]]&gt;=LY_YTDMin)*Sales[[#This Row],[sales]]</f>
        <v>0</v>
      </c>
      <c r="O3730" s="4">
        <f>AND(Sales[[#This Row],[date]]&gt;=YoY_Min,Sales[[#This Row],[date]]&lt;=TY_YTDMax)*(Sales[[#This Row],[sales]]/Sales[[#This Row],[sqft]])</f>
        <v>0.40280021557828477</v>
      </c>
      <c r="P3730" s="4">
        <f>SUMIF(Sales[RegionStoretype],Sales[[#This Row],[RegionStoretype]],Sales[YoY_SSF])/Sales[[#This Row],[Region_TypeCount]]</f>
        <v>58.393757732919049</v>
      </c>
    </row>
    <row r="3731" spans="1:16" x14ac:dyDescent="0.25">
      <c r="A3731" s="1">
        <v>42979</v>
      </c>
      <c r="B3731">
        <v>7</v>
      </c>
      <c r="C3731">
        <v>16</v>
      </c>
      <c r="D3731">
        <v>4567.3647000000001</v>
      </c>
      <c r="E3731">
        <f>INDEX(Stores[region],MATCH(Sales[[#This Row],[store_no]],Stores[store_no],0))</f>
        <v>2</v>
      </c>
      <c r="F3731" t="str">
        <f>INDEX(Stores[storetype],MATCH(Sales[[#This Row],[store_no]],Stores[store_no],0))</f>
        <v>B</v>
      </c>
      <c r="G3731" t="str">
        <f>INDEX(Stores[location_city],MATCH(Sales[[#This Row],[store_no]],Stores[store_no],0))</f>
        <v>Rockford</v>
      </c>
      <c r="H3731" t="str">
        <f>INDEX(Stores[location_state],MATCH(Sales[[#This Row],[store_no]],Stores[store_no],0))</f>
        <v>Illinois</v>
      </c>
      <c r="I3731">
        <f>INDEX(Stores[sqft],MATCH(Sales[[#This Row],[store_no]],Stores[store_no],0))</f>
        <v>127100</v>
      </c>
      <c r="J3731" s="4" t="str">
        <f>INDEX(Departments[dept_name],MATCH(Sales[[#This Row],[dept_no]],Departments[dept_no],0))</f>
        <v>Outdoors</v>
      </c>
      <c r="K3731" s="4" t="str">
        <f>CONCATENATE(Sales[[#This Row],[region]],Sales[[#This Row],[storetype]])</f>
        <v>2B</v>
      </c>
      <c r="L3731" s="4">
        <f>INDEX(RegionStoreCount[Store Count],MATCH(Sales[[#This Row],[RegionStoretype]],RegionStoreCount[Region/Type],0))</f>
        <v>6</v>
      </c>
      <c r="M3731" s="4">
        <f>AND(Sales[[#This Row],[date]]&lt;=TY_YTDMax,Sales[[#This Row],[date]]&gt;=TY_YTDMin)*Sales[[#This Row],[sales]]</f>
        <v>0</v>
      </c>
      <c r="N3731" s="4">
        <f>AND(Sales[[#This Row],[date]]&lt;=LY_YTDMax,Sales[[#This Row],[date]]&gt;=LY_YTDMin)*Sales[[#This Row],[sales]]</f>
        <v>0</v>
      </c>
      <c r="O3731" s="4">
        <f>AND(Sales[[#This Row],[date]]&gt;=YoY_Min,Sales[[#This Row],[date]]&lt;=TY_YTDMax)*(Sales[[#This Row],[sales]]/Sales[[#This Row],[sqft]])</f>
        <v>3.5935206136900079E-2</v>
      </c>
      <c r="P3731" s="4">
        <f>SUMIF(Sales[RegionStoretype],Sales[[#This Row],[RegionStoretype]],Sales[YoY_SSF])/Sales[[#This Row],[Region_TypeCount]]</f>
        <v>58.393757732919049</v>
      </c>
    </row>
    <row r="3732" spans="1:16" x14ac:dyDescent="0.25">
      <c r="A3732" s="1">
        <v>42979</v>
      </c>
      <c r="B3732">
        <v>8</v>
      </c>
      <c r="C3732">
        <v>3</v>
      </c>
      <c r="D3732">
        <v>161246.98000000001</v>
      </c>
      <c r="E3732">
        <f>INDEX(Stores[region],MATCH(Sales[[#This Row],[store_no]],Stores[store_no],0))</f>
        <v>3</v>
      </c>
      <c r="F3732" t="str">
        <f>INDEX(Stores[storetype],MATCH(Sales[[#This Row],[store_no]],Stores[store_no],0))</f>
        <v>A</v>
      </c>
      <c r="G3732" t="str">
        <f>INDEX(Stores[location_city],MATCH(Sales[[#This Row],[store_no]],Stores[store_no],0))</f>
        <v>Saint Louis</v>
      </c>
      <c r="H3732" t="str">
        <f>INDEX(Stores[location_state],MATCH(Sales[[#This Row],[store_no]],Stores[store_no],0))</f>
        <v>Missouri</v>
      </c>
      <c r="I3732">
        <f>INDEX(Stores[sqft],MATCH(Sales[[#This Row],[store_no]],Stores[store_no],0))</f>
        <v>198900</v>
      </c>
      <c r="J3732" s="4" t="str">
        <f>INDEX(Departments[dept_name],MATCH(Sales[[#This Row],[dept_no]],Departments[dept_no],0))</f>
        <v>Beauty</v>
      </c>
      <c r="K3732" s="4" t="str">
        <f>CONCATENATE(Sales[[#This Row],[region]],Sales[[#This Row],[storetype]])</f>
        <v>3A</v>
      </c>
      <c r="L3732" s="4">
        <f>INDEX(RegionStoreCount[Store Count],MATCH(Sales[[#This Row],[RegionStoretype]],RegionStoreCount[Region/Type],0))</f>
        <v>9</v>
      </c>
      <c r="M3732" s="4">
        <f>AND(Sales[[#This Row],[date]]&lt;=TY_YTDMax,Sales[[#This Row],[date]]&gt;=TY_YTDMin)*Sales[[#This Row],[sales]]</f>
        <v>0</v>
      </c>
      <c r="N3732" s="4">
        <f>AND(Sales[[#This Row],[date]]&lt;=LY_YTDMax,Sales[[#This Row],[date]]&gt;=LY_YTDMin)*Sales[[#This Row],[sales]]</f>
        <v>0</v>
      </c>
      <c r="O3732" s="4">
        <f>AND(Sales[[#This Row],[date]]&gt;=YoY_Min,Sales[[#This Row],[date]]&lt;=TY_YTDMax)*(Sales[[#This Row],[sales]]/Sales[[#This Row],[sqft]])</f>
        <v>0.81069371543489199</v>
      </c>
      <c r="P3732" s="4">
        <f>SUMIF(Sales[RegionStoretype],Sales[[#This Row],[RegionStoretype]],Sales[YoY_SSF])/Sales[[#This Row],[Region_TypeCount]]</f>
        <v>53.603836561720975</v>
      </c>
    </row>
    <row r="3733" spans="1:16" x14ac:dyDescent="0.25">
      <c r="A3733" s="1">
        <v>42979</v>
      </c>
      <c r="B3733">
        <v>8</v>
      </c>
      <c r="C3733">
        <v>7</v>
      </c>
      <c r="D3733">
        <v>7331.8904999999995</v>
      </c>
      <c r="E3733">
        <f>INDEX(Stores[region],MATCH(Sales[[#This Row],[store_no]],Stores[store_no],0))</f>
        <v>3</v>
      </c>
      <c r="F3733" t="str">
        <f>INDEX(Stores[storetype],MATCH(Sales[[#This Row],[store_no]],Stores[store_no],0))</f>
        <v>A</v>
      </c>
      <c r="G3733" t="str">
        <f>INDEX(Stores[location_city],MATCH(Sales[[#This Row],[store_no]],Stores[store_no],0))</f>
        <v>Saint Louis</v>
      </c>
      <c r="H3733" t="str">
        <f>INDEX(Stores[location_state],MATCH(Sales[[#This Row],[store_no]],Stores[store_no],0))</f>
        <v>Missouri</v>
      </c>
      <c r="I3733">
        <f>INDEX(Stores[sqft],MATCH(Sales[[#This Row],[store_no]],Stores[store_no],0))</f>
        <v>198900</v>
      </c>
      <c r="J3733" s="4" t="str">
        <f>INDEX(Departments[dept_name],MATCH(Sales[[#This Row],[dept_no]],Departments[dept_no],0))</f>
        <v>Electronics</v>
      </c>
      <c r="K3733" s="4" t="str">
        <f>CONCATENATE(Sales[[#This Row],[region]],Sales[[#This Row],[storetype]])</f>
        <v>3A</v>
      </c>
      <c r="L3733" s="4">
        <f>INDEX(RegionStoreCount[Store Count],MATCH(Sales[[#This Row],[RegionStoretype]],RegionStoreCount[Region/Type],0))</f>
        <v>9</v>
      </c>
      <c r="M3733" s="4">
        <f>AND(Sales[[#This Row],[date]]&lt;=TY_YTDMax,Sales[[#This Row],[date]]&gt;=TY_YTDMin)*Sales[[#This Row],[sales]]</f>
        <v>0</v>
      </c>
      <c r="N3733" s="4">
        <f>AND(Sales[[#This Row],[date]]&lt;=LY_YTDMax,Sales[[#This Row],[date]]&gt;=LY_YTDMin)*Sales[[#This Row],[sales]]</f>
        <v>0</v>
      </c>
      <c r="O3733" s="4">
        <f>AND(Sales[[#This Row],[date]]&gt;=YoY_Min,Sales[[#This Row],[date]]&lt;=TY_YTDMax)*(Sales[[#This Row],[sales]]/Sales[[#This Row],[sqft]])</f>
        <v>3.6862194570135745E-2</v>
      </c>
      <c r="P3733" s="4">
        <f>SUMIF(Sales[RegionStoretype],Sales[[#This Row],[RegionStoretype]],Sales[YoY_SSF])/Sales[[#This Row],[Region_TypeCount]]</f>
        <v>53.603836561720975</v>
      </c>
    </row>
    <row r="3734" spans="1:16" x14ac:dyDescent="0.25">
      <c r="A3734" s="1">
        <v>42979</v>
      </c>
      <c r="B3734">
        <v>8</v>
      </c>
      <c r="C3734">
        <v>11</v>
      </c>
      <c r="D3734">
        <v>286816.78850000002</v>
      </c>
      <c r="E3734">
        <f>INDEX(Stores[region],MATCH(Sales[[#This Row],[store_no]],Stores[store_no],0))</f>
        <v>3</v>
      </c>
      <c r="F3734" t="str">
        <f>INDEX(Stores[storetype],MATCH(Sales[[#This Row],[store_no]],Stores[store_no],0))</f>
        <v>A</v>
      </c>
      <c r="G3734" t="str">
        <f>INDEX(Stores[location_city],MATCH(Sales[[#This Row],[store_no]],Stores[store_no],0))</f>
        <v>Saint Louis</v>
      </c>
      <c r="H3734" t="str">
        <f>INDEX(Stores[location_state],MATCH(Sales[[#This Row],[store_no]],Stores[store_no],0))</f>
        <v>Missouri</v>
      </c>
      <c r="I3734">
        <f>INDEX(Stores[sqft],MATCH(Sales[[#This Row],[store_no]],Stores[store_no],0))</f>
        <v>198900</v>
      </c>
      <c r="J3734" s="4" t="str">
        <f>INDEX(Departments[dept_name],MATCH(Sales[[#This Row],[dept_no]],Departments[dept_no],0))</f>
        <v>Home</v>
      </c>
      <c r="K3734" s="4" t="str">
        <f>CONCATENATE(Sales[[#This Row],[region]],Sales[[#This Row],[storetype]])</f>
        <v>3A</v>
      </c>
      <c r="L3734" s="4">
        <f>INDEX(RegionStoreCount[Store Count],MATCH(Sales[[#This Row],[RegionStoretype]],RegionStoreCount[Region/Type],0))</f>
        <v>9</v>
      </c>
      <c r="M3734" s="4">
        <f>AND(Sales[[#This Row],[date]]&lt;=TY_YTDMax,Sales[[#This Row],[date]]&gt;=TY_YTDMin)*Sales[[#This Row],[sales]]</f>
        <v>0</v>
      </c>
      <c r="N3734" s="4">
        <f>AND(Sales[[#This Row],[date]]&lt;=LY_YTDMax,Sales[[#This Row],[date]]&gt;=LY_YTDMin)*Sales[[#This Row],[sales]]</f>
        <v>0</v>
      </c>
      <c r="O3734" s="4">
        <f>AND(Sales[[#This Row],[date]]&gt;=YoY_Min,Sales[[#This Row],[date]]&lt;=TY_YTDMax)*(Sales[[#This Row],[sales]]/Sales[[#This Row],[sqft]])</f>
        <v>1.4420150251382606</v>
      </c>
      <c r="P3734" s="4">
        <f>SUMIF(Sales[RegionStoretype],Sales[[#This Row],[RegionStoretype]],Sales[YoY_SSF])/Sales[[#This Row],[Region_TypeCount]]</f>
        <v>53.603836561720975</v>
      </c>
    </row>
    <row r="3735" spans="1:16" x14ac:dyDescent="0.25">
      <c r="A3735" s="1">
        <v>42979</v>
      </c>
      <c r="B3735">
        <v>8</v>
      </c>
      <c r="C3735">
        <v>12</v>
      </c>
      <c r="D3735">
        <v>192379.97350000002</v>
      </c>
      <c r="E3735">
        <f>INDEX(Stores[region],MATCH(Sales[[#This Row],[store_no]],Stores[store_no],0))</f>
        <v>3</v>
      </c>
      <c r="F3735" t="str">
        <f>INDEX(Stores[storetype],MATCH(Sales[[#This Row],[store_no]],Stores[store_no],0))</f>
        <v>A</v>
      </c>
      <c r="G3735" t="str">
        <f>INDEX(Stores[location_city],MATCH(Sales[[#This Row],[store_no]],Stores[store_no],0))</f>
        <v>Saint Louis</v>
      </c>
      <c r="H3735" t="str">
        <f>INDEX(Stores[location_state],MATCH(Sales[[#This Row],[store_no]],Stores[store_no],0))</f>
        <v>Missouri</v>
      </c>
      <c r="I3735">
        <f>INDEX(Stores[sqft],MATCH(Sales[[#This Row],[store_no]],Stores[store_no],0))</f>
        <v>198900</v>
      </c>
      <c r="J3735" s="4" t="str">
        <f>INDEX(Departments[dept_name],MATCH(Sales[[#This Row],[dept_no]],Departments[dept_no],0))</f>
        <v>Jewelery</v>
      </c>
      <c r="K3735" s="4" t="str">
        <f>CONCATENATE(Sales[[#This Row],[region]],Sales[[#This Row],[storetype]])</f>
        <v>3A</v>
      </c>
      <c r="L3735" s="4">
        <f>INDEX(RegionStoreCount[Store Count],MATCH(Sales[[#This Row],[RegionStoretype]],RegionStoreCount[Region/Type],0))</f>
        <v>9</v>
      </c>
      <c r="M3735" s="4">
        <f>AND(Sales[[#This Row],[date]]&lt;=TY_YTDMax,Sales[[#This Row],[date]]&gt;=TY_YTDMin)*Sales[[#This Row],[sales]]</f>
        <v>0</v>
      </c>
      <c r="N3735" s="4">
        <f>AND(Sales[[#This Row],[date]]&lt;=LY_YTDMax,Sales[[#This Row],[date]]&gt;=LY_YTDMin)*Sales[[#This Row],[sales]]</f>
        <v>0</v>
      </c>
      <c r="O3735" s="4">
        <f>AND(Sales[[#This Row],[date]]&gt;=YoY_Min,Sales[[#This Row],[date]]&lt;=TY_YTDMax)*(Sales[[#This Row],[sales]]/Sales[[#This Row],[sqft]])</f>
        <v>0.96721957516339885</v>
      </c>
      <c r="P3735" s="4">
        <f>SUMIF(Sales[RegionStoretype],Sales[[#This Row],[RegionStoretype]],Sales[YoY_SSF])/Sales[[#This Row],[Region_TypeCount]]</f>
        <v>53.603836561720975</v>
      </c>
    </row>
    <row r="3736" spans="1:16" x14ac:dyDescent="0.25">
      <c r="A3736" s="1">
        <v>42979</v>
      </c>
      <c r="B3736">
        <v>8</v>
      </c>
      <c r="C3736">
        <v>15</v>
      </c>
      <c r="D3736">
        <v>147453.90310000003</v>
      </c>
      <c r="E3736">
        <f>INDEX(Stores[region],MATCH(Sales[[#This Row],[store_no]],Stores[store_no],0))</f>
        <v>3</v>
      </c>
      <c r="F3736" t="str">
        <f>INDEX(Stores[storetype],MATCH(Sales[[#This Row],[store_no]],Stores[store_no],0))</f>
        <v>A</v>
      </c>
      <c r="G3736" t="str">
        <f>INDEX(Stores[location_city],MATCH(Sales[[#This Row],[store_no]],Stores[store_no],0))</f>
        <v>Saint Louis</v>
      </c>
      <c r="H3736" t="str">
        <f>INDEX(Stores[location_state],MATCH(Sales[[#This Row],[store_no]],Stores[store_no],0))</f>
        <v>Missouri</v>
      </c>
      <c r="I3736">
        <f>INDEX(Stores[sqft],MATCH(Sales[[#This Row],[store_no]],Stores[store_no],0))</f>
        <v>198900</v>
      </c>
      <c r="J3736" s="4" t="str">
        <f>INDEX(Departments[dept_name],MATCH(Sales[[#This Row],[dept_no]],Departments[dept_no],0))</f>
        <v>Music</v>
      </c>
      <c r="K3736" s="4" t="str">
        <f>CONCATENATE(Sales[[#This Row],[region]],Sales[[#This Row],[storetype]])</f>
        <v>3A</v>
      </c>
      <c r="L3736" s="4">
        <f>INDEX(RegionStoreCount[Store Count],MATCH(Sales[[#This Row],[RegionStoretype]],RegionStoreCount[Region/Type],0))</f>
        <v>9</v>
      </c>
      <c r="M3736" s="4">
        <f>AND(Sales[[#This Row],[date]]&lt;=TY_YTDMax,Sales[[#This Row],[date]]&gt;=TY_YTDMin)*Sales[[#This Row],[sales]]</f>
        <v>0</v>
      </c>
      <c r="N3736" s="4">
        <f>AND(Sales[[#This Row],[date]]&lt;=LY_YTDMax,Sales[[#This Row],[date]]&gt;=LY_YTDMin)*Sales[[#This Row],[sales]]</f>
        <v>0</v>
      </c>
      <c r="O3736" s="4">
        <f>AND(Sales[[#This Row],[date]]&gt;=YoY_Min,Sales[[#This Row],[date]]&lt;=TY_YTDMax)*(Sales[[#This Row],[sales]]/Sales[[#This Row],[sqft]])</f>
        <v>0.74134692357968845</v>
      </c>
      <c r="P3736" s="4">
        <f>SUMIF(Sales[RegionStoretype],Sales[[#This Row],[RegionStoretype]],Sales[YoY_SSF])/Sales[[#This Row],[Region_TypeCount]]</f>
        <v>53.603836561720975</v>
      </c>
    </row>
    <row r="3737" spans="1:16" x14ac:dyDescent="0.25">
      <c r="A3737" s="1">
        <v>42979</v>
      </c>
      <c r="B3737">
        <v>8</v>
      </c>
      <c r="C3737">
        <v>16</v>
      </c>
      <c r="D3737">
        <v>122688.47899999999</v>
      </c>
      <c r="E3737">
        <f>INDEX(Stores[region],MATCH(Sales[[#This Row],[store_no]],Stores[store_no],0))</f>
        <v>3</v>
      </c>
      <c r="F3737" t="str">
        <f>INDEX(Stores[storetype],MATCH(Sales[[#This Row],[store_no]],Stores[store_no],0))</f>
        <v>A</v>
      </c>
      <c r="G3737" t="str">
        <f>INDEX(Stores[location_city],MATCH(Sales[[#This Row],[store_no]],Stores[store_no],0))</f>
        <v>Saint Louis</v>
      </c>
      <c r="H3737" t="str">
        <f>INDEX(Stores[location_state],MATCH(Sales[[#This Row],[store_no]],Stores[store_no],0))</f>
        <v>Missouri</v>
      </c>
      <c r="I3737">
        <f>INDEX(Stores[sqft],MATCH(Sales[[#This Row],[store_no]],Stores[store_no],0))</f>
        <v>198900</v>
      </c>
      <c r="J3737" s="4" t="str">
        <f>INDEX(Departments[dept_name],MATCH(Sales[[#This Row],[dept_no]],Departments[dept_no],0))</f>
        <v>Outdoors</v>
      </c>
      <c r="K3737" s="4" t="str">
        <f>CONCATENATE(Sales[[#This Row],[region]],Sales[[#This Row],[storetype]])</f>
        <v>3A</v>
      </c>
      <c r="L3737" s="4">
        <f>INDEX(RegionStoreCount[Store Count],MATCH(Sales[[#This Row],[RegionStoretype]],RegionStoreCount[Region/Type],0))</f>
        <v>9</v>
      </c>
      <c r="M3737" s="4">
        <f>AND(Sales[[#This Row],[date]]&lt;=TY_YTDMax,Sales[[#This Row],[date]]&gt;=TY_YTDMin)*Sales[[#This Row],[sales]]</f>
        <v>0</v>
      </c>
      <c r="N3737" s="4">
        <f>AND(Sales[[#This Row],[date]]&lt;=LY_YTDMax,Sales[[#This Row],[date]]&gt;=LY_YTDMin)*Sales[[#This Row],[sales]]</f>
        <v>0</v>
      </c>
      <c r="O3737" s="4">
        <f>AND(Sales[[#This Row],[date]]&gt;=YoY_Min,Sales[[#This Row],[date]]&lt;=TY_YTDMax)*(Sales[[#This Row],[sales]]/Sales[[#This Row],[sqft]])</f>
        <v>0.61683498743086973</v>
      </c>
      <c r="P3737" s="4">
        <f>SUMIF(Sales[RegionStoretype],Sales[[#This Row],[RegionStoretype]],Sales[YoY_SSF])/Sales[[#This Row],[Region_TypeCount]]</f>
        <v>53.603836561720975</v>
      </c>
    </row>
    <row r="3738" spans="1:16" x14ac:dyDescent="0.25">
      <c r="A3738" s="1">
        <v>42979</v>
      </c>
      <c r="B3738">
        <v>9</v>
      </c>
      <c r="C3738">
        <v>7</v>
      </c>
      <c r="D3738">
        <v>82527.882800000007</v>
      </c>
      <c r="E3738">
        <f>INDEX(Stores[region],MATCH(Sales[[#This Row],[store_no]],Stores[store_no],0))</f>
        <v>1</v>
      </c>
      <c r="F3738" t="str">
        <f>INDEX(Stores[storetype],MATCH(Sales[[#This Row],[store_no]],Stores[store_no],0))</f>
        <v>B</v>
      </c>
      <c r="G3738" t="str">
        <f>INDEX(Stores[location_city],MATCH(Sales[[#This Row],[store_no]],Stores[store_no],0))</f>
        <v>Columbus</v>
      </c>
      <c r="H3738" t="str">
        <f>INDEX(Stores[location_state],MATCH(Sales[[#This Row],[store_no]],Stores[store_no],0))</f>
        <v>Ohio</v>
      </c>
      <c r="I3738">
        <f>INDEX(Stores[sqft],MATCH(Sales[[#This Row],[store_no]],Stores[store_no],0))</f>
        <v>221800</v>
      </c>
      <c r="J3738" s="4" t="str">
        <f>INDEX(Departments[dept_name],MATCH(Sales[[#This Row],[dept_no]],Departments[dept_no],0))</f>
        <v>Electronics</v>
      </c>
      <c r="K3738" s="4" t="str">
        <f>CONCATENATE(Sales[[#This Row],[region]],Sales[[#This Row],[storetype]])</f>
        <v>1B</v>
      </c>
      <c r="L3738" s="4">
        <f>INDEX(RegionStoreCount[Store Count],MATCH(Sales[[#This Row],[RegionStoretype]],RegionStoreCount[Region/Type],0))</f>
        <v>5</v>
      </c>
      <c r="M3738" s="4">
        <f>AND(Sales[[#This Row],[date]]&lt;=TY_YTDMax,Sales[[#This Row],[date]]&gt;=TY_YTDMin)*Sales[[#This Row],[sales]]</f>
        <v>0</v>
      </c>
      <c r="N3738" s="4">
        <f>AND(Sales[[#This Row],[date]]&lt;=LY_YTDMax,Sales[[#This Row],[date]]&gt;=LY_YTDMin)*Sales[[#This Row],[sales]]</f>
        <v>0</v>
      </c>
      <c r="O3738" s="4">
        <f>AND(Sales[[#This Row],[date]]&gt;=YoY_Min,Sales[[#This Row],[date]]&lt;=TY_YTDMax)*(Sales[[#This Row],[sales]]/Sales[[#This Row],[sqft]])</f>
        <v>0.37208242921550949</v>
      </c>
      <c r="P3738" s="4">
        <f>SUMIF(Sales[RegionStoretype],Sales[[#This Row],[RegionStoretype]],Sales[YoY_SSF])/Sales[[#This Row],[Region_TypeCount]]</f>
        <v>68.518982968140051</v>
      </c>
    </row>
    <row r="3739" spans="1:16" x14ac:dyDescent="0.25">
      <c r="A3739" s="1">
        <v>42979</v>
      </c>
      <c r="B3739">
        <v>9</v>
      </c>
      <c r="C3739">
        <v>9</v>
      </c>
      <c r="D3739">
        <v>44220.949600000007</v>
      </c>
      <c r="E3739">
        <f>INDEX(Stores[region],MATCH(Sales[[#This Row],[store_no]],Stores[store_no],0))</f>
        <v>1</v>
      </c>
      <c r="F3739" t="str">
        <f>INDEX(Stores[storetype],MATCH(Sales[[#This Row],[store_no]],Stores[store_no],0))</f>
        <v>B</v>
      </c>
      <c r="G3739" t="str">
        <f>INDEX(Stores[location_city],MATCH(Sales[[#This Row],[store_no]],Stores[store_no],0))</f>
        <v>Columbus</v>
      </c>
      <c r="H3739" t="str">
        <f>INDEX(Stores[location_state],MATCH(Sales[[#This Row],[store_no]],Stores[store_no],0))</f>
        <v>Ohio</v>
      </c>
      <c r="I3739">
        <f>INDEX(Stores[sqft],MATCH(Sales[[#This Row],[store_no]],Stores[store_no],0))</f>
        <v>221800</v>
      </c>
      <c r="J3739" s="4" t="str">
        <f>INDEX(Departments[dept_name],MATCH(Sales[[#This Row],[dept_no]],Departments[dept_no],0))</f>
        <v>Garden</v>
      </c>
      <c r="K3739" s="4" t="str">
        <f>CONCATENATE(Sales[[#This Row],[region]],Sales[[#This Row],[storetype]])</f>
        <v>1B</v>
      </c>
      <c r="L3739" s="4">
        <f>INDEX(RegionStoreCount[Store Count],MATCH(Sales[[#This Row],[RegionStoretype]],RegionStoreCount[Region/Type],0))</f>
        <v>5</v>
      </c>
      <c r="M3739" s="4">
        <f>AND(Sales[[#This Row],[date]]&lt;=TY_YTDMax,Sales[[#This Row],[date]]&gt;=TY_YTDMin)*Sales[[#This Row],[sales]]</f>
        <v>0</v>
      </c>
      <c r="N3739" s="4">
        <f>AND(Sales[[#This Row],[date]]&lt;=LY_YTDMax,Sales[[#This Row],[date]]&gt;=LY_YTDMin)*Sales[[#This Row],[sales]]</f>
        <v>0</v>
      </c>
      <c r="O3739" s="4">
        <f>AND(Sales[[#This Row],[date]]&gt;=YoY_Min,Sales[[#This Row],[date]]&lt;=TY_YTDMax)*(Sales[[#This Row],[sales]]/Sales[[#This Row],[sqft]])</f>
        <v>0.19937308205590626</v>
      </c>
      <c r="P3739" s="4">
        <f>SUMIF(Sales[RegionStoretype],Sales[[#This Row],[RegionStoretype]],Sales[YoY_SSF])/Sales[[#This Row],[Region_TypeCount]]</f>
        <v>68.518982968140051</v>
      </c>
    </row>
    <row r="3740" spans="1:16" x14ac:dyDescent="0.25">
      <c r="A3740" s="1">
        <v>42979</v>
      </c>
      <c r="B3740">
        <v>9</v>
      </c>
      <c r="C3740">
        <v>12</v>
      </c>
      <c r="D3740">
        <v>174358.79759999996</v>
      </c>
      <c r="E3740">
        <f>INDEX(Stores[region],MATCH(Sales[[#This Row],[store_no]],Stores[store_no],0))</f>
        <v>1</v>
      </c>
      <c r="F3740" t="str">
        <f>INDEX(Stores[storetype],MATCH(Sales[[#This Row],[store_no]],Stores[store_no],0))</f>
        <v>B</v>
      </c>
      <c r="G3740" t="str">
        <f>INDEX(Stores[location_city],MATCH(Sales[[#This Row],[store_no]],Stores[store_no],0))</f>
        <v>Columbus</v>
      </c>
      <c r="H3740" t="str">
        <f>INDEX(Stores[location_state],MATCH(Sales[[#This Row],[store_no]],Stores[store_no],0))</f>
        <v>Ohio</v>
      </c>
      <c r="I3740">
        <f>INDEX(Stores[sqft],MATCH(Sales[[#This Row],[store_no]],Stores[store_no],0))</f>
        <v>221800</v>
      </c>
      <c r="J3740" s="4" t="str">
        <f>INDEX(Departments[dept_name],MATCH(Sales[[#This Row],[dept_no]],Departments[dept_no],0))</f>
        <v>Jewelery</v>
      </c>
      <c r="K3740" s="4" t="str">
        <f>CONCATENATE(Sales[[#This Row],[region]],Sales[[#This Row],[storetype]])</f>
        <v>1B</v>
      </c>
      <c r="L3740" s="4">
        <f>INDEX(RegionStoreCount[Store Count],MATCH(Sales[[#This Row],[RegionStoretype]],RegionStoreCount[Region/Type],0))</f>
        <v>5</v>
      </c>
      <c r="M3740" s="4">
        <f>AND(Sales[[#This Row],[date]]&lt;=TY_YTDMax,Sales[[#This Row],[date]]&gt;=TY_YTDMin)*Sales[[#This Row],[sales]]</f>
        <v>0</v>
      </c>
      <c r="N3740" s="4">
        <f>AND(Sales[[#This Row],[date]]&lt;=LY_YTDMax,Sales[[#This Row],[date]]&gt;=LY_YTDMin)*Sales[[#This Row],[sales]]</f>
        <v>0</v>
      </c>
      <c r="O3740" s="4">
        <f>AND(Sales[[#This Row],[date]]&gt;=YoY_Min,Sales[[#This Row],[date]]&lt;=TY_YTDMax)*(Sales[[#This Row],[sales]]/Sales[[#This Row],[sqft]])</f>
        <v>0.786108194770063</v>
      </c>
      <c r="P3740" s="4">
        <f>SUMIF(Sales[RegionStoretype],Sales[[#This Row],[RegionStoretype]],Sales[YoY_SSF])/Sales[[#This Row],[Region_TypeCount]]</f>
        <v>68.518982968140051</v>
      </c>
    </row>
    <row r="3741" spans="1:16" x14ac:dyDescent="0.25">
      <c r="A3741" s="1">
        <v>42979</v>
      </c>
      <c r="B3741">
        <v>9</v>
      </c>
      <c r="C3741">
        <v>13</v>
      </c>
      <c r="D3741">
        <v>47400.428199999995</v>
      </c>
      <c r="E3741">
        <f>INDEX(Stores[region],MATCH(Sales[[#This Row],[store_no]],Stores[store_no],0))</f>
        <v>1</v>
      </c>
      <c r="F3741" t="str">
        <f>INDEX(Stores[storetype],MATCH(Sales[[#This Row],[store_no]],Stores[store_no],0))</f>
        <v>B</v>
      </c>
      <c r="G3741" t="str">
        <f>INDEX(Stores[location_city],MATCH(Sales[[#This Row],[store_no]],Stores[store_no],0))</f>
        <v>Columbus</v>
      </c>
      <c r="H3741" t="str">
        <f>INDEX(Stores[location_state],MATCH(Sales[[#This Row],[store_no]],Stores[store_no],0))</f>
        <v>Ohio</v>
      </c>
      <c r="I3741">
        <f>INDEX(Stores[sqft],MATCH(Sales[[#This Row],[store_no]],Stores[store_no],0))</f>
        <v>221800</v>
      </c>
      <c r="J3741" s="4" t="str">
        <f>INDEX(Departments[dept_name],MATCH(Sales[[#This Row],[dept_no]],Departments[dept_no],0))</f>
        <v>Kids</v>
      </c>
      <c r="K3741" s="4" t="str">
        <f>CONCATENATE(Sales[[#This Row],[region]],Sales[[#This Row],[storetype]])</f>
        <v>1B</v>
      </c>
      <c r="L3741" s="4">
        <f>INDEX(RegionStoreCount[Store Count],MATCH(Sales[[#This Row],[RegionStoretype]],RegionStoreCount[Region/Type],0))</f>
        <v>5</v>
      </c>
      <c r="M3741" s="4">
        <f>AND(Sales[[#This Row],[date]]&lt;=TY_YTDMax,Sales[[#This Row],[date]]&gt;=TY_YTDMin)*Sales[[#This Row],[sales]]</f>
        <v>0</v>
      </c>
      <c r="N3741" s="4">
        <f>AND(Sales[[#This Row],[date]]&lt;=LY_YTDMax,Sales[[#This Row],[date]]&gt;=LY_YTDMin)*Sales[[#This Row],[sales]]</f>
        <v>0</v>
      </c>
      <c r="O3741" s="4">
        <f>AND(Sales[[#This Row],[date]]&gt;=YoY_Min,Sales[[#This Row],[date]]&lt;=TY_YTDMax)*(Sales[[#This Row],[sales]]/Sales[[#This Row],[sqft]])</f>
        <v>0.21370797204688907</v>
      </c>
      <c r="P3741" s="4">
        <f>SUMIF(Sales[RegionStoretype],Sales[[#This Row],[RegionStoretype]],Sales[YoY_SSF])/Sales[[#This Row],[Region_TypeCount]]</f>
        <v>68.518982968140051</v>
      </c>
    </row>
    <row r="3742" spans="1:16" x14ac:dyDescent="0.25">
      <c r="A3742" s="1">
        <v>42979</v>
      </c>
      <c r="B3742">
        <v>10</v>
      </c>
      <c r="C3742">
        <v>9</v>
      </c>
      <c r="D3742">
        <v>23691.381300000001</v>
      </c>
      <c r="E3742">
        <f>INDEX(Stores[region],MATCH(Sales[[#This Row],[store_no]],Stores[store_no],0))</f>
        <v>1</v>
      </c>
      <c r="F3742" t="str">
        <f>INDEX(Stores[storetype],MATCH(Sales[[#This Row],[store_no]],Stores[store_no],0))</f>
        <v>B</v>
      </c>
      <c r="G3742" t="str">
        <f>INDEX(Stores[location_city],MATCH(Sales[[#This Row],[store_no]],Stores[store_no],0))</f>
        <v>Traverse City</v>
      </c>
      <c r="H3742" t="str">
        <f>INDEX(Stores[location_state],MATCH(Sales[[#This Row],[store_no]],Stores[store_no],0))</f>
        <v>Michigan</v>
      </c>
      <c r="I3742">
        <f>INDEX(Stores[sqft],MATCH(Sales[[#This Row],[store_no]],Stores[store_no],0))</f>
        <v>158200</v>
      </c>
      <c r="J3742" s="4" t="str">
        <f>INDEX(Departments[dept_name],MATCH(Sales[[#This Row],[dept_no]],Departments[dept_no],0))</f>
        <v>Garden</v>
      </c>
      <c r="K3742" s="4" t="str">
        <f>CONCATENATE(Sales[[#This Row],[region]],Sales[[#This Row],[storetype]])</f>
        <v>1B</v>
      </c>
      <c r="L3742" s="4">
        <f>INDEX(RegionStoreCount[Store Count],MATCH(Sales[[#This Row],[RegionStoretype]],RegionStoreCount[Region/Type],0))</f>
        <v>5</v>
      </c>
      <c r="M3742" s="4">
        <f>AND(Sales[[#This Row],[date]]&lt;=TY_YTDMax,Sales[[#This Row],[date]]&gt;=TY_YTDMin)*Sales[[#This Row],[sales]]</f>
        <v>0</v>
      </c>
      <c r="N3742" s="4">
        <f>AND(Sales[[#This Row],[date]]&lt;=LY_YTDMax,Sales[[#This Row],[date]]&gt;=LY_YTDMin)*Sales[[#This Row],[sales]]</f>
        <v>0</v>
      </c>
      <c r="O3742" s="4">
        <f>AND(Sales[[#This Row],[date]]&gt;=YoY_Min,Sales[[#This Row],[date]]&lt;=TY_YTDMax)*(Sales[[#This Row],[sales]]/Sales[[#This Row],[sqft]])</f>
        <v>0.14975588685208596</v>
      </c>
      <c r="P3742" s="4">
        <f>SUMIF(Sales[RegionStoretype],Sales[[#This Row],[RegionStoretype]],Sales[YoY_SSF])/Sales[[#This Row],[Region_TypeCount]]</f>
        <v>68.518982968140051</v>
      </c>
    </row>
    <row r="3743" spans="1:16" x14ac:dyDescent="0.25">
      <c r="A3743" s="1">
        <v>42979</v>
      </c>
      <c r="B3743">
        <v>10</v>
      </c>
      <c r="C3743">
        <v>19</v>
      </c>
      <c r="D3743">
        <v>106.47450000000001</v>
      </c>
      <c r="E3743">
        <f>INDEX(Stores[region],MATCH(Sales[[#This Row],[store_no]],Stores[store_no],0))</f>
        <v>1</v>
      </c>
      <c r="F3743" t="str">
        <f>INDEX(Stores[storetype],MATCH(Sales[[#This Row],[store_no]],Stores[store_no],0))</f>
        <v>B</v>
      </c>
      <c r="G3743" t="str">
        <f>INDEX(Stores[location_city],MATCH(Sales[[#This Row],[store_no]],Stores[store_no],0))</f>
        <v>Traverse City</v>
      </c>
      <c r="H3743" t="str">
        <f>INDEX(Stores[location_state],MATCH(Sales[[#This Row],[store_no]],Stores[store_no],0))</f>
        <v>Michigan</v>
      </c>
      <c r="I3743">
        <f>INDEX(Stores[sqft],MATCH(Sales[[#This Row],[store_no]],Stores[store_no],0))</f>
        <v>158200</v>
      </c>
      <c r="J3743" s="4" t="str">
        <f>INDEX(Departments[dept_name],MATCH(Sales[[#This Row],[dept_no]],Departments[dept_no],0))</f>
        <v>Tools</v>
      </c>
      <c r="K3743" s="4" t="str">
        <f>CONCATENATE(Sales[[#This Row],[region]],Sales[[#This Row],[storetype]])</f>
        <v>1B</v>
      </c>
      <c r="L3743" s="4">
        <f>INDEX(RegionStoreCount[Store Count],MATCH(Sales[[#This Row],[RegionStoretype]],RegionStoreCount[Region/Type],0))</f>
        <v>5</v>
      </c>
      <c r="M3743" s="4">
        <f>AND(Sales[[#This Row],[date]]&lt;=TY_YTDMax,Sales[[#This Row],[date]]&gt;=TY_YTDMin)*Sales[[#This Row],[sales]]</f>
        <v>0</v>
      </c>
      <c r="N3743" s="4">
        <f>AND(Sales[[#This Row],[date]]&lt;=LY_YTDMax,Sales[[#This Row],[date]]&gt;=LY_YTDMin)*Sales[[#This Row],[sales]]</f>
        <v>0</v>
      </c>
      <c r="O3743" s="4">
        <f>AND(Sales[[#This Row],[date]]&gt;=YoY_Min,Sales[[#This Row],[date]]&lt;=TY_YTDMax)*(Sales[[#This Row],[sales]]/Sales[[#This Row],[sqft]])</f>
        <v>6.7303729456384329E-4</v>
      </c>
      <c r="P3743" s="4">
        <f>SUMIF(Sales[RegionStoretype],Sales[[#This Row],[RegionStoretype]],Sales[YoY_SSF])/Sales[[#This Row],[Region_TypeCount]]</f>
        <v>68.518982968140051</v>
      </c>
    </row>
    <row r="3744" spans="1:16" x14ac:dyDescent="0.25">
      <c r="A3744" s="1">
        <v>42979</v>
      </c>
      <c r="B3744">
        <v>12</v>
      </c>
      <c r="C3744">
        <v>13</v>
      </c>
      <c r="D3744">
        <v>87922.358500000002</v>
      </c>
      <c r="E3744">
        <f>INDEX(Stores[region],MATCH(Sales[[#This Row],[store_no]],Stores[store_no],0))</f>
        <v>2</v>
      </c>
      <c r="F3744" t="str">
        <f>INDEX(Stores[storetype],MATCH(Sales[[#This Row],[store_no]],Stores[store_no],0))</f>
        <v>B</v>
      </c>
      <c r="G3744" t="str">
        <f>INDEX(Stores[location_city],MATCH(Sales[[#This Row],[store_no]],Stores[store_no],0))</f>
        <v>Indianapolis</v>
      </c>
      <c r="H3744" t="str">
        <f>INDEX(Stores[location_state],MATCH(Sales[[#This Row],[store_no]],Stores[store_no],0))</f>
        <v>Indiana</v>
      </c>
      <c r="I3744">
        <f>INDEX(Stores[sqft],MATCH(Sales[[#This Row],[store_no]],Stores[store_no],0))</f>
        <v>120800</v>
      </c>
      <c r="J3744" s="4" t="str">
        <f>INDEX(Departments[dept_name],MATCH(Sales[[#This Row],[dept_no]],Departments[dept_no],0))</f>
        <v>Kids</v>
      </c>
      <c r="K3744" s="4" t="str">
        <f>CONCATENATE(Sales[[#This Row],[region]],Sales[[#This Row],[storetype]])</f>
        <v>2B</v>
      </c>
      <c r="L3744" s="4">
        <f>INDEX(RegionStoreCount[Store Count],MATCH(Sales[[#This Row],[RegionStoretype]],RegionStoreCount[Region/Type],0))</f>
        <v>6</v>
      </c>
      <c r="M3744" s="4">
        <f>AND(Sales[[#This Row],[date]]&lt;=TY_YTDMax,Sales[[#This Row],[date]]&gt;=TY_YTDMin)*Sales[[#This Row],[sales]]</f>
        <v>0</v>
      </c>
      <c r="N3744" s="4">
        <f>AND(Sales[[#This Row],[date]]&lt;=LY_YTDMax,Sales[[#This Row],[date]]&gt;=LY_YTDMin)*Sales[[#This Row],[sales]]</f>
        <v>0</v>
      </c>
      <c r="O3744" s="4">
        <f>AND(Sales[[#This Row],[date]]&gt;=YoY_Min,Sales[[#This Row],[date]]&lt;=TY_YTDMax)*(Sales[[#This Row],[sales]]/Sales[[#This Row],[sqft]])</f>
        <v>0.7278340935430464</v>
      </c>
      <c r="P3744" s="4">
        <f>SUMIF(Sales[RegionStoretype],Sales[[#This Row],[RegionStoretype]],Sales[YoY_SSF])/Sales[[#This Row],[Region_TypeCount]]</f>
        <v>58.393757732919049</v>
      </c>
    </row>
    <row r="3745" spans="1:16" x14ac:dyDescent="0.25">
      <c r="A3745" s="1">
        <v>42979</v>
      </c>
      <c r="B3745">
        <v>12</v>
      </c>
      <c r="C3745">
        <v>18</v>
      </c>
      <c r="D3745">
        <v>38198.643199999999</v>
      </c>
      <c r="E3745">
        <f>INDEX(Stores[region],MATCH(Sales[[#This Row],[store_no]],Stores[store_no],0))</f>
        <v>2</v>
      </c>
      <c r="F3745" t="str">
        <f>INDEX(Stores[storetype],MATCH(Sales[[#This Row],[store_no]],Stores[store_no],0))</f>
        <v>B</v>
      </c>
      <c r="G3745" t="str">
        <f>INDEX(Stores[location_city],MATCH(Sales[[#This Row],[store_no]],Stores[store_no],0))</f>
        <v>Indianapolis</v>
      </c>
      <c r="H3745" t="str">
        <f>INDEX(Stores[location_state],MATCH(Sales[[#This Row],[store_no]],Stores[store_no],0))</f>
        <v>Indiana</v>
      </c>
      <c r="I3745">
        <f>INDEX(Stores[sqft],MATCH(Sales[[#This Row],[store_no]],Stores[store_no],0))</f>
        <v>120800</v>
      </c>
      <c r="J3745" s="4" t="str">
        <f>INDEX(Departments[dept_name],MATCH(Sales[[#This Row],[dept_no]],Departments[dept_no],0))</f>
        <v>Sports</v>
      </c>
      <c r="K3745" s="4" t="str">
        <f>CONCATENATE(Sales[[#This Row],[region]],Sales[[#This Row],[storetype]])</f>
        <v>2B</v>
      </c>
      <c r="L3745" s="4">
        <f>INDEX(RegionStoreCount[Store Count],MATCH(Sales[[#This Row],[RegionStoretype]],RegionStoreCount[Region/Type],0))</f>
        <v>6</v>
      </c>
      <c r="M3745" s="4">
        <f>AND(Sales[[#This Row],[date]]&lt;=TY_YTDMax,Sales[[#This Row],[date]]&gt;=TY_YTDMin)*Sales[[#This Row],[sales]]</f>
        <v>0</v>
      </c>
      <c r="N3745" s="4">
        <f>AND(Sales[[#This Row],[date]]&lt;=LY_YTDMax,Sales[[#This Row],[date]]&gt;=LY_YTDMin)*Sales[[#This Row],[sales]]</f>
        <v>0</v>
      </c>
      <c r="O3745" s="4">
        <f>AND(Sales[[#This Row],[date]]&gt;=YoY_Min,Sales[[#This Row],[date]]&lt;=TY_YTDMax)*(Sales[[#This Row],[sales]]/Sales[[#This Row],[sqft]])</f>
        <v>0.31621393377483442</v>
      </c>
      <c r="P3745" s="4">
        <f>SUMIF(Sales[RegionStoretype],Sales[[#This Row],[RegionStoretype]],Sales[YoY_SSF])/Sales[[#This Row],[Region_TypeCount]]</f>
        <v>58.393757732919049</v>
      </c>
    </row>
    <row r="3746" spans="1:16" x14ac:dyDescent="0.25">
      <c r="A3746" s="1">
        <v>42979</v>
      </c>
      <c r="B3746">
        <v>13</v>
      </c>
      <c r="C3746">
        <v>4</v>
      </c>
      <c r="D3746">
        <v>47216.859499999999</v>
      </c>
      <c r="E3746">
        <f>INDEX(Stores[region],MATCH(Sales[[#This Row],[store_no]],Stores[store_no],0))</f>
        <v>3</v>
      </c>
      <c r="F3746" t="str">
        <f>INDEX(Stores[storetype],MATCH(Sales[[#This Row],[store_no]],Stores[store_no],0))</f>
        <v>A</v>
      </c>
      <c r="G3746" t="str">
        <f>INDEX(Stores[location_city],MATCH(Sales[[#This Row],[store_no]],Stores[store_no],0))</f>
        <v>Overland Park</v>
      </c>
      <c r="H3746" t="str">
        <f>INDEX(Stores[location_state],MATCH(Sales[[#This Row],[store_no]],Stores[store_no],0))</f>
        <v>Kansas</v>
      </c>
      <c r="I3746">
        <f>INDEX(Stores[sqft],MATCH(Sales[[#This Row],[store_no]],Stores[store_no],0))</f>
        <v>201000</v>
      </c>
      <c r="J3746" s="4" t="str">
        <f>INDEX(Departments[dept_name],MATCH(Sales[[#This Row],[dept_no]],Departments[dept_no],0))</f>
        <v>Books</v>
      </c>
      <c r="K3746" s="4" t="str">
        <f>CONCATENATE(Sales[[#This Row],[region]],Sales[[#This Row],[storetype]])</f>
        <v>3A</v>
      </c>
      <c r="L3746" s="4">
        <f>INDEX(RegionStoreCount[Store Count],MATCH(Sales[[#This Row],[RegionStoretype]],RegionStoreCount[Region/Type],0))</f>
        <v>9</v>
      </c>
      <c r="M3746" s="4">
        <f>AND(Sales[[#This Row],[date]]&lt;=TY_YTDMax,Sales[[#This Row],[date]]&gt;=TY_YTDMin)*Sales[[#This Row],[sales]]</f>
        <v>0</v>
      </c>
      <c r="N3746" s="4">
        <f>AND(Sales[[#This Row],[date]]&lt;=LY_YTDMax,Sales[[#This Row],[date]]&gt;=LY_YTDMin)*Sales[[#This Row],[sales]]</f>
        <v>0</v>
      </c>
      <c r="O3746" s="4">
        <f>AND(Sales[[#This Row],[date]]&gt;=YoY_Min,Sales[[#This Row],[date]]&lt;=TY_YTDMax)*(Sales[[#This Row],[sales]]/Sales[[#This Row],[sqft]])</f>
        <v>0.23490974875621889</v>
      </c>
      <c r="P3746" s="4">
        <f>SUMIF(Sales[RegionStoretype],Sales[[#This Row],[RegionStoretype]],Sales[YoY_SSF])/Sales[[#This Row],[Region_TypeCount]]</f>
        <v>53.603836561720975</v>
      </c>
    </row>
    <row r="3747" spans="1:16" x14ac:dyDescent="0.25">
      <c r="A3747" s="1">
        <v>42979</v>
      </c>
      <c r="B3747">
        <v>13</v>
      </c>
      <c r="C3747">
        <v>10</v>
      </c>
      <c r="D3747">
        <v>11407.132100000001</v>
      </c>
      <c r="E3747">
        <f>INDEX(Stores[region],MATCH(Sales[[#This Row],[store_no]],Stores[store_no],0))</f>
        <v>3</v>
      </c>
      <c r="F3747" t="str">
        <f>INDEX(Stores[storetype],MATCH(Sales[[#This Row],[store_no]],Stores[store_no],0))</f>
        <v>A</v>
      </c>
      <c r="G3747" t="str">
        <f>INDEX(Stores[location_city],MATCH(Sales[[#This Row],[store_no]],Stores[store_no],0))</f>
        <v>Overland Park</v>
      </c>
      <c r="H3747" t="str">
        <f>INDEX(Stores[location_state],MATCH(Sales[[#This Row],[store_no]],Stores[store_no],0))</f>
        <v>Kansas</v>
      </c>
      <c r="I3747">
        <f>INDEX(Stores[sqft],MATCH(Sales[[#This Row],[store_no]],Stores[store_no],0))</f>
        <v>201000</v>
      </c>
      <c r="J3747" s="4" t="str">
        <f>INDEX(Departments[dept_name],MATCH(Sales[[#This Row],[dept_no]],Departments[dept_no],0))</f>
        <v>Health</v>
      </c>
      <c r="K3747" s="4" t="str">
        <f>CONCATENATE(Sales[[#This Row],[region]],Sales[[#This Row],[storetype]])</f>
        <v>3A</v>
      </c>
      <c r="L3747" s="4">
        <f>INDEX(RegionStoreCount[Store Count],MATCH(Sales[[#This Row],[RegionStoretype]],RegionStoreCount[Region/Type],0))</f>
        <v>9</v>
      </c>
      <c r="M3747" s="4">
        <f>AND(Sales[[#This Row],[date]]&lt;=TY_YTDMax,Sales[[#This Row],[date]]&gt;=TY_YTDMin)*Sales[[#This Row],[sales]]</f>
        <v>0</v>
      </c>
      <c r="N3747" s="4">
        <f>AND(Sales[[#This Row],[date]]&lt;=LY_YTDMax,Sales[[#This Row],[date]]&gt;=LY_YTDMin)*Sales[[#This Row],[sales]]</f>
        <v>0</v>
      </c>
      <c r="O3747" s="4">
        <f>AND(Sales[[#This Row],[date]]&gt;=YoY_Min,Sales[[#This Row],[date]]&lt;=TY_YTDMax)*(Sales[[#This Row],[sales]]/Sales[[#This Row],[sqft]])</f>
        <v>5.6751900995024876E-2</v>
      </c>
      <c r="P3747" s="4">
        <f>SUMIF(Sales[RegionStoretype],Sales[[#This Row],[RegionStoretype]],Sales[YoY_SSF])/Sales[[#This Row],[Region_TypeCount]]</f>
        <v>53.603836561720975</v>
      </c>
    </row>
    <row r="3748" spans="1:16" x14ac:dyDescent="0.25">
      <c r="A3748" s="1">
        <v>42979</v>
      </c>
      <c r="B3748">
        <v>13</v>
      </c>
      <c r="C3748">
        <v>17</v>
      </c>
      <c r="D3748">
        <v>58923.7428</v>
      </c>
      <c r="E3748">
        <f>INDEX(Stores[region],MATCH(Sales[[#This Row],[store_no]],Stores[store_no],0))</f>
        <v>3</v>
      </c>
      <c r="F3748" t="str">
        <f>INDEX(Stores[storetype],MATCH(Sales[[#This Row],[store_no]],Stores[store_no],0))</f>
        <v>A</v>
      </c>
      <c r="G3748" t="str">
        <f>INDEX(Stores[location_city],MATCH(Sales[[#This Row],[store_no]],Stores[store_no],0))</f>
        <v>Overland Park</v>
      </c>
      <c r="H3748" t="str">
        <f>INDEX(Stores[location_state],MATCH(Sales[[#This Row],[store_no]],Stores[store_no],0))</f>
        <v>Kansas</v>
      </c>
      <c r="I3748">
        <f>INDEX(Stores[sqft],MATCH(Sales[[#This Row],[store_no]],Stores[store_no],0))</f>
        <v>201000</v>
      </c>
      <c r="J3748" s="4" t="str">
        <f>INDEX(Departments[dept_name],MATCH(Sales[[#This Row],[dept_no]],Departments[dept_no],0))</f>
        <v>Shoes</v>
      </c>
      <c r="K3748" s="4" t="str">
        <f>CONCATENATE(Sales[[#This Row],[region]],Sales[[#This Row],[storetype]])</f>
        <v>3A</v>
      </c>
      <c r="L3748" s="4">
        <f>INDEX(RegionStoreCount[Store Count],MATCH(Sales[[#This Row],[RegionStoretype]],RegionStoreCount[Region/Type],0))</f>
        <v>9</v>
      </c>
      <c r="M3748" s="4">
        <f>AND(Sales[[#This Row],[date]]&lt;=TY_YTDMax,Sales[[#This Row],[date]]&gt;=TY_YTDMin)*Sales[[#This Row],[sales]]</f>
        <v>0</v>
      </c>
      <c r="N3748" s="4">
        <f>AND(Sales[[#This Row],[date]]&lt;=LY_YTDMax,Sales[[#This Row],[date]]&gt;=LY_YTDMin)*Sales[[#This Row],[sales]]</f>
        <v>0</v>
      </c>
      <c r="O3748" s="4">
        <f>AND(Sales[[#This Row],[date]]&gt;=YoY_Min,Sales[[#This Row],[date]]&lt;=TY_YTDMax)*(Sales[[#This Row],[sales]]/Sales[[#This Row],[sqft]])</f>
        <v>0.29315294925373137</v>
      </c>
      <c r="P3748" s="4">
        <f>SUMIF(Sales[RegionStoretype],Sales[[#This Row],[RegionStoretype]],Sales[YoY_SSF])/Sales[[#This Row],[Region_TypeCount]]</f>
        <v>53.603836561720975</v>
      </c>
    </row>
    <row r="3749" spans="1:16" x14ac:dyDescent="0.25">
      <c r="A3749" s="1">
        <v>42979</v>
      </c>
      <c r="B3749">
        <v>14</v>
      </c>
      <c r="C3749">
        <v>6</v>
      </c>
      <c r="D3749">
        <v>29448.876400000001</v>
      </c>
      <c r="E3749">
        <f>INDEX(Stores[region],MATCH(Sales[[#This Row],[store_no]],Stores[store_no],0))</f>
        <v>3</v>
      </c>
      <c r="F3749" t="str">
        <f>INDEX(Stores[storetype],MATCH(Sales[[#This Row],[store_no]],Stores[store_no],0))</f>
        <v>A</v>
      </c>
      <c r="G3749" t="str">
        <f>INDEX(Stores[location_city],MATCH(Sales[[#This Row],[store_no]],Stores[store_no],0))</f>
        <v>Bismarck</v>
      </c>
      <c r="H3749" t="str">
        <f>INDEX(Stores[location_state],MATCH(Sales[[#This Row],[store_no]],Stores[store_no],0))</f>
        <v>North Dakota</v>
      </c>
      <c r="I3749">
        <f>INDEX(Stores[sqft],MATCH(Sales[[#This Row],[store_no]],Stores[store_no],0))</f>
        <v>96400</v>
      </c>
      <c r="J3749" s="4" t="str">
        <f>INDEX(Departments[dept_name],MATCH(Sales[[#This Row],[dept_no]],Departments[dept_no],0))</f>
        <v>Computers</v>
      </c>
      <c r="K3749" s="4" t="str">
        <f>CONCATENATE(Sales[[#This Row],[region]],Sales[[#This Row],[storetype]])</f>
        <v>3A</v>
      </c>
      <c r="L3749" s="4">
        <f>INDEX(RegionStoreCount[Store Count],MATCH(Sales[[#This Row],[RegionStoretype]],RegionStoreCount[Region/Type],0))</f>
        <v>9</v>
      </c>
      <c r="M3749" s="4">
        <f>AND(Sales[[#This Row],[date]]&lt;=TY_YTDMax,Sales[[#This Row],[date]]&gt;=TY_YTDMin)*Sales[[#This Row],[sales]]</f>
        <v>0</v>
      </c>
      <c r="N3749" s="4">
        <f>AND(Sales[[#This Row],[date]]&lt;=LY_YTDMax,Sales[[#This Row],[date]]&gt;=LY_YTDMin)*Sales[[#This Row],[sales]]</f>
        <v>0</v>
      </c>
      <c r="O3749" s="4">
        <f>AND(Sales[[#This Row],[date]]&gt;=YoY_Min,Sales[[#This Row],[date]]&lt;=TY_YTDMax)*(Sales[[#This Row],[sales]]/Sales[[#This Row],[sqft]])</f>
        <v>0.30548626970954357</v>
      </c>
      <c r="P3749" s="4">
        <f>SUMIF(Sales[RegionStoretype],Sales[[#This Row],[RegionStoretype]],Sales[YoY_SSF])/Sales[[#This Row],[Region_TypeCount]]</f>
        <v>53.603836561720975</v>
      </c>
    </row>
    <row r="3750" spans="1:16" x14ac:dyDescent="0.25">
      <c r="A3750" s="1">
        <v>42979</v>
      </c>
      <c r="B3750">
        <v>14</v>
      </c>
      <c r="C3750">
        <v>9</v>
      </c>
      <c r="D3750">
        <v>34153.381699999998</v>
      </c>
      <c r="E3750">
        <f>INDEX(Stores[region],MATCH(Sales[[#This Row],[store_no]],Stores[store_no],0))</f>
        <v>3</v>
      </c>
      <c r="F3750" t="str">
        <f>INDEX(Stores[storetype],MATCH(Sales[[#This Row],[store_no]],Stores[store_no],0))</f>
        <v>A</v>
      </c>
      <c r="G3750" t="str">
        <f>INDEX(Stores[location_city],MATCH(Sales[[#This Row],[store_no]],Stores[store_no],0))</f>
        <v>Bismarck</v>
      </c>
      <c r="H3750" t="str">
        <f>INDEX(Stores[location_state],MATCH(Sales[[#This Row],[store_no]],Stores[store_no],0))</f>
        <v>North Dakota</v>
      </c>
      <c r="I3750">
        <f>INDEX(Stores[sqft],MATCH(Sales[[#This Row],[store_no]],Stores[store_no],0))</f>
        <v>96400</v>
      </c>
      <c r="J3750" s="4" t="str">
        <f>INDEX(Departments[dept_name],MATCH(Sales[[#This Row],[dept_no]],Departments[dept_no],0))</f>
        <v>Garden</v>
      </c>
      <c r="K3750" s="4" t="str">
        <f>CONCATENATE(Sales[[#This Row],[region]],Sales[[#This Row],[storetype]])</f>
        <v>3A</v>
      </c>
      <c r="L3750" s="4">
        <f>INDEX(RegionStoreCount[Store Count],MATCH(Sales[[#This Row],[RegionStoretype]],RegionStoreCount[Region/Type],0))</f>
        <v>9</v>
      </c>
      <c r="M3750" s="4">
        <f>AND(Sales[[#This Row],[date]]&lt;=TY_YTDMax,Sales[[#This Row],[date]]&gt;=TY_YTDMin)*Sales[[#This Row],[sales]]</f>
        <v>0</v>
      </c>
      <c r="N3750" s="4">
        <f>AND(Sales[[#This Row],[date]]&lt;=LY_YTDMax,Sales[[#This Row],[date]]&gt;=LY_YTDMin)*Sales[[#This Row],[sales]]</f>
        <v>0</v>
      </c>
      <c r="O3750" s="4">
        <f>AND(Sales[[#This Row],[date]]&gt;=YoY_Min,Sales[[#This Row],[date]]&lt;=TY_YTDMax)*(Sales[[#This Row],[sales]]/Sales[[#This Row],[sqft]])</f>
        <v>0.35428819190871369</v>
      </c>
      <c r="P3750" s="4">
        <f>SUMIF(Sales[RegionStoretype],Sales[[#This Row],[RegionStoretype]],Sales[YoY_SSF])/Sales[[#This Row],[Region_TypeCount]]</f>
        <v>53.603836561720975</v>
      </c>
    </row>
    <row r="3751" spans="1:16" x14ac:dyDescent="0.25">
      <c r="A3751" s="1">
        <v>42979</v>
      </c>
      <c r="B3751">
        <v>15</v>
      </c>
      <c r="C3751">
        <v>2</v>
      </c>
      <c r="D3751">
        <v>9552.8211000000028</v>
      </c>
      <c r="E3751">
        <f>INDEX(Stores[region],MATCH(Sales[[#This Row],[store_no]],Stores[store_no],0))</f>
        <v>2</v>
      </c>
      <c r="F3751" t="str">
        <f>INDEX(Stores[storetype],MATCH(Sales[[#This Row],[store_no]],Stores[store_no],0))</f>
        <v>B</v>
      </c>
      <c r="G3751" t="str">
        <f>INDEX(Stores[location_city],MATCH(Sales[[#This Row],[store_no]],Stores[store_no],0))</f>
        <v>Rochester</v>
      </c>
      <c r="H3751" t="str">
        <f>INDEX(Stores[location_state],MATCH(Sales[[#This Row],[store_no]],Stores[store_no],0))</f>
        <v>Minnesota</v>
      </c>
      <c r="I3751">
        <f>INDEX(Stores[sqft],MATCH(Sales[[#This Row],[store_no]],Stores[store_no],0))</f>
        <v>128100</v>
      </c>
      <c r="J3751" s="4" t="str">
        <f>INDEX(Departments[dept_name],MATCH(Sales[[#This Row],[dept_no]],Departments[dept_no],0))</f>
        <v>Baby</v>
      </c>
      <c r="K3751" s="4" t="str">
        <f>CONCATENATE(Sales[[#This Row],[region]],Sales[[#This Row],[storetype]])</f>
        <v>2B</v>
      </c>
      <c r="L3751" s="4">
        <f>INDEX(RegionStoreCount[Store Count],MATCH(Sales[[#This Row],[RegionStoretype]],RegionStoreCount[Region/Type],0))</f>
        <v>6</v>
      </c>
      <c r="M3751" s="4">
        <f>AND(Sales[[#This Row],[date]]&lt;=TY_YTDMax,Sales[[#This Row],[date]]&gt;=TY_YTDMin)*Sales[[#This Row],[sales]]</f>
        <v>0</v>
      </c>
      <c r="N3751" s="4">
        <f>AND(Sales[[#This Row],[date]]&lt;=LY_YTDMax,Sales[[#This Row],[date]]&gt;=LY_YTDMin)*Sales[[#This Row],[sales]]</f>
        <v>0</v>
      </c>
      <c r="O3751" s="4">
        <f>AND(Sales[[#This Row],[date]]&gt;=YoY_Min,Sales[[#This Row],[date]]&lt;=TY_YTDMax)*(Sales[[#This Row],[sales]]/Sales[[#This Row],[sqft]])</f>
        <v>7.4573154566744751E-2</v>
      </c>
      <c r="P3751" s="4">
        <f>SUMIF(Sales[RegionStoretype],Sales[[#This Row],[RegionStoretype]],Sales[YoY_SSF])/Sales[[#This Row],[Region_TypeCount]]</f>
        <v>58.393757732919049</v>
      </c>
    </row>
    <row r="3752" spans="1:16" x14ac:dyDescent="0.25">
      <c r="A3752" s="1">
        <v>42979</v>
      </c>
      <c r="B3752">
        <v>15</v>
      </c>
      <c r="C3752">
        <v>18</v>
      </c>
      <c r="D3752">
        <v>15156.0563</v>
      </c>
      <c r="E3752">
        <f>INDEX(Stores[region],MATCH(Sales[[#This Row],[store_no]],Stores[store_no],0))</f>
        <v>2</v>
      </c>
      <c r="F3752" t="str">
        <f>INDEX(Stores[storetype],MATCH(Sales[[#This Row],[store_no]],Stores[store_no],0))</f>
        <v>B</v>
      </c>
      <c r="G3752" t="str">
        <f>INDEX(Stores[location_city],MATCH(Sales[[#This Row],[store_no]],Stores[store_no],0))</f>
        <v>Rochester</v>
      </c>
      <c r="H3752" t="str">
        <f>INDEX(Stores[location_state],MATCH(Sales[[#This Row],[store_no]],Stores[store_no],0))</f>
        <v>Minnesota</v>
      </c>
      <c r="I3752">
        <f>INDEX(Stores[sqft],MATCH(Sales[[#This Row],[store_no]],Stores[store_no],0))</f>
        <v>128100</v>
      </c>
      <c r="J3752" s="4" t="str">
        <f>INDEX(Departments[dept_name],MATCH(Sales[[#This Row],[dept_no]],Departments[dept_no],0))</f>
        <v>Sports</v>
      </c>
      <c r="K3752" s="4" t="str">
        <f>CONCATENATE(Sales[[#This Row],[region]],Sales[[#This Row],[storetype]])</f>
        <v>2B</v>
      </c>
      <c r="L3752" s="4">
        <f>INDEX(RegionStoreCount[Store Count],MATCH(Sales[[#This Row],[RegionStoretype]],RegionStoreCount[Region/Type],0))</f>
        <v>6</v>
      </c>
      <c r="M3752" s="4">
        <f>AND(Sales[[#This Row],[date]]&lt;=TY_YTDMax,Sales[[#This Row],[date]]&gt;=TY_YTDMin)*Sales[[#This Row],[sales]]</f>
        <v>0</v>
      </c>
      <c r="N3752" s="4">
        <f>AND(Sales[[#This Row],[date]]&lt;=LY_YTDMax,Sales[[#This Row],[date]]&gt;=LY_YTDMin)*Sales[[#This Row],[sales]]</f>
        <v>0</v>
      </c>
      <c r="O3752" s="4">
        <f>AND(Sales[[#This Row],[date]]&gt;=YoY_Min,Sales[[#This Row],[date]]&lt;=TY_YTDMax)*(Sales[[#This Row],[sales]]/Sales[[#This Row],[sqft]])</f>
        <v>0.11831425683060109</v>
      </c>
      <c r="P3752" s="4">
        <f>SUMIF(Sales[RegionStoretype],Sales[[#This Row],[RegionStoretype]],Sales[YoY_SSF])/Sales[[#This Row],[Region_TypeCount]]</f>
        <v>58.393757732919049</v>
      </c>
    </row>
    <row r="3753" spans="1:16" x14ac:dyDescent="0.25">
      <c r="A3753" s="1">
        <v>42979</v>
      </c>
      <c r="B3753">
        <v>16</v>
      </c>
      <c r="C3753">
        <v>10</v>
      </c>
      <c r="D3753">
        <v>23788.371700000003</v>
      </c>
      <c r="E3753">
        <f>INDEX(Stores[region],MATCH(Sales[[#This Row],[store_no]],Stores[store_no],0))</f>
        <v>2</v>
      </c>
      <c r="F3753" t="str">
        <f>INDEX(Stores[storetype],MATCH(Sales[[#This Row],[store_no]],Stores[store_no],0))</f>
        <v>B</v>
      </c>
      <c r="G3753" t="str">
        <f>INDEX(Stores[location_city],MATCH(Sales[[#This Row],[store_no]],Stores[store_no],0))</f>
        <v>Saint Paul</v>
      </c>
      <c r="H3753" t="str">
        <f>INDEX(Stores[location_state],MATCH(Sales[[#This Row],[store_no]],Stores[store_no],0))</f>
        <v>Minnesota</v>
      </c>
      <c r="I3753">
        <f>INDEX(Stores[sqft],MATCH(Sales[[#This Row],[store_no]],Stores[store_no],0))</f>
        <v>180400</v>
      </c>
      <c r="J3753" s="4" t="str">
        <f>INDEX(Departments[dept_name],MATCH(Sales[[#This Row],[dept_no]],Departments[dept_no],0))</f>
        <v>Health</v>
      </c>
      <c r="K3753" s="4" t="str">
        <f>CONCATENATE(Sales[[#This Row],[region]],Sales[[#This Row],[storetype]])</f>
        <v>2B</v>
      </c>
      <c r="L3753" s="4">
        <f>INDEX(RegionStoreCount[Store Count],MATCH(Sales[[#This Row],[RegionStoretype]],RegionStoreCount[Region/Type],0))</f>
        <v>6</v>
      </c>
      <c r="M3753" s="4">
        <f>AND(Sales[[#This Row],[date]]&lt;=TY_YTDMax,Sales[[#This Row],[date]]&gt;=TY_YTDMin)*Sales[[#This Row],[sales]]</f>
        <v>0</v>
      </c>
      <c r="N3753" s="4">
        <f>AND(Sales[[#This Row],[date]]&lt;=LY_YTDMax,Sales[[#This Row],[date]]&gt;=LY_YTDMin)*Sales[[#This Row],[sales]]</f>
        <v>0</v>
      </c>
      <c r="O3753" s="4">
        <f>AND(Sales[[#This Row],[date]]&gt;=YoY_Min,Sales[[#This Row],[date]]&lt;=TY_YTDMax)*(Sales[[#This Row],[sales]]/Sales[[#This Row],[sqft]])</f>
        <v>0.13186458813747232</v>
      </c>
      <c r="P3753" s="4">
        <f>SUMIF(Sales[RegionStoretype],Sales[[#This Row],[RegionStoretype]],Sales[YoY_SSF])/Sales[[#This Row],[Region_TypeCount]]</f>
        <v>58.393757732919049</v>
      </c>
    </row>
    <row r="3754" spans="1:16" x14ac:dyDescent="0.25">
      <c r="A3754" s="1">
        <v>42979</v>
      </c>
      <c r="B3754">
        <v>16</v>
      </c>
      <c r="C3754">
        <v>11</v>
      </c>
      <c r="D3754">
        <v>105298.05439999999</v>
      </c>
      <c r="E3754">
        <f>INDEX(Stores[region],MATCH(Sales[[#This Row],[store_no]],Stores[store_no],0))</f>
        <v>2</v>
      </c>
      <c r="F3754" t="str">
        <f>INDEX(Stores[storetype],MATCH(Sales[[#This Row],[store_no]],Stores[store_no],0))</f>
        <v>B</v>
      </c>
      <c r="G3754" t="str">
        <f>INDEX(Stores[location_city],MATCH(Sales[[#This Row],[store_no]],Stores[store_no],0))</f>
        <v>Saint Paul</v>
      </c>
      <c r="H3754" t="str">
        <f>INDEX(Stores[location_state],MATCH(Sales[[#This Row],[store_no]],Stores[store_no],0))</f>
        <v>Minnesota</v>
      </c>
      <c r="I3754">
        <f>INDEX(Stores[sqft],MATCH(Sales[[#This Row],[store_no]],Stores[store_no],0))</f>
        <v>180400</v>
      </c>
      <c r="J3754" s="4" t="str">
        <f>INDEX(Departments[dept_name],MATCH(Sales[[#This Row],[dept_no]],Departments[dept_no],0))</f>
        <v>Home</v>
      </c>
      <c r="K3754" s="4" t="str">
        <f>CONCATENATE(Sales[[#This Row],[region]],Sales[[#This Row],[storetype]])</f>
        <v>2B</v>
      </c>
      <c r="L3754" s="4">
        <f>INDEX(RegionStoreCount[Store Count],MATCH(Sales[[#This Row],[RegionStoretype]],RegionStoreCount[Region/Type],0))</f>
        <v>6</v>
      </c>
      <c r="M3754" s="4">
        <f>AND(Sales[[#This Row],[date]]&lt;=TY_YTDMax,Sales[[#This Row],[date]]&gt;=TY_YTDMin)*Sales[[#This Row],[sales]]</f>
        <v>0</v>
      </c>
      <c r="N3754" s="4">
        <f>AND(Sales[[#This Row],[date]]&lt;=LY_YTDMax,Sales[[#This Row],[date]]&gt;=LY_YTDMin)*Sales[[#This Row],[sales]]</f>
        <v>0</v>
      </c>
      <c r="O3754" s="4">
        <f>AND(Sales[[#This Row],[date]]&gt;=YoY_Min,Sales[[#This Row],[date]]&lt;=TY_YTDMax)*(Sales[[#This Row],[sales]]/Sales[[#This Row],[sqft]])</f>
        <v>0.58369209756097562</v>
      </c>
      <c r="P3754" s="4">
        <f>SUMIF(Sales[RegionStoretype],Sales[[#This Row],[RegionStoretype]],Sales[YoY_SSF])/Sales[[#This Row],[Region_TypeCount]]</f>
        <v>58.393757732919049</v>
      </c>
    </row>
    <row r="3755" spans="1:16" x14ac:dyDescent="0.25">
      <c r="A3755" s="1">
        <v>42979</v>
      </c>
      <c r="B3755">
        <v>16</v>
      </c>
      <c r="C3755">
        <v>12</v>
      </c>
      <c r="D3755">
        <v>129072.08170000001</v>
      </c>
      <c r="E3755">
        <f>INDEX(Stores[region],MATCH(Sales[[#This Row],[store_no]],Stores[store_no],0))</f>
        <v>2</v>
      </c>
      <c r="F3755" t="str">
        <f>INDEX(Stores[storetype],MATCH(Sales[[#This Row],[store_no]],Stores[store_no],0))</f>
        <v>B</v>
      </c>
      <c r="G3755" t="str">
        <f>INDEX(Stores[location_city],MATCH(Sales[[#This Row],[store_no]],Stores[store_no],0))</f>
        <v>Saint Paul</v>
      </c>
      <c r="H3755" t="str">
        <f>INDEX(Stores[location_state],MATCH(Sales[[#This Row],[store_no]],Stores[store_no],0))</f>
        <v>Minnesota</v>
      </c>
      <c r="I3755">
        <f>INDEX(Stores[sqft],MATCH(Sales[[#This Row],[store_no]],Stores[store_no],0))</f>
        <v>180400</v>
      </c>
      <c r="J3755" s="4" t="str">
        <f>INDEX(Departments[dept_name],MATCH(Sales[[#This Row],[dept_no]],Departments[dept_no],0))</f>
        <v>Jewelery</v>
      </c>
      <c r="K3755" s="4" t="str">
        <f>CONCATENATE(Sales[[#This Row],[region]],Sales[[#This Row],[storetype]])</f>
        <v>2B</v>
      </c>
      <c r="L3755" s="4">
        <f>INDEX(RegionStoreCount[Store Count],MATCH(Sales[[#This Row],[RegionStoretype]],RegionStoreCount[Region/Type],0))</f>
        <v>6</v>
      </c>
      <c r="M3755" s="4">
        <f>AND(Sales[[#This Row],[date]]&lt;=TY_YTDMax,Sales[[#This Row],[date]]&gt;=TY_YTDMin)*Sales[[#This Row],[sales]]</f>
        <v>0</v>
      </c>
      <c r="N3755" s="4">
        <f>AND(Sales[[#This Row],[date]]&lt;=LY_YTDMax,Sales[[#This Row],[date]]&gt;=LY_YTDMin)*Sales[[#This Row],[sales]]</f>
        <v>0</v>
      </c>
      <c r="O3755" s="4">
        <f>AND(Sales[[#This Row],[date]]&gt;=YoY_Min,Sales[[#This Row],[date]]&lt;=TY_YTDMax)*(Sales[[#This Row],[sales]]/Sales[[#This Row],[sqft]])</f>
        <v>0.71547717128603106</v>
      </c>
      <c r="P3755" s="4">
        <f>SUMIF(Sales[RegionStoretype],Sales[[#This Row],[RegionStoretype]],Sales[YoY_SSF])/Sales[[#This Row],[Region_TypeCount]]</f>
        <v>58.393757732919049</v>
      </c>
    </row>
    <row r="3756" spans="1:16" x14ac:dyDescent="0.25">
      <c r="A3756" s="1">
        <v>42979</v>
      </c>
      <c r="B3756">
        <v>16</v>
      </c>
      <c r="C3756">
        <v>13</v>
      </c>
      <c r="D3756">
        <v>132804.58169999998</v>
      </c>
      <c r="E3756">
        <f>INDEX(Stores[region],MATCH(Sales[[#This Row],[store_no]],Stores[store_no],0))</f>
        <v>2</v>
      </c>
      <c r="F3756" t="str">
        <f>INDEX(Stores[storetype],MATCH(Sales[[#This Row],[store_no]],Stores[store_no],0))</f>
        <v>B</v>
      </c>
      <c r="G3756" t="str">
        <f>INDEX(Stores[location_city],MATCH(Sales[[#This Row],[store_no]],Stores[store_no],0))</f>
        <v>Saint Paul</v>
      </c>
      <c r="H3756" t="str">
        <f>INDEX(Stores[location_state],MATCH(Sales[[#This Row],[store_no]],Stores[store_no],0))</f>
        <v>Minnesota</v>
      </c>
      <c r="I3756">
        <f>INDEX(Stores[sqft],MATCH(Sales[[#This Row],[store_no]],Stores[store_no],0))</f>
        <v>180400</v>
      </c>
      <c r="J3756" s="4" t="str">
        <f>INDEX(Departments[dept_name],MATCH(Sales[[#This Row],[dept_no]],Departments[dept_no],0))</f>
        <v>Kids</v>
      </c>
      <c r="K3756" s="4" t="str">
        <f>CONCATENATE(Sales[[#This Row],[region]],Sales[[#This Row],[storetype]])</f>
        <v>2B</v>
      </c>
      <c r="L3756" s="4">
        <f>INDEX(RegionStoreCount[Store Count],MATCH(Sales[[#This Row],[RegionStoretype]],RegionStoreCount[Region/Type],0))</f>
        <v>6</v>
      </c>
      <c r="M3756" s="4">
        <f>AND(Sales[[#This Row],[date]]&lt;=TY_YTDMax,Sales[[#This Row],[date]]&gt;=TY_YTDMin)*Sales[[#This Row],[sales]]</f>
        <v>0</v>
      </c>
      <c r="N3756" s="4">
        <f>AND(Sales[[#This Row],[date]]&lt;=LY_YTDMax,Sales[[#This Row],[date]]&gt;=LY_YTDMin)*Sales[[#This Row],[sales]]</f>
        <v>0</v>
      </c>
      <c r="O3756" s="4">
        <f>AND(Sales[[#This Row],[date]]&gt;=YoY_Min,Sales[[#This Row],[date]]&lt;=TY_YTDMax)*(Sales[[#This Row],[sales]]/Sales[[#This Row],[sqft]])</f>
        <v>0.7361673043237249</v>
      </c>
      <c r="P3756" s="4">
        <f>SUMIF(Sales[RegionStoretype],Sales[[#This Row],[RegionStoretype]],Sales[YoY_SSF])/Sales[[#This Row],[Region_TypeCount]]</f>
        <v>58.393757732919049</v>
      </c>
    </row>
    <row r="3757" spans="1:16" x14ac:dyDescent="0.25">
      <c r="A3757" s="1">
        <v>42979</v>
      </c>
      <c r="B3757">
        <v>17</v>
      </c>
      <c r="C3757">
        <v>3</v>
      </c>
      <c r="D3757">
        <v>83295.699300000007</v>
      </c>
      <c r="E3757">
        <f>INDEX(Stores[region],MATCH(Sales[[#This Row],[store_no]],Stores[store_no],0))</f>
        <v>3</v>
      </c>
      <c r="F3757" t="str">
        <f>INDEX(Stores[storetype],MATCH(Sales[[#This Row],[store_no]],Stores[store_no],0))</f>
        <v>B</v>
      </c>
      <c r="G3757" t="str">
        <f>INDEX(Stores[location_city],MATCH(Sales[[#This Row],[store_no]],Stores[store_no],0))</f>
        <v>Fargo</v>
      </c>
      <c r="H3757" t="str">
        <f>INDEX(Stores[location_state],MATCH(Sales[[#This Row],[store_no]],Stores[store_no],0))</f>
        <v>North Dakota</v>
      </c>
      <c r="I3757">
        <f>INDEX(Stores[sqft],MATCH(Sales[[#This Row],[store_no]],Stores[store_no],0))</f>
        <v>211600</v>
      </c>
      <c r="J3757" s="4" t="str">
        <f>INDEX(Departments[dept_name],MATCH(Sales[[#This Row],[dept_no]],Departments[dept_no],0))</f>
        <v>Beauty</v>
      </c>
      <c r="K3757" s="4" t="str">
        <f>CONCATENATE(Sales[[#This Row],[region]],Sales[[#This Row],[storetype]])</f>
        <v>3B</v>
      </c>
      <c r="L3757" s="4">
        <f>INDEX(RegionStoreCount[Store Count],MATCH(Sales[[#This Row],[RegionStoretype]],RegionStoreCount[Region/Type],0))</f>
        <v>4</v>
      </c>
      <c r="M3757" s="4">
        <f>AND(Sales[[#This Row],[date]]&lt;=TY_YTDMax,Sales[[#This Row],[date]]&gt;=TY_YTDMin)*Sales[[#This Row],[sales]]</f>
        <v>0</v>
      </c>
      <c r="N3757" s="4">
        <f>AND(Sales[[#This Row],[date]]&lt;=LY_YTDMax,Sales[[#This Row],[date]]&gt;=LY_YTDMin)*Sales[[#This Row],[sales]]</f>
        <v>0</v>
      </c>
      <c r="O3757" s="4">
        <f>AND(Sales[[#This Row],[date]]&gt;=YoY_Min,Sales[[#This Row],[date]]&lt;=TY_YTDMax)*(Sales[[#This Row],[sales]]/Sales[[#This Row],[sqft]])</f>
        <v>0.39364697211720229</v>
      </c>
      <c r="P3757" s="4">
        <f>SUMIF(Sales[RegionStoretype],Sales[[#This Row],[RegionStoretype]],Sales[YoY_SSF])/Sales[[#This Row],[Region_TypeCount]]</f>
        <v>58.312187288105562</v>
      </c>
    </row>
    <row r="3758" spans="1:16" x14ac:dyDescent="0.25">
      <c r="A3758" s="1">
        <v>42979</v>
      </c>
      <c r="B3758">
        <v>17</v>
      </c>
      <c r="C3758">
        <v>10</v>
      </c>
      <c r="D3758">
        <v>7724.8374999999996</v>
      </c>
      <c r="E3758">
        <f>INDEX(Stores[region],MATCH(Sales[[#This Row],[store_no]],Stores[store_no],0))</f>
        <v>3</v>
      </c>
      <c r="F3758" t="str">
        <f>INDEX(Stores[storetype],MATCH(Sales[[#This Row],[store_no]],Stores[store_no],0))</f>
        <v>B</v>
      </c>
      <c r="G3758" t="str">
        <f>INDEX(Stores[location_city],MATCH(Sales[[#This Row],[store_no]],Stores[store_no],0))</f>
        <v>Fargo</v>
      </c>
      <c r="H3758" t="str">
        <f>INDEX(Stores[location_state],MATCH(Sales[[#This Row],[store_no]],Stores[store_no],0))</f>
        <v>North Dakota</v>
      </c>
      <c r="I3758">
        <f>INDEX(Stores[sqft],MATCH(Sales[[#This Row],[store_no]],Stores[store_no],0))</f>
        <v>211600</v>
      </c>
      <c r="J3758" s="4" t="str">
        <f>INDEX(Departments[dept_name],MATCH(Sales[[#This Row],[dept_no]],Departments[dept_no],0))</f>
        <v>Health</v>
      </c>
      <c r="K3758" s="4" t="str">
        <f>CONCATENATE(Sales[[#This Row],[region]],Sales[[#This Row],[storetype]])</f>
        <v>3B</v>
      </c>
      <c r="L3758" s="4">
        <f>INDEX(RegionStoreCount[Store Count],MATCH(Sales[[#This Row],[RegionStoretype]],RegionStoreCount[Region/Type],0))</f>
        <v>4</v>
      </c>
      <c r="M3758" s="4">
        <f>AND(Sales[[#This Row],[date]]&lt;=TY_YTDMax,Sales[[#This Row],[date]]&gt;=TY_YTDMin)*Sales[[#This Row],[sales]]</f>
        <v>0</v>
      </c>
      <c r="N3758" s="4">
        <f>AND(Sales[[#This Row],[date]]&lt;=LY_YTDMax,Sales[[#This Row],[date]]&gt;=LY_YTDMin)*Sales[[#This Row],[sales]]</f>
        <v>0</v>
      </c>
      <c r="O3758" s="4">
        <f>AND(Sales[[#This Row],[date]]&gt;=YoY_Min,Sales[[#This Row],[date]]&lt;=TY_YTDMax)*(Sales[[#This Row],[sales]]/Sales[[#This Row],[sqft]])</f>
        <v>3.6506793478260871E-2</v>
      </c>
      <c r="P3758" s="4">
        <f>SUMIF(Sales[RegionStoretype],Sales[[#This Row],[RegionStoretype]],Sales[YoY_SSF])/Sales[[#This Row],[Region_TypeCount]]</f>
        <v>58.312187288105562</v>
      </c>
    </row>
    <row r="3759" spans="1:16" x14ac:dyDescent="0.25">
      <c r="A3759" s="1">
        <v>42979</v>
      </c>
      <c r="B3759">
        <v>17</v>
      </c>
      <c r="C3759">
        <v>13</v>
      </c>
      <c r="D3759">
        <v>97162.612300000008</v>
      </c>
      <c r="E3759">
        <f>INDEX(Stores[region],MATCH(Sales[[#This Row],[store_no]],Stores[store_no],0))</f>
        <v>3</v>
      </c>
      <c r="F3759" t="str">
        <f>INDEX(Stores[storetype],MATCH(Sales[[#This Row],[store_no]],Stores[store_no],0))</f>
        <v>B</v>
      </c>
      <c r="G3759" t="str">
        <f>INDEX(Stores[location_city],MATCH(Sales[[#This Row],[store_no]],Stores[store_no],0))</f>
        <v>Fargo</v>
      </c>
      <c r="H3759" t="str">
        <f>INDEX(Stores[location_state],MATCH(Sales[[#This Row],[store_no]],Stores[store_no],0))</f>
        <v>North Dakota</v>
      </c>
      <c r="I3759">
        <f>INDEX(Stores[sqft],MATCH(Sales[[#This Row],[store_no]],Stores[store_no],0))</f>
        <v>211600</v>
      </c>
      <c r="J3759" s="4" t="str">
        <f>INDEX(Departments[dept_name],MATCH(Sales[[#This Row],[dept_no]],Departments[dept_no],0))</f>
        <v>Kids</v>
      </c>
      <c r="K3759" s="4" t="str">
        <f>CONCATENATE(Sales[[#This Row],[region]],Sales[[#This Row],[storetype]])</f>
        <v>3B</v>
      </c>
      <c r="L3759" s="4">
        <f>INDEX(RegionStoreCount[Store Count],MATCH(Sales[[#This Row],[RegionStoretype]],RegionStoreCount[Region/Type],0))</f>
        <v>4</v>
      </c>
      <c r="M3759" s="4">
        <f>AND(Sales[[#This Row],[date]]&lt;=TY_YTDMax,Sales[[#This Row],[date]]&gt;=TY_YTDMin)*Sales[[#This Row],[sales]]</f>
        <v>0</v>
      </c>
      <c r="N3759" s="4">
        <f>AND(Sales[[#This Row],[date]]&lt;=LY_YTDMax,Sales[[#This Row],[date]]&gt;=LY_YTDMin)*Sales[[#This Row],[sales]]</f>
        <v>0</v>
      </c>
      <c r="O3759" s="4">
        <f>AND(Sales[[#This Row],[date]]&gt;=YoY_Min,Sales[[#This Row],[date]]&lt;=TY_YTDMax)*(Sales[[#This Row],[sales]]/Sales[[#This Row],[sqft]])</f>
        <v>0.45918058742911155</v>
      </c>
      <c r="P3759" s="4">
        <f>SUMIF(Sales[RegionStoretype],Sales[[#This Row],[RegionStoretype]],Sales[YoY_SSF])/Sales[[#This Row],[Region_TypeCount]]</f>
        <v>58.312187288105562</v>
      </c>
    </row>
    <row r="3760" spans="1:16" x14ac:dyDescent="0.25">
      <c r="A3760" s="1">
        <v>42979</v>
      </c>
      <c r="B3760">
        <v>18</v>
      </c>
      <c r="C3760">
        <v>9</v>
      </c>
      <c r="D3760">
        <v>6904.9115000000002</v>
      </c>
      <c r="E3760">
        <f>INDEX(Stores[region],MATCH(Sales[[#This Row],[store_no]],Stores[store_no],0))</f>
        <v>2</v>
      </c>
      <c r="F3760" t="str">
        <f>INDEX(Stores[storetype],MATCH(Sales[[#This Row],[store_no]],Stores[store_no],0))</f>
        <v>B</v>
      </c>
      <c r="G3760" t="str">
        <f>INDEX(Stores[location_city],MATCH(Sales[[#This Row],[store_no]],Stores[store_no],0))</f>
        <v>Chicago</v>
      </c>
      <c r="H3760" t="str">
        <f>INDEX(Stores[location_state],MATCH(Sales[[#This Row],[store_no]],Stores[store_no],0))</f>
        <v>Illinois</v>
      </c>
      <c r="I3760">
        <f>INDEX(Stores[sqft],MATCH(Sales[[#This Row],[store_no]],Stores[store_no],0))</f>
        <v>120700</v>
      </c>
      <c r="J3760" s="4" t="str">
        <f>INDEX(Departments[dept_name],MATCH(Sales[[#This Row],[dept_no]],Departments[dept_no],0))</f>
        <v>Garden</v>
      </c>
      <c r="K3760" s="4" t="str">
        <f>CONCATENATE(Sales[[#This Row],[region]],Sales[[#This Row],[storetype]])</f>
        <v>2B</v>
      </c>
      <c r="L3760" s="4">
        <f>INDEX(RegionStoreCount[Store Count],MATCH(Sales[[#This Row],[RegionStoretype]],RegionStoreCount[Region/Type],0))</f>
        <v>6</v>
      </c>
      <c r="M3760" s="4">
        <f>AND(Sales[[#This Row],[date]]&lt;=TY_YTDMax,Sales[[#This Row],[date]]&gt;=TY_YTDMin)*Sales[[#This Row],[sales]]</f>
        <v>0</v>
      </c>
      <c r="N3760" s="4">
        <f>AND(Sales[[#This Row],[date]]&lt;=LY_YTDMax,Sales[[#This Row],[date]]&gt;=LY_YTDMin)*Sales[[#This Row],[sales]]</f>
        <v>0</v>
      </c>
      <c r="O3760" s="4">
        <f>AND(Sales[[#This Row],[date]]&gt;=YoY_Min,Sales[[#This Row],[date]]&lt;=TY_YTDMax)*(Sales[[#This Row],[sales]]/Sales[[#This Row],[sqft]])</f>
        <v>5.7207220381110195E-2</v>
      </c>
      <c r="P3760" s="4">
        <f>SUMIF(Sales[RegionStoretype],Sales[[#This Row],[RegionStoretype]],Sales[YoY_SSF])/Sales[[#This Row],[Region_TypeCount]]</f>
        <v>58.393757732919049</v>
      </c>
    </row>
    <row r="3761" spans="1:16" x14ac:dyDescent="0.25">
      <c r="A3761" s="1">
        <v>42979</v>
      </c>
      <c r="B3761">
        <v>19</v>
      </c>
      <c r="C3761">
        <v>3</v>
      </c>
      <c r="D3761">
        <v>120876.79</v>
      </c>
      <c r="E3761">
        <f>INDEX(Stores[region],MATCH(Sales[[#This Row],[store_no]],Stores[store_no],0))</f>
        <v>3</v>
      </c>
      <c r="F3761" t="str">
        <f>INDEX(Stores[storetype],MATCH(Sales[[#This Row],[store_no]],Stores[store_no],0))</f>
        <v>A</v>
      </c>
      <c r="G3761" t="str">
        <f>INDEX(Stores[location_city],MATCH(Sales[[#This Row],[store_no]],Stores[store_no],0))</f>
        <v>Des Moines</v>
      </c>
      <c r="H3761" t="str">
        <f>INDEX(Stores[location_state],MATCH(Sales[[#This Row],[store_no]],Stores[store_no],0))</f>
        <v>Iowa</v>
      </c>
      <c r="I3761">
        <f>INDEX(Stores[sqft],MATCH(Sales[[#This Row],[store_no]],Stores[store_no],0))</f>
        <v>197600</v>
      </c>
      <c r="J3761" s="4" t="str">
        <f>INDEX(Departments[dept_name],MATCH(Sales[[#This Row],[dept_no]],Departments[dept_no],0))</f>
        <v>Beauty</v>
      </c>
      <c r="K3761" s="4" t="str">
        <f>CONCATENATE(Sales[[#This Row],[region]],Sales[[#This Row],[storetype]])</f>
        <v>3A</v>
      </c>
      <c r="L3761" s="4">
        <f>INDEX(RegionStoreCount[Store Count],MATCH(Sales[[#This Row],[RegionStoretype]],RegionStoreCount[Region/Type],0))</f>
        <v>9</v>
      </c>
      <c r="M3761" s="4">
        <f>AND(Sales[[#This Row],[date]]&lt;=TY_YTDMax,Sales[[#This Row],[date]]&gt;=TY_YTDMin)*Sales[[#This Row],[sales]]</f>
        <v>0</v>
      </c>
      <c r="N3761" s="4">
        <f>AND(Sales[[#This Row],[date]]&lt;=LY_YTDMax,Sales[[#This Row],[date]]&gt;=LY_YTDMin)*Sales[[#This Row],[sales]]</f>
        <v>0</v>
      </c>
      <c r="O3761" s="4">
        <f>AND(Sales[[#This Row],[date]]&gt;=YoY_Min,Sales[[#This Row],[date]]&lt;=TY_YTDMax)*(Sales[[#This Row],[sales]]/Sales[[#This Row],[sqft]])</f>
        <v>0.61172464574898777</v>
      </c>
      <c r="P3761" s="4">
        <f>SUMIF(Sales[RegionStoretype],Sales[[#This Row],[RegionStoretype]],Sales[YoY_SSF])/Sales[[#This Row],[Region_TypeCount]]</f>
        <v>53.603836561720975</v>
      </c>
    </row>
    <row r="3762" spans="1:16" x14ac:dyDescent="0.25">
      <c r="A3762" s="1">
        <v>42979</v>
      </c>
      <c r="B3762">
        <v>19</v>
      </c>
      <c r="C3762">
        <v>17</v>
      </c>
      <c r="D3762">
        <v>131784.20020000002</v>
      </c>
      <c r="E3762">
        <f>INDEX(Stores[region],MATCH(Sales[[#This Row],[store_no]],Stores[store_no],0))</f>
        <v>3</v>
      </c>
      <c r="F3762" t="str">
        <f>INDEX(Stores[storetype],MATCH(Sales[[#This Row],[store_no]],Stores[store_no],0))</f>
        <v>A</v>
      </c>
      <c r="G3762" t="str">
        <f>INDEX(Stores[location_city],MATCH(Sales[[#This Row],[store_no]],Stores[store_no],0))</f>
        <v>Des Moines</v>
      </c>
      <c r="H3762" t="str">
        <f>INDEX(Stores[location_state],MATCH(Sales[[#This Row],[store_no]],Stores[store_no],0))</f>
        <v>Iowa</v>
      </c>
      <c r="I3762">
        <f>INDEX(Stores[sqft],MATCH(Sales[[#This Row],[store_no]],Stores[store_no],0))</f>
        <v>197600</v>
      </c>
      <c r="J3762" s="4" t="str">
        <f>INDEX(Departments[dept_name],MATCH(Sales[[#This Row],[dept_no]],Departments[dept_no],0))</f>
        <v>Shoes</v>
      </c>
      <c r="K3762" s="4" t="str">
        <f>CONCATENATE(Sales[[#This Row],[region]],Sales[[#This Row],[storetype]])</f>
        <v>3A</v>
      </c>
      <c r="L3762" s="4">
        <f>INDEX(RegionStoreCount[Store Count],MATCH(Sales[[#This Row],[RegionStoretype]],RegionStoreCount[Region/Type],0))</f>
        <v>9</v>
      </c>
      <c r="M3762" s="4">
        <f>AND(Sales[[#This Row],[date]]&lt;=TY_YTDMax,Sales[[#This Row],[date]]&gt;=TY_YTDMin)*Sales[[#This Row],[sales]]</f>
        <v>0</v>
      </c>
      <c r="N3762" s="4">
        <f>AND(Sales[[#This Row],[date]]&lt;=LY_YTDMax,Sales[[#This Row],[date]]&gt;=LY_YTDMin)*Sales[[#This Row],[sales]]</f>
        <v>0</v>
      </c>
      <c r="O3762" s="4">
        <f>AND(Sales[[#This Row],[date]]&gt;=YoY_Min,Sales[[#This Row],[date]]&lt;=TY_YTDMax)*(Sales[[#This Row],[sales]]/Sales[[#This Row],[sqft]])</f>
        <v>0.66692409008097175</v>
      </c>
      <c r="P3762" s="4">
        <f>SUMIF(Sales[RegionStoretype],Sales[[#This Row],[RegionStoretype]],Sales[YoY_SSF])/Sales[[#This Row],[Region_TypeCount]]</f>
        <v>53.603836561720975</v>
      </c>
    </row>
    <row r="3763" spans="1:16" x14ac:dyDescent="0.25">
      <c r="A3763" s="1">
        <v>42979</v>
      </c>
      <c r="B3763">
        <v>20</v>
      </c>
      <c r="C3763">
        <v>2</v>
      </c>
      <c r="D3763">
        <v>21844.729200000002</v>
      </c>
      <c r="E3763">
        <f>INDEX(Stores[region],MATCH(Sales[[#This Row],[store_no]],Stores[store_no],0))</f>
        <v>1</v>
      </c>
      <c r="F3763" t="str">
        <f>INDEX(Stores[storetype],MATCH(Sales[[#This Row],[store_no]],Stores[store_no],0))</f>
        <v>A</v>
      </c>
      <c r="G3763" t="str">
        <f>INDEX(Stores[location_city],MATCH(Sales[[#This Row],[store_no]],Stores[store_no],0))</f>
        <v>South Bend</v>
      </c>
      <c r="H3763" t="str">
        <f>INDEX(Stores[location_state],MATCH(Sales[[#This Row],[store_no]],Stores[store_no],0))</f>
        <v>Indiana</v>
      </c>
      <c r="I3763">
        <f>INDEX(Stores[sqft],MATCH(Sales[[#This Row],[store_no]],Stores[store_no],0))</f>
        <v>39700</v>
      </c>
      <c r="J3763" s="4" t="str">
        <f>INDEX(Departments[dept_name],MATCH(Sales[[#This Row],[dept_no]],Departments[dept_no],0))</f>
        <v>Baby</v>
      </c>
      <c r="K3763" s="4" t="str">
        <f>CONCATENATE(Sales[[#This Row],[region]],Sales[[#This Row],[storetype]])</f>
        <v>1A</v>
      </c>
      <c r="L3763" s="4">
        <f>INDEX(RegionStoreCount[Store Count],MATCH(Sales[[#This Row],[RegionStoretype]],RegionStoreCount[Region/Type],0))</f>
        <v>5</v>
      </c>
      <c r="M3763" s="4">
        <f>AND(Sales[[#This Row],[date]]&lt;=TY_YTDMax,Sales[[#This Row],[date]]&gt;=TY_YTDMin)*Sales[[#This Row],[sales]]</f>
        <v>0</v>
      </c>
      <c r="N3763" s="4">
        <f>AND(Sales[[#This Row],[date]]&lt;=LY_YTDMax,Sales[[#This Row],[date]]&gt;=LY_YTDMin)*Sales[[#This Row],[sales]]</f>
        <v>0</v>
      </c>
      <c r="O3763" s="4">
        <f>AND(Sales[[#This Row],[date]]&gt;=YoY_Min,Sales[[#This Row],[date]]&lt;=TY_YTDMax)*(Sales[[#This Row],[sales]]/Sales[[#This Row],[sqft]])</f>
        <v>0.55024506801007556</v>
      </c>
      <c r="P3763" s="4">
        <f>SUMIF(Sales[RegionStoretype],Sales[[#This Row],[RegionStoretype]],Sales[YoY_SSF])/Sales[[#This Row],[Region_TypeCount]]</f>
        <v>59.469551530910678</v>
      </c>
    </row>
    <row r="3764" spans="1:16" x14ac:dyDescent="0.25">
      <c r="A3764" s="1">
        <v>42979</v>
      </c>
      <c r="B3764">
        <v>20</v>
      </c>
      <c r="C3764">
        <v>10</v>
      </c>
      <c r="D3764">
        <v>3313.1710999999996</v>
      </c>
      <c r="E3764">
        <f>INDEX(Stores[region],MATCH(Sales[[#This Row],[store_no]],Stores[store_no],0))</f>
        <v>1</v>
      </c>
      <c r="F3764" t="str">
        <f>INDEX(Stores[storetype],MATCH(Sales[[#This Row],[store_no]],Stores[store_no],0))</f>
        <v>A</v>
      </c>
      <c r="G3764" t="str">
        <f>INDEX(Stores[location_city],MATCH(Sales[[#This Row],[store_no]],Stores[store_no],0))</f>
        <v>South Bend</v>
      </c>
      <c r="H3764" t="str">
        <f>INDEX(Stores[location_state],MATCH(Sales[[#This Row],[store_no]],Stores[store_no],0))</f>
        <v>Indiana</v>
      </c>
      <c r="I3764">
        <f>INDEX(Stores[sqft],MATCH(Sales[[#This Row],[store_no]],Stores[store_no],0))</f>
        <v>39700</v>
      </c>
      <c r="J3764" s="4" t="str">
        <f>INDEX(Departments[dept_name],MATCH(Sales[[#This Row],[dept_no]],Departments[dept_no],0))</f>
        <v>Health</v>
      </c>
      <c r="K3764" s="4" t="str">
        <f>CONCATENATE(Sales[[#This Row],[region]],Sales[[#This Row],[storetype]])</f>
        <v>1A</v>
      </c>
      <c r="L3764" s="4">
        <f>INDEX(RegionStoreCount[Store Count],MATCH(Sales[[#This Row],[RegionStoretype]],RegionStoreCount[Region/Type],0))</f>
        <v>5</v>
      </c>
      <c r="M3764" s="4">
        <f>AND(Sales[[#This Row],[date]]&lt;=TY_YTDMax,Sales[[#This Row],[date]]&gt;=TY_YTDMin)*Sales[[#This Row],[sales]]</f>
        <v>0</v>
      </c>
      <c r="N3764" s="4">
        <f>AND(Sales[[#This Row],[date]]&lt;=LY_YTDMax,Sales[[#This Row],[date]]&gt;=LY_YTDMin)*Sales[[#This Row],[sales]]</f>
        <v>0</v>
      </c>
      <c r="O3764" s="4">
        <f>AND(Sales[[#This Row],[date]]&gt;=YoY_Min,Sales[[#This Row],[date]]&lt;=TY_YTDMax)*(Sales[[#This Row],[sales]]/Sales[[#This Row],[sqft]])</f>
        <v>8.3455191435768253E-2</v>
      </c>
      <c r="P3764" s="4">
        <f>SUMIF(Sales[RegionStoretype],Sales[[#This Row],[RegionStoretype]],Sales[YoY_SSF])/Sales[[#This Row],[Region_TypeCount]]</f>
        <v>59.469551530910678</v>
      </c>
    </row>
    <row r="3765" spans="1:16" x14ac:dyDescent="0.25">
      <c r="A3765" s="1">
        <v>42979</v>
      </c>
      <c r="B3765">
        <v>20</v>
      </c>
      <c r="C3765">
        <v>20</v>
      </c>
      <c r="D3765">
        <v>1524.3467000000001</v>
      </c>
      <c r="E3765">
        <f>INDEX(Stores[region],MATCH(Sales[[#This Row],[store_no]],Stores[store_no],0))</f>
        <v>1</v>
      </c>
      <c r="F3765" t="str">
        <f>INDEX(Stores[storetype],MATCH(Sales[[#This Row],[store_no]],Stores[store_no],0))</f>
        <v>A</v>
      </c>
      <c r="G3765" t="str">
        <f>INDEX(Stores[location_city],MATCH(Sales[[#This Row],[store_no]],Stores[store_no],0))</f>
        <v>South Bend</v>
      </c>
      <c r="H3765" t="str">
        <f>INDEX(Stores[location_state],MATCH(Sales[[#This Row],[store_no]],Stores[store_no],0))</f>
        <v>Indiana</v>
      </c>
      <c r="I3765">
        <f>INDEX(Stores[sqft],MATCH(Sales[[#This Row],[store_no]],Stores[store_no],0))</f>
        <v>39700</v>
      </c>
      <c r="J3765" s="4" t="str">
        <f>INDEX(Departments[dept_name],MATCH(Sales[[#This Row],[dept_no]],Departments[dept_no],0))</f>
        <v>Toys</v>
      </c>
      <c r="K3765" s="4" t="str">
        <f>CONCATENATE(Sales[[#This Row],[region]],Sales[[#This Row],[storetype]])</f>
        <v>1A</v>
      </c>
      <c r="L3765" s="4">
        <f>INDEX(RegionStoreCount[Store Count],MATCH(Sales[[#This Row],[RegionStoretype]],RegionStoreCount[Region/Type],0))</f>
        <v>5</v>
      </c>
      <c r="M3765" s="4">
        <f>AND(Sales[[#This Row],[date]]&lt;=TY_YTDMax,Sales[[#This Row],[date]]&gt;=TY_YTDMin)*Sales[[#This Row],[sales]]</f>
        <v>0</v>
      </c>
      <c r="N3765" s="4">
        <f>AND(Sales[[#This Row],[date]]&lt;=LY_YTDMax,Sales[[#This Row],[date]]&gt;=LY_YTDMin)*Sales[[#This Row],[sales]]</f>
        <v>0</v>
      </c>
      <c r="O3765" s="4">
        <f>AND(Sales[[#This Row],[date]]&gt;=YoY_Min,Sales[[#This Row],[date]]&lt;=TY_YTDMax)*(Sales[[#This Row],[sales]]/Sales[[#This Row],[sqft]])</f>
        <v>3.8396642317380353E-2</v>
      </c>
      <c r="P3765" s="4">
        <f>SUMIF(Sales[RegionStoretype],Sales[[#This Row],[RegionStoretype]],Sales[YoY_SSF])/Sales[[#This Row],[Region_TypeCount]]</f>
        <v>59.469551530910678</v>
      </c>
    </row>
    <row r="3766" spans="1:16" x14ac:dyDescent="0.25">
      <c r="A3766" s="1">
        <v>42979</v>
      </c>
      <c r="B3766">
        <v>21</v>
      </c>
      <c r="C3766">
        <v>6</v>
      </c>
      <c r="D3766">
        <v>36454.5429</v>
      </c>
      <c r="E3766">
        <f>INDEX(Stores[region],MATCH(Sales[[#This Row],[store_no]],Stores[store_no],0))</f>
        <v>2</v>
      </c>
      <c r="F3766" t="str">
        <f>INDEX(Stores[storetype],MATCH(Sales[[#This Row],[store_no]],Stores[store_no],0))</f>
        <v>B</v>
      </c>
      <c r="G3766" t="str">
        <f>INDEX(Stores[location_city],MATCH(Sales[[#This Row],[store_no]],Stores[store_no],0))</f>
        <v>Madison</v>
      </c>
      <c r="H3766" t="str">
        <f>INDEX(Stores[location_state],MATCH(Sales[[#This Row],[store_no]],Stores[store_no],0))</f>
        <v>Wisconsin</v>
      </c>
      <c r="I3766">
        <f>INDEX(Stores[sqft],MATCH(Sales[[#This Row],[store_no]],Stores[store_no],0))</f>
        <v>206400</v>
      </c>
      <c r="J3766" s="4" t="str">
        <f>INDEX(Departments[dept_name],MATCH(Sales[[#This Row],[dept_no]],Departments[dept_no],0))</f>
        <v>Computers</v>
      </c>
      <c r="K3766" s="4" t="str">
        <f>CONCATENATE(Sales[[#This Row],[region]],Sales[[#This Row],[storetype]])</f>
        <v>2B</v>
      </c>
      <c r="L3766" s="4">
        <f>INDEX(RegionStoreCount[Store Count],MATCH(Sales[[#This Row],[RegionStoretype]],RegionStoreCount[Region/Type],0))</f>
        <v>6</v>
      </c>
      <c r="M3766" s="4">
        <f>AND(Sales[[#This Row],[date]]&lt;=TY_YTDMax,Sales[[#This Row],[date]]&gt;=TY_YTDMin)*Sales[[#This Row],[sales]]</f>
        <v>0</v>
      </c>
      <c r="N3766" s="4">
        <f>AND(Sales[[#This Row],[date]]&lt;=LY_YTDMax,Sales[[#This Row],[date]]&gt;=LY_YTDMin)*Sales[[#This Row],[sales]]</f>
        <v>0</v>
      </c>
      <c r="O3766" s="4">
        <f>AND(Sales[[#This Row],[date]]&gt;=YoY_Min,Sales[[#This Row],[date]]&lt;=TY_YTDMax)*(Sales[[#This Row],[sales]]/Sales[[#This Row],[sqft]])</f>
        <v>0.17662084738372094</v>
      </c>
      <c r="P3766" s="4">
        <f>SUMIF(Sales[RegionStoretype],Sales[[#This Row],[RegionStoretype]],Sales[YoY_SSF])/Sales[[#This Row],[Region_TypeCount]]</f>
        <v>58.393757732919049</v>
      </c>
    </row>
    <row r="3767" spans="1:16" x14ac:dyDescent="0.25">
      <c r="A3767" s="1">
        <v>42979</v>
      </c>
      <c r="B3767">
        <v>21</v>
      </c>
      <c r="C3767">
        <v>13</v>
      </c>
      <c r="D3767">
        <v>115087.04460000001</v>
      </c>
      <c r="E3767">
        <f>INDEX(Stores[region],MATCH(Sales[[#This Row],[store_no]],Stores[store_no],0))</f>
        <v>2</v>
      </c>
      <c r="F3767" t="str">
        <f>INDEX(Stores[storetype],MATCH(Sales[[#This Row],[store_no]],Stores[store_no],0))</f>
        <v>B</v>
      </c>
      <c r="G3767" t="str">
        <f>INDEX(Stores[location_city],MATCH(Sales[[#This Row],[store_no]],Stores[store_no],0))</f>
        <v>Madison</v>
      </c>
      <c r="H3767" t="str">
        <f>INDEX(Stores[location_state],MATCH(Sales[[#This Row],[store_no]],Stores[store_no],0))</f>
        <v>Wisconsin</v>
      </c>
      <c r="I3767">
        <f>INDEX(Stores[sqft],MATCH(Sales[[#This Row],[store_no]],Stores[store_no],0))</f>
        <v>206400</v>
      </c>
      <c r="J3767" s="4" t="str">
        <f>INDEX(Departments[dept_name],MATCH(Sales[[#This Row],[dept_no]],Departments[dept_no],0))</f>
        <v>Kids</v>
      </c>
      <c r="K3767" s="4" t="str">
        <f>CONCATENATE(Sales[[#This Row],[region]],Sales[[#This Row],[storetype]])</f>
        <v>2B</v>
      </c>
      <c r="L3767" s="4">
        <f>INDEX(RegionStoreCount[Store Count],MATCH(Sales[[#This Row],[RegionStoretype]],RegionStoreCount[Region/Type],0))</f>
        <v>6</v>
      </c>
      <c r="M3767" s="4">
        <f>AND(Sales[[#This Row],[date]]&lt;=TY_YTDMax,Sales[[#This Row],[date]]&gt;=TY_YTDMin)*Sales[[#This Row],[sales]]</f>
        <v>0</v>
      </c>
      <c r="N3767" s="4">
        <f>AND(Sales[[#This Row],[date]]&lt;=LY_YTDMax,Sales[[#This Row],[date]]&gt;=LY_YTDMin)*Sales[[#This Row],[sales]]</f>
        <v>0</v>
      </c>
      <c r="O3767" s="4">
        <f>AND(Sales[[#This Row],[date]]&gt;=YoY_Min,Sales[[#This Row],[date]]&lt;=TY_YTDMax)*(Sales[[#This Row],[sales]]/Sales[[#This Row],[sqft]])</f>
        <v>0.55759227034883729</v>
      </c>
      <c r="P3767" s="4">
        <f>SUMIF(Sales[RegionStoretype],Sales[[#This Row],[RegionStoretype]],Sales[YoY_SSF])/Sales[[#This Row],[Region_TypeCount]]</f>
        <v>58.393757732919049</v>
      </c>
    </row>
    <row r="3768" spans="1:16" x14ac:dyDescent="0.25">
      <c r="A3768" s="1">
        <v>42979</v>
      </c>
      <c r="B3768">
        <v>22</v>
      </c>
      <c r="C3768">
        <v>12</v>
      </c>
      <c r="D3768">
        <v>104583.75080000002</v>
      </c>
      <c r="E3768">
        <f>INDEX(Stores[region],MATCH(Sales[[#This Row],[store_no]],Stores[store_no],0))</f>
        <v>3</v>
      </c>
      <c r="F3768" t="str">
        <f>INDEX(Stores[storetype],MATCH(Sales[[#This Row],[store_no]],Stores[store_no],0))</f>
        <v>B</v>
      </c>
      <c r="G3768" t="str">
        <f>INDEX(Stores[location_city],MATCH(Sales[[#This Row],[store_no]],Stores[store_no],0))</f>
        <v>Sioux Falls</v>
      </c>
      <c r="H3768" t="str">
        <f>INDEX(Stores[location_state],MATCH(Sales[[#This Row],[store_no]],Stores[store_no],0))</f>
        <v>South Dakota</v>
      </c>
      <c r="I3768">
        <f>INDEX(Stores[sqft],MATCH(Sales[[#This Row],[store_no]],Stores[store_no],0))</f>
        <v>57800</v>
      </c>
      <c r="J3768" s="4" t="str">
        <f>INDEX(Departments[dept_name],MATCH(Sales[[#This Row],[dept_no]],Departments[dept_no],0))</f>
        <v>Jewelery</v>
      </c>
      <c r="K3768" s="4" t="str">
        <f>CONCATENATE(Sales[[#This Row],[region]],Sales[[#This Row],[storetype]])</f>
        <v>3B</v>
      </c>
      <c r="L3768" s="4">
        <f>INDEX(RegionStoreCount[Store Count],MATCH(Sales[[#This Row],[RegionStoretype]],RegionStoreCount[Region/Type],0))</f>
        <v>4</v>
      </c>
      <c r="M3768" s="4">
        <f>AND(Sales[[#This Row],[date]]&lt;=TY_YTDMax,Sales[[#This Row],[date]]&gt;=TY_YTDMin)*Sales[[#This Row],[sales]]</f>
        <v>0</v>
      </c>
      <c r="N3768" s="4">
        <f>AND(Sales[[#This Row],[date]]&lt;=LY_YTDMax,Sales[[#This Row],[date]]&gt;=LY_YTDMin)*Sales[[#This Row],[sales]]</f>
        <v>0</v>
      </c>
      <c r="O3768" s="4">
        <f>AND(Sales[[#This Row],[date]]&gt;=YoY_Min,Sales[[#This Row],[date]]&lt;=TY_YTDMax)*(Sales[[#This Row],[sales]]/Sales[[#This Row],[sqft]])</f>
        <v>1.8094074532871975</v>
      </c>
      <c r="P3768" s="4">
        <f>SUMIF(Sales[RegionStoretype],Sales[[#This Row],[RegionStoretype]],Sales[YoY_SSF])/Sales[[#This Row],[Region_TypeCount]]</f>
        <v>58.312187288105562</v>
      </c>
    </row>
    <row r="3769" spans="1:16" x14ac:dyDescent="0.25">
      <c r="A3769" s="1">
        <v>42979</v>
      </c>
      <c r="B3769">
        <v>23</v>
      </c>
      <c r="C3769">
        <v>8</v>
      </c>
      <c r="D3769">
        <v>14721.621599999999</v>
      </c>
      <c r="E3769">
        <f>INDEX(Stores[region],MATCH(Sales[[#This Row],[store_no]],Stores[store_no],0))</f>
        <v>3</v>
      </c>
      <c r="F3769" t="str">
        <f>INDEX(Stores[storetype],MATCH(Sales[[#This Row],[store_no]],Stores[store_no],0))</f>
        <v>B</v>
      </c>
      <c r="G3769" t="str">
        <f>INDEX(Stores[location_city],MATCH(Sales[[#This Row],[store_no]],Stores[store_no],0))</f>
        <v>Cedar Rapids</v>
      </c>
      <c r="H3769" t="str">
        <f>INDEX(Stores[location_state],MATCH(Sales[[#This Row],[store_no]],Stores[store_no],0))</f>
        <v>Iowa</v>
      </c>
      <c r="I3769">
        <f>INDEX(Stores[sqft],MATCH(Sales[[#This Row],[store_no]],Stores[store_no],0))</f>
        <v>123700</v>
      </c>
      <c r="J3769" s="4" t="str">
        <f>INDEX(Departments[dept_name],MATCH(Sales[[#This Row],[dept_no]],Departments[dept_no],0))</f>
        <v>Games</v>
      </c>
      <c r="K3769" s="4" t="str">
        <f>CONCATENATE(Sales[[#This Row],[region]],Sales[[#This Row],[storetype]])</f>
        <v>3B</v>
      </c>
      <c r="L3769" s="4">
        <f>INDEX(RegionStoreCount[Store Count],MATCH(Sales[[#This Row],[RegionStoretype]],RegionStoreCount[Region/Type],0))</f>
        <v>4</v>
      </c>
      <c r="M3769" s="4">
        <f>AND(Sales[[#This Row],[date]]&lt;=TY_YTDMax,Sales[[#This Row],[date]]&gt;=TY_YTDMin)*Sales[[#This Row],[sales]]</f>
        <v>0</v>
      </c>
      <c r="N3769" s="4">
        <f>AND(Sales[[#This Row],[date]]&lt;=LY_YTDMax,Sales[[#This Row],[date]]&gt;=LY_YTDMin)*Sales[[#This Row],[sales]]</f>
        <v>0</v>
      </c>
      <c r="O3769" s="4">
        <f>AND(Sales[[#This Row],[date]]&gt;=YoY_Min,Sales[[#This Row],[date]]&lt;=TY_YTDMax)*(Sales[[#This Row],[sales]]/Sales[[#This Row],[sqft]])</f>
        <v>0.11901068391269198</v>
      </c>
      <c r="P3769" s="4">
        <f>SUMIF(Sales[RegionStoretype],Sales[[#This Row],[RegionStoretype]],Sales[YoY_SSF])/Sales[[#This Row],[Region_TypeCount]]</f>
        <v>58.312187288105562</v>
      </c>
    </row>
    <row r="3770" spans="1:16" x14ac:dyDescent="0.25">
      <c r="A3770" s="1">
        <v>42979</v>
      </c>
      <c r="B3770">
        <v>23</v>
      </c>
      <c r="C3770">
        <v>12</v>
      </c>
      <c r="D3770">
        <v>78682.382100000003</v>
      </c>
      <c r="E3770">
        <f>INDEX(Stores[region],MATCH(Sales[[#This Row],[store_no]],Stores[store_no],0))</f>
        <v>3</v>
      </c>
      <c r="F3770" t="str">
        <f>INDEX(Stores[storetype],MATCH(Sales[[#This Row],[store_no]],Stores[store_no],0))</f>
        <v>B</v>
      </c>
      <c r="G3770" t="str">
        <f>INDEX(Stores[location_city],MATCH(Sales[[#This Row],[store_no]],Stores[store_no],0))</f>
        <v>Cedar Rapids</v>
      </c>
      <c r="H3770" t="str">
        <f>INDEX(Stores[location_state],MATCH(Sales[[#This Row],[store_no]],Stores[store_no],0))</f>
        <v>Iowa</v>
      </c>
      <c r="I3770">
        <f>INDEX(Stores[sqft],MATCH(Sales[[#This Row],[store_no]],Stores[store_no],0))</f>
        <v>123700</v>
      </c>
      <c r="J3770" s="4" t="str">
        <f>INDEX(Departments[dept_name],MATCH(Sales[[#This Row],[dept_no]],Departments[dept_no],0))</f>
        <v>Jewelery</v>
      </c>
      <c r="K3770" s="4" t="str">
        <f>CONCATENATE(Sales[[#This Row],[region]],Sales[[#This Row],[storetype]])</f>
        <v>3B</v>
      </c>
      <c r="L3770" s="4">
        <f>INDEX(RegionStoreCount[Store Count],MATCH(Sales[[#This Row],[RegionStoretype]],RegionStoreCount[Region/Type],0))</f>
        <v>4</v>
      </c>
      <c r="M3770" s="4">
        <f>AND(Sales[[#This Row],[date]]&lt;=TY_YTDMax,Sales[[#This Row],[date]]&gt;=TY_YTDMin)*Sales[[#This Row],[sales]]</f>
        <v>0</v>
      </c>
      <c r="N3770" s="4">
        <f>AND(Sales[[#This Row],[date]]&lt;=LY_YTDMax,Sales[[#This Row],[date]]&gt;=LY_YTDMin)*Sales[[#This Row],[sales]]</f>
        <v>0</v>
      </c>
      <c r="O3770" s="4">
        <f>AND(Sales[[#This Row],[date]]&gt;=YoY_Min,Sales[[#This Row],[date]]&lt;=TY_YTDMax)*(Sales[[#This Row],[sales]]/Sales[[#This Row],[sqft]])</f>
        <v>0.63607422877930475</v>
      </c>
      <c r="P3770" s="4">
        <f>SUMIF(Sales[RegionStoretype],Sales[[#This Row],[RegionStoretype]],Sales[YoY_SSF])/Sales[[#This Row],[Region_TypeCount]]</f>
        <v>58.312187288105562</v>
      </c>
    </row>
    <row r="3771" spans="1:16" x14ac:dyDescent="0.25">
      <c r="A3771" s="1">
        <v>42979</v>
      </c>
      <c r="B3771">
        <v>23</v>
      </c>
      <c r="C3771">
        <v>14</v>
      </c>
      <c r="D3771">
        <v>28754.603000000003</v>
      </c>
      <c r="E3771">
        <f>INDEX(Stores[region],MATCH(Sales[[#This Row],[store_no]],Stores[store_no],0))</f>
        <v>3</v>
      </c>
      <c r="F3771" t="str">
        <f>INDEX(Stores[storetype],MATCH(Sales[[#This Row],[store_no]],Stores[store_no],0))</f>
        <v>B</v>
      </c>
      <c r="G3771" t="str">
        <f>INDEX(Stores[location_city],MATCH(Sales[[#This Row],[store_no]],Stores[store_no],0))</f>
        <v>Cedar Rapids</v>
      </c>
      <c r="H3771" t="str">
        <f>INDEX(Stores[location_state],MATCH(Sales[[#This Row],[store_no]],Stores[store_no],0))</f>
        <v>Iowa</v>
      </c>
      <c r="I3771">
        <f>INDEX(Stores[sqft],MATCH(Sales[[#This Row],[store_no]],Stores[store_no],0))</f>
        <v>123700</v>
      </c>
      <c r="J3771" s="4" t="str">
        <f>INDEX(Departments[dept_name],MATCH(Sales[[#This Row],[dept_no]],Departments[dept_no],0))</f>
        <v>Movies</v>
      </c>
      <c r="K3771" s="4" t="str">
        <f>CONCATENATE(Sales[[#This Row],[region]],Sales[[#This Row],[storetype]])</f>
        <v>3B</v>
      </c>
      <c r="L3771" s="4">
        <f>INDEX(RegionStoreCount[Store Count],MATCH(Sales[[#This Row],[RegionStoretype]],RegionStoreCount[Region/Type],0))</f>
        <v>4</v>
      </c>
      <c r="M3771" s="4">
        <f>AND(Sales[[#This Row],[date]]&lt;=TY_YTDMax,Sales[[#This Row],[date]]&gt;=TY_YTDMin)*Sales[[#This Row],[sales]]</f>
        <v>0</v>
      </c>
      <c r="N3771" s="4">
        <f>AND(Sales[[#This Row],[date]]&lt;=LY_YTDMax,Sales[[#This Row],[date]]&gt;=LY_YTDMin)*Sales[[#This Row],[sales]]</f>
        <v>0</v>
      </c>
      <c r="O3771" s="4">
        <f>AND(Sales[[#This Row],[date]]&gt;=YoY_Min,Sales[[#This Row],[date]]&lt;=TY_YTDMax)*(Sales[[#This Row],[sales]]/Sales[[#This Row],[sqft]])</f>
        <v>0.23245434923201297</v>
      </c>
      <c r="P3771" s="4">
        <f>SUMIF(Sales[RegionStoretype],Sales[[#This Row],[RegionStoretype]],Sales[YoY_SSF])/Sales[[#This Row],[Region_TypeCount]]</f>
        <v>58.312187288105562</v>
      </c>
    </row>
    <row r="3772" spans="1:16" x14ac:dyDescent="0.25">
      <c r="A3772" s="1">
        <v>42979</v>
      </c>
      <c r="B3772">
        <v>23</v>
      </c>
      <c r="C3772">
        <v>20</v>
      </c>
      <c r="D3772">
        <v>13173.703300000001</v>
      </c>
      <c r="E3772">
        <f>INDEX(Stores[region],MATCH(Sales[[#This Row],[store_no]],Stores[store_no],0))</f>
        <v>3</v>
      </c>
      <c r="F3772" t="str">
        <f>INDEX(Stores[storetype],MATCH(Sales[[#This Row],[store_no]],Stores[store_no],0))</f>
        <v>B</v>
      </c>
      <c r="G3772" t="str">
        <f>INDEX(Stores[location_city],MATCH(Sales[[#This Row],[store_no]],Stores[store_no],0))</f>
        <v>Cedar Rapids</v>
      </c>
      <c r="H3772" t="str">
        <f>INDEX(Stores[location_state],MATCH(Sales[[#This Row],[store_no]],Stores[store_no],0))</f>
        <v>Iowa</v>
      </c>
      <c r="I3772">
        <f>INDEX(Stores[sqft],MATCH(Sales[[#This Row],[store_no]],Stores[store_no],0))</f>
        <v>123700</v>
      </c>
      <c r="J3772" s="4" t="str">
        <f>INDEX(Departments[dept_name],MATCH(Sales[[#This Row],[dept_no]],Departments[dept_no],0))</f>
        <v>Toys</v>
      </c>
      <c r="K3772" s="4" t="str">
        <f>CONCATENATE(Sales[[#This Row],[region]],Sales[[#This Row],[storetype]])</f>
        <v>3B</v>
      </c>
      <c r="L3772" s="4">
        <f>INDEX(RegionStoreCount[Store Count],MATCH(Sales[[#This Row],[RegionStoretype]],RegionStoreCount[Region/Type],0))</f>
        <v>4</v>
      </c>
      <c r="M3772" s="4">
        <f>AND(Sales[[#This Row],[date]]&lt;=TY_YTDMax,Sales[[#This Row],[date]]&gt;=TY_YTDMin)*Sales[[#This Row],[sales]]</f>
        <v>0</v>
      </c>
      <c r="N3772" s="4">
        <f>AND(Sales[[#This Row],[date]]&lt;=LY_YTDMax,Sales[[#This Row],[date]]&gt;=LY_YTDMin)*Sales[[#This Row],[sales]]</f>
        <v>0</v>
      </c>
      <c r="O3772" s="4">
        <f>AND(Sales[[#This Row],[date]]&gt;=YoY_Min,Sales[[#This Row],[date]]&lt;=TY_YTDMax)*(Sales[[#This Row],[sales]]/Sales[[#This Row],[sqft]])</f>
        <v>0.10649719725141472</v>
      </c>
      <c r="P3772" s="4">
        <f>SUMIF(Sales[RegionStoretype],Sales[[#This Row],[RegionStoretype]],Sales[YoY_SSF])/Sales[[#This Row],[Region_TypeCount]]</f>
        <v>58.312187288105562</v>
      </c>
    </row>
    <row r="3773" spans="1:16" x14ac:dyDescent="0.25">
      <c r="A3773" s="1">
        <v>42979</v>
      </c>
      <c r="B3773">
        <v>24</v>
      </c>
      <c r="C3773">
        <v>1</v>
      </c>
      <c r="D3773">
        <v>100253.39350000001</v>
      </c>
      <c r="E3773">
        <f>INDEX(Stores[region],MATCH(Sales[[#This Row],[store_no]],Stores[store_no],0))</f>
        <v>2</v>
      </c>
      <c r="F3773" t="str">
        <f>INDEX(Stores[storetype],MATCH(Sales[[#This Row],[store_no]],Stores[store_no],0))</f>
        <v>A</v>
      </c>
      <c r="G3773" t="str">
        <f>INDEX(Stores[location_city],MATCH(Sales[[#This Row],[store_no]],Stores[store_no],0))</f>
        <v>Winnetka</v>
      </c>
      <c r="H3773" t="str">
        <f>INDEX(Stores[location_state],MATCH(Sales[[#This Row],[store_no]],Stores[store_no],0))</f>
        <v>Illinois</v>
      </c>
      <c r="I3773">
        <f>INDEX(Stores[sqft],MATCH(Sales[[#This Row],[store_no]],Stores[store_no],0))</f>
        <v>207800</v>
      </c>
      <c r="J3773" s="4" t="str">
        <f>INDEX(Departments[dept_name],MATCH(Sales[[#This Row],[dept_no]],Departments[dept_no],0))</f>
        <v>Automotive</v>
      </c>
      <c r="K3773" s="4" t="str">
        <f>CONCATENATE(Sales[[#This Row],[region]],Sales[[#This Row],[storetype]])</f>
        <v>2A</v>
      </c>
      <c r="L3773" s="4">
        <f>INDEX(RegionStoreCount[Store Count],MATCH(Sales[[#This Row],[RegionStoretype]],RegionStoreCount[Region/Type],0))</f>
        <v>5</v>
      </c>
      <c r="M3773" s="4">
        <f>AND(Sales[[#This Row],[date]]&lt;=TY_YTDMax,Sales[[#This Row],[date]]&gt;=TY_YTDMin)*Sales[[#This Row],[sales]]</f>
        <v>0</v>
      </c>
      <c r="N3773" s="4">
        <f>AND(Sales[[#This Row],[date]]&lt;=LY_YTDMax,Sales[[#This Row],[date]]&gt;=LY_YTDMin)*Sales[[#This Row],[sales]]</f>
        <v>0</v>
      </c>
      <c r="O3773" s="4">
        <f>AND(Sales[[#This Row],[date]]&gt;=YoY_Min,Sales[[#This Row],[date]]&lt;=TY_YTDMax)*(Sales[[#This Row],[sales]]/Sales[[#This Row],[sqft]])</f>
        <v>0.48245136429258906</v>
      </c>
      <c r="P3773" s="4">
        <f>SUMIF(Sales[RegionStoretype],Sales[[#This Row],[RegionStoretype]],Sales[YoY_SSF])/Sales[[#This Row],[Region_TypeCount]]</f>
        <v>60.052789354368521</v>
      </c>
    </row>
    <row r="3774" spans="1:16" x14ac:dyDescent="0.25">
      <c r="A3774" s="1">
        <v>42979</v>
      </c>
      <c r="B3774">
        <v>24</v>
      </c>
      <c r="C3774">
        <v>3</v>
      </c>
      <c r="D3774">
        <v>308909.53460000001</v>
      </c>
      <c r="E3774">
        <f>INDEX(Stores[region],MATCH(Sales[[#This Row],[store_no]],Stores[store_no],0))</f>
        <v>2</v>
      </c>
      <c r="F3774" t="str">
        <f>INDEX(Stores[storetype],MATCH(Sales[[#This Row],[store_no]],Stores[store_no],0))</f>
        <v>A</v>
      </c>
      <c r="G3774" t="str">
        <f>INDEX(Stores[location_city],MATCH(Sales[[#This Row],[store_no]],Stores[store_no],0))</f>
        <v>Winnetka</v>
      </c>
      <c r="H3774" t="str">
        <f>INDEX(Stores[location_state],MATCH(Sales[[#This Row],[store_no]],Stores[store_no],0))</f>
        <v>Illinois</v>
      </c>
      <c r="I3774">
        <f>INDEX(Stores[sqft],MATCH(Sales[[#This Row],[store_no]],Stores[store_no],0))</f>
        <v>207800</v>
      </c>
      <c r="J3774" s="4" t="str">
        <f>INDEX(Departments[dept_name],MATCH(Sales[[#This Row],[dept_no]],Departments[dept_no],0))</f>
        <v>Beauty</v>
      </c>
      <c r="K3774" s="4" t="str">
        <f>CONCATENATE(Sales[[#This Row],[region]],Sales[[#This Row],[storetype]])</f>
        <v>2A</v>
      </c>
      <c r="L3774" s="4">
        <f>INDEX(RegionStoreCount[Store Count],MATCH(Sales[[#This Row],[RegionStoretype]],RegionStoreCount[Region/Type],0))</f>
        <v>5</v>
      </c>
      <c r="M3774" s="4">
        <f>AND(Sales[[#This Row],[date]]&lt;=TY_YTDMax,Sales[[#This Row],[date]]&gt;=TY_YTDMin)*Sales[[#This Row],[sales]]</f>
        <v>0</v>
      </c>
      <c r="N3774" s="4">
        <f>AND(Sales[[#This Row],[date]]&lt;=LY_YTDMax,Sales[[#This Row],[date]]&gt;=LY_YTDMin)*Sales[[#This Row],[sales]]</f>
        <v>0</v>
      </c>
      <c r="O3774" s="4">
        <f>AND(Sales[[#This Row],[date]]&gt;=YoY_Min,Sales[[#This Row],[date]]&lt;=TY_YTDMax)*(Sales[[#This Row],[sales]]/Sales[[#This Row],[sqft]])</f>
        <v>1.4865713888354188</v>
      </c>
      <c r="P3774" s="4">
        <f>SUMIF(Sales[RegionStoretype],Sales[[#This Row],[RegionStoretype]],Sales[YoY_SSF])/Sales[[#This Row],[Region_TypeCount]]</f>
        <v>60.052789354368521</v>
      </c>
    </row>
    <row r="3775" spans="1:16" x14ac:dyDescent="0.25">
      <c r="A3775" s="1">
        <v>42979</v>
      </c>
      <c r="B3775">
        <v>24</v>
      </c>
      <c r="C3775">
        <v>20</v>
      </c>
      <c r="D3775">
        <v>29301.879800000002</v>
      </c>
      <c r="E3775">
        <f>INDEX(Stores[region],MATCH(Sales[[#This Row],[store_no]],Stores[store_no],0))</f>
        <v>2</v>
      </c>
      <c r="F3775" t="str">
        <f>INDEX(Stores[storetype],MATCH(Sales[[#This Row],[store_no]],Stores[store_no],0))</f>
        <v>A</v>
      </c>
      <c r="G3775" t="str">
        <f>INDEX(Stores[location_city],MATCH(Sales[[#This Row],[store_no]],Stores[store_no],0))</f>
        <v>Winnetka</v>
      </c>
      <c r="H3775" t="str">
        <f>INDEX(Stores[location_state],MATCH(Sales[[#This Row],[store_no]],Stores[store_no],0))</f>
        <v>Illinois</v>
      </c>
      <c r="I3775">
        <f>INDEX(Stores[sqft],MATCH(Sales[[#This Row],[store_no]],Stores[store_no],0))</f>
        <v>207800</v>
      </c>
      <c r="J3775" s="4" t="str">
        <f>INDEX(Departments[dept_name],MATCH(Sales[[#This Row],[dept_no]],Departments[dept_no],0))</f>
        <v>Toys</v>
      </c>
      <c r="K3775" s="4" t="str">
        <f>CONCATENATE(Sales[[#This Row],[region]],Sales[[#This Row],[storetype]])</f>
        <v>2A</v>
      </c>
      <c r="L3775" s="4">
        <f>INDEX(RegionStoreCount[Store Count],MATCH(Sales[[#This Row],[RegionStoretype]],RegionStoreCount[Region/Type],0))</f>
        <v>5</v>
      </c>
      <c r="M3775" s="4">
        <f>AND(Sales[[#This Row],[date]]&lt;=TY_YTDMax,Sales[[#This Row],[date]]&gt;=TY_YTDMin)*Sales[[#This Row],[sales]]</f>
        <v>0</v>
      </c>
      <c r="N3775" s="4">
        <f>AND(Sales[[#This Row],[date]]&lt;=LY_YTDMax,Sales[[#This Row],[date]]&gt;=LY_YTDMin)*Sales[[#This Row],[sales]]</f>
        <v>0</v>
      </c>
      <c r="O3775" s="4">
        <f>AND(Sales[[#This Row],[date]]&gt;=YoY_Min,Sales[[#This Row],[date]]&lt;=TY_YTDMax)*(Sales[[#This Row],[sales]]/Sales[[#This Row],[sqft]])</f>
        <v>0.14101000866217517</v>
      </c>
      <c r="P3775" s="4">
        <f>SUMIF(Sales[RegionStoretype],Sales[[#This Row],[RegionStoretype]],Sales[YoY_SSF])/Sales[[#This Row],[Region_TypeCount]]</f>
        <v>60.052789354368521</v>
      </c>
    </row>
    <row r="3776" spans="1:16" x14ac:dyDescent="0.25">
      <c r="A3776" s="1">
        <v>42979</v>
      </c>
      <c r="B3776">
        <v>25</v>
      </c>
      <c r="C3776">
        <v>6</v>
      </c>
      <c r="D3776">
        <v>69079.515899999999</v>
      </c>
      <c r="E3776">
        <f>INDEX(Stores[region],MATCH(Sales[[#This Row],[store_no]],Stores[store_no],0))</f>
        <v>3</v>
      </c>
      <c r="F3776" t="str">
        <f>INDEX(Stores[storetype],MATCH(Sales[[#This Row],[store_no]],Stores[store_no],0))</f>
        <v>B</v>
      </c>
      <c r="G3776" t="str">
        <f>INDEX(Stores[location_city],MATCH(Sales[[#This Row],[store_no]],Stores[store_no],0))</f>
        <v>Kansas City</v>
      </c>
      <c r="H3776" t="str">
        <f>INDEX(Stores[location_state],MATCH(Sales[[#This Row],[store_no]],Stores[store_no],0))</f>
        <v>Missouri</v>
      </c>
      <c r="I3776">
        <f>INDEX(Stores[sqft],MATCH(Sales[[#This Row],[store_no]],Stores[store_no],0))</f>
        <v>92300</v>
      </c>
      <c r="J3776" s="4" t="str">
        <f>INDEX(Departments[dept_name],MATCH(Sales[[#This Row],[dept_no]],Departments[dept_no],0))</f>
        <v>Computers</v>
      </c>
      <c r="K3776" s="4" t="str">
        <f>CONCATENATE(Sales[[#This Row],[region]],Sales[[#This Row],[storetype]])</f>
        <v>3B</v>
      </c>
      <c r="L3776" s="4">
        <f>INDEX(RegionStoreCount[Store Count],MATCH(Sales[[#This Row],[RegionStoretype]],RegionStoreCount[Region/Type],0))</f>
        <v>4</v>
      </c>
      <c r="M3776" s="4">
        <f>AND(Sales[[#This Row],[date]]&lt;=TY_YTDMax,Sales[[#This Row],[date]]&gt;=TY_YTDMin)*Sales[[#This Row],[sales]]</f>
        <v>0</v>
      </c>
      <c r="N3776" s="4">
        <f>AND(Sales[[#This Row],[date]]&lt;=LY_YTDMax,Sales[[#This Row],[date]]&gt;=LY_YTDMin)*Sales[[#This Row],[sales]]</f>
        <v>0</v>
      </c>
      <c r="O3776" s="4">
        <f>AND(Sales[[#This Row],[date]]&gt;=YoY_Min,Sales[[#This Row],[date]]&lt;=TY_YTDMax)*(Sales[[#This Row],[sales]]/Sales[[#This Row],[sqft]])</f>
        <v>0.7484237908992416</v>
      </c>
      <c r="P3776" s="4">
        <f>SUMIF(Sales[RegionStoretype],Sales[[#This Row],[RegionStoretype]],Sales[YoY_SSF])/Sales[[#This Row],[Region_TypeCount]]</f>
        <v>58.312187288105562</v>
      </c>
    </row>
    <row r="3777" spans="1:16" x14ac:dyDescent="0.25">
      <c r="A3777" s="1">
        <v>42979</v>
      </c>
      <c r="B3777">
        <v>26</v>
      </c>
      <c r="C3777">
        <v>6</v>
      </c>
      <c r="D3777">
        <v>41423.102499999994</v>
      </c>
      <c r="E3777">
        <f>INDEX(Stores[region],MATCH(Sales[[#This Row],[store_no]],Stores[store_no],0))</f>
        <v>2</v>
      </c>
      <c r="F3777" t="str">
        <f>INDEX(Stores[storetype],MATCH(Sales[[#This Row],[store_no]],Stores[store_no],0))</f>
        <v>A</v>
      </c>
      <c r="G3777" t="str">
        <f>INDEX(Stores[location_city],MATCH(Sales[[#This Row],[store_no]],Stores[store_no],0))</f>
        <v>Carmel</v>
      </c>
      <c r="H3777" t="str">
        <f>INDEX(Stores[location_state],MATCH(Sales[[#This Row],[store_no]],Stores[store_no],0))</f>
        <v>Indiana</v>
      </c>
      <c r="I3777">
        <f>INDEX(Stores[sqft],MATCH(Sales[[#This Row],[store_no]],Stores[store_no],0))</f>
        <v>198500</v>
      </c>
      <c r="J3777" s="4" t="str">
        <f>INDEX(Departments[dept_name],MATCH(Sales[[#This Row],[dept_no]],Departments[dept_no],0))</f>
        <v>Computers</v>
      </c>
      <c r="K3777" s="4" t="str">
        <f>CONCATENATE(Sales[[#This Row],[region]],Sales[[#This Row],[storetype]])</f>
        <v>2A</v>
      </c>
      <c r="L3777" s="4">
        <f>INDEX(RegionStoreCount[Store Count],MATCH(Sales[[#This Row],[RegionStoretype]],RegionStoreCount[Region/Type],0))</f>
        <v>5</v>
      </c>
      <c r="M3777" s="4">
        <f>AND(Sales[[#This Row],[date]]&lt;=TY_YTDMax,Sales[[#This Row],[date]]&gt;=TY_YTDMin)*Sales[[#This Row],[sales]]</f>
        <v>0</v>
      </c>
      <c r="N3777" s="4">
        <f>AND(Sales[[#This Row],[date]]&lt;=LY_YTDMax,Sales[[#This Row],[date]]&gt;=LY_YTDMin)*Sales[[#This Row],[sales]]</f>
        <v>0</v>
      </c>
      <c r="O3777" s="4">
        <f>AND(Sales[[#This Row],[date]]&gt;=YoY_Min,Sales[[#This Row],[date]]&lt;=TY_YTDMax)*(Sales[[#This Row],[sales]]/Sales[[#This Row],[sqft]])</f>
        <v>0.20868061712846345</v>
      </c>
      <c r="P3777" s="4">
        <f>SUMIF(Sales[RegionStoretype],Sales[[#This Row],[RegionStoretype]],Sales[YoY_SSF])/Sales[[#This Row],[Region_TypeCount]]</f>
        <v>60.052789354368521</v>
      </c>
    </row>
    <row r="3778" spans="1:16" x14ac:dyDescent="0.25">
      <c r="A3778" s="1">
        <v>42979</v>
      </c>
      <c r="B3778">
        <v>26</v>
      </c>
      <c r="C3778">
        <v>10</v>
      </c>
      <c r="D3778">
        <v>21116.448100000001</v>
      </c>
      <c r="E3778">
        <f>INDEX(Stores[region],MATCH(Sales[[#This Row],[store_no]],Stores[store_no],0))</f>
        <v>2</v>
      </c>
      <c r="F3778" t="str">
        <f>INDEX(Stores[storetype],MATCH(Sales[[#This Row],[store_no]],Stores[store_no],0))</f>
        <v>A</v>
      </c>
      <c r="G3778" t="str">
        <f>INDEX(Stores[location_city],MATCH(Sales[[#This Row],[store_no]],Stores[store_no],0))</f>
        <v>Carmel</v>
      </c>
      <c r="H3778" t="str">
        <f>INDEX(Stores[location_state],MATCH(Sales[[#This Row],[store_no]],Stores[store_no],0))</f>
        <v>Indiana</v>
      </c>
      <c r="I3778">
        <f>INDEX(Stores[sqft],MATCH(Sales[[#This Row],[store_no]],Stores[store_no],0))</f>
        <v>198500</v>
      </c>
      <c r="J3778" s="4" t="str">
        <f>INDEX(Departments[dept_name],MATCH(Sales[[#This Row],[dept_no]],Departments[dept_no],0))</f>
        <v>Health</v>
      </c>
      <c r="K3778" s="4" t="str">
        <f>CONCATENATE(Sales[[#This Row],[region]],Sales[[#This Row],[storetype]])</f>
        <v>2A</v>
      </c>
      <c r="L3778" s="4">
        <f>INDEX(RegionStoreCount[Store Count],MATCH(Sales[[#This Row],[RegionStoretype]],RegionStoreCount[Region/Type],0))</f>
        <v>5</v>
      </c>
      <c r="M3778" s="4">
        <f>AND(Sales[[#This Row],[date]]&lt;=TY_YTDMax,Sales[[#This Row],[date]]&gt;=TY_YTDMin)*Sales[[#This Row],[sales]]</f>
        <v>0</v>
      </c>
      <c r="N3778" s="4">
        <f>AND(Sales[[#This Row],[date]]&lt;=LY_YTDMax,Sales[[#This Row],[date]]&gt;=LY_YTDMin)*Sales[[#This Row],[sales]]</f>
        <v>0</v>
      </c>
      <c r="O3778" s="4">
        <f>AND(Sales[[#This Row],[date]]&gt;=YoY_Min,Sales[[#This Row],[date]]&lt;=TY_YTDMax)*(Sales[[#This Row],[sales]]/Sales[[#This Row],[sqft]])</f>
        <v>0.1063800911838791</v>
      </c>
      <c r="P3778" s="4">
        <f>SUMIF(Sales[RegionStoretype],Sales[[#This Row],[RegionStoretype]],Sales[YoY_SSF])/Sales[[#This Row],[Region_TypeCount]]</f>
        <v>60.052789354368521</v>
      </c>
    </row>
    <row r="3779" spans="1:16" x14ac:dyDescent="0.25">
      <c r="A3779" s="1">
        <v>42979</v>
      </c>
      <c r="B3779">
        <v>26</v>
      </c>
      <c r="C3779">
        <v>12</v>
      </c>
      <c r="D3779">
        <v>144636.06309999997</v>
      </c>
      <c r="E3779">
        <f>INDEX(Stores[region],MATCH(Sales[[#This Row],[store_no]],Stores[store_no],0))</f>
        <v>2</v>
      </c>
      <c r="F3779" t="str">
        <f>INDEX(Stores[storetype],MATCH(Sales[[#This Row],[store_no]],Stores[store_no],0))</f>
        <v>A</v>
      </c>
      <c r="G3779" t="str">
        <f>INDEX(Stores[location_city],MATCH(Sales[[#This Row],[store_no]],Stores[store_no],0))</f>
        <v>Carmel</v>
      </c>
      <c r="H3779" t="str">
        <f>INDEX(Stores[location_state],MATCH(Sales[[#This Row],[store_no]],Stores[store_no],0))</f>
        <v>Indiana</v>
      </c>
      <c r="I3779">
        <f>INDEX(Stores[sqft],MATCH(Sales[[#This Row],[store_no]],Stores[store_no],0))</f>
        <v>198500</v>
      </c>
      <c r="J3779" s="4" t="str">
        <f>INDEX(Departments[dept_name],MATCH(Sales[[#This Row],[dept_no]],Departments[dept_no],0))</f>
        <v>Jewelery</v>
      </c>
      <c r="K3779" s="4" t="str">
        <f>CONCATENATE(Sales[[#This Row],[region]],Sales[[#This Row],[storetype]])</f>
        <v>2A</v>
      </c>
      <c r="L3779" s="4">
        <f>INDEX(RegionStoreCount[Store Count],MATCH(Sales[[#This Row],[RegionStoretype]],RegionStoreCount[Region/Type],0))</f>
        <v>5</v>
      </c>
      <c r="M3779" s="4">
        <f>AND(Sales[[#This Row],[date]]&lt;=TY_YTDMax,Sales[[#This Row],[date]]&gt;=TY_YTDMin)*Sales[[#This Row],[sales]]</f>
        <v>0</v>
      </c>
      <c r="N3779" s="4">
        <f>AND(Sales[[#This Row],[date]]&lt;=LY_YTDMax,Sales[[#This Row],[date]]&gt;=LY_YTDMin)*Sales[[#This Row],[sales]]</f>
        <v>0</v>
      </c>
      <c r="O3779" s="4">
        <f>AND(Sales[[#This Row],[date]]&gt;=YoY_Min,Sales[[#This Row],[date]]&lt;=TY_YTDMax)*(Sales[[#This Row],[sales]]/Sales[[#This Row],[sqft]])</f>
        <v>0.72864515415617115</v>
      </c>
      <c r="P3779" s="4">
        <f>SUMIF(Sales[RegionStoretype],Sales[[#This Row],[RegionStoretype]],Sales[YoY_SSF])/Sales[[#This Row],[Region_TypeCount]]</f>
        <v>60.052789354368521</v>
      </c>
    </row>
    <row r="3780" spans="1:16" x14ac:dyDescent="0.25">
      <c r="A3780" s="1">
        <v>42979</v>
      </c>
      <c r="B3780">
        <v>26</v>
      </c>
      <c r="C3780">
        <v>17</v>
      </c>
      <c r="D3780">
        <v>171368.67249999999</v>
      </c>
      <c r="E3780">
        <f>INDEX(Stores[region],MATCH(Sales[[#This Row],[store_no]],Stores[store_no],0))</f>
        <v>2</v>
      </c>
      <c r="F3780" t="str">
        <f>INDEX(Stores[storetype],MATCH(Sales[[#This Row],[store_no]],Stores[store_no],0))</f>
        <v>A</v>
      </c>
      <c r="G3780" t="str">
        <f>INDEX(Stores[location_city],MATCH(Sales[[#This Row],[store_no]],Stores[store_no],0))</f>
        <v>Carmel</v>
      </c>
      <c r="H3780" t="str">
        <f>INDEX(Stores[location_state],MATCH(Sales[[#This Row],[store_no]],Stores[store_no],0))</f>
        <v>Indiana</v>
      </c>
      <c r="I3780">
        <f>INDEX(Stores[sqft],MATCH(Sales[[#This Row],[store_no]],Stores[store_no],0))</f>
        <v>198500</v>
      </c>
      <c r="J3780" s="4" t="str">
        <f>INDEX(Departments[dept_name],MATCH(Sales[[#This Row],[dept_no]],Departments[dept_no],0))</f>
        <v>Shoes</v>
      </c>
      <c r="K3780" s="4" t="str">
        <f>CONCATENATE(Sales[[#This Row],[region]],Sales[[#This Row],[storetype]])</f>
        <v>2A</v>
      </c>
      <c r="L3780" s="4">
        <f>INDEX(RegionStoreCount[Store Count],MATCH(Sales[[#This Row],[RegionStoretype]],RegionStoreCount[Region/Type],0))</f>
        <v>5</v>
      </c>
      <c r="M3780" s="4">
        <f>AND(Sales[[#This Row],[date]]&lt;=TY_YTDMax,Sales[[#This Row],[date]]&gt;=TY_YTDMin)*Sales[[#This Row],[sales]]</f>
        <v>0</v>
      </c>
      <c r="N3780" s="4">
        <f>AND(Sales[[#This Row],[date]]&lt;=LY_YTDMax,Sales[[#This Row],[date]]&gt;=LY_YTDMin)*Sales[[#This Row],[sales]]</f>
        <v>0</v>
      </c>
      <c r="O3780" s="4">
        <f>AND(Sales[[#This Row],[date]]&gt;=YoY_Min,Sales[[#This Row],[date]]&lt;=TY_YTDMax)*(Sales[[#This Row],[sales]]/Sales[[#This Row],[sqft]])</f>
        <v>0.86331824937027701</v>
      </c>
      <c r="P3780" s="4">
        <f>SUMIF(Sales[RegionStoretype],Sales[[#This Row],[RegionStoretype]],Sales[YoY_SSF])/Sales[[#This Row],[Region_TypeCount]]</f>
        <v>60.052789354368521</v>
      </c>
    </row>
    <row r="3781" spans="1:16" x14ac:dyDescent="0.25">
      <c r="A3781" s="1">
        <v>42979</v>
      </c>
      <c r="B3781">
        <v>26</v>
      </c>
      <c r="C3781">
        <v>20</v>
      </c>
      <c r="D3781">
        <v>165839.69580000002</v>
      </c>
      <c r="E3781">
        <f>INDEX(Stores[region],MATCH(Sales[[#This Row],[store_no]],Stores[store_no],0))</f>
        <v>2</v>
      </c>
      <c r="F3781" t="str">
        <f>INDEX(Stores[storetype],MATCH(Sales[[#This Row],[store_no]],Stores[store_no],0))</f>
        <v>A</v>
      </c>
      <c r="G3781" t="str">
        <f>INDEX(Stores[location_city],MATCH(Sales[[#This Row],[store_no]],Stores[store_no],0))</f>
        <v>Carmel</v>
      </c>
      <c r="H3781" t="str">
        <f>INDEX(Stores[location_state],MATCH(Sales[[#This Row],[store_no]],Stores[store_no],0))</f>
        <v>Indiana</v>
      </c>
      <c r="I3781">
        <f>INDEX(Stores[sqft],MATCH(Sales[[#This Row],[store_no]],Stores[store_no],0))</f>
        <v>198500</v>
      </c>
      <c r="J3781" s="4" t="str">
        <f>INDEX(Departments[dept_name],MATCH(Sales[[#This Row],[dept_no]],Departments[dept_no],0))</f>
        <v>Toys</v>
      </c>
      <c r="K3781" s="4" t="str">
        <f>CONCATENATE(Sales[[#This Row],[region]],Sales[[#This Row],[storetype]])</f>
        <v>2A</v>
      </c>
      <c r="L3781" s="4">
        <f>INDEX(RegionStoreCount[Store Count],MATCH(Sales[[#This Row],[RegionStoretype]],RegionStoreCount[Region/Type],0))</f>
        <v>5</v>
      </c>
      <c r="M3781" s="4">
        <f>AND(Sales[[#This Row],[date]]&lt;=TY_YTDMax,Sales[[#This Row],[date]]&gt;=TY_YTDMin)*Sales[[#This Row],[sales]]</f>
        <v>0</v>
      </c>
      <c r="N3781" s="4">
        <f>AND(Sales[[#This Row],[date]]&lt;=LY_YTDMax,Sales[[#This Row],[date]]&gt;=LY_YTDMin)*Sales[[#This Row],[sales]]</f>
        <v>0</v>
      </c>
      <c r="O3781" s="4">
        <f>AND(Sales[[#This Row],[date]]&gt;=YoY_Min,Sales[[#This Row],[date]]&lt;=TY_YTDMax)*(Sales[[#This Row],[sales]]/Sales[[#This Row],[sqft]])</f>
        <v>0.83546446246851391</v>
      </c>
      <c r="P3781" s="4">
        <f>SUMIF(Sales[RegionStoretype],Sales[[#This Row],[RegionStoretype]],Sales[YoY_SSF])/Sales[[#This Row],[Region_TypeCount]]</f>
        <v>60.052789354368521</v>
      </c>
    </row>
    <row r="3782" spans="1:16" x14ac:dyDescent="0.25">
      <c r="A3782" s="1">
        <v>42979</v>
      </c>
      <c r="B3782">
        <v>27</v>
      </c>
      <c r="C3782">
        <v>8</v>
      </c>
      <c r="D3782">
        <v>49515.968999999997</v>
      </c>
      <c r="E3782">
        <f>INDEX(Stores[region],MATCH(Sales[[#This Row],[store_no]],Stores[store_no],0))</f>
        <v>3</v>
      </c>
      <c r="F3782" t="str">
        <f>INDEX(Stores[storetype],MATCH(Sales[[#This Row],[store_no]],Stores[store_no],0))</f>
        <v>A</v>
      </c>
      <c r="G3782" t="str">
        <f>INDEX(Stores[location_city],MATCH(Sales[[#This Row],[store_no]],Stores[store_no],0))</f>
        <v>Springfield</v>
      </c>
      <c r="H3782" t="str">
        <f>INDEX(Stores[location_state],MATCH(Sales[[#This Row],[store_no]],Stores[store_no],0))</f>
        <v>Missouri</v>
      </c>
      <c r="I3782">
        <f>INDEX(Stores[sqft],MATCH(Sales[[#This Row],[store_no]],Stores[store_no],0))</f>
        <v>158200</v>
      </c>
      <c r="J3782" s="4" t="str">
        <f>INDEX(Departments[dept_name],MATCH(Sales[[#This Row],[dept_no]],Departments[dept_no],0))</f>
        <v>Games</v>
      </c>
      <c r="K3782" s="4" t="str">
        <f>CONCATENATE(Sales[[#This Row],[region]],Sales[[#This Row],[storetype]])</f>
        <v>3A</v>
      </c>
      <c r="L3782" s="4">
        <f>INDEX(RegionStoreCount[Store Count],MATCH(Sales[[#This Row],[RegionStoretype]],RegionStoreCount[Region/Type],0))</f>
        <v>9</v>
      </c>
      <c r="M3782" s="4">
        <f>AND(Sales[[#This Row],[date]]&lt;=TY_YTDMax,Sales[[#This Row],[date]]&gt;=TY_YTDMin)*Sales[[#This Row],[sales]]</f>
        <v>0</v>
      </c>
      <c r="N3782" s="4">
        <f>AND(Sales[[#This Row],[date]]&lt;=LY_YTDMax,Sales[[#This Row],[date]]&gt;=LY_YTDMin)*Sales[[#This Row],[sales]]</f>
        <v>0</v>
      </c>
      <c r="O3782" s="4">
        <f>AND(Sales[[#This Row],[date]]&gt;=YoY_Min,Sales[[#This Row],[date]]&lt;=TY_YTDMax)*(Sales[[#This Row],[sales]]/Sales[[#This Row],[sqft]])</f>
        <v>0.31299601137800254</v>
      </c>
      <c r="P3782" s="4">
        <f>SUMIF(Sales[RegionStoretype],Sales[[#This Row],[RegionStoretype]],Sales[YoY_SSF])/Sales[[#This Row],[Region_TypeCount]]</f>
        <v>53.603836561720975</v>
      </c>
    </row>
    <row r="3783" spans="1:16" x14ac:dyDescent="0.25">
      <c r="A3783" s="1">
        <v>42979</v>
      </c>
      <c r="B3783">
        <v>28</v>
      </c>
      <c r="C3783">
        <v>14</v>
      </c>
      <c r="D3783">
        <v>106955.56200000001</v>
      </c>
      <c r="E3783">
        <f>INDEX(Stores[region],MATCH(Sales[[#This Row],[store_no]],Stores[store_no],0))</f>
        <v>2</v>
      </c>
      <c r="F3783" t="str">
        <f>INDEX(Stores[storetype],MATCH(Sales[[#This Row],[store_no]],Stores[store_no],0))</f>
        <v>A</v>
      </c>
      <c r="G3783" t="str">
        <f>INDEX(Stores[location_city],MATCH(Sales[[#This Row],[store_no]],Stores[store_no],0))</f>
        <v>Milwaukee</v>
      </c>
      <c r="H3783" t="str">
        <f>INDEX(Stores[location_state],MATCH(Sales[[#This Row],[store_no]],Stores[store_no],0))</f>
        <v>Wisconsin</v>
      </c>
      <c r="I3783">
        <f>INDEX(Stores[sqft],MATCH(Sales[[#This Row],[store_no]],Stores[store_no],0))</f>
        <v>203800</v>
      </c>
      <c r="J3783" s="4" t="str">
        <f>INDEX(Departments[dept_name],MATCH(Sales[[#This Row],[dept_no]],Departments[dept_no],0))</f>
        <v>Movies</v>
      </c>
      <c r="K3783" s="4" t="str">
        <f>CONCATENATE(Sales[[#This Row],[region]],Sales[[#This Row],[storetype]])</f>
        <v>2A</v>
      </c>
      <c r="L3783" s="4">
        <f>INDEX(RegionStoreCount[Store Count],MATCH(Sales[[#This Row],[RegionStoretype]],RegionStoreCount[Region/Type],0))</f>
        <v>5</v>
      </c>
      <c r="M3783" s="4">
        <f>AND(Sales[[#This Row],[date]]&lt;=TY_YTDMax,Sales[[#This Row],[date]]&gt;=TY_YTDMin)*Sales[[#This Row],[sales]]</f>
        <v>0</v>
      </c>
      <c r="N3783" s="4">
        <f>AND(Sales[[#This Row],[date]]&lt;=LY_YTDMax,Sales[[#This Row],[date]]&gt;=LY_YTDMin)*Sales[[#This Row],[sales]]</f>
        <v>0</v>
      </c>
      <c r="O3783" s="4">
        <f>AND(Sales[[#This Row],[date]]&gt;=YoY_Min,Sales[[#This Row],[date]]&lt;=TY_YTDMax)*(Sales[[#This Row],[sales]]/Sales[[#This Row],[sqft]])</f>
        <v>0.52480648675171737</v>
      </c>
      <c r="P3783" s="4">
        <f>SUMIF(Sales[RegionStoretype],Sales[[#This Row],[RegionStoretype]],Sales[YoY_SSF])/Sales[[#This Row],[Region_TypeCount]]</f>
        <v>60.052789354368521</v>
      </c>
    </row>
    <row r="3784" spans="1:16" x14ac:dyDescent="0.25">
      <c r="A3784" s="1">
        <v>42979</v>
      </c>
      <c r="B3784">
        <v>28</v>
      </c>
      <c r="C3784">
        <v>15</v>
      </c>
      <c r="D3784">
        <v>81336.411000000007</v>
      </c>
      <c r="E3784">
        <f>INDEX(Stores[region],MATCH(Sales[[#This Row],[store_no]],Stores[store_no],0))</f>
        <v>2</v>
      </c>
      <c r="F3784" t="str">
        <f>INDEX(Stores[storetype],MATCH(Sales[[#This Row],[store_no]],Stores[store_no],0))</f>
        <v>A</v>
      </c>
      <c r="G3784" t="str">
        <f>INDEX(Stores[location_city],MATCH(Sales[[#This Row],[store_no]],Stores[store_no],0))</f>
        <v>Milwaukee</v>
      </c>
      <c r="H3784" t="str">
        <f>INDEX(Stores[location_state],MATCH(Sales[[#This Row],[store_no]],Stores[store_no],0))</f>
        <v>Wisconsin</v>
      </c>
      <c r="I3784">
        <f>INDEX(Stores[sqft],MATCH(Sales[[#This Row],[store_no]],Stores[store_no],0))</f>
        <v>203800</v>
      </c>
      <c r="J3784" s="4" t="str">
        <f>INDEX(Departments[dept_name],MATCH(Sales[[#This Row],[dept_no]],Departments[dept_no],0))</f>
        <v>Music</v>
      </c>
      <c r="K3784" s="4" t="str">
        <f>CONCATENATE(Sales[[#This Row],[region]],Sales[[#This Row],[storetype]])</f>
        <v>2A</v>
      </c>
      <c r="L3784" s="4">
        <f>INDEX(RegionStoreCount[Store Count],MATCH(Sales[[#This Row],[RegionStoretype]],RegionStoreCount[Region/Type],0))</f>
        <v>5</v>
      </c>
      <c r="M3784" s="4">
        <f>AND(Sales[[#This Row],[date]]&lt;=TY_YTDMax,Sales[[#This Row],[date]]&gt;=TY_YTDMin)*Sales[[#This Row],[sales]]</f>
        <v>0</v>
      </c>
      <c r="N3784" s="4">
        <f>AND(Sales[[#This Row],[date]]&lt;=LY_YTDMax,Sales[[#This Row],[date]]&gt;=LY_YTDMin)*Sales[[#This Row],[sales]]</f>
        <v>0</v>
      </c>
      <c r="O3784" s="4">
        <f>AND(Sales[[#This Row],[date]]&gt;=YoY_Min,Sales[[#This Row],[date]]&lt;=TY_YTDMax)*(Sales[[#This Row],[sales]]/Sales[[#This Row],[sqft]])</f>
        <v>0.39909917075564283</v>
      </c>
      <c r="P3784" s="4">
        <f>SUMIF(Sales[RegionStoretype],Sales[[#This Row],[RegionStoretype]],Sales[YoY_SSF])/Sales[[#This Row],[Region_TypeCount]]</f>
        <v>60.052789354368521</v>
      </c>
    </row>
    <row r="3785" spans="1:16" x14ac:dyDescent="0.25">
      <c r="A3785" s="1">
        <v>42979</v>
      </c>
      <c r="B3785">
        <v>31</v>
      </c>
      <c r="C3785">
        <v>3</v>
      </c>
      <c r="D3785">
        <v>121932.0729</v>
      </c>
      <c r="E3785">
        <f>INDEX(Stores[region],MATCH(Sales[[#This Row],[store_no]],Stores[store_no],0))</f>
        <v>3</v>
      </c>
      <c r="F3785" t="str">
        <f>INDEX(Stores[storetype],MATCH(Sales[[#This Row],[store_no]],Stores[store_no],0))</f>
        <v>A</v>
      </c>
      <c r="G3785" t="str">
        <f>INDEX(Stores[location_city],MATCH(Sales[[#This Row],[store_no]],Stores[store_no],0))</f>
        <v>Rapid City</v>
      </c>
      <c r="H3785" t="str">
        <f>INDEX(Stores[location_state],MATCH(Sales[[#This Row],[store_no]],Stores[store_no],0))</f>
        <v>South Dakota</v>
      </c>
      <c r="I3785">
        <f>INDEX(Stores[sqft],MATCH(Sales[[#This Row],[store_no]],Stores[store_no],0))</f>
        <v>200100</v>
      </c>
      <c r="J3785" s="4" t="str">
        <f>INDEX(Departments[dept_name],MATCH(Sales[[#This Row],[dept_no]],Departments[dept_no],0))</f>
        <v>Beauty</v>
      </c>
      <c r="K3785" s="4" t="str">
        <f>CONCATENATE(Sales[[#This Row],[region]],Sales[[#This Row],[storetype]])</f>
        <v>3A</v>
      </c>
      <c r="L3785" s="4">
        <f>INDEX(RegionStoreCount[Store Count],MATCH(Sales[[#This Row],[RegionStoretype]],RegionStoreCount[Region/Type],0))</f>
        <v>9</v>
      </c>
      <c r="M3785" s="4">
        <f>AND(Sales[[#This Row],[date]]&lt;=TY_YTDMax,Sales[[#This Row],[date]]&gt;=TY_YTDMin)*Sales[[#This Row],[sales]]</f>
        <v>0</v>
      </c>
      <c r="N3785" s="4">
        <f>AND(Sales[[#This Row],[date]]&lt;=LY_YTDMax,Sales[[#This Row],[date]]&gt;=LY_YTDMin)*Sales[[#This Row],[sales]]</f>
        <v>0</v>
      </c>
      <c r="O3785" s="4">
        <f>AND(Sales[[#This Row],[date]]&gt;=YoY_Min,Sales[[#This Row],[date]]&lt;=TY_YTDMax)*(Sales[[#This Row],[sales]]/Sales[[#This Row],[sqft]])</f>
        <v>0.60935568665667161</v>
      </c>
      <c r="P3785" s="4">
        <f>SUMIF(Sales[RegionStoretype],Sales[[#This Row],[RegionStoretype]],Sales[YoY_SSF])/Sales[[#This Row],[Region_TypeCount]]</f>
        <v>53.603836561720975</v>
      </c>
    </row>
    <row r="3786" spans="1:16" x14ac:dyDescent="0.25">
      <c r="A3786" s="1">
        <v>42979</v>
      </c>
      <c r="B3786">
        <v>31</v>
      </c>
      <c r="C3786">
        <v>4</v>
      </c>
      <c r="D3786">
        <v>94779.286800000002</v>
      </c>
      <c r="E3786">
        <f>INDEX(Stores[region],MATCH(Sales[[#This Row],[store_no]],Stores[store_no],0))</f>
        <v>3</v>
      </c>
      <c r="F3786" t="str">
        <f>INDEX(Stores[storetype],MATCH(Sales[[#This Row],[store_no]],Stores[store_no],0))</f>
        <v>A</v>
      </c>
      <c r="G3786" t="str">
        <f>INDEX(Stores[location_city],MATCH(Sales[[#This Row],[store_no]],Stores[store_no],0))</f>
        <v>Rapid City</v>
      </c>
      <c r="H3786" t="str">
        <f>INDEX(Stores[location_state],MATCH(Sales[[#This Row],[store_no]],Stores[store_no],0))</f>
        <v>South Dakota</v>
      </c>
      <c r="I3786">
        <f>INDEX(Stores[sqft],MATCH(Sales[[#This Row],[store_no]],Stores[store_no],0))</f>
        <v>200100</v>
      </c>
      <c r="J3786" s="4" t="str">
        <f>INDEX(Departments[dept_name],MATCH(Sales[[#This Row],[dept_no]],Departments[dept_no],0))</f>
        <v>Books</v>
      </c>
      <c r="K3786" s="4" t="str">
        <f>CONCATENATE(Sales[[#This Row],[region]],Sales[[#This Row],[storetype]])</f>
        <v>3A</v>
      </c>
      <c r="L3786" s="4">
        <f>INDEX(RegionStoreCount[Store Count],MATCH(Sales[[#This Row],[RegionStoretype]],RegionStoreCount[Region/Type],0))</f>
        <v>9</v>
      </c>
      <c r="M3786" s="4">
        <f>AND(Sales[[#This Row],[date]]&lt;=TY_YTDMax,Sales[[#This Row],[date]]&gt;=TY_YTDMin)*Sales[[#This Row],[sales]]</f>
        <v>0</v>
      </c>
      <c r="N3786" s="4">
        <f>AND(Sales[[#This Row],[date]]&lt;=LY_YTDMax,Sales[[#This Row],[date]]&gt;=LY_YTDMin)*Sales[[#This Row],[sales]]</f>
        <v>0</v>
      </c>
      <c r="O3786" s="4">
        <f>AND(Sales[[#This Row],[date]]&gt;=YoY_Min,Sales[[#This Row],[date]]&lt;=TY_YTDMax)*(Sales[[#This Row],[sales]]/Sales[[#This Row],[sqft]])</f>
        <v>0.47365960419790104</v>
      </c>
      <c r="P3786" s="4">
        <f>SUMIF(Sales[RegionStoretype],Sales[[#This Row],[RegionStoretype]],Sales[YoY_SSF])/Sales[[#This Row],[Region_TypeCount]]</f>
        <v>53.603836561720975</v>
      </c>
    </row>
    <row r="3787" spans="1:16" x14ac:dyDescent="0.25">
      <c r="A3787" s="1">
        <v>42979</v>
      </c>
      <c r="B3787">
        <v>33</v>
      </c>
      <c r="C3787">
        <v>11</v>
      </c>
      <c r="D3787">
        <v>33938.737399999998</v>
      </c>
      <c r="E3787">
        <f>INDEX(Stores[region],MATCH(Sales[[#This Row],[store_no]],Stores[store_no],0))</f>
        <v>3</v>
      </c>
      <c r="F3787" t="str">
        <f>INDEX(Stores[storetype],MATCH(Sales[[#This Row],[store_no]],Stores[store_no],0))</f>
        <v>A</v>
      </c>
      <c r="G3787" t="str">
        <f>INDEX(Stores[location_city],MATCH(Sales[[#This Row],[store_no]],Stores[store_no],0))</f>
        <v>Omaha</v>
      </c>
      <c r="H3787" t="str">
        <f>INDEX(Stores[location_state],MATCH(Sales[[#This Row],[store_no]],Stores[store_no],0))</f>
        <v>Nebraska</v>
      </c>
      <c r="I3787">
        <f>INDEX(Stores[sqft],MATCH(Sales[[#This Row],[store_no]],Stores[store_no],0))</f>
        <v>40700</v>
      </c>
      <c r="J3787" s="4" t="str">
        <f>INDEX(Departments[dept_name],MATCH(Sales[[#This Row],[dept_no]],Departments[dept_no],0))</f>
        <v>Home</v>
      </c>
      <c r="K3787" s="4" t="str">
        <f>CONCATENATE(Sales[[#This Row],[region]],Sales[[#This Row],[storetype]])</f>
        <v>3A</v>
      </c>
      <c r="L3787" s="4">
        <f>INDEX(RegionStoreCount[Store Count],MATCH(Sales[[#This Row],[RegionStoretype]],RegionStoreCount[Region/Type],0))</f>
        <v>9</v>
      </c>
      <c r="M3787" s="4">
        <f>AND(Sales[[#This Row],[date]]&lt;=TY_YTDMax,Sales[[#This Row],[date]]&gt;=TY_YTDMin)*Sales[[#This Row],[sales]]</f>
        <v>0</v>
      </c>
      <c r="N3787" s="4">
        <f>AND(Sales[[#This Row],[date]]&lt;=LY_YTDMax,Sales[[#This Row],[date]]&gt;=LY_YTDMin)*Sales[[#This Row],[sales]]</f>
        <v>0</v>
      </c>
      <c r="O3787" s="4">
        <f>AND(Sales[[#This Row],[date]]&gt;=YoY_Min,Sales[[#This Row],[date]]&lt;=TY_YTDMax)*(Sales[[#This Row],[sales]]/Sales[[#This Row],[sqft]])</f>
        <v>0.83387561179361169</v>
      </c>
      <c r="P3787" s="4">
        <f>SUMIF(Sales[RegionStoretype],Sales[[#This Row],[RegionStoretype]],Sales[YoY_SSF])/Sales[[#This Row],[Region_TypeCount]]</f>
        <v>53.603836561720975</v>
      </c>
    </row>
    <row r="3788" spans="1:16" x14ac:dyDescent="0.25">
      <c r="A3788" s="1">
        <v>42979</v>
      </c>
      <c r="B3788">
        <v>33</v>
      </c>
      <c r="C3788">
        <v>18</v>
      </c>
      <c r="D3788">
        <v>162459.76199999999</v>
      </c>
      <c r="E3788">
        <f>INDEX(Stores[region],MATCH(Sales[[#This Row],[store_no]],Stores[store_no],0))</f>
        <v>3</v>
      </c>
      <c r="F3788" t="str">
        <f>INDEX(Stores[storetype],MATCH(Sales[[#This Row],[store_no]],Stores[store_no],0))</f>
        <v>A</v>
      </c>
      <c r="G3788" t="str">
        <f>INDEX(Stores[location_city],MATCH(Sales[[#This Row],[store_no]],Stores[store_no],0))</f>
        <v>Omaha</v>
      </c>
      <c r="H3788" t="str">
        <f>INDEX(Stores[location_state],MATCH(Sales[[#This Row],[store_no]],Stores[store_no],0))</f>
        <v>Nebraska</v>
      </c>
      <c r="I3788">
        <f>INDEX(Stores[sqft],MATCH(Sales[[#This Row],[store_no]],Stores[store_no],0))</f>
        <v>40700</v>
      </c>
      <c r="J3788" s="4" t="str">
        <f>INDEX(Departments[dept_name],MATCH(Sales[[#This Row],[dept_no]],Departments[dept_no],0))</f>
        <v>Sports</v>
      </c>
      <c r="K3788" s="4" t="str">
        <f>CONCATENATE(Sales[[#This Row],[region]],Sales[[#This Row],[storetype]])</f>
        <v>3A</v>
      </c>
      <c r="L3788" s="4">
        <f>INDEX(RegionStoreCount[Store Count],MATCH(Sales[[#This Row],[RegionStoretype]],RegionStoreCount[Region/Type],0))</f>
        <v>9</v>
      </c>
      <c r="M3788" s="4">
        <f>AND(Sales[[#This Row],[date]]&lt;=TY_YTDMax,Sales[[#This Row],[date]]&gt;=TY_YTDMin)*Sales[[#This Row],[sales]]</f>
        <v>0</v>
      </c>
      <c r="N3788" s="4">
        <f>AND(Sales[[#This Row],[date]]&lt;=LY_YTDMax,Sales[[#This Row],[date]]&gt;=LY_YTDMin)*Sales[[#This Row],[sales]]</f>
        <v>0</v>
      </c>
      <c r="O3788" s="4">
        <f>AND(Sales[[#This Row],[date]]&gt;=YoY_Min,Sales[[#This Row],[date]]&lt;=TY_YTDMax)*(Sales[[#This Row],[sales]]/Sales[[#This Row],[sqft]])</f>
        <v>3.9916403439803436</v>
      </c>
      <c r="P3788" s="4">
        <f>SUMIF(Sales[RegionStoretype],Sales[[#This Row],[RegionStoretype]],Sales[YoY_SSF])/Sales[[#This Row],[Region_TypeCount]]</f>
        <v>53.603836561720975</v>
      </c>
    </row>
    <row r="3789" spans="1:16" x14ac:dyDescent="0.25">
      <c r="A3789" s="1">
        <v>42979</v>
      </c>
      <c r="B3789">
        <v>34</v>
      </c>
      <c r="C3789">
        <v>4</v>
      </c>
      <c r="D3789">
        <v>40040.912799999998</v>
      </c>
      <c r="E3789">
        <f>INDEX(Stores[region],MATCH(Sales[[#This Row],[store_no]],Stores[store_no],0))</f>
        <v>1</v>
      </c>
      <c r="F3789" t="str">
        <f>INDEX(Stores[storetype],MATCH(Sales[[#This Row],[store_no]],Stores[store_no],0))</f>
        <v>A</v>
      </c>
      <c r="G3789" t="str">
        <f>INDEX(Stores[location_city],MATCH(Sales[[#This Row],[store_no]],Stores[store_no],0))</f>
        <v>Toledo</v>
      </c>
      <c r="H3789" t="str">
        <f>INDEX(Stores[location_state],MATCH(Sales[[#This Row],[store_no]],Stores[store_no],0))</f>
        <v>Ohio</v>
      </c>
      <c r="I3789">
        <f>INDEX(Stores[sqft],MATCH(Sales[[#This Row],[store_no]],Stores[store_no],0))</f>
        <v>207900</v>
      </c>
      <c r="J3789" s="4" t="str">
        <f>INDEX(Departments[dept_name],MATCH(Sales[[#This Row],[dept_no]],Departments[dept_no],0))</f>
        <v>Books</v>
      </c>
      <c r="K3789" s="4" t="str">
        <f>CONCATENATE(Sales[[#This Row],[region]],Sales[[#This Row],[storetype]])</f>
        <v>1A</v>
      </c>
      <c r="L3789" s="4">
        <f>INDEX(RegionStoreCount[Store Count],MATCH(Sales[[#This Row],[RegionStoretype]],RegionStoreCount[Region/Type],0))</f>
        <v>5</v>
      </c>
      <c r="M3789" s="4">
        <f>AND(Sales[[#This Row],[date]]&lt;=TY_YTDMax,Sales[[#This Row],[date]]&gt;=TY_YTDMin)*Sales[[#This Row],[sales]]</f>
        <v>0</v>
      </c>
      <c r="N3789" s="4">
        <f>AND(Sales[[#This Row],[date]]&lt;=LY_YTDMax,Sales[[#This Row],[date]]&gt;=LY_YTDMin)*Sales[[#This Row],[sales]]</f>
        <v>0</v>
      </c>
      <c r="O3789" s="4">
        <f>AND(Sales[[#This Row],[date]]&gt;=YoY_Min,Sales[[#This Row],[date]]&lt;=TY_YTDMax)*(Sales[[#This Row],[sales]]/Sales[[#This Row],[sqft]])</f>
        <v>0.19259698316498317</v>
      </c>
      <c r="P3789" s="4">
        <f>SUMIF(Sales[RegionStoretype],Sales[[#This Row],[RegionStoretype]],Sales[YoY_SSF])/Sales[[#This Row],[Region_TypeCount]]</f>
        <v>59.469551530910678</v>
      </c>
    </row>
    <row r="3790" spans="1:16" x14ac:dyDescent="0.25">
      <c r="A3790" s="1">
        <v>42979</v>
      </c>
      <c r="B3790">
        <v>34</v>
      </c>
      <c r="C3790">
        <v>9</v>
      </c>
      <c r="D3790">
        <v>34252.1996</v>
      </c>
      <c r="E3790">
        <f>INDEX(Stores[region],MATCH(Sales[[#This Row],[store_no]],Stores[store_no],0))</f>
        <v>1</v>
      </c>
      <c r="F3790" t="str">
        <f>INDEX(Stores[storetype],MATCH(Sales[[#This Row],[store_no]],Stores[store_no],0))</f>
        <v>A</v>
      </c>
      <c r="G3790" t="str">
        <f>INDEX(Stores[location_city],MATCH(Sales[[#This Row],[store_no]],Stores[store_no],0))</f>
        <v>Toledo</v>
      </c>
      <c r="H3790" t="str">
        <f>INDEX(Stores[location_state],MATCH(Sales[[#This Row],[store_no]],Stores[store_no],0))</f>
        <v>Ohio</v>
      </c>
      <c r="I3790">
        <f>INDEX(Stores[sqft],MATCH(Sales[[#This Row],[store_no]],Stores[store_no],0))</f>
        <v>207900</v>
      </c>
      <c r="J3790" s="4" t="str">
        <f>INDEX(Departments[dept_name],MATCH(Sales[[#This Row],[dept_no]],Departments[dept_no],0))</f>
        <v>Garden</v>
      </c>
      <c r="K3790" s="4" t="str">
        <f>CONCATENATE(Sales[[#This Row],[region]],Sales[[#This Row],[storetype]])</f>
        <v>1A</v>
      </c>
      <c r="L3790" s="4">
        <f>INDEX(RegionStoreCount[Store Count],MATCH(Sales[[#This Row],[RegionStoretype]],RegionStoreCount[Region/Type],0))</f>
        <v>5</v>
      </c>
      <c r="M3790" s="4">
        <f>AND(Sales[[#This Row],[date]]&lt;=TY_YTDMax,Sales[[#This Row],[date]]&gt;=TY_YTDMin)*Sales[[#This Row],[sales]]</f>
        <v>0</v>
      </c>
      <c r="N3790" s="4">
        <f>AND(Sales[[#This Row],[date]]&lt;=LY_YTDMax,Sales[[#This Row],[date]]&gt;=LY_YTDMin)*Sales[[#This Row],[sales]]</f>
        <v>0</v>
      </c>
      <c r="O3790" s="4">
        <f>AND(Sales[[#This Row],[date]]&gt;=YoY_Min,Sales[[#This Row],[date]]&lt;=TY_YTDMax)*(Sales[[#This Row],[sales]]/Sales[[#This Row],[sqft]])</f>
        <v>0.16475324482924483</v>
      </c>
      <c r="P3790" s="4">
        <f>SUMIF(Sales[RegionStoretype],Sales[[#This Row],[RegionStoretype]],Sales[YoY_SSF])/Sales[[#This Row],[Region_TypeCount]]</f>
        <v>59.469551530910678</v>
      </c>
    </row>
    <row r="3791" spans="1:16" x14ac:dyDescent="0.25">
      <c r="A3791" s="1">
        <v>42979</v>
      </c>
      <c r="B3791">
        <v>34</v>
      </c>
      <c r="C3791">
        <v>10</v>
      </c>
      <c r="D3791">
        <v>39079.342300000004</v>
      </c>
      <c r="E3791">
        <f>INDEX(Stores[region],MATCH(Sales[[#This Row],[store_no]],Stores[store_no],0))</f>
        <v>1</v>
      </c>
      <c r="F3791" t="str">
        <f>INDEX(Stores[storetype],MATCH(Sales[[#This Row],[store_no]],Stores[store_no],0))</f>
        <v>A</v>
      </c>
      <c r="G3791" t="str">
        <f>INDEX(Stores[location_city],MATCH(Sales[[#This Row],[store_no]],Stores[store_no],0))</f>
        <v>Toledo</v>
      </c>
      <c r="H3791" t="str">
        <f>INDEX(Stores[location_state],MATCH(Sales[[#This Row],[store_no]],Stores[store_no],0))</f>
        <v>Ohio</v>
      </c>
      <c r="I3791">
        <f>INDEX(Stores[sqft],MATCH(Sales[[#This Row],[store_no]],Stores[store_no],0))</f>
        <v>207900</v>
      </c>
      <c r="J3791" s="4" t="str">
        <f>INDEX(Departments[dept_name],MATCH(Sales[[#This Row],[dept_no]],Departments[dept_no],0))</f>
        <v>Health</v>
      </c>
      <c r="K3791" s="4" t="str">
        <f>CONCATENATE(Sales[[#This Row],[region]],Sales[[#This Row],[storetype]])</f>
        <v>1A</v>
      </c>
      <c r="L3791" s="4">
        <f>INDEX(RegionStoreCount[Store Count],MATCH(Sales[[#This Row],[RegionStoretype]],RegionStoreCount[Region/Type],0))</f>
        <v>5</v>
      </c>
      <c r="M3791" s="4">
        <f>AND(Sales[[#This Row],[date]]&lt;=TY_YTDMax,Sales[[#This Row],[date]]&gt;=TY_YTDMin)*Sales[[#This Row],[sales]]</f>
        <v>0</v>
      </c>
      <c r="N3791" s="4">
        <f>AND(Sales[[#This Row],[date]]&lt;=LY_YTDMax,Sales[[#This Row],[date]]&gt;=LY_YTDMin)*Sales[[#This Row],[sales]]</f>
        <v>0</v>
      </c>
      <c r="O3791" s="4">
        <f>AND(Sales[[#This Row],[date]]&gt;=YoY_Min,Sales[[#This Row],[date]]&lt;=TY_YTDMax)*(Sales[[#This Row],[sales]]/Sales[[#This Row],[sqft]])</f>
        <v>0.18797182443482446</v>
      </c>
      <c r="P3791" s="4">
        <f>SUMIF(Sales[RegionStoretype],Sales[[#This Row],[RegionStoretype]],Sales[YoY_SSF])/Sales[[#This Row],[Region_TypeCount]]</f>
        <v>59.469551530910678</v>
      </c>
    </row>
    <row r="3792" spans="1:16" x14ac:dyDescent="0.25">
      <c r="A3792" s="1">
        <v>42979</v>
      </c>
      <c r="B3792">
        <v>34</v>
      </c>
      <c r="C3792">
        <v>14</v>
      </c>
      <c r="D3792">
        <v>57838.675799999997</v>
      </c>
      <c r="E3792">
        <f>INDEX(Stores[region],MATCH(Sales[[#This Row],[store_no]],Stores[store_no],0))</f>
        <v>1</v>
      </c>
      <c r="F3792" t="str">
        <f>INDEX(Stores[storetype],MATCH(Sales[[#This Row],[store_no]],Stores[store_no],0))</f>
        <v>A</v>
      </c>
      <c r="G3792" t="str">
        <f>INDEX(Stores[location_city],MATCH(Sales[[#This Row],[store_no]],Stores[store_no],0))</f>
        <v>Toledo</v>
      </c>
      <c r="H3792" t="str">
        <f>INDEX(Stores[location_state],MATCH(Sales[[#This Row],[store_no]],Stores[store_no],0))</f>
        <v>Ohio</v>
      </c>
      <c r="I3792">
        <f>INDEX(Stores[sqft],MATCH(Sales[[#This Row],[store_no]],Stores[store_no],0))</f>
        <v>207900</v>
      </c>
      <c r="J3792" s="4" t="str">
        <f>INDEX(Departments[dept_name],MATCH(Sales[[#This Row],[dept_no]],Departments[dept_no],0))</f>
        <v>Movies</v>
      </c>
      <c r="K3792" s="4" t="str">
        <f>CONCATENATE(Sales[[#This Row],[region]],Sales[[#This Row],[storetype]])</f>
        <v>1A</v>
      </c>
      <c r="L3792" s="4">
        <f>INDEX(RegionStoreCount[Store Count],MATCH(Sales[[#This Row],[RegionStoretype]],RegionStoreCount[Region/Type],0))</f>
        <v>5</v>
      </c>
      <c r="M3792" s="4">
        <f>AND(Sales[[#This Row],[date]]&lt;=TY_YTDMax,Sales[[#This Row],[date]]&gt;=TY_YTDMin)*Sales[[#This Row],[sales]]</f>
        <v>0</v>
      </c>
      <c r="N3792" s="4">
        <f>AND(Sales[[#This Row],[date]]&lt;=LY_YTDMax,Sales[[#This Row],[date]]&gt;=LY_YTDMin)*Sales[[#This Row],[sales]]</f>
        <v>0</v>
      </c>
      <c r="O3792" s="4">
        <f>AND(Sales[[#This Row],[date]]&gt;=YoY_Min,Sales[[#This Row],[date]]&lt;=TY_YTDMax)*(Sales[[#This Row],[sales]]/Sales[[#This Row],[sqft]])</f>
        <v>0.27820430880230879</v>
      </c>
      <c r="P3792" s="4">
        <f>SUMIF(Sales[RegionStoretype],Sales[[#This Row],[RegionStoretype]],Sales[YoY_SSF])/Sales[[#This Row],[Region_TypeCount]]</f>
        <v>59.469551530910678</v>
      </c>
    </row>
    <row r="3793" spans="1:16" x14ac:dyDescent="0.25">
      <c r="A3793" s="1">
        <v>42979</v>
      </c>
      <c r="B3793">
        <v>34</v>
      </c>
      <c r="C3793">
        <v>18</v>
      </c>
      <c r="D3793">
        <v>136949.64609999998</v>
      </c>
      <c r="E3793">
        <f>INDEX(Stores[region],MATCH(Sales[[#This Row],[store_no]],Stores[store_no],0))</f>
        <v>1</v>
      </c>
      <c r="F3793" t="str">
        <f>INDEX(Stores[storetype],MATCH(Sales[[#This Row],[store_no]],Stores[store_no],0))</f>
        <v>A</v>
      </c>
      <c r="G3793" t="str">
        <f>INDEX(Stores[location_city],MATCH(Sales[[#This Row],[store_no]],Stores[store_no],0))</f>
        <v>Toledo</v>
      </c>
      <c r="H3793" t="str">
        <f>INDEX(Stores[location_state],MATCH(Sales[[#This Row],[store_no]],Stores[store_no],0))</f>
        <v>Ohio</v>
      </c>
      <c r="I3793">
        <f>INDEX(Stores[sqft],MATCH(Sales[[#This Row],[store_no]],Stores[store_no],0))</f>
        <v>207900</v>
      </c>
      <c r="J3793" s="4" t="str">
        <f>INDEX(Departments[dept_name],MATCH(Sales[[#This Row],[dept_no]],Departments[dept_no],0))</f>
        <v>Sports</v>
      </c>
      <c r="K3793" s="4" t="str">
        <f>CONCATENATE(Sales[[#This Row],[region]],Sales[[#This Row],[storetype]])</f>
        <v>1A</v>
      </c>
      <c r="L3793" s="4">
        <f>INDEX(RegionStoreCount[Store Count],MATCH(Sales[[#This Row],[RegionStoretype]],RegionStoreCount[Region/Type],0))</f>
        <v>5</v>
      </c>
      <c r="M3793" s="4">
        <f>AND(Sales[[#This Row],[date]]&lt;=TY_YTDMax,Sales[[#This Row],[date]]&gt;=TY_YTDMin)*Sales[[#This Row],[sales]]</f>
        <v>0</v>
      </c>
      <c r="N3793" s="4">
        <f>AND(Sales[[#This Row],[date]]&lt;=LY_YTDMax,Sales[[#This Row],[date]]&gt;=LY_YTDMin)*Sales[[#This Row],[sales]]</f>
        <v>0</v>
      </c>
      <c r="O3793" s="4">
        <f>AND(Sales[[#This Row],[date]]&gt;=YoY_Min,Sales[[#This Row],[date]]&lt;=TY_YTDMax)*(Sales[[#This Row],[sales]]/Sales[[#This Row],[sqft]])</f>
        <v>0.65872845646945644</v>
      </c>
      <c r="P3793" s="4">
        <f>SUMIF(Sales[RegionStoretype],Sales[[#This Row],[RegionStoretype]],Sales[YoY_SSF])/Sales[[#This Row],[Region_TypeCount]]</f>
        <v>59.469551530910678</v>
      </c>
    </row>
    <row r="3794" spans="1:16" x14ac:dyDescent="0.25">
      <c r="A3794" s="1">
        <v>42979</v>
      </c>
      <c r="B3794">
        <v>35</v>
      </c>
      <c r="C3794">
        <v>9</v>
      </c>
      <c r="D3794">
        <v>23082.2968</v>
      </c>
      <c r="E3794">
        <f>INDEX(Stores[region],MATCH(Sales[[#This Row],[store_no]],Stores[store_no],0))</f>
        <v>3</v>
      </c>
      <c r="F3794" t="str">
        <f>INDEX(Stores[storetype],MATCH(Sales[[#This Row],[store_no]],Stores[store_no],0))</f>
        <v>C</v>
      </c>
      <c r="G3794" t="str">
        <f>INDEX(Stores[location_city],MATCH(Sales[[#This Row],[store_no]],Stores[store_no],0))</f>
        <v>Wichita</v>
      </c>
      <c r="H3794" t="str">
        <f>INDEX(Stores[location_state],MATCH(Sales[[#This Row],[store_no]],Stores[store_no],0))</f>
        <v>Kansas</v>
      </c>
      <c r="I3794">
        <f>INDEX(Stores[sqft],MATCH(Sales[[#This Row],[store_no]],Stores[store_no],0))</f>
        <v>72800</v>
      </c>
      <c r="J3794" s="4" t="str">
        <f>INDEX(Departments[dept_name],MATCH(Sales[[#This Row],[dept_no]],Departments[dept_no],0))</f>
        <v>Garden</v>
      </c>
      <c r="K3794" s="4" t="str">
        <f>CONCATENATE(Sales[[#This Row],[region]],Sales[[#This Row],[storetype]])</f>
        <v>3C</v>
      </c>
      <c r="L3794" s="4">
        <f>INDEX(RegionStoreCount[Store Count],MATCH(Sales[[#This Row],[RegionStoretype]],RegionStoreCount[Region/Type],0))</f>
        <v>2</v>
      </c>
      <c r="M3794" s="4">
        <f>AND(Sales[[#This Row],[date]]&lt;=TY_YTDMax,Sales[[#This Row],[date]]&gt;=TY_YTDMin)*Sales[[#This Row],[sales]]</f>
        <v>0</v>
      </c>
      <c r="N3794" s="4">
        <f>AND(Sales[[#This Row],[date]]&lt;=LY_YTDMax,Sales[[#This Row],[date]]&gt;=LY_YTDMin)*Sales[[#This Row],[sales]]</f>
        <v>0</v>
      </c>
      <c r="O3794" s="4">
        <f>AND(Sales[[#This Row],[date]]&gt;=YoY_Min,Sales[[#This Row],[date]]&lt;=TY_YTDMax)*(Sales[[#This Row],[sales]]/Sales[[#This Row],[sqft]])</f>
        <v>0.31706451648351647</v>
      </c>
      <c r="P3794" s="4">
        <f>SUMIF(Sales[RegionStoretype],Sales[[#This Row],[RegionStoretype]],Sales[YoY_SSF])/Sales[[#This Row],[Region_TypeCount]]</f>
        <v>47.561479460925746</v>
      </c>
    </row>
    <row r="3795" spans="1:16" x14ac:dyDescent="0.25">
      <c r="A3795" s="1">
        <v>42979</v>
      </c>
      <c r="B3795">
        <v>37</v>
      </c>
      <c r="C3795">
        <v>15</v>
      </c>
      <c r="D3795">
        <v>120393.96559999998</v>
      </c>
      <c r="E3795">
        <f>INDEX(Stores[region],MATCH(Sales[[#This Row],[store_no]],Stores[store_no],0))</f>
        <v>3</v>
      </c>
      <c r="F3795" t="str">
        <f>INDEX(Stores[storetype],MATCH(Sales[[#This Row],[store_no]],Stores[store_no],0))</f>
        <v>C</v>
      </c>
      <c r="G3795" t="str">
        <f>INDEX(Stores[location_city],MATCH(Sales[[#This Row],[store_no]],Stores[store_no],0))</f>
        <v>Lincoln</v>
      </c>
      <c r="H3795" t="str">
        <f>INDEX(Stores[location_state],MATCH(Sales[[#This Row],[store_no]],Stores[store_no],0))</f>
        <v>Nebraska</v>
      </c>
      <c r="I3795">
        <f>INDEX(Stores[sqft],MATCH(Sales[[#This Row],[store_no]],Stores[store_no],0))</f>
        <v>161300</v>
      </c>
      <c r="J3795" s="4" t="str">
        <f>INDEX(Departments[dept_name],MATCH(Sales[[#This Row],[dept_no]],Departments[dept_no],0))</f>
        <v>Music</v>
      </c>
      <c r="K3795" s="4" t="str">
        <f>CONCATENATE(Sales[[#This Row],[region]],Sales[[#This Row],[storetype]])</f>
        <v>3C</v>
      </c>
      <c r="L3795" s="4">
        <f>INDEX(RegionStoreCount[Store Count],MATCH(Sales[[#This Row],[RegionStoretype]],RegionStoreCount[Region/Type],0))</f>
        <v>2</v>
      </c>
      <c r="M3795" s="4">
        <f>AND(Sales[[#This Row],[date]]&lt;=TY_YTDMax,Sales[[#This Row],[date]]&gt;=TY_YTDMin)*Sales[[#This Row],[sales]]</f>
        <v>0</v>
      </c>
      <c r="N3795" s="4">
        <f>AND(Sales[[#This Row],[date]]&lt;=LY_YTDMax,Sales[[#This Row],[date]]&gt;=LY_YTDMin)*Sales[[#This Row],[sales]]</f>
        <v>0</v>
      </c>
      <c r="O3795" s="4">
        <f>AND(Sales[[#This Row],[date]]&gt;=YoY_Min,Sales[[#This Row],[date]]&lt;=TY_YTDMax)*(Sales[[#This Row],[sales]]/Sales[[#This Row],[sqft]])</f>
        <v>0.74639780285182877</v>
      </c>
      <c r="P3795" s="4">
        <f>SUMIF(Sales[RegionStoretype],Sales[[#This Row],[RegionStoretype]],Sales[YoY_SSF])/Sales[[#This Row],[Region_TypeCount]]</f>
        <v>47.561479460925746</v>
      </c>
    </row>
    <row r="3796" spans="1:16" x14ac:dyDescent="0.25">
      <c r="A3796" s="1">
        <v>42979</v>
      </c>
      <c r="B3796">
        <v>37</v>
      </c>
      <c r="C3796">
        <v>16</v>
      </c>
      <c r="D3796">
        <v>15526.6806</v>
      </c>
      <c r="E3796">
        <f>INDEX(Stores[region],MATCH(Sales[[#This Row],[store_no]],Stores[store_no],0))</f>
        <v>3</v>
      </c>
      <c r="F3796" t="str">
        <f>INDEX(Stores[storetype],MATCH(Sales[[#This Row],[store_no]],Stores[store_no],0))</f>
        <v>C</v>
      </c>
      <c r="G3796" t="str">
        <f>INDEX(Stores[location_city],MATCH(Sales[[#This Row],[store_no]],Stores[store_no],0))</f>
        <v>Lincoln</v>
      </c>
      <c r="H3796" t="str">
        <f>INDEX(Stores[location_state],MATCH(Sales[[#This Row],[store_no]],Stores[store_no],0))</f>
        <v>Nebraska</v>
      </c>
      <c r="I3796">
        <f>INDEX(Stores[sqft],MATCH(Sales[[#This Row],[store_no]],Stores[store_no],0))</f>
        <v>161300</v>
      </c>
      <c r="J3796" s="4" t="str">
        <f>INDEX(Departments[dept_name],MATCH(Sales[[#This Row],[dept_no]],Departments[dept_no],0))</f>
        <v>Outdoors</v>
      </c>
      <c r="K3796" s="4" t="str">
        <f>CONCATENATE(Sales[[#This Row],[region]],Sales[[#This Row],[storetype]])</f>
        <v>3C</v>
      </c>
      <c r="L3796" s="4">
        <f>INDEX(RegionStoreCount[Store Count],MATCH(Sales[[#This Row],[RegionStoretype]],RegionStoreCount[Region/Type],0))</f>
        <v>2</v>
      </c>
      <c r="M3796" s="4">
        <f>AND(Sales[[#This Row],[date]]&lt;=TY_YTDMax,Sales[[#This Row],[date]]&gt;=TY_YTDMin)*Sales[[#This Row],[sales]]</f>
        <v>0</v>
      </c>
      <c r="N3796" s="4">
        <f>AND(Sales[[#This Row],[date]]&lt;=LY_YTDMax,Sales[[#This Row],[date]]&gt;=LY_YTDMin)*Sales[[#This Row],[sales]]</f>
        <v>0</v>
      </c>
      <c r="O3796" s="4">
        <f>AND(Sales[[#This Row],[date]]&gt;=YoY_Min,Sales[[#This Row],[date]]&lt;=TY_YTDMax)*(Sales[[#This Row],[sales]]/Sales[[#This Row],[sqft]])</f>
        <v>9.6259644141351519E-2</v>
      </c>
      <c r="P3796" s="4">
        <f>SUMIF(Sales[RegionStoretype],Sales[[#This Row],[RegionStoretype]],Sales[YoY_SSF])/Sales[[#This Row],[Region_TypeCount]]</f>
        <v>47.561479460925746</v>
      </c>
    </row>
    <row r="3797" spans="1:16" x14ac:dyDescent="0.25">
      <c r="A3797" s="1">
        <v>42979</v>
      </c>
      <c r="B3797">
        <v>38</v>
      </c>
      <c r="C3797">
        <v>1</v>
      </c>
      <c r="D3797">
        <v>20199.53</v>
      </c>
      <c r="E3797">
        <f>INDEX(Stores[region],MATCH(Sales[[#This Row],[store_no]],Stores[store_no],0))</f>
        <v>2</v>
      </c>
      <c r="F3797" t="str">
        <f>INDEX(Stores[storetype],MATCH(Sales[[#This Row],[store_no]],Stores[store_no],0))</f>
        <v>C</v>
      </c>
      <c r="G3797" t="str">
        <f>INDEX(Stores[location_city],MATCH(Sales[[#This Row],[store_no]],Stores[store_no],0))</f>
        <v>Hinsdale</v>
      </c>
      <c r="H3797" t="str">
        <f>INDEX(Stores[location_state],MATCH(Sales[[#This Row],[store_no]],Stores[store_no],0))</f>
        <v>Illinois</v>
      </c>
      <c r="I3797">
        <f>INDEX(Stores[sqft],MATCH(Sales[[#This Row],[store_no]],Stores[store_no],0))</f>
        <v>155600</v>
      </c>
      <c r="J3797" s="4" t="str">
        <f>INDEX(Departments[dept_name],MATCH(Sales[[#This Row],[dept_no]],Departments[dept_no],0))</f>
        <v>Automotive</v>
      </c>
      <c r="K3797" s="4" t="str">
        <f>CONCATENATE(Sales[[#This Row],[region]],Sales[[#This Row],[storetype]])</f>
        <v>2C</v>
      </c>
      <c r="L3797" s="4">
        <f>INDEX(RegionStoreCount[Store Count],MATCH(Sales[[#This Row],[RegionStoretype]],RegionStoreCount[Region/Type],0))</f>
        <v>1</v>
      </c>
      <c r="M3797" s="4">
        <f>AND(Sales[[#This Row],[date]]&lt;=TY_YTDMax,Sales[[#This Row],[date]]&gt;=TY_YTDMin)*Sales[[#This Row],[sales]]</f>
        <v>0</v>
      </c>
      <c r="N3797" s="4">
        <f>AND(Sales[[#This Row],[date]]&lt;=LY_YTDMax,Sales[[#This Row],[date]]&gt;=LY_YTDMin)*Sales[[#This Row],[sales]]</f>
        <v>0</v>
      </c>
      <c r="O3797" s="4">
        <f>AND(Sales[[#This Row],[date]]&gt;=YoY_Min,Sales[[#This Row],[date]]&lt;=TY_YTDMax)*(Sales[[#This Row],[sales]]/Sales[[#This Row],[sqft]])</f>
        <v>0.12981703084832905</v>
      </c>
      <c r="P3797" s="4">
        <f>SUMIF(Sales[RegionStoretype],Sales[[#This Row],[RegionStoretype]],Sales[YoY_SSF])/Sales[[#This Row],[Region_TypeCount]]</f>
        <v>44.537621913239086</v>
      </c>
    </row>
    <row r="3798" spans="1:16" x14ac:dyDescent="0.25">
      <c r="A3798" s="1">
        <v>42979</v>
      </c>
      <c r="B3798">
        <v>38</v>
      </c>
      <c r="C3798">
        <v>16</v>
      </c>
      <c r="D3798">
        <v>109578.38639999999</v>
      </c>
      <c r="E3798">
        <f>INDEX(Stores[region],MATCH(Sales[[#This Row],[store_no]],Stores[store_no],0))</f>
        <v>2</v>
      </c>
      <c r="F3798" t="str">
        <f>INDEX(Stores[storetype],MATCH(Sales[[#This Row],[store_no]],Stores[store_no],0))</f>
        <v>C</v>
      </c>
      <c r="G3798" t="str">
        <f>INDEX(Stores[location_city],MATCH(Sales[[#This Row],[store_no]],Stores[store_no],0))</f>
        <v>Hinsdale</v>
      </c>
      <c r="H3798" t="str">
        <f>INDEX(Stores[location_state],MATCH(Sales[[#This Row],[store_no]],Stores[store_no],0))</f>
        <v>Illinois</v>
      </c>
      <c r="I3798">
        <f>INDEX(Stores[sqft],MATCH(Sales[[#This Row],[store_no]],Stores[store_no],0))</f>
        <v>155600</v>
      </c>
      <c r="J3798" s="4" t="str">
        <f>INDEX(Departments[dept_name],MATCH(Sales[[#This Row],[dept_no]],Departments[dept_no],0))</f>
        <v>Outdoors</v>
      </c>
      <c r="K3798" s="4" t="str">
        <f>CONCATENATE(Sales[[#This Row],[region]],Sales[[#This Row],[storetype]])</f>
        <v>2C</v>
      </c>
      <c r="L3798" s="4">
        <f>INDEX(RegionStoreCount[Store Count],MATCH(Sales[[#This Row],[RegionStoretype]],RegionStoreCount[Region/Type],0))</f>
        <v>1</v>
      </c>
      <c r="M3798" s="4">
        <f>AND(Sales[[#This Row],[date]]&lt;=TY_YTDMax,Sales[[#This Row],[date]]&gt;=TY_YTDMin)*Sales[[#This Row],[sales]]</f>
        <v>0</v>
      </c>
      <c r="N3798" s="4">
        <f>AND(Sales[[#This Row],[date]]&lt;=LY_YTDMax,Sales[[#This Row],[date]]&gt;=LY_YTDMin)*Sales[[#This Row],[sales]]</f>
        <v>0</v>
      </c>
      <c r="O3798" s="4">
        <f>AND(Sales[[#This Row],[date]]&gt;=YoY_Min,Sales[[#This Row],[date]]&lt;=TY_YTDMax)*(Sales[[#This Row],[sales]]/Sales[[#This Row],[sqft]])</f>
        <v>0.7042312750642673</v>
      </c>
      <c r="P3798" s="4">
        <f>SUMIF(Sales[RegionStoretype],Sales[[#This Row],[RegionStoretype]],Sales[YoY_SSF])/Sales[[#This Row],[Region_TypeCount]]</f>
        <v>44.537621913239086</v>
      </c>
    </row>
    <row r="3799" spans="1:16" x14ac:dyDescent="0.25">
      <c r="A3799" s="1">
        <v>42986</v>
      </c>
      <c r="B3799">
        <v>1</v>
      </c>
      <c r="C3799">
        <v>12</v>
      </c>
      <c r="D3799">
        <v>104189.08319999999</v>
      </c>
      <c r="E3799">
        <f>INDEX(Stores[region],MATCH(Sales[[#This Row],[store_no]],Stores[store_no],0))</f>
        <v>1</v>
      </c>
      <c r="F3799" t="str">
        <f>INDEX(Stores[storetype],MATCH(Sales[[#This Row],[store_no]],Stores[store_no],0))</f>
        <v>A</v>
      </c>
      <c r="G3799" t="str">
        <f>INDEX(Stores[location_city],MATCH(Sales[[#This Row],[store_no]],Stores[store_no],0))</f>
        <v>Ann Arbor</v>
      </c>
      <c r="H3799" t="str">
        <f>INDEX(Stores[location_state],MATCH(Sales[[#This Row],[store_no]],Stores[store_no],0))</f>
        <v>Michigan</v>
      </c>
      <c r="I3799">
        <f>INDEX(Stores[sqft],MATCH(Sales[[#This Row],[store_no]],Stores[store_no],0))</f>
        <v>100600</v>
      </c>
      <c r="J3799" s="4" t="str">
        <f>INDEX(Departments[dept_name],MATCH(Sales[[#This Row],[dept_no]],Departments[dept_no],0))</f>
        <v>Jewelery</v>
      </c>
      <c r="K3799" s="4" t="str">
        <f>CONCATENATE(Sales[[#This Row],[region]],Sales[[#This Row],[storetype]])</f>
        <v>1A</v>
      </c>
      <c r="L3799" s="4">
        <f>INDEX(RegionStoreCount[Store Count],MATCH(Sales[[#This Row],[RegionStoretype]],RegionStoreCount[Region/Type],0))</f>
        <v>5</v>
      </c>
      <c r="M3799" s="4">
        <f>AND(Sales[[#This Row],[date]]&lt;=TY_YTDMax,Sales[[#This Row],[date]]&gt;=TY_YTDMin)*Sales[[#This Row],[sales]]</f>
        <v>0</v>
      </c>
      <c r="N3799" s="4">
        <f>AND(Sales[[#This Row],[date]]&lt;=LY_YTDMax,Sales[[#This Row],[date]]&gt;=LY_YTDMin)*Sales[[#This Row],[sales]]</f>
        <v>0</v>
      </c>
      <c r="O3799" s="4">
        <f>AND(Sales[[#This Row],[date]]&gt;=YoY_Min,Sales[[#This Row],[date]]&lt;=TY_YTDMax)*(Sales[[#This Row],[sales]]/Sales[[#This Row],[sqft]])</f>
        <v>1.0356767713717694</v>
      </c>
      <c r="P3799" s="4">
        <f>SUMIF(Sales[RegionStoretype],Sales[[#This Row],[RegionStoretype]],Sales[YoY_SSF])/Sales[[#This Row],[Region_TypeCount]]</f>
        <v>59.469551530910678</v>
      </c>
    </row>
    <row r="3800" spans="1:16" x14ac:dyDescent="0.25">
      <c r="A3800" s="1">
        <v>42986</v>
      </c>
      <c r="B3800">
        <v>2</v>
      </c>
      <c r="C3800">
        <v>4</v>
      </c>
      <c r="D3800">
        <v>45887.681800000006</v>
      </c>
      <c r="E3800">
        <f>INDEX(Stores[region],MATCH(Sales[[#This Row],[store_no]],Stores[store_no],0))</f>
        <v>3</v>
      </c>
      <c r="F3800" t="str">
        <f>INDEX(Stores[storetype],MATCH(Sales[[#This Row],[store_no]],Stores[store_no],0))</f>
        <v>A</v>
      </c>
      <c r="G3800" t="str">
        <f>INDEX(Stores[location_city],MATCH(Sales[[#This Row],[store_no]],Stores[store_no],0))</f>
        <v>Minneapolis</v>
      </c>
      <c r="H3800" t="str">
        <f>INDEX(Stores[location_state],MATCH(Sales[[#This Row],[store_no]],Stores[store_no],0))</f>
        <v>Minnesota</v>
      </c>
      <c r="I3800">
        <f>INDEX(Stores[sqft],MATCH(Sales[[#This Row],[store_no]],Stores[store_no],0))</f>
        <v>210400</v>
      </c>
      <c r="J3800" s="4" t="str">
        <f>INDEX(Departments[dept_name],MATCH(Sales[[#This Row],[dept_no]],Departments[dept_no],0))</f>
        <v>Books</v>
      </c>
      <c r="K3800" s="4" t="str">
        <f>CONCATENATE(Sales[[#This Row],[region]],Sales[[#This Row],[storetype]])</f>
        <v>3A</v>
      </c>
      <c r="L3800" s="4">
        <f>INDEX(RegionStoreCount[Store Count],MATCH(Sales[[#This Row],[RegionStoretype]],RegionStoreCount[Region/Type],0))</f>
        <v>9</v>
      </c>
      <c r="M3800" s="4">
        <f>AND(Sales[[#This Row],[date]]&lt;=TY_YTDMax,Sales[[#This Row],[date]]&gt;=TY_YTDMin)*Sales[[#This Row],[sales]]</f>
        <v>0</v>
      </c>
      <c r="N3800" s="4">
        <f>AND(Sales[[#This Row],[date]]&lt;=LY_YTDMax,Sales[[#This Row],[date]]&gt;=LY_YTDMin)*Sales[[#This Row],[sales]]</f>
        <v>0</v>
      </c>
      <c r="O3800" s="4">
        <f>AND(Sales[[#This Row],[date]]&gt;=YoY_Min,Sales[[#This Row],[date]]&lt;=TY_YTDMax)*(Sales[[#This Row],[sales]]/Sales[[#This Row],[sqft]])</f>
        <v>0.21809734695817493</v>
      </c>
      <c r="P3800" s="4">
        <f>SUMIF(Sales[RegionStoretype],Sales[[#This Row],[RegionStoretype]],Sales[YoY_SSF])/Sales[[#This Row],[Region_TypeCount]]</f>
        <v>53.603836561720975</v>
      </c>
    </row>
    <row r="3801" spans="1:16" x14ac:dyDescent="0.25">
      <c r="A3801" s="1">
        <v>42986</v>
      </c>
      <c r="B3801">
        <v>3</v>
      </c>
      <c r="C3801">
        <v>7</v>
      </c>
      <c r="D3801">
        <v>51561.418199999993</v>
      </c>
      <c r="E3801">
        <f>INDEX(Stores[region],MATCH(Sales[[#This Row],[store_no]],Stores[store_no],0))</f>
        <v>1</v>
      </c>
      <c r="F3801" t="str">
        <f>INDEX(Stores[storetype],MATCH(Sales[[#This Row],[store_no]],Stores[store_no],0))</f>
        <v>B</v>
      </c>
      <c r="G3801" t="str">
        <f>INDEX(Stores[location_city],MATCH(Sales[[#This Row],[store_no]],Stores[store_no],0))</f>
        <v>Detroit</v>
      </c>
      <c r="H3801" t="str">
        <f>INDEX(Stores[location_state],MATCH(Sales[[#This Row],[store_no]],Stores[store_no],0))</f>
        <v>Michigan</v>
      </c>
      <c r="I3801">
        <f>INDEX(Stores[sqft],MATCH(Sales[[#This Row],[store_no]],Stores[store_no],0))</f>
        <v>114500</v>
      </c>
      <c r="J3801" s="4" t="str">
        <f>INDEX(Departments[dept_name],MATCH(Sales[[#This Row],[dept_no]],Departments[dept_no],0))</f>
        <v>Electronics</v>
      </c>
      <c r="K3801" s="4" t="str">
        <f>CONCATENATE(Sales[[#This Row],[region]],Sales[[#This Row],[storetype]])</f>
        <v>1B</v>
      </c>
      <c r="L3801" s="4">
        <f>INDEX(RegionStoreCount[Store Count],MATCH(Sales[[#This Row],[RegionStoretype]],RegionStoreCount[Region/Type],0))</f>
        <v>5</v>
      </c>
      <c r="M3801" s="4">
        <f>AND(Sales[[#This Row],[date]]&lt;=TY_YTDMax,Sales[[#This Row],[date]]&gt;=TY_YTDMin)*Sales[[#This Row],[sales]]</f>
        <v>0</v>
      </c>
      <c r="N3801" s="4">
        <f>AND(Sales[[#This Row],[date]]&lt;=LY_YTDMax,Sales[[#This Row],[date]]&gt;=LY_YTDMin)*Sales[[#This Row],[sales]]</f>
        <v>0</v>
      </c>
      <c r="O3801" s="4">
        <f>AND(Sales[[#This Row],[date]]&gt;=YoY_Min,Sales[[#This Row],[date]]&lt;=TY_YTDMax)*(Sales[[#This Row],[sales]]/Sales[[#This Row],[sqft]])</f>
        <v>0.45031806288209603</v>
      </c>
      <c r="P3801" s="4">
        <f>SUMIF(Sales[RegionStoretype],Sales[[#This Row],[RegionStoretype]],Sales[YoY_SSF])/Sales[[#This Row],[Region_TypeCount]]</f>
        <v>68.518982968140051</v>
      </c>
    </row>
    <row r="3802" spans="1:16" x14ac:dyDescent="0.25">
      <c r="A3802" s="1">
        <v>42986</v>
      </c>
      <c r="B3802">
        <v>3</v>
      </c>
      <c r="C3802">
        <v>15</v>
      </c>
      <c r="D3802">
        <v>59102.4516</v>
      </c>
      <c r="E3802">
        <f>INDEX(Stores[region],MATCH(Sales[[#This Row],[store_no]],Stores[store_no],0))</f>
        <v>1</v>
      </c>
      <c r="F3802" t="str">
        <f>INDEX(Stores[storetype],MATCH(Sales[[#This Row],[store_no]],Stores[store_no],0))</f>
        <v>B</v>
      </c>
      <c r="G3802" t="str">
        <f>INDEX(Stores[location_city],MATCH(Sales[[#This Row],[store_no]],Stores[store_no],0))</f>
        <v>Detroit</v>
      </c>
      <c r="H3802" t="str">
        <f>INDEX(Stores[location_state],MATCH(Sales[[#This Row],[store_no]],Stores[store_no],0))</f>
        <v>Michigan</v>
      </c>
      <c r="I3802">
        <f>INDEX(Stores[sqft],MATCH(Sales[[#This Row],[store_no]],Stores[store_no],0))</f>
        <v>114500</v>
      </c>
      <c r="J3802" s="4" t="str">
        <f>INDEX(Departments[dept_name],MATCH(Sales[[#This Row],[dept_no]],Departments[dept_no],0))</f>
        <v>Music</v>
      </c>
      <c r="K3802" s="4" t="str">
        <f>CONCATENATE(Sales[[#This Row],[region]],Sales[[#This Row],[storetype]])</f>
        <v>1B</v>
      </c>
      <c r="L3802" s="4">
        <f>INDEX(RegionStoreCount[Store Count],MATCH(Sales[[#This Row],[RegionStoretype]],RegionStoreCount[Region/Type],0))</f>
        <v>5</v>
      </c>
      <c r="M3802" s="4">
        <f>AND(Sales[[#This Row],[date]]&lt;=TY_YTDMax,Sales[[#This Row],[date]]&gt;=TY_YTDMin)*Sales[[#This Row],[sales]]</f>
        <v>0</v>
      </c>
      <c r="N3802" s="4">
        <f>AND(Sales[[#This Row],[date]]&lt;=LY_YTDMax,Sales[[#This Row],[date]]&gt;=LY_YTDMin)*Sales[[#This Row],[sales]]</f>
        <v>0</v>
      </c>
      <c r="O3802" s="4">
        <f>AND(Sales[[#This Row],[date]]&gt;=YoY_Min,Sales[[#This Row],[date]]&lt;=TY_YTDMax)*(Sales[[#This Row],[sales]]/Sales[[#This Row],[sqft]])</f>
        <v>0.51617861659388642</v>
      </c>
      <c r="P3802" s="4">
        <f>SUMIF(Sales[RegionStoretype],Sales[[#This Row],[RegionStoretype]],Sales[YoY_SSF])/Sales[[#This Row],[Region_TypeCount]]</f>
        <v>68.518982968140051</v>
      </c>
    </row>
    <row r="3803" spans="1:16" x14ac:dyDescent="0.25">
      <c r="A3803" s="1">
        <v>42986</v>
      </c>
      <c r="B3803">
        <v>3</v>
      </c>
      <c r="C3803">
        <v>17</v>
      </c>
      <c r="D3803">
        <v>98434.158100000001</v>
      </c>
      <c r="E3803">
        <f>INDEX(Stores[region],MATCH(Sales[[#This Row],[store_no]],Stores[store_no],0))</f>
        <v>1</v>
      </c>
      <c r="F3803" t="str">
        <f>INDEX(Stores[storetype],MATCH(Sales[[#This Row],[store_no]],Stores[store_no],0))</f>
        <v>B</v>
      </c>
      <c r="G3803" t="str">
        <f>INDEX(Stores[location_city],MATCH(Sales[[#This Row],[store_no]],Stores[store_no],0))</f>
        <v>Detroit</v>
      </c>
      <c r="H3803" t="str">
        <f>INDEX(Stores[location_state],MATCH(Sales[[#This Row],[store_no]],Stores[store_no],0))</f>
        <v>Michigan</v>
      </c>
      <c r="I3803">
        <f>INDEX(Stores[sqft],MATCH(Sales[[#This Row],[store_no]],Stores[store_no],0))</f>
        <v>114500</v>
      </c>
      <c r="J3803" s="4" t="str">
        <f>INDEX(Departments[dept_name],MATCH(Sales[[#This Row],[dept_no]],Departments[dept_no],0))</f>
        <v>Shoes</v>
      </c>
      <c r="K3803" s="4" t="str">
        <f>CONCATENATE(Sales[[#This Row],[region]],Sales[[#This Row],[storetype]])</f>
        <v>1B</v>
      </c>
      <c r="L3803" s="4">
        <f>INDEX(RegionStoreCount[Store Count],MATCH(Sales[[#This Row],[RegionStoretype]],RegionStoreCount[Region/Type],0))</f>
        <v>5</v>
      </c>
      <c r="M3803" s="4">
        <f>AND(Sales[[#This Row],[date]]&lt;=TY_YTDMax,Sales[[#This Row],[date]]&gt;=TY_YTDMin)*Sales[[#This Row],[sales]]</f>
        <v>0</v>
      </c>
      <c r="N3803" s="4">
        <f>AND(Sales[[#This Row],[date]]&lt;=LY_YTDMax,Sales[[#This Row],[date]]&gt;=LY_YTDMin)*Sales[[#This Row],[sales]]</f>
        <v>0</v>
      </c>
      <c r="O3803" s="4">
        <f>AND(Sales[[#This Row],[date]]&gt;=YoY_Min,Sales[[#This Row],[date]]&lt;=TY_YTDMax)*(Sales[[#This Row],[sales]]/Sales[[#This Row],[sqft]])</f>
        <v>0.85968697030567687</v>
      </c>
      <c r="P3803" s="4">
        <f>SUMIF(Sales[RegionStoretype],Sales[[#This Row],[RegionStoretype]],Sales[YoY_SSF])/Sales[[#This Row],[Region_TypeCount]]</f>
        <v>68.518982968140051</v>
      </c>
    </row>
    <row r="3804" spans="1:16" x14ac:dyDescent="0.25">
      <c r="A3804" s="1">
        <v>42986</v>
      </c>
      <c r="B3804">
        <v>4</v>
      </c>
      <c r="C3804">
        <v>2</v>
      </c>
      <c r="D3804">
        <v>10654.6664</v>
      </c>
      <c r="E3804">
        <f>INDEX(Stores[region],MATCH(Sales[[#This Row],[store_no]],Stores[store_no],0))</f>
        <v>1</v>
      </c>
      <c r="F3804" t="str">
        <f>INDEX(Stores[storetype],MATCH(Sales[[#This Row],[store_no]],Stores[store_no],0))</f>
        <v>A</v>
      </c>
      <c r="G3804" t="str">
        <f>INDEX(Stores[location_city],MATCH(Sales[[#This Row],[store_no]],Stores[store_no],0))</f>
        <v>Cincinnati</v>
      </c>
      <c r="H3804" t="str">
        <f>INDEX(Stores[location_state],MATCH(Sales[[#This Row],[store_no]],Stores[store_no],0))</f>
        <v>Ohio</v>
      </c>
      <c r="I3804">
        <f>INDEX(Stores[sqft],MATCH(Sales[[#This Row],[store_no]],Stores[store_no],0))</f>
        <v>127800</v>
      </c>
      <c r="J3804" s="4" t="str">
        <f>INDEX(Departments[dept_name],MATCH(Sales[[#This Row],[dept_no]],Departments[dept_no],0))</f>
        <v>Baby</v>
      </c>
      <c r="K3804" s="4" t="str">
        <f>CONCATENATE(Sales[[#This Row],[region]],Sales[[#This Row],[storetype]])</f>
        <v>1A</v>
      </c>
      <c r="L3804" s="4">
        <f>INDEX(RegionStoreCount[Store Count],MATCH(Sales[[#This Row],[RegionStoretype]],RegionStoreCount[Region/Type],0))</f>
        <v>5</v>
      </c>
      <c r="M3804" s="4">
        <f>AND(Sales[[#This Row],[date]]&lt;=TY_YTDMax,Sales[[#This Row],[date]]&gt;=TY_YTDMin)*Sales[[#This Row],[sales]]</f>
        <v>0</v>
      </c>
      <c r="N3804" s="4">
        <f>AND(Sales[[#This Row],[date]]&lt;=LY_YTDMax,Sales[[#This Row],[date]]&gt;=LY_YTDMin)*Sales[[#This Row],[sales]]</f>
        <v>0</v>
      </c>
      <c r="O3804" s="4">
        <f>AND(Sales[[#This Row],[date]]&gt;=YoY_Min,Sales[[#This Row],[date]]&lt;=TY_YTDMax)*(Sales[[#This Row],[sales]]/Sales[[#This Row],[sqft]])</f>
        <v>8.3369846635367756E-2</v>
      </c>
      <c r="P3804" s="4">
        <f>SUMIF(Sales[RegionStoretype],Sales[[#This Row],[RegionStoretype]],Sales[YoY_SSF])/Sales[[#This Row],[Region_TypeCount]]</f>
        <v>59.469551530910678</v>
      </c>
    </row>
    <row r="3805" spans="1:16" x14ac:dyDescent="0.25">
      <c r="A3805" s="1">
        <v>42986</v>
      </c>
      <c r="B3805">
        <v>4</v>
      </c>
      <c r="C3805">
        <v>4</v>
      </c>
      <c r="D3805">
        <v>26768.885299999998</v>
      </c>
      <c r="E3805">
        <f>INDEX(Stores[region],MATCH(Sales[[#This Row],[store_no]],Stores[store_no],0))</f>
        <v>1</v>
      </c>
      <c r="F3805" t="str">
        <f>INDEX(Stores[storetype],MATCH(Sales[[#This Row],[store_no]],Stores[store_no],0))</f>
        <v>A</v>
      </c>
      <c r="G3805" t="str">
        <f>INDEX(Stores[location_city],MATCH(Sales[[#This Row],[store_no]],Stores[store_no],0))</f>
        <v>Cincinnati</v>
      </c>
      <c r="H3805" t="str">
        <f>INDEX(Stores[location_state],MATCH(Sales[[#This Row],[store_no]],Stores[store_no],0))</f>
        <v>Ohio</v>
      </c>
      <c r="I3805">
        <f>INDEX(Stores[sqft],MATCH(Sales[[#This Row],[store_no]],Stores[store_no],0))</f>
        <v>127800</v>
      </c>
      <c r="J3805" s="4" t="str">
        <f>INDEX(Departments[dept_name],MATCH(Sales[[#This Row],[dept_no]],Departments[dept_no],0))</f>
        <v>Books</v>
      </c>
      <c r="K3805" s="4" t="str">
        <f>CONCATENATE(Sales[[#This Row],[region]],Sales[[#This Row],[storetype]])</f>
        <v>1A</v>
      </c>
      <c r="L3805" s="4">
        <f>INDEX(RegionStoreCount[Store Count],MATCH(Sales[[#This Row],[RegionStoretype]],RegionStoreCount[Region/Type],0))</f>
        <v>5</v>
      </c>
      <c r="M3805" s="4">
        <f>AND(Sales[[#This Row],[date]]&lt;=TY_YTDMax,Sales[[#This Row],[date]]&gt;=TY_YTDMin)*Sales[[#This Row],[sales]]</f>
        <v>0</v>
      </c>
      <c r="N3805" s="4">
        <f>AND(Sales[[#This Row],[date]]&lt;=LY_YTDMax,Sales[[#This Row],[date]]&gt;=LY_YTDMin)*Sales[[#This Row],[sales]]</f>
        <v>0</v>
      </c>
      <c r="O3805" s="4">
        <f>AND(Sales[[#This Row],[date]]&gt;=YoY_Min,Sales[[#This Row],[date]]&lt;=TY_YTDMax)*(Sales[[#This Row],[sales]]/Sales[[#This Row],[sqft]])</f>
        <v>0.20945919640062596</v>
      </c>
      <c r="P3805" s="4">
        <f>SUMIF(Sales[RegionStoretype],Sales[[#This Row],[RegionStoretype]],Sales[YoY_SSF])/Sales[[#This Row],[Region_TypeCount]]</f>
        <v>59.469551530910678</v>
      </c>
    </row>
    <row r="3806" spans="1:16" x14ac:dyDescent="0.25">
      <c r="A3806" s="1">
        <v>42986</v>
      </c>
      <c r="B3806">
        <v>4</v>
      </c>
      <c r="C3806">
        <v>13</v>
      </c>
      <c r="D3806">
        <v>108616.82430000001</v>
      </c>
      <c r="E3806">
        <f>INDEX(Stores[region],MATCH(Sales[[#This Row],[store_no]],Stores[store_no],0))</f>
        <v>1</v>
      </c>
      <c r="F3806" t="str">
        <f>INDEX(Stores[storetype],MATCH(Sales[[#This Row],[store_no]],Stores[store_no],0))</f>
        <v>A</v>
      </c>
      <c r="G3806" t="str">
        <f>INDEX(Stores[location_city],MATCH(Sales[[#This Row],[store_no]],Stores[store_no],0))</f>
        <v>Cincinnati</v>
      </c>
      <c r="H3806" t="str">
        <f>INDEX(Stores[location_state],MATCH(Sales[[#This Row],[store_no]],Stores[store_no],0))</f>
        <v>Ohio</v>
      </c>
      <c r="I3806">
        <f>INDEX(Stores[sqft],MATCH(Sales[[#This Row],[store_no]],Stores[store_no],0))</f>
        <v>127800</v>
      </c>
      <c r="J3806" s="4" t="str">
        <f>INDEX(Departments[dept_name],MATCH(Sales[[#This Row],[dept_no]],Departments[dept_no],0))</f>
        <v>Kids</v>
      </c>
      <c r="K3806" s="4" t="str">
        <f>CONCATENATE(Sales[[#This Row],[region]],Sales[[#This Row],[storetype]])</f>
        <v>1A</v>
      </c>
      <c r="L3806" s="4">
        <f>INDEX(RegionStoreCount[Store Count],MATCH(Sales[[#This Row],[RegionStoretype]],RegionStoreCount[Region/Type],0))</f>
        <v>5</v>
      </c>
      <c r="M3806" s="4">
        <f>AND(Sales[[#This Row],[date]]&lt;=TY_YTDMax,Sales[[#This Row],[date]]&gt;=TY_YTDMin)*Sales[[#This Row],[sales]]</f>
        <v>0</v>
      </c>
      <c r="N3806" s="4">
        <f>AND(Sales[[#This Row],[date]]&lt;=LY_YTDMax,Sales[[#This Row],[date]]&gt;=LY_YTDMin)*Sales[[#This Row],[sales]]</f>
        <v>0</v>
      </c>
      <c r="O3806" s="4">
        <f>AND(Sales[[#This Row],[date]]&gt;=YoY_Min,Sales[[#This Row],[date]]&lt;=TY_YTDMax)*(Sales[[#This Row],[sales]]/Sales[[#This Row],[sqft]])</f>
        <v>0.84989690375586857</v>
      </c>
      <c r="P3806" s="4">
        <f>SUMIF(Sales[RegionStoretype],Sales[[#This Row],[RegionStoretype]],Sales[YoY_SSF])/Sales[[#This Row],[Region_TypeCount]]</f>
        <v>59.469551530910678</v>
      </c>
    </row>
    <row r="3807" spans="1:16" x14ac:dyDescent="0.25">
      <c r="A3807" s="1">
        <v>42986</v>
      </c>
      <c r="B3807">
        <v>5</v>
      </c>
      <c r="C3807">
        <v>15</v>
      </c>
      <c r="D3807">
        <v>135342.24459999998</v>
      </c>
      <c r="E3807">
        <f>INDEX(Stores[region],MATCH(Sales[[#This Row],[store_no]],Stores[store_no],0))</f>
        <v>1</v>
      </c>
      <c r="F3807" t="str">
        <f>INDEX(Stores[storetype],MATCH(Sales[[#This Row],[store_no]],Stores[store_no],0))</f>
        <v>B</v>
      </c>
      <c r="G3807" t="str">
        <f>INDEX(Stores[location_city],MATCH(Sales[[#This Row],[store_no]],Stores[store_no],0))</f>
        <v>Bloomington</v>
      </c>
      <c r="H3807" t="str">
        <f>INDEX(Stores[location_state],MATCH(Sales[[#This Row],[store_no]],Stores[store_no],0))</f>
        <v>Indiana</v>
      </c>
      <c r="I3807">
        <f>INDEX(Stores[sqft],MATCH(Sales[[#This Row],[store_no]],Stores[store_no],0))</f>
        <v>114500</v>
      </c>
      <c r="J3807" s="4" t="str">
        <f>INDEX(Departments[dept_name],MATCH(Sales[[#This Row],[dept_no]],Departments[dept_no],0))</f>
        <v>Music</v>
      </c>
      <c r="K3807" s="4" t="str">
        <f>CONCATENATE(Sales[[#This Row],[region]],Sales[[#This Row],[storetype]])</f>
        <v>1B</v>
      </c>
      <c r="L3807" s="4">
        <f>INDEX(RegionStoreCount[Store Count],MATCH(Sales[[#This Row],[RegionStoretype]],RegionStoreCount[Region/Type],0))</f>
        <v>5</v>
      </c>
      <c r="M3807" s="4">
        <f>AND(Sales[[#This Row],[date]]&lt;=TY_YTDMax,Sales[[#This Row],[date]]&gt;=TY_YTDMin)*Sales[[#This Row],[sales]]</f>
        <v>0</v>
      </c>
      <c r="N3807" s="4">
        <f>AND(Sales[[#This Row],[date]]&lt;=LY_YTDMax,Sales[[#This Row],[date]]&gt;=LY_YTDMin)*Sales[[#This Row],[sales]]</f>
        <v>0</v>
      </c>
      <c r="O3807" s="4">
        <f>AND(Sales[[#This Row],[date]]&gt;=YoY_Min,Sales[[#This Row],[date]]&lt;=TY_YTDMax)*(Sales[[#This Row],[sales]]/Sales[[#This Row],[sqft]])</f>
        <v>1.1820283371179037</v>
      </c>
      <c r="P3807" s="4">
        <f>SUMIF(Sales[RegionStoretype],Sales[[#This Row],[RegionStoretype]],Sales[YoY_SSF])/Sales[[#This Row],[Region_TypeCount]]</f>
        <v>68.518982968140051</v>
      </c>
    </row>
    <row r="3808" spans="1:16" x14ac:dyDescent="0.25">
      <c r="A3808" s="1">
        <v>42986</v>
      </c>
      <c r="B3808">
        <v>5</v>
      </c>
      <c r="C3808">
        <v>18</v>
      </c>
      <c r="D3808">
        <v>38435.149399999995</v>
      </c>
      <c r="E3808">
        <f>INDEX(Stores[region],MATCH(Sales[[#This Row],[store_no]],Stores[store_no],0))</f>
        <v>1</v>
      </c>
      <c r="F3808" t="str">
        <f>INDEX(Stores[storetype],MATCH(Sales[[#This Row],[store_no]],Stores[store_no],0))</f>
        <v>B</v>
      </c>
      <c r="G3808" t="str">
        <f>INDEX(Stores[location_city],MATCH(Sales[[#This Row],[store_no]],Stores[store_no],0))</f>
        <v>Bloomington</v>
      </c>
      <c r="H3808" t="str">
        <f>INDEX(Stores[location_state],MATCH(Sales[[#This Row],[store_no]],Stores[store_no],0))</f>
        <v>Indiana</v>
      </c>
      <c r="I3808">
        <f>INDEX(Stores[sqft],MATCH(Sales[[#This Row],[store_no]],Stores[store_no],0))</f>
        <v>114500</v>
      </c>
      <c r="J3808" s="4" t="str">
        <f>INDEX(Departments[dept_name],MATCH(Sales[[#This Row],[dept_no]],Departments[dept_no],0))</f>
        <v>Sports</v>
      </c>
      <c r="K3808" s="4" t="str">
        <f>CONCATENATE(Sales[[#This Row],[region]],Sales[[#This Row],[storetype]])</f>
        <v>1B</v>
      </c>
      <c r="L3808" s="4">
        <f>INDEX(RegionStoreCount[Store Count],MATCH(Sales[[#This Row],[RegionStoretype]],RegionStoreCount[Region/Type],0))</f>
        <v>5</v>
      </c>
      <c r="M3808" s="4">
        <f>AND(Sales[[#This Row],[date]]&lt;=TY_YTDMax,Sales[[#This Row],[date]]&gt;=TY_YTDMin)*Sales[[#This Row],[sales]]</f>
        <v>0</v>
      </c>
      <c r="N3808" s="4">
        <f>AND(Sales[[#This Row],[date]]&lt;=LY_YTDMax,Sales[[#This Row],[date]]&gt;=LY_YTDMin)*Sales[[#This Row],[sales]]</f>
        <v>0</v>
      </c>
      <c r="O3808" s="4">
        <f>AND(Sales[[#This Row],[date]]&gt;=YoY_Min,Sales[[#This Row],[date]]&lt;=TY_YTDMax)*(Sales[[#This Row],[sales]]/Sales[[#This Row],[sqft]])</f>
        <v>0.33567816069868989</v>
      </c>
      <c r="P3808" s="4">
        <f>SUMIF(Sales[RegionStoretype],Sales[[#This Row],[RegionStoretype]],Sales[YoY_SSF])/Sales[[#This Row],[Region_TypeCount]]</f>
        <v>68.518982968140051</v>
      </c>
    </row>
    <row r="3809" spans="1:16" x14ac:dyDescent="0.25">
      <c r="A3809" s="1">
        <v>42986</v>
      </c>
      <c r="B3809">
        <v>6</v>
      </c>
      <c r="C3809">
        <v>5</v>
      </c>
      <c r="D3809">
        <v>68133.264999999999</v>
      </c>
      <c r="E3809">
        <f>INDEX(Stores[region],MATCH(Sales[[#This Row],[store_no]],Stores[store_no],0))</f>
        <v>3</v>
      </c>
      <c r="F3809" t="str">
        <f>INDEX(Stores[storetype],MATCH(Sales[[#This Row],[store_no]],Stores[store_no],0))</f>
        <v>A</v>
      </c>
      <c r="G3809" t="str">
        <f>INDEX(Stores[location_city],MATCH(Sales[[#This Row],[store_no]],Stores[store_no],0))</f>
        <v>Green Bay</v>
      </c>
      <c r="H3809" t="str">
        <f>INDEX(Stores[location_state],MATCH(Sales[[#This Row],[store_no]],Stores[store_no],0))</f>
        <v>Wisconsin</v>
      </c>
      <c r="I3809">
        <f>INDEX(Stores[sqft],MATCH(Sales[[#This Row],[store_no]],Stores[store_no],0))</f>
        <v>138800</v>
      </c>
      <c r="J3809" s="4" t="str">
        <f>INDEX(Departments[dept_name],MATCH(Sales[[#This Row],[dept_no]],Departments[dept_no],0))</f>
        <v>Clothing</v>
      </c>
      <c r="K3809" s="4" t="str">
        <f>CONCATENATE(Sales[[#This Row],[region]],Sales[[#This Row],[storetype]])</f>
        <v>3A</v>
      </c>
      <c r="L3809" s="4">
        <f>INDEX(RegionStoreCount[Store Count],MATCH(Sales[[#This Row],[RegionStoretype]],RegionStoreCount[Region/Type],0))</f>
        <v>9</v>
      </c>
      <c r="M3809" s="4">
        <f>AND(Sales[[#This Row],[date]]&lt;=TY_YTDMax,Sales[[#This Row],[date]]&gt;=TY_YTDMin)*Sales[[#This Row],[sales]]</f>
        <v>0</v>
      </c>
      <c r="N3809" s="4">
        <f>AND(Sales[[#This Row],[date]]&lt;=LY_YTDMax,Sales[[#This Row],[date]]&gt;=LY_YTDMin)*Sales[[#This Row],[sales]]</f>
        <v>0</v>
      </c>
      <c r="O3809" s="4">
        <f>AND(Sales[[#This Row],[date]]&gt;=YoY_Min,Sales[[#This Row],[date]]&lt;=TY_YTDMax)*(Sales[[#This Row],[sales]]/Sales[[#This Row],[sqft]])</f>
        <v>0.49087366714697406</v>
      </c>
      <c r="P3809" s="4">
        <f>SUMIF(Sales[RegionStoretype],Sales[[#This Row],[RegionStoretype]],Sales[YoY_SSF])/Sales[[#This Row],[Region_TypeCount]]</f>
        <v>53.603836561720975</v>
      </c>
    </row>
    <row r="3810" spans="1:16" x14ac:dyDescent="0.25">
      <c r="A3810" s="1">
        <v>42986</v>
      </c>
      <c r="B3810">
        <v>6</v>
      </c>
      <c r="C3810">
        <v>16</v>
      </c>
      <c r="D3810">
        <v>171952.07000000004</v>
      </c>
      <c r="E3810">
        <f>INDEX(Stores[region],MATCH(Sales[[#This Row],[store_no]],Stores[store_no],0))</f>
        <v>3</v>
      </c>
      <c r="F3810" t="str">
        <f>INDEX(Stores[storetype],MATCH(Sales[[#This Row],[store_no]],Stores[store_no],0))</f>
        <v>A</v>
      </c>
      <c r="G3810" t="str">
        <f>INDEX(Stores[location_city],MATCH(Sales[[#This Row],[store_no]],Stores[store_no],0))</f>
        <v>Green Bay</v>
      </c>
      <c r="H3810" t="str">
        <f>INDEX(Stores[location_state],MATCH(Sales[[#This Row],[store_no]],Stores[store_no],0))</f>
        <v>Wisconsin</v>
      </c>
      <c r="I3810">
        <f>INDEX(Stores[sqft],MATCH(Sales[[#This Row],[store_no]],Stores[store_no],0))</f>
        <v>138800</v>
      </c>
      <c r="J3810" s="4" t="str">
        <f>INDEX(Departments[dept_name],MATCH(Sales[[#This Row],[dept_no]],Departments[dept_no],0))</f>
        <v>Outdoors</v>
      </c>
      <c r="K3810" s="4" t="str">
        <f>CONCATENATE(Sales[[#This Row],[region]],Sales[[#This Row],[storetype]])</f>
        <v>3A</v>
      </c>
      <c r="L3810" s="4">
        <f>INDEX(RegionStoreCount[Store Count],MATCH(Sales[[#This Row],[RegionStoretype]],RegionStoreCount[Region/Type],0))</f>
        <v>9</v>
      </c>
      <c r="M3810" s="4">
        <f>AND(Sales[[#This Row],[date]]&lt;=TY_YTDMax,Sales[[#This Row],[date]]&gt;=TY_YTDMin)*Sales[[#This Row],[sales]]</f>
        <v>0</v>
      </c>
      <c r="N3810" s="4">
        <f>AND(Sales[[#This Row],[date]]&lt;=LY_YTDMax,Sales[[#This Row],[date]]&gt;=LY_YTDMin)*Sales[[#This Row],[sales]]</f>
        <v>0</v>
      </c>
      <c r="O3810" s="4">
        <f>AND(Sales[[#This Row],[date]]&gt;=YoY_Min,Sales[[#This Row],[date]]&lt;=TY_YTDMax)*(Sales[[#This Row],[sales]]/Sales[[#This Row],[sqft]])</f>
        <v>1.2388477665706055</v>
      </c>
      <c r="P3810" s="4">
        <f>SUMIF(Sales[RegionStoretype],Sales[[#This Row],[RegionStoretype]],Sales[YoY_SSF])/Sales[[#This Row],[Region_TypeCount]]</f>
        <v>53.603836561720975</v>
      </c>
    </row>
    <row r="3811" spans="1:16" x14ac:dyDescent="0.25">
      <c r="A3811" s="1">
        <v>42986</v>
      </c>
      <c r="B3811">
        <v>7</v>
      </c>
      <c r="C3811">
        <v>4</v>
      </c>
      <c r="D3811">
        <v>40582.8442</v>
      </c>
      <c r="E3811">
        <f>INDEX(Stores[region],MATCH(Sales[[#This Row],[store_no]],Stores[store_no],0))</f>
        <v>2</v>
      </c>
      <c r="F3811" t="str">
        <f>INDEX(Stores[storetype],MATCH(Sales[[#This Row],[store_no]],Stores[store_no],0))</f>
        <v>B</v>
      </c>
      <c r="G3811" t="str">
        <f>INDEX(Stores[location_city],MATCH(Sales[[#This Row],[store_no]],Stores[store_no],0))</f>
        <v>Rockford</v>
      </c>
      <c r="H3811" t="str">
        <f>INDEX(Stores[location_state],MATCH(Sales[[#This Row],[store_no]],Stores[store_no],0))</f>
        <v>Illinois</v>
      </c>
      <c r="I3811">
        <f>INDEX(Stores[sqft],MATCH(Sales[[#This Row],[store_no]],Stores[store_no],0))</f>
        <v>127100</v>
      </c>
      <c r="J3811" s="4" t="str">
        <f>INDEX(Departments[dept_name],MATCH(Sales[[#This Row],[dept_no]],Departments[dept_no],0))</f>
        <v>Books</v>
      </c>
      <c r="K3811" s="4" t="str">
        <f>CONCATENATE(Sales[[#This Row],[region]],Sales[[#This Row],[storetype]])</f>
        <v>2B</v>
      </c>
      <c r="L3811" s="4">
        <f>INDEX(RegionStoreCount[Store Count],MATCH(Sales[[#This Row],[RegionStoretype]],RegionStoreCount[Region/Type],0))</f>
        <v>6</v>
      </c>
      <c r="M3811" s="4">
        <f>AND(Sales[[#This Row],[date]]&lt;=TY_YTDMax,Sales[[#This Row],[date]]&gt;=TY_YTDMin)*Sales[[#This Row],[sales]]</f>
        <v>0</v>
      </c>
      <c r="N3811" s="4">
        <f>AND(Sales[[#This Row],[date]]&lt;=LY_YTDMax,Sales[[#This Row],[date]]&gt;=LY_YTDMin)*Sales[[#This Row],[sales]]</f>
        <v>0</v>
      </c>
      <c r="O3811" s="4">
        <f>AND(Sales[[#This Row],[date]]&gt;=YoY_Min,Sales[[#This Row],[date]]&lt;=TY_YTDMax)*(Sales[[#This Row],[sales]]/Sales[[#This Row],[sqft]])</f>
        <v>0.31929853815892995</v>
      </c>
      <c r="P3811" s="4">
        <f>SUMIF(Sales[RegionStoretype],Sales[[#This Row],[RegionStoretype]],Sales[YoY_SSF])/Sales[[#This Row],[Region_TypeCount]]</f>
        <v>58.393757732919049</v>
      </c>
    </row>
    <row r="3812" spans="1:16" x14ac:dyDescent="0.25">
      <c r="A3812" s="1">
        <v>42986</v>
      </c>
      <c r="B3812">
        <v>7</v>
      </c>
      <c r="C3812">
        <v>6</v>
      </c>
      <c r="D3812">
        <v>51333.377399999998</v>
      </c>
      <c r="E3812">
        <f>INDEX(Stores[region],MATCH(Sales[[#This Row],[store_no]],Stores[store_no],0))</f>
        <v>2</v>
      </c>
      <c r="F3812" t="str">
        <f>INDEX(Stores[storetype],MATCH(Sales[[#This Row],[store_no]],Stores[store_no],0))</f>
        <v>B</v>
      </c>
      <c r="G3812" t="str">
        <f>INDEX(Stores[location_city],MATCH(Sales[[#This Row],[store_no]],Stores[store_no],0))</f>
        <v>Rockford</v>
      </c>
      <c r="H3812" t="str">
        <f>INDEX(Stores[location_state],MATCH(Sales[[#This Row],[store_no]],Stores[store_no],0))</f>
        <v>Illinois</v>
      </c>
      <c r="I3812">
        <f>INDEX(Stores[sqft],MATCH(Sales[[#This Row],[store_no]],Stores[store_no],0))</f>
        <v>127100</v>
      </c>
      <c r="J3812" s="4" t="str">
        <f>INDEX(Departments[dept_name],MATCH(Sales[[#This Row],[dept_no]],Departments[dept_no],0))</f>
        <v>Computers</v>
      </c>
      <c r="K3812" s="4" t="str">
        <f>CONCATENATE(Sales[[#This Row],[region]],Sales[[#This Row],[storetype]])</f>
        <v>2B</v>
      </c>
      <c r="L3812" s="4">
        <f>INDEX(RegionStoreCount[Store Count],MATCH(Sales[[#This Row],[RegionStoretype]],RegionStoreCount[Region/Type],0))</f>
        <v>6</v>
      </c>
      <c r="M3812" s="4">
        <f>AND(Sales[[#This Row],[date]]&lt;=TY_YTDMax,Sales[[#This Row],[date]]&gt;=TY_YTDMin)*Sales[[#This Row],[sales]]</f>
        <v>0</v>
      </c>
      <c r="N3812" s="4">
        <f>AND(Sales[[#This Row],[date]]&lt;=LY_YTDMax,Sales[[#This Row],[date]]&gt;=LY_YTDMin)*Sales[[#This Row],[sales]]</f>
        <v>0</v>
      </c>
      <c r="O3812" s="4">
        <f>AND(Sales[[#This Row],[date]]&gt;=YoY_Min,Sales[[#This Row],[date]]&lt;=TY_YTDMax)*(Sales[[#This Row],[sales]]/Sales[[#This Row],[sqft]])</f>
        <v>0.40388180487804876</v>
      </c>
      <c r="P3812" s="4">
        <f>SUMIF(Sales[RegionStoretype],Sales[[#This Row],[RegionStoretype]],Sales[YoY_SSF])/Sales[[#This Row],[Region_TypeCount]]</f>
        <v>58.393757732919049</v>
      </c>
    </row>
    <row r="3813" spans="1:16" x14ac:dyDescent="0.25">
      <c r="A3813" s="1">
        <v>42986</v>
      </c>
      <c r="B3813">
        <v>7</v>
      </c>
      <c r="C3813">
        <v>16</v>
      </c>
      <c r="D3813">
        <v>115815.3633</v>
      </c>
      <c r="E3813">
        <f>INDEX(Stores[region],MATCH(Sales[[#This Row],[store_no]],Stores[store_no],0))</f>
        <v>2</v>
      </c>
      <c r="F3813" t="str">
        <f>INDEX(Stores[storetype],MATCH(Sales[[#This Row],[store_no]],Stores[store_no],0))</f>
        <v>B</v>
      </c>
      <c r="G3813" t="str">
        <f>INDEX(Stores[location_city],MATCH(Sales[[#This Row],[store_no]],Stores[store_no],0))</f>
        <v>Rockford</v>
      </c>
      <c r="H3813" t="str">
        <f>INDEX(Stores[location_state],MATCH(Sales[[#This Row],[store_no]],Stores[store_no],0))</f>
        <v>Illinois</v>
      </c>
      <c r="I3813">
        <f>INDEX(Stores[sqft],MATCH(Sales[[#This Row],[store_no]],Stores[store_no],0))</f>
        <v>127100</v>
      </c>
      <c r="J3813" s="4" t="str">
        <f>INDEX(Departments[dept_name],MATCH(Sales[[#This Row],[dept_no]],Departments[dept_no],0))</f>
        <v>Outdoors</v>
      </c>
      <c r="K3813" s="4" t="str">
        <f>CONCATENATE(Sales[[#This Row],[region]],Sales[[#This Row],[storetype]])</f>
        <v>2B</v>
      </c>
      <c r="L3813" s="4">
        <f>INDEX(RegionStoreCount[Store Count],MATCH(Sales[[#This Row],[RegionStoretype]],RegionStoreCount[Region/Type],0))</f>
        <v>6</v>
      </c>
      <c r="M3813" s="4">
        <f>AND(Sales[[#This Row],[date]]&lt;=TY_YTDMax,Sales[[#This Row],[date]]&gt;=TY_YTDMin)*Sales[[#This Row],[sales]]</f>
        <v>0</v>
      </c>
      <c r="N3813" s="4">
        <f>AND(Sales[[#This Row],[date]]&lt;=LY_YTDMax,Sales[[#This Row],[date]]&gt;=LY_YTDMin)*Sales[[#This Row],[sales]]</f>
        <v>0</v>
      </c>
      <c r="O3813" s="4">
        <f>AND(Sales[[#This Row],[date]]&gt;=YoY_Min,Sales[[#This Row],[date]]&lt;=TY_YTDMax)*(Sales[[#This Row],[sales]]/Sales[[#This Row],[sqft]])</f>
        <v>0.91121450275373717</v>
      </c>
      <c r="P3813" s="4">
        <f>SUMIF(Sales[RegionStoretype],Sales[[#This Row],[RegionStoretype]],Sales[YoY_SSF])/Sales[[#This Row],[Region_TypeCount]]</f>
        <v>58.393757732919049</v>
      </c>
    </row>
    <row r="3814" spans="1:16" x14ac:dyDescent="0.25">
      <c r="A3814" s="1">
        <v>42986</v>
      </c>
      <c r="B3814">
        <v>7</v>
      </c>
      <c r="C3814">
        <v>20</v>
      </c>
      <c r="D3814">
        <v>116696.7458</v>
      </c>
      <c r="E3814">
        <f>INDEX(Stores[region],MATCH(Sales[[#This Row],[store_no]],Stores[store_no],0))</f>
        <v>2</v>
      </c>
      <c r="F3814" t="str">
        <f>INDEX(Stores[storetype],MATCH(Sales[[#This Row],[store_no]],Stores[store_no],0))</f>
        <v>B</v>
      </c>
      <c r="G3814" t="str">
        <f>INDEX(Stores[location_city],MATCH(Sales[[#This Row],[store_no]],Stores[store_no],0))</f>
        <v>Rockford</v>
      </c>
      <c r="H3814" t="str">
        <f>INDEX(Stores[location_state],MATCH(Sales[[#This Row],[store_no]],Stores[store_no],0))</f>
        <v>Illinois</v>
      </c>
      <c r="I3814">
        <f>INDEX(Stores[sqft],MATCH(Sales[[#This Row],[store_no]],Stores[store_no],0))</f>
        <v>127100</v>
      </c>
      <c r="J3814" s="4" t="str">
        <f>INDEX(Departments[dept_name],MATCH(Sales[[#This Row],[dept_no]],Departments[dept_no],0))</f>
        <v>Toys</v>
      </c>
      <c r="K3814" s="4" t="str">
        <f>CONCATENATE(Sales[[#This Row],[region]],Sales[[#This Row],[storetype]])</f>
        <v>2B</v>
      </c>
      <c r="L3814" s="4">
        <f>INDEX(RegionStoreCount[Store Count],MATCH(Sales[[#This Row],[RegionStoretype]],RegionStoreCount[Region/Type],0))</f>
        <v>6</v>
      </c>
      <c r="M3814" s="4">
        <f>AND(Sales[[#This Row],[date]]&lt;=TY_YTDMax,Sales[[#This Row],[date]]&gt;=TY_YTDMin)*Sales[[#This Row],[sales]]</f>
        <v>0</v>
      </c>
      <c r="N3814" s="4">
        <f>AND(Sales[[#This Row],[date]]&lt;=LY_YTDMax,Sales[[#This Row],[date]]&gt;=LY_YTDMin)*Sales[[#This Row],[sales]]</f>
        <v>0</v>
      </c>
      <c r="O3814" s="4">
        <f>AND(Sales[[#This Row],[date]]&gt;=YoY_Min,Sales[[#This Row],[date]]&lt;=TY_YTDMax)*(Sales[[#This Row],[sales]]/Sales[[#This Row],[sqft]])</f>
        <v>0.91814906215578285</v>
      </c>
      <c r="P3814" s="4">
        <f>SUMIF(Sales[RegionStoretype],Sales[[#This Row],[RegionStoretype]],Sales[YoY_SSF])/Sales[[#This Row],[Region_TypeCount]]</f>
        <v>58.393757732919049</v>
      </c>
    </row>
    <row r="3815" spans="1:16" x14ac:dyDescent="0.25">
      <c r="A3815" s="1">
        <v>42986</v>
      </c>
      <c r="B3815">
        <v>8</v>
      </c>
      <c r="C3815">
        <v>1</v>
      </c>
      <c r="D3815">
        <v>110040.56180000001</v>
      </c>
      <c r="E3815">
        <f>INDEX(Stores[region],MATCH(Sales[[#This Row],[store_no]],Stores[store_no],0))</f>
        <v>3</v>
      </c>
      <c r="F3815" t="str">
        <f>INDEX(Stores[storetype],MATCH(Sales[[#This Row],[store_no]],Stores[store_no],0))</f>
        <v>A</v>
      </c>
      <c r="G3815" t="str">
        <f>INDEX(Stores[location_city],MATCH(Sales[[#This Row],[store_no]],Stores[store_no],0))</f>
        <v>Saint Louis</v>
      </c>
      <c r="H3815" t="str">
        <f>INDEX(Stores[location_state],MATCH(Sales[[#This Row],[store_no]],Stores[store_no],0))</f>
        <v>Missouri</v>
      </c>
      <c r="I3815">
        <f>INDEX(Stores[sqft],MATCH(Sales[[#This Row],[store_no]],Stores[store_no],0))</f>
        <v>198900</v>
      </c>
      <c r="J3815" s="4" t="str">
        <f>INDEX(Departments[dept_name],MATCH(Sales[[#This Row],[dept_no]],Departments[dept_no],0))</f>
        <v>Automotive</v>
      </c>
      <c r="K3815" s="4" t="str">
        <f>CONCATENATE(Sales[[#This Row],[region]],Sales[[#This Row],[storetype]])</f>
        <v>3A</v>
      </c>
      <c r="L3815" s="4">
        <f>INDEX(RegionStoreCount[Store Count],MATCH(Sales[[#This Row],[RegionStoretype]],RegionStoreCount[Region/Type],0))</f>
        <v>9</v>
      </c>
      <c r="M3815" s="4">
        <f>AND(Sales[[#This Row],[date]]&lt;=TY_YTDMax,Sales[[#This Row],[date]]&gt;=TY_YTDMin)*Sales[[#This Row],[sales]]</f>
        <v>0</v>
      </c>
      <c r="N3815" s="4">
        <f>AND(Sales[[#This Row],[date]]&lt;=LY_YTDMax,Sales[[#This Row],[date]]&gt;=LY_YTDMin)*Sales[[#This Row],[sales]]</f>
        <v>0</v>
      </c>
      <c r="O3815" s="4">
        <f>AND(Sales[[#This Row],[date]]&gt;=YoY_Min,Sales[[#This Row],[date]]&lt;=TY_YTDMax)*(Sales[[#This Row],[sales]]/Sales[[#This Row],[sqft]])</f>
        <v>0.55324566013071896</v>
      </c>
      <c r="P3815" s="4">
        <f>SUMIF(Sales[RegionStoretype],Sales[[#This Row],[RegionStoretype]],Sales[YoY_SSF])/Sales[[#This Row],[Region_TypeCount]]</f>
        <v>53.603836561720975</v>
      </c>
    </row>
    <row r="3816" spans="1:16" x14ac:dyDescent="0.25">
      <c r="A3816" s="1">
        <v>42986</v>
      </c>
      <c r="B3816">
        <v>8</v>
      </c>
      <c r="C3816">
        <v>13</v>
      </c>
      <c r="D3816">
        <v>185201.41129999998</v>
      </c>
      <c r="E3816">
        <f>INDEX(Stores[region],MATCH(Sales[[#This Row],[store_no]],Stores[store_no],0))</f>
        <v>3</v>
      </c>
      <c r="F3816" t="str">
        <f>INDEX(Stores[storetype],MATCH(Sales[[#This Row],[store_no]],Stores[store_no],0))</f>
        <v>A</v>
      </c>
      <c r="G3816" t="str">
        <f>INDEX(Stores[location_city],MATCH(Sales[[#This Row],[store_no]],Stores[store_no],0))</f>
        <v>Saint Louis</v>
      </c>
      <c r="H3816" t="str">
        <f>INDEX(Stores[location_state],MATCH(Sales[[#This Row],[store_no]],Stores[store_no],0))</f>
        <v>Missouri</v>
      </c>
      <c r="I3816">
        <f>INDEX(Stores[sqft],MATCH(Sales[[#This Row],[store_no]],Stores[store_no],0))</f>
        <v>198900</v>
      </c>
      <c r="J3816" s="4" t="str">
        <f>INDEX(Departments[dept_name],MATCH(Sales[[#This Row],[dept_no]],Departments[dept_no],0))</f>
        <v>Kids</v>
      </c>
      <c r="K3816" s="4" t="str">
        <f>CONCATENATE(Sales[[#This Row],[region]],Sales[[#This Row],[storetype]])</f>
        <v>3A</v>
      </c>
      <c r="L3816" s="4">
        <f>INDEX(RegionStoreCount[Store Count],MATCH(Sales[[#This Row],[RegionStoretype]],RegionStoreCount[Region/Type],0))</f>
        <v>9</v>
      </c>
      <c r="M3816" s="4">
        <f>AND(Sales[[#This Row],[date]]&lt;=TY_YTDMax,Sales[[#This Row],[date]]&gt;=TY_YTDMin)*Sales[[#This Row],[sales]]</f>
        <v>0</v>
      </c>
      <c r="N3816" s="4">
        <f>AND(Sales[[#This Row],[date]]&lt;=LY_YTDMax,Sales[[#This Row],[date]]&gt;=LY_YTDMin)*Sales[[#This Row],[sales]]</f>
        <v>0</v>
      </c>
      <c r="O3816" s="4">
        <f>AND(Sales[[#This Row],[date]]&gt;=YoY_Min,Sales[[#This Row],[date]]&lt;=TY_YTDMax)*(Sales[[#This Row],[sales]]/Sales[[#This Row],[sqft]])</f>
        <v>0.93112826194067355</v>
      </c>
      <c r="P3816" s="4">
        <f>SUMIF(Sales[RegionStoretype],Sales[[#This Row],[RegionStoretype]],Sales[YoY_SSF])/Sales[[#This Row],[Region_TypeCount]]</f>
        <v>53.603836561720975</v>
      </c>
    </row>
    <row r="3817" spans="1:16" x14ac:dyDescent="0.25">
      <c r="A3817" s="1">
        <v>42986</v>
      </c>
      <c r="B3817">
        <v>9</v>
      </c>
      <c r="C3817">
        <v>16</v>
      </c>
      <c r="D3817">
        <v>29577.9607</v>
      </c>
      <c r="E3817">
        <f>INDEX(Stores[region],MATCH(Sales[[#This Row],[store_no]],Stores[store_no],0))</f>
        <v>1</v>
      </c>
      <c r="F3817" t="str">
        <f>INDEX(Stores[storetype],MATCH(Sales[[#This Row],[store_no]],Stores[store_no],0))</f>
        <v>B</v>
      </c>
      <c r="G3817" t="str">
        <f>INDEX(Stores[location_city],MATCH(Sales[[#This Row],[store_no]],Stores[store_no],0))</f>
        <v>Columbus</v>
      </c>
      <c r="H3817" t="str">
        <f>INDEX(Stores[location_state],MATCH(Sales[[#This Row],[store_no]],Stores[store_no],0))</f>
        <v>Ohio</v>
      </c>
      <c r="I3817">
        <f>INDEX(Stores[sqft],MATCH(Sales[[#This Row],[store_no]],Stores[store_no],0))</f>
        <v>221800</v>
      </c>
      <c r="J3817" s="4" t="str">
        <f>INDEX(Departments[dept_name],MATCH(Sales[[#This Row],[dept_no]],Departments[dept_no],0))</f>
        <v>Outdoors</v>
      </c>
      <c r="K3817" s="4" t="str">
        <f>CONCATENATE(Sales[[#This Row],[region]],Sales[[#This Row],[storetype]])</f>
        <v>1B</v>
      </c>
      <c r="L3817" s="4">
        <f>INDEX(RegionStoreCount[Store Count],MATCH(Sales[[#This Row],[RegionStoretype]],RegionStoreCount[Region/Type],0))</f>
        <v>5</v>
      </c>
      <c r="M3817" s="4">
        <f>AND(Sales[[#This Row],[date]]&lt;=TY_YTDMax,Sales[[#This Row],[date]]&gt;=TY_YTDMin)*Sales[[#This Row],[sales]]</f>
        <v>0</v>
      </c>
      <c r="N3817" s="4">
        <f>AND(Sales[[#This Row],[date]]&lt;=LY_YTDMax,Sales[[#This Row],[date]]&gt;=LY_YTDMin)*Sales[[#This Row],[sales]]</f>
        <v>0</v>
      </c>
      <c r="O3817" s="4">
        <f>AND(Sales[[#This Row],[date]]&gt;=YoY_Min,Sales[[#This Row],[date]]&lt;=TY_YTDMax)*(Sales[[#This Row],[sales]]/Sales[[#This Row],[sqft]])</f>
        <v>0.133354196122633</v>
      </c>
      <c r="P3817" s="4">
        <f>SUMIF(Sales[RegionStoretype],Sales[[#This Row],[RegionStoretype]],Sales[YoY_SSF])/Sales[[#This Row],[Region_TypeCount]]</f>
        <v>68.518982968140051</v>
      </c>
    </row>
    <row r="3818" spans="1:16" x14ac:dyDescent="0.25">
      <c r="A3818" s="1">
        <v>42986</v>
      </c>
      <c r="B3818">
        <v>10</v>
      </c>
      <c r="C3818">
        <v>3</v>
      </c>
      <c r="D3818">
        <v>116002.79750000002</v>
      </c>
      <c r="E3818">
        <f>INDEX(Stores[region],MATCH(Sales[[#This Row],[store_no]],Stores[store_no],0))</f>
        <v>1</v>
      </c>
      <c r="F3818" t="str">
        <f>INDEX(Stores[storetype],MATCH(Sales[[#This Row],[store_no]],Stores[store_no],0))</f>
        <v>B</v>
      </c>
      <c r="G3818" t="str">
        <f>INDEX(Stores[location_city],MATCH(Sales[[#This Row],[store_no]],Stores[store_no],0))</f>
        <v>Traverse City</v>
      </c>
      <c r="H3818" t="str">
        <f>INDEX(Stores[location_state],MATCH(Sales[[#This Row],[store_no]],Stores[store_no],0))</f>
        <v>Michigan</v>
      </c>
      <c r="I3818">
        <f>INDEX(Stores[sqft],MATCH(Sales[[#This Row],[store_no]],Stores[store_no],0))</f>
        <v>158200</v>
      </c>
      <c r="J3818" s="4" t="str">
        <f>INDEX(Departments[dept_name],MATCH(Sales[[#This Row],[dept_no]],Departments[dept_no],0))</f>
        <v>Beauty</v>
      </c>
      <c r="K3818" s="4" t="str">
        <f>CONCATENATE(Sales[[#This Row],[region]],Sales[[#This Row],[storetype]])</f>
        <v>1B</v>
      </c>
      <c r="L3818" s="4">
        <f>INDEX(RegionStoreCount[Store Count],MATCH(Sales[[#This Row],[RegionStoretype]],RegionStoreCount[Region/Type],0))</f>
        <v>5</v>
      </c>
      <c r="M3818" s="4">
        <f>AND(Sales[[#This Row],[date]]&lt;=TY_YTDMax,Sales[[#This Row],[date]]&gt;=TY_YTDMin)*Sales[[#This Row],[sales]]</f>
        <v>0</v>
      </c>
      <c r="N3818" s="4">
        <f>AND(Sales[[#This Row],[date]]&lt;=LY_YTDMax,Sales[[#This Row],[date]]&gt;=LY_YTDMin)*Sales[[#This Row],[sales]]</f>
        <v>0</v>
      </c>
      <c r="O3818" s="4">
        <f>AND(Sales[[#This Row],[date]]&gt;=YoY_Min,Sales[[#This Row],[date]]&lt;=TY_YTDMax)*(Sales[[#This Row],[sales]]/Sales[[#This Row],[sqft]])</f>
        <v>0.73326673514538565</v>
      </c>
      <c r="P3818" s="4">
        <f>SUMIF(Sales[RegionStoretype],Sales[[#This Row],[RegionStoretype]],Sales[YoY_SSF])/Sales[[#This Row],[Region_TypeCount]]</f>
        <v>68.518982968140051</v>
      </c>
    </row>
    <row r="3819" spans="1:16" x14ac:dyDescent="0.25">
      <c r="A3819" s="1">
        <v>42986</v>
      </c>
      <c r="B3819">
        <v>10</v>
      </c>
      <c r="C3819">
        <v>5</v>
      </c>
      <c r="D3819">
        <v>131312.9711</v>
      </c>
      <c r="E3819">
        <f>INDEX(Stores[region],MATCH(Sales[[#This Row],[store_no]],Stores[store_no],0))</f>
        <v>1</v>
      </c>
      <c r="F3819" t="str">
        <f>INDEX(Stores[storetype],MATCH(Sales[[#This Row],[store_no]],Stores[store_no],0))</f>
        <v>B</v>
      </c>
      <c r="G3819" t="str">
        <f>INDEX(Stores[location_city],MATCH(Sales[[#This Row],[store_no]],Stores[store_no],0))</f>
        <v>Traverse City</v>
      </c>
      <c r="H3819" t="str">
        <f>INDEX(Stores[location_state],MATCH(Sales[[#This Row],[store_no]],Stores[store_no],0))</f>
        <v>Michigan</v>
      </c>
      <c r="I3819">
        <f>INDEX(Stores[sqft],MATCH(Sales[[#This Row],[store_no]],Stores[store_no],0))</f>
        <v>158200</v>
      </c>
      <c r="J3819" s="4" t="str">
        <f>INDEX(Departments[dept_name],MATCH(Sales[[#This Row],[dept_no]],Departments[dept_no],0))</f>
        <v>Clothing</v>
      </c>
      <c r="K3819" s="4" t="str">
        <f>CONCATENATE(Sales[[#This Row],[region]],Sales[[#This Row],[storetype]])</f>
        <v>1B</v>
      </c>
      <c r="L3819" s="4">
        <f>INDEX(RegionStoreCount[Store Count],MATCH(Sales[[#This Row],[RegionStoretype]],RegionStoreCount[Region/Type],0))</f>
        <v>5</v>
      </c>
      <c r="M3819" s="4">
        <f>AND(Sales[[#This Row],[date]]&lt;=TY_YTDMax,Sales[[#This Row],[date]]&gt;=TY_YTDMin)*Sales[[#This Row],[sales]]</f>
        <v>0</v>
      </c>
      <c r="N3819" s="4">
        <f>AND(Sales[[#This Row],[date]]&lt;=LY_YTDMax,Sales[[#This Row],[date]]&gt;=LY_YTDMin)*Sales[[#This Row],[sales]]</f>
        <v>0</v>
      </c>
      <c r="O3819" s="4">
        <f>AND(Sales[[#This Row],[date]]&gt;=YoY_Min,Sales[[#This Row],[date]]&lt;=TY_YTDMax)*(Sales[[#This Row],[sales]]/Sales[[#This Row],[sqft]])</f>
        <v>0.83004406510745887</v>
      </c>
      <c r="P3819" s="4">
        <f>SUMIF(Sales[RegionStoretype],Sales[[#This Row],[RegionStoretype]],Sales[YoY_SSF])/Sales[[#This Row],[Region_TypeCount]]</f>
        <v>68.518982968140051</v>
      </c>
    </row>
    <row r="3820" spans="1:16" x14ac:dyDescent="0.25">
      <c r="A3820" s="1">
        <v>42986</v>
      </c>
      <c r="B3820">
        <v>10</v>
      </c>
      <c r="C3820">
        <v>9</v>
      </c>
      <c r="D3820">
        <v>23738.297199999997</v>
      </c>
      <c r="E3820">
        <f>INDEX(Stores[region],MATCH(Sales[[#This Row],[store_no]],Stores[store_no],0))</f>
        <v>1</v>
      </c>
      <c r="F3820" t="str">
        <f>INDEX(Stores[storetype],MATCH(Sales[[#This Row],[store_no]],Stores[store_no],0))</f>
        <v>B</v>
      </c>
      <c r="G3820" t="str">
        <f>INDEX(Stores[location_city],MATCH(Sales[[#This Row],[store_no]],Stores[store_no],0))</f>
        <v>Traverse City</v>
      </c>
      <c r="H3820" t="str">
        <f>INDEX(Stores[location_state],MATCH(Sales[[#This Row],[store_no]],Stores[store_no],0))</f>
        <v>Michigan</v>
      </c>
      <c r="I3820">
        <f>INDEX(Stores[sqft],MATCH(Sales[[#This Row],[store_no]],Stores[store_no],0))</f>
        <v>158200</v>
      </c>
      <c r="J3820" s="4" t="str">
        <f>INDEX(Departments[dept_name],MATCH(Sales[[#This Row],[dept_no]],Departments[dept_no],0))</f>
        <v>Garden</v>
      </c>
      <c r="K3820" s="4" t="str">
        <f>CONCATENATE(Sales[[#This Row],[region]],Sales[[#This Row],[storetype]])</f>
        <v>1B</v>
      </c>
      <c r="L3820" s="4">
        <f>INDEX(RegionStoreCount[Store Count],MATCH(Sales[[#This Row],[RegionStoretype]],RegionStoreCount[Region/Type],0))</f>
        <v>5</v>
      </c>
      <c r="M3820" s="4">
        <f>AND(Sales[[#This Row],[date]]&lt;=TY_YTDMax,Sales[[#This Row],[date]]&gt;=TY_YTDMin)*Sales[[#This Row],[sales]]</f>
        <v>0</v>
      </c>
      <c r="N3820" s="4">
        <f>AND(Sales[[#This Row],[date]]&lt;=LY_YTDMax,Sales[[#This Row],[date]]&gt;=LY_YTDMin)*Sales[[#This Row],[sales]]</f>
        <v>0</v>
      </c>
      <c r="O3820" s="4">
        <f>AND(Sales[[#This Row],[date]]&gt;=YoY_Min,Sales[[#This Row],[date]]&lt;=TY_YTDMax)*(Sales[[#This Row],[sales]]/Sales[[#This Row],[sqft]])</f>
        <v>0.1500524475347661</v>
      </c>
      <c r="P3820" s="4">
        <f>SUMIF(Sales[RegionStoretype],Sales[[#This Row],[RegionStoretype]],Sales[YoY_SSF])/Sales[[#This Row],[Region_TypeCount]]</f>
        <v>68.518982968140051</v>
      </c>
    </row>
    <row r="3821" spans="1:16" x14ac:dyDescent="0.25">
      <c r="A3821" s="1">
        <v>42986</v>
      </c>
      <c r="B3821">
        <v>10</v>
      </c>
      <c r="C3821">
        <v>20</v>
      </c>
      <c r="D3821">
        <v>12184.3573</v>
      </c>
      <c r="E3821">
        <f>INDEX(Stores[region],MATCH(Sales[[#This Row],[store_no]],Stores[store_no],0))</f>
        <v>1</v>
      </c>
      <c r="F3821" t="str">
        <f>INDEX(Stores[storetype],MATCH(Sales[[#This Row],[store_no]],Stores[store_no],0))</f>
        <v>B</v>
      </c>
      <c r="G3821" t="str">
        <f>INDEX(Stores[location_city],MATCH(Sales[[#This Row],[store_no]],Stores[store_no],0))</f>
        <v>Traverse City</v>
      </c>
      <c r="H3821" t="str">
        <f>INDEX(Stores[location_state],MATCH(Sales[[#This Row],[store_no]],Stores[store_no],0))</f>
        <v>Michigan</v>
      </c>
      <c r="I3821">
        <f>INDEX(Stores[sqft],MATCH(Sales[[#This Row],[store_no]],Stores[store_no],0))</f>
        <v>158200</v>
      </c>
      <c r="J3821" s="4" t="str">
        <f>INDEX(Departments[dept_name],MATCH(Sales[[#This Row],[dept_no]],Departments[dept_no],0))</f>
        <v>Toys</v>
      </c>
      <c r="K3821" s="4" t="str">
        <f>CONCATENATE(Sales[[#This Row],[region]],Sales[[#This Row],[storetype]])</f>
        <v>1B</v>
      </c>
      <c r="L3821" s="4">
        <f>INDEX(RegionStoreCount[Store Count],MATCH(Sales[[#This Row],[RegionStoretype]],RegionStoreCount[Region/Type],0))</f>
        <v>5</v>
      </c>
      <c r="M3821" s="4">
        <f>AND(Sales[[#This Row],[date]]&lt;=TY_YTDMax,Sales[[#This Row],[date]]&gt;=TY_YTDMin)*Sales[[#This Row],[sales]]</f>
        <v>0</v>
      </c>
      <c r="N3821" s="4">
        <f>AND(Sales[[#This Row],[date]]&lt;=LY_YTDMax,Sales[[#This Row],[date]]&gt;=LY_YTDMin)*Sales[[#This Row],[sales]]</f>
        <v>0</v>
      </c>
      <c r="O3821" s="4">
        <f>AND(Sales[[#This Row],[date]]&gt;=YoY_Min,Sales[[#This Row],[date]]&lt;=TY_YTDMax)*(Sales[[#This Row],[sales]]/Sales[[#This Row],[sqft]])</f>
        <v>7.7018693426042978E-2</v>
      </c>
      <c r="P3821" s="4">
        <f>SUMIF(Sales[RegionStoretype],Sales[[#This Row],[RegionStoretype]],Sales[YoY_SSF])/Sales[[#This Row],[Region_TypeCount]]</f>
        <v>68.518982968140051</v>
      </c>
    </row>
    <row r="3822" spans="1:16" x14ac:dyDescent="0.25">
      <c r="A3822" s="1">
        <v>42986</v>
      </c>
      <c r="B3822">
        <v>11</v>
      </c>
      <c r="C3822">
        <v>10</v>
      </c>
      <c r="D3822">
        <v>13653.9375</v>
      </c>
      <c r="E3822">
        <f>INDEX(Stores[region],MATCH(Sales[[#This Row],[store_no]],Stores[store_no],0))</f>
        <v>1</v>
      </c>
      <c r="F3822" t="str">
        <f>INDEX(Stores[storetype],MATCH(Sales[[#This Row],[store_no]],Stores[store_no],0))</f>
        <v>A</v>
      </c>
      <c r="G3822" t="str">
        <f>INDEX(Stores[location_city],MATCH(Sales[[#This Row],[store_no]],Stores[store_no],0))</f>
        <v>Cleveland</v>
      </c>
      <c r="H3822" t="str">
        <f>INDEX(Stores[location_state],MATCH(Sales[[#This Row],[store_no]],Stores[store_no],0))</f>
        <v>Ohio</v>
      </c>
      <c r="I3822">
        <f>INDEX(Stores[sqft],MATCH(Sales[[#This Row],[store_no]],Stores[store_no],0))</f>
        <v>192400</v>
      </c>
      <c r="J3822" s="4" t="str">
        <f>INDEX(Departments[dept_name],MATCH(Sales[[#This Row],[dept_no]],Departments[dept_no],0))</f>
        <v>Health</v>
      </c>
      <c r="K3822" s="4" t="str">
        <f>CONCATENATE(Sales[[#This Row],[region]],Sales[[#This Row],[storetype]])</f>
        <v>1A</v>
      </c>
      <c r="L3822" s="4">
        <f>INDEX(RegionStoreCount[Store Count],MATCH(Sales[[#This Row],[RegionStoretype]],RegionStoreCount[Region/Type],0))</f>
        <v>5</v>
      </c>
      <c r="M3822" s="4">
        <f>AND(Sales[[#This Row],[date]]&lt;=TY_YTDMax,Sales[[#This Row],[date]]&gt;=TY_YTDMin)*Sales[[#This Row],[sales]]</f>
        <v>0</v>
      </c>
      <c r="N3822" s="4">
        <f>AND(Sales[[#This Row],[date]]&lt;=LY_YTDMax,Sales[[#This Row],[date]]&gt;=LY_YTDMin)*Sales[[#This Row],[sales]]</f>
        <v>0</v>
      </c>
      <c r="O3822" s="4">
        <f>AND(Sales[[#This Row],[date]]&gt;=YoY_Min,Sales[[#This Row],[date]]&lt;=TY_YTDMax)*(Sales[[#This Row],[sales]]/Sales[[#This Row],[sqft]])</f>
        <v>7.0966411122661124E-2</v>
      </c>
      <c r="P3822" s="4">
        <f>SUMIF(Sales[RegionStoretype],Sales[[#This Row],[RegionStoretype]],Sales[YoY_SSF])/Sales[[#This Row],[Region_TypeCount]]</f>
        <v>59.469551530910678</v>
      </c>
    </row>
    <row r="3823" spans="1:16" x14ac:dyDescent="0.25">
      <c r="A3823" s="1">
        <v>42986</v>
      </c>
      <c r="B3823">
        <v>11</v>
      </c>
      <c r="C3823">
        <v>17</v>
      </c>
      <c r="D3823">
        <v>42557.113500000007</v>
      </c>
      <c r="E3823">
        <f>INDEX(Stores[region],MATCH(Sales[[#This Row],[store_no]],Stores[store_no],0))</f>
        <v>1</v>
      </c>
      <c r="F3823" t="str">
        <f>INDEX(Stores[storetype],MATCH(Sales[[#This Row],[store_no]],Stores[store_no],0))</f>
        <v>A</v>
      </c>
      <c r="G3823" t="str">
        <f>INDEX(Stores[location_city],MATCH(Sales[[#This Row],[store_no]],Stores[store_no],0))</f>
        <v>Cleveland</v>
      </c>
      <c r="H3823" t="str">
        <f>INDEX(Stores[location_state],MATCH(Sales[[#This Row],[store_no]],Stores[store_no],0))</f>
        <v>Ohio</v>
      </c>
      <c r="I3823">
        <f>INDEX(Stores[sqft],MATCH(Sales[[#This Row],[store_no]],Stores[store_no],0))</f>
        <v>192400</v>
      </c>
      <c r="J3823" s="4" t="str">
        <f>INDEX(Departments[dept_name],MATCH(Sales[[#This Row],[dept_no]],Departments[dept_no],0))</f>
        <v>Shoes</v>
      </c>
      <c r="K3823" s="4" t="str">
        <f>CONCATENATE(Sales[[#This Row],[region]],Sales[[#This Row],[storetype]])</f>
        <v>1A</v>
      </c>
      <c r="L3823" s="4">
        <f>INDEX(RegionStoreCount[Store Count],MATCH(Sales[[#This Row],[RegionStoretype]],RegionStoreCount[Region/Type],0))</f>
        <v>5</v>
      </c>
      <c r="M3823" s="4">
        <f>AND(Sales[[#This Row],[date]]&lt;=TY_YTDMax,Sales[[#This Row],[date]]&gt;=TY_YTDMin)*Sales[[#This Row],[sales]]</f>
        <v>0</v>
      </c>
      <c r="N3823" s="4">
        <f>AND(Sales[[#This Row],[date]]&lt;=LY_YTDMax,Sales[[#This Row],[date]]&gt;=LY_YTDMin)*Sales[[#This Row],[sales]]</f>
        <v>0</v>
      </c>
      <c r="O3823" s="4">
        <f>AND(Sales[[#This Row],[date]]&gt;=YoY_Min,Sales[[#This Row],[date]]&lt;=TY_YTDMax)*(Sales[[#This Row],[sales]]/Sales[[#This Row],[sqft]])</f>
        <v>0.22119081860706863</v>
      </c>
      <c r="P3823" s="4">
        <f>SUMIF(Sales[RegionStoretype],Sales[[#This Row],[RegionStoretype]],Sales[YoY_SSF])/Sales[[#This Row],[Region_TypeCount]]</f>
        <v>59.469551530910678</v>
      </c>
    </row>
    <row r="3824" spans="1:16" x14ac:dyDescent="0.25">
      <c r="A3824" s="1">
        <v>42986</v>
      </c>
      <c r="B3824">
        <v>11</v>
      </c>
      <c r="C3824">
        <v>19</v>
      </c>
      <c r="D3824">
        <v>12240.156500000001</v>
      </c>
      <c r="E3824">
        <f>INDEX(Stores[region],MATCH(Sales[[#This Row],[store_no]],Stores[store_no],0))</f>
        <v>1</v>
      </c>
      <c r="F3824" t="str">
        <f>INDEX(Stores[storetype],MATCH(Sales[[#This Row],[store_no]],Stores[store_no],0))</f>
        <v>A</v>
      </c>
      <c r="G3824" t="str">
        <f>INDEX(Stores[location_city],MATCH(Sales[[#This Row],[store_no]],Stores[store_no],0))</f>
        <v>Cleveland</v>
      </c>
      <c r="H3824" t="str">
        <f>INDEX(Stores[location_state],MATCH(Sales[[#This Row],[store_no]],Stores[store_no],0))</f>
        <v>Ohio</v>
      </c>
      <c r="I3824">
        <f>INDEX(Stores[sqft],MATCH(Sales[[#This Row],[store_no]],Stores[store_no],0))</f>
        <v>192400</v>
      </c>
      <c r="J3824" s="4" t="str">
        <f>INDEX(Departments[dept_name],MATCH(Sales[[#This Row],[dept_no]],Departments[dept_no],0))</f>
        <v>Tools</v>
      </c>
      <c r="K3824" s="4" t="str">
        <f>CONCATENATE(Sales[[#This Row],[region]],Sales[[#This Row],[storetype]])</f>
        <v>1A</v>
      </c>
      <c r="L3824" s="4">
        <f>INDEX(RegionStoreCount[Store Count],MATCH(Sales[[#This Row],[RegionStoretype]],RegionStoreCount[Region/Type],0))</f>
        <v>5</v>
      </c>
      <c r="M3824" s="4">
        <f>AND(Sales[[#This Row],[date]]&lt;=TY_YTDMax,Sales[[#This Row],[date]]&gt;=TY_YTDMin)*Sales[[#This Row],[sales]]</f>
        <v>0</v>
      </c>
      <c r="N3824" s="4">
        <f>AND(Sales[[#This Row],[date]]&lt;=LY_YTDMax,Sales[[#This Row],[date]]&gt;=LY_YTDMin)*Sales[[#This Row],[sales]]</f>
        <v>0</v>
      </c>
      <c r="O3824" s="4">
        <f>AND(Sales[[#This Row],[date]]&gt;=YoY_Min,Sales[[#This Row],[date]]&lt;=TY_YTDMax)*(Sales[[#This Row],[sales]]/Sales[[#This Row],[sqft]])</f>
        <v>6.3618277027027034E-2</v>
      </c>
      <c r="P3824" s="4">
        <f>SUMIF(Sales[RegionStoretype],Sales[[#This Row],[RegionStoretype]],Sales[YoY_SSF])/Sales[[#This Row],[Region_TypeCount]]</f>
        <v>59.469551530910678</v>
      </c>
    </row>
    <row r="3825" spans="1:16" x14ac:dyDescent="0.25">
      <c r="A3825" s="1">
        <v>42986</v>
      </c>
      <c r="B3825">
        <v>12</v>
      </c>
      <c r="C3825">
        <v>1</v>
      </c>
      <c r="D3825">
        <v>11098.951599999999</v>
      </c>
      <c r="E3825">
        <f>INDEX(Stores[region],MATCH(Sales[[#This Row],[store_no]],Stores[store_no],0))</f>
        <v>2</v>
      </c>
      <c r="F3825" t="str">
        <f>INDEX(Stores[storetype],MATCH(Sales[[#This Row],[store_no]],Stores[store_no],0))</f>
        <v>B</v>
      </c>
      <c r="G3825" t="str">
        <f>INDEX(Stores[location_city],MATCH(Sales[[#This Row],[store_no]],Stores[store_no],0))</f>
        <v>Indianapolis</v>
      </c>
      <c r="H3825" t="str">
        <f>INDEX(Stores[location_state],MATCH(Sales[[#This Row],[store_no]],Stores[store_no],0))</f>
        <v>Indiana</v>
      </c>
      <c r="I3825">
        <f>INDEX(Stores[sqft],MATCH(Sales[[#This Row],[store_no]],Stores[store_no],0))</f>
        <v>120800</v>
      </c>
      <c r="J3825" s="4" t="str">
        <f>INDEX(Departments[dept_name],MATCH(Sales[[#This Row],[dept_no]],Departments[dept_no],0))</f>
        <v>Automotive</v>
      </c>
      <c r="K3825" s="4" t="str">
        <f>CONCATENATE(Sales[[#This Row],[region]],Sales[[#This Row],[storetype]])</f>
        <v>2B</v>
      </c>
      <c r="L3825" s="4">
        <f>INDEX(RegionStoreCount[Store Count],MATCH(Sales[[#This Row],[RegionStoretype]],RegionStoreCount[Region/Type],0))</f>
        <v>6</v>
      </c>
      <c r="M3825" s="4">
        <f>AND(Sales[[#This Row],[date]]&lt;=TY_YTDMax,Sales[[#This Row],[date]]&gt;=TY_YTDMin)*Sales[[#This Row],[sales]]</f>
        <v>0</v>
      </c>
      <c r="N3825" s="4">
        <f>AND(Sales[[#This Row],[date]]&lt;=LY_YTDMax,Sales[[#This Row],[date]]&gt;=LY_YTDMin)*Sales[[#This Row],[sales]]</f>
        <v>0</v>
      </c>
      <c r="O3825" s="4">
        <f>AND(Sales[[#This Row],[date]]&gt;=YoY_Min,Sales[[#This Row],[date]]&lt;=TY_YTDMax)*(Sales[[#This Row],[sales]]/Sales[[#This Row],[sqft]])</f>
        <v>9.1878738410596017E-2</v>
      </c>
      <c r="P3825" s="4">
        <f>SUMIF(Sales[RegionStoretype],Sales[[#This Row],[RegionStoretype]],Sales[YoY_SSF])/Sales[[#This Row],[Region_TypeCount]]</f>
        <v>58.393757732919049</v>
      </c>
    </row>
    <row r="3826" spans="1:16" x14ac:dyDescent="0.25">
      <c r="A3826" s="1">
        <v>42986</v>
      </c>
      <c r="B3826">
        <v>12</v>
      </c>
      <c r="C3826">
        <v>11</v>
      </c>
      <c r="D3826">
        <v>5614.1674000000003</v>
      </c>
      <c r="E3826">
        <f>INDEX(Stores[region],MATCH(Sales[[#This Row],[store_no]],Stores[store_no],0))</f>
        <v>2</v>
      </c>
      <c r="F3826" t="str">
        <f>INDEX(Stores[storetype],MATCH(Sales[[#This Row],[store_no]],Stores[store_no],0))</f>
        <v>B</v>
      </c>
      <c r="G3826" t="str">
        <f>INDEX(Stores[location_city],MATCH(Sales[[#This Row],[store_no]],Stores[store_no],0))</f>
        <v>Indianapolis</v>
      </c>
      <c r="H3826" t="str">
        <f>INDEX(Stores[location_state],MATCH(Sales[[#This Row],[store_no]],Stores[store_no],0))</f>
        <v>Indiana</v>
      </c>
      <c r="I3826">
        <f>INDEX(Stores[sqft],MATCH(Sales[[#This Row],[store_no]],Stores[store_no],0))</f>
        <v>120800</v>
      </c>
      <c r="J3826" s="4" t="str">
        <f>INDEX(Departments[dept_name],MATCH(Sales[[#This Row],[dept_no]],Departments[dept_no],0))</f>
        <v>Home</v>
      </c>
      <c r="K3826" s="4" t="str">
        <f>CONCATENATE(Sales[[#This Row],[region]],Sales[[#This Row],[storetype]])</f>
        <v>2B</v>
      </c>
      <c r="L3826" s="4">
        <f>INDEX(RegionStoreCount[Store Count],MATCH(Sales[[#This Row],[RegionStoretype]],RegionStoreCount[Region/Type],0))</f>
        <v>6</v>
      </c>
      <c r="M3826" s="4">
        <f>AND(Sales[[#This Row],[date]]&lt;=TY_YTDMax,Sales[[#This Row],[date]]&gt;=TY_YTDMin)*Sales[[#This Row],[sales]]</f>
        <v>0</v>
      </c>
      <c r="N3826" s="4">
        <f>AND(Sales[[#This Row],[date]]&lt;=LY_YTDMax,Sales[[#This Row],[date]]&gt;=LY_YTDMin)*Sales[[#This Row],[sales]]</f>
        <v>0</v>
      </c>
      <c r="O3826" s="4">
        <f>AND(Sales[[#This Row],[date]]&gt;=YoY_Min,Sales[[#This Row],[date]]&lt;=TY_YTDMax)*(Sales[[#This Row],[sales]]/Sales[[#This Row],[sqft]])</f>
        <v>4.6474895695364241E-2</v>
      </c>
      <c r="P3826" s="4">
        <f>SUMIF(Sales[RegionStoretype],Sales[[#This Row],[RegionStoretype]],Sales[YoY_SSF])/Sales[[#This Row],[Region_TypeCount]]</f>
        <v>58.393757732919049</v>
      </c>
    </row>
    <row r="3827" spans="1:16" x14ac:dyDescent="0.25">
      <c r="A3827" s="1">
        <v>42986</v>
      </c>
      <c r="B3827">
        <v>12</v>
      </c>
      <c r="C3827">
        <v>15</v>
      </c>
      <c r="D3827">
        <v>52190.76</v>
      </c>
      <c r="E3827">
        <f>INDEX(Stores[region],MATCH(Sales[[#This Row],[store_no]],Stores[store_no],0))</f>
        <v>2</v>
      </c>
      <c r="F3827" t="str">
        <f>INDEX(Stores[storetype],MATCH(Sales[[#This Row],[store_no]],Stores[store_no],0))</f>
        <v>B</v>
      </c>
      <c r="G3827" t="str">
        <f>INDEX(Stores[location_city],MATCH(Sales[[#This Row],[store_no]],Stores[store_no],0))</f>
        <v>Indianapolis</v>
      </c>
      <c r="H3827" t="str">
        <f>INDEX(Stores[location_state],MATCH(Sales[[#This Row],[store_no]],Stores[store_no],0))</f>
        <v>Indiana</v>
      </c>
      <c r="I3827">
        <f>INDEX(Stores[sqft],MATCH(Sales[[#This Row],[store_no]],Stores[store_no],0))</f>
        <v>120800</v>
      </c>
      <c r="J3827" s="4" t="str">
        <f>INDEX(Departments[dept_name],MATCH(Sales[[#This Row],[dept_no]],Departments[dept_no],0))</f>
        <v>Music</v>
      </c>
      <c r="K3827" s="4" t="str">
        <f>CONCATENATE(Sales[[#This Row],[region]],Sales[[#This Row],[storetype]])</f>
        <v>2B</v>
      </c>
      <c r="L3827" s="4">
        <f>INDEX(RegionStoreCount[Store Count],MATCH(Sales[[#This Row],[RegionStoretype]],RegionStoreCount[Region/Type],0))</f>
        <v>6</v>
      </c>
      <c r="M3827" s="4">
        <f>AND(Sales[[#This Row],[date]]&lt;=TY_YTDMax,Sales[[#This Row],[date]]&gt;=TY_YTDMin)*Sales[[#This Row],[sales]]</f>
        <v>0</v>
      </c>
      <c r="N3827" s="4">
        <f>AND(Sales[[#This Row],[date]]&lt;=LY_YTDMax,Sales[[#This Row],[date]]&gt;=LY_YTDMin)*Sales[[#This Row],[sales]]</f>
        <v>0</v>
      </c>
      <c r="O3827" s="4">
        <f>AND(Sales[[#This Row],[date]]&gt;=YoY_Min,Sales[[#This Row],[date]]&lt;=TY_YTDMax)*(Sales[[#This Row],[sales]]/Sales[[#This Row],[sqft]])</f>
        <v>0.43204271523178811</v>
      </c>
      <c r="P3827" s="4">
        <f>SUMIF(Sales[RegionStoretype],Sales[[#This Row],[RegionStoretype]],Sales[YoY_SSF])/Sales[[#This Row],[Region_TypeCount]]</f>
        <v>58.393757732919049</v>
      </c>
    </row>
    <row r="3828" spans="1:16" x14ac:dyDescent="0.25">
      <c r="A3828" s="1">
        <v>42986</v>
      </c>
      <c r="B3828">
        <v>13</v>
      </c>
      <c r="C3828">
        <v>1</v>
      </c>
      <c r="D3828">
        <v>24930.698500000002</v>
      </c>
      <c r="E3828">
        <f>INDEX(Stores[region],MATCH(Sales[[#This Row],[store_no]],Stores[store_no],0))</f>
        <v>3</v>
      </c>
      <c r="F3828" t="str">
        <f>INDEX(Stores[storetype],MATCH(Sales[[#This Row],[store_no]],Stores[store_no],0))</f>
        <v>A</v>
      </c>
      <c r="G3828" t="str">
        <f>INDEX(Stores[location_city],MATCH(Sales[[#This Row],[store_no]],Stores[store_no],0))</f>
        <v>Overland Park</v>
      </c>
      <c r="H3828" t="str">
        <f>INDEX(Stores[location_state],MATCH(Sales[[#This Row],[store_no]],Stores[store_no],0))</f>
        <v>Kansas</v>
      </c>
      <c r="I3828">
        <f>INDEX(Stores[sqft],MATCH(Sales[[#This Row],[store_no]],Stores[store_no],0))</f>
        <v>201000</v>
      </c>
      <c r="J3828" s="4" t="str">
        <f>INDEX(Departments[dept_name],MATCH(Sales[[#This Row],[dept_no]],Departments[dept_no],0))</f>
        <v>Automotive</v>
      </c>
      <c r="K3828" s="4" t="str">
        <f>CONCATENATE(Sales[[#This Row],[region]],Sales[[#This Row],[storetype]])</f>
        <v>3A</v>
      </c>
      <c r="L3828" s="4">
        <f>INDEX(RegionStoreCount[Store Count],MATCH(Sales[[#This Row],[RegionStoretype]],RegionStoreCount[Region/Type],0))</f>
        <v>9</v>
      </c>
      <c r="M3828" s="4">
        <f>AND(Sales[[#This Row],[date]]&lt;=TY_YTDMax,Sales[[#This Row],[date]]&gt;=TY_YTDMin)*Sales[[#This Row],[sales]]</f>
        <v>0</v>
      </c>
      <c r="N3828" s="4">
        <f>AND(Sales[[#This Row],[date]]&lt;=LY_YTDMax,Sales[[#This Row],[date]]&gt;=LY_YTDMin)*Sales[[#This Row],[sales]]</f>
        <v>0</v>
      </c>
      <c r="O3828" s="4">
        <f>AND(Sales[[#This Row],[date]]&gt;=YoY_Min,Sales[[#This Row],[date]]&lt;=TY_YTDMax)*(Sales[[#This Row],[sales]]/Sales[[#This Row],[sqft]])</f>
        <v>0.12403332587064678</v>
      </c>
      <c r="P3828" s="4">
        <f>SUMIF(Sales[RegionStoretype],Sales[[#This Row],[RegionStoretype]],Sales[YoY_SSF])/Sales[[#This Row],[Region_TypeCount]]</f>
        <v>53.603836561720975</v>
      </c>
    </row>
    <row r="3829" spans="1:16" x14ac:dyDescent="0.25">
      <c r="A3829" s="1">
        <v>42986</v>
      </c>
      <c r="B3829">
        <v>13</v>
      </c>
      <c r="C3829">
        <v>2</v>
      </c>
      <c r="D3829">
        <v>70077.311300000001</v>
      </c>
      <c r="E3829">
        <f>INDEX(Stores[region],MATCH(Sales[[#This Row],[store_no]],Stores[store_no],0))</f>
        <v>3</v>
      </c>
      <c r="F3829" t="str">
        <f>INDEX(Stores[storetype],MATCH(Sales[[#This Row],[store_no]],Stores[store_no],0))</f>
        <v>A</v>
      </c>
      <c r="G3829" t="str">
        <f>INDEX(Stores[location_city],MATCH(Sales[[#This Row],[store_no]],Stores[store_no],0))</f>
        <v>Overland Park</v>
      </c>
      <c r="H3829" t="str">
        <f>INDEX(Stores[location_state],MATCH(Sales[[#This Row],[store_no]],Stores[store_no],0))</f>
        <v>Kansas</v>
      </c>
      <c r="I3829">
        <f>INDEX(Stores[sqft],MATCH(Sales[[#This Row],[store_no]],Stores[store_no],0))</f>
        <v>201000</v>
      </c>
      <c r="J3829" s="4" t="str">
        <f>INDEX(Departments[dept_name],MATCH(Sales[[#This Row],[dept_no]],Departments[dept_no],0))</f>
        <v>Baby</v>
      </c>
      <c r="K3829" s="4" t="str">
        <f>CONCATENATE(Sales[[#This Row],[region]],Sales[[#This Row],[storetype]])</f>
        <v>3A</v>
      </c>
      <c r="L3829" s="4">
        <f>INDEX(RegionStoreCount[Store Count],MATCH(Sales[[#This Row],[RegionStoretype]],RegionStoreCount[Region/Type],0))</f>
        <v>9</v>
      </c>
      <c r="M3829" s="4">
        <f>AND(Sales[[#This Row],[date]]&lt;=TY_YTDMax,Sales[[#This Row],[date]]&gt;=TY_YTDMin)*Sales[[#This Row],[sales]]</f>
        <v>0</v>
      </c>
      <c r="N3829" s="4">
        <f>AND(Sales[[#This Row],[date]]&lt;=LY_YTDMax,Sales[[#This Row],[date]]&gt;=LY_YTDMin)*Sales[[#This Row],[sales]]</f>
        <v>0</v>
      </c>
      <c r="O3829" s="4">
        <f>AND(Sales[[#This Row],[date]]&gt;=YoY_Min,Sales[[#This Row],[date]]&lt;=TY_YTDMax)*(Sales[[#This Row],[sales]]/Sales[[#This Row],[sqft]])</f>
        <v>0.34864333980099504</v>
      </c>
      <c r="P3829" s="4">
        <f>SUMIF(Sales[RegionStoretype],Sales[[#This Row],[RegionStoretype]],Sales[YoY_SSF])/Sales[[#This Row],[Region_TypeCount]]</f>
        <v>53.603836561720975</v>
      </c>
    </row>
    <row r="3830" spans="1:16" x14ac:dyDescent="0.25">
      <c r="A3830" s="1">
        <v>42986</v>
      </c>
      <c r="B3830">
        <v>14</v>
      </c>
      <c r="C3830">
        <v>8</v>
      </c>
      <c r="D3830">
        <v>29493.362999999998</v>
      </c>
      <c r="E3830">
        <f>INDEX(Stores[region],MATCH(Sales[[#This Row],[store_no]],Stores[store_no],0))</f>
        <v>3</v>
      </c>
      <c r="F3830" t="str">
        <f>INDEX(Stores[storetype],MATCH(Sales[[#This Row],[store_no]],Stores[store_no],0))</f>
        <v>A</v>
      </c>
      <c r="G3830" t="str">
        <f>INDEX(Stores[location_city],MATCH(Sales[[#This Row],[store_no]],Stores[store_no],0))</f>
        <v>Bismarck</v>
      </c>
      <c r="H3830" t="str">
        <f>INDEX(Stores[location_state],MATCH(Sales[[#This Row],[store_no]],Stores[store_no],0))</f>
        <v>North Dakota</v>
      </c>
      <c r="I3830">
        <f>INDEX(Stores[sqft],MATCH(Sales[[#This Row],[store_no]],Stores[store_no],0))</f>
        <v>96400</v>
      </c>
      <c r="J3830" s="4" t="str">
        <f>INDEX(Departments[dept_name],MATCH(Sales[[#This Row],[dept_no]],Departments[dept_no],0))</f>
        <v>Games</v>
      </c>
      <c r="K3830" s="4" t="str">
        <f>CONCATENATE(Sales[[#This Row],[region]],Sales[[#This Row],[storetype]])</f>
        <v>3A</v>
      </c>
      <c r="L3830" s="4">
        <f>INDEX(RegionStoreCount[Store Count],MATCH(Sales[[#This Row],[RegionStoretype]],RegionStoreCount[Region/Type],0))</f>
        <v>9</v>
      </c>
      <c r="M3830" s="4">
        <f>AND(Sales[[#This Row],[date]]&lt;=TY_YTDMax,Sales[[#This Row],[date]]&gt;=TY_YTDMin)*Sales[[#This Row],[sales]]</f>
        <v>0</v>
      </c>
      <c r="N3830" s="4">
        <f>AND(Sales[[#This Row],[date]]&lt;=LY_YTDMax,Sales[[#This Row],[date]]&gt;=LY_YTDMin)*Sales[[#This Row],[sales]]</f>
        <v>0</v>
      </c>
      <c r="O3830" s="4">
        <f>AND(Sales[[#This Row],[date]]&gt;=YoY_Min,Sales[[#This Row],[date]]&lt;=TY_YTDMax)*(Sales[[#This Row],[sales]]/Sales[[#This Row],[sqft]])</f>
        <v>0.30594774896265559</v>
      </c>
      <c r="P3830" s="4">
        <f>SUMIF(Sales[RegionStoretype],Sales[[#This Row],[RegionStoretype]],Sales[YoY_SSF])/Sales[[#This Row],[Region_TypeCount]]</f>
        <v>53.603836561720975</v>
      </c>
    </row>
    <row r="3831" spans="1:16" x14ac:dyDescent="0.25">
      <c r="A3831" s="1">
        <v>42986</v>
      </c>
      <c r="B3831">
        <v>15</v>
      </c>
      <c r="C3831">
        <v>2</v>
      </c>
      <c r="D3831">
        <v>34731.471399999995</v>
      </c>
      <c r="E3831">
        <f>INDEX(Stores[region],MATCH(Sales[[#This Row],[store_no]],Stores[store_no],0))</f>
        <v>2</v>
      </c>
      <c r="F3831" t="str">
        <f>INDEX(Stores[storetype],MATCH(Sales[[#This Row],[store_no]],Stores[store_no],0))</f>
        <v>B</v>
      </c>
      <c r="G3831" t="str">
        <f>INDEX(Stores[location_city],MATCH(Sales[[#This Row],[store_no]],Stores[store_no],0))</f>
        <v>Rochester</v>
      </c>
      <c r="H3831" t="str">
        <f>INDEX(Stores[location_state],MATCH(Sales[[#This Row],[store_no]],Stores[store_no],0))</f>
        <v>Minnesota</v>
      </c>
      <c r="I3831">
        <f>INDEX(Stores[sqft],MATCH(Sales[[#This Row],[store_no]],Stores[store_no],0))</f>
        <v>128100</v>
      </c>
      <c r="J3831" s="4" t="str">
        <f>INDEX(Departments[dept_name],MATCH(Sales[[#This Row],[dept_no]],Departments[dept_no],0))</f>
        <v>Baby</v>
      </c>
      <c r="K3831" s="4" t="str">
        <f>CONCATENATE(Sales[[#This Row],[region]],Sales[[#This Row],[storetype]])</f>
        <v>2B</v>
      </c>
      <c r="L3831" s="4">
        <f>INDEX(RegionStoreCount[Store Count],MATCH(Sales[[#This Row],[RegionStoretype]],RegionStoreCount[Region/Type],0))</f>
        <v>6</v>
      </c>
      <c r="M3831" s="4">
        <f>AND(Sales[[#This Row],[date]]&lt;=TY_YTDMax,Sales[[#This Row],[date]]&gt;=TY_YTDMin)*Sales[[#This Row],[sales]]</f>
        <v>0</v>
      </c>
      <c r="N3831" s="4">
        <f>AND(Sales[[#This Row],[date]]&lt;=LY_YTDMax,Sales[[#This Row],[date]]&gt;=LY_YTDMin)*Sales[[#This Row],[sales]]</f>
        <v>0</v>
      </c>
      <c r="O3831" s="4">
        <f>AND(Sales[[#This Row],[date]]&gt;=YoY_Min,Sales[[#This Row],[date]]&lt;=TY_YTDMax)*(Sales[[#This Row],[sales]]/Sales[[#This Row],[sqft]])</f>
        <v>0.27112780171740825</v>
      </c>
      <c r="P3831" s="4">
        <f>SUMIF(Sales[RegionStoretype],Sales[[#This Row],[RegionStoretype]],Sales[YoY_SSF])/Sales[[#This Row],[Region_TypeCount]]</f>
        <v>58.393757732919049</v>
      </c>
    </row>
    <row r="3832" spans="1:16" x14ac:dyDescent="0.25">
      <c r="A3832" s="1">
        <v>42986</v>
      </c>
      <c r="B3832">
        <v>15</v>
      </c>
      <c r="C3832">
        <v>3</v>
      </c>
      <c r="D3832">
        <v>59563.260500000004</v>
      </c>
      <c r="E3832">
        <f>INDEX(Stores[region],MATCH(Sales[[#This Row],[store_no]],Stores[store_no],0))</f>
        <v>2</v>
      </c>
      <c r="F3832" t="str">
        <f>INDEX(Stores[storetype],MATCH(Sales[[#This Row],[store_no]],Stores[store_no],0))</f>
        <v>B</v>
      </c>
      <c r="G3832" t="str">
        <f>INDEX(Stores[location_city],MATCH(Sales[[#This Row],[store_no]],Stores[store_no],0))</f>
        <v>Rochester</v>
      </c>
      <c r="H3832" t="str">
        <f>INDEX(Stores[location_state],MATCH(Sales[[#This Row],[store_no]],Stores[store_no],0))</f>
        <v>Minnesota</v>
      </c>
      <c r="I3832">
        <f>INDEX(Stores[sqft],MATCH(Sales[[#This Row],[store_no]],Stores[store_no],0))</f>
        <v>128100</v>
      </c>
      <c r="J3832" s="4" t="str">
        <f>INDEX(Departments[dept_name],MATCH(Sales[[#This Row],[dept_no]],Departments[dept_no],0))</f>
        <v>Beauty</v>
      </c>
      <c r="K3832" s="4" t="str">
        <f>CONCATENATE(Sales[[#This Row],[region]],Sales[[#This Row],[storetype]])</f>
        <v>2B</v>
      </c>
      <c r="L3832" s="4">
        <f>INDEX(RegionStoreCount[Store Count],MATCH(Sales[[#This Row],[RegionStoretype]],RegionStoreCount[Region/Type],0))</f>
        <v>6</v>
      </c>
      <c r="M3832" s="4">
        <f>AND(Sales[[#This Row],[date]]&lt;=TY_YTDMax,Sales[[#This Row],[date]]&gt;=TY_YTDMin)*Sales[[#This Row],[sales]]</f>
        <v>0</v>
      </c>
      <c r="N3832" s="4">
        <f>AND(Sales[[#This Row],[date]]&lt;=LY_YTDMax,Sales[[#This Row],[date]]&gt;=LY_YTDMin)*Sales[[#This Row],[sales]]</f>
        <v>0</v>
      </c>
      <c r="O3832" s="4">
        <f>AND(Sales[[#This Row],[date]]&gt;=YoY_Min,Sales[[#This Row],[date]]&lt;=TY_YTDMax)*(Sales[[#This Row],[sales]]/Sales[[#This Row],[sqft]])</f>
        <v>0.46497471116315381</v>
      </c>
      <c r="P3832" s="4">
        <f>SUMIF(Sales[RegionStoretype],Sales[[#This Row],[RegionStoretype]],Sales[YoY_SSF])/Sales[[#This Row],[Region_TypeCount]]</f>
        <v>58.393757732919049</v>
      </c>
    </row>
    <row r="3833" spans="1:16" x14ac:dyDescent="0.25">
      <c r="A3833" s="1">
        <v>42986</v>
      </c>
      <c r="B3833">
        <v>15</v>
      </c>
      <c r="C3833">
        <v>5</v>
      </c>
      <c r="D3833">
        <v>14714.758600000001</v>
      </c>
      <c r="E3833">
        <f>INDEX(Stores[region],MATCH(Sales[[#This Row],[store_no]],Stores[store_no],0))</f>
        <v>2</v>
      </c>
      <c r="F3833" t="str">
        <f>INDEX(Stores[storetype],MATCH(Sales[[#This Row],[store_no]],Stores[store_no],0))</f>
        <v>B</v>
      </c>
      <c r="G3833" t="str">
        <f>INDEX(Stores[location_city],MATCH(Sales[[#This Row],[store_no]],Stores[store_no],0))</f>
        <v>Rochester</v>
      </c>
      <c r="H3833" t="str">
        <f>INDEX(Stores[location_state],MATCH(Sales[[#This Row],[store_no]],Stores[store_no],0))</f>
        <v>Minnesota</v>
      </c>
      <c r="I3833">
        <f>INDEX(Stores[sqft],MATCH(Sales[[#This Row],[store_no]],Stores[store_no],0))</f>
        <v>128100</v>
      </c>
      <c r="J3833" s="4" t="str">
        <f>INDEX(Departments[dept_name],MATCH(Sales[[#This Row],[dept_no]],Departments[dept_no],0))</f>
        <v>Clothing</v>
      </c>
      <c r="K3833" s="4" t="str">
        <f>CONCATENATE(Sales[[#This Row],[region]],Sales[[#This Row],[storetype]])</f>
        <v>2B</v>
      </c>
      <c r="L3833" s="4">
        <f>INDEX(RegionStoreCount[Store Count],MATCH(Sales[[#This Row],[RegionStoretype]],RegionStoreCount[Region/Type],0))</f>
        <v>6</v>
      </c>
      <c r="M3833" s="4">
        <f>AND(Sales[[#This Row],[date]]&lt;=TY_YTDMax,Sales[[#This Row],[date]]&gt;=TY_YTDMin)*Sales[[#This Row],[sales]]</f>
        <v>0</v>
      </c>
      <c r="N3833" s="4">
        <f>AND(Sales[[#This Row],[date]]&lt;=LY_YTDMax,Sales[[#This Row],[date]]&gt;=LY_YTDMin)*Sales[[#This Row],[sales]]</f>
        <v>0</v>
      </c>
      <c r="O3833" s="4">
        <f>AND(Sales[[#This Row],[date]]&gt;=YoY_Min,Sales[[#This Row],[date]]&lt;=TY_YTDMax)*(Sales[[#This Row],[sales]]/Sales[[#This Row],[sqft]])</f>
        <v>0.11486930991412959</v>
      </c>
      <c r="P3833" s="4">
        <f>SUMIF(Sales[RegionStoretype],Sales[[#This Row],[RegionStoretype]],Sales[YoY_SSF])/Sales[[#This Row],[Region_TypeCount]]</f>
        <v>58.393757732919049</v>
      </c>
    </row>
    <row r="3834" spans="1:16" x14ac:dyDescent="0.25">
      <c r="A3834" s="1">
        <v>42986</v>
      </c>
      <c r="B3834">
        <v>15</v>
      </c>
      <c r="C3834">
        <v>14</v>
      </c>
      <c r="D3834">
        <v>28624.307700000001</v>
      </c>
      <c r="E3834">
        <f>INDEX(Stores[region],MATCH(Sales[[#This Row],[store_no]],Stores[store_no],0))</f>
        <v>2</v>
      </c>
      <c r="F3834" t="str">
        <f>INDEX(Stores[storetype],MATCH(Sales[[#This Row],[store_no]],Stores[store_no],0))</f>
        <v>B</v>
      </c>
      <c r="G3834" t="str">
        <f>INDEX(Stores[location_city],MATCH(Sales[[#This Row],[store_no]],Stores[store_no],0))</f>
        <v>Rochester</v>
      </c>
      <c r="H3834" t="str">
        <f>INDEX(Stores[location_state],MATCH(Sales[[#This Row],[store_no]],Stores[store_no],0))</f>
        <v>Minnesota</v>
      </c>
      <c r="I3834">
        <f>INDEX(Stores[sqft],MATCH(Sales[[#This Row],[store_no]],Stores[store_no],0))</f>
        <v>128100</v>
      </c>
      <c r="J3834" s="4" t="str">
        <f>INDEX(Departments[dept_name],MATCH(Sales[[#This Row],[dept_no]],Departments[dept_no],0))</f>
        <v>Movies</v>
      </c>
      <c r="K3834" s="4" t="str">
        <f>CONCATENATE(Sales[[#This Row],[region]],Sales[[#This Row],[storetype]])</f>
        <v>2B</v>
      </c>
      <c r="L3834" s="4">
        <f>INDEX(RegionStoreCount[Store Count],MATCH(Sales[[#This Row],[RegionStoretype]],RegionStoreCount[Region/Type],0))</f>
        <v>6</v>
      </c>
      <c r="M3834" s="4">
        <f>AND(Sales[[#This Row],[date]]&lt;=TY_YTDMax,Sales[[#This Row],[date]]&gt;=TY_YTDMin)*Sales[[#This Row],[sales]]</f>
        <v>0</v>
      </c>
      <c r="N3834" s="4">
        <f>AND(Sales[[#This Row],[date]]&lt;=LY_YTDMax,Sales[[#This Row],[date]]&gt;=LY_YTDMin)*Sales[[#This Row],[sales]]</f>
        <v>0</v>
      </c>
      <c r="O3834" s="4">
        <f>AND(Sales[[#This Row],[date]]&gt;=YoY_Min,Sales[[#This Row],[date]]&lt;=TY_YTDMax)*(Sales[[#This Row],[sales]]/Sales[[#This Row],[sqft]])</f>
        <v>0.22345283138173302</v>
      </c>
      <c r="P3834" s="4">
        <f>SUMIF(Sales[RegionStoretype],Sales[[#This Row],[RegionStoretype]],Sales[YoY_SSF])/Sales[[#This Row],[Region_TypeCount]]</f>
        <v>58.393757732919049</v>
      </c>
    </row>
    <row r="3835" spans="1:16" x14ac:dyDescent="0.25">
      <c r="A3835" s="1">
        <v>42986</v>
      </c>
      <c r="B3835">
        <v>16</v>
      </c>
      <c r="C3835">
        <v>7</v>
      </c>
      <c r="D3835">
        <v>41300.331699999995</v>
      </c>
      <c r="E3835">
        <f>INDEX(Stores[region],MATCH(Sales[[#This Row],[store_no]],Stores[store_no],0))</f>
        <v>2</v>
      </c>
      <c r="F3835" t="str">
        <f>INDEX(Stores[storetype],MATCH(Sales[[#This Row],[store_no]],Stores[store_no],0))</f>
        <v>B</v>
      </c>
      <c r="G3835" t="str">
        <f>INDEX(Stores[location_city],MATCH(Sales[[#This Row],[store_no]],Stores[store_no],0))</f>
        <v>Saint Paul</v>
      </c>
      <c r="H3835" t="str">
        <f>INDEX(Stores[location_state],MATCH(Sales[[#This Row],[store_no]],Stores[store_no],0))</f>
        <v>Minnesota</v>
      </c>
      <c r="I3835">
        <f>INDEX(Stores[sqft],MATCH(Sales[[#This Row],[store_no]],Stores[store_no],0))</f>
        <v>180400</v>
      </c>
      <c r="J3835" s="4" t="str">
        <f>INDEX(Departments[dept_name],MATCH(Sales[[#This Row],[dept_no]],Departments[dept_no],0))</f>
        <v>Electronics</v>
      </c>
      <c r="K3835" s="4" t="str">
        <f>CONCATENATE(Sales[[#This Row],[region]],Sales[[#This Row],[storetype]])</f>
        <v>2B</v>
      </c>
      <c r="L3835" s="4">
        <f>INDEX(RegionStoreCount[Store Count],MATCH(Sales[[#This Row],[RegionStoretype]],RegionStoreCount[Region/Type],0))</f>
        <v>6</v>
      </c>
      <c r="M3835" s="4">
        <f>AND(Sales[[#This Row],[date]]&lt;=TY_YTDMax,Sales[[#This Row],[date]]&gt;=TY_YTDMin)*Sales[[#This Row],[sales]]</f>
        <v>0</v>
      </c>
      <c r="N3835" s="4">
        <f>AND(Sales[[#This Row],[date]]&lt;=LY_YTDMax,Sales[[#This Row],[date]]&gt;=LY_YTDMin)*Sales[[#This Row],[sales]]</f>
        <v>0</v>
      </c>
      <c r="O3835" s="4">
        <f>AND(Sales[[#This Row],[date]]&gt;=YoY_Min,Sales[[#This Row],[date]]&lt;=TY_YTDMax)*(Sales[[#This Row],[sales]]/Sales[[#This Row],[sqft]])</f>
        <v>0.22893753713968956</v>
      </c>
      <c r="P3835" s="4">
        <f>SUMIF(Sales[RegionStoretype],Sales[[#This Row],[RegionStoretype]],Sales[YoY_SSF])/Sales[[#This Row],[Region_TypeCount]]</f>
        <v>58.393757732919049</v>
      </c>
    </row>
    <row r="3836" spans="1:16" x14ac:dyDescent="0.25">
      <c r="A3836" s="1">
        <v>42986</v>
      </c>
      <c r="B3836">
        <v>16</v>
      </c>
      <c r="C3836">
        <v>13</v>
      </c>
      <c r="D3836">
        <v>53507.109399999987</v>
      </c>
      <c r="E3836">
        <f>INDEX(Stores[region],MATCH(Sales[[#This Row],[store_no]],Stores[store_no],0))</f>
        <v>2</v>
      </c>
      <c r="F3836" t="str">
        <f>INDEX(Stores[storetype],MATCH(Sales[[#This Row],[store_no]],Stores[store_no],0))</f>
        <v>B</v>
      </c>
      <c r="G3836" t="str">
        <f>INDEX(Stores[location_city],MATCH(Sales[[#This Row],[store_no]],Stores[store_no],0))</f>
        <v>Saint Paul</v>
      </c>
      <c r="H3836" t="str">
        <f>INDEX(Stores[location_state],MATCH(Sales[[#This Row],[store_no]],Stores[store_no],0))</f>
        <v>Minnesota</v>
      </c>
      <c r="I3836">
        <f>INDEX(Stores[sqft],MATCH(Sales[[#This Row],[store_no]],Stores[store_no],0))</f>
        <v>180400</v>
      </c>
      <c r="J3836" s="4" t="str">
        <f>INDEX(Departments[dept_name],MATCH(Sales[[#This Row],[dept_no]],Departments[dept_no],0))</f>
        <v>Kids</v>
      </c>
      <c r="K3836" s="4" t="str">
        <f>CONCATENATE(Sales[[#This Row],[region]],Sales[[#This Row],[storetype]])</f>
        <v>2B</v>
      </c>
      <c r="L3836" s="4">
        <f>INDEX(RegionStoreCount[Store Count],MATCH(Sales[[#This Row],[RegionStoretype]],RegionStoreCount[Region/Type],0))</f>
        <v>6</v>
      </c>
      <c r="M3836" s="4">
        <f>AND(Sales[[#This Row],[date]]&lt;=TY_YTDMax,Sales[[#This Row],[date]]&gt;=TY_YTDMin)*Sales[[#This Row],[sales]]</f>
        <v>0</v>
      </c>
      <c r="N3836" s="4">
        <f>AND(Sales[[#This Row],[date]]&lt;=LY_YTDMax,Sales[[#This Row],[date]]&gt;=LY_YTDMin)*Sales[[#This Row],[sales]]</f>
        <v>0</v>
      </c>
      <c r="O3836" s="4">
        <f>AND(Sales[[#This Row],[date]]&gt;=YoY_Min,Sales[[#This Row],[date]]&lt;=TY_YTDMax)*(Sales[[#This Row],[sales]]/Sales[[#This Row],[sqft]])</f>
        <v>0.29660260199556532</v>
      </c>
      <c r="P3836" s="4">
        <f>SUMIF(Sales[RegionStoretype],Sales[[#This Row],[RegionStoretype]],Sales[YoY_SSF])/Sales[[#This Row],[Region_TypeCount]]</f>
        <v>58.393757732919049</v>
      </c>
    </row>
    <row r="3837" spans="1:16" x14ac:dyDescent="0.25">
      <c r="A3837" s="1">
        <v>42986</v>
      </c>
      <c r="B3837">
        <v>16</v>
      </c>
      <c r="C3837">
        <v>14</v>
      </c>
      <c r="D3837">
        <v>40.4</v>
      </c>
      <c r="E3837">
        <f>INDEX(Stores[region],MATCH(Sales[[#This Row],[store_no]],Stores[store_no],0))</f>
        <v>2</v>
      </c>
      <c r="F3837" t="str">
        <f>INDEX(Stores[storetype],MATCH(Sales[[#This Row],[store_no]],Stores[store_no],0))</f>
        <v>B</v>
      </c>
      <c r="G3837" t="str">
        <f>INDEX(Stores[location_city],MATCH(Sales[[#This Row],[store_no]],Stores[store_no],0))</f>
        <v>Saint Paul</v>
      </c>
      <c r="H3837" t="str">
        <f>INDEX(Stores[location_state],MATCH(Sales[[#This Row],[store_no]],Stores[store_no],0))</f>
        <v>Minnesota</v>
      </c>
      <c r="I3837">
        <f>INDEX(Stores[sqft],MATCH(Sales[[#This Row],[store_no]],Stores[store_no],0))</f>
        <v>180400</v>
      </c>
      <c r="J3837" s="4" t="str">
        <f>INDEX(Departments[dept_name],MATCH(Sales[[#This Row],[dept_no]],Departments[dept_no],0))</f>
        <v>Movies</v>
      </c>
      <c r="K3837" s="4" t="str">
        <f>CONCATENATE(Sales[[#This Row],[region]],Sales[[#This Row],[storetype]])</f>
        <v>2B</v>
      </c>
      <c r="L3837" s="4">
        <f>INDEX(RegionStoreCount[Store Count],MATCH(Sales[[#This Row],[RegionStoretype]],RegionStoreCount[Region/Type],0))</f>
        <v>6</v>
      </c>
      <c r="M3837" s="4">
        <f>AND(Sales[[#This Row],[date]]&lt;=TY_YTDMax,Sales[[#This Row],[date]]&gt;=TY_YTDMin)*Sales[[#This Row],[sales]]</f>
        <v>0</v>
      </c>
      <c r="N3837" s="4">
        <f>AND(Sales[[#This Row],[date]]&lt;=LY_YTDMax,Sales[[#This Row],[date]]&gt;=LY_YTDMin)*Sales[[#This Row],[sales]]</f>
        <v>0</v>
      </c>
      <c r="O3837" s="4">
        <f>AND(Sales[[#This Row],[date]]&gt;=YoY_Min,Sales[[#This Row],[date]]&lt;=TY_YTDMax)*(Sales[[#This Row],[sales]]/Sales[[#This Row],[sqft]])</f>
        <v>2.2394678492239467E-4</v>
      </c>
      <c r="P3837" s="4">
        <f>SUMIF(Sales[RegionStoretype],Sales[[#This Row],[RegionStoretype]],Sales[YoY_SSF])/Sales[[#This Row],[Region_TypeCount]]</f>
        <v>58.393757732919049</v>
      </c>
    </row>
    <row r="3838" spans="1:16" x14ac:dyDescent="0.25">
      <c r="A3838" s="1">
        <v>42986</v>
      </c>
      <c r="B3838">
        <v>16</v>
      </c>
      <c r="C3838">
        <v>16</v>
      </c>
      <c r="D3838">
        <v>78605.548999999999</v>
      </c>
      <c r="E3838">
        <f>INDEX(Stores[region],MATCH(Sales[[#This Row],[store_no]],Stores[store_no],0))</f>
        <v>2</v>
      </c>
      <c r="F3838" t="str">
        <f>INDEX(Stores[storetype],MATCH(Sales[[#This Row],[store_no]],Stores[store_no],0))</f>
        <v>B</v>
      </c>
      <c r="G3838" t="str">
        <f>INDEX(Stores[location_city],MATCH(Sales[[#This Row],[store_no]],Stores[store_no],0))</f>
        <v>Saint Paul</v>
      </c>
      <c r="H3838" t="str">
        <f>INDEX(Stores[location_state],MATCH(Sales[[#This Row],[store_no]],Stores[store_no],0))</f>
        <v>Minnesota</v>
      </c>
      <c r="I3838">
        <f>INDEX(Stores[sqft],MATCH(Sales[[#This Row],[store_no]],Stores[store_no],0))</f>
        <v>180400</v>
      </c>
      <c r="J3838" s="4" t="str">
        <f>INDEX(Departments[dept_name],MATCH(Sales[[#This Row],[dept_no]],Departments[dept_no],0))</f>
        <v>Outdoors</v>
      </c>
      <c r="K3838" s="4" t="str">
        <f>CONCATENATE(Sales[[#This Row],[region]],Sales[[#This Row],[storetype]])</f>
        <v>2B</v>
      </c>
      <c r="L3838" s="4">
        <f>INDEX(RegionStoreCount[Store Count],MATCH(Sales[[#This Row],[RegionStoretype]],RegionStoreCount[Region/Type],0))</f>
        <v>6</v>
      </c>
      <c r="M3838" s="4">
        <f>AND(Sales[[#This Row],[date]]&lt;=TY_YTDMax,Sales[[#This Row],[date]]&gt;=TY_YTDMin)*Sales[[#This Row],[sales]]</f>
        <v>0</v>
      </c>
      <c r="N3838" s="4">
        <f>AND(Sales[[#This Row],[date]]&lt;=LY_YTDMax,Sales[[#This Row],[date]]&gt;=LY_YTDMin)*Sales[[#This Row],[sales]]</f>
        <v>0</v>
      </c>
      <c r="O3838" s="4">
        <f>AND(Sales[[#This Row],[date]]&gt;=YoY_Min,Sales[[#This Row],[date]]&lt;=TY_YTDMax)*(Sales[[#This Row],[sales]]/Sales[[#This Row],[sqft]])</f>
        <v>0.43572920731707315</v>
      </c>
      <c r="P3838" s="4">
        <f>SUMIF(Sales[RegionStoretype],Sales[[#This Row],[RegionStoretype]],Sales[YoY_SSF])/Sales[[#This Row],[Region_TypeCount]]</f>
        <v>58.393757732919049</v>
      </c>
    </row>
    <row r="3839" spans="1:16" x14ac:dyDescent="0.25">
      <c r="A3839" s="1">
        <v>42986</v>
      </c>
      <c r="B3839">
        <v>16</v>
      </c>
      <c r="C3839">
        <v>18</v>
      </c>
      <c r="D3839">
        <v>151001.1606</v>
      </c>
      <c r="E3839">
        <f>INDEX(Stores[region],MATCH(Sales[[#This Row],[store_no]],Stores[store_no],0))</f>
        <v>2</v>
      </c>
      <c r="F3839" t="str">
        <f>INDEX(Stores[storetype],MATCH(Sales[[#This Row],[store_no]],Stores[store_no],0))</f>
        <v>B</v>
      </c>
      <c r="G3839" t="str">
        <f>INDEX(Stores[location_city],MATCH(Sales[[#This Row],[store_no]],Stores[store_no],0))</f>
        <v>Saint Paul</v>
      </c>
      <c r="H3839" t="str">
        <f>INDEX(Stores[location_state],MATCH(Sales[[#This Row],[store_no]],Stores[store_no],0))</f>
        <v>Minnesota</v>
      </c>
      <c r="I3839">
        <f>INDEX(Stores[sqft],MATCH(Sales[[#This Row],[store_no]],Stores[store_no],0))</f>
        <v>180400</v>
      </c>
      <c r="J3839" s="4" t="str">
        <f>INDEX(Departments[dept_name],MATCH(Sales[[#This Row],[dept_no]],Departments[dept_no],0))</f>
        <v>Sports</v>
      </c>
      <c r="K3839" s="4" t="str">
        <f>CONCATENATE(Sales[[#This Row],[region]],Sales[[#This Row],[storetype]])</f>
        <v>2B</v>
      </c>
      <c r="L3839" s="4">
        <f>INDEX(RegionStoreCount[Store Count],MATCH(Sales[[#This Row],[RegionStoretype]],RegionStoreCount[Region/Type],0))</f>
        <v>6</v>
      </c>
      <c r="M3839" s="4">
        <f>AND(Sales[[#This Row],[date]]&lt;=TY_YTDMax,Sales[[#This Row],[date]]&gt;=TY_YTDMin)*Sales[[#This Row],[sales]]</f>
        <v>0</v>
      </c>
      <c r="N3839" s="4">
        <f>AND(Sales[[#This Row],[date]]&lt;=LY_YTDMax,Sales[[#This Row],[date]]&gt;=LY_YTDMin)*Sales[[#This Row],[sales]]</f>
        <v>0</v>
      </c>
      <c r="O3839" s="4">
        <f>AND(Sales[[#This Row],[date]]&gt;=YoY_Min,Sales[[#This Row],[date]]&lt;=TY_YTDMax)*(Sales[[#This Row],[sales]]/Sales[[#This Row],[sqft]])</f>
        <v>0.83703525831485592</v>
      </c>
      <c r="P3839" s="4">
        <f>SUMIF(Sales[RegionStoretype],Sales[[#This Row],[RegionStoretype]],Sales[YoY_SSF])/Sales[[#This Row],[Region_TypeCount]]</f>
        <v>58.393757732919049</v>
      </c>
    </row>
    <row r="3840" spans="1:16" x14ac:dyDescent="0.25">
      <c r="A3840" s="1">
        <v>42986</v>
      </c>
      <c r="B3840">
        <v>16</v>
      </c>
      <c r="C3840">
        <v>20</v>
      </c>
      <c r="D3840">
        <v>105599.42290000001</v>
      </c>
      <c r="E3840">
        <f>INDEX(Stores[region],MATCH(Sales[[#This Row],[store_no]],Stores[store_no],0))</f>
        <v>2</v>
      </c>
      <c r="F3840" t="str">
        <f>INDEX(Stores[storetype],MATCH(Sales[[#This Row],[store_no]],Stores[store_no],0))</f>
        <v>B</v>
      </c>
      <c r="G3840" t="str">
        <f>INDEX(Stores[location_city],MATCH(Sales[[#This Row],[store_no]],Stores[store_no],0))</f>
        <v>Saint Paul</v>
      </c>
      <c r="H3840" t="str">
        <f>INDEX(Stores[location_state],MATCH(Sales[[#This Row],[store_no]],Stores[store_no],0))</f>
        <v>Minnesota</v>
      </c>
      <c r="I3840">
        <f>INDEX(Stores[sqft],MATCH(Sales[[#This Row],[store_no]],Stores[store_no],0))</f>
        <v>180400</v>
      </c>
      <c r="J3840" s="4" t="str">
        <f>INDEX(Departments[dept_name],MATCH(Sales[[#This Row],[dept_no]],Departments[dept_no],0))</f>
        <v>Toys</v>
      </c>
      <c r="K3840" s="4" t="str">
        <f>CONCATENATE(Sales[[#This Row],[region]],Sales[[#This Row],[storetype]])</f>
        <v>2B</v>
      </c>
      <c r="L3840" s="4">
        <f>INDEX(RegionStoreCount[Store Count],MATCH(Sales[[#This Row],[RegionStoretype]],RegionStoreCount[Region/Type],0))</f>
        <v>6</v>
      </c>
      <c r="M3840" s="4">
        <f>AND(Sales[[#This Row],[date]]&lt;=TY_YTDMax,Sales[[#This Row],[date]]&gt;=TY_YTDMin)*Sales[[#This Row],[sales]]</f>
        <v>0</v>
      </c>
      <c r="N3840" s="4">
        <f>AND(Sales[[#This Row],[date]]&lt;=LY_YTDMax,Sales[[#This Row],[date]]&gt;=LY_YTDMin)*Sales[[#This Row],[sales]]</f>
        <v>0</v>
      </c>
      <c r="O3840" s="4">
        <f>AND(Sales[[#This Row],[date]]&gt;=YoY_Min,Sales[[#This Row],[date]]&lt;=TY_YTDMax)*(Sales[[#This Row],[sales]]/Sales[[#This Row],[sqft]])</f>
        <v>0.58536265465631931</v>
      </c>
      <c r="P3840" s="4">
        <f>SUMIF(Sales[RegionStoretype],Sales[[#This Row],[RegionStoretype]],Sales[YoY_SSF])/Sales[[#This Row],[Region_TypeCount]]</f>
        <v>58.393757732919049</v>
      </c>
    </row>
    <row r="3841" spans="1:16" x14ac:dyDescent="0.25">
      <c r="A3841" s="1">
        <v>42986</v>
      </c>
      <c r="B3841">
        <v>17</v>
      </c>
      <c r="C3841">
        <v>10</v>
      </c>
      <c r="D3841">
        <v>23393.149100000002</v>
      </c>
      <c r="E3841">
        <f>INDEX(Stores[region],MATCH(Sales[[#This Row],[store_no]],Stores[store_no],0))</f>
        <v>3</v>
      </c>
      <c r="F3841" t="str">
        <f>INDEX(Stores[storetype],MATCH(Sales[[#This Row],[store_no]],Stores[store_no],0))</f>
        <v>B</v>
      </c>
      <c r="G3841" t="str">
        <f>INDEX(Stores[location_city],MATCH(Sales[[#This Row],[store_no]],Stores[store_no],0))</f>
        <v>Fargo</v>
      </c>
      <c r="H3841" t="str">
        <f>INDEX(Stores[location_state],MATCH(Sales[[#This Row],[store_no]],Stores[store_no],0))</f>
        <v>North Dakota</v>
      </c>
      <c r="I3841">
        <f>INDEX(Stores[sqft],MATCH(Sales[[#This Row],[store_no]],Stores[store_no],0))</f>
        <v>211600</v>
      </c>
      <c r="J3841" s="4" t="str">
        <f>INDEX(Departments[dept_name],MATCH(Sales[[#This Row],[dept_no]],Departments[dept_no],0))</f>
        <v>Health</v>
      </c>
      <c r="K3841" s="4" t="str">
        <f>CONCATENATE(Sales[[#This Row],[region]],Sales[[#This Row],[storetype]])</f>
        <v>3B</v>
      </c>
      <c r="L3841" s="4">
        <f>INDEX(RegionStoreCount[Store Count],MATCH(Sales[[#This Row],[RegionStoretype]],RegionStoreCount[Region/Type],0))</f>
        <v>4</v>
      </c>
      <c r="M3841" s="4">
        <f>AND(Sales[[#This Row],[date]]&lt;=TY_YTDMax,Sales[[#This Row],[date]]&gt;=TY_YTDMin)*Sales[[#This Row],[sales]]</f>
        <v>0</v>
      </c>
      <c r="N3841" s="4">
        <f>AND(Sales[[#This Row],[date]]&lt;=LY_YTDMax,Sales[[#This Row],[date]]&gt;=LY_YTDMin)*Sales[[#This Row],[sales]]</f>
        <v>0</v>
      </c>
      <c r="O3841" s="4">
        <f>AND(Sales[[#This Row],[date]]&gt;=YoY_Min,Sales[[#This Row],[date]]&lt;=TY_YTDMax)*(Sales[[#This Row],[sales]]/Sales[[#This Row],[sqft]])</f>
        <v>0.11055363468809075</v>
      </c>
      <c r="P3841" s="4">
        <f>SUMIF(Sales[RegionStoretype],Sales[[#This Row],[RegionStoretype]],Sales[YoY_SSF])/Sales[[#This Row],[Region_TypeCount]]</f>
        <v>58.312187288105562</v>
      </c>
    </row>
    <row r="3842" spans="1:16" x14ac:dyDescent="0.25">
      <c r="A3842" s="1">
        <v>42986</v>
      </c>
      <c r="B3842">
        <v>17</v>
      </c>
      <c r="C3842">
        <v>11</v>
      </c>
      <c r="D3842">
        <v>170690.69500000001</v>
      </c>
      <c r="E3842">
        <f>INDEX(Stores[region],MATCH(Sales[[#This Row],[store_no]],Stores[store_no],0))</f>
        <v>3</v>
      </c>
      <c r="F3842" t="str">
        <f>INDEX(Stores[storetype],MATCH(Sales[[#This Row],[store_no]],Stores[store_no],0))</f>
        <v>B</v>
      </c>
      <c r="G3842" t="str">
        <f>INDEX(Stores[location_city],MATCH(Sales[[#This Row],[store_no]],Stores[store_no],0))</f>
        <v>Fargo</v>
      </c>
      <c r="H3842" t="str">
        <f>INDEX(Stores[location_state],MATCH(Sales[[#This Row],[store_no]],Stores[store_no],0))</f>
        <v>North Dakota</v>
      </c>
      <c r="I3842">
        <f>INDEX(Stores[sqft],MATCH(Sales[[#This Row],[store_no]],Stores[store_no],0))</f>
        <v>211600</v>
      </c>
      <c r="J3842" s="4" t="str">
        <f>INDEX(Departments[dept_name],MATCH(Sales[[#This Row],[dept_no]],Departments[dept_no],0))</f>
        <v>Home</v>
      </c>
      <c r="K3842" s="4" t="str">
        <f>CONCATENATE(Sales[[#This Row],[region]],Sales[[#This Row],[storetype]])</f>
        <v>3B</v>
      </c>
      <c r="L3842" s="4">
        <f>INDEX(RegionStoreCount[Store Count],MATCH(Sales[[#This Row],[RegionStoretype]],RegionStoreCount[Region/Type],0))</f>
        <v>4</v>
      </c>
      <c r="M3842" s="4">
        <f>AND(Sales[[#This Row],[date]]&lt;=TY_YTDMax,Sales[[#This Row],[date]]&gt;=TY_YTDMin)*Sales[[#This Row],[sales]]</f>
        <v>0</v>
      </c>
      <c r="N3842" s="4">
        <f>AND(Sales[[#This Row],[date]]&lt;=LY_YTDMax,Sales[[#This Row],[date]]&gt;=LY_YTDMin)*Sales[[#This Row],[sales]]</f>
        <v>0</v>
      </c>
      <c r="O3842" s="4">
        <f>AND(Sales[[#This Row],[date]]&gt;=YoY_Min,Sales[[#This Row],[date]]&lt;=TY_YTDMax)*(Sales[[#This Row],[sales]]/Sales[[#This Row],[sqft]])</f>
        <v>0.80666680056710782</v>
      </c>
      <c r="P3842" s="4">
        <f>SUMIF(Sales[RegionStoretype],Sales[[#This Row],[RegionStoretype]],Sales[YoY_SSF])/Sales[[#This Row],[Region_TypeCount]]</f>
        <v>58.312187288105562</v>
      </c>
    </row>
    <row r="3843" spans="1:16" x14ac:dyDescent="0.25">
      <c r="A3843" s="1">
        <v>42986</v>
      </c>
      <c r="B3843">
        <v>17</v>
      </c>
      <c r="C3843">
        <v>20</v>
      </c>
      <c r="D3843">
        <v>128481.22159999999</v>
      </c>
      <c r="E3843">
        <f>INDEX(Stores[region],MATCH(Sales[[#This Row],[store_no]],Stores[store_no],0))</f>
        <v>3</v>
      </c>
      <c r="F3843" t="str">
        <f>INDEX(Stores[storetype],MATCH(Sales[[#This Row],[store_no]],Stores[store_no],0))</f>
        <v>B</v>
      </c>
      <c r="G3843" t="str">
        <f>INDEX(Stores[location_city],MATCH(Sales[[#This Row],[store_no]],Stores[store_no],0))</f>
        <v>Fargo</v>
      </c>
      <c r="H3843" t="str">
        <f>INDEX(Stores[location_state],MATCH(Sales[[#This Row],[store_no]],Stores[store_no],0))</f>
        <v>North Dakota</v>
      </c>
      <c r="I3843">
        <f>INDEX(Stores[sqft],MATCH(Sales[[#This Row],[store_no]],Stores[store_no],0))</f>
        <v>211600</v>
      </c>
      <c r="J3843" s="4" t="str">
        <f>INDEX(Departments[dept_name],MATCH(Sales[[#This Row],[dept_no]],Departments[dept_no],0))</f>
        <v>Toys</v>
      </c>
      <c r="K3843" s="4" t="str">
        <f>CONCATENATE(Sales[[#This Row],[region]],Sales[[#This Row],[storetype]])</f>
        <v>3B</v>
      </c>
      <c r="L3843" s="4">
        <f>INDEX(RegionStoreCount[Store Count],MATCH(Sales[[#This Row],[RegionStoretype]],RegionStoreCount[Region/Type],0))</f>
        <v>4</v>
      </c>
      <c r="M3843" s="4">
        <f>AND(Sales[[#This Row],[date]]&lt;=TY_YTDMax,Sales[[#This Row],[date]]&gt;=TY_YTDMin)*Sales[[#This Row],[sales]]</f>
        <v>0</v>
      </c>
      <c r="N3843" s="4">
        <f>AND(Sales[[#This Row],[date]]&lt;=LY_YTDMax,Sales[[#This Row],[date]]&gt;=LY_YTDMin)*Sales[[#This Row],[sales]]</f>
        <v>0</v>
      </c>
      <c r="O3843" s="4">
        <f>AND(Sales[[#This Row],[date]]&gt;=YoY_Min,Sales[[#This Row],[date]]&lt;=TY_YTDMax)*(Sales[[#This Row],[sales]]/Sales[[#This Row],[sqft]])</f>
        <v>0.60718913799621921</v>
      </c>
      <c r="P3843" s="4">
        <f>SUMIF(Sales[RegionStoretype],Sales[[#This Row],[RegionStoretype]],Sales[YoY_SSF])/Sales[[#This Row],[Region_TypeCount]]</f>
        <v>58.312187288105562</v>
      </c>
    </row>
    <row r="3844" spans="1:16" x14ac:dyDescent="0.25">
      <c r="A3844" s="1">
        <v>42986</v>
      </c>
      <c r="B3844">
        <v>18</v>
      </c>
      <c r="C3844">
        <v>11</v>
      </c>
      <c r="D3844">
        <v>35175.506000000001</v>
      </c>
      <c r="E3844">
        <f>INDEX(Stores[region],MATCH(Sales[[#This Row],[store_no]],Stores[store_no],0))</f>
        <v>2</v>
      </c>
      <c r="F3844" t="str">
        <f>INDEX(Stores[storetype],MATCH(Sales[[#This Row],[store_no]],Stores[store_no],0))</f>
        <v>B</v>
      </c>
      <c r="G3844" t="str">
        <f>INDEX(Stores[location_city],MATCH(Sales[[#This Row],[store_no]],Stores[store_no],0))</f>
        <v>Chicago</v>
      </c>
      <c r="H3844" t="str">
        <f>INDEX(Stores[location_state],MATCH(Sales[[#This Row],[store_no]],Stores[store_no],0))</f>
        <v>Illinois</v>
      </c>
      <c r="I3844">
        <f>INDEX(Stores[sqft],MATCH(Sales[[#This Row],[store_no]],Stores[store_no],0))</f>
        <v>120700</v>
      </c>
      <c r="J3844" s="4" t="str">
        <f>INDEX(Departments[dept_name],MATCH(Sales[[#This Row],[dept_no]],Departments[dept_no],0))</f>
        <v>Home</v>
      </c>
      <c r="K3844" s="4" t="str">
        <f>CONCATENATE(Sales[[#This Row],[region]],Sales[[#This Row],[storetype]])</f>
        <v>2B</v>
      </c>
      <c r="L3844" s="4">
        <f>INDEX(RegionStoreCount[Store Count],MATCH(Sales[[#This Row],[RegionStoretype]],RegionStoreCount[Region/Type],0))</f>
        <v>6</v>
      </c>
      <c r="M3844" s="4">
        <f>AND(Sales[[#This Row],[date]]&lt;=TY_YTDMax,Sales[[#This Row],[date]]&gt;=TY_YTDMin)*Sales[[#This Row],[sales]]</f>
        <v>0</v>
      </c>
      <c r="N3844" s="4">
        <f>AND(Sales[[#This Row],[date]]&lt;=LY_YTDMax,Sales[[#This Row],[date]]&gt;=LY_YTDMin)*Sales[[#This Row],[sales]]</f>
        <v>0</v>
      </c>
      <c r="O3844" s="4">
        <f>AND(Sales[[#This Row],[date]]&gt;=YoY_Min,Sales[[#This Row],[date]]&lt;=TY_YTDMax)*(Sales[[#This Row],[sales]]/Sales[[#This Row],[sqft]])</f>
        <v>0.2914292129246065</v>
      </c>
      <c r="P3844" s="4">
        <f>SUMIF(Sales[RegionStoretype],Sales[[#This Row],[RegionStoretype]],Sales[YoY_SSF])/Sales[[#This Row],[Region_TypeCount]]</f>
        <v>58.393757732919049</v>
      </c>
    </row>
    <row r="3845" spans="1:16" x14ac:dyDescent="0.25">
      <c r="A3845" s="1">
        <v>42986</v>
      </c>
      <c r="B3845">
        <v>18</v>
      </c>
      <c r="C3845">
        <v>12</v>
      </c>
      <c r="D3845">
        <v>84458.379499999995</v>
      </c>
      <c r="E3845">
        <f>INDEX(Stores[region],MATCH(Sales[[#This Row],[store_no]],Stores[store_no],0))</f>
        <v>2</v>
      </c>
      <c r="F3845" t="str">
        <f>INDEX(Stores[storetype],MATCH(Sales[[#This Row],[store_no]],Stores[store_no],0))</f>
        <v>B</v>
      </c>
      <c r="G3845" t="str">
        <f>INDEX(Stores[location_city],MATCH(Sales[[#This Row],[store_no]],Stores[store_no],0))</f>
        <v>Chicago</v>
      </c>
      <c r="H3845" t="str">
        <f>INDEX(Stores[location_state],MATCH(Sales[[#This Row],[store_no]],Stores[store_no],0))</f>
        <v>Illinois</v>
      </c>
      <c r="I3845">
        <f>INDEX(Stores[sqft],MATCH(Sales[[#This Row],[store_no]],Stores[store_no],0))</f>
        <v>120700</v>
      </c>
      <c r="J3845" s="4" t="str">
        <f>INDEX(Departments[dept_name],MATCH(Sales[[#This Row],[dept_no]],Departments[dept_no],0))</f>
        <v>Jewelery</v>
      </c>
      <c r="K3845" s="4" t="str">
        <f>CONCATENATE(Sales[[#This Row],[region]],Sales[[#This Row],[storetype]])</f>
        <v>2B</v>
      </c>
      <c r="L3845" s="4">
        <f>INDEX(RegionStoreCount[Store Count],MATCH(Sales[[#This Row],[RegionStoretype]],RegionStoreCount[Region/Type],0))</f>
        <v>6</v>
      </c>
      <c r="M3845" s="4">
        <f>AND(Sales[[#This Row],[date]]&lt;=TY_YTDMax,Sales[[#This Row],[date]]&gt;=TY_YTDMin)*Sales[[#This Row],[sales]]</f>
        <v>0</v>
      </c>
      <c r="N3845" s="4">
        <f>AND(Sales[[#This Row],[date]]&lt;=LY_YTDMax,Sales[[#This Row],[date]]&gt;=LY_YTDMin)*Sales[[#This Row],[sales]]</f>
        <v>0</v>
      </c>
      <c r="O3845" s="4">
        <f>AND(Sales[[#This Row],[date]]&gt;=YoY_Min,Sales[[#This Row],[date]]&lt;=TY_YTDMax)*(Sales[[#This Row],[sales]]/Sales[[#This Row],[sqft]])</f>
        <v>0.69973802402651197</v>
      </c>
      <c r="P3845" s="4">
        <f>SUMIF(Sales[RegionStoretype],Sales[[#This Row],[RegionStoretype]],Sales[YoY_SSF])/Sales[[#This Row],[Region_TypeCount]]</f>
        <v>58.393757732919049</v>
      </c>
    </row>
    <row r="3846" spans="1:16" x14ac:dyDescent="0.25">
      <c r="A3846" s="1">
        <v>42986</v>
      </c>
      <c r="B3846">
        <v>18</v>
      </c>
      <c r="C3846">
        <v>17</v>
      </c>
      <c r="D3846">
        <v>67776.913799999995</v>
      </c>
      <c r="E3846">
        <f>INDEX(Stores[region],MATCH(Sales[[#This Row],[store_no]],Stores[store_no],0))</f>
        <v>2</v>
      </c>
      <c r="F3846" t="str">
        <f>INDEX(Stores[storetype],MATCH(Sales[[#This Row],[store_no]],Stores[store_no],0))</f>
        <v>B</v>
      </c>
      <c r="G3846" t="str">
        <f>INDEX(Stores[location_city],MATCH(Sales[[#This Row],[store_no]],Stores[store_no],0))</f>
        <v>Chicago</v>
      </c>
      <c r="H3846" t="str">
        <f>INDEX(Stores[location_state],MATCH(Sales[[#This Row],[store_no]],Stores[store_no],0))</f>
        <v>Illinois</v>
      </c>
      <c r="I3846">
        <f>INDEX(Stores[sqft],MATCH(Sales[[#This Row],[store_no]],Stores[store_no],0))</f>
        <v>120700</v>
      </c>
      <c r="J3846" s="4" t="str">
        <f>INDEX(Departments[dept_name],MATCH(Sales[[#This Row],[dept_no]],Departments[dept_no],0))</f>
        <v>Shoes</v>
      </c>
      <c r="K3846" s="4" t="str">
        <f>CONCATENATE(Sales[[#This Row],[region]],Sales[[#This Row],[storetype]])</f>
        <v>2B</v>
      </c>
      <c r="L3846" s="4">
        <f>INDEX(RegionStoreCount[Store Count],MATCH(Sales[[#This Row],[RegionStoretype]],RegionStoreCount[Region/Type],0))</f>
        <v>6</v>
      </c>
      <c r="M3846" s="4">
        <f>AND(Sales[[#This Row],[date]]&lt;=TY_YTDMax,Sales[[#This Row],[date]]&gt;=TY_YTDMin)*Sales[[#This Row],[sales]]</f>
        <v>0</v>
      </c>
      <c r="N3846" s="4">
        <f>AND(Sales[[#This Row],[date]]&lt;=LY_YTDMax,Sales[[#This Row],[date]]&gt;=LY_YTDMin)*Sales[[#This Row],[sales]]</f>
        <v>0</v>
      </c>
      <c r="O3846" s="4">
        <f>AND(Sales[[#This Row],[date]]&gt;=YoY_Min,Sales[[#This Row],[date]]&lt;=TY_YTDMax)*(Sales[[#This Row],[sales]]/Sales[[#This Row],[sqft]])</f>
        <v>0.56153201159900579</v>
      </c>
      <c r="P3846" s="4">
        <f>SUMIF(Sales[RegionStoretype],Sales[[#This Row],[RegionStoretype]],Sales[YoY_SSF])/Sales[[#This Row],[Region_TypeCount]]</f>
        <v>58.393757732919049</v>
      </c>
    </row>
    <row r="3847" spans="1:16" x14ac:dyDescent="0.25">
      <c r="A3847" s="1">
        <v>42986</v>
      </c>
      <c r="B3847">
        <v>18</v>
      </c>
      <c r="C3847">
        <v>18</v>
      </c>
      <c r="D3847">
        <v>6682.2907999999998</v>
      </c>
      <c r="E3847">
        <f>INDEX(Stores[region],MATCH(Sales[[#This Row],[store_no]],Stores[store_no],0))</f>
        <v>2</v>
      </c>
      <c r="F3847" t="str">
        <f>INDEX(Stores[storetype],MATCH(Sales[[#This Row],[store_no]],Stores[store_no],0))</f>
        <v>B</v>
      </c>
      <c r="G3847" t="str">
        <f>INDEX(Stores[location_city],MATCH(Sales[[#This Row],[store_no]],Stores[store_no],0))</f>
        <v>Chicago</v>
      </c>
      <c r="H3847" t="str">
        <f>INDEX(Stores[location_state],MATCH(Sales[[#This Row],[store_no]],Stores[store_no],0))</f>
        <v>Illinois</v>
      </c>
      <c r="I3847">
        <f>INDEX(Stores[sqft],MATCH(Sales[[#This Row],[store_no]],Stores[store_no],0))</f>
        <v>120700</v>
      </c>
      <c r="J3847" s="4" t="str">
        <f>INDEX(Departments[dept_name],MATCH(Sales[[#This Row],[dept_no]],Departments[dept_no],0))</f>
        <v>Sports</v>
      </c>
      <c r="K3847" s="4" t="str">
        <f>CONCATENATE(Sales[[#This Row],[region]],Sales[[#This Row],[storetype]])</f>
        <v>2B</v>
      </c>
      <c r="L3847" s="4">
        <f>INDEX(RegionStoreCount[Store Count],MATCH(Sales[[#This Row],[RegionStoretype]],RegionStoreCount[Region/Type],0))</f>
        <v>6</v>
      </c>
      <c r="M3847" s="4">
        <f>AND(Sales[[#This Row],[date]]&lt;=TY_YTDMax,Sales[[#This Row],[date]]&gt;=TY_YTDMin)*Sales[[#This Row],[sales]]</f>
        <v>0</v>
      </c>
      <c r="N3847" s="4">
        <f>AND(Sales[[#This Row],[date]]&lt;=LY_YTDMax,Sales[[#This Row],[date]]&gt;=LY_YTDMin)*Sales[[#This Row],[sales]]</f>
        <v>0</v>
      </c>
      <c r="O3847" s="4">
        <f>AND(Sales[[#This Row],[date]]&gt;=YoY_Min,Sales[[#This Row],[date]]&lt;=TY_YTDMax)*(Sales[[#This Row],[sales]]/Sales[[#This Row],[sqft]])</f>
        <v>5.5362806959403481E-2</v>
      </c>
      <c r="P3847" s="4">
        <f>SUMIF(Sales[RegionStoretype],Sales[[#This Row],[RegionStoretype]],Sales[YoY_SSF])/Sales[[#This Row],[Region_TypeCount]]</f>
        <v>58.393757732919049</v>
      </c>
    </row>
    <row r="3848" spans="1:16" x14ac:dyDescent="0.25">
      <c r="A3848" s="1">
        <v>42986</v>
      </c>
      <c r="B3848">
        <v>19</v>
      </c>
      <c r="C3848">
        <v>3</v>
      </c>
      <c r="D3848">
        <v>114973.65879999999</v>
      </c>
      <c r="E3848">
        <f>INDEX(Stores[region],MATCH(Sales[[#This Row],[store_no]],Stores[store_no],0))</f>
        <v>3</v>
      </c>
      <c r="F3848" t="str">
        <f>INDEX(Stores[storetype],MATCH(Sales[[#This Row],[store_no]],Stores[store_no],0))</f>
        <v>A</v>
      </c>
      <c r="G3848" t="str">
        <f>INDEX(Stores[location_city],MATCH(Sales[[#This Row],[store_no]],Stores[store_no],0))</f>
        <v>Des Moines</v>
      </c>
      <c r="H3848" t="str">
        <f>INDEX(Stores[location_state],MATCH(Sales[[#This Row],[store_no]],Stores[store_no],0))</f>
        <v>Iowa</v>
      </c>
      <c r="I3848">
        <f>INDEX(Stores[sqft],MATCH(Sales[[#This Row],[store_no]],Stores[store_no],0))</f>
        <v>197600</v>
      </c>
      <c r="J3848" s="4" t="str">
        <f>INDEX(Departments[dept_name],MATCH(Sales[[#This Row],[dept_no]],Departments[dept_no],0))</f>
        <v>Beauty</v>
      </c>
      <c r="K3848" s="4" t="str">
        <f>CONCATENATE(Sales[[#This Row],[region]],Sales[[#This Row],[storetype]])</f>
        <v>3A</v>
      </c>
      <c r="L3848" s="4">
        <f>INDEX(RegionStoreCount[Store Count],MATCH(Sales[[#This Row],[RegionStoretype]],RegionStoreCount[Region/Type],0))</f>
        <v>9</v>
      </c>
      <c r="M3848" s="4">
        <f>AND(Sales[[#This Row],[date]]&lt;=TY_YTDMax,Sales[[#This Row],[date]]&gt;=TY_YTDMin)*Sales[[#This Row],[sales]]</f>
        <v>0</v>
      </c>
      <c r="N3848" s="4">
        <f>AND(Sales[[#This Row],[date]]&lt;=LY_YTDMax,Sales[[#This Row],[date]]&gt;=LY_YTDMin)*Sales[[#This Row],[sales]]</f>
        <v>0</v>
      </c>
      <c r="O3848" s="4">
        <f>AND(Sales[[#This Row],[date]]&gt;=YoY_Min,Sales[[#This Row],[date]]&lt;=TY_YTDMax)*(Sales[[#This Row],[sales]]/Sales[[#This Row],[sqft]])</f>
        <v>0.58185049999999994</v>
      </c>
      <c r="P3848" s="4">
        <f>SUMIF(Sales[RegionStoretype],Sales[[#This Row],[RegionStoretype]],Sales[YoY_SSF])/Sales[[#This Row],[Region_TypeCount]]</f>
        <v>53.603836561720975</v>
      </c>
    </row>
    <row r="3849" spans="1:16" x14ac:dyDescent="0.25">
      <c r="A3849" s="1">
        <v>42986</v>
      </c>
      <c r="B3849">
        <v>19</v>
      </c>
      <c r="C3849">
        <v>18</v>
      </c>
      <c r="D3849">
        <v>266395.61829999997</v>
      </c>
      <c r="E3849">
        <f>INDEX(Stores[region],MATCH(Sales[[#This Row],[store_no]],Stores[store_no],0))</f>
        <v>3</v>
      </c>
      <c r="F3849" t="str">
        <f>INDEX(Stores[storetype],MATCH(Sales[[#This Row],[store_no]],Stores[store_no],0))</f>
        <v>A</v>
      </c>
      <c r="G3849" t="str">
        <f>INDEX(Stores[location_city],MATCH(Sales[[#This Row],[store_no]],Stores[store_no],0))</f>
        <v>Des Moines</v>
      </c>
      <c r="H3849" t="str">
        <f>INDEX(Stores[location_state],MATCH(Sales[[#This Row],[store_no]],Stores[store_no],0))</f>
        <v>Iowa</v>
      </c>
      <c r="I3849">
        <f>INDEX(Stores[sqft],MATCH(Sales[[#This Row],[store_no]],Stores[store_no],0))</f>
        <v>197600</v>
      </c>
      <c r="J3849" s="4" t="str">
        <f>INDEX(Departments[dept_name],MATCH(Sales[[#This Row],[dept_no]],Departments[dept_no],0))</f>
        <v>Sports</v>
      </c>
      <c r="K3849" s="4" t="str">
        <f>CONCATENATE(Sales[[#This Row],[region]],Sales[[#This Row],[storetype]])</f>
        <v>3A</v>
      </c>
      <c r="L3849" s="4">
        <f>INDEX(RegionStoreCount[Store Count],MATCH(Sales[[#This Row],[RegionStoretype]],RegionStoreCount[Region/Type],0))</f>
        <v>9</v>
      </c>
      <c r="M3849" s="4">
        <f>AND(Sales[[#This Row],[date]]&lt;=TY_YTDMax,Sales[[#This Row],[date]]&gt;=TY_YTDMin)*Sales[[#This Row],[sales]]</f>
        <v>0</v>
      </c>
      <c r="N3849" s="4">
        <f>AND(Sales[[#This Row],[date]]&lt;=LY_YTDMax,Sales[[#This Row],[date]]&gt;=LY_YTDMin)*Sales[[#This Row],[sales]]</f>
        <v>0</v>
      </c>
      <c r="O3849" s="4">
        <f>AND(Sales[[#This Row],[date]]&gt;=YoY_Min,Sales[[#This Row],[date]]&lt;=TY_YTDMax)*(Sales[[#This Row],[sales]]/Sales[[#This Row],[sqft]])</f>
        <v>1.34815596305668</v>
      </c>
      <c r="P3849" s="4">
        <f>SUMIF(Sales[RegionStoretype],Sales[[#This Row],[RegionStoretype]],Sales[YoY_SSF])/Sales[[#This Row],[Region_TypeCount]]</f>
        <v>53.603836561720975</v>
      </c>
    </row>
    <row r="3850" spans="1:16" x14ac:dyDescent="0.25">
      <c r="A3850" s="1">
        <v>42986</v>
      </c>
      <c r="B3850">
        <v>21</v>
      </c>
      <c r="C3850">
        <v>2</v>
      </c>
      <c r="D3850">
        <v>51663.114199999996</v>
      </c>
      <c r="E3850">
        <f>INDEX(Stores[region],MATCH(Sales[[#This Row],[store_no]],Stores[store_no],0))</f>
        <v>2</v>
      </c>
      <c r="F3850" t="str">
        <f>INDEX(Stores[storetype],MATCH(Sales[[#This Row],[store_no]],Stores[store_no],0))</f>
        <v>B</v>
      </c>
      <c r="G3850" t="str">
        <f>INDEX(Stores[location_city],MATCH(Sales[[#This Row],[store_no]],Stores[store_no],0))</f>
        <v>Madison</v>
      </c>
      <c r="H3850" t="str">
        <f>INDEX(Stores[location_state],MATCH(Sales[[#This Row],[store_no]],Stores[store_no],0))</f>
        <v>Wisconsin</v>
      </c>
      <c r="I3850">
        <f>INDEX(Stores[sqft],MATCH(Sales[[#This Row],[store_no]],Stores[store_no],0))</f>
        <v>206400</v>
      </c>
      <c r="J3850" s="4" t="str">
        <f>INDEX(Departments[dept_name],MATCH(Sales[[#This Row],[dept_no]],Departments[dept_no],0))</f>
        <v>Baby</v>
      </c>
      <c r="K3850" s="4" t="str">
        <f>CONCATENATE(Sales[[#This Row],[region]],Sales[[#This Row],[storetype]])</f>
        <v>2B</v>
      </c>
      <c r="L3850" s="4">
        <f>INDEX(RegionStoreCount[Store Count],MATCH(Sales[[#This Row],[RegionStoretype]],RegionStoreCount[Region/Type],0))</f>
        <v>6</v>
      </c>
      <c r="M3850" s="4">
        <f>AND(Sales[[#This Row],[date]]&lt;=TY_YTDMax,Sales[[#This Row],[date]]&gt;=TY_YTDMin)*Sales[[#This Row],[sales]]</f>
        <v>0</v>
      </c>
      <c r="N3850" s="4">
        <f>AND(Sales[[#This Row],[date]]&lt;=LY_YTDMax,Sales[[#This Row],[date]]&gt;=LY_YTDMin)*Sales[[#This Row],[sales]]</f>
        <v>0</v>
      </c>
      <c r="O3850" s="4">
        <f>AND(Sales[[#This Row],[date]]&gt;=YoY_Min,Sales[[#This Row],[date]]&lt;=TY_YTDMax)*(Sales[[#This Row],[sales]]/Sales[[#This Row],[sqft]])</f>
        <v>0.25030578585271318</v>
      </c>
      <c r="P3850" s="4">
        <f>SUMIF(Sales[RegionStoretype],Sales[[#This Row],[RegionStoretype]],Sales[YoY_SSF])/Sales[[#This Row],[Region_TypeCount]]</f>
        <v>58.393757732919049</v>
      </c>
    </row>
    <row r="3851" spans="1:16" x14ac:dyDescent="0.25">
      <c r="A3851" s="1">
        <v>42986</v>
      </c>
      <c r="B3851">
        <v>21</v>
      </c>
      <c r="C3851">
        <v>6</v>
      </c>
      <c r="D3851">
        <v>45663.479900000006</v>
      </c>
      <c r="E3851">
        <f>INDEX(Stores[region],MATCH(Sales[[#This Row],[store_no]],Stores[store_no],0))</f>
        <v>2</v>
      </c>
      <c r="F3851" t="str">
        <f>INDEX(Stores[storetype],MATCH(Sales[[#This Row],[store_no]],Stores[store_no],0))</f>
        <v>B</v>
      </c>
      <c r="G3851" t="str">
        <f>INDEX(Stores[location_city],MATCH(Sales[[#This Row],[store_no]],Stores[store_no],0))</f>
        <v>Madison</v>
      </c>
      <c r="H3851" t="str">
        <f>INDEX(Stores[location_state],MATCH(Sales[[#This Row],[store_no]],Stores[store_no],0))</f>
        <v>Wisconsin</v>
      </c>
      <c r="I3851">
        <f>INDEX(Stores[sqft],MATCH(Sales[[#This Row],[store_no]],Stores[store_no],0))</f>
        <v>206400</v>
      </c>
      <c r="J3851" s="4" t="str">
        <f>INDEX(Departments[dept_name],MATCH(Sales[[#This Row],[dept_no]],Departments[dept_no],0))</f>
        <v>Computers</v>
      </c>
      <c r="K3851" s="4" t="str">
        <f>CONCATENATE(Sales[[#This Row],[region]],Sales[[#This Row],[storetype]])</f>
        <v>2B</v>
      </c>
      <c r="L3851" s="4">
        <f>INDEX(RegionStoreCount[Store Count],MATCH(Sales[[#This Row],[RegionStoretype]],RegionStoreCount[Region/Type],0))</f>
        <v>6</v>
      </c>
      <c r="M3851" s="4">
        <f>AND(Sales[[#This Row],[date]]&lt;=TY_YTDMax,Sales[[#This Row],[date]]&gt;=TY_YTDMin)*Sales[[#This Row],[sales]]</f>
        <v>0</v>
      </c>
      <c r="N3851" s="4">
        <f>AND(Sales[[#This Row],[date]]&lt;=LY_YTDMax,Sales[[#This Row],[date]]&gt;=LY_YTDMin)*Sales[[#This Row],[sales]]</f>
        <v>0</v>
      </c>
      <c r="O3851" s="4">
        <f>AND(Sales[[#This Row],[date]]&gt;=YoY_Min,Sales[[#This Row],[date]]&lt;=TY_YTDMax)*(Sales[[#This Row],[sales]]/Sales[[#This Row],[sqft]])</f>
        <v>0.22123779021317833</v>
      </c>
      <c r="P3851" s="4">
        <f>SUMIF(Sales[RegionStoretype],Sales[[#This Row],[RegionStoretype]],Sales[YoY_SSF])/Sales[[#This Row],[Region_TypeCount]]</f>
        <v>58.393757732919049</v>
      </c>
    </row>
    <row r="3852" spans="1:16" x14ac:dyDescent="0.25">
      <c r="A3852" s="1">
        <v>42986</v>
      </c>
      <c r="B3852">
        <v>21</v>
      </c>
      <c r="C3852">
        <v>10</v>
      </c>
      <c r="D3852">
        <v>9417.0990000000002</v>
      </c>
      <c r="E3852">
        <f>INDEX(Stores[region],MATCH(Sales[[#This Row],[store_no]],Stores[store_no],0))</f>
        <v>2</v>
      </c>
      <c r="F3852" t="str">
        <f>INDEX(Stores[storetype],MATCH(Sales[[#This Row],[store_no]],Stores[store_no],0))</f>
        <v>B</v>
      </c>
      <c r="G3852" t="str">
        <f>INDEX(Stores[location_city],MATCH(Sales[[#This Row],[store_no]],Stores[store_no],0))</f>
        <v>Madison</v>
      </c>
      <c r="H3852" t="str">
        <f>INDEX(Stores[location_state],MATCH(Sales[[#This Row],[store_no]],Stores[store_no],0))</f>
        <v>Wisconsin</v>
      </c>
      <c r="I3852">
        <f>INDEX(Stores[sqft],MATCH(Sales[[#This Row],[store_no]],Stores[store_no],0))</f>
        <v>206400</v>
      </c>
      <c r="J3852" s="4" t="str">
        <f>INDEX(Departments[dept_name],MATCH(Sales[[#This Row],[dept_no]],Departments[dept_no],0))</f>
        <v>Health</v>
      </c>
      <c r="K3852" s="4" t="str">
        <f>CONCATENATE(Sales[[#This Row],[region]],Sales[[#This Row],[storetype]])</f>
        <v>2B</v>
      </c>
      <c r="L3852" s="4">
        <f>INDEX(RegionStoreCount[Store Count],MATCH(Sales[[#This Row],[RegionStoretype]],RegionStoreCount[Region/Type],0))</f>
        <v>6</v>
      </c>
      <c r="M3852" s="4">
        <f>AND(Sales[[#This Row],[date]]&lt;=TY_YTDMax,Sales[[#This Row],[date]]&gt;=TY_YTDMin)*Sales[[#This Row],[sales]]</f>
        <v>0</v>
      </c>
      <c r="N3852" s="4">
        <f>AND(Sales[[#This Row],[date]]&lt;=LY_YTDMax,Sales[[#This Row],[date]]&gt;=LY_YTDMin)*Sales[[#This Row],[sales]]</f>
        <v>0</v>
      </c>
      <c r="O3852" s="4">
        <f>AND(Sales[[#This Row],[date]]&gt;=YoY_Min,Sales[[#This Row],[date]]&lt;=TY_YTDMax)*(Sales[[#This Row],[sales]]/Sales[[#This Row],[sqft]])</f>
        <v>4.5625479651162794E-2</v>
      </c>
      <c r="P3852" s="4">
        <f>SUMIF(Sales[RegionStoretype],Sales[[#This Row],[RegionStoretype]],Sales[YoY_SSF])/Sales[[#This Row],[Region_TypeCount]]</f>
        <v>58.393757732919049</v>
      </c>
    </row>
    <row r="3853" spans="1:16" x14ac:dyDescent="0.25">
      <c r="A3853" s="1">
        <v>42986</v>
      </c>
      <c r="B3853">
        <v>21</v>
      </c>
      <c r="C3853">
        <v>18</v>
      </c>
      <c r="D3853">
        <v>236170.87730000002</v>
      </c>
      <c r="E3853">
        <f>INDEX(Stores[region],MATCH(Sales[[#This Row],[store_no]],Stores[store_no],0))</f>
        <v>2</v>
      </c>
      <c r="F3853" t="str">
        <f>INDEX(Stores[storetype],MATCH(Sales[[#This Row],[store_no]],Stores[store_no],0))</f>
        <v>B</v>
      </c>
      <c r="G3853" t="str">
        <f>INDEX(Stores[location_city],MATCH(Sales[[#This Row],[store_no]],Stores[store_no],0))</f>
        <v>Madison</v>
      </c>
      <c r="H3853" t="str">
        <f>INDEX(Stores[location_state],MATCH(Sales[[#This Row],[store_no]],Stores[store_no],0))</f>
        <v>Wisconsin</v>
      </c>
      <c r="I3853">
        <f>INDEX(Stores[sqft],MATCH(Sales[[#This Row],[store_no]],Stores[store_no],0))</f>
        <v>206400</v>
      </c>
      <c r="J3853" s="4" t="str">
        <f>INDEX(Departments[dept_name],MATCH(Sales[[#This Row],[dept_no]],Departments[dept_no],0))</f>
        <v>Sports</v>
      </c>
      <c r="K3853" s="4" t="str">
        <f>CONCATENATE(Sales[[#This Row],[region]],Sales[[#This Row],[storetype]])</f>
        <v>2B</v>
      </c>
      <c r="L3853" s="4">
        <f>INDEX(RegionStoreCount[Store Count],MATCH(Sales[[#This Row],[RegionStoretype]],RegionStoreCount[Region/Type],0))</f>
        <v>6</v>
      </c>
      <c r="M3853" s="4">
        <f>AND(Sales[[#This Row],[date]]&lt;=TY_YTDMax,Sales[[#This Row],[date]]&gt;=TY_YTDMin)*Sales[[#This Row],[sales]]</f>
        <v>0</v>
      </c>
      <c r="N3853" s="4">
        <f>AND(Sales[[#This Row],[date]]&lt;=LY_YTDMax,Sales[[#This Row],[date]]&gt;=LY_YTDMin)*Sales[[#This Row],[sales]]</f>
        <v>0</v>
      </c>
      <c r="O3853" s="4">
        <f>AND(Sales[[#This Row],[date]]&gt;=YoY_Min,Sales[[#This Row],[date]]&lt;=TY_YTDMax)*(Sales[[#This Row],[sales]]/Sales[[#This Row],[sqft]])</f>
        <v>1.1442387466085273</v>
      </c>
      <c r="P3853" s="4">
        <f>SUMIF(Sales[RegionStoretype],Sales[[#This Row],[RegionStoretype]],Sales[YoY_SSF])/Sales[[#This Row],[Region_TypeCount]]</f>
        <v>58.393757732919049</v>
      </c>
    </row>
    <row r="3854" spans="1:16" x14ac:dyDescent="0.25">
      <c r="A3854" s="1">
        <v>42986</v>
      </c>
      <c r="B3854">
        <v>21</v>
      </c>
      <c r="C3854">
        <v>20</v>
      </c>
      <c r="D3854">
        <v>15232.759899999999</v>
      </c>
      <c r="E3854">
        <f>INDEX(Stores[region],MATCH(Sales[[#This Row],[store_no]],Stores[store_no],0))</f>
        <v>2</v>
      </c>
      <c r="F3854" t="str">
        <f>INDEX(Stores[storetype],MATCH(Sales[[#This Row],[store_no]],Stores[store_no],0))</f>
        <v>B</v>
      </c>
      <c r="G3854" t="str">
        <f>INDEX(Stores[location_city],MATCH(Sales[[#This Row],[store_no]],Stores[store_no],0))</f>
        <v>Madison</v>
      </c>
      <c r="H3854" t="str">
        <f>INDEX(Stores[location_state],MATCH(Sales[[#This Row],[store_no]],Stores[store_no],0))</f>
        <v>Wisconsin</v>
      </c>
      <c r="I3854">
        <f>INDEX(Stores[sqft],MATCH(Sales[[#This Row],[store_no]],Stores[store_no],0))</f>
        <v>206400</v>
      </c>
      <c r="J3854" s="4" t="str">
        <f>INDEX(Departments[dept_name],MATCH(Sales[[#This Row],[dept_no]],Departments[dept_no],0))</f>
        <v>Toys</v>
      </c>
      <c r="K3854" s="4" t="str">
        <f>CONCATENATE(Sales[[#This Row],[region]],Sales[[#This Row],[storetype]])</f>
        <v>2B</v>
      </c>
      <c r="L3854" s="4">
        <f>INDEX(RegionStoreCount[Store Count],MATCH(Sales[[#This Row],[RegionStoretype]],RegionStoreCount[Region/Type],0))</f>
        <v>6</v>
      </c>
      <c r="M3854" s="4">
        <f>AND(Sales[[#This Row],[date]]&lt;=TY_YTDMax,Sales[[#This Row],[date]]&gt;=TY_YTDMin)*Sales[[#This Row],[sales]]</f>
        <v>0</v>
      </c>
      <c r="N3854" s="4">
        <f>AND(Sales[[#This Row],[date]]&lt;=LY_YTDMax,Sales[[#This Row],[date]]&gt;=LY_YTDMin)*Sales[[#This Row],[sales]]</f>
        <v>0</v>
      </c>
      <c r="O3854" s="4">
        <f>AND(Sales[[#This Row],[date]]&gt;=YoY_Min,Sales[[#This Row],[date]]&lt;=TY_YTDMax)*(Sales[[#This Row],[sales]]/Sales[[#This Row],[sqft]])</f>
        <v>7.3802131298449605E-2</v>
      </c>
      <c r="P3854" s="4">
        <f>SUMIF(Sales[RegionStoretype],Sales[[#This Row],[RegionStoretype]],Sales[YoY_SSF])/Sales[[#This Row],[Region_TypeCount]]</f>
        <v>58.393757732919049</v>
      </c>
    </row>
    <row r="3855" spans="1:16" x14ac:dyDescent="0.25">
      <c r="A3855" s="1">
        <v>42986</v>
      </c>
      <c r="B3855">
        <v>22</v>
      </c>
      <c r="C3855">
        <v>11</v>
      </c>
      <c r="D3855">
        <v>43428.864000000001</v>
      </c>
      <c r="E3855">
        <f>INDEX(Stores[region],MATCH(Sales[[#This Row],[store_no]],Stores[store_no],0))</f>
        <v>3</v>
      </c>
      <c r="F3855" t="str">
        <f>INDEX(Stores[storetype],MATCH(Sales[[#This Row],[store_no]],Stores[store_no],0))</f>
        <v>B</v>
      </c>
      <c r="G3855" t="str">
        <f>INDEX(Stores[location_city],MATCH(Sales[[#This Row],[store_no]],Stores[store_no],0))</f>
        <v>Sioux Falls</v>
      </c>
      <c r="H3855" t="str">
        <f>INDEX(Stores[location_state],MATCH(Sales[[#This Row],[store_no]],Stores[store_no],0))</f>
        <v>South Dakota</v>
      </c>
      <c r="I3855">
        <f>INDEX(Stores[sqft],MATCH(Sales[[#This Row],[store_no]],Stores[store_no],0))</f>
        <v>57800</v>
      </c>
      <c r="J3855" s="4" t="str">
        <f>INDEX(Departments[dept_name],MATCH(Sales[[#This Row],[dept_no]],Departments[dept_no],0))</f>
        <v>Home</v>
      </c>
      <c r="K3855" s="4" t="str">
        <f>CONCATENATE(Sales[[#This Row],[region]],Sales[[#This Row],[storetype]])</f>
        <v>3B</v>
      </c>
      <c r="L3855" s="4">
        <f>INDEX(RegionStoreCount[Store Count],MATCH(Sales[[#This Row],[RegionStoretype]],RegionStoreCount[Region/Type],0))</f>
        <v>4</v>
      </c>
      <c r="M3855" s="4">
        <f>AND(Sales[[#This Row],[date]]&lt;=TY_YTDMax,Sales[[#This Row],[date]]&gt;=TY_YTDMin)*Sales[[#This Row],[sales]]</f>
        <v>0</v>
      </c>
      <c r="N3855" s="4">
        <f>AND(Sales[[#This Row],[date]]&lt;=LY_YTDMax,Sales[[#This Row],[date]]&gt;=LY_YTDMin)*Sales[[#This Row],[sales]]</f>
        <v>0</v>
      </c>
      <c r="O3855" s="4">
        <f>AND(Sales[[#This Row],[date]]&gt;=YoY_Min,Sales[[#This Row],[date]]&lt;=TY_YTDMax)*(Sales[[#This Row],[sales]]/Sales[[#This Row],[sqft]])</f>
        <v>0.75136442906574397</v>
      </c>
      <c r="P3855" s="4">
        <f>SUMIF(Sales[RegionStoretype],Sales[[#This Row],[RegionStoretype]],Sales[YoY_SSF])/Sales[[#This Row],[Region_TypeCount]]</f>
        <v>58.312187288105562</v>
      </c>
    </row>
    <row r="3856" spans="1:16" x14ac:dyDescent="0.25">
      <c r="A3856" s="1">
        <v>42986</v>
      </c>
      <c r="B3856">
        <v>22</v>
      </c>
      <c r="C3856">
        <v>15</v>
      </c>
      <c r="D3856">
        <v>32060.616600000001</v>
      </c>
      <c r="E3856">
        <f>INDEX(Stores[region],MATCH(Sales[[#This Row],[store_no]],Stores[store_no],0))</f>
        <v>3</v>
      </c>
      <c r="F3856" t="str">
        <f>INDEX(Stores[storetype],MATCH(Sales[[#This Row],[store_no]],Stores[store_no],0))</f>
        <v>B</v>
      </c>
      <c r="G3856" t="str">
        <f>INDEX(Stores[location_city],MATCH(Sales[[#This Row],[store_no]],Stores[store_no],0))</f>
        <v>Sioux Falls</v>
      </c>
      <c r="H3856" t="str">
        <f>INDEX(Stores[location_state],MATCH(Sales[[#This Row],[store_no]],Stores[store_no],0))</f>
        <v>South Dakota</v>
      </c>
      <c r="I3856">
        <f>INDEX(Stores[sqft],MATCH(Sales[[#This Row],[store_no]],Stores[store_no],0))</f>
        <v>57800</v>
      </c>
      <c r="J3856" s="4" t="str">
        <f>INDEX(Departments[dept_name],MATCH(Sales[[#This Row],[dept_no]],Departments[dept_no],0))</f>
        <v>Music</v>
      </c>
      <c r="K3856" s="4" t="str">
        <f>CONCATENATE(Sales[[#This Row],[region]],Sales[[#This Row],[storetype]])</f>
        <v>3B</v>
      </c>
      <c r="L3856" s="4">
        <f>INDEX(RegionStoreCount[Store Count],MATCH(Sales[[#This Row],[RegionStoretype]],RegionStoreCount[Region/Type],0))</f>
        <v>4</v>
      </c>
      <c r="M3856" s="4">
        <f>AND(Sales[[#This Row],[date]]&lt;=TY_YTDMax,Sales[[#This Row],[date]]&gt;=TY_YTDMin)*Sales[[#This Row],[sales]]</f>
        <v>0</v>
      </c>
      <c r="N3856" s="4">
        <f>AND(Sales[[#This Row],[date]]&lt;=LY_YTDMax,Sales[[#This Row],[date]]&gt;=LY_YTDMin)*Sales[[#This Row],[sales]]</f>
        <v>0</v>
      </c>
      <c r="O3856" s="4">
        <f>AND(Sales[[#This Row],[date]]&gt;=YoY_Min,Sales[[#This Row],[date]]&lt;=TY_YTDMax)*(Sales[[#This Row],[sales]]/Sales[[#This Row],[sqft]])</f>
        <v>0.55468194809688587</v>
      </c>
      <c r="P3856" s="4">
        <f>SUMIF(Sales[RegionStoretype],Sales[[#This Row],[RegionStoretype]],Sales[YoY_SSF])/Sales[[#This Row],[Region_TypeCount]]</f>
        <v>58.312187288105562</v>
      </c>
    </row>
    <row r="3857" spans="1:16" x14ac:dyDescent="0.25">
      <c r="A3857" s="1">
        <v>42986</v>
      </c>
      <c r="B3857">
        <v>22</v>
      </c>
      <c r="C3857">
        <v>17</v>
      </c>
      <c r="D3857">
        <v>48887.573799999998</v>
      </c>
      <c r="E3857">
        <f>INDEX(Stores[region],MATCH(Sales[[#This Row],[store_no]],Stores[store_no],0))</f>
        <v>3</v>
      </c>
      <c r="F3857" t="str">
        <f>INDEX(Stores[storetype],MATCH(Sales[[#This Row],[store_no]],Stores[store_no],0))</f>
        <v>B</v>
      </c>
      <c r="G3857" t="str">
        <f>INDEX(Stores[location_city],MATCH(Sales[[#This Row],[store_no]],Stores[store_no],0))</f>
        <v>Sioux Falls</v>
      </c>
      <c r="H3857" t="str">
        <f>INDEX(Stores[location_state],MATCH(Sales[[#This Row],[store_no]],Stores[store_no],0))</f>
        <v>South Dakota</v>
      </c>
      <c r="I3857">
        <f>INDEX(Stores[sqft],MATCH(Sales[[#This Row],[store_no]],Stores[store_no],0))</f>
        <v>57800</v>
      </c>
      <c r="J3857" s="4" t="str">
        <f>INDEX(Departments[dept_name],MATCH(Sales[[#This Row],[dept_no]],Departments[dept_no],0))</f>
        <v>Shoes</v>
      </c>
      <c r="K3857" s="4" t="str">
        <f>CONCATENATE(Sales[[#This Row],[region]],Sales[[#This Row],[storetype]])</f>
        <v>3B</v>
      </c>
      <c r="L3857" s="4">
        <f>INDEX(RegionStoreCount[Store Count],MATCH(Sales[[#This Row],[RegionStoretype]],RegionStoreCount[Region/Type],0))</f>
        <v>4</v>
      </c>
      <c r="M3857" s="4">
        <f>AND(Sales[[#This Row],[date]]&lt;=TY_YTDMax,Sales[[#This Row],[date]]&gt;=TY_YTDMin)*Sales[[#This Row],[sales]]</f>
        <v>0</v>
      </c>
      <c r="N3857" s="4">
        <f>AND(Sales[[#This Row],[date]]&lt;=LY_YTDMax,Sales[[#This Row],[date]]&gt;=LY_YTDMin)*Sales[[#This Row],[sales]]</f>
        <v>0</v>
      </c>
      <c r="O3857" s="4">
        <f>AND(Sales[[#This Row],[date]]&gt;=YoY_Min,Sales[[#This Row],[date]]&lt;=TY_YTDMax)*(Sales[[#This Row],[sales]]/Sales[[#This Row],[sqft]])</f>
        <v>0.84580577508650512</v>
      </c>
      <c r="P3857" s="4">
        <f>SUMIF(Sales[RegionStoretype],Sales[[#This Row],[RegionStoretype]],Sales[YoY_SSF])/Sales[[#This Row],[Region_TypeCount]]</f>
        <v>58.312187288105562</v>
      </c>
    </row>
    <row r="3858" spans="1:16" x14ac:dyDescent="0.25">
      <c r="A3858" s="1">
        <v>42986</v>
      </c>
      <c r="B3858">
        <v>23</v>
      </c>
      <c r="C3858">
        <v>14</v>
      </c>
      <c r="D3858">
        <v>22060.682399999998</v>
      </c>
      <c r="E3858">
        <f>INDEX(Stores[region],MATCH(Sales[[#This Row],[store_no]],Stores[store_no],0))</f>
        <v>3</v>
      </c>
      <c r="F3858" t="str">
        <f>INDEX(Stores[storetype],MATCH(Sales[[#This Row],[store_no]],Stores[store_no],0))</f>
        <v>B</v>
      </c>
      <c r="G3858" t="str">
        <f>INDEX(Stores[location_city],MATCH(Sales[[#This Row],[store_no]],Stores[store_no],0))</f>
        <v>Cedar Rapids</v>
      </c>
      <c r="H3858" t="str">
        <f>INDEX(Stores[location_state],MATCH(Sales[[#This Row],[store_no]],Stores[store_no],0))</f>
        <v>Iowa</v>
      </c>
      <c r="I3858">
        <f>INDEX(Stores[sqft],MATCH(Sales[[#This Row],[store_no]],Stores[store_no],0))</f>
        <v>123700</v>
      </c>
      <c r="J3858" s="4" t="str">
        <f>INDEX(Departments[dept_name],MATCH(Sales[[#This Row],[dept_no]],Departments[dept_no],0))</f>
        <v>Movies</v>
      </c>
      <c r="K3858" s="4" t="str">
        <f>CONCATENATE(Sales[[#This Row],[region]],Sales[[#This Row],[storetype]])</f>
        <v>3B</v>
      </c>
      <c r="L3858" s="4">
        <f>INDEX(RegionStoreCount[Store Count],MATCH(Sales[[#This Row],[RegionStoretype]],RegionStoreCount[Region/Type],0))</f>
        <v>4</v>
      </c>
      <c r="M3858" s="4">
        <f>AND(Sales[[#This Row],[date]]&lt;=TY_YTDMax,Sales[[#This Row],[date]]&gt;=TY_YTDMin)*Sales[[#This Row],[sales]]</f>
        <v>0</v>
      </c>
      <c r="N3858" s="4">
        <f>AND(Sales[[#This Row],[date]]&lt;=LY_YTDMax,Sales[[#This Row],[date]]&gt;=LY_YTDMin)*Sales[[#This Row],[sales]]</f>
        <v>0</v>
      </c>
      <c r="O3858" s="4">
        <f>AND(Sales[[#This Row],[date]]&gt;=YoY_Min,Sales[[#This Row],[date]]&lt;=TY_YTDMax)*(Sales[[#This Row],[sales]]/Sales[[#This Row],[sqft]])</f>
        <v>0.1783401972514147</v>
      </c>
      <c r="P3858" s="4">
        <f>SUMIF(Sales[RegionStoretype],Sales[[#This Row],[RegionStoretype]],Sales[YoY_SSF])/Sales[[#This Row],[Region_TypeCount]]</f>
        <v>58.312187288105562</v>
      </c>
    </row>
    <row r="3859" spans="1:16" x14ac:dyDescent="0.25">
      <c r="A3859" s="1">
        <v>42986</v>
      </c>
      <c r="B3859">
        <v>23</v>
      </c>
      <c r="C3859">
        <v>16</v>
      </c>
      <c r="D3859">
        <v>163283.6159</v>
      </c>
      <c r="E3859">
        <f>INDEX(Stores[region],MATCH(Sales[[#This Row],[store_no]],Stores[store_no],0))</f>
        <v>3</v>
      </c>
      <c r="F3859" t="str">
        <f>INDEX(Stores[storetype],MATCH(Sales[[#This Row],[store_no]],Stores[store_no],0))</f>
        <v>B</v>
      </c>
      <c r="G3859" t="str">
        <f>INDEX(Stores[location_city],MATCH(Sales[[#This Row],[store_no]],Stores[store_no],0))</f>
        <v>Cedar Rapids</v>
      </c>
      <c r="H3859" t="str">
        <f>INDEX(Stores[location_state],MATCH(Sales[[#This Row],[store_no]],Stores[store_no],0))</f>
        <v>Iowa</v>
      </c>
      <c r="I3859">
        <f>INDEX(Stores[sqft],MATCH(Sales[[#This Row],[store_no]],Stores[store_no],0))</f>
        <v>123700</v>
      </c>
      <c r="J3859" s="4" t="str">
        <f>INDEX(Departments[dept_name],MATCH(Sales[[#This Row],[dept_no]],Departments[dept_no],0))</f>
        <v>Outdoors</v>
      </c>
      <c r="K3859" s="4" t="str">
        <f>CONCATENATE(Sales[[#This Row],[region]],Sales[[#This Row],[storetype]])</f>
        <v>3B</v>
      </c>
      <c r="L3859" s="4">
        <f>INDEX(RegionStoreCount[Store Count],MATCH(Sales[[#This Row],[RegionStoretype]],RegionStoreCount[Region/Type],0))</f>
        <v>4</v>
      </c>
      <c r="M3859" s="4">
        <f>AND(Sales[[#This Row],[date]]&lt;=TY_YTDMax,Sales[[#This Row],[date]]&gt;=TY_YTDMin)*Sales[[#This Row],[sales]]</f>
        <v>0</v>
      </c>
      <c r="N3859" s="4">
        <f>AND(Sales[[#This Row],[date]]&lt;=LY_YTDMax,Sales[[#This Row],[date]]&gt;=LY_YTDMin)*Sales[[#This Row],[sales]]</f>
        <v>0</v>
      </c>
      <c r="O3859" s="4">
        <f>AND(Sales[[#This Row],[date]]&gt;=YoY_Min,Sales[[#This Row],[date]]&lt;=TY_YTDMax)*(Sales[[#This Row],[sales]]/Sales[[#This Row],[sqft]])</f>
        <v>1.3199968949070331</v>
      </c>
      <c r="P3859" s="4">
        <f>SUMIF(Sales[RegionStoretype],Sales[[#This Row],[RegionStoretype]],Sales[YoY_SSF])/Sales[[#This Row],[Region_TypeCount]]</f>
        <v>58.312187288105562</v>
      </c>
    </row>
    <row r="3860" spans="1:16" x14ac:dyDescent="0.25">
      <c r="A3860" s="1">
        <v>42986</v>
      </c>
      <c r="B3860">
        <v>23</v>
      </c>
      <c r="C3860">
        <v>20</v>
      </c>
      <c r="D3860">
        <v>109614.80249999999</v>
      </c>
      <c r="E3860">
        <f>INDEX(Stores[region],MATCH(Sales[[#This Row],[store_no]],Stores[store_no],0))</f>
        <v>3</v>
      </c>
      <c r="F3860" t="str">
        <f>INDEX(Stores[storetype],MATCH(Sales[[#This Row],[store_no]],Stores[store_no],0))</f>
        <v>B</v>
      </c>
      <c r="G3860" t="str">
        <f>INDEX(Stores[location_city],MATCH(Sales[[#This Row],[store_no]],Stores[store_no],0))</f>
        <v>Cedar Rapids</v>
      </c>
      <c r="H3860" t="str">
        <f>INDEX(Stores[location_state],MATCH(Sales[[#This Row],[store_no]],Stores[store_no],0))</f>
        <v>Iowa</v>
      </c>
      <c r="I3860">
        <f>INDEX(Stores[sqft],MATCH(Sales[[#This Row],[store_no]],Stores[store_no],0))</f>
        <v>123700</v>
      </c>
      <c r="J3860" s="4" t="str">
        <f>INDEX(Departments[dept_name],MATCH(Sales[[#This Row],[dept_no]],Departments[dept_no],0))</f>
        <v>Toys</v>
      </c>
      <c r="K3860" s="4" t="str">
        <f>CONCATENATE(Sales[[#This Row],[region]],Sales[[#This Row],[storetype]])</f>
        <v>3B</v>
      </c>
      <c r="L3860" s="4">
        <f>INDEX(RegionStoreCount[Store Count],MATCH(Sales[[#This Row],[RegionStoretype]],RegionStoreCount[Region/Type],0))</f>
        <v>4</v>
      </c>
      <c r="M3860" s="4">
        <f>AND(Sales[[#This Row],[date]]&lt;=TY_YTDMax,Sales[[#This Row],[date]]&gt;=TY_YTDMin)*Sales[[#This Row],[sales]]</f>
        <v>0</v>
      </c>
      <c r="N3860" s="4">
        <f>AND(Sales[[#This Row],[date]]&lt;=LY_YTDMax,Sales[[#This Row],[date]]&gt;=LY_YTDMin)*Sales[[#This Row],[sales]]</f>
        <v>0</v>
      </c>
      <c r="O3860" s="4">
        <f>AND(Sales[[#This Row],[date]]&gt;=YoY_Min,Sales[[#This Row],[date]]&lt;=TY_YTDMax)*(Sales[[#This Row],[sales]]/Sales[[#This Row],[sqft]])</f>
        <v>0.88613421584478569</v>
      </c>
      <c r="P3860" s="4">
        <f>SUMIF(Sales[RegionStoretype],Sales[[#This Row],[RegionStoretype]],Sales[YoY_SSF])/Sales[[#This Row],[Region_TypeCount]]</f>
        <v>58.312187288105562</v>
      </c>
    </row>
    <row r="3861" spans="1:16" x14ac:dyDescent="0.25">
      <c r="A3861" s="1">
        <v>42986</v>
      </c>
      <c r="B3861">
        <v>24</v>
      </c>
      <c r="C3861">
        <v>7</v>
      </c>
      <c r="D3861">
        <v>72682.084600000002</v>
      </c>
      <c r="E3861">
        <f>INDEX(Stores[region],MATCH(Sales[[#This Row],[store_no]],Stores[store_no],0))</f>
        <v>2</v>
      </c>
      <c r="F3861" t="str">
        <f>INDEX(Stores[storetype],MATCH(Sales[[#This Row],[store_no]],Stores[store_no],0))</f>
        <v>A</v>
      </c>
      <c r="G3861" t="str">
        <f>INDEX(Stores[location_city],MATCH(Sales[[#This Row],[store_no]],Stores[store_no],0))</f>
        <v>Winnetka</v>
      </c>
      <c r="H3861" t="str">
        <f>INDEX(Stores[location_state],MATCH(Sales[[#This Row],[store_no]],Stores[store_no],0))</f>
        <v>Illinois</v>
      </c>
      <c r="I3861">
        <f>INDEX(Stores[sqft],MATCH(Sales[[#This Row],[store_no]],Stores[store_no],0))</f>
        <v>207800</v>
      </c>
      <c r="J3861" s="4" t="str">
        <f>INDEX(Departments[dept_name],MATCH(Sales[[#This Row],[dept_no]],Departments[dept_no],0))</f>
        <v>Electronics</v>
      </c>
      <c r="K3861" s="4" t="str">
        <f>CONCATENATE(Sales[[#This Row],[region]],Sales[[#This Row],[storetype]])</f>
        <v>2A</v>
      </c>
      <c r="L3861" s="4">
        <f>INDEX(RegionStoreCount[Store Count],MATCH(Sales[[#This Row],[RegionStoretype]],RegionStoreCount[Region/Type],0))</f>
        <v>5</v>
      </c>
      <c r="M3861" s="4">
        <f>AND(Sales[[#This Row],[date]]&lt;=TY_YTDMax,Sales[[#This Row],[date]]&gt;=TY_YTDMin)*Sales[[#This Row],[sales]]</f>
        <v>0</v>
      </c>
      <c r="N3861" s="4">
        <f>AND(Sales[[#This Row],[date]]&lt;=LY_YTDMax,Sales[[#This Row],[date]]&gt;=LY_YTDMin)*Sales[[#This Row],[sales]]</f>
        <v>0</v>
      </c>
      <c r="O3861" s="4">
        <f>AND(Sales[[#This Row],[date]]&gt;=YoY_Min,Sales[[#This Row],[date]]&lt;=TY_YTDMax)*(Sales[[#This Row],[sales]]/Sales[[#This Row],[sqft]])</f>
        <v>0.34976941578440807</v>
      </c>
      <c r="P3861" s="4">
        <f>SUMIF(Sales[RegionStoretype],Sales[[#This Row],[RegionStoretype]],Sales[YoY_SSF])/Sales[[#This Row],[Region_TypeCount]]</f>
        <v>60.052789354368521</v>
      </c>
    </row>
    <row r="3862" spans="1:16" x14ac:dyDescent="0.25">
      <c r="A3862" s="1">
        <v>42986</v>
      </c>
      <c r="B3862">
        <v>25</v>
      </c>
      <c r="C3862">
        <v>2</v>
      </c>
      <c r="D3862">
        <v>31026.180799999995</v>
      </c>
      <c r="E3862">
        <f>INDEX(Stores[region],MATCH(Sales[[#This Row],[store_no]],Stores[store_no],0))</f>
        <v>3</v>
      </c>
      <c r="F3862" t="str">
        <f>INDEX(Stores[storetype],MATCH(Sales[[#This Row],[store_no]],Stores[store_no],0))</f>
        <v>B</v>
      </c>
      <c r="G3862" t="str">
        <f>INDEX(Stores[location_city],MATCH(Sales[[#This Row],[store_no]],Stores[store_no],0))</f>
        <v>Kansas City</v>
      </c>
      <c r="H3862" t="str">
        <f>INDEX(Stores[location_state],MATCH(Sales[[#This Row],[store_no]],Stores[store_no],0))</f>
        <v>Missouri</v>
      </c>
      <c r="I3862">
        <f>INDEX(Stores[sqft],MATCH(Sales[[#This Row],[store_no]],Stores[store_no],0))</f>
        <v>92300</v>
      </c>
      <c r="J3862" s="4" t="str">
        <f>INDEX(Departments[dept_name],MATCH(Sales[[#This Row],[dept_no]],Departments[dept_no],0))</f>
        <v>Baby</v>
      </c>
      <c r="K3862" s="4" t="str">
        <f>CONCATENATE(Sales[[#This Row],[region]],Sales[[#This Row],[storetype]])</f>
        <v>3B</v>
      </c>
      <c r="L3862" s="4">
        <f>INDEX(RegionStoreCount[Store Count],MATCH(Sales[[#This Row],[RegionStoretype]],RegionStoreCount[Region/Type],0))</f>
        <v>4</v>
      </c>
      <c r="M3862" s="4">
        <f>AND(Sales[[#This Row],[date]]&lt;=TY_YTDMax,Sales[[#This Row],[date]]&gt;=TY_YTDMin)*Sales[[#This Row],[sales]]</f>
        <v>0</v>
      </c>
      <c r="N3862" s="4">
        <f>AND(Sales[[#This Row],[date]]&lt;=LY_YTDMax,Sales[[#This Row],[date]]&gt;=LY_YTDMin)*Sales[[#This Row],[sales]]</f>
        <v>0</v>
      </c>
      <c r="O3862" s="4">
        <f>AND(Sales[[#This Row],[date]]&gt;=YoY_Min,Sales[[#This Row],[date]]&lt;=TY_YTDMax)*(Sales[[#This Row],[sales]]/Sales[[#This Row],[sqft]])</f>
        <v>0.33614497074756222</v>
      </c>
      <c r="P3862" s="4">
        <f>SUMIF(Sales[RegionStoretype],Sales[[#This Row],[RegionStoretype]],Sales[YoY_SSF])/Sales[[#This Row],[Region_TypeCount]]</f>
        <v>58.312187288105562</v>
      </c>
    </row>
    <row r="3863" spans="1:16" x14ac:dyDescent="0.25">
      <c r="A3863" s="1">
        <v>42986</v>
      </c>
      <c r="B3863">
        <v>25</v>
      </c>
      <c r="C3863">
        <v>4</v>
      </c>
      <c r="D3863">
        <v>1080</v>
      </c>
      <c r="E3863">
        <f>INDEX(Stores[region],MATCH(Sales[[#This Row],[store_no]],Stores[store_no],0))</f>
        <v>3</v>
      </c>
      <c r="F3863" t="str">
        <f>INDEX(Stores[storetype],MATCH(Sales[[#This Row],[store_no]],Stores[store_no],0))</f>
        <v>B</v>
      </c>
      <c r="G3863" t="str">
        <f>INDEX(Stores[location_city],MATCH(Sales[[#This Row],[store_no]],Stores[store_no],0))</f>
        <v>Kansas City</v>
      </c>
      <c r="H3863" t="str">
        <f>INDEX(Stores[location_state],MATCH(Sales[[#This Row],[store_no]],Stores[store_no],0))</f>
        <v>Missouri</v>
      </c>
      <c r="I3863">
        <f>INDEX(Stores[sqft],MATCH(Sales[[#This Row],[store_no]],Stores[store_no],0))</f>
        <v>92300</v>
      </c>
      <c r="J3863" s="4" t="str">
        <f>INDEX(Departments[dept_name],MATCH(Sales[[#This Row],[dept_no]],Departments[dept_no],0))</f>
        <v>Books</v>
      </c>
      <c r="K3863" s="4" t="str">
        <f>CONCATENATE(Sales[[#This Row],[region]],Sales[[#This Row],[storetype]])</f>
        <v>3B</v>
      </c>
      <c r="L3863" s="4">
        <f>INDEX(RegionStoreCount[Store Count],MATCH(Sales[[#This Row],[RegionStoretype]],RegionStoreCount[Region/Type],0))</f>
        <v>4</v>
      </c>
      <c r="M3863" s="4">
        <f>AND(Sales[[#This Row],[date]]&lt;=TY_YTDMax,Sales[[#This Row],[date]]&gt;=TY_YTDMin)*Sales[[#This Row],[sales]]</f>
        <v>0</v>
      </c>
      <c r="N3863" s="4">
        <f>AND(Sales[[#This Row],[date]]&lt;=LY_YTDMax,Sales[[#This Row],[date]]&gt;=LY_YTDMin)*Sales[[#This Row],[sales]]</f>
        <v>0</v>
      </c>
      <c r="O3863" s="4">
        <f>AND(Sales[[#This Row],[date]]&gt;=YoY_Min,Sales[[#This Row],[date]]&lt;=TY_YTDMax)*(Sales[[#This Row],[sales]]/Sales[[#This Row],[sqft]])</f>
        <v>1.1700975081256771E-2</v>
      </c>
      <c r="P3863" s="4">
        <f>SUMIF(Sales[RegionStoretype],Sales[[#This Row],[RegionStoretype]],Sales[YoY_SSF])/Sales[[#This Row],[Region_TypeCount]]</f>
        <v>58.312187288105562</v>
      </c>
    </row>
    <row r="3864" spans="1:16" x14ac:dyDescent="0.25">
      <c r="A3864" s="1">
        <v>42986</v>
      </c>
      <c r="B3864">
        <v>25</v>
      </c>
      <c r="C3864">
        <v>12</v>
      </c>
      <c r="D3864">
        <v>182280.12810000003</v>
      </c>
      <c r="E3864">
        <f>INDEX(Stores[region],MATCH(Sales[[#This Row],[store_no]],Stores[store_no],0))</f>
        <v>3</v>
      </c>
      <c r="F3864" t="str">
        <f>INDEX(Stores[storetype],MATCH(Sales[[#This Row],[store_no]],Stores[store_no],0))</f>
        <v>B</v>
      </c>
      <c r="G3864" t="str">
        <f>INDEX(Stores[location_city],MATCH(Sales[[#This Row],[store_no]],Stores[store_no],0))</f>
        <v>Kansas City</v>
      </c>
      <c r="H3864" t="str">
        <f>INDEX(Stores[location_state],MATCH(Sales[[#This Row],[store_no]],Stores[store_no],0))</f>
        <v>Missouri</v>
      </c>
      <c r="I3864">
        <f>INDEX(Stores[sqft],MATCH(Sales[[#This Row],[store_no]],Stores[store_no],0))</f>
        <v>92300</v>
      </c>
      <c r="J3864" s="4" t="str">
        <f>INDEX(Departments[dept_name],MATCH(Sales[[#This Row],[dept_no]],Departments[dept_no],0))</f>
        <v>Jewelery</v>
      </c>
      <c r="K3864" s="4" t="str">
        <f>CONCATENATE(Sales[[#This Row],[region]],Sales[[#This Row],[storetype]])</f>
        <v>3B</v>
      </c>
      <c r="L3864" s="4">
        <f>INDEX(RegionStoreCount[Store Count],MATCH(Sales[[#This Row],[RegionStoretype]],RegionStoreCount[Region/Type],0))</f>
        <v>4</v>
      </c>
      <c r="M3864" s="4">
        <f>AND(Sales[[#This Row],[date]]&lt;=TY_YTDMax,Sales[[#This Row],[date]]&gt;=TY_YTDMin)*Sales[[#This Row],[sales]]</f>
        <v>0</v>
      </c>
      <c r="N3864" s="4">
        <f>AND(Sales[[#This Row],[date]]&lt;=LY_YTDMax,Sales[[#This Row],[date]]&gt;=LY_YTDMin)*Sales[[#This Row],[sales]]</f>
        <v>0</v>
      </c>
      <c r="O3864" s="4">
        <f>AND(Sales[[#This Row],[date]]&gt;=YoY_Min,Sales[[#This Row],[date]]&lt;=TY_YTDMax)*(Sales[[#This Row],[sales]]/Sales[[#This Row],[sqft]])</f>
        <v>1.9748659599133265</v>
      </c>
      <c r="P3864" s="4">
        <f>SUMIF(Sales[RegionStoretype],Sales[[#This Row],[RegionStoretype]],Sales[YoY_SSF])/Sales[[#This Row],[Region_TypeCount]]</f>
        <v>58.312187288105562</v>
      </c>
    </row>
    <row r="3865" spans="1:16" x14ac:dyDescent="0.25">
      <c r="A3865" s="1">
        <v>42986</v>
      </c>
      <c r="B3865">
        <v>26</v>
      </c>
      <c r="C3865">
        <v>1</v>
      </c>
      <c r="D3865">
        <v>13031.1482</v>
      </c>
      <c r="E3865">
        <f>INDEX(Stores[region],MATCH(Sales[[#This Row],[store_no]],Stores[store_no],0))</f>
        <v>2</v>
      </c>
      <c r="F3865" t="str">
        <f>INDEX(Stores[storetype],MATCH(Sales[[#This Row],[store_no]],Stores[store_no],0))</f>
        <v>A</v>
      </c>
      <c r="G3865" t="str">
        <f>INDEX(Stores[location_city],MATCH(Sales[[#This Row],[store_no]],Stores[store_no],0))</f>
        <v>Carmel</v>
      </c>
      <c r="H3865" t="str">
        <f>INDEX(Stores[location_state],MATCH(Sales[[#This Row],[store_no]],Stores[store_no],0))</f>
        <v>Indiana</v>
      </c>
      <c r="I3865">
        <f>INDEX(Stores[sqft],MATCH(Sales[[#This Row],[store_no]],Stores[store_no],0))</f>
        <v>198500</v>
      </c>
      <c r="J3865" s="4" t="str">
        <f>INDEX(Departments[dept_name],MATCH(Sales[[#This Row],[dept_no]],Departments[dept_no],0))</f>
        <v>Automotive</v>
      </c>
      <c r="K3865" s="4" t="str">
        <f>CONCATENATE(Sales[[#This Row],[region]],Sales[[#This Row],[storetype]])</f>
        <v>2A</v>
      </c>
      <c r="L3865" s="4">
        <f>INDEX(RegionStoreCount[Store Count],MATCH(Sales[[#This Row],[RegionStoretype]],RegionStoreCount[Region/Type],0))</f>
        <v>5</v>
      </c>
      <c r="M3865" s="4">
        <f>AND(Sales[[#This Row],[date]]&lt;=TY_YTDMax,Sales[[#This Row],[date]]&gt;=TY_YTDMin)*Sales[[#This Row],[sales]]</f>
        <v>0</v>
      </c>
      <c r="N3865" s="4">
        <f>AND(Sales[[#This Row],[date]]&lt;=LY_YTDMax,Sales[[#This Row],[date]]&gt;=LY_YTDMin)*Sales[[#This Row],[sales]]</f>
        <v>0</v>
      </c>
      <c r="O3865" s="4">
        <f>AND(Sales[[#This Row],[date]]&gt;=YoY_Min,Sales[[#This Row],[date]]&lt;=TY_YTDMax)*(Sales[[#This Row],[sales]]/Sales[[#This Row],[sqft]])</f>
        <v>6.5648101763224179E-2</v>
      </c>
      <c r="P3865" s="4">
        <f>SUMIF(Sales[RegionStoretype],Sales[[#This Row],[RegionStoretype]],Sales[YoY_SSF])/Sales[[#This Row],[Region_TypeCount]]</f>
        <v>60.052789354368521</v>
      </c>
    </row>
    <row r="3866" spans="1:16" x14ac:dyDescent="0.25">
      <c r="A3866" s="1">
        <v>42986</v>
      </c>
      <c r="B3866">
        <v>26</v>
      </c>
      <c r="C3866">
        <v>2</v>
      </c>
      <c r="D3866">
        <v>136226.75080000001</v>
      </c>
      <c r="E3866">
        <f>INDEX(Stores[region],MATCH(Sales[[#This Row],[store_no]],Stores[store_no],0))</f>
        <v>2</v>
      </c>
      <c r="F3866" t="str">
        <f>INDEX(Stores[storetype],MATCH(Sales[[#This Row],[store_no]],Stores[store_no],0))</f>
        <v>A</v>
      </c>
      <c r="G3866" t="str">
        <f>INDEX(Stores[location_city],MATCH(Sales[[#This Row],[store_no]],Stores[store_no],0))</f>
        <v>Carmel</v>
      </c>
      <c r="H3866" t="str">
        <f>INDEX(Stores[location_state],MATCH(Sales[[#This Row],[store_no]],Stores[store_no],0))</f>
        <v>Indiana</v>
      </c>
      <c r="I3866">
        <f>INDEX(Stores[sqft],MATCH(Sales[[#This Row],[store_no]],Stores[store_no],0))</f>
        <v>198500</v>
      </c>
      <c r="J3866" s="4" t="str">
        <f>INDEX(Departments[dept_name],MATCH(Sales[[#This Row],[dept_no]],Departments[dept_no],0))</f>
        <v>Baby</v>
      </c>
      <c r="K3866" s="4" t="str">
        <f>CONCATENATE(Sales[[#This Row],[region]],Sales[[#This Row],[storetype]])</f>
        <v>2A</v>
      </c>
      <c r="L3866" s="4">
        <f>INDEX(RegionStoreCount[Store Count],MATCH(Sales[[#This Row],[RegionStoretype]],RegionStoreCount[Region/Type],0))</f>
        <v>5</v>
      </c>
      <c r="M3866" s="4">
        <f>AND(Sales[[#This Row],[date]]&lt;=TY_YTDMax,Sales[[#This Row],[date]]&gt;=TY_YTDMin)*Sales[[#This Row],[sales]]</f>
        <v>0</v>
      </c>
      <c r="N3866" s="4">
        <f>AND(Sales[[#This Row],[date]]&lt;=LY_YTDMax,Sales[[#This Row],[date]]&gt;=LY_YTDMin)*Sales[[#This Row],[sales]]</f>
        <v>0</v>
      </c>
      <c r="O3866" s="4">
        <f>AND(Sales[[#This Row],[date]]&gt;=YoY_Min,Sales[[#This Row],[date]]&lt;=TY_YTDMax)*(Sales[[#This Row],[sales]]/Sales[[#This Row],[sqft]])</f>
        <v>0.68628086045340053</v>
      </c>
      <c r="P3866" s="4">
        <f>SUMIF(Sales[RegionStoretype],Sales[[#This Row],[RegionStoretype]],Sales[YoY_SSF])/Sales[[#This Row],[Region_TypeCount]]</f>
        <v>60.052789354368521</v>
      </c>
    </row>
    <row r="3867" spans="1:16" x14ac:dyDescent="0.25">
      <c r="A3867" s="1">
        <v>42986</v>
      </c>
      <c r="B3867">
        <v>26</v>
      </c>
      <c r="C3867">
        <v>8</v>
      </c>
      <c r="D3867">
        <v>66257.9715</v>
      </c>
      <c r="E3867">
        <f>INDEX(Stores[region],MATCH(Sales[[#This Row],[store_no]],Stores[store_no],0))</f>
        <v>2</v>
      </c>
      <c r="F3867" t="str">
        <f>INDEX(Stores[storetype],MATCH(Sales[[#This Row],[store_no]],Stores[store_no],0))</f>
        <v>A</v>
      </c>
      <c r="G3867" t="str">
        <f>INDEX(Stores[location_city],MATCH(Sales[[#This Row],[store_no]],Stores[store_no],0))</f>
        <v>Carmel</v>
      </c>
      <c r="H3867" t="str">
        <f>INDEX(Stores[location_state],MATCH(Sales[[#This Row],[store_no]],Stores[store_no],0))</f>
        <v>Indiana</v>
      </c>
      <c r="I3867">
        <f>INDEX(Stores[sqft],MATCH(Sales[[#This Row],[store_no]],Stores[store_no],0))</f>
        <v>198500</v>
      </c>
      <c r="J3867" s="4" t="str">
        <f>INDEX(Departments[dept_name],MATCH(Sales[[#This Row],[dept_no]],Departments[dept_no],0))</f>
        <v>Games</v>
      </c>
      <c r="K3867" s="4" t="str">
        <f>CONCATENATE(Sales[[#This Row],[region]],Sales[[#This Row],[storetype]])</f>
        <v>2A</v>
      </c>
      <c r="L3867" s="4">
        <f>INDEX(RegionStoreCount[Store Count],MATCH(Sales[[#This Row],[RegionStoretype]],RegionStoreCount[Region/Type],0))</f>
        <v>5</v>
      </c>
      <c r="M3867" s="4">
        <f>AND(Sales[[#This Row],[date]]&lt;=TY_YTDMax,Sales[[#This Row],[date]]&gt;=TY_YTDMin)*Sales[[#This Row],[sales]]</f>
        <v>0</v>
      </c>
      <c r="N3867" s="4">
        <f>AND(Sales[[#This Row],[date]]&lt;=LY_YTDMax,Sales[[#This Row],[date]]&gt;=LY_YTDMin)*Sales[[#This Row],[sales]]</f>
        <v>0</v>
      </c>
      <c r="O3867" s="4">
        <f>AND(Sales[[#This Row],[date]]&gt;=YoY_Min,Sales[[#This Row],[date]]&lt;=TY_YTDMax)*(Sales[[#This Row],[sales]]/Sales[[#This Row],[sqft]])</f>
        <v>0.3337933073047859</v>
      </c>
      <c r="P3867" s="4">
        <f>SUMIF(Sales[RegionStoretype],Sales[[#This Row],[RegionStoretype]],Sales[YoY_SSF])/Sales[[#This Row],[Region_TypeCount]]</f>
        <v>60.052789354368521</v>
      </c>
    </row>
    <row r="3868" spans="1:16" x14ac:dyDescent="0.25">
      <c r="A3868" s="1">
        <v>42986</v>
      </c>
      <c r="B3868">
        <v>26</v>
      </c>
      <c r="C3868">
        <v>15</v>
      </c>
      <c r="D3868">
        <v>128530.6249</v>
      </c>
      <c r="E3868">
        <f>INDEX(Stores[region],MATCH(Sales[[#This Row],[store_no]],Stores[store_no],0))</f>
        <v>2</v>
      </c>
      <c r="F3868" t="str">
        <f>INDEX(Stores[storetype],MATCH(Sales[[#This Row],[store_no]],Stores[store_no],0))</f>
        <v>A</v>
      </c>
      <c r="G3868" t="str">
        <f>INDEX(Stores[location_city],MATCH(Sales[[#This Row],[store_no]],Stores[store_no],0))</f>
        <v>Carmel</v>
      </c>
      <c r="H3868" t="str">
        <f>INDEX(Stores[location_state],MATCH(Sales[[#This Row],[store_no]],Stores[store_no],0))</f>
        <v>Indiana</v>
      </c>
      <c r="I3868">
        <f>INDEX(Stores[sqft],MATCH(Sales[[#This Row],[store_no]],Stores[store_no],0))</f>
        <v>198500</v>
      </c>
      <c r="J3868" s="4" t="str">
        <f>INDEX(Departments[dept_name],MATCH(Sales[[#This Row],[dept_no]],Departments[dept_no],0))</f>
        <v>Music</v>
      </c>
      <c r="K3868" s="4" t="str">
        <f>CONCATENATE(Sales[[#This Row],[region]],Sales[[#This Row],[storetype]])</f>
        <v>2A</v>
      </c>
      <c r="L3868" s="4">
        <f>INDEX(RegionStoreCount[Store Count],MATCH(Sales[[#This Row],[RegionStoretype]],RegionStoreCount[Region/Type],0))</f>
        <v>5</v>
      </c>
      <c r="M3868" s="4">
        <f>AND(Sales[[#This Row],[date]]&lt;=TY_YTDMax,Sales[[#This Row],[date]]&gt;=TY_YTDMin)*Sales[[#This Row],[sales]]</f>
        <v>0</v>
      </c>
      <c r="N3868" s="4">
        <f>AND(Sales[[#This Row],[date]]&lt;=LY_YTDMax,Sales[[#This Row],[date]]&gt;=LY_YTDMin)*Sales[[#This Row],[sales]]</f>
        <v>0</v>
      </c>
      <c r="O3868" s="4">
        <f>AND(Sales[[#This Row],[date]]&gt;=YoY_Min,Sales[[#This Row],[date]]&lt;=TY_YTDMax)*(Sales[[#This Row],[sales]]/Sales[[#This Row],[sqft]])</f>
        <v>0.64750944534005039</v>
      </c>
      <c r="P3868" s="4">
        <f>SUMIF(Sales[RegionStoretype],Sales[[#This Row],[RegionStoretype]],Sales[YoY_SSF])/Sales[[#This Row],[Region_TypeCount]]</f>
        <v>60.052789354368521</v>
      </c>
    </row>
    <row r="3869" spans="1:16" x14ac:dyDescent="0.25">
      <c r="A3869" s="1">
        <v>42986</v>
      </c>
      <c r="B3869">
        <v>26</v>
      </c>
      <c r="C3869">
        <v>17</v>
      </c>
      <c r="D3869">
        <v>81899.1149</v>
      </c>
      <c r="E3869">
        <f>INDEX(Stores[region],MATCH(Sales[[#This Row],[store_no]],Stores[store_no],0))</f>
        <v>2</v>
      </c>
      <c r="F3869" t="str">
        <f>INDEX(Stores[storetype],MATCH(Sales[[#This Row],[store_no]],Stores[store_no],0))</f>
        <v>A</v>
      </c>
      <c r="G3869" t="str">
        <f>INDEX(Stores[location_city],MATCH(Sales[[#This Row],[store_no]],Stores[store_no],0))</f>
        <v>Carmel</v>
      </c>
      <c r="H3869" t="str">
        <f>INDEX(Stores[location_state],MATCH(Sales[[#This Row],[store_no]],Stores[store_no],0))</f>
        <v>Indiana</v>
      </c>
      <c r="I3869">
        <f>INDEX(Stores[sqft],MATCH(Sales[[#This Row],[store_no]],Stores[store_no],0))</f>
        <v>198500</v>
      </c>
      <c r="J3869" s="4" t="str">
        <f>INDEX(Departments[dept_name],MATCH(Sales[[#This Row],[dept_no]],Departments[dept_no],0))</f>
        <v>Shoes</v>
      </c>
      <c r="K3869" s="4" t="str">
        <f>CONCATENATE(Sales[[#This Row],[region]],Sales[[#This Row],[storetype]])</f>
        <v>2A</v>
      </c>
      <c r="L3869" s="4">
        <f>INDEX(RegionStoreCount[Store Count],MATCH(Sales[[#This Row],[RegionStoretype]],RegionStoreCount[Region/Type],0))</f>
        <v>5</v>
      </c>
      <c r="M3869" s="4">
        <f>AND(Sales[[#This Row],[date]]&lt;=TY_YTDMax,Sales[[#This Row],[date]]&gt;=TY_YTDMin)*Sales[[#This Row],[sales]]</f>
        <v>0</v>
      </c>
      <c r="N3869" s="4">
        <f>AND(Sales[[#This Row],[date]]&lt;=LY_YTDMax,Sales[[#This Row],[date]]&gt;=LY_YTDMin)*Sales[[#This Row],[sales]]</f>
        <v>0</v>
      </c>
      <c r="O3869" s="4">
        <f>AND(Sales[[#This Row],[date]]&gt;=YoY_Min,Sales[[#This Row],[date]]&lt;=TY_YTDMax)*(Sales[[#This Row],[sales]]/Sales[[#This Row],[sqft]])</f>
        <v>0.41258999949622166</v>
      </c>
      <c r="P3869" s="4">
        <f>SUMIF(Sales[RegionStoretype],Sales[[#This Row],[RegionStoretype]],Sales[YoY_SSF])/Sales[[#This Row],[Region_TypeCount]]</f>
        <v>60.052789354368521</v>
      </c>
    </row>
    <row r="3870" spans="1:16" x14ac:dyDescent="0.25">
      <c r="A3870" s="1">
        <v>42986</v>
      </c>
      <c r="B3870">
        <v>29</v>
      </c>
      <c r="C3870">
        <v>6</v>
      </c>
      <c r="D3870">
        <v>46181.311999999998</v>
      </c>
      <c r="E3870">
        <f>INDEX(Stores[region],MATCH(Sales[[#This Row],[store_no]],Stores[store_no],0))</f>
        <v>1</v>
      </c>
      <c r="F3870" t="str">
        <f>INDEX(Stores[storetype],MATCH(Sales[[#This Row],[store_no]],Stores[store_no],0))</f>
        <v>B</v>
      </c>
      <c r="G3870" t="str">
        <f>INDEX(Stores[location_city],MATCH(Sales[[#This Row],[store_no]],Stores[store_no],0))</f>
        <v>Grand Rapids</v>
      </c>
      <c r="H3870" t="str">
        <f>INDEX(Stores[location_state],MATCH(Sales[[#This Row],[store_no]],Stores[store_no],0))</f>
        <v>Michigan</v>
      </c>
      <c r="I3870">
        <f>INDEX(Stores[sqft],MATCH(Sales[[#This Row],[store_no]],Stores[store_no],0))</f>
        <v>148300</v>
      </c>
      <c r="J3870" s="4" t="str">
        <f>INDEX(Departments[dept_name],MATCH(Sales[[#This Row],[dept_no]],Departments[dept_no],0))</f>
        <v>Computers</v>
      </c>
      <c r="K3870" s="4" t="str">
        <f>CONCATENATE(Sales[[#This Row],[region]],Sales[[#This Row],[storetype]])</f>
        <v>1B</v>
      </c>
      <c r="L3870" s="4">
        <f>INDEX(RegionStoreCount[Store Count],MATCH(Sales[[#This Row],[RegionStoretype]],RegionStoreCount[Region/Type],0))</f>
        <v>5</v>
      </c>
      <c r="M3870" s="4">
        <f>AND(Sales[[#This Row],[date]]&lt;=TY_YTDMax,Sales[[#This Row],[date]]&gt;=TY_YTDMin)*Sales[[#This Row],[sales]]</f>
        <v>0</v>
      </c>
      <c r="N3870" s="4">
        <f>AND(Sales[[#This Row],[date]]&lt;=LY_YTDMax,Sales[[#This Row],[date]]&gt;=LY_YTDMin)*Sales[[#This Row],[sales]]</f>
        <v>0</v>
      </c>
      <c r="O3870" s="4">
        <f>AND(Sales[[#This Row],[date]]&gt;=YoY_Min,Sales[[#This Row],[date]]&lt;=TY_YTDMax)*(Sales[[#This Row],[sales]]/Sales[[#This Row],[sqft]])</f>
        <v>0.31140466621712742</v>
      </c>
      <c r="P3870" s="4">
        <f>SUMIF(Sales[RegionStoretype],Sales[[#This Row],[RegionStoretype]],Sales[YoY_SSF])/Sales[[#This Row],[Region_TypeCount]]</f>
        <v>68.518982968140051</v>
      </c>
    </row>
    <row r="3871" spans="1:16" x14ac:dyDescent="0.25">
      <c r="A3871" s="1">
        <v>42986</v>
      </c>
      <c r="B3871">
        <v>29</v>
      </c>
      <c r="C3871">
        <v>8</v>
      </c>
      <c r="D3871">
        <v>24315.609000000004</v>
      </c>
      <c r="E3871">
        <f>INDEX(Stores[region],MATCH(Sales[[#This Row],[store_no]],Stores[store_no],0))</f>
        <v>1</v>
      </c>
      <c r="F3871" t="str">
        <f>INDEX(Stores[storetype],MATCH(Sales[[#This Row],[store_no]],Stores[store_no],0))</f>
        <v>B</v>
      </c>
      <c r="G3871" t="str">
        <f>INDEX(Stores[location_city],MATCH(Sales[[#This Row],[store_no]],Stores[store_no],0))</f>
        <v>Grand Rapids</v>
      </c>
      <c r="H3871" t="str">
        <f>INDEX(Stores[location_state],MATCH(Sales[[#This Row],[store_no]],Stores[store_no],0))</f>
        <v>Michigan</v>
      </c>
      <c r="I3871">
        <f>INDEX(Stores[sqft],MATCH(Sales[[#This Row],[store_no]],Stores[store_no],0))</f>
        <v>148300</v>
      </c>
      <c r="J3871" s="4" t="str">
        <f>INDEX(Departments[dept_name],MATCH(Sales[[#This Row],[dept_no]],Departments[dept_no],0))</f>
        <v>Games</v>
      </c>
      <c r="K3871" s="4" t="str">
        <f>CONCATENATE(Sales[[#This Row],[region]],Sales[[#This Row],[storetype]])</f>
        <v>1B</v>
      </c>
      <c r="L3871" s="4">
        <f>INDEX(RegionStoreCount[Store Count],MATCH(Sales[[#This Row],[RegionStoretype]],RegionStoreCount[Region/Type],0))</f>
        <v>5</v>
      </c>
      <c r="M3871" s="4">
        <f>AND(Sales[[#This Row],[date]]&lt;=TY_YTDMax,Sales[[#This Row],[date]]&gt;=TY_YTDMin)*Sales[[#This Row],[sales]]</f>
        <v>0</v>
      </c>
      <c r="N3871" s="4">
        <f>AND(Sales[[#This Row],[date]]&lt;=LY_YTDMax,Sales[[#This Row],[date]]&gt;=LY_YTDMin)*Sales[[#This Row],[sales]]</f>
        <v>0</v>
      </c>
      <c r="O3871" s="4">
        <f>AND(Sales[[#This Row],[date]]&gt;=YoY_Min,Sales[[#This Row],[date]]&lt;=TY_YTDMax)*(Sales[[#This Row],[sales]]/Sales[[#This Row],[sqft]])</f>
        <v>0.16396229939312207</v>
      </c>
      <c r="P3871" s="4">
        <f>SUMIF(Sales[RegionStoretype],Sales[[#This Row],[RegionStoretype]],Sales[YoY_SSF])/Sales[[#This Row],[Region_TypeCount]]</f>
        <v>68.518982968140051</v>
      </c>
    </row>
    <row r="3872" spans="1:16" x14ac:dyDescent="0.25">
      <c r="A3872" s="1">
        <v>42986</v>
      </c>
      <c r="B3872">
        <v>29</v>
      </c>
      <c r="C3872">
        <v>20</v>
      </c>
      <c r="D3872">
        <v>11008.024600000001</v>
      </c>
      <c r="E3872">
        <f>INDEX(Stores[region],MATCH(Sales[[#This Row],[store_no]],Stores[store_no],0))</f>
        <v>1</v>
      </c>
      <c r="F3872" t="str">
        <f>INDEX(Stores[storetype],MATCH(Sales[[#This Row],[store_no]],Stores[store_no],0))</f>
        <v>B</v>
      </c>
      <c r="G3872" t="str">
        <f>INDEX(Stores[location_city],MATCH(Sales[[#This Row],[store_no]],Stores[store_no],0))</f>
        <v>Grand Rapids</v>
      </c>
      <c r="H3872" t="str">
        <f>INDEX(Stores[location_state],MATCH(Sales[[#This Row],[store_no]],Stores[store_no],0))</f>
        <v>Michigan</v>
      </c>
      <c r="I3872">
        <f>INDEX(Stores[sqft],MATCH(Sales[[#This Row],[store_no]],Stores[store_no],0))</f>
        <v>148300</v>
      </c>
      <c r="J3872" s="4" t="str">
        <f>INDEX(Departments[dept_name],MATCH(Sales[[#This Row],[dept_no]],Departments[dept_no],0))</f>
        <v>Toys</v>
      </c>
      <c r="K3872" s="4" t="str">
        <f>CONCATENATE(Sales[[#This Row],[region]],Sales[[#This Row],[storetype]])</f>
        <v>1B</v>
      </c>
      <c r="L3872" s="4">
        <f>INDEX(RegionStoreCount[Store Count],MATCH(Sales[[#This Row],[RegionStoretype]],RegionStoreCount[Region/Type],0))</f>
        <v>5</v>
      </c>
      <c r="M3872" s="4">
        <f>AND(Sales[[#This Row],[date]]&lt;=TY_YTDMax,Sales[[#This Row],[date]]&gt;=TY_YTDMin)*Sales[[#This Row],[sales]]</f>
        <v>0</v>
      </c>
      <c r="N3872" s="4">
        <f>AND(Sales[[#This Row],[date]]&lt;=LY_YTDMax,Sales[[#This Row],[date]]&gt;=LY_YTDMin)*Sales[[#This Row],[sales]]</f>
        <v>0</v>
      </c>
      <c r="O3872" s="4">
        <f>AND(Sales[[#This Row],[date]]&gt;=YoY_Min,Sales[[#This Row],[date]]&lt;=TY_YTDMax)*(Sales[[#This Row],[sales]]/Sales[[#This Row],[sqft]])</f>
        <v>7.4228082265677689E-2</v>
      </c>
      <c r="P3872" s="4">
        <f>SUMIF(Sales[RegionStoretype],Sales[[#This Row],[RegionStoretype]],Sales[YoY_SSF])/Sales[[#This Row],[Region_TypeCount]]</f>
        <v>68.518982968140051</v>
      </c>
    </row>
    <row r="3873" spans="1:16" x14ac:dyDescent="0.25">
      <c r="A3873" s="1">
        <v>42986</v>
      </c>
      <c r="B3873">
        <v>30</v>
      </c>
      <c r="C3873">
        <v>8</v>
      </c>
      <c r="D3873">
        <v>16772.6469</v>
      </c>
      <c r="E3873">
        <f>INDEX(Stores[region],MATCH(Sales[[#This Row],[store_no]],Stores[store_no],0))</f>
        <v>1</v>
      </c>
      <c r="F3873" t="str">
        <f>INDEX(Stores[storetype],MATCH(Sales[[#This Row],[store_no]],Stores[store_no],0))</f>
        <v>C</v>
      </c>
      <c r="G3873" t="str">
        <f>INDEX(Stores[location_city],MATCH(Sales[[#This Row],[store_no]],Stores[store_no],0))</f>
        <v>Dayton</v>
      </c>
      <c r="H3873" t="str">
        <f>INDEX(Stores[location_state],MATCH(Sales[[#This Row],[store_no]],Stores[store_no],0))</f>
        <v>Ohio</v>
      </c>
      <c r="I3873">
        <f>INDEX(Stores[sqft],MATCH(Sales[[#This Row],[store_no]],Stores[store_no],0))</f>
        <v>90000</v>
      </c>
      <c r="J3873" s="4" t="str">
        <f>INDEX(Departments[dept_name],MATCH(Sales[[#This Row],[dept_no]],Departments[dept_no],0))</f>
        <v>Games</v>
      </c>
      <c r="K3873" s="4" t="str">
        <f>CONCATENATE(Sales[[#This Row],[region]],Sales[[#This Row],[storetype]])</f>
        <v>1C</v>
      </c>
      <c r="L3873" s="4">
        <f>INDEX(RegionStoreCount[Store Count],MATCH(Sales[[#This Row],[RegionStoretype]],RegionStoreCount[Region/Type],0))</f>
        <v>1</v>
      </c>
      <c r="M3873" s="4">
        <f>AND(Sales[[#This Row],[date]]&lt;=TY_YTDMax,Sales[[#This Row],[date]]&gt;=TY_YTDMin)*Sales[[#This Row],[sales]]</f>
        <v>0</v>
      </c>
      <c r="N3873" s="4">
        <f>AND(Sales[[#This Row],[date]]&lt;=LY_YTDMax,Sales[[#This Row],[date]]&gt;=LY_YTDMin)*Sales[[#This Row],[sales]]</f>
        <v>0</v>
      </c>
      <c r="O3873" s="4">
        <f>AND(Sales[[#This Row],[date]]&gt;=YoY_Min,Sales[[#This Row],[date]]&lt;=TY_YTDMax)*(Sales[[#This Row],[sales]]/Sales[[#This Row],[sqft]])</f>
        <v>0.18636274333333333</v>
      </c>
      <c r="P3873" s="4">
        <f>SUMIF(Sales[RegionStoretype],Sales[[#This Row],[RegionStoretype]],Sales[YoY_SSF])/Sales[[#This Row],[Region_TypeCount]]</f>
        <v>65.329042605555529</v>
      </c>
    </row>
    <row r="3874" spans="1:16" x14ac:dyDescent="0.25">
      <c r="A3874" s="1">
        <v>42986</v>
      </c>
      <c r="B3874">
        <v>30</v>
      </c>
      <c r="C3874">
        <v>11</v>
      </c>
      <c r="D3874">
        <v>141347.73270000002</v>
      </c>
      <c r="E3874">
        <f>INDEX(Stores[region],MATCH(Sales[[#This Row],[store_no]],Stores[store_no],0))</f>
        <v>1</v>
      </c>
      <c r="F3874" t="str">
        <f>INDEX(Stores[storetype],MATCH(Sales[[#This Row],[store_no]],Stores[store_no],0))</f>
        <v>C</v>
      </c>
      <c r="G3874" t="str">
        <f>INDEX(Stores[location_city],MATCH(Sales[[#This Row],[store_no]],Stores[store_no],0))</f>
        <v>Dayton</v>
      </c>
      <c r="H3874" t="str">
        <f>INDEX(Stores[location_state],MATCH(Sales[[#This Row],[store_no]],Stores[store_no],0))</f>
        <v>Ohio</v>
      </c>
      <c r="I3874">
        <f>INDEX(Stores[sqft],MATCH(Sales[[#This Row],[store_no]],Stores[store_no],0))</f>
        <v>90000</v>
      </c>
      <c r="J3874" s="4" t="str">
        <f>INDEX(Departments[dept_name],MATCH(Sales[[#This Row],[dept_no]],Departments[dept_no],0))</f>
        <v>Home</v>
      </c>
      <c r="K3874" s="4" t="str">
        <f>CONCATENATE(Sales[[#This Row],[region]],Sales[[#This Row],[storetype]])</f>
        <v>1C</v>
      </c>
      <c r="L3874" s="4">
        <f>INDEX(RegionStoreCount[Store Count],MATCH(Sales[[#This Row],[RegionStoretype]],RegionStoreCount[Region/Type],0))</f>
        <v>1</v>
      </c>
      <c r="M3874" s="4">
        <f>AND(Sales[[#This Row],[date]]&lt;=TY_YTDMax,Sales[[#This Row],[date]]&gt;=TY_YTDMin)*Sales[[#This Row],[sales]]</f>
        <v>0</v>
      </c>
      <c r="N3874" s="4">
        <f>AND(Sales[[#This Row],[date]]&lt;=LY_YTDMax,Sales[[#This Row],[date]]&gt;=LY_YTDMin)*Sales[[#This Row],[sales]]</f>
        <v>0</v>
      </c>
      <c r="O3874" s="4">
        <f>AND(Sales[[#This Row],[date]]&gt;=YoY_Min,Sales[[#This Row],[date]]&lt;=TY_YTDMax)*(Sales[[#This Row],[sales]]/Sales[[#This Row],[sqft]])</f>
        <v>1.5705303633333336</v>
      </c>
      <c r="P3874" s="4">
        <f>SUMIF(Sales[RegionStoretype],Sales[[#This Row],[RegionStoretype]],Sales[YoY_SSF])/Sales[[#This Row],[Region_TypeCount]]</f>
        <v>65.329042605555529</v>
      </c>
    </row>
    <row r="3875" spans="1:16" x14ac:dyDescent="0.25">
      <c r="A3875" s="1">
        <v>42986</v>
      </c>
      <c r="B3875">
        <v>30</v>
      </c>
      <c r="C3875">
        <v>13</v>
      </c>
      <c r="D3875">
        <v>5496.2447000000002</v>
      </c>
      <c r="E3875">
        <f>INDEX(Stores[region],MATCH(Sales[[#This Row],[store_no]],Stores[store_no],0))</f>
        <v>1</v>
      </c>
      <c r="F3875" t="str">
        <f>INDEX(Stores[storetype],MATCH(Sales[[#This Row],[store_no]],Stores[store_no],0))</f>
        <v>C</v>
      </c>
      <c r="G3875" t="str">
        <f>INDEX(Stores[location_city],MATCH(Sales[[#This Row],[store_no]],Stores[store_no],0))</f>
        <v>Dayton</v>
      </c>
      <c r="H3875" t="str">
        <f>INDEX(Stores[location_state],MATCH(Sales[[#This Row],[store_no]],Stores[store_no],0))</f>
        <v>Ohio</v>
      </c>
      <c r="I3875">
        <f>INDEX(Stores[sqft],MATCH(Sales[[#This Row],[store_no]],Stores[store_no],0))</f>
        <v>90000</v>
      </c>
      <c r="J3875" s="4" t="str">
        <f>INDEX(Departments[dept_name],MATCH(Sales[[#This Row],[dept_no]],Departments[dept_no],0))</f>
        <v>Kids</v>
      </c>
      <c r="K3875" s="4" t="str">
        <f>CONCATENATE(Sales[[#This Row],[region]],Sales[[#This Row],[storetype]])</f>
        <v>1C</v>
      </c>
      <c r="L3875" s="4">
        <f>INDEX(RegionStoreCount[Store Count],MATCH(Sales[[#This Row],[RegionStoretype]],RegionStoreCount[Region/Type],0))</f>
        <v>1</v>
      </c>
      <c r="M3875" s="4">
        <f>AND(Sales[[#This Row],[date]]&lt;=TY_YTDMax,Sales[[#This Row],[date]]&gt;=TY_YTDMin)*Sales[[#This Row],[sales]]</f>
        <v>0</v>
      </c>
      <c r="N3875" s="4">
        <f>AND(Sales[[#This Row],[date]]&lt;=LY_YTDMax,Sales[[#This Row],[date]]&gt;=LY_YTDMin)*Sales[[#This Row],[sales]]</f>
        <v>0</v>
      </c>
      <c r="O3875" s="4">
        <f>AND(Sales[[#This Row],[date]]&gt;=YoY_Min,Sales[[#This Row],[date]]&lt;=TY_YTDMax)*(Sales[[#This Row],[sales]]/Sales[[#This Row],[sqft]])</f>
        <v>6.1069385555555557E-2</v>
      </c>
      <c r="P3875" s="4">
        <f>SUMIF(Sales[RegionStoretype],Sales[[#This Row],[RegionStoretype]],Sales[YoY_SSF])/Sales[[#This Row],[Region_TypeCount]]</f>
        <v>65.329042605555529</v>
      </c>
    </row>
    <row r="3876" spans="1:16" x14ac:dyDescent="0.25">
      <c r="A3876" s="1">
        <v>42986</v>
      </c>
      <c r="B3876">
        <v>31</v>
      </c>
      <c r="C3876">
        <v>7</v>
      </c>
      <c r="D3876">
        <v>37157.431000000004</v>
      </c>
      <c r="E3876">
        <f>INDEX(Stores[region],MATCH(Sales[[#This Row],[store_no]],Stores[store_no],0))</f>
        <v>3</v>
      </c>
      <c r="F3876" t="str">
        <f>INDEX(Stores[storetype],MATCH(Sales[[#This Row],[store_no]],Stores[store_no],0))</f>
        <v>A</v>
      </c>
      <c r="G3876" t="str">
        <f>INDEX(Stores[location_city],MATCH(Sales[[#This Row],[store_no]],Stores[store_no],0))</f>
        <v>Rapid City</v>
      </c>
      <c r="H3876" t="str">
        <f>INDEX(Stores[location_state],MATCH(Sales[[#This Row],[store_no]],Stores[store_no],0))</f>
        <v>South Dakota</v>
      </c>
      <c r="I3876">
        <f>INDEX(Stores[sqft],MATCH(Sales[[#This Row],[store_no]],Stores[store_no],0))</f>
        <v>200100</v>
      </c>
      <c r="J3876" s="4" t="str">
        <f>INDEX(Departments[dept_name],MATCH(Sales[[#This Row],[dept_no]],Departments[dept_no],0))</f>
        <v>Electronics</v>
      </c>
      <c r="K3876" s="4" t="str">
        <f>CONCATENATE(Sales[[#This Row],[region]],Sales[[#This Row],[storetype]])</f>
        <v>3A</v>
      </c>
      <c r="L3876" s="4">
        <f>INDEX(RegionStoreCount[Store Count],MATCH(Sales[[#This Row],[RegionStoretype]],RegionStoreCount[Region/Type],0))</f>
        <v>9</v>
      </c>
      <c r="M3876" s="4">
        <f>AND(Sales[[#This Row],[date]]&lt;=TY_YTDMax,Sales[[#This Row],[date]]&gt;=TY_YTDMin)*Sales[[#This Row],[sales]]</f>
        <v>0</v>
      </c>
      <c r="N3876" s="4">
        <f>AND(Sales[[#This Row],[date]]&lt;=LY_YTDMax,Sales[[#This Row],[date]]&gt;=LY_YTDMin)*Sales[[#This Row],[sales]]</f>
        <v>0</v>
      </c>
      <c r="O3876" s="4">
        <f>AND(Sales[[#This Row],[date]]&gt;=YoY_Min,Sales[[#This Row],[date]]&lt;=TY_YTDMax)*(Sales[[#This Row],[sales]]/Sales[[#This Row],[sqft]])</f>
        <v>0.18569430784607699</v>
      </c>
      <c r="P3876" s="4">
        <f>SUMIF(Sales[RegionStoretype],Sales[[#This Row],[RegionStoretype]],Sales[YoY_SSF])/Sales[[#This Row],[Region_TypeCount]]</f>
        <v>53.603836561720975</v>
      </c>
    </row>
    <row r="3877" spans="1:16" x14ac:dyDescent="0.25">
      <c r="A3877" s="1">
        <v>42986</v>
      </c>
      <c r="B3877">
        <v>31</v>
      </c>
      <c r="C3877">
        <v>11</v>
      </c>
      <c r="D3877">
        <v>75034.865399999995</v>
      </c>
      <c r="E3877">
        <f>INDEX(Stores[region],MATCH(Sales[[#This Row],[store_no]],Stores[store_no],0))</f>
        <v>3</v>
      </c>
      <c r="F3877" t="str">
        <f>INDEX(Stores[storetype],MATCH(Sales[[#This Row],[store_no]],Stores[store_no],0))</f>
        <v>A</v>
      </c>
      <c r="G3877" t="str">
        <f>INDEX(Stores[location_city],MATCH(Sales[[#This Row],[store_no]],Stores[store_no],0))</f>
        <v>Rapid City</v>
      </c>
      <c r="H3877" t="str">
        <f>INDEX(Stores[location_state],MATCH(Sales[[#This Row],[store_no]],Stores[store_no],0))</f>
        <v>South Dakota</v>
      </c>
      <c r="I3877">
        <f>INDEX(Stores[sqft],MATCH(Sales[[#This Row],[store_no]],Stores[store_no],0))</f>
        <v>200100</v>
      </c>
      <c r="J3877" s="4" t="str">
        <f>INDEX(Departments[dept_name],MATCH(Sales[[#This Row],[dept_no]],Departments[dept_no],0))</f>
        <v>Home</v>
      </c>
      <c r="K3877" s="4" t="str">
        <f>CONCATENATE(Sales[[#This Row],[region]],Sales[[#This Row],[storetype]])</f>
        <v>3A</v>
      </c>
      <c r="L3877" s="4">
        <f>INDEX(RegionStoreCount[Store Count],MATCH(Sales[[#This Row],[RegionStoretype]],RegionStoreCount[Region/Type],0))</f>
        <v>9</v>
      </c>
      <c r="M3877" s="4">
        <f>AND(Sales[[#This Row],[date]]&lt;=TY_YTDMax,Sales[[#This Row],[date]]&gt;=TY_YTDMin)*Sales[[#This Row],[sales]]</f>
        <v>0</v>
      </c>
      <c r="N3877" s="4">
        <f>AND(Sales[[#This Row],[date]]&lt;=LY_YTDMax,Sales[[#This Row],[date]]&gt;=LY_YTDMin)*Sales[[#This Row],[sales]]</f>
        <v>0</v>
      </c>
      <c r="O3877" s="4">
        <f>AND(Sales[[#This Row],[date]]&gt;=YoY_Min,Sales[[#This Row],[date]]&lt;=TY_YTDMax)*(Sales[[#This Row],[sales]]/Sales[[#This Row],[sqft]])</f>
        <v>0.37498683358320839</v>
      </c>
      <c r="P3877" s="4">
        <f>SUMIF(Sales[RegionStoretype],Sales[[#This Row],[RegionStoretype]],Sales[YoY_SSF])/Sales[[#This Row],[Region_TypeCount]]</f>
        <v>53.603836561720975</v>
      </c>
    </row>
    <row r="3878" spans="1:16" x14ac:dyDescent="0.25">
      <c r="A3878" s="1">
        <v>42986</v>
      </c>
      <c r="B3878">
        <v>32</v>
      </c>
      <c r="C3878">
        <v>1</v>
      </c>
      <c r="D3878">
        <v>47140.441600000006</v>
      </c>
      <c r="E3878">
        <f>INDEX(Stores[region],MATCH(Sales[[#This Row],[store_no]],Stores[store_no],0))</f>
        <v>2</v>
      </c>
      <c r="F3878" t="str">
        <f>INDEX(Stores[storetype],MATCH(Sales[[#This Row],[store_no]],Stores[store_no],0))</f>
        <v>A</v>
      </c>
      <c r="G3878" t="str">
        <f>INDEX(Stores[location_city],MATCH(Sales[[#This Row],[store_no]],Stores[store_no],0))</f>
        <v>Western Springs</v>
      </c>
      <c r="H3878" t="str">
        <f>INDEX(Stores[location_state],MATCH(Sales[[#This Row],[store_no]],Stores[store_no],0))</f>
        <v>Illinois</v>
      </c>
      <c r="I3878">
        <f>INDEX(Stores[sqft],MATCH(Sales[[#This Row],[store_no]],Stores[store_no],0))</f>
        <v>118200</v>
      </c>
      <c r="J3878" s="4" t="str">
        <f>INDEX(Departments[dept_name],MATCH(Sales[[#This Row],[dept_no]],Departments[dept_no],0))</f>
        <v>Automotive</v>
      </c>
      <c r="K3878" s="4" t="str">
        <f>CONCATENATE(Sales[[#This Row],[region]],Sales[[#This Row],[storetype]])</f>
        <v>2A</v>
      </c>
      <c r="L3878" s="4">
        <f>INDEX(RegionStoreCount[Store Count],MATCH(Sales[[#This Row],[RegionStoretype]],RegionStoreCount[Region/Type],0))</f>
        <v>5</v>
      </c>
      <c r="M3878" s="4">
        <f>AND(Sales[[#This Row],[date]]&lt;=TY_YTDMax,Sales[[#This Row],[date]]&gt;=TY_YTDMin)*Sales[[#This Row],[sales]]</f>
        <v>0</v>
      </c>
      <c r="N3878" s="4">
        <f>AND(Sales[[#This Row],[date]]&lt;=LY_YTDMax,Sales[[#This Row],[date]]&gt;=LY_YTDMin)*Sales[[#This Row],[sales]]</f>
        <v>0</v>
      </c>
      <c r="O3878" s="4">
        <f>AND(Sales[[#This Row],[date]]&gt;=YoY_Min,Sales[[#This Row],[date]]&lt;=TY_YTDMax)*(Sales[[#This Row],[sales]]/Sales[[#This Row],[sqft]])</f>
        <v>0.3988193028764806</v>
      </c>
      <c r="P3878" s="4">
        <f>SUMIF(Sales[RegionStoretype],Sales[[#This Row],[RegionStoretype]],Sales[YoY_SSF])/Sales[[#This Row],[Region_TypeCount]]</f>
        <v>60.052789354368521</v>
      </c>
    </row>
    <row r="3879" spans="1:16" x14ac:dyDescent="0.25">
      <c r="A3879" s="1">
        <v>42986</v>
      </c>
      <c r="B3879">
        <v>32</v>
      </c>
      <c r="C3879">
        <v>9</v>
      </c>
      <c r="D3879">
        <v>11013.0875</v>
      </c>
      <c r="E3879">
        <f>INDEX(Stores[region],MATCH(Sales[[#This Row],[store_no]],Stores[store_no],0))</f>
        <v>2</v>
      </c>
      <c r="F3879" t="str">
        <f>INDEX(Stores[storetype],MATCH(Sales[[#This Row],[store_no]],Stores[store_no],0))</f>
        <v>A</v>
      </c>
      <c r="G3879" t="str">
        <f>INDEX(Stores[location_city],MATCH(Sales[[#This Row],[store_no]],Stores[store_no],0))</f>
        <v>Western Springs</v>
      </c>
      <c r="H3879" t="str">
        <f>INDEX(Stores[location_state],MATCH(Sales[[#This Row],[store_no]],Stores[store_no],0))</f>
        <v>Illinois</v>
      </c>
      <c r="I3879">
        <f>INDEX(Stores[sqft],MATCH(Sales[[#This Row],[store_no]],Stores[store_no],0))</f>
        <v>118200</v>
      </c>
      <c r="J3879" s="4" t="str">
        <f>INDEX(Departments[dept_name],MATCH(Sales[[#This Row],[dept_no]],Departments[dept_no],0))</f>
        <v>Garden</v>
      </c>
      <c r="K3879" s="4" t="str">
        <f>CONCATENATE(Sales[[#This Row],[region]],Sales[[#This Row],[storetype]])</f>
        <v>2A</v>
      </c>
      <c r="L3879" s="4">
        <f>INDEX(RegionStoreCount[Store Count],MATCH(Sales[[#This Row],[RegionStoretype]],RegionStoreCount[Region/Type],0))</f>
        <v>5</v>
      </c>
      <c r="M3879" s="4">
        <f>AND(Sales[[#This Row],[date]]&lt;=TY_YTDMax,Sales[[#This Row],[date]]&gt;=TY_YTDMin)*Sales[[#This Row],[sales]]</f>
        <v>0</v>
      </c>
      <c r="N3879" s="4">
        <f>AND(Sales[[#This Row],[date]]&lt;=LY_YTDMax,Sales[[#This Row],[date]]&gt;=LY_YTDMin)*Sales[[#This Row],[sales]]</f>
        <v>0</v>
      </c>
      <c r="O3879" s="4">
        <f>AND(Sales[[#This Row],[date]]&gt;=YoY_Min,Sales[[#This Row],[date]]&lt;=TY_YTDMax)*(Sales[[#This Row],[sales]]/Sales[[#This Row],[sqft]])</f>
        <v>9.317332910321488E-2</v>
      </c>
      <c r="P3879" s="4">
        <f>SUMIF(Sales[RegionStoretype],Sales[[#This Row],[RegionStoretype]],Sales[YoY_SSF])/Sales[[#This Row],[Region_TypeCount]]</f>
        <v>60.052789354368521</v>
      </c>
    </row>
    <row r="3880" spans="1:16" x14ac:dyDescent="0.25">
      <c r="A3880" s="1">
        <v>42986</v>
      </c>
      <c r="B3880">
        <v>32</v>
      </c>
      <c r="C3880">
        <v>10</v>
      </c>
      <c r="D3880">
        <v>47749.261700000003</v>
      </c>
      <c r="E3880">
        <f>INDEX(Stores[region],MATCH(Sales[[#This Row],[store_no]],Stores[store_no],0))</f>
        <v>2</v>
      </c>
      <c r="F3880" t="str">
        <f>INDEX(Stores[storetype],MATCH(Sales[[#This Row],[store_no]],Stores[store_no],0))</f>
        <v>A</v>
      </c>
      <c r="G3880" t="str">
        <f>INDEX(Stores[location_city],MATCH(Sales[[#This Row],[store_no]],Stores[store_no],0))</f>
        <v>Western Springs</v>
      </c>
      <c r="H3880" t="str">
        <f>INDEX(Stores[location_state],MATCH(Sales[[#This Row],[store_no]],Stores[store_no],0))</f>
        <v>Illinois</v>
      </c>
      <c r="I3880">
        <f>INDEX(Stores[sqft],MATCH(Sales[[#This Row],[store_no]],Stores[store_no],0))</f>
        <v>118200</v>
      </c>
      <c r="J3880" s="4" t="str">
        <f>INDEX(Departments[dept_name],MATCH(Sales[[#This Row],[dept_no]],Departments[dept_no],0))</f>
        <v>Health</v>
      </c>
      <c r="K3880" s="4" t="str">
        <f>CONCATENATE(Sales[[#This Row],[region]],Sales[[#This Row],[storetype]])</f>
        <v>2A</v>
      </c>
      <c r="L3880" s="4">
        <f>INDEX(RegionStoreCount[Store Count],MATCH(Sales[[#This Row],[RegionStoretype]],RegionStoreCount[Region/Type],0))</f>
        <v>5</v>
      </c>
      <c r="M3880" s="4">
        <f>AND(Sales[[#This Row],[date]]&lt;=TY_YTDMax,Sales[[#This Row],[date]]&gt;=TY_YTDMin)*Sales[[#This Row],[sales]]</f>
        <v>0</v>
      </c>
      <c r="N3880" s="4">
        <f>AND(Sales[[#This Row],[date]]&lt;=LY_YTDMax,Sales[[#This Row],[date]]&gt;=LY_YTDMin)*Sales[[#This Row],[sales]]</f>
        <v>0</v>
      </c>
      <c r="O3880" s="4">
        <f>AND(Sales[[#This Row],[date]]&gt;=YoY_Min,Sales[[#This Row],[date]]&lt;=TY_YTDMax)*(Sales[[#This Row],[sales]]/Sales[[#This Row],[sqft]])</f>
        <v>0.40397006514382405</v>
      </c>
      <c r="P3880" s="4">
        <f>SUMIF(Sales[RegionStoretype],Sales[[#This Row],[RegionStoretype]],Sales[YoY_SSF])/Sales[[#This Row],[Region_TypeCount]]</f>
        <v>60.052789354368521</v>
      </c>
    </row>
    <row r="3881" spans="1:16" x14ac:dyDescent="0.25">
      <c r="A3881" s="1">
        <v>42986</v>
      </c>
      <c r="B3881">
        <v>32</v>
      </c>
      <c r="C3881">
        <v>15</v>
      </c>
      <c r="D3881">
        <v>19506.064600000002</v>
      </c>
      <c r="E3881">
        <f>INDEX(Stores[region],MATCH(Sales[[#This Row],[store_no]],Stores[store_no],0))</f>
        <v>2</v>
      </c>
      <c r="F3881" t="str">
        <f>INDEX(Stores[storetype],MATCH(Sales[[#This Row],[store_no]],Stores[store_no],0))</f>
        <v>A</v>
      </c>
      <c r="G3881" t="str">
        <f>INDEX(Stores[location_city],MATCH(Sales[[#This Row],[store_no]],Stores[store_no],0))</f>
        <v>Western Springs</v>
      </c>
      <c r="H3881" t="str">
        <f>INDEX(Stores[location_state],MATCH(Sales[[#This Row],[store_no]],Stores[store_no],0))</f>
        <v>Illinois</v>
      </c>
      <c r="I3881">
        <f>INDEX(Stores[sqft],MATCH(Sales[[#This Row],[store_no]],Stores[store_no],0))</f>
        <v>118200</v>
      </c>
      <c r="J3881" s="4" t="str">
        <f>INDEX(Departments[dept_name],MATCH(Sales[[#This Row],[dept_no]],Departments[dept_no],0))</f>
        <v>Music</v>
      </c>
      <c r="K3881" s="4" t="str">
        <f>CONCATENATE(Sales[[#This Row],[region]],Sales[[#This Row],[storetype]])</f>
        <v>2A</v>
      </c>
      <c r="L3881" s="4">
        <f>INDEX(RegionStoreCount[Store Count],MATCH(Sales[[#This Row],[RegionStoretype]],RegionStoreCount[Region/Type],0))</f>
        <v>5</v>
      </c>
      <c r="M3881" s="4">
        <f>AND(Sales[[#This Row],[date]]&lt;=TY_YTDMax,Sales[[#This Row],[date]]&gt;=TY_YTDMin)*Sales[[#This Row],[sales]]</f>
        <v>0</v>
      </c>
      <c r="N3881" s="4">
        <f>AND(Sales[[#This Row],[date]]&lt;=LY_YTDMax,Sales[[#This Row],[date]]&gt;=LY_YTDMin)*Sales[[#This Row],[sales]]</f>
        <v>0</v>
      </c>
      <c r="O3881" s="4">
        <f>AND(Sales[[#This Row],[date]]&gt;=YoY_Min,Sales[[#This Row],[date]]&lt;=TY_YTDMax)*(Sales[[#This Row],[sales]]/Sales[[#This Row],[sqft]])</f>
        <v>0.1650259272419628</v>
      </c>
      <c r="P3881" s="4">
        <f>SUMIF(Sales[RegionStoretype],Sales[[#This Row],[RegionStoretype]],Sales[YoY_SSF])/Sales[[#This Row],[Region_TypeCount]]</f>
        <v>60.052789354368521</v>
      </c>
    </row>
    <row r="3882" spans="1:16" x14ac:dyDescent="0.25">
      <c r="A3882" s="1">
        <v>42986</v>
      </c>
      <c r="B3882">
        <v>33</v>
      </c>
      <c r="C3882">
        <v>1</v>
      </c>
      <c r="D3882">
        <v>10726.3914</v>
      </c>
      <c r="E3882">
        <f>INDEX(Stores[region],MATCH(Sales[[#This Row],[store_no]],Stores[store_no],0))</f>
        <v>3</v>
      </c>
      <c r="F3882" t="str">
        <f>INDEX(Stores[storetype],MATCH(Sales[[#This Row],[store_no]],Stores[store_no],0))</f>
        <v>A</v>
      </c>
      <c r="G3882" t="str">
        <f>INDEX(Stores[location_city],MATCH(Sales[[#This Row],[store_no]],Stores[store_no],0))</f>
        <v>Omaha</v>
      </c>
      <c r="H3882" t="str">
        <f>INDEX(Stores[location_state],MATCH(Sales[[#This Row],[store_no]],Stores[store_no],0))</f>
        <v>Nebraska</v>
      </c>
      <c r="I3882">
        <f>INDEX(Stores[sqft],MATCH(Sales[[#This Row],[store_no]],Stores[store_no],0))</f>
        <v>40700</v>
      </c>
      <c r="J3882" s="4" t="str">
        <f>INDEX(Departments[dept_name],MATCH(Sales[[#This Row],[dept_no]],Departments[dept_no],0))</f>
        <v>Automotive</v>
      </c>
      <c r="K3882" s="4" t="str">
        <f>CONCATENATE(Sales[[#This Row],[region]],Sales[[#This Row],[storetype]])</f>
        <v>3A</v>
      </c>
      <c r="L3882" s="4">
        <f>INDEX(RegionStoreCount[Store Count],MATCH(Sales[[#This Row],[RegionStoretype]],RegionStoreCount[Region/Type],0))</f>
        <v>9</v>
      </c>
      <c r="M3882" s="4">
        <f>AND(Sales[[#This Row],[date]]&lt;=TY_YTDMax,Sales[[#This Row],[date]]&gt;=TY_YTDMin)*Sales[[#This Row],[sales]]</f>
        <v>0</v>
      </c>
      <c r="N3882" s="4">
        <f>AND(Sales[[#This Row],[date]]&lt;=LY_YTDMax,Sales[[#This Row],[date]]&gt;=LY_YTDMin)*Sales[[#This Row],[sales]]</f>
        <v>0</v>
      </c>
      <c r="O3882" s="4">
        <f>AND(Sales[[#This Row],[date]]&gt;=YoY_Min,Sales[[#This Row],[date]]&lt;=TY_YTDMax)*(Sales[[#This Row],[sales]]/Sales[[#This Row],[sqft]])</f>
        <v>0.26354770024570023</v>
      </c>
      <c r="P3882" s="4">
        <f>SUMIF(Sales[RegionStoretype],Sales[[#This Row],[RegionStoretype]],Sales[YoY_SSF])/Sales[[#This Row],[Region_TypeCount]]</f>
        <v>53.603836561720975</v>
      </c>
    </row>
    <row r="3883" spans="1:16" x14ac:dyDescent="0.25">
      <c r="A3883" s="1">
        <v>42986</v>
      </c>
      <c r="B3883">
        <v>33</v>
      </c>
      <c r="C3883">
        <v>2</v>
      </c>
      <c r="D3883">
        <v>2768.8795999999998</v>
      </c>
      <c r="E3883">
        <f>INDEX(Stores[region],MATCH(Sales[[#This Row],[store_no]],Stores[store_no],0))</f>
        <v>3</v>
      </c>
      <c r="F3883" t="str">
        <f>INDEX(Stores[storetype],MATCH(Sales[[#This Row],[store_no]],Stores[store_no],0))</f>
        <v>A</v>
      </c>
      <c r="G3883" t="str">
        <f>INDEX(Stores[location_city],MATCH(Sales[[#This Row],[store_no]],Stores[store_no],0))</f>
        <v>Omaha</v>
      </c>
      <c r="H3883" t="str">
        <f>INDEX(Stores[location_state],MATCH(Sales[[#This Row],[store_no]],Stores[store_no],0))</f>
        <v>Nebraska</v>
      </c>
      <c r="I3883">
        <f>INDEX(Stores[sqft],MATCH(Sales[[#This Row],[store_no]],Stores[store_no],0))</f>
        <v>40700</v>
      </c>
      <c r="J3883" s="4" t="str">
        <f>INDEX(Departments[dept_name],MATCH(Sales[[#This Row],[dept_no]],Departments[dept_no],0))</f>
        <v>Baby</v>
      </c>
      <c r="K3883" s="4" t="str">
        <f>CONCATENATE(Sales[[#This Row],[region]],Sales[[#This Row],[storetype]])</f>
        <v>3A</v>
      </c>
      <c r="L3883" s="4">
        <f>INDEX(RegionStoreCount[Store Count],MATCH(Sales[[#This Row],[RegionStoretype]],RegionStoreCount[Region/Type],0))</f>
        <v>9</v>
      </c>
      <c r="M3883" s="4">
        <f>AND(Sales[[#This Row],[date]]&lt;=TY_YTDMax,Sales[[#This Row],[date]]&gt;=TY_YTDMin)*Sales[[#This Row],[sales]]</f>
        <v>0</v>
      </c>
      <c r="N3883" s="4">
        <f>AND(Sales[[#This Row],[date]]&lt;=LY_YTDMax,Sales[[#This Row],[date]]&gt;=LY_YTDMin)*Sales[[#This Row],[sales]]</f>
        <v>0</v>
      </c>
      <c r="O3883" s="4">
        <f>AND(Sales[[#This Row],[date]]&gt;=YoY_Min,Sales[[#This Row],[date]]&lt;=TY_YTDMax)*(Sales[[#This Row],[sales]]/Sales[[#This Row],[sqft]])</f>
        <v>6.80314398034398E-2</v>
      </c>
      <c r="P3883" s="4">
        <f>SUMIF(Sales[RegionStoretype],Sales[[#This Row],[RegionStoretype]],Sales[YoY_SSF])/Sales[[#This Row],[Region_TypeCount]]</f>
        <v>53.603836561720975</v>
      </c>
    </row>
    <row r="3884" spans="1:16" x14ac:dyDescent="0.25">
      <c r="A3884" s="1">
        <v>42986</v>
      </c>
      <c r="B3884">
        <v>33</v>
      </c>
      <c r="C3884">
        <v>13</v>
      </c>
      <c r="D3884">
        <v>22626.108200000002</v>
      </c>
      <c r="E3884">
        <f>INDEX(Stores[region],MATCH(Sales[[#This Row],[store_no]],Stores[store_no],0))</f>
        <v>3</v>
      </c>
      <c r="F3884" t="str">
        <f>INDEX(Stores[storetype],MATCH(Sales[[#This Row],[store_no]],Stores[store_no],0))</f>
        <v>A</v>
      </c>
      <c r="G3884" t="str">
        <f>INDEX(Stores[location_city],MATCH(Sales[[#This Row],[store_no]],Stores[store_no],0))</f>
        <v>Omaha</v>
      </c>
      <c r="H3884" t="str">
        <f>INDEX(Stores[location_state],MATCH(Sales[[#This Row],[store_no]],Stores[store_no],0))</f>
        <v>Nebraska</v>
      </c>
      <c r="I3884">
        <f>INDEX(Stores[sqft],MATCH(Sales[[#This Row],[store_no]],Stores[store_no],0))</f>
        <v>40700</v>
      </c>
      <c r="J3884" s="4" t="str">
        <f>INDEX(Departments[dept_name],MATCH(Sales[[#This Row],[dept_no]],Departments[dept_no],0))</f>
        <v>Kids</v>
      </c>
      <c r="K3884" s="4" t="str">
        <f>CONCATENATE(Sales[[#This Row],[region]],Sales[[#This Row],[storetype]])</f>
        <v>3A</v>
      </c>
      <c r="L3884" s="4">
        <f>INDEX(RegionStoreCount[Store Count],MATCH(Sales[[#This Row],[RegionStoretype]],RegionStoreCount[Region/Type],0))</f>
        <v>9</v>
      </c>
      <c r="M3884" s="4">
        <f>AND(Sales[[#This Row],[date]]&lt;=TY_YTDMax,Sales[[#This Row],[date]]&gt;=TY_YTDMin)*Sales[[#This Row],[sales]]</f>
        <v>0</v>
      </c>
      <c r="N3884" s="4">
        <f>AND(Sales[[#This Row],[date]]&lt;=LY_YTDMax,Sales[[#This Row],[date]]&gt;=LY_YTDMin)*Sales[[#This Row],[sales]]</f>
        <v>0</v>
      </c>
      <c r="O3884" s="4">
        <f>AND(Sales[[#This Row],[date]]&gt;=YoY_Min,Sales[[#This Row],[date]]&lt;=TY_YTDMax)*(Sales[[#This Row],[sales]]/Sales[[#This Row],[sqft]])</f>
        <v>0.55592403439803451</v>
      </c>
      <c r="P3884" s="4">
        <f>SUMIF(Sales[RegionStoretype],Sales[[#This Row],[RegionStoretype]],Sales[YoY_SSF])/Sales[[#This Row],[Region_TypeCount]]</f>
        <v>53.603836561720975</v>
      </c>
    </row>
    <row r="3885" spans="1:16" x14ac:dyDescent="0.25">
      <c r="A3885" s="1">
        <v>42986</v>
      </c>
      <c r="B3885">
        <v>33</v>
      </c>
      <c r="C3885">
        <v>16</v>
      </c>
      <c r="D3885">
        <v>63453.96</v>
      </c>
      <c r="E3885">
        <f>INDEX(Stores[region],MATCH(Sales[[#This Row],[store_no]],Stores[store_no],0))</f>
        <v>3</v>
      </c>
      <c r="F3885" t="str">
        <f>INDEX(Stores[storetype],MATCH(Sales[[#This Row],[store_no]],Stores[store_no],0))</f>
        <v>A</v>
      </c>
      <c r="G3885" t="str">
        <f>INDEX(Stores[location_city],MATCH(Sales[[#This Row],[store_no]],Stores[store_no],0))</f>
        <v>Omaha</v>
      </c>
      <c r="H3885" t="str">
        <f>INDEX(Stores[location_state],MATCH(Sales[[#This Row],[store_no]],Stores[store_no],0))</f>
        <v>Nebraska</v>
      </c>
      <c r="I3885">
        <f>INDEX(Stores[sqft],MATCH(Sales[[#This Row],[store_no]],Stores[store_no],0))</f>
        <v>40700</v>
      </c>
      <c r="J3885" s="4" t="str">
        <f>INDEX(Departments[dept_name],MATCH(Sales[[#This Row],[dept_no]],Departments[dept_no],0))</f>
        <v>Outdoors</v>
      </c>
      <c r="K3885" s="4" t="str">
        <f>CONCATENATE(Sales[[#This Row],[region]],Sales[[#This Row],[storetype]])</f>
        <v>3A</v>
      </c>
      <c r="L3885" s="4">
        <f>INDEX(RegionStoreCount[Store Count],MATCH(Sales[[#This Row],[RegionStoretype]],RegionStoreCount[Region/Type],0))</f>
        <v>9</v>
      </c>
      <c r="M3885" s="4">
        <f>AND(Sales[[#This Row],[date]]&lt;=TY_YTDMax,Sales[[#This Row],[date]]&gt;=TY_YTDMin)*Sales[[#This Row],[sales]]</f>
        <v>0</v>
      </c>
      <c r="N3885" s="4">
        <f>AND(Sales[[#This Row],[date]]&lt;=LY_YTDMax,Sales[[#This Row],[date]]&gt;=LY_YTDMin)*Sales[[#This Row],[sales]]</f>
        <v>0</v>
      </c>
      <c r="O3885" s="4">
        <f>AND(Sales[[#This Row],[date]]&gt;=YoY_Min,Sales[[#This Row],[date]]&lt;=TY_YTDMax)*(Sales[[#This Row],[sales]]/Sales[[#This Row],[sqft]])</f>
        <v>1.5590653562653563</v>
      </c>
      <c r="P3885" s="4">
        <f>SUMIF(Sales[RegionStoretype],Sales[[#This Row],[RegionStoretype]],Sales[YoY_SSF])/Sales[[#This Row],[Region_TypeCount]]</f>
        <v>53.603836561720975</v>
      </c>
    </row>
    <row r="3886" spans="1:16" x14ac:dyDescent="0.25">
      <c r="A3886" s="1">
        <v>42986</v>
      </c>
      <c r="B3886">
        <v>33</v>
      </c>
      <c r="C3886">
        <v>19</v>
      </c>
      <c r="D3886">
        <v>36445.015299999999</v>
      </c>
      <c r="E3886">
        <f>INDEX(Stores[region],MATCH(Sales[[#This Row],[store_no]],Stores[store_no],0))</f>
        <v>3</v>
      </c>
      <c r="F3886" t="str">
        <f>INDEX(Stores[storetype],MATCH(Sales[[#This Row],[store_no]],Stores[store_no],0))</f>
        <v>A</v>
      </c>
      <c r="G3886" t="str">
        <f>INDEX(Stores[location_city],MATCH(Sales[[#This Row],[store_no]],Stores[store_no],0))</f>
        <v>Omaha</v>
      </c>
      <c r="H3886" t="str">
        <f>INDEX(Stores[location_state],MATCH(Sales[[#This Row],[store_no]],Stores[store_no],0))</f>
        <v>Nebraska</v>
      </c>
      <c r="I3886">
        <f>INDEX(Stores[sqft],MATCH(Sales[[#This Row],[store_no]],Stores[store_no],0))</f>
        <v>40700</v>
      </c>
      <c r="J3886" s="4" t="str">
        <f>INDEX(Departments[dept_name],MATCH(Sales[[#This Row],[dept_no]],Departments[dept_no],0))</f>
        <v>Tools</v>
      </c>
      <c r="K3886" s="4" t="str">
        <f>CONCATENATE(Sales[[#This Row],[region]],Sales[[#This Row],[storetype]])</f>
        <v>3A</v>
      </c>
      <c r="L3886" s="4">
        <f>INDEX(RegionStoreCount[Store Count],MATCH(Sales[[#This Row],[RegionStoretype]],RegionStoreCount[Region/Type],0))</f>
        <v>9</v>
      </c>
      <c r="M3886" s="4">
        <f>AND(Sales[[#This Row],[date]]&lt;=TY_YTDMax,Sales[[#This Row],[date]]&gt;=TY_YTDMin)*Sales[[#This Row],[sales]]</f>
        <v>0</v>
      </c>
      <c r="N3886" s="4">
        <f>AND(Sales[[#This Row],[date]]&lt;=LY_YTDMax,Sales[[#This Row],[date]]&gt;=LY_YTDMin)*Sales[[#This Row],[sales]]</f>
        <v>0</v>
      </c>
      <c r="O3886" s="4">
        <f>AND(Sales[[#This Row],[date]]&gt;=YoY_Min,Sales[[#This Row],[date]]&lt;=TY_YTDMax)*(Sales[[#This Row],[sales]]/Sales[[#This Row],[sqft]])</f>
        <v>0.89545492137592131</v>
      </c>
      <c r="P3886" s="4">
        <f>SUMIF(Sales[RegionStoretype],Sales[[#This Row],[RegionStoretype]],Sales[YoY_SSF])/Sales[[#This Row],[Region_TypeCount]]</f>
        <v>53.603836561720975</v>
      </c>
    </row>
    <row r="3887" spans="1:16" x14ac:dyDescent="0.25">
      <c r="A3887" s="1">
        <v>42986</v>
      </c>
      <c r="B3887">
        <v>34</v>
      </c>
      <c r="C3887">
        <v>16</v>
      </c>
      <c r="D3887">
        <v>77448.127200000003</v>
      </c>
      <c r="E3887">
        <f>INDEX(Stores[region],MATCH(Sales[[#This Row],[store_no]],Stores[store_no],0))</f>
        <v>1</v>
      </c>
      <c r="F3887" t="str">
        <f>INDEX(Stores[storetype],MATCH(Sales[[#This Row],[store_no]],Stores[store_no],0))</f>
        <v>A</v>
      </c>
      <c r="G3887" t="str">
        <f>INDEX(Stores[location_city],MATCH(Sales[[#This Row],[store_no]],Stores[store_no],0))</f>
        <v>Toledo</v>
      </c>
      <c r="H3887" t="str">
        <f>INDEX(Stores[location_state],MATCH(Sales[[#This Row],[store_no]],Stores[store_no],0))</f>
        <v>Ohio</v>
      </c>
      <c r="I3887">
        <f>INDEX(Stores[sqft],MATCH(Sales[[#This Row],[store_no]],Stores[store_no],0))</f>
        <v>207900</v>
      </c>
      <c r="J3887" s="4" t="str">
        <f>INDEX(Departments[dept_name],MATCH(Sales[[#This Row],[dept_no]],Departments[dept_no],0))</f>
        <v>Outdoors</v>
      </c>
      <c r="K3887" s="4" t="str">
        <f>CONCATENATE(Sales[[#This Row],[region]],Sales[[#This Row],[storetype]])</f>
        <v>1A</v>
      </c>
      <c r="L3887" s="4">
        <f>INDEX(RegionStoreCount[Store Count],MATCH(Sales[[#This Row],[RegionStoretype]],RegionStoreCount[Region/Type],0))</f>
        <v>5</v>
      </c>
      <c r="M3887" s="4">
        <f>AND(Sales[[#This Row],[date]]&lt;=TY_YTDMax,Sales[[#This Row],[date]]&gt;=TY_YTDMin)*Sales[[#This Row],[sales]]</f>
        <v>0</v>
      </c>
      <c r="N3887" s="4">
        <f>AND(Sales[[#This Row],[date]]&lt;=LY_YTDMax,Sales[[#This Row],[date]]&gt;=LY_YTDMin)*Sales[[#This Row],[sales]]</f>
        <v>0</v>
      </c>
      <c r="O3887" s="4">
        <f>AND(Sales[[#This Row],[date]]&gt;=YoY_Min,Sales[[#This Row],[date]]&lt;=TY_YTDMax)*(Sales[[#This Row],[sales]]/Sales[[#This Row],[sqft]])</f>
        <v>0.37252586435786439</v>
      </c>
      <c r="P3887" s="4">
        <f>SUMIF(Sales[RegionStoretype],Sales[[#This Row],[RegionStoretype]],Sales[YoY_SSF])/Sales[[#This Row],[Region_TypeCount]]</f>
        <v>59.469551530910678</v>
      </c>
    </row>
    <row r="3888" spans="1:16" x14ac:dyDescent="0.25">
      <c r="A3888" s="1">
        <v>42986</v>
      </c>
      <c r="B3888">
        <v>35</v>
      </c>
      <c r="C3888">
        <v>6</v>
      </c>
      <c r="D3888">
        <v>27136.069599999999</v>
      </c>
      <c r="E3888">
        <f>INDEX(Stores[region],MATCH(Sales[[#This Row],[store_no]],Stores[store_no],0))</f>
        <v>3</v>
      </c>
      <c r="F3888" t="str">
        <f>INDEX(Stores[storetype],MATCH(Sales[[#This Row],[store_no]],Stores[store_no],0))</f>
        <v>C</v>
      </c>
      <c r="G3888" t="str">
        <f>INDEX(Stores[location_city],MATCH(Sales[[#This Row],[store_no]],Stores[store_no],0))</f>
        <v>Wichita</v>
      </c>
      <c r="H3888" t="str">
        <f>INDEX(Stores[location_state],MATCH(Sales[[#This Row],[store_no]],Stores[store_no],0))</f>
        <v>Kansas</v>
      </c>
      <c r="I3888">
        <f>INDEX(Stores[sqft],MATCH(Sales[[#This Row],[store_no]],Stores[store_no],0))</f>
        <v>72800</v>
      </c>
      <c r="J3888" s="4" t="str">
        <f>INDEX(Departments[dept_name],MATCH(Sales[[#This Row],[dept_no]],Departments[dept_no],0))</f>
        <v>Computers</v>
      </c>
      <c r="K3888" s="4" t="str">
        <f>CONCATENATE(Sales[[#This Row],[region]],Sales[[#This Row],[storetype]])</f>
        <v>3C</v>
      </c>
      <c r="L3888" s="4">
        <f>INDEX(RegionStoreCount[Store Count],MATCH(Sales[[#This Row],[RegionStoretype]],RegionStoreCount[Region/Type],0))</f>
        <v>2</v>
      </c>
      <c r="M3888" s="4">
        <f>AND(Sales[[#This Row],[date]]&lt;=TY_YTDMax,Sales[[#This Row],[date]]&gt;=TY_YTDMin)*Sales[[#This Row],[sales]]</f>
        <v>0</v>
      </c>
      <c r="N3888" s="4">
        <f>AND(Sales[[#This Row],[date]]&lt;=LY_YTDMax,Sales[[#This Row],[date]]&gt;=LY_YTDMin)*Sales[[#This Row],[sales]]</f>
        <v>0</v>
      </c>
      <c r="O3888" s="4">
        <f>AND(Sales[[#This Row],[date]]&gt;=YoY_Min,Sales[[#This Row],[date]]&lt;=TY_YTDMax)*(Sales[[#This Row],[sales]]/Sales[[#This Row],[sqft]])</f>
        <v>0.37274820879120879</v>
      </c>
      <c r="P3888" s="4">
        <f>SUMIF(Sales[RegionStoretype],Sales[[#This Row],[RegionStoretype]],Sales[YoY_SSF])/Sales[[#This Row],[Region_TypeCount]]</f>
        <v>47.561479460925746</v>
      </c>
    </row>
    <row r="3889" spans="1:16" x14ac:dyDescent="0.25">
      <c r="A3889" s="1">
        <v>42986</v>
      </c>
      <c r="B3889">
        <v>35</v>
      </c>
      <c r="C3889">
        <v>8</v>
      </c>
      <c r="D3889">
        <v>16955.595600000001</v>
      </c>
      <c r="E3889">
        <f>INDEX(Stores[region],MATCH(Sales[[#This Row],[store_no]],Stores[store_no],0))</f>
        <v>3</v>
      </c>
      <c r="F3889" t="str">
        <f>INDEX(Stores[storetype],MATCH(Sales[[#This Row],[store_no]],Stores[store_no],0))</f>
        <v>C</v>
      </c>
      <c r="G3889" t="str">
        <f>INDEX(Stores[location_city],MATCH(Sales[[#This Row],[store_no]],Stores[store_no],0))</f>
        <v>Wichita</v>
      </c>
      <c r="H3889" t="str">
        <f>INDEX(Stores[location_state],MATCH(Sales[[#This Row],[store_no]],Stores[store_no],0))</f>
        <v>Kansas</v>
      </c>
      <c r="I3889">
        <f>INDEX(Stores[sqft],MATCH(Sales[[#This Row],[store_no]],Stores[store_no],0))</f>
        <v>72800</v>
      </c>
      <c r="J3889" s="4" t="str">
        <f>INDEX(Departments[dept_name],MATCH(Sales[[#This Row],[dept_no]],Departments[dept_no],0))</f>
        <v>Games</v>
      </c>
      <c r="K3889" s="4" t="str">
        <f>CONCATENATE(Sales[[#This Row],[region]],Sales[[#This Row],[storetype]])</f>
        <v>3C</v>
      </c>
      <c r="L3889" s="4">
        <f>INDEX(RegionStoreCount[Store Count],MATCH(Sales[[#This Row],[RegionStoretype]],RegionStoreCount[Region/Type],0))</f>
        <v>2</v>
      </c>
      <c r="M3889" s="4">
        <f>AND(Sales[[#This Row],[date]]&lt;=TY_YTDMax,Sales[[#This Row],[date]]&gt;=TY_YTDMin)*Sales[[#This Row],[sales]]</f>
        <v>0</v>
      </c>
      <c r="N3889" s="4">
        <f>AND(Sales[[#This Row],[date]]&lt;=LY_YTDMax,Sales[[#This Row],[date]]&gt;=LY_YTDMin)*Sales[[#This Row],[sales]]</f>
        <v>0</v>
      </c>
      <c r="O3889" s="4">
        <f>AND(Sales[[#This Row],[date]]&gt;=YoY_Min,Sales[[#This Row],[date]]&lt;=TY_YTDMax)*(Sales[[#This Row],[sales]]/Sales[[#This Row],[sqft]])</f>
        <v>0.23290653296703298</v>
      </c>
      <c r="P3889" s="4">
        <f>SUMIF(Sales[RegionStoretype],Sales[[#This Row],[RegionStoretype]],Sales[YoY_SSF])/Sales[[#This Row],[Region_TypeCount]]</f>
        <v>47.561479460925746</v>
      </c>
    </row>
    <row r="3890" spans="1:16" x14ac:dyDescent="0.25">
      <c r="A3890" s="1">
        <v>42986</v>
      </c>
      <c r="B3890">
        <v>36</v>
      </c>
      <c r="C3890">
        <v>3</v>
      </c>
      <c r="D3890">
        <v>214955.9302</v>
      </c>
      <c r="E3890">
        <f>INDEX(Stores[region],MATCH(Sales[[#This Row],[store_no]],Stores[store_no],0))</f>
        <v>2</v>
      </c>
      <c r="F3890" t="str">
        <f>INDEX(Stores[storetype],MATCH(Sales[[#This Row],[store_no]],Stores[store_no],0))</f>
        <v>A</v>
      </c>
      <c r="G3890" t="str">
        <f>INDEX(Stores[location_city],MATCH(Sales[[#This Row],[store_no]],Stores[store_no],0))</f>
        <v>Aurora</v>
      </c>
      <c r="H3890" t="str">
        <f>INDEX(Stores[location_state],MATCH(Sales[[#This Row],[store_no]],Stores[store_no],0))</f>
        <v>Illinois</v>
      </c>
      <c r="I3890">
        <f>INDEX(Stores[sqft],MATCH(Sales[[#This Row],[store_no]],Stores[store_no],0))</f>
        <v>209900</v>
      </c>
      <c r="J3890" s="4" t="str">
        <f>INDEX(Departments[dept_name],MATCH(Sales[[#This Row],[dept_no]],Departments[dept_no],0))</f>
        <v>Beauty</v>
      </c>
      <c r="K3890" s="4" t="str">
        <f>CONCATENATE(Sales[[#This Row],[region]],Sales[[#This Row],[storetype]])</f>
        <v>2A</v>
      </c>
      <c r="L3890" s="4">
        <f>INDEX(RegionStoreCount[Store Count],MATCH(Sales[[#This Row],[RegionStoretype]],RegionStoreCount[Region/Type],0))</f>
        <v>5</v>
      </c>
      <c r="M3890" s="4">
        <f>AND(Sales[[#This Row],[date]]&lt;=TY_YTDMax,Sales[[#This Row],[date]]&gt;=TY_YTDMin)*Sales[[#This Row],[sales]]</f>
        <v>0</v>
      </c>
      <c r="N3890" s="4">
        <f>AND(Sales[[#This Row],[date]]&lt;=LY_YTDMax,Sales[[#This Row],[date]]&gt;=LY_YTDMin)*Sales[[#This Row],[sales]]</f>
        <v>0</v>
      </c>
      <c r="O3890" s="4">
        <f>AND(Sales[[#This Row],[date]]&gt;=YoY_Min,Sales[[#This Row],[date]]&lt;=TY_YTDMax)*(Sales[[#This Row],[sales]]/Sales[[#This Row],[sqft]])</f>
        <v>1.0240873282515484</v>
      </c>
      <c r="P3890" s="4">
        <f>SUMIF(Sales[RegionStoretype],Sales[[#This Row],[RegionStoretype]],Sales[YoY_SSF])/Sales[[#This Row],[Region_TypeCount]]</f>
        <v>60.052789354368521</v>
      </c>
    </row>
    <row r="3891" spans="1:16" x14ac:dyDescent="0.25">
      <c r="A3891" s="1">
        <v>42986</v>
      </c>
      <c r="B3891">
        <v>36</v>
      </c>
      <c r="C3891">
        <v>11</v>
      </c>
      <c r="D3891">
        <v>55367.7353</v>
      </c>
      <c r="E3891">
        <f>INDEX(Stores[region],MATCH(Sales[[#This Row],[store_no]],Stores[store_no],0))</f>
        <v>2</v>
      </c>
      <c r="F3891" t="str">
        <f>INDEX(Stores[storetype],MATCH(Sales[[#This Row],[store_no]],Stores[store_no],0))</f>
        <v>A</v>
      </c>
      <c r="G3891" t="str">
        <f>INDEX(Stores[location_city],MATCH(Sales[[#This Row],[store_no]],Stores[store_no],0))</f>
        <v>Aurora</v>
      </c>
      <c r="H3891" t="str">
        <f>INDEX(Stores[location_state],MATCH(Sales[[#This Row],[store_no]],Stores[store_no],0))</f>
        <v>Illinois</v>
      </c>
      <c r="I3891">
        <f>INDEX(Stores[sqft],MATCH(Sales[[#This Row],[store_no]],Stores[store_no],0))</f>
        <v>209900</v>
      </c>
      <c r="J3891" s="4" t="str">
        <f>INDEX(Departments[dept_name],MATCH(Sales[[#This Row],[dept_no]],Departments[dept_no],0))</f>
        <v>Home</v>
      </c>
      <c r="K3891" s="4" t="str">
        <f>CONCATENATE(Sales[[#This Row],[region]],Sales[[#This Row],[storetype]])</f>
        <v>2A</v>
      </c>
      <c r="L3891" s="4">
        <f>INDEX(RegionStoreCount[Store Count],MATCH(Sales[[#This Row],[RegionStoretype]],RegionStoreCount[Region/Type],0))</f>
        <v>5</v>
      </c>
      <c r="M3891" s="4">
        <f>AND(Sales[[#This Row],[date]]&lt;=TY_YTDMax,Sales[[#This Row],[date]]&gt;=TY_YTDMin)*Sales[[#This Row],[sales]]</f>
        <v>0</v>
      </c>
      <c r="N3891" s="4">
        <f>AND(Sales[[#This Row],[date]]&lt;=LY_YTDMax,Sales[[#This Row],[date]]&gt;=LY_YTDMin)*Sales[[#This Row],[sales]]</f>
        <v>0</v>
      </c>
      <c r="O3891" s="4">
        <f>AND(Sales[[#This Row],[date]]&gt;=YoY_Min,Sales[[#This Row],[date]]&lt;=TY_YTDMax)*(Sales[[#This Row],[sales]]/Sales[[#This Row],[sqft]])</f>
        <v>0.26378149261553119</v>
      </c>
      <c r="P3891" s="4">
        <f>SUMIF(Sales[RegionStoretype],Sales[[#This Row],[RegionStoretype]],Sales[YoY_SSF])/Sales[[#This Row],[Region_TypeCount]]</f>
        <v>60.052789354368521</v>
      </c>
    </row>
    <row r="3892" spans="1:16" x14ac:dyDescent="0.25">
      <c r="A3892" s="1">
        <v>42986</v>
      </c>
      <c r="B3892">
        <v>37</v>
      </c>
      <c r="C3892">
        <v>12</v>
      </c>
      <c r="D3892">
        <v>41676.160500000005</v>
      </c>
      <c r="E3892">
        <f>INDEX(Stores[region],MATCH(Sales[[#This Row],[store_no]],Stores[store_no],0))</f>
        <v>3</v>
      </c>
      <c r="F3892" t="str">
        <f>INDEX(Stores[storetype],MATCH(Sales[[#This Row],[store_no]],Stores[store_no],0))</f>
        <v>C</v>
      </c>
      <c r="G3892" t="str">
        <f>INDEX(Stores[location_city],MATCH(Sales[[#This Row],[store_no]],Stores[store_no],0))</f>
        <v>Lincoln</v>
      </c>
      <c r="H3892" t="str">
        <f>INDEX(Stores[location_state],MATCH(Sales[[#This Row],[store_no]],Stores[store_no],0))</f>
        <v>Nebraska</v>
      </c>
      <c r="I3892">
        <f>INDEX(Stores[sqft],MATCH(Sales[[#This Row],[store_no]],Stores[store_no],0))</f>
        <v>161300</v>
      </c>
      <c r="J3892" s="4" t="str">
        <f>INDEX(Departments[dept_name],MATCH(Sales[[#This Row],[dept_no]],Departments[dept_no],0))</f>
        <v>Jewelery</v>
      </c>
      <c r="K3892" s="4" t="str">
        <f>CONCATENATE(Sales[[#This Row],[region]],Sales[[#This Row],[storetype]])</f>
        <v>3C</v>
      </c>
      <c r="L3892" s="4">
        <f>INDEX(RegionStoreCount[Store Count],MATCH(Sales[[#This Row],[RegionStoretype]],RegionStoreCount[Region/Type],0))</f>
        <v>2</v>
      </c>
      <c r="M3892" s="4">
        <f>AND(Sales[[#This Row],[date]]&lt;=TY_YTDMax,Sales[[#This Row],[date]]&gt;=TY_YTDMin)*Sales[[#This Row],[sales]]</f>
        <v>0</v>
      </c>
      <c r="N3892" s="4">
        <f>AND(Sales[[#This Row],[date]]&lt;=LY_YTDMax,Sales[[#This Row],[date]]&gt;=LY_YTDMin)*Sales[[#This Row],[sales]]</f>
        <v>0</v>
      </c>
      <c r="O3892" s="4">
        <f>AND(Sales[[#This Row],[date]]&gt;=YoY_Min,Sales[[#This Row],[date]]&lt;=TY_YTDMax)*(Sales[[#This Row],[sales]]/Sales[[#This Row],[sqft]])</f>
        <v>0.25837669249845013</v>
      </c>
      <c r="P3892" s="4">
        <f>SUMIF(Sales[RegionStoretype],Sales[[#This Row],[RegionStoretype]],Sales[YoY_SSF])/Sales[[#This Row],[Region_TypeCount]]</f>
        <v>47.561479460925746</v>
      </c>
    </row>
    <row r="3893" spans="1:16" x14ac:dyDescent="0.25">
      <c r="A3893" s="1">
        <v>42986</v>
      </c>
      <c r="B3893">
        <v>37</v>
      </c>
      <c r="C3893">
        <v>18</v>
      </c>
      <c r="D3893">
        <v>35416.513200000001</v>
      </c>
      <c r="E3893">
        <f>INDEX(Stores[region],MATCH(Sales[[#This Row],[store_no]],Stores[store_no],0))</f>
        <v>3</v>
      </c>
      <c r="F3893" t="str">
        <f>INDEX(Stores[storetype],MATCH(Sales[[#This Row],[store_no]],Stores[store_no],0))</f>
        <v>C</v>
      </c>
      <c r="G3893" t="str">
        <f>INDEX(Stores[location_city],MATCH(Sales[[#This Row],[store_no]],Stores[store_no],0))</f>
        <v>Lincoln</v>
      </c>
      <c r="H3893" t="str">
        <f>INDEX(Stores[location_state],MATCH(Sales[[#This Row],[store_no]],Stores[store_no],0))</f>
        <v>Nebraska</v>
      </c>
      <c r="I3893">
        <f>INDEX(Stores[sqft],MATCH(Sales[[#This Row],[store_no]],Stores[store_no],0))</f>
        <v>161300</v>
      </c>
      <c r="J3893" s="4" t="str">
        <f>INDEX(Departments[dept_name],MATCH(Sales[[#This Row],[dept_no]],Departments[dept_no],0))</f>
        <v>Sports</v>
      </c>
      <c r="K3893" s="4" t="str">
        <f>CONCATENATE(Sales[[#This Row],[region]],Sales[[#This Row],[storetype]])</f>
        <v>3C</v>
      </c>
      <c r="L3893" s="4">
        <f>INDEX(RegionStoreCount[Store Count],MATCH(Sales[[#This Row],[RegionStoretype]],RegionStoreCount[Region/Type],0))</f>
        <v>2</v>
      </c>
      <c r="M3893" s="4">
        <f>AND(Sales[[#This Row],[date]]&lt;=TY_YTDMax,Sales[[#This Row],[date]]&gt;=TY_YTDMin)*Sales[[#This Row],[sales]]</f>
        <v>0</v>
      </c>
      <c r="N3893" s="4">
        <f>AND(Sales[[#This Row],[date]]&lt;=LY_YTDMax,Sales[[#This Row],[date]]&gt;=LY_YTDMin)*Sales[[#This Row],[sales]]</f>
        <v>0</v>
      </c>
      <c r="O3893" s="4">
        <f>AND(Sales[[#This Row],[date]]&gt;=YoY_Min,Sales[[#This Row],[date]]&lt;=TY_YTDMax)*(Sales[[#This Row],[sales]]/Sales[[#This Row],[sqft]])</f>
        <v>0.21956920768753876</v>
      </c>
      <c r="P3893" s="4">
        <f>SUMIF(Sales[RegionStoretype],Sales[[#This Row],[RegionStoretype]],Sales[YoY_SSF])/Sales[[#This Row],[Region_TypeCount]]</f>
        <v>47.561479460925746</v>
      </c>
    </row>
    <row r="3894" spans="1:16" x14ac:dyDescent="0.25">
      <c r="A3894" s="1">
        <v>42986</v>
      </c>
      <c r="B3894">
        <v>38</v>
      </c>
      <c r="C3894">
        <v>2</v>
      </c>
      <c r="D3894">
        <v>32692.496800000001</v>
      </c>
      <c r="E3894">
        <f>INDEX(Stores[region],MATCH(Sales[[#This Row],[store_no]],Stores[store_no],0))</f>
        <v>2</v>
      </c>
      <c r="F3894" t="str">
        <f>INDEX(Stores[storetype],MATCH(Sales[[#This Row],[store_no]],Stores[store_no],0))</f>
        <v>C</v>
      </c>
      <c r="G3894" t="str">
        <f>INDEX(Stores[location_city],MATCH(Sales[[#This Row],[store_no]],Stores[store_no],0))</f>
        <v>Hinsdale</v>
      </c>
      <c r="H3894" t="str">
        <f>INDEX(Stores[location_state],MATCH(Sales[[#This Row],[store_no]],Stores[store_no],0))</f>
        <v>Illinois</v>
      </c>
      <c r="I3894">
        <f>INDEX(Stores[sqft],MATCH(Sales[[#This Row],[store_no]],Stores[store_no],0))</f>
        <v>155600</v>
      </c>
      <c r="J3894" s="4" t="str">
        <f>INDEX(Departments[dept_name],MATCH(Sales[[#This Row],[dept_no]],Departments[dept_no],0))</f>
        <v>Baby</v>
      </c>
      <c r="K3894" s="4" t="str">
        <f>CONCATENATE(Sales[[#This Row],[region]],Sales[[#This Row],[storetype]])</f>
        <v>2C</v>
      </c>
      <c r="L3894" s="4">
        <f>INDEX(RegionStoreCount[Store Count],MATCH(Sales[[#This Row],[RegionStoretype]],RegionStoreCount[Region/Type],0))</f>
        <v>1</v>
      </c>
      <c r="M3894" s="4">
        <f>AND(Sales[[#This Row],[date]]&lt;=TY_YTDMax,Sales[[#This Row],[date]]&gt;=TY_YTDMin)*Sales[[#This Row],[sales]]</f>
        <v>0</v>
      </c>
      <c r="N3894" s="4">
        <f>AND(Sales[[#This Row],[date]]&lt;=LY_YTDMax,Sales[[#This Row],[date]]&gt;=LY_YTDMin)*Sales[[#This Row],[sales]]</f>
        <v>0</v>
      </c>
      <c r="O3894" s="4">
        <f>AND(Sales[[#This Row],[date]]&gt;=YoY_Min,Sales[[#This Row],[date]]&lt;=TY_YTDMax)*(Sales[[#This Row],[sales]]/Sales[[#This Row],[sqft]])</f>
        <v>0.21010602056555269</v>
      </c>
      <c r="P3894" s="4">
        <f>SUMIF(Sales[RegionStoretype],Sales[[#This Row],[RegionStoretype]],Sales[YoY_SSF])/Sales[[#This Row],[Region_TypeCount]]</f>
        <v>44.537621913239086</v>
      </c>
    </row>
    <row r="3895" spans="1:16" x14ac:dyDescent="0.25">
      <c r="A3895" s="1">
        <v>42986</v>
      </c>
      <c r="B3895">
        <v>38</v>
      </c>
      <c r="C3895">
        <v>4</v>
      </c>
      <c r="D3895">
        <v>25282.946199999998</v>
      </c>
      <c r="E3895">
        <f>INDEX(Stores[region],MATCH(Sales[[#This Row],[store_no]],Stores[store_no],0))</f>
        <v>2</v>
      </c>
      <c r="F3895" t="str">
        <f>INDEX(Stores[storetype],MATCH(Sales[[#This Row],[store_no]],Stores[store_no],0))</f>
        <v>C</v>
      </c>
      <c r="G3895" t="str">
        <f>INDEX(Stores[location_city],MATCH(Sales[[#This Row],[store_no]],Stores[store_no],0))</f>
        <v>Hinsdale</v>
      </c>
      <c r="H3895" t="str">
        <f>INDEX(Stores[location_state],MATCH(Sales[[#This Row],[store_no]],Stores[store_no],0))</f>
        <v>Illinois</v>
      </c>
      <c r="I3895">
        <f>INDEX(Stores[sqft],MATCH(Sales[[#This Row],[store_no]],Stores[store_no],0))</f>
        <v>155600</v>
      </c>
      <c r="J3895" s="4" t="str">
        <f>INDEX(Departments[dept_name],MATCH(Sales[[#This Row],[dept_no]],Departments[dept_no],0))</f>
        <v>Books</v>
      </c>
      <c r="K3895" s="4" t="str">
        <f>CONCATENATE(Sales[[#This Row],[region]],Sales[[#This Row],[storetype]])</f>
        <v>2C</v>
      </c>
      <c r="L3895" s="4">
        <f>INDEX(RegionStoreCount[Store Count],MATCH(Sales[[#This Row],[RegionStoretype]],RegionStoreCount[Region/Type],0))</f>
        <v>1</v>
      </c>
      <c r="M3895" s="4">
        <f>AND(Sales[[#This Row],[date]]&lt;=TY_YTDMax,Sales[[#This Row],[date]]&gt;=TY_YTDMin)*Sales[[#This Row],[sales]]</f>
        <v>0</v>
      </c>
      <c r="N3895" s="4">
        <f>AND(Sales[[#This Row],[date]]&lt;=LY_YTDMax,Sales[[#This Row],[date]]&gt;=LY_YTDMin)*Sales[[#This Row],[sales]]</f>
        <v>0</v>
      </c>
      <c r="O3895" s="4">
        <f>AND(Sales[[#This Row],[date]]&gt;=YoY_Min,Sales[[#This Row],[date]]&lt;=TY_YTDMax)*(Sales[[#This Row],[sales]]/Sales[[#This Row],[sqft]])</f>
        <v>0.16248680077120822</v>
      </c>
      <c r="P3895" s="4">
        <f>SUMIF(Sales[RegionStoretype],Sales[[#This Row],[RegionStoretype]],Sales[YoY_SSF])/Sales[[#This Row],[Region_TypeCount]]</f>
        <v>44.537621913239086</v>
      </c>
    </row>
    <row r="3896" spans="1:16" x14ac:dyDescent="0.25">
      <c r="A3896" s="1">
        <v>42986</v>
      </c>
      <c r="B3896">
        <v>38</v>
      </c>
      <c r="C3896">
        <v>12</v>
      </c>
      <c r="D3896">
        <v>78367.907800000001</v>
      </c>
      <c r="E3896">
        <f>INDEX(Stores[region],MATCH(Sales[[#This Row],[store_no]],Stores[store_no],0))</f>
        <v>2</v>
      </c>
      <c r="F3896" t="str">
        <f>INDEX(Stores[storetype],MATCH(Sales[[#This Row],[store_no]],Stores[store_no],0))</f>
        <v>C</v>
      </c>
      <c r="G3896" t="str">
        <f>INDEX(Stores[location_city],MATCH(Sales[[#This Row],[store_no]],Stores[store_no],0))</f>
        <v>Hinsdale</v>
      </c>
      <c r="H3896" t="str">
        <f>INDEX(Stores[location_state],MATCH(Sales[[#This Row],[store_no]],Stores[store_no],0))</f>
        <v>Illinois</v>
      </c>
      <c r="I3896">
        <f>INDEX(Stores[sqft],MATCH(Sales[[#This Row],[store_no]],Stores[store_no],0))</f>
        <v>155600</v>
      </c>
      <c r="J3896" s="4" t="str">
        <f>INDEX(Departments[dept_name],MATCH(Sales[[#This Row],[dept_no]],Departments[dept_no],0))</f>
        <v>Jewelery</v>
      </c>
      <c r="K3896" s="4" t="str">
        <f>CONCATENATE(Sales[[#This Row],[region]],Sales[[#This Row],[storetype]])</f>
        <v>2C</v>
      </c>
      <c r="L3896" s="4">
        <f>INDEX(RegionStoreCount[Store Count],MATCH(Sales[[#This Row],[RegionStoretype]],RegionStoreCount[Region/Type],0))</f>
        <v>1</v>
      </c>
      <c r="M3896" s="4">
        <f>AND(Sales[[#This Row],[date]]&lt;=TY_YTDMax,Sales[[#This Row],[date]]&gt;=TY_YTDMin)*Sales[[#This Row],[sales]]</f>
        <v>0</v>
      </c>
      <c r="N3896" s="4">
        <f>AND(Sales[[#This Row],[date]]&lt;=LY_YTDMax,Sales[[#This Row],[date]]&gt;=LY_YTDMin)*Sales[[#This Row],[sales]]</f>
        <v>0</v>
      </c>
      <c r="O3896" s="4">
        <f>AND(Sales[[#This Row],[date]]&gt;=YoY_Min,Sales[[#This Row],[date]]&lt;=TY_YTDMax)*(Sales[[#This Row],[sales]]/Sales[[#This Row],[sqft]])</f>
        <v>0.50364979305912594</v>
      </c>
      <c r="P3896" s="4">
        <f>SUMIF(Sales[RegionStoretype],Sales[[#This Row],[RegionStoretype]],Sales[YoY_SSF])/Sales[[#This Row],[Region_TypeCount]]</f>
        <v>44.537621913239086</v>
      </c>
    </row>
    <row r="3897" spans="1:16" x14ac:dyDescent="0.25">
      <c r="A3897" s="1">
        <v>42986</v>
      </c>
      <c r="B3897">
        <v>38</v>
      </c>
      <c r="C3897">
        <v>16</v>
      </c>
      <c r="D3897">
        <v>233403.14610000001</v>
      </c>
      <c r="E3897">
        <f>INDEX(Stores[region],MATCH(Sales[[#This Row],[store_no]],Stores[store_no],0))</f>
        <v>2</v>
      </c>
      <c r="F3897" t="str">
        <f>INDEX(Stores[storetype],MATCH(Sales[[#This Row],[store_no]],Stores[store_no],0))</f>
        <v>C</v>
      </c>
      <c r="G3897" t="str">
        <f>INDEX(Stores[location_city],MATCH(Sales[[#This Row],[store_no]],Stores[store_no],0))</f>
        <v>Hinsdale</v>
      </c>
      <c r="H3897" t="str">
        <f>INDEX(Stores[location_state],MATCH(Sales[[#This Row],[store_no]],Stores[store_no],0))</f>
        <v>Illinois</v>
      </c>
      <c r="I3897">
        <f>INDEX(Stores[sqft],MATCH(Sales[[#This Row],[store_no]],Stores[store_no],0))</f>
        <v>155600</v>
      </c>
      <c r="J3897" s="4" t="str">
        <f>INDEX(Departments[dept_name],MATCH(Sales[[#This Row],[dept_no]],Departments[dept_no],0))</f>
        <v>Outdoors</v>
      </c>
      <c r="K3897" s="4" t="str">
        <f>CONCATENATE(Sales[[#This Row],[region]],Sales[[#This Row],[storetype]])</f>
        <v>2C</v>
      </c>
      <c r="L3897" s="4">
        <f>INDEX(RegionStoreCount[Store Count],MATCH(Sales[[#This Row],[RegionStoretype]],RegionStoreCount[Region/Type],0))</f>
        <v>1</v>
      </c>
      <c r="M3897" s="4">
        <f>AND(Sales[[#This Row],[date]]&lt;=TY_YTDMax,Sales[[#This Row],[date]]&gt;=TY_YTDMin)*Sales[[#This Row],[sales]]</f>
        <v>0</v>
      </c>
      <c r="N3897" s="4">
        <f>AND(Sales[[#This Row],[date]]&lt;=LY_YTDMax,Sales[[#This Row],[date]]&gt;=LY_YTDMin)*Sales[[#This Row],[sales]]</f>
        <v>0</v>
      </c>
      <c r="O3897" s="4">
        <f>AND(Sales[[#This Row],[date]]&gt;=YoY_Min,Sales[[#This Row],[date]]&lt;=TY_YTDMax)*(Sales[[#This Row],[sales]]/Sales[[#This Row],[sqft]])</f>
        <v>1.5000202191516709</v>
      </c>
      <c r="P3897" s="4">
        <f>SUMIF(Sales[RegionStoretype],Sales[[#This Row],[RegionStoretype]],Sales[YoY_SSF])/Sales[[#This Row],[Region_TypeCount]]</f>
        <v>44.537621913239086</v>
      </c>
    </row>
    <row r="3898" spans="1:16" x14ac:dyDescent="0.25">
      <c r="A3898" s="1">
        <v>42986</v>
      </c>
      <c r="B3898">
        <v>38</v>
      </c>
      <c r="C3898">
        <v>19</v>
      </c>
      <c r="D3898">
        <v>3032.5569</v>
      </c>
      <c r="E3898">
        <f>INDEX(Stores[region],MATCH(Sales[[#This Row],[store_no]],Stores[store_no],0))</f>
        <v>2</v>
      </c>
      <c r="F3898" t="str">
        <f>INDEX(Stores[storetype],MATCH(Sales[[#This Row],[store_no]],Stores[store_no],0))</f>
        <v>C</v>
      </c>
      <c r="G3898" t="str">
        <f>INDEX(Stores[location_city],MATCH(Sales[[#This Row],[store_no]],Stores[store_no],0))</f>
        <v>Hinsdale</v>
      </c>
      <c r="H3898" t="str">
        <f>INDEX(Stores[location_state],MATCH(Sales[[#This Row],[store_no]],Stores[store_no],0))</f>
        <v>Illinois</v>
      </c>
      <c r="I3898">
        <f>INDEX(Stores[sqft],MATCH(Sales[[#This Row],[store_no]],Stores[store_no],0))</f>
        <v>155600</v>
      </c>
      <c r="J3898" s="4" t="str">
        <f>INDEX(Departments[dept_name],MATCH(Sales[[#This Row],[dept_no]],Departments[dept_no],0))</f>
        <v>Tools</v>
      </c>
      <c r="K3898" s="4" t="str">
        <f>CONCATENATE(Sales[[#This Row],[region]],Sales[[#This Row],[storetype]])</f>
        <v>2C</v>
      </c>
      <c r="L3898" s="4">
        <f>INDEX(RegionStoreCount[Store Count],MATCH(Sales[[#This Row],[RegionStoretype]],RegionStoreCount[Region/Type],0))</f>
        <v>1</v>
      </c>
      <c r="M3898" s="4">
        <f>AND(Sales[[#This Row],[date]]&lt;=TY_YTDMax,Sales[[#This Row],[date]]&gt;=TY_YTDMin)*Sales[[#This Row],[sales]]</f>
        <v>0</v>
      </c>
      <c r="N3898" s="4">
        <f>AND(Sales[[#This Row],[date]]&lt;=LY_YTDMax,Sales[[#This Row],[date]]&gt;=LY_YTDMin)*Sales[[#This Row],[sales]]</f>
        <v>0</v>
      </c>
      <c r="O3898" s="4">
        <f>AND(Sales[[#This Row],[date]]&gt;=YoY_Min,Sales[[#This Row],[date]]&lt;=TY_YTDMax)*(Sales[[#This Row],[sales]]/Sales[[#This Row],[sqft]])</f>
        <v>1.9489440231362468E-2</v>
      </c>
      <c r="P3898" s="4">
        <f>SUMIF(Sales[RegionStoretype],Sales[[#This Row],[RegionStoretype]],Sales[YoY_SSF])/Sales[[#This Row],[Region_TypeCount]]</f>
        <v>44.537621913239086</v>
      </c>
    </row>
    <row r="3899" spans="1:16" x14ac:dyDescent="0.25">
      <c r="A3899" s="1">
        <v>42993</v>
      </c>
      <c r="B3899">
        <v>1</v>
      </c>
      <c r="C3899">
        <v>17</v>
      </c>
      <c r="D3899">
        <v>123919.07449999999</v>
      </c>
      <c r="E3899">
        <f>INDEX(Stores[region],MATCH(Sales[[#This Row],[store_no]],Stores[store_no],0))</f>
        <v>1</v>
      </c>
      <c r="F3899" t="str">
        <f>INDEX(Stores[storetype],MATCH(Sales[[#This Row],[store_no]],Stores[store_no],0))</f>
        <v>A</v>
      </c>
      <c r="G3899" t="str">
        <f>INDEX(Stores[location_city],MATCH(Sales[[#This Row],[store_no]],Stores[store_no],0))</f>
        <v>Ann Arbor</v>
      </c>
      <c r="H3899" t="str">
        <f>INDEX(Stores[location_state],MATCH(Sales[[#This Row],[store_no]],Stores[store_no],0))</f>
        <v>Michigan</v>
      </c>
      <c r="I3899">
        <f>INDEX(Stores[sqft],MATCH(Sales[[#This Row],[store_no]],Stores[store_no],0))</f>
        <v>100600</v>
      </c>
      <c r="J3899" s="4" t="str">
        <f>INDEX(Departments[dept_name],MATCH(Sales[[#This Row],[dept_no]],Departments[dept_no],0))</f>
        <v>Shoes</v>
      </c>
      <c r="K3899" s="4" t="str">
        <f>CONCATENATE(Sales[[#This Row],[region]],Sales[[#This Row],[storetype]])</f>
        <v>1A</v>
      </c>
      <c r="L3899" s="4">
        <f>INDEX(RegionStoreCount[Store Count],MATCH(Sales[[#This Row],[RegionStoretype]],RegionStoreCount[Region/Type],0))</f>
        <v>5</v>
      </c>
      <c r="M3899" s="4">
        <f>AND(Sales[[#This Row],[date]]&lt;=TY_YTDMax,Sales[[#This Row],[date]]&gt;=TY_YTDMin)*Sales[[#This Row],[sales]]</f>
        <v>0</v>
      </c>
      <c r="N3899" s="4">
        <f>AND(Sales[[#This Row],[date]]&lt;=LY_YTDMax,Sales[[#This Row],[date]]&gt;=LY_YTDMin)*Sales[[#This Row],[sales]]</f>
        <v>0</v>
      </c>
      <c r="O3899" s="4">
        <f>AND(Sales[[#This Row],[date]]&gt;=YoY_Min,Sales[[#This Row],[date]]&lt;=TY_YTDMax)*(Sales[[#This Row],[sales]]/Sales[[#This Row],[sqft]])</f>
        <v>1.2317999453280317</v>
      </c>
      <c r="P3899" s="4">
        <f>SUMIF(Sales[RegionStoretype],Sales[[#This Row],[RegionStoretype]],Sales[YoY_SSF])/Sales[[#This Row],[Region_TypeCount]]</f>
        <v>59.469551530910678</v>
      </c>
    </row>
    <row r="3900" spans="1:16" x14ac:dyDescent="0.25">
      <c r="A3900" s="1">
        <v>42993</v>
      </c>
      <c r="B3900">
        <v>2</v>
      </c>
      <c r="C3900">
        <v>16</v>
      </c>
      <c r="D3900">
        <v>21230.413800000002</v>
      </c>
      <c r="E3900">
        <f>INDEX(Stores[region],MATCH(Sales[[#This Row],[store_no]],Stores[store_no],0))</f>
        <v>3</v>
      </c>
      <c r="F3900" t="str">
        <f>INDEX(Stores[storetype],MATCH(Sales[[#This Row],[store_no]],Stores[store_no],0))</f>
        <v>A</v>
      </c>
      <c r="G3900" t="str">
        <f>INDEX(Stores[location_city],MATCH(Sales[[#This Row],[store_no]],Stores[store_no],0))</f>
        <v>Minneapolis</v>
      </c>
      <c r="H3900" t="str">
        <f>INDEX(Stores[location_state],MATCH(Sales[[#This Row],[store_no]],Stores[store_no],0))</f>
        <v>Minnesota</v>
      </c>
      <c r="I3900">
        <f>INDEX(Stores[sqft],MATCH(Sales[[#This Row],[store_no]],Stores[store_no],0))</f>
        <v>210400</v>
      </c>
      <c r="J3900" s="4" t="str">
        <f>INDEX(Departments[dept_name],MATCH(Sales[[#This Row],[dept_no]],Departments[dept_no],0))</f>
        <v>Outdoors</v>
      </c>
      <c r="K3900" s="4" t="str">
        <f>CONCATENATE(Sales[[#This Row],[region]],Sales[[#This Row],[storetype]])</f>
        <v>3A</v>
      </c>
      <c r="L3900" s="4">
        <f>INDEX(RegionStoreCount[Store Count],MATCH(Sales[[#This Row],[RegionStoretype]],RegionStoreCount[Region/Type],0))</f>
        <v>9</v>
      </c>
      <c r="M3900" s="4">
        <f>AND(Sales[[#This Row],[date]]&lt;=TY_YTDMax,Sales[[#This Row],[date]]&gt;=TY_YTDMin)*Sales[[#This Row],[sales]]</f>
        <v>0</v>
      </c>
      <c r="N3900" s="4">
        <f>AND(Sales[[#This Row],[date]]&lt;=LY_YTDMax,Sales[[#This Row],[date]]&gt;=LY_YTDMin)*Sales[[#This Row],[sales]]</f>
        <v>0</v>
      </c>
      <c r="O3900" s="4">
        <f>AND(Sales[[#This Row],[date]]&gt;=YoY_Min,Sales[[#This Row],[date]]&lt;=TY_YTDMax)*(Sales[[#This Row],[sales]]/Sales[[#This Row],[sqft]])</f>
        <v>0.1009050085551331</v>
      </c>
      <c r="P3900" s="4">
        <f>SUMIF(Sales[RegionStoretype],Sales[[#This Row],[RegionStoretype]],Sales[YoY_SSF])/Sales[[#This Row],[Region_TypeCount]]</f>
        <v>53.603836561720975</v>
      </c>
    </row>
    <row r="3901" spans="1:16" x14ac:dyDescent="0.25">
      <c r="A3901" s="1">
        <v>42993</v>
      </c>
      <c r="B3901">
        <v>3</v>
      </c>
      <c r="C3901">
        <v>4</v>
      </c>
      <c r="D3901">
        <v>24499.232499999998</v>
      </c>
      <c r="E3901">
        <f>INDEX(Stores[region],MATCH(Sales[[#This Row],[store_no]],Stores[store_no],0))</f>
        <v>1</v>
      </c>
      <c r="F3901" t="str">
        <f>INDEX(Stores[storetype],MATCH(Sales[[#This Row],[store_no]],Stores[store_no],0))</f>
        <v>B</v>
      </c>
      <c r="G3901" t="str">
        <f>INDEX(Stores[location_city],MATCH(Sales[[#This Row],[store_no]],Stores[store_no],0))</f>
        <v>Detroit</v>
      </c>
      <c r="H3901" t="str">
        <f>INDEX(Stores[location_state],MATCH(Sales[[#This Row],[store_no]],Stores[store_no],0))</f>
        <v>Michigan</v>
      </c>
      <c r="I3901">
        <f>INDEX(Stores[sqft],MATCH(Sales[[#This Row],[store_no]],Stores[store_no],0))</f>
        <v>114500</v>
      </c>
      <c r="J3901" s="4" t="str">
        <f>INDEX(Departments[dept_name],MATCH(Sales[[#This Row],[dept_no]],Departments[dept_no],0))</f>
        <v>Books</v>
      </c>
      <c r="K3901" s="4" t="str">
        <f>CONCATENATE(Sales[[#This Row],[region]],Sales[[#This Row],[storetype]])</f>
        <v>1B</v>
      </c>
      <c r="L3901" s="4">
        <f>INDEX(RegionStoreCount[Store Count],MATCH(Sales[[#This Row],[RegionStoretype]],RegionStoreCount[Region/Type],0))</f>
        <v>5</v>
      </c>
      <c r="M3901" s="4">
        <f>AND(Sales[[#This Row],[date]]&lt;=TY_YTDMax,Sales[[#This Row],[date]]&gt;=TY_YTDMin)*Sales[[#This Row],[sales]]</f>
        <v>0</v>
      </c>
      <c r="N3901" s="4">
        <f>AND(Sales[[#This Row],[date]]&lt;=LY_YTDMax,Sales[[#This Row],[date]]&gt;=LY_YTDMin)*Sales[[#This Row],[sales]]</f>
        <v>0</v>
      </c>
      <c r="O3901" s="4">
        <f>AND(Sales[[#This Row],[date]]&gt;=YoY_Min,Sales[[#This Row],[date]]&lt;=TY_YTDMax)*(Sales[[#This Row],[sales]]/Sales[[#This Row],[sqft]])</f>
        <v>0.21396709606986897</v>
      </c>
      <c r="P3901" s="4">
        <f>SUMIF(Sales[RegionStoretype],Sales[[#This Row],[RegionStoretype]],Sales[YoY_SSF])/Sales[[#This Row],[Region_TypeCount]]</f>
        <v>68.518982968140051</v>
      </c>
    </row>
    <row r="3902" spans="1:16" x14ac:dyDescent="0.25">
      <c r="A3902" s="1">
        <v>42993</v>
      </c>
      <c r="B3902">
        <v>3</v>
      </c>
      <c r="C3902">
        <v>9</v>
      </c>
      <c r="D3902">
        <v>75811.5239</v>
      </c>
      <c r="E3902">
        <f>INDEX(Stores[region],MATCH(Sales[[#This Row],[store_no]],Stores[store_no],0))</f>
        <v>1</v>
      </c>
      <c r="F3902" t="str">
        <f>INDEX(Stores[storetype],MATCH(Sales[[#This Row],[store_no]],Stores[store_no],0))</f>
        <v>B</v>
      </c>
      <c r="G3902" t="str">
        <f>INDEX(Stores[location_city],MATCH(Sales[[#This Row],[store_no]],Stores[store_no],0))</f>
        <v>Detroit</v>
      </c>
      <c r="H3902" t="str">
        <f>INDEX(Stores[location_state],MATCH(Sales[[#This Row],[store_no]],Stores[store_no],0))</f>
        <v>Michigan</v>
      </c>
      <c r="I3902">
        <f>INDEX(Stores[sqft],MATCH(Sales[[#This Row],[store_no]],Stores[store_no],0))</f>
        <v>114500</v>
      </c>
      <c r="J3902" s="4" t="str">
        <f>INDEX(Departments[dept_name],MATCH(Sales[[#This Row],[dept_no]],Departments[dept_no],0))</f>
        <v>Garden</v>
      </c>
      <c r="K3902" s="4" t="str">
        <f>CONCATENATE(Sales[[#This Row],[region]],Sales[[#This Row],[storetype]])</f>
        <v>1B</v>
      </c>
      <c r="L3902" s="4">
        <f>INDEX(RegionStoreCount[Store Count],MATCH(Sales[[#This Row],[RegionStoretype]],RegionStoreCount[Region/Type],0))</f>
        <v>5</v>
      </c>
      <c r="M3902" s="4">
        <f>AND(Sales[[#This Row],[date]]&lt;=TY_YTDMax,Sales[[#This Row],[date]]&gt;=TY_YTDMin)*Sales[[#This Row],[sales]]</f>
        <v>0</v>
      </c>
      <c r="N3902" s="4">
        <f>AND(Sales[[#This Row],[date]]&lt;=LY_YTDMax,Sales[[#This Row],[date]]&gt;=LY_YTDMin)*Sales[[#This Row],[sales]]</f>
        <v>0</v>
      </c>
      <c r="O3902" s="4">
        <f>AND(Sales[[#This Row],[date]]&gt;=YoY_Min,Sales[[#This Row],[date]]&lt;=TY_YTDMax)*(Sales[[#This Row],[sales]]/Sales[[#This Row],[sqft]])</f>
        <v>0.66210937903930134</v>
      </c>
      <c r="P3902" s="4">
        <f>SUMIF(Sales[RegionStoretype],Sales[[#This Row],[RegionStoretype]],Sales[YoY_SSF])/Sales[[#This Row],[Region_TypeCount]]</f>
        <v>68.518982968140051</v>
      </c>
    </row>
    <row r="3903" spans="1:16" x14ac:dyDescent="0.25">
      <c r="A3903" s="1">
        <v>42993</v>
      </c>
      <c r="B3903">
        <v>3</v>
      </c>
      <c r="C3903">
        <v>11</v>
      </c>
      <c r="D3903">
        <v>55268.210800000001</v>
      </c>
      <c r="E3903">
        <f>INDEX(Stores[region],MATCH(Sales[[#This Row],[store_no]],Stores[store_no],0))</f>
        <v>1</v>
      </c>
      <c r="F3903" t="str">
        <f>INDEX(Stores[storetype],MATCH(Sales[[#This Row],[store_no]],Stores[store_no],0))</f>
        <v>B</v>
      </c>
      <c r="G3903" t="str">
        <f>INDEX(Stores[location_city],MATCH(Sales[[#This Row],[store_no]],Stores[store_no],0))</f>
        <v>Detroit</v>
      </c>
      <c r="H3903" t="str">
        <f>INDEX(Stores[location_state],MATCH(Sales[[#This Row],[store_no]],Stores[store_no],0))</f>
        <v>Michigan</v>
      </c>
      <c r="I3903">
        <f>INDEX(Stores[sqft],MATCH(Sales[[#This Row],[store_no]],Stores[store_no],0))</f>
        <v>114500</v>
      </c>
      <c r="J3903" s="4" t="str">
        <f>INDEX(Departments[dept_name],MATCH(Sales[[#This Row],[dept_no]],Departments[dept_no],0))</f>
        <v>Home</v>
      </c>
      <c r="K3903" s="4" t="str">
        <f>CONCATENATE(Sales[[#This Row],[region]],Sales[[#This Row],[storetype]])</f>
        <v>1B</v>
      </c>
      <c r="L3903" s="4">
        <f>INDEX(RegionStoreCount[Store Count],MATCH(Sales[[#This Row],[RegionStoretype]],RegionStoreCount[Region/Type],0))</f>
        <v>5</v>
      </c>
      <c r="M3903" s="4">
        <f>AND(Sales[[#This Row],[date]]&lt;=TY_YTDMax,Sales[[#This Row],[date]]&gt;=TY_YTDMin)*Sales[[#This Row],[sales]]</f>
        <v>0</v>
      </c>
      <c r="N3903" s="4">
        <f>AND(Sales[[#This Row],[date]]&lt;=LY_YTDMax,Sales[[#This Row],[date]]&gt;=LY_YTDMin)*Sales[[#This Row],[sales]]</f>
        <v>0</v>
      </c>
      <c r="O3903" s="4">
        <f>AND(Sales[[#This Row],[date]]&gt;=YoY_Min,Sales[[#This Row],[date]]&lt;=TY_YTDMax)*(Sales[[#This Row],[sales]]/Sales[[#This Row],[sqft]])</f>
        <v>0.48269179737991269</v>
      </c>
      <c r="P3903" s="4">
        <f>SUMIF(Sales[RegionStoretype],Sales[[#This Row],[RegionStoretype]],Sales[YoY_SSF])/Sales[[#This Row],[Region_TypeCount]]</f>
        <v>68.518982968140051</v>
      </c>
    </row>
    <row r="3904" spans="1:16" x14ac:dyDescent="0.25">
      <c r="A3904" s="1">
        <v>42993</v>
      </c>
      <c r="B3904">
        <v>3</v>
      </c>
      <c r="C3904">
        <v>15</v>
      </c>
      <c r="D3904">
        <v>124154.4978</v>
      </c>
      <c r="E3904">
        <f>INDEX(Stores[region],MATCH(Sales[[#This Row],[store_no]],Stores[store_no],0))</f>
        <v>1</v>
      </c>
      <c r="F3904" t="str">
        <f>INDEX(Stores[storetype],MATCH(Sales[[#This Row],[store_no]],Stores[store_no],0))</f>
        <v>B</v>
      </c>
      <c r="G3904" t="str">
        <f>INDEX(Stores[location_city],MATCH(Sales[[#This Row],[store_no]],Stores[store_no],0))</f>
        <v>Detroit</v>
      </c>
      <c r="H3904" t="str">
        <f>INDEX(Stores[location_state],MATCH(Sales[[#This Row],[store_no]],Stores[store_no],0))</f>
        <v>Michigan</v>
      </c>
      <c r="I3904">
        <f>INDEX(Stores[sqft],MATCH(Sales[[#This Row],[store_no]],Stores[store_no],0))</f>
        <v>114500</v>
      </c>
      <c r="J3904" s="4" t="str">
        <f>INDEX(Departments[dept_name],MATCH(Sales[[#This Row],[dept_no]],Departments[dept_no],0))</f>
        <v>Music</v>
      </c>
      <c r="K3904" s="4" t="str">
        <f>CONCATENATE(Sales[[#This Row],[region]],Sales[[#This Row],[storetype]])</f>
        <v>1B</v>
      </c>
      <c r="L3904" s="4">
        <f>INDEX(RegionStoreCount[Store Count],MATCH(Sales[[#This Row],[RegionStoretype]],RegionStoreCount[Region/Type],0))</f>
        <v>5</v>
      </c>
      <c r="M3904" s="4">
        <f>AND(Sales[[#This Row],[date]]&lt;=TY_YTDMax,Sales[[#This Row],[date]]&gt;=TY_YTDMin)*Sales[[#This Row],[sales]]</f>
        <v>0</v>
      </c>
      <c r="N3904" s="4">
        <f>AND(Sales[[#This Row],[date]]&lt;=LY_YTDMax,Sales[[#This Row],[date]]&gt;=LY_YTDMin)*Sales[[#This Row],[sales]]</f>
        <v>0</v>
      </c>
      <c r="O3904" s="4">
        <f>AND(Sales[[#This Row],[date]]&gt;=YoY_Min,Sales[[#This Row],[date]]&lt;=TY_YTDMax)*(Sales[[#This Row],[sales]]/Sales[[#This Row],[sqft]])</f>
        <v>1.0843187580786027</v>
      </c>
      <c r="P3904" s="4">
        <f>SUMIF(Sales[RegionStoretype],Sales[[#This Row],[RegionStoretype]],Sales[YoY_SSF])/Sales[[#This Row],[Region_TypeCount]]</f>
        <v>68.518982968140051</v>
      </c>
    </row>
    <row r="3905" spans="1:16" x14ac:dyDescent="0.25">
      <c r="A3905" s="1">
        <v>42993</v>
      </c>
      <c r="B3905">
        <v>4</v>
      </c>
      <c r="C3905">
        <v>10</v>
      </c>
      <c r="D3905">
        <v>79314.393499999991</v>
      </c>
      <c r="E3905">
        <f>INDEX(Stores[region],MATCH(Sales[[#This Row],[store_no]],Stores[store_no],0))</f>
        <v>1</v>
      </c>
      <c r="F3905" t="str">
        <f>INDEX(Stores[storetype],MATCH(Sales[[#This Row],[store_no]],Stores[store_no],0))</f>
        <v>A</v>
      </c>
      <c r="G3905" t="str">
        <f>INDEX(Stores[location_city],MATCH(Sales[[#This Row],[store_no]],Stores[store_no],0))</f>
        <v>Cincinnati</v>
      </c>
      <c r="H3905" t="str">
        <f>INDEX(Stores[location_state],MATCH(Sales[[#This Row],[store_no]],Stores[store_no],0))</f>
        <v>Ohio</v>
      </c>
      <c r="I3905">
        <f>INDEX(Stores[sqft],MATCH(Sales[[#This Row],[store_no]],Stores[store_no],0))</f>
        <v>127800</v>
      </c>
      <c r="J3905" s="4" t="str">
        <f>INDEX(Departments[dept_name],MATCH(Sales[[#This Row],[dept_no]],Departments[dept_no],0))</f>
        <v>Health</v>
      </c>
      <c r="K3905" s="4" t="str">
        <f>CONCATENATE(Sales[[#This Row],[region]],Sales[[#This Row],[storetype]])</f>
        <v>1A</v>
      </c>
      <c r="L3905" s="4">
        <f>INDEX(RegionStoreCount[Store Count],MATCH(Sales[[#This Row],[RegionStoretype]],RegionStoreCount[Region/Type],0))</f>
        <v>5</v>
      </c>
      <c r="M3905" s="4">
        <f>AND(Sales[[#This Row],[date]]&lt;=TY_YTDMax,Sales[[#This Row],[date]]&gt;=TY_YTDMin)*Sales[[#This Row],[sales]]</f>
        <v>0</v>
      </c>
      <c r="N3905" s="4">
        <f>AND(Sales[[#This Row],[date]]&lt;=LY_YTDMax,Sales[[#This Row],[date]]&gt;=LY_YTDMin)*Sales[[#This Row],[sales]]</f>
        <v>0</v>
      </c>
      <c r="O3905" s="4">
        <f>AND(Sales[[#This Row],[date]]&gt;=YoY_Min,Sales[[#This Row],[date]]&lt;=TY_YTDMax)*(Sales[[#This Row],[sales]]/Sales[[#This Row],[sqft]])</f>
        <v>0.62061340766823159</v>
      </c>
      <c r="P3905" s="4">
        <f>SUMIF(Sales[RegionStoretype],Sales[[#This Row],[RegionStoretype]],Sales[YoY_SSF])/Sales[[#This Row],[Region_TypeCount]]</f>
        <v>59.469551530910678</v>
      </c>
    </row>
    <row r="3906" spans="1:16" x14ac:dyDescent="0.25">
      <c r="A3906" s="1">
        <v>42993</v>
      </c>
      <c r="B3906">
        <v>4</v>
      </c>
      <c r="C3906">
        <v>19</v>
      </c>
      <c r="D3906">
        <v>179218.7023</v>
      </c>
      <c r="E3906">
        <f>INDEX(Stores[region],MATCH(Sales[[#This Row],[store_no]],Stores[store_no],0))</f>
        <v>1</v>
      </c>
      <c r="F3906" t="str">
        <f>INDEX(Stores[storetype],MATCH(Sales[[#This Row],[store_no]],Stores[store_no],0))</f>
        <v>A</v>
      </c>
      <c r="G3906" t="str">
        <f>INDEX(Stores[location_city],MATCH(Sales[[#This Row],[store_no]],Stores[store_no],0))</f>
        <v>Cincinnati</v>
      </c>
      <c r="H3906" t="str">
        <f>INDEX(Stores[location_state],MATCH(Sales[[#This Row],[store_no]],Stores[store_no],0))</f>
        <v>Ohio</v>
      </c>
      <c r="I3906">
        <f>INDEX(Stores[sqft],MATCH(Sales[[#This Row],[store_no]],Stores[store_no],0))</f>
        <v>127800</v>
      </c>
      <c r="J3906" s="4" t="str">
        <f>INDEX(Departments[dept_name],MATCH(Sales[[#This Row],[dept_no]],Departments[dept_no],0))</f>
        <v>Tools</v>
      </c>
      <c r="K3906" s="4" t="str">
        <f>CONCATENATE(Sales[[#This Row],[region]],Sales[[#This Row],[storetype]])</f>
        <v>1A</v>
      </c>
      <c r="L3906" s="4">
        <f>INDEX(RegionStoreCount[Store Count],MATCH(Sales[[#This Row],[RegionStoretype]],RegionStoreCount[Region/Type],0))</f>
        <v>5</v>
      </c>
      <c r="M3906" s="4">
        <f>AND(Sales[[#This Row],[date]]&lt;=TY_YTDMax,Sales[[#This Row],[date]]&gt;=TY_YTDMin)*Sales[[#This Row],[sales]]</f>
        <v>0</v>
      </c>
      <c r="N3906" s="4">
        <f>AND(Sales[[#This Row],[date]]&lt;=LY_YTDMax,Sales[[#This Row],[date]]&gt;=LY_YTDMin)*Sales[[#This Row],[sales]]</f>
        <v>0</v>
      </c>
      <c r="O3906" s="4">
        <f>AND(Sales[[#This Row],[date]]&gt;=YoY_Min,Sales[[#This Row],[date]]&lt;=TY_YTDMax)*(Sales[[#This Row],[sales]]/Sales[[#This Row],[sqft]])</f>
        <v>1.4023372636932707</v>
      </c>
      <c r="P3906" s="4">
        <f>SUMIF(Sales[RegionStoretype],Sales[[#This Row],[RegionStoretype]],Sales[YoY_SSF])/Sales[[#This Row],[Region_TypeCount]]</f>
        <v>59.469551530910678</v>
      </c>
    </row>
    <row r="3907" spans="1:16" x14ac:dyDescent="0.25">
      <c r="A3907" s="1">
        <v>42993</v>
      </c>
      <c r="B3907">
        <v>5</v>
      </c>
      <c r="C3907">
        <v>2</v>
      </c>
      <c r="D3907">
        <v>28349.120900000002</v>
      </c>
      <c r="E3907">
        <f>INDEX(Stores[region],MATCH(Sales[[#This Row],[store_no]],Stores[store_no],0))</f>
        <v>1</v>
      </c>
      <c r="F3907" t="str">
        <f>INDEX(Stores[storetype],MATCH(Sales[[#This Row],[store_no]],Stores[store_no],0))</f>
        <v>B</v>
      </c>
      <c r="G3907" t="str">
        <f>INDEX(Stores[location_city],MATCH(Sales[[#This Row],[store_no]],Stores[store_no],0))</f>
        <v>Bloomington</v>
      </c>
      <c r="H3907" t="str">
        <f>INDEX(Stores[location_state],MATCH(Sales[[#This Row],[store_no]],Stores[store_no],0))</f>
        <v>Indiana</v>
      </c>
      <c r="I3907">
        <f>INDEX(Stores[sqft],MATCH(Sales[[#This Row],[store_no]],Stores[store_no],0))</f>
        <v>114500</v>
      </c>
      <c r="J3907" s="4" t="str">
        <f>INDEX(Departments[dept_name],MATCH(Sales[[#This Row],[dept_no]],Departments[dept_no],0))</f>
        <v>Baby</v>
      </c>
      <c r="K3907" s="4" t="str">
        <f>CONCATENATE(Sales[[#This Row],[region]],Sales[[#This Row],[storetype]])</f>
        <v>1B</v>
      </c>
      <c r="L3907" s="4">
        <f>INDEX(RegionStoreCount[Store Count],MATCH(Sales[[#This Row],[RegionStoretype]],RegionStoreCount[Region/Type],0))</f>
        <v>5</v>
      </c>
      <c r="M3907" s="4">
        <f>AND(Sales[[#This Row],[date]]&lt;=TY_YTDMax,Sales[[#This Row],[date]]&gt;=TY_YTDMin)*Sales[[#This Row],[sales]]</f>
        <v>0</v>
      </c>
      <c r="N3907" s="4">
        <f>AND(Sales[[#This Row],[date]]&lt;=LY_YTDMax,Sales[[#This Row],[date]]&gt;=LY_YTDMin)*Sales[[#This Row],[sales]]</f>
        <v>0</v>
      </c>
      <c r="O3907" s="4">
        <f>AND(Sales[[#This Row],[date]]&gt;=YoY_Min,Sales[[#This Row],[date]]&lt;=TY_YTDMax)*(Sales[[#This Row],[sales]]/Sales[[#This Row],[sqft]])</f>
        <v>0.24759057554585154</v>
      </c>
      <c r="P3907" s="4">
        <f>SUMIF(Sales[RegionStoretype],Sales[[#This Row],[RegionStoretype]],Sales[YoY_SSF])/Sales[[#This Row],[Region_TypeCount]]</f>
        <v>68.518982968140051</v>
      </c>
    </row>
    <row r="3908" spans="1:16" x14ac:dyDescent="0.25">
      <c r="A3908" s="1">
        <v>42993</v>
      </c>
      <c r="B3908">
        <v>5</v>
      </c>
      <c r="C3908">
        <v>3</v>
      </c>
      <c r="D3908">
        <v>39939.800000000003</v>
      </c>
      <c r="E3908">
        <f>INDEX(Stores[region],MATCH(Sales[[#This Row],[store_no]],Stores[store_no],0))</f>
        <v>1</v>
      </c>
      <c r="F3908" t="str">
        <f>INDEX(Stores[storetype],MATCH(Sales[[#This Row],[store_no]],Stores[store_no],0))</f>
        <v>B</v>
      </c>
      <c r="G3908" t="str">
        <f>INDEX(Stores[location_city],MATCH(Sales[[#This Row],[store_no]],Stores[store_no],0))</f>
        <v>Bloomington</v>
      </c>
      <c r="H3908" t="str">
        <f>INDEX(Stores[location_state],MATCH(Sales[[#This Row],[store_no]],Stores[store_no],0))</f>
        <v>Indiana</v>
      </c>
      <c r="I3908">
        <f>INDEX(Stores[sqft],MATCH(Sales[[#This Row],[store_no]],Stores[store_no],0))</f>
        <v>114500</v>
      </c>
      <c r="J3908" s="4" t="str">
        <f>INDEX(Departments[dept_name],MATCH(Sales[[#This Row],[dept_no]],Departments[dept_no],0))</f>
        <v>Beauty</v>
      </c>
      <c r="K3908" s="4" t="str">
        <f>CONCATENATE(Sales[[#This Row],[region]],Sales[[#This Row],[storetype]])</f>
        <v>1B</v>
      </c>
      <c r="L3908" s="4">
        <f>INDEX(RegionStoreCount[Store Count],MATCH(Sales[[#This Row],[RegionStoretype]],RegionStoreCount[Region/Type],0))</f>
        <v>5</v>
      </c>
      <c r="M3908" s="4">
        <f>AND(Sales[[#This Row],[date]]&lt;=TY_YTDMax,Sales[[#This Row],[date]]&gt;=TY_YTDMin)*Sales[[#This Row],[sales]]</f>
        <v>0</v>
      </c>
      <c r="N3908" s="4">
        <f>AND(Sales[[#This Row],[date]]&lt;=LY_YTDMax,Sales[[#This Row],[date]]&gt;=LY_YTDMin)*Sales[[#This Row],[sales]]</f>
        <v>0</v>
      </c>
      <c r="O3908" s="4">
        <f>AND(Sales[[#This Row],[date]]&gt;=YoY_Min,Sales[[#This Row],[date]]&lt;=TY_YTDMax)*(Sales[[#This Row],[sales]]/Sales[[#This Row],[sqft]])</f>
        <v>0.34881921397379917</v>
      </c>
      <c r="P3908" s="4">
        <f>SUMIF(Sales[RegionStoretype],Sales[[#This Row],[RegionStoretype]],Sales[YoY_SSF])/Sales[[#This Row],[Region_TypeCount]]</f>
        <v>68.518982968140051</v>
      </c>
    </row>
    <row r="3909" spans="1:16" x14ac:dyDescent="0.25">
      <c r="A3909" s="1">
        <v>42993</v>
      </c>
      <c r="B3909">
        <v>5</v>
      </c>
      <c r="C3909">
        <v>8</v>
      </c>
      <c r="D3909">
        <v>55215.880600000004</v>
      </c>
      <c r="E3909">
        <f>INDEX(Stores[region],MATCH(Sales[[#This Row],[store_no]],Stores[store_no],0))</f>
        <v>1</v>
      </c>
      <c r="F3909" t="str">
        <f>INDEX(Stores[storetype],MATCH(Sales[[#This Row],[store_no]],Stores[store_no],0))</f>
        <v>B</v>
      </c>
      <c r="G3909" t="str">
        <f>INDEX(Stores[location_city],MATCH(Sales[[#This Row],[store_no]],Stores[store_no],0))</f>
        <v>Bloomington</v>
      </c>
      <c r="H3909" t="str">
        <f>INDEX(Stores[location_state],MATCH(Sales[[#This Row],[store_no]],Stores[store_no],0))</f>
        <v>Indiana</v>
      </c>
      <c r="I3909">
        <f>INDEX(Stores[sqft],MATCH(Sales[[#This Row],[store_no]],Stores[store_no],0))</f>
        <v>114500</v>
      </c>
      <c r="J3909" s="4" t="str">
        <f>INDEX(Departments[dept_name],MATCH(Sales[[#This Row],[dept_no]],Departments[dept_no],0))</f>
        <v>Games</v>
      </c>
      <c r="K3909" s="4" t="str">
        <f>CONCATENATE(Sales[[#This Row],[region]],Sales[[#This Row],[storetype]])</f>
        <v>1B</v>
      </c>
      <c r="L3909" s="4">
        <f>INDEX(RegionStoreCount[Store Count],MATCH(Sales[[#This Row],[RegionStoretype]],RegionStoreCount[Region/Type],0))</f>
        <v>5</v>
      </c>
      <c r="M3909" s="4">
        <f>AND(Sales[[#This Row],[date]]&lt;=TY_YTDMax,Sales[[#This Row],[date]]&gt;=TY_YTDMin)*Sales[[#This Row],[sales]]</f>
        <v>0</v>
      </c>
      <c r="N3909" s="4">
        <f>AND(Sales[[#This Row],[date]]&lt;=LY_YTDMax,Sales[[#This Row],[date]]&gt;=LY_YTDMin)*Sales[[#This Row],[sales]]</f>
        <v>0</v>
      </c>
      <c r="O3909" s="4">
        <f>AND(Sales[[#This Row],[date]]&gt;=YoY_Min,Sales[[#This Row],[date]]&lt;=TY_YTDMax)*(Sales[[#This Row],[sales]]/Sales[[#This Row],[sqft]])</f>
        <v>0.48223476506550222</v>
      </c>
      <c r="P3909" s="4">
        <f>SUMIF(Sales[RegionStoretype],Sales[[#This Row],[RegionStoretype]],Sales[YoY_SSF])/Sales[[#This Row],[Region_TypeCount]]</f>
        <v>68.518982968140051</v>
      </c>
    </row>
    <row r="3910" spans="1:16" x14ac:dyDescent="0.25">
      <c r="A3910" s="1">
        <v>42993</v>
      </c>
      <c r="B3910">
        <v>5</v>
      </c>
      <c r="C3910">
        <v>15</v>
      </c>
      <c r="D3910">
        <v>47619.737700000005</v>
      </c>
      <c r="E3910">
        <f>INDEX(Stores[region],MATCH(Sales[[#This Row],[store_no]],Stores[store_no],0))</f>
        <v>1</v>
      </c>
      <c r="F3910" t="str">
        <f>INDEX(Stores[storetype],MATCH(Sales[[#This Row],[store_no]],Stores[store_no],0))</f>
        <v>B</v>
      </c>
      <c r="G3910" t="str">
        <f>INDEX(Stores[location_city],MATCH(Sales[[#This Row],[store_no]],Stores[store_no],0))</f>
        <v>Bloomington</v>
      </c>
      <c r="H3910" t="str">
        <f>INDEX(Stores[location_state],MATCH(Sales[[#This Row],[store_no]],Stores[store_no],0))</f>
        <v>Indiana</v>
      </c>
      <c r="I3910">
        <f>INDEX(Stores[sqft],MATCH(Sales[[#This Row],[store_no]],Stores[store_no],0))</f>
        <v>114500</v>
      </c>
      <c r="J3910" s="4" t="str">
        <f>INDEX(Departments[dept_name],MATCH(Sales[[#This Row],[dept_no]],Departments[dept_no],0))</f>
        <v>Music</v>
      </c>
      <c r="K3910" s="4" t="str">
        <f>CONCATENATE(Sales[[#This Row],[region]],Sales[[#This Row],[storetype]])</f>
        <v>1B</v>
      </c>
      <c r="L3910" s="4">
        <f>INDEX(RegionStoreCount[Store Count],MATCH(Sales[[#This Row],[RegionStoretype]],RegionStoreCount[Region/Type],0))</f>
        <v>5</v>
      </c>
      <c r="M3910" s="4">
        <f>AND(Sales[[#This Row],[date]]&lt;=TY_YTDMax,Sales[[#This Row],[date]]&gt;=TY_YTDMin)*Sales[[#This Row],[sales]]</f>
        <v>0</v>
      </c>
      <c r="N3910" s="4">
        <f>AND(Sales[[#This Row],[date]]&lt;=LY_YTDMax,Sales[[#This Row],[date]]&gt;=LY_YTDMin)*Sales[[#This Row],[sales]]</f>
        <v>0</v>
      </c>
      <c r="O3910" s="4">
        <f>AND(Sales[[#This Row],[date]]&gt;=YoY_Min,Sales[[#This Row],[date]]&lt;=TY_YTDMax)*(Sales[[#This Row],[sales]]/Sales[[#This Row],[sqft]])</f>
        <v>0.41589290567685594</v>
      </c>
      <c r="P3910" s="4">
        <f>SUMIF(Sales[RegionStoretype],Sales[[#This Row],[RegionStoretype]],Sales[YoY_SSF])/Sales[[#This Row],[Region_TypeCount]]</f>
        <v>68.518982968140051</v>
      </c>
    </row>
    <row r="3911" spans="1:16" x14ac:dyDescent="0.25">
      <c r="A3911" s="1">
        <v>42993</v>
      </c>
      <c r="B3911">
        <v>6</v>
      </c>
      <c r="C3911">
        <v>2</v>
      </c>
      <c r="D3911">
        <v>21115.326600000004</v>
      </c>
      <c r="E3911">
        <f>INDEX(Stores[region],MATCH(Sales[[#This Row],[store_no]],Stores[store_no],0))</f>
        <v>3</v>
      </c>
      <c r="F3911" t="str">
        <f>INDEX(Stores[storetype],MATCH(Sales[[#This Row],[store_no]],Stores[store_no],0))</f>
        <v>A</v>
      </c>
      <c r="G3911" t="str">
        <f>INDEX(Stores[location_city],MATCH(Sales[[#This Row],[store_no]],Stores[store_no],0))</f>
        <v>Green Bay</v>
      </c>
      <c r="H3911" t="str">
        <f>INDEX(Stores[location_state],MATCH(Sales[[#This Row],[store_no]],Stores[store_no],0))</f>
        <v>Wisconsin</v>
      </c>
      <c r="I3911">
        <f>INDEX(Stores[sqft],MATCH(Sales[[#This Row],[store_no]],Stores[store_no],0))</f>
        <v>138800</v>
      </c>
      <c r="J3911" s="4" t="str">
        <f>INDEX(Departments[dept_name],MATCH(Sales[[#This Row],[dept_no]],Departments[dept_no],0))</f>
        <v>Baby</v>
      </c>
      <c r="K3911" s="4" t="str">
        <f>CONCATENATE(Sales[[#This Row],[region]],Sales[[#This Row],[storetype]])</f>
        <v>3A</v>
      </c>
      <c r="L3911" s="4">
        <f>INDEX(RegionStoreCount[Store Count],MATCH(Sales[[#This Row],[RegionStoretype]],RegionStoreCount[Region/Type],0))</f>
        <v>9</v>
      </c>
      <c r="M3911" s="4">
        <f>AND(Sales[[#This Row],[date]]&lt;=TY_YTDMax,Sales[[#This Row],[date]]&gt;=TY_YTDMin)*Sales[[#This Row],[sales]]</f>
        <v>0</v>
      </c>
      <c r="N3911" s="4">
        <f>AND(Sales[[#This Row],[date]]&lt;=LY_YTDMax,Sales[[#This Row],[date]]&gt;=LY_YTDMin)*Sales[[#This Row],[sales]]</f>
        <v>0</v>
      </c>
      <c r="O3911" s="4">
        <f>AND(Sales[[#This Row],[date]]&gt;=YoY_Min,Sales[[#This Row],[date]]&lt;=TY_YTDMax)*(Sales[[#This Row],[sales]]/Sales[[#This Row],[sqft]])</f>
        <v>0.15212771325648416</v>
      </c>
      <c r="P3911" s="4">
        <f>SUMIF(Sales[RegionStoretype],Sales[[#This Row],[RegionStoretype]],Sales[YoY_SSF])/Sales[[#This Row],[Region_TypeCount]]</f>
        <v>53.603836561720975</v>
      </c>
    </row>
    <row r="3912" spans="1:16" x14ac:dyDescent="0.25">
      <c r="A3912" s="1">
        <v>42993</v>
      </c>
      <c r="B3912">
        <v>6</v>
      </c>
      <c r="C3912">
        <v>5</v>
      </c>
      <c r="D3912">
        <v>43040.358899999999</v>
      </c>
      <c r="E3912">
        <f>INDEX(Stores[region],MATCH(Sales[[#This Row],[store_no]],Stores[store_no],0))</f>
        <v>3</v>
      </c>
      <c r="F3912" t="str">
        <f>INDEX(Stores[storetype],MATCH(Sales[[#This Row],[store_no]],Stores[store_no],0))</f>
        <v>A</v>
      </c>
      <c r="G3912" t="str">
        <f>INDEX(Stores[location_city],MATCH(Sales[[#This Row],[store_no]],Stores[store_no],0))</f>
        <v>Green Bay</v>
      </c>
      <c r="H3912" t="str">
        <f>INDEX(Stores[location_state],MATCH(Sales[[#This Row],[store_no]],Stores[store_no],0))</f>
        <v>Wisconsin</v>
      </c>
      <c r="I3912">
        <f>INDEX(Stores[sqft],MATCH(Sales[[#This Row],[store_no]],Stores[store_no],0))</f>
        <v>138800</v>
      </c>
      <c r="J3912" s="4" t="str">
        <f>INDEX(Departments[dept_name],MATCH(Sales[[#This Row],[dept_no]],Departments[dept_no],0))</f>
        <v>Clothing</v>
      </c>
      <c r="K3912" s="4" t="str">
        <f>CONCATENATE(Sales[[#This Row],[region]],Sales[[#This Row],[storetype]])</f>
        <v>3A</v>
      </c>
      <c r="L3912" s="4">
        <f>INDEX(RegionStoreCount[Store Count],MATCH(Sales[[#This Row],[RegionStoretype]],RegionStoreCount[Region/Type],0))</f>
        <v>9</v>
      </c>
      <c r="M3912" s="4">
        <f>AND(Sales[[#This Row],[date]]&lt;=TY_YTDMax,Sales[[#This Row],[date]]&gt;=TY_YTDMin)*Sales[[#This Row],[sales]]</f>
        <v>0</v>
      </c>
      <c r="N3912" s="4">
        <f>AND(Sales[[#This Row],[date]]&lt;=LY_YTDMax,Sales[[#This Row],[date]]&gt;=LY_YTDMin)*Sales[[#This Row],[sales]]</f>
        <v>0</v>
      </c>
      <c r="O3912" s="4">
        <f>AND(Sales[[#This Row],[date]]&gt;=YoY_Min,Sales[[#This Row],[date]]&lt;=TY_YTDMax)*(Sales[[#This Row],[sales]]/Sales[[#This Row],[sqft]])</f>
        <v>0.31008904106628243</v>
      </c>
      <c r="P3912" s="4">
        <f>SUMIF(Sales[RegionStoretype],Sales[[#This Row],[RegionStoretype]],Sales[YoY_SSF])/Sales[[#This Row],[Region_TypeCount]]</f>
        <v>53.603836561720975</v>
      </c>
    </row>
    <row r="3913" spans="1:16" x14ac:dyDescent="0.25">
      <c r="A3913" s="1">
        <v>42993</v>
      </c>
      <c r="B3913">
        <v>6</v>
      </c>
      <c r="C3913">
        <v>8</v>
      </c>
      <c r="D3913">
        <v>41777.155200000001</v>
      </c>
      <c r="E3913">
        <f>INDEX(Stores[region],MATCH(Sales[[#This Row],[store_no]],Stores[store_no],0))</f>
        <v>3</v>
      </c>
      <c r="F3913" t="str">
        <f>INDEX(Stores[storetype],MATCH(Sales[[#This Row],[store_no]],Stores[store_no],0))</f>
        <v>A</v>
      </c>
      <c r="G3913" t="str">
        <f>INDEX(Stores[location_city],MATCH(Sales[[#This Row],[store_no]],Stores[store_no],0))</f>
        <v>Green Bay</v>
      </c>
      <c r="H3913" t="str">
        <f>INDEX(Stores[location_state],MATCH(Sales[[#This Row],[store_no]],Stores[store_no],0))</f>
        <v>Wisconsin</v>
      </c>
      <c r="I3913">
        <f>INDEX(Stores[sqft],MATCH(Sales[[#This Row],[store_no]],Stores[store_no],0))</f>
        <v>138800</v>
      </c>
      <c r="J3913" s="4" t="str">
        <f>INDEX(Departments[dept_name],MATCH(Sales[[#This Row],[dept_no]],Departments[dept_no],0))</f>
        <v>Games</v>
      </c>
      <c r="K3913" s="4" t="str">
        <f>CONCATENATE(Sales[[#This Row],[region]],Sales[[#This Row],[storetype]])</f>
        <v>3A</v>
      </c>
      <c r="L3913" s="4">
        <f>INDEX(RegionStoreCount[Store Count],MATCH(Sales[[#This Row],[RegionStoretype]],RegionStoreCount[Region/Type],0))</f>
        <v>9</v>
      </c>
      <c r="M3913" s="4">
        <f>AND(Sales[[#This Row],[date]]&lt;=TY_YTDMax,Sales[[#This Row],[date]]&gt;=TY_YTDMin)*Sales[[#This Row],[sales]]</f>
        <v>0</v>
      </c>
      <c r="N3913" s="4">
        <f>AND(Sales[[#This Row],[date]]&lt;=LY_YTDMax,Sales[[#This Row],[date]]&gt;=LY_YTDMin)*Sales[[#This Row],[sales]]</f>
        <v>0</v>
      </c>
      <c r="O3913" s="4">
        <f>AND(Sales[[#This Row],[date]]&gt;=YoY_Min,Sales[[#This Row],[date]]&lt;=TY_YTDMax)*(Sales[[#This Row],[sales]]/Sales[[#This Row],[sqft]])</f>
        <v>0.30098814985590777</v>
      </c>
      <c r="P3913" s="4">
        <f>SUMIF(Sales[RegionStoretype],Sales[[#This Row],[RegionStoretype]],Sales[YoY_SSF])/Sales[[#This Row],[Region_TypeCount]]</f>
        <v>53.603836561720975</v>
      </c>
    </row>
    <row r="3914" spans="1:16" x14ac:dyDescent="0.25">
      <c r="A3914" s="1">
        <v>42993</v>
      </c>
      <c r="B3914">
        <v>7</v>
      </c>
      <c r="C3914">
        <v>3</v>
      </c>
      <c r="D3914">
        <v>29924.975300000002</v>
      </c>
      <c r="E3914">
        <f>INDEX(Stores[region],MATCH(Sales[[#This Row],[store_no]],Stores[store_no],0))</f>
        <v>2</v>
      </c>
      <c r="F3914" t="str">
        <f>INDEX(Stores[storetype],MATCH(Sales[[#This Row],[store_no]],Stores[store_no],0))</f>
        <v>B</v>
      </c>
      <c r="G3914" t="str">
        <f>INDEX(Stores[location_city],MATCH(Sales[[#This Row],[store_no]],Stores[store_no],0))</f>
        <v>Rockford</v>
      </c>
      <c r="H3914" t="str">
        <f>INDEX(Stores[location_state],MATCH(Sales[[#This Row],[store_no]],Stores[store_no],0))</f>
        <v>Illinois</v>
      </c>
      <c r="I3914">
        <f>INDEX(Stores[sqft],MATCH(Sales[[#This Row],[store_no]],Stores[store_no],0))</f>
        <v>127100</v>
      </c>
      <c r="J3914" s="4" t="str">
        <f>INDEX(Departments[dept_name],MATCH(Sales[[#This Row],[dept_no]],Departments[dept_no],0))</f>
        <v>Beauty</v>
      </c>
      <c r="K3914" s="4" t="str">
        <f>CONCATENATE(Sales[[#This Row],[region]],Sales[[#This Row],[storetype]])</f>
        <v>2B</v>
      </c>
      <c r="L3914" s="4">
        <f>INDEX(RegionStoreCount[Store Count],MATCH(Sales[[#This Row],[RegionStoretype]],RegionStoreCount[Region/Type],0))</f>
        <v>6</v>
      </c>
      <c r="M3914" s="4">
        <f>AND(Sales[[#This Row],[date]]&lt;=TY_YTDMax,Sales[[#This Row],[date]]&gt;=TY_YTDMin)*Sales[[#This Row],[sales]]</f>
        <v>0</v>
      </c>
      <c r="N3914" s="4">
        <f>AND(Sales[[#This Row],[date]]&lt;=LY_YTDMax,Sales[[#This Row],[date]]&gt;=LY_YTDMin)*Sales[[#This Row],[sales]]</f>
        <v>0</v>
      </c>
      <c r="O3914" s="4">
        <f>AND(Sales[[#This Row],[date]]&gt;=YoY_Min,Sales[[#This Row],[date]]&lt;=TY_YTDMax)*(Sales[[#This Row],[sales]]/Sales[[#This Row],[sqft]])</f>
        <v>0.23544433752950433</v>
      </c>
      <c r="P3914" s="4">
        <f>SUMIF(Sales[RegionStoretype],Sales[[#This Row],[RegionStoretype]],Sales[YoY_SSF])/Sales[[#This Row],[Region_TypeCount]]</f>
        <v>58.393757732919049</v>
      </c>
    </row>
    <row r="3915" spans="1:16" x14ac:dyDescent="0.25">
      <c r="A3915" s="1">
        <v>42993</v>
      </c>
      <c r="B3915">
        <v>7</v>
      </c>
      <c r="C3915">
        <v>5</v>
      </c>
      <c r="D3915">
        <v>43909.169900000001</v>
      </c>
      <c r="E3915">
        <f>INDEX(Stores[region],MATCH(Sales[[#This Row],[store_no]],Stores[store_no],0))</f>
        <v>2</v>
      </c>
      <c r="F3915" t="str">
        <f>INDEX(Stores[storetype],MATCH(Sales[[#This Row],[store_no]],Stores[store_no],0))</f>
        <v>B</v>
      </c>
      <c r="G3915" t="str">
        <f>INDEX(Stores[location_city],MATCH(Sales[[#This Row],[store_no]],Stores[store_no],0))</f>
        <v>Rockford</v>
      </c>
      <c r="H3915" t="str">
        <f>INDEX(Stores[location_state],MATCH(Sales[[#This Row],[store_no]],Stores[store_no],0))</f>
        <v>Illinois</v>
      </c>
      <c r="I3915">
        <f>INDEX(Stores[sqft],MATCH(Sales[[#This Row],[store_no]],Stores[store_no],0))</f>
        <v>127100</v>
      </c>
      <c r="J3915" s="4" t="str">
        <f>INDEX(Departments[dept_name],MATCH(Sales[[#This Row],[dept_no]],Departments[dept_no],0))</f>
        <v>Clothing</v>
      </c>
      <c r="K3915" s="4" t="str">
        <f>CONCATENATE(Sales[[#This Row],[region]],Sales[[#This Row],[storetype]])</f>
        <v>2B</v>
      </c>
      <c r="L3915" s="4">
        <f>INDEX(RegionStoreCount[Store Count],MATCH(Sales[[#This Row],[RegionStoretype]],RegionStoreCount[Region/Type],0))</f>
        <v>6</v>
      </c>
      <c r="M3915" s="4">
        <f>AND(Sales[[#This Row],[date]]&lt;=TY_YTDMax,Sales[[#This Row],[date]]&gt;=TY_YTDMin)*Sales[[#This Row],[sales]]</f>
        <v>0</v>
      </c>
      <c r="N3915" s="4">
        <f>AND(Sales[[#This Row],[date]]&lt;=LY_YTDMax,Sales[[#This Row],[date]]&gt;=LY_YTDMin)*Sales[[#This Row],[sales]]</f>
        <v>0</v>
      </c>
      <c r="O3915" s="4">
        <f>AND(Sales[[#This Row],[date]]&gt;=YoY_Min,Sales[[#This Row],[date]]&lt;=TY_YTDMax)*(Sales[[#This Row],[sales]]/Sales[[#This Row],[sqft]])</f>
        <v>0.34546947206923684</v>
      </c>
      <c r="P3915" s="4">
        <f>SUMIF(Sales[RegionStoretype],Sales[[#This Row],[RegionStoretype]],Sales[YoY_SSF])/Sales[[#This Row],[Region_TypeCount]]</f>
        <v>58.393757732919049</v>
      </c>
    </row>
    <row r="3916" spans="1:16" x14ac:dyDescent="0.25">
      <c r="A3916" s="1">
        <v>42993</v>
      </c>
      <c r="B3916">
        <v>7</v>
      </c>
      <c r="C3916">
        <v>15</v>
      </c>
      <c r="D3916">
        <v>63201.455999999998</v>
      </c>
      <c r="E3916">
        <f>INDEX(Stores[region],MATCH(Sales[[#This Row],[store_no]],Stores[store_no],0))</f>
        <v>2</v>
      </c>
      <c r="F3916" t="str">
        <f>INDEX(Stores[storetype],MATCH(Sales[[#This Row],[store_no]],Stores[store_no],0))</f>
        <v>B</v>
      </c>
      <c r="G3916" t="str">
        <f>INDEX(Stores[location_city],MATCH(Sales[[#This Row],[store_no]],Stores[store_no],0))</f>
        <v>Rockford</v>
      </c>
      <c r="H3916" t="str">
        <f>INDEX(Stores[location_state],MATCH(Sales[[#This Row],[store_no]],Stores[store_no],0))</f>
        <v>Illinois</v>
      </c>
      <c r="I3916">
        <f>INDEX(Stores[sqft],MATCH(Sales[[#This Row],[store_no]],Stores[store_no],0))</f>
        <v>127100</v>
      </c>
      <c r="J3916" s="4" t="str">
        <f>INDEX(Departments[dept_name],MATCH(Sales[[#This Row],[dept_no]],Departments[dept_no],0))</f>
        <v>Music</v>
      </c>
      <c r="K3916" s="4" t="str">
        <f>CONCATENATE(Sales[[#This Row],[region]],Sales[[#This Row],[storetype]])</f>
        <v>2B</v>
      </c>
      <c r="L3916" s="4">
        <f>INDEX(RegionStoreCount[Store Count],MATCH(Sales[[#This Row],[RegionStoretype]],RegionStoreCount[Region/Type],0))</f>
        <v>6</v>
      </c>
      <c r="M3916" s="4">
        <f>AND(Sales[[#This Row],[date]]&lt;=TY_YTDMax,Sales[[#This Row],[date]]&gt;=TY_YTDMin)*Sales[[#This Row],[sales]]</f>
        <v>0</v>
      </c>
      <c r="N3916" s="4">
        <f>AND(Sales[[#This Row],[date]]&lt;=LY_YTDMax,Sales[[#This Row],[date]]&gt;=LY_YTDMin)*Sales[[#This Row],[sales]]</f>
        <v>0</v>
      </c>
      <c r="O3916" s="4">
        <f>AND(Sales[[#This Row],[date]]&gt;=YoY_Min,Sales[[#This Row],[date]]&lt;=TY_YTDMax)*(Sales[[#This Row],[sales]]/Sales[[#This Row],[sqft]])</f>
        <v>0.49725771833202204</v>
      </c>
      <c r="P3916" s="4">
        <f>SUMIF(Sales[RegionStoretype],Sales[[#This Row],[RegionStoretype]],Sales[YoY_SSF])/Sales[[#This Row],[Region_TypeCount]]</f>
        <v>58.393757732919049</v>
      </c>
    </row>
    <row r="3917" spans="1:16" x14ac:dyDescent="0.25">
      <c r="A3917" s="1">
        <v>42993</v>
      </c>
      <c r="B3917">
        <v>7</v>
      </c>
      <c r="C3917">
        <v>18</v>
      </c>
      <c r="D3917">
        <v>34717.688199999997</v>
      </c>
      <c r="E3917">
        <f>INDEX(Stores[region],MATCH(Sales[[#This Row],[store_no]],Stores[store_no],0))</f>
        <v>2</v>
      </c>
      <c r="F3917" t="str">
        <f>INDEX(Stores[storetype],MATCH(Sales[[#This Row],[store_no]],Stores[store_no],0))</f>
        <v>B</v>
      </c>
      <c r="G3917" t="str">
        <f>INDEX(Stores[location_city],MATCH(Sales[[#This Row],[store_no]],Stores[store_no],0))</f>
        <v>Rockford</v>
      </c>
      <c r="H3917" t="str">
        <f>INDEX(Stores[location_state],MATCH(Sales[[#This Row],[store_no]],Stores[store_no],0))</f>
        <v>Illinois</v>
      </c>
      <c r="I3917">
        <f>INDEX(Stores[sqft],MATCH(Sales[[#This Row],[store_no]],Stores[store_no],0))</f>
        <v>127100</v>
      </c>
      <c r="J3917" s="4" t="str">
        <f>INDEX(Departments[dept_name],MATCH(Sales[[#This Row],[dept_no]],Departments[dept_no],0))</f>
        <v>Sports</v>
      </c>
      <c r="K3917" s="4" t="str">
        <f>CONCATENATE(Sales[[#This Row],[region]],Sales[[#This Row],[storetype]])</f>
        <v>2B</v>
      </c>
      <c r="L3917" s="4">
        <f>INDEX(RegionStoreCount[Store Count],MATCH(Sales[[#This Row],[RegionStoretype]],RegionStoreCount[Region/Type],0))</f>
        <v>6</v>
      </c>
      <c r="M3917" s="4">
        <f>AND(Sales[[#This Row],[date]]&lt;=TY_YTDMax,Sales[[#This Row],[date]]&gt;=TY_YTDMin)*Sales[[#This Row],[sales]]</f>
        <v>0</v>
      </c>
      <c r="N3917" s="4">
        <f>AND(Sales[[#This Row],[date]]&lt;=LY_YTDMax,Sales[[#This Row],[date]]&gt;=LY_YTDMin)*Sales[[#This Row],[sales]]</f>
        <v>0</v>
      </c>
      <c r="O3917" s="4">
        <f>AND(Sales[[#This Row],[date]]&gt;=YoY_Min,Sales[[#This Row],[date]]&lt;=TY_YTDMax)*(Sales[[#This Row],[sales]]/Sales[[#This Row],[sqft]])</f>
        <v>0.27315254287962232</v>
      </c>
      <c r="P3917" s="4">
        <f>SUMIF(Sales[RegionStoretype],Sales[[#This Row],[RegionStoretype]],Sales[YoY_SSF])/Sales[[#This Row],[Region_TypeCount]]</f>
        <v>58.393757732919049</v>
      </c>
    </row>
    <row r="3918" spans="1:16" x14ac:dyDescent="0.25">
      <c r="A3918" s="1">
        <v>42993</v>
      </c>
      <c r="B3918">
        <v>8</v>
      </c>
      <c r="C3918">
        <v>15</v>
      </c>
      <c r="D3918">
        <v>70617.179900000003</v>
      </c>
      <c r="E3918">
        <f>INDEX(Stores[region],MATCH(Sales[[#This Row],[store_no]],Stores[store_no],0))</f>
        <v>3</v>
      </c>
      <c r="F3918" t="str">
        <f>INDEX(Stores[storetype],MATCH(Sales[[#This Row],[store_no]],Stores[store_no],0))</f>
        <v>A</v>
      </c>
      <c r="G3918" t="str">
        <f>INDEX(Stores[location_city],MATCH(Sales[[#This Row],[store_no]],Stores[store_no],0))</f>
        <v>Saint Louis</v>
      </c>
      <c r="H3918" t="str">
        <f>INDEX(Stores[location_state],MATCH(Sales[[#This Row],[store_no]],Stores[store_no],0))</f>
        <v>Missouri</v>
      </c>
      <c r="I3918">
        <f>INDEX(Stores[sqft],MATCH(Sales[[#This Row],[store_no]],Stores[store_no],0))</f>
        <v>198900</v>
      </c>
      <c r="J3918" s="4" t="str">
        <f>INDEX(Departments[dept_name],MATCH(Sales[[#This Row],[dept_no]],Departments[dept_no],0))</f>
        <v>Music</v>
      </c>
      <c r="K3918" s="4" t="str">
        <f>CONCATENATE(Sales[[#This Row],[region]],Sales[[#This Row],[storetype]])</f>
        <v>3A</v>
      </c>
      <c r="L3918" s="4">
        <f>INDEX(RegionStoreCount[Store Count],MATCH(Sales[[#This Row],[RegionStoretype]],RegionStoreCount[Region/Type],0))</f>
        <v>9</v>
      </c>
      <c r="M3918" s="4">
        <f>AND(Sales[[#This Row],[date]]&lt;=TY_YTDMax,Sales[[#This Row],[date]]&gt;=TY_YTDMin)*Sales[[#This Row],[sales]]</f>
        <v>0</v>
      </c>
      <c r="N3918" s="4">
        <f>AND(Sales[[#This Row],[date]]&lt;=LY_YTDMax,Sales[[#This Row],[date]]&gt;=LY_YTDMin)*Sales[[#This Row],[sales]]</f>
        <v>0</v>
      </c>
      <c r="O3918" s="4">
        <f>AND(Sales[[#This Row],[date]]&gt;=YoY_Min,Sales[[#This Row],[date]]&lt;=TY_YTDMax)*(Sales[[#This Row],[sales]]/Sales[[#This Row],[sqft]])</f>
        <v>0.35503861186525892</v>
      </c>
      <c r="P3918" s="4">
        <f>SUMIF(Sales[RegionStoretype],Sales[[#This Row],[RegionStoretype]],Sales[YoY_SSF])/Sales[[#This Row],[Region_TypeCount]]</f>
        <v>53.603836561720975</v>
      </c>
    </row>
    <row r="3919" spans="1:16" x14ac:dyDescent="0.25">
      <c r="A3919" s="1">
        <v>42993</v>
      </c>
      <c r="B3919">
        <v>8</v>
      </c>
      <c r="C3919">
        <v>17</v>
      </c>
      <c r="D3919">
        <v>82029.004000000001</v>
      </c>
      <c r="E3919">
        <f>INDEX(Stores[region],MATCH(Sales[[#This Row],[store_no]],Stores[store_no],0))</f>
        <v>3</v>
      </c>
      <c r="F3919" t="str">
        <f>INDEX(Stores[storetype],MATCH(Sales[[#This Row],[store_no]],Stores[store_no],0))</f>
        <v>A</v>
      </c>
      <c r="G3919" t="str">
        <f>INDEX(Stores[location_city],MATCH(Sales[[#This Row],[store_no]],Stores[store_no],0))</f>
        <v>Saint Louis</v>
      </c>
      <c r="H3919" t="str">
        <f>INDEX(Stores[location_state],MATCH(Sales[[#This Row],[store_no]],Stores[store_no],0))</f>
        <v>Missouri</v>
      </c>
      <c r="I3919">
        <f>INDEX(Stores[sqft],MATCH(Sales[[#This Row],[store_no]],Stores[store_no],0))</f>
        <v>198900</v>
      </c>
      <c r="J3919" s="4" t="str">
        <f>INDEX(Departments[dept_name],MATCH(Sales[[#This Row],[dept_no]],Departments[dept_no],0))</f>
        <v>Shoes</v>
      </c>
      <c r="K3919" s="4" t="str">
        <f>CONCATENATE(Sales[[#This Row],[region]],Sales[[#This Row],[storetype]])</f>
        <v>3A</v>
      </c>
      <c r="L3919" s="4">
        <f>INDEX(RegionStoreCount[Store Count],MATCH(Sales[[#This Row],[RegionStoretype]],RegionStoreCount[Region/Type],0))</f>
        <v>9</v>
      </c>
      <c r="M3919" s="4">
        <f>AND(Sales[[#This Row],[date]]&lt;=TY_YTDMax,Sales[[#This Row],[date]]&gt;=TY_YTDMin)*Sales[[#This Row],[sales]]</f>
        <v>0</v>
      </c>
      <c r="N3919" s="4">
        <f>AND(Sales[[#This Row],[date]]&lt;=LY_YTDMax,Sales[[#This Row],[date]]&gt;=LY_YTDMin)*Sales[[#This Row],[sales]]</f>
        <v>0</v>
      </c>
      <c r="O3919" s="4">
        <f>AND(Sales[[#This Row],[date]]&gt;=YoY_Min,Sales[[#This Row],[date]]&lt;=TY_YTDMax)*(Sales[[#This Row],[sales]]/Sales[[#This Row],[sqft]])</f>
        <v>0.41241329311211666</v>
      </c>
      <c r="P3919" s="4">
        <f>SUMIF(Sales[RegionStoretype],Sales[[#This Row],[RegionStoretype]],Sales[YoY_SSF])/Sales[[#This Row],[Region_TypeCount]]</f>
        <v>53.603836561720975</v>
      </c>
    </row>
    <row r="3920" spans="1:16" x14ac:dyDescent="0.25">
      <c r="A3920" s="1">
        <v>42993</v>
      </c>
      <c r="B3920">
        <v>8</v>
      </c>
      <c r="C3920">
        <v>20</v>
      </c>
      <c r="D3920">
        <v>202949.00319999998</v>
      </c>
      <c r="E3920">
        <f>INDEX(Stores[region],MATCH(Sales[[#This Row],[store_no]],Stores[store_no],0))</f>
        <v>3</v>
      </c>
      <c r="F3920" t="str">
        <f>INDEX(Stores[storetype],MATCH(Sales[[#This Row],[store_no]],Stores[store_no],0))</f>
        <v>A</v>
      </c>
      <c r="G3920" t="str">
        <f>INDEX(Stores[location_city],MATCH(Sales[[#This Row],[store_no]],Stores[store_no],0))</f>
        <v>Saint Louis</v>
      </c>
      <c r="H3920" t="str">
        <f>INDEX(Stores[location_state],MATCH(Sales[[#This Row],[store_no]],Stores[store_no],0))</f>
        <v>Missouri</v>
      </c>
      <c r="I3920">
        <f>INDEX(Stores[sqft],MATCH(Sales[[#This Row],[store_no]],Stores[store_no],0))</f>
        <v>198900</v>
      </c>
      <c r="J3920" s="4" t="str">
        <f>INDEX(Departments[dept_name],MATCH(Sales[[#This Row],[dept_no]],Departments[dept_no],0))</f>
        <v>Toys</v>
      </c>
      <c r="K3920" s="4" t="str">
        <f>CONCATENATE(Sales[[#This Row],[region]],Sales[[#This Row],[storetype]])</f>
        <v>3A</v>
      </c>
      <c r="L3920" s="4">
        <f>INDEX(RegionStoreCount[Store Count],MATCH(Sales[[#This Row],[RegionStoretype]],RegionStoreCount[Region/Type],0))</f>
        <v>9</v>
      </c>
      <c r="M3920" s="4">
        <f>AND(Sales[[#This Row],[date]]&lt;=TY_YTDMax,Sales[[#This Row],[date]]&gt;=TY_YTDMin)*Sales[[#This Row],[sales]]</f>
        <v>0</v>
      </c>
      <c r="N3920" s="4">
        <f>AND(Sales[[#This Row],[date]]&lt;=LY_YTDMax,Sales[[#This Row],[date]]&gt;=LY_YTDMin)*Sales[[#This Row],[sales]]</f>
        <v>0</v>
      </c>
      <c r="O3920" s="4">
        <f>AND(Sales[[#This Row],[date]]&gt;=YoY_Min,Sales[[#This Row],[date]]&lt;=TY_YTDMax)*(Sales[[#This Row],[sales]]/Sales[[#This Row],[sqft]])</f>
        <v>1.0203569793866263</v>
      </c>
      <c r="P3920" s="4">
        <f>SUMIF(Sales[RegionStoretype],Sales[[#This Row],[RegionStoretype]],Sales[YoY_SSF])/Sales[[#This Row],[Region_TypeCount]]</f>
        <v>53.603836561720975</v>
      </c>
    </row>
    <row r="3921" spans="1:16" x14ac:dyDescent="0.25">
      <c r="A3921" s="1">
        <v>42993</v>
      </c>
      <c r="B3921">
        <v>9</v>
      </c>
      <c r="C3921">
        <v>5</v>
      </c>
      <c r="D3921">
        <v>159841.26999999999</v>
      </c>
      <c r="E3921">
        <f>INDEX(Stores[region],MATCH(Sales[[#This Row],[store_no]],Stores[store_no],0))</f>
        <v>1</v>
      </c>
      <c r="F3921" t="str">
        <f>INDEX(Stores[storetype],MATCH(Sales[[#This Row],[store_no]],Stores[store_no],0))</f>
        <v>B</v>
      </c>
      <c r="G3921" t="str">
        <f>INDEX(Stores[location_city],MATCH(Sales[[#This Row],[store_no]],Stores[store_no],0))</f>
        <v>Columbus</v>
      </c>
      <c r="H3921" t="str">
        <f>INDEX(Stores[location_state],MATCH(Sales[[#This Row],[store_no]],Stores[store_no],0))</f>
        <v>Ohio</v>
      </c>
      <c r="I3921">
        <f>INDEX(Stores[sqft],MATCH(Sales[[#This Row],[store_no]],Stores[store_no],0))</f>
        <v>221800</v>
      </c>
      <c r="J3921" s="4" t="str">
        <f>INDEX(Departments[dept_name],MATCH(Sales[[#This Row],[dept_no]],Departments[dept_no],0))</f>
        <v>Clothing</v>
      </c>
      <c r="K3921" s="4" t="str">
        <f>CONCATENATE(Sales[[#This Row],[region]],Sales[[#This Row],[storetype]])</f>
        <v>1B</v>
      </c>
      <c r="L3921" s="4">
        <f>INDEX(RegionStoreCount[Store Count],MATCH(Sales[[#This Row],[RegionStoretype]],RegionStoreCount[Region/Type],0))</f>
        <v>5</v>
      </c>
      <c r="M3921" s="4">
        <f>AND(Sales[[#This Row],[date]]&lt;=TY_YTDMax,Sales[[#This Row],[date]]&gt;=TY_YTDMin)*Sales[[#This Row],[sales]]</f>
        <v>0</v>
      </c>
      <c r="N3921" s="4">
        <f>AND(Sales[[#This Row],[date]]&lt;=LY_YTDMax,Sales[[#This Row],[date]]&gt;=LY_YTDMin)*Sales[[#This Row],[sales]]</f>
        <v>0</v>
      </c>
      <c r="O3921" s="4">
        <f>AND(Sales[[#This Row],[date]]&gt;=YoY_Min,Sales[[#This Row],[date]]&lt;=TY_YTDMax)*(Sales[[#This Row],[sales]]/Sales[[#This Row],[sqft]])</f>
        <v>0.72065495942290347</v>
      </c>
      <c r="P3921" s="4">
        <f>SUMIF(Sales[RegionStoretype],Sales[[#This Row],[RegionStoretype]],Sales[YoY_SSF])/Sales[[#This Row],[Region_TypeCount]]</f>
        <v>68.518982968140051</v>
      </c>
    </row>
    <row r="3922" spans="1:16" x14ac:dyDescent="0.25">
      <c r="A3922" s="1">
        <v>42993</v>
      </c>
      <c r="B3922">
        <v>10</v>
      </c>
      <c r="C3922">
        <v>5</v>
      </c>
      <c r="D3922">
        <v>246563.20010000002</v>
      </c>
      <c r="E3922">
        <f>INDEX(Stores[region],MATCH(Sales[[#This Row],[store_no]],Stores[store_no],0))</f>
        <v>1</v>
      </c>
      <c r="F3922" t="str">
        <f>INDEX(Stores[storetype],MATCH(Sales[[#This Row],[store_no]],Stores[store_no],0))</f>
        <v>B</v>
      </c>
      <c r="G3922" t="str">
        <f>INDEX(Stores[location_city],MATCH(Sales[[#This Row],[store_no]],Stores[store_no],0))</f>
        <v>Traverse City</v>
      </c>
      <c r="H3922" t="str">
        <f>INDEX(Stores[location_state],MATCH(Sales[[#This Row],[store_no]],Stores[store_no],0))</f>
        <v>Michigan</v>
      </c>
      <c r="I3922">
        <f>INDEX(Stores[sqft],MATCH(Sales[[#This Row],[store_no]],Stores[store_no],0))</f>
        <v>158200</v>
      </c>
      <c r="J3922" s="4" t="str">
        <f>INDEX(Departments[dept_name],MATCH(Sales[[#This Row],[dept_no]],Departments[dept_no],0))</f>
        <v>Clothing</v>
      </c>
      <c r="K3922" s="4" t="str">
        <f>CONCATENATE(Sales[[#This Row],[region]],Sales[[#This Row],[storetype]])</f>
        <v>1B</v>
      </c>
      <c r="L3922" s="4">
        <f>INDEX(RegionStoreCount[Store Count],MATCH(Sales[[#This Row],[RegionStoretype]],RegionStoreCount[Region/Type],0))</f>
        <v>5</v>
      </c>
      <c r="M3922" s="4">
        <f>AND(Sales[[#This Row],[date]]&lt;=TY_YTDMax,Sales[[#This Row],[date]]&gt;=TY_YTDMin)*Sales[[#This Row],[sales]]</f>
        <v>0</v>
      </c>
      <c r="N3922" s="4">
        <f>AND(Sales[[#This Row],[date]]&lt;=LY_YTDMax,Sales[[#This Row],[date]]&gt;=LY_YTDMin)*Sales[[#This Row],[sales]]</f>
        <v>0</v>
      </c>
      <c r="O3922" s="4">
        <f>AND(Sales[[#This Row],[date]]&gt;=YoY_Min,Sales[[#This Row],[date]]&lt;=TY_YTDMax)*(Sales[[#This Row],[sales]]/Sales[[#This Row],[sqft]])</f>
        <v>1.5585537300884957</v>
      </c>
      <c r="P3922" s="4">
        <f>SUMIF(Sales[RegionStoretype],Sales[[#This Row],[RegionStoretype]],Sales[YoY_SSF])/Sales[[#This Row],[Region_TypeCount]]</f>
        <v>68.518982968140051</v>
      </c>
    </row>
    <row r="3923" spans="1:16" x14ac:dyDescent="0.25">
      <c r="A3923" s="1">
        <v>42993</v>
      </c>
      <c r="B3923">
        <v>10</v>
      </c>
      <c r="C3923">
        <v>14</v>
      </c>
      <c r="D3923">
        <v>53776.431099999994</v>
      </c>
      <c r="E3923">
        <f>INDEX(Stores[region],MATCH(Sales[[#This Row],[store_no]],Stores[store_no],0))</f>
        <v>1</v>
      </c>
      <c r="F3923" t="str">
        <f>INDEX(Stores[storetype],MATCH(Sales[[#This Row],[store_no]],Stores[store_no],0))</f>
        <v>B</v>
      </c>
      <c r="G3923" t="str">
        <f>INDEX(Stores[location_city],MATCH(Sales[[#This Row],[store_no]],Stores[store_no],0))</f>
        <v>Traverse City</v>
      </c>
      <c r="H3923" t="str">
        <f>INDEX(Stores[location_state],MATCH(Sales[[#This Row],[store_no]],Stores[store_no],0))</f>
        <v>Michigan</v>
      </c>
      <c r="I3923">
        <f>INDEX(Stores[sqft],MATCH(Sales[[#This Row],[store_no]],Stores[store_no],0))</f>
        <v>158200</v>
      </c>
      <c r="J3923" s="4" t="str">
        <f>INDEX(Departments[dept_name],MATCH(Sales[[#This Row],[dept_no]],Departments[dept_no],0))</f>
        <v>Movies</v>
      </c>
      <c r="K3923" s="4" t="str">
        <f>CONCATENATE(Sales[[#This Row],[region]],Sales[[#This Row],[storetype]])</f>
        <v>1B</v>
      </c>
      <c r="L3923" s="4">
        <f>INDEX(RegionStoreCount[Store Count],MATCH(Sales[[#This Row],[RegionStoretype]],RegionStoreCount[Region/Type],0))</f>
        <v>5</v>
      </c>
      <c r="M3923" s="4">
        <f>AND(Sales[[#This Row],[date]]&lt;=TY_YTDMax,Sales[[#This Row],[date]]&gt;=TY_YTDMin)*Sales[[#This Row],[sales]]</f>
        <v>0</v>
      </c>
      <c r="N3923" s="4">
        <f>AND(Sales[[#This Row],[date]]&lt;=LY_YTDMax,Sales[[#This Row],[date]]&gt;=LY_YTDMin)*Sales[[#This Row],[sales]]</f>
        <v>0</v>
      </c>
      <c r="O3923" s="4">
        <f>AND(Sales[[#This Row],[date]]&gt;=YoY_Min,Sales[[#This Row],[date]]&lt;=TY_YTDMax)*(Sales[[#This Row],[sales]]/Sales[[#This Row],[sqft]])</f>
        <v>0.33992687168141589</v>
      </c>
      <c r="P3923" s="4">
        <f>SUMIF(Sales[RegionStoretype],Sales[[#This Row],[RegionStoretype]],Sales[YoY_SSF])/Sales[[#This Row],[Region_TypeCount]]</f>
        <v>68.518982968140051</v>
      </c>
    </row>
    <row r="3924" spans="1:16" x14ac:dyDescent="0.25">
      <c r="A3924" s="1">
        <v>42993</v>
      </c>
      <c r="B3924">
        <v>12</v>
      </c>
      <c r="C3924">
        <v>4</v>
      </c>
      <c r="D3924">
        <v>13086.2217</v>
      </c>
      <c r="E3924">
        <f>INDEX(Stores[region],MATCH(Sales[[#This Row],[store_no]],Stores[store_no],0))</f>
        <v>2</v>
      </c>
      <c r="F3924" t="str">
        <f>INDEX(Stores[storetype],MATCH(Sales[[#This Row],[store_no]],Stores[store_no],0))</f>
        <v>B</v>
      </c>
      <c r="G3924" t="str">
        <f>INDEX(Stores[location_city],MATCH(Sales[[#This Row],[store_no]],Stores[store_no],0))</f>
        <v>Indianapolis</v>
      </c>
      <c r="H3924" t="str">
        <f>INDEX(Stores[location_state],MATCH(Sales[[#This Row],[store_no]],Stores[store_no],0))</f>
        <v>Indiana</v>
      </c>
      <c r="I3924">
        <f>INDEX(Stores[sqft],MATCH(Sales[[#This Row],[store_no]],Stores[store_no],0))</f>
        <v>120800</v>
      </c>
      <c r="J3924" s="4" t="str">
        <f>INDEX(Departments[dept_name],MATCH(Sales[[#This Row],[dept_no]],Departments[dept_no],0))</f>
        <v>Books</v>
      </c>
      <c r="K3924" s="4" t="str">
        <f>CONCATENATE(Sales[[#This Row],[region]],Sales[[#This Row],[storetype]])</f>
        <v>2B</v>
      </c>
      <c r="L3924" s="4">
        <f>INDEX(RegionStoreCount[Store Count],MATCH(Sales[[#This Row],[RegionStoretype]],RegionStoreCount[Region/Type],0))</f>
        <v>6</v>
      </c>
      <c r="M3924" s="4">
        <f>AND(Sales[[#This Row],[date]]&lt;=TY_YTDMax,Sales[[#This Row],[date]]&gt;=TY_YTDMin)*Sales[[#This Row],[sales]]</f>
        <v>0</v>
      </c>
      <c r="N3924" s="4">
        <f>AND(Sales[[#This Row],[date]]&lt;=LY_YTDMax,Sales[[#This Row],[date]]&gt;=LY_YTDMin)*Sales[[#This Row],[sales]]</f>
        <v>0</v>
      </c>
      <c r="O3924" s="4">
        <f>AND(Sales[[#This Row],[date]]&gt;=YoY_Min,Sales[[#This Row],[date]]&lt;=TY_YTDMax)*(Sales[[#This Row],[sales]]/Sales[[#This Row],[sqft]])</f>
        <v>0.10832964983443709</v>
      </c>
      <c r="P3924" s="4">
        <f>SUMIF(Sales[RegionStoretype],Sales[[#This Row],[RegionStoretype]],Sales[YoY_SSF])/Sales[[#This Row],[Region_TypeCount]]</f>
        <v>58.393757732919049</v>
      </c>
    </row>
    <row r="3925" spans="1:16" x14ac:dyDescent="0.25">
      <c r="A3925" s="1">
        <v>42993</v>
      </c>
      <c r="B3925">
        <v>12</v>
      </c>
      <c r="C3925">
        <v>18</v>
      </c>
      <c r="D3925">
        <v>5984.1035000000002</v>
      </c>
      <c r="E3925">
        <f>INDEX(Stores[region],MATCH(Sales[[#This Row],[store_no]],Stores[store_no],0))</f>
        <v>2</v>
      </c>
      <c r="F3925" t="str">
        <f>INDEX(Stores[storetype],MATCH(Sales[[#This Row],[store_no]],Stores[store_no],0))</f>
        <v>B</v>
      </c>
      <c r="G3925" t="str">
        <f>INDEX(Stores[location_city],MATCH(Sales[[#This Row],[store_no]],Stores[store_no],0))</f>
        <v>Indianapolis</v>
      </c>
      <c r="H3925" t="str">
        <f>INDEX(Stores[location_state],MATCH(Sales[[#This Row],[store_no]],Stores[store_no],0))</f>
        <v>Indiana</v>
      </c>
      <c r="I3925">
        <f>INDEX(Stores[sqft],MATCH(Sales[[#This Row],[store_no]],Stores[store_no],0))</f>
        <v>120800</v>
      </c>
      <c r="J3925" s="4" t="str">
        <f>INDEX(Departments[dept_name],MATCH(Sales[[#This Row],[dept_no]],Departments[dept_no],0))</f>
        <v>Sports</v>
      </c>
      <c r="K3925" s="4" t="str">
        <f>CONCATENATE(Sales[[#This Row],[region]],Sales[[#This Row],[storetype]])</f>
        <v>2B</v>
      </c>
      <c r="L3925" s="4">
        <f>INDEX(RegionStoreCount[Store Count],MATCH(Sales[[#This Row],[RegionStoretype]],RegionStoreCount[Region/Type],0))</f>
        <v>6</v>
      </c>
      <c r="M3925" s="4">
        <f>AND(Sales[[#This Row],[date]]&lt;=TY_YTDMax,Sales[[#This Row],[date]]&gt;=TY_YTDMin)*Sales[[#This Row],[sales]]</f>
        <v>0</v>
      </c>
      <c r="N3925" s="4">
        <f>AND(Sales[[#This Row],[date]]&lt;=LY_YTDMax,Sales[[#This Row],[date]]&gt;=LY_YTDMin)*Sales[[#This Row],[sales]]</f>
        <v>0</v>
      </c>
      <c r="O3925" s="4">
        <f>AND(Sales[[#This Row],[date]]&gt;=YoY_Min,Sales[[#This Row],[date]]&lt;=TY_YTDMax)*(Sales[[#This Row],[sales]]/Sales[[#This Row],[sqft]])</f>
        <v>4.9537280629139077E-2</v>
      </c>
      <c r="P3925" s="4">
        <f>SUMIF(Sales[RegionStoretype],Sales[[#This Row],[RegionStoretype]],Sales[YoY_SSF])/Sales[[#This Row],[Region_TypeCount]]</f>
        <v>58.393757732919049</v>
      </c>
    </row>
    <row r="3926" spans="1:16" x14ac:dyDescent="0.25">
      <c r="A3926" s="1">
        <v>42993</v>
      </c>
      <c r="B3926">
        <v>13</v>
      </c>
      <c r="C3926">
        <v>2</v>
      </c>
      <c r="D3926">
        <v>22152.489700000002</v>
      </c>
      <c r="E3926">
        <f>INDEX(Stores[region],MATCH(Sales[[#This Row],[store_no]],Stores[store_no],0))</f>
        <v>3</v>
      </c>
      <c r="F3926" t="str">
        <f>INDEX(Stores[storetype],MATCH(Sales[[#This Row],[store_no]],Stores[store_no],0))</f>
        <v>A</v>
      </c>
      <c r="G3926" t="str">
        <f>INDEX(Stores[location_city],MATCH(Sales[[#This Row],[store_no]],Stores[store_no],0))</f>
        <v>Overland Park</v>
      </c>
      <c r="H3926" t="str">
        <f>INDEX(Stores[location_state],MATCH(Sales[[#This Row],[store_no]],Stores[store_no],0))</f>
        <v>Kansas</v>
      </c>
      <c r="I3926">
        <f>INDEX(Stores[sqft],MATCH(Sales[[#This Row],[store_no]],Stores[store_no],0))</f>
        <v>201000</v>
      </c>
      <c r="J3926" s="4" t="str">
        <f>INDEX(Departments[dept_name],MATCH(Sales[[#This Row],[dept_no]],Departments[dept_no],0))</f>
        <v>Baby</v>
      </c>
      <c r="K3926" s="4" t="str">
        <f>CONCATENATE(Sales[[#This Row],[region]],Sales[[#This Row],[storetype]])</f>
        <v>3A</v>
      </c>
      <c r="L3926" s="4">
        <f>INDEX(RegionStoreCount[Store Count],MATCH(Sales[[#This Row],[RegionStoretype]],RegionStoreCount[Region/Type],0))</f>
        <v>9</v>
      </c>
      <c r="M3926" s="4">
        <f>AND(Sales[[#This Row],[date]]&lt;=TY_YTDMax,Sales[[#This Row],[date]]&gt;=TY_YTDMin)*Sales[[#This Row],[sales]]</f>
        <v>0</v>
      </c>
      <c r="N3926" s="4">
        <f>AND(Sales[[#This Row],[date]]&lt;=LY_YTDMax,Sales[[#This Row],[date]]&gt;=LY_YTDMin)*Sales[[#This Row],[sales]]</f>
        <v>0</v>
      </c>
      <c r="O3926" s="4">
        <f>AND(Sales[[#This Row],[date]]&gt;=YoY_Min,Sales[[#This Row],[date]]&lt;=TY_YTDMax)*(Sales[[#This Row],[sales]]/Sales[[#This Row],[sqft]])</f>
        <v>0.11021139154228857</v>
      </c>
      <c r="P3926" s="4">
        <f>SUMIF(Sales[RegionStoretype],Sales[[#This Row],[RegionStoretype]],Sales[YoY_SSF])/Sales[[#This Row],[Region_TypeCount]]</f>
        <v>53.603836561720975</v>
      </c>
    </row>
    <row r="3927" spans="1:16" x14ac:dyDescent="0.25">
      <c r="A3927" s="1">
        <v>42993</v>
      </c>
      <c r="B3927">
        <v>13</v>
      </c>
      <c r="C3927">
        <v>14</v>
      </c>
      <c r="D3927">
        <v>77323.799499999994</v>
      </c>
      <c r="E3927">
        <f>INDEX(Stores[region],MATCH(Sales[[#This Row],[store_no]],Stores[store_no],0))</f>
        <v>3</v>
      </c>
      <c r="F3927" t="str">
        <f>INDEX(Stores[storetype],MATCH(Sales[[#This Row],[store_no]],Stores[store_no],0))</f>
        <v>A</v>
      </c>
      <c r="G3927" t="str">
        <f>INDEX(Stores[location_city],MATCH(Sales[[#This Row],[store_no]],Stores[store_no],0))</f>
        <v>Overland Park</v>
      </c>
      <c r="H3927" t="str">
        <f>INDEX(Stores[location_state],MATCH(Sales[[#This Row],[store_no]],Stores[store_no],0))</f>
        <v>Kansas</v>
      </c>
      <c r="I3927">
        <f>INDEX(Stores[sqft],MATCH(Sales[[#This Row],[store_no]],Stores[store_no],0))</f>
        <v>201000</v>
      </c>
      <c r="J3927" s="4" t="str">
        <f>INDEX(Departments[dept_name],MATCH(Sales[[#This Row],[dept_no]],Departments[dept_no],0))</f>
        <v>Movies</v>
      </c>
      <c r="K3927" s="4" t="str">
        <f>CONCATENATE(Sales[[#This Row],[region]],Sales[[#This Row],[storetype]])</f>
        <v>3A</v>
      </c>
      <c r="L3927" s="4">
        <f>INDEX(RegionStoreCount[Store Count],MATCH(Sales[[#This Row],[RegionStoretype]],RegionStoreCount[Region/Type],0))</f>
        <v>9</v>
      </c>
      <c r="M3927" s="4">
        <f>AND(Sales[[#This Row],[date]]&lt;=TY_YTDMax,Sales[[#This Row],[date]]&gt;=TY_YTDMin)*Sales[[#This Row],[sales]]</f>
        <v>0</v>
      </c>
      <c r="N3927" s="4">
        <f>AND(Sales[[#This Row],[date]]&lt;=LY_YTDMax,Sales[[#This Row],[date]]&gt;=LY_YTDMin)*Sales[[#This Row],[sales]]</f>
        <v>0</v>
      </c>
      <c r="O3927" s="4">
        <f>AND(Sales[[#This Row],[date]]&gt;=YoY_Min,Sales[[#This Row],[date]]&lt;=TY_YTDMax)*(Sales[[#This Row],[sales]]/Sales[[#This Row],[sqft]])</f>
        <v>0.3846955199004975</v>
      </c>
      <c r="P3927" s="4">
        <f>SUMIF(Sales[RegionStoretype],Sales[[#This Row],[RegionStoretype]],Sales[YoY_SSF])/Sales[[#This Row],[Region_TypeCount]]</f>
        <v>53.603836561720975</v>
      </c>
    </row>
    <row r="3928" spans="1:16" x14ac:dyDescent="0.25">
      <c r="A3928" s="1">
        <v>42993</v>
      </c>
      <c r="B3928">
        <v>13</v>
      </c>
      <c r="C3928">
        <v>17</v>
      </c>
      <c r="D3928">
        <v>72870.132899999997</v>
      </c>
      <c r="E3928">
        <f>INDEX(Stores[region],MATCH(Sales[[#This Row],[store_no]],Stores[store_no],0))</f>
        <v>3</v>
      </c>
      <c r="F3928" t="str">
        <f>INDEX(Stores[storetype],MATCH(Sales[[#This Row],[store_no]],Stores[store_no],0))</f>
        <v>A</v>
      </c>
      <c r="G3928" t="str">
        <f>INDEX(Stores[location_city],MATCH(Sales[[#This Row],[store_no]],Stores[store_no],0))</f>
        <v>Overland Park</v>
      </c>
      <c r="H3928" t="str">
        <f>INDEX(Stores[location_state],MATCH(Sales[[#This Row],[store_no]],Stores[store_no],0))</f>
        <v>Kansas</v>
      </c>
      <c r="I3928">
        <f>INDEX(Stores[sqft],MATCH(Sales[[#This Row],[store_no]],Stores[store_no],0))</f>
        <v>201000</v>
      </c>
      <c r="J3928" s="4" t="str">
        <f>INDEX(Departments[dept_name],MATCH(Sales[[#This Row],[dept_no]],Departments[dept_no],0))</f>
        <v>Shoes</v>
      </c>
      <c r="K3928" s="4" t="str">
        <f>CONCATENATE(Sales[[#This Row],[region]],Sales[[#This Row],[storetype]])</f>
        <v>3A</v>
      </c>
      <c r="L3928" s="4">
        <f>INDEX(RegionStoreCount[Store Count],MATCH(Sales[[#This Row],[RegionStoretype]],RegionStoreCount[Region/Type],0))</f>
        <v>9</v>
      </c>
      <c r="M3928" s="4">
        <f>AND(Sales[[#This Row],[date]]&lt;=TY_YTDMax,Sales[[#This Row],[date]]&gt;=TY_YTDMin)*Sales[[#This Row],[sales]]</f>
        <v>0</v>
      </c>
      <c r="N3928" s="4">
        <f>AND(Sales[[#This Row],[date]]&lt;=LY_YTDMax,Sales[[#This Row],[date]]&gt;=LY_YTDMin)*Sales[[#This Row],[sales]]</f>
        <v>0</v>
      </c>
      <c r="O3928" s="4">
        <f>AND(Sales[[#This Row],[date]]&gt;=YoY_Min,Sales[[#This Row],[date]]&lt;=TY_YTDMax)*(Sales[[#This Row],[sales]]/Sales[[#This Row],[sqft]])</f>
        <v>0.36253797462686566</v>
      </c>
      <c r="P3928" s="4">
        <f>SUMIF(Sales[RegionStoretype],Sales[[#This Row],[RegionStoretype]],Sales[YoY_SSF])/Sales[[#This Row],[Region_TypeCount]]</f>
        <v>53.603836561720975</v>
      </c>
    </row>
    <row r="3929" spans="1:16" x14ac:dyDescent="0.25">
      <c r="A3929" s="1">
        <v>42993</v>
      </c>
      <c r="B3929">
        <v>14</v>
      </c>
      <c r="C3929">
        <v>10</v>
      </c>
      <c r="D3929">
        <v>23223.025999999998</v>
      </c>
      <c r="E3929">
        <f>INDEX(Stores[region],MATCH(Sales[[#This Row],[store_no]],Stores[store_no],0))</f>
        <v>3</v>
      </c>
      <c r="F3929" t="str">
        <f>INDEX(Stores[storetype],MATCH(Sales[[#This Row],[store_no]],Stores[store_no],0))</f>
        <v>A</v>
      </c>
      <c r="G3929" t="str">
        <f>INDEX(Stores[location_city],MATCH(Sales[[#This Row],[store_no]],Stores[store_no],0))</f>
        <v>Bismarck</v>
      </c>
      <c r="H3929" t="str">
        <f>INDEX(Stores[location_state],MATCH(Sales[[#This Row],[store_no]],Stores[store_no],0))</f>
        <v>North Dakota</v>
      </c>
      <c r="I3929">
        <f>INDEX(Stores[sqft],MATCH(Sales[[#This Row],[store_no]],Stores[store_no],0))</f>
        <v>96400</v>
      </c>
      <c r="J3929" s="4" t="str">
        <f>INDEX(Departments[dept_name],MATCH(Sales[[#This Row],[dept_no]],Departments[dept_no],0))</f>
        <v>Health</v>
      </c>
      <c r="K3929" s="4" t="str">
        <f>CONCATENATE(Sales[[#This Row],[region]],Sales[[#This Row],[storetype]])</f>
        <v>3A</v>
      </c>
      <c r="L3929" s="4">
        <f>INDEX(RegionStoreCount[Store Count],MATCH(Sales[[#This Row],[RegionStoretype]],RegionStoreCount[Region/Type],0))</f>
        <v>9</v>
      </c>
      <c r="M3929" s="4">
        <f>AND(Sales[[#This Row],[date]]&lt;=TY_YTDMax,Sales[[#This Row],[date]]&gt;=TY_YTDMin)*Sales[[#This Row],[sales]]</f>
        <v>0</v>
      </c>
      <c r="N3929" s="4">
        <f>AND(Sales[[#This Row],[date]]&lt;=LY_YTDMax,Sales[[#This Row],[date]]&gt;=LY_YTDMin)*Sales[[#This Row],[sales]]</f>
        <v>0</v>
      </c>
      <c r="O3929" s="4">
        <f>AND(Sales[[#This Row],[date]]&gt;=YoY_Min,Sales[[#This Row],[date]]&lt;=TY_YTDMax)*(Sales[[#This Row],[sales]]/Sales[[#This Row],[sqft]])</f>
        <v>0.24090275933609956</v>
      </c>
      <c r="P3929" s="4">
        <f>SUMIF(Sales[RegionStoretype],Sales[[#This Row],[RegionStoretype]],Sales[YoY_SSF])/Sales[[#This Row],[Region_TypeCount]]</f>
        <v>53.603836561720975</v>
      </c>
    </row>
    <row r="3930" spans="1:16" x14ac:dyDescent="0.25">
      <c r="A3930" s="1">
        <v>42993</v>
      </c>
      <c r="B3930">
        <v>16</v>
      </c>
      <c r="C3930">
        <v>14</v>
      </c>
      <c r="D3930">
        <v>182889.98729999998</v>
      </c>
      <c r="E3930">
        <f>INDEX(Stores[region],MATCH(Sales[[#This Row],[store_no]],Stores[store_no],0))</f>
        <v>2</v>
      </c>
      <c r="F3930" t="str">
        <f>INDEX(Stores[storetype],MATCH(Sales[[#This Row],[store_no]],Stores[store_no],0))</f>
        <v>B</v>
      </c>
      <c r="G3930" t="str">
        <f>INDEX(Stores[location_city],MATCH(Sales[[#This Row],[store_no]],Stores[store_no],0))</f>
        <v>Saint Paul</v>
      </c>
      <c r="H3930" t="str">
        <f>INDEX(Stores[location_state],MATCH(Sales[[#This Row],[store_no]],Stores[store_no],0))</f>
        <v>Minnesota</v>
      </c>
      <c r="I3930">
        <f>INDEX(Stores[sqft],MATCH(Sales[[#This Row],[store_no]],Stores[store_no],0))</f>
        <v>180400</v>
      </c>
      <c r="J3930" s="4" t="str">
        <f>INDEX(Departments[dept_name],MATCH(Sales[[#This Row],[dept_no]],Departments[dept_no],0))</f>
        <v>Movies</v>
      </c>
      <c r="K3930" s="4" t="str">
        <f>CONCATENATE(Sales[[#This Row],[region]],Sales[[#This Row],[storetype]])</f>
        <v>2B</v>
      </c>
      <c r="L3930" s="4">
        <f>INDEX(RegionStoreCount[Store Count],MATCH(Sales[[#This Row],[RegionStoretype]],RegionStoreCount[Region/Type],0))</f>
        <v>6</v>
      </c>
      <c r="M3930" s="4">
        <f>AND(Sales[[#This Row],[date]]&lt;=TY_YTDMax,Sales[[#This Row],[date]]&gt;=TY_YTDMin)*Sales[[#This Row],[sales]]</f>
        <v>0</v>
      </c>
      <c r="N3930" s="4">
        <f>AND(Sales[[#This Row],[date]]&lt;=LY_YTDMax,Sales[[#This Row],[date]]&gt;=LY_YTDMin)*Sales[[#This Row],[sales]]</f>
        <v>0</v>
      </c>
      <c r="O3930" s="4">
        <f>AND(Sales[[#This Row],[date]]&gt;=YoY_Min,Sales[[#This Row],[date]]&lt;=TY_YTDMax)*(Sales[[#This Row],[sales]]/Sales[[#This Row],[sqft]])</f>
        <v>1.0138025903547672</v>
      </c>
      <c r="P3930" s="4">
        <f>SUMIF(Sales[RegionStoretype],Sales[[#This Row],[RegionStoretype]],Sales[YoY_SSF])/Sales[[#This Row],[Region_TypeCount]]</f>
        <v>58.393757732919049</v>
      </c>
    </row>
    <row r="3931" spans="1:16" x14ac:dyDescent="0.25">
      <c r="A3931" s="1">
        <v>42993</v>
      </c>
      <c r="B3931">
        <v>17</v>
      </c>
      <c r="C3931">
        <v>1</v>
      </c>
      <c r="D3931">
        <v>37715.305099999998</v>
      </c>
      <c r="E3931">
        <f>INDEX(Stores[region],MATCH(Sales[[#This Row],[store_no]],Stores[store_no],0))</f>
        <v>3</v>
      </c>
      <c r="F3931" t="str">
        <f>INDEX(Stores[storetype],MATCH(Sales[[#This Row],[store_no]],Stores[store_no],0))</f>
        <v>B</v>
      </c>
      <c r="G3931" t="str">
        <f>INDEX(Stores[location_city],MATCH(Sales[[#This Row],[store_no]],Stores[store_no],0))</f>
        <v>Fargo</v>
      </c>
      <c r="H3931" t="str">
        <f>INDEX(Stores[location_state],MATCH(Sales[[#This Row],[store_no]],Stores[store_no],0))</f>
        <v>North Dakota</v>
      </c>
      <c r="I3931">
        <f>INDEX(Stores[sqft],MATCH(Sales[[#This Row],[store_no]],Stores[store_no],0))</f>
        <v>211600</v>
      </c>
      <c r="J3931" s="4" t="str">
        <f>INDEX(Departments[dept_name],MATCH(Sales[[#This Row],[dept_no]],Departments[dept_no],0))</f>
        <v>Automotive</v>
      </c>
      <c r="K3931" s="4" t="str">
        <f>CONCATENATE(Sales[[#This Row],[region]],Sales[[#This Row],[storetype]])</f>
        <v>3B</v>
      </c>
      <c r="L3931" s="4">
        <f>INDEX(RegionStoreCount[Store Count],MATCH(Sales[[#This Row],[RegionStoretype]],RegionStoreCount[Region/Type],0))</f>
        <v>4</v>
      </c>
      <c r="M3931" s="4">
        <f>AND(Sales[[#This Row],[date]]&lt;=TY_YTDMax,Sales[[#This Row],[date]]&gt;=TY_YTDMin)*Sales[[#This Row],[sales]]</f>
        <v>0</v>
      </c>
      <c r="N3931" s="4">
        <f>AND(Sales[[#This Row],[date]]&lt;=LY_YTDMax,Sales[[#This Row],[date]]&gt;=LY_YTDMin)*Sales[[#This Row],[sales]]</f>
        <v>0</v>
      </c>
      <c r="O3931" s="4">
        <f>AND(Sales[[#This Row],[date]]&gt;=YoY_Min,Sales[[#This Row],[date]]&lt;=TY_YTDMax)*(Sales[[#This Row],[sales]]/Sales[[#This Row],[sqft]])</f>
        <v>0.17823868194706993</v>
      </c>
      <c r="P3931" s="4">
        <f>SUMIF(Sales[RegionStoretype],Sales[[#This Row],[RegionStoretype]],Sales[YoY_SSF])/Sales[[#This Row],[Region_TypeCount]]</f>
        <v>58.312187288105562</v>
      </c>
    </row>
    <row r="3932" spans="1:16" x14ac:dyDescent="0.25">
      <c r="A3932" s="1">
        <v>42993</v>
      </c>
      <c r="B3932">
        <v>17</v>
      </c>
      <c r="C3932">
        <v>6</v>
      </c>
      <c r="D3932">
        <v>55173.887699999992</v>
      </c>
      <c r="E3932">
        <f>INDEX(Stores[region],MATCH(Sales[[#This Row],[store_no]],Stores[store_no],0))</f>
        <v>3</v>
      </c>
      <c r="F3932" t="str">
        <f>INDEX(Stores[storetype],MATCH(Sales[[#This Row],[store_no]],Stores[store_no],0))</f>
        <v>B</v>
      </c>
      <c r="G3932" t="str">
        <f>INDEX(Stores[location_city],MATCH(Sales[[#This Row],[store_no]],Stores[store_no],0))</f>
        <v>Fargo</v>
      </c>
      <c r="H3932" t="str">
        <f>INDEX(Stores[location_state],MATCH(Sales[[#This Row],[store_no]],Stores[store_no],0))</f>
        <v>North Dakota</v>
      </c>
      <c r="I3932">
        <f>INDEX(Stores[sqft],MATCH(Sales[[#This Row],[store_no]],Stores[store_no],0))</f>
        <v>211600</v>
      </c>
      <c r="J3932" s="4" t="str">
        <f>INDEX(Departments[dept_name],MATCH(Sales[[#This Row],[dept_no]],Departments[dept_no],0))</f>
        <v>Computers</v>
      </c>
      <c r="K3932" s="4" t="str">
        <f>CONCATENATE(Sales[[#This Row],[region]],Sales[[#This Row],[storetype]])</f>
        <v>3B</v>
      </c>
      <c r="L3932" s="4">
        <f>INDEX(RegionStoreCount[Store Count],MATCH(Sales[[#This Row],[RegionStoretype]],RegionStoreCount[Region/Type],0))</f>
        <v>4</v>
      </c>
      <c r="M3932" s="4">
        <f>AND(Sales[[#This Row],[date]]&lt;=TY_YTDMax,Sales[[#This Row],[date]]&gt;=TY_YTDMin)*Sales[[#This Row],[sales]]</f>
        <v>0</v>
      </c>
      <c r="N3932" s="4">
        <f>AND(Sales[[#This Row],[date]]&lt;=LY_YTDMax,Sales[[#This Row],[date]]&gt;=LY_YTDMin)*Sales[[#This Row],[sales]]</f>
        <v>0</v>
      </c>
      <c r="O3932" s="4">
        <f>AND(Sales[[#This Row],[date]]&gt;=YoY_Min,Sales[[#This Row],[date]]&lt;=TY_YTDMax)*(Sales[[#This Row],[sales]]/Sales[[#This Row],[sqft]])</f>
        <v>0.26074616115311905</v>
      </c>
      <c r="P3932" s="4">
        <f>SUMIF(Sales[RegionStoretype],Sales[[#This Row],[RegionStoretype]],Sales[YoY_SSF])/Sales[[#This Row],[Region_TypeCount]]</f>
        <v>58.312187288105562</v>
      </c>
    </row>
    <row r="3933" spans="1:16" x14ac:dyDescent="0.25">
      <c r="A3933" s="1">
        <v>42993</v>
      </c>
      <c r="B3933">
        <v>17</v>
      </c>
      <c r="C3933">
        <v>13</v>
      </c>
      <c r="D3933">
        <v>60479.962599999999</v>
      </c>
      <c r="E3933">
        <f>INDEX(Stores[region],MATCH(Sales[[#This Row],[store_no]],Stores[store_no],0))</f>
        <v>3</v>
      </c>
      <c r="F3933" t="str">
        <f>INDEX(Stores[storetype],MATCH(Sales[[#This Row],[store_no]],Stores[store_no],0))</f>
        <v>B</v>
      </c>
      <c r="G3933" t="str">
        <f>INDEX(Stores[location_city],MATCH(Sales[[#This Row],[store_no]],Stores[store_no],0))</f>
        <v>Fargo</v>
      </c>
      <c r="H3933" t="str">
        <f>INDEX(Stores[location_state],MATCH(Sales[[#This Row],[store_no]],Stores[store_no],0))</f>
        <v>North Dakota</v>
      </c>
      <c r="I3933">
        <f>INDEX(Stores[sqft],MATCH(Sales[[#This Row],[store_no]],Stores[store_no],0))</f>
        <v>211600</v>
      </c>
      <c r="J3933" s="4" t="str">
        <f>INDEX(Departments[dept_name],MATCH(Sales[[#This Row],[dept_no]],Departments[dept_no],0))</f>
        <v>Kids</v>
      </c>
      <c r="K3933" s="4" t="str">
        <f>CONCATENATE(Sales[[#This Row],[region]],Sales[[#This Row],[storetype]])</f>
        <v>3B</v>
      </c>
      <c r="L3933" s="4">
        <f>INDEX(RegionStoreCount[Store Count],MATCH(Sales[[#This Row],[RegionStoretype]],RegionStoreCount[Region/Type],0))</f>
        <v>4</v>
      </c>
      <c r="M3933" s="4">
        <f>AND(Sales[[#This Row],[date]]&lt;=TY_YTDMax,Sales[[#This Row],[date]]&gt;=TY_YTDMin)*Sales[[#This Row],[sales]]</f>
        <v>0</v>
      </c>
      <c r="N3933" s="4">
        <f>AND(Sales[[#This Row],[date]]&lt;=LY_YTDMax,Sales[[#This Row],[date]]&gt;=LY_YTDMin)*Sales[[#This Row],[sales]]</f>
        <v>0</v>
      </c>
      <c r="O3933" s="4">
        <f>AND(Sales[[#This Row],[date]]&gt;=YoY_Min,Sales[[#This Row],[date]]&lt;=TY_YTDMax)*(Sales[[#This Row],[sales]]/Sales[[#This Row],[sqft]])</f>
        <v>0.28582212948960301</v>
      </c>
      <c r="P3933" s="4">
        <f>SUMIF(Sales[RegionStoretype],Sales[[#This Row],[RegionStoretype]],Sales[YoY_SSF])/Sales[[#This Row],[Region_TypeCount]]</f>
        <v>58.312187288105562</v>
      </c>
    </row>
    <row r="3934" spans="1:16" x14ac:dyDescent="0.25">
      <c r="A3934" s="1">
        <v>42993</v>
      </c>
      <c r="B3934">
        <v>17</v>
      </c>
      <c r="C3934">
        <v>16</v>
      </c>
      <c r="D3934">
        <v>31276.106200000002</v>
      </c>
      <c r="E3934">
        <f>INDEX(Stores[region],MATCH(Sales[[#This Row],[store_no]],Stores[store_no],0))</f>
        <v>3</v>
      </c>
      <c r="F3934" t="str">
        <f>INDEX(Stores[storetype],MATCH(Sales[[#This Row],[store_no]],Stores[store_no],0))</f>
        <v>B</v>
      </c>
      <c r="G3934" t="str">
        <f>INDEX(Stores[location_city],MATCH(Sales[[#This Row],[store_no]],Stores[store_no],0))</f>
        <v>Fargo</v>
      </c>
      <c r="H3934" t="str">
        <f>INDEX(Stores[location_state],MATCH(Sales[[#This Row],[store_no]],Stores[store_no],0))</f>
        <v>North Dakota</v>
      </c>
      <c r="I3934">
        <f>INDEX(Stores[sqft],MATCH(Sales[[#This Row],[store_no]],Stores[store_no],0))</f>
        <v>211600</v>
      </c>
      <c r="J3934" s="4" t="str">
        <f>INDEX(Departments[dept_name],MATCH(Sales[[#This Row],[dept_no]],Departments[dept_no],0))</f>
        <v>Outdoors</v>
      </c>
      <c r="K3934" s="4" t="str">
        <f>CONCATENATE(Sales[[#This Row],[region]],Sales[[#This Row],[storetype]])</f>
        <v>3B</v>
      </c>
      <c r="L3934" s="4">
        <f>INDEX(RegionStoreCount[Store Count],MATCH(Sales[[#This Row],[RegionStoretype]],RegionStoreCount[Region/Type],0))</f>
        <v>4</v>
      </c>
      <c r="M3934" s="4">
        <f>AND(Sales[[#This Row],[date]]&lt;=TY_YTDMax,Sales[[#This Row],[date]]&gt;=TY_YTDMin)*Sales[[#This Row],[sales]]</f>
        <v>0</v>
      </c>
      <c r="N3934" s="4">
        <f>AND(Sales[[#This Row],[date]]&lt;=LY_YTDMax,Sales[[#This Row],[date]]&gt;=LY_YTDMin)*Sales[[#This Row],[sales]]</f>
        <v>0</v>
      </c>
      <c r="O3934" s="4">
        <f>AND(Sales[[#This Row],[date]]&gt;=YoY_Min,Sales[[#This Row],[date]]&lt;=TY_YTDMax)*(Sales[[#This Row],[sales]]/Sales[[#This Row],[sqft]])</f>
        <v>0.1478076852551985</v>
      </c>
      <c r="P3934" s="4">
        <f>SUMIF(Sales[RegionStoretype],Sales[[#This Row],[RegionStoretype]],Sales[YoY_SSF])/Sales[[#This Row],[Region_TypeCount]]</f>
        <v>58.312187288105562</v>
      </c>
    </row>
    <row r="3935" spans="1:16" x14ac:dyDescent="0.25">
      <c r="A3935" s="1">
        <v>42993</v>
      </c>
      <c r="B3935">
        <v>17</v>
      </c>
      <c r="C3935">
        <v>17</v>
      </c>
      <c r="D3935">
        <v>43832.508000000002</v>
      </c>
      <c r="E3935">
        <f>INDEX(Stores[region],MATCH(Sales[[#This Row],[store_no]],Stores[store_no],0))</f>
        <v>3</v>
      </c>
      <c r="F3935" t="str">
        <f>INDEX(Stores[storetype],MATCH(Sales[[#This Row],[store_no]],Stores[store_no],0))</f>
        <v>B</v>
      </c>
      <c r="G3935" t="str">
        <f>INDEX(Stores[location_city],MATCH(Sales[[#This Row],[store_no]],Stores[store_no],0))</f>
        <v>Fargo</v>
      </c>
      <c r="H3935" t="str">
        <f>INDEX(Stores[location_state],MATCH(Sales[[#This Row],[store_no]],Stores[store_no],0))</f>
        <v>North Dakota</v>
      </c>
      <c r="I3935">
        <f>INDEX(Stores[sqft],MATCH(Sales[[#This Row],[store_no]],Stores[store_no],0))</f>
        <v>211600</v>
      </c>
      <c r="J3935" s="4" t="str">
        <f>INDEX(Departments[dept_name],MATCH(Sales[[#This Row],[dept_no]],Departments[dept_no],0))</f>
        <v>Shoes</v>
      </c>
      <c r="K3935" s="4" t="str">
        <f>CONCATENATE(Sales[[#This Row],[region]],Sales[[#This Row],[storetype]])</f>
        <v>3B</v>
      </c>
      <c r="L3935" s="4">
        <f>INDEX(RegionStoreCount[Store Count],MATCH(Sales[[#This Row],[RegionStoretype]],RegionStoreCount[Region/Type],0))</f>
        <v>4</v>
      </c>
      <c r="M3935" s="4">
        <f>AND(Sales[[#This Row],[date]]&lt;=TY_YTDMax,Sales[[#This Row],[date]]&gt;=TY_YTDMin)*Sales[[#This Row],[sales]]</f>
        <v>0</v>
      </c>
      <c r="N3935" s="4">
        <f>AND(Sales[[#This Row],[date]]&lt;=LY_YTDMax,Sales[[#This Row],[date]]&gt;=LY_YTDMin)*Sales[[#This Row],[sales]]</f>
        <v>0</v>
      </c>
      <c r="O3935" s="4">
        <f>AND(Sales[[#This Row],[date]]&gt;=YoY_Min,Sales[[#This Row],[date]]&lt;=TY_YTDMax)*(Sales[[#This Row],[sales]]/Sales[[#This Row],[sqft]])</f>
        <v>0.20714795841209829</v>
      </c>
      <c r="P3935" s="4">
        <f>SUMIF(Sales[RegionStoretype],Sales[[#This Row],[RegionStoretype]],Sales[YoY_SSF])/Sales[[#This Row],[Region_TypeCount]]</f>
        <v>58.312187288105562</v>
      </c>
    </row>
    <row r="3936" spans="1:16" x14ac:dyDescent="0.25">
      <c r="A3936" s="1">
        <v>42993</v>
      </c>
      <c r="B3936">
        <v>19</v>
      </c>
      <c r="C3936">
        <v>3</v>
      </c>
      <c r="D3936">
        <v>113552.0508</v>
      </c>
      <c r="E3936">
        <f>INDEX(Stores[region],MATCH(Sales[[#This Row],[store_no]],Stores[store_no],0))</f>
        <v>3</v>
      </c>
      <c r="F3936" t="str">
        <f>INDEX(Stores[storetype],MATCH(Sales[[#This Row],[store_no]],Stores[store_no],0))</f>
        <v>A</v>
      </c>
      <c r="G3936" t="str">
        <f>INDEX(Stores[location_city],MATCH(Sales[[#This Row],[store_no]],Stores[store_no],0))</f>
        <v>Des Moines</v>
      </c>
      <c r="H3936" t="str">
        <f>INDEX(Stores[location_state],MATCH(Sales[[#This Row],[store_no]],Stores[store_no],0))</f>
        <v>Iowa</v>
      </c>
      <c r="I3936">
        <f>INDEX(Stores[sqft],MATCH(Sales[[#This Row],[store_no]],Stores[store_no],0))</f>
        <v>197600</v>
      </c>
      <c r="J3936" s="4" t="str">
        <f>INDEX(Departments[dept_name],MATCH(Sales[[#This Row],[dept_no]],Departments[dept_no],0))</f>
        <v>Beauty</v>
      </c>
      <c r="K3936" s="4" t="str">
        <f>CONCATENATE(Sales[[#This Row],[region]],Sales[[#This Row],[storetype]])</f>
        <v>3A</v>
      </c>
      <c r="L3936" s="4">
        <f>INDEX(RegionStoreCount[Store Count],MATCH(Sales[[#This Row],[RegionStoretype]],RegionStoreCount[Region/Type],0))</f>
        <v>9</v>
      </c>
      <c r="M3936" s="4">
        <f>AND(Sales[[#This Row],[date]]&lt;=TY_YTDMax,Sales[[#This Row],[date]]&gt;=TY_YTDMin)*Sales[[#This Row],[sales]]</f>
        <v>0</v>
      </c>
      <c r="N3936" s="4">
        <f>AND(Sales[[#This Row],[date]]&lt;=LY_YTDMax,Sales[[#This Row],[date]]&gt;=LY_YTDMin)*Sales[[#This Row],[sales]]</f>
        <v>0</v>
      </c>
      <c r="O3936" s="4">
        <f>AND(Sales[[#This Row],[date]]&gt;=YoY_Min,Sales[[#This Row],[date]]&lt;=TY_YTDMax)*(Sales[[#This Row],[sales]]/Sales[[#This Row],[sqft]])</f>
        <v>0.57465612753036432</v>
      </c>
      <c r="P3936" s="4">
        <f>SUMIF(Sales[RegionStoretype],Sales[[#This Row],[RegionStoretype]],Sales[YoY_SSF])/Sales[[#This Row],[Region_TypeCount]]</f>
        <v>53.603836561720975</v>
      </c>
    </row>
    <row r="3937" spans="1:16" x14ac:dyDescent="0.25">
      <c r="A3937" s="1">
        <v>42993</v>
      </c>
      <c r="B3937">
        <v>19</v>
      </c>
      <c r="C3937">
        <v>8</v>
      </c>
      <c r="D3937">
        <v>6267.3696</v>
      </c>
      <c r="E3937">
        <f>INDEX(Stores[region],MATCH(Sales[[#This Row],[store_no]],Stores[store_no],0))</f>
        <v>3</v>
      </c>
      <c r="F3937" t="str">
        <f>INDEX(Stores[storetype],MATCH(Sales[[#This Row],[store_no]],Stores[store_no],0))</f>
        <v>A</v>
      </c>
      <c r="G3937" t="str">
        <f>INDEX(Stores[location_city],MATCH(Sales[[#This Row],[store_no]],Stores[store_no],0))</f>
        <v>Des Moines</v>
      </c>
      <c r="H3937" t="str">
        <f>INDEX(Stores[location_state],MATCH(Sales[[#This Row],[store_no]],Stores[store_no],0))</f>
        <v>Iowa</v>
      </c>
      <c r="I3937">
        <f>INDEX(Stores[sqft],MATCH(Sales[[#This Row],[store_no]],Stores[store_no],0))</f>
        <v>197600</v>
      </c>
      <c r="J3937" s="4" t="str">
        <f>INDEX(Departments[dept_name],MATCH(Sales[[#This Row],[dept_no]],Departments[dept_no],0))</f>
        <v>Games</v>
      </c>
      <c r="K3937" s="4" t="str">
        <f>CONCATENATE(Sales[[#This Row],[region]],Sales[[#This Row],[storetype]])</f>
        <v>3A</v>
      </c>
      <c r="L3937" s="4">
        <f>INDEX(RegionStoreCount[Store Count],MATCH(Sales[[#This Row],[RegionStoretype]],RegionStoreCount[Region/Type],0))</f>
        <v>9</v>
      </c>
      <c r="M3937" s="4">
        <f>AND(Sales[[#This Row],[date]]&lt;=TY_YTDMax,Sales[[#This Row],[date]]&gt;=TY_YTDMin)*Sales[[#This Row],[sales]]</f>
        <v>0</v>
      </c>
      <c r="N3937" s="4">
        <f>AND(Sales[[#This Row],[date]]&lt;=LY_YTDMax,Sales[[#This Row],[date]]&gt;=LY_YTDMin)*Sales[[#This Row],[sales]]</f>
        <v>0</v>
      </c>
      <c r="O3937" s="4">
        <f>AND(Sales[[#This Row],[date]]&gt;=YoY_Min,Sales[[#This Row],[date]]&lt;=TY_YTDMax)*(Sales[[#This Row],[sales]]/Sales[[#This Row],[sqft]])</f>
        <v>3.1717457489878545E-2</v>
      </c>
      <c r="P3937" s="4">
        <f>SUMIF(Sales[RegionStoretype],Sales[[#This Row],[RegionStoretype]],Sales[YoY_SSF])/Sales[[#This Row],[Region_TypeCount]]</f>
        <v>53.603836561720975</v>
      </c>
    </row>
    <row r="3938" spans="1:16" x14ac:dyDescent="0.25">
      <c r="A3938" s="1">
        <v>42993</v>
      </c>
      <c r="B3938">
        <v>19</v>
      </c>
      <c r="C3938">
        <v>9</v>
      </c>
      <c r="D3938">
        <v>10593.437000000002</v>
      </c>
      <c r="E3938">
        <f>INDEX(Stores[region],MATCH(Sales[[#This Row],[store_no]],Stores[store_no],0))</f>
        <v>3</v>
      </c>
      <c r="F3938" t="str">
        <f>INDEX(Stores[storetype],MATCH(Sales[[#This Row],[store_no]],Stores[store_no],0))</f>
        <v>A</v>
      </c>
      <c r="G3938" t="str">
        <f>INDEX(Stores[location_city],MATCH(Sales[[#This Row],[store_no]],Stores[store_no],0))</f>
        <v>Des Moines</v>
      </c>
      <c r="H3938" t="str">
        <f>INDEX(Stores[location_state],MATCH(Sales[[#This Row],[store_no]],Stores[store_no],0))</f>
        <v>Iowa</v>
      </c>
      <c r="I3938">
        <f>INDEX(Stores[sqft],MATCH(Sales[[#This Row],[store_no]],Stores[store_no],0))</f>
        <v>197600</v>
      </c>
      <c r="J3938" s="4" t="str">
        <f>INDEX(Departments[dept_name],MATCH(Sales[[#This Row],[dept_no]],Departments[dept_no],0))</f>
        <v>Garden</v>
      </c>
      <c r="K3938" s="4" t="str">
        <f>CONCATENATE(Sales[[#This Row],[region]],Sales[[#This Row],[storetype]])</f>
        <v>3A</v>
      </c>
      <c r="L3938" s="4">
        <f>INDEX(RegionStoreCount[Store Count],MATCH(Sales[[#This Row],[RegionStoretype]],RegionStoreCount[Region/Type],0))</f>
        <v>9</v>
      </c>
      <c r="M3938" s="4">
        <f>AND(Sales[[#This Row],[date]]&lt;=TY_YTDMax,Sales[[#This Row],[date]]&gt;=TY_YTDMin)*Sales[[#This Row],[sales]]</f>
        <v>0</v>
      </c>
      <c r="N3938" s="4">
        <f>AND(Sales[[#This Row],[date]]&lt;=LY_YTDMax,Sales[[#This Row],[date]]&gt;=LY_YTDMin)*Sales[[#This Row],[sales]]</f>
        <v>0</v>
      </c>
      <c r="O3938" s="4">
        <f>AND(Sales[[#This Row],[date]]&gt;=YoY_Min,Sales[[#This Row],[date]]&lt;=TY_YTDMax)*(Sales[[#This Row],[sales]]/Sales[[#This Row],[sqft]])</f>
        <v>5.3610511133603246E-2</v>
      </c>
      <c r="P3938" s="4">
        <f>SUMIF(Sales[RegionStoretype],Sales[[#This Row],[RegionStoretype]],Sales[YoY_SSF])/Sales[[#This Row],[Region_TypeCount]]</f>
        <v>53.603836561720975</v>
      </c>
    </row>
    <row r="3939" spans="1:16" x14ac:dyDescent="0.25">
      <c r="A3939" s="1">
        <v>42993</v>
      </c>
      <c r="B3939">
        <v>20</v>
      </c>
      <c r="C3939">
        <v>10</v>
      </c>
      <c r="D3939">
        <v>803.86810000000003</v>
      </c>
      <c r="E3939">
        <f>INDEX(Stores[region],MATCH(Sales[[#This Row],[store_no]],Stores[store_no],0))</f>
        <v>1</v>
      </c>
      <c r="F3939" t="str">
        <f>INDEX(Stores[storetype],MATCH(Sales[[#This Row],[store_no]],Stores[store_no],0))</f>
        <v>A</v>
      </c>
      <c r="G3939" t="str">
        <f>INDEX(Stores[location_city],MATCH(Sales[[#This Row],[store_no]],Stores[store_no],0))</f>
        <v>South Bend</v>
      </c>
      <c r="H3939" t="str">
        <f>INDEX(Stores[location_state],MATCH(Sales[[#This Row],[store_no]],Stores[store_no],0))</f>
        <v>Indiana</v>
      </c>
      <c r="I3939">
        <f>INDEX(Stores[sqft],MATCH(Sales[[#This Row],[store_no]],Stores[store_no],0))</f>
        <v>39700</v>
      </c>
      <c r="J3939" s="4" t="str">
        <f>INDEX(Departments[dept_name],MATCH(Sales[[#This Row],[dept_no]],Departments[dept_no],0))</f>
        <v>Health</v>
      </c>
      <c r="K3939" s="4" t="str">
        <f>CONCATENATE(Sales[[#This Row],[region]],Sales[[#This Row],[storetype]])</f>
        <v>1A</v>
      </c>
      <c r="L3939" s="4">
        <f>INDEX(RegionStoreCount[Store Count],MATCH(Sales[[#This Row],[RegionStoretype]],RegionStoreCount[Region/Type],0))</f>
        <v>5</v>
      </c>
      <c r="M3939" s="4">
        <f>AND(Sales[[#This Row],[date]]&lt;=TY_YTDMax,Sales[[#This Row],[date]]&gt;=TY_YTDMin)*Sales[[#This Row],[sales]]</f>
        <v>0</v>
      </c>
      <c r="N3939" s="4">
        <f>AND(Sales[[#This Row],[date]]&lt;=LY_YTDMax,Sales[[#This Row],[date]]&gt;=LY_YTDMin)*Sales[[#This Row],[sales]]</f>
        <v>0</v>
      </c>
      <c r="O3939" s="4">
        <f>AND(Sales[[#This Row],[date]]&gt;=YoY_Min,Sales[[#This Row],[date]]&lt;=TY_YTDMax)*(Sales[[#This Row],[sales]]/Sales[[#This Row],[sqft]])</f>
        <v>2.0248566750629724E-2</v>
      </c>
      <c r="P3939" s="4">
        <f>SUMIF(Sales[RegionStoretype],Sales[[#This Row],[RegionStoretype]],Sales[YoY_SSF])/Sales[[#This Row],[Region_TypeCount]]</f>
        <v>59.469551530910678</v>
      </c>
    </row>
    <row r="3940" spans="1:16" x14ac:dyDescent="0.25">
      <c r="A3940" s="1">
        <v>42993</v>
      </c>
      <c r="B3940">
        <v>20</v>
      </c>
      <c r="C3940">
        <v>13</v>
      </c>
      <c r="D3940">
        <v>23365.871199999994</v>
      </c>
      <c r="E3940">
        <f>INDEX(Stores[region],MATCH(Sales[[#This Row],[store_no]],Stores[store_no],0))</f>
        <v>1</v>
      </c>
      <c r="F3940" t="str">
        <f>INDEX(Stores[storetype],MATCH(Sales[[#This Row],[store_no]],Stores[store_no],0))</f>
        <v>A</v>
      </c>
      <c r="G3940" t="str">
        <f>INDEX(Stores[location_city],MATCH(Sales[[#This Row],[store_no]],Stores[store_no],0))</f>
        <v>South Bend</v>
      </c>
      <c r="H3940" t="str">
        <f>INDEX(Stores[location_state],MATCH(Sales[[#This Row],[store_no]],Stores[store_no],0))</f>
        <v>Indiana</v>
      </c>
      <c r="I3940">
        <f>INDEX(Stores[sqft],MATCH(Sales[[#This Row],[store_no]],Stores[store_no],0))</f>
        <v>39700</v>
      </c>
      <c r="J3940" s="4" t="str">
        <f>INDEX(Departments[dept_name],MATCH(Sales[[#This Row],[dept_no]],Departments[dept_no],0))</f>
        <v>Kids</v>
      </c>
      <c r="K3940" s="4" t="str">
        <f>CONCATENATE(Sales[[#This Row],[region]],Sales[[#This Row],[storetype]])</f>
        <v>1A</v>
      </c>
      <c r="L3940" s="4">
        <f>INDEX(RegionStoreCount[Store Count],MATCH(Sales[[#This Row],[RegionStoretype]],RegionStoreCount[Region/Type],0))</f>
        <v>5</v>
      </c>
      <c r="M3940" s="4">
        <f>AND(Sales[[#This Row],[date]]&lt;=TY_YTDMax,Sales[[#This Row],[date]]&gt;=TY_YTDMin)*Sales[[#This Row],[sales]]</f>
        <v>0</v>
      </c>
      <c r="N3940" s="4">
        <f>AND(Sales[[#This Row],[date]]&lt;=LY_YTDMax,Sales[[#This Row],[date]]&gt;=LY_YTDMin)*Sales[[#This Row],[sales]]</f>
        <v>0</v>
      </c>
      <c r="O3940" s="4">
        <f>AND(Sales[[#This Row],[date]]&gt;=YoY_Min,Sales[[#This Row],[date]]&lt;=TY_YTDMax)*(Sales[[#This Row],[sales]]/Sales[[#This Row],[sqft]])</f>
        <v>0.58856098740554141</v>
      </c>
      <c r="P3940" s="4">
        <f>SUMIF(Sales[RegionStoretype],Sales[[#This Row],[RegionStoretype]],Sales[YoY_SSF])/Sales[[#This Row],[Region_TypeCount]]</f>
        <v>59.469551530910678</v>
      </c>
    </row>
    <row r="3941" spans="1:16" x14ac:dyDescent="0.25">
      <c r="A3941" s="1">
        <v>42993</v>
      </c>
      <c r="B3941">
        <v>21</v>
      </c>
      <c r="C3941">
        <v>3</v>
      </c>
      <c r="D3941">
        <v>406119.87920000002</v>
      </c>
      <c r="E3941">
        <f>INDEX(Stores[region],MATCH(Sales[[#This Row],[store_no]],Stores[store_no],0))</f>
        <v>2</v>
      </c>
      <c r="F3941" t="str">
        <f>INDEX(Stores[storetype],MATCH(Sales[[#This Row],[store_no]],Stores[store_no],0))</f>
        <v>B</v>
      </c>
      <c r="G3941" t="str">
        <f>INDEX(Stores[location_city],MATCH(Sales[[#This Row],[store_no]],Stores[store_no],0))</f>
        <v>Madison</v>
      </c>
      <c r="H3941" t="str">
        <f>INDEX(Stores[location_state],MATCH(Sales[[#This Row],[store_no]],Stores[store_no],0))</f>
        <v>Wisconsin</v>
      </c>
      <c r="I3941">
        <f>INDEX(Stores[sqft],MATCH(Sales[[#This Row],[store_no]],Stores[store_no],0))</f>
        <v>206400</v>
      </c>
      <c r="J3941" s="4" t="str">
        <f>INDEX(Departments[dept_name],MATCH(Sales[[#This Row],[dept_no]],Departments[dept_no],0))</f>
        <v>Beauty</v>
      </c>
      <c r="K3941" s="4" t="str">
        <f>CONCATENATE(Sales[[#This Row],[region]],Sales[[#This Row],[storetype]])</f>
        <v>2B</v>
      </c>
      <c r="L3941" s="4">
        <f>INDEX(RegionStoreCount[Store Count],MATCH(Sales[[#This Row],[RegionStoretype]],RegionStoreCount[Region/Type],0))</f>
        <v>6</v>
      </c>
      <c r="M3941" s="4">
        <f>AND(Sales[[#This Row],[date]]&lt;=TY_YTDMax,Sales[[#This Row],[date]]&gt;=TY_YTDMin)*Sales[[#This Row],[sales]]</f>
        <v>0</v>
      </c>
      <c r="N3941" s="4">
        <f>AND(Sales[[#This Row],[date]]&lt;=LY_YTDMax,Sales[[#This Row],[date]]&gt;=LY_YTDMin)*Sales[[#This Row],[sales]]</f>
        <v>0</v>
      </c>
      <c r="O3941" s="4">
        <f>AND(Sales[[#This Row],[date]]&gt;=YoY_Min,Sales[[#This Row],[date]]&lt;=TY_YTDMax)*(Sales[[#This Row],[sales]]/Sales[[#This Row],[sqft]])</f>
        <v>1.9676350736434109</v>
      </c>
      <c r="P3941" s="4">
        <f>SUMIF(Sales[RegionStoretype],Sales[[#This Row],[RegionStoretype]],Sales[YoY_SSF])/Sales[[#This Row],[Region_TypeCount]]</f>
        <v>58.393757732919049</v>
      </c>
    </row>
    <row r="3942" spans="1:16" x14ac:dyDescent="0.25">
      <c r="A3942" s="1">
        <v>42993</v>
      </c>
      <c r="B3942">
        <v>21</v>
      </c>
      <c r="C3942">
        <v>16</v>
      </c>
      <c r="D3942">
        <v>175365.57339999996</v>
      </c>
      <c r="E3942">
        <f>INDEX(Stores[region],MATCH(Sales[[#This Row],[store_no]],Stores[store_no],0))</f>
        <v>2</v>
      </c>
      <c r="F3942" t="str">
        <f>INDEX(Stores[storetype],MATCH(Sales[[#This Row],[store_no]],Stores[store_no],0))</f>
        <v>B</v>
      </c>
      <c r="G3942" t="str">
        <f>INDEX(Stores[location_city],MATCH(Sales[[#This Row],[store_no]],Stores[store_no],0))</f>
        <v>Madison</v>
      </c>
      <c r="H3942" t="str">
        <f>INDEX(Stores[location_state],MATCH(Sales[[#This Row],[store_no]],Stores[store_no],0))</f>
        <v>Wisconsin</v>
      </c>
      <c r="I3942">
        <f>INDEX(Stores[sqft],MATCH(Sales[[#This Row],[store_no]],Stores[store_no],0))</f>
        <v>206400</v>
      </c>
      <c r="J3942" s="4" t="str">
        <f>INDEX(Departments[dept_name],MATCH(Sales[[#This Row],[dept_no]],Departments[dept_no],0))</f>
        <v>Outdoors</v>
      </c>
      <c r="K3942" s="4" t="str">
        <f>CONCATENATE(Sales[[#This Row],[region]],Sales[[#This Row],[storetype]])</f>
        <v>2B</v>
      </c>
      <c r="L3942" s="4">
        <f>INDEX(RegionStoreCount[Store Count],MATCH(Sales[[#This Row],[RegionStoretype]],RegionStoreCount[Region/Type],0))</f>
        <v>6</v>
      </c>
      <c r="M3942" s="4">
        <f>AND(Sales[[#This Row],[date]]&lt;=TY_YTDMax,Sales[[#This Row],[date]]&gt;=TY_YTDMin)*Sales[[#This Row],[sales]]</f>
        <v>0</v>
      </c>
      <c r="N3942" s="4">
        <f>AND(Sales[[#This Row],[date]]&lt;=LY_YTDMax,Sales[[#This Row],[date]]&gt;=LY_YTDMin)*Sales[[#This Row],[sales]]</f>
        <v>0</v>
      </c>
      <c r="O3942" s="4">
        <f>AND(Sales[[#This Row],[date]]&gt;=YoY_Min,Sales[[#This Row],[date]]&lt;=TY_YTDMax)*(Sales[[#This Row],[sales]]/Sales[[#This Row],[sqft]])</f>
        <v>0.84963940600775179</v>
      </c>
      <c r="P3942" s="4">
        <f>SUMIF(Sales[RegionStoretype],Sales[[#This Row],[RegionStoretype]],Sales[YoY_SSF])/Sales[[#This Row],[Region_TypeCount]]</f>
        <v>58.393757732919049</v>
      </c>
    </row>
    <row r="3943" spans="1:16" x14ac:dyDescent="0.25">
      <c r="A3943" s="1">
        <v>42993</v>
      </c>
      <c r="B3943">
        <v>22</v>
      </c>
      <c r="C3943">
        <v>1</v>
      </c>
      <c r="D3943">
        <v>10782.558099999998</v>
      </c>
      <c r="E3943">
        <f>INDEX(Stores[region],MATCH(Sales[[#This Row],[store_no]],Stores[store_no],0))</f>
        <v>3</v>
      </c>
      <c r="F3943" t="str">
        <f>INDEX(Stores[storetype],MATCH(Sales[[#This Row],[store_no]],Stores[store_no],0))</f>
        <v>B</v>
      </c>
      <c r="G3943" t="str">
        <f>INDEX(Stores[location_city],MATCH(Sales[[#This Row],[store_no]],Stores[store_no],0))</f>
        <v>Sioux Falls</v>
      </c>
      <c r="H3943" t="str">
        <f>INDEX(Stores[location_state],MATCH(Sales[[#This Row],[store_no]],Stores[store_no],0))</f>
        <v>South Dakota</v>
      </c>
      <c r="I3943">
        <f>INDEX(Stores[sqft],MATCH(Sales[[#This Row],[store_no]],Stores[store_no],0))</f>
        <v>57800</v>
      </c>
      <c r="J3943" s="4" t="str">
        <f>INDEX(Departments[dept_name],MATCH(Sales[[#This Row],[dept_no]],Departments[dept_no],0))</f>
        <v>Automotive</v>
      </c>
      <c r="K3943" s="4" t="str">
        <f>CONCATENATE(Sales[[#This Row],[region]],Sales[[#This Row],[storetype]])</f>
        <v>3B</v>
      </c>
      <c r="L3943" s="4">
        <f>INDEX(RegionStoreCount[Store Count],MATCH(Sales[[#This Row],[RegionStoretype]],RegionStoreCount[Region/Type],0))</f>
        <v>4</v>
      </c>
      <c r="M3943" s="4">
        <f>AND(Sales[[#This Row],[date]]&lt;=TY_YTDMax,Sales[[#This Row],[date]]&gt;=TY_YTDMin)*Sales[[#This Row],[sales]]</f>
        <v>0</v>
      </c>
      <c r="N3943" s="4">
        <f>AND(Sales[[#This Row],[date]]&lt;=LY_YTDMax,Sales[[#This Row],[date]]&gt;=LY_YTDMin)*Sales[[#This Row],[sales]]</f>
        <v>0</v>
      </c>
      <c r="O3943" s="4">
        <f>AND(Sales[[#This Row],[date]]&gt;=YoY_Min,Sales[[#This Row],[date]]&lt;=TY_YTDMax)*(Sales[[#This Row],[sales]]/Sales[[#This Row],[sqft]])</f>
        <v>0.18654944809688578</v>
      </c>
      <c r="P3943" s="4">
        <f>SUMIF(Sales[RegionStoretype],Sales[[#This Row],[RegionStoretype]],Sales[YoY_SSF])/Sales[[#This Row],[Region_TypeCount]]</f>
        <v>58.312187288105562</v>
      </c>
    </row>
    <row r="3944" spans="1:16" x14ac:dyDescent="0.25">
      <c r="A3944" s="1">
        <v>42993</v>
      </c>
      <c r="B3944">
        <v>22</v>
      </c>
      <c r="C3944">
        <v>14</v>
      </c>
      <c r="D3944">
        <v>10014.0411</v>
      </c>
      <c r="E3944">
        <f>INDEX(Stores[region],MATCH(Sales[[#This Row],[store_no]],Stores[store_no],0))</f>
        <v>3</v>
      </c>
      <c r="F3944" t="str">
        <f>INDEX(Stores[storetype],MATCH(Sales[[#This Row],[store_no]],Stores[store_no],0))</f>
        <v>B</v>
      </c>
      <c r="G3944" t="str">
        <f>INDEX(Stores[location_city],MATCH(Sales[[#This Row],[store_no]],Stores[store_no],0))</f>
        <v>Sioux Falls</v>
      </c>
      <c r="H3944" t="str">
        <f>INDEX(Stores[location_state],MATCH(Sales[[#This Row],[store_no]],Stores[store_no],0))</f>
        <v>South Dakota</v>
      </c>
      <c r="I3944">
        <f>INDEX(Stores[sqft],MATCH(Sales[[#This Row],[store_no]],Stores[store_no],0))</f>
        <v>57800</v>
      </c>
      <c r="J3944" s="4" t="str">
        <f>INDEX(Departments[dept_name],MATCH(Sales[[#This Row],[dept_no]],Departments[dept_no],0))</f>
        <v>Movies</v>
      </c>
      <c r="K3944" s="4" t="str">
        <f>CONCATENATE(Sales[[#This Row],[region]],Sales[[#This Row],[storetype]])</f>
        <v>3B</v>
      </c>
      <c r="L3944" s="4">
        <f>INDEX(RegionStoreCount[Store Count],MATCH(Sales[[#This Row],[RegionStoretype]],RegionStoreCount[Region/Type],0))</f>
        <v>4</v>
      </c>
      <c r="M3944" s="4">
        <f>AND(Sales[[#This Row],[date]]&lt;=TY_YTDMax,Sales[[#This Row],[date]]&gt;=TY_YTDMin)*Sales[[#This Row],[sales]]</f>
        <v>0</v>
      </c>
      <c r="N3944" s="4">
        <f>AND(Sales[[#This Row],[date]]&lt;=LY_YTDMax,Sales[[#This Row],[date]]&gt;=LY_YTDMin)*Sales[[#This Row],[sales]]</f>
        <v>0</v>
      </c>
      <c r="O3944" s="4">
        <f>AND(Sales[[#This Row],[date]]&gt;=YoY_Min,Sales[[#This Row],[date]]&lt;=TY_YTDMax)*(Sales[[#This Row],[sales]]/Sales[[#This Row],[sqft]])</f>
        <v>0.1732533062283737</v>
      </c>
      <c r="P3944" s="4">
        <f>SUMIF(Sales[RegionStoretype],Sales[[#This Row],[RegionStoretype]],Sales[YoY_SSF])/Sales[[#This Row],[Region_TypeCount]]</f>
        <v>58.312187288105562</v>
      </c>
    </row>
    <row r="3945" spans="1:16" x14ac:dyDescent="0.25">
      <c r="A3945" s="1">
        <v>42993</v>
      </c>
      <c r="B3945">
        <v>22</v>
      </c>
      <c r="C3945">
        <v>16</v>
      </c>
      <c r="D3945">
        <v>8411.6267000000007</v>
      </c>
      <c r="E3945">
        <f>INDEX(Stores[region],MATCH(Sales[[#This Row],[store_no]],Stores[store_no],0))</f>
        <v>3</v>
      </c>
      <c r="F3945" t="str">
        <f>INDEX(Stores[storetype],MATCH(Sales[[#This Row],[store_no]],Stores[store_no],0))</f>
        <v>B</v>
      </c>
      <c r="G3945" t="str">
        <f>INDEX(Stores[location_city],MATCH(Sales[[#This Row],[store_no]],Stores[store_no],0))</f>
        <v>Sioux Falls</v>
      </c>
      <c r="H3945" t="str">
        <f>INDEX(Stores[location_state],MATCH(Sales[[#This Row],[store_no]],Stores[store_no],0))</f>
        <v>South Dakota</v>
      </c>
      <c r="I3945">
        <f>INDEX(Stores[sqft],MATCH(Sales[[#This Row],[store_no]],Stores[store_no],0))</f>
        <v>57800</v>
      </c>
      <c r="J3945" s="4" t="str">
        <f>INDEX(Departments[dept_name],MATCH(Sales[[#This Row],[dept_no]],Departments[dept_no],0))</f>
        <v>Outdoors</v>
      </c>
      <c r="K3945" s="4" t="str">
        <f>CONCATENATE(Sales[[#This Row],[region]],Sales[[#This Row],[storetype]])</f>
        <v>3B</v>
      </c>
      <c r="L3945" s="4">
        <f>INDEX(RegionStoreCount[Store Count],MATCH(Sales[[#This Row],[RegionStoretype]],RegionStoreCount[Region/Type],0))</f>
        <v>4</v>
      </c>
      <c r="M3945" s="4">
        <f>AND(Sales[[#This Row],[date]]&lt;=TY_YTDMax,Sales[[#This Row],[date]]&gt;=TY_YTDMin)*Sales[[#This Row],[sales]]</f>
        <v>0</v>
      </c>
      <c r="N3945" s="4">
        <f>AND(Sales[[#This Row],[date]]&lt;=LY_YTDMax,Sales[[#This Row],[date]]&gt;=LY_YTDMin)*Sales[[#This Row],[sales]]</f>
        <v>0</v>
      </c>
      <c r="O3945" s="4">
        <f>AND(Sales[[#This Row],[date]]&gt;=YoY_Min,Sales[[#This Row],[date]]&lt;=TY_YTDMax)*(Sales[[#This Row],[sales]]/Sales[[#This Row],[sqft]])</f>
        <v>0.14552987370242215</v>
      </c>
      <c r="P3945" s="4">
        <f>SUMIF(Sales[RegionStoretype],Sales[[#This Row],[RegionStoretype]],Sales[YoY_SSF])/Sales[[#This Row],[Region_TypeCount]]</f>
        <v>58.312187288105562</v>
      </c>
    </row>
    <row r="3946" spans="1:16" x14ac:dyDescent="0.25">
      <c r="A3946" s="1">
        <v>42993</v>
      </c>
      <c r="B3946">
        <v>23</v>
      </c>
      <c r="C3946">
        <v>12</v>
      </c>
      <c r="D3946">
        <v>53238.474499999997</v>
      </c>
      <c r="E3946">
        <f>INDEX(Stores[region],MATCH(Sales[[#This Row],[store_no]],Stores[store_no],0))</f>
        <v>3</v>
      </c>
      <c r="F3946" t="str">
        <f>INDEX(Stores[storetype],MATCH(Sales[[#This Row],[store_no]],Stores[store_no],0))</f>
        <v>B</v>
      </c>
      <c r="G3946" t="str">
        <f>INDEX(Stores[location_city],MATCH(Sales[[#This Row],[store_no]],Stores[store_no],0))</f>
        <v>Cedar Rapids</v>
      </c>
      <c r="H3946" t="str">
        <f>INDEX(Stores[location_state],MATCH(Sales[[#This Row],[store_no]],Stores[store_no],0))</f>
        <v>Iowa</v>
      </c>
      <c r="I3946">
        <f>INDEX(Stores[sqft],MATCH(Sales[[#This Row],[store_no]],Stores[store_no],0))</f>
        <v>123700</v>
      </c>
      <c r="J3946" s="4" t="str">
        <f>INDEX(Departments[dept_name],MATCH(Sales[[#This Row],[dept_no]],Departments[dept_no],0))</f>
        <v>Jewelery</v>
      </c>
      <c r="K3946" s="4" t="str">
        <f>CONCATENATE(Sales[[#This Row],[region]],Sales[[#This Row],[storetype]])</f>
        <v>3B</v>
      </c>
      <c r="L3946" s="4">
        <f>INDEX(RegionStoreCount[Store Count],MATCH(Sales[[#This Row],[RegionStoretype]],RegionStoreCount[Region/Type],0))</f>
        <v>4</v>
      </c>
      <c r="M3946" s="4">
        <f>AND(Sales[[#This Row],[date]]&lt;=TY_YTDMax,Sales[[#This Row],[date]]&gt;=TY_YTDMin)*Sales[[#This Row],[sales]]</f>
        <v>0</v>
      </c>
      <c r="N3946" s="4">
        <f>AND(Sales[[#This Row],[date]]&lt;=LY_YTDMax,Sales[[#This Row],[date]]&gt;=LY_YTDMin)*Sales[[#This Row],[sales]]</f>
        <v>0</v>
      </c>
      <c r="O3946" s="4">
        <f>AND(Sales[[#This Row],[date]]&gt;=YoY_Min,Sales[[#This Row],[date]]&lt;=TY_YTDMax)*(Sales[[#This Row],[sales]]/Sales[[#This Row],[sqft]])</f>
        <v>0.43038378738884397</v>
      </c>
      <c r="P3946" s="4">
        <f>SUMIF(Sales[RegionStoretype],Sales[[#This Row],[RegionStoretype]],Sales[YoY_SSF])/Sales[[#This Row],[Region_TypeCount]]</f>
        <v>58.312187288105562</v>
      </c>
    </row>
    <row r="3947" spans="1:16" x14ac:dyDescent="0.25">
      <c r="A3947" s="1">
        <v>42993</v>
      </c>
      <c r="B3947">
        <v>23</v>
      </c>
      <c r="C3947">
        <v>15</v>
      </c>
      <c r="D3947">
        <v>28818.6806</v>
      </c>
      <c r="E3947">
        <f>INDEX(Stores[region],MATCH(Sales[[#This Row],[store_no]],Stores[store_no],0))</f>
        <v>3</v>
      </c>
      <c r="F3947" t="str">
        <f>INDEX(Stores[storetype],MATCH(Sales[[#This Row],[store_no]],Stores[store_no],0))</f>
        <v>B</v>
      </c>
      <c r="G3947" t="str">
        <f>INDEX(Stores[location_city],MATCH(Sales[[#This Row],[store_no]],Stores[store_no],0))</f>
        <v>Cedar Rapids</v>
      </c>
      <c r="H3947" t="str">
        <f>INDEX(Stores[location_state],MATCH(Sales[[#This Row],[store_no]],Stores[store_no],0))</f>
        <v>Iowa</v>
      </c>
      <c r="I3947">
        <f>INDEX(Stores[sqft],MATCH(Sales[[#This Row],[store_no]],Stores[store_no],0))</f>
        <v>123700</v>
      </c>
      <c r="J3947" s="4" t="str">
        <f>INDEX(Departments[dept_name],MATCH(Sales[[#This Row],[dept_no]],Departments[dept_no],0))</f>
        <v>Music</v>
      </c>
      <c r="K3947" s="4" t="str">
        <f>CONCATENATE(Sales[[#This Row],[region]],Sales[[#This Row],[storetype]])</f>
        <v>3B</v>
      </c>
      <c r="L3947" s="4">
        <f>INDEX(RegionStoreCount[Store Count],MATCH(Sales[[#This Row],[RegionStoretype]],RegionStoreCount[Region/Type],0))</f>
        <v>4</v>
      </c>
      <c r="M3947" s="4">
        <f>AND(Sales[[#This Row],[date]]&lt;=TY_YTDMax,Sales[[#This Row],[date]]&gt;=TY_YTDMin)*Sales[[#This Row],[sales]]</f>
        <v>0</v>
      </c>
      <c r="N3947" s="4">
        <f>AND(Sales[[#This Row],[date]]&lt;=LY_YTDMax,Sales[[#This Row],[date]]&gt;=LY_YTDMin)*Sales[[#This Row],[sales]]</f>
        <v>0</v>
      </c>
      <c r="O3947" s="4">
        <f>AND(Sales[[#This Row],[date]]&gt;=YoY_Min,Sales[[#This Row],[date]]&lt;=TY_YTDMax)*(Sales[[#This Row],[sales]]/Sales[[#This Row],[sqft]])</f>
        <v>0.23297235731608731</v>
      </c>
      <c r="P3947" s="4">
        <f>SUMIF(Sales[RegionStoretype],Sales[[#This Row],[RegionStoretype]],Sales[YoY_SSF])/Sales[[#This Row],[Region_TypeCount]]</f>
        <v>58.312187288105562</v>
      </c>
    </row>
    <row r="3948" spans="1:16" x14ac:dyDescent="0.25">
      <c r="A3948" s="1">
        <v>42993</v>
      </c>
      <c r="B3948">
        <v>24</v>
      </c>
      <c r="C3948">
        <v>10</v>
      </c>
      <c r="D3948">
        <v>53323.070099999997</v>
      </c>
      <c r="E3948">
        <f>INDEX(Stores[region],MATCH(Sales[[#This Row],[store_no]],Stores[store_no],0))</f>
        <v>2</v>
      </c>
      <c r="F3948" t="str">
        <f>INDEX(Stores[storetype],MATCH(Sales[[#This Row],[store_no]],Stores[store_no],0))</f>
        <v>A</v>
      </c>
      <c r="G3948" t="str">
        <f>INDEX(Stores[location_city],MATCH(Sales[[#This Row],[store_no]],Stores[store_no],0))</f>
        <v>Winnetka</v>
      </c>
      <c r="H3948" t="str">
        <f>INDEX(Stores[location_state],MATCH(Sales[[#This Row],[store_no]],Stores[store_no],0))</f>
        <v>Illinois</v>
      </c>
      <c r="I3948">
        <f>INDEX(Stores[sqft],MATCH(Sales[[#This Row],[store_no]],Stores[store_no],0))</f>
        <v>207800</v>
      </c>
      <c r="J3948" s="4" t="str">
        <f>INDEX(Departments[dept_name],MATCH(Sales[[#This Row],[dept_no]],Departments[dept_no],0))</f>
        <v>Health</v>
      </c>
      <c r="K3948" s="4" t="str">
        <f>CONCATENATE(Sales[[#This Row],[region]],Sales[[#This Row],[storetype]])</f>
        <v>2A</v>
      </c>
      <c r="L3948" s="4">
        <f>INDEX(RegionStoreCount[Store Count],MATCH(Sales[[#This Row],[RegionStoretype]],RegionStoreCount[Region/Type],0))</f>
        <v>5</v>
      </c>
      <c r="M3948" s="4">
        <f>AND(Sales[[#This Row],[date]]&lt;=TY_YTDMax,Sales[[#This Row],[date]]&gt;=TY_YTDMin)*Sales[[#This Row],[sales]]</f>
        <v>0</v>
      </c>
      <c r="N3948" s="4">
        <f>AND(Sales[[#This Row],[date]]&lt;=LY_YTDMax,Sales[[#This Row],[date]]&gt;=LY_YTDMin)*Sales[[#This Row],[sales]]</f>
        <v>0</v>
      </c>
      <c r="O3948" s="4">
        <f>AND(Sales[[#This Row],[date]]&gt;=YoY_Min,Sales[[#This Row],[date]]&lt;=TY_YTDMax)*(Sales[[#This Row],[sales]]/Sales[[#This Row],[sqft]])</f>
        <v>0.25660765206929737</v>
      </c>
      <c r="P3948" s="4">
        <f>SUMIF(Sales[RegionStoretype],Sales[[#This Row],[RegionStoretype]],Sales[YoY_SSF])/Sales[[#This Row],[Region_TypeCount]]</f>
        <v>60.052789354368521</v>
      </c>
    </row>
    <row r="3949" spans="1:16" x14ac:dyDescent="0.25">
      <c r="A3949" s="1">
        <v>42993</v>
      </c>
      <c r="B3949">
        <v>24</v>
      </c>
      <c r="C3949">
        <v>19</v>
      </c>
      <c r="D3949">
        <v>64563.642800000001</v>
      </c>
      <c r="E3949">
        <f>INDEX(Stores[region],MATCH(Sales[[#This Row],[store_no]],Stores[store_no],0))</f>
        <v>2</v>
      </c>
      <c r="F3949" t="str">
        <f>INDEX(Stores[storetype],MATCH(Sales[[#This Row],[store_no]],Stores[store_no],0))</f>
        <v>A</v>
      </c>
      <c r="G3949" t="str">
        <f>INDEX(Stores[location_city],MATCH(Sales[[#This Row],[store_no]],Stores[store_no],0))</f>
        <v>Winnetka</v>
      </c>
      <c r="H3949" t="str">
        <f>INDEX(Stores[location_state],MATCH(Sales[[#This Row],[store_no]],Stores[store_no],0))</f>
        <v>Illinois</v>
      </c>
      <c r="I3949">
        <f>INDEX(Stores[sqft],MATCH(Sales[[#This Row],[store_no]],Stores[store_no],0))</f>
        <v>207800</v>
      </c>
      <c r="J3949" s="4" t="str">
        <f>INDEX(Departments[dept_name],MATCH(Sales[[#This Row],[dept_no]],Departments[dept_no],0))</f>
        <v>Tools</v>
      </c>
      <c r="K3949" s="4" t="str">
        <f>CONCATENATE(Sales[[#This Row],[region]],Sales[[#This Row],[storetype]])</f>
        <v>2A</v>
      </c>
      <c r="L3949" s="4">
        <f>INDEX(RegionStoreCount[Store Count],MATCH(Sales[[#This Row],[RegionStoretype]],RegionStoreCount[Region/Type],0))</f>
        <v>5</v>
      </c>
      <c r="M3949" s="4">
        <f>AND(Sales[[#This Row],[date]]&lt;=TY_YTDMax,Sales[[#This Row],[date]]&gt;=TY_YTDMin)*Sales[[#This Row],[sales]]</f>
        <v>0</v>
      </c>
      <c r="N3949" s="4">
        <f>AND(Sales[[#This Row],[date]]&lt;=LY_YTDMax,Sales[[#This Row],[date]]&gt;=LY_YTDMin)*Sales[[#This Row],[sales]]</f>
        <v>0</v>
      </c>
      <c r="O3949" s="4">
        <f>AND(Sales[[#This Row],[date]]&gt;=YoY_Min,Sales[[#This Row],[date]]&lt;=TY_YTDMax)*(Sales[[#This Row],[sales]]/Sales[[#This Row],[sqft]])</f>
        <v>0.31070087969201154</v>
      </c>
      <c r="P3949" s="4">
        <f>SUMIF(Sales[RegionStoretype],Sales[[#This Row],[RegionStoretype]],Sales[YoY_SSF])/Sales[[#This Row],[Region_TypeCount]]</f>
        <v>60.052789354368521</v>
      </c>
    </row>
    <row r="3950" spans="1:16" x14ac:dyDescent="0.25">
      <c r="A3950" s="1">
        <v>42993</v>
      </c>
      <c r="B3950">
        <v>25</v>
      </c>
      <c r="C3950">
        <v>19</v>
      </c>
      <c r="D3950">
        <v>22005.400599999997</v>
      </c>
      <c r="E3950">
        <f>INDEX(Stores[region],MATCH(Sales[[#This Row],[store_no]],Stores[store_no],0))</f>
        <v>3</v>
      </c>
      <c r="F3950" t="str">
        <f>INDEX(Stores[storetype],MATCH(Sales[[#This Row],[store_no]],Stores[store_no],0))</f>
        <v>B</v>
      </c>
      <c r="G3950" t="str">
        <f>INDEX(Stores[location_city],MATCH(Sales[[#This Row],[store_no]],Stores[store_no],0))</f>
        <v>Kansas City</v>
      </c>
      <c r="H3950" t="str">
        <f>INDEX(Stores[location_state],MATCH(Sales[[#This Row],[store_no]],Stores[store_no],0))</f>
        <v>Missouri</v>
      </c>
      <c r="I3950">
        <f>INDEX(Stores[sqft],MATCH(Sales[[#This Row],[store_no]],Stores[store_no],0))</f>
        <v>92300</v>
      </c>
      <c r="J3950" s="4" t="str">
        <f>INDEX(Departments[dept_name],MATCH(Sales[[#This Row],[dept_no]],Departments[dept_no],0))</f>
        <v>Tools</v>
      </c>
      <c r="K3950" s="4" t="str">
        <f>CONCATENATE(Sales[[#This Row],[region]],Sales[[#This Row],[storetype]])</f>
        <v>3B</v>
      </c>
      <c r="L3950" s="4">
        <f>INDEX(RegionStoreCount[Store Count],MATCH(Sales[[#This Row],[RegionStoretype]],RegionStoreCount[Region/Type],0))</f>
        <v>4</v>
      </c>
      <c r="M3950" s="4">
        <f>AND(Sales[[#This Row],[date]]&lt;=TY_YTDMax,Sales[[#This Row],[date]]&gt;=TY_YTDMin)*Sales[[#This Row],[sales]]</f>
        <v>0</v>
      </c>
      <c r="N3950" s="4">
        <f>AND(Sales[[#This Row],[date]]&lt;=LY_YTDMax,Sales[[#This Row],[date]]&gt;=LY_YTDMin)*Sales[[#This Row],[sales]]</f>
        <v>0</v>
      </c>
      <c r="O3950" s="4">
        <f>AND(Sales[[#This Row],[date]]&gt;=YoY_Min,Sales[[#This Row],[date]]&lt;=TY_YTDMax)*(Sales[[#This Row],[sales]]/Sales[[#This Row],[sqft]])</f>
        <v>0.23841170747562293</v>
      </c>
      <c r="P3950" s="4">
        <f>SUMIF(Sales[RegionStoretype],Sales[[#This Row],[RegionStoretype]],Sales[YoY_SSF])/Sales[[#This Row],[Region_TypeCount]]</f>
        <v>58.312187288105562</v>
      </c>
    </row>
    <row r="3951" spans="1:16" x14ac:dyDescent="0.25">
      <c r="A3951" s="1">
        <v>42993</v>
      </c>
      <c r="B3951">
        <v>26</v>
      </c>
      <c r="C3951">
        <v>1</v>
      </c>
      <c r="D3951">
        <v>44946.204599999997</v>
      </c>
      <c r="E3951">
        <f>INDEX(Stores[region],MATCH(Sales[[#This Row],[store_no]],Stores[store_no],0))</f>
        <v>2</v>
      </c>
      <c r="F3951" t="str">
        <f>INDEX(Stores[storetype],MATCH(Sales[[#This Row],[store_no]],Stores[store_no],0))</f>
        <v>A</v>
      </c>
      <c r="G3951" t="str">
        <f>INDEX(Stores[location_city],MATCH(Sales[[#This Row],[store_no]],Stores[store_no],0))</f>
        <v>Carmel</v>
      </c>
      <c r="H3951" t="str">
        <f>INDEX(Stores[location_state],MATCH(Sales[[#This Row],[store_no]],Stores[store_no],0))</f>
        <v>Indiana</v>
      </c>
      <c r="I3951">
        <f>INDEX(Stores[sqft],MATCH(Sales[[#This Row],[store_no]],Stores[store_no],0))</f>
        <v>198500</v>
      </c>
      <c r="J3951" s="4" t="str">
        <f>INDEX(Departments[dept_name],MATCH(Sales[[#This Row],[dept_no]],Departments[dept_no],0))</f>
        <v>Automotive</v>
      </c>
      <c r="K3951" s="4" t="str">
        <f>CONCATENATE(Sales[[#This Row],[region]],Sales[[#This Row],[storetype]])</f>
        <v>2A</v>
      </c>
      <c r="L3951" s="4">
        <f>INDEX(RegionStoreCount[Store Count],MATCH(Sales[[#This Row],[RegionStoretype]],RegionStoreCount[Region/Type],0))</f>
        <v>5</v>
      </c>
      <c r="M3951" s="4">
        <f>AND(Sales[[#This Row],[date]]&lt;=TY_YTDMax,Sales[[#This Row],[date]]&gt;=TY_YTDMin)*Sales[[#This Row],[sales]]</f>
        <v>0</v>
      </c>
      <c r="N3951" s="4">
        <f>AND(Sales[[#This Row],[date]]&lt;=LY_YTDMax,Sales[[#This Row],[date]]&gt;=LY_YTDMin)*Sales[[#This Row],[sales]]</f>
        <v>0</v>
      </c>
      <c r="O3951" s="4">
        <f>AND(Sales[[#This Row],[date]]&gt;=YoY_Min,Sales[[#This Row],[date]]&lt;=TY_YTDMax)*(Sales[[#This Row],[sales]]/Sales[[#This Row],[sqft]])</f>
        <v>0.22642924231738035</v>
      </c>
      <c r="P3951" s="4">
        <f>SUMIF(Sales[RegionStoretype],Sales[[#This Row],[RegionStoretype]],Sales[YoY_SSF])/Sales[[#This Row],[Region_TypeCount]]</f>
        <v>60.052789354368521</v>
      </c>
    </row>
    <row r="3952" spans="1:16" x14ac:dyDescent="0.25">
      <c r="A3952" s="1">
        <v>42993</v>
      </c>
      <c r="B3952">
        <v>26</v>
      </c>
      <c r="C3952">
        <v>6</v>
      </c>
      <c r="D3952">
        <v>86996.320899999992</v>
      </c>
      <c r="E3952">
        <f>INDEX(Stores[region],MATCH(Sales[[#This Row],[store_no]],Stores[store_no],0))</f>
        <v>2</v>
      </c>
      <c r="F3952" t="str">
        <f>INDEX(Stores[storetype],MATCH(Sales[[#This Row],[store_no]],Stores[store_no],0))</f>
        <v>A</v>
      </c>
      <c r="G3952" t="str">
        <f>INDEX(Stores[location_city],MATCH(Sales[[#This Row],[store_no]],Stores[store_no],0))</f>
        <v>Carmel</v>
      </c>
      <c r="H3952" t="str">
        <f>INDEX(Stores[location_state],MATCH(Sales[[#This Row],[store_no]],Stores[store_no],0))</f>
        <v>Indiana</v>
      </c>
      <c r="I3952">
        <f>INDEX(Stores[sqft],MATCH(Sales[[#This Row],[store_no]],Stores[store_no],0))</f>
        <v>198500</v>
      </c>
      <c r="J3952" s="4" t="str">
        <f>INDEX(Departments[dept_name],MATCH(Sales[[#This Row],[dept_no]],Departments[dept_no],0))</f>
        <v>Computers</v>
      </c>
      <c r="K3952" s="4" t="str">
        <f>CONCATENATE(Sales[[#This Row],[region]],Sales[[#This Row],[storetype]])</f>
        <v>2A</v>
      </c>
      <c r="L3952" s="4">
        <f>INDEX(RegionStoreCount[Store Count],MATCH(Sales[[#This Row],[RegionStoretype]],RegionStoreCount[Region/Type],0))</f>
        <v>5</v>
      </c>
      <c r="M3952" s="4">
        <f>AND(Sales[[#This Row],[date]]&lt;=TY_YTDMax,Sales[[#This Row],[date]]&gt;=TY_YTDMin)*Sales[[#This Row],[sales]]</f>
        <v>0</v>
      </c>
      <c r="N3952" s="4">
        <f>AND(Sales[[#This Row],[date]]&lt;=LY_YTDMax,Sales[[#This Row],[date]]&gt;=LY_YTDMin)*Sales[[#This Row],[sales]]</f>
        <v>0</v>
      </c>
      <c r="O3952" s="4">
        <f>AND(Sales[[#This Row],[date]]&gt;=YoY_Min,Sales[[#This Row],[date]]&lt;=TY_YTDMax)*(Sales[[#This Row],[sales]]/Sales[[#This Row],[sqft]])</f>
        <v>0.43826861914357679</v>
      </c>
      <c r="P3952" s="4">
        <f>SUMIF(Sales[RegionStoretype],Sales[[#This Row],[RegionStoretype]],Sales[YoY_SSF])/Sales[[#This Row],[Region_TypeCount]]</f>
        <v>60.052789354368521</v>
      </c>
    </row>
    <row r="3953" spans="1:16" x14ac:dyDescent="0.25">
      <c r="A3953" s="1">
        <v>42993</v>
      </c>
      <c r="B3953">
        <v>26</v>
      </c>
      <c r="C3953">
        <v>8</v>
      </c>
      <c r="D3953">
        <v>29452.603300000002</v>
      </c>
      <c r="E3953">
        <f>INDEX(Stores[region],MATCH(Sales[[#This Row],[store_no]],Stores[store_no],0))</f>
        <v>2</v>
      </c>
      <c r="F3953" t="str">
        <f>INDEX(Stores[storetype],MATCH(Sales[[#This Row],[store_no]],Stores[store_no],0))</f>
        <v>A</v>
      </c>
      <c r="G3953" t="str">
        <f>INDEX(Stores[location_city],MATCH(Sales[[#This Row],[store_no]],Stores[store_no],0))</f>
        <v>Carmel</v>
      </c>
      <c r="H3953" t="str">
        <f>INDEX(Stores[location_state],MATCH(Sales[[#This Row],[store_no]],Stores[store_no],0))</f>
        <v>Indiana</v>
      </c>
      <c r="I3953">
        <f>INDEX(Stores[sqft],MATCH(Sales[[#This Row],[store_no]],Stores[store_no],0))</f>
        <v>198500</v>
      </c>
      <c r="J3953" s="4" t="str">
        <f>INDEX(Departments[dept_name],MATCH(Sales[[#This Row],[dept_no]],Departments[dept_no],0))</f>
        <v>Games</v>
      </c>
      <c r="K3953" s="4" t="str">
        <f>CONCATENATE(Sales[[#This Row],[region]],Sales[[#This Row],[storetype]])</f>
        <v>2A</v>
      </c>
      <c r="L3953" s="4">
        <f>INDEX(RegionStoreCount[Store Count],MATCH(Sales[[#This Row],[RegionStoretype]],RegionStoreCount[Region/Type],0))</f>
        <v>5</v>
      </c>
      <c r="M3953" s="4">
        <f>AND(Sales[[#This Row],[date]]&lt;=TY_YTDMax,Sales[[#This Row],[date]]&gt;=TY_YTDMin)*Sales[[#This Row],[sales]]</f>
        <v>0</v>
      </c>
      <c r="N3953" s="4">
        <f>AND(Sales[[#This Row],[date]]&lt;=LY_YTDMax,Sales[[#This Row],[date]]&gt;=LY_YTDMin)*Sales[[#This Row],[sales]]</f>
        <v>0</v>
      </c>
      <c r="O3953" s="4">
        <f>AND(Sales[[#This Row],[date]]&gt;=YoY_Min,Sales[[#This Row],[date]]&lt;=TY_YTDMax)*(Sales[[#This Row],[sales]]/Sales[[#This Row],[sqft]])</f>
        <v>0.14837583526448364</v>
      </c>
      <c r="P3953" s="4">
        <f>SUMIF(Sales[RegionStoretype],Sales[[#This Row],[RegionStoretype]],Sales[YoY_SSF])/Sales[[#This Row],[Region_TypeCount]]</f>
        <v>60.052789354368521</v>
      </c>
    </row>
    <row r="3954" spans="1:16" x14ac:dyDescent="0.25">
      <c r="A3954" s="1">
        <v>42993</v>
      </c>
      <c r="B3954">
        <v>26</v>
      </c>
      <c r="C3954">
        <v>16</v>
      </c>
      <c r="D3954">
        <v>103573.24789999999</v>
      </c>
      <c r="E3954">
        <f>INDEX(Stores[region],MATCH(Sales[[#This Row],[store_no]],Stores[store_no],0))</f>
        <v>2</v>
      </c>
      <c r="F3954" t="str">
        <f>INDEX(Stores[storetype],MATCH(Sales[[#This Row],[store_no]],Stores[store_no],0))</f>
        <v>A</v>
      </c>
      <c r="G3954" t="str">
        <f>INDEX(Stores[location_city],MATCH(Sales[[#This Row],[store_no]],Stores[store_no],0))</f>
        <v>Carmel</v>
      </c>
      <c r="H3954" t="str">
        <f>INDEX(Stores[location_state],MATCH(Sales[[#This Row],[store_no]],Stores[store_no],0))</f>
        <v>Indiana</v>
      </c>
      <c r="I3954">
        <f>INDEX(Stores[sqft],MATCH(Sales[[#This Row],[store_no]],Stores[store_no],0))</f>
        <v>198500</v>
      </c>
      <c r="J3954" s="4" t="str">
        <f>INDEX(Departments[dept_name],MATCH(Sales[[#This Row],[dept_no]],Departments[dept_no],0))</f>
        <v>Outdoors</v>
      </c>
      <c r="K3954" s="4" t="str">
        <f>CONCATENATE(Sales[[#This Row],[region]],Sales[[#This Row],[storetype]])</f>
        <v>2A</v>
      </c>
      <c r="L3954" s="4">
        <f>INDEX(RegionStoreCount[Store Count],MATCH(Sales[[#This Row],[RegionStoretype]],RegionStoreCount[Region/Type],0))</f>
        <v>5</v>
      </c>
      <c r="M3954" s="4">
        <f>AND(Sales[[#This Row],[date]]&lt;=TY_YTDMax,Sales[[#This Row],[date]]&gt;=TY_YTDMin)*Sales[[#This Row],[sales]]</f>
        <v>0</v>
      </c>
      <c r="N3954" s="4">
        <f>AND(Sales[[#This Row],[date]]&lt;=LY_YTDMax,Sales[[#This Row],[date]]&gt;=LY_YTDMin)*Sales[[#This Row],[sales]]</f>
        <v>0</v>
      </c>
      <c r="O3954" s="4">
        <f>AND(Sales[[#This Row],[date]]&gt;=YoY_Min,Sales[[#This Row],[date]]&lt;=TY_YTDMax)*(Sales[[#This Row],[sales]]/Sales[[#This Row],[sqft]])</f>
        <v>0.52177958639798483</v>
      </c>
      <c r="P3954" s="4">
        <f>SUMIF(Sales[RegionStoretype],Sales[[#This Row],[RegionStoretype]],Sales[YoY_SSF])/Sales[[#This Row],[Region_TypeCount]]</f>
        <v>60.052789354368521</v>
      </c>
    </row>
    <row r="3955" spans="1:16" x14ac:dyDescent="0.25">
      <c r="A3955" s="1">
        <v>42993</v>
      </c>
      <c r="B3955">
        <v>27</v>
      </c>
      <c r="C3955">
        <v>10</v>
      </c>
      <c r="D3955">
        <v>22432.9895</v>
      </c>
      <c r="E3955">
        <f>INDEX(Stores[region],MATCH(Sales[[#This Row],[store_no]],Stores[store_no],0))</f>
        <v>3</v>
      </c>
      <c r="F3955" t="str">
        <f>INDEX(Stores[storetype],MATCH(Sales[[#This Row],[store_no]],Stores[store_no],0))</f>
        <v>A</v>
      </c>
      <c r="G3955" t="str">
        <f>INDEX(Stores[location_city],MATCH(Sales[[#This Row],[store_no]],Stores[store_no],0))</f>
        <v>Springfield</v>
      </c>
      <c r="H3955" t="str">
        <f>INDEX(Stores[location_state],MATCH(Sales[[#This Row],[store_no]],Stores[store_no],0))</f>
        <v>Missouri</v>
      </c>
      <c r="I3955">
        <f>INDEX(Stores[sqft],MATCH(Sales[[#This Row],[store_no]],Stores[store_no],0))</f>
        <v>158200</v>
      </c>
      <c r="J3955" s="4" t="str">
        <f>INDEX(Departments[dept_name],MATCH(Sales[[#This Row],[dept_no]],Departments[dept_no],0))</f>
        <v>Health</v>
      </c>
      <c r="K3955" s="4" t="str">
        <f>CONCATENATE(Sales[[#This Row],[region]],Sales[[#This Row],[storetype]])</f>
        <v>3A</v>
      </c>
      <c r="L3955" s="4">
        <f>INDEX(RegionStoreCount[Store Count],MATCH(Sales[[#This Row],[RegionStoretype]],RegionStoreCount[Region/Type],0))</f>
        <v>9</v>
      </c>
      <c r="M3955" s="4">
        <f>AND(Sales[[#This Row],[date]]&lt;=TY_YTDMax,Sales[[#This Row],[date]]&gt;=TY_YTDMin)*Sales[[#This Row],[sales]]</f>
        <v>0</v>
      </c>
      <c r="N3955" s="4">
        <f>AND(Sales[[#This Row],[date]]&lt;=LY_YTDMax,Sales[[#This Row],[date]]&gt;=LY_YTDMin)*Sales[[#This Row],[sales]]</f>
        <v>0</v>
      </c>
      <c r="O3955" s="4">
        <f>AND(Sales[[#This Row],[date]]&gt;=YoY_Min,Sales[[#This Row],[date]]&lt;=TY_YTDMax)*(Sales[[#This Row],[sales]]/Sales[[#This Row],[sqft]])</f>
        <v>0.14180145069532238</v>
      </c>
      <c r="P3955" s="4">
        <f>SUMIF(Sales[RegionStoretype],Sales[[#This Row],[RegionStoretype]],Sales[YoY_SSF])/Sales[[#This Row],[Region_TypeCount]]</f>
        <v>53.603836561720975</v>
      </c>
    </row>
    <row r="3956" spans="1:16" x14ac:dyDescent="0.25">
      <c r="A3956" s="1">
        <v>42993</v>
      </c>
      <c r="B3956">
        <v>27</v>
      </c>
      <c r="C3956">
        <v>15</v>
      </c>
      <c r="D3956">
        <v>73576.849399999992</v>
      </c>
      <c r="E3956">
        <f>INDEX(Stores[region],MATCH(Sales[[#This Row],[store_no]],Stores[store_no],0))</f>
        <v>3</v>
      </c>
      <c r="F3956" t="str">
        <f>INDEX(Stores[storetype],MATCH(Sales[[#This Row],[store_no]],Stores[store_no],0))</f>
        <v>A</v>
      </c>
      <c r="G3956" t="str">
        <f>INDEX(Stores[location_city],MATCH(Sales[[#This Row],[store_no]],Stores[store_no],0))</f>
        <v>Springfield</v>
      </c>
      <c r="H3956" t="str">
        <f>INDEX(Stores[location_state],MATCH(Sales[[#This Row],[store_no]],Stores[store_no],0))</f>
        <v>Missouri</v>
      </c>
      <c r="I3956">
        <f>INDEX(Stores[sqft],MATCH(Sales[[#This Row],[store_no]],Stores[store_no],0))</f>
        <v>158200</v>
      </c>
      <c r="J3956" s="4" t="str">
        <f>INDEX(Departments[dept_name],MATCH(Sales[[#This Row],[dept_no]],Departments[dept_no],0))</f>
        <v>Music</v>
      </c>
      <c r="K3956" s="4" t="str">
        <f>CONCATENATE(Sales[[#This Row],[region]],Sales[[#This Row],[storetype]])</f>
        <v>3A</v>
      </c>
      <c r="L3956" s="4">
        <f>INDEX(RegionStoreCount[Store Count],MATCH(Sales[[#This Row],[RegionStoretype]],RegionStoreCount[Region/Type],0))</f>
        <v>9</v>
      </c>
      <c r="M3956" s="4">
        <f>AND(Sales[[#This Row],[date]]&lt;=TY_YTDMax,Sales[[#This Row],[date]]&gt;=TY_YTDMin)*Sales[[#This Row],[sales]]</f>
        <v>0</v>
      </c>
      <c r="N3956" s="4">
        <f>AND(Sales[[#This Row],[date]]&lt;=LY_YTDMax,Sales[[#This Row],[date]]&gt;=LY_YTDMin)*Sales[[#This Row],[sales]]</f>
        <v>0</v>
      </c>
      <c r="O3956" s="4">
        <f>AND(Sales[[#This Row],[date]]&gt;=YoY_Min,Sales[[#This Row],[date]]&lt;=TY_YTDMax)*(Sales[[#This Row],[sales]]/Sales[[#This Row],[sqft]])</f>
        <v>0.46508754361567634</v>
      </c>
      <c r="P3956" s="4">
        <f>SUMIF(Sales[RegionStoretype],Sales[[#This Row],[RegionStoretype]],Sales[YoY_SSF])/Sales[[#This Row],[Region_TypeCount]]</f>
        <v>53.603836561720975</v>
      </c>
    </row>
    <row r="3957" spans="1:16" x14ac:dyDescent="0.25">
      <c r="A3957" s="1">
        <v>42993</v>
      </c>
      <c r="B3957">
        <v>28</v>
      </c>
      <c r="C3957">
        <v>7</v>
      </c>
      <c r="D3957">
        <v>130620.29789999999</v>
      </c>
      <c r="E3957">
        <f>INDEX(Stores[region],MATCH(Sales[[#This Row],[store_no]],Stores[store_no],0))</f>
        <v>2</v>
      </c>
      <c r="F3957" t="str">
        <f>INDEX(Stores[storetype],MATCH(Sales[[#This Row],[store_no]],Stores[store_no],0))</f>
        <v>A</v>
      </c>
      <c r="G3957" t="str">
        <f>INDEX(Stores[location_city],MATCH(Sales[[#This Row],[store_no]],Stores[store_no],0))</f>
        <v>Milwaukee</v>
      </c>
      <c r="H3957" t="str">
        <f>INDEX(Stores[location_state],MATCH(Sales[[#This Row],[store_no]],Stores[store_no],0))</f>
        <v>Wisconsin</v>
      </c>
      <c r="I3957">
        <f>INDEX(Stores[sqft],MATCH(Sales[[#This Row],[store_no]],Stores[store_no],0))</f>
        <v>203800</v>
      </c>
      <c r="J3957" s="4" t="str">
        <f>INDEX(Departments[dept_name],MATCH(Sales[[#This Row],[dept_no]],Departments[dept_no],0))</f>
        <v>Electronics</v>
      </c>
      <c r="K3957" s="4" t="str">
        <f>CONCATENATE(Sales[[#This Row],[region]],Sales[[#This Row],[storetype]])</f>
        <v>2A</v>
      </c>
      <c r="L3957" s="4">
        <f>INDEX(RegionStoreCount[Store Count],MATCH(Sales[[#This Row],[RegionStoretype]],RegionStoreCount[Region/Type],0))</f>
        <v>5</v>
      </c>
      <c r="M3957" s="4">
        <f>AND(Sales[[#This Row],[date]]&lt;=TY_YTDMax,Sales[[#This Row],[date]]&gt;=TY_YTDMin)*Sales[[#This Row],[sales]]</f>
        <v>0</v>
      </c>
      <c r="N3957" s="4">
        <f>AND(Sales[[#This Row],[date]]&lt;=LY_YTDMax,Sales[[#This Row],[date]]&gt;=LY_YTDMin)*Sales[[#This Row],[sales]]</f>
        <v>0</v>
      </c>
      <c r="O3957" s="4">
        <f>AND(Sales[[#This Row],[date]]&gt;=YoY_Min,Sales[[#This Row],[date]]&lt;=TY_YTDMax)*(Sales[[#This Row],[sales]]/Sales[[#This Row],[sqft]])</f>
        <v>0.64092393473994103</v>
      </c>
      <c r="P3957" s="4">
        <f>SUMIF(Sales[RegionStoretype],Sales[[#This Row],[RegionStoretype]],Sales[YoY_SSF])/Sales[[#This Row],[Region_TypeCount]]</f>
        <v>60.052789354368521</v>
      </c>
    </row>
    <row r="3958" spans="1:16" x14ac:dyDescent="0.25">
      <c r="A3958" s="1">
        <v>42993</v>
      </c>
      <c r="B3958">
        <v>28</v>
      </c>
      <c r="C3958">
        <v>14</v>
      </c>
      <c r="D3958">
        <v>28087.242399999999</v>
      </c>
      <c r="E3958">
        <f>INDEX(Stores[region],MATCH(Sales[[#This Row],[store_no]],Stores[store_no],0))</f>
        <v>2</v>
      </c>
      <c r="F3958" t="str">
        <f>INDEX(Stores[storetype],MATCH(Sales[[#This Row],[store_no]],Stores[store_no],0))</f>
        <v>A</v>
      </c>
      <c r="G3958" t="str">
        <f>INDEX(Stores[location_city],MATCH(Sales[[#This Row],[store_no]],Stores[store_no],0))</f>
        <v>Milwaukee</v>
      </c>
      <c r="H3958" t="str">
        <f>INDEX(Stores[location_state],MATCH(Sales[[#This Row],[store_no]],Stores[store_no],0))</f>
        <v>Wisconsin</v>
      </c>
      <c r="I3958">
        <f>INDEX(Stores[sqft],MATCH(Sales[[#This Row],[store_no]],Stores[store_no],0))</f>
        <v>203800</v>
      </c>
      <c r="J3958" s="4" t="str">
        <f>INDEX(Departments[dept_name],MATCH(Sales[[#This Row],[dept_no]],Departments[dept_no],0))</f>
        <v>Movies</v>
      </c>
      <c r="K3958" s="4" t="str">
        <f>CONCATENATE(Sales[[#This Row],[region]],Sales[[#This Row],[storetype]])</f>
        <v>2A</v>
      </c>
      <c r="L3958" s="4">
        <f>INDEX(RegionStoreCount[Store Count],MATCH(Sales[[#This Row],[RegionStoretype]],RegionStoreCount[Region/Type],0))</f>
        <v>5</v>
      </c>
      <c r="M3958" s="4">
        <f>AND(Sales[[#This Row],[date]]&lt;=TY_YTDMax,Sales[[#This Row],[date]]&gt;=TY_YTDMin)*Sales[[#This Row],[sales]]</f>
        <v>0</v>
      </c>
      <c r="N3958" s="4">
        <f>AND(Sales[[#This Row],[date]]&lt;=LY_YTDMax,Sales[[#This Row],[date]]&gt;=LY_YTDMin)*Sales[[#This Row],[sales]]</f>
        <v>0</v>
      </c>
      <c r="O3958" s="4">
        <f>AND(Sales[[#This Row],[date]]&gt;=YoY_Min,Sales[[#This Row],[date]]&lt;=TY_YTDMax)*(Sales[[#This Row],[sales]]/Sales[[#This Row],[sqft]])</f>
        <v>0.13781767615309126</v>
      </c>
      <c r="P3958" s="4">
        <f>SUMIF(Sales[RegionStoretype],Sales[[#This Row],[RegionStoretype]],Sales[YoY_SSF])/Sales[[#This Row],[Region_TypeCount]]</f>
        <v>60.052789354368521</v>
      </c>
    </row>
    <row r="3959" spans="1:16" x14ac:dyDescent="0.25">
      <c r="A3959" s="1">
        <v>42993</v>
      </c>
      <c r="B3959">
        <v>29</v>
      </c>
      <c r="C3959">
        <v>4</v>
      </c>
      <c r="D3959">
        <v>24746.212500000001</v>
      </c>
      <c r="E3959">
        <f>INDEX(Stores[region],MATCH(Sales[[#This Row],[store_no]],Stores[store_no],0))</f>
        <v>1</v>
      </c>
      <c r="F3959" t="str">
        <f>INDEX(Stores[storetype],MATCH(Sales[[#This Row],[store_no]],Stores[store_no],0))</f>
        <v>B</v>
      </c>
      <c r="G3959" t="str">
        <f>INDEX(Stores[location_city],MATCH(Sales[[#This Row],[store_no]],Stores[store_no],0))</f>
        <v>Grand Rapids</v>
      </c>
      <c r="H3959" t="str">
        <f>INDEX(Stores[location_state],MATCH(Sales[[#This Row],[store_no]],Stores[store_no],0))</f>
        <v>Michigan</v>
      </c>
      <c r="I3959">
        <f>INDEX(Stores[sqft],MATCH(Sales[[#This Row],[store_no]],Stores[store_no],0))</f>
        <v>148300</v>
      </c>
      <c r="J3959" s="4" t="str">
        <f>INDEX(Departments[dept_name],MATCH(Sales[[#This Row],[dept_no]],Departments[dept_no],0))</f>
        <v>Books</v>
      </c>
      <c r="K3959" s="4" t="str">
        <f>CONCATENATE(Sales[[#This Row],[region]],Sales[[#This Row],[storetype]])</f>
        <v>1B</v>
      </c>
      <c r="L3959" s="4">
        <f>INDEX(RegionStoreCount[Store Count],MATCH(Sales[[#This Row],[RegionStoretype]],RegionStoreCount[Region/Type],0))</f>
        <v>5</v>
      </c>
      <c r="M3959" s="4">
        <f>AND(Sales[[#This Row],[date]]&lt;=TY_YTDMax,Sales[[#This Row],[date]]&gt;=TY_YTDMin)*Sales[[#This Row],[sales]]</f>
        <v>0</v>
      </c>
      <c r="N3959" s="4">
        <f>AND(Sales[[#This Row],[date]]&lt;=LY_YTDMax,Sales[[#This Row],[date]]&gt;=LY_YTDMin)*Sales[[#This Row],[sales]]</f>
        <v>0</v>
      </c>
      <c r="O3959" s="4">
        <f>AND(Sales[[#This Row],[date]]&gt;=YoY_Min,Sales[[#This Row],[date]]&lt;=TY_YTDMax)*(Sales[[#This Row],[sales]]/Sales[[#This Row],[sqft]])</f>
        <v>0.16686589683074848</v>
      </c>
      <c r="P3959" s="4">
        <f>SUMIF(Sales[RegionStoretype],Sales[[#This Row],[RegionStoretype]],Sales[YoY_SSF])/Sales[[#This Row],[Region_TypeCount]]</f>
        <v>68.518982968140051</v>
      </c>
    </row>
    <row r="3960" spans="1:16" x14ac:dyDescent="0.25">
      <c r="A3960" s="1">
        <v>42993</v>
      </c>
      <c r="B3960">
        <v>30</v>
      </c>
      <c r="C3960">
        <v>15</v>
      </c>
      <c r="D3960">
        <v>14635.384599999999</v>
      </c>
      <c r="E3960">
        <f>INDEX(Stores[region],MATCH(Sales[[#This Row],[store_no]],Stores[store_no],0))</f>
        <v>1</v>
      </c>
      <c r="F3960" t="str">
        <f>INDEX(Stores[storetype],MATCH(Sales[[#This Row],[store_no]],Stores[store_no],0))</f>
        <v>C</v>
      </c>
      <c r="G3960" t="str">
        <f>INDEX(Stores[location_city],MATCH(Sales[[#This Row],[store_no]],Stores[store_no],0))</f>
        <v>Dayton</v>
      </c>
      <c r="H3960" t="str">
        <f>INDEX(Stores[location_state],MATCH(Sales[[#This Row],[store_no]],Stores[store_no],0))</f>
        <v>Ohio</v>
      </c>
      <c r="I3960">
        <f>INDEX(Stores[sqft],MATCH(Sales[[#This Row],[store_no]],Stores[store_no],0))</f>
        <v>90000</v>
      </c>
      <c r="J3960" s="4" t="str">
        <f>INDEX(Departments[dept_name],MATCH(Sales[[#This Row],[dept_no]],Departments[dept_no],0))</f>
        <v>Music</v>
      </c>
      <c r="K3960" s="4" t="str">
        <f>CONCATENATE(Sales[[#This Row],[region]],Sales[[#This Row],[storetype]])</f>
        <v>1C</v>
      </c>
      <c r="L3960" s="4">
        <f>INDEX(RegionStoreCount[Store Count],MATCH(Sales[[#This Row],[RegionStoretype]],RegionStoreCount[Region/Type],0))</f>
        <v>1</v>
      </c>
      <c r="M3960" s="4">
        <f>AND(Sales[[#This Row],[date]]&lt;=TY_YTDMax,Sales[[#This Row],[date]]&gt;=TY_YTDMin)*Sales[[#This Row],[sales]]</f>
        <v>0</v>
      </c>
      <c r="N3960" s="4">
        <f>AND(Sales[[#This Row],[date]]&lt;=LY_YTDMax,Sales[[#This Row],[date]]&gt;=LY_YTDMin)*Sales[[#This Row],[sales]]</f>
        <v>0</v>
      </c>
      <c r="O3960" s="4">
        <f>AND(Sales[[#This Row],[date]]&gt;=YoY_Min,Sales[[#This Row],[date]]&lt;=TY_YTDMax)*(Sales[[#This Row],[sales]]/Sales[[#This Row],[sqft]])</f>
        <v>0.16261538444444443</v>
      </c>
      <c r="P3960" s="4">
        <f>SUMIF(Sales[RegionStoretype],Sales[[#This Row],[RegionStoretype]],Sales[YoY_SSF])/Sales[[#This Row],[Region_TypeCount]]</f>
        <v>65.329042605555529</v>
      </c>
    </row>
    <row r="3961" spans="1:16" x14ac:dyDescent="0.25">
      <c r="A3961" s="1">
        <v>42993</v>
      </c>
      <c r="B3961">
        <v>30</v>
      </c>
      <c r="C3961">
        <v>19</v>
      </c>
      <c r="D3961">
        <v>58408.958400000003</v>
      </c>
      <c r="E3961">
        <f>INDEX(Stores[region],MATCH(Sales[[#This Row],[store_no]],Stores[store_no],0))</f>
        <v>1</v>
      </c>
      <c r="F3961" t="str">
        <f>INDEX(Stores[storetype],MATCH(Sales[[#This Row],[store_no]],Stores[store_no],0))</f>
        <v>C</v>
      </c>
      <c r="G3961" t="str">
        <f>INDEX(Stores[location_city],MATCH(Sales[[#This Row],[store_no]],Stores[store_no],0))</f>
        <v>Dayton</v>
      </c>
      <c r="H3961" t="str">
        <f>INDEX(Stores[location_state],MATCH(Sales[[#This Row],[store_no]],Stores[store_no],0))</f>
        <v>Ohio</v>
      </c>
      <c r="I3961">
        <f>INDEX(Stores[sqft],MATCH(Sales[[#This Row],[store_no]],Stores[store_no],0))</f>
        <v>90000</v>
      </c>
      <c r="J3961" s="4" t="str">
        <f>INDEX(Departments[dept_name],MATCH(Sales[[#This Row],[dept_no]],Departments[dept_no],0))</f>
        <v>Tools</v>
      </c>
      <c r="K3961" s="4" t="str">
        <f>CONCATENATE(Sales[[#This Row],[region]],Sales[[#This Row],[storetype]])</f>
        <v>1C</v>
      </c>
      <c r="L3961" s="4">
        <f>INDEX(RegionStoreCount[Store Count],MATCH(Sales[[#This Row],[RegionStoretype]],RegionStoreCount[Region/Type],0))</f>
        <v>1</v>
      </c>
      <c r="M3961" s="4">
        <f>AND(Sales[[#This Row],[date]]&lt;=TY_YTDMax,Sales[[#This Row],[date]]&gt;=TY_YTDMin)*Sales[[#This Row],[sales]]</f>
        <v>0</v>
      </c>
      <c r="N3961" s="4">
        <f>AND(Sales[[#This Row],[date]]&lt;=LY_YTDMax,Sales[[#This Row],[date]]&gt;=LY_YTDMin)*Sales[[#This Row],[sales]]</f>
        <v>0</v>
      </c>
      <c r="O3961" s="4">
        <f>AND(Sales[[#This Row],[date]]&gt;=YoY_Min,Sales[[#This Row],[date]]&lt;=TY_YTDMax)*(Sales[[#This Row],[sales]]/Sales[[#This Row],[sqft]])</f>
        <v>0.64898842666666667</v>
      </c>
      <c r="P3961" s="4">
        <f>SUMIF(Sales[RegionStoretype],Sales[[#This Row],[RegionStoretype]],Sales[YoY_SSF])/Sales[[#This Row],[Region_TypeCount]]</f>
        <v>65.329042605555529</v>
      </c>
    </row>
    <row r="3962" spans="1:16" x14ac:dyDescent="0.25">
      <c r="A3962" s="1">
        <v>42993</v>
      </c>
      <c r="B3962">
        <v>31</v>
      </c>
      <c r="C3962">
        <v>6</v>
      </c>
      <c r="D3962">
        <v>15063.6726</v>
      </c>
      <c r="E3962">
        <f>INDEX(Stores[region],MATCH(Sales[[#This Row],[store_no]],Stores[store_no],0))</f>
        <v>3</v>
      </c>
      <c r="F3962" t="str">
        <f>INDEX(Stores[storetype],MATCH(Sales[[#This Row],[store_no]],Stores[store_no],0))</f>
        <v>A</v>
      </c>
      <c r="G3962" t="str">
        <f>INDEX(Stores[location_city],MATCH(Sales[[#This Row],[store_no]],Stores[store_no],0))</f>
        <v>Rapid City</v>
      </c>
      <c r="H3962" t="str">
        <f>INDEX(Stores[location_state],MATCH(Sales[[#This Row],[store_no]],Stores[store_no],0))</f>
        <v>South Dakota</v>
      </c>
      <c r="I3962">
        <f>INDEX(Stores[sqft],MATCH(Sales[[#This Row],[store_no]],Stores[store_no],0))</f>
        <v>200100</v>
      </c>
      <c r="J3962" s="4" t="str">
        <f>INDEX(Departments[dept_name],MATCH(Sales[[#This Row],[dept_no]],Departments[dept_no],0))</f>
        <v>Computers</v>
      </c>
      <c r="K3962" s="4" t="str">
        <f>CONCATENATE(Sales[[#This Row],[region]],Sales[[#This Row],[storetype]])</f>
        <v>3A</v>
      </c>
      <c r="L3962" s="4">
        <f>INDEX(RegionStoreCount[Store Count],MATCH(Sales[[#This Row],[RegionStoretype]],RegionStoreCount[Region/Type],0))</f>
        <v>9</v>
      </c>
      <c r="M3962" s="4">
        <f>AND(Sales[[#This Row],[date]]&lt;=TY_YTDMax,Sales[[#This Row],[date]]&gt;=TY_YTDMin)*Sales[[#This Row],[sales]]</f>
        <v>0</v>
      </c>
      <c r="N3962" s="4">
        <f>AND(Sales[[#This Row],[date]]&lt;=LY_YTDMax,Sales[[#This Row],[date]]&gt;=LY_YTDMin)*Sales[[#This Row],[sales]]</f>
        <v>0</v>
      </c>
      <c r="O3962" s="4">
        <f>AND(Sales[[#This Row],[date]]&gt;=YoY_Min,Sales[[#This Row],[date]]&lt;=TY_YTDMax)*(Sales[[#This Row],[sales]]/Sales[[#This Row],[sqft]])</f>
        <v>7.5280722638680658E-2</v>
      </c>
      <c r="P3962" s="4">
        <f>SUMIF(Sales[RegionStoretype],Sales[[#This Row],[RegionStoretype]],Sales[YoY_SSF])/Sales[[#This Row],[Region_TypeCount]]</f>
        <v>53.603836561720975</v>
      </c>
    </row>
    <row r="3963" spans="1:16" x14ac:dyDescent="0.25">
      <c r="A3963" s="1">
        <v>42993</v>
      </c>
      <c r="B3963">
        <v>31</v>
      </c>
      <c r="C3963">
        <v>13</v>
      </c>
      <c r="D3963">
        <v>71784.671500000011</v>
      </c>
      <c r="E3963">
        <f>INDEX(Stores[region],MATCH(Sales[[#This Row],[store_no]],Stores[store_no],0))</f>
        <v>3</v>
      </c>
      <c r="F3963" t="str">
        <f>INDEX(Stores[storetype],MATCH(Sales[[#This Row],[store_no]],Stores[store_no],0))</f>
        <v>A</v>
      </c>
      <c r="G3963" t="str">
        <f>INDEX(Stores[location_city],MATCH(Sales[[#This Row],[store_no]],Stores[store_no],0))</f>
        <v>Rapid City</v>
      </c>
      <c r="H3963" t="str">
        <f>INDEX(Stores[location_state],MATCH(Sales[[#This Row],[store_no]],Stores[store_no],0))</f>
        <v>South Dakota</v>
      </c>
      <c r="I3963">
        <f>INDEX(Stores[sqft],MATCH(Sales[[#This Row],[store_no]],Stores[store_no],0))</f>
        <v>200100</v>
      </c>
      <c r="J3963" s="4" t="str">
        <f>INDEX(Departments[dept_name],MATCH(Sales[[#This Row],[dept_no]],Departments[dept_no],0))</f>
        <v>Kids</v>
      </c>
      <c r="K3963" s="4" t="str">
        <f>CONCATENATE(Sales[[#This Row],[region]],Sales[[#This Row],[storetype]])</f>
        <v>3A</v>
      </c>
      <c r="L3963" s="4">
        <f>INDEX(RegionStoreCount[Store Count],MATCH(Sales[[#This Row],[RegionStoretype]],RegionStoreCount[Region/Type],0))</f>
        <v>9</v>
      </c>
      <c r="M3963" s="4">
        <f>AND(Sales[[#This Row],[date]]&lt;=TY_YTDMax,Sales[[#This Row],[date]]&gt;=TY_YTDMin)*Sales[[#This Row],[sales]]</f>
        <v>0</v>
      </c>
      <c r="N3963" s="4">
        <f>AND(Sales[[#This Row],[date]]&lt;=LY_YTDMax,Sales[[#This Row],[date]]&gt;=LY_YTDMin)*Sales[[#This Row],[sales]]</f>
        <v>0</v>
      </c>
      <c r="O3963" s="4">
        <f>AND(Sales[[#This Row],[date]]&gt;=YoY_Min,Sales[[#This Row],[date]]&lt;=TY_YTDMax)*(Sales[[#This Row],[sales]]/Sales[[#This Row],[sqft]])</f>
        <v>0.35874398550724645</v>
      </c>
      <c r="P3963" s="4">
        <f>SUMIF(Sales[RegionStoretype],Sales[[#This Row],[RegionStoretype]],Sales[YoY_SSF])/Sales[[#This Row],[Region_TypeCount]]</f>
        <v>53.603836561720975</v>
      </c>
    </row>
    <row r="3964" spans="1:16" x14ac:dyDescent="0.25">
      <c r="A3964" s="1">
        <v>42993</v>
      </c>
      <c r="B3964">
        <v>32</v>
      </c>
      <c r="C3964">
        <v>5</v>
      </c>
      <c r="D3964">
        <v>120502.3893</v>
      </c>
      <c r="E3964">
        <f>INDEX(Stores[region],MATCH(Sales[[#This Row],[store_no]],Stores[store_no],0))</f>
        <v>2</v>
      </c>
      <c r="F3964" t="str">
        <f>INDEX(Stores[storetype],MATCH(Sales[[#This Row],[store_no]],Stores[store_no],0))</f>
        <v>A</v>
      </c>
      <c r="G3964" t="str">
        <f>INDEX(Stores[location_city],MATCH(Sales[[#This Row],[store_no]],Stores[store_no],0))</f>
        <v>Western Springs</v>
      </c>
      <c r="H3964" t="str">
        <f>INDEX(Stores[location_state],MATCH(Sales[[#This Row],[store_no]],Stores[store_no],0))</f>
        <v>Illinois</v>
      </c>
      <c r="I3964">
        <f>INDEX(Stores[sqft],MATCH(Sales[[#This Row],[store_no]],Stores[store_no],0))</f>
        <v>118200</v>
      </c>
      <c r="J3964" s="4" t="str">
        <f>INDEX(Departments[dept_name],MATCH(Sales[[#This Row],[dept_no]],Departments[dept_no],0))</f>
        <v>Clothing</v>
      </c>
      <c r="K3964" s="4" t="str">
        <f>CONCATENATE(Sales[[#This Row],[region]],Sales[[#This Row],[storetype]])</f>
        <v>2A</v>
      </c>
      <c r="L3964" s="4">
        <f>INDEX(RegionStoreCount[Store Count],MATCH(Sales[[#This Row],[RegionStoretype]],RegionStoreCount[Region/Type],0))</f>
        <v>5</v>
      </c>
      <c r="M3964" s="4">
        <f>AND(Sales[[#This Row],[date]]&lt;=TY_YTDMax,Sales[[#This Row],[date]]&gt;=TY_YTDMin)*Sales[[#This Row],[sales]]</f>
        <v>0</v>
      </c>
      <c r="N3964" s="4">
        <f>AND(Sales[[#This Row],[date]]&lt;=LY_YTDMax,Sales[[#This Row],[date]]&gt;=LY_YTDMin)*Sales[[#This Row],[sales]]</f>
        <v>0</v>
      </c>
      <c r="O3964" s="4">
        <f>AND(Sales[[#This Row],[date]]&gt;=YoY_Min,Sales[[#This Row],[date]]&lt;=TY_YTDMax)*(Sales[[#This Row],[sales]]/Sales[[#This Row],[sqft]])</f>
        <v>1.0194787588832488</v>
      </c>
      <c r="P3964" s="4">
        <f>SUMIF(Sales[RegionStoretype],Sales[[#This Row],[RegionStoretype]],Sales[YoY_SSF])/Sales[[#This Row],[Region_TypeCount]]</f>
        <v>60.052789354368521</v>
      </c>
    </row>
    <row r="3965" spans="1:16" x14ac:dyDescent="0.25">
      <c r="A3965" s="1">
        <v>42993</v>
      </c>
      <c r="B3965">
        <v>33</v>
      </c>
      <c r="C3965">
        <v>10</v>
      </c>
      <c r="D3965">
        <v>2147.4366999999997</v>
      </c>
      <c r="E3965">
        <f>INDEX(Stores[region],MATCH(Sales[[#This Row],[store_no]],Stores[store_no],0))</f>
        <v>3</v>
      </c>
      <c r="F3965" t="str">
        <f>INDEX(Stores[storetype],MATCH(Sales[[#This Row],[store_no]],Stores[store_no],0))</f>
        <v>A</v>
      </c>
      <c r="G3965" t="str">
        <f>INDEX(Stores[location_city],MATCH(Sales[[#This Row],[store_no]],Stores[store_no],0))</f>
        <v>Omaha</v>
      </c>
      <c r="H3965" t="str">
        <f>INDEX(Stores[location_state],MATCH(Sales[[#This Row],[store_no]],Stores[store_no],0))</f>
        <v>Nebraska</v>
      </c>
      <c r="I3965">
        <f>INDEX(Stores[sqft],MATCH(Sales[[#This Row],[store_no]],Stores[store_no],0))</f>
        <v>40700</v>
      </c>
      <c r="J3965" s="4" t="str">
        <f>INDEX(Departments[dept_name],MATCH(Sales[[#This Row],[dept_no]],Departments[dept_no],0))</f>
        <v>Health</v>
      </c>
      <c r="K3965" s="4" t="str">
        <f>CONCATENATE(Sales[[#This Row],[region]],Sales[[#This Row],[storetype]])</f>
        <v>3A</v>
      </c>
      <c r="L3965" s="4">
        <f>INDEX(RegionStoreCount[Store Count],MATCH(Sales[[#This Row],[RegionStoretype]],RegionStoreCount[Region/Type],0))</f>
        <v>9</v>
      </c>
      <c r="M3965" s="4">
        <f>AND(Sales[[#This Row],[date]]&lt;=TY_YTDMax,Sales[[#This Row],[date]]&gt;=TY_YTDMin)*Sales[[#This Row],[sales]]</f>
        <v>0</v>
      </c>
      <c r="N3965" s="4">
        <f>AND(Sales[[#This Row],[date]]&lt;=LY_YTDMax,Sales[[#This Row],[date]]&gt;=LY_YTDMin)*Sales[[#This Row],[sales]]</f>
        <v>0</v>
      </c>
      <c r="O3965" s="4">
        <f>AND(Sales[[#This Row],[date]]&gt;=YoY_Min,Sales[[#This Row],[date]]&lt;=TY_YTDMax)*(Sales[[#This Row],[sales]]/Sales[[#This Row],[sqft]])</f>
        <v>5.2762572481572477E-2</v>
      </c>
      <c r="P3965" s="4">
        <f>SUMIF(Sales[RegionStoretype],Sales[[#This Row],[RegionStoretype]],Sales[YoY_SSF])/Sales[[#This Row],[Region_TypeCount]]</f>
        <v>53.603836561720975</v>
      </c>
    </row>
    <row r="3966" spans="1:16" x14ac:dyDescent="0.25">
      <c r="A3966" s="1">
        <v>42993</v>
      </c>
      <c r="B3966">
        <v>33</v>
      </c>
      <c r="C3966">
        <v>15</v>
      </c>
      <c r="D3966">
        <v>53214.771500000003</v>
      </c>
      <c r="E3966">
        <f>INDEX(Stores[region],MATCH(Sales[[#This Row],[store_no]],Stores[store_no],0))</f>
        <v>3</v>
      </c>
      <c r="F3966" t="str">
        <f>INDEX(Stores[storetype],MATCH(Sales[[#This Row],[store_no]],Stores[store_no],0))</f>
        <v>A</v>
      </c>
      <c r="G3966" t="str">
        <f>INDEX(Stores[location_city],MATCH(Sales[[#This Row],[store_no]],Stores[store_no],0))</f>
        <v>Omaha</v>
      </c>
      <c r="H3966" t="str">
        <f>INDEX(Stores[location_state],MATCH(Sales[[#This Row],[store_no]],Stores[store_no],0))</f>
        <v>Nebraska</v>
      </c>
      <c r="I3966">
        <f>INDEX(Stores[sqft],MATCH(Sales[[#This Row],[store_no]],Stores[store_no],0))</f>
        <v>40700</v>
      </c>
      <c r="J3966" s="4" t="str">
        <f>INDEX(Departments[dept_name],MATCH(Sales[[#This Row],[dept_no]],Departments[dept_no],0))</f>
        <v>Music</v>
      </c>
      <c r="K3966" s="4" t="str">
        <f>CONCATENATE(Sales[[#This Row],[region]],Sales[[#This Row],[storetype]])</f>
        <v>3A</v>
      </c>
      <c r="L3966" s="4">
        <f>INDEX(RegionStoreCount[Store Count],MATCH(Sales[[#This Row],[RegionStoretype]],RegionStoreCount[Region/Type],0))</f>
        <v>9</v>
      </c>
      <c r="M3966" s="4">
        <f>AND(Sales[[#This Row],[date]]&lt;=TY_YTDMax,Sales[[#This Row],[date]]&gt;=TY_YTDMin)*Sales[[#This Row],[sales]]</f>
        <v>0</v>
      </c>
      <c r="N3966" s="4">
        <f>AND(Sales[[#This Row],[date]]&lt;=LY_YTDMax,Sales[[#This Row],[date]]&gt;=LY_YTDMin)*Sales[[#This Row],[sales]]</f>
        <v>0</v>
      </c>
      <c r="O3966" s="4">
        <f>AND(Sales[[#This Row],[date]]&gt;=YoY_Min,Sales[[#This Row],[date]]&lt;=TY_YTDMax)*(Sales[[#This Row],[sales]]/Sales[[#This Row],[sqft]])</f>
        <v>1.3074882432432433</v>
      </c>
      <c r="P3966" s="4">
        <f>SUMIF(Sales[RegionStoretype],Sales[[#This Row],[RegionStoretype]],Sales[YoY_SSF])/Sales[[#This Row],[Region_TypeCount]]</f>
        <v>53.603836561720975</v>
      </c>
    </row>
    <row r="3967" spans="1:16" x14ac:dyDescent="0.25">
      <c r="A3967" s="1">
        <v>42993</v>
      </c>
      <c r="B3967">
        <v>34</v>
      </c>
      <c r="C3967">
        <v>9</v>
      </c>
      <c r="D3967">
        <v>1604.5255</v>
      </c>
      <c r="E3967">
        <f>INDEX(Stores[region],MATCH(Sales[[#This Row],[store_no]],Stores[store_no],0))</f>
        <v>1</v>
      </c>
      <c r="F3967" t="str">
        <f>INDEX(Stores[storetype],MATCH(Sales[[#This Row],[store_no]],Stores[store_no],0))</f>
        <v>A</v>
      </c>
      <c r="G3967" t="str">
        <f>INDEX(Stores[location_city],MATCH(Sales[[#This Row],[store_no]],Stores[store_no],0))</f>
        <v>Toledo</v>
      </c>
      <c r="H3967" t="str">
        <f>INDEX(Stores[location_state],MATCH(Sales[[#This Row],[store_no]],Stores[store_no],0))</f>
        <v>Ohio</v>
      </c>
      <c r="I3967">
        <f>INDEX(Stores[sqft],MATCH(Sales[[#This Row],[store_no]],Stores[store_no],0))</f>
        <v>207900</v>
      </c>
      <c r="J3967" s="4" t="str">
        <f>INDEX(Departments[dept_name],MATCH(Sales[[#This Row],[dept_no]],Departments[dept_no],0))</f>
        <v>Garden</v>
      </c>
      <c r="K3967" s="4" t="str">
        <f>CONCATENATE(Sales[[#This Row],[region]],Sales[[#This Row],[storetype]])</f>
        <v>1A</v>
      </c>
      <c r="L3967" s="4">
        <f>INDEX(RegionStoreCount[Store Count],MATCH(Sales[[#This Row],[RegionStoretype]],RegionStoreCount[Region/Type],0))</f>
        <v>5</v>
      </c>
      <c r="M3967" s="4">
        <f>AND(Sales[[#This Row],[date]]&lt;=TY_YTDMax,Sales[[#This Row],[date]]&gt;=TY_YTDMin)*Sales[[#This Row],[sales]]</f>
        <v>0</v>
      </c>
      <c r="N3967" s="4">
        <f>AND(Sales[[#This Row],[date]]&lt;=LY_YTDMax,Sales[[#This Row],[date]]&gt;=LY_YTDMin)*Sales[[#This Row],[sales]]</f>
        <v>0</v>
      </c>
      <c r="O3967" s="4">
        <f>AND(Sales[[#This Row],[date]]&gt;=YoY_Min,Sales[[#This Row],[date]]&lt;=TY_YTDMax)*(Sales[[#This Row],[sales]]/Sales[[#This Row],[sqft]])</f>
        <v>7.7177753727753727E-3</v>
      </c>
      <c r="P3967" s="4">
        <f>SUMIF(Sales[RegionStoretype],Sales[[#This Row],[RegionStoretype]],Sales[YoY_SSF])/Sales[[#This Row],[Region_TypeCount]]</f>
        <v>59.469551530910678</v>
      </c>
    </row>
    <row r="3968" spans="1:16" x14ac:dyDescent="0.25">
      <c r="A3968" s="1">
        <v>42993</v>
      </c>
      <c r="B3968">
        <v>35</v>
      </c>
      <c r="C3968">
        <v>7</v>
      </c>
      <c r="D3968">
        <v>7615.500399999999</v>
      </c>
      <c r="E3968">
        <f>INDEX(Stores[region],MATCH(Sales[[#This Row],[store_no]],Stores[store_no],0))</f>
        <v>3</v>
      </c>
      <c r="F3968" t="str">
        <f>INDEX(Stores[storetype],MATCH(Sales[[#This Row],[store_no]],Stores[store_no],0))</f>
        <v>C</v>
      </c>
      <c r="G3968" t="str">
        <f>INDEX(Stores[location_city],MATCH(Sales[[#This Row],[store_no]],Stores[store_no],0))</f>
        <v>Wichita</v>
      </c>
      <c r="H3968" t="str">
        <f>INDEX(Stores[location_state],MATCH(Sales[[#This Row],[store_no]],Stores[store_no],0))</f>
        <v>Kansas</v>
      </c>
      <c r="I3968">
        <f>INDEX(Stores[sqft],MATCH(Sales[[#This Row],[store_no]],Stores[store_no],0))</f>
        <v>72800</v>
      </c>
      <c r="J3968" s="4" t="str">
        <f>INDEX(Departments[dept_name],MATCH(Sales[[#This Row],[dept_no]],Departments[dept_no],0))</f>
        <v>Electronics</v>
      </c>
      <c r="K3968" s="4" t="str">
        <f>CONCATENATE(Sales[[#This Row],[region]],Sales[[#This Row],[storetype]])</f>
        <v>3C</v>
      </c>
      <c r="L3968" s="4">
        <f>INDEX(RegionStoreCount[Store Count],MATCH(Sales[[#This Row],[RegionStoretype]],RegionStoreCount[Region/Type],0))</f>
        <v>2</v>
      </c>
      <c r="M3968" s="4">
        <f>AND(Sales[[#This Row],[date]]&lt;=TY_YTDMax,Sales[[#This Row],[date]]&gt;=TY_YTDMin)*Sales[[#This Row],[sales]]</f>
        <v>0</v>
      </c>
      <c r="N3968" s="4">
        <f>AND(Sales[[#This Row],[date]]&lt;=LY_YTDMax,Sales[[#This Row],[date]]&gt;=LY_YTDMin)*Sales[[#This Row],[sales]]</f>
        <v>0</v>
      </c>
      <c r="O3968" s="4">
        <f>AND(Sales[[#This Row],[date]]&gt;=YoY_Min,Sales[[#This Row],[date]]&lt;=TY_YTDMax)*(Sales[[#This Row],[sales]]/Sales[[#This Row],[sqft]])</f>
        <v>0.10460852197802196</v>
      </c>
      <c r="P3968" s="4">
        <f>SUMIF(Sales[RegionStoretype],Sales[[#This Row],[RegionStoretype]],Sales[YoY_SSF])/Sales[[#This Row],[Region_TypeCount]]</f>
        <v>47.561479460925746</v>
      </c>
    </row>
    <row r="3969" spans="1:16" x14ac:dyDescent="0.25">
      <c r="A3969" s="1">
        <v>42993</v>
      </c>
      <c r="B3969">
        <v>35</v>
      </c>
      <c r="C3969">
        <v>8</v>
      </c>
      <c r="D3969">
        <v>18922.6666</v>
      </c>
      <c r="E3969">
        <f>INDEX(Stores[region],MATCH(Sales[[#This Row],[store_no]],Stores[store_no],0))</f>
        <v>3</v>
      </c>
      <c r="F3969" t="str">
        <f>INDEX(Stores[storetype],MATCH(Sales[[#This Row],[store_no]],Stores[store_no],0))</f>
        <v>C</v>
      </c>
      <c r="G3969" t="str">
        <f>INDEX(Stores[location_city],MATCH(Sales[[#This Row],[store_no]],Stores[store_no],0))</f>
        <v>Wichita</v>
      </c>
      <c r="H3969" t="str">
        <f>INDEX(Stores[location_state],MATCH(Sales[[#This Row],[store_no]],Stores[store_no],0))</f>
        <v>Kansas</v>
      </c>
      <c r="I3969">
        <f>INDEX(Stores[sqft],MATCH(Sales[[#This Row],[store_no]],Stores[store_no],0))</f>
        <v>72800</v>
      </c>
      <c r="J3969" s="4" t="str">
        <f>INDEX(Departments[dept_name],MATCH(Sales[[#This Row],[dept_no]],Departments[dept_no],0))</f>
        <v>Games</v>
      </c>
      <c r="K3969" s="4" t="str">
        <f>CONCATENATE(Sales[[#This Row],[region]],Sales[[#This Row],[storetype]])</f>
        <v>3C</v>
      </c>
      <c r="L3969" s="4">
        <f>INDEX(RegionStoreCount[Store Count],MATCH(Sales[[#This Row],[RegionStoretype]],RegionStoreCount[Region/Type],0))</f>
        <v>2</v>
      </c>
      <c r="M3969" s="4">
        <f>AND(Sales[[#This Row],[date]]&lt;=TY_YTDMax,Sales[[#This Row],[date]]&gt;=TY_YTDMin)*Sales[[#This Row],[sales]]</f>
        <v>0</v>
      </c>
      <c r="N3969" s="4">
        <f>AND(Sales[[#This Row],[date]]&lt;=LY_YTDMax,Sales[[#This Row],[date]]&gt;=LY_YTDMin)*Sales[[#This Row],[sales]]</f>
        <v>0</v>
      </c>
      <c r="O3969" s="4">
        <f>AND(Sales[[#This Row],[date]]&gt;=YoY_Min,Sales[[#This Row],[date]]&lt;=TY_YTDMax)*(Sales[[#This Row],[sales]]/Sales[[#This Row],[sqft]])</f>
        <v>0.25992673901098901</v>
      </c>
      <c r="P3969" s="4">
        <f>SUMIF(Sales[RegionStoretype],Sales[[#This Row],[RegionStoretype]],Sales[YoY_SSF])/Sales[[#This Row],[Region_TypeCount]]</f>
        <v>47.561479460925746</v>
      </c>
    </row>
    <row r="3970" spans="1:16" x14ac:dyDescent="0.25">
      <c r="A3970" s="1">
        <v>42993</v>
      </c>
      <c r="B3970">
        <v>35</v>
      </c>
      <c r="C3970">
        <v>17</v>
      </c>
      <c r="D3970">
        <v>11704.544699999999</v>
      </c>
      <c r="E3970">
        <f>INDEX(Stores[region],MATCH(Sales[[#This Row],[store_no]],Stores[store_no],0))</f>
        <v>3</v>
      </c>
      <c r="F3970" t="str">
        <f>INDEX(Stores[storetype],MATCH(Sales[[#This Row],[store_no]],Stores[store_no],0))</f>
        <v>C</v>
      </c>
      <c r="G3970" t="str">
        <f>INDEX(Stores[location_city],MATCH(Sales[[#This Row],[store_no]],Stores[store_no],0))</f>
        <v>Wichita</v>
      </c>
      <c r="H3970" t="str">
        <f>INDEX(Stores[location_state],MATCH(Sales[[#This Row],[store_no]],Stores[store_no],0))</f>
        <v>Kansas</v>
      </c>
      <c r="I3970">
        <f>INDEX(Stores[sqft],MATCH(Sales[[#This Row],[store_no]],Stores[store_no],0))</f>
        <v>72800</v>
      </c>
      <c r="J3970" s="4" t="str">
        <f>INDEX(Departments[dept_name],MATCH(Sales[[#This Row],[dept_no]],Departments[dept_no],0))</f>
        <v>Shoes</v>
      </c>
      <c r="K3970" s="4" t="str">
        <f>CONCATENATE(Sales[[#This Row],[region]],Sales[[#This Row],[storetype]])</f>
        <v>3C</v>
      </c>
      <c r="L3970" s="4">
        <f>INDEX(RegionStoreCount[Store Count],MATCH(Sales[[#This Row],[RegionStoretype]],RegionStoreCount[Region/Type],0))</f>
        <v>2</v>
      </c>
      <c r="M3970" s="4">
        <f>AND(Sales[[#This Row],[date]]&lt;=TY_YTDMax,Sales[[#This Row],[date]]&gt;=TY_YTDMin)*Sales[[#This Row],[sales]]</f>
        <v>0</v>
      </c>
      <c r="N3970" s="4">
        <f>AND(Sales[[#This Row],[date]]&lt;=LY_YTDMax,Sales[[#This Row],[date]]&gt;=LY_YTDMin)*Sales[[#This Row],[sales]]</f>
        <v>0</v>
      </c>
      <c r="O3970" s="4">
        <f>AND(Sales[[#This Row],[date]]&gt;=YoY_Min,Sales[[#This Row],[date]]&lt;=TY_YTDMax)*(Sales[[#This Row],[sales]]/Sales[[#This Row],[sqft]])</f>
        <v>0.16077671291208789</v>
      </c>
      <c r="P3970" s="4">
        <f>SUMIF(Sales[RegionStoretype],Sales[[#This Row],[RegionStoretype]],Sales[YoY_SSF])/Sales[[#This Row],[Region_TypeCount]]</f>
        <v>47.561479460925746</v>
      </c>
    </row>
    <row r="3971" spans="1:16" x14ac:dyDescent="0.25">
      <c r="A3971" s="1">
        <v>42993</v>
      </c>
      <c r="B3971">
        <v>36</v>
      </c>
      <c r="C3971">
        <v>1</v>
      </c>
      <c r="D3971">
        <v>37082.962700000004</v>
      </c>
      <c r="E3971">
        <f>INDEX(Stores[region],MATCH(Sales[[#This Row],[store_no]],Stores[store_no],0))</f>
        <v>2</v>
      </c>
      <c r="F3971" t="str">
        <f>INDEX(Stores[storetype],MATCH(Sales[[#This Row],[store_no]],Stores[store_no],0))</f>
        <v>A</v>
      </c>
      <c r="G3971" t="str">
        <f>INDEX(Stores[location_city],MATCH(Sales[[#This Row],[store_no]],Stores[store_no],0))</f>
        <v>Aurora</v>
      </c>
      <c r="H3971" t="str">
        <f>INDEX(Stores[location_state],MATCH(Sales[[#This Row],[store_no]],Stores[store_no],0))</f>
        <v>Illinois</v>
      </c>
      <c r="I3971">
        <f>INDEX(Stores[sqft],MATCH(Sales[[#This Row],[store_no]],Stores[store_no],0))</f>
        <v>209900</v>
      </c>
      <c r="J3971" s="4" t="str">
        <f>INDEX(Departments[dept_name],MATCH(Sales[[#This Row],[dept_no]],Departments[dept_no],0))</f>
        <v>Automotive</v>
      </c>
      <c r="K3971" s="4" t="str">
        <f>CONCATENATE(Sales[[#This Row],[region]],Sales[[#This Row],[storetype]])</f>
        <v>2A</v>
      </c>
      <c r="L3971" s="4">
        <f>INDEX(RegionStoreCount[Store Count],MATCH(Sales[[#This Row],[RegionStoretype]],RegionStoreCount[Region/Type],0))</f>
        <v>5</v>
      </c>
      <c r="M3971" s="4">
        <f>AND(Sales[[#This Row],[date]]&lt;=TY_YTDMax,Sales[[#This Row],[date]]&gt;=TY_YTDMin)*Sales[[#This Row],[sales]]</f>
        <v>0</v>
      </c>
      <c r="N3971" s="4">
        <f>AND(Sales[[#This Row],[date]]&lt;=LY_YTDMax,Sales[[#This Row],[date]]&gt;=LY_YTDMin)*Sales[[#This Row],[sales]]</f>
        <v>0</v>
      </c>
      <c r="O3971" s="4">
        <f>AND(Sales[[#This Row],[date]]&gt;=YoY_Min,Sales[[#This Row],[date]]&lt;=TY_YTDMax)*(Sales[[#This Row],[sales]]/Sales[[#This Row],[sqft]])</f>
        <v>0.17666966507860887</v>
      </c>
      <c r="P3971" s="4">
        <f>SUMIF(Sales[RegionStoretype],Sales[[#This Row],[RegionStoretype]],Sales[YoY_SSF])/Sales[[#This Row],[Region_TypeCount]]</f>
        <v>60.052789354368521</v>
      </c>
    </row>
    <row r="3972" spans="1:16" x14ac:dyDescent="0.25">
      <c r="A3972" s="1">
        <v>42993</v>
      </c>
      <c r="B3972">
        <v>36</v>
      </c>
      <c r="C3972">
        <v>3</v>
      </c>
      <c r="D3972">
        <v>188308.22519999999</v>
      </c>
      <c r="E3972">
        <f>INDEX(Stores[region],MATCH(Sales[[#This Row],[store_no]],Stores[store_no],0))</f>
        <v>2</v>
      </c>
      <c r="F3972" t="str">
        <f>INDEX(Stores[storetype],MATCH(Sales[[#This Row],[store_no]],Stores[store_no],0))</f>
        <v>A</v>
      </c>
      <c r="G3972" t="str">
        <f>INDEX(Stores[location_city],MATCH(Sales[[#This Row],[store_no]],Stores[store_no],0))</f>
        <v>Aurora</v>
      </c>
      <c r="H3972" t="str">
        <f>INDEX(Stores[location_state],MATCH(Sales[[#This Row],[store_no]],Stores[store_no],0))</f>
        <v>Illinois</v>
      </c>
      <c r="I3972">
        <f>INDEX(Stores[sqft],MATCH(Sales[[#This Row],[store_no]],Stores[store_no],0))</f>
        <v>209900</v>
      </c>
      <c r="J3972" s="4" t="str">
        <f>INDEX(Departments[dept_name],MATCH(Sales[[#This Row],[dept_no]],Departments[dept_no],0))</f>
        <v>Beauty</v>
      </c>
      <c r="K3972" s="4" t="str">
        <f>CONCATENATE(Sales[[#This Row],[region]],Sales[[#This Row],[storetype]])</f>
        <v>2A</v>
      </c>
      <c r="L3972" s="4">
        <f>INDEX(RegionStoreCount[Store Count],MATCH(Sales[[#This Row],[RegionStoretype]],RegionStoreCount[Region/Type],0))</f>
        <v>5</v>
      </c>
      <c r="M3972" s="4">
        <f>AND(Sales[[#This Row],[date]]&lt;=TY_YTDMax,Sales[[#This Row],[date]]&gt;=TY_YTDMin)*Sales[[#This Row],[sales]]</f>
        <v>0</v>
      </c>
      <c r="N3972" s="4">
        <f>AND(Sales[[#This Row],[date]]&lt;=LY_YTDMax,Sales[[#This Row],[date]]&gt;=LY_YTDMin)*Sales[[#This Row],[sales]]</f>
        <v>0</v>
      </c>
      <c r="O3972" s="4">
        <f>AND(Sales[[#This Row],[date]]&gt;=YoY_Min,Sales[[#This Row],[date]]&lt;=TY_YTDMax)*(Sales[[#This Row],[sales]]/Sales[[#This Row],[sqft]])</f>
        <v>0.89713304049547393</v>
      </c>
      <c r="P3972" s="4">
        <f>SUMIF(Sales[RegionStoretype],Sales[[#This Row],[RegionStoretype]],Sales[YoY_SSF])/Sales[[#This Row],[Region_TypeCount]]</f>
        <v>60.052789354368521</v>
      </c>
    </row>
    <row r="3973" spans="1:16" x14ac:dyDescent="0.25">
      <c r="A3973" s="1">
        <v>42993</v>
      </c>
      <c r="B3973">
        <v>36</v>
      </c>
      <c r="C3973">
        <v>8</v>
      </c>
      <c r="D3973">
        <v>8498.4579000000012</v>
      </c>
      <c r="E3973">
        <f>INDEX(Stores[region],MATCH(Sales[[#This Row],[store_no]],Stores[store_no],0))</f>
        <v>2</v>
      </c>
      <c r="F3973" t="str">
        <f>INDEX(Stores[storetype],MATCH(Sales[[#This Row],[store_no]],Stores[store_no],0))</f>
        <v>A</v>
      </c>
      <c r="G3973" t="str">
        <f>INDEX(Stores[location_city],MATCH(Sales[[#This Row],[store_no]],Stores[store_no],0))</f>
        <v>Aurora</v>
      </c>
      <c r="H3973" t="str">
        <f>INDEX(Stores[location_state],MATCH(Sales[[#This Row],[store_no]],Stores[store_no],0))</f>
        <v>Illinois</v>
      </c>
      <c r="I3973">
        <f>INDEX(Stores[sqft],MATCH(Sales[[#This Row],[store_no]],Stores[store_no],0))</f>
        <v>209900</v>
      </c>
      <c r="J3973" s="4" t="str">
        <f>INDEX(Departments[dept_name],MATCH(Sales[[#This Row],[dept_no]],Departments[dept_no],0))</f>
        <v>Games</v>
      </c>
      <c r="K3973" s="4" t="str">
        <f>CONCATENATE(Sales[[#This Row],[region]],Sales[[#This Row],[storetype]])</f>
        <v>2A</v>
      </c>
      <c r="L3973" s="4">
        <f>INDEX(RegionStoreCount[Store Count],MATCH(Sales[[#This Row],[RegionStoretype]],RegionStoreCount[Region/Type],0))</f>
        <v>5</v>
      </c>
      <c r="M3973" s="4">
        <f>AND(Sales[[#This Row],[date]]&lt;=TY_YTDMax,Sales[[#This Row],[date]]&gt;=TY_YTDMin)*Sales[[#This Row],[sales]]</f>
        <v>0</v>
      </c>
      <c r="N3973" s="4">
        <f>AND(Sales[[#This Row],[date]]&lt;=LY_YTDMax,Sales[[#This Row],[date]]&gt;=LY_YTDMin)*Sales[[#This Row],[sales]]</f>
        <v>0</v>
      </c>
      <c r="O3973" s="4">
        <f>AND(Sales[[#This Row],[date]]&gt;=YoY_Min,Sales[[#This Row],[date]]&lt;=TY_YTDMax)*(Sales[[#This Row],[sales]]/Sales[[#This Row],[sqft]])</f>
        <v>4.0488127203430209E-2</v>
      </c>
      <c r="P3973" s="4">
        <f>SUMIF(Sales[RegionStoretype],Sales[[#This Row],[RegionStoretype]],Sales[YoY_SSF])/Sales[[#This Row],[Region_TypeCount]]</f>
        <v>60.052789354368521</v>
      </c>
    </row>
    <row r="3974" spans="1:16" x14ac:dyDescent="0.25">
      <c r="A3974" s="1">
        <v>42993</v>
      </c>
      <c r="B3974">
        <v>36</v>
      </c>
      <c r="C3974">
        <v>11</v>
      </c>
      <c r="D3974">
        <v>68996.5</v>
      </c>
      <c r="E3974">
        <f>INDEX(Stores[region],MATCH(Sales[[#This Row],[store_no]],Stores[store_no],0))</f>
        <v>2</v>
      </c>
      <c r="F3974" t="str">
        <f>INDEX(Stores[storetype],MATCH(Sales[[#This Row],[store_no]],Stores[store_no],0))</f>
        <v>A</v>
      </c>
      <c r="G3974" t="str">
        <f>INDEX(Stores[location_city],MATCH(Sales[[#This Row],[store_no]],Stores[store_no],0))</f>
        <v>Aurora</v>
      </c>
      <c r="H3974" t="str">
        <f>INDEX(Stores[location_state],MATCH(Sales[[#This Row],[store_no]],Stores[store_no],0))</f>
        <v>Illinois</v>
      </c>
      <c r="I3974">
        <f>INDEX(Stores[sqft],MATCH(Sales[[#This Row],[store_no]],Stores[store_no],0))</f>
        <v>209900</v>
      </c>
      <c r="J3974" s="4" t="str">
        <f>INDEX(Departments[dept_name],MATCH(Sales[[#This Row],[dept_no]],Departments[dept_no],0))</f>
        <v>Home</v>
      </c>
      <c r="K3974" s="4" t="str">
        <f>CONCATENATE(Sales[[#This Row],[region]],Sales[[#This Row],[storetype]])</f>
        <v>2A</v>
      </c>
      <c r="L3974" s="4">
        <f>INDEX(RegionStoreCount[Store Count],MATCH(Sales[[#This Row],[RegionStoretype]],RegionStoreCount[Region/Type],0))</f>
        <v>5</v>
      </c>
      <c r="M3974" s="4">
        <f>AND(Sales[[#This Row],[date]]&lt;=TY_YTDMax,Sales[[#This Row],[date]]&gt;=TY_YTDMin)*Sales[[#This Row],[sales]]</f>
        <v>0</v>
      </c>
      <c r="N3974" s="4">
        <f>AND(Sales[[#This Row],[date]]&lt;=LY_YTDMax,Sales[[#This Row],[date]]&gt;=LY_YTDMin)*Sales[[#This Row],[sales]]</f>
        <v>0</v>
      </c>
      <c r="O3974" s="4">
        <f>AND(Sales[[#This Row],[date]]&gt;=YoY_Min,Sales[[#This Row],[date]]&lt;=TY_YTDMax)*(Sales[[#This Row],[sales]]/Sales[[#This Row],[sqft]])</f>
        <v>0.32871129109099573</v>
      </c>
      <c r="P3974" s="4">
        <f>SUMIF(Sales[RegionStoretype],Sales[[#This Row],[RegionStoretype]],Sales[YoY_SSF])/Sales[[#This Row],[Region_TypeCount]]</f>
        <v>60.052789354368521</v>
      </c>
    </row>
    <row r="3975" spans="1:16" x14ac:dyDescent="0.25">
      <c r="A3975" s="1">
        <v>42993</v>
      </c>
      <c r="B3975">
        <v>36</v>
      </c>
      <c r="C3975">
        <v>13</v>
      </c>
      <c r="D3975">
        <v>18007.324800000002</v>
      </c>
      <c r="E3975">
        <f>INDEX(Stores[region],MATCH(Sales[[#This Row],[store_no]],Stores[store_no],0))</f>
        <v>2</v>
      </c>
      <c r="F3975" t="str">
        <f>INDEX(Stores[storetype],MATCH(Sales[[#This Row],[store_no]],Stores[store_no],0))</f>
        <v>A</v>
      </c>
      <c r="G3975" t="str">
        <f>INDEX(Stores[location_city],MATCH(Sales[[#This Row],[store_no]],Stores[store_no],0))</f>
        <v>Aurora</v>
      </c>
      <c r="H3975" t="str">
        <f>INDEX(Stores[location_state],MATCH(Sales[[#This Row],[store_no]],Stores[store_no],0))</f>
        <v>Illinois</v>
      </c>
      <c r="I3975">
        <f>INDEX(Stores[sqft],MATCH(Sales[[#This Row],[store_no]],Stores[store_no],0))</f>
        <v>209900</v>
      </c>
      <c r="J3975" s="4" t="str">
        <f>INDEX(Departments[dept_name],MATCH(Sales[[#This Row],[dept_no]],Departments[dept_no],0))</f>
        <v>Kids</v>
      </c>
      <c r="K3975" s="4" t="str">
        <f>CONCATENATE(Sales[[#This Row],[region]],Sales[[#This Row],[storetype]])</f>
        <v>2A</v>
      </c>
      <c r="L3975" s="4">
        <f>INDEX(RegionStoreCount[Store Count],MATCH(Sales[[#This Row],[RegionStoretype]],RegionStoreCount[Region/Type],0))</f>
        <v>5</v>
      </c>
      <c r="M3975" s="4">
        <f>AND(Sales[[#This Row],[date]]&lt;=TY_YTDMax,Sales[[#This Row],[date]]&gt;=TY_YTDMin)*Sales[[#This Row],[sales]]</f>
        <v>0</v>
      </c>
      <c r="N3975" s="4">
        <f>AND(Sales[[#This Row],[date]]&lt;=LY_YTDMax,Sales[[#This Row],[date]]&gt;=LY_YTDMin)*Sales[[#This Row],[sales]]</f>
        <v>0</v>
      </c>
      <c r="O3975" s="4">
        <f>AND(Sales[[#This Row],[date]]&gt;=YoY_Min,Sales[[#This Row],[date]]&lt;=TY_YTDMax)*(Sales[[#This Row],[sales]]/Sales[[#This Row],[sqft]])</f>
        <v>8.5790018103858987E-2</v>
      </c>
      <c r="P3975" s="4">
        <f>SUMIF(Sales[RegionStoretype],Sales[[#This Row],[RegionStoretype]],Sales[YoY_SSF])/Sales[[#This Row],[Region_TypeCount]]</f>
        <v>60.052789354368521</v>
      </c>
    </row>
    <row r="3976" spans="1:16" x14ac:dyDescent="0.25">
      <c r="A3976" s="1">
        <v>42993</v>
      </c>
      <c r="B3976">
        <v>36</v>
      </c>
      <c r="C3976">
        <v>16</v>
      </c>
      <c r="D3976">
        <v>85041.016999999993</v>
      </c>
      <c r="E3976">
        <f>INDEX(Stores[region],MATCH(Sales[[#This Row],[store_no]],Stores[store_no],0))</f>
        <v>2</v>
      </c>
      <c r="F3976" t="str">
        <f>INDEX(Stores[storetype],MATCH(Sales[[#This Row],[store_no]],Stores[store_no],0))</f>
        <v>A</v>
      </c>
      <c r="G3976" t="str">
        <f>INDEX(Stores[location_city],MATCH(Sales[[#This Row],[store_no]],Stores[store_no],0))</f>
        <v>Aurora</v>
      </c>
      <c r="H3976" t="str">
        <f>INDEX(Stores[location_state],MATCH(Sales[[#This Row],[store_no]],Stores[store_no],0))</f>
        <v>Illinois</v>
      </c>
      <c r="I3976">
        <f>INDEX(Stores[sqft],MATCH(Sales[[#This Row],[store_no]],Stores[store_no],0))</f>
        <v>209900</v>
      </c>
      <c r="J3976" s="4" t="str">
        <f>INDEX(Departments[dept_name],MATCH(Sales[[#This Row],[dept_no]],Departments[dept_no],0))</f>
        <v>Outdoors</v>
      </c>
      <c r="K3976" s="4" t="str">
        <f>CONCATENATE(Sales[[#This Row],[region]],Sales[[#This Row],[storetype]])</f>
        <v>2A</v>
      </c>
      <c r="L3976" s="4">
        <f>INDEX(RegionStoreCount[Store Count],MATCH(Sales[[#This Row],[RegionStoretype]],RegionStoreCount[Region/Type],0))</f>
        <v>5</v>
      </c>
      <c r="M3976" s="4">
        <f>AND(Sales[[#This Row],[date]]&lt;=TY_YTDMax,Sales[[#This Row],[date]]&gt;=TY_YTDMin)*Sales[[#This Row],[sales]]</f>
        <v>0</v>
      </c>
      <c r="N3976" s="4">
        <f>AND(Sales[[#This Row],[date]]&lt;=LY_YTDMax,Sales[[#This Row],[date]]&gt;=LY_YTDMin)*Sales[[#This Row],[sales]]</f>
        <v>0</v>
      </c>
      <c r="O3976" s="4">
        <f>AND(Sales[[#This Row],[date]]&gt;=YoY_Min,Sales[[#This Row],[date]]&lt;=TY_YTDMax)*(Sales[[#This Row],[sales]]/Sales[[#This Row],[sqft]])</f>
        <v>0.40515015245354929</v>
      </c>
      <c r="P3976" s="4">
        <f>SUMIF(Sales[RegionStoretype],Sales[[#This Row],[RegionStoretype]],Sales[YoY_SSF])/Sales[[#This Row],[Region_TypeCount]]</f>
        <v>60.052789354368521</v>
      </c>
    </row>
    <row r="3977" spans="1:16" x14ac:dyDescent="0.25">
      <c r="A3977" s="1">
        <v>42993</v>
      </c>
      <c r="B3977">
        <v>38</v>
      </c>
      <c r="C3977">
        <v>3</v>
      </c>
      <c r="D3977">
        <v>66244.364799999996</v>
      </c>
      <c r="E3977">
        <f>INDEX(Stores[region],MATCH(Sales[[#This Row],[store_no]],Stores[store_no],0))</f>
        <v>2</v>
      </c>
      <c r="F3977" t="str">
        <f>INDEX(Stores[storetype],MATCH(Sales[[#This Row],[store_no]],Stores[store_no],0))</f>
        <v>C</v>
      </c>
      <c r="G3977" t="str">
        <f>INDEX(Stores[location_city],MATCH(Sales[[#This Row],[store_no]],Stores[store_no],0))</f>
        <v>Hinsdale</v>
      </c>
      <c r="H3977" t="str">
        <f>INDEX(Stores[location_state],MATCH(Sales[[#This Row],[store_no]],Stores[store_no],0))</f>
        <v>Illinois</v>
      </c>
      <c r="I3977">
        <f>INDEX(Stores[sqft],MATCH(Sales[[#This Row],[store_no]],Stores[store_no],0))</f>
        <v>155600</v>
      </c>
      <c r="J3977" s="4" t="str">
        <f>INDEX(Departments[dept_name],MATCH(Sales[[#This Row],[dept_no]],Departments[dept_no],0))</f>
        <v>Beauty</v>
      </c>
      <c r="K3977" s="4" t="str">
        <f>CONCATENATE(Sales[[#This Row],[region]],Sales[[#This Row],[storetype]])</f>
        <v>2C</v>
      </c>
      <c r="L3977" s="4">
        <f>INDEX(RegionStoreCount[Store Count],MATCH(Sales[[#This Row],[RegionStoretype]],RegionStoreCount[Region/Type],0))</f>
        <v>1</v>
      </c>
      <c r="M3977" s="4">
        <f>AND(Sales[[#This Row],[date]]&lt;=TY_YTDMax,Sales[[#This Row],[date]]&gt;=TY_YTDMin)*Sales[[#This Row],[sales]]</f>
        <v>0</v>
      </c>
      <c r="N3977" s="4">
        <f>AND(Sales[[#This Row],[date]]&lt;=LY_YTDMax,Sales[[#This Row],[date]]&gt;=LY_YTDMin)*Sales[[#This Row],[sales]]</f>
        <v>0</v>
      </c>
      <c r="O3977" s="4">
        <f>AND(Sales[[#This Row],[date]]&gt;=YoY_Min,Sales[[#This Row],[date]]&lt;=TY_YTDMax)*(Sales[[#This Row],[sales]]/Sales[[#This Row],[sqft]])</f>
        <v>0.42573499228791772</v>
      </c>
      <c r="P3977" s="4">
        <f>SUMIF(Sales[RegionStoretype],Sales[[#This Row],[RegionStoretype]],Sales[YoY_SSF])/Sales[[#This Row],[Region_TypeCount]]</f>
        <v>44.537621913239086</v>
      </c>
    </row>
    <row r="3978" spans="1:16" x14ac:dyDescent="0.25">
      <c r="A3978" s="1">
        <v>42993</v>
      </c>
      <c r="B3978">
        <v>38</v>
      </c>
      <c r="C3978">
        <v>10</v>
      </c>
      <c r="D3978">
        <v>13681.530499999999</v>
      </c>
      <c r="E3978">
        <f>INDEX(Stores[region],MATCH(Sales[[#This Row],[store_no]],Stores[store_no],0))</f>
        <v>2</v>
      </c>
      <c r="F3978" t="str">
        <f>INDEX(Stores[storetype],MATCH(Sales[[#This Row],[store_no]],Stores[store_no],0))</f>
        <v>C</v>
      </c>
      <c r="G3978" t="str">
        <f>INDEX(Stores[location_city],MATCH(Sales[[#This Row],[store_no]],Stores[store_no],0))</f>
        <v>Hinsdale</v>
      </c>
      <c r="H3978" t="str">
        <f>INDEX(Stores[location_state],MATCH(Sales[[#This Row],[store_no]],Stores[store_no],0))</f>
        <v>Illinois</v>
      </c>
      <c r="I3978">
        <f>INDEX(Stores[sqft],MATCH(Sales[[#This Row],[store_no]],Stores[store_no],0))</f>
        <v>155600</v>
      </c>
      <c r="J3978" s="4" t="str">
        <f>INDEX(Departments[dept_name],MATCH(Sales[[#This Row],[dept_no]],Departments[dept_no],0))</f>
        <v>Health</v>
      </c>
      <c r="K3978" s="4" t="str">
        <f>CONCATENATE(Sales[[#This Row],[region]],Sales[[#This Row],[storetype]])</f>
        <v>2C</v>
      </c>
      <c r="L3978" s="4">
        <f>INDEX(RegionStoreCount[Store Count],MATCH(Sales[[#This Row],[RegionStoretype]],RegionStoreCount[Region/Type],0))</f>
        <v>1</v>
      </c>
      <c r="M3978" s="4">
        <f>AND(Sales[[#This Row],[date]]&lt;=TY_YTDMax,Sales[[#This Row],[date]]&gt;=TY_YTDMin)*Sales[[#This Row],[sales]]</f>
        <v>0</v>
      </c>
      <c r="N3978" s="4">
        <f>AND(Sales[[#This Row],[date]]&lt;=LY_YTDMax,Sales[[#This Row],[date]]&gt;=LY_YTDMin)*Sales[[#This Row],[sales]]</f>
        <v>0</v>
      </c>
      <c r="O3978" s="4">
        <f>AND(Sales[[#This Row],[date]]&gt;=YoY_Min,Sales[[#This Row],[date]]&lt;=TY_YTDMax)*(Sales[[#This Row],[sales]]/Sales[[#This Row],[sqft]])</f>
        <v>8.7927573907455009E-2</v>
      </c>
      <c r="P3978" s="4">
        <f>SUMIF(Sales[RegionStoretype],Sales[[#This Row],[RegionStoretype]],Sales[YoY_SSF])/Sales[[#This Row],[Region_TypeCount]]</f>
        <v>44.537621913239086</v>
      </c>
    </row>
    <row r="3979" spans="1:16" x14ac:dyDescent="0.25">
      <c r="A3979" s="1">
        <v>43000</v>
      </c>
      <c r="B3979">
        <v>1</v>
      </c>
      <c r="C3979">
        <v>14</v>
      </c>
      <c r="D3979">
        <v>42310.067600000002</v>
      </c>
      <c r="E3979">
        <f>INDEX(Stores[region],MATCH(Sales[[#This Row],[store_no]],Stores[store_no],0))</f>
        <v>1</v>
      </c>
      <c r="F3979" t="str">
        <f>INDEX(Stores[storetype],MATCH(Sales[[#This Row],[store_no]],Stores[store_no],0))</f>
        <v>A</v>
      </c>
      <c r="G3979" t="str">
        <f>INDEX(Stores[location_city],MATCH(Sales[[#This Row],[store_no]],Stores[store_no],0))</f>
        <v>Ann Arbor</v>
      </c>
      <c r="H3979" t="str">
        <f>INDEX(Stores[location_state],MATCH(Sales[[#This Row],[store_no]],Stores[store_no],0))</f>
        <v>Michigan</v>
      </c>
      <c r="I3979">
        <f>INDEX(Stores[sqft],MATCH(Sales[[#This Row],[store_no]],Stores[store_no],0))</f>
        <v>100600</v>
      </c>
      <c r="J3979" s="4" t="str">
        <f>INDEX(Departments[dept_name],MATCH(Sales[[#This Row],[dept_no]],Departments[dept_no],0))</f>
        <v>Movies</v>
      </c>
      <c r="K3979" s="4" t="str">
        <f>CONCATENATE(Sales[[#This Row],[region]],Sales[[#This Row],[storetype]])</f>
        <v>1A</v>
      </c>
      <c r="L3979" s="4">
        <f>INDEX(RegionStoreCount[Store Count],MATCH(Sales[[#This Row],[RegionStoretype]],RegionStoreCount[Region/Type],0))</f>
        <v>5</v>
      </c>
      <c r="M3979" s="4">
        <f>AND(Sales[[#This Row],[date]]&lt;=TY_YTDMax,Sales[[#This Row],[date]]&gt;=TY_YTDMin)*Sales[[#This Row],[sales]]</f>
        <v>0</v>
      </c>
      <c r="N3979" s="4">
        <f>AND(Sales[[#This Row],[date]]&lt;=LY_YTDMax,Sales[[#This Row],[date]]&gt;=LY_YTDMin)*Sales[[#This Row],[sales]]</f>
        <v>0</v>
      </c>
      <c r="O3979" s="4">
        <f>AND(Sales[[#This Row],[date]]&gt;=YoY_Min,Sales[[#This Row],[date]]&lt;=TY_YTDMax)*(Sales[[#This Row],[sales]]/Sales[[#This Row],[sqft]])</f>
        <v>0.42057721272365806</v>
      </c>
      <c r="P3979" s="4">
        <f>SUMIF(Sales[RegionStoretype],Sales[[#This Row],[RegionStoretype]],Sales[YoY_SSF])/Sales[[#This Row],[Region_TypeCount]]</f>
        <v>59.469551530910678</v>
      </c>
    </row>
    <row r="3980" spans="1:16" x14ac:dyDescent="0.25">
      <c r="A3980" s="1">
        <v>43000</v>
      </c>
      <c r="B3980">
        <v>2</v>
      </c>
      <c r="C3980">
        <v>4</v>
      </c>
      <c r="D3980">
        <v>54392.200700000001</v>
      </c>
      <c r="E3980">
        <f>INDEX(Stores[region],MATCH(Sales[[#This Row],[store_no]],Stores[store_no],0))</f>
        <v>3</v>
      </c>
      <c r="F3980" t="str">
        <f>INDEX(Stores[storetype],MATCH(Sales[[#This Row],[store_no]],Stores[store_no],0))</f>
        <v>A</v>
      </c>
      <c r="G3980" t="str">
        <f>INDEX(Stores[location_city],MATCH(Sales[[#This Row],[store_no]],Stores[store_no],0))</f>
        <v>Minneapolis</v>
      </c>
      <c r="H3980" t="str">
        <f>INDEX(Stores[location_state],MATCH(Sales[[#This Row],[store_no]],Stores[store_no],0))</f>
        <v>Minnesota</v>
      </c>
      <c r="I3980">
        <f>INDEX(Stores[sqft],MATCH(Sales[[#This Row],[store_no]],Stores[store_no],0))</f>
        <v>210400</v>
      </c>
      <c r="J3980" s="4" t="str">
        <f>INDEX(Departments[dept_name],MATCH(Sales[[#This Row],[dept_no]],Departments[dept_no],0))</f>
        <v>Books</v>
      </c>
      <c r="K3980" s="4" t="str">
        <f>CONCATENATE(Sales[[#This Row],[region]],Sales[[#This Row],[storetype]])</f>
        <v>3A</v>
      </c>
      <c r="L3980" s="4">
        <f>INDEX(RegionStoreCount[Store Count],MATCH(Sales[[#This Row],[RegionStoretype]],RegionStoreCount[Region/Type],0))</f>
        <v>9</v>
      </c>
      <c r="M3980" s="4">
        <f>AND(Sales[[#This Row],[date]]&lt;=TY_YTDMax,Sales[[#This Row],[date]]&gt;=TY_YTDMin)*Sales[[#This Row],[sales]]</f>
        <v>0</v>
      </c>
      <c r="N3980" s="4">
        <f>AND(Sales[[#This Row],[date]]&lt;=LY_YTDMax,Sales[[#This Row],[date]]&gt;=LY_YTDMin)*Sales[[#This Row],[sales]]</f>
        <v>0</v>
      </c>
      <c r="O3980" s="4">
        <f>AND(Sales[[#This Row],[date]]&gt;=YoY_Min,Sales[[#This Row],[date]]&lt;=TY_YTDMax)*(Sales[[#This Row],[sales]]/Sales[[#This Row],[sqft]])</f>
        <v>0.2585180641634981</v>
      </c>
      <c r="P3980" s="4">
        <f>SUMIF(Sales[RegionStoretype],Sales[[#This Row],[RegionStoretype]],Sales[YoY_SSF])/Sales[[#This Row],[Region_TypeCount]]</f>
        <v>53.603836561720975</v>
      </c>
    </row>
    <row r="3981" spans="1:16" x14ac:dyDescent="0.25">
      <c r="A3981" s="1">
        <v>43000</v>
      </c>
      <c r="B3981">
        <v>2</v>
      </c>
      <c r="C3981">
        <v>17</v>
      </c>
      <c r="D3981">
        <v>75980.789199999999</v>
      </c>
      <c r="E3981">
        <f>INDEX(Stores[region],MATCH(Sales[[#This Row],[store_no]],Stores[store_no],0))</f>
        <v>3</v>
      </c>
      <c r="F3981" t="str">
        <f>INDEX(Stores[storetype],MATCH(Sales[[#This Row],[store_no]],Stores[store_no],0))</f>
        <v>A</v>
      </c>
      <c r="G3981" t="str">
        <f>INDEX(Stores[location_city],MATCH(Sales[[#This Row],[store_no]],Stores[store_no],0))</f>
        <v>Minneapolis</v>
      </c>
      <c r="H3981" t="str">
        <f>INDEX(Stores[location_state],MATCH(Sales[[#This Row],[store_no]],Stores[store_no],0))</f>
        <v>Minnesota</v>
      </c>
      <c r="I3981">
        <f>INDEX(Stores[sqft],MATCH(Sales[[#This Row],[store_no]],Stores[store_no],0))</f>
        <v>210400</v>
      </c>
      <c r="J3981" s="4" t="str">
        <f>INDEX(Departments[dept_name],MATCH(Sales[[#This Row],[dept_no]],Departments[dept_no],0))</f>
        <v>Shoes</v>
      </c>
      <c r="K3981" s="4" t="str">
        <f>CONCATENATE(Sales[[#This Row],[region]],Sales[[#This Row],[storetype]])</f>
        <v>3A</v>
      </c>
      <c r="L3981" s="4">
        <f>INDEX(RegionStoreCount[Store Count],MATCH(Sales[[#This Row],[RegionStoretype]],RegionStoreCount[Region/Type],0))</f>
        <v>9</v>
      </c>
      <c r="M3981" s="4">
        <f>AND(Sales[[#This Row],[date]]&lt;=TY_YTDMax,Sales[[#This Row],[date]]&gt;=TY_YTDMin)*Sales[[#This Row],[sales]]</f>
        <v>0</v>
      </c>
      <c r="N3981" s="4">
        <f>AND(Sales[[#This Row],[date]]&lt;=LY_YTDMax,Sales[[#This Row],[date]]&gt;=LY_YTDMin)*Sales[[#This Row],[sales]]</f>
        <v>0</v>
      </c>
      <c r="O3981" s="4">
        <f>AND(Sales[[#This Row],[date]]&gt;=YoY_Min,Sales[[#This Row],[date]]&lt;=TY_YTDMax)*(Sales[[#This Row],[sales]]/Sales[[#This Row],[sqft]])</f>
        <v>0.36112542395437264</v>
      </c>
      <c r="P3981" s="4">
        <f>SUMIF(Sales[RegionStoretype],Sales[[#This Row],[RegionStoretype]],Sales[YoY_SSF])/Sales[[#This Row],[Region_TypeCount]]</f>
        <v>53.603836561720975</v>
      </c>
    </row>
    <row r="3982" spans="1:16" x14ac:dyDescent="0.25">
      <c r="A3982" s="1">
        <v>43000</v>
      </c>
      <c r="B3982">
        <v>3</v>
      </c>
      <c r="C3982">
        <v>18</v>
      </c>
      <c r="D3982">
        <v>26589.341100000001</v>
      </c>
      <c r="E3982">
        <f>INDEX(Stores[region],MATCH(Sales[[#This Row],[store_no]],Stores[store_no],0))</f>
        <v>1</v>
      </c>
      <c r="F3982" t="str">
        <f>INDEX(Stores[storetype],MATCH(Sales[[#This Row],[store_no]],Stores[store_no],0))</f>
        <v>B</v>
      </c>
      <c r="G3982" t="str">
        <f>INDEX(Stores[location_city],MATCH(Sales[[#This Row],[store_no]],Stores[store_no],0))</f>
        <v>Detroit</v>
      </c>
      <c r="H3982" t="str">
        <f>INDEX(Stores[location_state],MATCH(Sales[[#This Row],[store_no]],Stores[store_no],0))</f>
        <v>Michigan</v>
      </c>
      <c r="I3982">
        <f>INDEX(Stores[sqft],MATCH(Sales[[#This Row],[store_no]],Stores[store_no],0))</f>
        <v>114500</v>
      </c>
      <c r="J3982" s="4" t="str">
        <f>INDEX(Departments[dept_name],MATCH(Sales[[#This Row],[dept_no]],Departments[dept_no],0))</f>
        <v>Sports</v>
      </c>
      <c r="K3982" s="4" t="str">
        <f>CONCATENATE(Sales[[#This Row],[region]],Sales[[#This Row],[storetype]])</f>
        <v>1B</v>
      </c>
      <c r="L3982" s="4">
        <f>INDEX(RegionStoreCount[Store Count],MATCH(Sales[[#This Row],[RegionStoretype]],RegionStoreCount[Region/Type],0))</f>
        <v>5</v>
      </c>
      <c r="M3982" s="4">
        <f>AND(Sales[[#This Row],[date]]&lt;=TY_YTDMax,Sales[[#This Row],[date]]&gt;=TY_YTDMin)*Sales[[#This Row],[sales]]</f>
        <v>0</v>
      </c>
      <c r="N3982" s="4">
        <f>AND(Sales[[#This Row],[date]]&lt;=LY_YTDMax,Sales[[#This Row],[date]]&gt;=LY_YTDMin)*Sales[[#This Row],[sales]]</f>
        <v>0</v>
      </c>
      <c r="O3982" s="4">
        <f>AND(Sales[[#This Row],[date]]&gt;=YoY_Min,Sales[[#This Row],[date]]&lt;=TY_YTDMax)*(Sales[[#This Row],[sales]]/Sales[[#This Row],[sqft]])</f>
        <v>0.23222131965065504</v>
      </c>
      <c r="P3982" s="4">
        <f>SUMIF(Sales[RegionStoretype],Sales[[#This Row],[RegionStoretype]],Sales[YoY_SSF])/Sales[[#This Row],[Region_TypeCount]]</f>
        <v>68.518982968140051</v>
      </c>
    </row>
    <row r="3983" spans="1:16" x14ac:dyDescent="0.25">
      <c r="A3983" s="1">
        <v>43000</v>
      </c>
      <c r="B3983">
        <v>5</v>
      </c>
      <c r="C3983">
        <v>6</v>
      </c>
      <c r="D3983">
        <v>68707.109299999996</v>
      </c>
      <c r="E3983">
        <f>INDEX(Stores[region],MATCH(Sales[[#This Row],[store_no]],Stores[store_no],0))</f>
        <v>1</v>
      </c>
      <c r="F3983" t="str">
        <f>INDEX(Stores[storetype],MATCH(Sales[[#This Row],[store_no]],Stores[store_no],0))</f>
        <v>B</v>
      </c>
      <c r="G3983" t="str">
        <f>INDEX(Stores[location_city],MATCH(Sales[[#This Row],[store_no]],Stores[store_no],0))</f>
        <v>Bloomington</v>
      </c>
      <c r="H3983" t="str">
        <f>INDEX(Stores[location_state],MATCH(Sales[[#This Row],[store_no]],Stores[store_no],0))</f>
        <v>Indiana</v>
      </c>
      <c r="I3983">
        <f>INDEX(Stores[sqft],MATCH(Sales[[#This Row],[store_no]],Stores[store_no],0))</f>
        <v>114500</v>
      </c>
      <c r="J3983" s="4" t="str">
        <f>INDEX(Departments[dept_name],MATCH(Sales[[#This Row],[dept_no]],Departments[dept_no],0))</f>
        <v>Computers</v>
      </c>
      <c r="K3983" s="4" t="str">
        <f>CONCATENATE(Sales[[#This Row],[region]],Sales[[#This Row],[storetype]])</f>
        <v>1B</v>
      </c>
      <c r="L3983" s="4">
        <f>INDEX(RegionStoreCount[Store Count],MATCH(Sales[[#This Row],[RegionStoretype]],RegionStoreCount[Region/Type],0))</f>
        <v>5</v>
      </c>
      <c r="M3983" s="4">
        <f>AND(Sales[[#This Row],[date]]&lt;=TY_YTDMax,Sales[[#This Row],[date]]&gt;=TY_YTDMin)*Sales[[#This Row],[sales]]</f>
        <v>0</v>
      </c>
      <c r="N3983" s="4">
        <f>AND(Sales[[#This Row],[date]]&lt;=LY_YTDMax,Sales[[#This Row],[date]]&gt;=LY_YTDMin)*Sales[[#This Row],[sales]]</f>
        <v>0</v>
      </c>
      <c r="O3983" s="4">
        <f>AND(Sales[[#This Row],[date]]&gt;=YoY_Min,Sales[[#This Row],[date]]&lt;=TY_YTDMax)*(Sales[[#This Row],[sales]]/Sales[[#This Row],[sqft]])</f>
        <v>0.60006208995633181</v>
      </c>
      <c r="P3983" s="4">
        <f>SUMIF(Sales[RegionStoretype],Sales[[#This Row],[RegionStoretype]],Sales[YoY_SSF])/Sales[[#This Row],[Region_TypeCount]]</f>
        <v>68.518982968140051</v>
      </c>
    </row>
    <row r="3984" spans="1:16" x14ac:dyDescent="0.25">
      <c r="A3984" s="1">
        <v>43000</v>
      </c>
      <c r="B3984">
        <v>5</v>
      </c>
      <c r="C3984">
        <v>9</v>
      </c>
      <c r="D3984">
        <v>3336.3553999999999</v>
      </c>
      <c r="E3984">
        <f>INDEX(Stores[region],MATCH(Sales[[#This Row],[store_no]],Stores[store_no],0))</f>
        <v>1</v>
      </c>
      <c r="F3984" t="str">
        <f>INDEX(Stores[storetype],MATCH(Sales[[#This Row],[store_no]],Stores[store_no],0))</f>
        <v>B</v>
      </c>
      <c r="G3984" t="str">
        <f>INDEX(Stores[location_city],MATCH(Sales[[#This Row],[store_no]],Stores[store_no],0))</f>
        <v>Bloomington</v>
      </c>
      <c r="H3984" t="str">
        <f>INDEX(Stores[location_state],MATCH(Sales[[#This Row],[store_no]],Stores[store_no],0))</f>
        <v>Indiana</v>
      </c>
      <c r="I3984">
        <f>INDEX(Stores[sqft],MATCH(Sales[[#This Row],[store_no]],Stores[store_no],0))</f>
        <v>114500</v>
      </c>
      <c r="J3984" s="4" t="str">
        <f>INDEX(Departments[dept_name],MATCH(Sales[[#This Row],[dept_no]],Departments[dept_no],0))</f>
        <v>Garden</v>
      </c>
      <c r="K3984" s="4" t="str">
        <f>CONCATENATE(Sales[[#This Row],[region]],Sales[[#This Row],[storetype]])</f>
        <v>1B</v>
      </c>
      <c r="L3984" s="4">
        <f>INDEX(RegionStoreCount[Store Count],MATCH(Sales[[#This Row],[RegionStoretype]],RegionStoreCount[Region/Type],0))</f>
        <v>5</v>
      </c>
      <c r="M3984" s="4">
        <f>AND(Sales[[#This Row],[date]]&lt;=TY_YTDMax,Sales[[#This Row],[date]]&gt;=TY_YTDMin)*Sales[[#This Row],[sales]]</f>
        <v>0</v>
      </c>
      <c r="N3984" s="4">
        <f>AND(Sales[[#This Row],[date]]&lt;=LY_YTDMax,Sales[[#This Row],[date]]&gt;=LY_YTDMin)*Sales[[#This Row],[sales]]</f>
        <v>0</v>
      </c>
      <c r="O3984" s="4">
        <f>AND(Sales[[#This Row],[date]]&gt;=YoY_Min,Sales[[#This Row],[date]]&lt;=TY_YTDMax)*(Sales[[#This Row],[sales]]/Sales[[#This Row],[sqft]])</f>
        <v>2.9138475109170305E-2</v>
      </c>
      <c r="P3984" s="4">
        <f>SUMIF(Sales[RegionStoretype],Sales[[#This Row],[RegionStoretype]],Sales[YoY_SSF])/Sales[[#This Row],[Region_TypeCount]]</f>
        <v>68.518982968140051</v>
      </c>
    </row>
    <row r="3985" spans="1:16" x14ac:dyDescent="0.25">
      <c r="A3985" s="1">
        <v>43000</v>
      </c>
      <c r="B3985">
        <v>5</v>
      </c>
      <c r="C3985">
        <v>13</v>
      </c>
      <c r="D3985">
        <v>91193.004300000015</v>
      </c>
      <c r="E3985">
        <f>INDEX(Stores[region],MATCH(Sales[[#This Row],[store_no]],Stores[store_no],0))</f>
        <v>1</v>
      </c>
      <c r="F3985" t="str">
        <f>INDEX(Stores[storetype],MATCH(Sales[[#This Row],[store_no]],Stores[store_no],0))</f>
        <v>B</v>
      </c>
      <c r="G3985" t="str">
        <f>INDEX(Stores[location_city],MATCH(Sales[[#This Row],[store_no]],Stores[store_no],0))</f>
        <v>Bloomington</v>
      </c>
      <c r="H3985" t="str">
        <f>INDEX(Stores[location_state],MATCH(Sales[[#This Row],[store_no]],Stores[store_no],0))</f>
        <v>Indiana</v>
      </c>
      <c r="I3985">
        <f>INDEX(Stores[sqft],MATCH(Sales[[#This Row],[store_no]],Stores[store_no],0))</f>
        <v>114500</v>
      </c>
      <c r="J3985" s="4" t="str">
        <f>INDEX(Departments[dept_name],MATCH(Sales[[#This Row],[dept_no]],Departments[dept_no],0))</f>
        <v>Kids</v>
      </c>
      <c r="K3985" s="4" t="str">
        <f>CONCATENATE(Sales[[#This Row],[region]],Sales[[#This Row],[storetype]])</f>
        <v>1B</v>
      </c>
      <c r="L3985" s="4">
        <f>INDEX(RegionStoreCount[Store Count],MATCH(Sales[[#This Row],[RegionStoretype]],RegionStoreCount[Region/Type],0))</f>
        <v>5</v>
      </c>
      <c r="M3985" s="4">
        <f>AND(Sales[[#This Row],[date]]&lt;=TY_YTDMax,Sales[[#This Row],[date]]&gt;=TY_YTDMin)*Sales[[#This Row],[sales]]</f>
        <v>0</v>
      </c>
      <c r="N3985" s="4">
        <f>AND(Sales[[#This Row],[date]]&lt;=LY_YTDMax,Sales[[#This Row],[date]]&gt;=LY_YTDMin)*Sales[[#This Row],[sales]]</f>
        <v>0</v>
      </c>
      <c r="O3985" s="4">
        <f>AND(Sales[[#This Row],[date]]&gt;=YoY_Min,Sales[[#This Row],[date]]&lt;=TY_YTDMax)*(Sales[[#This Row],[sales]]/Sales[[#This Row],[sqft]])</f>
        <v>0.79644545240174691</v>
      </c>
      <c r="P3985" s="4">
        <f>SUMIF(Sales[RegionStoretype],Sales[[#This Row],[RegionStoretype]],Sales[YoY_SSF])/Sales[[#This Row],[Region_TypeCount]]</f>
        <v>68.518982968140051</v>
      </c>
    </row>
    <row r="3986" spans="1:16" x14ac:dyDescent="0.25">
      <c r="A3986" s="1">
        <v>43000</v>
      </c>
      <c r="B3986">
        <v>5</v>
      </c>
      <c r="C3986">
        <v>15</v>
      </c>
      <c r="D3986">
        <v>885.51400000000001</v>
      </c>
      <c r="E3986">
        <f>INDEX(Stores[region],MATCH(Sales[[#This Row],[store_no]],Stores[store_no],0))</f>
        <v>1</v>
      </c>
      <c r="F3986" t="str">
        <f>INDEX(Stores[storetype],MATCH(Sales[[#This Row],[store_no]],Stores[store_no],0))</f>
        <v>B</v>
      </c>
      <c r="G3986" t="str">
        <f>INDEX(Stores[location_city],MATCH(Sales[[#This Row],[store_no]],Stores[store_no],0))</f>
        <v>Bloomington</v>
      </c>
      <c r="H3986" t="str">
        <f>INDEX(Stores[location_state],MATCH(Sales[[#This Row],[store_no]],Stores[store_no],0))</f>
        <v>Indiana</v>
      </c>
      <c r="I3986">
        <f>INDEX(Stores[sqft],MATCH(Sales[[#This Row],[store_no]],Stores[store_no],0))</f>
        <v>114500</v>
      </c>
      <c r="J3986" s="4" t="str">
        <f>INDEX(Departments[dept_name],MATCH(Sales[[#This Row],[dept_no]],Departments[dept_no],0))</f>
        <v>Music</v>
      </c>
      <c r="K3986" s="4" t="str">
        <f>CONCATENATE(Sales[[#This Row],[region]],Sales[[#This Row],[storetype]])</f>
        <v>1B</v>
      </c>
      <c r="L3986" s="4">
        <f>INDEX(RegionStoreCount[Store Count],MATCH(Sales[[#This Row],[RegionStoretype]],RegionStoreCount[Region/Type],0))</f>
        <v>5</v>
      </c>
      <c r="M3986" s="4">
        <f>AND(Sales[[#This Row],[date]]&lt;=TY_YTDMax,Sales[[#This Row],[date]]&gt;=TY_YTDMin)*Sales[[#This Row],[sales]]</f>
        <v>0</v>
      </c>
      <c r="N3986" s="4">
        <f>AND(Sales[[#This Row],[date]]&lt;=LY_YTDMax,Sales[[#This Row],[date]]&gt;=LY_YTDMin)*Sales[[#This Row],[sales]]</f>
        <v>0</v>
      </c>
      <c r="O3986" s="4">
        <f>AND(Sales[[#This Row],[date]]&gt;=YoY_Min,Sales[[#This Row],[date]]&lt;=TY_YTDMax)*(Sales[[#This Row],[sales]]/Sales[[#This Row],[sqft]])</f>
        <v>7.7337467248908302E-3</v>
      </c>
      <c r="P3986" s="4">
        <f>SUMIF(Sales[RegionStoretype],Sales[[#This Row],[RegionStoretype]],Sales[YoY_SSF])/Sales[[#This Row],[Region_TypeCount]]</f>
        <v>68.518982968140051</v>
      </c>
    </row>
    <row r="3987" spans="1:16" x14ac:dyDescent="0.25">
      <c r="A3987" s="1">
        <v>43000</v>
      </c>
      <c r="B3987">
        <v>5</v>
      </c>
      <c r="C3987">
        <v>16</v>
      </c>
      <c r="D3987">
        <v>111708.91399999999</v>
      </c>
      <c r="E3987">
        <f>INDEX(Stores[region],MATCH(Sales[[#This Row],[store_no]],Stores[store_no],0))</f>
        <v>1</v>
      </c>
      <c r="F3987" t="str">
        <f>INDEX(Stores[storetype],MATCH(Sales[[#This Row],[store_no]],Stores[store_no],0))</f>
        <v>B</v>
      </c>
      <c r="G3987" t="str">
        <f>INDEX(Stores[location_city],MATCH(Sales[[#This Row],[store_no]],Stores[store_no],0))</f>
        <v>Bloomington</v>
      </c>
      <c r="H3987" t="str">
        <f>INDEX(Stores[location_state],MATCH(Sales[[#This Row],[store_no]],Stores[store_no],0))</f>
        <v>Indiana</v>
      </c>
      <c r="I3987">
        <f>INDEX(Stores[sqft],MATCH(Sales[[#This Row],[store_no]],Stores[store_no],0))</f>
        <v>114500</v>
      </c>
      <c r="J3987" s="4" t="str">
        <f>INDEX(Departments[dept_name],MATCH(Sales[[#This Row],[dept_no]],Departments[dept_no],0))</f>
        <v>Outdoors</v>
      </c>
      <c r="K3987" s="4" t="str">
        <f>CONCATENATE(Sales[[#This Row],[region]],Sales[[#This Row],[storetype]])</f>
        <v>1B</v>
      </c>
      <c r="L3987" s="4">
        <f>INDEX(RegionStoreCount[Store Count],MATCH(Sales[[#This Row],[RegionStoretype]],RegionStoreCount[Region/Type],0))</f>
        <v>5</v>
      </c>
      <c r="M3987" s="4">
        <f>AND(Sales[[#This Row],[date]]&lt;=TY_YTDMax,Sales[[#This Row],[date]]&gt;=TY_YTDMin)*Sales[[#This Row],[sales]]</f>
        <v>0</v>
      </c>
      <c r="N3987" s="4">
        <f>AND(Sales[[#This Row],[date]]&lt;=LY_YTDMax,Sales[[#This Row],[date]]&gt;=LY_YTDMin)*Sales[[#This Row],[sales]]</f>
        <v>0</v>
      </c>
      <c r="O3987" s="4">
        <f>AND(Sales[[#This Row],[date]]&gt;=YoY_Min,Sales[[#This Row],[date]]&lt;=TY_YTDMax)*(Sales[[#This Row],[sales]]/Sales[[#This Row],[sqft]])</f>
        <v>0.97562370305676849</v>
      </c>
      <c r="P3987" s="4">
        <f>SUMIF(Sales[RegionStoretype],Sales[[#This Row],[RegionStoretype]],Sales[YoY_SSF])/Sales[[#This Row],[Region_TypeCount]]</f>
        <v>68.518982968140051</v>
      </c>
    </row>
    <row r="3988" spans="1:16" x14ac:dyDescent="0.25">
      <c r="A3988" s="1">
        <v>43000</v>
      </c>
      <c r="B3988">
        <v>6</v>
      </c>
      <c r="C3988">
        <v>8</v>
      </c>
      <c r="D3988">
        <v>67848.656700000007</v>
      </c>
      <c r="E3988">
        <f>INDEX(Stores[region],MATCH(Sales[[#This Row],[store_no]],Stores[store_no],0))</f>
        <v>3</v>
      </c>
      <c r="F3988" t="str">
        <f>INDEX(Stores[storetype],MATCH(Sales[[#This Row],[store_no]],Stores[store_no],0))</f>
        <v>A</v>
      </c>
      <c r="G3988" t="str">
        <f>INDEX(Stores[location_city],MATCH(Sales[[#This Row],[store_no]],Stores[store_no],0))</f>
        <v>Green Bay</v>
      </c>
      <c r="H3988" t="str">
        <f>INDEX(Stores[location_state],MATCH(Sales[[#This Row],[store_no]],Stores[store_no],0))</f>
        <v>Wisconsin</v>
      </c>
      <c r="I3988">
        <f>INDEX(Stores[sqft],MATCH(Sales[[#This Row],[store_no]],Stores[store_no],0))</f>
        <v>138800</v>
      </c>
      <c r="J3988" s="4" t="str">
        <f>INDEX(Departments[dept_name],MATCH(Sales[[#This Row],[dept_no]],Departments[dept_no],0))</f>
        <v>Games</v>
      </c>
      <c r="K3988" s="4" t="str">
        <f>CONCATENATE(Sales[[#This Row],[region]],Sales[[#This Row],[storetype]])</f>
        <v>3A</v>
      </c>
      <c r="L3988" s="4">
        <f>INDEX(RegionStoreCount[Store Count],MATCH(Sales[[#This Row],[RegionStoretype]],RegionStoreCount[Region/Type],0))</f>
        <v>9</v>
      </c>
      <c r="M3988" s="4">
        <f>AND(Sales[[#This Row],[date]]&lt;=TY_YTDMax,Sales[[#This Row],[date]]&gt;=TY_YTDMin)*Sales[[#This Row],[sales]]</f>
        <v>0</v>
      </c>
      <c r="N3988" s="4">
        <f>AND(Sales[[#This Row],[date]]&lt;=LY_YTDMax,Sales[[#This Row],[date]]&gt;=LY_YTDMin)*Sales[[#This Row],[sales]]</f>
        <v>0</v>
      </c>
      <c r="O3988" s="4">
        <f>AND(Sales[[#This Row],[date]]&gt;=YoY_Min,Sales[[#This Row],[date]]&lt;=TY_YTDMax)*(Sales[[#This Row],[sales]]/Sales[[#This Row],[sqft]])</f>
        <v>0.48882317507204615</v>
      </c>
      <c r="P3988" s="4">
        <f>SUMIF(Sales[RegionStoretype],Sales[[#This Row],[RegionStoretype]],Sales[YoY_SSF])/Sales[[#This Row],[Region_TypeCount]]</f>
        <v>53.603836561720975</v>
      </c>
    </row>
    <row r="3989" spans="1:16" x14ac:dyDescent="0.25">
      <c r="A3989" s="1">
        <v>43000</v>
      </c>
      <c r="B3989">
        <v>6</v>
      </c>
      <c r="C3989">
        <v>12</v>
      </c>
      <c r="D3989">
        <v>66206.955700000006</v>
      </c>
      <c r="E3989">
        <f>INDEX(Stores[region],MATCH(Sales[[#This Row],[store_no]],Stores[store_no],0))</f>
        <v>3</v>
      </c>
      <c r="F3989" t="str">
        <f>INDEX(Stores[storetype],MATCH(Sales[[#This Row],[store_no]],Stores[store_no],0))</f>
        <v>A</v>
      </c>
      <c r="G3989" t="str">
        <f>INDEX(Stores[location_city],MATCH(Sales[[#This Row],[store_no]],Stores[store_no],0))</f>
        <v>Green Bay</v>
      </c>
      <c r="H3989" t="str">
        <f>INDEX(Stores[location_state],MATCH(Sales[[#This Row],[store_no]],Stores[store_no],0))</f>
        <v>Wisconsin</v>
      </c>
      <c r="I3989">
        <f>INDEX(Stores[sqft],MATCH(Sales[[#This Row],[store_no]],Stores[store_no],0))</f>
        <v>138800</v>
      </c>
      <c r="J3989" s="4" t="str">
        <f>INDEX(Departments[dept_name],MATCH(Sales[[#This Row],[dept_no]],Departments[dept_no],0))</f>
        <v>Jewelery</v>
      </c>
      <c r="K3989" s="4" t="str">
        <f>CONCATENATE(Sales[[#This Row],[region]],Sales[[#This Row],[storetype]])</f>
        <v>3A</v>
      </c>
      <c r="L3989" s="4">
        <f>INDEX(RegionStoreCount[Store Count],MATCH(Sales[[#This Row],[RegionStoretype]],RegionStoreCount[Region/Type],0))</f>
        <v>9</v>
      </c>
      <c r="M3989" s="4">
        <f>AND(Sales[[#This Row],[date]]&lt;=TY_YTDMax,Sales[[#This Row],[date]]&gt;=TY_YTDMin)*Sales[[#This Row],[sales]]</f>
        <v>0</v>
      </c>
      <c r="N3989" s="4">
        <f>AND(Sales[[#This Row],[date]]&lt;=LY_YTDMax,Sales[[#This Row],[date]]&gt;=LY_YTDMin)*Sales[[#This Row],[sales]]</f>
        <v>0</v>
      </c>
      <c r="O3989" s="4">
        <f>AND(Sales[[#This Row],[date]]&gt;=YoY_Min,Sales[[#This Row],[date]]&lt;=TY_YTDMax)*(Sales[[#This Row],[sales]]/Sales[[#This Row],[sqft]])</f>
        <v>0.47699535806916432</v>
      </c>
      <c r="P3989" s="4">
        <f>SUMIF(Sales[RegionStoretype],Sales[[#This Row],[RegionStoretype]],Sales[YoY_SSF])/Sales[[#This Row],[Region_TypeCount]]</f>
        <v>53.603836561720975</v>
      </c>
    </row>
    <row r="3990" spans="1:16" x14ac:dyDescent="0.25">
      <c r="A3990" s="1">
        <v>43000</v>
      </c>
      <c r="B3990">
        <v>6</v>
      </c>
      <c r="C3990">
        <v>16</v>
      </c>
      <c r="D3990">
        <v>181941.54980000001</v>
      </c>
      <c r="E3990">
        <f>INDEX(Stores[region],MATCH(Sales[[#This Row],[store_no]],Stores[store_no],0))</f>
        <v>3</v>
      </c>
      <c r="F3990" t="str">
        <f>INDEX(Stores[storetype],MATCH(Sales[[#This Row],[store_no]],Stores[store_no],0))</f>
        <v>A</v>
      </c>
      <c r="G3990" t="str">
        <f>INDEX(Stores[location_city],MATCH(Sales[[#This Row],[store_no]],Stores[store_no],0))</f>
        <v>Green Bay</v>
      </c>
      <c r="H3990" t="str">
        <f>INDEX(Stores[location_state],MATCH(Sales[[#This Row],[store_no]],Stores[store_no],0))</f>
        <v>Wisconsin</v>
      </c>
      <c r="I3990">
        <f>INDEX(Stores[sqft],MATCH(Sales[[#This Row],[store_no]],Stores[store_no],0))</f>
        <v>138800</v>
      </c>
      <c r="J3990" s="4" t="str">
        <f>INDEX(Departments[dept_name],MATCH(Sales[[#This Row],[dept_no]],Departments[dept_no],0))</f>
        <v>Outdoors</v>
      </c>
      <c r="K3990" s="4" t="str">
        <f>CONCATENATE(Sales[[#This Row],[region]],Sales[[#This Row],[storetype]])</f>
        <v>3A</v>
      </c>
      <c r="L3990" s="4">
        <f>INDEX(RegionStoreCount[Store Count],MATCH(Sales[[#This Row],[RegionStoretype]],RegionStoreCount[Region/Type],0))</f>
        <v>9</v>
      </c>
      <c r="M3990" s="4">
        <f>AND(Sales[[#This Row],[date]]&lt;=TY_YTDMax,Sales[[#This Row],[date]]&gt;=TY_YTDMin)*Sales[[#This Row],[sales]]</f>
        <v>0</v>
      </c>
      <c r="N3990" s="4">
        <f>AND(Sales[[#This Row],[date]]&lt;=LY_YTDMax,Sales[[#This Row],[date]]&gt;=LY_YTDMin)*Sales[[#This Row],[sales]]</f>
        <v>0</v>
      </c>
      <c r="O3990" s="4">
        <f>AND(Sales[[#This Row],[date]]&gt;=YoY_Min,Sales[[#This Row],[date]]&lt;=TY_YTDMax)*(Sales[[#This Row],[sales]]/Sales[[#This Row],[sqft]])</f>
        <v>1.3108180821325648</v>
      </c>
      <c r="P3990" s="4">
        <f>SUMIF(Sales[RegionStoretype],Sales[[#This Row],[RegionStoretype]],Sales[YoY_SSF])/Sales[[#This Row],[Region_TypeCount]]</f>
        <v>53.603836561720975</v>
      </c>
    </row>
    <row r="3991" spans="1:16" x14ac:dyDescent="0.25">
      <c r="A3991" s="1">
        <v>43000</v>
      </c>
      <c r="B3991">
        <v>7</v>
      </c>
      <c r="C3991">
        <v>4</v>
      </c>
      <c r="D3991">
        <v>32004.298900000002</v>
      </c>
      <c r="E3991">
        <f>INDEX(Stores[region],MATCH(Sales[[#This Row],[store_no]],Stores[store_no],0))</f>
        <v>2</v>
      </c>
      <c r="F3991" t="str">
        <f>INDEX(Stores[storetype],MATCH(Sales[[#This Row],[store_no]],Stores[store_no],0))</f>
        <v>B</v>
      </c>
      <c r="G3991" t="str">
        <f>INDEX(Stores[location_city],MATCH(Sales[[#This Row],[store_no]],Stores[store_no],0))</f>
        <v>Rockford</v>
      </c>
      <c r="H3991" t="str">
        <f>INDEX(Stores[location_state],MATCH(Sales[[#This Row],[store_no]],Stores[store_no],0))</f>
        <v>Illinois</v>
      </c>
      <c r="I3991">
        <f>INDEX(Stores[sqft],MATCH(Sales[[#This Row],[store_no]],Stores[store_no],0))</f>
        <v>127100</v>
      </c>
      <c r="J3991" s="4" t="str">
        <f>INDEX(Departments[dept_name],MATCH(Sales[[#This Row],[dept_no]],Departments[dept_no],0))</f>
        <v>Books</v>
      </c>
      <c r="K3991" s="4" t="str">
        <f>CONCATENATE(Sales[[#This Row],[region]],Sales[[#This Row],[storetype]])</f>
        <v>2B</v>
      </c>
      <c r="L3991" s="4">
        <f>INDEX(RegionStoreCount[Store Count],MATCH(Sales[[#This Row],[RegionStoretype]],RegionStoreCount[Region/Type],0))</f>
        <v>6</v>
      </c>
      <c r="M3991" s="4">
        <f>AND(Sales[[#This Row],[date]]&lt;=TY_YTDMax,Sales[[#This Row],[date]]&gt;=TY_YTDMin)*Sales[[#This Row],[sales]]</f>
        <v>0</v>
      </c>
      <c r="N3991" s="4">
        <f>AND(Sales[[#This Row],[date]]&lt;=LY_YTDMax,Sales[[#This Row],[date]]&gt;=LY_YTDMin)*Sales[[#This Row],[sales]]</f>
        <v>0</v>
      </c>
      <c r="O3991" s="4">
        <f>AND(Sales[[#This Row],[date]]&gt;=YoY_Min,Sales[[#This Row],[date]]&lt;=TY_YTDMax)*(Sales[[#This Row],[sales]]/Sales[[#This Row],[sqft]])</f>
        <v>0.25180408261211645</v>
      </c>
      <c r="P3991" s="4">
        <f>SUMIF(Sales[RegionStoretype],Sales[[#This Row],[RegionStoretype]],Sales[YoY_SSF])/Sales[[#This Row],[Region_TypeCount]]</f>
        <v>58.393757732919049</v>
      </c>
    </row>
    <row r="3992" spans="1:16" x14ac:dyDescent="0.25">
      <c r="A3992" s="1">
        <v>43000</v>
      </c>
      <c r="B3992">
        <v>7</v>
      </c>
      <c r="C3992">
        <v>16</v>
      </c>
      <c r="D3992">
        <v>93574.927499999991</v>
      </c>
      <c r="E3992">
        <f>INDEX(Stores[region],MATCH(Sales[[#This Row],[store_no]],Stores[store_no],0))</f>
        <v>2</v>
      </c>
      <c r="F3992" t="str">
        <f>INDEX(Stores[storetype],MATCH(Sales[[#This Row],[store_no]],Stores[store_no],0))</f>
        <v>B</v>
      </c>
      <c r="G3992" t="str">
        <f>INDEX(Stores[location_city],MATCH(Sales[[#This Row],[store_no]],Stores[store_no],0))</f>
        <v>Rockford</v>
      </c>
      <c r="H3992" t="str">
        <f>INDEX(Stores[location_state],MATCH(Sales[[#This Row],[store_no]],Stores[store_no],0))</f>
        <v>Illinois</v>
      </c>
      <c r="I3992">
        <f>INDEX(Stores[sqft],MATCH(Sales[[#This Row],[store_no]],Stores[store_no],0))</f>
        <v>127100</v>
      </c>
      <c r="J3992" s="4" t="str">
        <f>INDEX(Departments[dept_name],MATCH(Sales[[#This Row],[dept_no]],Departments[dept_no],0))</f>
        <v>Outdoors</v>
      </c>
      <c r="K3992" s="4" t="str">
        <f>CONCATENATE(Sales[[#This Row],[region]],Sales[[#This Row],[storetype]])</f>
        <v>2B</v>
      </c>
      <c r="L3992" s="4">
        <f>INDEX(RegionStoreCount[Store Count],MATCH(Sales[[#This Row],[RegionStoretype]],RegionStoreCount[Region/Type],0))</f>
        <v>6</v>
      </c>
      <c r="M3992" s="4">
        <f>AND(Sales[[#This Row],[date]]&lt;=TY_YTDMax,Sales[[#This Row],[date]]&gt;=TY_YTDMin)*Sales[[#This Row],[sales]]</f>
        <v>0</v>
      </c>
      <c r="N3992" s="4">
        <f>AND(Sales[[#This Row],[date]]&lt;=LY_YTDMax,Sales[[#This Row],[date]]&gt;=LY_YTDMin)*Sales[[#This Row],[sales]]</f>
        <v>0</v>
      </c>
      <c r="O3992" s="4">
        <f>AND(Sales[[#This Row],[date]]&gt;=YoY_Min,Sales[[#This Row],[date]]&lt;=TY_YTDMax)*(Sales[[#This Row],[sales]]/Sales[[#This Row],[sqft]])</f>
        <v>0.73623074350904794</v>
      </c>
      <c r="P3992" s="4">
        <f>SUMIF(Sales[RegionStoretype],Sales[[#This Row],[RegionStoretype]],Sales[YoY_SSF])/Sales[[#This Row],[Region_TypeCount]]</f>
        <v>58.393757732919049</v>
      </c>
    </row>
    <row r="3993" spans="1:16" x14ac:dyDescent="0.25">
      <c r="A3993" s="1">
        <v>43000</v>
      </c>
      <c r="B3993">
        <v>9</v>
      </c>
      <c r="C3993">
        <v>11</v>
      </c>
      <c r="D3993">
        <v>230664.70980000001</v>
      </c>
      <c r="E3993">
        <f>INDEX(Stores[region],MATCH(Sales[[#This Row],[store_no]],Stores[store_no],0))</f>
        <v>1</v>
      </c>
      <c r="F3993" t="str">
        <f>INDEX(Stores[storetype],MATCH(Sales[[#This Row],[store_no]],Stores[store_no],0))</f>
        <v>B</v>
      </c>
      <c r="G3993" t="str">
        <f>INDEX(Stores[location_city],MATCH(Sales[[#This Row],[store_no]],Stores[store_no],0))</f>
        <v>Columbus</v>
      </c>
      <c r="H3993" t="str">
        <f>INDEX(Stores[location_state],MATCH(Sales[[#This Row],[store_no]],Stores[store_no],0))</f>
        <v>Ohio</v>
      </c>
      <c r="I3993">
        <f>INDEX(Stores[sqft],MATCH(Sales[[#This Row],[store_no]],Stores[store_no],0))</f>
        <v>221800</v>
      </c>
      <c r="J3993" s="4" t="str">
        <f>INDEX(Departments[dept_name],MATCH(Sales[[#This Row],[dept_no]],Departments[dept_no],0))</f>
        <v>Home</v>
      </c>
      <c r="K3993" s="4" t="str">
        <f>CONCATENATE(Sales[[#This Row],[region]],Sales[[#This Row],[storetype]])</f>
        <v>1B</v>
      </c>
      <c r="L3993" s="4">
        <f>INDEX(RegionStoreCount[Store Count],MATCH(Sales[[#This Row],[RegionStoretype]],RegionStoreCount[Region/Type],0))</f>
        <v>5</v>
      </c>
      <c r="M3993" s="4">
        <f>AND(Sales[[#This Row],[date]]&lt;=TY_YTDMax,Sales[[#This Row],[date]]&gt;=TY_YTDMin)*Sales[[#This Row],[sales]]</f>
        <v>0</v>
      </c>
      <c r="N3993" s="4">
        <f>AND(Sales[[#This Row],[date]]&lt;=LY_YTDMax,Sales[[#This Row],[date]]&gt;=LY_YTDMin)*Sales[[#This Row],[sales]]</f>
        <v>0</v>
      </c>
      <c r="O3993" s="4">
        <f>AND(Sales[[#This Row],[date]]&gt;=YoY_Min,Sales[[#This Row],[date]]&lt;=TY_YTDMax)*(Sales[[#This Row],[sales]]/Sales[[#This Row],[sqft]])</f>
        <v>1.0399671316501353</v>
      </c>
      <c r="P3993" s="4">
        <f>SUMIF(Sales[RegionStoretype],Sales[[#This Row],[RegionStoretype]],Sales[YoY_SSF])/Sales[[#This Row],[Region_TypeCount]]</f>
        <v>68.518982968140051</v>
      </c>
    </row>
    <row r="3994" spans="1:16" x14ac:dyDescent="0.25">
      <c r="A3994" s="1">
        <v>43000</v>
      </c>
      <c r="B3994">
        <v>9</v>
      </c>
      <c r="C3994">
        <v>12</v>
      </c>
      <c r="D3994">
        <v>51607.014000000003</v>
      </c>
      <c r="E3994">
        <f>INDEX(Stores[region],MATCH(Sales[[#This Row],[store_no]],Stores[store_no],0))</f>
        <v>1</v>
      </c>
      <c r="F3994" t="str">
        <f>INDEX(Stores[storetype],MATCH(Sales[[#This Row],[store_no]],Stores[store_no],0))</f>
        <v>B</v>
      </c>
      <c r="G3994" t="str">
        <f>INDEX(Stores[location_city],MATCH(Sales[[#This Row],[store_no]],Stores[store_no],0))</f>
        <v>Columbus</v>
      </c>
      <c r="H3994" t="str">
        <f>INDEX(Stores[location_state],MATCH(Sales[[#This Row],[store_no]],Stores[store_no],0))</f>
        <v>Ohio</v>
      </c>
      <c r="I3994">
        <f>INDEX(Stores[sqft],MATCH(Sales[[#This Row],[store_no]],Stores[store_no],0))</f>
        <v>221800</v>
      </c>
      <c r="J3994" s="4" t="str">
        <f>INDEX(Departments[dept_name],MATCH(Sales[[#This Row],[dept_no]],Departments[dept_no],0))</f>
        <v>Jewelery</v>
      </c>
      <c r="K3994" s="4" t="str">
        <f>CONCATENATE(Sales[[#This Row],[region]],Sales[[#This Row],[storetype]])</f>
        <v>1B</v>
      </c>
      <c r="L3994" s="4">
        <f>INDEX(RegionStoreCount[Store Count],MATCH(Sales[[#This Row],[RegionStoretype]],RegionStoreCount[Region/Type],0))</f>
        <v>5</v>
      </c>
      <c r="M3994" s="4">
        <f>AND(Sales[[#This Row],[date]]&lt;=TY_YTDMax,Sales[[#This Row],[date]]&gt;=TY_YTDMin)*Sales[[#This Row],[sales]]</f>
        <v>0</v>
      </c>
      <c r="N3994" s="4">
        <f>AND(Sales[[#This Row],[date]]&lt;=LY_YTDMax,Sales[[#This Row],[date]]&gt;=LY_YTDMin)*Sales[[#This Row],[sales]]</f>
        <v>0</v>
      </c>
      <c r="O3994" s="4">
        <f>AND(Sales[[#This Row],[date]]&gt;=YoY_Min,Sales[[#This Row],[date]]&lt;=TY_YTDMax)*(Sales[[#This Row],[sales]]/Sales[[#This Row],[sqft]])</f>
        <v>0.23267364292155096</v>
      </c>
      <c r="P3994" s="4">
        <f>SUMIF(Sales[RegionStoretype],Sales[[#This Row],[RegionStoretype]],Sales[YoY_SSF])/Sales[[#This Row],[Region_TypeCount]]</f>
        <v>68.518982968140051</v>
      </c>
    </row>
    <row r="3995" spans="1:16" x14ac:dyDescent="0.25">
      <c r="A3995" s="1">
        <v>43000</v>
      </c>
      <c r="B3995">
        <v>10</v>
      </c>
      <c r="C3995">
        <v>8</v>
      </c>
      <c r="D3995">
        <v>33611.7647</v>
      </c>
      <c r="E3995">
        <f>INDEX(Stores[region],MATCH(Sales[[#This Row],[store_no]],Stores[store_no],0))</f>
        <v>1</v>
      </c>
      <c r="F3995" t="str">
        <f>INDEX(Stores[storetype],MATCH(Sales[[#This Row],[store_no]],Stores[store_no],0))</f>
        <v>B</v>
      </c>
      <c r="G3995" t="str">
        <f>INDEX(Stores[location_city],MATCH(Sales[[#This Row],[store_no]],Stores[store_no],0))</f>
        <v>Traverse City</v>
      </c>
      <c r="H3995" t="str">
        <f>INDEX(Stores[location_state],MATCH(Sales[[#This Row],[store_no]],Stores[store_no],0))</f>
        <v>Michigan</v>
      </c>
      <c r="I3995">
        <f>INDEX(Stores[sqft],MATCH(Sales[[#This Row],[store_no]],Stores[store_no],0))</f>
        <v>158200</v>
      </c>
      <c r="J3995" s="4" t="str">
        <f>INDEX(Departments[dept_name],MATCH(Sales[[#This Row],[dept_no]],Departments[dept_no],0))</f>
        <v>Games</v>
      </c>
      <c r="K3995" s="4" t="str">
        <f>CONCATENATE(Sales[[#This Row],[region]],Sales[[#This Row],[storetype]])</f>
        <v>1B</v>
      </c>
      <c r="L3995" s="4">
        <f>INDEX(RegionStoreCount[Store Count],MATCH(Sales[[#This Row],[RegionStoretype]],RegionStoreCount[Region/Type],0))</f>
        <v>5</v>
      </c>
      <c r="M3995" s="4">
        <f>AND(Sales[[#This Row],[date]]&lt;=TY_YTDMax,Sales[[#This Row],[date]]&gt;=TY_YTDMin)*Sales[[#This Row],[sales]]</f>
        <v>0</v>
      </c>
      <c r="N3995" s="4">
        <f>AND(Sales[[#This Row],[date]]&lt;=LY_YTDMax,Sales[[#This Row],[date]]&gt;=LY_YTDMin)*Sales[[#This Row],[sales]]</f>
        <v>0</v>
      </c>
      <c r="O3995" s="4">
        <f>AND(Sales[[#This Row],[date]]&gt;=YoY_Min,Sales[[#This Row],[date]]&lt;=TY_YTDMax)*(Sales[[#This Row],[sales]]/Sales[[#This Row],[sqft]])</f>
        <v>0.21246374652338812</v>
      </c>
      <c r="P3995" s="4">
        <f>SUMIF(Sales[RegionStoretype],Sales[[#This Row],[RegionStoretype]],Sales[YoY_SSF])/Sales[[#This Row],[Region_TypeCount]]</f>
        <v>68.518982968140051</v>
      </c>
    </row>
    <row r="3996" spans="1:16" x14ac:dyDescent="0.25">
      <c r="A3996" s="1">
        <v>43000</v>
      </c>
      <c r="B3996">
        <v>11</v>
      </c>
      <c r="C3996">
        <v>4</v>
      </c>
      <c r="D3996">
        <v>95731.087300000014</v>
      </c>
      <c r="E3996">
        <f>INDEX(Stores[region],MATCH(Sales[[#This Row],[store_no]],Stores[store_no],0))</f>
        <v>1</v>
      </c>
      <c r="F3996" t="str">
        <f>INDEX(Stores[storetype],MATCH(Sales[[#This Row],[store_no]],Stores[store_no],0))</f>
        <v>A</v>
      </c>
      <c r="G3996" t="str">
        <f>INDEX(Stores[location_city],MATCH(Sales[[#This Row],[store_no]],Stores[store_no],0))</f>
        <v>Cleveland</v>
      </c>
      <c r="H3996" t="str">
        <f>INDEX(Stores[location_state],MATCH(Sales[[#This Row],[store_no]],Stores[store_no],0))</f>
        <v>Ohio</v>
      </c>
      <c r="I3996">
        <f>INDEX(Stores[sqft],MATCH(Sales[[#This Row],[store_no]],Stores[store_no],0))</f>
        <v>192400</v>
      </c>
      <c r="J3996" s="4" t="str">
        <f>INDEX(Departments[dept_name],MATCH(Sales[[#This Row],[dept_no]],Departments[dept_no],0))</f>
        <v>Books</v>
      </c>
      <c r="K3996" s="4" t="str">
        <f>CONCATENATE(Sales[[#This Row],[region]],Sales[[#This Row],[storetype]])</f>
        <v>1A</v>
      </c>
      <c r="L3996" s="4">
        <f>INDEX(RegionStoreCount[Store Count],MATCH(Sales[[#This Row],[RegionStoretype]],RegionStoreCount[Region/Type],0))</f>
        <v>5</v>
      </c>
      <c r="M3996" s="4">
        <f>AND(Sales[[#This Row],[date]]&lt;=TY_YTDMax,Sales[[#This Row],[date]]&gt;=TY_YTDMin)*Sales[[#This Row],[sales]]</f>
        <v>0</v>
      </c>
      <c r="N3996" s="4">
        <f>AND(Sales[[#This Row],[date]]&lt;=LY_YTDMax,Sales[[#This Row],[date]]&gt;=LY_YTDMin)*Sales[[#This Row],[sales]]</f>
        <v>0</v>
      </c>
      <c r="O3996" s="4">
        <f>AND(Sales[[#This Row],[date]]&gt;=YoY_Min,Sales[[#This Row],[date]]&lt;=TY_YTDMax)*(Sales[[#This Row],[sales]]/Sales[[#This Row],[sqft]])</f>
        <v>0.49756282380457389</v>
      </c>
      <c r="P3996" s="4">
        <f>SUMIF(Sales[RegionStoretype],Sales[[#This Row],[RegionStoretype]],Sales[YoY_SSF])/Sales[[#This Row],[Region_TypeCount]]</f>
        <v>59.469551530910678</v>
      </c>
    </row>
    <row r="3997" spans="1:16" x14ac:dyDescent="0.25">
      <c r="A3997" s="1">
        <v>43000</v>
      </c>
      <c r="B3997">
        <v>11</v>
      </c>
      <c r="C3997">
        <v>5</v>
      </c>
      <c r="D3997">
        <v>468450.65019999997</v>
      </c>
      <c r="E3997">
        <f>INDEX(Stores[region],MATCH(Sales[[#This Row],[store_no]],Stores[store_no],0))</f>
        <v>1</v>
      </c>
      <c r="F3997" t="str">
        <f>INDEX(Stores[storetype],MATCH(Sales[[#This Row],[store_no]],Stores[store_no],0))</f>
        <v>A</v>
      </c>
      <c r="G3997" t="str">
        <f>INDEX(Stores[location_city],MATCH(Sales[[#This Row],[store_no]],Stores[store_no],0))</f>
        <v>Cleveland</v>
      </c>
      <c r="H3997" t="str">
        <f>INDEX(Stores[location_state],MATCH(Sales[[#This Row],[store_no]],Stores[store_no],0))</f>
        <v>Ohio</v>
      </c>
      <c r="I3997">
        <f>INDEX(Stores[sqft],MATCH(Sales[[#This Row],[store_no]],Stores[store_no],0))</f>
        <v>192400</v>
      </c>
      <c r="J3997" s="4" t="str">
        <f>INDEX(Departments[dept_name],MATCH(Sales[[#This Row],[dept_no]],Departments[dept_no],0))</f>
        <v>Clothing</v>
      </c>
      <c r="K3997" s="4" t="str">
        <f>CONCATENATE(Sales[[#This Row],[region]],Sales[[#This Row],[storetype]])</f>
        <v>1A</v>
      </c>
      <c r="L3997" s="4">
        <f>INDEX(RegionStoreCount[Store Count],MATCH(Sales[[#This Row],[RegionStoretype]],RegionStoreCount[Region/Type],0))</f>
        <v>5</v>
      </c>
      <c r="M3997" s="4">
        <f>AND(Sales[[#This Row],[date]]&lt;=TY_YTDMax,Sales[[#This Row],[date]]&gt;=TY_YTDMin)*Sales[[#This Row],[sales]]</f>
        <v>0</v>
      </c>
      <c r="N3997" s="4">
        <f>AND(Sales[[#This Row],[date]]&lt;=LY_YTDMax,Sales[[#This Row],[date]]&gt;=LY_YTDMin)*Sales[[#This Row],[sales]]</f>
        <v>0</v>
      </c>
      <c r="O3997" s="4">
        <f>AND(Sales[[#This Row],[date]]&gt;=YoY_Min,Sales[[#This Row],[date]]&lt;=TY_YTDMax)*(Sales[[#This Row],[sales]]/Sales[[#This Row],[sqft]])</f>
        <v>2.4347746891891893</v>
      </c>
      <c r="P3997" s="4">
        <f>SUMIF(Sales[RegionStoretype],Sales[[#This Row],[RegionStoretype]],Sales[YoY_SSF])/Sales[[#This Row],[Region_TypeCount]]</f>
        <v>59.469551530910678</v>
      </c>
    </row>
    <row r="3998" spans="1:16" x14ac:dyDescent="0.25">
      <c r="A3998" s="1">
        <v>43000</v>
      </c>
      <c r="B3998">
        <v>11</v>
      </c>
      <c r="C3998">
        <v>6</v>
      </c>
      <c r="D3998">
        <v>19114.5121</v>
      </c>
      <c r="E3998">
        <f>INDEX(Stores[region],MATCH(Sales[[#This Row],[store_no]],Stores[store_no],0))</f>
        <v>1</v>
      </c>
      <c r="F3998" t="str">
        <f>INDEX(Stores[storetype],MATCH(Sales[[#This Row],[store_no]],Stores[store_no],0))</f>
        <v>A</v>
      </c>
      <c r="G3998" t="str">
        <f>INDEX(Stores[location_city],MATCH(Sales[[#This Row],[store_no]],Stores[store_no],0))</f>
        <v>Cleveland</v>
      </c>
      <c r="H3998" t="str">
        <f>INDEX(Stores[location_state],MATCH(Sales[[#This Row],[store_no]],Stores[store_no],0))</f>
        <v>Ohio</v>
      </c>
      <c r="I3998">
        <f>INDEX(Stores[sqft],MATCH(Sales[[#This Row],[store_no]],Stores[store_no],0))</f>
        <v>192400</v>
      </c>
      <c r="J3998" s="4" t="str">
        <f>INDEX(Departments[dept_name],MATCH(Sales[[#This Row],[dept_no]],Departments[dept_no],0))</f>
        <v>Computers</v>
      </c>
      <c r="K3998" s="4" t="str">
        <f>CONCATENATE(Sales[[#This Row],[region]],Sales[[#This Row],[storetype]])</f>
        <v>1A</v>
      </c>
      <c r="L3998" s="4">
        <f>INDEX(RegionStoreCount[Store Count],MATCH(Sales[[#This Row],[RegionStoretype]],RegionStoreCount[Region/Type],0))</f>
        <v>5</v>
      </c>
      <c r="M3998" s="4">
        <f>AND(Sales[[#This Row],[date]]&lt;=TY_YTDMax,Sales[[#This Row],[date]]&gt;=TY_YTDMin)*Sales[[#This Row],[sales]]</f>
        <v>0</v>
      </c>
      <c r="N3998" s="4">
        <f>AND(Sales[[#This Row],[date]]&lt;=LY_YTDMax,Sales[[#This Row],[date]]&gt;=LY_YTDMin)*Sales[[#This Row],[sales]]</f>
        <v>0</v>
      </c>
      <c r="O3998" s="4">
        <f>AND(Sales[[#This Row],[date]]&gt;=YoY_Min,Sales[[#This Row],[date]]&lt;=TY_YTDMax)*(Sales[[#This Row],[sales]]/Sales[[#This Row],[sqft]])</f>
        <v>9.9347775987525991E-2</v>
      </c>
      <c r="P3998" s="4">
        <f>SUMIF(Sales[RegionStoretype],Sales[[#This Row],[RegionStoretype]],Sales[YoY_SSF])/Sales[[#This Row],[Region_TypeCount]]</f>
        <v>59.469551530910678</v>
      </c>
    </row>
    <row r="3999" spans="1:16" x14ac:dyDescent="0.25">
      <c r="A3999" s="1">
        <v>43000</v>
      </c>
      <c r="B3999">
        <v>11</v>
      </c>
      <c r="C3999">
        <v>9</v>
      </c>
      <c r="D3999">
        <v>10698.47</v>
      </c>
      <c r="E3999">
        <f>INDEX(Stores[region],MATCH(Sales[[#This Row],[store_no]],Stores[store_no],0))</f>
        <v>1</v>
      </c>
      <c r="F3999" t="str">
        <f>INDEX(Stores[storetype],MATCH(Sales[[#This Row],[store_no]],Stores[store_no],0))</f>
        <v>A</v>
      </c>
      <c r="G3999" t="str">
        <f>INDEX(Stores[location_city],MATCH(Sales[[#This Row],[store_no]],Stores[store_no],0))</f>
        <v>Cleveland</v>
      </c>
      <c r="H3999" t="str">
        <f>INDEX(Stores[location_state],MATCH(Sales[[#This Row],[store_no]],Stores[store_no],0))</f>
        <v>Ohio</v>
      </c>
      <c r="I3999">
        <f>INDEX(Stores[sqft],MATCH(Sales[[#This Row],[store_no]],Stores[store_no],0))</f>
        <v>192400</v>
      </c>
      <c r="J3999" s="4" t="str">
        <f>INDEX(Departments[dept_name],MATCH(Sales[[#This Row],[dept_no]],Departments[dept_no],0))</f>
        <v>Garden</v>
      </c>
      <c r="K3999" s="4" t="str">
        <f>CONCATENATE(Sales[[#This Row],[region]],Sales[[#This Row],[storetype]])</f>
        <v>1A</v>
      </c>
      <c r="L3999" s="4">
        <f>INDEX(RegionStoreCount[Store Count],MATCH(Sales[[#This Row],[RegionStoretype]],RegionStoreCount[Region/Type],0))</f>
        <v>5</v>
      </c>
      <c r="M3999" s="4">
        <f>AND(Sales[[#This Row],[date]]&lt;=TY_YTDMax,Sales[[#This Row],[date]]&gt;=TY_YTDMin)*Sales[[#This Row],[sales]]</f>
        <v>0</v>
      </c>
      <c r="N3999" s="4">
        <f>AND(Sales[[#This Row],[date]]&lt;=LY_YTDMax,Sales[[#This Row],[date]]&gt;=LY_YTDMin)*Sales[[#This Row],[sales]]</f>
        <v>0</v>
      </c>
      <c r="O3999" s="4">
        <f>AND(Sales[[#This Row],[date]]&gt;=YoY_Min,Sales[[#This Row],[date]]&lt;=TY_YTDMax)*(Sales[[#This Row],[sales]]/Sales[[#This Row],[sqft]])</f>
        <v>5.560535343035343E-2</v>
      </c>
      <c r="P3999" s="4">
        <f>SUMIF(Sales[RegionStoretype],Sales[[#This Row],[RegionStoretype]],Sales[YoY_SSF])/Sales[[#This Row],[Region_TypeCount]]</f>
        <v>59.469551530910678</v>
      </c>
    </row>
    <row r="4000" spans="1:16" x14ac:dyDescent="0.25">
      <c r="A4000" s="1">
        <v>43000</v>
      </c>
      <c r="B4000">
        <v>11</v>
      </c>
      <c r="C4000">
        <v>16</v>
      </c>
      <c r="D4000">
        <v>21094.941499999997</v>
      </c>
      <c r="E4000">
        <f>INDEX(Stores[region],MATCH(Sales[[#This Row],[store_no]],Stores[store_no],0))</f>
        <v>1</v>
      </c>
      <c r="F4000" t="str">
        <f>INDEX(Stores[storetype],MATCH(Sales[[#This Row],[store_no]],Stores[store_no],0))</f>
        <v>A</v>
      </c>
      <c r="G4000" t="str">
        <f>INDEX(Stores[location_city],MATCH(Sales[[#This Row],[store_no]],Stores[store_no],0))</f>
        <v>Cleveland</v>
      </c>
      <c r="H4000" t="str">
        <f>INDEX(Stores[location_state],MATCH(Sales[[#This Row],[store_no]],Stores[store_no],0))</f>
        <v>Ohio</v>
      </c>
      <c r="I4000">
        <f>INDEX(Stores[sqft],MATCH(Sales[[#This Row],[store_no]],Stores[store_no],0))</f>
        <v>192400</v>
      </c>
      <c r="J4000" s="4" t="str">
        <f>INDEX(Departments[dept_name],MATCH(Sales[[#This Row],[dept_no]],Departments[dept_no],0))</f>
        <v>Outdoors</v>
      </c>
      <c r="K4000" s="4" t="str">
        <f>CONCATENATE(Sales[[#This Row],[region]],Sales[[#This Row],[storetype]])</f>
        <v>1A</v>
      </c>
      <c r="L4000" s="4">
        <f>INDEX(RegionStoreCount[Store Count],MATCH(Sales[[#This Row],[RegionStoretype]],RegionStoreCount[Region/Type],0))</f>
        <v>5</v>
      </c>
      <c r="M4000" s="4">
        <f>AND(Sales[[#This Row],[date]]&lt;=TY_YTDMax,Sales[[#This Row],[date]]&gt;=TY_YTDMin)*Sales[[#This Row],[sales]]</f>
        <v>0</v>
      </c>
      <c r="N4000" s="4">
        <f>AND(Sales[[#This Row],[date]]&lt;=LY_YTDMax,Sales[[#This Row],[date]]&gt;=LY_YTDMin)*Sales[[#This Row],[sales]]</f>
        <v>0</v>
      </c>
      <c r="O4000" s="4">
        <f>AND(Sales[[#This Row],[date]]&gt;=YoY_Min,Sales[[#This Row],[date]]&lt;=TY_YTDMax)*(Sales[[#This Row],[sales]]/Sales[[#This Row],[sqft]])</f>
        <v>0.10964106808731808</v>
      </c>
      <c r="P4000" s="4">
        <f>SUMIF(Sales[RegionStoretype],Sales[[#This Row],[RegionStoretype]],Sales[YoY_SSF])/Sales[[#This Row],[Region_TypeCount]]</f>
        <v>59.469551530910678</v>
      </c>
    </row>
    <row r="4001" spans="1:16" x14ac:dyDescent="0.25">
      <c r="A4001" s="1">
        <v>43000</v>
      </c>
      <c r="B4001">
        <v>11</v>
      </c>
      <c r="C4001">
        <v>18</v>
      </c>
      <c r="D4001">
        <v>220611.40769999998</v>
      </c>
      <c r="E4001">
        <f>INDEX(Stores[region],MATCH(Sales[[#This Row],[store_no]],Stores[store_no],0))</f>
        <v>1</v>
      </c>
      <c r="F4001" t="str">
        <f>INDEX(Stores[storetype],MATCH(Sales[[#This Row],[store_no]],Stores[store_no],0))</f>
        <v>A</v>
      </c>
      <c r="G4001" t="str">
        <f>INDEX(Stores[location_city],MATCH(Sales[[#This Row],[store_no]],Stores[store_no],0))</f>
        <v>Cleveland</v>
      </c>
      <c r="H4001" t="str">
        <f>INDEX(Stores[location_state],MATCH(Sales[[#This Row],[store_no]],Stores[store_no],0))</f>
        <v>Ohio</v>
      </c>
      <c r="I4001">
        <f>INDEX(Stores[sqft],MATCH(Sales[[#This Row],[store_no]],Stores[store_no],0))</f>
        <v>192400</v>
      </c>
      <c r="J4001" s="4" t="str">
        <f>INDEX(Departments[dept_name],MATCH(Sales[[#This Row],[dept_no]],Departments[dept_no],0))</f>
        <v>Sports</v>
      </c>
      <c r="K4001" s="4" t="str">
        <f>CONCATENATE(Sales[[#This Row],[region]],Sales[[#This Row],[storetype]])</f>
        <v>1A</v>
      </c>
      <c r="L4001" s="4">
        <f>INDEX(RegionStoreCount[Store Count],MATCH(Sales[[#This Row],[RegionStoretype]],RegionStoreCount[Region/Type],0))</f>
        <v>5</v>
      </c>
      <c r="M4001" s="4">
        <f>AND(Sales[[#This Row],[date]]&lt;=TY_YTDMax,Sales[[#This Row],[date]]&gt;=TY_YTDMin)*Sales[[#This Row],[sales]]</f>
        <v>0</v>
      </c>
      <c r="N4001" s="4">
        <f>AND(Sales[[#This Row],[date]]&lt;=LY_YTDMax,Sales[[#This Row],[date]]&gt;=LY_YTDMin)*Sales[[#This Row],[sales]]</f>
        <v>0</v>
      </c>
      <c r="O4001" s="4">
        <f>AND(Sales[[#This Row],[date]]&gt;=YoY_Min,Sales[[#This Row],[date]]&lt;=TY_YTDMax)*(Sales[[#This Row],[sales]]/Sales[[#This Row],[sqft]])</f>
        <v>1.1466289381496881</v>
      </c>
      <c r="P4001" s="4">
        <f>SUMIF(Sales[RegionStoretype],Sales[[#This Row],[RegionStoretype]],Sales[YoY_SSF])/Sales[[#This Row],[Region_TypeCount]]</f>
        <v>59.469551530910678</v>
      </c>
    </row>
    <row r="4002" spans="1:16" x14ac:dyDescent="0.25">
      <c r="A4002" s="1">
        <v>43000</v>
      </c>
      <c r="B4002">
        <v>13</v>
      </c>
      <c r="C4002">
        <v>7</v>
      </c>
      <c r="D4002">
        <v>6907.9135999999999</v>
      </c>
      <c r="E4002">
        <f>INDEX(Stores[region],MATCH(Sales[[#This Row],[store_no]],Stores[store_no],0))</f>
        <v>3</v>
      </c>
      <c r="F4002" t="str">
        <f>INDEX(Stores[storetype],MATCH(Sales[[#This Row],[store_no]],Stores[store_no],0))</f>
        <v>A</v>
      </c>
      <c r="G4002" t="str">
        <f>INDEX(Stores[location_city],MATCH(Sales[[#This Row],[store_no]],Stores[store_no],0))</f>
        <v>Overland Park</v>
      </c>
      <c r="H4002" t="str">
        <f>INDEX(Stores[location_state],MATCH(Sales[[#This Row],[store_no]],Stores[store_no],0))</f>
        <v>Kansas</v>
      </c>
      <c r="I4002">
        <f>INDEX(Stores[sqft],MATCH(Sales[[#This Row],[store_no]],Stores[store_no],0))</f>
        <v>201000</v>
      </c>
      <c r="J4002" s="4" t="str">
        <f>INDEX(Departments[dept_name],MATCH(Sales[[#This Row],[dept_no]],Departments[dept_no],0))</f>
        <v>Electronics</v>
      </c>
      <c r="K4002" s="4" t="str">
        <f>CONCATENATE(Sales[[#This Row],[region]],Sales[[#This Row],[storetype]])</f>
        <v>3A</v>
      </c>
      <c r="L4002" s="4">
        <f>INDEX(RegionStoreCount[Store Count],MATCH(Sales[[#This Row],[RegionStoretype]],RegionStoreCount[Region/Type],0))</f>
        <v>9</v>
      </c>
      <c r="M4002" s="4">
        <f>AND(Sales[[#This Row],[date]]&lt;=TY_YTDMax,Sales[[#This Row],[date]]&gt;=TY_YTDMin)*Sales[[#This Row],[sales]]</f>
        <v>0</v>
      </c>
      <c r="N4002" s="4">
        <f>AND(Sales[[#This Row],[date]]&lt;=LY_YTDMax,Sales[[#This Row],[date]]&gt;=LY_YTDMin)*Sales[[#This Row],[sales]]</f>
        <v>0</v>
      </c>
      <c r="O4002" s="4">
        <f>AND(Sales[[#This Row],[date]]&gt;=YoY_Min,Sales[[#This Row],[date]]&lt;=TY_YTDMax)*(Sales[[#This Row],[sales]]/Sales[[#This Row],[sqft]])</f>
        <v>3.4367729353233831E-2</v>
      </c>
      <c r="P4002" s="4">
        <f>SUMIF(Sales[RegionStoretype],Sales[[#This Row],[RegionStoretype]],Sales[YoY_SSF])/Sales[[#This Row],[Region_TypeCount]]</f>
        <v>53.603836561720975</v>
      </c>
    </row>
    <row r="4003" spans="1:16" x14ac:dyDescent="0.25">
      <c r="A4003" s="1">
        <v>43000</v>
      </c>
      <c r="B4003">
        <v>13</v>
      </c>
      <c r="C4003">
        <v>8</v>
      </c>
      <c r="D4003">
        <v>39249.505600000004</v>
      </c>
      <c r="E4003">
        <f>INDEX(Stores[region],MATCH(Sales[[#This Row],[store_no]],Stores[store_no],0))</f>
        <v>3</v>
      </c>
      <c r="F4003" t="str">
        <f>INDEX(Stores[storetype],MATCH(Sales[[#This Row],[store_no]],Stores[store_no],0))</f>
        <v>A</v>
      </c>
      <c r="G4003" t="str">
        <f>INDEX(Stores[location_city],MATCH(Sales[[#This Row],[store_no]],Stores[store_no],0))</f>
        <v>Overland Park</v>
      </c>
      <c r="H4003" t="str">
        <f>INDEX(Stores[location_state],MATCH(Sales[[#This Row],[store_no]],Stores[store_no],0))</f>
        <v>Kansas</v>
      </c>
      <c r="I4003">
        <f>INDEX(Stores[sqft],MATCH(Sales[[#This Row],[store_no]],Stores[store_no],0))</f>
        <v>201000</v>
      </c>
      <c r="J4003" s="4" t="str">
        <f>INDEX(Departments[dept_name],MATCH(Sales[[#This Row],[dept_no]],Departments[dept_no],0))</f>
        <v>Games</v>
      </c>
      <c r="K4003" s="4" t="str">
        <f>CONCATENATE(Sales[[#This Row],[region]],Sales[[#This Row],[storetype]])</f>
        <v>3A</v>
      </c>
      <c r="L4003" s="4">
        <f>INDEX(RegionStoreCount[Store Count],MATCH(Sales[[#This Row],[RegionStoretype]],RegionStoreCount[Region/Type],0))</f>
        <v>9</v>
      </c>
      <c r="M4003" s="4">
        <f>AND(Sales[[#This Row],[date]]&lt;=TY_YTDMax,Sales[[#This Row],[date]]&gt;=TY_YTDMin)*Sales[[#This Row],[sales]]</f>
        <v>0</v>
      </c>
      <c r="N4003" s="4">
        <f>AND(Sales[[#This Row],[date]]&lt;=LY_YTDMax,Sales[[#This Row],[date]]&gt;=LY_YTDMin)*Sales[[#This Row],[sales]]</f>
        <v>0</v>
      </c>
      <c r="O4003" s="4">
        <f>AND(Sales[[#This Row],[date]]&gt;=YoY_Min,Sales[[#This Row],[date]]&lt;=TY_YTDMax)*(Sales[[#This Row],[sales]]/Sales[[#This Row],[sqft]])</f>
        <v>0.19527117213930351</v>
      </c>
      <c r="P4003" s="4">
        <f>SUMIF(Sales[RegionStoretype],Sales[[#This Row],[RegionStoretype]],Sales[YoY_SSF])/Sales[[#This Row],[Region_TypeCount]]</f>
        <v>53.603836561720975</v>
      </c>
    </row>
    <row r="4004" spans="1:16" x14ac:dyDescent="0.25">
      <c r="A4004" s="1">
        <v>43000</v>
      </c>
      <c r="B4004">
        <v>13</v>
      </c>
      <c r="C4004">
        <v>9</v>
      </c>
      <c r="D4004">
        <v>18616.381799999999</v>
      </c>
      <c r="E4004">
        <f>INDEX(Stores[region],MATCH(Sales[[#This Row],[store_no]],Stores[store_no],0))</f>
        <v>3</v>
      </c>
      <c r="F4004" t="str">
        <f>INDEX(Stores[storetype],MATCH(Sales[[#This Row],[store_no]],Stores[store_no],0))</f>
        <v>A</v>
      </c>
      <c r="G4004" t="str">
        <f>INDEX(Stores[location_city],MATCH(Sales[[#This Row],[store_no]],Stores[store_no],0))</f>
        <v>Overland Park</v>
      </c>
      <c r="H4004" t="str">
        <f>INDEX(Stores[location_state],MATCH(Sales[[#This Row],[store_no]],Stores[store_no],0))</f>
        <v>Kansas</v>
      </c>
      <c r="I4004">
        <f>INDEX(Stores[sqft],MATCH(Sales[[#This Row],[store_no]],Stores[store_no],0))</f>
        <v>201000</v>
      </c>
      <c r="J4004" s="4" t="str">
        <f>INDEX(Departments[dept_name],MATCH(Sales[[#This Row],[dept_no]],Departments[dept_no],0))</f>
        <v>Garden</v>
      </c>
      <c r="K4004" s="4" t="str">
        <f>CONCATENATE(Sales[[#This Row],[region]],Sales[[#This Row],[storetype]])</f>
        <v>3A</v>
      </c>
      <c r="L4004" s="4">
        <f>INDEX(RegionStoreCount[Store Count],MATCH(Sales[[#This Row],[RegionStoretype]],RegionStoreCount[Region/Type],0))</f>
        <v>9</v>
      </c>
      <c r="M4004" s="4">
        <f>AND(Sales[[#This Row],[date]]&lt;=TY_YTDMax,Sales[[#This Row],[date]]&gt;=TY_YTDMin)*Sales[[#This Row],[sales]]</f>
        <v>0</v>
      </c>
      <c r="N4004" s="4">
        <f>AND(Sales[[#This Row],[date]]&lt;=LY_YTDMax,Sales[[#This Row],[date]]&gt;=LY_YTDMin)*Sales[[#This Row],[sales]]</f>
        <v>0</v>
      </c>
      <c r="O4004" s="4">
        <f>AND(Sales[[#This Row],[date]]&gt;=YoY_Min,Sales[[#This Row],[date]]&lt;=TY_YTDMax)*(Sales[[#This Row],[sales]]/Sales[[#This Row],[sqft]])</f>
        <v>9.2618814925373133E-2</v>
      </c>
      <c r="P4004" s="4">
        <f>SUMIF(Sales[RegionStoretype],Sales[[#This Row],[RegionStoretype]],Sales[YoY_SSF])/Sales[[#This Row],[Region_TypeCount]]</f>
        <v>53.603836561720975</v>
      </c>
    </row>
    <row r="4005" spans="1:16" x14ac:dyDescent="0.25">
      <c r="A4005" s="1">
        <v>43000</v>
      </c>
      <c r="B4005">
        <v>14</v>
      </c>
      <c r="C4005">
        <v>6</v>
      </c>
      <c r="D4005">
        <v>18348.588400000001</v>
      </c>
      <c r="E4005">
        <f>INDEX(Stores[region],MATCH(Sales[[#This Row],[store_no]],Stores[store_no],0))</f>
        <v>3</v>
      </c>
      <c r="F4005" t="str">
        <f>INDEX(Stores[storetype],MATCH(Sales[[#This Row],[store_no]],Stores[store_no],0))</f>
        <v>A</v>
      </c>
      <c r="G4005" t="str">
        <f>INDEX(Stores[location_city],MATCH(Sales[[#This Row],[store_no]],Stores[store_no],0))</f>
        <v>Bismarck</v>
      </c>
      <c r="H4005" t="str">
        <f>INDEX(Stores[location_state],MATCH(Sales[[#This Row],[store_no]],Stores[store_no],0))</f>
        <v>North Dakota</v>
      </c>
      <c r="I4005">
        <f>INDEX(Stores[sqft],MATCH(Sales[[#This Row],[store_no]],Stores[store_no],0))</f>
        <v>96400</v>
      </c>
      <c r="J4005" s="4" t="str">
        <f>INDEX(Departments[dept_name],MATCH(Sales[[#This Row],[dept_no]],Departments[dept_no],0))</f>
        <v>Computers</v>
      </c>
      <c r="K4005" s="4" t="str">
        <f>CONCATENATE(Sales[[#This Row],[region]],Sales[[#This Row],[storetype]])</f>
        <v>3A</v>
      </c>
      <c r="L4005" s="4">
        <f>INDEX(RegionStoreCount[Store Count],MATCH(Sales[[#This Row],[RegionStoretype]],RegionStoreCount[Region/Type],0))</f>
        <v>9</v>
      </c>
      <c r="M4005" s="4">
        <f>AND(Sales[[#This Row],[date]]&lt;=TY_YTDMax,Sales[[#This Row],[date]]&gt;=TY_YTDMin)*Sales[[#This Row],[sales]]</f>
        <v>0</v>
      </c>
      <c r="N4005" s="4">
        <f>AND(Sales[[#This Row],[date]]&lt;=LY_YTDMax,Sales[[#This Row],[date]]&gt;=LY_YTDMin)*Sales[[#This Row],[sales]]</f>
        <v>0</v>
      </c>
      <c r="O4005" s="4">
        <f>AND(Sales[[#This Row],[date]]&gt;=YoY_Min,Sales[[#This Row],[date]]&lt;=TY_YTDMax)*(Sales[[#This Row],[sales]]/Sales[[#This Row],[sqft]])</f>
        <v>0.19033805394190872</v>
      </c>
      <c r="P4005" s="4">
        <f>SUMIF(Sales[RegionStoretype],Sales[[#This Row],[RegionStoretype]],Sales[YoY_SSF])/Sales[[#This Row],[Region_TypeCount]]</f>
        <v>53.603836561720975</v>
      </c>
    </row>
    <row r="4006" spans="1:16" x14ac:dyDescent="0.25">
      <c r="A4006" s="1">
        <v>43000</v>
      </c>
      <c r="B4006">
        <v>14</v>
      </c>
      <c r="C4006">
        <v>15</v>
      </c>
      <c r="D4006">
        <v>25534.683999999997</v>
      </c>
      <c r="E4006">
        <f>INDEX(Stores[region],MATCH(Sales[[#This Row],[store_no]],Stores[store_no],0))</f>
        <v>3</v>
      </c>
      <c r="F4006" t="str">
        <f>INDEX(Stores[storetype],MATCH(Sales[[#This Row],[store_no]],Stores[store_no],0))</f>
        <v>A</v>
      </c>
      <c r="G4006" t="str">
        <f>INDEX(Stores[location_city],MATCH(Sales[[#This Row],[store_no]],Stores[store_no],0))</f>
        <v>Bismarck</v>
      </c>
      <c r="H4006" t="str">
        <f>INDEX(Stores[location_state],MATCH(Sales[[#This Row],[store_no]],Stores[store_no],0))</f>
        <v>North Dakota</v>
      </c>
      <c r="I4006">
        <f>INDEX(Stores[sqft],MATCH(Sales[[#This Row],[store_no]],Stores[store_no],0))</f>
        <v>96400</v>
      </c>
      <c r="J4006" s="4" t="str">
        <f>INDEX(Departments[dept_name],MATCH(Sales[[#This Row],[dept_no]],Departments[dept_no],0))</f>
        <v>Music</v>
      </c>
      <c r="K4006" s="4" t="str">
        <f>CONCATENATE(Sales[[#This Row],[region]],Sales[[#This Row],[storetype]])</f>
        <v>3A</v>
      </c>
      <c r="L4006" s="4">
        <f>INDEX(RegionStoreCount[Store Count],MATCH(Sales[[#This Row],[RegionStoretype]],RegionStoreCount[Region/Type],0))</f>
        <v>9</v>
      </c>
      <c r="M4006" s="4">
        <f>AND(Sales[[#This Row],[date]]&lt;=TY_YTDMax,Sales[[#This Row],[date]]&gt;=TY_YTDMin)*Sales[[#This Row],[sales]]</f>
        <v>0</v>
      </c>
      <c r="N4006" s="4">
        <f>AND(Sales[[#This Row],[date]]&lt;=LY_YTDMax,Sales[[#This Row],[date]]&gt;=LY_YTDMin)*Sales[[#This Row],[sales]]</f>
        <v>0</v>
      </c>
      <c r="O4006" s="4">
        <f>AND(Sales[[#This Row],[date]]&gt;=YoY_Min,Sales[[#This Row],[date]]&lt;=TY_YTDMax)*(Sales[[#This Row],[sales]]/Sales[[#This Row],[sqft]])</f>
        <v>0.26488261410788377</v>
      </c>
      <c r="P4006" s="4">
        <f>SUMIF(Sales[RegionStoretype],Sales[[#This Row],[RegionStoretype]],Sales[YoY_SSF])/Sales[[#This Row],[Region_TypeCount]]</f>
        <v>53.603836561720975</v>
      </c>
    </row>
    <row r="4007" spans="1:16" x14ac:dyDescent="0.25">
      <c r="A4007" s="1">
        <v>43000</v>
      </c>
      <c r="B4007">
        <v>14</v>
      </c>
      <c r="C4007">
        <v>18</v>
      </c>
      <c r="D4007">
        <v>22997.568099999997</v>
      </c>
      <c r="E4007">
        <f>INDEX(Stores[region],MATCH(Sales[[#This Row],[store_no]],Stores[store_no],0))</f>
        <v>3</v>
      </c>
      <c r="F4007" t="str">
        <f>INDEX(Stores[storetype],MATCH(Sales[[#This Row],[store_no]],Stores[store_no],0))</f>
        <v>A</v>
      </c>
      <c r="G4007" t="str">
        <f>INDEX(Stores[location_city],MATCH(Sales[[#This Row],[store_no]],Stores[store_no],0))</f>
        <v>Bismarck</v>
      </c>
      <c r="H4007" t="str">
        <f>INDEX(Stores[location_state],MATCH(Sales[[#This Row],[store_no]],Stores[store_no],0))</f>
        <v>North Dakota</v>
      </c>
      <c r="I4007">
        <f>INDEX(Stores[sqft],MATCH(Sales[[#This Row],[store_no]],Stores[store_no],0))</f>
        <v>96400</v>
      </c>
      <c r="J4007" s="4" t="str">
        <f>INDEX(Departments[dept_name],MATCH(Sales[[#This Row],[dept_no]],Departments[dept_no],0))</f>
        <v>Sports</v>
      </c>
      <c r="K4007" s="4" t="str">
        <f>CONCATENATE(Sales[[#This Row],[region]],Sales[[#This Row],[storetype]])</f>
        <v>3A</v>
      </c>
      <c r="L4007" s="4">
        <f>INDEX(RegionStoreCount[Store Count],MATCH(Sales[[#This Row],[RegionStoretype]],RegionStoreCount[Region/Type],0))</f>
        <v>9</v>
      </c>
      <c r="M4007" s="4">
        <f>AND(Sales[[#This Row],[date]]&lt;=TY_YTDMax,Sales[[#This Row],[date]]&gt;=TY_YTDMin)*Sales[[#This Row],[sales]]</f>
        <v>0</v>
      </c>
      <c r="N4007" s="4">
        <f>AND(Sales[[#This Row],[date]]&lt;=LY_YTDMax,Sales[[#This Row],[date]]&gt;=LY_YTDMin)*Sales[[#This Row],[sales]]</f>
        <v>0</v>
      </c>
      <c r="O4007" s="4">
        <f>AND(Sales[[#This Row],[date]]&gt;=YoY_Min,Sales[[#This Row],[date]]&lt;=TY_YTDMax)*(Sales[[#This Row],[sales]]/Sales[[#This Row],[sqft]])</f>
        <v>0.23856398443983398</v>
      </c>
      <c r="P4007" s="4">
        <f>SUMIF(Sales[RegionStoretype],Sales[[#This Row],[RegionStoretype]],Sales[YoY_SSF])/Sales[[#This Row],[Region_TypeCount]]</f>
        <v>53.603836561720975</v>
      </c>
    </row>
    <row r="4008" spans="1:16" x14ac:dyDescent="0.25">
      <c r="A4008" s="1">
        <v>43000</v>
      </c>
      <c r="B4008">
        <v>14</v>
      </c>
      <c r="C4008">
        <v>19</v>
      </c>
      <c r="D4008">
        <v>82.595699999999994</v>
      </c>
      <c r="E4008">
        <f>INDEX(Stores[region],MATCH(Sales[[#This Row],[store_no]],Stores[store_no],0))</f>
        <v>3</v>
      </c>
      <c r="F4008" t="str">
        <f>INDEX(Stores[storetype],MATCH(Sales[[#This Row],[store_no]],Stores[store_no],0))</f>
        <v>A</v>
      </c>
      <c r="G4008" t="str">
        <f>INDEX(Stores[location_city],MATCH(Sales[[#This Row],[store_no]],Stores[store_no],0))</f>
        <v>Bismarck</v>
      </c>
      <c r="H4008" t="str">
        <f>INDEX(Stores[location_state],MATCH(Sales[[#This Row],[store_no]],Stores[store_no],0))</f>
        <v>North Dakota</v>
      </c>
      <c r="I4008">
        <f>INDEX(Stores[sqft],MATCH(Sales[[#This Row],[store_no]],Stores[store_no],0))</f>
        <v>96400</v>
      </c>
      <c r="J4008" s="4" t="str">
        <f>INDEX(Departments[dept_name],MATCH(Sales[[#This Row],[dept_no]],Departments[dept_no],0))</f>
        <v>Tools</v>
      </c>
      <c r="K4008" s="4" t="str">
        <f>CONCATENATE(Sales[[#This Row],[region]],Sales[[#This Row],[storetype]])</f>
        <v>3A</v>
      </c>
      <c r="L4008" s="4">
        <f>INDEX(RegionStoreCount[Store Count],MATCH(Sales[[#This Row],[RegionStoretype]],RegionStoreCount[Region/Type],0))</f>
        <v>9</v>
      </c>
      <c r="M4008" s="4">
        <f>AND(Sales[[#This Row],[date]]&lt;=TY_YTDMax,Sales[[#This Row],[date]]&gt;=TY_YTDMin)*Sales[[#This Row],[sales]]</f>
        <v>0</v>
      </c>
      <c r="N4008" s="4">
        <f>AND(Sales[[#This Row],[date]]&lt;=LY_YTDMax,Sales[[#This Row],[date]]&gt;=LY_YTDMin)*Sales[[#This Row],[sales]]</f>
        <v>0</v>
      </c>
      <c r="O4008" s="4">
        <f>AND(Sales[[#This Row],[date]]&gt;=YoY_Min,Sales[[#This Row],[date]]&lt;=TY_YTDMax)*(Sales[[#This Row],[sales]]/Sales[[#This Row],[sqft]])</f>
        <v>8.56801867219917E-4</v>
      </c>
      <c r="P4008" s="4">
        <f>SUMIF(Sales[RegionStoretype],Sales[[#This Row],[RegionStoretype]],Sales[YoY_SSF])/Sales[[#This Row],[Region_TypeCount]]</f>
        <v>53.603836561720975</v>
      </c>
    </row>
    <row r="4009" spans="1:16" x14ac:dyDescent="0.25">
      <c r="A4009" s="1">
        <v>43000</v>
      </c>
      <c r="B4009">
        <v>16</v>
      </c>
      <c r="C4009">
        <v>11</v>
      </c>
      <c r="D4009">
        <v>41838.063299999994</v>
      </c>
      <c r="E4009">
        <f>INDEX(Stores[region],MATCH(Sales[[#This Row],[store_no]],Stores[store_no],0))</f>
        <v>2</v>
      </c>
      <c r="F4009" t="str">
        <f>INDEX(Stores[storetype],MATCH(Sales[[#This Row],[store_no]],Stores[store_no],0))</f>
        <v>B</v>
      </c>
      <c r="G4009" t="str">
        <f>INDEX(Stores[location_city],MATCH(Sales[[#This Row],[store_no]],Stores[store_no],0))</f>
        <v>Saint Paul</v>
      </c>
      <c r="H4009" t="str">
        <f>INDEX(Stores[location_state],MATCH(Sales[[#This Row],[store_no]],Stores[store_no],0))</f>
        <v>Minnesota</v>
      </c>
      <c r="I4009">
        <f>INDEX(Stores[sqft],MATCH(Sales[[#This Row],[store_no]],Stores[store_no],0))</f>
        <v>180400</v>
      </c>
      <c r="J4009" s="4" t="str">
        <f>INDEX(Departments[dept_name],MATCH(Sales[[#This Row],[dept_no]],Departments[dept_no],0))</f>
        <v>Home</v>
      </c>
      <c r="K4009" s="4" t="str">
        <f>CONCATENATE(Sales[[#This Row],[region]],Sales[[#This Row],[storetype]])</f>
        <v>2B</v>
      </c>
      <c r="L4009" s="4">
        <f>INDEX(RegionStoreCount[Store Count],MATCH(Sales[[#This Row],[RegionStoretype]],RegionStoreCount[Region/Type],0))</f>
        <v>6</v>
      </c>
      <c r="M4009" s="4">
        <f>AND(Sales[[#This Row],[date]]&lt;=TY_YTDMax,Sales[[#This Row],[date]]&gt;=TY_YTDMin)*Sales[[#This Row],[sales]]</f>
        <v>0</v>
      </c>
      <c r="N4009" s="4">
        <f>AND(Sales[[#This Row],[date]]&lt;=LY_YTDMax,Sales[[#This Row],[date]]&gt;=LY_YTDMin)*Sales[[#This Row],[sales]]</f>
        <v>0</v>
      </c>
      <c r="O4009" s="4">
        <f>AND(Sales[[#This Row],[date]]&gt;=YoY_Min,Sales[[#This Row],[date]]&lt;=TY_YTDMax)*(Sales[[#This Row],[sales]]/Sales[[#This Row],[sqft]])</f>
        <v>0.23191831097560972</v>
      </c>
      <c r="P4009" s="4">
        <f>SUMIF(Sales[RegionStoretype],Sales[[#This Row],[RegionStoretype]],Sales[YoY_SSF])/Sales[[#This Row],[Region_TypeCount]]</f>
        <v>58.393757732919049</v>
      </c>
    </row>
    <row r="4010" spans="1:16" x14ac:dyDescent="0.25">
      <c r="A4010" s="1">
        <v>43000</v>
      </c>
      <c r="B4010">
        <v>16</v>
      </c>
      <c r="C4010">
        <v>15</v>
      </c>
      <c r="D4010">
        <v>120786.45850000001</v>
      </c>
      <c r="E4010">
        <f>INDEX(Stores[region],MATCH(Sales[[#This Row],[store_no]],Stores[store_no],0))</f>
        <v>2</v>
      </c>
      <c r="F4010" t="str">
        <f>INDEX(Stores[storetype],MATCH(Sales[[#This Row],[store_no]],Stores[store_no],0))</f>
        <v>B</v>
      </c>
      <c r="G4010" t="str">
        <f>INDEX(Stores[location_city],MATCH(Sales[[#This Row],[store_no]],Stores[store_no],0))</f>
        <v>Saint Paul</v>
      </c>
      <c r="H4010" t="str">
        <f>INDEX(Stores[location_state],MATCH(Sales[[#This Row],[store_no]],Stores[store_no],0))</f>
        <v>Minnesota</v>
      </c>
      <c r="I4010">
        <f>INDEX(Stores[sqft],MATCH(Sales[[#This Row],[store_no]],Stores[store_no],0))</f>
        <v>180400</v>
      </c>
      <c r="J4010" s="4" t="str">
        <f>INDEX(Departments[dept_name],MATCH(Sales[[#This Row],[dept_no]],Departments[dept_no],0))</f>
        <v>Music</v>
      </c>
      <c r="K4010" s="4" t="str">
        <f>CONCATENATE(Sales[[#This Row],[region]],Sales[[#This Row],[storetype]])</f>
        <v>2B</v>
      </c>
      <c r="L4010" s="4">
        <f>INDEX(RegionStoreCount[Store Count],MATCH(Sales[[#This Row],[RegionStoretype]],RegionStoreCount[Region/Type],0))</f>
        <v>6</v>
      </c>
      <c r="M4010" s="4">
        <f>AND(Sales[[#This Row],[date]]&lt;=TY_YTDMax,Sales[[#This Row],[date]]&gt;=TY_YTDMin)*Sales[[#This Row],[sales]]</f>
        <v>0</v>
      </c>
      <c r="N4010" s="4">
        <f>AND(Sales[[#This Row],[date]]&lt;=LY_YTDMax,Sales[[#This Row],[date]]&gt;=LY_YTDMin)*Sales[[#This Row],[sales]]</f>
        <v>0</v>
      </c>
      <c r="O4010" s="4">
        <f>AND(Sales[[#This Row],[date]]&gt;=YoY_Min,Sales[[#This Row],[date]]&lt;=TY_YTDMax)*(Sales[[#This Row],[sales]]/Sales[[#This Row],[sqft]])</f>
        <v>0.66954799611973392</v>
      </c>
      <c r="P4010" s="4">
        <f>SUMIF(Sales[RegionStoretype],Sales[[#This Row],[RegionStoretype]],Sales[YoY_SSF])/Sales[[#This Row],[Region_TypeCount]]</f>
        <v>58.393757732919049</v>
      </c>
    </row>
    <row r="4011" spans="1:16" x14ac:dyDescent="0.25">
      <c r="A4011" s="1">
        <v>43000</v>
      </c>
      <c r="B4011">
        <v>16</v>
      </c>
      <c r="C4011">
        <v>19</v>
      </c>
      <c r="D4011">
        <v>93728.245100000015</v>
      </c>
      <c r="E4011">
        <f>INDEX(Stores[region],MATCH(Sales[[#This Row],[store_no]],Stores[store_no],0))</f>
        <v>2</v>
      </c>
      <c r="F4011" t="str">
        <f>INDEX(Stores[storetype],MATCH(Sales[[#This Row],[store_no]],Stores[store_no],0))</f>
        <v>B</v>
      </c>
      <c r="G4011" t="str">
        <f>INDEX(Stores[location_city],MATCH(Sales[[#This Row],[store_no]],Stores[store_no],0))</f>
        <v>Saint Paul</v>
      </c>
      <c r="H4011" t="str">
        <f>INDEX(Stores[location_state],MATCH(Sales[[#This Row],[store_no]],Stores[store_no],0))</f>
        <v>Minnesota</v>
      </c>
      <c r="I4011">
        <f>INDEX(Stores[sqft],MATCH(Sales[[#This Row],[store_no]],Stores[store_no],0))</f>
        <v>180400</v>
      </c>
      <c r="J4011" s="4" t="str">
        <f>INDEX(Departments[dept_name],MATCH(Sales[[#This Row],[dept_no]],Departments[dept_no],0))</f>
        <v>Tools</v>
      </c>
      <c r="K4011" s="4" t="str">
        <f>CONCATENATE(Sales[[#This Row],[region]],Sales[[#This Row],[storetype]])</f>
        <v>2B</v>
      </c>
      <c r="L4011" s="4">
        <f>INDEX(RegionStoreCount[Store Count],MATCH(Sales[[#This Row],[RegionStoretype]],RegionStoreCount[Region/Type],0))</f>
        <v>6</v>
      </c>
      <c r="M4011" s="4">
        <f>AND(Sales[[#This Row],[date]]&lt;=TY_YTDMax,Sales[[#This Row],[date]]&gt;=TY_YTDMin)*Sales[[#This Row],[sales]]</f>
        <v>0</v>
      </c>
      <c r="N4011" s="4">
        <f>AND(Sales[[#This Row],[date]]&lt;=LY_YTDMax,Sales[[#This Row],[date]]&gt;=LY_YTDMin)*Sales[[#This Row],[sales]]</f>
        <v>0</v>
      </c>
      <c r="O4011" s="4">
        <f>AND(Sales[[#This Row],[date]]&gt;=YoY_Min,Sales[[#This Row],[date]]&lt;=TY_YTDMax)*(Sales[[#This Row],[sales]]/Sales[[#This Row],[sqft]])</f>
        <v>0.51955789966740584</v>
      </c>
      <c r="P4011" s="4">
        <f>SUMIF(Sales[RegionStoretype],Sales[[#This Row],[RegionStoretype]],Sales[YoY_SSF])/Sales[[#This Row],[Region_TypeCount]]</f>
        <v>58.393757732919049</v>
      </c>
    </row>
    <row r="4012" spans="1:16" x14ac:dyDescent="0.25">
      <c r="A4012" s="1">
        <v>43000</v>
      </c>
      <c r="B4012">
        <v>17</v>
      </c>
      <c r="C4012">
        <v>7</v>
      </c>
      <c r="D4012">
        <v>72434.928</v>
      </c>
      <c r="E4012">
        <f>INDEX(Stores[region],MATCH(Sales[[#This Row],[store_no]],Stores[store_no],0))</f>
        <v>3</v>
      </c>
      <c r="F4012" t="str">
        <f>INDEX(Stores[storetype],MATCH(Sales[[#This Row],[store_no]],Stores[store_no],0))</f>
        <v>B</v>
      </c>
      <c r="G4012" t="str">
        <f>INDEX(Stores[location_city],MATCH(Sales[[#This Row],[store_no]],Stores[store_no],0))</f>
        <v>Fargo</v>
      </c>
      <c r="H4012" t="str">
        <f>INDEX(Stores[location_state],MATCH(Sales[[#This Row],[store_no]],Stores[store_no],0))</f>
        <v>North Dakota</v>
      </c>
      <c r="I4012">
        <f>INDEX(Stores[sqft],MATCH(Sales[[#This Row],[store_no]],Stores[store_no],0))</f>
        <v>211600</v>
      </c>
      <c r="J4012" s="4" t="str">
        <f>INDEX(Departments[dept_name],MATCH(Sales[[#This Row],[dept_no]],Departments[dept_no],0))</f>
        <v>Electronics</v>
      </c>
      <c r="K4012" s="4" t="str">
        <f>CONCATENATE(Sales[[#This Row],[region]],Sales[[#This Row],[storetype]])</f>
        <v>3B</v>
      </c>
      <c r="L4012" s="4">
        <f>INDEX(RegionStoreCount[Store Count],MATCH(Sales[[#This Row],[RegionStoretype]],RegionStoreCount[Region/Type],0))</f>
        <v>4</v>
      </c>
      <c r="M4012" s="4">
        <f>AND(Sales[[#This Row],[date]]&lt;=TY_YTDMax,Sales[[#This Row],[date]]&gt;=TY_YTDMin)*Sales[[#This Row],[sales]]</f>
        <v>0</v>
      </c>
      <c r="N4012" s="4">
        <f>AND(Sales[[#This Row],[date]]&lt;=LY_YTDMax,Sales[[#This Row],[date]]&gt;=LY_YTDMin)*Sales[[#This Row],[sales]]</f>
        <v>0</v>
      </c>
      <c r="O4012" s="4">
        <f>AND(Sales[[#This Row],[date]]&gt;=YoY_Min,Sales[[#This Row],[date]]&lt;=TY_YTDMax)*(Sales[[#This Row],[sales]]/Sales[[#This Row],[sqft]])</f>
        <v>0.34232007561436673</v>
      </c>
      <c r="P4012" s="4">
        <f>SUMIF(Sales[RegionStoretype],Sales[[#This Row],[RegionStoretype]],Sales[YoY_SSF])/Sales[[#This Row],[Region_TypeCount]]</f>
        <v>58.312187288105562</v>
      </c>
    </row>
    <row r="4013" spans="1:16" x14ac:dyDescent="0.25">
      <c r="A4013" s="1">
        <v>43000</v>
      </c>
      <c r="B4013">
        <v>17</v>
      </c>
      <c r="C4013">
        <v>15</v>
      </c>
      <c r="D4013">
        <v>108419.4789</v>
      </c>
      <c r="E4013">
        <f>INDEX(Stores[region],MATCH(Sales[[#This Row],[store_no]],Stores[store_no],0))</f>
        <v>3</v>
      </c>
      <c r="F4013" t="str">
        <f>INDEX(Stores[storetype],MATCH(Sales[[#This Row],[store_no]],Stores[store_no],0))</f>
        <v>B</v>
      </c>
      <c r="G4013" t="str">
        <f>INDEX(Stores[location_city],MATCH(Sales[[#This Row],[store_no]],Stores[store_no],0))</f>
        <v>Fargo</v>
      </c>
      <c r="H4013" t="str">
        <f>INDEX(Stores[location_state],MATCH(Sales[[#This Row],[store_no]],Stores[store_no],0))</f>
        <v>North Dakota</v>
      </c>
      <c r="I4013">
        <f>INDEX(Stores[sqft],MATCH(Sales[[#This Row],[store_no]],Stores[store_no],0))</f>
        <v>211600</v>
      </c>
      <c r="J4013" s="4" t="str">
        <f>INDEX(Departments[dept_name],MATCH(Sales[[#This Row],[dept_no]],Departments[dept_no],0))</f>
        <v>Music</v>
      </c>
      <c r="K4013" s="4" t="str">
        <f>CONCATENATE(Sales[[#This Row],[region]],Sales[[#This Row],[storetype]])</f>
        <v>3B</v>
      </c>
      <c r="L4013" s="4">
        <f>INDEX(RegionStoreCount[Store Count],MATCH(Sales[[#This Row],[RegionStoretype]],RegionStoreCount[Region/Type],0))</f>
        <v>4</v>
      </c>
      <c r="M4013" s="4">
        <f>AND(Sales[[#This Row],[date]]&lt;=TY_YTDMax,Sales[[#This Row],[date]]&gt;=TY_YTDMin)*Sales[[#This Row],[sales]]</f>
        <v>0</v>
      </c>
      <c r="N4013" s="4">
        <f>AND(Sales[[#This Row],[date]]&lt;=LY_YTDMax,Sales[[#This Row],[date]]&gt;=LY_YTDMin)*Sales[[#This Row],[sales]]</f>
        <v>0</v>
      </c>
      <c r="O4013" s="4">
        <f>AND(Sales[[#This Row],[date]]&gt;=YoY_Min,Sales[[#This Row],[date]]&lt;=TY_YTDMax)*(Sales[[#This Row],[sales]]/Sales[[#This Row],[sqft]])</f>
        <v>0.5123793898865785</v>
      </c>
      <c r="P4013" s="4">
        <f>SUMIF(Sales[RegionStoretype],Sales[[#This Row],[RegionStoretype]],Sales[YoY_SSF])/Sales[[#This Row],[Region_TypeCount]]</f>
        <v>58.312187288105562</v>
      </c>
    </row>
    <row r="4014" spans="1:16" x14ac:dyDescent="0.25">
      <c r="A4014" s="1">
        <v>43000</v>
      </c>
      <c r="B4014">
        <v>17</v>
      </c>
      <c r="C4014">
        <v>20</v>
      </c>
      <c r="D4014">
        <v>181398.3149</v>
      </c>
      <c r="E4014">
        <f>INDEX(Stores[region],MATCH(Sales[[#This Row],[store_no]],Stores[store_no],0))</f>
        <v>3</v>
      </c>
      <c r="F4014" t="str">
        <f>INDEX(Stores[storetype],MATCH(Sales[[#This Row],[store_no]],Stores[store_no],0))</f>
        <v>B</v>
      </c>
      <c r="G4014" t="str">
        <f>INDEX(Stores[location_city],MATCH(Sales[[#This Row],[store_no]],Stores[store_no],0))</f>
        <v>Fargo</v>
      </c>
      <c r="H4014" t="str">
        <f>INDEX(Stores[location_state],MATCH(Sales[[#This Row],[store_no]],Stores[store_no],0))</f>
        <v>North Dakota</v>
      </c>
      <c r="I4014">
        <f>INDEX(Stores[sqft],MATCH(Sales[[#This Row],[store_no]],Stores[store_no],0))</f>
        <v>211600</v>
      </c>
      <c r="J4014" s="4" t="str">
        <f>INDEX(Departments[dept_name],MATCH(Sales[[#This Row],[dept_no]],Departments[dept_no],0))</f>
        <v>Toys</v>
      </c>
      <c r="K4014" s="4" t="str">
        <f>CONCATENATE(Sales[[#This Row],[region]],Sales[[#This Row],[storetype]])</f>
        <v>3B</v>
      </c>
      <c r="L4014" s="4">
        <f>INDEX(RegionStoreCount[Store Count],MATCH(Sales[[#This Row],[RegionStoretype]],RegionStoreCount[Region/Type],0))</f>
        <v>4</v>
      </c>
      <c r="M4014" s="4">
        <f>AND(Sales[[#This Row],[date]]&lt;=TY_YTDMax,Sales[[#This Row],[date]]&gt;=TY_YTDMin)*Sales[[#This Row],[sales]]</f>
        <v>0</v>
      </c>
      <c r="N4014" s="4">
        <f>AND(Sales[[#This Row],[date]]&lt;=LY_YTDMax,Sales[[#This Row],[date]]&gt;=LY_YTDMin)*Sales[[#This Row],[sales]]</f>
        <v>0</v>
      </c>
      <c r="O4014" s="4">
        <f>AND(Sales[[#This Row],[date]]&gt;=YoY_Min,Sales[[#This Row],[date]]&lt;=TY_YTDMax)*(Sales[[#This Row],[sales]]/Sales[[#This Row],[sqft]])</f>
        <v>0.85726991918714557</v>
      </c>
      <c r="P4014" s="4">
        <f>SUMIF(Sales[RegionStoretype],Sales[[#This Row],[RegionStoretype]],Sales[YoY_SSF])/Sales[[#This Row],[Region_TypeCount]]</f>
        <v>58.312187288105562</v>
      </c>
    </row>
    <row r="4015" spans="1:16" x14ac:dyDescent="0.25">
      <c r="A4015" s="1">
        <v>43000</v>
      </c>
      <c r="B4015">
        <v>18</v>
      </c>
      <c r="C4015">
        <v>12</v>
      </c>
      <c r="D4015">
        <v>91743.610899999985</v>
      </c>
      <c r="E4015">
        <f>INDEX(Stores[region],MATCH(Sales[[#This Row],[store_no]],Stores[store_no],0))</f>
        <v>2</v>
      </c>
      <c r="F4015" t="str">
        <f>INDEX(Stores[storetype],MATCH(Sales[[#This Row],[store_no]],Stores[store_no],0))</f>
        <v>B</v>
      </c>
      <c r="G4015" t="str">
        <f>INDEX(Stores[location_city],MATCH(Sales[[#This Row],[store_no]],Stores[store_no],0))</f>
        <v>Chicago</v>
      </c>
      <c r="H4015" t="str">
        <f>INDEX(Stores[location_state],MATCH(Sales[[#This Row],[store_no]],Stores[store_no],0))</f>
        <v>Illinois</v>
      </c>
      <c r="I4015">
        <f>INDEX(Stores[sqft],MATCH(Sales[[#This Row],[store_no]],Stores[store_no],0))</f>
        <v>120700</v>
      </c>
      <c r="J4015" s="4" t="str">
        <f>INDEX(Departments[dept_name],MATCH(Sales[[#This Row],[dept_no]],Departments[dept_no],0))</f>
        <v>Jewelery</v>
      </c>
      <c r="K4015" s="4" t="str">
        <f>CONCATENATE(Sales[[#This Row],[region]],Sales[[#This Row],[storetype]])</f>
        <v>2B</v>
      </c>
      <c r="L4015" s="4">
        <f>INDEX(RegionStoreCount[Store Count],MATCH(Sales[[#This Row],[RegionStoretype]],RegionStoreCount[Region/Type],0))</f>
        <v>6</v>
      </c>
      <c r="M4015" s="4">
        <f>AND(Sales[[#This Row],[date]]&lt;=TY_YTDMax,Sales[[#This Row],[date]]&gt;=TY_YTDMin)*Sales[[#This Row],[sales]]</f>
        <v>0</v>
      </c>
      <c r="N4015" s="4">
        <f>AND(Sales[[#This Row],[date]]&lt;=LY_YTDMax,Sales[[#This Row],[date]]&gt;=LY_YTDMin)*Sales[[#This Row],[sales]]</f>
        <v>0</v>
      </c>
      <c r="O4015" s="4">
        <f>AND(Sales[[#This Row],[date]]&gt;=YoY_Min,Sales[[#This Row],[date]]&lt;=TY_YTDMax)*(Sales[[#This Row],[sales]]/Sales[[#This Row],[sqft]])</f>
        <v>0.76009619635459802</v>
      </c>
      <c r="P4015" s="4">
        <f>SUMIF(Sales[RegionStoretype],Sales[[#This Row],[RegionStoretype]],Sales[YoY_SSF])/Sales[[#This Row],[Region_TypeCount]]</f>
        <v>58.393757732919049</v>
      </c>
    </row>
    <row r="4016" spans="1:16" x14ac:dyDescent="0.25">
      <c r="A4016" s="1">
        <v>43000</v>
      </c>
      <c r="B4016">
        <v>18</v>
      </c>
      <c r="C4016">
        <v>15</v>
      </c>
      <c r="D4016">
        <v>449.45710000000008</v>
      </c>
      <c r="E4016">
        <f>INDEX(Stores[region],MATCH(Sales[[#This Row],[store_no]],Stores[store_no],0))</f>
        <v>2</v>
      </c>
      <c r="F4016" t="str">
        <f>INDEX(Stores[storetype],MATCH(Sales[[#This Row],[store_no]],Stores[store_no],0))</f>
        <v>B</v>
      </c>
      <c r="G4016" t="str">
        <f>INDEX(Stores[location_city],MATCH(Sales[[#This Row],[store_no]],Stores[store_no],0))</f>
        <v>Chicago</v>
      </c>
      <c r="H4016" t="str">
        <f>INDEX(Stores[location_state],MATCH(Sales[[#This Row],[store_no]],Stores[store_no],0))</f>
        <v>Illinois</v>
      </c>
      <c r="I4016">
        <f>INDEX(Stores[sqft],MATCH(Sales[[#This Row],[store_no]],Stores[store_no],0))</f>
        <v>120700</v>
      </c>
      <c r="J4016" s="4" t="str">
        <f>INDEX(Departments[dept_name],MATCH(Sales[[#This Row],[dept_no]],Departments[dept_no],0))</f>
        <v>Music</v>
      </c>
      <c r="K4016" s="4" t="str">
        <f>CONCATENATE(Sales[[#This Row],[region]],Sales[[#This Row],[storetype]])</f>
        <v>2B</v>
      </c>
      <c r="L4016" s="4">
        <f>INDEX(RegionStoreCount[Store Count],MATCH(Sales[[#This Row],[RegionStoretype]],RegionStoreCount[Region/Type],0))</f>
        <v>6</v>
      </c>
      <c r="M4016" s="4">
        <f>AND(Sales[[#This Row],[date]]&lt;=TY_YTDMax,Sales[[#This Row],[date]]&gt;=TY_YTDMin)*Sales[[#This Row],[sales]]</f>
        <v>0</v>
      </c>
      <c r="N4016" s="4">
        <f>AND(Sales[[#This Row],[date]]&lt;=LY_YTDMax,Sales[[#This Row],[date]]&gt;=LY_YTDMin)*Sales[[#This Row],[sales]]</f>
        <v>0</v>
      </c>
      <c r="O4016" s="4">
        <f>AND(Sales[[#This Row],[date]]&gt;=YoY_Min,Sales[[#This Row],[date]]&lt;=TY_YTDMax)*(Sales[[#This Row],[sales]]/Sales[[#This Row],[sqft]])</f>
        <v>3.7237539353769684E-3</v>
      </c>
      <c r="P4016" s="4">
        <f>SUMIF(Sales[RegionStoretype],Sales[[#This Row],[RegionStoretype]],Sales[YoY_SSF])/Sales[[#This Row],[Region_TypeCount]]</f>
        <v>58.393757732919049</v>
      </c>
    </row>
    <row r="4017" spans="1:16" x14ac:dyDescent="0.25">
      <c r="A4017" s="1">
        <v>43000</v>
      </c>
      <c r="B4017">
        <v>18</v>
      </c>
      <c r="C4017">
        <v>20</v>
      </c>
      <c r="D4017">
        <v>85326.339500000002</v>
      </c>
      <c r="E4017">
        <f>INDEX(Stores[region],MATCH(Sales[[#This Row],[store_no]],Stores[store_no],0))</f>
        <v>2</v>
      </c>
      <c r="F4017" t="str">
        <f>INDEX(Stores[storetype],MATCH(Sales[[#This Row],[store_no]],Stores[store_no],0))</f>
        <v>B</v>
      </c>
      <c r="G4017" t="str">
        <f>INDEX(Stores[location_city],MATCH(Sales[[#This Row],[store_no]],Stores[store_no],0))</f>
        <v>Chicago</v>
      </c>
      <c r="H4017" t="str">
        <f>INDEX(Stores[location_state],MATCH(Sales[[#This Row],[store_no]],Stores[store_no],0))</f>
        <v>Illinois</v>
      </c>
      <c r="I4017">
        <f>INDEX(Stores[sqft],MATCH(Sales[[#This Row],[store_no]],Stores[store_no],0))</f>
        <v>120700</v>
      </c>
      <c r="J4017" s="4" t="str">
        <f>INDEX(Departments[dept_name],MATCH(Sales[[#This Row],[dept_no]],Departments[dept_no],0))</f>
        <v>Toys</v>
      </c>
      <c r="K4017" s="4" t="str">
        <f>CONCATENATE(Sales[[#This Row],[region]],Sales[[#This Row],[storetype]])</f>
        <v>2B</v>
      </c>
      <c r="L4017" s="4">
        <f>INDEX(RegionStoreCount[Store Count],MATCH(Sales[[#This Row],[RegionStoretype]],RegionStoreCount[Region/Type],0))</f>
        <v>6</v>
      </c>
      <c r="M4017" s="4">
        <f>AND(Sales[[#This Row],[date]]&lt;=TY_YTDMax,Sales[[#This Row],[date]]&gt;=TY_YTDMin)*Sales[[#This Row],[sales]]</f>
        <v>0</v>
      </c>
      <c r="N4017" s="4">
        <f>AND(Sales[[#This Row],[date]]&lt;=LY_YTDMax,Sales[[#This Row],[date]]&gt;=LY_YTDMin)*Sales[[#This Row],[sales]]</f>
        <v>0</v>
      </c>
      <c r="O4017" s="4">
        <f>AND(Sales[[#This Row],[date]]&gt;=YoY_Min,Sales[[#This Row],[date]]&lt;=TY_YTDMax)*(Sales[[#This Row],[sales]]/Sales[[#This Row],[sqft]])</f>
        <v>0.70692907622203816</v>
      </c>
      <c r="P4017" s="4">
        <f>SUMIF(Sales[RegionStoretype],Sales[[#This Row],[RegionStoretype]],Sales[YoY_SSF])/Sales[[#This Row],[Region_TypeCount]]</f>
        <v>58.393757732919049</v>
      </c>
    </row>
    <row r="4018" spans="1:16" x14ac:dyDescent="0.25">
      <c r="A4018" s="1">
        <v>43000</v>
      </c>
      <c r="B4018">
        <v>19</v>
      </c>
      <c r="C4018">
        <v>7</v>
      </c>
      <c r="D4018">
        <v>43143.097599999994</v>
      </c>
      <c r="E4018">
        <f>INDEX(Stores[region],MATCH(Sales[[#This Row],[store_no]],Stores[store_no],0))</f>
        <v>3</v>
      </c>
      <c r="F4018" t="str">
        <f>INDEX(Stores[storetype],MATCH(Sales[[#This Row],[store_no]],Stores[store_no],0))</f>
        <v>A</v>
      </c>
      <c r="G4018" t="str">
        <f>INDEX(Stores[location_city],MATCH(Sales[[#This Row],[store_no]],Stores[store_no],0))</f>
        <v>Des Moines</v>
      </c>
      <c r="H4018" t="str">
        <f>INDEX(Stores[location_state],MATCH(Sales[[#This Row],[store_no]],Stores[store_no],0))</f>
        <v>Iowa</v>
      </c>
      <c r="I4018">
        <f>INDEX(Stores[sqft],MATCH(Sales[[#This Row],[store_no]],Stores[store_no],0))</f>
        <v>197600</v>
      </c>
      <c r="J4018" s="4" t="str">
        <f>INDEX(Departments[dept_name],MATCH(Sales[[#This Row],[dept_no]],Departments[dept_no],0))</f>
        <v>Electronics</v>
      </c>
      <c r="K4018" s="4" t="str">
        <f>CONCATENATE(Sales[[#This Row],[region]],Sales[[#This Row],[storetype]])</f>
        <v>3A</v>
      </c>
      <c r="L4018" s="4">
        <f>INDEX(RegionStoreCount[Store Count],MATCH(Sales[[#This Row],[RegionStoretype]],RegionStoreCount[Region/Type],0))</f>
        <v>9</v>
      </c>
      <c r="M4018" s="4">
        <f>AND(Sales[[#This Row],[date]]&lt;=TY_YTDMax,Sales[[#This Row],[date]]&gt;=TY_YTDMin)*Sales[[#This Row],[sales]]</f>
        <v>0</v>
      </c>
      <c r="N4018" s="4">
        <f>AND(Sales[[#This Row],[date]]&lt;=LY_YTDMax,Sales[[#This Row],[date]]&gt;=LY_YTDMin)*Sales[[#This Row],[sales]]</f>
        <v>0</v>
      </c>
      <c r="O4018" s="4">
        <f>AND(Sales[[#This Row],[date]]&gt;=YoY_Min,Sales[[#This Row],[date]]&lt;=TY_YTDMax)*(Sales[[#This Row],[sales]]/Sales[[#This Row],[sqft]])</f>
        <v>0.21833551417004046</v>
      </c>
      <c r="P4018" s="4">
        <f>SUMIF(Sales[RegionStoretype],Sales[[#This Row],[RegionStoretype]],Sales[YoY_SSF])/Sales[[#This Row],[Region_TypeCount]]</f>
        <v>53.603836561720975</v>
      </c>
    </row>
    <row r="4019" spans="1:16" x14ac:dyDescent="0.25">
      <c r="A4019" s="1">
        <v>43000</v>
      </c>
      <c r="B4019">
        <v>19</v>
      </c>
      <c r="C4019">
        <v>10</v>
      </c>
      <c r="D4019">
        <v>27475.347099999999</v>
      </c>
      <c r="E4019">
        <f>INDEX(Stores[region],MATCH(Sales[[#This Row],[store_no]],Stores[store_no],0))</f>
        <v>3</v>
      </c>
      <c r="F4019" t="str">
        <f>INDEX(Stores[storetype],MATCH(Sales[[#This Row],[store_no]],Stores[store_no],0))</f>
        <v>A</v>
      </c>
      <c r="G4019" t="str">
        <f>INDEX(Stores[location_city],MATCH(Sales[[#This Row],[store_no]],Stores[store_no],0))</f>
        <v>Des Moines</v>
      </c>
      <c r="H4019" t="str">
        <f>INDEX(Stores[location_state],MATCH(Sales[[#This Row],[store_no]],Stores[store_no],0))</f>
        <v>Iowa</v>
      </c>
      <c r="I4019">
        <f>INDEX(Stores[sqft],MATCH(Sales[[#This Row],[store_no]],Stores[store_no],0))</f>
        <v>197600</v>
      </c>
      <c r="J4019" s="4" t="str">
        <f>INDEX(Departments[dept_name],MATCH(Sales[[#This Row],[dept_no]],Departments[dept_no],0))</f>
        <v>Health</v>
      </c>
      <c r="K4019" s="4" t="str">
        <f>CONCATENATE(Sales[[#This Row],[region]],Sales[[#This Row],[storetype]])</f>
        <v>3A</v>
      </c>
      <c r="L4019" s="4">
        <f>INDEX(RegionStoreCount[Store Count],MATCH(Sales[[#This Row],[RegionStoretype]],RegionStoreCount[Region/Type],0))</f>
        <v>9</v>
      </c>
      <c r="M4019" s="4">
        <f>AND(Sales[[#This Row],[date]]&lt;=TY_YTDMax,Sales[[#This Row],[date]]&gt;=TY_YTDMin)*Sales[[#This Row],[sales]]</f>
        <v>0</v>
      </c>
      <c r="N4019" s="4">
        <f>AND(Sales[[#This Row],[date]]&lt;=LY_YTDMax,Sales[[#This Row],[date]]&gt;=LY_YTDMin)*Sales[[#This Row],[sales]]</f>
        <v>0</v>
      </c>
      <c r="O4019" s="4">
        <f>AND(Sales[[#This Row],[date]]&gt;=YoY_Min,Sales[[#This Row],[date]]&lt;=TY_YTDMax)*(Sales[[#This Row],[sales]]/Sales[[#This Row],[sqft]])</f>
        <v>0.13904527884615384</v>
      </c>
      <c r="P4019" s="4">
        <f>SUMIF(Sales[RegionStoretype],Sales[[#This Row],[RegionStoretype]],Sales[YoY_SSF])/Sales[[#This Row],[Region_TypeCount]]</f>
        <v>53.603836561720975</v>
      </c>
    </row>
    <row r="4020" spans="1:16" x14ac:dyDescent="0.25">
      <c r="A4020" s="1">
        <v>43000</v>
      </c>
      <c r="B4020">
        <v>19</v>
      </c>
      <c r="C4020">
        <v>16</v>
      </c>
      <c r="D4020">
        <v>2348.2800000000002</v>
      </c>
      <c r="E4020">
        <f>INDEX(Stores[region],MATCH(Sales[[#This Row],[store_no]],Stores[store_no],0))</f>
        <v>3</v>
      </c>
      <c r="F4020" t="str">
        <f>INDEX(Stores[storetype],MATCH(Sales[[#This Row],[store_no]],Stores[store_no],0))</f>
        <v>A</v>
      </c>
      <c r="G4020" t="str">
        <f>INDEX(Stores[location_city],MATCH(Sales[[#This Row],[store_no]],Stores[store_no],0))</f>
        <v>Des Moines</v>
      </c>
      <c r="H4020" t="str">
        <f>INDEX(Stores[location_state],MATCH(Sales[[#This Row],[store_no]],Stores[store_no],0))</f>
        <v>Iowa</v>
      </c>
      <c r="I4020">
        <f>INDEX(Stores[sqft],MATCH(Sales[[#This Row],[store_no]],Stores[store_no],0))</f>
        <v>197600</v>
      </c>
      <c r="J4020" s="4" t="str">
        <f>INDEX(Departments[dept_name],MATCH(Sales[[#This Row],[dept_no]],Departments[dept_no],0))</f>
        <v>Outdoors</v>
      </c>
      <c r="K4020" s="4" t="str">
        <f>CONCATENATE(Sales[[#This Row],[region]],Sales[[#This Row],[storetype]])</f>
        <v>3A</v>
      </c>
      <c r="L4020" s="4">
        <f>INDEX(RegionStoreCount[Store Count],MATCH(Sales[[#This Row],[RegionStoretype]],RegionStoreCount[Region/Type],0))</f>
        <v>9</v>
      </c>
      <c r="M4020" s="4">
        <f>AND(Sales[[#This Row],[date]]&lt;=TY_YTDMax,Sales[[#This Row],[date]]&gt;=TY_YTDMin)*Sales[[#This Row],[sales]]</f>
        <v>0</v>
      </c>
      <c r="N4020" s="4">
        <f>AND(Sales[[#This Row],[date]]&lt;=LY_YTDMax,Sales[[#This Row],[date]]&gt;=LY_YTDMin)*Sales[[#This Row],[sales]]</f>
        <v>0</v>
      </c>
      <c r="O4020" s="4">
        <f>AND(Sales[[#This Row],[date]]&gt;=YoY_Min,Sales[[#This Row],[date]]&lt;=TY_YTDMax)*(Sales[[#This Row],[sales]]/Sales[[#This Row],[sqft]])</f>
        <v>1.1884008097165994E-2</v>
      </c>
      <c r="P4020" s="4">
        <f>SUMIF(Sales[RegionStoretype],Sales[[#This Row],[RegionStoretype]],Sales[YoY_SSF])/Sales[[#This Row],[Region_TypeCount]]</f>
        <v>53.603836561720975</v>
      </c>
    </row>
    <row r="4021" spans="1:16" x14ac:dyDescent="0.25">
      <c r="A4021" s="1">
        <v>43000</v>
      </c>
      <c r="B4021">
        <v>20</v>
      </c>
      <c r="C4021">
        <v>4</v>
      </c>
      <c r="D4021">
        <v>38422.808700000001</v>
      </c>
      <c r="E4021">
        <f>INDEX(Stores[region],MATCH(Sales[[#This Row],[store_no]],Stores[store_no],0))</f>
        <v>1</v>
      </c>
      <c r="F4021" t="str">
        <f>INDEX(Stores[storetype],MATCH(Sales[[#This Row],[store_no]],Stores[store_no],0))</f>
        <v>A</v>
      </c>
      <c r="G4021" t="str">
        <f>INDEX(Stores[location_city],MATCH(Sales[[#This Row],[store_no]],Stores[store_no],0))</f>
        <v>South Bend</v>
      </c>
      <c r="H4021" t="str">
        <f>INDEX(Stores[location_state],MATCH(Sales[[#This Row],[store_no]],Stores[store_no],0))</f>
        <v>Indiana</v>
      </c>
      <c r="I4021">
        <f>INDEX(Stores[sqft],MATCH(Sales[[#This Row],[store_no]],Stores[store_no],0))</f>
        <v>39700</v>
      </c>
      <c r="J4021" s="4" t="str">
        <f>INDEX(Departments[dept_name],MATCH(Sales[[#This Row],[dept_no]],Departments[dept_no],0))</f>
        <v>Books</v>
      </c>
      <c r="K4021" s="4" t="str">
        <f>CONCATENATE(Sales[[#This Row],[region]],Sales[[#This Row],[storetype]])</f>
        <v>1A</v>
      </c>
      <c r="L4021" s="4">
        <f>INDEX(RegionStoreCount[Store Count],MATCH(Sales[[#This Row],[RegionStoretype]],RegionStoreCount[Region/Type],0))</f>
        <v>5</v>
      </c>
      <c r="M4021" s="4">
        <f>AND(Sales[[#This Row],[date]]&lt;=TY_YTDMax,Sales[[#This Row],[date]]&gt;=TY_YTDMin)*Sales[[#This Row],[sales]]</f>
        <v>0</v>
      </c>
      <c r="N4021" s="4">
        <f>AND(Sales[[#This Row],[date]]&lt;=LY_YTDMax,Sales[[#This Row],[date]]&gt;=LY_YTDMin)*Sales[[#This Row],[sales]]</f>
        <v>0</v>
      </c>
      <c r="O4021" s="4">
        <f>AND(Sales[[#This Row],[date]]&gt;=YoY_Min,Sales[[#This Row],[date]]&lt;=TY_YTDMax)*(Sales[[#This Row],[sales]]/Sales[[#This Row],[sqft]])</f>
        <v>0.96782893450881613</v>
      </c>
      <c r="P4021" s="4">
        <f>SUMIF(Sales[RegionStoretype],Sales[[#This Row],[RegionStoretype]],Sales[YoY_SSF])/Sales[[#This Row],[Region_TypeCount]]</f>
        <v>59.469551530910678</v>
      </c>
    </row>
    <row r="4022" spans="1:16" x14ac:dyDescent="0.25">
      <c r="A4022" s="1">
        <v>43000</v>
      </c>
      <c r="B4022">
        <v>20</v>
      </c>
      <c r="C4022">
        <v>14</v>
      </c>
      <c r="D4022">
        <v>23117.947700000001</v>
      </c>
      <c r="E4022">
        <f>INDEX(Stores[region],MATCH(Sales[[#This Row],[store_no]],Stores[store_no],0))</f>
        <v>1</v>
      </c>
      <c r="F4022" t="str">
        <f>INDEX(Stores[storetype],MATCH(Sales[[#This Row],[store_no]],Stores[store_no],0))</f>
        <v>A</v>
      </c>
      <c r="G4022" t="str">
        <f>INDEX(Stores[location_city],MATCH(Sales[[#This Row],[store_no]],Stores[store_no],0))</f>
        <v>South Bend</v>
      </c>
      <c r="H4022" t="str">
        <f>INDEX(Stores[location_state],MATCH(Sales[[#This Row],[store_no]],Stores[store_no],0))</f>
        <v>Indiana</v>
      </c>
      <c r="I4022">
        <f>INDEX(Stores[sqft],MATCH(Sales[[#This Row],[store_no]],Stores[store_no],0))</f>
        <v>39700</v>
      </c>
      <c r="J4022" s="4" t="str">
        <f>INDEX(Departments[dept_name],MATCH(Sales[[#This Row],[dept_no]],Departments[dept_no],0))</f>
        <v>Movies</v>
      </c>
      <c r="K4022" s="4" t="str">
        <f>CONCATENATE(Sales[[#This Row],[region]],Sales[[#This Row],[storetype]])</f>
        <v>1A</v>
      </c>
      <c r="L4022" s="4">
        <f>INDEX(RegionStoreCount[Store Count],MATCH(Sales[[#This Row],[RegionStoretype]],RegionStoreCount[Region/Type],0))</f>
        <v>5</v>
      </c>
      <c r="M4022" s="4">
        <f>AND(Sales[[#This Row],[date]]&lt;=TY_YTDMax,Sales[[#This Row],[date]]&gt;=TY_YTDMin)*Sales[[#This Row],[sales]]</f>
        <v>0</v>
      </c>
      <c r="N4022" s="4">
        <f>AND(Sales[[#This Row],[date]]&lt;=LY_YTDMax,Sales[[#This Row],[date]]&gt;=LY_YTDMin)*Sales[[#This Row],[sales]]</f>
        <v>0</v>
      </c>
      <c r="O4022" s="4">
        <f>AND(Sales[[#This Row],[date]]&gt;=YoY_Min,Sales[[#This Row],[date]]&lt;=TY_YTDMax)*(Sales[[#This Row],[sales]]/Sales[[#This Row],[sqft]])</f>
        <v>0.58231606297229221</v>
      </c>
      <c r="P4022" s="4">
        <f>SUMIF(Sales[RegionStoretype],Sales[[#This Row],[RegionStoretype]],Sales[YoY_SSF])/Sales[[#This Row],[Region_TypeCount]]</f>
        <v>59.469551530910678</v>
      </c>
    </row>
    <row r="4023" spans="1:16" x14ac:dyDescent="0.25">
      <c r="A4023" s="1">
        <v>43000</v>
      </c>
      <c r="B4023">
        <v>20</v>
      </c>
      <c r="C4023">
        <v>16</v>
      </c>
      <c r="D4023">
        <v>42793.195</v>
      </c>
      <c r="E4023">
        <f>INDEX(Stores[region],MATCH(Sales[[#This Row],[store_no]],Stores[store_no],0))</f>
        <v>1</v>
      </c>
      <c r="F4023" t="str">
        <f>INDEX(Stores[storetype],MATCH(Sales[[#This Row],[store_no]],Stores[store_no],0))</f>
        <v>A</v>
      </c>
      <c r="G4023" t="str">
        <f>INDEX(Stores[location_city],MATCH(Sales[[#This Row],[store_no]],Stores[store_no],0))</f>
        <v>South Bend</v>
      </c>
      <c r="H4023" t="str">
        <f>INDEX(Stores[location_state],MATCH(Sales[[#This Row],[store_no]],Stores[store_no],0))</f>
        <v>Indiana</v>
      </c>
      <c r="I4023">
        <f>INDEX(Stores[sqft],MATCH(Sales[[#This Row],[store_no]],Stores[store_no],0))</f>
        <v>39700</v>
      </c>
      <c r="J4023" s="4" t="str">
        <f>INDEX(Departments[dept_name],MATCH(Sales[[#This Row],[dept_no]],Departments[dept_no],0))</f>
        <v>Outdoors</v>
      </c>
      <c r="K4023" s="4" t="str">
        <f>CONCATENATE(Sales[[#This Row],[region]],Sales[[#This Row],[storetype]])</f>
        <v>1A</v>
      </c>
      <c r="L4023" s="4">
        <f>INDEX(RegionStoreCount[Store Count],MATCH(Sales[[#This Row],[RegionStoretype]],RegionStoreCount[Region/Type],0))</f>
        <v>5</v>
      </c>
      <c r="M4023" s="4">
        <f>AND(Sales[[#This Row],[date]]&lt;=TY_YTDMax,Sales[[#This Row],[date]]&gt;=TY_YTDMin)*Sales[[#This Row],[sales]]</f>
        <v>0</v>
      </c>
      <c r="N4023" s="4">
        <f>AND(Sales[[#This Row],[date]]&lt;=LY_YTDMax,Sales[[#This Row],[date]]&gt;=LY_YTDMin)*Sales[[#This Row],[sales]]</f>
        <v>0</v>
      </c>
      <c r="O4023" s="4">
        <f>AND(Sales[[#This Row],[date]]&gt;=YoY_Min,Sales[[#This Row],[date]]&lt;=TY_YTDMax)*(Sales[[#This Row],[sales]]/Sales[[#This Row],[sqft]])</f>
        <v>1.0779142317380352</v>
      </c>
      <c r="P4023" s="4">
        <f>SUMIF(Sales[RegionStoretype],Sales[[#This Row],[RegionStoretype]],Sales[YoY_SSF])/Sales[[#This Row],[Region_TypeCount]]</f>
        <v>59.469551530910678</v>
      </c>
    </row>
    <row r="4024" spans="1:16" x14ac:dyDescent="0.25">
      <c r="A4024" s="1">
        <v>43000</v>
      </c>
      <c r="B4024">
        <v>21</v>
      </c>
      <c r="C4024">
        <v>11</v>
      </c>
      <c r="D4024">
        <v>205670.10560000001</v>
      </c>
      <c r="E4024">
        <f>INDEX(Stores[region],MATCH(Sales[[#This Row],[store_no]],Stores[store_no],0))</f>
        <v>2</v>
      </c>
      <c r="F4024" t="str">
        <f>INDEX(Stores[storetype],MATCH(Sales[[#This Row],[store_no]],Stores[store_no],0))</f>
        <v>B</v>
      </c>
      <c r="G4024" t="str">
        <f>INDEX(Stores[location_city],MATCH(Sales[[#This Row],[store_no]],Stores[store_no],0))</f>
        <v>Madison</v>
      </c>
      <c r="H4024" t="str">
        <f>INDEX(Stores[location_state],MATCH(Sales[[#This Row],[store_no]],Stores[store_no],0))</f>
        <v>Wisconsin</v>
      </c>
      <c r="I4024">
        <f>INDEX(Stores[sqft],MATCH(Sales[[#This Row],[store_no]],Stores[store_no],0))</f>
        <v>206400</v>
      </c>
      <c r="J4024" s="4" t="str">
        <f>INDEX(Departments[dept_name],MATCH(Sales[[#This Row],[dept_no]],Departments[dept_no],0))</f>
        <v>Home</v>
      </c>
      <c r="K4024" s="4" t="str">
        <f>CONCATENATE(Sales[[#This Row],[region]],Sales[[#This Row],[storetype]])</f>
        <v>2B</v>
      </c>
      <c r="L4024" s="4">
        <f>INDEX(RegionStoreCount[Store Count],MATCH(Sales[[#This Row],[RegionStoretype]],RegionStoreCount[Region/Type],0))</f>
        <v>6</v>
      </c>
      <c r="M4024" s="4">
        <f>AND(Sales[[#This Row],[date]]&lt;=TY_YTDMax,Sales[[#This Row],[date]]&gt;=TY_YTDMin)*Sales[[#This Row],[sales]]</f>
        <v>0</v>
      </c>
      <c r="N4024" s="4">
        <f>AND(Sales[[#This Row],[date]]&lt;=LY_YTDMax,Sales[[#This Row],[date]]&gt;=LY_YTDMin)*Sales[[#This Row],[sales]]</f>
        <v>0</v>
      </c>
      <c r="O4024" s="4">
        <f>AND(Sales[[#This Row],[date]]&gt;=YoY_Min,Sales[[#This Row],[date]]&lt;=TY_YTDMax)*(Sales[[#This Row],[sales]]/Sales[[#This Row],[sqft]])</f>
        <v>0.99646368992248069</v>
      </c>
      <c r="P4024" s="4">
        <f>SUMIF(Sales[RegionStoretype],Sales[[#This Row],[RegionStoretype]],Sales[YoY_SSF])/Sales[[#This Row],[Region_TypeCount]]</f>
        <v>58.393757732919049</v>
      </c>
    </row>
    <row r="4025" spans="1:16" x14ac:dyDescent="0.25">
      <c r="A4025" s="1">
        <v>43000</v>
      </c>
      <c r="B4025">
        <v>21</v>
      </c>
      <c r="C4025">
        <v>14</v>
      </c>
      <c r="D4025">
        <v>125945.60920000001</v>
      </c>
      <c r="E4025">
        <f>INDEX(Stores[region],MATCH(Sales[[#This Row],[store_no]],Stores[store_no],0))</f>
        <v>2</v>
      </c>
      <c r="F4025" t="str">
        <f>INDEX(Stores[storetype],MATCH(Sales[[#This Row],[store_no]],Stores[store_no],0))</f>
        <v>B</v>
      </c>
      <c r="G4025" t="str">
        <f>INDEX(Stores[location_city],MATCH(Sales[[#This Row],[store_no]],Stores[store_no],0))</f>
        <v>Madison</v>
      </c>
      <c r="H4025" t="str">
        <f>INDEX(Stores[location_state],MATCH(Sales[[#This Row],[store_no]],Stores[store_no],0))</f>
        <v>Wisconsin</v>
      </c>
      <c r="I4025">
        <f>INDEX(Stores[sqft],MATCH(Sales[[#This Row],[store_no]],Stores[store_no],0))</f>
        <v>206400</v>
      </c>
      <c r="J4025" s="4" t="str">
        <f>INDEX(Departments[dept_name],MATCH(Sales[[#This Row],[dept_no]],Departments[dept_no],0))</f>
        <v>Movies</v>
      </c>
      <c r="K4025" s="4" t="str">
        <f>CONCATENATE(Sales[[#This Row],[region]],Sales[[#This Row],[storetype]])</f>
        <v>2B</v>
      </c>
      <c r="L4025" s="4">
        <f>INDEX(RegionStoreCount[Store Count],MATCH(Sales[[#This Row],[RegionStoretype]],RegionStoreCount[Region/Type],0))</f>
        <v>6</v>
      </c>
      <c r="M4025" s="4">
        <f>AND(Sales[[#This Row],[date]]&lt;=TY_YTDMax,Sales[[#This Row],[date]]&gt;=TY_YTDMin)*Sales[[#This Row],[sales]]</f>
        <v>0</v>
      </c>
      <c r="N4025" s="4">
        <f>AND(Sales[[#This Row],[date]]&lt;=LY_YTDMax,Sales[[#This Row],[date]]&gt;=LY_YTDMin)*Sales[[#This Row],[sales]]</f>
        <v>0</v>
      </c>
      <c r="O4025" s="4">
        <f>AND(Sales[[#This Row],[date]]&gt;=YoY_Min,Sales[[#This Row],[date]]&lt;=TY_YTDMax)*(Sales[[#This Row],[sales]]/Sales[[#This Row],[sqft]])</f>
        <v>0.61020159496124038</v>
      </c>
      <c r="P4025" s="4">
        <f>SUMIF(Sales[RegionStoretype],Sales[[#This Row],[RegionStoretype]],Sales[YoY_SSF])/Sales[[#This Row],[Region_TypeCount]]</f>
        <v>58.393757732919049</v>
      </c>
    </row>
    <row r="4026" spans="1:16" x14ac:dyDescent="0.25">
      <c r="A4026" s="1">
        <v>43000</v>
      </c>
      <c r="B4026">
        <v>22</v>
      </c>
      <c r="C4026">
        <v>10</v>
      </c>
      <c r="D4026">
        <v>12648.882</v>
      </c>
      <c r="E4026">
        <f>INDEX(Stores[region],MATCH(Sales[[#This Row],[store_no]],Stores[store_no],0))</f>
        <v>3</v>
      </c>
      <c r="F4026" t="str">
        <f>INDEX(Stores[storetype],MATCH(Sales[[#This Row],[store_no]],Stores[store_no],0))</f>
        <v>B</v>
      </c>
      <c r="G4026" t="str">
        <f>INDEX(Stores[location_city],MATCH(Sales[[#This Row],[store_no]],Stores[store_no],0))</f>
        <v>Sioux Falls</v>
      </c>
      <c r="H4026" t="str">
        <f>INDEX(Stores[location_state],MATCH(Sales[[#This Row],[store_no]],Stores[store_no],0))</f>
        <v>South Dakota</v>
      </c>
      <c r="I4026">
        <f>INDEX(Stores[sqft],MATCH(Sales[[#This Row],[store_no]],Stores[store_no],0))</f>
        <v>57800</v>
      </c>
      <c r="J4026" s="4" t="str">
        <f>INDEX(Departments[dept_name],MATCH(Sales[[#This Row],[dept_no]],Departments[dept_no],0))</f>
        <v>Health</v>
      </c>
      <c r="K4026" s="4" t="str">
        <f>CONCATENATE(Sales[[#This Row],[region]],Sales[[#This Row],[storetype]])</f>
        <v>3B</v>
      </c>
      <c r="L4026" s="4">
        <f>INDEX(RegionStoreCount[Store Count],MATCH(Sales[[#This Row],[RegionStoretype]],RegionStoreCount[Region/Type],0))</f>
        <v>4</v>
      </c>
      <c r="M4026" s="4">
        <f>AND(Sales[[#This Row],[date]]&lt;=TY_YTDMax,Sales[[#This Row],[date]]&gt;=TY_YTDMin)*Sales[[#This Row],[sales]]</f>
        <v>0</v>
      </c>
      <c r="N4026" s="4">
        <f>AND(Sales[[#This Row],[date]]&lt;=LY_YTDMax,Sales[[#This Row],[date]]&gt;=LY_YTDMin)*Sales[[#This Row],[sales]]</f>
        <v>0</v>
      </c>
      <c r="O4026" s="4">
        <f>AND(Sales[[#This Row],[date]]&gt;=YoY_Min,Sales[[#This Row],[date]]&lt;=TY_YTDMax)*(Sales[[#This Row],[sales]]/Sales[[#This Row],[sqft]])</f>
        <v>0.21883878892733563</v>
      </c>
      <c r="P4026" s="4">
        <f>SUMIF(Sales[RegionStoretype],Sales[[#This Row],[RegionStoretype]],Sales[YoY_SSF])/Sales[[#This Row],[Region_TypeCount]]</f>
        <v>58.312187288105562</v>
      </c>
    </row>
    <row r="4027" spans="1:16" x14ac:dyDescent="0.25">
      <c r="A4027" s="1">
        <v>43000</v>
      </c>
      <c r="B4027">
        <v>22</v>
      </c>
      <c r="C4027">
        <v>12</v>
      </c>
      <c r="D4027">
        <v>15165.3727</v>
      </c>
      <c r="E4027">
        <f>INDEX(Stores[region],MATCH(Sales[[#This Row],[store_no]],Stores[store_no],0))</f>
        <v>3</v>
      </c>
      <c r="F4027" t="str">
        <f>INDEX(Stores[storetype],MATCH(Sales[[#This Row],[store_no]],Stores[store_no],0))</f>
        <v>B</v>
      </c>
      <c r="G4027" t="str">
        <f>INDEX(Stores[location_city],MATCH(Sales[[#This Row],[store_no]],Stores[store_no],0))</f>
        <v>Sioux Falls</v>
      </c>
      <c r="H4027" t="str">
        <f>INDEX(Stores[location_state],MATCH(Sales[[#This Row],[store_no]],Stores[store_no],0))</f>
        <v>South Dakota</v>
      </c>
      <c r="I4027">
        <f>INDEX(Stores[sqft],MATCH(Sales[[#This Row],[store_no]],Stores[store_no],0))</f>
        <v>57800</v>
      </c>
      <c r="J4027" s="4" t="str">
        <f>INDEX(Departments[dept_name],MATCH(Sales[[#This Row],[dept_no]],Departments[dept_no],0))</f>
        <v>Jewelery</v>
      </c>
      <c r="K4027" s="4" t="str">
        <f>CONCATENATE(Sales[[#This Row],[region]],Sales[[#This Row],[storetype]])</f>
        <v>3B</v>
      </c>
      <c r="L4027" s="4">
        <f>INDEX(RegionStoreCount[Store Count],MATCH(Sales[[#This Row],[RegionStoretype]],RegionStoreCount[Region/Type],0))</f>
        <v>4</v>
      </c>
      <c r="M4027" s="4">
        <f>AND(Sales[[#This Row],[date]]&lt;=TY_YTDMax,Sales[[#This Row],[date]]&gt;=TY_YTDMin)*Sales[[#This Row],[sales]]</f>
        <v>0</v>
      </c>
      <c r="N4027" s="4">
        <f>AND(Sales[[#This Row],[date]]&lt;=LY_YTDMax,Sales[[#This Row],[date]]&gt;=LY_YTDMin)*Sales[[#This Row],[sales]]</f>
        <v>0</v>
      </c>
      <c r="O4027" s="4">
        <f>AND(Sales[[#This Row],[date]]&gt;=YoY_Min,Sales[[#This Row],[date]]&lt;=TY_YTDMax)*(Sales[[#This Row],[sales]]/Sales[[#This Row],[sqft]])</f>
        <v>0.26237669031141869</v>
      </c>
      <c r="P4027" s="4">
        <f>SUMIF(Sales[RegionStoretype],Sales[[#This Row],[RegionStoretype]],Sales[YoY_SSF])/Sales[[#This Row],[Region_TypeCount]]</f>
        <v>58.312187288105562</v>
      </c>
    </row>
    <row r="4028" spans="1:16" x14ac:dyDescent="0.25">
      <c r="A4028" s="1">
        <v>43000</v>
      </c>
      <c r="B4028">
        <v>22</v>
      </c>
      <c r="C4028">
        <v>16</v>
      </c>
      <c r="D4028">
        <v>116129.63149999999</v>
      </c>
      <c r="E4028">
        <f>INDEX(Stores[region],MATCH(Sales[[#This Row],[store_no]],Stores[store_no],0))</f>
        <v>3</v>
      </c>
      <c r="F4028" t="str">
        <f>INDEX(Stores[storetype],MATCH(Sales[[#This Row],[store_no]],Stores[store_no],0))</f>
        <v>B</v>
      </c>
      <c r="G4028" t="str">
        <f>INDEX(Stores[location_city],MATCH(Sales[[#This Row],[store_no]],Stores[store_no],0))</f>
        <v>Sioux Falls</v>
      </c>
      <c r="H4028" t="str">
        <f>INDEX(Stores[location_state],MATCH(Sales[[#This Row],[store_no]],Stores[store_no],0))</f>
        <v>South Dakota</v>
      </c>
      <c r="I4028">
        <f>INDEX(Stores[sqft],MATCH(Sales[[#This Row],[store_no]],Stores[store_no],0))</f>
        <v>57800</v>
      </c>
      <c r="J4028" s="4" t="str">
        <f>INDEX(Departments[dept_name],MATCH(Sales[[#This Row],[dept_no]],Departments[dept_no],0))</f>
        <v>Outdoors</v>
      </c>
      <c r="K4028" s="4" t="str">
        <f>CONCATENATE(Sales[[#This Row],[region]],Sales[[#This Row],[storetype]])</f>
        <v>3B</v>
      </c>
      <c r="L4028" s="4">
        <f>INDEX(RegionStoreCount[Store Count],MATCH(Sales[[#This Row],[RegionStoretype]],RegionStoreCount[Region/Type],0))</f>
        <v>4</v>
      </c>
      <c r="M4028" s="4">
        <f>AND(Sales[[#This Row],[date]]&lt;=TY_YTDMax,Sales[[#This Row],[date]]&gt;=TY_YTDMin)*Sales[[#This Row],[sales]]</f>
        <v>0</v>
      </c>
      <c r="N4028" s="4">
        <f>AND(Sales[[#This Row],[date]]&lt;=LY_YTDMax,Sales[[#This Row],[date]]&gt;=LY_YTDMin)*Sales[[#This Row],[sales]]</f>
        <v>0</v>
      </c>
      <c r="O4028" s="4">
        <f>AND(Sales[[#This Row],[date]]&gt;=YoY_Min,Sales[[#This Row],[date]]&lt;=TY_YTDMax)*(Sales[[#This Row],[sales]]/Sales[[#This Row],[sqft]])</f>
        <v>2.0091631747404843</v>
      </c>
      <c r="P4028" s="4">
        <f>SUMIF(Sales[RegionStoretype],Sales[[#This Row],[RegionStoretype]],Sales[YoY_SSF])/Sales[[#This Row],[Region_TypeCount]]</f>
        <v>58.312187288105562</v>
      </c>
    </row>
    <row r="4029" spans="1:16" x14ac:dyDescent="0.25">
      <c r="A4029" s="1">
        <v>43000</v>
      </c>
      <c r="B4029">
        <v>23</v>
      </c>
      <c r="C4029">
        <v>15</v>
      </c>
      <c r="D4029">
        <v>383.05700000000002</v>
      </c>
      <c r="E4029">
        <f>INDEX(Stores[region],MATCH(Sales[[#This Row],[store_no]],Stores[store_no],0))</f>
        <v>3</v>
      </c>
      <c r="F4029" t="str">
        <f>INDEX(Stores[storetype],MATCH(Sales[[#This Row],[store_no]],Stores[store_no],0))</f>
        <v>B</v>
      </c>
      <c r="G4029" t="str">
        <f>INDEX(Stores[location_city],MATCH(Sales[[#This Row],[store_no]],Stores[store_no],0))</f>
        <v>Cedar Rapids</v>
      </c>
      <c r="H4029" t="str">
        <f>INDEX(Stores[location_state],MATCH(Sales[[#This Row],[store_no]],Stores[store_no],0))</f>
        <v>Iowa</v>
      </c>
      <c r="I4029">
        <f>INDEX(Stores[sqft],MATCH(Sales[[#This Row],[store_no]],Stores[store_no],0))</f>
        <v>123700</v>
      </c>
      <c r="J4029" s="4" t="str">
        <f>INDEX(Departments[dept_name],MATCH(Sales[[#This Row],[dept_no]],Departments[dept_no],0))</f>
        <v>Music</v>
      </c>
      <c r="K4029" s="4" t="str">
        <f>CONCATENATE(Sales[[#This Row],[region]],Sales[[#This Row],[storetype]])</f>
        <v>3B</v>
      </c>
      <c r="L4029" s="4">
        <f>INDEX(RegionStoreCount[Store Count],MATCH(Sales[[#This Row],[RegionStoretype]],RegionStoreCount[Region/Type],0))</f>
        <v>4</v>
      </c>
      <c r="M4029" s="4">
        <f>AND(Sales[[#This Row],[date]]&lt;=TY_YTDMax,Sales[[#This Row],[date]]&gt;=TY_YTDMin)*Sales[[#This Row],[sales]]</f>
        <v>0</v>
      </c>
      <c r="N4029" s="4">
        <f>AND(Sales[[#This Row],[date]]&lt;=LY_YTDMax,Sales[[#This Row],[date]]&gt;=LY_YTDMin)*Sales[[#This Row],[sales]]</f>
        <v>0</v>
      </c>
      <c r="O4029" s="4">
        <f>AND(Sales[[#This Row],[date]]&gt;=YoY_Min,Sales[[#This Row],[date]]&lt;=TY_YTDMax)*(Sales[[#This Row],[sales]]/Sales[[#This Row],[sqft]])</f>
        <v>3.0966612772837512E-3</v>
      </c>
      <c r="P4029" s="4">
        <f>SUMIF(Sales[RegionStoretype],Sales[[#This Row],[RegionStoretype]],Sales[YoY_SSF])/Sales[[#This Row],[Region_TypeCount]]</f>
        <v>58.312187288105562</v>
      </c>
    </row>
    <row r="4030" spans="1:16" x14ac:dyDescent="0.25">
      <c r="A4030" s="1">
        <v>43000</v>
      </c>
      <c r="B4030">
        <v>23</v>
      </c>
      <c r="C4030">
        <v>19</v>
      </c>
      <c r="D4030">
        <v>21683.949799999999</v>
      </c>
      <c r="E4030">
        <f>INDEX(Stores[region],MATCH(Sales[[#This Row],[store_no]],Stores[store_no],0))</f>
        <v>3</v>
      </c>
      <c r="F4030" t="str">
        <f>INDEX(Stores[storetype],MATCH(Sales[[#This Row],[store_no]],Stores[store_no],0))</f>
        <v>B</v>
      </c>
      <c r="G4030" t="str">
        <f>INDEX(Stores[location_city],MATCH(Sales[[#This Row],[store_no]],Stores[store_no],0))</f>
        <v>Cedar Rapids</v>
      </c>
      <c r="H4030" t="str">
        <f>INDEX(Stores[location_state],MATCH(Sales[[#This Row],[store_no]],Stores[store_no],0))</f>
        <v>Iowa</v>
      </c>
      <c r="I4030">
        <f>INDEX(Stores[sqft],MATCH(Sales[[#This Row],[store_no]],Stores[store_no],0))</f>
        <v>123700</v>
      </c>
      <c r="J4030" s="4" t="str">
        <f>INDEX(Departments[dept_name],MATCH(Sales[[#This Row],[dept_no]],Departments[dept_no],0))</f>
        <v>Tools</v>
      </c>
      <c r="K4030" s="4" t="str">
        <f>CONCATENATE(Sales[[#This Row],[region]],Sales[[#This Row],[storetype]])</f>
        <v>3B</v>
      </c>
      <c r="L4030" s="4">
        <f>INDEX(RegionStoreCount[Store Count],MATCH(Sales[[#This Row],[RegionStoretype]],RegionStoreCount[Region/Type],0))</f>
        <v>4</v>
      </c>
      <c r="M4030" s="4">
        <f>AND(Sales[[#This Row],[date]]&lt;=TY_YTDMax,Sales[[#This Row],[date]]&gt;=TY_YTDMin)*Sales[[#This Row],[sales]]</f>
        <v>0</v>
      </c>
      <c r="N4030" s="4">
        <f>AND(Sales[[#This Row],[date]]&lt;=LY_YTDMax,Sales[[#This Row],[date]]&gt;=LY_YTDMin)*Sales[[#This Row],[sales]]</f>
        <v>0</v>
      </c>
      <c r="O4030" s="4">
        <f>AND(Sales[[#This Row],[date]]&gt;=YoY_Min,Sales[[#This Row],[date]]&lt;=TY_YTDMax)*(Sales[[#This Row],[sales]]/Sales[[#This Row],[sqft]])</f>
        <v>0.17529466289409862</v>
      </c>
      <c r="P4030" s="4">
        <f>SUMIF(Sales[RegionStoretype],Sales[[#This Row],[RegionStoretype]],Sales[YoY_SSF])/Sales[[#This Row],[Region_TypeCount]]</f>
        <v>58.312187288105562</v>
      </c>
    </row>
    <row r="4031" spans="1:16" x14ac:dyDescent="0.25">
      <c r="A4031" s="1">
        <v>43000</v>
      </c>
      <c r="B4031">
        <v>24</v>
      </c>
      <c r="C4031">
        <v>7</v>
      </c>
      <c r="D4031">
        <v>107444.17540000001</v>
      </c>
      <c r="E4031">
        <f>INDEX(Stores[region],MATCH(Sales[[#This Row],[store_no]],Stores[store_no],0))</f>
        <v>2</v>
      </c>
      <c r="F4031" t="str">
        <f>INDEX(Stores[storetype],MATCH(Sales[[#This Row],[store_no]],Stores[store_no],0))</f>
        <v>A</v>
      </c>
      <c r="G4031" t="str">
        <f>INDEX(Stores[location_city],MATCH(Sales[[#This Row],[store_no]],Stores[store_no],0))</f>
        <v>Winnetka</v>
      </c>
      <c r="H4031" t="str">
        <f>INDEX(Stores[location_state],MATCH(Sales[[#This Row],[store_no]],Stores[store_no],0))</f>
        <v>Illinois</v>
      </c>
      <c r="I4031">
        <f>INDEX(Stores[sqft],MATCH(Sales[[#This Row],[store_no]],Stores[store_no],0))</f>
        <v>207800</v>
      </c>
      <c r="J4031" s="4" t="str">
        <f>INDEX(Departments[dept_name],MATCH(Sales[[#This Row],[dept_no]],Departments[dept_no],0))</f>
        <v>Electronics</v>
      </c>
      <c r="K4031" s="4" t="str">
        <f>CONCATENATE(Sales[[#This Row],[region]],Sales[[#This Row],[storetype]])</f>
        <v>2A</v>
      </c>
      <c r="L4031" s="4">
        <f>INDEX(RegionStoreCount[Store Count],MATCH(Sales[[#This Row],[RegionStoretype]],RegionStoreCount[Region/Type],0))</f>
        <v>5</v>
      </c>
      <c r="M4031" s="4">
        <f>AND(Sales[[#This Row],[date]]&lt;=TY_YTDMax,Sales[[#This Row],[date]]&gt;=TY_YTDMin)*Sales[[#This Row],[sales]]</f>
        <v>0</v>
      </c>
      <c r="N4031" s="4">
        <f>AND(Sales[[#This Row],[date]]&lt;=LY_YTDMax,Sales[[#This Row],[date]]&gt;=LY_YTDMin)*Sales[[#This Row],[sales]]</f>
        <v>0</v>
      </c>
      <c r="O4031" s="4">
        <f>AND(Sales[[#This Row],[date]]&gt;=YoY_Min,Sales[[#This Row],[date]]&lt;=TY_YTDMax)*(Sales[[#This Row],[sales]]/Sales[[#This Row],[sqft]])</f>
        <v>0.51705570452358041</v>
      </c>
      <c r="P4031" s="4">
        <f>SUMIF(Sales[RegionStoretype],Sales[[#This Row],[RegionStoretype]],Sales[YoY_SSF])/Sales[[#This Row],[Region_TypeCount]]</f>
        <v>60.052789354368521</v>
      </c>
    </row>
    <row r="4032" spans="1:16" x14ac:dyDescent="0.25">
      <c r="A4032" s="1">
        <v>43000</v>
      </c>
      <c r="B4032">
        <v>24</v>
      </c>
      <c r="C4032">
        <v>8</v>
      </c>
      <c r="D4032">
        <v>34427.517999999996</v>
      </c>
      <c r="E4032">
        <f>INDEX(Stores[region],MATCH(Sales[[#This Row],[store_no]],Stores[store_no],0))</f>
        <v>2</v>
      </c>
      <c r="F4032" t="str">
        <f>INDEX(Stores[storetype],MATCH(Sales[[#This Row],[store_no]],Stores[store_no],0))</f>
        <v>A</v>
      </c>
      <c r="G4032" t="str">
        <f>INDEX(Stores[location_city],MATCH(Sales[[#This Row],[store_no]],Stores[store_no],0))</f>
        <v>Winnetka</v>
      </c>
      <c r="H4032" t="str">
        <f>INDEX(Stores[location_state],MATCH(Sales[[#This Row],[store_no]],Stores[store_no],0))</f>
        <v>Illinois</v>
      </c>
      <c r="I4032">
        <f>INDEX(Stores[sqft],MATCH(Sales[[#This Row],[store_no]],Stores[store_no],0))</f>
        <v>207800</v>
      </c>
      <c r="J4032" s="4" t="str">
        <f>INDEX(Departments[dept_name],MATCH(Sales[[#This Row],[dept_no]],Departments[dept_no],0))</f>
        <v>Games</v>
      </c>
      <c r="K4032" s="4" t="str">
        <f>CONCATENATE(Sales[[#This Row],[region]],Sales[[#This Row],[storetype]])</f>
        <v>2A</v>
      </c>
      <c r="L4032" s="4">
        <f>INDEX(RegionStoreCount[Store Count],MATCH(Sales[[#This Row],[RegionStoretype]],RegionStoreCount[Region/Type],0))</f>
        <v>5</v>
      </c>
      <c r="M4032" s="4">
        <f>AND(Sales[[#This Row],[date]]&lt;=TY_YTDMax,Sales[[#This Row],[date]]&gt;=TY_YTDMin)*Sales[[#This Row],[sales]]</f>
        <v>0</v>
      </c>
      <c r="N4032" s="4">
        <f>AND(Sales[[#This Row],[date]]&lt;=LY_YTDMax,Sales[[#This Row],[date]]&gt;=LY_YTDMin)*Sales[[#This Row],[sales]]</f>
        <v>0</v>
      </c>
      <c r="O4032" s="4">
        <f>AND(Sales[[#This Row],[date]]&gt;=YoY_Min,Sales[[#This Row],[date]]&lt;=TY_YTDMax)*(Sales[[#This Row],[sales]]/Sales[[#This Row],[sqft]])</f>
        <v>0.16567621751684311</v>
      </c>
      <c r="P4032" s="4">
        <f>SUMIF(Sales[RegionStoretype],Sales[[#This Row],[RegionStoretype]],Sales[YoY_SSF])/Sales[[#This Row],[Region_TypeCount]]</f>
        <v>60.052789354368521</v>
      </c>
    </row>
    <row r="4033" spans="1:16" x14ac:dyDescent="0.25">
      <c r="A4033" s="1">
        <v>43000</v>
      </c>
      <c r="B4033">
        <v>24</v>
      </c>
      <c r="C4033">
        <v>13</v>
      </c>
      <c r="D4033">
        <v>56334.638800000001</v>
      </c>
      <c r="E4033">
        <f>INDEX(Stores[region],MATCH(Sales[[#This Row],[store_no]],Stores[store_no],0))</f>
        <v>2</v>
      </c>
      <c r="F4033" t="str">
        <f>INDEX(Stores[storetype],MATCH(Sales[[#This Row],[store_no]],Stores[store_no],0))</f>
        <v>A</v>
      </c>
      <c r="G4033" t="str">
        <f>INDEX(Stores[location_city],MATCH(Sales[[#This Row],[store_no]],Stores[store_no],0))</f>
        <v>Winnetka</v>
      </c>
      <c r="H4033" t="str">
        <f>INDEX(Stores[location_state],MATCH(Sales[[#This Row],[store_no]],Stores[store_no],0))</f>
        <v>Illinois</v>
      </c>
      <c r="I4033">
        <f>INDEX(Stores[sqft],MATCH(Sales[[#This Row],[store_no]],Stores[store_no],0))</f>
        <v>207800</v>
      </c>
      <c r="J4033" s="4" t="str">
        <f>INDEX(Departments[dept_name],MATCH(Sales[[#This Row],[dept_no]],Departments[dept_no],0))</f>
        <v>Kids</v>
      </c>
      <c r="K4033" s="4" t="str">
        <f>CONCATENATE(Sales[[#This Row],[region]],Sales[[#This Row],[storetype]])</f>
        <v>2A</v>
      </c>
      <c r="L4033" s="4">
        <f>INDEX(RegionStoreCount[Store Count],MATCH(Sales[[#This Row],[RegionStoretype]],RegionStoreCount[Region/Type],0))</f>
        <v>5</v>
      </c>
      <c r="M4033" s="4">
        <f>AND(Sales[[#This Row],[date]]&lt;=TY_YTDMax,Sales[[#This Row],[date]]&gt;=TY_YTDMin)*Sales[[#This Row],[sales]]</f>
        <v>0</v>
      </c>
      <c r="N4033" s="4">
        <f>AND(Sales[[#This Row],[date]]&lt;=LY_YTDMax,Sales[[#This Row],[date]]&gt;=LY_YTDMin)*Sales[[#This Row],[sales]]</f>
        <v>0</v>
      </c>
      <c r="O4033" s="4">
        <f>AND(Sales[[#This Row],[date]]&gt;=YoY_Min,Sales[[#This Row],[date]]&lt;=TY_YTDMax)*(Sales[[#This Row],[sales]]/Sales[[#This Row],[sqft]])</f>
        <v>0.27110028296438882</v>
      </c>
      <c r="P4033" s="4">
        <f>SUMIF(Sales[RegionStoretype],Sales[[#This Row],[RegionStoretype]],Sales[YoY_SSF])/Sales[[#This Row],[Region_TypeCount]]</f>
        <v>60.052789354368521</v>
      </c>
    </row>
    <row r="4034" spans="1:16" x14ac:dyDescent="0.25">
      <c r="A4034" s="1">
        <v>43000</v>
      </c>
      <c r="B4034">
        <v>24</v>
      </c>
      <c r="C4034">
        <v>18</v>
      </c>
      <c r="D4034">
        <v>148751.45800000001</v>
      </c>
      <c r="E4034">
        <f>INDEX(Stores[region],MATCH(Sales[[#This Row],[store_no]],Stores[store_no],0))</f>
        <v>2</v>
      </c>
      <c r="F4034" t="str">
        <f>INDEX(Stores[storetype],MATCH(Sales[[#This Row],[store_no]],Stores[store_no],0))</f>
        <v>A</v>
      </c>
      <c r="G4034" t="str">
        <f>INDEX(Stores[location_city],MATCH(Sales[[#This Row],[store_no]],Stores[store_no],0))</f>
        <v>Winnetka</v>
      </c>
      <c r="H4034" t="str">
        <f>INDEX(Stores[location_state],MATCH(Sales[[#This Row],[store_no]],Stores[store_no],0))</f>
        <v>Illinois</v>
      </c>
      <c r="I4034">
        <f>INDEX(Stores[sqft],MATCH(Sales[[#This Row],[store_no]],Stores[store_no],0))</f>
        <v>207800</v>
      </c>
      <c r="J4034" s="4" t="str">
        <f>INDEX(Departments[dept_name],MATCH(Sales[[#This Row],[dept_no]],Departments[dept_no],0))</f>
        <v>Sports</v>
      </c>
      <c r="K4034" s="4" t="str">
        <f>CONCATENATE(Sales[[#This Row],[region]],Sales[[#This Row],[storetype]])</f>
        <v>2A</v>
      </c>
      <c r="L4034" s="4">
        <f>INDEX(RegionStoreCount[Store Count],MATCH(Sales[[#This Row],[RegionStoretype]],RegionStoreCount[Region/Type],0))</f>
        <v>5</v>
      </c>
      <c r="M4034" s="4">
        <f>AND(Sales[[#This Row],[date]]&lt;=TY_YTDMax,Sales[[#This Row],[date]]&gt;=TY_YTDMin)*Sales[[#This Row],[sales]]</f>
        <v>0</v>
      </c>
      <c r="N4034" s="4">
        <f>AND(Sales[[#This Row],[date]]&lt;=LY_YTDMax,Sales[[#This Row],[date]]&gt;=LY_YTDMin)*Sales[[#This Row],[sales]]</f>
        <v>0</v>
      </c>
      <c r="O4034" s="4">
        <f>AND(Sales[[#This Row],[date]]&gt;=YoY_Min,Sales[[#This Row],[date]]&lt;=TY_YTDMax)*(Sales[[#This Row],[sales]]/Sales[[#This Row],[sqft]])</f>
        <v>0.71583954764196345</v>
      </c>
      <c r="P4034" s="4">
        <f>SUMIF(Sales[RegionStoretype],Sales[[#This Row],[RegionStoretype]],Sales[YoY_SSF])/Sales[[#This Row],[Region_TypeCount]]</f>
        <v>60.052789354368521</v>
      </c>
    </row>
    <row r="4035" spans="1:16" x14ac:dyDescent="0.25">
      <c r="A4035" s="1">
        <v>43000</v>
      </c>
      <c r="B4035">
        <v>25</v>
      </c>
      <c r="C4035">
        <v>11</v>
      </c>
      <c r="D4035">
        <v>28475.820800000001</v>
      </c>
      <c r="E4035">
        <f>INDEX(Stores[region],MATCH(Sales[[#This Row],[store_no]],Stores[store_no],0))</f>
        <v>3</v>
      </c>
      <c r="F4035" t="str">
        <f>INDEX(Stores[storetype],MATCH(Sales[[#This Row],[store_no]],Stores[store_no],0))</f>
        <v>B</v>
      </c>
      <c r="G4035" t="str">
        <f>INDEX(Stores[location_city],MATCH(Sales[[#This Row],[store_no]],Stores[store_no],0))</f>
        <v>Kansas City</v>
      </c>
      <c r="H4035" t="str">
        <f>INDEX(Stores[location_state],MATCH(Sales[[#This Row],[store_no]],Stores[store_no],0))</f>
        <v>Missouri</v>
      </c>
      <c r="I4035">
        <f>INDEX(Stores[sqft],MATCH(Sales[[#This Row],[store_no]],Stores[store_no],0))</f>
        <v>92300</v>
      </c>
      <c r="J4035" s="4" t="str">
        <f>INDEX(Departments[dept_name],MATCH(Sales[[#This Row],[dept_no]],Departments[dept_no],0))</f>
        <v>Home</v>
      </c>
      <c r="K4035" s="4" t="str">
        <f>CONCATENATE(Sales[[#This Row],[region]],Sales[[#This Row],[storetype]])</f>
        <v>3B</v>
      </c>
      <c r="L4035" s="4">
        <f>INDEX(RegionStoreCount[Store Count],MATCH(Sales[[#This Row],[RegionStoretype]],RegionStoreCount[Region/Type],0))</f>
        <v>4</v>
      </c>
      <c r="M4035" s="4">
        <f>AND(Sales[[#This Row],[date]]&lt;=TY_YTDMax,Sales[[#This Row],[date]]&gt;=TY_YTDMin)*Sales[[#This Row],[sales]]</f>
        <v>0</v>
      </c>
      <c r="N4035" s="4">
        <f>AND(Sales[[#This Row],[date]]&lt;=LY_YTDMax,Sales[[#This Row],[date]]&gt;=LY_YTDMin)*Sales[[#This Row],[sales]]</f>
        <v>0</v>
      </c>
      <c r="O4035" s="4">
        <f>AND(Sales[[#This Row],[date]]&gt;=YoY_Min,Sales[[#This Row],[date]]&lt;=TY_YTDMax)*(Sales[[#This Row],[sales]]/Sales[[#This Row],[sqft]])</f>
        <v>0.3085137681473456</v>
      </c>
      <c r="P4035" s="4">
        <f>SUMIF(Sales[RegionStoretype],Sales[[#This Row],[RegionStoretype]],Sales[YoY_SSF])/Sales[[#This Row],[Region_TypeCount]]</f>
        <v>58.312187288105562</v>
      </c>
    </row>
    <row r="4036" spans="1:16" x14ac:dyDescent="0.25">
      <c r="A4036" s="1">
        <v>43000</v>
      </c>
      <c r="B4036">
        <v>26</v>
      </c>
      <c r="C4036">
        <v>12</v>
      </c>
      <c r="D4036">
        <v>124644.8434</v>
      </c>
      <c r="E4036">
        <f>INDEX(Stores[region],MATCH(Sales[[#This Row],[store_no]],Stores[store_no],0))</f>
        <v>2</v>
      </c>
      <c r="F4036" t="str">
        <f>INDEX(Stores[storetype],MATCH(Sales[[#This Row],[store_no]],Stores[store_no],0))</f>
        <v>A</v>
      </c>
      <c r="G4036" t="str">
        <f>INDEX(Stores[location_city],MATCH(Sales[[#This Row],[store_no]],Stores[store_no],0))</f>
        <v>Carmel</v>
      </c>
      <c r="H4036" t="str">
        <f>INDEX(Stores[location_state],MATCH(Sales[[#This Row],[store_no]],Stores[store_no],0))</f>
        <v>Indiana</v>
      </c>
      <c r="I4036">
        <f>INDEX(Stores[sqft],MATCH(Sales[[#This Row],[store_no]],Stores[store_no],0))</f>
        <v>198500</v>
      </c>
      <c r="J4036" s="4" t="str">
        <f>INDEX(Departments[dept_name],MATCH(Sales[[#This Row],[dept_no]],Departments[dept_no],0))</f>
        <v>Jewelery</v>
      </c>
      <c r="K4036" s="4" t="str">
        <f>CONCATENATE(Sales[[#This Row],[region]],Sales[[#This Row],[storetype]])</f>
        <v>2A</v>
      </c>
      <c r="L4036" s="4">
        <f>INDEX(RegionStoreCount[Store Count],MATCH(Sales[[#This Row],[RegionStoretype]],RegionStoreCount[Region/Type],0))</f>
        <v>5</v>
      </c>
      <c r="M4036" s="4">
        <f>AND(Sales[[#This Row],[date]]&lt;=TY_YTDMax,Sales[[#This Row],[date]]&gt;=TY_YTDMin)*Sales[[#This Row],[sales]]</f>
        <v>0</v>
      </c>
      <c r="N4036" s="4">
        <f>AND(Sales[[#This Row],[date]]&lt;=LY_YTDMax,Sales[[#This Row],[date]]&gt;=LY_YTDMin)*Sales[[#This Row],[sales]]</f>
        <v>0</v>
      </c>
      <c r="O4036" s="4">
        <f>AND(Sales[[#This Row],[date]]&gt;=YoY_Min,Sales[[#This Row],[date]]&lt;=TY_YTDMax)*(Sales[[#This Row],[sales]]/Sales[[#This Row],[sqft]])</f>
        <v>0.62793371989924429</v>
      </c>
      <c r="P4036" s="4">
        <f>SUMIF(Sales[RegionStoretype],Sales[[#This Row],[RegionStoretype]],Sales[YoY_SSF])/Sales[[#This Row],[Region_TypeCount]]</f>
        <v>60.052789354368521</v>
      </c>
    </row>
    <row r="4037" spans="1:16" x14ac:dyDescent="0.25">
      <c r="A4037" s="1">
        <v>43000</v>
      </c>
      <c r="B4037">
        <v>26</v>
      </c>
      <c r="C4037">
        <v>17</v>
      </c>
      <c r="D4037">
        <v>68555.488899999997</v>
      </c>
      <c r="E4037">
        <f>INDEX(Stores[region],MATCH(Sales[[#This Row],[store_no]],Stores[store_no],0))</f>
        <v>2</v>
      </c>
      <c r="F4037" t="str">
        <f>INDEX(Stores[storetype],MATCH(Sales[[#This Row],[store_no]],Stores[store_no],0))</f>
        <v>A</v>
      </c>
      <c r="G4037" t="str">
        <f>INDEX(Stores[location_city],MATCH(Sales[[#This Row],[store_no]],Stores[store_no],0))</f>
        <v>Carmel</v>
      </c>
      <c r="H4037" t="str">
        <f>INDEX(Stores[location_state],MATCH(Sales[[#This Row],[store_no]],Stores[store_no],0))</f>
        <v>Indiana</v>
      </c>
      <c r="I4037">
        <f>INDEX(Stores[sqft],MATCH(Sales[[#This Row],[store_no]],Stores[store_no],0))</f>
        <v>198500</v>
      </c>
      <c r="J4037" s="4" t="str">
        <f>INDEX(Departments[dept_name],MATCH(Sales[[#This Row],[dept_no]],Departments[dept_no],0))</f>
        <v>Shoes</v>
      </c>
      <c r="K4037" s="4" t="str">
        <f>CONCATENATE(Sales[[#This Row],[region]],Sales[[#This Row],[storetype]])</f>
        <v>2A</v>
      </c>
      <c r="L4037" s="4">
        <f>INDEX(RegionStoreCount[Store Count],MATCH(Sales[[#This Row],[RegionStoretype]],RegionStoreCount[Region/Type],0))</f>
        <v>5</v>
      </c>
      <c r="M4037" s="4">
        <f>AND(Sales[[#This Row],[date]]&lt;=TY_YTDMax,Sales[[#This Row],[date]]&gt;=TY_YTDMin)*Sales[[#This Row],[sales]]</f>
        <v>0</v>
      </c>
      <c r="N4037" s="4">
        <f>AND(Sales[[#This Row],[date]]&lt;=LY_YTDMax,Sales[[#This Row],[date]]&gt;=LY_YTDMin)*Sales[[#This Row],[sales]]</f>
        <v>0</v>
      </c>
      <c r="O4037" s="4">
        <f>AND(Sales[[#This Row],[date]]&gt;=YoY_Min,Sales[[#This Row],[date]]&lt;=TY_YTDMax)*(Sales[[#This Row],[sales]]/Sales[[#This Row],[sqft]])</f>
        <v>0.34536770226700247</v>
      </c>
      <c r="P4037" s="4">
        <f>SUMIF(Sales[RegionStoretype],Sales[[#This Row],[RegionStoretype]],Sales[YoY_SSF])/Sales[[#This Row],[Region_TypeCount]]</f>
        <v>60.052789354368521</v>
      </c>
    </row>
    <row r="4038" spans="1:16" x14ac:dyDescent="0.25">
      <c r="A4038" s="1">
        <v>43000</v>
      </c>
      <c r="B4038">
        <v>27</v>
      </c>
      <c r="C4038">
        <v>8</v>
      </c>
      <c r="D4038">
        <v>33238.953999999998</v>
      </c>
      <c r="E4038">
        <f>INDEX(Stores[region],MATCH(Sales[[#This Row],[store_no]],Stores[store_no],0))</f>
        <v>3</v>
      </c>
      <c r="F4038" t="str">
        <f>INDEX(Stores[storetype],MATCH(Sales[[#This Row],[store_no]],Stores[store_no],0))</f>
        <v>A</v>
      </c>
      <c r="G4038" t="str">
        <f>INDEX(Stores[location_city],MATCH(Sales[[#This Row],[store_no]],Stores[store_no],0))</f>
        <v>Springfield</v>
      </c>
      <c r="H4038" t="str">
        <f>INDEX(Stores[location_state],MATCH(Sales[[#This Row],[store_no]],Stores[store_no],0))</f>
        <v>Missouri</v>
      </c>
      <c r="I4038">
        <f>INDEX(Stores[sqft],MATCH(Sales[[#This Row],[store_no]],Stores[store_no],0))</f>
        <v>158200</v>
      </c>
      <c r="J4038" s="4" t="str">
        <f>INDEX(Departments[dept_name],MATCH(Sales[[#This Row],[dept_no]],Departments[dept_no],0))</f>
        <v>Games</v>
      </c>
      <c r="K4038" s="4" t="str">
        <f>CONCATENATE(Sales[[#This Row],[region]],Sales[[#This Row],[storetype]])</f>
        <v>3A</v>
      </c>
      <c r="L4038" s="4">
        <f>INDEX(RegionStoreCount[Store Count],MATCH(Sales[[#This Row],[RegionStoretype]],RegionStoreCount[Region/Type],0))</f>
        <v>9</v>
      </c>
      <c r="M4038" s="4">
        <f>AND(Sales[[#This Row],[date]]&lt;=TY_YTDMax,Sales[[#This Row],[date]]&gt;=TY_YTDMin)*Sales[[#This Row],[sales]]</f>
        <v>0</v>
      </c>
      <c r="N4038" s="4">
        <f>AND(Sales[[#This Row],[date]]&lt;=LY_YTDMax,Sales[[#This Row],[date]]&gt;=LY_YTDMin)*Sales[[#This Row],[sales]]</f>
        <v>0</v>
      </c>
      <c r="O4038" s="4">
        <f>AND(Sales[[#This Row],[date]]&gt;=YoY_Min,Sales[[#This Row],[date]]&lt;=TY_YTDMax)*(Sales[[#This Row],[sales]]/Sales[[#This Row],[sqft]])</f>
        <v>0.21010716814159291</v>
      </c>
      <c r="P4038" s="4">
        <f>SUMIF(Sales[RegionStoretype],Sales[[#This Row],[RegionStoretype]],Sales[YoY_SSF])/Sales[[#This Row],[Region_TypeCount]]</f>
        <v>53.603836561720975</v>
      </c>
    </row>
    <row r="4039" spans="1:16" x14ac:dyDescent="0.25">
      <c r="A4039" s="1">
        <v>43000</v>
      </c>
      <c r="B4039">
        <v>27</v>
      </c>
      <c r="C4039">
        <v>11</v>
      </c>
      <c r="D4039">
        <v>41040.495300000002</v>
      </c>
      <c r="E4039">
        <f>INDEX(Stores[region],MATCH(Sales[[#This Row],[store_no]],Stores[store_no],0))</f>
        <v>3</v>
      </c>
      <c r="F4039" t="str">
        <f>INDEX(Stores[storetype],MATCH(Sales[[#This Row],[store_no]],Stores[store_no],0))</f>
        <v>A</v>
      </c>
      <c r="G4039" t="str">
        <f>INDEX(Stores[location_city],MATCH(Sales[[#This Row],[store_no]],Stores[store_no],0))</f>
        <v>Springfield</v>
      </c>
      <c r="H4039" t="str">
        <f>INDEX(Stores[location_state],MATCH(Sales[[#This Row],[store_no]],Stores[store_no],0))</f>
        <v>Missouri</v>
      </c>
      <c r="I4039">
        <f>INDEX(Stores[sqft],MATCH(Sales[[#This Row],[store_no]],Stores[store_no],0))</f>
        <v>158200</v>
      </c>
      <c r="J4039" s="4" t="str">
        <f>INDEX(Departments[dept_name],MATCH(Sales[[#This Row],[dept_no]],Departments[dept_no],0))</f>
        <v>Home</v>
      </c>
      <c r="K4039" s="4" t="str">
        <f>CONCATENATE(Sales[[#This Row],[region]],Sales[[#This Row],[storetype]])</f>
        <v>3A</v>
      </c>
      <c r="L4039" s="4">
        <f>INDEX(RegionStoreCount[Store Count],MATCH(Sales[[#This Row],[RegionStoretype]],RegionStoreCount[Region/Type],0))</f>
        <v>9</v>
      </c>
      <c r="M4039" s="4">
        <f>AND(Sales[[#This Row],[date]]&lt;=TY_YTDMax,Sales[[#This Row],[date]]&gt;=TY_YTDMin)*Sales[[#This Row],[sales]]</f>
        <v>0</v>
      </c>
      <c r="N4039" s="4">
        <f>AND(Sales[[#This Row],[date]]&lt;=LY_YTDMax,Sales[[#This Row],[date]]&gt;=LY_YTDMin)*Sales[[#This Row],[sales]]</f>
        <v>0</v>
      </c>
      <c r="O4039" s="4">
        <f>AND(Sales[[#This Row],[date]]&gt;=YoY_Min,Sales[[#This Row],[date]]&lt;=TY_YTDMax)*(Sales[[#This Row],[sales]]/Sales[[#This Row],[sqft]])</f>
        <v>0.25942158849557523</v>
      </c>
      <c r="P4039" s="4">
        <f>SUMIF(Sales[RegionStoretype],Sales[[#This Row],[RegionStoretype]],Sales[YoY_SSF])/Sales[[#This Row],[Region_TypeCount]]</f>
        <v>53.603836561720975</v>
      </c>
    </row>
    <row r="4040" spans="1:16" x14ac:dyDescent="0.25">
      <c r="A4040" s="1">
        <v>43000</v>
      </c>
      <c r="B4040">
        <v>28</v>
      </c>
      <c r="C4040">
        <v>9</v>
      </c>
      <c r="D4040">
        <v>38658.196499999998</v>
      </c>
      <c r="E4040">
        <f>INDEX(Stores[region],MATCH(Sales[[#This Row],[store_no]],Stores[store_no],0))</f>
        <v>2</v>
      </c>
      <c r="F4040" t="str">
        <f>INDEX(Stores[storetype],MATCH(Sales[[#This Row],[store_no]],Stores[store_no],0))</f>
        <v>A</v>
      </c>
      <c r="G4040" t="str">
        <f>INDEX(Stores[location_city],MATCH(Sales[[#This Row],[store_no]],Stores[store_no],0))</f>
        <v>Milwaukee</v>
      </c>
      <c r="H4040" t="str">
        <f>INDEX(Stores[location_state],MATCH(Sales[[#This Row],[store_no]],Stores[store_no],0))</f>
        <v>Wisconsin</v>
      </c>
      <c r="I4040">
        <f>INDEX(Stores[sqft],MATCH(Sales[[#This Row],[store_no]],Stores[store_no],0))</f>
        <v>203800</v>
      </c>
      <c r="J4040" s="4" t="str">
        <f>INDEX(Departments[dept_name],MATCH(Sales[[#This Row],[dept_no]],Departments[dept_no],0))</f>
        <v>Garden</v>
      </c>
      <c r="K4040" s="4" t="str">
        <f>CONCATENATE(Sales[[#This Row],[region]],Sales[[#This Row],[storetype]])</f>
        <v>2A</v>
      </c>
      <c r="L4040" s="4">
        <f>INDEX(RegionStoreCount[Store Count],MATCH(Sales[[#This Row],[RegionStoretype]],RegionStoreCount[Region/Type],0))</f>
        <v>5</v>
      </c>
      <c r="M4040" s="4">
        <f>AND(Sales[[#This Row],[date]]&lt;=TY_YTDMax,Sales[[#This Row],[date]]&gt;=TY_YTDMin)*Sales[[#This Row],[sales]]</f>
        <v>0</v>
      </c>
      <c r="N4040" s="4">
        <f>AND(Sales[[#This Row],[date]]&lt;=LY_YTDMax,Sales[[#This Row],[date]]&gt;=LY_YTDMin)*Sales[[#This Row],[sales]]</f>
        <v>0</v>
      </c>
      <c r="O4040" s="4">
        <f>AND(Sales[[#This Row],[date]]&gt;=YoY_Min,Sales[[#This Row],[date]]&lt;=TY_YTDMax)*(Sales[[#This Row],[sales]]/Sales[[#This Row],[sqft]])</f>
        <v>0.18968693081452404</v>
      </c>
      <c r="P4040" s="4">
        <f>SUMIF(Sales[RegionStoretype],Sales[[#This Row],[RegionStoretype]],Sales[YoY_SSF])/Sales[[#This Row],[Region_TypeCount]]</f>
        <v>60.052789354368521</v>
      </c>
    </row>
    <row r="4041" spans="1:16" x14ac:dyDescent="0.25">
      <c r="A4041" s="1">
        <v>43000</v>
      </c>
      <c r="B4041">
        <v>29</v>
      </c>
      <c r="C4041">
        <v>1</v>
      </c>
      <c r="D4041">
        <v>15539.448</v>
      </c>
      <c r="E4041">
        <f>INDEX(Stores[region],MATCH(Sales[[#This Row],[store_no]],Stores[store_no],0))</f>
        <v>1</v>
      </c>
      <c r="F4041" t="str">
        <f>INDEX(Stores[storetype],MATCH(Sales[[#This Row],[store_no]],Stores[store_no],0))</f>
        <v>B</v>
      </c>
      <c r="G4041" t="str">
        <f>INDEX(Stores[location_city],MATCH(Sales[[#This Row],[store_no]],Stores[store_no],0))</f>
        <v>Grand Rapids</v>
      </c>
      <c r="H4041" t="str">
        <f>INDEX(Stores[location_state],MATCH(Sales[[#This Row],[store_no]],Stores[store_no],0))</f>
        <v>Michigan</v>
      </c>
      <c r="I4041">
        <f>INDEX(Stores[sqft],MATCH(Sales[[#This Row],[store_no]],Stores[store_no],0))</f>
        <v>148300</v>
      </c>
      <c r="J4041" s="4" t="str">
        <f>INDEX(Departments[dept_name],MATCH(Sales[[#This Row],[dept_no]],Departments[dept_no],0))</f>
        <v>Automotive</v>
      </c>
      <c r="K4041" s="4" t="str">
        <f>CONCATENATE(Sales[[#This Row],[region]],Sales[[#This Row],[storetype]])</f>
        <v>1B</v>
      </c>
      <c r="L4041" s="4">
        <f>INDEX(RegionStoreCount[Store Count],MATCH(Sales[[#This Row],[RegionStoretype]],RegionStoreCount[Region/Type],0))</f>
        <v>5</v>
      </c>
      <c r="M4041" s="4">
        <f>AND(Sales[[#This Row],[date]]&lt;=TY_YTDMax,Sales[[#This Row],[date]]&gt;=TY_YTDMin)*Sales[[#This Row],[sales]]</f>
        <v>0</v>
      </c>
      <c r="N4041" s="4">
        <f>AND(Sales[[#This Row],[date]]&lt;=LY_YTDMax,Sales[[#This Row],[date]]&gt;=LY_YTDMin)*Sales[[#This Row],[sales]]</f>
        <v>0</v>
      </c>
      <c r="O4041" s="4">
        <f>AND(Sales[[#This Row],[date]]&gt;=YoY_Min,Sales[[#This Row],[date]]&lt;=TY_YTDMax)*(Sales[[#This Row],[sales]]/Sales[[#This Row],[sqft]])</f>
        <v>0.10478387053270398</v>
      </c>
      <c r="P4041" s="4">
        <f>SUMIF(Sales[RegionStoretype],Sales[[#This Row],[RegionStoretype]],Sales[YoY_SSF])/Sales[[#This Row],[Region_TypeCount]]</f>
        <v>68.518982968140051</v>
      </c>
    </row>
    <row r="4042" spans="1:16" x14ac:dyDescent="0.25">
      <c r="A4042" s="1">
        <v>43000</v>
      </c>
      <c r="B4042">
        <v>29</v>
      </c>
      <c r="C4042">
        <v>16</v>
      </c>
      <c r="D4042">
        <v>95975.840199999991</v>
      </c>
      <c r="E4042">
        <f>INDEX(Stores[region],MATCH(Sales[[#This Row],[store_no]],Stores[store_no],0))</f>
        <v>1</v>
      </c>
      <c r="F4042" t="str">
        <f>INDEX(Stores[storetype],MATCH(Sales[[#This Row],[store_no]],Stores[store_no],0))</f>
        <v>B</v>
      </c>
      <c r="G4042" t="str">
        <f>INDEX(Stores[location_city],MATCH(Sales[[#This Row],[store_no]],Stores[store_no],0))</f>
        <v>Grand Rapids</v>
      </c>
      <c r="H4042" t="str">
        <f>INDEX(Stores[location_state],MATCH(Sales[[#This Row],[store_no]],Stores[store_no],0))</f>
        <v>Michigan</v>
      </c>
      <c r="I4042">
        <f>INDEX(Stores[sqft],MATCH(Sales[[#This Row],[store_no]],Stores[store_no],0))</f>
        <v>148300</v>
      </c>
      <c r="J4042" s="4" t="str">
        <f>INDEX(Departments[dept_name],MATCH(Sales[[#This Row],[dept_no]],Departments[dept_no],0))</f>
        <v>Outdoors</v>
      </c>
      <c r="K4042" s="4" t="str">
        <f>CONCATENATE(Sales[[#This Row],[region]],Sales[[#This Row],[storetype]])</f>
        <v>1B</v>
      </c>
      <c r="L4042" s="4">
        <f>INDEX(RegionStoreCount[Store Count],MATCH(Sales[[#This Row],[RegionStoretype]],RegionStoreCount[Region/Type],0))</f>
        <v>5</v>
      </c>
      <c r="M4042" s="4">
        <f>AND(Sales[[#This Row],[date]]&lt;=TY_YTDMax,Sales[[#This Row],[date]]&gt;=TY_YTDMin)*Sales[[#This Row],[sales]]</f>
        <v>0</v>
      </c>
      <c r="N4042" s="4">
        <f>AND(Sales[[#This Row],[date]]&lt;=LY_YTDMax,Sales[[#This Row],[date]]&gt;=LY_YTDMin)*Sales[[#This Row],[sales]]</f>
        <v>0</v>
      </c>
      <c r="O4042" s="4">
        <f>AND(Sales[[#This Row],[date]]&gt;=YoY_Min,Sales[[#This Row],[date]]&lt;=TY_YTDMax)*(Sales[[#This Row],[sales]]/Sales[[#This Row],[sqft]])</f>
        <v>0.64717356844234653</v>
      </c>
      <c r="P4042" s="4">
        <f>SUMIF(Sales[RegionStoretype],Sales[[#This Row],[RegionStoretype]],Sales[YoY_SSF])/Sales[[#This Row],[Region_TypeCount]]</f>
        <v>68.518982968140051</v>
      </c>
    </row>
    <row r="4043" spans="1:16" x14ac:dyDescent="0.25">
      <c r="A4043" s="1">
        <v>43000</v>
      </c>
      <c r="B4043">
        <v>31</v>
      </c>
      <c r="C4043">
        <v>2</v>
      </c>
      <c r="D4043">
        <v>23624.817199999998</v>
      </c>
      <c r="E4043">
        <f>INDEX(Stores[region],MATCH(Sales[[#This Row],[store_no]],Stores[store_no],0))</f>
        <v>3</v>
      </c>
      <c r="F4043" t="str">
        <f>INDEX(Stores[storetype],MATCH(Sales[[#This Row],[store_no]],Stores[store_no],0))</f>
        <v>A</v>
      </c>
      <c r="G4043" t="str">
        <f>INDEX(Stores[location_city],MATCH(Sales[[#This Row],[store_no]],Stores[store_no],0))</f>
        <v>Rapid City</v>
      </c>
      <c r="H4043" t="str">
        <f>INDEX(Stores[location_state],MATCH(Sales[[#This Row],[store_no]],Stores[store_no],0))</f>
        <v>South Dakota</v>
      </c>
      <c r="I4043">
        <f>INDEX(Stores[sqft],MATCH(Sales[[#This Row],[store_no]],Stores[store_no],0))</f>
        <v>200100</v>
      </c>
      <c r="J4043" s="4" t="str">
        <f>INDEX(Departments[dept_name],MATCH(Sales[[#This Row],[dept_no]],Departments[dept_no],0))</f>
        <v>Baby</v>
      </c>
      <c r="K4043" s="4" t="str">
        <f>CONCATENATE(Sales[[#This Row],[region]],Sales[[#This Row],[storetype]])</f>
        <v>3A</v>
      </c>
      <c r="L4043" s="4">
        <f>INDEX(RegionStoreCount[Store Count],MATCH(Sales[[#This Row],[RegionStoretype]],RegionStoreCount[Region/Type],0))</f>
        <v>9</v>
      </c>
      <c r="M4043" s="4">
        <f>AND(Sales[[#This Row],[date]]&lt;=TY_YTDMax,Sales[[#This Row],[date]]&gt;=TY_YTDMin)*Sales[[#This Row],[sales]]</f>
        <v>0</v>
      </c>
      <c r="N4043" s="4">
        <f>AND(Sales[[#This Row],[date]]&lt;=LY_YTDMax,Sales[[#This Row],[date]]&gt;=LY_YTDMin)*Sales[[#This Row],[sales]]</f>
        <v>0</v>
      </c>
      <c r="O4043" s="4">
        <f>AND(Sales[[#This Row],[date]]&gt;=YoY_Min,Sales[[#This Row],[date]]&lt;=TY_YTDMax)*(Sales[[#This Row],[sales]]/Sales[[#This Row],[sqft]])</f>
        <v>0.11806505347326336</v>
      </c>
      <c r="P4043" s="4">
        <f>SUMIF(Sales[RegionStoretype],Sales[[#This Row],[RegionStoretype]],Sales[YoY_SSF])/Sales[[#This Row],[Region_TypeCount]]</f>
        <v>53.603836561720975</v>
      </c>
    </row>
    <row r="4044" spans="1:16" x14ac:dyDescent="0.25">
      <c r="A4044" s="1">
        <v>43000</v>
      </c>
      <c r="B4044">
        <v>31</v>
      </c>
      <c r="C4044">
        <v>8</v>
      </c>
      <c r="D4044">
        <v>48486.832800000004</v>
      </c>
      <c r="E4044">
        <f>INDEX(Stores[region],MATCH(Sales[[#This Row],[store_no]],Stores[store_no],0))</f>
        <v>3</v>
      </c>
      <c r="F4044" t="str">
        <f>INDEX(Stores[storetype],MATCH(Sales[[#This Row],[store_no]],Stores[store_no],0))</f>
        <v>A</v>
      </c>
      <c r="G4044" t="str">
        <f>INDEX(Stores[location_city],MATCH(Sales[[#This Row],[store_no]],Stores[store_no],0))</f>
        <v>Rapid City</v>
      </c>
      <c r="H4044" t="str">
        <f>INDEX(Stores[location_state],MATCH(Sales[[#This Row],[store_no]],Stores[store_no],0))</f>
        <v>South Dakota</v>
      </c>
      <c r="I4044">
        <f>INDEX(Stores[sqft],MATCH(Sales[[#This Row],[store_no]],Stores[store_no],0))</f>
        <v>200100</v>
      </c>
      <c r="J4044" s="4" t="str">
        <f>INDEX(Departments[dept_name],MATCH(Sales[[#This Row],[dept_no]],Departments[dept_no],0))</f>
        <v>Games</v>
      </c>
      <c r="K4044" s="4" t="str">
        <f>CONCATENATE(Sales[[#This Row],[region]],Sales[[#This Row],[storetype]])</f>
        <v>3A</v>
      </c>
      <c r="L4044" s="4">
        <f>INDEX(RegionStoreCount[Store Count],MATCH(Sales[[#This Row],[RegionStoretype]],RegionStoreCount[Region/Type],0))</f>
        <v>9</v>
      </c>
      <c r="M4044" s="4">
        <f>AND(Sales[[#This Row],[date]]&lt;=TY_YTDMax,Sales[[#This Row],[date]]&gt;=TY_YTDMin)*Sales[[#This Row],[sales]]</f>
        <v>0</v>
      </c>
      <c r="N4044" s="4">
        <f>AND(Sales[[#This Row],[date]]&lt;=LY_YTDMax,Sales[[#This Row],[date]]&gt;=LY_YTDMin)*Sales[[#This Row],[sales]]</f>
        <v>0</v>
      </c>
      <c r="O4044" s="4">
        <f>AND(Sales[[#This Row],[date]]&gt;=YoY_Min,Sales[[#This Row],[date]]&lt;=TY_YTDMax)*(Sales[[#This Row],[sales]]/Sales[[#This Row],[sqft]])</f>
        <v>0.2423130074962519</v>
      </c>
      <c r="P4044" s="4">
        <f>SUMIF(Sales[RegionStoretype],Sales[[#This Row],[RegionStoretype]],Sales[YoY_SSF])/Sales[[#This Row],[Region_TypeCount]]</f>
        <v>53.603836561720975</v>
      </c>
    </row>
    <row r="4045" spans="1:16" x14ac:dyDescent="0.25">
      <c r="A4045" s="1">
        <v>43000</v>
      </c>
      <c r="B4045">
        <v>32</v>
      </c>
      <c r="C4045">
        <v>2</v>
      </c>
      <c r="D4045">
        <v>39497.402799999996</v>
      </c>
      <c r="E4045">
        <f>INDEX(Stores[region],MATCH(Sales[[#This Row],[store_no]],Stores[store_no],0))</f>
        <v>2</v>
      </c>
      <c r="F4045" t="str">
        <f>INDEX(Stores[storetype],MATCH(Sales[[#This Row],[store_no]],Stores[store_no],0))</f>
        <v>A</v>
      </c>
      <c r="G4045" t="str">
        <f>INDEX(Stores[location_city],MATCH(Sales[[#This Row],[store_no]],Stores[store_no],0))</f>
        <v>Western Springs</v>
      </c>
      <c r="H4045" t="str">
        <f>INDEX(Stores[location_state],MATCH(Sales[[#This Row],[store_no]],Stores[store_no],0))</f>
        <v>Illinois</v>
      </c>
      <c r="I4045">
        <f>INDEX(Stores[sqft],MATCH(Sales[[#This Row],[store_no]],Stores[store_no],0))</f>
        <v>118200</v>
      </c>
      <c r="J4045" s="4" t="str">
        <f>INDEX(Departments[dept_name],MATCH(Sales[[#This Row],[dept_no]],Departments[dept_no],0))</f>
        <v>Baby</v>
      </c>
      <c r="K4045" s="4" t="str">
        <f>CONCATENATE(Sales[[#This Row],[region]],Sales[[#This Row],[storetype]])</f>
        <v>2A</v>
      </c>
      <c r="L4045" s="4">
        <f>INDEX(RegionStoreCount[Store Count],MATCH(Sales[[#This Row],[RegionStoretype]],RegionStoreCount[Region/Type],0))</f>
        <v>5</v>
      </c>
      <c r="M4045" s="4">
        <f>AND(Sales[[#This Row],[date]]&lt;=TY_YTDMax,Sales[[#This Row],[date]]&gt;=TY_YTDMin)*Sales[[#This Row],[sales]]</f>
        <v>0</v>
      </c>
      <c r="N4045" s="4">
        <f>AND(Sales[[#This Row],[date]]&lt;=LY_YTDMax,Sales[[#This Row],[date]]&gt;=LY_YTDMin)*Sales[[#This Row],[sales]]</f>
        <v>0</v>
      </c>
      <c r="O4045" s="4">
        <f>AND(Sales[[#This Row],[date]]&gt;=YoY_Min,Sales[[#This Row],[date]]&lt;=TY_YTDMax)*(Sales[[#This Row],[sales]]/Sales[[#This Row],[sqft]])</f>
        <v>0.33415738409475459</v>
      </c>
      <c r="P4045" s="4">
        <f>SUMIF(Sales[RegionStoretype],Sales[[#This Row],[RegionStoretype]],Sales[YoY_SSF])/Sales[[#This Row],[Region_TypeCount]]</f>
        <v>60.052789354368521</v>
      </c>
    </row>
    <row r="4046" spans="1:16" x14ac:dyDescent="0.25">
      <c r="A4046" s="1">
        <v>43000</v>
      </c>
      <c r="B4046">
        <v>32</v>
      </c>
      <c r="C4046">
        <v>11</v>
      </c>
      <c r="D4046">
        <v>66681.183000000005</v>
      </c>
      <c r="E4046">
        <f>INDEX(Stores[region],MATCH(Sales[[#This Row],[store_no]],Stores[store_no],0))</f>
        <v>2</v>
      </c>
      <c r="F4046" t="str">
        <f>INDEX(Stores[storetype],MATCH(Sales[[#This Row],[store_no]],Stores[store_no],0))</f>
        <v>A</v>
      </c>
      <c r="G4046" t="str">
        <f>INDEX(Stores[location_city],MATCH(Sales[[#This Row],[store_no]],Stores[store_no],0))</f>
        <v>Western Springs</v>
      </c>
      <c r="H4046" t="str">
        <f>INDEX(Stores[location_state],MATCH(Sales[[#This Row],[store_no]],Stores[store_no],0))</f>
        <v>Illinois</v>
      </c>
      <c r="I4046">
        <f>INDEX(Stores[sqft],MATCH(Sales[[#This Row],[store_no]],Stores[store_no],0))</f>
        <v>118200</v>
      </c>
      <c r="J4046" s="4" t="str">
        <f>INDEX(Departments[dept_name],MATCH(Sales[[#This Row],[dept_no]],Departments[dept_no],0))</f>
        <v>Home</v>
      </c>
      <c r="K4046" s="4" t="str">
        <f>CONCATENATE(Sales[[#This Row],[region]],Sales[[#This Row],[storetype]])</f>
        <v>2A</v>
      </c>
      <c r="L4046" s="4">
        <f>INDEX(RegionStoreCount[Store Count],MATCH(Sales[[#This Row],[RegionStoretype]],RegionStoreCount[Region/Type],0))</f>
        <v>5</v>
      </c>
      <c r="M4046" s="4">
        <f>AND(Sales[[#This Row],[date]]&lt;=TY_YTDMax,Sales[[#This Row],[date]]&gt;=TY_YTDMin)*Sales[[#This Row],[sales]]</f>
        <v>0</v>
      </c>
      <c r="N4046" s="4">
        <f>AND(Sales[[#This Row],[date]]&lt;=LY_YTDMax,Sales[[#This Row],[date]]&gt;=LY_YTDMin)*Sales[[#This Row],[sales]]</f>
        <v>0</v>
      </c>
      <c r="O4046" s="4">
        <f>AND(Sales[[#This Row],[date]]&gt;=YoY_Min,Sales[[#This Row],[date]]&lt;=TY_YTDMax)*(Sales[[#This Row],[sales]]/Sales[[#This Row],[sqft]])</f>
        <v>0.56413860406091376</v>
      </c>
      <c r="P4046" s="4">
        <f>SUMIF(Sales[RegionStoretype],Sales[[#This Row],[RegionStoretype]],Sales[YoY_SSF])/Sales[[#This Row],[Region_TypeCount]]</f>
        <v>60.052789354368521</v>
      </c>
    </row>
    <row r="4047" spans="1:16" x14ac:dyDescent="0.25">
      <c r="A4047" s="1">
        <v>43000</v>
      </c>
      <c r="B4047">
        <v>33</v>
      </c>
      <c r="C4047">
        <v>7</v>
      </c>
      <c r="D4047">
        <v>35554.634100000003</v>
      </c>
      <c r="E4047">
        <f>INDEX(Stores[region],MATCH(Sales[[#This Row],[store_no]],Stores[store_no],0))</f>
        <v>3</v>
      </c>
      <c r="F4047" t="str">
        <f>INDEX(Stores[storetype],MATCH(Sales[[#This Row],[store_no]],Stores[store_no],0))</f>
        <v>A</v>
      </c>
      <c r="G4047" t="str">
        <f>INDEX(Stores[location_city],MATCH(Sales[[#This Row],[store_no]],Stores[store_no],0))</f>
        <v>Omaha</v>
      </c>
      <c r="H4047" t="str">
        <f>INDEX(Stores[location_state],MATCH(Sales[[#This Row],[store_no]],Stores[store_no],0))</f>
        <v>Nebraska</v>
      </c>
      <c r="I4047">
        <f>INDEX(Stores[sqft],MATCH(Sales[[#This Row],[store_no]],Stores[store_no],0))</f>
        <v>40700</v>
      </c>
      <c r="J4047" s="4" t="str">
        <f>INDEX(Departments[dept_name],MATCH(Sales[[#This Row],[dept_no]],Departments[dept_no],0))</f>
        <v>Electronics</v>
      </c>
      <c r="K4047" s="4" t="str">
        <f>CONCATENATE(Sales[[#This Row],[region]],Sales[[#This Row],[storetype]])</f>
        <v>3A</v>
      </c>
      <c r="L4047" s="4">
        <f>INDEX(RegionStoreCount[Store Count],MATCH(Sales[[#This Row],[RegionStoretype]],RegionStoreCount[Region/Type],0))</f>
        <v>9</v>
      </c>
      <c r="M4047" s="4">
        <f>AND(Sales[[#This Row],[date]]&lt;=TY_YTDMax,Sales[[#This Row],[date]]&gt;=TY_YTDMin)*Sales[[#This Row],[sales]]</f>
        <v>0</v>
      </c>
      <c r="N4047" s="4">
        <f>AND(Sales[[#This Row],[date]]&lt;=LY_YTDMax,Sales[[#This Row],[date]]&gt;=LY_YTDMin)*Sales[[#This Row],[sales]]</f>
        <v>0</v>
      </c>
      <c r="O4047" s="4">
        <f>AND(Sales[[#This Row],[date]]&gt;=YoY_Min,Sales[[#This Row],[date]]&lt;=TY_YTDMax)*(Sales[[#This Row],[sales]]/Sales[[#This Row],[sqft]])</f>
        <v>0.87357823341523344</v>
      </c>
      <c r="P4047" s="4">
        <f>SUMIF(Sales[RegionStoretype],Sales[[#This Row],[RegionStoretype]],Sales[YoY_SSF])/Sales[[#This Row],[Region_TypeCount]]</f>
        <v>53.603836561720975</v>
      </c>
    </row>
    <row r="4048" spans="1:16" x14ac:dyDescent="0.25">
      <c r="A4048" s="1">
        <v>43000</v>
      </c>
      <c r="B4048">
        <v>33</v>
      </c>
      <c r="C4048">
        <v>15</v>
      </c>
      <c r="D4048">
        <v>66.11</v>
      </c>
      <c r="E4048">
        <f>INDEX(Stores[region],MATCH(Sales[[#This Row],[store_no]],Stores[store_no],0))</f>
        <v>3</v>
      </c>
      <c r="F4048" t="str">
        <f>INDEX(Stores[storetype],MATCH(Sales[[#This Row],[store_no]],Stores[store_no],0))</f>
        <v>A</v>
      </c>
      <c r="G4048" t="str">
        <f>INDEX(Stores[location_city],MATCH(Sales[[#This Row],[store_no]],Stores[store_no],0))</f>
        <v>Omaha</v>
      </c>
      <c r="H4048" t="str">
        <f>INDEX(Stores[location_state],MATCH(Sales[[#This Row],[store_no]],Stores[store_no],0))</f>
        <v>Nebraska</v>
      </c>
      <c r="I4048">
        <f>INDEX(Stores[sqft],MATCH(Sales[[#This Row],[store_no]],Stores[store_no],0))</f>
        <v>40700</v>
      </c>
      <c r="J4048" s="4" t="str">
        <f>INDEX(Departments[dept_name],MATCH(Sales[[#This Row],[dept_no]],Departments[dept_no],0))</f>
        <v>Music</v>
      </c>
      <c r="K4048" s="4" t="str">
        <f>CONCATENATE(Sales[[#This Row],[region]],Sales[[#This Row],[storetype]])</f>
        <v>3A</v>
      </c>
      <c r="L4048" s="4">
        <f>INDEX(RegionStoreCount[Store Count],MATCH(Sales[[#This Row],[RegionStoretype]],RegionStoreCount[Region/Type],0))</f>
        <v>9</v>
      </c>
      <c r="M4048" s="4">
        <f>AND(Sales[[#This Row],[date]]&lt;=TY_YTDMax,Sales[[#This Row],[date]]&gt;=TY_YTDMin)*Sales[[#This Row],[sales]]</f>
        <v>0</v>
      </c>
      <c r="N4048" s="4">
        <f>AND(Sales[[#This Row],[date]]&lt;=LY_YTDMax,Sales[[#This Row],[date]]&gt;=LY_YTDMin)*Sales[[#This Row],[sales]]</f>
        <v>0</v>
      </c>
      <c r="O4048" s="4">
        <f>AND(Sales[[#This Row],[date]]&gt;=YoY_Min,Sales[[#This Row],[date]]&lt;=TY_YTDMax)*(Sales[[#This Row],[sales]]/Sales[[#This Row],[sqft]])</f>
        <v>1.6243243243243242E-3</v>
      </c>
      <c r="P4048" s="4">
        <f>SUMIF(Sales[RegionStoretype],Sales[[#This Row],[RegionStoretype]],Sales[YoY_SSF])/Sales[[#This Row],[Region_TypeCount]]</f>
        <v>53.603836561720975</v>
      </c>
    </row>
    <row r="4049" spans="1:16" x14ac:dyDescent="0.25">
      <c r="A4049" s="1">
        <v>43000</v>
      </c>
      <c r="B4049">
        <v>34</v>
      </c>
      <c r="C4049">
        <v>8</v>
      </c>
      <c r="D4049">
        <v>19567.395499999999</v>
      </c>
      <c r="E4049">
        <f>INDEX(Stores[region],MATCH(Sales[[#This Row],[store_no]],Stores[store_no],0))</f>
        <v>1</v>
      </c>
      <c r="F4049" t="str">
        <f>INDEX(Stores[storetype],MATCH(Sales[[#This Row],[store_no]],Stores[store_no],0))</f>
        <v>A</v>
      </c>
      <c r="G4049" t="str">
        <f>INDEX(Stores[location_city],MATCH(Sales[[#This Row],[store_no]],Stores[store_no],0))</f>
        <v>Toledo</v>
      </c>
      <c r="H4049" t="str">
        <f>INDEX(Stores[location_state],MATCH(Sales[[#This Row],[store_no]],Stores[store_no],0))</f>
        <v>Ohio</v>
      </c>
      <c r="I4049">
        <f>INDEX(Stores[sqft],MATCH(Sales[[#This Row],[store_no]],Stores[store_no],0))</f>
        <v>207900</v>
      </c>
      <c r="J4049" s="4" t="str">
        <f>INDEX(Departments[dept_name],MATCH(Sales[[#This Row],[dept_no]],Departments[dept_no],0))</f>
        <v>Games</v>
      </c>
      <c r="K4049" s="4" t="str">
        <f>CONCATENATE(Sales[[#This Row],[region]],Sales[[#This Row],[storetype]])</f>
        <v>1A</v>
      </c>
      <c r="L4049" s="4">
        <f>INDEX(RegionStoreCount[Store Count],MATCH(Sales[[#This Row],[RegionStoretype]],RegionStoreCount[Region/Type],0))</f>
        <v>5</v>
      </c>
      <c r="M4049" s="4">
        <f>AND(Sales[[#This Row],[date]]&lt;=TY_YTDMax,Sales[[#This Row],[date]]&gt;=TY_YTDMin)*Sales[[#This Row],[sales]]</f>
        <v>0</v>
      </c>
      <c r="N4049" s="4">
        <f>AND(Sales[[#This Row],[date]]&lt;=LY_YTDMax,Sales[[#This Row],[date]]&gt;=LY_YTDMin)*Sales[[#This Row],[sales]]</f>
        <v>0</v>
      </c>
      <c r="O4049" s="4">
        <f>AND(Sales[[#This Row],[date]]&gt;=YoY_Min,Sales[[#This Row],[date]]&lt;=TY_YTDMax)*(Sales[[#This Row],[sales]]/Sales[[#This Row],[sqft]])</f>
        <v>9.4119266474266466E-2</v>
      </c>
      <c r="P4049" s="4">
        <f>SUMIF(Sales[RegionStoretype],Sales[[#This Row],[RegionStoretype]],Sales[YoY_SSF])/Sales[[#This Row],[Region_TypeCount]]</f>
        <v>59.469551530910678</v>
      </c>
    </row>
    <row r="4050" spans="1:16" x14ac:dyDescent="0.25">
      <c r="A4050" s="1">
        <v>43000</v>
      </c>
      <c r="B4050">
        <v>35</v>
      </c>
      <c r="C4050">
        <v>20</v>
      </c>
      <c r="D4050">
        <v>80266.838600000003</v>
      </c>
      <c r="E4050">
        <f>INDEX(Stores[region],MATCH(Sales[[#This Row],[store_no]],Stores[store_no],0))</f>
        <v>3</v>
      </c>
      <c r="F4050" t="str">
        <f>INDEX(Stores[storetype],MATCH(Sales[[#This Row],[store_no]],Stores[store_no],0))</f>
        <v>C</v>
      </c>
      <c r="G4050" t="str">
        <f>INDEX(Stores[location_city],MATCH(Sales[[#This Row],[store_no]],Stores[store_no],0))</f>
        <v>Wichita</v>
      </c>
      <c r="H4050" t="str">
        <f>INDEX(Stores[location_state],MATCH(Sales[[#This Row],[store_no]],Stores[store_no],0))</f>
        <v>Kansas</v>
      </c>
      <c r="I4050">
        <f>INDEX(Stores[sqft],MATCH(Sales[[#This Row],[store_no]],Stores[store_no],0))</f>
        <v>72800</v>
      </c>
      <c r="J4050" s="4" t="str">
        <f>INDEX(Departments[dept_name],MATCH(Sales[[#This Row],[dept_no]],Departments[dept_no],0))</f>
        <v>Toys</v>
      </c>
      <c r="K4050" s="4" t="str">
        <f>CONCATENATE(Sales[[#This Row],[region]],Sales[[#This Row],[storetype]])</f>
        <v>3C</v>
      </c>
      <c r="L4050" s="4">
        <f>INDEX(RegionStoreCount[Store Count],MATCH(Sales[[#This Row],[RegionStoretype]],RegionStoreCount[Region/Type],0))</f>
        <v>2</v>
      </c>
      <c r="M4050" s="4">
        <f>AND(Sales[[#This Row],[date]]&lt;=TY_YTDMax,Sales[[#This Row],[date]]&gt;=TY_YTDMin)*Sales[[#This Row],[sales]]</f>
        <v>0</v>
      </c>
      <c r="N4050" s="4">
        <f>AND(Sales[[#This Row],[date]]&lt;=LY_YTDMax,Sales[[#This Row],[date]]&gt;=LY_YTDMin)*Sales[[#This Row],[sales]]</f>
        <v>0</v>
      </c>
      <c r="O4050" s="4">
        <f>AND(Sales[[#This Row],[date]]&gt;=YoY_Min,Sales[[#This Row],[date]]&lt;=TY_YTDMax)*(Sales[[#This Row],[sales]]/Sales[[#This Row],[sqft]])</f>
        <v>1.1025664642857143</v>
      </c>
      <c r="P4050" s="4">
        <f>SUMIF(Sales[RegionStoretype],Sales[[#This Row],[RegionStoretype]],Sales[YoY_SSF])/Sales[[#This Row],[Region_TypeCount]]</f>
        <v>47.561479460925746</v>
      </c>
    </row>
    <row r="4051" spans="1:16" x14ac:dyDescent="0.25">
      <c r="A4051" s="1">
        <v>43000</v>
      </c>
      <c r="B4051">
        <v>36</v>
      </c>
      <c r="C4051">
        <v>18</v>
      </c>
      <c r="D4051">
        <v>139060.74699999997</v>
      </c>
      <c r="E4051">
        <f>INDEX(Stores[region],MATCH(Sales[[#This Row],[store_no]],Stores[store_no],0))</f>
        <v>2</v>
      </c>
      <c r="F4051" t="str">
        <f>INDEX(Stores[storetype],MATCH(Sales[[#This Row],[store_no]],Stores[store_no],0))</f>
        <v>A</v>
      </c>
      <c r="G4051" t="str">
        <f>INDEX(Stores[location_city],MATCH(Sales[[#This Row],[store_no]],Stores[store_no],0))</f>
        <v>Aurora</v>
      </c>
      <c r="H4051" t="str">
        <f>INDEX(Stores[location_state],MATCH(Sales[[#This Row],[store_no]],Stores[store_no],0))</f>
        <v>Illinois</v>
      </c>
      <c r="I4051">
        <f>INDEX(Stores[sqft],MATCH(Sales[[#This Row],[store_no]],Stores[store_no],0))</f>
        <v>209900</v>
      </c>
      <c r="J4051" s="4" t="str">
        <f>INDEX(Departments[dept_name],MATCH(Sales[[#This Row],[dept_no]],Departments[dept_no],0))</f>
        <v>Sports</v>
      </c>
      <c r="K4051" s="4" t="str">
        <f>CONCATENATE(Sales[[#This Row],[region]],Sales[[#This Row],[storetype]])</f>
        <v>2A</v>
      </c>
      <c r="L4051" s="4">
        <f>INDEX(RegionStoreCount[Store Count],MATCH(Sales[[#This Row],[RegionStoretype]],RegionStoreCount[Region/Type],0))</f>
        <v>5</v>
      </c>
      <c r="M4051" s="4">
        <f>AND(Sales[[#This Row],[date]]&lt;=TY_YTDMax,Sales[[#This Row],[date]]&gt;=TY_YTDMin)*Sales[[#This Row],[sales]]</f>
        <v>0</v>
      </c>
      <c r="N4051" s="4">
        <f>AND(Sales[[#This Row],[date]]&lt;=LY_YTDMax,Sales[[#This Row],[date]]&gt;=LY_YTDMin)*Sales[[#This Row],[sales]]</f>
        <v>0</v>
      </c>
      <c r="O4051" s="4">
        <f>AND(Sales[[#This Row],[date]]&gt;=YoY_Min,Sales[[#This Row],[date]]&lt;=TY_YTDMax)*(Sales[[#This Row],[sales]]/Sales[[#This Row],[sqft]])</f>
        <v>0.66250951405431147</v>
      </c>
      <c r="P4051" s="4">
        <f>SUMIF(Sales[RegionStoretype],Sales[[#This Row],[RegionStoretype]],Sales[YoY_SSF])/Sales[[#This Row],[Region_TypeCount]]</f>
        <v>60.052789354368521</v>
      </c>
    </row>
    <row r="4052" spans="1:16" x14ac:dyDescent="0.25">
      <c r="A4052" s="1">
        <v>43000</v>
      </c>
      <c r="B4052">
        <v>37</v>
      </c>
      <c r="C4052">
        <v>13</v>
      </c>
      <c r="D4052">
        <v>70780.475600000005</v>
      </c>
      <c r="E4052">
        <f>INDEX(Stores[region],MATCH(Sales[[#This Row],[store_no]],Stores[store_no],0))</f>
        <v>3</v>
      </c>
      <c r="F4052" t="str">
        <f>INDEX(Stores[storetype],MATCH(Sales[[#This Row],[store_no]],Stores[store_no],0))</f>
        <v>C</v>
      </c>
      <c r="G4052" t="str">
        <f>INDEX(Stores[location_city],MATCH(Sales[[#This Row],[store_no]],Stores[store_no],0))</f>
        <v>Lincoln</v>
      </c>
      <c r="H4052" t="str">
        <f>INDEX(Stores[location_state],MATCH(Sales[[#This Row],[store_no]],Stores[store_no],0))</f>
        <v>Nebraska</v>
      </c>
      <c r="I4052">
        <f>INDEX(Stores[sqft],MATCH(Sales[[#This Row],[store_no]],Stores[store_no],0))</f>
        <v>161300</v>
      </c>
      <c r="J4052" s="4" t="str">
        <f>INDEX(Departments[dept_name],MATCH(Sales[[#This Row],[dept_no]],Departments[dept_no],0))</f>
        <v>Kids</v>
      </c>
      <c r="K4052" s="4" t="str">
        <f>CONCATENATE(Sales[[#This Row],[region]],Sales[[#This Row],[storetype]])</f>
        <v>3C</v>
      </c>
      <c r="L4052" s="4">
        <f>INDEX(RegionStoreCount[Store Count],MATCH(Sales[[#This Row],[RegionStoretype]],RegionStoreCount[Region/Type],0))</f>
        <v>2</v>
      </c>
      <c r="M4052" s="4">
        <f>AND(Sales[[#This Row],[date]]&lt;=TY_YTDMax,Sales[[#This Row],[date]]&gt;=TY_YTDMin)*Sales[[#This Row],[sales]]</f>
        <v>0</v>
      </c>
      <c r="N4052" s="4">
        <f>AND(Sales[[#This Row],[date]]&lt;=LY_YTDMax,Sales[[#This Row],[date]]&gt;=LY_YTDMin)*Sales[[#This Row],[sales]]</f>
        <v>0</v>
      </c>
      <c r="O4052" s="4">
        <f>AND(Sales[[#This Row],[date]]&gt;=YoY_Min,Sales[[#This Row],[date]]&lt;=TY_YTDMax)*(Sales[[#This Row],[sales]]/Sales[[#This Row],[sqft]])</f>
        <v>0.43881261996280224</v>
      </c>
      <c r="P4052" s="4">
        <f>SUMIF(Sales[RegionStoretype],Sales[[#This Row],[RegionStoretype]],Sales[YoY_SSF])/Sales[[#This Row],[Region_TypeCount]]</f>
        <v>47.561479460925746</v>
      </c>
    </row>
    <row r="4053" spans="1:16" x14ac:dyDescent="0.25">
      <c r="A4053" s="1">
        <v>43000</v>
      </c>
      <c r="B4053">
        <v>37</v>
      </c>
      <c r="C4053">
        <v>14</v>
      </c>
      <c r="D4053">
        <v>17564.4355</v>
      </c>
      <c r="E4053">
        <f>INDEX(Stores[region],MATCH(Sales[[#This Row],[store_no]],Stores[store_no],0))</f>
        <v>3</v>
      </c>
      <c r="F4053" t="str">
        <f>INDEX(Stores[storetype],MATCH(Sales[[#This Row],[store_no]],Stores[store_no],0))</f>
        <v>C</v>
      </c>
      <c r="G4053" t="str">
        <f>INDEX(Stores[location_city],MATCH(Sales[[#This Row],[store_no]],Stores[store_no],0))</f>
        <v>Lincoln</v>
      </c>
      <c r="H4053" t="str">
        <f>INDEX(Stores[location_state],MATCH(Sales[[#This Row],[store_no]],Stores[store_no],0))</f>
        <v>Nebraska</v>
      </c>
      <c r="I4053">
        <f>INDEX(Stores[sqft],MATCH(Sales[[#This Row],[store_no]],Stores[store_no],0))</f>
        <v>161300</v>
      </c>
      <c r="J4053" s="4" t="str">
        <f>INDEX(Departments[dept_name],MATCH(Sales[[#This Row],[dept_no]],Departments[dept_no],0))</f>
        <v>Movies</v>
      </c>
      <c r="K4053" s="4" t="str">
        <f>CONCATENATE(Sales[[#This Row],[region]],Sales[[#This Row],[storetype]])</f>
        <v>3C</v>
      </c>
      <c r="L4053" s="4">
        <f>INDEX(RegionStoreCount[Store Count],MATCH(Sales[[#This Row],[RegionStoretype]],RegionStoreCount[Region/Type],0))</f>
        <v>2</v>
      </c>
      <c r="M4053" s="4">
        <f>AND(Sales[[#This Row],[date]]&lt;=TY_YTDMax,Sales[[#This Row],[date]]&gt;=TY_YTDMin)*Sales[[#This Row],[sales]]</f>
        <v>0</v>
      </c>
      <c r="N4053" s="4">
        <f>AND(Sales[[#This Row],[date]]&lt;=LY_YTDMax,Sales[[#This Row],[date]]&gt;=LY_YTDMin)*Sales[[#This Row],[sales]]</f>
        <v>0</v>
      </c>
      <c r="O4053" s="4">
        <f>AND(Sales[[#This Row],[date]]&gt;=YoY_Min,Sales[[#This Row],[date]]&lt;=TY_YTDMax)*(Sales[[#This Row],[sales]]/Sales[[#This Row],[sqft]])</f>
        <v>0.10889296652200868</v>
      </c>
      <c r="P4053" s="4">
        <f>SUMIF(Sales[RegionStoretype],Sales[[#This Row],[RegionStoretype]],Sales[YoY_SSF])/Sales[[#This Row],[Region_TypeCount]]</f>
        <v>47.561479460925746</v>
      </c>
    </row>
    <row r="4054" spans="1:16" x14ac:dyDescent="0.25">
      <c r="A4054" s="1">
        <v>43000</v>
      </c>
      <c r="B4054">
        <v>38</v>
      </c>
      <c r="C4054">
        <v>9</v>
      </c>
      <c r="D4054">
        <v>53311.318500000001</v>
      </c>
      <c r="E4054">
        <f>INDEX(Stores[region],MATCH(Sales[[#This Row],[store_no]],Stores[store_no],0))</f>
        <v>2</v>
      </c>
      <c r="F4054" t="str">
        <f>INDEX(Stores[storetype],MATCH(Sales[[#This Row],[store_no]],Stores[store_no],0))</f>
        <v>C</v>
      </c>
      <c r="G4054" t="str">
        <f>INDEX(Stores[location_city],MATCH(Sales[[#This Row],[store_no]],Stores[store_no],0))</f>
        <v>Hinsdale</v>
      </c>
      <c r="H4054" t="str">
        <f>INDEX(Stores[location_state],MATCH(Sales[[#This Row],[store_no]],Stores[store_no],0))</f>
        <v>Illinois</v>
      </c>
      <c r="I4054">
        <f>INDEX(Stores[sqft],MATCH(Sales[[#This Row],[store_no]],Stores[store_no],0))</f>
        <v>155600</v>
      </c>
      <c r="J4054" s="4" t="str">
        <f>INDEX(Departments[dept_name],MATCH(Sales[[#This Row],[dept_no]],Departments[dept_no],0))</f>
        <v>Garden</v>
      </c>
      <c r="K4054" s="4" t="str">
        <f>CONCATENATE(Sales[[#This Row],[region]],Sales[[#This Row],[storetype]])</f>
        <v>2C</v>
      </c>
      <c r="L4054" s="4">
        <f>INDEX(RegionStoreCount[Store Count],MATCH(Sales[[#This Row],[RegionStoretype]],RegionStoreCount[Region/Type],0))</f>
        <v>1</v>
      </c>
      <c r="M4054" s="4">
        <f>AND(Sales[[#This Row],[date]]&lt;=TY_YTDMax,Sales[[#This Row],[date]]&gt;=TY_YTDMin)*Sales[[#This Row],[sales]]</f>
        <v>0</v>
      </c>
      <c r="N4054" s="4">
        <f>AND(Sales[[#This Row],[date]]&lt;=LY_YTDMax,Sales[[#This Row],[date]]&gt;=LY_YTDMin)*Sales[[#This Row],[sales]]</f>
        <v>0</v>
      </c>
      <c r="O4054" s="4">
        <f>AND(Sales[[#This Row],[date]]&gt;=YoY_Min,Sales[[#This Row],[date]]&lt;=TY_YTDMax)*(Sales[[#This Row],[sales]]/Sales[[#This Row],[sqft]])</f>
        <v>0.34261772814910024</v>
      </c>
      <c r="P4054" s="4">
        <f>SUMIF(Sales[RegionStoretype],Sales[[#This Row],[RegionStoretype]],Sales[YoY_SSF])/Sales[[#This Row],[Region_TypeCount]]</f>
        <v>44.537621913239086</v>
      </c>
    </row>
    <row r="4055" spans="1:16" x14ac:dyDescent="0.25">
      <c r="A4055" s="1">
        <v>43007</v>
      </c>
      <c r="B4055">
        <v>1</v>
      </c>
      <c r="C4055">
        <v>10</v>
      </c>
      <c r="D4055">
        <v>24576.355599999995</v>
      </c>
      <c r="E4055">
        <f>INDEX(Stores[region],MATCH(Sales[[#This Row],[store_no]],Stores[store_no],0))</f>
        <v>1</v>
      </c>
      <c r="F4055" t="str">
        <f>INDEX(Stores[storetype],MATCH(Sales[[#This Row],[store_no]],Stores[store_no],0))</f>
        <v>A</v>
      </c>
      <c r="G4055" t="str">
        <f>INDEX(Stores[location_city],MATCH(Sales[[#This Row],[store_no]],Stores[store_no],0))</f>
        <v>Ann Arbor</v>
      </c>
      <c r="H4055" t="str">
        <f>INDEX(Stores[location_state],MATCH(Sales[[#This Row],[store_no]],Stores[store_no],0))</f>
        <v>Michigan</v>
      </c>
      <c r="I4055">
        <f>INDEX(Stores[sqft],MATCH(Sales[[#This Row],[store_no]],Stores[store_no],0))</f>
        <v>100600</v>
      </c>
      <c r="J4055" s="4" t="str">
        <f>INDEX(Departments[dept_name],MATCH(Sales[[#This Row],[dept_no]],Departments[dept_no],0))</f>
        <v>Health</v>
      </c>
      <c r="K4055" s="4" t="str">
        <f>CONCATENATE(Sales[[#This Row],[region]],Sales[[#This Row],[storetype]])</f>
        <v>1A</v>
      </c>
      <c r="L4055" s="4">
        <f>INDEX(RegionStoreCount[Store Count],MATCH(Sales[[#This Row],[RegionStoretype]],RegionStoreCount[Region/Type],0))</f>
        <v>5</v>
      </c>
      <c r="M4055" s="4">
        <f>AND(Sales[[#This Row],[date]]&lt;=TY_YTDMax,Sales[[#This Row],[date]]&gt;=TY_YTDMin)*Sales[[#This Row],[sales]]</f>
        <v>0</v>
      </c>
      <c r="N4055" s="4">
        <f>AND(Sales[[#This Row],[date]]&lt;=LY_YTDMax,Sales[[#This Row],[date]]&gt;=LY_YTDMin)*Sales[[#This Row],[sales]]</f>
        <v>0</v>
      </c>
      <c r="O4055" s="4">
        <f>AND(Sales[[#This Row],[date]]&gt;=YoY_Min,Sales[[#This Row],[date]]&lt;=TY_YTDMax)*(Sales[[#This Row],[sales]]/Sales[[#This Row],[sqft]])</f>
        <v>0.24429776938369777</v>
      </c>
      <c r="P4055" s="4">
        <f>SUMIF(Sales[RegionStoretype],Sales[[#This Row],[RegionStoretype]],Sales[YoY_SSF])/Sales[[#This Row],[Region_TypeCount]]</f>
        <v>59.469551530910678</v>
      </c>
    </row>
    <row r="4056" spans="1:16" x14ac:dyDescent="0.25">
      <c r="A4056" s="1">
        <v>43007</v>
      </c>
      <c r="B4056">
        <v>1</v>
      </c>
      <c r="C4056">
        <v>19</v>
      </c>
      <c r="D4056">
        <v>18977.3243</v>
      </c>
      <c r="E4056">
        <f>INDEX(Stores[region],MATCH(Sales[[#This Row],[store_no]],Stores[store_no],0))</f>
        <v>1</v>
      </c>
      <c r="F4056" t="str">
        <f>INDEX(Stores[storetype],MATCH(Sales[[#This Row],[store_no]],Stores[store_no],0))</f>
        <v>A</v>
      </c>
      <c r="G4056" t="str">
        <f>INDEX(Stores[location_city],MATCH(Sales[[#This Row],[store_no]],Stores[store_no],0))</f>
        <v>Ann Arbor</v>
      </c>
      <c r="H4056" t="str">
        <f>INDEX(Stores[location_state],MATCH(Sales[[#This Row],[store_no]],Stores[store_no],0))</f>
        <v>Michigan</v>
      </c>
      <c r="I4056">
        <f>INDEX(Stores[sqft],MATCH(Sales[[#This Row],[store_no]],Stores[store_no],0))</f>
        <v>100600</v>
      </c>
      <c r="J4056" s="4" t="str">
        <f>INDEX(Departments[dept_name],MATCH(Sales[[#This Row],[dept_no]],Departments[dept_no],0))</f>
        <v>Tools</v>
      </c>
      <c r="K4056" s="4" t="str">
        <f>CONCATENATE(Sales[[#This Row],[region]],Sales[[#This Row],[storetype]])</f>
        <v>1A</v>
      </c>
      <c r="L4056" s="4">
        <f>INDEX(RegionStoreCount[Store Count],MATCH(Sales[[#This Row],[RegionStoretype]],RegionStoreCount[Region/Type],0))</f>
        <v>5</v>
      </c>
      <c r="M4056" s="4">
        <f>AND(Sales[[#This Row],[date]]&lt;=TY_YTDMax,Sales[[#This Row],[date]]&gt;=TY_YTDMin)*Sales[[#This Row],[sales]]</f>
        <v>0</v>
      </c>
      <c r="N4056" s="4">
        <f>AND(Sales[[#This Row],[date]]&lt;=LY_YTDMax,Sales[[#This Row],[date]]&gt;=LY_YTDMin)*Sales[[#This Row],[sales]]</f>
        <v>0</v>
      </c>
      <c r="O4056" s="4">
        <f>AND(Sales[[#This Row],[date]]&gt;=YoY_Min,Sales[[#This Row],[date]]&lt;=TY_YTDMax)*(Sales[[#This Row],[sales]]/Sales[[#This Row],[sqft]])</f>
        <v>0.18864139463220675</v>
      </c>
      <c r="P4056" s="4">
        <f>SUMIF(Sales[RegionStoretype],Sales[[#This Row],[RegionStoretype]],Sales[YoY_SSF])/Sales[[#This Row],[Region_TypeCount]]</f>
        <v>59.469551530910678</v>
      </c>
    </row>
    <row r="4057" spans="1:16" x14ac:dyDescent="0.25">
      <c r="A4057" s="1">
        <v>43007</v>
      </c>
      <c r="B4057">
        <v>2</v>
      </c>
      <c r="C4057">
        <v>9</v>
      </c>
      <c r="D4057">
        <v>16424.036800000002</v>
      </c>
      <c r="E4057">
        <f>INDEX(Stores[region],MATCH(Sales[[#This Row],[store_no]],Stores[store_no],0))</f>
        <v>3</v>
      </c>
      <c r="F4057" t="str">
        <f>INDEX(Stores[storetype],MATCH(Sales[[#This Row],[store_no]],Stores[store_no],0))</f>
        <v>A</v>
      </c>
      <c r="G4057" t="str">
        <f>INDEX(Stores[location_city],MATCH(Sales[[#This Row],[store_no]],Stores[store_no],0))</f>
        <v>Minneapolis</v>
      </c>
      <c r="H4057" t="str">
        <f>INDEX(Stores[location_state],MATCH(Sales[[#This Row],[store_no]],Stores[store_no],0))</f>
        <v>Minnesota</v>
      </c>
      <c r="I4057">
        <f>INDEX(Stores[sqft],MATCH(Sales[[#This Row],[store_no]],Stores[store_no],0))</f>
        <v>210400</v>
      </c>
      <c r="J4057" s="4" t="str">
        <f>INDEX(Departments[dept_name],MATCH(Sales[[#This Row],[dept_no]],Departments[dept_no],0))</f>
        <v>Garden</v>
      </c>
      <c r="K4057" s="4" t="str">
        <f>CONCATENATE(Sales[[#This Row],[region]],Sales[[#This Row],[storetype]])</f>
        <v>3A</v>
      </c>
      <c r="L4057" s="4">
        <f>INDEX(RegionStoreCount[Store Count],MATCH(Sales[[#This Row],[RegionStoretype]],RegionStoreCount[Region/Type],0))</f>
        <v>9</v>
      </c>
      <c r="M4057" s="4">
        <f>AND(Sales[[#This Row],[date]]&lt;=TY_YTDMax,Sales[[#This Row],[date]]&gt;=TY_YTDMin)*Sales[[#This Row],[sales]]</f>
        <v>0</v>
      </c>
      <c r="N4057" s="4">
        <f>AND(Sales[[#This Row],[date]]&lt;=LY_YTDMax,Sales[[#This Row],[date]]&gt;=LY_YTDMin)*Sales[[#This Row],[sales]]</f>
        <v>0</v>
      </c>
      <c r="O4057" s="4">
        <f>AND(Sales[[#This Row],[date]]&gt;=YoY_Min,Sales[[#This Row],[date]]&lt;=TY_YTDMax)*(Sales[[#This Row],[sales]]/Sales[[#This Row],[sqft]])</f>
        <v>7.8061011406844114E-2</v>
      </c>
      <c r="P4057" s="4">
        <f>SUMIF(Sales[RegionStoretype],Sales[[#This Row],[RegionStoretype]],Sales[YoY_SSF])/Sales[[#This Row],[Region_TypeCount]]</f>
        <v>53.603836561720975</v>
      </c>
    </row>
    <row r="4058" spans="1:16" x14ac:dyDescent="0.25">
      <c r="A4058" s="1">
        <v>43007</v>
      </c>
      <c r="B4058">
        <v>2</v>
      </c>
      <c r="C4058">
        <v>13</v>
      </c>
      <c r="D4058">
        <v>59443.087899999999</v>
      </c>
      <c r="E4058">
        <f>INDEX(Stores[region],MATCH(Sales[[#This Row],[store_no]],Stores[store_no],0))</f>
        <v>3</v>
      </c>
      <c r="F4058" t="str">
        <f>INDEX(Stores[storetype],MATCH(Sales[[#This Row],[store_no]],Stores[store_no],0))</f>
        <v>A</v>
      </c>
      <c r="G4058" t="str">
        <f>INDEX(Stores[location_city],MATCH(Sales[[#This Row],[store_no]],Stores[store_no],0))</f>
        <v>Minneapolis</v>
      </c>
      <c r="H4058" t="str">
        <f>INDEX(Stores[location_state],MATCH(Sales[[#This Row],[store_no]],Stores[store_no],0))</f>
        <v>Minnesota</v>
      </c>
      <c r="I4058">
        <f>INDEX(Stores[sqft],MATCH(Sales[[#This Row],[store_no]],Stores[store_no],0))</f>
        <v>210400</v>
      </c>
      <c r="J4058" s="4" t="str">
        <f>INDEX(Departments[dept_name],MATCH(Sales[[#This Row],[dept_no]],Departments[dept_no],0))</f>
        <v>Kids</v>
      </c>
      <c r="K4058" s="4" t="str">
        <f>CONCATENATE(Sales[[#This Row],[region]],Sales[[#This Row],[storetype]])</f>
        <v>3A</v>
      </c>
      <c r="L4058" s="4">
        <f>INDEX(RegionStoreCount[Store Count],MATCH(Sales[[#This Row],[RegionStoretype]],RegionStoreCount[Region/Type],0))</f>
        <v>9</v>
      </c>
      <c r="M4058" s="4">
        <f>AND(Sales[[#This Row],[date]]&lt;=TY_YTDMax,Sales[[#This Row],[date]]&gt;=TY_YTDMin)*Sales[[#This Row],[sales]]</f>
        <v>0</v>
      </c>
      <c r="N4058" s="4">
        <f>AND(Sales[[#This Row],[date]]&lt;=LY_YTDMax,Sales[[#This Row],[date]]&gt;=LY_YTDMin)*Sales[[#This Row],[sales]]</f>
        <v>0</v>
      </c>
      <c r="O4058" s="4">
        <f>AND(Sales[[#This Row],[date]]&gt;=YoY_Min,Sales[[#This Row],[date]]&lt;=TY_YTDMax)*(Sales[[#This Row],[sales]]/Sales[[#This Row],[sqft]])</f>
        <v>0.28252418203422053</v>
      </c>
      <c r="P4058" s="4">
        <f>SUMIF(Sales[RegionStoretype],Sales[[#This Row],[RegionStoretype]],Sales[YoY_SSF])/Sales[[#This Row],[Region_TypeCount]]</f>
        <v>53.603836561720975</v>
      </c>
    </row>
    <row r="4059" spans="1:16" x14ac:dyDescent="0.25">
      <c r="A4059" s="1">
        <v>43007</v>
      </c>
      <c r="B4059">
        <v>2</v>
      </c>
      <c r="C4059">
        <v>20</v>
      </c>
      <c r="D4059">
        <v>194425.35620000001</v>
      </c>
      <c r="E4059">
        <f>INDEX(Stores[region],MATCH(Sales[[#This Row],[store_no]],Stores[store_no],0))</f>
        <v>3</v>
      </c>
      <c r="F4059" t="str">
        <f>INDEX(Stores[storetype],MATCH(Sales[[#This Row],[store_no]],Stores[store_no],0))</f>
        <v>A</v>
      </c>
      <c r="G4059" t="str">
        <f>INDEX(Stores[location_city],MATCH(Sales[[#This Row],[store_no]],Stores[store_no],0))</f>
        <v>Minneapolis</v>
      </c>
      <c r="H4059" t="str">
        <f>INDEX(Stores[location_state],MATCH(Sales[[#This Row],[store_no]],Stores[store_no],0))</f>
        <v>Minnesota</v>
      </c>
      <c r="I4059">
        <f>INDEX(Stores[sqft],MATCH(Sales[[#This Row],[store_no]],Stores[store_no],0))</f>
        <v>210400</v>
      </c>
      <c r="J4059" s="4" t="str">
        <f>INDEX(Departments[dept_name],MATCH(Sales[[#This Row],[dept_no]],Departments[dept_no],0))</f>
        <v>Toys</v>
      </c>
      <c r="K4059" s="4" t="str">
        <f>CONCATENATE(Sales[[#This Row],[region]],Sales[[#This Row],[storetype]])</f>
        <v>3A</v>
      </c>
      <c r="L4059" s="4">
        <f>INDEX(RegionStoreCount[Store Count],MATCH(Sales[[#This Row],[RegionStoretype]],RegionStoreCount[Region/Type],0))</f>
        <v>9</v>
      </c>
      <c r="M4059" s="4">
        <f>AND(Sales[[#This Row],[date]]&lt;=TY_YTDMax,Sales[[#This Row],[date]]&gt;=TY_YTDMin)*Sales[[#This Row],[sales]]</f>
        <v>0</v>
      </c>
      <c r="N4059" s="4">
        <f>AND(Sales[[#This Row],[date]]&lt;=LY_YTDMax,Sales[[#This Row],[date]]&gt;=LY_YTDMin)*Sales[[#This Row],[sales]]</f>
        <v>0</v>
      </c>
      <c r="O4059" s="4">
        <f>AND(Sales[[#This Row],[date]]&gt;=YoY_Min,Sales[[#This Row],[date]]&lt;=TY_YTDMax)*(Sales[[#This Row],[sales]]/Sales[[#This Row],[sqft]])</f>
        <v>0.92407488688212935</v>
      </c>
      <c r="P4059" s="4">
        <f>SUMIF(Sales[RegionStoretype],Sales[[#This Row],[RegionStoretype]],Sales[YoY_SSF])/Sales[[#This Row],[Region_TypeCount]]</f>
        <v>53.603836561720975</v>
      </c>
    </row>
    <row r="4060" spans="1:16" x14ac:dyDescent="0.25">
      <c r="A4060" s="1">
        <v>43007</v>
      </c>
      <c r="B4060">
        <v>3</v>
      </c>
      <c r="C4060">
        <v>7</v>
      </c>
      <c r="D4060">
        <v>62396.268899999995</v>
      </c>
      <c r="E4060">
        <f>INDEX(Stores[region],MATCH(Sales[[#This Row],[store_no]],Stores[store_no],0))</f>
        <v>1</v>
      </c>
      <c r="F4060" t="str">
        <f>INDEX(Stores[storetype],MATCH(Sales[[#This Row],[store_no]],Stores[store_no],0))</f>
        <v>B</v>
      </c>
      <c r="G4060" t="str">
        <f>INDEX(Stores[location_city],MATCH(Sales[[#This Row],[store_no]],Stores[store_no],0))</f>
        <v>Detroit</v>
      </c>
      <c r="H4060" t="str">
        <f>INDEX(Stores[location_state],MATCH(Sales[[#This Row],[store_no]],Stores[store_no],0))</f>
        <v>Michigan</v>
      </c>
      <c r="I4060">
        <f>INDEX(Stores[sqft],MATCH(Sales[[#This Row],[store_no]],Stores[store_no],0))</f>
        <v>114500</v>
      </c>
      <c r="J4060" s="4" t="str">
        <f>INDEX(Departments[dept_name],MATCH(Sales[[#This Row],[dept_no]],Departments[dept_no],0))</f>
        <v>Electronics</v>
      </c>
      <c r="K4060" s="4" t="str">
        <f>CONCATENATE(Sales[[#This Row],[region]],Sales[[#This Row],[storetype]])</f>
        <v>1B</v>
      </c>
      <c r="L4060" s="4">
        <f>INDEX(RegionStoreCount[Store Count],MATCH(Sales[[#This Row],[RegionStoretype]],RegionStoreCount[Region/Type],0))</f>
        <v>5</v>
      </c>
      <c r="M4060" s="4">
        <f>AND(Sales[[#This Row],[date]]&lt;=TY_YTDMax,Sales[[#This Row],[date]]&gt;=TY_YTDMin)*Sales[[#This Row],[sales]]</f>
        <v>0</v>
      </c>
      <c r="N4060" s="4">
        <f>AND(Sales[[#This Row],[date]]&lt;=LY_YTDMax,Sales[[#This Row],[date]]&gt;=LY_YTDMin)*Sales[[#This Row],[sales]]</f>
        <v>0</v>
      </c>
      <c r="O4060" s="4">
        <f>AND(Sales[[#This Row],[date]]&gt;=YoY_Min,Sales[[#This Row],[date]]&lt;=TY_YTDMax)*(Sales[[#This Row],[sales]]/Sales[[#This Row],[sqft]])</f>
        <v>0.54494557991266368</v>
      </c>
      <c r="P4060" s="4">
        <f>SUMIF(Sales[RegionStoretype],Sales[[#This Row],[RegionStoretype]],Sales[YoY_SSF])/Sales[[#This Row],[Region_TypeCount]]</f>
        <v>68.518982968140051</v>
      </c>
    </row>
    <row r="4061" spans="1:16" x14ac:dyDescent="0.25">
      <c r="A4061" s="1">
        <v>43007</v>
      </c>
      <c r="B4061">
        <v>3</v>
      </c>
      <c r="C4061">
        <v>19</v>
      </c>
      <c r="D4061">
        <v>58341.840400000001</v>
      </c>
      <c r="E4061">
        <f>INDEX(Stores[region],MATCH(Sales[[#This Row],[store_no]],Stores[store_no],0))</f>
        <v>1</v>
      </c>
      <c r="F4061" t="str">
        <f>INDEX(Stores[storetype],MATCH(Sales[[#This Row],[store_no]],Stores[store_no],0))</f>
        <v>B</v>
      </c>
      <c r="G4061" t="str">
        <f>INDEX(Stores[location_city],MATCH(Sales[[#This Row],[store_no]],Stores[store_no],0))</f>
        <v>Detroit</v>
      </c>
      <c r="H4061" t="str">
        <f>INDEX(Stores[location_state],MATCH(Sales[[#This Row],[store_no]],Stores[store_no],0))</f>
        <v>Michigan</v>
      </c>
      <c r="I4061">
        <f>INDEX(Stores[sqft],MATCH(Sales[[#This Row],[store_no]],Stores[store_no],0))</f>
        <v>114500</v>
      </c>
      <c r="J4061" s="4" t="str">
        <f>INDEX(Departments[dept_name],MATCH(Sales[[#This Row],[dept_no]],Departments[dept_no],0))</f>
        <v>Tools</v>
      </c>
      <c r="K4061" s="4" t="str">
        <f>CONCATENATE(Sales[[#This Row],[region]],Sales[[#This Row],[storetype]])</f>
        <v>1B</v>
      </c>
      <c r="L4061" s="4">
        <f>INDEX(RegionStoreCount[Store Count],MATCH(Sales[[#This Row],[RegionStoretype]],RegionStoreCount[Region/Type],0))</f>
        <v>5</v>
      </c>
      <c r="M4061" s="4">
        <f>AND(Sales[[#This Row],[date]]&lt;=TY_YTDMax,Sales[[#This Row],[date]]&gt;=TY_YTDMin)*Sales[[#This Row],[sales]]</f>
        <v>0</v>
      </c>
      <c r="N4061" s="4">
        <f>AND(Sales[[#This Row],[date]]&lt;=LY_YTDMax,Sales[[#This Row],[date]]&gt;=LY_YTDMin)*Sales[[#This Row],[sales]]</f>
        <v>0</v>
      </c>
      <c r="O4061" s="4">
        <f>AND(Sales[[#This Row],[date]]&gt;=YoY_Min,Sales[[#This Row],[date]]&lt;=TY_YTDMax)*(Sales[[#This Row],[sales]]/Sales[[#This Row],[sqft]])</f>
        <v>0.50953572401746727</v>
      </c>
      <c r="P4061" s="4">
        <f>SUMIF(Sales[RegionStoretype],Sales[[#This Row],[RegionStoretype]],Sales[YoY_SSF])/Sales[[#This Row],[Region_TypeCount]]</f>
        <v>68.518982968140051</v>
      </c>
    </row>
    <row r="4062" spans="1:16" x14ac:dyDescent="0.25">
      <c r="A4062" s="1">
        <v>43007</v>
      </c>
      <c r="B4062">
        <v>4</v>
      </c>
      <c r="C4062">
        <v>8</v>
      </c>
      <c r="D4062">
        <v>43661.653200000001</v>
      </c>
      <c r="E4062">
        <f>INDEX(Stores[region],MATCH(Sales[[#This Row],[store_no]],Stores[store_no],0))</f>
        <v>1</v>
      </c>
      <c r="F4062" t="str">
        <f>INDEX(Stores[storetype],MATCH(Sales[[#This Row],[store_no]],Stores[store_no],0))</f>
        <v>A</v>
      </c>
      <c r="G4062" t="str">
        <f>INDEX(Stores[location_city],MATCH(Sales[[#This Row],[store_no]],Stores[store_no],0))</f>
        <v>Cincinnati</v>
      </c>
      <c r="H4062" t="str">
        <f>INDEX(Stores[location_state],MATCH(Sales[[#This Row],[store_no]],Stores[store_no],0))</f>
        <v>Ohio</v>
      </c>
      <c r="I4062">
        <f>INDEX(Stores[sqft],MATCH(Sales[[#This Row],[store_no]],Stores[store_no],0))</f>
        <v>127800</v>
      </c>
      <c r="J4062" s="4" t="str">
        <f>INDEX(Departments[dept_name],MATCH(Sales[[#This Row],[dept_no]],Departments[dept_no],0))</f>
        <v>Games</v>
      </c>
      <c r="K4062" s="4" t="str">
        <f>CONCATENATE(Sales[[#This Row],[region]],Sales[[#This Row],[storetype]])</f>
        <v>1A</v>
      </c>
      <c r="L4062" s="4">
        <f>INDEX(RegionStoreCount[Store Count],MATCH(Sales[[#This Row],[RegionStoretype]],RegionStoreCount[Region/Type],0))</f>
        <v>5</v>
      </c>
      <c r="M4062" s="4">
        <f>AND(Sales[[#This Row],[date]]&lt;=TY_YTDMax,Sales[[#This Row],[date]]&gt;=TY_YTDMin)*Sales[[#This Row],[sales]]</f>
        <v>0</v>
      </c>
      <c r="N4062" s="4">
        <f>AND(Sales[[#This Row],[date]]&lt;=LY_YTDMax,Sales[[#This Row],[date]]&gt;=LY_YTDMin)*Sales[[#This Row],[sales]]</f>
        <v>0</v>
      </c>
      <c r="O4062" s="4">
        <f>AND(Sales[[#This Row],[date]]&gt;=YoY_Min,Sales[[#This Row],[date]]&lt;=TY_YTDMax)*(Sales[[#This Row],[sales]]/Sales[[#This Row],[sqft]])</f>
        <v>0.34164047887323945</v>
      </c>
      <c r="P4062" s="4">
        <f>SUMIF(Sales[RegionStoretype],Sales[[#This Row],[RegionStoretype]],Sales[YoY_SSF])/Sales[[#This Row],[Region_TypeCount]]</f>
        <v>59.469551530910678</v>
      </c>
    </row>
    <row r="4063" spans="1:16" x14ac:dyDescent="0.25">
      <c r="A4063" s="1">
        <v>43007</v>
      </c>
      <c r="B4063">
        <v>4</v>
      </c>
      <c r="C4063">
        <v>9</v>
      </c>
      <c r="D4063">
        <v>31609.834999999999</v>
      </c>
      <c r="E4063">
        <f>INDEX(Stores[region],MATCH(Sales[[#This Row],[store_no]],Stores[store_no],0))</f>
        <v>1</v>
      </c>
      <c r="F4063" t="str">
        <f>INDEX(Stores[storetype],MATCH(Sales[[#This Row],[store_no]],Stores[store_no],0))</f>
        <v>A</v>
      </c>
      <c r="G4063" t="str">
        <f>INDEX(Stores[location_city],MATCH(Sales[[#This Row],[store_no]],Stores[store_no],0))</f>
        <v>Cincinnati</v>
      </c>
      <c r="H4063" t="str">
        <f>INDEX(Stores[location_state],MATCH(Sales[[#This Row],[store_no]],Stores[store_no],0))</f>
        <v>Ohio</v>
      </c>
      <c r="I4063">
        <f>INDEX(Stores[sqft],MATCH(Sales[[#This Row],[store_no]],Stores[store_no],0))</f>
        <v>127800</v>
      </c>
      <c r="J4063" s="4" t="str">
        <f>INDEX(Departments[dept_name],MATCH(Sales[[#This Row],[dept_no]],Departments[dept_no],0))</f>
        <v>Garden</v>
      </c>
      <c r="K4063" s="4" t="str">
        <f>CONCATENATE(Sales[[#This Row],[region]],Sales[[#This Row],[storetype]])</f>
        <v>1A</v>
      </c>
      <c r="L4063" s="4">
        <f>INDEX(RegionStoreCount[Store Count],MATCH(Sales[[#This Row],[RegionStoretype]],RegionStoreCount[Region/Type],0))</f>
        <v>5</v>
      </c>
      <c r="M4063" s="4">
        <f>AND(Sales[[#This Row],[date]]&lt;=TY_YTDMax,Sales[[#This Row],[date]]&gt;=TY_YTDMin)*Sales[[#This Row],[sales]]</f>
        <v>0</v>
      </c>
      <c r="N4063" s="4">
        <f>AND(Sales[[#This Row],[date]]&lt;=LY_YTDMax,Sales[[#This Row],[date]]&gt;=LY_YTDMin)*Sales[[#This Row],[sales]]</f>
        <v>0</v>
      </c>
      <c r="O4063" s="4">
        <f>AND(Sales[[#This Row],[date]]&gt;=YoY_Min,Sales[[#This Row],[date]]&lt;=TY_YTDMax)*(Sales[[#This Row],[sales]]/Sales[[#This Row],[sqft]])</f>
        <v>0.24733830203442878</v>
      </c>
      <c r="P4063" s="4">
        <f>SUMIF(Sales[RegionStoretype],Sales[[#This Row],[RegionStoretype]],Sales[YoY_SSF])/Sales[[#This Row],[Region_TypeCount]]</f>
        <v>59.469551530910678</v>
      </c>
    </row>
    <row r="4064" spans="1:16" x14ac:dyDescent="0.25">
      <c r="A4064" s="1">
        <v>43007</v>
      </c>
      <c r="B4064">
        <v>4</v>
      </c>
      <c r="C4064">
        <v>12</v>
      </c>
      <c r="D4064">
        <v>104678.4574</v>
      </c>
      <c r="E4064">
        <f>INDEX(Stores[region],MATCH(Sales[[#This Row],[store_no]],Stores[store_no],0))</f>
        <v>1</v>
      </c>
      <c r="F4064" t="str">
        <f>INDEX(Stores[storetype],MATCH(Sales[[#This Row],[store_no]],Stores[store_no],0))</f>
        <v>A</v>
      </c>
      <c r="G4064" t="str">
        <f>INDEX(Stores[location_city],MATCH(Sales[[#This Row],[store_no]],Stores[store_no],0))</f>
        <v>Cincinnati</v>
      </c>
      <c r="H4064" t="str">
        <f>INDEX(Stores[location_state],MATCH(Sales[[#This Row],[store_no]],Stores[store_no],0))</f>
        <v>Ohio</v>
      </c>
      <c r="I4064">
        <f>INDEX(Stores[sqft],MATCH(Sales[[#This Row],[store_no]],Stores[store_no],0))</f>
        <v>127800</v>
      </c>
      <c r="J4064" s="4" t="str">
        <f>INDEX(Departments[dept_name],MATCH(Sales[[#This Row],[dept_no]],Departments[dept_no],0))</f>
        <v>Jewelery</v>
      </c>
      <c r="K4064" s="4" t="str">
        <f>CONCATENATE(Sales[[#This Row],[region]],Sales[[#This Row],[storetype]])</f>
        <v>1A</v>
      </c>
      <c r="L4064" s="4">
        <f>INDEX(RegionStoreCount[Store Count],MATCH(Sales[[#This Row],[RegionStoretype]],RegionStoreCount[Region/Type],0))</f>
        <v>5</v>
      </c>
      <c r="M4064" s="4">
        <f>AND(Sales[[#This Row],[date]]&lt;=TY_YTDMax,Sales[[#This Row],[date]]&gt;=TY_YTDMin)*Sales[[#This Row],[sales]]</f>
        <v>0</v>
      </c>
      <c r="N4064" s="4">
        <f>AND(Sales[[#This Row],[date]]&lt;=LY_YTDMax,Sales[[#This Row],[date]]&gt;=LY_YTDMin)*Sales[[#This Row],[sales]]</f>
        <v>0</v>
      </c>
      <c r="O4064" s="4">
        <f>AND(Sales[[#This Row],[date]]&gt;=YoY_Min,Sales[[#This Row],[date]]&lt;=TY_YTDMax)*(Sales[[#This Row],[sales]]/Sales[[#This Row],[sqft]])</f>
        <v>0.81908026134585288</v>
      </c>
      <c r="P4064" s="4">
        <f>SUMIF(Sales[RegionStoretype],Sales[[#This Row],[RegionStoretype]],Sales[YoY_SSF])/Sales[[#This Row],[Region_TypeCount]]</f>
        <v>59.469551530910678</v>
      </c>
    </row>
    <row r="4065" spans="1:16" x14ac:dyDescent="0.25">
      <c r="A4065" s="1">
        <v>43007</v>
      </c>
      <c r="B4065">
        <v>4</v>
      </c>
      <c r="C4065">
        <v>16</v>
      </c>
      <c r="D4065">
        <v>337832.86140000005</v>
      </c>
      <c r="E4065">
        <f>INDEX(Stores[region],MATCH(Sales[[#This Row],[store_no]],Stores[store_no],0))</f>
        <v>1</v>
      </c>
      <c r="F4065" t="str">
        <f>INDEX(Stores[storetype],MATCH(Sales[[#This Row],[store_no]],Stores[store_no],0))</f>
        <v>A</v>
      </c>
      <c r="G4065" t="str">
        <f>INDEX(Stores[location_city],MATCH(Sales[[#This Row],[store_no]],Stores[store_no],0))</f>
        <v>Cincinnati</v>
      </c>
      <c r="H4065" t="str">
        <f>INDEX(Stores[location_state],MATCH(Sales[[#This Row],[store_no]],Stores[store_no],0))</f>
        <v>Ohio</v>
      </c>
      <c r="I4065">
        <f>INDEX(Stores[sqft],MATCH(Sales[[#This Row],[store_no]],Stores[store_no],0))</f>
        <v>127800</v>
      </c>
      <c r="J4065" s="4" t="str">
        <f>INDEX(Departments[dept_name],MATCH(Sales[[#This Row],[dept_no]],Departments[dept_no],0))</f>
        <v>Outdoors</v>
      </c>
      <c r="K4065" s="4" t="str">
        <f>CONCATENATE(Sales[[#This Row],[region]],Sales[[#This Row],[storetype]])</f>
        <v>1A</v>
      </c>
      <c r="L4065" s="4">
        <f>INDEX(RegionStoreCount[Store Count],MATCH(Sales[[#This Row],[RegionStoretype]],RegionStoreCount[Region/Type],0))</f>
        <v>5</v>
      </c>
      <c r="M4065" s="4">
        <f>AND(Sales[[#This Row],[date]]&lt;=TY_YTDMax,Sales[[#This Row],[date]]&gt;=TY_YTDMin)*Sales[[#This Row],[sales]]</f>
        <v>0</v>
      </c>
      <c r="N4065" s="4">
        <f>AND(Sales[[#This Row],[date]]&lt;=LY_YTDMax,Sales[[#This Row],[date]]&gt;=LY_YTDMin)*Sales[[#This Row],[sales]]</f>
        <v>0</v>
      </c>
      <c r="O4065" s="4">
        <f>AND(Sales[[#This Row],[date]]&gt;=YoY_Min,Sales[[#This Row],[date]]&lt;=TY_YTDMax)*(Sales[[#This Row],[sales]]/Sales[[#This Row],[sqft]])</f>
        <v>2.6434496197183104</v>
      </c>
      <c r="P4065" s="4">
        <f>SUMIF(Sales[RegionStoretype],Sales[[#This Row],[RegionStoretype]],Sales[YoY_SSF])/Sales[[#This Row],[Region_TypeCount]]</f>
        <v>59.469551530910678</v>
      </c>
    </row>
    <row r="4066" spans="1:16" x14ac:dyDescent="0.25">
      <c r="A4066" s="1">
        <v>43007</v>
      </c>
      <c r="B4066">
        <v>4</v>
      </c>
      <c r="C4066">
        <v>19</v>
      </c>
      <c r="D4066">
        <v>21528.517800000001</v>
      </c>
      <c r="E4066">
        <f>INDEX(Stores[region],MATCH(Sales[[#This Row],[store_no]],Stores[store_no],0))</f>
        <v>1</v>
      </c>
      <c r="F4066" t="str">
        <f>INDEX(Stores[storetype],MATCH(Sales[[#This Row],[store_no]],Stores[store_no],0))</f>
        <v>A</v>
      </c>
      <c r="G4066" t="str">
        <f>INDEX(Stores[location_city],MATCH(Sales[[#This Row],[store_no]],Stores[store_no],0))</f>
        <v>Cincinnati</v>
      </c>
      <c r="H4066" t="str">
        <f>INDEX(Stores[location_state],MATCH(Sales[[#This Row],[store_no]],Stores[store_no],0))</f>
        <v>Ohio</v>
      </c>
      <c r="I4066">
        <f>INDEX(Stores[sqft],MATCH(Sales[[#This Row],[store_no]],Stores[store_no],0))</f>
        <v>127800</v>
      </c>
      <c r="J4066" s="4" t="str">
        <f>INDEX(Departments[dept_name],MATCH(Sales[[#This Row],[dept_no]],Departments[dept_no],0))</f>
        <v>Tools</v>
      </c>
      <c r="K4066" s="4" t="str">
        <f>CONCATENATE(Sales[[#This Row],[region]],Sales[[#This Row],[storetype]])</f>
        <v>1A</v>
      </c>
      <c r="L4066" s="4">
        <f>INDEX(RegionStoreCount[Store Count],MATCH(Sales[[#This Row],[RegionStoretype]],RegionStoreCount[Region/Type],0))</f>
        <v>5</v>
      </c>
      <c r="M4066" s="4">
        <f>AND(Sales[[#This Row],[date]]&lt;=TY_YTDMax,Sales[[#This Row],[date]]&gt;=TY_YTDMin)*Sales[[#This Row],[sales]]</f>
        <v>0</v>
      </c>
      <c r="N4066" s="4">
        <f>AND(Sales[[#This Row],[date]]&lt;=LY_YTDMax,Sales[[#This Row],[date]]&gt;=LY_YTDMin)*Sales[[#This Row],[sales]]</f>
        <v>0</v>
      </c>
      <c r="O4066" s="4">
        <f>AND(Sales[[#This Row],[date]]&gt;=YoY_Min,Sales[[#This Row],[date]]&lt;=TY_YTDMax)*(Sales[[#This Row],[sales]]/Sales[[#This Row],[sqft]])</f>
        <v>0.16845475586854461</v>
      </c>
      <c r="P4066" s="4">
        <f>SUMIF(Sales[RegionStoretype],Sales[[#This Row],[RegionStoretype]],Sales[YoY_SSF])/Sales[[#This Row],[Region_TypeCount]]</f>
        <v>59.469551530910678</v>
      </c>
    </row>
    <row r="4067" spans="1:16" x14ac:dyDescent="0.25">
      <c r="A4067" s="1">
        <v>43007</v>
      </c>
      <c r="B4067">
        <v>5</v>
      </c>
      <c r="C4067">
        <v>16</v>
      </c>
      <c r="D4067">
        <v>24958.625800000002</v>
      </c>
      <c r="E4067">
        <f>INDEX(Stores[region],MATCH(Sales[[#This Row],[store_no]],Stores[store_no],0))</f>
        <v>1</v>
      </c>
      <c r="F4067" t="str">
        <f>INDEX(Stores[storetype],MATCH(Sales[[#This Row],[store_no]],Stores[store_no],0))</f>
        <v>B</v>
      </c>
      <c r="G4067" t="str">
        <f>INDEX(Stores[location_city],MATCH(Sales[[#This Row],[store_no]],Stores[store_no],0))</f>
        <v>Bloomington</v>
      </c>
      <c r="H4067" t="str">
        <f>INDEX(Stores[location_state],MATCH(Sales[[#This Row],[store_no]],Stores[store_no],0))</f>
        <v>Indiana</v>
      </c>
      <c r="I4067">
        <f>INDEX(Stores[sqft],MATCH(Sales[[#This Row],[store_no]],Stores[store_no],0))</f>
        <v>114500</v>
      </c>
      <c r="J4067" s="4" t="str">
        <f>INDEX(Departments[dept_name],MATCH(Sales[[#This Row],[dept_no]],Departments[dept_no],0))</f>
        <v>Outdoors</v>
      </c>
      <c r="K4067" s="4" t="str">
        <f>CONCATENATE(Sales[[#This Row],[region]],Sales[[#This Row],[storetype]])</f>
        <v>1B</v>
      </c>
      <c r="L4067" s="4">
        <f>INDEX(RegionStoreCount[Store Count],MATCH(Sales[[#This Row],[RegionStoretype]],RegionStoreCount[Region/Type],0))</f>
        <v>5</v>
      </c>
      <c r="M4067" s="4">
        <f>AND(Sales[[#This Row],[date]]&lt;=TY_YTDMax,Sales[[#This Row],[date]]&gt;=TY_YTDMin)*Sales[[#This Row],[sales]]</f>
        <v>0</v>
      </c>
      <c r="N4067" s="4">
        <f>AND(Sales[[#This Row],[date]]&lt;=LY_YTDMax,Sales[[#This Row],[date]]&gt;=LY_YTDMin)*Sales[[#This Row],[sales]]</f>
        <v>0</v>
      </c>
      <c r="O4067" s="4">
        <f>AND(Sales[[#This Row],[date]]&gt;=YoY_Min,Sales[[#This Row],[date]]&lt;=TY_YTDMax)*(Sales[[#This Row],[sales]]/Sales[[#This Row],[sqft]])</f>
        <v>0.21797926462882097</v>
      </c>
      <c r="P4067" s="4">
        <f>SUMIF(Sales[RegionStoretype],Sales[[#This Row],[RegionStoretype]],Sales[YoY_SSF])/Sales[[#This Row],[Region_TypeCount]]</f>
        <v>68.518982968140051</v>
      </c>
    </row>
    <row r="4068" spans="1:16" x14ac:dyDescent="0.25">
      <c r="A4068" s="1">
        <v>43007</v>
      </c>
      <c r="B4068">
        <v>6</v>
      </c>
      <c r="C4068">
        <v>5</v>
      </c>
      <c r="D4068">
        <v>150244.95750000002</v>
      </c>
      <c r="E4068">
        <f>INDEX(Stores[region],MATCH(Sales[[#This Row],[store_no]],Stores[store_no],0))</f>
        <v>3</v>
      </c>
      <c r="F4068" t="str">
        <f>INDEX(Stores[storetype],MATCH(Sales[[#This Row],[store_no]],Stores[store_no],0))</f>
        <v>A</v>
      </c>
      <c r="G4068" t="str">
        <f>INDEX(Stores[location_city],MATCH(Sales[[#This Row],[store_no]],Stores[store_no],0))</f>
        <v>Green Bay</v>
      </c>
      <c r="H4068" t="str">
        <f>INDEX(Stores[location_state],MATCH(Sales[[#This Row],[store_no]],Stores[store_no],0))</f>
        <v>Wisconsin</v>
      </c>
      <c r="I4068">
        <f>INDEX(Stores[sqft],MATCH(Sales[[#This Row],[store_no]],Stores[store_no],0))</f>
        <v>138800</v>
      </c>
      <c r="J4068" s="4" t="str">
        <f>INDEX(Departments[dept_name],MATCH(Sales[[#This Row],[dept_no]],Departments[dept_no],0))</f>
        <v>Clothing</v>
      </c>
      <c r="K4068" s="4" t="str">
        <f>CONCATENATE(Sales[[#This Row],[region]],Sales[[#This Row],[storetype]])</f>
        <v>3A</v>
      </c>
      <c r="L4068" s="4">
        <f>INDEX(RegionStoreCount[Store Count],MATCH(Sales[[#This Row],[RegionStoretype]],RegionStoreCount[Region/Type],0))</f>
        <v>9</v>
      </c>
      <c r="M4068" s="4">
        <f>AND(Sales[[#This Row],[date]]&lt;=TY_YTDMax,Sales[[#This Row],[date]]&gt;=TY_YTDMin)*Sales[[#This Row],[sales]]</f>
        <v>0</v>
      </c>
      <c r="N4068" s="4">
        <f>AND(Sales[[#This Row],[date]]&lt;=LY_YTDMax,Sales[[#This Row],[date]]&gt;=LY_YTDMin)*Sales[[#This Row],[sales]]</f>
        <v>0</v>
      </c>
      <c r="O4068" s="4">
        <f>AND(Sales[[#This Row],[date]]&gt;=YoY_Min,Sales[[#This Row],[date]]&lt;=TY_YTDMax)*(Sales[[#This Row],[sales]]/Sales[[#This Row],[sqft]])</f>
        <v>1.0824564661383287</v>
      </c>
      <c r="P4068" s="4">
        <f>SUMIF(Sales[RegionStoretype],Sales[[#This Row],[RegionStoretype]],Sales[YoY_SSF])/Sales[[#This Row],[Region_TypeCount]]</f>
        <v>53.603836561720975</v>
      </c>
    </row>
    <row r="4069" spans="1:16" x14ac:dyDescent="0.25">
      <c r="A4069" s="1">
        <v>43007</v>
      </c>
      <c r="B4069">
        <v>6</v>
      </c>
      <c r="C4069">
        <v>6</v>
      </c>
      <c r="D4069">
        <v>30902.790999999997</v>
      </c>
      <c r="E4069">
        <f>INDEX(Stores[region],MATCH(Sales[[#This Row],[store_no]],Stores[store_no],0))</f>
        <v>3</v>
      </c>
      <c r="F4069" t="str">
        <f>INDEX(Stores[storetype],MATCH(Sales[[#This Row],[store_no]],Stores[store_no],0))</f>
        <v>A</v>
      </c>
      <c r="G4069" t="str">
        <f>INDEX(Stores[location_city],MATCH(Sales[[#This Row],[store_no]],Stores[store_no],0))</f>
        <v>Green Bay</v>
      </c>
      <c r="H4069" t="str">
        <f>INDEX(Stores[location_state],MATCH(Sales[[#This Row],[store_no]],Stores[store_no],0))</f>
        <v>Wisconsin</v>
      </c>
      <c r="I4069">
        <f>INDEX(Stores[sqft],MATCH(Sales[[#This Row],[store_no]],Stores[store_no],0))</f>
        <v>138800</v>
      </c>
      <c r="J4069" s="4" t="str">
        <f>INDEX(Departments[dept_name],MATCH(Sales[[#This Row],[dept_no]],Departments[dept_no],0))</f>
        <v>Computers</v>
      </c>
      <c r="K4069" s="4" t="str">
        <f>CONCATENATE(Sales[[#This Row],[region]],Sales[[#This Row],[storetype]])</f>
        <v>3A</v>
      </c>
      <c r="L4069" s="4">
        <f>INDEX(RegionStoreCount[Store Count],MATCH(Sales[[#This Row],[RegionStoretype]],RegionStoreCount[Region/Type],0))</f>
        <v>9</v>
      </c>
      <c r="M4069" s="4">
        <f>AND(Sales[[#This Row],[date]]&lt;=TY_YTDMax,Sales[[#This Row],[date]]&gt;=TY_YTDMin)*Sales[[#This Row],[sales]]</f>
        <v>0</v>
      </c>
      <c r="N4069" s="4">
        <f>AND(Sales[[#This Row],[date]]&lt;=LY_YTDMax,Sales[[#This Row],[date]]&gt;=LY_YTDMin)*Sales[[#This Row],[sales]]</f>
        <v>0</v>
      </c>
      <c r="O4069" s="4">
        <f>AND(Sales[[#This Row],[date]]&gt;=YoY_Min,Sales[[#This Row],[date]]&lt;=TY_YTDMax)*(Sales[[#This Row],[sales]]/Sales[[#This Row],[sqft]])</f>
        <v>0.22264258645533139</v>
      </c>
      <c r="P4069" s="4">
        <f>SUMIF(Sales[RegionStoretype],Sales[[#This Row],[RegionStoretype]],Sales[YoY_SSF])/Sales[[#This Row],[Region_TypeCount]]</f>
        <v>53.603836561720975</v>
      </c>
    </row>
    <row r="4070" spans="1:16" x14ac:dyDescent="0.25">
      <c r="A4070" s="1">
        <v>43007</v>
      </c>
      <c r="B4070">
        <v>6</v>
      </c>
      <c r="C4070">
        <v>16</v>
      </c>
      <c r="D4070">
        <v>93345.285700000008</v>
      </c>
      <c r="E4070">
        <f>INDEX(Stores[region],MATCH(Sales[[#This Row],[store_no]],Stores[store_no],0))</f>
        <v>3</v>
      </c>
      <c r="F4070" t="str">
        <f>INDEX(Stores[storetype],MATCH(Sales[[#This Row],[store_no]],Stores[store_no],0))</f>
        <v>A</v>
      </c>
      <c r="G4070" t="str">
        <f>INDEX(Stores[location_city],MATCH(Sales[[#This Row],[store_no]],Stores[store_no],0))</f>
        <v>Green Bay</v>
      </c>
      <c r="H4070" t="str">
        <f>INDEX(Stores[location_state],MATCH(Sales[[#This Row],[store_no]],Stores[store_no],0))</f>
        <v>Wisconsin</v>
      </c>
      <c r="I4070">
        <f>INDEX(Stores[sqft],MATCH(Sales[[#This Row],[store_no]],Stores[store_no],0))</f>
        <v>138800</v>
      </c>
      <c r="J4070" s="4" t="str">
        <f>INDEX(Departments[dept_name],MATCH(Sales[[#This Row],[dept_no]],Departments[dept_no],0))</f>
        <v>Outdoors</v>
      </c>
      <c r="K4070" s="4" t="str">
        <f>CONCATENATE(Sales[[#This Row],[region]],Sales[[#This Row],[storetype]])</f>
        <v>3A</v>
      </c>
      <c r="L4070" s="4">
        <f>INDEX(RegionStoreCount[Store Count],MATCH(Sales[[#This Row],[RegionStoretype]],RegionStoreCount[Region/Type],0))</f>
        <v>9</v>
      </c>
      <c r="M4070" s="4">
        <f>AND(Sales[[#This Row],[date]]&lt;=TY_YTDMax,Sales[[#This Row],[date]]&gt;=TY_YTDMin)*Sales[[#This Row],[sales]]</f>
        <v>0</v>
      </c>
      <c r="N4070" s="4">
        <f>AND(Sales[[#This Row],[date]]&lt;=LY_YTDMax,Sales[[#This Row],[date]]&gt;=LY_YTDMin)*Sales[[#This Row],[sales]]</f>
        <v>0</v>
      </c>
      <c r="O4070" s="4">
        <f>AND(Sales[[#This Row],[date]]&gt;=YoY_Min,Sales[[#This Row],[date]]&lt;=TY_YTDMax)*(Sales[[#This Row],[sales]]/Sales[[#This Row],[sqft]])</f>
        <v>0.67251646757925077</v>
      </c>
      <c r="P4070" s="4">
        <f>SUMIF(Sales[RegionStoretype],Sales[[#This Row],[RegionStoretype]],Sales[YoY_SSF])/Sales[[#This Row],[Region_TypeCount]]</f>
        <v>53.603836561720975</v>
      </c>
    </row>
    <row r="4071" spans="1:16" x14ac:dyDescent="0.25">
      <c r="A4071" s="1">
        <v>43007</v>
      </c>
      <c r="B4071">
        <v>7</v>
      </c>
      <c r="C4071">
        <v>7</v>
      </c>
      <c r="D4071">
        <v>19620.147199999999</v>
      </c>
      <c r="E4071">
        <f>INDEX(Stores[region],MATCH(Sales[[#This Row],[store_no]],Stores[store_no],0))</f>
        <v>2</v>
      </c>
      <c r="F4071" t="str">
        <f>INDEX(Stores[storetype],MATCH(Sales[[#This Row],[store_no]],Stores[store_no],0))</f>
        <v>B</v>
      </c>
      <c r="G4071" t="str">
        <f>INDEX(Stores[location_city],MATCH(Sales[[#This Row],[store_no]],Stores[store_no],0))</f>
        <v>Rockford</v>
      </c>
      <c r="H4071" t="str">
        <f>INDEX(Stores[location_state],MATCH(Sales[[#This Row],[store_no]],Stores[store_no],0))</f>
        <v>Illinois</v>
      </c>
      <c r="I4071">
        <f>INDEX(Stores[sqft],MATCH(Sales[[#This Row],[store_no]],Stores[store_no],0))</f>
        <v>127100</v>
      </c>
      <c r="J4071" s="4" t="str">
        <f>INDEX(Departments[dept_name],MATCH(Sales[[#This Row],[dept_no]],Departments[dept_no],0))</f>
        <v>Electronics</v>
      </c>
      <c r="K4071" s="4" t="str">
        <f>CONCATENATE(Sales[[#This Row],[region]],Sales[[#This Row],[storetype]])</f>
        <v>2B</v>
      </c>
      <c r="L4071" s="4">
        <f>INDEX(RegionStoreCount[Store Count],MATCH(Sales[[#This Row],[RegionStoretype]],RegionStoreCount[Region/Type],0))</f>
        <v>6</v>
      </c>
      <c r="M4071" s="4">
        <f>AND(Sales[[#This Row],[date]]&lt;=TY_YTDMax,Sales[[#This Row],[date]]&gt;=TY_YTDMin)*Sales[[#This Row],[sales]]</f>
        <v>0</v>
      </c>
      <c r="N4071" s="4">
        <f>AND(Sales[[#This Row],[date]]&lt;=LY_YTDMax,Sales[[#This Row],[date]]&gt;=LY_YTDMin)*Sales[[#This Row],[sales]]</f>
        <v>0</v>
      </c>
      <c r="O4071" s="4">
        <f>AND(Sales[[#This Row],[date]]&gt;=YoY_Min,Sales[[#This Row],[date]]&lt;=TY_YTDMax)*(Sales[[#This Row],[sales]]/Sales[[#This Row],[sqft]])</f>
        <v>0.15436779858379229</v>
      </c>
      <c r="P4071" s="4">
        <f>SUMIF(Sales[RegionStoretype],Sales[[#This Row],[RegionStoretype]],Sales[YoY_SSF])/Sales[[#This Row],[Region_TypeCount]]</f>
        <v>58.393757732919049</v>
      </c>
    </row>
    <row r="4072" spans="1:16" x14ac:dyDescent="0.25">
      <c r="A4072" s="1">
        <v>43007</v>
      </c>
      <c r="B4072">
        <v>7</v>
      </c>
      <c r="C4072">
        <v>17</v>
      </c>
      <c r="D4072">
        <v>33912.192999999999</v>
      </c>
      <c r="E4072">
        <f>INDEX(Stores[region],MATCH(Sales[[#This Row],[store_no]],Stores[store_no],0))</f>
        <v>2</v>
      </c>
      <c r="F4072" t="str">
        <f>INDEX(Stores[storetype],MATCH(Sales[[#This Row],[store_no]],Stores[store_no],0))</f>
        <v>B</v>
      </c>
      <c r="G4072" t="str">
        <f>INDEX(Stores[location_city],MATCH(Sales[[#This Row],[store_no]],Stores[store_no],0))</f>
        <v>Rockford</v>
      </c>
      <c r="H4072" t="str">
        <f>INDEX(Stores[location_state],MATCH(Sales[[#This Row],[store_no]],Stores[store_no],0))</f>
        <v>Illinois</v>
      </c>
      <c r="I4072">
        <f>INDEX(Stores[sqft],MATCH(Sales[[#This Row],[store_no]],Stores[store_no],0))</f>
        <v>127100</v>
      </c>
      <c r="J4072" s="4" t="str">
        <f>INDEX(Departments[dept_name],MATCH(Sales[[#This Row],[dept_no]],Departments[dept_no],0))</f>
        <v>Shoes</v>
      </c>
      <c r="K4072" s="4" t="str">
        <f>CONCATENATE(Sales[[#This Row],[region]],Sales[[#This Row],[storetype]])</f>
        <v>2B</v>
      </c>
      <c r="L4072" s="4">
        <f>INDEX(RegionStoreCount[Store Count],MATCH(Sales[[#This Row],[RegionStoretype]],RegionStoreCount[Region/Type],0))</f>
        <v>6</v>
      </c>
      <c r="M4072" s="4">
        <f>AND(Sales[[#This Row],[date]]&lt;=TY_YTDMax,Sales[[#This Row],[date]]&gt;=TY_YTDMin)*Sales[[#This Row],[sales]]</f>
        <v>0</v>
      </c>
      <c r="N4072" s="4">
        <f>AND(Sales[[#This Row],[date]]&lt;=LY_YTDMax,Sales[[#This Row],[date]]&gt;=LY_YTDMin)*Sales[[#This Row],[sales]]</f>
        <v>0</v>
      </c>
      <c r="O4072" s="4">
        <f>AND(Sales[[#This Row],[date]]&gt;=YoY_Min,Sales[[#This Row],[date]]&lt;=TY_YTDMax)*(Sales[[#This Row],[sales]]/Sales[[#This Row],[sqft]])</f>
        <v>0.26681505114083398</v>
      </c>
      <c r="P4072" s="4">
        <f>SUMIF(Sales[RegionStoretype],Sales[[#This Row],[RegionStoretype]],Sales[YoY_SSF])/Sales[[#This Row],[Region_TypeCount]]</f>
        <v>58.393757732919049</v>
      </c>
    </row>
    <row r="4073" spans="1:16" x14ac:dyDescent="0.25">
      <c r="A4073" s="1">
        <v>43007</v>
      </c>
      <c r="B4073">
        <v>10</v>
      </c>
      <c r="C4073">
        <v>12</v>
      </c>
      <c r="D4073">
        <v>75235.209200000012</v>
      </c>
      <c r="E4073">
        <f>INDEX(Stores[region],MATCH(Sales[[#This Row],[store_no]],Stores[store_no],0))</f>
        <v>1</v>
      </c>
      <c r="F4073" t="str">
        <f>INDEX(Stores[storetype],MATCH(Sales[[#This Row],[store_no]],Stores[store_no],0))</f>
        <v>B</v>
      </c>
      <c r="G4073" t="str">
        <f>INDEX(Stores[location_city],MATCH(Sales[[#This Row],[store_no]],Stores[store_no],0))</f>
        <v>Traverse City</v>
      </c>
      <c r="H4073" t="str">
        <f>INDEX(Stores[location_state],MATCH(Sales[[#This Row],[store_no]],Stores[store_no],0))</f>
        <v>Michigan</v>
      </c>
      <c r="I4073">
        <f>INDEX(Stores[sqft],MATCH(Sales[[#This Row],[store_no]],Stores[store_no],0))</f>
        <v>158200</v>
      </c>
      <c r="J4073" s="4" t="str">
        <f>INDEX(Departments[dept_name],MATCH(Sales[[#This Row],[dept_no]],Departments[dept_no],0))</f>
        <v>Jewelery</v>
      </c>
      <c r="K4073" s="4" t="str">
        <f>CONCATENATE(Sales[[#This Row],[region]],Sales[[#This Row],[storetype]])</f>
        <v>1B</v>
      </c>
      <c r="L4073" s="4">
        <f>INDEX(RegionStoreCount[Store Count],MATCH(Sales[[#This Row],[RegionStoretype]],RegionStoreCount[Region/Type],0))</f>
        <v>5</v>
      </c>
      <c r="M4073" s="4">
        <f>AND(Sales[[#This Row],[date]]&lt;=TY_YTDMax,Sales[[#This Row],[date]]&gt;=TY_YTDMin)*Sales[[#This Row],[sales]]</f>
        <v>0</v>
      </c>
      <c r="N4073" s="4">
        <f>AND(Sales[[#This Row],[date]]&lt;=LY_YTDMax,Sales[[#This Row],[date]]&gt;=LY_YTDMin)*Sales[[#This Row],[sales]]</f>
        <v>0</v>
      </c>
      <c r="O4073" s="4">
        <f>AND(Sales[[#This Row],[date]]&gt;=YoY_Min,Sales[[#This Row],[date]]&lt;=TY_YTDMax)*(Sales[[#This Row],[sales]]/Sales[[#This Row],[sqft]])</f>
        <v>0.47557022250316061</v>
      </c>
      <c r="P4073" s="4">
        <f>SUMIF(Sales[RegionStoretype],Sales[[#This Row],[RegionStoretype]],Sales[YoY_SSF])/Sales[[#This Row],[Region_TypeCount]]</f>
        <v>68.518982968140051</v>
      </c>
    </row>
    <row r="4074" spans="1:16" x14ac:dyDescent="0.25">
      <c r="A4074" s="1">
        <v>43007</v>
      </c>
      <c r="B4074">
        <v>10</v>
      </c>
      <c r="C4074">
        <v>17</v>
      </c>
      <c r="D4074">
        <v>110946.60029999999</v>
      </c>
      <c r="E4074">
        <f>INDEX(Stores[region],MATCH(Sales[[#This Row],[store_no]],Stores[store_no],0))</f>
        <v>1</v>
      </c>
      <c r="F4074" t="str">
        <f>INDEX(Stores[storetype],MATCH(Sales[[#This Row],[store_no]],Stores[store_no],0))</f>
        <v>B</v>
      </c>
      <c r="G4074" t="str">
        <f>INDEX(Stores[location_city],MATCH(Sales[[#This Row],[store_no]],Stores[store_no],0))</f>
        <v>Traverse City</v>
      </c>
      <c r="H4074" t="str">
        <f>INDEX(Stores[location_state],MATCH(Sales[[#This Row],[store_no]],Stores[store_no],0))</f>
        <v>Michigan</v>
      </c>
      <c r="I4074">
        <f>INDEX(Stores[sqft],MATCH(Sales[[#This Row],[store_no]],Stores[store_no],0))</f>
        <v>158200</v>
      </c>
      <c r="J4074" s="4" t="str">
        <f>INDEX(Departments[dept_name],MATCH(Sales[[#This Row],[dept_no]],Departments[dept_no],0))</f>
        <v>Shoes</v>
      </c>
      <c r="K4074" s="4" t="str">
        <f>CONCATENATE(Sales[[#This Row],[region]],Sales[[#This Row],[storetype]])</f>
        <v>1B</v>
      </c>
      <c r="L4074" s="4">
        <f>INDEX(RegionStoreCount[Store Count],MATCH(Sales[[#This Row],[RegionStoretype]],RegionStoreCount[Region/Type],0))</f>
        <v>5</v>
      </c>
      <c r="M4074" s="4">
        <f>AND(Sales[[#This Row],[date]]&lt;=TY_YTDMax,Sales[[#This Row],[date]]&gt;=TY_YTDMin)*Sales[[#This Row],[sales]]</f>
        <v>0</v>
      </c>
      <c r="N4074" s="4">
        <f>AND(Sales[[#This Row],[date]]&lt;=LY_YTDMax,Sales[[#This Row],[date]]&gt;=LY_YTDMin)*Sales[[#This Row],[sales]]</f>
        <v>0</v>
      </c>
      <c r="O4074" s="4">
        <f>AND(Sales[[#This Row],[date]]&gt;=YoY_Min,Sales[[#This Row],[date]]&lt;=TY_YTDMax)*(Sales[[#This Row],[sales]]/Sales[[#This Row],[sqft]])</f>
        <v>0.70130594374209854</v>
      </c>
      <c r="P4074" s="4">
        <f>SUMIF(Sales[RegionStoretype],Sales[[#This Row],[RegionStoretype]],Sales[YoY_SSF])/Sales[[#This Row],[Region_TypeCount]]</f>
        <v>68.518982968140051</v>
      </c>
    </row>
    <row r="4075" spans="1:16" x14ac:dyDescent="0.25">
      <c r="A4075" s="1">
        <v>43007</v>
      </c>
      <c r="B4075">
        <v>11</v>
      </c>
      <c r="C4075">
        <v>12</v>
      </c>
      <c r="D4075">
        <v>118798.72589999999</v>
      </c>
      <c r="E4075">
        <f>INDEX(Stores[region],MATCH(Sales[[#This Row],[store_no]],Stores[store_no],0))</f>
        <v>1</v>
      </c>
      <c r="F4075" t="str">
        <f>INDEX(Stores[storetype],MATCH(Sales[[#This Row],[store_no]],Stores[store_no],0))</f>
        <v>A</v>
      </c>
      <c r="G4075" t="str">
        <f>INDEX(Stores[location_city],MATCH(Sales[[#This Row],[store_no]],Stores[store_no],0))</f>
        <v>Cleveland</v>
      </c>
      <c r="H4075" t="str">
        <f>INDEX(Stores[location_state],MATCH(Sales[[#This Row],[store_no]],Stores[store_no],0))</f>
        <v>Ohio</v>
      </c>
      <c r="I4075">
        <f>INDEX(Stores[sqft],MATCH(Sales[[#This Row],[store_no]],Stores[store_no],0))</f>
        <v>192400</v>
      </c>
      <c r="J4075" s="4" t="str">
        <f>INDEX(Departments[dept_name],MATCH(Sales[[#This Row],[dept_no]],Departments[dept_no],0))</f>
        <v>Jewelery</v>
      </c>
      <c r="K4075" s="4" t="str">
        <f>CONCATENATE(Sales[[#This Row],[region]],Sales[[#This Row],[storetype]])</f>
        <v>1A</v>
      </c>
      <c r="L4075" s="4">
        <f>INDEX(RegionStoreCount[Store Count],MATCH(Sales[[#This Row],[RegionStoretype]],RegionStoreCount[Region/Type],0))</f>
        <v>5</v>
      </c>
      <c r="M4075" s="4">
        <f>AND(Sales[[#This Row],[date]]&lt;=TY_YTDMax,Sales[[#This Row],[date]]&gt;=TY_YTDMin)*Sales[[#This Row],[sales]]</f>
        <v>0</v>
      </c>
      <c r="N4075" s="4">
        <f>AND(Sales[[#This Row],[date]]&lt;=LY_YTDMax,Sales[[#This Row],[date]]&gt;=LY_YTDMin)*Sales[[#This Row],[sales]]</f>
        <v>0</v>
      </c>
      <c r="O4075" s="4">
        <f>AND(Sales[[#This Row],[date]]&gt;=YoY_Min,Sales[[#This Row],[date]]&lt;=TY_YTDMax)*(Sales[[#This Row],[sales]]/Sales[[#This Row],[sqft]])</f>
        <v>0.61745699532224529</v>
      </c>
      <c r="P4075" s="4">
        <f>SUMIF(Sales[RegionStoretype],Sales[[#This Row],[RegionStoretype]],Sales[YoY_SSF])/Sales[[#This Row],[Region_TypeCount]]</f>
        <v>59.469551530910678</v>
      </c>
    </row>
    <row r="4076" spans="1:16" x14ac:dyDescent="0.25">
      <c r="A4076" s="1">
        <v>43007</v>
      </c>
      <c r="B4076">
        <v>11</v>
      </c>
      <c r="C4076">
        <v>14</v>
      </c>
      <c r="D4076">
        <v>85132.782399999996</v>
      </c>
      <c r="E4076">
        <f>INDEX(Stores[region],MATCH(Sales[[#This Row],[store_no]],Stores[store_no],0))</f>
        <v>1</v>
      </c>
      <c r="F4076" t="str">
        <f>INDEX(Stores[storetype],MATCH(Sales[[#This Row],[store_no]],Stores[store_no],0))</f>
        <v>A</v>
      </c>
      <c r="G4076" t="str">
        <f>INDEX(Stores[location_city],MATCH(Sales[[#This Row],[store_no]],Stores[store_no],0))</f>
        <v>Cleveland</v>
      </c>
      <c r="H4076" t="str">
        <f>INDEX(Stores[location_state],MATCH(Sales[[#This Row],[store_no]],Stores[store_no],0))</f>
        <v>Ohio</v>
      </c>
      <c r="I4076">
        <f>INDEX(Stores[sqft],MATCH(Sales[[#This Row],[store_no]],Stores[store_no],0))</f>
        <v>192400</v>
      </c>
      <c r="J4076" s="4" t="str">
        <f>INDEX(Departments[dept_name],MATCH(Sales[[#This Row],[dept_no]],Departments[dept_no],0))</f>
        <v>Movies</v>
      </c>
      <c r="K4076" s="4" t="str">
        <f>CONCATENATE(Sales[[#This Row],[region]],Sales[[#This Row],[storetype]])</f>
        <v>1A</v>
      </c>
      <c r="L4076" s="4">
        <f>INDEX(RegionStoreCount[Store Count],MATCH(Sales[[#This Row],[RegionStoretype]],RegionStoreCount[Region/Type],0))</f>
        <v>5</v>
      </c>
      <c r="M4076" s="4">
        <f>AND(Sales[[#This Row],[date]]&lt;=TY_YTDMax,Sales[[#This Row],[date]]&gt;=TY_YTDMin)*Sales[[#This Row],[sales]]</f>
        <v>0</v>
      </c>
      <c r="N4076" s="4">
        <f>AND(Sales[[#This Row],[date]]&lt;=LY_YTDMax,Sales[[#This Row],[date]]&gt;=LY_YTDMin)*Sales[[#This Row],[sales]]</f>
        <v>0</v>
      </c>
      <c r="O4076" s="4">
        <f>AND(Sales[[#This Row],[date]]&gt;=YoY_Min,Sales[[#This Row],[date]]&lt;=TY_YTDMax)*(Sales[[#This Row],[sales]]/Sales[[#This Row],[sqft]])</f>
        <v>0.44247807900207897</v>
      </c>
      <c r="P4076" s="4">
        <f>SUMIF(Sales[RegionStoretype],Sales[[#This Row],[RegionStoretype]],Sales[YoY_SSF])/Sales[[#This Row],[Region_TypeCount]]</f>
        <v>59.469551530910678</v>
      </c>
    </row>
    <row r="4077" spans="1:16" x14ac:dyDescent="0.25">
      <c r="A4077" s="1">
        <v>43007</v>
      </c>
      <c r="B4077">
        <v>11</v>
      </c>
      <c r="C4077">
        <v>15</v>
      </c>
      <c r="D4077">
        <v>161925.53659999999</v>
      </c>
      <c r="E4077">
        <f>INDEX(Stores[region],MATCH(Sales[[#This Row],[store_no]],Stores[store_no],0))</f>
        <v>1</v>
      </c>
      <c r="F4077" t="str">
        <f>INDEX(Stores[storetype],MATCH(Sales[[#This Row],[store_no]],Stores[store_no],0))</f>
        <v>A</v>
      </c>
      <c r="G4077" t="str">
        <f>INDEX(Stores[location_city],MATCH(Sales[[#This Row],[store_no]],Stores[store_no],0))</f>
        <v>Cleveland</v>
      </c>
      <c r="H4077" t="str">
        <f>INDEX(Stores[location_state],MATCH(Sales[[#This Row],[store_no]],Stores[store_no],0))</f>
        <v>Ohio</v>
      </c>
      <c r="I4077">
        <f>INDEX(Stores[sqft],MATCH(Sales[[#This Row],[store_no]],Stores[store_no],0))</f>
        <v>192400</v>
      </c>
      <c r="J4077" s="4" t="str">
        <f>INDEX(Departments[dept_name],MATCH(Sales[[#This Row],[dept_no]],Departments[dept_no],0))</f>
        <v>Music</v>
      </c>
      <c r="K4077" s="4" t="str">
        <f>CONCATENATE(Sales[[#This Row],[region]],Sales[[#This Row],[storetype]])</f>
        <v>1A</v>
      </c>
      <c r="L4077" s="4">
        <f>INDEX(RegionStoreCount[Store Count],MATCH(Sales[[#This Row],[RegionStoretype]],RegionStoreCount[Region/Type],0))</f>
        <v>5</v>
      </c>
      <c r="M4077" s="4">
        <f>AND(Sales[[#This Row],[date]]&lt;=TY_YTDMax,Sales[[#This Row],[date]]&gt;=TY_YTDMin)*Sales[[#This Row],[sales]]</f>
        <v>0</v>
      </c>
      <c r="N4077" s="4">
        <f>AND(Sales[[#This Row],[date]]&lt;=LY_YTDMax,Sales[[#This Row],[date]]&gt;=LY_YTDMin)*Sales[[#This Row],[sales]]</f>
        <v>0</v>
      </c>
      <c r="O4077" s="4">
        <f>AND(Sales[[#This Row],[date]]&gt;=YoY_Min,Sales[[#This Row],[date]]&lt;=TY_YTDMax)*(Sales[[#This Row],[sales]]/Sales[[#This Row],[sqft]])</f>
        <v>0.84160881808731802</v>
      </c>
      <c r="P4077" s="4">
        <f>SUMIF(Sales[RegionStoretype],Sales[[#This Row],[RegionStoretype]],Sales[YoY_SSF])/Sales[[#This Row],[Region_TypeCount]]</f>
        <v>59.469551530910678</v>
      </c>
    </row>
    <row r="4078" spans="1:16" x14ac:dyDescent="0.25">
      <c r="A4078" s="1">
        <v>43007</v>
      </c>
      <c r="B4078">
        <v>11</v>
      </c>
      <c r="C4078">
        <v>17</v>
      </c>
      <c r="D4078">
        <v>30084.9722</v>
      </c>
      <c r="E4078">
        <f>INDEX(Stores[region],MATCH(Sales[[#This Row],[store_no]],Stores[store_no],0))</f>
        <v>1</v>
      </c>
      <c r="F4078" t="str">
        <f>INDEX(Stores[storetype],MATCH(Sales[[#This Row],[store_no]],Stores[store_no],0))</f>
        <v>A</v>
      </c>
      <c r="G4078" t="str">
        <f>INDEX(Stores[location_city],MATCH(Sales[[#This Row],[store_no]],Stores[store_no],0))</f>
        <v>Cleveland</v>
      </c>
      <c r="H4078" t="str">
        <f>INDEX(Stores[location_state],MATCH(Sales[[#This Row],[store_no]],Stores[store_no],0))</f>
        <v>Ohio</v>
      </c>
      <c r="I4078">
        <f>INDEX(Stores[sqft],MATCH(Sales[[#This Row],[store_no]],Stores[store_no],0))</f>
        <v>192400</v>
      </c>
      <c r="J4078" s="4" t="str">
        <f>INDEX(Departments[dept_name],MATCH(Sales[[#This Row],[dept_no]],Departments[dept_no],0))</f>
        <v>Shoes</v>
      </c>
      <c r="K4078" s="4" t="str">
        <f>CONCATENATE(Sales[[#This Row],[region]],Sales[[#This Row],[storetype]])</f>
        <v>1A</v>
      </c>
      <c r="L4078" s="4">
        <f>INDEX(RegionStoreCount[Store Count],MATCH(Sales[[#This Row],[RegionStoretype]],RegionStoreCount[Region/Type],0))</f>
        <v>5</v>
      </c>
      <c r="M4078" s="4">
        <f>AND(Sales[[#This Row],[date]]&lt;=TY_YTDMax,Sales[[#This Row],[date]]&gt;=TY_YTDMin)*Sales[[#This Row],[sales]]</f>
        <v>0</v>
      </c>
      <c r="N4078" s="4">
        <f>AND(Sales[[#This Row],[date]]&lt;=LY_YTDMax,Sales[[#This Row],[date]]&gt;=LY_YTDMin)*Sales[[#This Row],[sales]]</f>
        <v>0</v>
      </c>
      <c r="O4078" s="4">
        <f>AND(Sales[[#This Row],[date]]&gt;=YoY_Min,Sales[[#This Row],[date]]&lt;=TY_YTDMax)*(Sales[[#This Row],[sales]]/Sales[[#This Row],[sqft]])</f>
        <v>0.15636679937629938</v>
      </c>
      <c r="P4078" s="4">
        <f>SUMIF(Sales[RegionStoretype],Sales[[#This Row],[RegionStoretype]],Sales[YoY_SSF])/Sales[[#This Row],[Region_TypeCount]]</f>
        <v>59.469551530910678</v>
      </c>
    </row>
    <row r="4079" spans="1:16" x14ac:dyDescent="0.25">
      <c r="A4079" s="1">
        <v>43007</v>
      </c>
      <c r="B4079">
        <v>11</v>
      </c>
      <c r="C4079">
        <v>19</v>
      </c>
      <c r="D4079">
        <v>7879.1837999999998</v>
      </c>
      <c r="E4079">
        <f>INDEX(Stores[region],MATCH(Sales[[#This Row],[store_no]],Stores[store_no],0))</f>
        <v>1</v>
      </c>
      <c r="F4079" t="str">
        <f>INDEX(Stores[storetype],MATCH(Sales[[#This Row],[store_no]],Stores[store_no],0))</f>
        <v>A</v>
      </c>
      <c r="G4079" t="str">
        <f>INDEX(Stores[location_city],MATCH(Sales[[#This Row],[store_no]],Stores[store_no],0))</f>
        <v>Cleveland</v>
      </c>
      <c r="H4079" t="str">
        <f>INDEX(Stores[location_state],MATCH(Sales[[#This Row],[store_no]],Stores[store_no],0))</f>
        <v>Ohio</v>
      </c>
      <c r="I4079">
        <f>INDEX(Stores[sqft],MATCH(Sales[[#This Row],[store_no]],Stores[store_no],0))</f>
        <v>192400</v>
      </c>
      <c r="J4079" s="4" t="str">
        <f>INDEX(Departments[dept_name],MATCH(Sales[[#This Row],[dept_no]],Departments[dept_no],0))</f>
        <v>Tools</v>
      </c>
      <c r="K4079" s="4" t="str">
        <f>CONCATENATE(Sales[[#This Row],[region]],Sales[[#This Row],[storetype]])</f>
        <v>1A</v>
      </c>
      <c r="L4079" s="4">
        <f>INDEX(RegionStoreCount[Store Count],MATCH(Sales[[#This Row],[RegionStoretype]],RegionStoreCount[Region/Type],0))</f>
        <v>5</v>
      </c>
      <c r="M4079" s="4">
        <f>AND(Sales[[#This Row],[date]]&lt;=TY_YTDMax,Sales[[#This Row],[date]]&gt;=TY_YTDMin)*Sales[[#This Row],[sales]]</f>
        <v>0</v>
      </c>
      <c r="N4079" s="4">
        <f>AND(Sales[[#This Row],[date]]&lt;=LY_YTDMax,Sales[[#This Row],[date]]&gt;=LY_YTDMin)*Sales[[#This Row],[sales]]</f>
        <v>0</v>
      </c>
      <c r="O4079" s="4">
        <f>AND(Sales[[#This Row],[date]]&gt;=YoY_Min,Sales[[#This Row],[date]]&lt;=TY_YTDMax)*(Sales[[#This Row],[sales]]/Sales[[#This Row],[sqft]])</f>
        <v>4.0952098752598753E-2</v>
      </c>
      <c r="P4079" s="4">
        <f>SUMIF(Sales[RegionStoretype],Sales[[#This Row],[RegionStoretype]],Sales[YoY_SSF])/Sales[[#This Row],[Region_TypeCount]]</f>
        <v>59.469551530910678</v>
      </c>
    </row>
    <row r="4080" spans="1:16" x14ac:dyDescent="0.25">
      <c r="A4080" s="1">
        <v>43007</v>
      </c>
      <c r="B4080">
        <v>12</v>
      </c>
      <c r="C4080">
        <v>2</v>
      </c>
      <c r="D4080">
        <v>15547.4105</v>
      </c>
      <c r="E4080">
        <f>INDEX(Stores[region],MATCH(Sales[[#This Row],[store_no]],Stores[store_no],0))</f>
        <v>2</v>
      </c>
      <c r="F4080" t="str">
        <f>INDEX(Stores[storetype],MATCH(Sales[[#This Row],[store_no]],Stores[store_no],0))</f>
        <v>B</v>
      </c>
      <c r="G4080" t="str">
        <f>INDEX(Stores[location_city],MATCH(Sales[[#This Row],[store_no]],Stores[store_no],0))</f>
        <v>Indianapolis</v>
      </c>
      <c r="H4080" t="str">
        <f>INDEX(Stores[location_state],MATCH(Sales[[#This Row],[store_no]],Stores[store_no],0))</f>
        <v>Indiana</v>
      </c>
      <c r="I4080">
        <f>INDEX(Stores[sqft],MATCH(Sales[[#This Row],[store_no]],Stores[store_no],0))</f>
        <v>120800</v>
      </c>
      <c r="J4080" s="4" t="str">
        <f>INDEX(Departments[dept_name],MATCH(Sales[[#This Row],[dept_no]],Departments[dept_no],0))</f>
        <v>Baby</v>
      </c>
      <c r="K4080" s="4" t="str">
        <f>CONCATENATE(Sales[[#This Row],[region]],Sales[[#This Row],[storetype]])</f>
        <v>2B</v>
      </c>
      <c r="L4080" s="4">
        <f>INDEX(RegionStoreCount[Store Count],MATCH(Sales[[#This Row],[RegionStoretype]],RegionStoreCount[Region/Type],0))</f>
        <v>6</v>
      </c>
      <c r="M4080" s="4">
        <f>AND(Sales[[#This Row],[date]]&lt;=TY_YTDMax,Sales[[#This Row],[date]]&gt;=TY_YTDMin)*Sales[[#This Row],[sales]]</f>
        <v>0</v>
      </c>
      <c r="N4080" s="4">
        <f>AND(Sales[[#This Row],[date]]&lt;=LY_YTDMax,Sales[[#This Row],[date]]&gt;=LY_YTDMin)*Sales[[#This Row],[sales]]</f>
        <v>0</v>
      </c>
      <c r="O4080" s="4">
        <f>AND(Sales[[#This Row],[date]]&gt;=YoY_Min,Sales[[#This Row],[date]]&lt;=TY_YTDMax)*(Sales[[#This Row],[sales]]/Sales[[#This Row],[sqft]])</f>
        <v>0.12870372930463575</v>
      </c>
      <c r="P4080" s="4">
        <f>SUMIF(Sales[RegionStoretype],Sales[[#This Row],[RegionStoretype]],Sales[YoY_SSF])/Sales[[#This Row],[Region_TypeCount]]</f>
        <v>58.393757732919049</v>
      </c>
    </row>
    <row r="4081" spans="1:16" x14ac:dyDescent="0.25">
      <c r="A4081" s="1">
        <v>43007</v>
      </c>
      <c r="B4081">
        <v>12</v>
      </c>
      <c r="C4081">
        <v>6</v>
      </c>
      <c r="D4081">
        <v>43122.430899999999</v>
      </c>
      <c r="E4081">
        <f>INDEX(Stores[region],MATCH(Sales[[#This Row],[store_no]],Stores[store_no],0))</f>
        <v>2</v>
      </c>
      <c r="F4081" t="str">
        <f>INDEX(Stores[storetype],MATCH(Sales[[#This Row],[store_no]],Stores[store_no],0))</f>
        <v>B</v>
      </c>
      <c r="G4081" t="str">
        <f>INDEX(Stores[location_city],MATCH(Sales[[#This Row],[store_no]],Stores[store_no],0))</f>
        <v>Indianapolis</v>
      </c>
      <c r="H4081" t="str">
        <f>INDEX(Stores[location_state],MATCH(Sales[[#This Row],[store_no]],Stores[store_no],0))</f>
        <v>Indiana</v>
      </c>
      <c r="I4081">
        <f>INDEX(Stores[sqft],MATCH(Sales[[#This Row],[store_no]],Stores[store_no],0))</f>
        <v>120800</v>
      </c>
      <c r="J4081" s="4" t="str">
        <f>INDEX(Departments[dept_name],MATCH(Sales[[#This Row],[dept_no]],Departments[dept_no],0))</f>
        <v>Computers</v>
      </c>
      <c r="K4081" s="4" t="str">
        <f>CONCATENATE(Sales[[#This Row],[region]],Sales[[#This Row],[storetype]])</f>
        <v>2B</v>
      </c>
      <c r="L4081" s="4">
        <f>INDEX(RegionStoreCount[Store Count],MATCH(Sales[[#This Row],[RegionStoretype]],RegionStoreCount[Region/Type],0))</f>
        <v>6</v>
      </c>
      <c r="M4081" s="4">
        <f>AND(Sales[[#This Row],[date]]&lt;=TY_YTDMax,Sales[[#This Row],[date]]&gt;=TY_YTDMin)*Sales[[#This Row],[sales]]</f>
        <v>0</v>
      </c>
      <c r="N4081" s="4">
        <f>AND(Sales[[#This Row],[date]]&lt;=LY_YTDMax,Sales[[#This Row],[date]]&gt;=LY_YTDMin)*Sales[[#This Row],[sales]]</f>
        <v>0</v>
      </c>
      <c r="O4081" s="4">
        <f>AND(Sales[[#This Row],[date]]&gt;=YoY_Min,Sales[[#This Row],[date]]&lt;=TY_YTDMax)*(Sales[[#This Row],[sales]]/Sales[[#This Row],[sqft]])</f>
        <v>0.35697376572847683</v>
      </c>
      <c r="P4081" s="4">
        <f>SUMIF(Sales[RegionStoretype],Sales[[#This Row],[RegionStoretype]],Sales[YoY_SSF])/Sales[[#This Row],[Region_TypeCount]]</f>
        <v>58.393757732919049</v>
      </c>
    </row>
    <row r="4082" spans="1:16" x14ac:dyDescent="0.25">
      <c r="A4082" s="1">
        <v>43007</v>
      </c>
      <c r="B4082">
        <v>13</v>
      </c>
      <c r="C4082">
        <v>1</v>
      </c>
      <c r="D4082">
        <v>23978.575199999999</v>
      </c>
      <c r="E4082">
        <f>INDEX(Stores[region],MATCH(Sales[[#This Row],[store_no]],Stores[store_no],0))</f>
        <v>3</v>
      </c>
      <c r="F4082" t="str">
        <f>INDEX(Stores[storetype],MATCH(Sales[[#This Row],[store_no]],Stores[store_no],0))</f>
        <v>A</v>
      </c>
      <c r="G4082" t="str">
        <f>INDEX(Stores[location_city],MATCH(Sales[[#This Row],[store_no]],Stores[store_no],0))</f>
        <v>Overland Park</v>
      </c>
      <c r="H4082" t="str">
        <f>INDEX(Stores[location_state],MATCH(Sales[[#This Row],[store_no]],Stores[store_no],0))</f>
        <v>Kansas</v>
      </c>
      <c r="I4082">
        <f>INDEX(Stores[sqft],MATCH(Sales[[#This Row],[store_no]],Stores[store_no],0))</f>
        <v>201000</v>
      </c>
      <c r="J4082" s="4" t="str">
        <f>INDEX(Departments[dept_name],MATCH(Sales[[#This Row],[dept_no]],Departments[dept_no],0))</f>
        <v>Automotive</v>
      </c>
      <c r="K4082" s="4" t="str">
        <f>CONCATENATE(Sales[[#This Row],[region]],Sales[[#This Row],[storetype]])</f>
        <v>3A</v>
      </c>
      <c r="L4082" s="4">
        <f>INDEX(RegionStoreCount[Store Count],MATCH(Sales[[#This Row],[RegionStoretype]],RegionStoreCount[Region/Type],0))</f>
        <v>9</v>
      </c>
      <c r="M4082" s="4">
        <f>AND(Sales[[#This Row],[date]]&lt;=TY_YTDMax,Sales[[#This Row],[date]]&gt;=TY_YTDMin)*Sales[[#This Row],[sales]]</f>
        <v>0</v>
      </c>
      <c r="N4082" s="4">
        <f>AND(Sales[[#This Row],[date]]&lt;=LY_YTDMax,Sales[[#This Row],[date]]&gt;=LY_YTDMin)*Sales[[#This Row],[sales]]</f>
        <v>0</v>
      </c>
      <c r="O4082" s="4">
        <f>AND(Sales[[#This Row],[date]]&gt;=YoY_Min,Sales[[#This Row],[date]]&lt;=TY_YTDMax)*(Sales[[#This Row],[sales]]/Sales[[#This Row],[sqft]])</f>
        <v>0.11929639402985075</v>
      </c>
      <c r="P4082" s="4">
        <f>SUMIF(Sales[RegionStoretype],Sales[[#This Row],[RegionStoretype]],Sales[YoY_SSF])/Sales[[#This Row],[Region_TypeCount]]</f>
        <v>53.603836561720975</v>
      </c>
    </row>
    <row r="4083" spans="1:16" x14ac:dyDescent="0.25">
      <c r="A4083" s="1">
        <v>43007</v>
      </c>
      <c r="B4083">
        <v>13</v>
      </c>
      <c r="C4083">
        <v>9</v>
      </c>
      <c r="D4083">
        <v>1805.8784000000001</v>
      </c>
      <c r="E4083">
        <f>INDEX(Stores[region],MATCH(Sales[[#This Row],[store_no]],Stores[store_no],0))</f>
        <v>3</v>
      </c>
      <c r="F4083" t="str">
        <f>INDEX(Stores[storetype],MATCH(Sales[[#This Row],[store_no]],Stores[store_no],0))</f>
        <v>A</v>
      </c>
      <c r="G4083" t="str">
        <f>INDEX(Stores[location_city],MATCH(Sales[[#This Row],[store_no]],Stores[store_no],0))</f>
        <v>Overland Park</v>
      </c>
      <c r="H4083" t="str">
        <f>INDEX(Stores[location_state],MATCH(Sales[[#This Row],[store_no]],Stores[store_no],0))</f>
        <v>Kansas</v>
      </c>
      <c r="I4083">
        <f>INDEX(Stores[sqft],MATCH(Sales[[#This Row],[store_no]],Stores[store_no],0))</f>
        <v>201000</v>
      </c>
      <c r="J4083" s="4" t="str">
        <f>INDEX(Departments[dept_name],MATCH(Sales[[#This Row],[dept_no]],Departments[dept_no],0))</f>
        <v>Garden</v>
      </c>
      <c r="K4083" s="4" t="str">
        <f>CONCATENATE(Sales[[#This Row],[region]],Sales[[#This Row],[storetype]])</f>
        <v>3A</v>
      </c>
      <c r="L4083" s="4">
        <f>INDEX(RegionStoreCount[Store Count],MATCH(Sales[[#This Row],[RegionStoretype]],RegionStoreCount[Region/Type],0))</f>
        <v>9</v>
      </c>
      <c r="M4083" s="4">
        <f>AND(Sales[[#This Row],[date]]&lt;=TY_YTDMax,Sales[[#This Row],[date]]&gt;=TY_YTDMin)*Sales[[#This Row],[sales]]</f>
        <v>0</v>
      </c>
      <c r="N4083" s="4">
        <f>AND(Sales[[#This Row],[date]]&lt;=LY_YTDMax,Sales[[#This Row],[date]]&gt;=LY_YTDMin)*Sales[[#This Row],[sales]]</f>
        <v>0</v>
      </c>
      <c r="O4083" s="4">
        <f>AND(Sales[[#This Row],[date]]&gt;=YoY_Min,Sales[[#This Row],[date]]&lt;=TY_YTDMax)*(Sales[[#This Row],[sales]]/Sales[[#This Row],[sqft]])</f>
        <v>8.984469651741293E-3</v>
      </c>
      <c r="P4083" s="4">
        <f>SUMIF(Sales[RegionStoretype],Sales[[#This Row],[RegionStoretype]],Sales[YoY_SSF])/Sales[[#This Row],[Region_TypeCount]]</f>
        <v>53.603836561720975</v>
      </c>
    </row>
    <row r="4084" spans="1:16" x14ac:dyDescent="0.25">
      <c r="A4084" s="1">
        <v>43007</v>
      </c>
      <c r="B4084">
        <v>14</v>
      </c>
      <c r="C4084">
        <v>6</v>
      </c>
      <c r="D4084">
        <v>17595.828899999997</v>
      </c>
      <c r="E4084">
        <f>INDEX(Stores[region],MATCH(Sales[[#This Row],[store_no]],Stores[store_no],0))</f>
        <v>3</v>
      </c>
      <c r="F4084" t="str">
        <f>INDEX(Stores[storetype],MATCH(Sales[[#This Row],[store_no]],Stores[store_no],0))</f>
        <v>A</v>
      </c>
      <c r="G4084" t="str">
        <f>INDEX(Stores[location_city],MATCH(Sales[[#This Row],[store_no]],Stores[store_no],0))</f>
        <v>Bismarck</v>
      </c>
      <c r="H4084" t="str">
        <f>INDEX(Stores[location_state],MATCH(Sales[[#This Row],[store_no]],Stores[store_no],0))</f>
        <v>North Dakota</v>
      </c>
      <c r="I4084">
        <f>INDEX(Stores[sqft],MATCH(Sales[[#This Row],[store_no]],Stores[store_no],0))</f>
        <v>96400</v>
      </c>
      <c r="J4084" s="4" t="str">
        <f>INDEX(Departments[dept_name],MATCH(Sales[[#This Row],[dept_no]],Departments[dept_no],0))</f>
        <v>Computers</v>
      </c>
      <c r="K4084" s="4" t="str">
        <f>CONCATENATE(Sales[[#This Row],[region]],Sales[[#This Row],[storetype]])</f>
        <v>3A</v>
      </c>
      <c r="L4084" s="4">
        <f>INDEX(RegionStoreCount[Store Count],MATCH(Sales[[#This Row],[RegionStoretype]],RegionStoreCount[Region/Type],0))</f>
        <v>9</v>
      </c>
      <c r="M4084" s="4">
        <f>AND(Sales[[#This Row],[date]]&lt;=TY_YTDMax,Sales[[#This Row],[date]]&gt;=TY_YTDMin)*Sales[[#This Row],[sales]]</f>
        <v>0</v>
      </c>
      <c r="N4084" s="4">
        <f>AND(Sales[[#This Row],[date]]&lt;=LY_YTDMax,Sales[[#This Row],[date]]&gt;=LY_YTDMin)*Sales[[#This Row],[sales]]</f>
        <v>0</v>
      </c>
      <c r="O4084" s="4">
        <f>AND(Sales[[#This Row],[date]]&gt;=YoY_Min,Sales[[#This Row],[date]]&lt;=TY_YTDMax)*(Sales[[#This Row],[sales]]/Sales[[#This Row],[sqft]])</f>
        <v>0.18252934543568461</v>
      </c>
      <c r="P4084" s="4">
        <f>SUMIF(Sales[RegionStoretype],Sales[[#This Row],[RegionStoretype]],Sales[YoY_SSF])/Sales[[#This Row],[Region_TypeCount]]</f>
        <v>53.603836561720975</v>
      </c>
    </row>
    <row r="4085" spans="1:16" x14ac:dyDescent="0.25">
      <c r="A4085" s="1">
        <v>43007</v>
      </c>
      <c r="B4085">
        <v>14</v>
      </c>
      <c r="C4085">
        <v>7</v>
      </c>
      <c r="D4085">
        <v>10338.522800000001</v>
      </c>
      <c r="E4085">
        <f>INDEX(Stores[region],MATCH(Sales[[#This Row],[store_no]],Stores[store_no],0))</f>
        <v>3</v>
      </c>
      <c r="F4085" t="str">
        <f>INDEX(Stores[storetype],MATCH(Sales[[#This Row],[store_no]],Stores[store_no],0))</f>
        <v>A</v>
      </c>
      <c r="G4085" t="str">
        <f>INDEX(Stores[location_city],MATCH(Sales[[#This Row],[store_no]],Stores[store_no],0))</f>
        <v>Bismarck</v>
      </c>
      <c r="H4085" t="str">
        <f>INDEX(Stores[location_state],MATCH(Sales[[#This Row],[store_no]],Stores[store_no],0))</f>
        <v>North Dakota</v>
      </c>
      <c r="I4085">
        <f>INDEX(Stores[sqft],MATCH(Sales[[#This Row],[store_no]],Stores[store_no],0))</f>
        <v>96400</v>
      </c>
      <c r="J4085" s="4" t="str">
        <f>INDEX(Departments[dept_name],MATCH(Sales[[#This Row],[dept_no]],Departments[dept_no],0))</f>
        <v>Electronics</v>
      </c>
      <c r="K4085" s="4" t="str">
        <f>CONCATENATE(Sales[[#This Row],[region]],Sales[[#This Row],[storetype]])</f>
        <v>3A</v>
      </c>
      <c r="L4085" s="4">
        <f>INDEX(RegionStoreCount[Store Count],MATCH(Sales[[#This Row],[RegionStoretype]],RegionStoreCount[Region/Type],0))</f>
        <v>9</v>
      </c>
      <c r="M4085" s="4">
        <f>AND(Sales[[#This Row],[date]]&lt;=TY_YTDMax,Sales[[#This Row],[date]]&gt;=TY_YTDMin)*Sales[[#This Row],[sales]]</f>
        <v>0</v>
      </c>
      <c r="N4085" s="4">
        <f>AND(Sales[[#This Row],[date]]&lt;=LY_YTDMax,Sales[[#This Row],[date]]&gt;=LY_YTDMin)*Sales[[#This Row],[sales]]</f>
        <v>0</v>
      </c>
      <c r="O4085" s="4">
        <f>AND(Sales[[#This Row],[date]]&gt;=YoY_Min,Sales[[#This Row],[date]]&lt;=TY_YTDMax)*(Sales[[#This Row],[sales]]/Sales[[#This Row],[sqft]])</f>
        <v>0.10724608713692947</v>
      </c>
      <c r="P4085" s="4">
        <f>SUMIF(Sales[RegionStoretype],Sales[[#This Row],[RegionStoretype]],Sales[YoY_SSF])/Sales[[#This Row],[Region_TypeCount]]</f>
        <v>53.603836561720975</v>
      </c>
    </row>
    <row r="4086" spans="1:16" x14ac:dyDescent="0.25">
      <c r="A4086" s="1">
        <v>43007</v>
      </c>
      <c r="B4086">
        <v>14</v>
      </c>
      <c r="C4086">
        <v>13</v>
      </c>
      <c r="D4086">
        <v>83849.81779999999</v>
      </c>
      <c r="E4086">
        <f>INDEX(Stores[region],MATCH(Sales[[#This Row],[store_no]],Stores[store_no],0))</f>
        <v>3</v>
      </c>
      <c r="F4086" t="str">
        <f>INDEX(Stores[storetype],MATCH(Sales[[#This Row],[store_no]],Stores[store_no],0))</f>
        <v>A</v>
      </c>
      <c r="G4086" t="str">
        <f>INDEX(Stores[location_city],MATCH(Sales[[#This Row],[store_no]],Stores[store_no],0))</f>
        <v>Bismarck</v>
      </c>
      <c r="H4086" t="str">
        <f>INDEX(Stores[location_state],MATCH(Sales[[#This Row],[store_no]],Stores[store_no],0))</f>
        <v>North Dakota</v>
      </c>
      <c r="I4086">
        <f>INDEX(Stores[sqft],MATCH(Sales[[#This Row],[store_no]],Stores[store_no],0))</f>
        <v>96400</v>
      </c>
      <c r="J4086" s="4" t="str">
        <f>INDEX(Departments[dept_name],MATCH(Sales[[#This Row],[dept_no]],Departments[dept_no],0))</f>
        <v>Kids</v>
      </c>
      <c r="K4086" s="4" t="str">
        <f>CONCATENATE(Sales[[#This Row],[region]],Sales[[#This Row],[storetype]])</f>
        <v>3A</v>
      </c>
      <c r="L4086" s="4">
        <f>INDEX(RegionStoreCount[Store Count],MATCH(Sales[[#This Row],[RegionStoretype]],RegionStoreCount[Region/Type],0))</f>
        <v>9</v>
      </c>
      <c r="M4086" s="4">
        <f>AND(Sales[[#This Row],[date]]&lt;=TY_YTDMax,Sales[[#This Row],[date]]&gt;=TY_YTDMin)*Sales[[#This Row],[sales]]</f>
        <v>0</v>
      </c>
      <c r="N4086" s="4">
        <f>AND(Sales[[#This Row],[date]]&lt;=LY_YTDMax,Sales[[#This Row],[date]]&gt;=LY_YTDMin)*Sales[[#This Row],[sales]]</f>
        <v>0</v>
      </c>
      <c r="O4086" s="4">
        <f>AND(Sales[[#This Row],[date]]&gt;=YoY_Min,Sales[[#This Row],[date]]&lt;=TY_YTDMax)*(Sales[[#This Row],[sales]]/Sales[[#This Row],[sqft]])</f>
        <v>0.86981138796680491</v>
      </c>
      <c r="P4086" s="4">
        <f>SUMIF(Sales[RegionStoretype],Sales[[#This Row],[RegionStoretype]],Sales[YoY_SSF])/Sales[[#This Row],[Region_TypeCount]]</f>
        <v>53.603836561720975</v>
      </c>
    </row>
    <row r="4087" spans="1:16" x14ac:dyDescent="0.25">
      <c r="A4087" s="1">
        <v>43007</v>
      </c>
      <c r="B4087">
        <v>15</v>
      </c>
      <c r="C4087">
        <v>6</v>
      </c>
      <c r="D4087">
        <v>47255.012199999997</v>
      </c>
      <c r="E4087">
        <f>INDEX(Stores[region],MATCH(Sales[[#This Row],[store_no]],Stores[store_no],0))</f>
        <v>2</v>
      </c>
      <c r="F4087" t="str">
        <f>INDEX(Stores[storetype],MATCH(Sales[[#This Row],[store_no]],Stores[store_no],0))</f>
        <v>B</v>
      </c>
      <c r="G4087" t="str">
        <f>INDEX(Stores[location_city],MATCH(Sales[[#This Row],[store_no]],Stores[store_no],0))</f>
        <v>Rochester</v>
      </c>
      <c r="H4087" t="str">
        <f>INDEX(Stores[location_state],MATCH(Sales[[#This Row],[store_no]],Stores[store_no],0))</f>
        <v>Minnesota</v>
      </c>
      <c r="I4087">
        <f>INDEX(Stores[sqft],MATCH(Sales[[#This Row],[store_no]],Stores[store_no],0))</f>
        <v>128100</v>
      </c>
      <c r="J4087" s="4" t="str">
        <f>INDEX(Departments[dept_name],MATCH(Sales[[#This Row],[dept_no]],Departments[dept_no],0))</f>
        <v>Computers</v>
      </c>
      <c r="K4087" s="4" t="str">
        <f>CONCATENATE(Sales[[#This Row],[region]],Sales[[#This Row],[storetype]])</f>
        <v>2B</v>
      </c>
      <c r="L4087" s="4">
        <f>INDEX(RegionStoreCount[Store Count],MATCH(Sales[[#This Row],[RegionStoretype]],RegionStoreCount[Region/Type],0))</f>
        <v>6</v>
      </c>
      <c r="M4087" s="4">
        <f>AND(Sales[[#This Row],[date]]&lt;=TY_YTDMax,Sales[[#This Row],[date]]&gt;=TY_YTDMin)*Sales[[#This Row],[sales]]</f>
        <v>0</v>
      </c>
      <c r="N4087" s="4">
        <f>AND(Sales[[#This Row],[date]]&lt;=LY_YTDMax,Sales[[#This Row],[date]]&gt;=LY_YTDMin)*Sales[[#This Row],[sales]]</f>
        <v>0</v>
      </c>
      <c r="O4087" s="4">
        <f>AND(Sales[[#This Row],[date]]&gt;=YoY_Min,Sales[[#This Row],[date]]&lt;=TY_YTDMax)*(Sales[[#This Row],[sales]]/Sales[[#This Row],[sqft]])</f>
        <v>0.36889158626073376</v>
      </c>
      <c r="P4087" s="4">
        <f>SUMIF(Sales[RegionStoretype],Sales[[#This Row],[RegionStoretype]],Sales[YoY_SSF])/Sales[[#This Row],[Region_TypeCount]]</f>
        <v>58.393757732919049</v>
      </c>
    </row>
    <row r="4088" spans="1:16" x14ac:dyDescent="0.25">
      <c r="A4088" s="1">
        <v>43007</v>
      </c>
      <c r="B4088">
        <v>15</v>
      </c>
      <c r="C4088">
        <v>14</v>
      </c>
      <c r="D4088">
        <v>85764.88410000001</v>
      </c>
      <c r="E4088">
        <f>INDEX(Stores[region],MATCH(Sales[[#This Row],[store_no]],Stores[store_no],0))</f>
        <v>2</v>
      </c>
      <c r="F4088" t="str">
        <f>INDEX(Stores[storetype],MATCH(Sales[[#This Row],[store_no]],Stores[store_no],0))</f>
        <v>B</v>
      </c>
      <c r="G4088" t="str">
        <f>INDEX(Stores[location_city],MATCH(Sales[[#This Row],[store_no]],Stores[store_no],0))</f>
        <v>Rochester</v>
      </c>
      <c r="H4088" t="str">
        <f>INDEX(Stores[location_state],MATCH(Sales[[#This Row],[store_no]],Stores[store_no],0))</f>
        <v>Minnesota</v>
      </c>
      <c r="I4088">
        <f>INDEX(Stores[sqft],MATCH(Sales[[#This Row],[store_no]],Stores[store_no],0))</f>
        <v>128100</v>
      </c>
      <c r="J4088" s="4" t="str">
        <f>INDEX(Departments[dept_name],MATCH(Sales[[#This Row],[dept_no]],Departments[dept_no],0))</f>
        <v>Movies</v>
      </c>
      <c r="K4088" s="4" t="str">
        <f>CONCATENATE(Sales[[#This Row],[region]],Sales[[#This Row],[storetype]])</f>
        <v>2B</v>
      </c>
      <c r="L4088" s="4">
        <f>INDEX(RegionStoreCount[Store Count],MATCH(Sales[[#This Row],[RegionStoretype]],RegionStoreCount[Region/Type],0))</f>
        <v>6</v>
      </c>
      <c r="M4088" s="4">
        <f>AND(Sales[[#This Row],[date]]&lt;=TY_YTDMax,Sales[[#This Row],[date]]&gt;=TY_YTDMin)*Sales[[#This Row],[sales]]</f>
        <v>0</v>
      </c>
      <c r="N4088" s="4">
        <f>AND(Sales[[#This Row],[date]]&lt;=LY_YTDMax,Sales[[#This Row],[date]]&gt;=LY_YTDMin)*Sales[[#This Row],[sales]]</f>
        <v>0</v>
      </c>
      <c r="O4088" s="4">
        <f>AND(Sales[[#This Row],[date]]&gt;=YoY_Min,Sales[[#This Row],[date]]&lt;=TY_YTDMax)*(Sales[[#This Row],[sales]]/Sales[[#This Row],[sqft]])</f>
        <v>0.66951509836065581</v>
      </c>
      <c r="P4088" s="4">
        <f>SUMIF(Sales[RegionStoretype],Sales[[#This Row],[RegionStoretype]],Sales[YoY_SSF])/Sales[[#This Row],[Region_TypeCount]]</f>
        <v>58.393757732919049</v>
      </c>
    </row>
    <row r="4089" spans="1:16" x14ac:dyDescent="0.25">
      <c r="A4089" s="1">
        <v>43007</v>
      </c>
      <c r="B4089">
        <v>15</v>
      </c>
      <c r="C4089">
        <v>16</v>
      </c>
      <c r="D4089">
        <v>130745.545</v>
      </c>
      <c r="E4089">
        <f>INDEX(Stores[region],MATCH(Sales[[#This Row],[store_no]],Stores[store_no],0))</f>
        <v>2</v>
      </c>
      <c r="F4089" t="str">
        <f>INDEX(Stores[storetype],MATCH(Sales[[#This Row],[store_no]],Stores[store_no],0))</f>
        <v>B</v>
      </c>
      <c r="G4089" t="str">
        <f>INDEX(Stores[location_city],MATCH(Sales[[#This Row],[store_no]],Stores[store_no],0))</f>
        <v>Rochester</v>
      </c>
      <c r="H4089" t="str">
        <f>INDEX(Stores[location_state],MATCH(Sales[[#This Row],[store_no]],Stores[store_no],0))</f>
        <v>Minnesota</v>
      </c>
      <c r="I4089">
        <f>INDEX(Stores[sqft],MATCH(Sales[[#This Row],[store_no]],Stores[store_no],0))</f>
        <v>128100</v>
      </c>
      <c r="J4089" s="4" t="str">
        <f>INDEX(Departments[dept_name],MATCH(Sales[[#This Row],[dept_no]],Departments[dept_no],0))</f>
        <v>Outdoors</v>
      </c>
      <c r="K4089" s="4" t="str">
        <f>CONCATENATE(Sales[[#This Row],[region]],Sales[[#This Row],[storetype]])</f>
        <v>2B</v>
      </c>
      <c r="L4089" s="4">
        <f>INDEX(RegionStoreCount[Store Count],MATCH(Sales[[#This Row],[RegionStoretype]],RegionStoreCount[Region/Type],0))</f>
        <v>6</v>
      </c>
      <c r="M4089" s="4">
        <f>AND(Sales[[#This Row],[date]]&lt;=TY_YTDMax,Sales[[#This Row],[date]]&gt;=TY_YTDMin)*Sales[[#This Row],[sales]]</f>
        <v>0</v>
      </c>
      <c r="N4089" s="4">
        <f>AND(Sales[[#This Row],[date]]&lt;=LY_YTDMax,Sales[[#This Row],[date]]&gt;=LY_YTDMin)*Sales[[#This Row],[sales]]</f>
        <v>0</v>
      </c>
      <c r="O4089" s="4">
        <f>AND(Sales[[#This Row],[date]]&gt;=YoY_Min,Sales[[#This Row],[date]]&lt;=TY_YTDMax)*(Sales[[#This Row],[sales]]/Sales[[#This Row],[sqft]])</f>
        <v>1.0206521857923496</v>
      </c>
      <c r="P4089" s="4">
        <f>SUMIF(Sales[RegionStoretype],Sales[[#This Row],[RegionStoretype]],Sales[YoY_SSF])/Sales[[#This Row],[Region_TypeCount]]</f>
        <v>58.393757732919049</v>
      </c>
    </row>
    <row r="4090" spans="1:16" x14ac:dyDescent="0.25">
      <c r="A4090" s="1">
        <v>43007</v>
      </c>
      <c r="B4090">
        <v>16</v>
      </c>
      <c r="C4090">
        <v>6</v>
      </c>
      <c r="D4090">
        <v>19278.415400000002</v>
      </c>
      <c r="E4090">
        <f>INDEX(Stores[region],MATCH(Sales[[#This Row],[store_no]],Stores[store_no],0))</f>
        <v>2</v>
      </c>
      <c r="F4090" t="str">
        <f>INDEX(Stores[storetype],MATCH(Sales[[#This Row],[store_no]],Stores[store_no],0))</f>
        <v>B</v>
      </c>
      <c r="G4090" t="str">
        <f>INDEX(Stores[location_city],MATCH(Sales[[#This Row],[store_no]],Stores[store_no],0))</f>
        <v>Saint Paul</v>
      </c>
      <c r="H4090" t="str">
        <f>INDEX(Stores[location_state],MATCH(Sales[[#This Row],[store_no]],Stores[store_no],0))</f>
        <v>Minnesota</v>
      </c>
      <c r="I4090">
        <f>INDEX(Stores[sqft],MATCH(Sales[[#This Row],[store_no]],Stores[store_no],0))</f>
        <v>180400</v>
      </c>
      <c r="J4090" s="4" t="str">
        <f>INDEX(Departments[dept_name],MATCH(Sales[[#This Row],[dept_no]],Departments[dept_no],0))</f>
        <v>Computers</v>
      </c>
      <c r="K4090" s="4" t="str">
        <f>CONCATENATE(Sales[[#This Row],[region]],Sales[[#This Row],[storetype]])</f>
        <v>2B</v>
      </c>
      <c r="L4090" s="4">
        <f>INDEX(RegionStoreCount[Store Count],MATCH(Sales[[#This Row],[RegionStoretype]],RegionStoreCount[Region/Type],0))</f>
        <v>6</v>
      </c>
      <c r="M4090" s="4">
        <f>AND(Sales[[#This Row],[date]]&lt;=TY_YTDMax,Sales[[#This Row],[date]]&gt;=TY_YTDMin)*Sales[[#This Row],[sales]]</f>
        <v>0</v>
      </c>
      <c r="N4090" s="4">
        <f>AND(Sales[[#This Row],[date]]&lt;=LY_YTDMax,Sales[[#This Row],[date]]&gt;=LY_YTDMin)*Sales[[#This Row],[sales]]</f>
        <v>0</v>
      </c>
      <c r="O4090" s="4">
        <f>AND(Sales[[#This Row],[date]]&gt;=YoY_Min,Sales[[#This Row],[date]]&lt;=TY_YTDMax)*(Sales[[#This Row],[sales]]/Sales[[#This Row],[sqft]])</f>
        <v>0.10686483037694014</v>
      </c>
      <c r="P4090" s="4">
        <f>SUMIF(Sales[RegionStoretype],Sales[[#This Row],[RegionStoretype]],Sales[YoY_SSF])/Sales[[#This Row],[Region_TypeCount]]</f>
        <v>58.393757732919049</v>
      </c>
    </row>
    <row r="4091" spans="1:16" x14ac:dyDescent="0.25">
      <c r="A4091" s="1">
        <v>43007</v>
      </c>
      <c r="B4091">
        <v>16</v>
      </c>
      <c r="C4091">
        <v>7</v>
      </c>
      <c r="D4091">
        <v>34747.293300000005</v>
      </c>
      <c r="E4091">
        <f>INDEX(Stores[region],MATCH(Sales[[#This Row],[store_no]],Stores[store_no],0))</f>
        <v>2</v>
      </c>
      <c r="F4091" t="str">
        <f>INDEX(Stores[storetype],MATCH(Sales[[#This Row],[store_no]],Stores[store_no],0))</f>
        <v>B</v>
      </c>
      <c r="G4091" t="str">
        <f>INDEX(Stores[location_city],MATCH(Sales[[#This Row],[store_no]],Stores[store_no],0))</f>
        <v>Saint Paul</v>
      </c>
      <c r="H4091" t="str">
        <f>INDEX(Stores[location_state],MATCH(Sales[[#This Row],[store_no]],Stores[store_no],0))</f>
        <v>Minnesota</v>
      </c>
      <c r="I4091">
        <f>INDEX(Stores[sqft],MATCH(Sales[[#This Row],[store_no]],Stores[store_no],0))</f>
        <v>180400</v>
      </c>
      <c r="J4091" s="4" t="str">
        <f>INDEX(Departments[dept_name],MATCH(Sales[[#This Row],[dept_no]],Departments[dept_no],0))</f>
        <v>Electronics</v>
      </c>
      <c r="K4091" s="4" t="str">
        <f>CONCATENATE(Sales[[#This Row],[region]],Sales[[#This Row],[storetype]])</f>
        <v>2B</v>
      </c>
      <c r="L4091" s="4">
        <f>INDEX(RegionStoreCount[Store Count],MATCH(Sales[[#This Row],[RegionStoretype]],RegionStoreCount[Region/Type],0))</f>
        <v>6</v>
      </c>
      <c r="M4091" s="4">
        <f>AND(Sales[[#This Row],[date]]&lt;=TY_YTDMax,Sales[[#This Row],[date]]&gt;=TY_YTDMin)*Sales[[#This Row],[sales]]</f>
        <v>0</v>
      </c>
      <c r="N4091" s="4">
        <f>AND(Sales[[#This Row],[date]]&lt;=LY_YTDMax,Sales[[#This Row],[date]]&gt;=LY_YTDMin)*Sales[[#This Row],[sales]]</f>
        <v>0</v>
      </c>
      <c r="O4091" s="4">
        <f>AND(Sales[[#This Row],[date]]&gt;=YoY_Min,Sales[[#This Row],[date]]&lt;=TY_YTDMax)*(Sales[[#This Row],[sales]]/Sales[[#This Row],[sqft]])</f>
        <v>0.19261249057649671</v>
      </c>
      <c r="P4091" s="4">
        <f>SUMIF(Sales[RegionStoretype],Sales[[#This Row],[RegionStoretype]],Sales[YoY_SSF])/Sales[[#This Row],[Region_TypeCount]]</f>
        <v>58.393757732919049</v>
      </c>
    </row>
    <row r="4092" spans="1:16" x14ac:dyDescent="0.25">
      <c r="A4092" s="1">
        <v>43007</v>
      </c>
      <c r="B4092">
        <v>16</v>
      </c>
      <c r="C4092">
        <v>10</v>
      </c>
      <c r="D4092">
        <v>19653.311999999998</v>
      </c>
      <c r="E4092">
        <f>INDEX(Stores[region],MATCH(Sales[[#This Row],[store_no]],Stores[store_no],0))</f>
        <v>2</v>
      </c>
      <c r="F4092" t="str">
        <f>INDEX(Stores[storetype],MATCH(Sales[[#This Row],[store_no]],Stores[store_no],0))</f>
        <v>B</v>
      </c>
      <c r="G4092" t="str">
        <f>INDEX(Stores[location_city],MATCH(Sales[[#This Row],[store_no]],Stores[store_no],0))</f>
        <v>Saint Paul</v>
      </c>
      <c r="H4092" t="str">
        <f>INDEX(Stores[location_state],MATCH(Sales[[#This Row],[store_no]],Stores[store_no],0))</f>
        <v>Minnesota</v>
      </c>
      <c r="I4092">
        <f>INDEX(Stores[sqft],MATCH(Sales[[#This Row],[store_no]],Stores[store_no],0))</f>
        <v>180400</v>
      </c>
      <c r="J4092" s="4" t="str">
        <f>INDEX(Departments[dept_name],MATCH(Sales[[#This Row],[dept_no]],Departments[dept_no],0))</f>
        <v>Health</v>
      </c>
      <c r="K4092" s="4" t="str">
        <f>CONCATENATE(Sales[[#This Row],[region]],Sales[[#This Row],[storetype]])</f>
        <v>2B</v>
      </c>
      <c r="L4092" s="4">
        <f>INDEX(RegionStoreCount[Store Count],MATCH(Sales[[#This Row],[RegionStoretype]],RegionStoreCount[Region/Type],0))</f>
        <v>6</v>
      </c>
      <c r="M4092" s="4">
        <f>AND(Sales[[#This Row],[date]]&lt;=TY_YTDMax,Sales[[#This Row],[date]]&gt;=TY_YTDMin)*Sales[[#This Row],[sales]]</f>
        <v>0</v>
      </c>
      <c r="N4092" s="4">
        <f>AND(Sales[[#This Row],[date]]&lt;=LY_YTDMax,Sales[[#This Row],[date]]&gt;=LY_YTDMin)*Sales[[#This Row],[sales]]</f>
        <v>0</v>
      </c>
      <c r="O4092" s="4">
        <f>AND(Sales[[#This Row],[date]]&gt;=YoY_Min,Sales[[#This Row],[date]]&lt;=TY_YTDMax)*(Sales[[#This Row],[sales]]/Sales[[#This Row],[sqft]])</f>
        <v>0.10894297117516628</v>
      </c>
      <c r="P4092" s="4">
        <f>SUMIF(Sales[RegionStoretype],Sales[[#This Row],[RegionStoretype]],Sales[YoY_SSF])/Sales[[#This Row],[Region_TypeCount]]</f>
        <v>58.393757732919049</v>
      </c>
    </row>
    <row r="4093" spans="1:16" x14ac:dyDescent="0.25">
      <c r="A4093" s="1">
        <v>43007</v>
      </c>
      <c r="B4093">
        <v>16</v>
      </c>
      <c r="C4093">
        <v>11</v>
      </c>
      <c r="D4093">
        <v>71596.432499999995</v>
      </c>
      <c r="E4093">
        <f>INDEX(Stores[region],MATCH(Sales[[#This Row],[store_no]],Stores[store_no],0))</f>
        <v>2</v>
      </c>
      <c r="F4093" t="str">
        <f>INDEX(Stores[storetype],MATCH(Sales[[#This Row],[store_no]],Stores[store_no],0))</f>
        <v>B</v>
      </c>
      <c r="G4093" t="str">
        <f>INDEX(Stores[location_city],MATCH(Sales[[#This Row],[store_no]],Stores[store_no],0))</f>
        <v>Saint Paul</v>
      </c>
      <c r="H4093" t="str">
        <f>INDEX(Stores[location_state],MATCH(Sales[[#This Row],[store_no]],Stores[store_no],0))</f>
        <v>Minnesota</v>
      </c>
      <c r="I4093">
        <f>INDEX(Stores[sqft],MATCH(Sales[[#This Row],[store_no]],Stores[store_no],0))</f>
        <v>180400</v>
      </c>
      <c r="J4093" s="4" t="str">
        <f>INDEX(Departments[dept_name],MATCH(Sales[[#This Row],[dept_no]],Departments[dept_no],0))</f>
        <v>Home</v>
      </c>
      <c r="K4093" s="4" t="str">
        <f>CONCATENATE(Sales[[#This Row],[region]],Sales[[#This Row],[storetype]])</f>
        <v>2B</v>
      </c>
      <c r="L4093" s="4">
        <f>INDEX(RegionStoreCount[Store Count],MATCH(Sales[[#This Row],[RegionStoretype]],RegionStoreCount[Region/Type],0))</f>
        <v>6</v>
      </c>
      <c r="M4093" s="4">
        <f>AND(Sales[[#This Row],[date]]&lt;=TY_YTDMax,Sales[[#This Row],[date]]&gt;=TY_YTDMin)*Sales[[#This Row],[sales]]</f>
        <v>0</v>
      </c>
      <c r="N4093" s="4">
        <f>AND(Sales[[#This Row],[date]]&lt;=LY_YTDMax,Sales[[#This Row],[date]]&gt;=LY_YTDMin)*Sales[[#This Row],[sales]]</f>
        <v>0</v>
      </c>
      <c r="O4093" s="4">
        <f>AND(Sales[[#This Row],[date]]&gt;=YoY_Min,Sales[[#This Row],[date]]&lt;=TY_YTDMax)*(Sales[[#This Row],[sales]]/Sales[[#This Row],[sqft]])</f>
        <v>0.39687601164079822</v>
      </c>
      <c r="P4093" s="4">
        <f>SUMIF(Sales[RegionStoretype],Sales[[#This Row],[RegionStoretype]],Sales[YoY_SSF])/Sales[[#This Row],[Region_TypeCount]]</f>
        <v>58.393757732919049</v>
      </c>
    </row>
    <row r="4094" spans="1:16" x14ac:dyDescent="0.25">
      <c r="A4094" s="1">
        <v>43007</v>
      </c>
      <c r="B4094">
        <v>17</v>
      </c>
      <c r="C4094">
        <v>3</v>
      </c>
      <c r="D4094">
        <v>161751.04550000001</v>
      </c>
      <c r="E4094">
        <f>INDEX(Stores[region],MATCH(Sales[[#This Row],[store_no]],Stores[store_no],0))</f>
        <v>3</v>
      </c>
      <c r="F4094" t="str">
        <f>INDEX(Stores[storetype],MATCH(Sales[[#This Row],[store_no]],Stores[store_no],0))</f>
        <v>B</v>
      </c>
      <c r="G4094" t="str">
        <f>INDEX(Stores[location_city],MATCH(Sales[[#This Row],[store_no]],Stores[store_no],0))</f>
        <v>Fargo</v>
      </c>
      <c r="H4094" t="str">
        <f>INDEX(Stores[location_state],MATCH(Sales[[#This Row],[store_no]],Stores[store_no],0))</f>
        <v>North Dakota</v>
      </c>
      <c r="I4094">
        <f>INDEX(Stores[sqft],MATCH(Sales[[#This Row],[store_no]],Stores[store_no],0))</f>
        <v>211600</v>
      </c>
      <c r="J4094" s="4" t="str">
        <f>INDEX(Departments[dept_name],MATCH(Sales[[#This Row],[dept_no]],Departments[dept_no],0))</f>
        <v>Beauty</v>
      </c>
      <c r="K4094" s="4" t="str">
        <f>CONCATENATE(Sales[[#This Row],[region]],Sales[[#This Row],[storetype]])</f>
        <v>3B</v>
      </c>
      <c r="L4094" s="4">
        <f>INDEX(RegionStoreCount[Store Count],MATCH(Sales[[#This Row],[RegionStoretype]],RegionStoreCount[Region/Type],0))</f>
        <v>4</v>
      </c>
      <c r="M4094" s="4">
        <f>AND(Sales[[#This Row],[date]]&lt;=TY_YTDMax,Sales[[#This Row],[date]]&gt;=TY_YTDMin)*Sales[[#This Row],[sales]]</f>
        <v>0</v>
      </c>
      <c r="N4094" s="4">
        <f>AND(Sales[[#This Row],[date]]&lt;=LY_YTDMax,Sales[[#This Row],[date]]&gt;=LY_YTDMin)*Sales[[#This Row],[sales]]</f>
        <v>0</v>
      </c>
      <c r="O4094" s="4">
        <f>AND(Sales[[#This Row],[date]]&gt;=YoY_Min,Sales[[#This Row],[date]]&lt;=TY_YTDMax)*(Sales[[#This Row],[sales]]/Sales[[#This Row],[sqft]])</f>
        <v>0.76441892958412105</v>
      </c>
      <c r="P4094" s="4">
        <f>SUMIF(Sales[RegionStoretype],Sales[[#This Row],[RegionStoretype]],Sales[YoY_SSF])/Sales[[#This Row],[Region_TypeCount]]</f>
        <v>58.312187288105562</v>
      </c>
    </row>
    <row r="4095" spans="1:16" x14ac:dyDescent="0.25">
      <c r="A4095" s="1">
        <v>43007</v>
      </c>
      <c r="B4095">
        <v>18</v>
      </c>
      <c r="C4095">
        <v>1</v>
      </c>
      <c r="D4095">
        <v>12893.300900000002</v>
      </c>
      <c r="E4095">
        <f>INDEX(Stores[region],MATCH(Sales[[#This Row],[store_no]],Stores[store_no],0))</f>
        <v>2</v>
      </c>
      <c r="F4095" t="str">
        <f>INDEX(Stores[storetype],MATCH(Sales[[#This Row],[store_no]],Stores[store_no],0))</f>
        <v>B</v>
      </c>
      <c r="G4095" t="str">
        <f>INDEX(Stores[location_city],MATCH(Sales[[#This Row],[store_no]],Stores[store_no],0))</f>
        <v>Chicago</v>
      </c>
      <c r="H4095" t="str">
        <f>INDEX(Stores[location_state],MATCH(Sales[[#This Row],[store_no]],Stores[store_no],0))</f>
        <v>Illinois</v>
      </c>
      <c r="I4095">
        <f>INDEX(Stores[sqft],MATCH(Sales[[#This Row],[store_no]],Stores[store_no],0))</f>
        <v>120700</v>
      </c>
      <c r="J4095" s="4" t="str">
        <f>INDEX(Departments[dept_name],MATCH(Sales[[#This Row],[dept_no]],Departments[dept_no],0))</f>
        <v>Automotive</v>
      </c>
      <c r="K4095" s="4" t="str">
        <f>CONCATENATE(Sales[[#This Row],[region]],Sales[[#This Row],[storetype]])</f>
        <v>2B</v>
      </c>
      <c r="L4095" s="4">
        <f>INDEX(RegionStoreCount[Store Count],MATCH(Sales[[#This Row],[RegionStoretype]],RegionStoreCount[Region/Type],0))</f>
        <v>6</v>
      </c>
      <c r="M4095" s="4">
        <f>AND(Sales[[#This Row],[date]]&lt;=TY_YTDMax,Sales[[#This Row],[date]]&gt;=TY_YTDMin)*Sales[[#This Row],[sales]]</f>
        <v>0</v>
      </c>
      <c r="N4095" s="4">
        <f>AND(Sales[[#This Row],[date]]&lt;=LY_YTDMax,Sales[[#This Row],[date]]&gt;=LY_YTDMin)*Sales[[#This Row],[sales]]</f>
        <v>0</v>
      </c>
      <c r="O4095" s="4">
        <f>AND(Sales[[#This Row],[date]]&gt;=YoY_Min,Sales[[#This Row],[date]]&lt;=TY_YTDMax)*(Sales[[#This Row],[sales]]/Sales[[#This Row],[sqft]])</f>
        <v>0.1068210513670257</v>
      </c>
      <c r="P4095" s="4">
        <f>SUMIF(Sales[RegionStoretype],Sales[[#This Row],[RegionStoretype]],Sales[YoY_SSF])/Sales[[#This Row],[Region_TypeCount]]</f>
        <v>58.393757732919049</v>
      </c>
    </row>
    <row r="4096" spans="1:16" x14ac:dyDescent="0.25">
      <c r="A4096" s="1">
        <v>43007</v>
      </c>
      <c r="B4096">
        <v>18</v>
      </c>
      <c r="C4096">
        <v>8</v>
      </c>
      <c r="D4096">
        <v>64750.337599999999</v>
      </c>
      <c r="E4096">
        <f>INDEX(Stores[region],MATCH(Sales[[#This Row],[store_no]],Stores[store_no],0))</f>
        <v>2</v>
      </c>
      <c r="F4096" t="str">
        <f>INDEX(Stores[storetype],MATCH(Sales[[#This Row],[store_no]],Stores[store_no],0))</f>
        <v>B</v>
      </c>
      <c r="G4096" t="str">
        <f>INDEX(Stores[location_city],MATCH(Sales[[#This Row],[store_no]],Stores[store_no],0))</f>
        <v>Chicago</v>
      </c>
      <c r="H4096" t="str">
        <f>INDEX(Stores[location_state],MATCH(Sales[[#This Row],[store_no]],Stores[store_no],0))</f>
        <v>Illinois</v>
      </c>
      <c r="I4096">
        <f>INDEX(Stores[sqft],MATCH(Sales[[#This Row],[store_no]],Stores[store_no],0))</f>
        <v>120700</v>
      </c>
      <c r="J4096" s="4" t="str">
        <f>INDEX(Departments[dept_name],MATCH(Sales[[#This Row],[dept_no]],Departments[dept_no],0))</f>
        <v>Games</v>
      </c>
      <c r="K4096" s="4" t="str">
        <f>CONCATENATE(Sales[[#This Row],[region]],Sales[[#This Row],[storetype]])</f>
        <v>2B</v>
      </c>
      <c r="L4096" s="4">
        <f>INDEX(RegionStoreCount[Store Count],MATCH(Sales[[#This Row],[RegionStoretype]],RegionStoreCount[Region/Type],0))</f>
        <v>6</v>
      </c>
      <c r="M4096" s="4">
        <f>AND(Sales[[#This Row],[date]]&lt;=TY_YTDMax,Sales[[#This Row],[date]]&gt;=TY_YTDMin)*Sales[[#This Row],[sales]]</f>
        <v>0</v>
      </c>
      <c r="N4096" s="4">
        <f>AND(Sales[[#This Row],[date]]&lt;=LY_YTDMax,Sales[[#This Row],[date]]&gt;=LY_YTDMin)*Sales[[#This Row],[sales]]</f>
        <v>0</v>
      </c>
      <c r="O4096" s="4">
        <f>AND(Sales[[#This Row],[date]]&gt;=YoY_Min,Sales[[#This Row],[date]]&lt;=TY_YTDMax)*(Sales[[#This Row],[sales]]/Sales[[#This Row],[sqft]])</f>
        <v>0.53645681524440758</v>
      </c>
      <c r="P4096" s="4">
        <f>SUMIF(Sales[RegionStoretype],Sales[[#This Row],[RegionStoretype]],Sales[YoY_SSF])/Sales[[#This Row],[Region_TypeCount]]</f>
        <v>58.393757732919049</v>
      </c>
    </row>
    <row r="4097" spans="1:16" x14ac:dyDescent="0.25">
      <c r="A4097" s="1">
        <v>43007</v>
      </c>
      <c r="B4097">
        <v>18</v>
      </c>
      <c r="C4097">
        <v>11</v>
      </c>
      <c r="D4097">
        <v>76858.724700000006</v>
      </c>
      <c r="E4097">
        <f>INDEX(Stores[region],MATCH(Sales[[#This Row],[store_no]],Stores[store_no],0))</f>
        <v>2</v>
      </c>
      <c r="F4097" t="str">
        <f>INDEX(Stores[storetype],MATCH(Sales[[#This Row],[store_no]],Stores[store_no],0))</f>
        <v>B</v>
      </c>
      <c r="G4097" t="str">
        <f>INDEX(Stores[location_city],MATCH(Sales[[#This Row],[store_no]],Stores[store_no],0))</f>
        <v>Chicago</v>
      </c>
      <c r="H4097" t="str">
        <f>INDEX(Stores[location_state],MATCH(Sales[[#This Row],[store_no]],Stores[store_no],0))</f>
        <v>Illinois</v>
      </c>
      <c r="I4097">
        <f>INDEX(Stores[sqft],MATCH(Sales[[#This Row],[store_no]],Stores[store_no],0))</f>
        <v>120700</v>
      </c>
      <c r="J4097" s="4" t="str">
        <f>INDEX(Departments[dept_name],MATCH(Sales[[#This Row],[dept_no]],Departments[dept_no],0))</f>
        <v>Home</v>
      </c>
      <c r="K4097" s="4" t="str">
        <f>CONCATENATE(Sales[[#This Row],[region]],Sales[[#This Row],[storetype]])</f>
        <v>2B</v>
      </c>
      <c r="L4097" s="4">
        <f>INDEX(RegionStoreCount[Store Count],MATCH(Sales[[#This Row],[RegionStoretype]],RegionStoreCount[Region/Type],0))</f>
        <v>6</v>
      </c>
      <c r="M4097" s="4">
        <f>AND(Sales[[#This Row],[date]]&lt;=TY_YTDMax,Sales[[#This Row],[date]]&gt;=TY_YTDMin)*Sales[[#This Row],[sales]]</f>
        <v>0</v>
      </c>
      <c r="N4097" s="4">
        <f>AND(Sales[[#This Row],[date]]&lt;=LY_YTDMax,Sales[[#This Row],[date]]&gt;=LY_YTDMin)*Sales[[#This Row],[sales]]</f>
        <v>0</v>
      </c>
      <c r="O4097" s="4">
        <f>AND(Sales[[#This Row],[date]]&gt;=YoY_Min,Sales[[#This Row],[date]]&lt;=TY_YTDMax)*(Sales[[#This Row],[sales]]/Sales[[#This Row],[sqft]])</f>
        <v>0.63677485252692634</v>
      </c>
      <c r="P4097" s="4">
        <f>SUMIF(Sales[RegionStoretype],Sales[[#This Row],[RegionStoretype]],Sales[YoY_SSF])/Sales[[#This Row],[Region_TypeCount]]</f>
        <v>58.393757732919049</v>
      </c>
    </row>
    <row r="4098" spans="1:16" x14ac:dyDescent="0.25">
      <c r="A4098" s="1">
        <v>43007</v>
      </c>
      <c r="B4098">
        <v>18</v>
      </c>
      <c r="C4098">
        <v>16</v>
      </c>
      <c r="D4098">
        <v>152715.58359999998</v>
      </c>
      <c r="E4098">
        <f>INDEX(Stores[region],MATCH(Sales[[#This Row],[store_no]],Stores[store_no],0))</f>
        <v>2</v>
      </c>
      <c r="F4098" t="str">
        <f>INDEX(Stores[storetype],MATCH(Sales[[#This Row],[store_no]],Stores[store_no],0))</f>
        <v>B</v>
      </c>
      <c r="G4098" t="str">
        <f>INDEX(Stores[location_city],MATCH(Sales[[#This Row],[store_no]],Stores[store_no],0))</f>
        <v>Chicago</v>
      </c>
      <c r="H4098" t="str">
        <f>INDEX(Stores[location_state],MATCH(Sales[[#This Row],[store_no]],Stores[store_no],0))</f>
        <v>Illinois</v>
      </c>
      <c r="I4098">
        <f>INDEX(Stores[sqft],MATCH(Sales[[#This Row],[store_no]],Stores[store_no],0))</f>
        <v>120700</v>
      </c>
      <c r="J4098" s="4" t="str">
        <f>INDEX(Departments[dept_name],MATCH(Sales[[#This Row],[dept_no]],Departments[dept_no],0))</f>
        <v>Outdoors</v>
      </c>
      <c r="K4098" s="4" t="str">
        <f>CONCATENATE(Sales[[#This Row],[region]],Sales[[#This Row],[storetype]])</f>
        <v>2B</v>
      </c>
      <c r="L4098" s="4">
        <f>INDEX(RegionStoreCount[Store Count],MATCH(Sales[[#This Row],[RegionStoretype]],RegionStoreCount[Region/Type],0))</f>
        <v>6</v>
      </c>
      <c r="M4098" s="4">
        <f>AND(Sales[[#This Row],[date]]&lt;=TY_YTDMax,Sales[[#This Row],[date]]&gt;=TY_YTDMin)*Sales[[#This Row],[sales]]</f>
        <v>0</v>
      </c>
      <c r="N4098" s="4">
        <f>AND(Sales[[#This Row],[date]]&lt;=LY_YTDMax,Sales[[#This Row],[date]]&gt;=LY_YTDMin)*Sales[[#This Row],[sales]]</f>
        <v>0</v>
      </c>
      <c r="O4098" s="4">
        <f>AND(Sales[[#This Row],[date]]&gt;=YoY_Min,Sales[[#This Row],[date]]&lt;=TY_YTDMax)*(Sales[[#This Row],[sales]]/Sales[[#This Row],[sqft]])</f>
        <v>1.2652492427506212</v>
      </c>
      <c r="P4098" s="4">
        <f>SUMIF(Sales[RegionStoretype],Sales[[#This Row],[RegionStoretype]],Sales[YoY_SSF])/Sales[[#This Row],[Region_TypeCount]]</f>
        <v>58.393757732919049</v>
      </c>
    </row>
    <row r="4099" spans="1:16" x14ac:dyDescent="0.25">
      <c r="A4099" s="1">
        <v>43007</v>
      </c>
      <c r="B4099">
        <v>18</v>
      </c>
      <c r="C4099">
        <v>18</v>
      </c>
      <c r="D4099">
        <v>6137.355700000001</v>
      </c>
      <c r="E4099">
        <f>INDEX(Stores[region],MATCH(Sales[[#This Row],[store_no]],Stores[store_no],0))</f>
        <v>2</v>
      </c>
      <c r="F4099" t="str">
        <f>INDEX(Stores[storetype],MATCH(Sales[[#This Row],[store_no]],Stores[store_no],0))</f>
        <v>B</v>
      </c>
      <c r="G4099" t="str">
        <f>INDEX(Stores[location_city],MATCH(Sales[[#This Row],[store_no]],Stores[store_no],0))</f>
        <v>Chicago</v>
      </c>
      <c r="H4099" t="str">
        <f>INDEX(Stores[location_state],MATCH(Sales[[#This Row],[store_no]],Stores[store_no],0))</f>
        <v>Illinois</v>
      </c>
      <c r="I4099">
        <f>INDEX(Stores[sqft],MATCH(Sales[[#This Row],[store_no]],Stores[store_no],0))</f>
        <v>120700</v>
      </c>
      <c r="J4099" s="4" t="str">
        <f>INDEX(Departments[dept_name],MATCH(Sales[[#This Row],[dept_no]],Departments[dept_no],0))</f>
        <v>Sports</v>
      </c>
      <c r="K4099" s="4" t="str">
        <f>CONCATENATE(Sales[[#This Row],[region]],Sales[[#This Row],[storetype]])</f>
        <v>2B</v>
      </c>
      <c r="L4099" s="4">
        <f>INDEX(RegionStoreCount[Store Count],MATCH(Sales[[#This Row],[RegionStoretype]],RegionStoreCount[Region/Type],0))</f>
        <v>6</v>
      </c>
      <c r="M4099" s="4">
        <f>AND(Sales[[#This Row],[date]]&lt;=TY_YTDMax,Sales[[#This Row],[date]]&gt;=TY_YTDMin)*Sales[[#This Row],[sales]]</f>
        <v>0</v>
      </c>
      <c r="N4099" s="4">
        <f>AND(Sales[[#This Row],[date]]&lt;=LY_YTDMax,Sales[[#This Row],[date]]&gt;=LY_YTDMin)*Sales[[#This Row],[sales]]</f>
        <v>0</v>
      </c>
      <c r="O4099" s="4">
        <f>AND(Sales[[#This Row],[date]]&gt;=YoY_Min,Sales[[#This Row],[date]]&lt;=TY_YTDMax)*(Sales[[#This Row],[sales]]/Sales[[#This Row],[sqft]])</f>
        <v>5.0848017398508707E-2</v>
      </c>
      <c r="P4099" s="4">
        <f>SUMIF(Sales[RegionStoretype],Sales[[#This Row],[RegionStoretype]],Sales[YoY_SSF])/Sales[[#This Row],[Region_TypeCount]]</f>
        <v>58.393757732919049</v>
      </c>
    </row>
    <row r="4100" spans="1:16" x14ac:dyDescent="0.25">
      <c r="A4100" s="1">
        <v>43007</v>
      </c>
      <c r="B4100">
        <v>18</v>
      </c>
      <c r="C4100">
        <v>19</v>
      </c>
      <c r="D4100">
        <v>9431.8541999999998</v>
      </c>
      <c r="E4100">
        <f>INDEX(Stores[region],MATCH(Sales[[#This Row],[store_no]],Stores[store_no],0))</f>
        <v>2</v>
      </c>
      <c r="F4100" t="str">
        <f>INDEX(Stores[storetype],MATCH(Sales[[#This Row],[store_no]],Stores[store_no],0))</f>
        <v>B</v>
      </c>
      <c r="G4100" t="str">
        <f>INDEX(Stores[location_city],MATCH(Sales[[#This Row],[store_no]],Stores[store_no],0))</f>
        <v>Chicago</v>
      </c>
      <c r="H4100" t="str">
        <f>INDEX(Stores[location_state],MATCH(Sales[[#This Row],[store_no]],Stores[store_no],0))</f>
        <v>Illinois</v>
      </c>
      <c r="I4100">
        <f>INDEX(Stores[sqft],MATCH(Sales[[#This Row],[store_no]],Stores[store_no],0))</f>
        <v>120700</v>
      </c>
      <c r="J4100" s="4" t="str">
        <f>INDEX(Departments[dept_name],MATCH(Sales[[#This Row],[dept_no]],Departments[dept_no],0))</f>
        <v>Tools</v>
      </c>
      <c r="K4100" s="4" t="str">
        <f>CONCATENATE(Sales[[#This Row],[region]],Sales[[#This Row],[storetype]])</f>
        <v>2B</v>
      </c>
      <c r="L4100" s="4">
        <f>INDEX(RegionStoreCount[Store Count],MATCH(Sales[[#This Row],[RegionStoretype]],RegionStoreCount[Region/Type],0))</f>
        <v>6</v>
      </c>
      <c r="M4100" s="4">
        <f>AND(Sales[[#This Row],[date]]&lt;=TY_YTDMax,Sales[[#This Row],[date]]&gt;=TY_YTDMin)*Sales[[#This Row],[sales]]</f>
        <v>0</v>
      </c>
      <c r="N4100" s="4">
        <f>AND(Sales[[#This Row],[date]]&lt;=LY_YTDMax,Sales[[#This Row],[date]]&gt;=LY_YTDMin)*Sales[[#This Row],[sales]]</f>
        <v>0</v>
      </c>
      <c r="O4100" s="4">
        <f>AND(Sales[[#This Row],[date]]&gt;=YoY_Min,Sales[[#This Row],[date]]&lt;=TY_YTDMax)*(Sales[[#This Row],[sales]]/Sales[[#This Row],[sqft]])</f>
        <v>7.8142951118475551E-2</v>
      </c>
      <c r="P4100" s="4">
        <f>SUMIF(Sales[RegionStoretype],Sales[[#This Row],[RegionStoretype]],Sales[YoY_SSF])/Sales[[#This Row],[Region_TypeCount]]</f>
        <v>58.393757732919049</v>
      </c>
    </row>
    <row r="4101" spans="1:16" x14ac:dyDescent="0.25">
      <c r="A4101" s="1">
        <v>43007</v>
      </c>
      <c r="B4101">
        <v>19</v>
      </c>
      <c r="C4101">
        <v>12</v>
      </c>
      <c r="D4101">
        <v>140531.32609999998</v>
      </c>
      <c r="E4101">
        <f>INDEX(Stores[region],MATCH(Sales[[#This Row],[store_no]],Stores[store_no],0))</f>
        <v>3</v>
      </c>
      <c r="F4101" t="str">
        <f>INDEX(Stores[storetype],MATCH(Sales[[#This Row],[store_no]],Stores[store_no],0))</f>
        <v>A</v>
      </c>
      <c r="G4101" t="str">
        <f>INDEX(Stores[location_city],MATCH(Sales[[#This Row],[store_no]],Stores[store_no],0))</f>
        <v>Des Moines</v>
      </c>
      <c r="H4101" t="str">
        <f>INDEX(Stores[location_state],MATCH(Sales[[#This Row],[store_no]],Stores[store_no],0))</f>
        <v>Iowa</v>
      </c>
      <c r="I4101">
        <f>INDEX(Stores[sqft],MATCH(Sales[[#This Row],[store_no]],Stores[store_no],0))</f>
        <v>197600</v>
      </c>
      <c r="J4101" s="4" t="str">
        <f>INDEX(Departments[dept_name],MATCH(Sales[[#This Row],[dept_no]],Departments[dept_no],0))</f>
        <v>Jewelery</v>
      </c>
      <c r="K4101" s="4" t="str">
        <f>CONCATENATE(Sales[[#This Row],[region]],Sales[[#This Row],[storetype]])</f>
        <v>3A</v>
      </c>
      <c r="L4101" s="4">
        <f>INDEX(RegionStoreCount[Store Count],MATCH(Sales[[#This Row],[RegionStoretype]],RegionStoreCount[Region/Type],0))</f>
        <v>9</v>
      </c>
      <c r="M4101" s="4">
        <f>AND(Sales[[#This Row],[date]]&lt;=TY_YTDMax,Sales[[#This Row],[date]]&gt;=TY_YTDMin)*Sales[[#This Row],[sales]]</f>
        <v>0</v>
      </c>
      <c r="N4101" s="4">
        <f>AND(Sales[[#This Row],[date]]&lt;=LY_YTDMax,Sales[[#This Row],[date]]&gt;=LY_YTDMin)*Sales[[#This Row],[sales]]</f>
        <v>0</v>
      </c>
      <c r="O4101" s="4">
        <f>AND(Sales[[#This Row],[date]]&gt;=YoY_Min,Sales[[#This Row],[date]]&lt;=TY_YTDMax)*(Sales[[#This Row],[sales]]/Sales[[#This Row],[sqft]])</f>
        <v>0.71119092155870434</v>
      </c>
      <c r="P4101" s="4">
        <f>SUMIF(Sales[RegionStoretype],Sales[[#This Row],[RegionStoretype]],Sales[YoY_SSF])/Sales[[#This Row],[Region_TypeCount]]</f>
        <v>53.603836561720975</v>
      </c>
    </row>
    <row r="4102" spans="1:16" x14ac:dyDescent="0.25">
      <c r="A4102" s="1">
        <v>43007</v>
      </c>
      <c r="B4102">
        <v>19</v>
      </c>
      <c r="C4102">
        <v>15</v>
      </c>
      <c r="D4102">
        <v>118353.6081</v>
      </c>
      <c r="E4102">
        <f>INDEX(Stores[region],MATCH(Sales[[#This Row],[store_no]],Stores[store_no],0))</f>
        <v>3</v>
      </c>
      <c r="F4102" t="str">
        <f>INDEX(Stores[storetype],MATCH(Sales[[#This Row],[store_no]],Stores[store_no],0))</f>
        <v>A</v>
      </c>
      <c r="G4102" t="str">
        <f>INDEX(Stores[location_city],MATCH(Sales[[#This Row],[store_no]],Stores[store_no],0))</f>
        <v>Des Moines</v>
      </c>
      <c r="H4102" t="str">
        <f>INDEX(Stores[location_state],MATCH(Sales[[#This Row],[store_no]],Stores[store_no],0))</f>
        <v>Iowa</v>
      </c>
      <c r="I4102">
        <f>INDEX(Stores[sqft],MATCH(Sales[[#This Row],[store_no]],Stores[store_no],0))</f>
        <v>197600</v>
      </c>
      <c r="J4102" s="4" t="str">
        <f>INDEX(Departments[dept_name],MATCH(Sales[[#This Row],[dept_no]],Departments[dept_no],0))</f>
        <v>Music</v>
      </c>
      <c r="K4102" s="4" t="str">
        <f>CONCATENATE(Sales[[#This Row],[region]],Sales[[#This Row],[storetype]])</f>
        <v>3A</v>
      </c>
      <c r="L4102" s="4">
        <f>INDEX(RegionStoreCount[Store Count],MATCH(Sales[[#This Row],[RegionStoretype]],RegionStoreCount[Region/Type],0))</f>
        <v>9</v>
      </c>
      <c r="M4102" s="4">
        <f>AND(Sales[[#This Row],[date]]&lt;=TY_YTDMax,Sales[[#This Row],[date]]&gt;=TY_YTDMin)*Sales[[#This Row],[sales]]</f>
        <v>0</v>
      </c>
      <c r="N4102" s="4">
        <f>AND(Sales[[#This Row],[date]]&lt;=LY_YTDMax,Sales[[#This Row],[date]]&gt;=LY_YTDMin)*Sales[[#This Row],[sales]]</f>
        <v>0</v>
      </c>
      <c r="O4102" s="4">
        <f>AND(Sales[[#This Row],[date]]&gt;=YoY_Min,Sales[[#This Row],[date]]&lt;=TY_YTDMax)*(Sales[[#This Row],[sales]]/Sales[[#This Row],[sqft]])</f>
        <v>0.59895550657894736</v>
      </c>
      <c r="P4102" s="4">
        <f>SUMIF(Sales[RegionStoretype],Sales[[#This Row],[RegionStoretype]],Sales[YoY_SSF])/Sales[[#This Row],[Region_TypeCount]]</f>
        <v>53.603836561720975</v>
      </c>
    </row>
    <row r="4103" spans="1:16" x14ac:dyDescent="0.25">
      <c r="A4103" s="1">
        <v>43007</v>
      </c>
      <c r="B4103">
        <v>20</v>
      </c>
      <c r="C4103">
        <v>16</v>
      </c>
      <c r="D4103">
        <v>33987.823000000004</v>
      </c>
      <c r="E4103">
        <f>INDEX(Stores[region],MATCH(Sales[[#This Row],[store_no]],Stores[store_no],0))</f>
        <v>1</v>
      </c>
      <c r="F4103" t="str">
        <f>INDEX(Stores[storetype],MATCH(Sales[[#This Row],[store_no]],Stores[store_no],0))</f>
        <v>A</v>
      </c>
      <c r="G4103" t="str">
        <f>INDEX(Stores[location_city],MATCH(Sales[[#This Row],[store_no]],Stores[store_no],0))</f>
        <v>South Bend</v>
      </c>
      <c r="H4103" t="str">
        <f>INDEX(Stores[location_state],MATCH(Sales[[#This Row],[store_no]],Stores[store_no],0))</f>
        <v>Indiana</v>
      </c>
      <c r="I4103">
        <f>INDEX(Stores[sqft],MATCH(Sales[[#This Row],[store_no]],Stores[store_no],0))</f>
        <v>39700</v>
      </c>
      <c r="J4103" s="4" t="str">
        <f>INDEX(Departments[dept_name],MATCH(Sales[[#This Row],[dept_no]],Departments[dept_no],0))</f>
        <v>Outdoors</v>
      </c>
      <c r="K4103" s="4" t="str">
        <f>CONCATENATE(Sales[[#This Row],[region]],Sales[[#This Row],[storetype]])</f>
        <v>1A</v>
      </c>
      <c r="L4103" s="4">
        <f>INDEX(RegionStoreCount[Store Count],MATCH(Sales[[#This Row],[RegionStoretype]],RegionStoreCount[Region/Type],0))</f>
        <v>5</v>
      </c>
      <c r="M4103" s="4">
        <f>AND(Sales[[#This Row],[date]]&lt;=TY_YTDMax,Sales[[#This Row],[date]]&gt;=TY_YTDMin)*Sales[[#This Row],[sales]]</f>
        <v>0</v>
      </c>
      <c r="N4103" s="4">
        <f>AND(Sales[[#This Row],[date]]&lt;=LY_YTDMax,Sales[[#This Row],[date]]&gt;=LY_YTDMin)*Sales[[#This Row],[sales]]</f>
        <v>0</v>
      </c>
      <c r="O4103" s="4">
        <f>AND(Sales[[#This Row],[date]]&gt;=YoY_Min,Sales[[#This Row],[date]]&lt;=TY_YTDMax)*(Sales[[#This Row],[sales]]/Sales[[#This Row],[sqft]])</f>
        <v>0.85611644836272049</v>
      </c>
      <c r="P4103" s="4">
        <f>SUMIF(Sales[RegionStoretype],Sales[[#This Row],[RegionStoretype]],Sales[YoY_SSF])/Sales[[#This Row],[Region_TypeCount]]</f>
        <v>59.469551530910678</v>
      </c>
    </row>
    <row r="4104" spans="1:16" x14ac:dyDescent="0.25">
      <c r="A4104" s="1">
        <v>43007</v>
      </c>
      <c r="B4104">
        <v>21</v>
      </c>
      <c r="C4104">
        <v>3</v>
      </c>
      <c r="D4104">
        <v>289962.71679999999</v>
      </c>
      <c r="E4104">
        <f>INDEX(Stores[region],MATCH(Sales[[#This Row],[store_no]],Stores[store_no],0))</f>
        <v>2</v>
      </c>
      <c r="F4104" t="str">
        <f>INDEX(Stores[storetype],MATCH(Sales[[#This Row],[store_no]],Stores[store_no],0))</f>
        <v>B</v>
      </c>
      <c r="G4104" t="str">
        <f>INDEX(Stores[location_city],MATCH(Sales[[#This Row],[store_no]],Stores[store_no],0))</f>
        <v>Madison</v>
      </c>
      <c r="H4104" t="str">
        <f>INDEX(Stores[location_state],MATCH(Sales[[#This Row],[store_no]],Stores[store_no],0))</f>
        <v>Wisconsin</v>
      </c>
      <c r="I4104">
        <f>INDEX(Stores[sqft],MATCH(Sales[[#This Row],[store_no]],Stores[store_no],0))</f>
        <v>206400</v>
      </c>
      <c r="J4104" s="4" t="str">
        <f>INDEX(Departments[dept_name],MATCH(Sales[[#This Row],[dept_no]],Departments[dept_no],0))</f>
        <v>Beauty</v>
      </c>
      <c r="K4104" s="4" t="str">
        <f>CONCATENATE(Sales[[#This Row],[region]],Sales[[#This Row],[storetype]])</f>
        <v>2B</v>
      </c>
      <c r="L4104" s="4">
        <f>INDEX(RegionStoreCount[Store Count],MATCH(Sales[[#This Row],[RegionStoretype]],RegionStoreCount[Region/Type],0))</f>
        <v>6</v>
      </c>
      <c r="M4104" s="4">
        <f>AND(Sales[[#This Row],[date]]&lt;=TY_YTDMax,Sales[[#This Row],[date]]&gt;=TY_YTDMin)*Sales[[#This Row],[sales]]</f>
        <v>0</v>
      </c>
      <c r="N4104" s="4">
        <f>AND(Sales[[#This Row],[date]]&lt;=LY_YTDMax,Sales[[#This Row],[date]]&gt;=LY_YTDMin)*Sales[[#This Row],[sales]]</f>
        <v>0</v>
      </c>
      <c r="O4104" s="4">
        <f>AND(Sales[[#This Row],[date]]&gt;=YoY_Min,Sales[[#This Row],[date]]&lt;=TY_YTDMax)*(Sales[[#This Row],[sales]]/Sales[[#This Row],[sqft]])</f>
        <v>1.4048581240310076</v>
      </c>
      <c r="P4104" s="4">
        <f>SUMIF(Sales[RegionStoretype],Sales[[#This Row],[RegionStoretype]],Sales[YoY_SSF])/Sales[[#This Row],[Region_TypeCount]]</f>
        <v>58.393757732919049</v>
      </c>
    </row>
    <row r="4105" spans="1:16" x14ac:dyDescent="0.25">
      <c r="A4105" s="1">
        <v>43007</v>
      </c>
      <c r="B4105">
        <v>21</v>
      </c>
      <c r="C4105">
        <v>4</v>
      </c>
      <c r="D4105">
        <v>40636.5245</v>
      </c>
      <c r="E4105">
        <f>INDEX(Stores[region],MATCH(Sales[[#This Row],[store_no]],Stores[store_no],0))</f>
        <v>2</v>
      </c>
      <c r="F4105" t="str">
        <f>INDEX(Stores[storetype],MATCH(Sales[[#This Row],[store_no]],Stores[store_no],0))</f>
        <v>B</v>
      </c>
      <c r="G4105" t="str">
        <f>INDEX(Stores[location_city],MATCH(Sales[[#This Row],[store_no]],Stores[store_no],0))</f>
        <v>Madison</v>
      </c>
      <c r="H4105" t="str">
        <f>INDEX(Stores[location_state],MATCH(Sales[[#This Row],[store_no]],Stores[store_no],0))</f>
        <v>Wisconsin</v>
      </c>
      <c r="I4105">
        <f>INDEX(Stores[sqft],MATCH(Sales[[#This Row],[store_no]],Stores[store_no],0))</f>
        <v>206400</v>
      </c>
      <c r="J4105" s="4" t="str">
        <f>INDEX(Departments[dept_name],MATCH(Sales[[#This Row],[dept_no]],Departments[dept_no],0))</f>
        <v>Books</v>
      </c>
      <c r="K4105" s="4" t="str">
        <f>CONCATENATE(Sales[[#This Row],[region]],Sales[[#This Row],[storetype]])</f>
        <v>2B</v>
      </c>
      <c r="L4105" s="4">
        <f>INDEX(RegionStoreCount[Store Count],MATCH(Sales[[#This Row],[RegionStoretype]],RegionStoreCount[Region/Type],0))</f>
        <v>6</v>
      </c>
      <c r="M4105" s="4">
        <f>AND(Sales[[#This Row],[date]]&lt;=TY_YTDMax,Sales[[#This Row],[date]]&gt;=TY_YTDMin)*Sales[[#This Row],[sales]]</f>
        <v>0</v>
      </c>
      <c r="N4105" s="4">
        <f>AND(Sales[[#This Row],[date]]&lt;=LY_YTDMax,Sales[[#This Row],[date]]&gt;=LY_YTDMin)*Sales[[#This Row],[sales]]</f>
        <v>0</v>
      </c>
      <c r="O4105" s="4">
        <f>AND(Sales[[#This Row],[date]]&gt;=YoY_Min,Sales[[#This Row],[date]]&lt;=TY_YTDMax)*(Sales[[#This Row],[sales]]/Sales[[#This Row],[sqft]])</f>
        <v>0.19688238614341086</v>
      </c>
      <c r="P4105" s="4">
        <f>SUMIF(Sales[RegionStoretype],Sales[[#This Row],[RegionStoretype]],Sales[YoY_SSF])/Sales[[#This Row],[Region_TypeCount]]</f>
        <v>58.393757732919049</v>
      </c>
    </row>
    <row r="4106" spans="1:16" x14ac:dyDescent="0.25">
      <c r="A4106" s="1">
        <v>43007</v>
      </c>
      <c r="B4106">
        <v>21</v>
      </c>
      <c r="C4106">
        <v>7</v>
      </c>
      <c r="D4106">
        <v>100509.3716</v>
      </c>
      <c r="E4106">
        <f>INDEX(Stores[region],MATCH(Sales[[#This Row],[store_no]],Stores[store_no],0))</f>
        <v>2</v>
      </c>
      <c r="F4106" t="str">
        <f>INDEX(Stores[storetype],MATCH(Sales[[#This Row],[store_no]],Stores[store_no],0))</f>
        <v>B</v>
      </c>
      <c r="G4106" t="str">
        <f>INDEX(Stores[location_city],MATCH(Sales[[#This Row],[store_no]],Stores[store_no],0))</f>
        <v>Madison</v>
      </c>
      <c r="H4106" t="str">
        <f>INDEX(Stores[location_state],MATCH(Sales[[#This Row],[store_no]],Stores[store_no],0))</f>
        <v>Wisconsin</v>
      </c>
      <c r="I4106">
        <f>INDEX(Stores[sqft],MATCH(Sales[[#This Row],[store_no]],Stores[store_no],0))</f>
        <v>206400</v>
      </c>
      <c r="J4106" s="4" t="str">
        <f>INDEX(Departments[dept_name],MATCH(Sales[[#This Row],[dept_no]],Departments[dept_no],0))</f>
        <v>Electronics</v>
      </c>
      <c r="K4106" s="4" t="str">
        <f>CONCATENATE(Sales[[#This Row],[region]],Sales[[#This Row],[storetype]])</f>
        <v>2B</v>
      </c>
      <c r="L4106" s="4">
        <f>INDEX(RegionStoreCount[Store Count],MATCH(Sales[[#This Row],[RegionStoretype]],RegionStoreCount[Region/Type],0))</f>
        <v>6</v>
      </c>
      <c r="M4106" s="4">
        <f>AND(Sales[[#This Row],[date]]&lt;=TY_YTDMax,Sales[[#This Row],[date]]&gt;=TY_YTDMin)*Sales[[#This Row],[sales]]</f>
        <v>0</v>
      </c>
      <c r="N4106" s="4">
        <f>AND(Sales[[#This Row],[date]]&lt;=LY_YTDMax,Sales[[#This Row],[date]]&gt;=LY_YTDMin)*Sales[[#This Row],[sales]]</f>
        <v>0</v>
      </c>
      <c r="O4106" s="4">
        <f>AND(Sales[[#This Row],[date]]&gt;=YoY_Min,Sales[[#This Row],[date]]&lt;=TY_YTDMax)*(Sales[[#This Row],[sales]]/Sales[[#This Row],[sqft]])</f>
        <v>0.48696400968992248</v>
      </c>
      <c r="P4106" s="4">
        <f>SUMIF(Sales[RegionStoretype],Sales[[#This Row],[RegionStoretype]],Sales[YoY_SSF])/Sales[[#This Row],[Region_TypeCount]]</f>
        <v>58.393757732919049</v>
      </c>
    </row>
    <row r="4107" spans="1:16" x14ac:dyDescent="0.25">
      <c r="A4107" s="1">
        <v>43007</v>
      </c>
      <c r="B4107">
        <v>21</v>
      </c>
      <c r="C4107">
        <v>8</v>
      </c>
      <c r="D4107">
        <v>37085.581000000006</v>
      </c>
      <c r="E4107">
        <f>INDEX(Stores[region],MATCH(Sales[[#This Row],[store_no]],Stores[store_no],0))</f>
        <v>2</v>
      </c>
      <c r="F4107" t="str">
        <f>INDEX(Stores[storetype],MATCH(Sales[[#This Row],[store_no]],Stores[store_no],0))</f>
        <v>B</v>
      </c>
      <c r="G4107" t="str">
        <f>INDEX(Stores[location_city],MATCH(Sales[[#This Row],[store_no]],Stores[store_no],0))</f>
        <v>Madison</v>
      </c>
      <c r="H4107" t="str">
        <f>INDEX(Stores[location_state],MATCH(Sales[[#This Row],[store_no]],Stores[store_no],0))</f>
        <v>Wisconsin</v>
      </c>
      <c r="I4107">
        <f>INDEX(Stores[sqft],MATCH(Sales[[#This Row],[store_no]],Stores[store_no],0))</f>
        <v>206400</v>
      </c>
      <c r="J4107" s="4" t="str">
        <f>INDEX(Departments[dept_name],MATCH(Sales[[#This Row],[dept_no]],Departments[dept_no],0))</f>
        <v>Games</v>
      </c>
      <c r="K4107" s="4" t="str">
        <f>CONCATENATE(Sales[[#This Row],[region]],Sales[[#This Row],[storetype]])</f>
        <v>2B</v>
      </c>
      <c r="L4107" s="4">
        <f>INDEX(RegionStoreCount[Store Count],MATCH(Sales[[#This Row],[RegionStoretype]],RegionStoreCount[Region/Type],0))</f>
        <v>6</v>
      </c>
      <c r="M4107" s="4">
        <f>AND(Sales[[#This Row],[date]]&lt;=TY_YTDMax,Sales[[#This Row],[date]]&gt;=TY_YTDMin)*Sales[[#This Row],[sales]]</f>
        <v>0</v>
      </c>
      <c r="N4107" s="4">
        <f>AND(Sales[[#This Row],[date]]&lt;=LY_YTDMax,Sales[[#This Row],[date]]&gt;=LY_YTDMin)*Sales[[#This Row],[sales]]</f>
        <v>0</v>
      </c>
      <c r="O4107" s="4">
        <f>AND(Sales[[#This Row],[date]]&gt;=YoY_Min,Sales[[#This Row],[date]]&lt;=TY_YTDMax)*(Sales[[#This Row],[sales]]/Sales[[#This Row],[sqft]])</f>
        <v>0.17967820251937988</v>
      </c>
      <c r="P4107" s="4">
        <f>SUMIF(Sales[RegionStoretype],Sales[[#This Row],[RegionStoretype]],Sales[YoY_SSF])/Sales[[#This Row],[Region_TypeCount]]</f>
        <v>58.393757732919049</v>
      </c>
    </row>
    <row r="4108" spans="1:16" x14ac:dyDescent="0.25">
      <c r="A4108" s="1">
        <v>43007</v>
      </c>
      <c r="B4108">
        <v>21</v>
      </c>
      <c r="C4108">
        <v>11</v>
      </c>
      <c r="D4108">
        <v>48324.329600000005</v>
      </c>
      <c r="E4108">
        <f>INDEX(Stores[region],MATCH(Sales[[#This Row],[store_no]],Stores[store_no],0))</f>
        <v>2</v>
      </c>
      <c r="F4108" t="str">
        <f>INDEX(Stores[storetype],MATCH(Sales[[#This Row],[store_no]],Stores[store_no],0))</f>
        <v>B</v>
      </c>
      <c r="G4108" t="str">
        <f>INDEX(Stores[location_city],MATCH(Sales[[#This Row],[store_no]],Stores[store_no],0))</f>
        <v>Madison</v>
      </c>
      <c r="H4108" t="str">
        <f>INDEX(Stores[location_state],MATCH(Sales[[#This Row],[store_no]],Stores[store_no],0))</f>
        <v>Wisconsin</v>
      </c>
      <c r="I4108">
        <f>INDEX(Stores[sqft],MATCH(Sales[[#This Row],[store_no]],Stores[store_no],0))</f>
        <v>206400</v>
      </c>
      <c r="J4108" s="4" t="str">
        <f>INDEX(Departments[dept_name],MATCH(Sales[[#This Row],[dept_no]],Departments[dept_no],0))</f>
        <v>Home</v>
      </c>
      <c r="K4108" s="4" t="str">
        <f>CONCATENATE(Sales[[#This Row],[region]],Sales[[#This Row],[storetype]])</f>
        <v>2B</v>
      </c>
      <c r="L4108" s="4">
        <f>INDEX(RegionStoreCount[Store Count],MATCH(Sales[[#This Row],[RegionStoretype]],RegionStoreCount[Region/Type],0))</f>
        <v>6</v>
      </c>
      <c r="M4108" s="4">
        <f>AND(Sales[[#This Row],[date]]&lt;=TY_YTDMax,Sales[[#This Row],[date]]&gt;=TY_YTDMin)*Sales[[#This Row],[sales]]</f>
        <v>0</v>
      </c>
      <c r="N4108" s="4">
        <f>AND(Sales[[#This Row],[date]]&lt;=LY_YTDMax,Sales[[#This Row],[date]]&gt;=LY_YTDMin)*Sales[[#This Row],[sales]]</f>
        <v>0</v>
      </c>
      <c r="O4108" s="4">
        <f>AND(Sales[[#This Row],[date]]&gt;=YoY_Min,Sales[[#This Row],[date]]&lt;=TY_YTDMax)*(Sales[[#This Row],[sales]]/Sales[[#This Row],[sqft]])</f>
        <v>0.23412950387596901</v>
      </c>
      <c r="P4108" s="4">
        <f>SUMIF(Sales[RegionStoretype],Sales[[#This Row],[RegionStoretype]],Sales[YoY_SSF])/Sales[[#This Row],[Region_TypeCount]]</f>
        <v>58.393757732919049</v>
      </c>
    </row>
    <row r="4109" spans="1:16" x14ac:dyDescent="0.25">
      <c r="A4109" s="1">
        <v>43007</v>
      </c>
      <c r="B4109">
        <v>22</v>
      </c>
      <c r="C4109">
        <v>8</v>
      </c>
      <c r="D4109">
        <v>7461.5508000000009</v>
      </c>
      <c r="E4109">
        <f>INDEX(Stores[region],MATCH(Sales[[#This Row],[store_no]],Stores[store_no],0))</f>
        <v>3</v>
      </c>
      <c r="F4109" t="str">
        <f>INDEX(Stores[storetype],MATCH(Sales[[#This Row],[store_no]],Stores[store_no],0))</f>
        <v>B</v>
      </c>
      <c r="G4109" t="str">
        <f>INDEX(Stores[location_city],MATCH(Sales[[#This Row],[store_no]],Stores[store_no],0))</f>
        <v>Sioux Falls</v>
      </c>
      <c r="H4109" t="str">
        <f>INDEX(Stores[location_state],MATCH(Sales[[#This Row],[store_no]],Stores[store_no],0))</f>
        <v>South Dakota</v>
      </c>
      <c r="I4109">
        <f>INDEX(Stores[sqft],MATCH(Sales[[#This Row],[store_no]],Stores[store_no],0))</f>
        <v>57800</v>
      </c>
      <c r="J4109" s="4" t="str">
        <f>INDEX(Departments[dept_name],MATCH(Sales[[#This Row],[dept_no]],Departments[dept_no],0))</f>
        <v>Games</v>
      </c>
      <c r="K4109" s="4" t="str">
        <f>CONCATENATE(Sales[[#This Row],[region]],Sales[[#This Row],[storetype]])</f>
        <v>3B</v>
      </c>
      <c r="L4109" s="4">
        <f>INDEX(RegionStoreCount[Store Count],MATCH(Sales[[#This Row],[RegionStoretype]],RegionStoreCount[Region/Type],0))</f>
        <v>4</v>
      </c>
      <c r="M4109" s="4">
        <f>AND(Sales[[#This Row],[date]]&lt;=TY_YTDMax,Sales[[#This Row],[date]]&gt;=TY_YTDMin)*Sales[[#This Row],[sales]]</f>
        <v>0</v>
      </c>
      <c r="N4109" s="4">
        <f>AND(Sales[[#This Row],[date]]&lt;=LY_YTDMax,Sales[[#This Row],[date]]&gt;=LY_YTDMin)*Sales[[#This Row],[sales]]</f>
        <v>0</v>
      </c>
      <c r="O4109" s="4">
        <f>AND(Sales[[#This Row],[date]]&gt;=YoY_Min,Sales[[#This Row],[date]]&lt;=TY_YTDMax)*(Sales[[#This Row],[sales]]/Sales[[#This Row],[sqft]])</f>
        <v>0.12909257439446367</v>
      </c>
      <c r="P4109" s="4">
        <f>SUMIF(Sales[RegionStoretype],Sales[[#This Row],[RegionStoretype]],Sales[YoY_SSF])/Sales[[#This Row],[Region_TypeCount]]</f>
        <v>58.312187288105562</v>
      </c>
    </row>
    <row r="4110" spans="1:16" x14ac:dyDescent="0.25">
      <c r="A4110" s="1">
        <v>43007</v>
      </c>
      <c r="B4110">
        <v>22</v>
      </c>
      <c r="C4110">
        <v>11</v>
      </c>
      <c r="D4110">
        <v>31066.340999999997</v>
      </c>
      <c r="E4110">
        <f>INDEX(Stores[region],MATCH(Sales[[#This Row],[store_no]],Stores[store_no],0))</f>
        <v>3</v>
      </c>
      <c r="F4110" t="str">
        <f>INDEX(Stores[storetype],MATCH(Sales[[#This Row],[store_no]],Stores[store_no],0))</f>
        <v>B</v>
      </c>
      <c r="G4110" t="str">
        <f>INDEX(Stores[location_city],MATCH(Sales[[#This Row],[store_no]],Stores[store_no],0))</f>
        <v>Sioux Falls</v>
      </c>
      <c r="H4110" t="str">
        <f>INDEX(Stores[location_state],MATCH(Sales[[#This Row],[store_no]],Stores[store_no],0))</f>
        <v>South Dakota</v>
      </c>
      <c r="I4110">
        <f>INDEX(Stores[sqft],MATCH(Sales[[#This Row],[store_no]],Stores[store_no],0))</f>
        <v>57800</v>
      </c>
      <c r="J4110" s="4" t="str">
        <f>INDEX(Departments[dept_name],MATCH(Sales[[#This Row],[dept_no]],Departments[dept_no],0))</f>
        <v>Home</v>
      </c>
      <c r="K4110" s="4" t="str">
        <f>CONCATENATE(Sales[[#This Row],[region]],Sales[[#This Row],[storetype]])</f>
        <v>3B</v>
      </c>
      <c r="L4110" s="4">
        <f>INDEX(RegionStoreCount[Store Count],MATCH(Sales[[#This Row],[RegionStoretype]],RegionStoreCount[Region/Type],0))</f>
        <v>4</v>
      </c>
      <c r="M4110" s="4">
        <f>AND(Sales[[#This Row],[date]]&lt;=TY_YTDMax,Sales[[#This Row],[date]]&gt;=TY_YTDMin)*Sales[[#This Row],[sales]]</f>
        <v>0</v>
      </c>
      <c r="N4110" s="4">
        <f>AND(Sales[[#This Row],[date]]&lt;=LY_YTDMax,Sales[[#This Row],[date]]&gt;=LY_YTDMin)*Sales[[#This Row],[sales]]</f>
        <v>0</v>
      </c>
      <c r="O4110" s="4">
        <f>AND(Sales[[#This Row],[date]]&gt;=YoY_Min,Sales[[#This Row],[date]]&lt;=TY_YTDMax)*(Sales[[#This Row],[sales]]/Sales[[#This Row],[sqft]])</f>
        <v>0.53747994809688571</v>
      </c>
      <c r="P4110" s="4">
        <f>SUMIF(Sales[RegionStoretype],Sales[[#This Row],[RegionStoretype]],Sales[YoY_SSF])/Sales[[#This Row],[Region_TypeCount]]</f>
        <v>58.312187288105562</v>
      </c>
    </row>
    <row r="4111" spans="1:16" x14ac:dyDescent="0.25">
      <c r="A4111" s="1">
        <v>43007</v>
      </c>
      <c r="B4111">
        <v>22</v>
      </c>
      <c r="C4111">
        <v>13</v>
      </c>
      <c r="D4111">
        <v>59378.755200000007</v>
      </c>
      <c r="E4111">
        <f>INDEX(Stores[region],MATCH(Sales[[#This Row],[store_no]],Stores[store_no],0))</f>
        <v>3</v>
      </c>
      <c r="F4111" t="str">
        <f>INDEX(Stores[storetype],MATCH(Sales[[#This Row],[store_no]],Stores[store_no],0))</f>
        <v>B</v>
      </c>
      <c r="G4111" t="str">
        <f>INDEX(Stores[location_city],MATCH(Sales[[#This Row],[store_no]],Stores[store_no],0))</f>
        <v>Sioux Falls</v>
      </c>
      <c r="H4111" t="str">
        <f>INDEX(Stores[location_state],MATCH(Sales[[#This Row],[store_no]],Stores[store_no],0))</f>
        <v>South Dakota</v>
      </c>
      <c r="I4111">
        <f>INDEX(Stores[sqft],MATCH(Sales[[#This Row],[store_no]],Stores[store_no],0))</f>
        <v>57800</v>
      </c>
      <c r="J4111" s="4" t="str">
        <f>INDEX(Departments[dept_name],MATCH(Sales[[#This Row],[dept_no]],Departments[dept_no],0))</f>
        <v>Kids</v>
      </c>
      <c r="K4111" s="4" t="str">
        <f>CONCATENATE(Sales[[#This Row],[region]],Sales[[#This Row],[storetype]])</f>
        <v>3B</v>
      </c>
      <c r="L4111" s="4">
        <f>INDEX(RegionStoreCount[Store Count],MATCH(Sales[[#This Row],[RegionStoretype]],RegionStoreCount[Region/Type],0))</f>
        <v>4</v>
      </c>
      <c r="M4111" s="4">
        <f>AND(Sales[[#This Row],[date]]&lt;=TY_YTDMax,Sales[[#This Row],[date]]&gt;=TY_YTDMin)*Sales[[#This Row],[sales]]</f>
        <v>0</v>
      </c>
      <c r="N4111" s="4">
        <f>AND(Sales[[#This Row],[date]]&lt;=LY_YTDMax,Sales[[#This Row],[date]]&gt;=LY_YTDMin)*Sales[[#This Row],[sales]]</f>
        <v>0</v>
      </c>
      <c r="O4111" s="4">
        <f>AND(Sales[[#This Row],[date]]&gt;=YoY_Min,Sales[[#This Row],[date]]&lt;=TY_YTDMax)*(Sales[[#This Row],[sales]]/Sales[[#This Row],[sqft]])</f>
        <v>1.0273141038062286</v>
      </c>
      <c r="P4111" s="4">
        <f>SUMIF(Sales[RegionStoretype],Sales[[#This Row],[RegionStoretype]],Sales[YoY_SSF])/Sales[[#This Row],[Region_TypeCount]]</f>
        <v>58.312187288105562</v>
      </c>
    </row>
    <row r="4112" spans="1:16" x14ac:dyDescent="0.25">
      <c r="A4112" s="1">
        <v>43007</v>
      </c>
      <c r="B4112">
        <v>23</v>
      </c>
      <c r="C4112">
        <v>1</v>
      </c>
      <c r="D4112">
        <v>8242.9275000000016</v>
      </c>
      <c r="E4112">
        <f>INDEX(Stores[region],MATCH(Sales[[#This Row],[store_no]],Stores[store_no],0))</f>
        <v>3</v>
      </c>
      <c r="F4112" t="str">
        <f>INDEX(Stores[storetype],MATCH(Sales[[#This Row],[store_no]],Stores[store_no],0))</f>
        <v>B</v>
      </c>
      <c r="G4112" t="str">
        <f>INDEX(Stores[location_city],MATCH(Sales[[#This Row],[store_no]],Stores[store_no],0))</f>
        <v>Cedar Rapids</v>
      </c>
      <c r="H4112" t="str">
        <f>INDEX(Stores[location_state],MATCH(Sales[[#This Row],[store_no]],Stores[store_no],0))</f>
        <v>Iowa</v>
      </c>
      <c r="I4112">
        <f>INDEX(Stores[sqft],MATCH(Sales[[#This Row],[store_no]],Stores[store_no],0))</f>
        <v>123700</v>
      </c>
      <c r="J4112" s="4" t="str">
        <f>INDEX(Departments[dept_name],MATCH(Sales[[#This Row],[dept_no]],Departments[dept_no],0))</f>
        <v>Automotive</v>
      </c>
      <c r="K4112" s="4" t="str">
        <f>CONCATENATE(Sales[[#This Row],[region]],Sales[[#This Row],[storetype]])</f>
        <v>3B</v>
      </c>
      <c r="L4112" s="4">
        <f>INDEX(RegionStoreCount[Store Count],MATCH(Sales[[#This Row],[RegionStoretype]],RegionStoreCount[Region/Type],0))</f>
        <v>4</v>
      </c>
      <c r="M4112" s="4">
        <f>AND(Sales[[#This Row],[date]]&lt;=TY_YTDMax,Sales[[#This Row],[date]]&gt;=TY_YTDMin)*Sales[[#This Row],[sales]]</f>
        <v>0</v>
      </c>
      <c r="N4112" s="4">
        <f>AND(Sales[[#This Row],[date]]&lt;=LY_YTDMax,Sales[[#This Row],[date]]&gt;=LY_YTDMin)*Sales[[#This Row],[sales]]</f>
        <v>0</v>
      </c>
      <c r="O4112" s="4">
        <f>AND(Sales[[#This Row],[date]]&gt;=YoY_Min,Sales[[#This Row],[date]]&lt;=TY_YTDMax)*(Sales[[#This Row],[sales]]/Sales[[#This Row],[sqft]])</f>
        <v>6.6636438965238493E-2</v>
      </c>
      <c r="P4112" s="4">
        <f>SUMIF(Sales[RegionStoretype],Sales[[#This Row],[RegionStoretype]],Sales[YoY_SSF])/Sales[[#This Row],[Region_TypeCount]]</f>
        <v>58.312187288105562</v>
      </c>
    </row>
    <row r="4113" spans="1:16" x14ac:dyDescent="0.25">
      <c r="A4113" s="1">
        <v>43007</v>
      </c>
      <c r="B4113">
        <v>23</v>
      </c>
      <c r="C4113">
        <v>3</v>
      </c>
      <c r="D4113">
        <v>51713.130900000004</v>
      </c>
      <c r="E4113">
        <f>INDEX(Stores[region],MATCH(Sales[[#This Row],[store_no]],Stores[store_no],0))</f>
        <v>3</v>
      </c>
      <c r="F4113" t="str">
        <f>INDEX(Stores[storetype],MATCH(Sales[[#This Row],[store_no]],Stores[store_no],0))</f>
        <v>B</v>
      </c>
      <c r="G4113" t="str">
        <f>INDEX(Stores[location_city],MATCH(Sales[[#This Row],[store_no]],Stores[store_no],0))</f>
        <v>Cedar Rapids</v>
      </c>
      <c r="H4113" t="str">
        <f>INDEX(Stores[location_state],MATCH(Sales[[#This Row],[store_no]],Stores[store_no],0))</f>
        <v>Iowa</v>
      </c>
      <c r="I4113">
        <f>INDEX(Stores[sqft],MATCH(Sales[[#This Row],[store_no]],Stores[store_no],0))</f>
        <v>123700</v>
      </c>
      <c r="J4113" s="4" t="str">
        <f>INDEX(Departments[dept_name],MATCH(Sales[[#This Row],[dept_no]],Departments[dept_no],0))</f>
        <v>Beauty</v>
      </c>
      <c r="K4113" s="4" t="str">
        <f>CONCATENATE(Sales[[#This Row],[region]],Sales[[#This Row],[storetype]])</f>
        <v>3B</v>
      </c>
      <c r="L4113" s="4">
        <f>INDEX(RegionStoreCount[Store Count],MATCH(Sales[[#This Row],[RegionStoretype]],RegionStoreCount[Region/Type],0))</f>
        <v>4</v>
      </c>
      <c r="M4113" s="4">
        <f>AND(Sales[[#This Row],[date]]&lt;=TY_YTDMax,Sales[[#This Row],[date]]&gt;=TY_YTDMin)*Sales[[#This Row],[sales]]</f>
        <v>0</v>
      </c>
      <c r="N4113" s="4">
        <f>AND(Sales[[#This Row],[date]]&lt;=LY_YTDMax,Sales[[#This Row],[date]]&gt;=LY_YTDMin)*Sales[[#This Row],[sales]]</f>
        <v>0</v>
      </c>
      <c r="O4113" s="4">
        <f>AND(Sales[[#This Row],[date]]&gt;=YoY_Min,Sales[[#This Row],[date]]&lt;=TY_YTDMax)*(Sales[[#This Row],[sales]]/Sales[[#This Row],[sqft]])</f>
        <v>0.4180527962813258</v>
      </c>
      <c r="P4113" s="4">
        <f>SUMIF(Sales[RegionStoretype],Sales[[#This Row],[RegionStoretype]],Sales[YoY_SSF])/Sales[[#This Row],[Region_TypeCount]]</f>
        <v>58.312187288105562</v>
      </c>
    </row>
    <row r="4114" spans="1:16" x14ac:dyDescent="0.25">
      <c r="A4114" s="1">
        <v>43007</v>
      </c>
      <c r="B4114">
        <v>23</v>
      </c>
      <c r="C4114">
        <v>14</v>
      </c>
      <c r="D4114">
        <v>64520.4666</v>
      </c>
      <c r="E4114">
        <f>INDEX(Stores[region],MATCH(Sales[[#This Row],[store_no]],Stores[store_no],0))</f>
        <v>3</v>
      </c>
      <c r="F4114" t="str">
        <f>INDEX(Stores[storetype],MATCH(Sales[[#This Row],[store_no]],Stores[store_no],0))</f>
        <v>B</v>
      </c>
      <c r="G4114" t="str">
        <f>INDEX(Stores[location_city],MATCH(Sales[[#This Row],[store_no]],Stores[store_no],0))</f>
        <v>Cedar Rapids</v>
      </c>
      <c r="H4114" t="str">
        <f>INDEX(Stores[location_state],MATCH(Sales[[#This Row],[store_no]],Stores[store_no],0))</f>
        <v>Iowa</v>
      </c>
      <c r="I4114">
        <f>INDEX(Stores[sqft],MATCH(Sales[[#This Row],[store_no]],Stores[store_no],0))</f>
        <v>123700</v>
      </c>
      <c r="J4114" s="4" t="str">
        <f>INDEX(Departments[dept_name],MATCH(Sales[[#This Row],[dept_no]],Departments[dept_no],0))</f>
        <v>Movies</v>
      </c>
      <c r="K4114" s="4" t="str">
        <f>CONCATENATE(Sales[[#This Row],[region]],Sales[[#This Row],[storetype]])</f>
        <v>3B</v>
      </c>
      <c r="L4114" s="4">
        <f>INDEX(RegionStoreCount[Store Count],MATCH(Sales[[#This Row],[RegionStoretype]],RegionStoreCount[Region/Type],0))</f>
        <v>4</v>
      </c>
      <c r="M4114" s="4">
        <f>AND(Sales[[#This Row],[date]]&lt;=TY_YTDMax,Sales[[#This Row],[date]]&gt;=TY_YTDMin)*Sales[[#This Row],[sales]]</f>
        <v>0</v>
      </c>
      <c r="N4114" s="4">
        <f>AND(Sales[[#This Row],[date]]&lt;=LY_YTDMax,Sales[[#This Row],[date]]&gt;=LY_YTDMin)*Sales[[#This Row],[sales]]</f>
        <v>0</v>
      </c>
      <c r="O4114" s="4">
        <f>AND(Sales[[#This Row],[date]]&gt;=YoY_Min,Sales[[#This Row],[date]]&lt;=TY_YTDMax)*(Sales[[#This Row],[sales]]/Sales[[#This Row],[sqft]])</f>
        <v>0.52158825060630554</v>
      </c>
      <c r="P4114" s="4">
        <f>SUMIF(Sales[RegionStoretype],Sales[[#This Row],[RegionStoretype]],Sales[YoY_SSF])/Sales[[#This Row],[Region_TypeCount]]</f>
        <v>58.312187288105562</v>
      </c>
    </row>
    <row r="4115" spans="1:16" x14ac:dyDescent="0.25">
      <c r="A4115" s="1">
        <v>43007</v>
      </c>
      <c r="B4115">
        <v>23</v>
      </c>
      <c r="C4115">
        <v>15</v>
      </c>
      <c r="D4115">
        <v>32659.9198</v>
      </c>
      <c r="E4115">
        <f>INDEX(Stores[region],MATCH(Sales[[#This Row],[store_no]],Stores[store_no],0))</f>
        <v>3</v>
      </c>
      <c r="F4115" t="str">
        <f>INDEX(Stores[storetype],MATCH(Sales[[#This Row],[store_no]],Stores[store_no],0))</f>
        <v>B</v>
      </c>
      <c r="G4115" t="str">
        <f>INDEX(Stores[location_city],MATCH(Sales[[#This Row],[store_no]],Stores[store_no],0))</f>
        <v>Cedar Rapids</v>
      </c>
      <c r="H4115" t="str">
        <f>INDEX(Stores[location_state],MATCH(Sales[[#This Row],[store_no]],Stores[store_no],0))</f>
        <v>Iowa</v>
      </c>
      <c r="I4115">
        <f>INDEX(Stores[sqft],MATCH(Sales[[#This Row],[store_no]],Stores[store_no],0))</f>
        <v>123700</v>
      </c>
      <c r="J4115" s="4" t="str">
        <f>INDEX(Departments[dept_name],MATCH(Sales[[#This Row],[dept_no]],Departments[dept_no],0))</f>
        <v>Music</v>
      </c>
      <c r="K4115" s="4" t="str">
        <f>CONCATENATE(Sales[[#This Row],[region]],Sales[[#This Row],[storetype]])</f>
        <v>3B</v>
      </c>
      <c r="L4115" s="4">
        <f>INDEX(RegionStoreCount[Store Count],MATCH(Sales[[#This Row],[RegionStoretype]],RegionStoreCount[Region/Type],0))</f>
        <v>4</v>
      </c>
      <c r="M4115" s="4">
        <f>AND(Sales[[#This Row],[date]]&lt;=TY_YTDMax,Sales[[#This Row],[date]]&gt;=TY_YTDMin)*Sales[[#This Row],[sales]]</f>
        <v>0</v>
      </c>
      <c r="N4115" s="4">
        <f>AND(Sales[[#This Row],[date]]&lt;=LY_YTDMax,Sales[[#This Row],[date]]&gt;=LY_YTDMin)*Sales[[#This Row],[sales]]</f>
        <v>0</v>
      </c>
      <c r="O4115" s="4">
        <f>AND(Sales[[#This Row],[date]]&gt;=YoY_Min,Sales[[#This Row],[date]]&lt;=TY_YTDMax)*(Sales[[#This Row],[sales]]/Sales[[#This Row],[sqft]])</f>
        <v>0.26402522069523038</v>
      </c>
      <c r="P4115" s="4">
        <f>SUMIF(Sales[RegionStoretype],Sales[[#This Row],[RegionStoretype]],Sales[YoY_SSF])/Sales[[#This Row],[Region_TypeCount]]</f>
        <v>58.312187288105562</v>
      </c>
    </row>
    <row r="4116" spans="1:16" x14ac:dyDescent="0.25">
      <c r="A4116" s="1">
        <v>43007</v>
      </c>
      <c r="B4116">
        <v>23</v>
      </c>
      <c r="C4116">
        <v>18</v>
      </c>
      <c r="D4116">
        <v>5095.5596999999998</v>
      </c>
      <c r="E4116">
        <f>INDEX(Stores[region],MATCH(Sales[[#This Row],[store_no]],Stores[store_no],0))</f>
        <v>3</v>
      </c>
      <c r="F4116" t="str">
        <f>INDEX(Stores[storetype],MATCH(Sales[[#This Row],[store_no]],Stores[store_no],0))</f>
        <v>B</v>
      </c>
      <c r="G4116" t="str">
        <f>INDEX(Stores[location_city],MATCH(Sales[[#This Row],[store_no]],Stores[store_no],0))</f>
        <v>Cedar Rapids</v>
      </c>
      <c r="H4116" t="str">
        <f>INDEX(Stores[location_state],MATCH(Sales[[#This Row],[store_no]],Stores[store_no],0))</f>
        <v>Iowa</v>
      </c>
      <c r="I4116">
        <f>INDEX(Stores[sqft],MATCH(Sales[[#This Row],[store_no]],Stores[store_no],0))</f>
        <v>123700</v>
      </c>
      <c r="J4116" s="4" t="str">
        <f>INDEX(Departments[dept_name],MATCH(Sales[[#This Row],[dept_no]],Departments[dept_no],0))</f>
        <v>Sports</v>
      </c>
      <c r="K4116" s="4" t="str">
        <f>CONCATENATE(Sales[[#This Row],[region]],Sales[[#This Row],[storetype]])</f>
        <v>3B</v>
      </c>
      <c r="L4116" s="4">
        <f>INDEX(RegionStoreCount[Store Count],MATCH(Sales[[#This Row],[RegionStoretype]],RegionStoreCount[Region/Type],0))</f>
        <v>4</v>
      </c>
      <c r="M4116" s="4">
        <f>AND(Sales[[#This Row],[date]]&lt;=TY_YTDMax,Sales[[#This Row],[date]]&gt;=TY_YTDMin)*Sales[[#This Row],[sales]]</f>
        <v>0</v>
      </c>
      <c r="N4116" s="4">
        <f>AND(Sales[[#This Row],[date]]&lt;=LY_YTDMax,Sales[[#This Row],[date]]&gt;=LY_YTDMin)*Sales[[#This Row],[sales]]</f>
        <v>0</v>
      </c>
      <c r="O4116" s="4">
        <f>AND(Sales[[#This Row],[date]]&gt;=YoY_Min,Sales[[#This Row],[date]]&lt;=TY_YTDMax)*(Sales[[#This Row],[sales]]/Sales[[#This Row],[sqft]])</f>
        <v>4.1192883589329023E-2</v>
      </c>
      <c r="P4116" s="4">
        <f>SUMIF(Sales[RegionStoretype],Sales[[#This Row],[RegionStoretype]],Sales[YoY_SSF])/Sales[[#This Row],[Region_TypeCount]]</f>
        <v>58.312187288105562</v>
      </c>
    </row>
    <row r="4117" spans="1:16" x14ac:dyDescent="0.25">
      <c r="A4117" s="1">
        <v>43007</v>
      </c>
      <c r="B4117">
        <v>23</v>
      </c>
      <c r="C4117">
        <v>19</v>
      </c>
      <c r="D4117">
        <v>10659.9023</v>
      </c>
      <c r="E4117">
        <f>INDEX(Stores[region],MATCH(Sales[[#This Row],[store_no]],Stores[store_no],0))</f>
        <v>3</v>
      </c>
      <c r="F4117" t="str">
        <f>INDEX(Stores[storetype],MATCH(Sales[[#This Row],[store_no]],Stores[store_no],0))</f>
        <v>B</v>
      </c>
      <c r="G4117" t="str">
        <f>INDEX(Stores[location_city],MATCH(Sales[[#This Row],[store_no]],Stores[store_no],0))</f>
        <v>Cedar Rapids</v>
      </c>
      <c r="H4117" t="str">
        <f>INDEX(Stores[location_state],MATCH(Sales[[#This Row],[store_no]],Stores[store_no],0))</f>
        <v>Iowa</v>
      </c>
      <c r="I4117">
        <f>INDEX(Stores[sqft],MATCH(Sales[[#This Row],[store_no]],Stores[store_no],0))</f>
        <v>123700</v>
      </c>
      <c r="J4117" s="4" t="str">
        <f>INDEX(Departments[dept_name],MATCH(Sales[[#This Row],[dept_no]],Departments[dept_no],0))</f>
        <v>Tools</v>
      </c>
      <c r="K4117" s="4" t="str">
        <f>CONCATENATE(Sales[[#This Row],[region]],Sales[[#This Row],[storetype]])</f>
        <v>3B</v>
      </c>
      <c r="L4117" s="4">
        <f>INDEX(RegionStoreCount[Store Count],MATCH(Sales[[#This Row],[RegionStoretype]],RegionStoreCount[Region/Type],0))</f>
        <v>4</v>
      </c>
      <c r="M4117" s="4">
        <f>AND(Sales[[#This Row],[date]]&lt;=TY_YTDMax,Sales[[#This Row],[date]]&gt;=TY_YTDMin)*Sales[[#This Row],[sales]]</f>
        <v>0</v>
      </c>
      <c r="N4117" s="4">
        <f>AND(Sales[[#This Row],[date]]&lt;=LY_YTDMax,Sales[[#This Row],[date]]&gt;=LY_YTDMin)*Sales[[#This Row],[sales]]</f>
        <v>0</v>
      </c>
      <c r="O4117" s="4">
        <f>AND(Sales[[#This Row],[date]]&gt;=YoY_Min,Sales[[#This Row],[date]]&lt;=TY_YTDMax)*(Sales[[#This Row],[sales]]/Sales[[#This Row],[sqft]])</f>
        <v>8.6175443007275671E-2</v>
      </c>
      <c r="P4117" s="4">
        <f>SUMIF(Sales[RegionStoretype],Sales[[#This Row],[RegionStoretype]],Sales[YoY_SSF])/Sales[[#This Row],[Region_TypeCount]]</f>
        <v>58.312187288105562</v>
      </c>
    </row>
    <row r="4118" spans="1:16" x14ac:dyDescent="0.25">
      <c r="A4118" s="1">
        <v>43007</v>
      </c>
      <c r="B4118">
        <v>24</v>
      </c>
      <c r="C4118">
        <v>9</v>
      </c>
      <c r="D4118">
        <v>103245.4008</v>
      </c>
      <c r="E4118">
        <f>INDEX(Stores[region],MATCH(Sales[[#This Row],[store_no]],Stores[store_no],0))</f>
        <v>2</v>
      </c>
      <c r="F4118" t="str">
        <f>INDEX(Stores[storetype],MATCH(Sales[[#This Row],[store_no]],Stores[store_no],0))</f>
        <v>A</v>
      </c>
      <c r="G4118" t="str">
        <f>INDEX(Stores[location_city],MATCH(Sales[[#This Row],[store_no]],Stores[store_no],0))</f>
        <v>Winnetka</v>
      </c>
      <c r="H4118" t="str">
        <f>INDEX(Stores[location_state],MATCH(Sales[[#This Row],[store_no]],Stores[store_no],0))</f>
        <v>Illinois</v>
      </c>
      <c r="I4118">
        <f>INDEX(Stores[sqft],MATCH(Sales[[#This Row],[store_no]],Stores[store_no],0))</f>
        <v>207800</v>
      </c>
      <c r="J4118" s="4" t="str">
        <f>INDEX(Departments[dept_name],MATCH(Sales[[#This Row],[dept_no]],Departments[dept_no],0))</f>
        <v>Garden</v>
      </c>
      <c r="K4118" s="4" t="str">
        <f>CONCATENATE(Sales[[#This Row],[region]],Sales[[#This Row],[storetype]])</f>
        <v>2A</v>
      </c>
      <c r="L4118" s="4">
        <f>INDEX(RegionStoreCount[Store Count],MATCH(Sales[[#This Row],[RegionStoretype]],RegionStoreCount[Region/Type],0))</f>
        <v>5</v>
      </c>
      <c r="M4118" s="4">
        <f>AND(Sales[[#This Row],[date]]&lt;=TY_YTDMax,Sales[[#This Row],[date]]&gt;=TY_YTDMin)*Sales[[#This Row],[sales]]</f>
        <v>0</v>
      </c>
      <c r="N4118" s="4">
        <f>AND(Sales[[#This Row],[date]]&lt;=LY_YTDMax,Sales[[#This Row],[date]]&gt;=LY_YTDMin)*Sales[[#This Row],[sales]]</f>
        <v>0</v>
      </c>
      <c r="O4118" s="4">
        <f>AND(Sales[[#This Row],[date]]&gt;=YoY_Min,Sales[[#This Row],[date]]&lt;=TY_YTDMax)*(Sales[[#This Row],[sales]]/Sales[[#This Row],[sqft]])</f>
        <v>0.4968498594802695</v>
      </c>
      <c r="P4118" s="4">
        <f>SUMIF(Sales[RegionStoretype],Sales[[#This Row],[RegionStoretype]],Sales[YoY_SSF])/Sales[[#This Row],[Region_TypeCount]]</f>
        <v>60.052789354368521</v>
      </c>
    </row>
    <row r="4119" spans="1:16" x14ac:dyDescent="0.25">
      <c r="A4119" s="1">
        <v>43007</v>
      </c>
      <c r="B4119">
        <v>24</v>
      </c>
      <c r="C4119">
        <v>10</v>
      </c>
      <c r="D4119">
        <v>29078.690200000001</v>
      </c>
      <c r="E4119">
        <f>INDEX(Stores[region],MATCH(Sales[[#This Row],[store_no]],Stores[store_no],0))</f>
        <v>2</v>
      </c>
      <c r="F4119" t="str">
        <f>INDEX(Stores[storetype],MATCH(Sales[[#This Row],[store_no]],Stores[store_no],0))</f>
        <v>A</v>
      </c>
      <c r="G4119" t="str">
        <f>INDEX(Stores[location_city],MATCH(Sales[[#This Row],[store_no]],Stores[store_no],0))</f>
        <v>Winnetka</v>
      </c>
      <c r="H4119" t="str">
        <f>INDEX(Stores[location_state],MATCH(Sales[[#This Row],[store_no]],Stores[store_no],0))</f>
        <v>Illinois</v>
      </c>
      <c r="I4119">
        <f>INDEX(Stores[sqft],MATCH(Sales[[#This Row],[store_no]],Stores[store_no],0))</f>
        <v>207800</v>
      </c>
      <c r="J4119" s="4" t="str">
        <f>INDEX(Departments[dept_name],MATCH(Sales[[#This Row],[dept_no]],Departments[dept_no],0))</f>
        <v>Health</v>
      </c>
      <c r="K4119" s="4" t="str">
        <f>CONCATENATE(Sales[[#This Row],[region]],Sales[[#This Row],[storetype]])</f>
        <v>2A</v>
      </c>
      <c r="L4119" s="4">
        <f>INDEX(RegionStoreCount[Store Count],MATCH(Sales[[#This Row],[RegionStoretype]],RegionStoreCount[Region/Type],0))</f>
        <v>5</v>
      </c>
      <c r="M4119" s="4">
        <f>AND(Sales[[#This Row],[date]]&lt;=TY_YTDMax,Sales[[#This Row],[date]]&gt;=TY_YTDMin)*Sales[[#This Row],[sales]]</f>
        <v>0</v>
      </c>
      <c r="N4119" s="4">
        <f>AND(Sales[[#This Row],[date]]&lt;=LY_YTDMax,Sales[[#This Row],[date]]&gt;=LY_YTDMin)*Sales[[#This Row],[sales]]</f>
        <v>0</v>
      </c>
      <c r="O4119" s="4">
        <f>AND(Sales[[#This Row],[date]]&gt;=YoY_Min,Sales[[#This Row],[date]]&lt;=TY_YTDMax)*(Sales[[#This Row],[sales]]/Sales[[#This Row],[sqft]])</f>
        <v>0.13993594898941289</v>
      </c>
      <c r="P4119" s="4">
        <f>SUMIF(Sales[RegionStoretype],Sales[[#This Row],[RegionStoretype]],Sales[YoY_SSF])/Sales[[#This Row],[Region_TypeCount]]</f>
        <v>60.052789354368521</v>
      </c>
    </row>
    <row r="4120" spans="1:16" x14ac:dyDescent="0.25">
      <c r="A4120" s="1">
        <v>43007</v>
      </c>
      <c r="B4120">
        <v>25</v>
      </c>
      <c r="C4120">
        <v>8</v>
      </c>
      <c r="D4120">
        <v>58251.3969</v>
      </c>
      <c r="E4120">
        <f>INDEX(Stores[region],MATCH(Sales[[#This Row],[store_no]],Stores[store_no],0))</f>
        <v>3</v>
      </c>
      <c r="F4120" t="str">
        <f>INDEX(Stores[storetype],MATCH(Sales[[#This Row],[store_no]],Stores[store_no],0))</f>
        <v>B</v>
      </c>
      <c r="G4120" t="str">
        <f>INDEX(Stores[location_city],MATCH(Sales[[#This Row],[store_no]],Stores[store_no],0))</f>
        <v>Kansas City</v>
      </c>
      <c r="H4120" t="str">
        <f>INDEX(Stores[location_state],MATCH(Sales[[#This Row],[store_no]],Stores[store_no],0))</f>
        <v>Missouri</v>
      </c>
      <c r="I4120">
        <f>INDEX(Stores[sqft],MATCH(Sales[[#This Row],[store_no]],Stores[store_no],0))</f>
        <v>92300</v>
      </c>
      <c r="J4120" s="4" t="str">
        <f>INDEX(Departments[dept_name],MATCH(Sales[[#This Row],[dept_no]],Departments[dept_no],0))</f>
        <v>Games</v>
      </c>
      <c r="K4120" s="4" t="str">
        <f>CONCATENATE(Sales[[#This Row],[region]],Sales[[#This Row],[storetype]])</f>
        <v>3B</v>
      </c>
      <c r="L4120" s="4">
        <f>INDEX(RegionStoreCount[Store Count],MATCH(Sales[[#This Row],[RegionStoretype]],RegionStoreCount[Region/Type],0))</f>
        <v>4</v>
      </c>
      <c r="M4120" s="4">
        <f>AND(Sales[[#This Row],[date]]&lt;=TY_YTDMax,Sales[[#This Row],[date]]&gt;=TY_YTDMin)*Sales[[#This Row],[sales]]</f>
        <v>0</v>
      </c>
      <c r="N4120" s="4">
        <f>AND(Sales[[#This Row],[date]]&lt;=LY_YTDMax,Sales[[#This Row],[date]]&gt;=LY_YTDMin)*Sales[[#This Row],[sales]]</f>
        <v>0</v>
      </c>
      <c r="O4120" s="4">
        <f>AND(Sales[[#This Row],[date]]&gt;=YoY_Min,Sales[[#This Row],[date]]&lt;=TY_YTDMax)*(Sales[[#This Row],[sales]]/Sales[[#This Row],[sqft]])</f>
        <v>0.63110939219934992</v>
      </c>
      <c r="P4120" s="4">
        <f>SUMIF(Sales[RegionStoretype],Sales[[#This Row],[RegionStoretype]],Sales[YoY_SSF])/Sales[[#This Row],[Region_TypeCount]]</f>
        <v>58.312187288105562</v>
      </c>
    </row>
    <row r="4121" spans="1:16" x14ac:dyDescent="0.25">
      <c r="A4121" s="1">
        <v>43007</v>
      </c>
      <c r="B4121">
        <v>25</v>
      </c>
      <c r="C4121">
        <v>20</v>
      </c>
      <c r="D4121">
        <v>129980.39130000002</v>
      </c>
      <c r="E4121">
        <f>INDEX(Stores[region],MATCH(Sales[[#This Row],[store_no]],Stores[store_no],0))</f>
        <v>3</v>
      </c>
      <c r="F4121" t="str">
        <f>INDEX(Stores[storetype],MATCH(Sales[[#This Row],[store_no]],Stores[store_no],0))</f>
        <v>B</v>
      </c>
      <c r="G4121" t="str">
        <f>INDEX(Stores[location_city],MATCH(Sales[[#This Row],[store_no]],Stores[store_no],0))</f>
        <v>Kansas City</v>
      </c>
      <c r="H4121" t="str">
        <f>INDEX(Stores[location_state],MATCH(Sales[[#This Row],[store_no]],Stores[store_no],0))</f>
        <v>Missouri</v>
      </c>
      <c r="I4121">
        <f>INDEX(Stores[sqft],MATCH(Sales[[#This Row],[store_no]],Stores[store_no],0))</f>
        <v>92300</v>
      </c>
      <c r="J4121" s="4" t="str">
        <f>INDEX(Departments[dept_name],MATCH(Sales[[#This Row],[dept_no]],Departments[dept_no],0))</f>
        <v>Toys</v>
      </c>
      <c r="K4121" s="4" t="str">
        <f>CONCATENATE(Sales[[#This Row],[region]],Sales[[#This Row],[storetype]])</f>
        <v>3B</v>
      </c>
      <c r="L4121" s="4">
        <f>INDEX(RegionStoreCount[Store Count],MATCH(Sales[[#This Row],[RegionStoretype]],RegionStoreCount[Region/Type],0))</f>
        <v>4</v>
      </c>
      <c r="M4121" s="4">
        <f>AND(Sales[[#This Row],[date]]&lt;=TY_YTDMax,Sales[[#This Row],[date]]&gt;=TY_YTDMin)*Sales[[#This Row],[sales]]</f>
        <v>0</v>
      </c>
      <c r="N4121" s="4">
        <f>AND(Sales[[#This Row],[date]]&lt;=LY_YTDMax,Sales[[#This Row],[date]]&gt;=LY_YTDMin)*Sales[[#This Row],[sales]]</f>
        <v>0</v>
      </c>
      <c r="O4121" s="4">
        <f>AND(Sales[[#This Row],[date]]&gt;=YoY_Min,Sales[[#This Row],[date]]&lt;=TY_YTDMax)*(Sales[[#This Row],[sales]]/Sales[[#This Row],[sqft]])</f>
        <v>1.4082382589382449</v>
      </c>
      <c r="P4121" s="4">
        <f>SUMIF(Sales[RegionStoretype],Sales[[#This Row],[RegionStoretype]],Sales[YoY_SSF])/Sales[[#This Row],[Region_TypeCount]]</f>
        <v>58.312187288105562</v>
      </c>
    </row>
    <row r="4122" spans="1:16" x14ac:dyDescent="0.25">
      <c r="A4122" s="1">
        <v>43007</v>
      </c>
      <c r="B4122">
        <v>26</v>
      </c>
      <c r="C4122">
        <v>17</v>
      </c>
      <c r="D4122">
        <v>166911.63559999998</v>
      </c>
      <c r="E4122">
        <f>INDEX(Stores[region],MATCH(Sales[[#This Row],[store_no]],Stores[store_no],0))</f>
        <v>2</v>
      </c>
      <c r="F4122" t="str">
        <f>INDEX(Stores[storetype],MATCH(Sales[[#This Row],[store_no]],Stores[store_no],0))</f>
        <v>A</v>
      </c>
      <c r="G4122" t="str">
        <f>INDEX(Stores[location_city],MATCH(Sales[[#This Row],[store_no]],Stores[store_no],0))</f>
        <v>Carmel</v>
      </c>
      <c r="H4122" t="str">
        <f>INDEX(Stores[location_state],MATCH(Sales[[#This Row],[store_no]],Stores[store_no],0))</f>
        <v>Indiana</v>
      </c>
      <c r="I4122">
        <f>INDEX(Stores[sqft],MATCH(Sales[[#This Row],[store_no]],Stores[store_no],0))</f>
        <v>198500</v>
      </c>
      <c r="J4122" s="4" t="str">
        <f>INDEX(Departments[dept_name],MATCH(Sales[[#This Row],[dept_no]],Departments[dept_no],0))</f>
        <v>Shoes</v>
      </c>
      <c r="K4122" s="4" t="str">
        <f>CONCATENATE(Sales[[#This Row],[region]],Sales[[#This Row],[storetype]])</f>
        <v>2A</v>
      </c>
      <c r="L4122" s="4">
        <f>INDEX(RegionStoreCount[Store Count],MATCH(Sales[[#This Row],[RegionStoretype]],RegionStoreCount[Region/Type],0))</f>
        <v>5</v>
      </c>
      <c r="M4122" s="4">
        <f>AND(Sales[[#This Row],[date]]&lt;=TY_YTDMax,Sales[[#This Row],[date]]&gt;=TY_YTDMin)*Sales[[#This Row],[sales]]</f>
        <v>0</v>
      </c>
      <c r="N4122" s="4">
        <f>AND(Sales[[#This Row],[date]]&lt;=LY_YTDMax,Sales[[#This Row],[date]]&gt;=LY_YTDMin)*Sales[[#This Row],[sales]]</f>
        <v>0</v>
      </c>
      <c r="O4122" s="4">
        <f>AND(Sales[[#This Row],[date]]&gt;=YoY_Min,Sales[[#This Row],[date]]&lt;=TY_YTDMax)*(Sales[[#This Row],[sales]]/Sales[[#This Row],[sqft]])</f>
        <v>0.84086466297229212</v>
      </c>
      <c r="P4122" s="4">
        <f>SUMIF(Sales[RegionStoretype],Sales[[#This Row],[RegionStoretype]],Sales[YoY_SSF])/Sales[[#This Row],[Region_TypeCount]]</f>
        <v>60.052789354368521</v>
      </c>
    </row>
    <row r="4123" spans="1:16" x14ac:dyDescent="0.25">
      <c r="A4123" s="1">
        <v>43007</v>
      </c>
      <c r="B4123">
        <v>27</v>
      </c>
      <c r="C4123">
        <v>2</v>
      </c>
      <c r="D4123">
        <v>49725.996100000004</v>
      </c>
      <c r="E4123">
        <f>INDEX(Stores[region],MATCH(Sales[[#This Row],[store_no]],Stores[store_no],0))</f>
        <v>3</v>
      </c>
      <c r="F4123" t="str">
        <f>INDEX(Stores[storetype],MATCH(Sales[[#This Row],[store_no]],Stores[store_no],0))</f>
        <v>A</v>
      </c>
      <c r="G4123" t="str">
        <f>INDEX(Stores[location_city],MATCH(Sales[[#This Row],[store_no]],Stores[store_no],0))</f>
        <v>Springfield</v>
      </c>
      <c r="H4123" t="str">
        <f>INDEX(Stores[location_state],MATCH(Sales[[#This Row],[store_no]],Stores[store_no],0))</f>
        <v>Missouri</v>
      </c>
      <c r="I4123">
        <f>INDEX(Stores[sqft],MATCH(Sales[[#This Row],[store_no]],Stores[store_no],0))</f>
        <v>158200</v>
      </c>
      <c r="J4123" s="4" t="str">
        <f>INDEX(Departments[dept_name],MATCH(Sales[[#This Row],[dept_no]],Departments[dept_no],0))</f>
        <v>Baby</v>
      </c>
      <c r="K4123" s="4" t="str">
        <f>CONCATENATE(Sales[[#This Row],[region]],Sales[[#This Row],[storetype]])</f>
        <v>3A</v>
      </c>
      <c r="L4123" s="4">
        <f>INDEX(RegionStoreCount[Store Count],MATCH(Sales[[#This Row],[RegionStoretype]],RegionStoreCount[Region/Type],0))</f>
        <v>9</v>
      </c>
      <c r="M4123" s="4">
        <f>AND(Sales[[#This Row],[date]]&lt;=TY_YTDMax,Sales[[#This Row],[date]]&gt;=TY_YTDMin)*Sales[[#This Row],[sales]]</f>
        <v>0</v>
      </c>
      <c r="N4123" s="4">
        <f>AND(Sales[[#This Row],[date]]&lt;=LY_YTDMax,Sales[[#This Row],[date]]&gt;=LY_YTDMin)*Sales[[#This Row],[sales]]</f>
        <v>0</v>
      </c>
      <c r="O4123" s="4">
        <f>AND(Sales[[#This Row],[date]]&gt;=YoY_Min,Sales[[#This Row],[date]]&lt;=TY_YTDMax)*(Sales[[#This Row],[sales]]/Sales[[#This Row],[sqft]])</f>
        <v>0.31432361630847033</v>
      </c>
      <c r="P4123" s="4">
        <f>SUMIF(Sales[RegionStoretype],Sales[[#This Row],[RegionStoretype]],Sales[YoY_SSF])/Sales[[#This Row],[Region_TypeCount]]</f>
        <v>53.603836561720975</v>
      </c>
    </row>
    <row r="4124" spans="1:16" x14ac:dyDescent="0.25">
      <c r="A4124" s="1">
        <v>43007</v>
      </c>
      <c r="B4124">
        <v>27</v>
      </c>
      <c r="C4124">
        <v>15</v>
      </c>
      <c r="D4124">
        <v>91427.669099999999</v>
      </c>
      <c r="E4124">
        <f>INDEX(Stores[region],MATCH(Sales[[#This Row],[store_no]],Stores[store_no],0))</f>
        <v>3</v>
      </c>
      <c r="F4124" t="str">
        <f>INDEX(Stores[storetype],MATCH(Sales[[#This Row],[store_no]],Stores[store_no],0))</f>
        <v>A</v>
      </c>
      <c r="G4124" t="str">
        <f>INDEX(Stores[location_city],MATCH(Sales[[#This Row],[store_no]],Stores[store_no],0))</f>
        <v>Springfield</v>
      </c>
      <c r="H4124" t="str">
        <f>INDEX(Stores[location_state],MATCH(Sales[[#This Row],[store_no]],Stores[store_no],0))</f>
        <v>Missouri</v>
      </c>
      <c r="I4124">
        <f>INDEX(Stores[sqft],MATCH(Sales[[#This Row],[store_no]],Stores[store_no],0))</f>
        <v>158200</v>
      </c>
      <c r="J4124" s="4" t="str">
        <f>INDEX(Departments[dept_name],MATCH(Sales[[#This Row],[dept_no]],Departments[dept_no],0))</f>
        <v>Music</v>
      </c>
      <c r="K4124" s="4" t="str">
        <f>CONCATENATE(Sales[[#This Row],[region]],Sales[[#This Row],[storetype]])</f>
        <v>3A</v>
      </c>
      <c r="L4124" s="4">
        <f>INDEX(RegionStoreCount[Store Count],MATCH(Sales[[#This Row],[RegionStoretype]],RegionStoreCount[Region/Type],0))</f>
        <v>9</v>
      </c>
      <c r="M4124" s="4">
        <f>AND(Sales[[#This Row],[date]]&lt;=TY_YTDMax,Sales[[#This Row],[date]]&gt;=TY_YTDMin)*Sales[[#This Row],[sales]]</f>
        <v>0</v>
      </c>
      <c r="N4124" s="4">
        <f>AND(Sales[[#This Row],[date]]&lt;=LY_YTDMax,Sales[[#This Row],[date]]&gt;=LY_YTDMin)*Sales[[#This Row],[sales]]</f>
        <v>0</v>
      </c>
      <c r="O4124" s="4">
        <f>AND(Sales[[#This Row],[date]]&gt;=YoY_Min,Sales[[#This Row],[date]]&lt;=TY_YTDMax)*(Sales[[#This Row],[sales]]/Sales[[#This Row],[sqft]])</f>
        <v>0.57792458343868525</v>
      </c>
      <c r="P4124" s="4">
        <f>SUMIF(Sales[RegionStoretype],Sales[[#This Row],[RegionStoretype]],Sales[YoY_SSF])/Sales[[#This Row],[Region_TypeCount]]</f>
        <v>53.603836561720975</v>
      </c>
    </row>
    <row r="4125" spans="1:16" x14ac:dyDescent="0.25">
      <c r="A4125" s="1">
        <v>43007</v>
      </c>
      <c r="B4125">
        <v>28</v>
      </c>
      <c r="C4125">
        <v>9</v>
      </c>
      <c r="D4125">
        <v>20491.128599999996</v>
      </c>
      <c r="E4125">
        <f>INDEX(Stores[region],MATCH(Sales[[#This Row],[store_no]],Stores[store_no],0))</f>
        <v>2</v>
      </c>
      <c r="F4125" t="str">
        <f>INDEX(Stores[storetype],MATCH(Sales[[#This Row],[store_no]],Stores[store_no],0))</f>
        <v>A</v>
      </c>
      <c r="G4125" t="str">
        <f>INDEX(Stores[location_city],MATCH(Sales[[#This Row],[store_no]],Stores[store_no],0))</f>
        <v>Milwaukee</v>
      </c>
      <c r="H4125" t="str">
        <f>INDEX(Stores[location_state],MATCH(Sales[[#This Row],[store_no]],Stores[store_no],0))</f>
        <v>Wisconsin</v>
      </c>
      <c r="I4125">
        <f>INDEX(Stores[sqft],MATCH(Sales[[#This Row],[store_no]],Stores[store_no],0))</f>
        <v>203800</v>
      </c>
      <c r="J4125" s="4" t="str">
        <f>INDEX(Departments[dept_name],MATCH(Sales[[#This Row],[dept_no]],Departments[dept_no],0))</f>
        <v>Garden</v>
      </c>
      <c r="K4125" s="4" t="str">
        <f>CONCATENATE(Sales[[#This Row],[region]],Sales[[#This Row],[storetype]])</f>
        <v>2A</v>
      </c>
      <c r="L4125" s="4">
        <f>INDEX(RegionStoreCount[Store Count],MATCH(Sales[[#This Row],[RegionStoretype]],RegionStoreCount[Region/Type],0))</f>
        <v>5</v>
      </c>
      <c r="M4125" s="4">
        <f>AND(Sales[[#This Row],[date]]&lt;=TY_YTDMax,Sales[[#This Row],[date]]&gt;=TY_YTDMin)*Sales[[#This Row],[sales]]</f>
        <v>0</v>
      </c>
      <c r="N4125" s="4">
        <f>AND(Sales[[#This Row],[date]]&lt;=LY_YTDMax,Sales[[#This Row],[date]]&gt;=LY_YTDMin)*Sales[[#This Row],[sales]]</f>
        <v>0</v>
      </c>
      <c r="O4125" s="4">
        <f>AND(Sales[[#This Row],[date]]&gt;=YoY_Min,Sales[[#This Row],[date]]&lt;=TY_YTDMax)*(Sales[[#This Row],[sales]]/Sales[[#This Row],[sqft]])</f>
        <v>0.10054528263002942</v>
      </c>
      <c r="P4125" s="4">
        <f>SUMIF(Sales[RegionStoretype],Sales[[#This Row],[RegionStoretype]],Sales[YoY_SSF])/Sales[[#This Row],[Region_TypeCount]]</f>
        <v>60.052789354368521</v>
      </c>
    </row>
    <row r="4126" spans="1:16" x14ac:dyDescent="0.25">
      <c r="A4126" s="1">
        <v>43007</v>
      </c>
      <c r="B4126">
        <v>29</v>
      </c>
      <c r="C4126">
        <v>4</v>
      </c>
      <c r="D4126">
        <v>21478.618900000001</v>
      </c>
      <c r="E4126">
        <f>INDEX(Stores[region],MATCH(Sales[[#This Row],[store_no]],Stores[store_no],0))</f>
        <v>1</v>
      </c>
      <c r="F4126" t="str">
        <f>INDEX(Stores[storetype],MATCH(Sales[[#This Row],[store_no]],Stores[store_no],0))</f>
        <v>B</v>
      </c>
      <c r="G4126" t="str">
        <f>INDEX(Stores[location_city],MATCH(Sales[[#This Row],[store_no]],Stores[store_no],0))</f>
        <v>Grand Rapids</v>
      </c>
      <c r="H4126" t="str">
        <f>INDEX(Stores[location_state],MATCH(Sales[[#This Row],[store_no]],Stores[store_no],0))</f>
        <v>Michigan</v>
      </c>
      <c r="I4126">
        <f>INDEX(Stores[sqft],MATCH(Sales[[#This Row],[store_no]],Stores[store_no],0))</f>
        <v>148300</v>
      </c>
      <c r="J4126" s="4" t="str">
        <f>INDEX(Departments[dept_name],MATCH(Sales[[#This Row],[dept_no]],Departments[dept_no],0))</f>
        <v>Books</v>
      </c>
      <c r="K4126" s="4" t="str">
        <f>CONCATENATE(Sales[[#This Row],[region]],Sales[[#This Row],[storetype]])</f>
        <v>1B</v>
      </c>
      <c r="L4126" s="4">
        <f>INDEX(RegionStoreCount[Store Count],MATCH(Sales[[#This Row],[RegionStoretype]],RegionStoreCount[Region/Type],0))</f>
        <v>5</v>
      </c>
      <c r="M4126" s="4">
        <f>AND(Sales[[#This Row],[date]]&lt;=TY_YTDMax,Sales[[#This Row],[date]]&gt;=TY_YTDMin)*Sales[[#This Row],[sales]]</f>
        <v>0</v>
      </c>
      <c r="N4126" s="4">
        <f>AND(Sales[[#This Row],[date]]&lt;=LY_YTDMax,Sales[[#This Row],[date]]&gt;=LY_YTDMin)*Sales[[#This Row],[sales]]</f>
        <v>0</v>
      </c>
      <c r="O4126" s="4">
        <f>AND(Sales[[#This Row],[date]]&gt;=YoY_Min,Sales[[#This Row],[date]]&lt;=TY_YTDMax)*(Sales[[#This Row],[sales]]/Sales[[#This Row],[sqft]])</f>
        <v>0.14483222454484154</v>
      </c>
      <c r="P4126" s="4">
        <f>SUMIF(Sales[RegionStoretype],Sales[[#This Row],[RegionStoretype]],Sales[YoY_SSF])/Sales[[#This Row],[Region_TypeCount]]</f>
        <v>68.518982968140051</v>
      </c>
    </row>
    <row r="4127" spans="1:16" x14ac:dyDescent="0.25">
      <c r="A4127" s="1">
        <v>43007</v>
      </c>
      <c r="B4127">
        <v>29</v>
      </c>
      <c r="C4127">
        <v>6</v>
      </c>
      <c r="D4127">
        <v>45851.814599999991</v>
      </c>
      <c r="E4127">
        <f>INDEX(Stores[region],MATCH(Sales[[#This Row],[store_no]],Stores[store_no],0))</f>
        <v>1</v>
      </c>
      <c r="F4127" t="str">
        <f>INDEX(Stores[storetype],MATCH(Sales[[#This Row],[store_no]],Stores[store_no],0))</f>
        <v>B</v>
      </c>
      <c r="G4127" t="str">
        <f>INDEX(Stores[location_city],MATCH(Sales[[#This Row],[store_no]],Stores[store_no],0))</f>
        <v>Grand Rapids</v>
      </c>
      <c r="H4127" t="str">
        <f>INDEX(Stores[location_state],MATCH(Sales[[#This Row],[store_no]],Stores[store_no],0))</f>
        <v>Michigan</v>
      </c>
      <c r="I4127">
        <f>INDEX(Stores[sqft],MATCH(Sales[[#This Row],[store_no]],Stores[store_no],0))</f>
        <v>148300</v>
      </c>
      <c r="J4127" s="4" t="str">
        <f>INDEX(Departments[dept_name],MATCH(Sales[[#This Row],[dept_no]],Departments[dept_no],0))</f>
        <v>Computers</v>
      </c>
      <c r="K4127" s="4" t="str">
        <f>CONCATENATE(Sales[[#This Row],[region]],Sales[[#This Row],[storetype]])</f>
        <v>1B</v>
      </c>
      <c r="L4127" s="4">
        <f>INDEX(RegionStoreCount[Store Count],MATCH(Sales[[#This Row],[RegionStoretype]],RegionStoreCount[Region/Type],0))</f>
        <v>5</v>
      </c>
      <c r="M4127" s="4">
        <f>AND(Sales[[#This Row],[date]]&lt;=TY_YTDMax,Sales[[#This Row],[date]]&gt;=TY_YTDMin)*Sales[[#This Row],[sales]]</f>
        <v>0</v>
      </c>
      <c r="N4127" s="4">
        <f>AND(Sales[[#This Row],[date]]&lt;=LY_YTDMax,Sales[[#This Row],[date]]&gt;=LY_YTDMin)*Sales[[#This Row],[sales]]</f>
        <v>0</v>
      </c>
      <c r="O4127" s="4">
        <f>AND(Sales[[#This Row],[date]]&gt;=YoY_Min,Sales[[#This Row],[date]]&lt;=TY_YTDMax)*(Sales[[#This Row],[sales]]/Sales[[#This Row],[sqft]])</f>
        <v>0.30918283614295339</v>
      </c>
      <c r="P4127" s="4">
        <f>SUMIF(Sales[RegionStoretype],Sales[[#This Row],[RegionStoretype]],Sales[YoY_SSF])/Sales[[#This Row],[Region_TypeCount]]</f>
        <v>68.518982968140051</v>
      </c>
    </row>
    <row r="4128" spans="1:16" x14ac:dyDescent="0.25">
      <c r="A4128" s="1">
        <v>43007</v>
      </c>
      <c r="B4128">
        <v>29</v>
      </c>
      <c r="C4128">
        <v>16</v>
      </c>
      <c r="D4128">
        <v>69853.16859999999</v>
      </c>
      <c r="E4128">
        <f>INDEX(Stores[region],MATCH(Sales[[#This Row],[store_no]],Stores[store_no],0))</f>
        <v>1</v>
      </c>
      <c r="F4128" t="str">
        <f>INDEX(Stores[storetype],MATCH(Sales[[#This Row],[store_no]],Stores[store_no],0))</f>
        <v>B</v>
      </c>
      <c r="G4128" t="str">
        <f>INDEX(Stores[location_city],MATCH(Sales[[#This Row],[store_no]],Stores[store_no],0))</f>
        <v>Grand Rapids</v>
      </c>
      <c r="H4128" t="str">
        <f>INDEX(Stores[location_state],MATCH(Sales[[#This Row],[store_no]],Stores[store_no],0))</f>
        <v>Michigan</v>
      </c>
      <c r="I4128">
        <f>INDEX(Stores[sqft],MATCH(Sales[[#This Row],[store_no]],Stores[store_no],0))</f>
        <v>148300</v>
      </c>
      <c r="J4128" s="4" t="str">
        <f>INDEX(Departments[dept_name],MATCH(Sales[[#This Row],[dept_no]],Departments[dept_no],0))</f>
        <v>Outdoors</v>
      </c>
      <c r="K4128" s="4" t="str">
        <f>CONCATENATE(Sales[[#This Row],[region]],Sales[[#This Row],[storetype]])</f>
        <v>1B</v>
      </c>
      <c r="L4128" s="4">
        <f>INDEX(RegionStoreCount[Store Count],MATCH(Sales[[#This Row],[RegionStoretype]],RegionStoreCount[Region/Type],0))</f>
        <v>5</v>
      </c>
      <c r="M4128" s="4">
        <f>AND(Sales[[#This Row],[date]]&lt;=TY_YTDMax,Sales[[#This Row],[date]]&gt;=TY_YTDMin)*Sales[[#This Row],[sales]]</f>
        <v>0</v>
      </c>
      <c r="N4128" s="4">
        <f>AND(Sales[[#This Row],[date]]&lt;=LY_YTDMax,Sales[[#This Row],[date]]&gt;=LY_YTDMin)*Sales[[#This Row],[sales]]</f>
        <v>0</v>
      </c>
      <c r="O4128" s="4">
        <f>AND(Sales[[#This Row],[date]]&gt;=YoY_Min,Sales[[#This Row],[date]]&lt;=TY_YTDMax)*(Sales[[#This Row],[sales]]/Sales[[#This Row],[sqft]])</f>
        <v>0.47102608631153059</v>
      </c>
      <c r="P4128" s="4">
        <f>SUMIF(Sales[RegionStoretype],Sales[[#This Row],[RegionStoretype]],Sales[YoY_SSF])/Sales[[#This Row],[Region_TypeCount]]</f>
        <v>68.518982968140051</v>
      </c>
    </row>
    <row r="4129" spans="1:16" x14ac:dyDescent="0.25">
      <c r="A4129" s="1">
        <v>43007</v>
      </c>
      <c r="B4129">
        <v>30</v>
      </c>
      <c r="C4129">
        <v>11</v>
      </c>
      <c r="D4129">
        <v>58566.097199999997</v>
      </c>
      <c r="E4129">
        <f>INDEX(Stores[region],MATCH(Sales[[#This Row],[store_no]],Stores[store_no],0))</f>
        <v>1</v>
      </c>
      <c r="F4129" t="str">
        <f>INDEX(Stores[storetype],MATCH(Sales[[#This Row],[store_no]],Stores[store_no],0))</f>
        <v>C</v>
      </c>
      <c r="G4129" t="str">
        <f>INDEX(Stores[location_city],MATCH(Sales[[#This Row],[store_no]],Stores[store_no],0))</f>
        <v>Dayton</v>
      </c>
      <c r="H4129" t="str">
        <f>INDEX(Stores[location_state],MATCH(Sales[[#This Row],[store_no]],Stores[store_no],0))</f>
        <v>Ohio</v>
      </c>
      <c r="I4129">
        <f>INDEX(Stores[sqft],MATCH(Sales[[#This Row],[store_no]],Stores[store_no],0))</f>
        <v>90000</v>
      </c>
      <c r="J4129" s="4" t="str">
        <f>INDEX(Departments[dept_name],MATCH(Sales[[#This Row],[dept_no]],Departments[dept_no],0))</f>
        <v>Home</v>
      </c>
      <c r="K4129" s="4" t="str">
        <f>CONCATENATE(Sales[[#This Row],[region]],Sales[[#This Row],[storetype]])</f>
        <v>1C</v>
      </c>
      <c r="L4129" s="4">
        <f>INDEX(RegionStoreCount[Store Count],MATCH(Sales[[#This Row],[RegionStoretype]],RegionStoreCount[Region/Type],0))</f>
        <v>1</v>
      </c>
      <c r="M4129" s="4">
        <f>AND(Sales[[#This Row],[date]]&lt;=TY_YTDMax,Sales[[#This Row],[date]]&gt;=TY_YTDMin)*Sales[[#This Row],[sales]]</f>
        <v>0</v>
      </c>
      <c r="N4129" s="4">
        <f>AND(Sales[[#This Row],[date]]&lt;=LY_YTDMax,Sales[[#This Row],[date]]&gt;=LY_YTDMin)*Sales[[#This Row],[sales]]</f>
        <v>0</v>
      </c>
      <c r="O4129" s="4">
        <f>AND(Sales[[#This Row],[date]]&gt;=YoY_Min,Sales[[#This Row],[date]]&lt;=TY_YTDMax)*(Sales[[#This Row],[sales]]/Sales[[#This Row],[sqft]])</f>
        <v>0.65073441333333326</v>
      </c>
      <c r="P4129" s="4">
        <f>SUMIF(Sales[RegionStoretype],Sales[[#This Row],[RegionStoretype]],Sales[YoY_SSF])/Sales[[#This Row],[Region_TypeCount]]</f>
        <v>65.329042605555529</v>
      </c>
    </row>
    <row r="4130" spans="1:16" x14ac:dyDescent="0.25">
      <c r="A4130" s="1">
        <v>43007</v>
      </c>
      <c r="B4130">
        <v>31</v>
      </c>
      <c r="C4130">
        <v>2</v>
      </c>
      <c r="D4130">
        <v>120238.25079999999</v>
      </c>
      <c r="E4130">
        <f>INDEX(Stores[region],MATCH(Sales[[#This Row],[store_no]],Stores[store_no],0))</f>
        <v>3</v>
      </c>
      <c r="F4130" t="str">
        <f>INDEX(Stores[storetype],MATCH(Sales[[#This Row],[store_no]],Stores[store_no],0))</f>
        <v>A</v>
      </c>
      <c r="G4130" t="str">
        <f>INDEX(Stores[location_city],MATCH(Sales[[#This Row],[store_no]],Stores[store_no],0))</f>
        <v>Rapid City</v>
      </c>
      <c r="H4130" t="str">
        <f>INDEX(Stores[location_state],MATCH(Sales[[#This Row],[store_no]],Stores[store_no],0))</f>
        <v>South Dakota</v>
      </c>
      <c r="I4130">
        <f>INDEX(Stores[sqft],MATCH(Sales[[#This Row],[store_no]],Stores[store_no],0))</f>
        <v>200100</v>
      </c>
      <c r="J4130" s="4" t="str">
        <f>INDEX(Departments[dept_name],MATCH(Sales[[#This Row],[dept_no]],Departments[dept_no],0))</f>
        <v>Baby</v>
      </c>
      <c r="K4130" s="4" t="str">
        <f>CONCATENATE(Sales[[#This Row],[region]],Sales[[#This Row],[storetype]])</f>
        <v>3A</v>
      </c>
      <c r="L4130" s="4">
        <f>INDEX(RegionStoreCount[Store Count],MATCH(Sales[[#This Row],[RegionStoretype]],RegionStoreCount[Region/Type],0))</f>
        <v>9</v>
      </c>
      <c r="M4130" s="4">
        <f>AND(Sales[[#This Row],[date]]&lt;=TY_YTDMax,Sales[[#This Row],[date]]&gt;=TY_YTDMin)*Sales[[#This Row],[sales]]</f>
        <v>0</v>
      </c>
      <c r="N4130" s="4">
        <f>AND(Sales[[#This Row],[date]]&lt;=LY_YTDMax,Sales[[#This Row],[date]]&gt;=LY_YTDMin)*Sales[[#This Row],[sales]]</f>
        <v>0</v>
      </c>
      <c r="O4130" s="4">
        <f>AND(Sales[[#This Row],[date]]&gt;=YoY_Min,Sales[[#This Row],[date]]&lt;=TY_YTDMax)*(Sales[[#This Row],[sales]]/Sales[[#This Row],[sqft]])</f>
        <v>0.6008908085957021</v>
      </c>
      <c r="P4130" s="4">
        <f>SUMIF(Sales[RegionStoretype],Sales[[#This Row],[RegionStoretype]],Sales[YoY_SSF])/Sales[[#This Row],[Region_TypeCount]]</f>
        <v>53.603836561720975</v>
      </c>
    </row>
    <row r="4131" spans="1:16" x14ac:dyDescent="0.25">
      <c r="A4131" s="1">
        <v>43007</v>
      </c>
      <c r="B4131">
        <v>31</v>
      </c>
      <c r="C4131">
        <v>5</v>
      </c>
      <c r="D4131">
        <v>142536.99299999999</v>
      </c>
      <c r="E4131">
        <f>INDEX(Stores[region],MATCH(Sales[[#This Row],[store_no]],Stores[store_no],0))</f>
        <v>3</v>
      </c>
      <c r="F4131" t="str">
        <f>INDEX(Stores[storetype],MATCH(Sales[[#This Row],[store_no]],Stores[store_no],0))</f>
        <v>A</v>
      </c>
      <c r="G4131" t="str">
        <f>INDEX(Stores[location_city],MATCH(Sales[[#This Row],[store_no]],Stores[store_no],0))</f>
        <v>Rapid City</v>
      </c>
      <c r="H4131" t="str">
        <f>INDEX(Stores[location_state],MATCH(Sales[[#This Row],[store_no]],Stores[store_no],0))</f>
        <v>South Dakota</v>
      </c>
      <c r="I4131">
        <f>INDEX(Stores[sqft],MATCH(Sales[[#This Row],[store_no]],Stores[store_no],0))</f>
        <v>200100</v>
      </c>
      <c r="J4131" s="4" t="str">
        <f>INDEX(Departments[dept_name],MATCH(Sales[[#This Row],[dept_no]],Departments[dept_no],0))</f>
        <v>Clothing</v>
      </c>
      <c r="K4131" s="4" t="str">
        <f>CONCATENATE(Sales[[#This Row],[region]],Sales[[#This Row],[storetype]])</f>
        <v>3A</v>
      </c>
      <c r="L4131" s="4">
        <f>INDEX(RegionStoreCount[Store Count],MATCH(Sales[[#This Row],[RegionStoretype]],RegionStoreCount[Region/Type],0))</f>
        <v>9</v>
      </c>
      <c r="M4131" s="4">
        <f>AND(Sales[[#This Row],[date]]&lt;=TY_YTDMax,Sales[[#This Row],[date]]&gt;=TY_YTDMin)*Sales[[#This Row],[sales]]</f>
        <v>0</v>
      </c>
      <c r="N4131" s="4">
        <f>AND(Sales[[#This Row],[date]]&lt;=LY_YTDMax,Sales[[#This Row],[date]]&gt;=LY_YTDMin)*Sales[[#This Row],[sales]]</f>
        <v>0</v>
      </c>
      <c r="O4131" s="4">
        <f>AND(Sales[[#This Row],[date]]&gt;=YoY_Min,Sales[[#This Row],[date]]&lt;=TY_YTDMax)*(Sales[[#This Row],[sales]]/Sales[[#This Row],[sqft]])</f>
        <v>0.71232880059970005</v>
      </c>
      <c r="P4131" s="4">
        <f>SUMIF(Sales[RegionStoretype],Sales[[#This Row],[RegionStoretype]],Sales[YoY_SSF])/Sales[[#This Row],[Region_TypeCount]]</f>
        <v>53.603836561720975</v>
      </c>
    </row>
    <row r="4132" spans="1:16" x14ac:dyDescent="0.25">
      <c r="A4132" s="1">
        <v>43007</v>
      </c>
      <c r="B4132">
        <v>31</v>
      </c>
      <c r="C4132">
        <v>7</v>
      </c>
      <c r="D4132">
        <v>71775.2258</v>
      </c>
      <c r="E4132">
        <f>INDEX(Stores[region],MATCH(Sales[[#This Row],[store_no]],Stores[store_no],0))</f>
        <v>3</v>
      </c>
      <c r="F4132" t="str">
        <f>INDEX(Stores[storetype],MATCH(Sales[[#This Row],[store_no]],Stores[store_no],0))</f>
        <v>A</v>
      </c>
      <c r="G4132" t="str">
        <f>INDEX(Stores[location_city],MATCH(Sales[[#This Row],[store_no]],Stores[store_no],0))</f>
        <v>Rapid City</v>
      </c>
      <c r="H4132" t="str">
        <f>INDEX(Stores[location_state],MATCH(Sales[[#This Row],[store_no]],Stores[store_no],0))</f>
        <v>South Dakota</v>
      </c>
      <c r="I4132">
        <f>INDEX(Stores[sqft],MATCH(Sales[[#This Row],[store_no]],Stores[store_no],0))</f>
        <v>200100</v>
      </c>
      <c r="J4132" s="4" t="str">
        <f>INDEX(Departments[dept_name],MATCH(Sales[[#This Row],[dept_no]],Departments[dept_no],0))</f>
        <v>Electronics</v>
      </c>
      <c r="K4132" s="4" t="str">
        <f>CONCATENATE(Sales[[#This Row],[region]],Sales[[#This Row],[storetype]])</f>
        <v>3A</v>
      </c>
      <c r="L4132" s="4">
        <f>INDEX(RegionStoreCount[Store Count],MATCH(Sales[[#This Row],[RegionStoretype]],RegionStoreCount[Region/Type],0))</f>
        <v>9</v>
      </c>
      <c r="M4132" s="4">
        <f>AND(Sales[[#This Row],[date]]&lt;=TY_YTDMax,Sales[[#This Row],[date]]&gt;=TY_YTDMin)*Sales[[#This Row],[sales]]</f>
        <v>0</v>
      </c>
      <c r="N4132" s="4">
        <f>AND(Sales[[#This Row],[date]]&lt;=LY_YTDMax,Sales[[#This Row],[date]]&gt;=LY_YTDMin)*Sales[[#This Row],[sales]]</f>
        <v>0</v>
      </c>
      <c r="O4132" s="4">
        <f>AND(Sales[[#This Row],[date]]&gt;=YoY_Min,Sales[[#This Row],[date]]&lt;=TY_YTDMax)*(Sales[[#This Row],[sales]]/Sales[[#This Row],[sqft]])</f>
        <v>0.35869678060969518</v>
      </c>
      <c r="P4132" s="4">
        <f>SUMIF(Sales[RegionStoretype],Sales[[#This Row],[RegionStoretype]],Sales[YoY_SSF])/Sales[[#This Row],[Region_TypeCount]]</f>
        <v>53.603836561720975</v>
      </c>
    </row>
    <row r="4133" spans="1:16" x14ac:dyDescent="0.25">
      <c r="A4133" s="1">
        <v>43007</v>
      </c>
      <c r="B4133">
        <v>31</v>
      </c>
      <c r="C4133">
        <v>18</v>
      </c>
      <c r="D4133">
        <v>4171.652</v>
      </c>
      <c r="E4133">
        <f>INDEX(Stores[region],MATCH(Sales[[#This Row],[store_no]],Stores[store_no],0))</f>
        <v>3</v>
      </c>
      <c r="F4133" t="str">
        <f>INDEX(Stores[storetype],MATCH(Sales[[#This Row],[store_no]],Stores[store_no],0))</f>
        <v>A</v>
      </c>
      <c r="G4133" t="str">
        <f>INDEX(Stores[location_city],MATCH(Sales[[#This Row],[store_no]],Stores[store_no],0))</f>
        <v>Rapid City</v>
      </c>
      <c r="H4133" t="str">
        <f>INDEX(Stores[location_state],MATCH(Sales[[#This Row],[store_no]],Stores[store_no],0))</f>
        <v>South Dakota</v>
      </c>
      <c r="I4133">
        <f>INDEX(Stores[sqft],MATCH(Sales[[#This Row],[store_no]],Stores[store_no],0))</f>
        <v>200100</v>
      </c>
      <c r="J4133" s="4" t="str">
        <f>INDEX(Departments[dept_name],MATCH(Sales[[#This Row],[dept_no]],Departments[dept_no],0))</f>
        <v>Sports</v>
      </c>
      <c r="K4133" s="4" t="str">
        <f>CONCATENATE(Sales[[#This Row],[region]],Sales[[#This Row],[storetype]])</f>
        <v>3A</v>
      </c>
      <c r="L4133" s="4">
        <f>INDEX(RegionStoreCount[Store Count],MATCH(Sales[[#This Row],[RegionStoretype]],RegionStoreCount[Region/Type],0))</f>
        <v>9</v>
      </c>
      <c r="M4133" s="4">
        <f>AND(Sales[[#This Row],[date]]&lt;=TY_YTDMax,Sales[[#This Row],[date]]&gt;=TY_YTDMin)*Sales[[#This Row],[sales]]</f>
        <v>0</v>
      </c>
      <c r="N4133" s="4">
        <f>AND(Sales[[#This Row],[date]]&lt;=LY_YTDMax,Sales[[#This Row],[date]]&gt;=LY_YTDMin)*Sales[[#This Row],[sales]]</f>
        <v>0</v>
      </c>
      <c r="O4133" s="4">
        <f>AND(Sales[[#This Row],[date]]&gt;=YoY_Min,Sales[[#This Row],[date]]&lt;=TY_YTDMax)*(Sales[[#This Row],[sales]]/Sales[[#This Row],[sqft]])</f>
        <v>2.0847836081959021E-2</v>
      </c>
      <c r="P4133" s="4">
        <f>SUMIF(Sales[RegionStoretype],Sales[[#This Row],[RegionStoretype]],Sales[YoY_SSF])/Sales[[#This Row],[Region_TypeCount]]</f>
        <v>53.603836561720975</v>
      </c>
    </row>
    <row r="4134" spans="1:16" x14ac:dyDescent="0.25">
      <c r="A4134" s="1">
        <v>43007</v>
      </c>
      <c r="B4134">
        <v>32</v>
      </c>
      <c r="C4134">
        <v>7</v>
      </c>
      <c r="D4134">
        <v>112351.6777</v>
      </c>
      <c r="E4134">
        <f>INDEX(Stores[region],MATCH(Sales[[#This Row],[store_no]],Stores[store_no],0))</f>
        <v>2</v>
      </c>
      <c r="F4134" t="str">
        <f>INDEX(Stores[storetype],MATCH(Sales[[#This Row],[store_no]],Stores[store_no],0))</f>
        <v>A</v>
      </c>
      <c r="G4134" t="str">
        <f>INDEX(Stores[location_city],MATCH(Sales[[#This Row],[store_no]],Stores[store_no],0))</f>
        <v>Western Springs</v>
      </c>
      <c r="H4134" t="str">
        <f>INDEX(Stores[location_state],MATCH(Sales[[#This Row],[store_no]],Stores[store_no],0))</f>
        <v>Illinois</v>
      </c>
      <c r="I4134">
        <f>INDEX(Stores[sqft],MATCH(Sales[[#This Row],[store_no]],Stores[store_no],0))</f>
        <v>118200</v>
      </c>
      <c r="J4134" s="4" t="str">
        <f>INDEX(Departments[dept_name],MATCH(Sales[[#This Row],[dept_no]],Departments[dept_no],0))</f>
        <v>Electronics</v>
      </c>
      <c r="K4134" s="4" t="str">
        <f>CONCATENATE(Sales[[#This Row],[region]],Sales[[#This Row],[storetype]])</f>
        <v>2A</v>
      </c>
      <c r="L4134" s="4">
        <f>INDEX(RegionStoreCount[Store Count],MATCH(Sales[[#This Row],[RegionStoretype]],RegionStoreCount[Region/Type],0))</f>
        <v>5</v>
      </c>
      <c r="M4134" s="4">
        <f>AND(Sales[[#This Row],[date]]&lt;=TY_YTDMax,Sales[[#This Row],[date]]&gt;=TY_YTDMin)*Sales[[#This Row],[sales]]</f>
        <v>0</v>
      </c>
      <c r="N4134" s="4">
        <f>AND(Sales[[#This Row],[date]]&lt;=LY_YTDMax,Sales[[#This Row],[date]]&gt;=LY_YTDMin)*Sales[[#This Row],[sales]]</f>
        <v>0</v>
      </c>
      <c r="O4134" s="4">
        <f>AND(Sales[[#This Row],[date]]&gt;=YoY_Min,Sales[[#This Row],[date]]&lt;=TY_YTDMax)*(Sales[[#This Row],[sales]]/Sales[[#This Row],[sqft]])</f>
        <v>0.95052180795262264</v>
      </c>
      <c r="P4134" s="4">
        <f>SUMIF(Sales[RegionStoretype],Sales[[#This Row],[RegionStoretype]],Sales[YoY_SSF])/Sales[[#This Row],[Region_TypeCount]]</f>
        <v>60.052789354368521</v>
      </c>
    </row>
    <row r="4135" spans="1:16" x14ac:dyDescent="0.25">
      <c r="A4135" s="1">
        <v>43007</v>
      </c>
      <c r="B4135">
        <v>32</v>
      </c>
      <c r="C4135">
        <v>12</v>
      </c>
      <c r="D4135">
        <v>123056.45120000001</v>
      </c>
      <c r="E4135">
        <f>INDEX(Stores[region],MATCH(Sales[[#This Row],[store_no]],Stores[store_no],0))</f>
        <v>2</v>
      </c>
      <c r="F4135" t="str">
        <f>INDEX(Stores[storetype],MATCH(Sales[[#This Row],[store_no]],Stores[store_no],0))</f>
        <v>A</v>
      </c>
      <c r="G4135" t="str">
        <f>INDEX(Stores[location_city],MATCH(Sales[[#This Row],[store_no]],Stores[store_no],0))</f>
        <v>Western Springs</v>
      </c>
      <c r="H4135" t="str">
        <f>INDEX(Stores[location_state],MATCH(Sales[[#This Row],[store_no]],Stores[store_no],0))</f>
        <v>Illinois</v>
      </c>
      <c r="I4135">
        <f>INDEX(Stores[sqft],MATCH(Sales[[#This Row],[store_no]],Stores[store_no],0))</f>
        <v>118200</v>
      </c>
      <c r="J4135" s="4" t="str">
        <f>INDEX(Departments[dept_name],MATCH(Sales[[#This Row],[dept_no]],Departments[dept_no],0))</f>
        <v>Jewelery</v>
      </c>
      <c r="K4135" s="4" t="str">
        <f>CONCATENATE(Sales[[#This Row],[region]],Sales[[#This Row],[storetype]])</f>
        <v>2A</v>
      </c>
      <c r="L4135" s="4">
        <f>INDEX(RegionStoreCount[Store Count],MATCH(Sales[[#This Row],[RegionStoretype]],RegionStoreCount[Region/Type],0))</f>
        <v>5</v>
      </c>
      <c r="M4135" s="4">
        <f>AND(Sales[[#This Row],[date]]&lt;=TY_YTDMax,Sales[[#This Row],[date]]&gt;=TY_YTDMin)*Sales[[#This Row],[sales]]</f>
        <v>0</v>
      </c>
      <c r="N4135" s="4">
        <f>AND(Sales[[#This Row],[date]]&lt;=LY_YTDMax,Sales[[#This Row],[date]]&gt;=LY_YTDMin)*Sales[[#This Row],[sales]]</f>
        <v>0</v>
      </c>
      <c r="O4135" s="4">
        <f>AND(Sales[[#This Row],[date]]&gt;=YoY_Min,Sales[[#This Row],[date]]&lt;=TY_YTDMax)*(Sales[[#This Row],[sales]]/Sales[[#This Row],[sqft]])</f>
        <v>1.0410867275803724</v>
      </c>
      <c r="P4135" s="4">
        <f>SUMIF(Sales[RegionStoretype],Sales[[#This Row],[RegionStoretype]],Sales[YoY_SSF])/Sales[[#This Row],[Region_TypeCount]]</f>
        <v>60.052789354368521</v>
      </c>
    </row>
    <row r="4136" spans="1:16" x14ac:dyDescent="0.25">
      <c r="A4136" s="1">
        <v>43007</v>
      </c>
      <c r="B4136">
        <v>33</v>
      </c>
      <c r="C4136">
        <v>14</v>
      </c>
      <c r="D4136">
        <v>27884.28</v>
      </c>
      <c r="E4136">
        <f>INDEX(Stores[region],MATCH(Sales[[#This Row],[store_no]],Stores[store_no],0))</f>
        <v>3</v>
      </c>
      <c r="F4136" t="str">
        <f>INDEX(Stores[storetype],MATCH(Sales[[#This Row],[store_no]],Stores[store_no],0))</f>
        <v>A</v>
      </c>
      <c r="G4136" t="str">
        <f>INDEX(Stores[location_city],MATCH(Sales[[#This Row],[store_no]],Stores[store_no],0))</f>
        <v>Omaha</v>
      </c>
      <c r="H4136" t="str">
        <f>INDEX(Stores[location_state],MATCH(Sales[[#This Row],[store_no]],Stores[store_no],0))</f>
        <v>Nebraska</v>
      </c>
      <c r="I4136">
        <f>INDEX(Stores[sqft],MATCH(Sales[[#This Row],[store_no]],Stores[store_no],0))</f>
        <v>40700</v>
      </c>
      <c r="J4136" s="4" t="str">
        <f>INDEX(Departments[dept_name],MATCH(Sales[[#This Row],[dept_no]],Departments[dept_no],0))</f>
        <v>Movies</v>
      </c>
      <c r="K4136" s="4" t="str">
        <f>CONCATENATE(Sales[[#This Row],[region]],Sales[[#This Row],[storetype]])</f>
        <v>3A</v>
      </c>
      <c r="L4136" s="4">
        <f>INDEX(RegionStoreCount[Store Count],MATCH(Sales[[#This Row],[RegionStoretype]],RegionStoreCount[Region/Type],0))</f>
        <v>9</v>
      </c>
      <c r="M4136" s="4">
        <f>AND(Sales[[#This Row],[date]]&lt;=TY_YTDMax,Sales[[#This Row],[date]]&gt;=TY_YTDMin)*Sales[[#This Row],[sales]]</f>
        <v>0</v>
      </c>
      <c r="N4136" s="4">
        <f>AND(Sales[[#This Row],[date]]&lt;=LY_YTDMax,Sales[[#This Row],[date]]&gt;=LY_YTDMin)*Sales[[#This Row],[sales]]</f>
        <v>0</v>
      </c>
      <c r="O4136" s="4">
        <f>AND(Sales[[#This Row],[date]]&gt;=YoY_Min,Sales[[#This Row],[date]]&lt;=TY_YTDMax)*(Sales[[#This Row],[sales]]/Sales[[#This Row],[sqft]])</f>
        <v>0.68511744471744473</v>
      </c>
      <c r="P4136" s="4">
        <f>SUMIF(Sales[RegionStoretype],Sales[[#This Row],[RegionStoretype]],Sales[YoY_SSF])/Sales[[#This Row],[Region_TypeCount]]</f>
        <v>53.603836561720975</v>
      </c>
    </row>
    <row r="4137" spans="1:16" x14ac:dyDescent="0.25">
      <c r="A4137" s="1">
        <v>43007</v>
      </c>
      <c r="B4137">
        <v>34</v>
      </c>
      <c r="C4137">
        <v>16</v>
      </c>
      <c r="D4137">
        <v>1511.5</v>
      </c>
      <c r="E4137">
        <f>INDEX(Stores[region],MATCH(Sales[[#This Row],[store_no]],Stores[store_no],0))</f>
        <v>1</v>
      </c>
      <c r="F4137" t="str">
        <f>INDEX(Stores[storetype],MATCH(Sales[[#This Row],[store_no]],Stores[store_no],0))</f>
        <v>A</v>
      </c>
      <c r="G4137" t="str">
        <f>INDEX(Stores[location_city],MATCH(Sales[[#This Row],[store_no]],Stores[store_no],0))</f>
        <v>Toledo</v>
      </c>
      <c r="H4137" t="str">
        <f>INDEX(Stores[location_state],MATCH(Sales[[#This Row],[store_no]],Stores[store_no],0))</f>
        <v>Ohio</v>
      </c>
      <c r="I4137">
        <f>INDEX(Stores[sqft],MATCH(Sales[[#This Row],[store_no]],Stores[store_no],0))</f>
        <v>207900</v>
      </c>
      <c r="J4137" s="4" t="str">
        <f>INDEX(Departments[dept_name],MATCH(Sales[[#This Row],[dept_no]],Departments[dept_no],0))</f>
        <v>Outdoors</v>
      </c>
      <c r="K4137" s="4" t="str">
        <f>CONCATENATE(Sales[[#This Row],[region]],Sales[[#This Row],[storetype]])</f>
        <v>1A</v>
      </c>
      <c r="L4137" s="4">
        <f>INDEX(RegionStoreCount[Store Count],MATCH(Sales[[#This Row],[RegionStoretype]],RegionStoreCount[Region/Type],0))</f>
        <v>5</v>
      </c>
      <c r="M4137" s="4">
        <f>AND(Sales[[#This Row],[date]]&lt;=TY_YTDMax,Sales[[#This Row],[date]]&gt;=TY_YTDMin)*Sales[[#This Row],[sales]]</f>
        <v>0</v>
      </c>
      <c r="N4137" s="4">
        <f>AND(Sales[[#This Row],[date]]&lt;=LY_YTDMax,Sales[[#This Row],[date]]&gt;=LY_YTDMin)*Sales[[#This Row],[sales]]</f>
        <v>0</v>
      </c>
      <c r="O4137" s="4">
        <f>AND(Sales[[#This Row],[date]]&gt;=YoY_Min,Sales[[#This Row],[date]]&lt;=TY_YTDMax)*(Sales[[#This Row],[sales]]/Sales[[#This Row],[sqft]])</f>
        <v>7.2703222703222707E-3</v>
      </c>
      <c r="P4137" s="4">
        <f>SUMIF(Sales[RegionStoretype],Sales[[#This Row],[RegionStoretype]],Sales[YoY_SSF])/Sales[[#This Row],[Region_TypeCount]]</f>
        <v>59.469551530910678</v>
      </c>
    </row>
    <row r="4138" spans="1:16" x14ac:dyDescent="0.25">
      <c r="A4138" s="1">
        <v>43007</v>
      </c>
      <c r="B4138">
        <v>35</v>
      </c>
      <c r="C4138">
        <v>2</v>
      </c>
      <c r="D4138">
        <v>18304.225200000001</v>
      </c>
      <c r="E4138">
        <f>INDEX(Stores[region],MATCH(Sales[[#This Row],[store_no]],Stores[store_no],0))</f>
        <v>3</v>
      </c>
      <c r="F4138" t="str">
        <f>INDEX(Stores[storetype],MATCH(Sales[[#This Row],[store_no]],Stores[store_no],0))</f>
        <v>C</v>
      </c>
      <c r="G4138" t="str">
        <f>INDEX(Stores[location_city],MATCH(Sales[[#This Row],[store_no]],Stores[store_no],0))</f>
        <v>Wichita</v>
      </c>
      <c r="H4138" t="str">
        <f>INDEX(Stores[location_state],MATCH(Sales[[#This Row],[store_no]],Stores[store_no],0))</f>
        <v>Kansas</v>
      </c>
      <c r="I4138">
        <f>INDEX(Stores[sqft],MATCH(Sales[[#This Row],[store_no]],Stores[store_no],0))</f>
        <v>72800</v>
      </c>
      <c r="J4138" s="4" t="str">
        <f>INDEX(Departments[dept_name],MATCH(Sales[[#This Row],[dept_no]],Departments[dept_no],0))</f>
        <v>Baby</v>
      </c>
      <c r="K4138" s="4" t="str">
        <f>CONCATENATE(Sales[[#This Row],[region]],Sales[[#This Row],[storetype]])</f>
        <v>3C</v>
      </c>
      <c r="L4138" s="4">
        <f>INDEX(RegionStoreCount[Store Count],MATCH(Sales[[#This Row],[RegionStoretype]],RegionStoreCount[Region/Type],0))</f>
        <v>2</v>
      </c>
      <c r="M4138" s="4">
        <f>AND(Sales[[#This Row],[date]]&lt;=TY_YTDMax,Sales[[#This Row],[date]]&gt;=TY_YTDMin)*Sales[[#This Row],[sales]]</f>
        <v>0</v>
      </c>
      <c r="N4138" s="4">
        <f>AND(Sales[[#This Row],[date]]&lt;=LY_YTDMax,Sales[[#This Row],[date]]&gt;=LY_YTDMin)*Sales[[#This Row],[sales]]</f>
        <v>0</v>
      </c>
      <c r="O4138" s="4">
        <f>AND(Sales[[#This Row],[date]]&gt;=YoY_Min,Sales[[#This Row],[date]]&lt;=TY_YTDMax)*(Sales[[#This Row],[sales]]/Sales[[#This Row],[sqft]])</f>
        <v>0.25143166483516483</v>
      </c>
      <c r="P4138" s="4">
        <f>SUMIF(Sales[RegionStoretype],Sales[[#This Row],[RegionStoretype]],Sales[YoY_SSF])/Sales[[#This Row],[Region_TypeCount]]</f>
        <v>47.561479460925746</v>
      </c>
    </row>
    <row r="4139" spans="1:16" x14ac:dyDescent="0.25">
      <c r="A4139" s="1">
        <v>43007</v>
      </c>
      <c r="B4139">
        <v>35</v>
      </c>
      <c r="C4139">
        <v>9</v>
      </c>
      <c r="D4139">
        <v>13279.1983</v>
      </c>
      <c r="E4139">
        <f>INDEX(Stores[region],MATCH(Sales[[#This Row],[store_no]],Stores[store_no],0))</f>
        <v>3</v>
      </c>
      <c r="F4139" t="str">
        <f>INDEX(Stores[storetype],MATCH(Sales[[#This Row],[store_no]],Stores[store_no],0))</f>
        <v>C</v>
      </c>
      <c r="G4139" t="str">
        <f>INDEX(Stores[location_city],MATCH(Sales[[#This Row],[store_no]],Stores[store_no],0))</f>
        <v>Wichita</v>
      </c>
      <c r="H4139" t="str">
        <f>INDEX(Stores[location_state],MATCH(Sales[[#This Row],[store_no]],Stores[store_no],0))</f>
        <v>Kansas</v>
      </c>
      <c r="I4139">
        <f>INDEX(Stores[sqft],MATCH(Sales[[#This Row],[store_no]],Stores[store_no],0))</f>
        <v>72800</v>
      </c>
      <c r="J4139" s="4" t="str">
        <f>INDEX(Departments[dept_name],MATCH(Sales[[#This Row],[dept_no]],Departments[dept_no],0))</f>
        <v>Garden</v>
      </c>
      <c r="K4139" s="4" t="str">
        <f>CONCATENATE(Sales[[#This Row],[region]],Sales[[#This Row],[storetype]])</f>
        <v>3C</v>
      </c>
      <c r="L4139" s="4">
        <f>INDEX(RegionStoreCount[Store Count],MATCH(Sales[[#This Row],[RegionStoretype]],RegionStoreCount[Region/Type],0))</f>
        <v>2</v>
      </c>
      <c r="M4139" s="4">
        <f>AND(Sales[[#This Row],[date]]&lt;=TY_YTDMax,Sales[[#This Row],[date]]&gt;=TY_YTDMin)*Sales[[#This Row],[sales]]</f>
        <v>0</v>
      </c>
      <c r="N4139" s="4">
        <f>AND(Sales[[#This Row],[date]]&lt;=LY_YTDMax,Sales[[#This Row],[date]]&gt;=LY_YTDMin)*Sales[[#This Row],[sales]]</f>
        <v>0</v>
      </c>
      <c r="O4139" s="4">
        <f>AND(Sales[[#This Row],[date]]&gt;=YoY_Min,Sales[[#This Row],[date]]&lt;=TY_YTDMax)*(Sales[[#This Row],[sales]]/Sales[[#This Row],[sqft]])</f>
        <v>0.18240657005494507</v>
      </c>
      <c r="P4139" s="4">
        <f>SUMIF(Sales[RegionStoretype],Sales[[#This Row],[RegionStoretype]],Sales[YoY_SSF])/Sales[[#This Row],[Region_TypeCount]]</f>
        <v>47.561479460925746</v>
      </c>
    </row>
    <row r="4140" spans="1:16" x14ac:dyDescent="0.25">
      <c r="A4140" s="1">
        <v>43007</v>
      </c>
      <c r="B4140">
        <v>35</v>
      </c>
      <c r="C4140">
        <v>10</v>
      </c>
      <c r="D4140">
        <v>6429.7581</v>
      </c>
      <c r="E4140">
        <f>INDEX(Stores[region],MATCH(Sales[[#This Row],[store_no]],Stores[store_no],0))</f>
        <v>3</v>
      </c>
      <c r="F4140" t="str">
        <f>INDEX(Stores[storetype],MATCH(Sales[[#This Row],[store_no]],Stores[store_no],0))</f>
        <v>C</v>
      </c>
      <c r="G4140" t="str">
        <f>INDEX(Stores[location_city],MATCH(Sales[[#This Row],[store_no]],Stores[store_no],0))</f>
        <v>Wichita</v>
      </c>
      <c r="H4140" t="str">
        <f>INDEX(Stores[location_state],MATCH(Sales[[#This Row],[store_no]],Stores[store_no],0))</f>
        <v>Kansas</v>
      </c>
      <c r="I4140">
        <f>INDEX(Stores[sqft],MATCH(Sales[[#This Row],[store_no]],Stores[store_no],0))</f>
        <v>72800</v>
      </c>
      <c r="J4140" s="4" t="str">
        <f>INDEX(Departments[dept_name],MATCH(Sales[[#This Row],[dept_no]],Departments[dept_no],0))</f>
        <v>Health</v>
      </c>
      <c r="K4140" s="4" t="str">
        <f>CONCATENATE(Sales[[#This Row],[region]],Sales[[#This Row],[storetype]])</f>
        <v>3C</v>
      </c>
      <c r="L4140" s="4">
        <f>INDEX(RegionStoreCount[Store Count],MATCH(Sales[[#This Row],[RegionStoretype]],RegionStoreCount[Region/Type],0))</f>
        <v>2</v>
      </c>
      <c r="M4140" s="4">
        <f>AND(Sales[[#This Row],[date]]&lt;=TY_YTDMax,Sales[[#This Row],[date]]&gt;=TY_YTDMin)*Sales[[#This Row],[sales]]</f>
        <v>0</v>
      </c>
      <c r="N4140" s="4">
        <f>AND(Sales[[#This Row],[date]]&lt;=LY_YTDMax,Sales[[#This Row],[date]]&gt;=LY_YTDMin)*Sales[[#This Row],[sales]]</f>
        <v>0</v>
      </c>
      <c r="O4140" s="4">
        <f>AND(Sales[[#This Row],[date]]&gt;=YoY_Min,Sales[[#This Row],[date]]&lt;=TY_YTDMax)*(Sales[[#This Row],[sales]]/Sales[[#This Row],[sqft]])</f>
        <v>8.8320853021978021E-2</v>
      </c>
      <c r="P4140" s="4">
        <f>SUMIF(Sales[RegionStoretype],Sales[[#This Row],[RegionStoretype]],Sales[YoY_SSF])/Sales[[#This Row],[Region_TypeCount]]</f>
        <v>47.561479460925746</v>
      </c>
    </row>
    <row r="4141" spans="1:16" x14ac:dyDescent="0.25">
      <c r="A4141" s="1">
        <v>43007</v>
      </c>
      <c r="B4141">
        <v>35</v>
      </c>
      <c r="C4141">
        <v>18</v>
      </c>
      <c r="D4141">
        <v>11582.750700000001</v>
      </c>
      <c r="E4141">
        <f>INDEX(Stores[region],MATCH(Sales[[#This Row],[store_no]],Stores[store_no],0))</f>
        <v>3</v>
      </c>
      <c r="F4141" t="str">
        <f>INDEX(Stores[storetype],MATCH(Sales[[#This Row],[store_no]],Stores[store_no],0))</f>
        <v>C</v>
      </c>
      <c r="G4141" t="str">
        <f>INDEX(Stores[location_city],MATCH(Sales[[#This Row],[store_no]],Stores[store_no],0))</f>
        <v>Wichita</v>
      </c>
      <c r="H4141" t="str">
        <f>INDEX(Stores[location_state],MATCH(Sales[[#This Row],[store_no]],Stores[store_no],0))</f>
        <v>Kansas</v>
      </c>
      <c r="I4141">
        <f>INDEX(Stores[sqft],MATCH(Sales[[#This Row],[store_no]],Stores[store_no],0))</f>
        <v>72800</v>
      </c>
      <c r="J4141" s="4" t="str">
        <f>INDEX(Departments[dept_name],MATCH(Sales[[#This Row],[dept_no]],Departments[dept_no],0))</f>
        <v>Sports</v>
      </c>
      <c r="K4141" s="4" t="str">
        <f>CONCATENATE(Sales[[#This Row],[region]],Sales[[#This Row],[storetype]])</f>
        <v>3C</v>
      </c>
      <c r="L4141" s="4">
        <f>INDEX(RegionStoreCount[Store Count],MATCH(Sales[[#This Row],[RegionStoretype]],RegionStoreCount[Region/Type],0))</f>
        <v>2</v>
      </c>
      <c r="M4141" s="4">
        <f>AND(Sales[[#This Row],[date]]&lt;=TY_YTDMax,Sales[[#This Row],[date]]&gt;=TY_YTDMin)*Sales[[#This Row],[sales]]</f>
        <v>0</v>
      </c>
      <c r="N4141" s="4">
        <f>AND(Sales[[#This Row],[date]]&lt;=LY_YTDMax,Sales[[#This Row],[date]]&gt;=LY_YTDMin)*Sales[[#This Row],[sales]]</f>
        <v>0</v>
      </c>
      <c r="O4141" s="4">
        <f>AND(Sales[[#This Row],[date]]&gt;=YoY_Min,Sales[[#This Row],[date]]&lt;=TY_YTDMax)*(Sales[[#This Row],[sales]]/Sales[[#This Row],[sqft]])</f>
        <v>0.1591037184065934</v>
      </c>
      <c r="P4141" s="4">
        <f>SUMIF(Sales[RegionStoretype],Sales[[#This Row],[RegionStoretype]],Sales[YoY_SSF])/Sales[[#This Row],[Region_TypeCount]]</f>
        <v>47.561479460925746</v>
      </c>
    </row>
    <row r="4142" spans="1:16" x14ac:dyDescent="0.25">
      <c r="A4142" s="1">
        <v>43007</v>
      </c>
      <c r="B4142">
        <v>36</v>
      </c>
      <c r="C4142">
        <v>13</v>
      </c>
      <c r="D4142">
        <v>67707.671199999997</v>
      </c>
      <c r="E4142">
        <f>INDEX(Stores[region],MATCH(Sales[[#This Row],[store_no]],Stores[store_no],0))</f>
        <v>2</v>
      </c>
      <c r="F4142" t="str">
        <f>INDEX(Stores[storetype],MATCH(Sales[[#This Row],[store_no]],Stores[store_no],0))</f>
        <v>A</v>
      </c>
      <c r="G4142" t="str">
        <f>INDEX(Stores[location_city],MATCH(Sales[[#This Row],[store_no]],Stores[store_no],0))</f>
        <v>Aurora</v>
      </c>
      <c r="H4142" t="str">
        <f>INDEX(Stores[location_state],MATCH(Sales[[#This Row],[store_no]],Stores[store_no],0))</f>
        <v>Illinois</v>
      </c>
      <c r="I4142">
        <f>INDEX(Stores[sqft],MATCH(Sales[[#This Row],[store_no]],Stores[store_no],0))</f>
        <v>209900</v>
      </c>
      <c r="J4142" s="4" t="str">
        <f>INDEX(Departments[dept_name],MATCH(Sales[[#This Row],[dept_no]],Departments[dept_no],0))</f>
        <v>Kids</v>
      </c>
      <c r="K4142" s="4" t="str">
        <f>CONCATENATE(Sales[[#This Row],[region]],Sales[[#This Row],[storetype]])</f>
        <v>2A</v>
      </c>
      <c r="L4142" s="4">
        <f>INDEX(RegionStoreCount[Store Count],MATCH(Sales[[#This Row],[RegionStoretype]],RegionStoreCount[Region/Type],0))</f>
        <v>5</v>
      </c>
      <c r="M4142" s="4">
        <f>AND(Sales[[#This Row],[date]]&lt;=TY_YTDMax,Sales[[#This Row],[date]]&gt;=TY_YTDMin)*Sales[[#This Row],[sales]]</f>
        <v>0</v>
      </c>
      <c r="N4142" s="4">
        <f>AND(Sales[[#This Row],[date]]&lt;=LY_YTDMax,Sales[[#This Row],[date]]&gt;=LY_YTDMin)*Sales[[#This Row],[sales]]</f>
        <v>0</v>
      </c>
      <c r="O4142" s="4">
        <f>AND(Sales[[#This Row],[date]]&gt;=YoY_Min,Sales[[#This Row],[date]]&lt;=TY_YTDMax)*(Sales[[#This Row],[sales]]/Sales[[#This Row],[sqft]])</f>
        <v>0.3225710871843735</v>
      </c>
      <c r="P4142" s="4">
        <f>SUMIF(Sales[RegionStoretype],Sales[[#This Row],[RegionStoretype]],Sales[YoY_SSF])/Sales[[#This Row],[Region_TypeCount]]</f>
        <v>60.052789354368521</v>
      </c>
    </row>
    <row r="4143" spans="1:16" x14ac:dyDescent="0.25">
      <c r="A4143" s="1">
        <v>43007</v>
      </c>
      <c r="B4143">
        <v>36</v>
      </c>
      <c r="C4143">
        <v>15</v>
      </c>
      <c r="D4143">
        <v>58064.298899999994</v>
      </c>
      <c r="E4143">
        <f>INDEX(Stores[region],MATCH(Sales[[#This Row],[store_no]],Stores[store_no],0))</f>
        <v>2</v>
      </c>
      <c r="F4143" t="str">
        <f>INDEX(Stores[storetype],MATCH(Sales[[#This Row],[store_no]],Stores[store_no],0))</f>
        <v>A</v>
      </c>
      <c r="G4143" t="str">
        <f>INDEX(Stores[location_city],MATCH(Sales[[#This Row],[store_no]],Stores[store_no],0))</f>
        <v>Aurora</v>
      </c>
      <c r="H4143" t="str">
        <f>INDEX(Stores[location_state],MATCH(Sales[[#This Row],[store_no]],Stores[store_no],0))</f>
        <v>Illinois</v>
      </c>
      <c r="I4143">
        <f>INDEX(Stores[sqft],MATCH(Sales[[#This Row],[store_no]],Stores[store_no],0))</f>
        <v>209900</v>
      </c>
      <c r="J4143" s="4" t="str">
        <f>INDEX(Departments[dept_name],MATCH(Sales[[#This Row],[dept_no]],Departments[dept_no],0))</f>
        <v>Music</v>
      </c>
      <c r="K4143" s="4" t="str">
        <f>CONCATENATE(Sales[[#This Row],[region]],Sales[[#This Row],[storetype]])</f>
        <v>2A</v>
      </c>
      <c r="L4143" s="4">
        <f>INDEX(RegionStoreCount[Store Count],MATCH(Sales[[#This Row],[RegionStoretype]],RegionStoreCount[Region/Type],0))</f>
        <v>5</v>
      </c>
      <c r="M4143" s="4">
        <f>AND(Sales[[#This Row],[date]]&lt;=TY_YTDMax,Sales[[#This Row],[date]]&gt;=TY_YTDMin)*Sales[[#This Row],[sales]]</f>
        <v>0</v>
      </c>
      <c r="N4143" s="4">
        <f>AND(Sales[[#This Row],[date]]&lt;=LY_YTDMax,Sales[[#This Row],[date]]&gt;=LY_YTDMin)*Sales[[#This Row],[sales]]</f>
        <v>0</v>
      </c>
      <c r="O4143" s="4">
        <f>AND(Sales[[#This Row],[date]]&gt;=YoY_Min,Sales[[#This Row],[date]]&lt;=TY_YTDMax)*(Sales[[#This Row],[sales]]/Sales[[#This Row],[sqft]])</f>
        <v>0.27662838923296806</v>
      </c>
      <c r="P4143" s="4">
        <f>SUMIF(Sales[RegionStoretype],Sales[[#This Row],[RegionStoretype]],Sales[YoY_SSF])/Sales[[#This Row],[Region_TypeCount]]</f>
        <v>60.052789354368521</v>
      </c>
    </row>
    <row r="4144" spans="1:16" x14ac:dyDescent="0.25">
      <c r="A4144" s="1">
        <v>43007</v>
      </c>
      <c r="B4144">
        <v>37</v>
      </c>
      <c r="C4144">
        <v>5</v>
      </c>
      <c r="D4144">
        <v>135539.8572</v>
      </c>
      <c r="E4144">
        <f>INDEX(Stores[region],MATCH(Sales[[#This Row],[store_no]],Stores[store_no],0))</f>
        <v>3</v>
      </c>
      <c r="F4144" t="str">
        <f>INDEX(Stores[storetype],MATCH(Sales[[#This Row],[store_no]],Stores[store_no],0))</f>
        <v>C</v>
      </c>
      <c r="G4144" t="str">
        <f>INDEX(Stores[location_city],MATCH(Sales[[#This Row],[store_no]],Stores[store_no],0))</f>
        <v>Lincoln</v>
      </c>
      <c r="H4144" t="str">
        <f>INDEX(Stores[location_state],MATCH(Sales[[#This Row],[store_no]],Stores[store_no],0))</f>
        <v>Nebraska</v>
      </c>
      <c r="I4144">
        <f>INDEX(Stores[sqft],MATCH(Sales[[#This Row],[store_no]],Stores[store_no],0))</f>
        <v>161300</v>
      </c>
      <c r="J4144" s="4" t="str">
        <f>INDEX(Departments[dept_name],MATCH(Sales[[#This Row],[dept_no]],Departments[dept_no],0))</f>
        <v>Clothing</v>
      </c>
      <c r="K4144" s="4" t="str">
        <f>CONCATENATE(Sales[[#This Row],[region]],Sales[[#This Row],[storetype]])</f>
        <v>3C</v>
      </c>
      <c r="L4144" s="4">
        <f>INDEX(RegionStoreCount[Store Count],MATCH(Sales[[#This Row],[RegionStoretype]],RegionStoreCount[Region/Type],0))</f>
        <v>2</v>
      </c>
      <c r="M4144" s="4">
        <f>AND(Sales[[#This Row],[date]]&lt;=TY_YTDMax,Sales[[#This Row],[date]]&gt;=TY_YTDMin)*Sales[[#This Row],[sales]]</f>
        <v>0</v>
      </c>
      <c r="N4144" s="4">
        <f>AND(Sales[[#This Row],[date]]&lt;=LY_YTDMax,Sales[[#This Row],[date]]&gt;=LY_YTDMin)*Sales[[#This Row],[sales]]</f>
        <v>0</v>
      </c>
      <c r="O4144" s="4">
        <f>AND(Sales[[#This Row],[date]]&gt;=YoY_Min,Sales[[#This Row],[date]]&lt;=TY_YTDMax)*(Sales[[#This Row],[sales]]/Sales[[#This Row],[sqft]])</f>
        <v>0.84029669683818975</v>
      </c>
      <c r="P4144" s="4">
        <f>SUMIF(Sales[RegionStoretype],Sales[[#This Row],[RegionStoretype]],Sales[YoY_SSF])/Sales[[#This Row],[Region_TypeCount]]</f>
        <v>47.561479460925746</v>
      </c>
    </row>
    <row r="4145" spans="1:16" x14ac:dyDescent="0.25">
      <c r="A4145" s="1">
        <v>43007</v>
      </c>
      <c r="B4145">
        <v>37</v>
      </c>
      <c r="C4145">
        <v>6</v>
      </c>
      <c r="D4145">
        <v>42551.490700000009</v>
      </c>
      <c r="E4145">
        <f>INDEX(Stores[region],MATCH(Sales[[#This Row],[store_no]],Stores[store_no],0))</f>
        <v>3</v>
      </c>
      <c r="F4145" t="str">
        <f>INDEX(Stores[storetype],MATCH(Sales[[#This Row],[store_no]],Stores[store_no],0))</f>
        <v>C</v>
      </c>
      <c r="G4145" t="str">
        <f>INDEX(Stores[location_city],MATCH(Sales[[#This Row],[store_no]],Stores[store_no],0))</f>
        <v>Lincoln</v>
      </c>
      <c r="H4145" t="str">
        <f>INDEX(Stores[location_state],MATCH(Sales[[#This Row],[store_no]],Stores[store_no],0))</f>
        <v>Nebraska</v>
      </c>
      <c r="I4145">
        <f>INDEX(Stores[sqft],MATCH(Sales[[#This Row],[store_no]],Stores[store_no],0))</f>
        <v>161300</v>
      </c>
      <c r="J4145" s="4" t="str">
        <f>INDEX(Departments[dept_name],MATCH(Sales[[#This Row],[dept_no]],Departments[dept_no],0))</f>
        <v>Computers</v>
      </c>
      <c r="K4145" s="4" t="str">
        <f>CONCATENATE(Sales[[#This Row],[region]],Sales[[#This Row],[storetype]])</f>
        <v>3C</v>
      </c>
      <c r="L4145" s="4">
        <f>INDEX(RegionStoreCount[Store Count],MATCH(Sales[[#This Row],[RegionStoretype]],RegionStoreCount[Region/Type],0))</f>
        <v>2</v>
      </c>
      <c r="M4145" s="4">
        <f>AND(Sales[[#This Row],[date]]&lt;=TY_YTDMax,Sales[[#This Row],[date]]&gt;=TY_YTDMin)*Sales[[#This Row],[sales]]</f>
        <v>0</v>
      </c>
      <c r="N4145" s="4">
        <f>AND(Sales[[#This Row],[date]]&lt;=LY_YTDMax,Sales[[#This Row],[date]]&gt;=LY_YTDMin)*Sales[[#This Row],[sales]]</f>
        <v>0</v>
      </c>
      <c r="O4145" s="4">
        <f>AND(Sales[[#This Row],[date]]&gt;=YoY_Min,Sales[[#This Row],[date]]&lt;=TY_YTDMax)*(Sales[[#This Row],[sales]]/Sales[[#This Row],[sqft]])</f>
        <v>0.26380341413515196</v>
      </c>
      <c r="P4145" s="4">
        <f>SUMIF(Sales[RegionStoretype],Sales[[#This Row],[RegionStoretype]],Sales[YoY_SSF])/Sales[[#This Row],[Region_TypeCount]]</f>
        <v>47.561479460925746</v>
      </c>
    </row>
    <row r="4146" spans="1:16" x14ac:dyDescent="0.25">
      <c r="A4146" s="1">
        <v>43007</v>
      </c>
      <c r="B4146">
        <v>37</v>
      </c>
      <c r="C4146">
        <v>13</v>
      </c>
      <c r="D4146">
        <v>8789.0222999999987</v>
      </c>
      <c r="E4146">
        <f>INDEX(Stores[region],MATCH(Sales[[#This Row],[store_no]],Stores[store_no],0))</f>
        <v>3</v>
      </c>
      <c r="F4146" t="str">
        <f>INDEX(Stores[storetype],MATCH(Sales[[#This Row],[store_no]],Stores[store_no],0))</f>
        <v>C</v>
      </c>
      <c r="G4146" t="str">
        <f>INDEX(Stores[location_city],MATCH(Sales[[#This Row],[store_no]],Stores[store_no],0))</f>
        <v>Lincoln</v>
      </c>
      <c r="H4146" t="str">
        <f>INDEX(Stores[location_state],MATCH(Sales[[#This Row],[store_no]],Stores[store_no],0))</f>
        <v>Nebraska</v>
      </c>
      <c r="I4146">
        <f>INDEX(Stores[sqft],MATCH(Sales[[#This Row],[store_no]],Stores[store_no],0))</f>
        <v>161300</v>
      </c>
      <c r="J4146" s="4" t="str">
        <f>INDEX(Departments[dept_name],MATCH(Sales[[#This Row],[dept_no]],Departments[dept_no],0))</f>
        <v>Kids</v>
      </c>
      <c r="K4146" s="4" t="str">
        <f>CONCATENATE(Sales[[#This Row],[region]],Sales[[#This Row],[storetype]])</f>
        <v>3C</v>
      </c>
      <c r="L4146" s="4">
        <f>INDEX(RegionStoreCount[Store Count],MATCH(Sales[[#This Row],[RegionStoretype]],RegionStoreCount[Region/Type],0))</f>
        <v>2</v>
      </c>
      <c r="M4146" s="4">
        <f>AND(Sales[[#This Row],[date]]&lt;=TY_YTDMax,Sales[[#This Row],[date]]&gt;=TY_YTDMin)*Sales[[#This Row],[sales]]</f>
        <v>0</v>
      </c>
      <c r="N4146" s="4">
        <f>AND(Sales[[#This Row],[date]]&lt;=LY_YTDMax,Sales[[#This Row],[date]]&gt;=LY_YTDMin)*Sales[[#This Row],[sales]]</f>
        <v>0</v>
      </c>
      <c r="O4146" s="4">
        <f>AND(Sales[[#This Row],[date]]&gt;=YoY_Min,Sales[[#This Row],[date]]&lt;=TY_YTDMax)*(Sales[[#This Row],[sales]]/Sales[[#This Row],[sqft]])</f>
        <v>5.4488668939863601E-2</v>
      </c>
      <c r="P4146" s="4">
        <f>SUMIF(Sales[RegionStoretype],Sales[[#This Row],[RegionStoretype]],Sales[YoY_SSF])/Sales[[#This Row],[Region_TypeCount]]</f>
        <v>47.561479460925746</v>
      </c>
    </row>
    <row r="4147" spans="1:16" x14ac:dyDescent="0.25">
      <c r="A4147" s="1">
        <v>43007</v>
      </c>
      <c r="B4147">
        <v>37</v>
      </c>
      <c r="C4147">
        <v>16</v>
      </c>
      <c r="D4147">
        <v>60179.323899999996</v>
      </c>
      <c r="E4147">
        <f>INDEX(Stores[region],MATCH(Sales[[#This Row],[store_no]],Stores[store_no],0))</f>
        <v>3</v>
      </c>
      <c r="F4147" t="str">
        <f>INDEX(Stores[storetype],MATCH(Sales[[#This Row],[store_no]],Stores[store_no],0))</f>
        <v>C</v>
      </c>
      <c r="G4147" t="str">
        <f>INDEX(Stores[location_city],MATCH(Sales[[#This Row],[store_no]],Stores[store_no],0))</f>
        <v>Lincoln</v>
      </c>
      <c r="H4147" t="str">
        <f>INDEX(Stores[location_state],MATCH(Sales[[#This Row],[store_no]],Stores[store_no],0))</f>
        <v>Nebraska</v>
      </c>
      <c r="I4147">
        <f>INDEX(Stores[sqft],MATCH(Sales[[#This Row],[store_no]],Stores[store_no],0))</f>
        <v>161300</v>
      </c>
      <c r="J4147" s="4" t="str">
        <f>INDEX(Departments[dept_name],MATCH(Sales[[#This Row],[dept_no]],Departments[dept_no],0))</f>
        <v>Outdoors</v>
      </c>
      <c r="K4147" s="4" t="str">
        <f>CONCATENATE(Sales[[#This Row],[region]],Sales[[#This Row],[storetype]])</f>
        <v>3C</v>
      </c>
      <c r="L4147" s="4">
        <f>INDEX(RegionStoreCount[Store Count],MATCH(Sales[[#This Row],[RegionStoretype]],RegionStoreCount[Region/Type],0))</f>
        <v>2</v>
      </c>
      <c r="M4147" s="4">
        <f>AND(Sales[[#This Row],[date]]&lt;=TY_YTDMax,Sales[[#This Row],[date]]&gt;=TY_YTDMin)*Sales[[#This Row],[sales]]</f>
        <v>0</v>
      </c>
      <c r="N4147" s="4">
        <f>AND(Sales[[#This Row],[date]]&lt;=LY_YTDMax,Sales[[#This Row],[date]]&gt;=LY_YTDMin)*Sales[[#This Row],[sales]]</f>
        <v>0</v>
      </c>
      <c r="O4147" s="4">
        <f>AND(Sales[[#This Row],[date]]&gt;=YoY_Min,Sales[[#This Row],[date]]&lt;=TY_YTDMax)*(Sales[[#This Row],[sales]]/Sales[[#This Row],[sqft]])</f>
        <v>0.37308942281463109</v>
      </c>
      <c r="P4147" s="4">
        <f>SUMIF(Sales[RegionStoretype],Sales[[#This Row],[RegionStoretype]],Sales[YoY_SSF])/Sales[[#This Row],[Region_TypeCount]]</f>
        <v>47.561479460925746</v>
      </c>
    </row>
    <row r="4148" spans="1:16" x14ac:dyDescent="0.25">
      <c r="A4148" s="1">
        <v>43007</v>
      </c>
      <c r="B4148">
        <v>38</v>
      </c>
      <c r="C4148">
        <v>14</v>
      </c>
      <c r="D4148">
        <v>72044.003299999997</v>
      </c>
      <c r="E4148">
        <f>INDEX(Stores[region],MATCH(Sales[[#This Row],[store_no]],Stores[store_no],0))</f>
        <v>2</v>
      </c>
      <c r="F4148" t="str">
        <f>INDEX(Stores[storetype],MATCH(Sales[[#This Row],[store_no]],Stores[store_no],0))</f>
        <v>C</v>
      </c>
      <c r="G4148" t="str">
        <f>INDEX(Stores[location_city],MATCH(Sales[[#This Row],[store_no]],Stores[store_no],0))</f>
        <v>Hinsdale</v>
      </c>
      <c r="H4148" t="str">
        <f>INDEX(Stores[location_state],MATCH(Sales[[#This Row],[store_no]],Stores[store_no],0))</f>
        <v>Illinois</v>
      </c>
      <c r="I4148">
        <f>INDEX(Stores[sqft],MATCH(Sales[[#This Row],[store_no]],Stores[store_no],0))</f>
        <v>155600</v>
      </c>
      <c r="J4148" s="4" t="str">
        <f>INDEX(Departments[dept_name],MATCH(Sales[[#This Row],[dept_no]],Departments[dept_no],0))</f>
        <v>Movies</v>
      </c>
      <c r="K4148" s="4" t="str">
        <f>CONCATENATE(Sales[[#This Row],[region]],Sales[[#This Row],[storetype]])</f>
        <v>2C</v>
      </c>
      <c r="L4148" s="4">
        <f>INDEX(RegionStoreCount[Store Count],MATCH(Sales[[#This Row],[RegionStoretype]],RegionStoreCount[Region/Type],0))</f>
        <v>1</v>
      </c>
      <c r="M4148" s="4">
        <f>AND(Sales[[#This Row],[date]]&lt;=TY_YTDMax,Sales[[#This Row],[date]]&gt;=TY_YTDMin)*Sales[[#This Row],[sales]]</f>
        <v>0</v>
      </c>
      <c r="N4148" s="4">
        <f>AND(Sales[[#This Row],[date]]&lt;=LY_YTDMax,Sales[[#This Row],[date]]&gt;=LY_YTDMin)*Sales[[#This Row],[sales]]</f>
        <v>0</v>
      </c>
      <c r="O4148" s="4">
        <f>AND(Sales[[#This Row],[date]]&gt;=YoY_Min,Sales[[#This Row],[date]]&lt;=TY_YTDMax)*(Sales[[#This Row],[sales]]/Sales[[#This Row],[sqft]])</f>
        <v>0.46300773329048839</v>
      </c>
      <c r="P4148" s="4">
        <f>SUMIF(Sales[RegionStoretype],Sales[[#This Row],[RegionStoretype]],Sales[YoY_SSF])/Sales[[#This Row],[Region_TypeCount]]</f>
        <v>44.537621913239086</v>
      </c>
    </row>
    <row r="4149" spans="1:16" x14ac:dyDescent="0.25">
      <c r="A4149" s="1">
        <v>43014</v>
      </c>
      <c r="B4149">
        <v>1</v>
      </c>
      <c r="C4149">
        <v>14</v>
      </c>
      <c r="D4149">
        <v>40648.818499999994</v>
      </c>
      <c r="E4149">
        <f>INDEX(Stores[region],MATCH(Sales[[#This Row],[store_no]],Stores[store_no],0))</f>
        <v>1</v>
      </c>
      <c r="F4149" t="str">
        <f>INDEX(Stores[storetype],MATCH(Sales[[#This Row],[store_no]],Stores[store_no],0))</f>
        <v>A</v>
      </c>
      <c r="G4149" t="str">
        <f>INDEX(Stores[location_city],MATCH(Sales[[#This Row],[store_no]],Stores[store_no],0))</f>
        <v>Ann Arbor</v>
      </c>
      <c r="H4149" t="str">
        <f>INDEX(Stores[location_state],MATCH(Sales[[#This Row],[store_no]],Stores[store_no],0))</f>
        <v>Michigan</v>
      </c>
      <c r="I4149">
        <f>INDEX(Stores[sqft],MATCH(Sales[[#This Row],[store_no]],Stores[store_no],0))</f>
        <v>100600</v>
      </c>
      <c r="J4149" s="4" t="str">
        <f>INDEX(Departments[dept_name],MATCH(Sales[[#This Row],[dept_no]],Departments[dept_no],0))</f>
        <v>Movies</v>
      </c>
      <c r="K4149" s="4" t="str">
        <f>CONCATENATE(Sales[[#This Row],[region]],Sales[[#This Row],[storetype]])</f>
        <v>1A</v>
      </c>
      <c r="L4149" s="4">
        <f>INDEX(RegionStoreCount[Store Count],MATCH(Sales[[#This Row],[RegionStoretype]],RegionStoreCount[Region/Type],0))</f>
        <v>5</v>
      </c>
      <c r="M4149" s="4">
        <f>AND(Sales[[#This Row],[date]]&lt;=TY_YTDMax,Sales[[#This Row],[date]]&gt;=TY_YTDMin)*Sales[[#This Row],[sales]]</f>
        <v>0</v>
      </c>
      <c r="N4149" s="4">
        <f>AND(Sales[[#This Row],[date]]&lt;=LY_YTDMax,Sales[[#This Row],[date]]&gt;=LY_YTDMin)*Sales[[#This Row],[sales]]</f>
        <v>0</v>
      </c>
      <c r="O4149" s="4">
        <f>AND(Sales[[#This Row],[date]]&gt;=YoY_Min,Sales[[#This Row],[date]]&lt;=TY_YTDMax)*(Sales[[#This Row],[sales]]/Sales[[#This Row],[sqft]])</f>
        <v>0.40406380218687865</v>
      </c>
      <c r="P4149" s="4">
        <f>SUMIF(Sales[RegionStoretype],Sales[[#This Row],[RegionStoretype]],Sales[YoY_SSF])/Sales[[#This Row],[Region_TypeCount]]</f>
        <v>59.469551530910678</v>
      </c>
    </row>
    <row r="4150" spans="1:16" x14ac:dyDescent="0.25">
      <c r="A4150" s="1">
        <v>43014</v>
      </c>
      <c r="B4150">
        <v>1</v>
      </c>
      <c r="C4150">
        <v>18</v>
      </c>
      <c r="D4150">
        <v>18584.375900000003</v>
      </c>
      <c r="E4150">
        <f>INDEX(Stores[region],MATCH(Sales[[#This Row],[store_no]],Stores[store_no],0))</f>
        <v>1</v>
      </c>
      <c r="F4150" t="str">
        <f>INDEX(Stores[storetype],MATCH(Sales[[#This Row],[store_no]],Stores[store_no],0))</f>
        <v>A</v>
      </c>
      <c r="G4150" t="str">
        <f>INDEX(Stores[location_city],MATCH(Sales[[#This Row],[store_no]],Stores[store_no],0))</f>
        <v>Ann Arbor</v>
      </c>
      <c r="H4150" t="str">
        <f>INDEX(Stores[location_state],MATCH(Sales[[#This Row],[store_no]],Stores[store_no],0))</f>
        <v>Michigan</v>
      </c>
      <c r="I4150">
        <f>INDEX(Stores[sqft],MATCH(Sales[[#This Row],[store_no]],Stores[store_no],0))</f>
        <v>100600</v>
      </c>
      <c r="J4150" s="4" t="str">
        <f>INDEX(Departments[dept_name],MATCH(Sales[[#This Row],[dept_no]],Departments[dept_no],0))</f>
        <v>Sports</v>
      </c>
      <c r="K4150" s="4" t="str">
        <f>CONCATENATE(Sales[[#This Row],[region]],Sales[[#This Row],[storetype]])</f>
        <v>1A</v>
      </c>
      <c r="L4150" s="4">
        <f>INDEX(RegionStoreCount[Store Count],MATCH(Sales[[#This Row],[RegionStoretype]],RegionStoreCount[Region/Type],0))</f>
        <v>5</v>
      </c>
      <c r="M4150" s="4">
        <f>AND(Sales[[#This Row],[date]]&lt;=TY_YTDMax,Sales[[#This Row],[date]]&gt;=TY_YTDMin)*Sales[[#This Row],[sales]]</f>
        <v>0</v>
      </c>
      <c r="N4150" s="4">
        <f>AND(Sales[[#This Row],[date]]&lt;=LY_YTDMax,Sales[[#This Row],[date]]&gt;=LY_YTDMin)*Sales[[#This Row],[sales]]</f>
        <v>0</v>
      </c>
      <c r="O4150" s="4">
        <f>AND(Sales[[#This Row],[date]]&gt;=YoY_Min,Sales[[#This Row],[date]]&lt;=TY_YTDMax)*(Sales[[#This Row],[sales]]/Sales[[#This Row],[sqft]])</f>
        <v>0.18473534691848909</v>
      </c>
      <c r="P4150" s="4">
        <f>SUMIF(Sales[RegionStoretype],Sales[[#This Row],[RegionStoretype]],Sales[YoY_SSF])/Sales[[#This Row],[Region_TypeCount]]</f>
        <v>59.469551530910678</v>
      </c>
    </row>
    <row r="4151" spans="1:16" x14ac:dyDescent="0.25">
      <c r="A4151" s="1">
        <v>43014</v>
      </c>
      <c r="B4151">
        <v>2</v>
      </c>
      <c r="C4151">
        <v>1</v>
      </c>
      <c r="D4151">
        <v>68866.971600000004</v>
      </c>
      <c r="E4151">
        <f>INDEX(Stores[region],MATCH(Sales[[#This Row],[store_no]],Stores[store_no],0))</f>
        <v>3</v>
      </c>
      <c r="F4151" t="str">
        <f>INDEX(Stores[storetype],MATCH(Sales[[#This Row],[store_no]],Stores[store_no],0))</f>
        <v>A</v>
      </c>
      <c r="G4151" t="str">
        <f>INDEX(Stores[location_city],MATCH(Sales[[#This Row],[store_no]],Stores[store_no],0))</f>
        <v>Minneapolis</v>
      </c>
      <c r="H4151" t="str">
        <f>INDEX(Stores[location_state],MATCH(Sales[[#This Row],[store_no]],Stores[store_no],0))</f>
        <v>Minnesota</v>
      </c>
      <c r="I4151">
        <f>INDEX(Stores[sqft],MATCH(Sales[[#This Row],[store_no]],Stores[store_no],0))</f>
        <v>210400</v>
      </c>
      <c r="J4151" s="4" t="str">
        <f>INDEX(Departments[dept_name],MATCH(Sales[[#This Row],[dept_no]],Departments[dept_no],0))</f>
        <v>Automotive</v>
      </c>
      <c r="K4151" s="4" t="str">
        <f>CONCATENATE(Sales[[#This Row],[region]],Sales[[#This Row],[storetype]])</f>
        <v>3A</v>
      </c>
      <c r="L4151" s="4">
        <f>INDEX(RegionStoreCount[Store Count],MATCH(Sales[[#This Row],[RegionStoretype]],RegionStoreCount[Region/Type],0))</f>
        <v>9</v>
      </c>
      <c r="M4151" s="4">
        <f>AND(Sales[[#This Row],[date]]&lt;=TY_YTDMax,Sales[[#This Row],[date]]&gt;=TY_YTDMin)*Sales[[#This Row],[sales]]</f>
        <v>0</v>
      </c>
      <c r="N4151" s="4">
        <f>AND(Sales[[#This Row],[date]]&lt;=LY_YTDMax,Sales[[#This Row],[date]]&gt;=LY_YTDMin)*Sales[[#This Row],[sales]]</f>
        <v>0</v>
      </c>
      <c r="O4151" s="4">
        <f>AND(Sales[[#This Row],[date]]&gt;=YoY_Min,Sales[[#This Row],[date]]&lt;=TY_YTDMax)*(Sales[[#This Row],[sales]]/Sales[[#This Row],[sqft]])</f>
        <v>0.32731450380228139</v>
      </c>
      <c r="P4151" s="4">
        <f>SUMIF(Sales[RegionStoretype],Sales[[#This Row],[RegionStoretype]],Sales[YoY_SSF])/Sales[[#This Row],[Region_TypeCount]]</f>
        <v>53.603836561720975</v>
      </c>
    </row>
    <row r="4152" spans="1:16" x14ac:dyDescent="0.25">
      <c r="A4152" s="1">
        <v>43014</v>
      </c>
      <c r="B4152">
        <v>2</v>
      </c>
      <c r="C4152">
        <v>7</v>
      </c>
      <c r="D4152">
        <v>62956.039700000008</v>
      </c>
      <c r="E4152">
        <f>INDEX(Stores[region],MATCH(Sales[[#This Row],[store_no]],Stores[store_no],0))</f>
        <v>3</v>
      </c>
      <c r="F4152" t="str">
        <f>INDEX(Stores[storetype],MATCH(Sales[[#This Row],[store_no]],Stores[store_no],0))</f>
        <v>A</v>
      </c>
      <c r="G4152" t="str">
        <f>INDEX(Stores[location_city],MATCH(Sales[[#This Row],[store_no]],Stores[store_no],0))</f>
        <v>Minneapolis</v>
      </c>
      <c r="H4152" t="str">
        <f>INDEX(Stores[location_state],MATCH(Sales[[#This Row],[store_no]],Stores[store_no],0))</f>
        <v>Minnesota</v>
      </c>
      <c r="I4152">
        <f>INDEX(Stores[sqft],MATCH(Sales[[#This Row],[store_no]],Stores[store_no],0))</f>
        <v>210400</v>
      </c>
      <c r="J4152" s="4" t="str">
        <f>INDEX(Departments[dept_name],MATCH(Sales[[#This Row],[dept_no]],Departments[dept_no],0))</f>
        <v>Electronics</v>
      </c>
      <c r="K4152" s="4" t="str">
        <f>CONCATENATE(Sales[[#This Row],[region]],Sales[[#This Row],[storetype]])</f>
        <v>3A</v>
      </c>
      <c r="L4152" s="4">
        <f>INDEX(RegionStoreCount[Store Count],MATCH(Sales[[#This Row],[RegionStoretype]],RegionStoreCount[Region/Type],0))</f>
        <v>9</v>
      </c>
      <c r="M4152" s="4">
        <f>AND(Sales[[#This Row],[date]]&lt;=TY_YTDMax,Sales[[#This Row],[date]]&gt;=TY_YTDMin)*Sales[[#This Row],[sales]]</f>
        <v>0</v>
      </c>
      <c r="N4152" s="4">
        <f>AND(Sales[[#This Row],[date]]&lt;=LY_YTDMax,Sales[[#This Row],[date]]&gt;=LY_YTDMin)*Sales[[#This Row],[sales]]</f>
        <v>0</v>
      </c>
      <c r="O4152" s="4">
        <f>AND(Sales[[#This Row],[date]]&gt;=YoY_Min,Sales[[#This Row],[date]]&lt;=TY_YTDMax)*(Sales[[#This Row],[sales]]/Sales[[#This Row],[sqft]])</f>
        <v>0.29922072100760461</v>
      </c>
      <c r="P4152" s="4">
        <f>SUMIF(Sales[RegionStoretype],Sales[[#This Row],[RegionStoretype]],Sales[YoY_SSF])/Sales[[#This Row],[Region_TypeCount]]</f>
        <v>53.603836561720975</v>
      </c>
    </row>
    <row r="4153" spans="1:16" x14ac:dyDescent="0.25">
      <c r="A4153" s="1">
        <v>43014</v>
      </c>
      <c r="B4153">
        <v>2</v>
      </c>
      <c r="C4153">
        <v>15</v>
      </c>
      <c r="D4153">
        <v>47919.920500000007</v>
      </c>
      <c r="E4153">
        <f>INDEX(Stores[region],MATCH(Sales[[#This Row],[store_no]],Stores[store_no],0))</f>
        <v>3</v>
      </c>
      <c r="F4153" t="str">
        <f>INDEX(Stores[storetype],MATCH(Sales[[#This Row],[store_no]],Stores[store_no],0))</f>
        <v>A</v>
      </c>
      <c r="G4153" t="str">
        <f>INDEX(Stores[location_city],MATCH(Sales[[#This Row],[store_no]],Stores[store_no],0))</f>
        <v>Minneapolis</v>
      </c>
      <c r="H4153" t="str">
        <f>INDEX(Stores[location_state],MATCH(Sales[[#This Row],[store_no]],Stores[store_no],0))</f>
        <v>Minnesota</v>
      </c>
      <c r="I4153">
        <f>INDEX(Stores[sqft],MATCH(Sales[[#This Row],[store_no]],Stores[store_no],0))</f>
        <v>210400</v>
      </c>
      <c r="J4153" s="4" t="str">
        <f>INDEX(Departments[dept_name],MATCH(Sales[[#This Row],[dept_no]],Departments[dept_no],0))</f>
        <v>Music</v>
      </c>
      <c r="K4153" s="4" t="str">
        <f>CONCATENATE(Sales[[#This Row],[region]],Sales[[#This Row],[storetype]])</f>
        <v>3A</v>
      </c>
      <c r="L4153" s="4">
        <f>INDEX(RegionStoreCount[Store Count],MATCH(Sales[[#This Row],[RegionStoretype]],RegionStoreCount[Region/Type],0))</f>
        <v>9</v>
      </c>
      <c r="M4153" s="4">
        <f>AND(Sales[[#This Row],[date]]&lt;=TY_YTDMax,Sales[[#This Row],[date]]&gt;=TY_YTDMin)*Sales[[#This Row],[sales]]</f>
        <v>0</v>
      </c>
      <c r="N4153" s="4">
        <f>AND(Sales[[#This Row],[date]]&lt;=LY_YTDMax,Sales[[#This Row],[date]]&gt;=LY_YTDMin)*Sales[[#This Row],[sales]]</f>
        <v>0</v>
      </c>
      <c r="O4153" s="4">
        <f>AND(Sales[[#This Row],[date]]&gt;=YoY_Min,Sales[[#This Row],[date]]&lt;=TY_YTDMax)*(Sales[[#This Row],[sales]]/Sales[[#This Row],[sqft]])</f>
        <v>0.22775627614068444</v>
      </c>
      <c r="P4153" s="4">
        <f>SUMIF(Sales[RegionStoretype],Sales[[#This Row],[RegionStoretype]],Sales[YoY_SSF])/Sales[[#This Row],[Region_TypeCount]]</f>
        <v>53.603836561720975</v>
      </c>
    </row>
    <row r="4154" spans="1:16" x14ac:dyDescent="0.25">
      <c r="A4154" s="1">
        <v>43014</v>
      </c>
      <c r="B4154">
        <v>3</v>
      </c>
      <c r="C4154">
        <v>4</v>
      </c>
      <c r="D4154">
        <v>19602.786799999998</v>
      </c>
      <c r="E4154">
        <f>INDEX(Stores[region],MATCH(Sales[[#This Row],[store_no]],Stores[store_no],0))</f>
        <v>1</v>
      </c>
      <c r="F4154" t="str">
        <f>INDEX(Stores[storetype],MATCH(Sales[[#This Row],[store_no]],Stores[store_no],0))</f>
        <v>B</v>
      </c>
      <c r="G4154" t="str">
        <f>INDEX(Stores[location_city],MATCH(Sales[[#This Row],[store_no]],Stores[store_no],0))</f>
        <v>Detroit</v>
      </c>
      <c r="H4154" t="str">
        <f>INDEX(Stores[location_state],MATCH(Sales[[#This Row],[store_no]],Stores[store_no],0))</f>
        <v>Michigan</v>
      </c>
      <c r="I4154">
        <f>INDEX(Stores[sqft],MATCH(Sales[[#This Row],[store_no]],Stores[store_no],0))</f>
        <v>114500</v>
      </c>
      <c r="J4154" s="4" t="str">
        <f>INDEX(Departments[dept_name],MATCH(Sales[[#This Row],[dept_no]],Departments[dept_no],0))</f>
        <v>Books</v>
      </c>
      <c r="K4154" s="4" t="str">
        <f>CONCATENATE(Sales[[#This Row],[region]],Sales[[#This Row],[storetype]])</f>
        <v>1B</v>
      </c>
      <c r="L4154" s="4">
        <f>INDEX(RegionStoreCount[Store Count],MATCH(Sales[[#This Row],[RegionStoretype]],RegionStoreCount[Region/Type],0))</f>
        <v>5</v>
      </c>
      <c r="M4154" s="4">
        <f>AND(Sales[[#This Row],[date]]&lt;=TY_YTDMax,Sales[[#This Row],[date]]&gt;=TY_YTDMin)*Sales[[#This Row],[sales]]</f>
        <v>0</v>
      </c>
      <c r="N4154" s="4">
        <f>AND(Sales[[#This Row],[date]]&lt;=LY_YTDMax,Sales[[#This Row],[date]]&gt;=LY_YTDMin)*Sales[[#This Row],[sales]]</f>
        <v>0</v>
      </c>
      <c r="O4154" s="4">
        <f>AND(Sales[[#This Row],[date]]&gt;=YoY_Min,Sales[[#This Row],[date]]&lt;=TY_YTDMax)*(Sales[[#This Row],[sales]]/Sales[[#This Row],[sqft]])</f>
        <v>0.17120337816593884</v>
      </c>
      <c r="P4154" s="4">
        <f>SUMIF(Sales[RegionStoretype],Sales[[#This Row],[RegionStoretype]],Sales[YoY_SSF])/Sales[[#This Row],[Region_TypeCount]]</f>
        <v>68.518982968140051</v>
      </c>
    </row>
    <row r="4155" spans="1:16" x14ac:dyDescent="0.25">
      <c r="A4155" s="1">
        <v>43014</v>
      </c>
      <c r="B4155">
        <v>3</v>
      </c>
      <c r="C4155">
        <v>20</v>
      </c>
      <c r="D4155">
        <v>171518.14720000001</v>
      </c>
      <c r="E4155">
        <f>INDEX(Stores[region],MATCH(Sales[[#This Row],[store_no]],Stores[store_no],0))</f>
        <v>1</v>
      </c>
      <c r="F4155" t="str">
        <f>INDEX(Stores[storetype],MATCH(Sales[[#This Row],[store_no]],Stores[store_no],0))</f>
        <v>B</v>
      </c>
      <c r="G4155" t="str">
        <f>INDEX(Stores[location_city],MATCH(Sales[[#This Row],[store_no]],Stores[store_no],0))</f>
        <v>Detroit</v>
      </c>
      <c r="H4155" t="str">
        <f>INDEX(Stores[location_state],MATCH(Sales[[#This Row],[store_no]],Stores[store_no],0))</f>
        <v>Michigan</v>
      </c>
      <c r="I4155">
        <f>INDEX(Stores[sqft],MATCH(Sales[[#This Row],[store_no]],Stores[store_no],0))</f>
        <v>114500</v>
      </c>
      <c r="J4155" s="4" t="str">
        <f>INDEX(Departments[dept_name],MATCH(Sales[[#This Row],[dept_no]],Departments[dept_no],0))</f>
        <v>Toys</v>
      </c>
      <c r="K4155" s="4" t="str">
        <f>CONCATENATE(Sales[[#This Row],[region]],Sales[[#This Row],[storetype]])</f>
        <v>1B</v>
      </c>
      <c r="L4155" s="4">
        <f>INDEX(RegionStoreCount[Store Count],MATCH(Sales[[#This Row],[RegionStoretype]],RegionStoreCount[Region/Type],0))</f>
        <v>5</v>
      </c>
      <c r="M4155" s="4">
        <f>AND(Sales[[#This Row],[date]]&lt;=TY_YTDMax,Sales[[#This Row],[date]]&gt;=TY_YTDMin)*Sales[[#This Row],[sales]]</f>
        <v>0</v>
      </c>
      <c r="N4155" s="4">
        <f>AND(Sales[[#This Row],[date]]&lt;=LY_YTDMax,Sales[[#This Row],[date]]&gt;=LY_YTDMin)*Sales[[#This Row],[sales]]</f>
        <v>0</v>
      </c>
      <c r="O4155" s="4">
        <f>AND(Sales[[#This Row],[date]]&gt;=YoY_Min,Sales[[#This Row],[date]]&lt;=TY_YTDMax)*(Sales[[#This Row],[sales]]/Sales[[#This Row],[sqft]])</f>
        <v>1.4979750847161573</v>
      </c>
      <c r="P4155" s="4">
        <f>SUMIF(Sales[RegionStoretype],Sales[[#This Row],[RegionStoretype]],Sales[YoY_SSF])/Sales[[#This Row],[Region_TypeCount]]</f>
        <v>68.518982968140051</v>
      </c>
    </row>
    <row r="4156" spans="1:16" x14ac:dyDescent="0.25">
      <c r="A4156" s="1">
        <v>43014</v>
      </c>
      <c r="B4156">
        <v>4</v>
      </c>
      <c r="C4156">
        <v>4</v>
      </c>
      <c r="D4156">
        <v>1228.4274</v>
      </c>
      <c r="E4156">
        <f>INDEX(Stores[region],MATCH(Sales[[#This Row],[store_no]],Stores[store_no],0))</f>
        <v>1</v>
      </c>
      <c r="F4156" t="str">
        <f>INDEX(Stores[storetype],MATCH(Sales[[#This Row],[store_no]],Stores[store_no],0))</f>
        <v>A</v>
      </c>
      <c r="G4156" t="str">
        <f>INDEX(Stores[location_city],MATCH(Sales[[#This Row],[store_no]],Stores[store_no],0))</f>
        <v>Cincinnati</v>
      </c>
      <c r="H4156" t="str">
        <f>INDEX(Stores[location_state],MATCH(Sales[[#This Row],[store_no]],Stores[store_no],0))</f>
        <v>Ohio</v>
      </c>
      <c r="I4156">
        <f>INDEX(Stores[sqft],MATCH(Sales[[#This Row],[store_no]],Stores[store_no],0))</f>
        <v>127800</v>
      </c>
      <c r="J4156" s="4" t="str">
        <f>INDEX(Departments[dept_name],MATCH(Sales[[#This Row],[dept_no]],Departments[dept_no],0))</f>
        <v>Books</v>
      </c>
      <c r="K4156" s="4" t="str">
        <f>CONCATENATE(Sales[[#This Row],[region]],Sales[[#This Row],[storetype]])</f>
        <v>1A</v>
      </c>
      <c r="L4156" s="4">
        <f>INDEX(RegionStoreCount[Store Count],MATCH(Sales[[#This Row],[RegionStoretype]],RegionStoreCount[Region/Type],0))</f>
        <v>5</v>
      </c>
      <c r="M4156" s="4">
        <f>AND(Sales[[#This Row],[date]]&lt;=TY_YTDMax,Sales[[#This Row],[date]]&gt;=TY_YTDMin)*Sales[[#This Row],[sales]]</f>
        <v>0</v>
      </c>
      <c r="N4156" s="4">
        <f>AND(Sales[[#This Row],[date]]&lt;=LY_YTDMax,Sales[[#This Row],[date]]&gt;=LY_YTDMin)*Sales[[#This Row],[sales]]</f>
        <v>0</v>
      </c>
      <c r="O4156" s="4">
        <f>AND(Sales[[#This Row],[date]]&gt;=YoY_Min,Sales[[#This Row],[date]]&lt;=TY_YTDMax)*(Sales[[#This Row],[sales]]/Sales[[#This Row],[sqft]])</f>
        <v>9.6121079812206568E-3</v>
      </c>
      <c r="P4156" s="4">
        <f>SUMIF(Sales[RegionStoretype],Sales[[#This Row],[RegionStoretype]],Sales[YoY_SSF])/Sales[[#This Row],[Region_TypeCount]]</f>
        <v>59.469551530910678</v>
      </c>
    </row>
    <row r="4157" spans="1:16" x14ac:dyDescent="0.25">
      <c r="A4157" s="1">
        <v>43014</v>
      </c>
      <c r="B4157">
        <v>4</v>
      </c>
      <c r="C4157">
        <v>7</v>
      </c>
      <c r="D4157">
        <v>89062.314899999998</v>
      </c>
      <c r="E4157">
        <f>INDEX(Stores[region],MATCH(Sales[[#This Row],[store_no]],Stores[store_no],0))</f>
        <v>1</v>
      </c>
      <c r="F4157" t="str">
        <f>INDEX(Stores[storetype],MATCH(Sales[[#This Row],[store_no]],Stores[store_no],0))</f>
        <v>A</v>
      </c>
      <c r="G4157" t="str">
        <f>INDEX(Stores[location_city],MATCH(Sales[[#This Row],[store_no]],Stores[store_no],0))</f>
        <v>Cincinnati</v>
      </c>
      <c r="H4157" t="str">
        <f>INDEX(Stores[location_state],MATCH(Sales[[#This Row],[store_no]],Stores[store_no],0))</f>
        <v>Ohio</v>
      </c>
      <c r="I4157">
        <f>INDEX(Stores[sqft],MATCH(Sales[[#This Row],[store_no]],Stores[store_no],0))</f>
        <v>127800</v>
      </c>
      <c r="J4157" s="4" t="str">
        <f>INDEX(Departments[dept_name],MATCH(Sales[[#This Row],[dept_no]],Departments[dept_no],0))</f>
        <v>Electronics</v>
      </c>
      <c r="K4157" s="4" t="str">
        <f>CONCATENATE(Sales[[#This Row],[region]],Sales[[#This Row],[storetype]])</f>
        <v>1A</v>
      </c>
      <c r="L4157" s="4">
        <f>INDEX(RegionStoreCount[Store Count],MATCH(Sales[[#This Row],[RegionStoretype]],RegionStoreCount[Region/Type],0))</f>
        <v>5</v>
      </c>
      <c r="M4157" s="4">
        <f>AND(Sales[[#This Row],[date]]&lt;=TY_YTDMax,Sales[[#This Row],[date]]&gt;=TY_YTDMin)*Sales[[#This Row],[sales]]</f>
        <v>0</v>
      </c>
      <c r="N4157" s="4">
        <f>AND(Sales[[#This Row],[date]]&lt;=LY_YTDMax,Sales[[#This Row],[date]]&gt;=LY_YTDMin)*Sales[[#This Row],[sales]]</f>
        <v>0</v>
      </c>
      <c r="O4157" s="4">
        <f>AND(Sales[[#This Row],[date]]&gt;=YoY_Min,Sales[[#This Row],[date]]&lt;=TY_YTDMax)*(Sales[[#This Row],[sales]]/Sales[[#This Row],[sqft]])</f>
        <v>0.69688822300469477</v>
      </c>
      <c r="P4157" s="4">
        <f>SUMIF(Sales[RegionStoretype],Sales[[#This Row],[RegionStoretype]],Sales[YoY_SSF])/Sales[[#This Row],[Region_TypeCount]]</f>
        <v>59.469551530910678</v>
      </c>
    </row>
    <row r="4158" spans="1:16" x14ac:dyDescent="0.25">
      <c r="A4158" s="1">
        <v>43014</v>
      </c>
      <c r="B4158">
        <v>4</v>
      </c>
      <c r="C4158">
        <v>14</v>
      </c>
      <c r="D4158">
        <v>142033.6685</v>
      </c>
      <c r="E4158">
        <f>INDEX(Stores[region],MATCH(Sales[[#This Row],[store_no]],Stores[store_no],0))</f>
        <v>1</v>
      </c>
      <c r="F4158" t="str">
        <f>INDEX(Stores[storetype],MATCH(Sales[[#This Row],[store_no]],Stores[store_no],0))</f>
        <v>A</v>
      </c>
      <c r="G4158" t="str">
        <f>INDEX(Stores[location_city],MATCH(Sales[[#This Row],[store_no]],Stores[store_no],0))</f>
        <v>Cincinnati</v>
      </c>
      <c r="H4158" t="str">
        <f>INDEX(Stores[location_state],MATCH(Sales[[#This Row],[store_no]],Stores[store_no],0))</f>
        <v>Ohio</v>
      </c>
      <c r="I4158">
        <f>INDEX(Stores[sqft],MATCH(Sales[[#This Row],[store_no]],Stores[store_no],0))</f>
        <v>127800</v>
      </c>
      <c r="J4158" s="4" t="str">
        <f>INDEX(Departments[dept_name],MATCH(Sales[[#This Row],[dept_no]],Departments[dept_no],0))</f>
        <v>Movies</v>
      </c>
      <c r="K4158" s="4" t="str">
        <f>CONCATENATE(Sales[[#This Row],[region]],Sales[[#This Row],[storetype]])</f>
        <v>1A</v>
      </c>
      <c r="L4158" s="4">
        <f>INDEX(RegionStoreCount[Store Count],MATCH(Sales[[#This Row],[RegionStoretype]],RegionStoreCount[Region/Type],0))</f>
        <v>5</v>
      </c>
      <c r="M4158" s="4">
        <f>AND(Sales[[#This Row],[date]]&lt;=TY_YTDMax,Sales[[#This Row],[date]]&gt;=TY_YTDMin)*Sales[[#This Row],[sales]]</f>
        <v>0</v>
      </c>
      <c r="N4158" s="4">
        <f>AND(Sales[[#This Row],[date]]&lt;=LY_YTDMax,Sales[[#This Row],[date]]&gt;=LY_YTDMin)*Sales[[#This Row],[sales]]</f>
        <v>0</v>
      </c>
      <c r="O4158" s="4">
        <f>AND(Sales[[#This Row],[date]]&gt;=YoY_Min,Sales[[#This Row],[date]]&lt;=TY_YTDMax)*(Sales[[#This Row],[sales]]/Sales[[#This Row],[sqft]])</f>
        <v>1.1113745579029735</v>
      </c>
      <c r="P4158" s="4">
        <f>SUMIF(Sales[RegionStoretype],Sales[[#This Row],[RegionStoretype]],Sales[YoY_SSF])/Sales[[#This Row],[Region_TypeCount]]</f>
        <v>59.469551530910678</v>
      </c>
    </row>
    <row r="4159" spans="1:16" x14ac:dyDescent="0.25">
      <c r="A4159" s="1">
        <v>43014</v>
      </c>
      <c r="B4159">
        <v>4</v>
      </c>
      <c r="C4159">
        <v>15</v>
      </c>
      <c r="D4159">
        <v>196621.03459999998</v>
      </c>
      <c r="E4159">
        <f>INDEX(Stores[region],MATCH(Sales[[#This Row],[store_no]],Stores[store_no],0))</f>
        <v>1</v>
      </c>
      <c r="F4159" t="str">
        <f>INDEX(Stores[storetype],MATCH(Sales[[#This Row],[store_no]],Stores[store_no],0))</f>
        <v>A</v>
      </c>
      <c r="G4159" t="str">
        <f>INDEX(Stores[location_city],MATCH(Sales[[#This Row],[store_no]],Stores[store_no],0))</f>
        <v>Cincinnati</v>
      </c>
      <c r="H4159" t="str">
        <f>INDEX(Stores[location_state],MATCH(Sales[[#This Row],[store_no]],Stores[store_no],0))</f>
        <v>Ohio</v>
      </c>
      <c r="I4159">
        <f>INDEX(Stores[sqft],MATCH(Sales[[#This Row],[store_no]],Stores[store_no],0))</f>
        <v>127800</v>
      </c>
      <c r="J4159" s="4" t="str">
        <f>INDEX(Departments[dept_name],MATCH(Sales[[#This Row],[dept_no]],Departments[dept_no],0))</f>
        <v>Music</v>
      </c>
      <c r="K4159" s="4" t="str">
        <f>CONCATENATE(Sales[[#This Row],[region]],Sales[[#This Row],[storetype]])</f>
        <v>1A</v>
      </c>
      <c r="L4159" s="4">
        <f>INDEX(RegionStoreCount[Store Count],MATCH(Sales[[#This Row],[RegionStoretype]],RegionStoreCount[Region/Type],0))</f>
        <v>5</v>
      </c>
      <c r="M4159" s="4">
        <f>AND(Sales[[#This Row],[date]]&lt;=TY_YTDMax,Sales[[#This Row],[date]]&gt;=TY_YTDMin)*Sales[[#This Row],[sales]]</f>
        <v>0</v>
      </c>
      <c r="N4159" s="4">
        <f>AND(Sales[[#This Row],[date]]&lt;=LY_YTDMax,Sales[[#This Row],[date]]&gt;=LY_YTDMin)*Sales[[#This Row],[sales]]</f>
        <v>0</v>
      </c>
      <c r="O4159" s="4">
        <f>AND(Sales[[#This Row],[date]]&gt;=YoY_Min,Sales[[#This Row],[date]]&lt;=TY_YTDMax)*(Sales[[#This Row],[sales]]/Sales[[#This Row],[sqft]])</f>
        <v>1.5385057480438185</v>
      </c>
      <c r="P4159" s="4">
        <f>SUMIF(Sales[RegionStoretype],Sales[[#This Row],[RegionStoretype]],Sales[YoY_SSF])/Sales[[#This Row],[Region_TypeCount]]</f>
        <v>59.469551530910678</v>
      </c>
    </row>
    <row r="4160" spans="1:16" x14ac:dyDescent="0.25">
      <c r="A4160" s="1">
        <v>43014</v>
      </c>
      <c r="B4160">
        <v>5</v>
      </c>
      <c r="C4160">
        <v>3</v>
      </c>
      <c r="D4160">
        <v>38324.629999999997</v>
      </c>
      <c r="E4160">
        <f>INDEX(Stores[region],MATCH(Sales[[#This Row],[store_no]],Stores[store_no],0))</f>
        <v>1</v>
      </c>
      <c r="F4160" t="str">
        <f>INDEX(Stores[storetype],MATCH(Sales[[#This Row],[store_no]],Stores[store_no],0))</f>
        <v>B</v>
      </c>
      <c r="G4160" t="str">
        <f>INDEX(Stores[location_city],MATCH(Sales[[#This Row],[store_no]],Stores[store_no],0))</f>
        <v>Bloomington</v>
      </c>
      <c r="H4160" t="str">
        <f>INDEX(Stores[location_state],MATCH(Sales[[#This Row],[store_no]],Stores[store_no],0))</f>
        <v>Indiana</v>
      </c>
      <c r="I4160">
        <f>INDEX(Stores[sqft],MATCH(Sales[[#This Row],[store_no]],Stores[store_no],0))</f>
        <v>114500</v>
      </c>
      <c r="J4160" s="4" t="str">
        <f>INDEX(Departments[dept_name],MATCH(Sales[[#This Row],[dept_no]],Departments[dept_no],0))</f>
        <v>Beauty</v>
      </c>
      <c r="K4160" s="4" t="str">
        <f>CONCATENATE(Sales[[#This Row],[region]],Sales[[#This Row],[storetype]])</f>
        <v>1B</v>
      </c>
      <c r="L4160" s="4">
        <f>INDEX(RegionStoreCount[Store Count],MATCH(Sales[[#This Row],[RegionStoretype]],RegionStoreCount[Region/Type],0))</f>
        <v>5</v>
      </c>
      <c r="M4160" s="4">
        <f>AND(Sales[[#This Row],[date]]&lt;=TY_YTDMax,Sales[[#This Row],[date]]&gt;=TY_YTDMin)*Sales[[#This Row],[sales]]</f>
        <v>0</v>
      </c>
      <c r="N4160" s="4">
        <f>AND(Sales[[#This Row],[date]]&lt;=LY_YTDMax,Sales[[#This Row],[date]]&gt;=LY_YTDMin)*Sales[[#This Row],[sales]]</f>
        <v>0</v>
      </c>
      <c r="O4160" s="4">
        <f>AND(Sales[[#This Row],[date]]&gt;=YoY_Min,Sales[[#This Row],[date]]&lt;=TY_YTDMax)*(Sales[[#This Row],[sales]]/Sales[[#This Row],[sqft]])</f>
        <v>0.33471292576419209</v>
      </c>
      <c r="P4160" s="4">
        <f>SUMIF(Sales[RegionStoretype],Sales[[#This Row],[RegionStoretype]],Sales[YoY_SSF])/Sales[[#This Row],[Region_TypeCount]]</f>
        <v>68.518982968140051</v>
      </c>
    </row>
    <row r="4161" spans="1:16" x14ac:dyDescent="0.25">
      <c r="A4161" s="1">
        <v>43014</v>
      </c>
      <c r="B4161">
        <v>5</v>
      </c>
      <c r="C4161">
        <v>10</v>
      </c>
      <c r="D4161">
        <v>21952.810400000002</v>
      </c>
      <c r="E4161">
        <f>INDEX(Stores[region],MATCH(Sales[[#This Row],[store_no]],Stores[store_no],0))</f>
        <v>1</v>
      </c>
      <c r="F4161" t="str">
        <f>INDEX(Stores[storetype],MATCH(Sales[[#This Row],[store_no]],Stores[store_no],0))</f>
        <v>B</v>
      </c>
      <c r="G4161" t="str">
        <f>INDEX(Stores[location_city],MATCH(Sales[[#This Row],[store_no]],Stores[store_no],0))</f>
        <v>Bloomington</v>
      </c>
      <c r="H4161" t="str">
        <f>INDEX(Stores[location_state],MATCH(Sales[[#This Row],[store_no]],Stores[store_no],0))</f>
        <v>Indiana</v>
      </c>
      <c r="I4161">
        <f>INDEX(Stores[sqft],MATCH(Sales[[#This Row],[store_no]],Stores[store_no],0))</f>
        <v>114500</v>
      </c>
      <c r="J4161" s="4" t="str">
        <f>INDEX(Departments[dept_name],MATCH(Sales[[#This Row],[dept_no]],Departments[dept_no],0))</f>
        <v>Health</v>
      </c>
      <c r="K4161" s="4" t="str">
        <f>CONCATENATE(Sales[[#This Row],[region]],Sales[[#This Row],[storetype]])</f>
        <v>1B</v>
      </c>
      <c r="L4161" s="4">
        <f>INDEX(RegionStoreCount[Store Count],MATCH(Sales[[#This Row],[RegionStoretype]],RegionStoreCount[Region/Type],0))</f>
        <v>5</v>
      </c>
      <c r="M4161" s="4">
        <f>AND(Sales[[#This Row],[date]]&lt;=TY_YTDMax,Sales[[#This Row],[date]]&gt;=TY_YTDMin)*Sales[[#This Row],[sales]]</f>
        <v>0</v>
      </c>
      <c r="N4161" s="4">
        <f>AND(Sales[[#This Row],[date]]&lt;=LY_YTDMax,Sales[[#This Row],[date]]&gt;=LY_YTDMin)*Sales[[#This Row],[sales]]</f>
        <v>0</v>
      </c>
      <c r="O4161" s="4">
        <f>AND(Sales[[#This Row],[date]]&gt;=YoY_Min,Sales[[#This Row],[date]]&lt;=TY_YTDMax)*(Sales[[#This Row],[sales]]/Sales[[#This Row],[sqft]])</f>
        <v>0.1917276017467249</v>
      </c>
      <c r="P4161" s="4">
        <f>SUMIF(Sales[RegionStoretype],Sales[[#This Row],[RegionStoretype]],Sales[YoY_SSF])/Sales[[#This Row],[Region_TypeCount]]</f>
        <v>68.518982968140051</v>
      </c>
    </row>
    <row r="4162" spans="1:16" x14ac:dyDescent="0.25">
      <c r="A4162" s="1">
        <v>43014</v>
      </c>
      <c r="B4162">
        <v>7</v>
      </c>
      <c r="C4162">
        <v>3</v>
      </c>
      <c r="D4162">
        <v>59705.176200000002</v>
      </c>
      <c r="E4162">
        <f>INDEX(Stores[region],MATCH(Sales[[#This Row],[store_no]],Stores[store_no],0))</f>
        <v>2</v>
      </c>
      <c r="F4162" t="str">
        <f>INDEX(Stores[storetype],MATCH(Sales[[#This Row],[store_no]],Stores[store_no],0))</f>
        <v>B</v>
      </c>
      <c r="G4162" t="str">
        <f>INDEX(Stores[location_city],MATCH(Sales[[#This Row],[store_no]],Stores[store_no],0))</f>
        <v>Rockford</v>
      </c>
      <c r="H4162" t="str">
        <f>INDEX(Stores[location_state],MATCH(Sales[[#This Row],[store_no]],Stores[store_no],0))</f>
        <v>Illinois</v>
      </c>
      <c r="I4162">
        <f>INDEX(Stores[sqft],MATCH(Sales[[#This Row],[store_no]],Stores[store_no],0))</f>
        <v>127100</v>
      </c>
      <c r="J4162" s="4" t="str">
        <f>INDEX(Departments[dept_name],MATCH(Sales[[#This Row],[dept_no]],Departments[dept_no],0))</f>
        <v>Beauty</v>
      </c>
      <c r="K4162" s="4" t="str">
        <f>CONCATENATE(Sales[[#This Row],[region]],Sales[[#This Row],[storetype]])</f>
        <v>2B</v>
      </c>
      <c r="L4162" s="4">
        <f>INDEX(RegionStoreCount[Store Count],MATCH(Sales[[#This Row],[RegionStoretype]],RegionStoreCount[Region/Type],0))</f>
        <v>6</v>
      </c>
      <c r="M4162" s="4">
        <f>AND(Sales[[#This Row],[date]]&lt;=TY_YTDMax,Sales[[#This Row],[date]]&gt;=TY_YTDMin)*Sales[[#This Row],[sales]]</f>
        <v>0</v>
      </c>
      <c r="N4162" s="4">
        <f>AND(Sales[[#This Row],[date]]&lt;=LY_YTDMax,Sales[[#This Row],[date]]&gt;=LY_YTDMin)*Sales[[#This Row],[sales]]</f>
        <v>0</v>
      </c>
      <c r="O4162" s="4">
        <f>AND(Sales[[#This Row],[date]]&gt;=YoY_Min,Sales[[#This Row],[date]]&lt;=TY_YTDMax)*(Sales[[#This Row],[sales]]/Sales[[#This Row],[sqft]])</f>
        <v>0.46974961605035409</v>
      </c>
      <c r="P4162" s="4">
        <f>SUMIF(Sales[RegionStoretype],Sales[[#This Row],[RegionStoretype]],Sales[YoY_SSF])/Sales[[#This Row],[Region_TypeCount]]</f>
        <v>58.393757732919049</v>
      </c>
    </row>
    <row r="4163" spans="1:16" x14ac:dyDescent="0.25">
      <c r="A4163" s="1">
        <v>43014</v>
      </c>
      <c r="B4163">
        <v>7</v>
      </c>
      <c r="C4163">
        <v>5</v>
      </c>
      <c r="D4163">
        <v>50445.657200000001</v>
      </c>
      <c r="E4163">
        <f>INDEX(Stores[region],MATCH(Sales[[#This Row],[store_no]],Stores[store_no],0))</f>
        <v>2</v>
      </c>
      <c r="F4163" t="str">
        <f>INDEX(Stores[storetype],MATCH(Sales[[#This Row],[store_no]],Stores[store_no],0))</f>
        <v>B</v>
      </c>
      <c r="G4163" t="str">
        <f>INDEX(Stores[location_city],MATCH(Sales[[#This Row],[store_no]],Stores[store_no],0))</f>
        <v>Rockford</v>
      </c>
      <c r="H4163" t="str">
        <f>INDEX(Stores[location_state],MATCH(Sales[[#This Row],[store_no]],Stores[store_no],0))</f>
        <v>Illinois</v>
      </c>
      <c r="I4163">
        <f>INDEX(Stores[sqft],MATCH(Sales[[#This Row],[store_no]],Stores[store_no],0))</f>
        <v>127100</v>
      </c>
      <c r="J4163" s="4" t="str">
        <f>INDEX(Departments[dept_name],MATCH(Sales[[#This Row],[dept_no]],Departments[dept_no],0))</f>
        <v>Clothing</v>
      </c>
      <c r="K4163" s="4" t="str">
        <f>CONCATENATE(Sales[[#This Row],[region]],Sales[[#This Row],[storetype]])</f>
        <v>2B</v>
      </c>
      <c r="L4163" s="4">
        <f>INDEX(RegionStoreCount[Store Count],MATCH(Sales[[#This Row],[RegionStoretype]],RegionStoreCount[Region/Type],0))</f>
        <v>6</v>
      </c>
      <c r="M4163" s="4">
        <f>AND(Sales[[#This Row],[date]]&lt;=TY_YTDMax,Sales[[#This Row],[date]]&gt;=TY_YTDMin)*Sales[[#This Row],[sales]]</f>
        <v>0</v>
      </c>
      <c r="N4163" s="4">
        <f>AND(Sales[[#This Row],[date]]&lt;=LY_YTDMax,Sales[[#This Row],[date]]&gt;=LY_YTDMin)*Sales[[#This Row],[sales]]</f>
        <v>0</v>
      </c>
      <c r="O4163" s="4">
        <f>AND(Sales[[#This Row],[date]]&gt;=YoY_Min,Sales[[#This Row],[date]]&lt;=TY_YTDMax)*(Sales[[#This Row],[sales]]/Sales[[#This Row],[sqft]])</f>
        <v>0.39689738158929977</v>
      </c>
      <c r="P4163" s="4">
        <f>SUMIF(Sales[RegionStoretype],Sales[[#This Row],[RegionStoretype]],Sales[YoY_SSF])/Sales[[#This Row],[Region_TypeCount]]</f>
        <v>58.393757732919049</v>
      </c>
    </row>
    <row r="4164" spans="1:16" x14ac:dyDescent="0.25">
      <c r="A4164" s="1">
        <v>43014</v>
      </c>
      <c r="B4164">
        <v>7</v>
      </c>
      <c r="C4164">
        <v>11</v>
      </c>
      <c r="D4164">
        <v>34591.4853</v>
      </c>
      <c r="E4164">
        <f>INDEX(Stores[region],MATCH(Sales[[#This Row],[store_no]],Stores[store_no],0))</f>
        <v>2</v>
      </c>
      <c r="F4164" t="str">
        <f>INDEX(Stores[storetype],MATCH(Sales[[#This Row],[store_no]],Stores[store_no],0))</f>
        <v>B</v>
      </c>
      <c r="G4164" t="str">
        <f>INDEX(Stores[location_city],MATCH(Sales[[#This Row],[store_no]],Stores[store_no],0))</f>
        <v>Rockford</v>
      </c>
      <c r="H4164" t="str">
        <f>INDEX(Stores[location_state],MATCH(Sales[[#This Row],[store_no]],Stores[store_no],0))</f>
        <v>Illinois</v>
      </c>
      <c r="I4164">
        <f>INDEX(Stores[sqft],MATCH(Sales[[#This Row],[store_no]],Stores[store_no],0))</f>
        <v>127100</v>
      </c>
      <c r="J4164" s="4" t="str">
        <f>INDEX(Departments[dept_name],MATCH(Sales[[#This Row],[dept_no]],Departments[dept_no],0))</f>
        <v>Home</v>
      </c>
      <c r="K4164" s="4" t="str">
        <f>CONCATENATE(Sales[[#This Row],[region]],Sales[[#This Row],[storetype]])</f>
        <v>2B</v>
      </c>
      <c r="L4164" s="4">
        <f>INDEX(RegionStoreCount[Store Count],MATCH(Sales[[#This Row],[RegionStoretype]],RegionStoreCount[Region/Type],0))</f>
        <v>6</v>
      </c>
      <c r="M4164" s="4">
        <f>AND(Sales[[#This Row],[date]]&lt;=TY_YTDMax,Sales[[#This Row],[date]]&gt;=TY_YTDMin)*Sales[[#This Row],[sales]]</f>
        <v>0</v>
      </c>
      <c r="N4164" s="4">
        <f>AND(Sales[[#This Row],[date]]&lt;=LY_YTDMax,Sales[[#This Row],[date]]&gt;=LY_YTDMin)*Sales[[#This Row],[sales]]</f>
        <v>0</v>
      </c>
      <c r="O4164" s="4">
        <f>AND(Sales[[#This Row],[date]]&gt;=YoY_Min,Sales[[#This Row],[date]]&lt;=TY_YTDMax)*(Sales[[#This Row],[sales]]/Sales[[#This Row],[sqft]])</f>
        <v>0.2721596011014949</v>
      </c>
      <c r="P4164" s="4">
        <f>SUMIF(Sales[RegionStoretype],Sales[[#This Row],[RegionStoretype]],Sales[YoY_SSF])/Sales[[#This Row],[Region_TypeCount]]</f>
        <v>58.393757732919049</v>
      </c>
    </row>
    <row r="4165" spans="1:16" x14ac:dyDescent="0.25">
      <c r="A4165" s="1">
        <v>43014</v>
      </c>
      <c r="B4165">
        <v>7</v>
      </c>
      <c r="C4165">
        <v>12</v>
      </c>
      <c r="D4165">
        <v>74329.310499999992</v>
      </c>
      <c r="E4165">
        <f>INDEX(Stores[region],MATCH(Sales[[#This Row],[store_no]],Stores[store_no],0))</f>
        <v>2</v>
      </c>
      <c r="F4165" t="str">
        <f>INDEX(Stores[storetype],MATCH(Sales[[#This Row],[store_no]],Stores[store_no],0))</f>
        <v>B</v>
      </c>
      <c r="G4165" t="str">
        <f>INDEX(Stores[location_city],MATCH(Sales[[#This Row],[store_no]],Stores[store_no],0))</f>
        <v>Rockford</v>
      </c>
      <c r="H4165" t="str">
        <f>INDEX(Stores[location_state],MATCH(Sales[[#This Row],[store_no]],Stores[store_no],0))</f>
        <v>Illinois</v>
      </c>
      <c r="I4165">
        <f>INDEX(Stores[sqft],MATCH(Sales[[#This Row],[store_no]],Stores[store_no],0))</f>
        <v>127100</v>
      </c>
      <c r="J4165" s="4" t="str">
        <f>INDEX(Departments[dept_name],MATCH(Sales[[#This Row],[dept_no]],Departments[dept_no],0))</f>
        <v>Jewelery</v>
      </c>
      <c r="K4165" s="4" t="str">
        <f>CONCATENATE(Sales[[#This Row],[region]],Sales[[#This Row],[storetype]])</f>
        <v>2B</v>
      </c>
      <c r="L4165" s="4">
        <f>INDEX(RegionStoreCount[Store Count],MATCH(Sales[[#This Row],[RegionStoretype]],RegionStoreCount[Region/Type],0))</f>
        <v>6</v>
      </c>
      <c r="M4165" s="4">
        <f>AND(Sales[[#This Row],[date]]&lt;=TY_YTDMax,Sales[[#This Row],[date]]&gt;=TY_YTDMin)*Sales[[#This Row],[sales]]</f>
        <v>0</v>
      </c>
      <c r="N4165" s="4">
        <f>AND(Sales[[#This Row],[date]]&lt;=LY_YTDMax,Sales[[#This Row],[date]]&gt;=LY_YTDMin)*Sales[[#This Row],[sales]]</f>
        <v>0</v>
      </c>
      <c r="O4165" s="4">
        <f>AND(Sales[[#This Row],[date]]&gt;=YoY_Min,Sales[[#This Row],[date]]&lt;=TY_YTDMax)*(Sales[[#This Row],[sales]]/Sales[[#This Row],[sqft]])</f>
        <v>0.58480968135326505</v>
      </c>
      <c r="P4165" s="4">
        <f>SUMIF(Sales[RegionStoretype],Sales[[#This Row],[RegionStoretype]],Sales[YoY_SSF])/Sales[[#This Row],[Region_TypeCount]]</f>
        <v>58.393757732919049</v>
      </c>
    </row>
    <row r="4166" spans="1:16" x14ac:dyDescent="0.25">
      <c r="A4166" s="1">
        <v>43014</v>
      </c>
      <c r="B4166">
        <v>7</v>
      </c>
      <c r="C4166">
        <v>18</v>
      </c>
      <c r="D4166">
        <v>83341.560700000002</v>
      </c>
      <c r="E4166">
        <f>INDEX(Stores[region],MATCH(Sales[[#This Row],[store_no]],Stores[store_no],0))</f>
        <v>2</v>
      </c>
      <c r="F4166" t="str">
        <f>INDEX(Stores[storetype],MATCH(Sales[[#This Row],[store_no]],Stores[store_no],0))</f>
        <v>B</v>
      </c>
      <c r="G4166" t="str">
        <f>INDEX(Stores[location_city],MATCH(Sales[[#This Row],[store_no]],Stores[store_no],0))</f>
        <v>Rockford</v>
      </c>
      <c r="H4166" t="str">
        <f>INDEX(Stores[location_state],MATCH(Sales[[#This Row],[store_no]],Stores[store_no],0))</f>
        <v>Illinois</v>
      </c>
      <c r="I4166">
        <f>INDEX(Stores[sqft],MATCH(Sales[[#This Row],[store_no]],Stores[store_no],0))</f>
        <v>127100</v>
      </c>
      <c r="J4166" s="4" t="str">
        <f>INDEX(Departments[dept_name],MATCH(Sales[[#This Row],[dept_no]],Departments[dept_no],0))</f>
        <v>Sports</v>
      </c>
      <c r="K4166" s="4" t="str">
        <f>CONCATENATE(Sales[[#This Row],[region]],Sales[[#This Row],[storetype]])</f>
        <v>2B</v>
      </c>
      <c r="L4166" s="4">
        <f>INDEX(RegionStoreCount[Store Count],MATCH(Sales[[#This Row],[RegionStoretype]],RegionStoreCount[Region/Type],0))</f>
        <v>6</v>
      </c>
      <c r="M4166" s="4">
        <f>AND(Sales[[#This Row],[date]]&lt;=TY_YTDMax,Sales[[#This Row],[date]]&gt;=TY_YTDMin)*Sales[[#This Row],[sales]]</f>
        <v>0</v>
      </c>
      <c r="N4166" s="4">
        <f>AND(Sales[[#This Row],[date]]&lt;=LY_YTDMax,Sales[[#This Row],[date]]&gt;=LY_YTDMin)*Sales[[#This Row],[sales]]</f>
        <v>0</v>
      </c>
      <c r="O4166" s="4">
        <f>AND(Sales[[#This Row],[date]]&gt;=YoY_Min,Sales[[#This Row],[date]]&lt;=TY_YTDMax)*(Sales[[#This Row],[sales]]/Sales[[#This Row],[sqft]])</f>
        <v>0.65571644925255701</v>
      </c>
      <c r="P4166" s="4">
        <f>SUMIF(Sales[RegionStoretype],Sales[[#This Row],[RegionStoretype]],Sales[YoY_SSF])/Sales[[#This Row],[Region_TypeCount]]</f>
        <v>58.393757732919049</v>
      </c>
    </row>
    <row r="4167" spans="1:16" x14ac:dyDescent="0.25">
      <c r="A4167" s="1">
        <v>43014</v>
      </c>
      <c r="B4167">
        <v>8</v>
      </c>
      <c r="C4167">
        <v>7</v>
      </c>
      <c r="D4167">
        <v>78897.804399999994</v>
      </c>
      <c r="E4167">
        <f>INDEX(Stores[region],MATCH(Sales[[#This Row],[store_no]],Stores[store_no],0))</f>
        <v>3</v>
      </c>
      <c r="F4167" t="str">
        <f>INDEX(Stores[storetype],MATCH(Sales[[#This Row],[store_no]],Stores[store_no],0))</f>
        <v>A</v>
      </c>
      <c r="G4167" t="str">
        <f>INDEX(Stores[location_city],MATCH(Sales[[#This Row],[store_no]],Stores[store_no],0))</f>
        <v>Saint Louis</v>
      </c>
      <c r="H4167" t="str">
        <f>INDEX(Stores[location_state],MATCH(Sales[[#This Row],[store_no]],Stores[store_no],0))</f>
        <v>Missouri</v>
      </c>
      <c r="I4167">
        <f>INDEX(Stores[sqft],MATCH(Sales[[#This Row],[store_no]],Stores[store_no],0))</f>
        <v>198900</v>
      </c>
      <c r="J4167" s="4" t="str">
        <f>INDEX(Departments[dept_name],MATCH(Sales[[#This Row],[dept_no]],Departments[dept_no],0))</f>
        <v>Electronics</v>
      </c>
      <c r="K4167" s="4" t="str">
        <f>CONCATENATE(Sales[[#This Row],[region]],Sales[[#This Row],[storetype]])</f>
        <v>3A</v>
      </c>
      <c r="L4167" s="4">
        <f>INDEX(RegionStoreCount[Store Count],MATCH(Sales[[#This Row],[RegionStoretype]],RegionStoreCount[Region/Type],0))</f>
        <v>9</v>
      </c>
      <c r="M4167" s="4">
        <f>AND(Sales[[#This Row],[date]]&lt;=TY_YTDMax,Sales[[#This Row],[date]]&gt;=TY_YTDMin)*Sales[[#This Row],[sales]]</f>
        <v>0</v>
      </c>
      <c r="N4167" s="4">
        <f>AND(Sales[[#This Row],[date]]&lt;=LY_YTDMax,Sales[[#This Row],[date]]&gt;=LY_YTDMin)*Sales[[#This Row],[sales]]</f>
        <v>0</v>
      </c>
      <c r="O4167" s="4">
        <f>AND(Sales[[#This Row],[date]]&gt;=YoY_Min,Sales[[#This Row],[date]]&lt;=TY_YTDMax)*(Sales[[#This Row],[sales]]/Sales[[#This Row],[sqft]])</f>
        <v>0.396670710910005</v>
      </c>
      <c r="P4167" s="4">
        <f>SUMIF(Sales[RegionStoretype],Sales[[#This Row],[RegionStoretype]],Sales[YoY_SSF])/Sales[[#This Row],[Region_TypeCount]]</f>
        <v>53.603836561720975</v>
      </c>
    </row>
    <row r="4168" spans="1:16" x14ac:dyDescent="0.25">
      <c r="A4168" s="1">
        <v>43014</v>
      </c>
      <c r="B4168">
        <v>8</v>
      </c>
      <c r="C4168">
        <v>13</v>
      </c>
      <c r="D4168">
        <v>218521.288</v>
      </c>
      <c r="E4168">
        <f>INDEX(Stores[region],MATCH(Sales[[#This Row],[store_no]],Stores[store_no],0))</f>
        <v>3</v>
      </c>
      <c r="F4168" t="str">
        <f>INDEX(Stores[storetype],MATCH(Sales[[#This Row],[store_no]],Stores[store_no],0))</f>
        <v>A</v>
      </c>
      <c r="G4168" t="str">
        <f>INDEX(Stores[location_city],MATCH(Sales[[#This Row],[store_no]],Stores[store_no],0))</f>
        <v>Saint Louis</v>
      </c>
      <c r="H4168" t="str">
        <f>INDEX(Stores[location_state],MATCH(Sales[[#This Row],[store_no]],Stores[store_no],0))</f>
        <v>Missouri</v>
      </c>
      <c r="I4168">
        <f>INDEX(Stores[sqft],MATCH(Sales[[#This Row],[store_no]],Stores[store_no],0))</f>
        <v>198900</v>
      </c>
      <c r="J4168" s="4" t="str">
        <f>INDEX(Departments[dept_name],MATCH(Sales[[#This Row],[dept_no]],Departments[dept_no],0))</f>
        <v>Kids</v>
      </c>
      <c r="K4168" s="4" t="str">
        <f>CONCATENATE(Sales[[#This Row],[region]],Sales[[#This Row],[storetype]])</f>
        <v>3A</v>
      </c>
      <c r="L4168" s="4">
        <f>INDEX(RegionStoreCount[Store Count],MATCH(Sales[[#This Row],[RegionStoretype]],RegionStoreCount[Region/Type],0))</f>
        <v>9</v>
      </c>
      <c r="M4168" s="4">
        <f>AND(Sales[[#This Row],[date]]&lt;=TY_YTDMax,Sales[[#This Row],[date]]&gt;=TY_YTDMin)*Sales[[#This Row],[sales]]</f>
        <v>0</v>
      </c>
      <c r="N4168" s="4">
        <f>AND(Sales[[#This Row],[date]]&lt;=LY_YTDMax,Sales[[#This Row],[date]]&gt;=LY_YTDMin)*Sales[[#This Row],[sales]]</f>
        <v>0</v>
      </c>
      <c r="O4168" s="4">
        <f>AND(Sales[[#This Row],[date]]&gt;=YoY_Min,Sales[[#This Row],[date]]&lt;=TY_YTDMax)*(Sales[[#This Row],[sales]]/Sales[[#This Row],[sqft]])</f>
        <v>1.098649009552539</v>
      </c>
      <c r="P4168" s="4">
        <f>SUMIF(Sales[RegionStoretype],Sales[[#This Row],[RegionStoretype]],Sales[YoY_SSF])/Sales[[#This Row],[Region_TypeCount]]</f>
        <v>53.603836561720975</v>
      </c>
    </row>
    <row r="4169" spans="1:16" x14ac:dyDescent="0.25">
      <c r="A4169" s="1">
        <v>43014</v>
      </c>
      <c r="B4169">
        <v>10</v>
      </c>
      <c r="C4169">
        <v>2</v>
      </c>
      <c r="D4169">
        <v>56653.353599999995</v>
      </c>
      <c r="E4169">
        <f>INDEX(Stores[region],MATCH(Sales[[#This Row],[store_no]],Stores[store_no],0))</f>
        <v>1</v>
      </c>
      <c r="F4169" t="str">
        <f>INDEX(Stores[storetype],MATCH(Sales[[#This Row],[store_no]],Stores[store_no],0))</f>
        <v>B</v>
      </c>
      <c r="G4169" t="str">
        <f>INDEX(Stores[location_city],MATCH(Sales[[#This Row],[store_no]],Stores[store_no],0))</f>
        <v>Traverse City</v>
      </c>
      <c r="H4169" t="str">
        <f>INDEX(Stores[location_state],MATCH(Sales[[#This Row],[store_no]],Stores[store_no],0))</f>
        <v>Michigan</v>
      </c>
      <c r="I4169">
        <f>INDEX(Stores[sqft],MATCH(Sales[[#This Row],[store_no]],Stores[store_no],0))</f>
        <v>158200</v>
      </c>
      <c r="J4169" s="4" t="str">
        <f>INDEX(Departments[dept_name],MATCH(Sales[[#This Row],[dept_no]],Departments[dept_no],0))</f>
        <v>Baby</v>
      </c>
      <c r="K4169" s="4" t="str">
        <f>CONCATENATE(Sales[[#This Row],[region]],Sales[[#This Row],[storetype]])</f>
        <v>1B</v>
      </c>
      <c r="L4169" s="4">
        <f>INDEX(RegionStoreCount[Store Count],MATCH(Sales[[#This Row],[RegionStoretype]],RegionStoreCount[Region/Type],0))</f>
        <v>5</v>
      </c>
      <c r="M4169" s="4">
        <f>AND(Sales[[#This Row],[date]]&lt;=TY_YTDMax,Sales[[#This Row],[date]]&gt;=TY_YTDMin)*Sales[[#This Row],[sales]]</f>
        <v>0</v>
      </c>
      <c r="N4169" s="4">
        <f>AND(Sales[[#This Row],[date]]&lt;=LY_YTDMax,Sales[[#This Row],[date]]&gt;=LY_YTDMin)*Sales[[#This Row],[sales]]</f>
        <v>0</v>
      </c>
      <c r="O4169" s="4">
        <f>AND(Sales[[#This Row],[date]]&gt;=YoY_Min,Sales[[#This Row],[date]]&lt;=TY_YTDMax)*(Sales[[#This Row],[sales]]/Sales[[#This Row],[sqft]])</f>
        <v>0.35811222250316055</v>
      </c>
      <c r="P4169" s="4">
        <f>SUMIF(Sales[RegionStoretype],Sales[[#This Row],[RegionStoretype]],Sales[YoY_SSF])/Sales[[#This Row],[Region_TypeCount]]</f>
        <v>68.518982968140051</v>
      </c>
    </row>
    <row r="4170" spans="1:16" x14ac:dyDescent="0.25">
      <c r="A4170" s="1">
        <v>43014</v>
      </c>
      <c r="B4170">
        <v>10</v>
      </c>
      <c r="C4170">
        <v>15</v>
      </c>
      <c r="D4170">
        <v>117307.606</v>
      </c>
      <c r="E4170">
        <f>INDEX(Stores[region],MATCH(Sales[[#This Row],[store_no]],Stores[store_no],0))</f>
        <v>1</v>
      </c>
      <c r="F4170" t="str">
        <f>INDEX(Stores[storetype],MATCH(Sales[[#This Row],[store_no]],Stores[store_no],0))</f>
        <v>B</v>
      </c>
      <c r="G4170" t="str">
        <f>INDEX(Stores[location_city],MATCH(Sales[[#This Row],[store_no]],Stores[store_no],0))</f>
        <v>Traverse City</v>
      </c>
      <c r="H4170" t="str">
        <f>INDEX(Stores[location_state],MATCH(Sales[[#This Row],[store_no]],Stores[store_no],0))</f>
        <v>Michigan</v>
      </c>
      <c r="I4170">
        <f>INDEX(Stores[sqft],MATCH(Sales[[#This Row],[store_no]],Stores[store_no],0))</f>
        <v>158200</v>
      </c>
      <c r="J4170" s="4" t="str">
        <f>INDEX(Departments[dept_name],MATCH(Sales[[#This Row],[dept_no]],Departments[dept_no],0))</f>
        <v>Music</v>
      </c>
      <c r="K4170" s="4" t="str">
        <f>CONCATENATE(Sales[[#This Row],[region]],Sales[[#This Row],[storetype]])</f>
        <v>1B</v>
      </c>
      <c r="L4170" s="4">
        <f>INDEX(RegionStoreCount[Store Count],MATCH(Sales[[#This Row],[RegionStoretype]],RegionStoreCount[Region/Type],0))</f>
        <v>5</v>
      </c>
      <c r="M4170" s="4">
        <f>AND(Sales[[#This Row],[date]]&lt;=TY_YTDMax,Sales[[#This Row],[date]]&gt;=TY_YTDMin)*Sales[[#This Row],[sales]]</f>
        <v>0</v>
      </c>
      <c r="N4170" s="4">
        <f>AND(Sales[[#This Row],[date]]&lt;=LY_YTDMax,Sales[[#This Row],[date]]&gt;=LY_YTDMin)*Sales[[#This Row],[sales]]</f>
        <v>0</v>
      </c>
      <c r="O4170" s="4">
        <f>AND(Sales[[#This Row],[date]]&gt;=YoY_Min,Sales[[#This Row],[date]]&lt;=TY_YTDMax)*(Sales[[#This Row],[sales]]/Sales[[#This Row],[sqft]])</f>
        <v>0.74151457648546149</v>
      </c>
      <c r="P4170" s="4">
        <f>SUMIF(Sales[RegionStoretype],Sales[[#This Row],[RegionStoretype]],Sales[YoY_SSF])/Sales[[#This Row],[Region_TypeCount]]</f>
        <v>68.518982968140051</v>
      </c>
    </row>
    <row r="4171" spans="1:16" x14ac:dyDescent="0.25">
      <c r="A4171" s="1">
        <v>43014</v>
      </c>
      <c r="B4171">
        <v>11</v>
      </c>
      <c r="C4171">
        <v>3</v>
      </c>
      <c r="D4171">
        <v>88560.65</v>
      </c>
      <c r="E4171">
        <f>INDEX(Stores[region],MATCH(Sales[[#This Row],[store_no]],Stores[store_no],0))</f>
        <v>1</v>
      </c>
      <c r="F4171" t="str">
        <f>INDEX(Stores[storetype],MATCH(Sales[[#This Row],[store_no]],Stores[store_no],0))</f>
        <v>A</v>
      </c>
      <c r="G4171" t="str">
        <f>INDEX(Stores[location_city],MATCH(Sales[[#This Row],[store_no]],Stores[store_no],0))</f>
        <v>Cleveland</v>
      </c>
      <c r="H4171" t="str">
        <f>INDEX(Stores[location_state],MATCH(Sales[[#This Row],[store_no]],Stores[store_no],0))</f>
        <v>Ohio</v>
      </c>
      <c r="I4171">
        <f>INDEX(Stores[sqft],MATCH(Sales[[#This Row],[store_no]],Stores[store_no],0))</f>
        <v>192400</v>
      </c>
      <c r="J4171" s="4" t="str">
        <f>INDEX(Departments[dept_name],MATCH(Sales[[#This Row],[dept_no]],Departments[dept_no],0))</f>
        <v>Beauty</v>
      </c>
      <c r="K4171" s="4" t="str">
        <f>CONCATENATE(Sales[[#This Row],[region]],Sales[[#This Row],[storetype]])</f>
        <v>1A</v>
      </c>
      <c r="L4171" s="4">
        <f>INDEX(RegionStoreCount[Store Count],MATCH(Sales[[#This Row],[RegionStoretype]],RegionStoreCount[Region/Type],0))</f>
        <v>5</v>
      </c>
      <c r="M4171" s="4">
        <f>AND(Sales[[#This Row],[date]]&lt;=TY_YTDMax,Sales[[#This Row],[date]]&gt;=TY_YTDMin)*Sales[[#This Row],[sales]]</f>
        <v>0</v>
      </c>
      <c r="N4171" s="4">
        <f>AND(Sales[[#This Row],[date]]&lt;=LY_YTDMax,Sales[[#This Row],[date]]&gt;=LY_YTDMin)*Sales[[#This Row],[sales]]</f>
        <v>0</v>
      </c>
      <c r="O4171" s="4">
        <f>AND(Sales[[#This Row],[date]]&gt;=YoY_Min,Sales[[#This Row],[date]]&lt;=TY_YTDMax)*(Sales[[#This Row],[sales]]/Sales[[#This Row],[sqft]])</f>
        <v>0.46029443866943864</v>
      </c>
      <c r="P4171" s="4">
        <f>SUMIF(Sales[RegionStoretype],Sales[[#This Row],[RegionStoretype]],Sales[YoY_SSF])/Sales[[#This Row],[Region_TypeCount]]</f>
        <v>59.469551530910678</v>
      </c>
    </row>
    <row r="4172" spans="1:16" x14ac:dyDescent="0.25">
      <c r="A4172" s="1">
        <v>43014</v>
      </c>
      <c r="B4172">
        <v>11</v>
      </c>
      <c r="C4172">
        <v>11</v>
      </c>
      <c r="D4172">
        <v>106750.27710000001</v>
      </c>
      <c r="E4172">
        <f>INDEX(Stores[region],MATCH(Sales[[#This Row],[store_no]],Stores[store_no],0))</f>
        <v>1</v>
      </c>
      <c r="F4172" t="str">
        <f>INDEX(Stores[storetype],MATCH(Sales[[#This Row],[store_no]],Stores[store_no],0))</f>
        <v>A</v>
      </c>
      <c r="G4172" t="str">
        <f>INDEX(Stores[location_city],MATCH(Sales[[#This Row],[store_no]],Stores[store_no],0))</f>
        <v>Cleveland</v>
      </c>
      <c r="H4172" t="str">
        <f>INDEX(Stores[location_state],MATCH(Sales[[#This Row],[store_no]],Stores[store_no],0))</f>
        <v>Ohio</v>
      </c>
      <c r="I4172">
        <f>INDEX(Stores[sqft],MATCH(Sales[[#This Row],[store_no]],Stores[store_no],0))</f>
        <v>192400</v>
      </c>
      <c r="J4172" s="4" t="str">
        <f>INDEX(Departments[dept_name],MATCH(Sales[[#This Row],[dept_no]],Departments[dept_no],0))</f>
        <v>Home</v>
      </c>
      <c r="K4172" s="4" t="str">
        <f>CONCATENATE(Sales[[#This Row],[region]],Sales[[#This Row],[storetype]])</f>
        <v>1A</v>
      </c>
      <c r="L4172" s="4">
        <f>INDEX(RegionStoreCount[Store Count],MATCH(Sales[[#This Row],[RegionStoretype]],RegionStoreCount[Region/Type],0))</f>
        <v>5</v>
      </c>
      <c r="M4172" s="4">
        <f>AND(Sales[[#This Row],[date]]&lt;=TY_YTDMax,Sales[[#This Row],[date]]&gt;=TY_YTDMin)*Sales[[#This Row],[sales]]</f>
        <v>0</v>
      </c>
      <c r="N4172" s="4">
        <f>AND(Sales[[#This Row],[date]]&lt;=LY_YTDMax,Sales[[#This Row],[date]]&gt;=LY_YTDMin)*Sales[[#This Row],[sales]]</f>
        <v>0</v>
      </c>
      <c r="O4172" s="4">
        <f>AND(Sales[[#This Row],[date]]&gt;=YoY_Min,Sales[[#This Row],[date]]&lt;=TY_YTDMax)*(Sales[[#This Row],[sales]]/Sales[[#This Row],[sqft]])</f>
        <v>0.55483512006237012</v>
      </c>
      <c r="P4172" s="4">
        <f>SUMIF(Sales[RegionStoretype],Sales[[#This Row],[RegionStoretype]],Sales[YoY_SSF])/Sales[[#This Row],[Region_TypeCount]]</f>
        <v>59.469551530910678</v>
      </c>
    </row>
    <row r="4173" spans="1:16" x14ac:dyDescent="0.25">
      <c r="A4173" s="1">
        <v>43014</v>
      </c>
      <c r="B4173">
        <v>12</v>
      </c>
      <c r="C4173">
        <v>2</v>
      </c>
      <c r="D4173">
        <v>40713.480499999991</v>
      </c>
      <c r="E4173">
        <f>INDEX(Stores[region],MATCH(Sales[[#This Row],[store_no]],Stores[store_no],0))</f>
        <v>2</v>
      </c>
      <c r="F4173" t="str">
        <f>INDEX(Stores[storetype],MATCH(Sales[[#This Row],[store_no]],Stores[store_no],0))</f>
        <v>B</v>
      </c>
      <c r="G4173" t="str">
        <f>INDEX(Stores[location_city],MATCH(Sales[[#This Row],[store_no]],Stores[store_no],0))</f>
        <v>Indianapolis</v>
      </c>
      <c r="H4173" t="str">
        <f>INDEX(Stores[location_state],MATCH(Sales[[#This Row],[store_no]],Stores[store_no],0))</f>
        <v>Indiana</v>
      </c>
      <c r="I4173">
        <f>INDEX(Stores[sqft],MATCH(Sales[[#This Row],[store_no]],Stores[store_no],0))</f>
        <v>120800</v>
      </c>
      <c r="J4173" s="4" t="str">
        <f>INDEX(Departments[dept_name],MATCH(Sales[[#This Row],[dept_no]],Departments[dept_no],0))</f>
        <v>Baby</v>
      </c>
      <c r="K4173" s="4" t="str">
        <f>CONCATENATE(Sales[[#This Row],[region]],Sales[[#This Row],[storetype]])</f>
        <v>2B</v>
      </c>
      <c r="L4173" s="4">
        <f>INDEX(RegionStoreCount[Store Count],MATCH(Sales[[#This Row],[RegionStoretype]],RegionStoreCount[Region/Type],0))</f>
        <v>6</v>
      </c>
      <c r="M4173" s="4">
        <f>AND(Sales[[#This Row],[date]]&lt;=TY_YTDMax,Sales[[#This Row],[date]]&gt;=TY_YTDMin)*Sales[[#This Row],[sales]]</f>
        <v>0</v>
      </c>
      <c r="N4173" s="4">
        <f>AND(Sales[[#This Row],[date]]&lt;=LY_YTDMax,Sales[[#This Row],[date]]&gt;=LY_YTDMin)*Sales[[#This Row],[sales]]</f>
        <v>0</v>
      </c>
      <c r="O4173" s="4">
        <f>AND(Sales[[#This Row],[date]]&gt;=YoY_Min,Sales[[#This Row],[date]]&lt;=TY_YTDMax)*(Sales[[#This Row],[sales]]/Sales[[#This Row],[sqft]])</f>
        <v>0.33703212334437077</v>
      </c>
      <c r="P4173" s="4">
        <f>SUMIF(Sales[RegionStoretype],Sales[[#This Row],[RegionStoretype]],Sales[YoY_SSF])/Sales[[#This Row],[Region_TypeCount]]</f>
        <v>58.393757732919049</v>
      </c>
    </row>
    <row r="4174" spans="1:16" x14ac:dyDescent="0.25">
      <c r="A4174" s="1">
        <v>43014</v>
      </c>
      <c r="B4174">
        <v>12</v>
      </c>
      <c r="C4174">
        <v>5</v>
      </c>
      <c r="D4174">
        <v>162449.69070000001</v>
      </c>
      <c r="E4174">
        <f>INDEX(Stores[region],MATCH(Sales[[#This Row],[store_no]],Stores[store_no],0))</f>
        <v>2</v>
      </c>
      <c r="F4174" t="str">
        <f>INDEX(Stores[storetype],MATCH(Sales[[#This Row],[store_no]],Stores[store_no],0))</f>
        <v>B</v>
      </c>
      <c r="G4174" t="str">
        <f>INDEX(Stores[location_city],MATCH(Sales[[#This Row],[store_no]],Stores[store_no],0))</f>
        <v>Indianapolis</v>
      </c>
      <c r="H4174" t="str">
        <f>INDEX(Stores[location_state],MATCH(Sales[[#This Row],[store_no]],Stores[store_no],0))</f>
        <v>Indiana</v>
      </c>
      <c r="I4174">
        <f>INDEX(Stores[sqft],MATCH(Sales[[#This Row],[store_no]],Stores[store_no],0))</f>
        <v>120800</v>
      </c>
      <c r="J4174" s="4" t="str">
        <f>INDEX(Departments[dept_name],MATCH(Sales[[#This Row],[dept_no]],Departments[dept_no],0))</f>
        <v>Clothing</v>
      </c>
      <c r="K4174" s="4" t="str">
        <f>CONCATENATE(Sales[[#This Row],[region]],Sales[[#This Row],[storetype]])</f>
        <v>2B</v>
      </c>
      <c r="L4174" s="4">
        <f>INDEX(RegionStoreCount[Store Count],MATCH(Sales[[#This Row],[RegionStoretype]],RegionStoreCount[Region/Type],0))</f>
        <v>6</v>
      </c>
      <c r="M4174" s="4">
        <f>AND(Sales[[#This Row],[date]]&lt;=TY_YTDMax,Sales[[#This Row],[date]]&gt;=TY_YTDMin)*Sales[[#This Row],[sales]]</f>
        <v>0</v>
      </c>
      <c r="N4174" s="4">
        <f>AND(Sales[[#This Row],[date]]&lt;=LY_YTDMax,Sales[[#This Row],[date]]&gt;=LY_YTDMin)*Sales[[#This Row],[sales]]</f>
        <v>0</v>
      </c>
      <c r="O4174" s="4">
        <f>AND(Sales[[#This Row],[date]]&gt;=YoY_Min,Sales[[#This Row],[date]]&lt;=TY_YTDMax)*(Sales[[#This Row],[sales]]/Sales[[#This Row],[sqft]])</f>
        <v>1.3447822077814571</v>
      </c>
      <c r="P4174" s="4">
        <f>SUMIF(Sales[RegionStoretype],Sales[[#This Row],[RegionStoretype]],Sales[YoY_SSF])/Sales[[#This Row],[Region_TypeCount]]</f>
        <v>58.393757732919049</v>
      </c>
    </row>
    <row r="4175" spans="1:16" x14ac:dyDescent="0.25">
      <c r="A4175" s="1">
        <v>43014</v>
      </c>
      <c r="B4175">
        <v>12</v>
      </c>
      <c r="C4175">
        <v>7</v>
      </c>
      <c r="D4175">
        <v>40140.479399999997</v>
      </c>
      <c r="E4175">
        <f>INDEX(Stores[region],MATCH(Sales[[#This Row],[store_no]],Stores[store_no],0))</f>
        <v>2</v>
      </c>
      <c r="F4175" t="str">
        <f>INDEX(Stores[storetype],MATCH(Sales[[#This Row],[store_no]],Stores[store_no],0))</f>
        <v>B</v>
      </c>
      <c r="G4175" t="str">
        <f>INDEX(Stores[location_city],MATCH(Sales[[#This Row],[store_no]],Stores[store_no],0))</f>
        <v>Indianapolis</v>
      </c>
      <c r="H4175" t="str">
        <f>INDEX(Stores[location_state],MATCH(Sales[[#This Row],[store_no]],Stores[store_no],0))</f>
        <v>Indiana</v>
      </c>
      <c r="I4175">
        <f>INDEX(Stores[sqft],MATCH(Sales[[#This Row],[store_no]],Stores[store_no],0))</f>
        <v>120800</v>
      </c>
      <c r="J4175" s="4" t="str">
        <f>INDEX(Departments[dept_name],MATCH(Sales[[#This Row],[dept_no]],Departments[dept_no],0))</f>
        <v>Electronics</v>
      </c>
      <c r="K4175" s="4" t="str">
        <f>CONCATENATE(Sales[[#This Row],[region]],Sales[[#This Row],[storetype]])</f>
        <v>2B</v>
      </c>
      <c r="L4175" s="4">
        <f>INDEX(RegionStoreCount[Store Count],MATCH(Sales[[#This Row],[RegionStoretype]],RegionStoreCount[Region/Type],0))</f>
        <v>6</v>
      </c>
      <c r="M4175" s="4">
        <f>AND(Sales[[#This Row],[date]]&lt;=TY_YTDMax,Sales[[#This Row],[date]]&gt;=TY_YTDMin)*Sales[[#This Row],[sales]]</f>
        <v>0</v>
      </c>
      <c r="N4175" s="4">
        <f>AND(Sales[[#This Row],[date]]&lt;=LY_YTDMax,Sales[[#This Row],[date]]&gt;=LY_YTDMin)*Sales[[#This Row],[sales]]</f>
        <v>0</v>
      </c>
      <c r="O4175" s="4">
        <f>AND(Sales[[#This Row],[date]]&gt;=YoY_Min,Sales[[#This Row],[date]]&lt;=TY_YTDMax)*(Sales[[#This Row],[sales]]/Sales[[#This Row],[sqft]])</f>
        <v>0.33228873675496684</v>
      </c>
      <c r="P4175" s="4">
        <f>SUMIF(Sales[RegionStoretype],Sales[[#This Row],[RegionStoretype]],Sales[YoY_SSF])/Sales[[#This Row],[Region_TypeCount]]</f>
        <v>58.393757732919049</v>
      </c>
    </row>
    <row r="4176" spans="1:16" x14ac:dyDescent="0.25">
      <c r="A4176" s="1">
        <v>43014</v>
      </c>
      <c r="B4176">
        <v>12</v>
      </c>
      <c r="C4176">
        <v>14</v>
      </c>
      <c r="D4176">
        <v>36166.008199999997</v>
      </c>
      <c r="E4176">
        <f>INDEX(Stores[region],MATCH(Sales[[#This Row],[store_no]],Stores[store_no],0))</f>
        <v>2</v>
      </c>
      <c r="F4176" t="str">
        <f>INDEX(Stores[storetype],MATCH(Sales[[#This Row],[store_no]],Stores[store_no],0))</f>
        <v>B</v>
      </c>
      <c r="G4176" t="str">
        <f>INDEX(Stores[location_city],MATCH(Sales[[#This Row],[store_no]],Stores[store_no],0))</f>
        <v>Indianapolis</v>
      </c>
      <c r="H4176" t="str">
        <f>INDEX(Stores[location_state],MATCH(Sales[[#This Row],[store_no]],Stores[store_no],0))</f>
        <v>Indiana</v>
      </c>
      <c r="I4176">
        <f>INDEX(Stores[sqft],MATCH(Sales[[#This Row],[store_no]],Stores[store_no],0))</f>
        <v>120800</v>
      </c>
      <c r="J4176" s="4" t="str">
        <f>INDEX(Departments[dept_name],MATCH(Sales[[#This Row],[dept_no]],Departments[dept_no],0))</f>
        <v>Movies</v>
      </c>
      <c r="K4176" s="4" t="str">
        <f>CONCATENATE(Sales[[#This Row],[region]],Sales[[#This Row],[storetype]])</f>
        <v>2B</v>
      </c>
      <c r="L4176" s="4">
        <f>INDEX(RegionStoreCount[Store Count],MATCH(Sales[[#This Row],[RegionStoretype]],RegionStoreCount[Region/Type],0))</f>
        <v>6</v>
      </c>
      <c r="M4176" s="4">
        <f>AND(Sales[[#This Row],[date]]&lt;=TY_YTDMax,Sales[[#This Row],[date]]&gt;=TY_YTDMin)*Sales[[#This Row],[sales]]</f>
        <v>0</v>
      </c>
      <c r="N4176" s="4">
        <f>AND(Sales[[#This Row],[date]]&lt;=LY_YTDMax,Sales[[#This Row],[date]]&gt;=LY_YTDMin)*Sales[[#This Row],[sales]]</f>
        <v>0</v>
      </c>
      <c r="O4176" s="4">
        <f>AND(Sales[[#This Row],[date]]&gt;=YoY_Min,Sales[[#This Row],[date]]&lt;=TY_YTDMax)*(Sales[[#This Row],[sales]]/Sales[[#This Row],[sqft]])</f>
        <v>0.29938748509933771</v>
      </c>
      <c r="P4176" s="4">
        <f>SUMIF(Sales[RegionStoretype],Sales[[#This Row],[RegionStoretype]],Sales[YoY_SSF])/Sales[[#This Row],[Region_TypeCount]]</f>
        <v>58.393757732919049</v>
      </c>
    </row>
    <row r="4177" spans="1:16" x14ac:dyDescent="0.25">
      <c r="A4177" s="1">
        <v>43014</v>
      </c>
      <c r="B4177">
        <v>12</v>
      </c>
      <c r="C4177">
        <v>15</v>
      </c>
      <c r="D4177">
        <v>235.63120000000001</v>
      </c>
      <c r="E4177">
        <f>INDEX(Stores[region],MATCH(Sales[[#This Row],[store_no]],Stores[store_no],0))</f>
        <v>2</v>
      </c>
      <c r="F4177" t="str">
        <f>INDEX(Stores[storetype],MATCH(Sales[[#This Row],[store_no]],Stores[store_no],0))</f>
        <v>B</v>
      </c>
      <c r="G4177" t="str">
        <f>INDEX(Stores[location_city],MATCH(Sales[[#This Row],[store_no]],Stores[store_no],0))</f>
        <v>Indianapolis</v>
      </c>
      <c r="H4177" t="str">
        <f>INDEX(Stores[location_state],MATCH(Sales[[#This Row],[store_no]],Stores[store_no],0))</f>
        <v>Indiana</v>
      </c>
      <c r="I4177">
        <f>INDEX(Stores[sqft],MATCH(Sales[[#This Row],[store_no]],Stores[store_no],0))</f>
        <v>120800</v>
      </c>
      <c r="J4177" s="4" t="str">
        <f>INDEX(Departments[dept_name],MATCH(Sales[[#This Row],[dept_no]],Departments[dept_no],0))</f>
        <v>Music</v>
      </c>
      <c r="K4177" s="4" t="str">
        <f>CONCATENATE(Sales[[#This Row],[region]],Sales[[#This Row],[storetype]])</f>
        <v>2B</v>
      </c>
      <c r="L4177" s="4">
        <f>INDEX(RegionStoreCount[Store Count],MATCH(Sales[[#This Row],[RegionStoretype]],RegionStoreCount[Region/Type],0))</f>
        <v>6</v>
      </c>
      <c r="M4177" s="4">
        <f>AND(Sales[[#This Row],[date]]&lt;=TY_YTDMax,Sales[[#This Row],[date]]&gt;=TY_YTDMin)*Sales[[#This Row],[sales]]</f>
        <v>0</v>
      </c>
      <c r="N4177" s="4">
        <f>AND(Sales[[#This Row],[date]]&lt;=LY_YTDMax,Sales[[#This Row],[date]]&gt;=LY_YTDMin)*Sales[[#This Row],[sales]]</f>
        <v>0</v>
      </c>
      <c r="O4177" s="4">
        <f>AND(Sales[[#This Row],[date]]&gt;=YoY_Min,Sales[[#This Row],[date]]&lt;=TY_YTDMax)*(Sales[[#This Row],[sales]]/Sales[[#This Row],[sqft]])</f>
        <v>1.95058940397351E-3</v>
      </c>
      <c r="P4177" s="4">
        <f>SUMIF(Sales[RegionStoretype],Sales[[#This Row],[RegionStoretype]],Sales[YoY_SSF])/Sales[[#This Row],[Region_TypeCount]]</f>
        <v>58.393757732919049</v>
      </c>
    </row>
    <row r="4178" spans="1:16" x14ac:dyDescent="0.25">
      <c r="A4178" s="1">
        <v>43014</v>
      </c>
      <c r="B4178">
        <v>12</v>
      </c>
      <c r="C4178">
        <v>20</v>
      </c>
      <c r="D4178">
        <v>135573.1643</v>
      </c>
      <c r="E4178">
        <f>INDEX(Stores[region],MATCH(Sales[[#This Row],[store_no]],Stores[store_no],0))</f>
        <v>2</v>
      </c>
      <c r="F4178" t="str">
        <f>INDEX(Stores[storetype],MATCH(Sales[[#This Row],[store_no]],Stores[store_no],0))</f>
        <v>B</v>
      </c>
      <c r="G4178" t="str">
        <f>INDEX(Stores[location_city],MATCH(Sales[[#This Row],[store_no]],Stores[store_no],0))</f>
        <v>Indianapolis</v>
      </c>
      <c r="H4178" t="str">
        <f>INDEX(Stores[location_state],MATCH(Sales[[#This Row],[store_no]],Stores[store_no],0))</f>
        <v>Indiana</v>
      </c>
      <c r="I4178">
        <f>INDEX(Stores[sqft],MATCH(Sales[[#This Row],[store_no]],Stores[store_no],0))</f>
        <v>120800</v>
      </c>
      <c r="J4178" s="4" t="str">
        <f>INDEX(Departments[dept_name],MATCH(Sales[[#This Row],[dept_no]],Departments[dept_no],0))</f>
        <v>Toys</v>
      </c>
      <c r="K4178" s="4" t="str">
        <f>CONCATENATE(Sales[[#This Row],[region]],Sales[[#This Row],[storetype]])</f>
        <v>2B</v>
      </c>
      <c r="L4178" s="4">
        <f>INDEX(RegionStoreCount[Store Count],MATCH(Sales[[#This Row],[RegionStoretype]],RegionStoreCount[Region/Type],0))</f>
        <v>6</v>
      </c>
      <c r="M4178" s="4">
        <f>AND(Sales[[#This Row],[date]]&lt;=TY_YTDMax,Sales[[#This Row],[date]]&gt;=TY_YTDMin)*Sales[[#This Row],[sales]]</f>
        <v>0</v>
      </c>
      <c r="N4178" s="4">
        <f>AND(Sales[[#This Row],[date]]&lt;=LY_YTDMax,Sales[[#This Row],[date]]&gt;=LY_YTDMin)*Sales[[#This Row],[sales]]</f>
        <v>0</v>
      </c>
      <c r="O4178" s="4">
        <f>AND(Sales[[#This Row],[date]]&gt;=YoY_Min,Sales[[#This Row],[date]]&lt;=TY_YTDMax)*(Sales[[#This Row],[sales]]/Sales[[#This Row],[sqft]])</f>
        <v>1.1222944064569538</v>
      </c>
      <c r="P4178" s="4">
        <f>SUMIF(Sales[RegionStoretype],Sales[[#This Row],[RegionStoretype]],Sales[YoY_SSF])/Sales[[#This Row],[Region_TypeCount]]</f>
        <v>58.393757732919049</v>
      </c>
    </row>
    <row r="4179" spans="1:16" x14ac:dyDescent="0.25">
      <c r="A4179" s="1">
        <v>43014</v>
      </c>
      <c r="B4179">
        <v>13</v>
      </c>
      <c r="C4179">
        <v>7</v>
      </c>
      <c r="D4179">
        <v>27360.167700000002</v>
      </c>
      <c r="E4179">
        <f>INDEX(Stores[region],MATCH(Sales[[#This Row],[store_no]],Stores[store_no],0))</f>
        <v>3</v>
      </c>
      <c r="F4179" t="str">
        <f>INDEX(Stores[storetype],MATCH(Sales[[#This Row],[store_no]],Stores[store_no],0))</f>
        <v>A</v>
      </c>
      <c r="G4179" t="str">
        <f>INDEX(Stores[location_city],MATCH(Sales[[#This Row],[store_no]],Stores[store_no],0))</f>
        <v>Overland Park</v>
      </c>
      <c r="H4179" t="str">
        <f>INDEX(Stores[location_state],MATCH(Sales[[#This Row],[store_no]],Stores[store_no],0))</f>
        <v>Kansas</v>
      </c>
      <c r="I4179">
        <f>INDEX(Stores[sqft],MATCH(Sales[[#This Row],[store_no]],Stores[store_no],0))</f>
        <v>201000</v>
      </c>
      <c r="J4179" s="4" t="str">
        <f>INDEX(Departments[dept_name],MATCH(Sales[[#This Row],[dept_no]],Departments[dept_no],0))</f>
        <v>Electronics</v>
      </c>
      <c r="K4179" s="4" t="str">
        <f>CONCATENATE(Sales[[#This Row],[region]],Sales[[#This Row],[storetype]])</f>
        <v>3A</v>
      </c>
      <c r="L4179" s="4">
        <f>INDEX(RegionStoreCount[Store Count],MATCH(Sales[[#This Row],[RegionStoretype]],RegionStoreCount[Region/Type],0))</f>
        <v>9</v>
      </c>
      <c r="M4179" s="4">
        <f>AND(Sales[[#This Row],[date]]&lt;=TY_YTDMax,Sales[[#This Row],[date]]&gt;=TY_YTDMin)*Sales[[#This Row],[sales]]</f>
        <v>0</v>
      </c>
      <c r="N4179" s="4">
        <f>AND(Sales[[#This Row],[date]]&lt;=LY_YTDMax,Sales[[#This Row],[date]]&gt;=LY_YTDMin)*Sales[[#This Row],[sales]]</f>
        <v>0</v>
      </c>
      <c r="O4179" s="4">
        <f>AND(Sales[[#This Row],[date]]&gt;=YoY_Min,Sales[[#This Row],[date]]&lt;=TY_YTDMax)*(Sales[[#This Row],[sales]]/Sales[[#This Row],[sqft]])</f>
        <v>0.13612023731343284</v>
      </c>
      <c r="P4179" s="4">
        <f>SUMIF(Sales[RegionStoretype],Sales[[#This Row],[RegionStoretype]],Sales[YoY_SSF])/Sales[[#This Row],[Region_TypeCount]]</f>
        <v>53.603836561720975</v>
      </c>
    </row>
    <row r="4180" spans="1:16" x14ac:dyDescent="0.25">
      <c r="A4180" s="1">
        <v>43014</v>
      </c>
      <c r="B4180">
        <v>13</v>
      </c>
      <c r="C4180">
        <v>13</v>
      </c>
      <c r="D4180">
        <v>82998.671700000006</v>
      </c>
      <c r="E4180">
        <f>INDEX(Stores[region],MATCH(Sales[[#This Row],[store_no]],Stores[store_no],0))</f>
        <v>3</v>
      </c>
      <c r="F4180" t="str">
        <f>INDEX(Stores[storetype],MATCH(Sales[[#This Row],[store_no]],Stores[store_no],0))</f>
        <v>A</v>
      </c>
      <c r="G4180" t="str">
        <f>INDEX(Stores[location_city],MATCH(Sales[[#This Row],[store_no]],Stores[store_no],0))</f>
        <v>Overland Park</v>
      </c>
      <c r="H4180" t="str">
        <f>INDEX(Stores[location_state],MATCH(Sales[[#This Row],[store_no]],Stores[store_no],0))</f>
        <v>Kansas</v>
      </c>
      <c r="I4180">
        <f>INDEX(Stores[sqft],MATCH(Sales[[#This Row],[store_no]],Stores[store_no],0))</f>
        <v>201000</v>
      </c>
      <c r="J4180" s="4" t="str">
        <f>INDEX(Departments[dept_name],MATCH(Sales[[#This Row],[dept_no]],Departments[dept_no],0))</f>
        <v>Kids</v>
      </c>
      <c r="K4180" s="4" t="str">
        <f>CONCATENATE(Sales[[#This Row],[region]],Sales[[#This Row],[storetype]])</f>
        <v>3A</v>
      </c>
      <c r="L4180" s="4">
        <f>INDEX(RegionStoreCount[Store Count],MATCH(Sales[[#This Row],[RegionStoretype]],RegionStoreCount[Region/Type],0))</f>
        <v>9</v>
      </c>
      <c r="M4180" s="4">
        <f>AND(Sales[[#This Row],[date]]&lt;=TY_YTDMax,Sales[[#This Row],[date]]&gt;=TY_YTDMin)*Sales[[#This Row],[sales]]</f>
        <v>0</v>
      </c>
      <c r="N4180" s="4">
        <f>AND(Sales[[#This Row],[date]]&lt;=LY_YTDMax,Sales[[#This Row],[date]]&gt;=LY_YTDMin)*Sales[[#This Row],[sales]]</f>
        <v>0</v>
      </c>
      <c r="O4180" s="4">
        <f>AND(Sales[[#This Row],[date]]&gt;=YoY_Min,Sales[[#This Row],[date]]&lt;=TY_YTDMax)*(Sales[[#This Row],[sales]]/Sales[[#This Row],[sqft]])</f>
        <v>0.41292871492537314</v>
      </c>
      <c r="P4180" s="4">
        <f>SUMIF(Sales[RegionStoretype],Sales[[#This Row],[RegionStoretype]],Sales[YoY_SSF])/Sales[[#This Row],[Region_TypeCount]]</f>
        <v>53.603836561720975</v>
      </c>
    </row>
    <row r="4181" spans="1:16" x14ac:dyDescent="0.25">
      <c r="A4181" s="1">
        <v>43014</v>
      </c>
      <c r="B4181">
        <v>13</v>
      </c>
      <c r="C4181">
        <v>14</v>
      </c>
      <c r="D4181">
        <v>68967.458200000008</v>
      </c>
      <c r="E4181">
        <f>INDEX(Stores[region],MATCH(Sales[[#This Row],[store_no]],Stores[store_no],0))</f>
        <v>3</v>
      </c>
      <c r="F4181" t="str">
        <f>INDEX(Stores[storetype],MATCH(Sales[[#This Row],[store_no]],Stores[store_no],0))</f>
        <v>A</v>
      </c>
      <c r="G4181" t="str">
        <f>INDEX(Stores[location_city],MATCH(Sales[[#This Row],[store_no]],Stores[store_no],0))</f>
        <v>Overland Park</v>
      </c>
      <c r="H4181" t="str">
        <f>INDEX(Stores[location_state],MATCH(Sales[[#This Row],[store_no]],Stores[store_no],0))</f>
        <v>Kansas</v>
      </c>
      <c r="I4181">
        <f>INDEX(Stores[sqft],MATCH(Sales[[#This Row],[store_no]],Stores[store_no],0))</f>
        <v>201000</v>
      </c>
      <c r="J4181" s="4" t="str">
        <f>INDEX(Departments[dept_name],MATCH(Sales[[#This Row],[dept_no]],Departments[dept_no],0))</f>
        <v>Movies</v>
      </c>
      <c r="K4181" s="4" t="str">
        <f>CONCATENATE(Sales[[#This Row],[region]],Sales[[#This Row],[storetype]])</f>
        <v>3A</v>
      </c>
      <c r="L4181" s="4">
        <f>INDEX(RegionStoreCount[Store Count],MATCH(Sales[[#This Row],[RegionStoretype]],RegionStoreCount[Region/Type],0))</f>
        <v>9</v>
      </c>
      <c r="M4181" s="4">
        <f>AND(Sales[[#This Row],[date]]&lt;=TY_YTDMax,Sales[[#This Row],[date]]&gt;=TY_YTDMin)*Sales[[#This Row],[sales]]</f>
        <v>0</v>
      </c>
      <c r="N4181" s="4">
        <f>AND(Sales[[#This Row],[date]]&lt;=LY_YTDMax,Sales[[#This Row],[date]]&gt;=LY_YTDMin)*Sales[[#This Row],[sales]]</f>
        <v>0</v>
      </c>
      <c r="O4181" s="4">
        <f>AND(Sales[[#This Row],[date]]&gt;=YoY_Min,Sales[[#This Row],[date]]&lt;=TY_YTDMax)*(Sales[[#This Row],[sales]]/Sales[[#This Row],[sqft]])</f>
        <v>0.34312168258706471</v>
      </c>
      <c r="P4181" s="4">
        <f>SUMIF(Sales[RegionStoretype],Sales[[#This Row],[RegionStoretype]],Sales[YoY_SSF])/Sales[[#This Row],[Region_TypeCount]]</f>
        <v>53.603836561720975</v>
      </c>
    </row>
    <row r="4182" spans="1:16" x14ac:dyDescent="0.25">
      <c r="A4182" s="1">
        <v>43014</v>
      </c>
      <c r="B4182">
        <v>14</v>
      </c>
      <c r="C4182">
        <v>3</v>
      </c>
      <c r="D4182">
        <v>56691.823099999994</v>
      </c>
      <c r="E4182">
        <f>INDEX(Stores[region],MATCH(Sales[[#This Row],[store_no]],Stores[store_no],0))</f>
        <v>3</v>
      </c>
      <c r="F4182" t="str">
        <f>INDEX(Stores[storetype],MATCH(Sales[[#This Row],[store_no]],Stores[store_no],0))</f>
        <v>A</v>
      </c>
      <c r="G4182" t="str">
        <f>INDEX(Stores[location_city],MATCH(Sales[[#This Row],[store_no]],Stores[store_no],0))</f>
        <v>Bismarck</v>
      </c>
      <c r="H4182" t="str">
        <f>INDEX(Stores[location_state],MATCH(Sales[[#This Row],[store_no]],Stores[store_no],0))</f>
        <v>North Dakota</v>
      </c>
      <c r="I4182">
        <f>INDEX(Stores[sqft],MATCH(Sales[[#This Row],[store_no]],Stores[store_no],0))</f>
        <v>96400</v>
      </c>
      <c r="J4182" s="4" t="str">
        <f>INDEX(Departments[dept_name],MATCH(Sales[[#This Row],[dept_no]],Departments[dept_no],0))</f>
        <v>Beauty</v>
      </c>
      <c r="K4182" s="4" t="str">
        <f>CONCATENATE(Sales[[#This Row],[region]],Sales[[#This Row],[storetype]])</f>
        <v>3A</v>
      </c>
      <c r="L4182" s="4">
        <f>INDEX(RegionStoreCount[Store Count],MATCH(Sales[[#This Row],[RegionStoretype]],RegionStoreCount[Region/Type],0))</f>
        <v>9</v>
      </c>
      <c r="M4182" s="4">
        <f>AND(Sales[[#This Row],[date]]&lt;=TY_YTDMax,Sales[[#This Row],[date]]&gt;=TY_YTDMin)*Sales[[#This Row],[sales]]</f>
        <v>0</v>
      </c>
      <c r="N4182" s="4">
        <f>AND(Sales[[#This Row],[date]]&lt;=LY_YTDMax,Sales[[#This Row],[date]]&gt;=LY_YTDMin)*Sales[[#This Row],[sales]]</f>
        <v>0</v>
      </c>
      <c r="O4182" s="4">
        <f>AND(Sales[[#This Row],[date]]&gt;=YoY_Min,Sales[[#This Row],[date]]&lt;=TY_YTDMax)*(Sales[[#This Row],[sales]]/Sales[[#This Row],[sqft]])</f>
        <v>0.58808945124481327</v>
      </c>
      <c r="P4182" s="4">
        <f>SUMIF(Sales[RegionStoretype],Sales[[#This Row],[RegionStoretype]],Sales[YoY_SSF])/Sales[[#This Row],[Region_TypeCount]]</f>
        <v>53.603836561720975</v>
      </c>
    </row>
    <row r="4183" spans="1:16" x14ac:dyDescent="0.25">
      <c r="A4183" s="1">
        <v>43014</v>
      </c>
      <c r="B4183">
        <v>14</v>
      </c>
      <c r="C4183">
        <v>6</v>
      </c>
      <c r="D4183">
        <v>24386.468199999996</v>
      </c>
      <c r="E4183">
        <f>INDEX(Stores[region],MATCH(Sales[[#This Row],[store_no]],Stores[store_no],0))</f>
        <v>3</v>
      </c>
      <c r="F4183" t="str">
        <f>INDEX(Stores[storetype],MATCH(Sales[[#This Row],[store_no]],Stores[store_no],0))</f>
        <v>A</v>
      </c>
      <c r="G4183" t="str">
        <f>INDEX(Stores[location_city],MATCH(Sales[[#This Row],[store_no]],Stores[store_no],0))</f>
        <v>Bismarck</v>
      </c>
      <c r="H4183" t="str">
        <f>INDEX(Stores[location_state],MATCH(Sales[[#This Row],[store_no]],Stores[store_no],0))</f>
        <v>North Dakota</v>
      </c>
      <c r="I4183">
        <f>INDEX(Stores[sqft],MATCH(Sales[[#This Row],[store_no]],Stores[store_no],0))</f>
        <v>96400</v>
      </c>
      <c r="J4183" s="4" t="str">
        <f>INDEX(Departments[dept_name],MATCH(Sales[[#This Row],[dept_no]],Departments[dept_no],0))</f>
        <v>Computers</v>
      </c>
      <c r="K4183" s="4" t="str">
        <f>CONCATENATE(Sales[[#This Row],[region]],Sales[[#This Row],[storetype]])</f>
        <v>3A</v>
      </c>
      <c r="L4183" s="4">
        <f>INDEX(RegionStoreCount[Store Count],MATCH(Sales[[#This Row],[RegionStoretype]],RegionStoreCount[Region/Type],0))</f>
        <v>9</v>
      </c>
      <c r="M4183" s="4">
        <f>AND(Sales[[#This Row],[date]]&lt;=TY_YTDMax,Sales[[#This Row],[date]]&gt;=TY_YTDMin)*Sales[[#This Row],[sales]]</f>
        <v>0</v>
      </c>
      <c r="N4183" s="4">
        <f>AND(Sales[[#This Row],[date]]&lt;=LY_YTDMax,Sales[[#This Row],[date]]&gt;=LY_YTDMin)*Sales[[#This Row],[sales]]</f>
        <v>0</v>
      </c>
      <c r="O4183" s="4">
        <f>AND(Sales[[#This Row],[date]]&gt;=YoY_Min,Sales[[#This Row],[date]]&lt;=TY_YTDMax)*(Sales[[#This Row],[sales]]/Sales[[#This Row],[sqft]])</f>
        <v>0.25297166182572611</v>
      </c>
      <c r="P4183" s="4">
        <f>SUMIF(Sales[RegionStoretype],Sales[[#This Row],[RegionStoretype]],Sales[YoY_SSF])/Sales[[#This Row],[Region_TypeCount]]</f>
        <v>53.603836561720975</v>
      </c>
    </row>
    <row r="4184" spans="1:16" x14ac:dyDescent="0.25">
      <c r="A4184" s="1">
        <v>43014</v>
      </c>
      <c r="B4184">
        <v>14</v>
      </c>
      <c r="C4184">
        <v>7</v>
      </c>
      <c r="D4184">
        <v>20206.389900000002</v>
      </c>
      <c r="E4184">
        <f>INDEX(Stores[region],MATCH(Sales[[#This Row],[store_no]],Stores[store_no],0))</f>
        <v>3</v>
      </c>
      <c r="F4184" t="str">
        <f>INDEX(Stores[storetype],MATCH(Sales[[#This Row],[store_no]],Stores[store_no],0))</f>
        <v>A</v>
      </c>
      <c r="G4184" t="str">
        <f>INDEX(Stores[location_city],MATCH(Sales[[#This Row],[store_no]],Stores[store_no],0))</f>
        <v>Bismarck</v>
      </c>
      <c r="H4184" t="str">
        <f>INDEX(Stores[location_state],MATCH(Sales[[#This Row],[store_no]],Stores[store_no],0))</f>
        <v>North Dakota</v>
      </c>
      <c r="I4184">
        <f>INDEX(Stores[sqft],MATCH(Sales[[#This Row],[store_no]],Stores[store_no],0))</f>
        <v>96400</v>
      </c>
      <c r="J4184" s="4" t="str">
        <f>INDEX(Departments[dept_name],MATCH(Sales[[#This Row],[dept_no]],Departments[dept_no],0))</f>
        <v>Electronics</v>
      </c>
      <c r="K4184" s="4" t="str">
        <f>CONCATENATE(Sales[[#This Row],[region]],Sales[[#This Row],[storetype]])</f>
        <v>3A</v>
      </c>
      <c r="L4184" s="4">
        <f>INDEX(RegionStoreCount[Store Count],MATCH(Sales[[#This Row],[RegionStoretype]],RegionStoreCount[Region/Type],0))</f>
        <v>9</v>
      </c>
      <c r="M4184" s="4">
        <f>AND(Sales[[#This Row],[date]]&lt;=TY_YTDMax,Sales[[#This Row],[date]]&gt;=TY_YTDMin)*Sales[[#This Row],[sales]]</f>
        <v>0</v>
      </c>
      <c r="N4184" s="4">
        <f>AND(Sales[[#This Row],[date]]&lt;=LY_YTDMax,Sales[[#This Row],[date]]&gt;=LY_YTDMin)*Sales[[#This Row],[sales]]</f>
        <v>0</v>
      </c>
      <c r="O4184" s="4">
        <f>AND(Sales[[#This Row],[date]]&gt;=YoY_Min,Sales[[#This Row],[date]]&lt;=TY_YTDMax)*(Sales[[#This Row],[sales]]/Sales[[#This Row],[sqft]])</f>
        <v>0.20960985373443985</v>
      </c>
      <c r="P4184" s="4">
        <f>SUMIF(Sales[RegionStoretype],Sales[[#This Row],[RegionStoretype]],Sales[YoY_SSF])/Sales[[#This Row],[Region_TypeCount]]</f>
        <v>53.603836561720975</v>
      </c>
    </row>
    <row r="4185" spans="1:16" x14ac:dyDescent="0.25">
      <c r="A4185" s="1">
        <v>43014</v>
      </c>
      <c r="B4185">
        <v>14</v>
      </c>
      <c r="C4185">
        <v>8</v>
      </c>
      <c r="D4185">
        <v>4582.3296</v>
      </c>
      <c r="E4185">
        <f>INDEX(Stores[region],MATCH(Sales[[#This Row],[store_no]],Stores[store_no],0))</f>
        <v>3</v>
      </c>
      <c r="F4185" t="str">
        <f>INDEX(Stores[storetype],MATCH(Sales[[#This Row],[store_no]],Stores[store_no],0))</f>
        <v>A</v>
      </c>
      <c r="G4185" t="str">
        <f>INDEX(Stores[location_city],MATCH(Sales[[#This Row],[store_no]],Stores[store_no],0))</f>
        <v>Bismarck</v>
      </c>
      <c r="H4185" t="str">
        <f>INDEX(Stores[location_state],MATCH(Sales[[#This Row],[store_no]],Stores[store_no],0))</f>
        <v>North Dakota</v>
      </c>
      <c r="I4185">
        <f>INDEX(Stores[sqft],MATCH(Sales[[#This Row],[store_no]],Stores[store_no],0))</f>
        <v>96400</v>
      </c>
      <c r="J4185" s="4" t="str">
        <f>INDEX(Departments[dept_name],MATCH(Sales[[#This Row],[dept_no]],Departments[dept_no],0))</f>
        <v>Games</v>
      </c>
      <c r="K4185" s="4" t="str">
        <f>CONCATENATE(Sales[[#This Row],[region]],Sales[[#This Row],[storetype]])</f>
        <v>3A</v>
      </c>
      <c r="L4185" s="4">
        <f>INDEX(RegionStoreCount[Store Count],MATCH(Sales[[#This Row],[RegionStoretype]],RegionStoreCount[Region/Type],0))</f>
        <v>9</v>
      </c>
      <c r="M4185" s="4">
        <f>AND(Sales[[#This Row],[date]]&lt;=TY_YTDMax,Sales[[#This Row],[date]]&gt;=TY_YTDMin)*Sales[[#This Row],[sales]]</f>
        <v>0</v>
      </c>
      <c r="N4185" s="4">
        <f>AND(Sales[[#This Row],[date]]&lt;=LY_YTDMax,Sales[[#This Row],[date]]&gt;=LY_YTDMin)*Sales[[#This Row],[sales]]</f>
        <v>0</v>
      </c>
      <c r="O4185" s="4">
        <f>AND(Sales[[#This Row],[date]]&gt;=YoY_Min,Sales[[#This Row],[date]]&lt;=TY_YTDMax)*(Sales[[#This Row],[sales]]/Sales[[#This Row],[sqft]])</f>
        <v>4.7534539419087141E-2</v>
      </c>
      <c r="P4185" s="4">
        <f>SUMIF(Sales[RegionStoretype],Sales[[#This Row],[RegionStoretype]],Sales[YoY_SSF])/Sales[[#This Row],[Region_TypeCount]]</f>
        <v>53.603836561720975</v>
      </c>
    </row>
    <row r="4186" spans="1:16" x14ac:dyDescent="0.25">
      <c r="A4186" s="1">
        <v>43014</v>
      </c>
      <c r="B4186">
        <v>14</v>
      </c>
      <c r="C4186">
        <v>11</v>
      </c>
      <c r="D4186">
        <v>17406.909099999997</v>
      </c>
      <c r="E4186">
        <f>INDEX(Stores[region],MATCH(Sales[[#This Row],[store_no]],Stores[store_no],0))</f>
        <v>3</v>
      </c>
      <c r="F4186" t="str">
        <f>INDEX(Stores[storetype],MATCH(Sales[[#This Row],[store_no]],Stores[store_no],0))</f>
        <v>A</v>
      </c>
      <c r="G4186" t="str">
        <f>INDEX(Stores[location_city],MATCH(Sales[[#This Row],[store_no]],Stores[store_no],0))</f>
        <v>Bismarck</v>
      </c>
      <c r="H4186" t="str">
        <f>INDEX(Stores[location_state],MATCH(Sales[[#This Row],[store_no]],Stores[store_no],0))</f>
        <v>North Dakota</v>
      </c>
      <c r="I4186">
        <f>INDEX(Stores[sqft],MATCH(Sales[[#This Row],[store_no]],Stores[store_no],0))</f>
        <v>96400</v>
      </c>
      <c r="J4186" s="4" t="str">
        <f>INDEX(Departments[dept_name],MATCH(Sales[[#This Row],[dept_no]],Departments[dept_no],0))</f>
        <v>Home</v>
      </c>
      <c r="K4186" s="4" t="str">
        <f>CONCATENATE(Sales[[#This Row],[region]],Sales[[#This Row],[storetype]])</f>
        <v>3A</v>
      </c>
      <c r="L4186" s="4">
        <f>INDEX(RegionStoreCount[Store Count],MATCH(Sales[[#This Row],[RegionStoretype]],RegionStoreCount[Region/Type],0))</f>
        <v>9</v>
      </c>
      <c r="M4186" s="4">
        <f>AND(Sales[[#This Row],[date]]&lt;=TY_YTDMax,Sales[[#This Row],[date]]&gt;=TY_YTDMin)*Sales[[#This Row],[sales]]</f>
        <v>0</v>
      </c>
      <c r="N4186" s="4">
        <f>AND(Sales[[#This Row],[date]]&lt;=LY_YTDMax,Sales[[#This Row],[date]]&gt;=LY_YTDMin)*Sales[[#This Row],[sales]]</f>
        <v>0</v>
      </c>
      <c r="O4186" s="4">
        <f>AND(Sales[[#This Row],[date]]&gt;=YoY_Min,Sales[[#This Row],[date]]&lt;=TY_YTDMax)*(Sales[[#This Row],[sales]]/Sales[[#This Row],[sqft]])</f>
        <v>0.180569596473029</v>
      </c>
      <c r="P4186" s="4">
        <f>SUMIF(Sales[RegionStoretype],Sales[[#This Row],[RegionStoretype]],Sales[YoY_SSF])/Sales[[#This Row],[Region_TypeCount]]</f>
        <v>53.603836561720975</v>
      </c>
    </row>
    <row r="4187" spans="1:16" x14ac:dyDescent="0.25">
      <c r="A4187" s="1">
        <v>43014</v>
      </c>
      <c r="B4187">
        <v>14</v>
      </c>
      <c r="C4187">
        <v>12</v>
      </c>
      <c r="D4187">
        <v>27810.080000000002</v>
      </c>
      <c r="E4187">
        <f>INDEX(Stores[region],MATCH(Sales[[#This Row],[store_no]],Stores[store_no],0))</f>
        <v>3</v>
      </c>
      <c r="F4187" t="str">
        <f>INDEX(Stores[storetype],MATCH(Sales[[#This Row],[store_no]],Stores[store_no],0))</f>
        <v>A</v>
      </c>
      <c r="G4187" t="str">
        <f>INDEX(Stores[location_city],MATCH(Sales[[#This Row],[store_no]],Stores[store_no],0))</f>
        <v>Bismarck</v>
      </c>
      <c r="H4187" t="str">
        <f>INDEX(Stores[location_state],MATCH(Sales[[#This Row],[store_no]],Stores[store_no],0))</f>
        <v>North Dakota</v>
      </c>
      <c r="I4187">
        <f>INDEX(Stores[sqft],MATCH(Sales[[#This Row],[store_no]],Stores[store_no],0))</f>
        <v>96400</v>
      </c>
      <c r="J4187" s="4" t="str">
        <f>INDEX(Departments[dept_name],MATCH(Sales[[#This Row],[dept_no]],Departments[dept_no],0))</f>
        <v>Jewelery</v>
      </c>
      <c r="K4187" s="4" t="str">
        <f>CONCATENATE(Sales[[#This Row],[region]],Sales[[#This Row],[storetype]])</f>
        <v>3A</v>
      </c>
      <c r="L4187" s="4">
        <f>INDEX(RegionStoreCount[Store Count],MATCH(Sales[[#This Row],[RegionStoretype]],RegionStoreCount[Region/Type],0))</f>
        <v>9</v>
      </c>
      <c r="M4187" s="4">
        <f>AND(Sales[[#This Row],[date]]&lt;=TY_YTDMax,Sales[[#This Row],[date]]&gt;=TY_YTDMin)*Sales[[#This Row],[sales]]</f>
        <v>0</v>
      </c>
      <c r="N4187" s="4">
        <f>AND(Sales[[#This Row],[date]]&lt;=LY_YTDMax,Sales[[#This Row],[date]]&gt;=LY_YTDMin)*Sales[[#This Row],[sales]]</f>
        <v>0</v>
      </c>
      <c r="O4187" s="4">
        <f>AND(Sales[[#This Row],[date]]&gt;=YoY_Min,Sales[[#This Row],[date]]&lt;=TY_YTDMax)*(Sales[[#This Row],[sales]]/Sales[[#This Row],[sqft]])</f>
        <v>0.2884863070539419</v>
      </c>
      <c r="P4187" s="4">
        <f>SUMIF(Sales[RegionStoretype],Sales[[#This Row],[RegionStoretype]],Sales[YoY_SSF])/Sales[[#This Row],[Region_TypeCount]]</f>
        <v>53.603836561720975</v>
      </c>
    </row>
    <row r="4188" spans="1:16" x14ac:dyDescent="0.25">
      <c r="A4188" s="1">
        <v>43014</v>
      </c>
      <c r="B4188">
        <v>15</v>
      </c>
      <c r="C4188">
        <v>3</v>
      </c>
      <c r="D4188">
        <v>17628.048000000003</v>
      </c>
      <c r="E4188">
        <f>INDEX(Stores[region],MATCH(Sales[[#This Row],[store_no]],Stores[store_no],0))</f>
        <v>2</v>
      </c>
      <c r="F4188" t="str">
        <f>INDEX(Stores[storetype],MATCH(Sales[[#This Row],[store_no]],Stores[store_no],0))</f>
        <v>B</v>
      </c>
      <c r="G4188" t="str">
        <f>INDEX(Stores[location_city],MATCH(Sales[[#This Row],[store_no]],Stores[store_no],0))</f>
        <v>Rochester</v>
      </c>
      <c r="H4188" t="str">
        <f>INDEX(Stores[location_state],MATCH(Sales[[#This Row],[store_no]],Stores[store_no],0))</f>
        <v>Minnesota</v>
      </c>
      <c r="I4188">
        <f>INDEX(Stores[sqft],MATCH(Sales[[#This Row],[store_no]],Stores[store_no],0))</f>
        <v>128100</v>
      </c>
      <c r="J4188" s="4" t="str">
        <f>INDEX(Departments[dept_name],MATCH(Sales[[#This Row],[dept_no]],Departments[dept_no],0))</f>
        <v>Beauty</v>
      </c>
      <c r="K4188" s="4" t="str">
        <f>CONCATENATE(Sales[[#This Row],[region]],Sales[[#This Row],[storetype]])</f>
        <v>2B</v>
      </c>
      <c r="L4188" s="4">
        <f>INDEX(RegionStoreCount[Store Count],MATCH(Sales[[#This Row],[RegionStoretype]],RegionStoreCount[Region/Type],0))</f>
        <v>6</v>
      </c>
      <c r="M4188" s="4">
        <f>AND(Sales[[#This Row],[date]]&lt;=TY_YTDMax,Sales[[#This Row],[date]]&gt;=TY_YTDMin)*Sales[[#This Row],[sales]]</f>
        <v>0</v>
      </c>
      <c r="N4188" s="4">
        <f>AND(Sales[[#This Row],[date]]&lt;=LY_YTDMax,Sales[[#This Row],[date]]&gt;=LY_YTDMin)*Sales[[#This Row],[sales]]</f>
        <v>0</v>
      </c>
      <c r="O4188" s="4">
        <f>AND(Sales[[#This Row],[date]]&gt;=YoY_Min,Sales[[#This Row],[date]]&lt;=TY_YTDMax)*(Sales[[#This Row],[sales]]/Sales[[#This Row],[sqft]])</f>
        <v>0.13761161592505858</v>
      </c>
      <c r="P4188" s="4">
        <f>SUMIF(Sales[RegionStoretype],Sales[[#This Row],[RegionStoretype]],Sales[YoY_SSF])/Sales[[#This Row],[Region_TypeCount]]</f>
        <v>58.393757732919049</v>
      </c>
    </row>
    <row r="4189" spans="1:16" x14ac:dyDescent="0.25">
      <c r="A4189" s="1">
        <v>43014</v>
      </c>
      <c r="B4189">
        <v>15</v>
      </c>
      <c r="C4189">
        <v>13</v>
      </c>
      <c r="D4189">
        <v>41366.924999999996</v>
      </c>
      <c r="E4189">
        <f>INDEX(Stores[region],MATCH(Sales[[#This Row],[store_no]],Stores[store_no],0))</f>
        <v>2</v>
      </c>
      <c r="F4189" t="str">
        <f>INDEX(Stores[storetype],MATCH(Sales[[#This Row],[store_no]],Stores[store_no],0))</f>
        <v>B</v>
      </c>
      <c r="G4189" t="str">
        <f>INDEX(Stores[location_city],MATCH(Sales[[#This Row],[store_no]],Stores[store_no],0))</f>
        <v>Rochester</v>
      </c>
      <c r="H4189" t="str">
        <f>INDEX(Stores[location_state],MATCH(Sales[[#This Row],[store_no]],Stores[store_no],0))</f>
        <v>Minnesota</v>
      </c>
      <c r="I4189">
        <f>INDEX(Stores[sqft],MATCH(Sales[[#This Row],[store_no]],Stores[store_no],0))</f>
        <v>128100</v>
      </c>
      <c r="J4189" s="4" t="str">
        <f>INDEX(Departments[dept_name],MATCH(Sales[[#This Row],[dept_no]],Departments[dept_no],0))</f>
        <v>Kids</v>
      </c>
      <c r="K4189" s="4" t="str">
        <f>CONCATENATE(Sales[[#This Row],[region]],Sales[[#This Row],[storetype]])</f>
        <v>2B</v>
      </c>
      <c r="L4189" s="4">
        <f>INDEX(RegionStoreCount[Store Count],MATCH(Sales[[#This Row],[RegionStoretype]],RegionStoreCount[Region/Type],0))</f>
        <v>6</v>
      </c>
      <c r="M4189" s="4">
        <f>AND(Sales[[#This Row],[date]]&lt;=TY_YTDMax,Sales[[#This Row],[date]]&gt;=TY_YTDMin)*Sales[[#This Row],[sales]]</f>
        <v>0</v>
      </c>
      <c r="N4189" s="4">
        <f>AND(Sales[[#This Row],[date]]&lt;=LY_YTDMax,Sales[[#This Row],[date]]&gt;=LY_YTDMin)*Sales[[#This Row],[sales]]</f>
        <v>0</v>
      </c>
      <c r="O4189" s="4">
        <f>AND(Sales[[#This Row],[date]]&gt;=YoY_Min,Sales[[#This Row],[date]]&lt;=TY_YTDMax)*(Sales[[#This Row],[sales]]/Sales[[#This Row],[sqft]])</f>
        <v>0.32292681498829034</v>
      </c>
      <c r="P4189" s="4">
        <f>SUMIF(Sales[RegionStoretype],Sales[[#This Row],[RegionStoretype]],Sales[YoY_SSF])/Sales[[#This Row],[Region_TypeCount]]</f>
        <v>58.393757732919049</v>
      </c>
    </row>
    <row r="4190" spans="1:16" x14ac:dyDescent="0.25">
      <c r="A4190" s="1">
        <v>43014</v>
      </c>
      <c r="B4190">
        <v>16</v>
      </c>
      <c r="C4190">
        <v>5</v>
      </c>
      <c r="D4190">
        <v>121788.69349999999</v>
      </c>
      <c r="E4190">
        <f>INDEX(Stores[region],MATCH(Sales[[#This Row],[store_no]],Stores[store_no],0))</f>
        <v>2</v>
      </c>
      <c r="F4190" t="str">
        <f>INDEX(Stores[storetype],MATCH(Sales[[#This Row],[store_no]],Stores[store_no],0))</f>
        <v>B</v>
      </c>
      <c r="G4190" t="str">
        <f>INDEX(Stores[location_city],MATCH(Sales[[#This Row],[store_no]],Stores[store_no],0))</f>
        <v>Saint Paul</v>
      </c>
      <c r="H4190" t="str">
        <f>INDEX(Stores[location_state],MATCH(Sales[[#This Row],[store_no]],Stores[store_no],0))</f>
        <v>Minnesota</v>
      </c>
      <c r="I4190">
        <f>INDEX(Stores[sqft],MATCH(Sales[[#This Row],[store_no]],Stores[store_no],0))</f>
        <v>180400</v>
      </c>
      <c r="J4190" s="4" t="str">
        <f>INDEX(Departments[dept_name],MATCH(Sales[[#This Row],[dept_no]],Departments[dept_no],0))</f>
        <v>Clothing</v>
      </c>
      <c r="K4190" s="4" t="str">
        <f>CONCATENATE(Sales[[#This Row],[region]],Sales[[#This Row],[storetype]])</f>
        <v>2B</v>
      </c>
      <c r="L4190" s="4">
        <f>INDEX(RegionStoreCount[Store Count],MATCH(Sales[[#This Row],[RegionStoretype]],RegionStoreCount[Region/Type],0))</f>
        <v>6</v>
      </c>
      <c r="M4190" s="4">
        <f>AND(Sales[[#This Row],[date]]&lt;=TY_YTDMax,Sales[[#This Row],[date]]&gt;=TY_YTDMin)*Sales[[#This Row],[sales]]</f>
        <v>0</v>
      </c>
      <c r="N4190" s="4">
        <f>AND(Sales[[#This Row],[date]]&lt;=LY_YTDMax,Sales[[#This Row],[date]]&gt;=LY_YTDMin)*Sales[[#This Row],[sales]]</f>
        <v>0</v>
      </c>
      <c r="O4190" s="4">
        <f>AND(Sales[[#This Row],[date]]&gt;=YoY_Min,Sales[[#This Row],[date]]&lt;=TY_YTDMax)*(Sales[[#This Row],[sales]]/Sales[[#This Row],[sqft]])</f>
        <v>0.67510362250554323</v>
      </c>
      <c r="P4190" s="4">
        <f>SUMIF(Sales[RegionStoretype],Sales[[#This Row],[RegionStoretype]],Sales[YoY_SSF])/Sales[[#This Row],[Region_TypeCount]]</f>
        <v>58.393757732919049</v>
      </c>
    </row>
    <row r="4191" spans="1:16" x14ac:dyDescent="0.25">
      <c r="A4191" s="1">
        <v>43014</v>
      </c>
      <c r="B4191">
        <v>16</v>
      </c>
      <c r="C4191">
        <v>12</v>
      </c>
      <c r="D4191">
        <v>78237.190600000002</v>
      </c>
      <c r="E4191">
        <f>INDEX(Stores[region],MATCH(Sales[[#This Row],[store_no]],Stores[store_no],0))</f>
        <v>2</v>
      </c>
      <c r="F4191" t="str">
        <f>INDEX(Stores[storetype],MATCH(Sales[[#This Row],[store_no]],Stores[store_no],0))</f>
        <v>B</v>
      </c>
      <c r="G4191" t="str">
        <f>INDEX(Stores[location_city],MATCH(Sales[[#This Row],[store_no]],Stores[store_no],0))</f>
        <v>Saint Paul</v>
      </c>
      <c r="H4191" t="str">
        <f>INDEX(Stores[location_state],MATCH(Sales[[#This Row],[store_no]],Stores[store_no],0))</f>
        <v>Minnesota</v>
      </c>
      <c r="I4191">
        <f>INDEX(Stores[sqft],MATCH(Sales[[#This Row],[store_no]],Stores[store_no],0))</f>
        <v>180400</v>
      </c>
      <c r="J4191" s="4" t="str">
        <f>INDEX(Departments[dept_name],MATCH(Sales[[#This Row],[dept_no]],Departments[dept_no],0))</f>
        <v>Jewelery</v>
      </c>
      <c r="K4191" s="4" t="str">
        <f>CONCATENATE(Sales[[#This Row],[region]],Sales[[#This Row],[storetype]])</f>
        <v>2B</v>
      </c>
      <c r="L4191" s="4">
        <f>INDEX(RegionStoreCount[Store Count],MATCH(Sales[[#This Row],[RegionStoretype]],RegionStoreCount[Region/Type],0))</f>
        <v>6</v>
      </c>
      <c r="M4191" s="4">
        <f>AND(Sales[[#This Row],[date]]&lt;=TY_YTDMax,Sales[[#This Row],[date]]&gt;=TY_YTDMin)*Sales[[#This Row],[sales]]</f>
        <v>0</v>
      </c>
      <c r="N4191" s="4">
        <f>AND(Sales[[#This Row],[date]]&lt;=LY_YTDMax,Sales[[#This Row],[date]]&gt;=LY_YTDMin)*Sales[[#This Row],[sales]]</f>
        <v>0</v>
      </c>
      <c r="O4191" s="4">
        <f>AND(Sales[[#This Row],[date]]&gt;=YoY_Min,Sales[[#This Row],[date]]&lt;=TY_YTDMax)*(Sales[[#This Row],[sales]]/Sales[[#This Row],[sqft]])</f>
        <v>0.4336873093126386</v>
      </c>
      <c r="P4191" s="4">
        <f>SUMIF(Sales[RegionStoretype],Sales[[#This Row],[RegionStoretype]],Sales[YoY_SSF])/Sales[[#This Row],[Region_TypeCount]]</f>
        <v>58.393757732919049</v>
      </c>
    </row>
    <row r="4192" spans="1:16" x14ac:dyDescent="0.25">
      <c r="A4192" s="1">
        <v>43014</v>
      </c>
      <c r="B4192">
        <v>16</v>
      </c>
      <c r="C4192">
        <v>16</v>
      </c>
      <c r="D4192">
        <v>65247.688499999997</v>
      </c>
      <c r="E4192">
        <f>INDEX(Stores[region],MATCH(Sales[[#This Row],[store_no]],Stores[store_no],0))</f>
        <v>2</v>
      </c>
      <c r="F4192" t="str">
        <f>INDEX(Stores[storetype],MATCH(Sales[[#This Row],[store_no]],Stores[store_no],0))</f>
        <v>B</v>
      </c>
      <c r="G4192" t="str">
        <f>INDEX(Stores[location_city],MATCH(Sales[[#This Row],[store_no]],Stores[store_no],0))</f>
        <v>Saint Paul</v>
      </c>
      <c r="H4192" t="str">
        <f>INDEX(Stores[location_state],MATCH(Sales[[#This Row],[store_no]],Stores[store_no],0))</f>
        <v>Minnesota</v>
      </c>
      <c r="I4192">
        <f>INDEX(Stores[sqft],MATCH(Sales[[#This Row],[store_no]],Stores[store_no],0))</f>
        <v>180400</v>
      </c>
      <c r="J4192" s="4" t="str">
        <f>INDEX(Departments[dept_name],MATCH(Sales[[#This Row],[dept_no]],Departments[dept_no],0))</f>
        <v>Outdoors</v>
      </c>
      <c r="K4192" s="4" t="str">
        <f>CONCATENATE(Sales[[#This Row],[region]],Sales[[#This Row],[storetype]])</f>
        <v>2B</v>
      </c>
      <c r="L4192" s="4">
        <f>INDEX(RegionStoreCount[Store Count],MATCH(Sales[[#This Row],[RegionStoretype]],RegionStoreCount[Region/Type],0))</f>
        <v>6</v>
      </c>
      <c r="M4192" s="4">
        <f>AND(Sales[[#This Row],[date]]&lt;=TY_YTDMax,Sales[[#This Row],[date]]&gt;=TY_YTDMin)*Sales[[#This Row],[sales]]</f>
        <v>0</v>
      </c>
      <c r="N4192" s="4">
        <f>AND(Sales[[#This Row],[date]]&lt;=LY_YTDMax,Sales[[#This Row],[date]]&gt;=LY_YTDMin)*Sales[[#This Row],[sales]]</f>
        <v>0</v>
      </c>
      <c r="O4192" s="4">
        <f>AND(Sales[[#This Row],[date]]&gt;=YoY_Min,Sales[[#This Row],[date]]&lt;=TY_YTDMax)*(Sales[[#This Row],[sales]]/Sales[[#This Row],[sqft]])</f>
        <v>0.36168341740576493</v>
      </c>
      <c r="P4192" s="4">
        <f>SUMIF(Sales[RegionStoretype],Sales[[#This Row],[RegionStoretype]],Sales[YoY_SSF])/Sales[[#This Row],[Region_TypeCount]]</f>
        <v>58.393757732919049</v>
      </c>
    </row>
    <row r="4193" spans="1:16" x14ac:dyDescent="0.25">
      <c r="A4193" s="1">
        <v>43014</v>
      </c>
      <c r="B4193">
        <v>17</v>
      </c>
      <c r="C4193">
        <v>3</v>
      </c>
      <c r="D4193">
        <v>71983.447800000009</v>
      </c>
      <c r="E4193">
        <f>INDEX(Stores[region],MATCH(Sales[[#This Row],[store_no]],Stores[store_no],0))</f>
        <v>3</v>
      </c>
      <c r="F4193" t="str">
        <f>INDEX(Stores[storetype],MATCH(Sales[[#This Row],[store_no]],Stores[store_no],0))</f>
        <v>B</v>
      </c>
      <c r="G4193" t="str">
        <f>INDEX(Stores[location_city],MATCH(Sales[[#This Row],[store_no]],Stores[store_no],0))</f>
        <v>Fargo</v>
      </c>
      <c r="H4193" t="str">
        <f>INDEX(Stores[location_state],MATCH(Sales[[#This Row],[store_no]],Stores[store_no],0))</f>
        <v>North Dakota</v>
      </c>
      <c r="I4193">
        <f>INDEX(Stores[sqft],MATCH(Sales[[#This Row],[store_no]],Stores[store_no],0))</f>
        <v>211600</v>
      </c>
      <c r="J4193" s="4" t="str">
        <f>INDEX(Departments[dept_name],MATCH(Sales[[#This Row],[dept_no]],Departments[dept_no],0))</f>
        <v>Beauty</v>
      </c>
      <c r="K4193" s="4" t="str">
        <f>CONCATENATE(Sales[[#This Row],[region]],Sales[[#This Row],[storetype]])</f>
        <v>3B</v>
      </c>
      <c r="L4193" s="4">
        <f>INDEX(RegionStoreCount[Store Count],MATCH(Sales[[#This Row],[RegionStoretype]],RegionStoreCount[Region/Type],0))</f>
        <v>4</v>
      </c>
      <c r="M4193" s="4">
        <f>AND(Sales[[#This Row],[date]]&lt;=TY_YTDMax,Sales[[#This Row],[date]]&gt;=TY_YTDMin)*Sales[[#This Row],[sales]]</f>
        <v>0</v>
      </c>
      <c r="N4193" s="4">
        <f>AND(Sales[[#This Row],[date]]&lt;=LY_YTDMax,Sales[[#This Row],[date]]&gt;=LY_YTDMin)*Sales[[#This Row],[sales]]</f>
        <v>0</v>
      </c>
      <c r="O4193" s="4">
        <f>AND(Sales[[#This Row],[date]]&gt;=YoY_Min,Sales[[#This Row],[date]]&lt;=TY_YTDMax)*(Sales[[#This Row],[sales]]/Sales[[#This Row],[sqft]])</f>
        <v>0.34018642627599249</v>
      </c>
      <c r="P4193" s="4">
        <f>SUMIF(Sales[RegionStoretype],Sales[[#This Row],[RegionStoretype]],Sales[YoY_SSF])/Sales[[#This Row],[Region_TypeCount]]</f>
        <v>58.312187288105562</v>
      </c>
    </row>
    <row r="4194" spans="1:16" x14ac:dyDescent="0.25">
      <c r="A4194" s="1">
        <v>43014</v>
      </c>
      <c r="B4194">
        <v>17</v>
      </c>
      <c r="C4194">
        <v>4</v>
      </c>
      <c r="D4194">
        <v>23047.976999999999</v>
      </c>
      <c r="E4194">
        <f>INDEX(Stores[region],MATCH(Sales[[#This Row],[store_no]],Stores[store_no],0))</f>
        <v>3</v>
      </c>
      <c r="F4194" t="str">
        <f>INDEX(Stores[storetype],MATCH(Sales[[#This Row],[store_no]],Stores[store_no],0))</f>
        <v>B</v>
      </c>
      <c r="G4194" t="str">
        <f>INDEX(Stores[location_city],MATCH(Sales[[#This Row],[store_no]],Stores[store_no],0))</f>
        <v>Fargo</v>
      </c>
      <c r="H4194" t="str">
        <f>INDEX(Stores[location_state],MATCH(Sales[[#This Row],[store_no]],Stores[store_no],0))</f>
        <v>North Dakota</v>
      </c>
      <c r="I4194">
        <f>INDEX(Stores[sqft],MATCH(Sales[[#This Row],[store_no]],Stores[store_no],0))</f>
        <v>211600</v>
      </c>
      <c r="J4194" s="4" t="str">
        <f>INDEX(Departments[dept_name],MATCH(Sales[[#This Row],[dept_no]],Departments[dept_no],0))</f>
        <v>Books</v>
      </c>
      <c r="K4194" s="4" t="str">
        <f>CONCATENATE(Sales[[#This Row],[region]],Sales[[#This Row],[storetype]])</f>
        <v>3B</v>
      </c>
      <c r="L4194" s="4">
        <f>INDEX(RegionStoreCount[Store Count],MATCH(Sales[[#This Row],[RegionStoretype]],RegionStoreCount[Region/Type],0))</f>
        <v>4</v>
      </c>
      <c r="M4194" s="4">
        <f>AND(Sales[[#This Row],[date]]&lt;=TY_YTDMax,Sales[[#This Row],[date]]&gt;=TY_YTDMin)*Sales[[#This Row],[sales]]</f>
        <v>0</v>
      </c>
      <c r="N4194" s="4">
        <f>AND(Sales[[#This Row],[date]]&lt;=LY_YTDMax,Sales[[#This Row],[date]]&gt;=LY_YTDMin)*Sales[[#This Row],[sales]]</f>
        <v>0</v>
      </c>
      <c r="O4194" s="4">
        <f>AND(Sales[[#This Row],[date]]&gt;=YoY_Min,Sales[[#This Row],[date]]&lt;=TY_YTDMax)*(Sales[[#This Row],[sales]]/Sales[[#This Row],[sqft]])</f>
        <v>0.1089223865784499</v>
      </c>
      <c r="P4194" s="4">
        <f>SUMIF(Sales[RegionStoretype],Sales[[#This Row],[RegionStoretype]],Sales[YoY_SSF])/Sales[[#This Row],[Region_TypeCount]]</f>
        <v>58.312187288105562</v>
      </c>
    </row>
    <row r="4195" spans="1:16" x14ac:dyDescent="0.25">
      <c r="A4195" s="1">
        <v>43014</v>
      </c>
      <c r="B4195">
        <v>17</v>
      </c>
      <c r="C4195">
        <v>6</v>
      </c>
      <c r="D4195">
        <v>85613.051999999996</v>
      </c>
      <c r="E4195">
        <f>INDEX(Stores[region],MATCH(Sales[[#This Row],[store_no]],Stores[store_no],0))</f>
        <v>3</v>
      </c>
      <c r="F4195" t="str">
        <f>INDEX(Stores[storetype],MATCH(Sales[[#This Row],[store_no]],Stores[store_no],0))</f>
        <v>B</v>
      </c>
      <c r="G4195" t="str">
        <f>INDEX(Stores[location_city],MATCH(Sales[[#This Row],[store_no]],Stores[store_no],0))</f>
        <v>Fargo</v>
      </c>
      <c r="H4195" t="str">
        <f>INDEX(Stores[location_state],MATCH(Sales[[#This Row],[store_no]],Stores[store_no],0))</f>
        <v>North Dakota</v>
      </c>
      <c r="I4195">
        <f>INDEX(Stores[sqft],MATCH(Sales[[#This Row],[store_no]],Stores[store_no],0))</f>
        <v>211600</v>
      </c>
      <c r="J4195" s="4" t="str">
        <f>INDEX(Departments[dept_name],MATCH(Sales[[#This Row],[dept_no]],Departments[dept_no],0))</f>
        <v>Computers</v>
      </c>
      <c r="K4195" s="4" t="str">
        <f>CONCATENATE(Sales[[#This Row],[region]],Sales[[#This Row],[storetype]])</f>
        <v>3B</v>
      </c>
      <c r="L4195" s="4">
        <f>INDEX(RegionStoreCount[Store Count],MATCH(Sales[[#This Row],[RegionStoretype]],RegionStoreCount[Region/Type],0))</f>
        <v>4</v>
      </c>
      <c r="M4195" s="4">
        <f>AND(Sales[[#This Row],[date]]&lt;=TY_YTDMax,Sales[[#This Row],[date]]&gt;=TY_YTDMin)*Sales[[#This Row],[sales]]</f>
        <v>0</v>
      </c>
      <c r="N4195" s="4">
        <f>AND(Sales[[#This Row],[date]]&lt;=LY_YTDMax,Sales[[#This Row],[date]]&gt;=LY_YTDMin)*Sales[[#This Row],[sales]]</f>
        <v>0</v>
      </c>
      <c r="O4195" s="4">
        <f>AND(Sales[[#This Row],[date]]&gt;=YoY_Min,Sales[[#This Row],[date]]&lt;=TY_YTDMax)*(Sales[[#This Row],[sales]]/Sales[[#This Row],[sqft]])</f>
        <v>0.40459854442344045</v>
      </c>
      <c r="P4195" s="4">
        <f>SUMIF(Sales[RegionStoretype],Sales[[#This Row],[RegionStoretype]],Sales[YoY_SSF])/Sales[[#This Row],[Region_TypeCount]]</f>
        <v>58.312187288105562</v>
      </c>
    </row>
    <row r="4196" spans="1:16" x14ac:dyDescent="0.25">
      <c r="A4196" s="1">
        <v>43014</v>
      </c>
      <c r="B4196">
        <v>17</v>
      </c>
      <c r="C4196">
        <v>13</v>
      </c>
      <c r="D4196">
        <v>83688.158599999995</v>
      </c>
      <c r="E4196">
        <f>INDEX(Stores[region],MATCH(Sales[[#This Row],[store_no]],Stores[store_no],0))</f>
        <v>3</v>
      </c>
      <c r="F4196" t="str">
        <f>INDEX(Stores[storetype],MATCH(Sales[[#This Row],[store_no]],Stores[store_no],0))</f>
        <v>B</v>
      </c>
      <c r="G4196" t="str">
        <f>INDEX(Stores[location_city],MATCH(Sales[[#This Row],[store_no]],Stores[store_no],0))</f>
        <v>Fargo</v>
      </c>
      <c r="H4196" t="str">
        <f>INDEX(Stores[location_state],MATCH(Sales[[#This Row],[store_no]],Stores[store_no],0))</f>
        <v>North Dakota</v>
      </c>
      <c r="I4196">
        <f>INDEX(Stores[sqft],MATCH(Sales[[#This Row],[store_no]],Stores[store_no],0))</f>
        <v>211600</v>
      </c>
      <c r="J4196" s="4" t="str">
        <f>INDEX(Departments[dept_name],MATCH(Sales[[#This Row],[dept_no]],Departments[dept_no],0))</f>
        <v>Kids</v>
      </c>
      <c r="K4196" s="4" t="str">
        <f>CONCATENATE(Sales[[#This Row],[region]],Sales[[#This Row],[storetype]])</f>
        <v>3B</v>
      </c>
      <c r="L4196" s="4">
        <f>INDEX(RegionStoreCount[Store Count],MATCH(Sales[[#This Row],[RegionStoretype]],RegionStoreCount[Region/Type],0))</f>
        <v>4</v>
      </c>
      <c r="M4196" s="4">
        <f>AND(Sales[[#This Row],[date]]&lt;=TY_YTDMax,Sales[[#This Row],[date]]&gt;=TY_YTDMin)*Sales[[#This Row],[sales]]</f>
        <v>0</v>
      </c>
      <c r="N4196" s="4">
        <f>AND(Sales[[#This Row],[date]]&lt;=LY_YTDMax,Sales[[#This Row],[date]]&gt;=LY_YTDMin)*Sales[[#This Row],[sales]]</f>
        <v>0</v>
      </c>
      <c r="O4196" s="4">
        <f>AND(Sales[[#This Row],[date]]&gt;=YoY_Min,Sales[[#This Row],[date]]&lt;=TY_YTDMax)*(Sales[[#This Row],[sales]]/Sales[[#This Row],[sqft]])</f>
        <v>0.39550169470699431</v>
      </c>
      <c r="P4196" s="4">
        <f>SUMIF(Sales[RegionStoretype],Sales[[#This Row],[RegionStoretype]],Sales[YoY_SSF])/Sales[[#This Row],[Region_TypeCount]]</f>
        <v>58.312187288105562</v>
      </c>
    </row>
    <row r="4197" spans="1:16" x14ac:dyDescent="0.25">
      <c r="A4197" s="1">
        <v>43014</v>
      </c>
      <c r="B4197">
        <v>17</v>
      </c>
      <c r="C4197">
        <v>19</v>
      </c>
      <c r="D4197">
        <v>34830.998</v>
      </c>
      <c r="E4197">
        <f>INDEX(Stores[region],MATCH(Sales[[#This Row],[store_no]],Stores[store_no],0))</f>
        <v>3</v>
      </c>
      <c r="F4197" t="str">
        <f>INDEX(Stores[storetype],MATCH(Sales[[#This Row],[store_no]],Stores[store_no],0))</f>
        <v>B</v>
      </c>
      <c r="G4197" t="str">
        <f>INDEX(Stores[location_city],MATCH(Sales[[#This Row],[store_no]],Stores[store_no],0))</f>
        <v>Fargo</v>
      </c>
      <c r="H4197" t="str">
        <f>INDEX(Stores[location_state],MATCH(Sales[[#This Row],[store_no]],Stores[store_no],0))</f>
        <v>North Dakota</v>
      </c>
      <c r="I4197">
        <f>INDEX(Stores[sqft],MATCH(Sales[[#This Row],[store_no]],Stores[store_no],0))</f>
        <v>211600</v>
      </c>
      <c r="J4197" s="4" t="str">
        <f>INDEX(Departments[dept_name],MATCH(Sales[[#This Row],[dept_no]],Departments[dept_no],0))</f>
        <v>Tools</v>
      </c>
      <c r="K4197" s="4" t="str">
        <f>CONCATENATE(Sales[[#This Row],[region]],Sales[[#This Row],[storetype]])</f>
        <v>3B</v>
      </c>
      <c r="L4197" s="4">
        <f>INDEX(RegionStoreCount[Store Count],MATCH(Sales[[#This Row],[RegionStoretype]],RegionStoreCount[Region/Type],0))</f>
        <v>4</v>
      </c>
      <c r="M4197" s="4">
        <f>AND(Sales[[#This Row],[date]]&lt;=TY_YTDMax,Sales[[#This Row],[date]]&gt;=TY_YTDMin)*Sales[[#This Row],[sales]]</f>
        <v>0</v>
      </c>
      <c r="N4197" s="4">
        <f>AND(Sales[[#This Row],[date]]&lt;=LY_YTDMax,Sales[[#This Row],[date]]&gt;=LY_YTDMin)*Sales[[#This Row],[sales]]</f>
        <v>0</v>
      </c>
      <c r="O4197" s="4">
        <f>AND(Sales[[#This Row],[date]]&gt;=YoY_Min,Sales[[#This Row],[date]]&lt;=TY_YTDMax)*(Sales[[#This Row],[sales]]/Sales[[#This Row],[sqft]])</f>
        <v>0.16460774102079395</v>
      </c>
      <c r="P4197" s="4">
        <f>SUMIF(Sales[RegionStoretype],Sales[[#This Row],[RegionStoretype]],Sales[YoY_SSF])/Sales[[#This Row],[Region_TypeCount]]</f>
        <v>58.312187288105562</v>
      </c>
    </row>
    <row r="4198" spans="1:16" x14ac:dyDescent="0.25">
      <c r="A4198" s="1">
        <v>43014</v>
      </c>
      <c r="B4198">
        <v>18</v>
      </c>
      <c r="C4198">
        <v>10</v>
      </c>
      <c r="D4198">
        <v>10669.559600000001</v>
      </c>
      <c r="E4198">
        <f>INDEX(Stores[region],MATCH(Sales[[#This Row],[store_no]],Stores[store_no],0))</f>
        <v>2</v>
      </c>
      <c r="F4198" t="str">
        <f>INDEX(Stores[storetype],MATCH(Sales[[#This Row],[store_no]],Stores[store_no],0))</f>
        <v>B</v>
      </c>
      <c r="G4198" t="str">
        <f>INDEX(Stores[location_city],MATCH(Sales[[#This Row],[store_no]],Stores[store_no],0))</f>
        <v>Chicago</v>
      </c>
      <c r="H4198" t="str">
        <f>INDEX(Stores[location_state],MATCH(Sales[[#This Row],[store_no]],Stores[store_no],0))</f>
        <v>Illinois</v>
      </c>
      <c r="I4198">
        <f>INDEX(Stores[sqft],MATCH(Sales[[#This Row],[store_no]],Stores[store_no],0))</f>
        <v>120700</v>
      </c>
      <c r="J4198" s="4" t="str">
        <f>INDEX(Departments[dept_name],MATCH(Sales[[#This Row],[dept_no]],Departments[dept_no],0))</f>
        <v>Health</v>
      </c>
      <c r="K4198" s="4" t="str">
        <f>CONCATENATE(Sales[[#This Row],[region]],Sales[[#This Row],[storetype]])</f>
        <v>2B</v>
      </c>
      <c r="L4198" s="4">
        <f>INDEX(RegionStoreCount[Store Count],MATCH(Sales[[#This Row],[RegionStoretype]],RegionStoreCount[Region/Type],0))</f>
        <v>6</v>
      </c>
      <c r="M4198" s="4">
        <f>AND(Sales[[#This Row],[date]]&lt;=TY_YTDMax,Sales[[#This Row],[date]]&gt;=TY_YTDMin)*Sales[[#This Row],[sales]]</f>
        <v>0</v>
      </c>
      <c r="N4198" s="4">
        <f>AND(Sales[[#This Row],[date]]&lt;=LY_YTDMax,Sales[[#This Row],[date]]&gt;=LY_YTDMin)*Sales[[#This Row],[sales]]</f>
        <v>0</v>
      </c>
      <c r="O4198" s="4">
        <f>AND(Sales[[#This Row],[date]]&gt;=YoY_Min,Sales[[#This Row],[date]]&lt;=TY_YTDMax)*(Sales[[#This Row],[sales]]/Sales[[#This Row],[sqft]])</f>
        <v>8.8397345484672749E-2</v>
      </c>
      <c r="P4198" s="4">
        <f>SUMIF(Sales[RegionStoretype],Sales[[#This Row],[RegionStoretype]],Sales[YoY_SSF])/Sales[[#This Row],[Region_TypeCount]]</f>
        <v>58.393757732919049</v>
      </c>
    </row>
    <row r="4199" spans="1:16" x14ac:dyDescent="0.25">
      <c r="A4199" s="1">
        <v>43014</v>
      </c>
      <c r="B4199">
        <v>18</v>
      </c>
      <c r="C4199">
        <v>15</v>
      </c>
      <c r="D4199">
        <v>60199.53</v>
      </c>
      <c r="E4199">
        <f>INDEX(Stores[region],MATCH(Sales[[#This Row],[store_no]],Stores[store_no],0))</f>
        <v>2</v>
      </c>
      <c r="F4199" t="str">
        <f>INDEX(Stores[storetype],MATCH(Sales[[#This Row],[store_no]],Stores[store_no],0))</f>
        <v>B</v>
      </c>
      <c r="G4199" t="str">
        <f>INDEX(Stores[location_city],MATCH(Sales[[#This Row],[store_no]],Stores[store_no],0))</f>
        <v>Chicago</v>
      </c>
      <c r="H4199" t="str">
        <f>INDEX(Stores[location_state],MATCH(Sales[[#This Row],[store_no]],Stores[store_no],0))</f>
        <v>Illinois</v>
      </c>
      <c r="I4199">
        <f>INDEX(Stores[sqft],MATCH(Sales[[#This Row],[store_no]],Stores[store_no],0))</f>
        <v>120700</v>
      </c>
      <c r="J4199" s="4" t="str">
        <f>INDEX(Departments[dept_name],MATCH(Sales[[#This Row],[dept_no]],Departments[dept_no],0))</f>
        <v>Music</v>
      </c>
      <c r="K4199" s="4" t="str">
        <f>CONCATENATE(Sales[[#This Row],[region]],Sales[[#This Row],[storetype]])</f>
        <v>2B</v>
      </c>
      <c r="L4199" s="4">
        <f>INDEX(RegionStoreCount[Store Count],MATCH(Sales[[#This Row],[RegionStoretype]],RegionStoreCount[Region/Type],0))</f>
        <v>6</v>
      </c>
      <c r="M4199" s="4">
        <f>AND(Sales[[#This Row],[date]]&lt;=TY_YTDMax,Sales[[#This Row],[date]]&gt;=TY_YTDMin)*Sales[[#This Row],[sales]]</f>
        <v>0</v>
      </c>
      <c r="N4199" s="4">
        <f>AND(Sales[[#This Row],[date]]&lt;=LY_YTDMax,Sales[[#This Row],[date]]&gt;=LY_YTDMin)*Sales[[#This Row],[sales]]</f>
        <v>0</v>
      </c>
      <c r="O4199" s="4">
        <f>AND(Sales[[#This Row],[date]]&gt;=YoY_Min,Sales[[#This Row],[date]]&lt;=TY_YTDMax)*(Sales[[#This Row],[sales]]/Sales[[#This Row],[sqft]])</f>
        <v>0.4987533554266777</v>
      </c>
      <c r="P4199" s="4">
        <f>SUMIF(Sales[RegionStoretype],Sales[[#This Row],[RegionStoretype]],Sales[YoY_SSF])/Sales[[#This Row],[Region_TypeCount]]</f>
        <v>58.393757732919049</v>
      </c>
    </row>
    <row r="4200" spans="1:16" x14ac:dyDescent="0.25">
      <c r="A4200" s="1">
        <v>43014</v>
      </c>
      <c r="B4200">
        <v>19</v>
      </c>
      <c r="C4200">
        <v>4</v>
      </c>
      <c r="D4200">
        <v>5582.4455000000007</v>
      </c>
      <c r="E4200">
        <f>INDEX(Stores[region],MATCH(Sales[[#This Row],[store_no]],Stores[store_no],0))</f>
        <v>3</v>
      </c>
      <c r="F4200" t="str">
        <f>INDEX(Stores[storetype],MATCH(Sales[[#This Row],[store_no]],Stores[store_no],0))</f>
        <v>A</v>
      </c>
      <c r="G4200" t="str">
        <f>INDEX(Stores[location_city],MATCH(Sales[[#This Row],[store_no]],Stores[store_no],0))</f>
        <v>Des Moines</v>
      </c>
      <c r="H4200" t="str">
        <f>INDEX(Stores[location_state],MATCH(Sales[[#This Row],[store_no]],Stores[store_no],0))</f>
        <v>Iowa</v>
      </c>
      <c r="I4200">
        <f>INDEX(Stores[sqft],MATCH(Sales[[#This Row],[store_no]],Stores[store_no],0))</f>
        <v>197600</v>
      </c>
      <c r="J4200" s="4" t="str">
        <f>INDEX(Departments[dept_name],MATCH(Sales[[#This Row],[dept_no]],Departments[dept_no],0))</f>
        <v>Books</v>
      </c>
      <c r="K4200" s="4" t="str">
        <f>CONCATENATE(Sales[[#This Row],[region]],Sales[[#This Row],[storetype]])</f>
        <v>3A</v>
      </c>
      <c r="L4200" s="4">
        <f>INDEX(RegionStoreCount[Store Count],MATCH(Sales[[#This Row],[RegionStoretype]],RegionStoreCount[Region/Type],0))</f>
        <v>9</v>
      </c>
      <c r="M4200" s="4">
        <f>AND(Sales[[#This Row],[date]]&lt;=TY_YTDMax,Sales[[#This Row],[date]]&gt;=TY_YTDMin)*Sales[[#This Row],[sales]]</f>
        <v>0</v>
      </c>
      <c r="N4200" s="4">
        <f>AND(Sales[[#This Row],[date]]&lt;=LY_YTDMax,Sales[[#This Row],[date]]&gt;=LY_YTDMin)*Sales[[#This Row],[sales]]</f>
        <v>0</v>
      </c>
      <c r="O4200" s="4">
        <f>AND(Sales[[#This Row],[date]]&gt;=YoY_Min,Sales[[#This Row],[date]]&lt;=TY_YTDMax)*(Sales[[#This Row],[sales]]/Sales[[#This Row],[sqft]])</f>
        <v>2.8251242408906887E-2</v>
      </c>
      <c r="P4200" s="4">
        <f>SUMIF(Sales[RegionStoretype],Sales[[#This Row],[RegionStoretype]],Sales[YoY_SSF])/Sales[[#This Row],[Region_TypeCount]]</f>
        <v>53.603836561720975</v>
      </c>
    </row>
    <row r="4201" spans="1:16" x14ac:dyDescent="0.25">
      <c r="A4201" s="1">
        <v>43014</v>
      </c>
      <c r="B4201">
        <v>19</v>
      </c>
      <c r="C4201">
        <v>11</v>
      </c>
      <c r="D4201">
        <v>129286.2323</v>
      </c>
      <c r="E4201">
        <f>INDEX(Stores[region],MATCH(Sales[[#This Row],[store_no]],Stores[store_no],0))</f>
        <v>3</v>
      </c>
      <c r="F4201" t="str">
        <f>INDEX(Stores[storetype],MATCH(Sales[[#This Row],[store_no]],Stores[store_no],0))</f>
        <v>A</v>
      </c>
      <c r="G4201" t="str">
        <f>INDEX(Stores[location_city],MATCH(Sales[[#This Row],[store_no]],Stores[store_no],0))</f>
        <v>Des Moines</v>
      </c>
      <c r="H4201" t="str">
        <f>INDEX(Stores[location_state],MATCH(Sales[[#This Row],[store_no]],Stores[store_no],0))</f>
        <v>Iowa</v>
      </c>
      <c r="I4201">
        <f>INDEX(Stores[sqft],MATCH(Sales[[#This Row],[store_no]],Stores[store_no],0))</f>
        <v>197600</v>
      </c>
      <c r="J4201" s="4" t="str">
        <f>INDEX(Departments[dept_name],MATCH(Sales[[#This Row],[dept_no]],Departments[dept_no],0))</f>
        <v>Home</v>
      </c>
      <c r="K4201" s="4" t="str">
        <f>CONCATENATE(Sales[[#This Row],[region]],Sales[[#This Row],[storetype]])</f>
        <v>3A</v>
      </c>
      <c r="L4201" s="4">
        <f>INDEX(RegionStoreCount[Store Count],MATCH(Sales[[#This Row],[RegionStoretype]],RegionStoreCount[Region/Type],0))</f>
        <v>9</v>
      </c>
      <c r="M4201" s="4">
        <f>AND(Sales[[#This Row],[date]]&lt;=TY_YTDMax,Sales[[#This Row],[date]]&gt;=TY_YTDMin)*Sales[[#This Row],[sales]]</f>
        <v>0</v>
      </c>
      <c r="N4201" s="4">
        <f>AND(Sales[[#This Row],[date]]&lt;=LY_YTDMax,Sales[[#This Row],[date]]&gt;=LY_YTDMin)*Sales[[#This Row],[sales]]</f>
        <v>0</v>
      </c>
      <c r="O4201" s="4">
        <f>AND(Sales[[#This Row],[date]]&gt;=YoY_Min,Sales[[#This Row],[date]]&lt;=TY_YTDMax)*(Sales[[#This Row],[sales]]/Sales[[#This Row],[sqft]])</f>
        <v>0.65428255212550612</v>
      </c>
      <c r="P4201" s="4">
        <f>SUMIF(Sales[RegionStoretype],Sales[[#This Row],[RegionStoretype]],Sales[YoY_SSF])/Sales[[#This Row],[Region_TypeCount]]</f>
        <v>53.603836561720975</v>
      </c>
    </row>
    <row r="4202" spans="1:16" x14ac:dyDescent="0.25">
      <c r="A4202" s="1">
        <v>43014</v>
      </c>
      <c r="B4202">
        <v>19</v>
      </c>
      <c r="C4202">
        <v>18</v>
      </c>
      <c r="D4202">
        <v>70148.953699999998</v>
      </c>
      <c r="E4202">
        <f>INDEX(Stores[region],MATCH(Sales[[#This Row],[store_no]],Stores[store_no],0))</f>
        <v>3</v>
      </c>
      <c r="F4202" t="str">
        <f>INDEX(Stores[storetype],MATCH(Sales[[#This Row],[store_no]],Stores[store_no],0))</f>
        <v>A</v>
      </c>
      <c r="G4202" t="str">
        <f>INDEX(Stores[location_city],MATCH(Sales[[#This Row],[store_no]],Stores[store_no],0))</f>
        <v>Des Moines</v>
      </c>
      <c r="H4202" t="str">
        <f>INDEX(Stores[location_state],MATCH(Sales[[#This Row],[store_no]],Stores[store_no],0))</f>
        <v>Iowa</v>
      </c>
      <c r="I4202">
        <f>INDEX(Stores[sqft],MATCH(Sales[[#This Row],[store_no]],Stores[store_no],0))</f>
        <v>197600</v>
      </c>
      <c r="J4202" s="4" t="str">
        <f>INDEX(Departments[dept_name],MATCH(Sales[[#This Row],[dept_no]],Departments[dept_no],0))</f>
        <v>Sports</v>
      </c>
      <c r="K4202" s="4" t="str">
        <f>CONCATENATE(Sales[[#This Row],[region]],Sales[[#This Row],[storetype]])</f>
        <v>3A</v>
      </c>
      <c r="L4202" s="4">
        <f>INDEX(RegionStoreCount[Store Count],MATCH(Sales[[#This Row],[RegionStoretype]],RegionStoreCount[Region/Type],0))</f>
        <v>9</v>
      </c>
      <c r="M4202" s="4">
        <f>AND(Sales[[#This Row],[date]]&lt;=TY_YTDMax,Sales[[#This Row],[date]]&gt;=TY_YTDMin)*Sales[[#This Row],[sales]]</f>
        <v>0</v>
      </c>
      <c r="N4202" s="4">
        <f>AND(Sales[[#This Row],[date]]&lt;=LY_YTDMax,Sales[[#This Row],[date]]&gt;=LY_YTDMin)*Sales[[#This Row],[sales]]</f>
        <v>0</v>
      </c>
      <c r="O4202" s="4">
        <f>AND(Sales[[#This Row],[date]]&gt;=YoY_Min,Sales[[#This Row],[date]]&lt;=TY_YTDMax)*(Sales[[#This Row],[sales]]/Sales[[#This Row],[sqft]])</f>
        <v>0.35500482641700404</v>
      </c>
      <c r="P4202" s="4">
        <f>SUMIF(Sales[RegionStoretype],Sales[[#This Row],[RegionStoretype]],Sales[YoY_SSF])/Sales[[#This Row],[Region_TypeCount]]</f>
        <v>53.603836561720975</v>
      </c>
    </row>
    <row r="4203" spans="1:16" x14ac:dyDescent="0.25">
      <c r="A4203" s="1">
        <v>43014</v>
      </c>
      <c r="B4203">
        <v>19</v>
      </c>
      <c r="C4203">
        <v>20</v>
      </c>
      <c r="D4203">
        <v>108270.785</v>
      </c>
      <c r="E4203">
        <f>INDEX(Stores[region],MATCH(Sales[[#This Row],[store_no]],Stores[store_no],0))</f>
        <v>3</v>
      </c>
      <c r="F4203" t="str">
        <f>INDEX(Stores[storetype],MATCH(Sales[[#This Row],[store_no]],Stores[store_no],0))</f>
        <v>A</v>
      </c>
      <c r="G4203" t="str">
        <f>INDEX(Stores[location_city],MATCH(Sales[[#This Row],[store_no]],Stores[store_no],0))</f>
        <v>Des Moines</v>
      </c>
      <c r="H4203" t="str">
        <f>INDEX(Stores[location_state],MATCH(Sales[[#This Row],[store_no]],Stores[store_no],0))</f>
        <v>Iowa</v>
      </c>
      <c r="I4203">
        <f>INDEX(Stores[sqft],MATCH(Sales[[#This Row],[store_no]],Stores[store_no],0))</f>
        <v>197600</v>
      </c>
      <c r="J4203" s="4" t="str">
        <f>INDEX(Departments[dept_name],MATCH(Sales[[#This Row],[dept_no]],Departments[dept_no],0))</f>
        <v>Toys</v>
      </c>
      <c r="K4203" s="4" t="str">
        <f>CONCATENATE(Sales[[#This Row],[region]],Sales[[#This Row],[storetype]])</f>
        <v>3A</v>
      </c>
      <c r="L4203" s="4">
        <f>INDEX(RegionStoreCount[Store Count],MATCH(Sales[[#This Row],[RegionStoretype]],RegionStoreCount[Region/Type],0))</f>
        <v>9</v>
      </c>
      <c r="M4203" s="4">
        <f>AND(Sales[[#This Row],[date]]&lt;=TY_YTDMax,Sales[[#This Row],[date]]&gt;=TY_YTDMin)*Sales[[#This Row],[sales]]</f>
        <v>0</v>
      </c>
      <c r="N4203" s="4">
        <f>AND(Sales[[#This Row],[date]]&lt;=LY_YTDMax,Sales[[#This Row],[date]]&gt;=LY_YTDMin)*Sales[[#This Row],[sales]]</f>
        <v>0</v>
      </c>
      <c r="O4203" s="4">
        <f>AND(Sales[[#This Row],[date]]&gt;=YoY_Min,Sales[[#This Row],[date]]&lt;=TY_YTDMax)*(Sales[[#This Row],[sales]]/Sales[[#This Row],[sqft]])</f>
        <v>0.54792907388663969</v>
      </c>
      <c r="P4203" s="4">
        <f>SUMIF(Sales[RegionStoretype],Sales[[#This Row],[RegionStoretype]],Sales[YoY_SSF])/Sales[[#This Row],[Region_TypeCount]]</f>
        <v>53.603836561720975</v>
      </c>
    </row>
    <row r="4204" spans="1:16" x14ac:dyDescent="0.25">
      <c r="A4204" s="1">
        <v>43014</v>
      </c>
      <c r="B4204">
        <v>21</v>
      </c>
      <c r="C4204">
        <v>8</v>
      </c>
      <c r="D4204">
        <v>8500.1003000000001</v>
      </c>
      <c r="E4204">
        <f>INDEX(Stores[region],MATCH(Sales[[#This Row],[store_no]],Stores[store_no],0))</f>
        <v>2</v>
      </c>
      <c r="F4204" t="str">
        <f>INDEX(Stores[storetype],MATCH(Sales[[#This Row],[store_no]],Stores[store_no],0))</f>
        <v>B</v>
      </c>
      <c r="G4204" t="str">
        <f>INDEX(Stores[location_city],MATCH(Sales[[#This Row],[store_no]],Stores[store_no],0))</f>
        <v>Madison</v>
      </c>
      <c r="H4204" t="str">
        <f>INDEX(Stores[location_state],MATCH(Sales[[#This Row],[store_no]],Stores[store_no],0))</f>
        <v>Wisconsin</v>
      </c>
      <c r="I4204">
        <f>INDEX(Stores[sqft],MATCH(Sales[[#This Row],[store_no]],Stores[store_no],0))</f>
        <v>206400</v>
      </c>
      <c r="J4204" s="4" t="str">
        <f>INDEX(Departments[dept_name],MATCH(Sales[[#This Row],[dept_no]],Departments[dept_no],0))</f>
        <v>Games</v>
      </c>
      <c r="K4204" s="4" t="str">
        <f>CONCATENATE(Sales[[#This Row],[region]],Sales[[#This Row],[storetype]])</f>
        <v>2B</v>
      </c>
      <c r="L4204" s="4">
        <f>INDEX(RegionStoreCount[Store Count],MATCH(Sales[[#This Row],[RegionStoretype]],RegionStoreCount[Region/Type],0))</f>
        <v>6</v>
      </c>
      <c r="M4204" s="4">
        <f>AND(Sales[[#This Row],[date]]&lt;=TY_YTDMax,Sales[[#This Row],[date]]&gt;=TY_YTDMin)*Sales[[#This Row],[sales]]</f>
        <v>0</v>
      </c>
      <c r="N4204" s="4">
        <f>AND(Sales[[#This Row],[date]]&lt;=LY_YTDMax,Sales[[#This Row],[date]]&gt;=LY_YTDMin)*Sales[[#This Row],[sales]]</f>
        <v>0</v>
      </c>
      <c r="O4204" s="4">
        <f>AND(Sales[[#This Row],[date]]&gt;=YoY_Min,Sales[[#This Row],[date]]&lt;=TY_YTDMax)*(Sales[[#This Row],[sales]]/Sales[[#This Row],[sqft]])</f>
        <v>4.118265649224806E-2</v>
      </c>
      <c r="P4204" s="4">
        <f>SUMIF(Sales[RegionStoretype],Sales[[#This Row],[RegionStoretype]],Sales[YoY_SSF])/Sales[[#This Row],[Region_TypeCount]]</f>
        <v>58.393757732919049</v>
      </c>
    </row>
    <row r="4205" spans="1:16" x14ac:dyDescent="0.25">
      <c r="A4205" s="1">
        <v>43014</v>
      </c>
      <c r="B4205">
        <v>21</v>
      </c>
      <c r="C4205">
        <v>9</v>
      </c>
      <c r="D4205">
        <v>35600.796599999994</v>
      </c>
      <c r="E4205">
        <f>INDEX(Stores[region],MATCH(Sales[[#This Row],[store_no]],Stores[store_no],0))</f>
        <v>2</v>
      </c>
      <c r="F4205" t="str">
        <f>INDEX(Stores[storetype],MATCH(Sales[[#This Row],[store_no]],Stores[store_no],0))</f>
        <v>B</v>
      </c>
      <c r="G4205" t="str">
        <f>INDEX(Stores[location_city],MATCH(Sales[[#This Row],[store_no]],Stores[store_no],0))</f>
        <v>Madison</v>
      </c>
      <c r="H4205" t="str">
        <f>INDEX(Stores[location_state],MATCH(Sales[[#This Row],[store_no]],Stores[store_no],0))</f>
        <v>Wisconsin</v>
      </c>
      <c r="I4205">
        <f>INDEX(Stores[sqft],MATCH(Sales[[#This Row],[store_no]],Stores[store_no],0))</f>
        <v>206400</v>
      </c>
      <c r="J4205" s="4" t="str">
        <f>INDEX(Departments[dept_name],MATCH(Sales[[#This Row],[dept_no]],Departments[dept_no],0))</f>
        <v>Garden</v>
      </c>
      <c r="K4205" s="4" t="str">
        <f>CONCATENATE(Sales[[#This Row],[region]],Sales[[#This Row],[storetype]])</f>
        <v>2B</v>
      </c>
      <c r="L4205" s="4">
        <f>INDEX(RegionStoreCount[Store Count],MATCH(Sales[[#This Row],[RegionStoretype]],RegionStoreCount[Region/Type],0))</f>
        <v>6</v>
      </c>
      <c r="M4205" s="4">
        <f>AND(Sales[[#This Row],[date]]&lt;=TY_YTDMax,Sales[[#This Row],[date]]&gt;=TY_YTDMin)*Sales[[#This Row],[sales]]</f>
        <v>0</v>
      </c>
      <c r="N4205" s="4">
        <f>AND(Sales[[#This Row],[date]]&lt;=LY_YTDMax,Sales[[#This Row],[date]]&gt;=LY_YTDMin)*Sales[[#This Row],[sales]]</f>
        <v>0</v>
      </c>
      <c r="O4205" s="4">
        <f>AND(Sales[[#This Row],[date]]&gt;=YoY_Min,Sales[[#This Row],[date]]&lt;=TY_YTDMax)*(Sales[[#This Row],[sales]]/Sales[[#This Row],[sqft]])</f>
        <v>0.17248447965116276</v>
      </c>
      <c r="P4205" s="4">
        <f>SUMIF(Sales[RegionStoretype],Sales[[#This Row],[RegionStoretype]],Sales[YoY_SSF])/Sales[[#This Row],[Region_TypeCount]]</f>
        <v>58.393757732919049</v>
      </c>
    </row>
    <row r="4206" spans="1:16" x14ac:dyDescent="0.25">
      <c r="A4206" s="1">
        <v>43014</v>
      </c>
      <c r="B4206">
        <v>21</v>
      </c>
      <c r="C4206">
        <v>16</v>
      </c>
      <c r="D4206">
        <v>33711.125799999994</v>
      </c>
      <c r="E4206">
        <f>INDEX(Stores[region],MATCH(Sales[[#This Row],[store_no]],Stores[store_no],0))</f>
        <v>2</v>
      </c>
      <c r="F4206" t="str">
        <f>INDEX(Stores[storetype],MATCH(Sales[[#This Row],[store_no]],Stores[store_no],0))</f>
        <v>B</v>
      </c>
      <c r="G4206" t="str">
        <f>INDEX(Stores[location_city],MATCH(Sales[[#This Row],[store_no]],Stores[store_no],0))</f>
        <v>Madison</v>
      </c>
      <c r="H4206" t="str">
        <f>INDEX(Stores[location_state],MATCH(Sales[[#This Row],[store_no]],Stores[store_no],0))</f>
        <v>Wisconsin</v>
      </c>
      <c r="I4206">
        <f>INDEX(Stores[sqft],MATCH(Sales[[#This Row],[store_no]],Stores[store_no],0))</f>
        <v>206400</v>
      </c>
      <c r="J4206" s="4" t="str">
        <f>INDEX(Departments[dept_name],MATCH(Sales[[#This Row],[dept_no]],Departments[dept_no],0))</f>
        <v>Outdoors</v>
      </c>
      <c r="K4206" s="4" t="str">
        <f>CONCATENATE(Sales[[#This Row],[region]],Sales[[#This Row],[storetype]])</f>
        <v>2B</v>
      </c>
      <c r="L4206" s="4">
        <f>INDEX(RegionStoreCount[Store Count],MATCH(Sales[[#This Row],[RegionStoretype]],RegionStoreCount[Region/Type],0))</f>
        <v>6</v>
      </c>
      <c r="M4206" s="4">
        <f>AND(Sales[[#This Row],[date]]&lt;=TY_YTDMax,Sales[[#This Row],[date]]&gt;=TY_YTDMin)*Sales[[#This Row],[sales]]</f>
        <v>0</v>
      </c>
      <c r="N4206" s="4">
        <f>AND(Sales[[#This Row],[date]]&lt;=LY_YTDMax,Sales[[#This Row],[date]]&gt;=LY_YTDMin)*Sales[[#This Row],[sales]]</f>
        <v>0</v>
      </c>
      <c r="O4206" s="4">
        <f>AND(Sales[[#This Row],[date]]&gt;=YoY_Min,Sales[[#This Row],[date]]&lt;=TY_YTDMax)*(Sales[[#This Row],[sales]]/Sales[[#This Row],[sqft]])</f>
        <v>0.16332909786821703</v>
      </c>
      <c r="P4206" s="4">
        <f>SUMIF(Sales[RegionStoretype],Sales[[#This Row],[RegionStoretype]],Sales[YoY_SSF])/Sales[[#This Row],[Region_TypeCount]]</f>
        <v>58.393757732919049</v>
      </c>
    </row>
    <row r="4207" spans="1:16" x14ac:dyDescent="0.25">
      <c r="A4207" s="1">
        <v>43014</v>
      </c>
      <c r="B4207">
        <v>22</v>
      </c>
      <c r="C4207">
        <v>2</v>
      </c>
      <c r="D4207">
        <v>2578.9025999999999</v>
      </c>
      <c r="E4207">
        <f>INDEX(Stores[region],MATCH(Sales[[#This Row],[store_no]],Stores[store_no],0))</f>
        <v>3</v>
      </c>
      <c r="F4207" t="str">
        <f>INDEX(Stores[storetype],MATCH(Sales[[#This Row],[store_no]],Stores[store_no],0))</f>
        <v>B</v>
      </c>
      <c r="G4207" t="str">
        <f>INDEX(Stores[location_city],MATCH(Sales[[#This Row],[store_no]],Stores[store_no],0))</f>
        <v>Sioux Falls</v>
      </c>
      <c r="H4207" t="str">
        <f>INDEX(Stores[location_state],MATCH(Sales[[#This Row],[store_no]],Stores[store_no],0))</f>
        <v>South Dakota</v>
      </c>
      <c r="I4207">
        <f>INDEX(Stores[sqft],MATCH(Sales[[#This Row],[store_no]],Stores[store_no],0))</f>
        <v>57800</v>
      </c>
      <c r="J4207" s="4" t="str">
        <f>INDEX(Departments[dept_name],MATCH(Sales[[#This Row],[dept_no]],Departments[dept_no],0))</f>
        <v>Baby</v>
      </c>
      <c r="K4207" s="4" t="str">
        <f>CONCATENATE(Sales[[#This Row],[region]],Sales[[#This Row],[storetype]])</f>
        <v>3B</v>
      </c>
      <c r="L4207" s="4">
        <f>INDEX(RegionStoreCount[Store Count],MATCH(Sales[[#This Row],[RegionStoretype]],RegionStoreCount[Region/Type],0))</f>
        <v>4</v>
      </c>
      <c r="M4207" s="4">
        <f>AND(Sales[[#This Row],[date]]&lt;=TY_YTDMax,Sales[[#This Row],[date]]&gt;=TY_YTDMin)*Sales[[#This Row],[sales]]</f>
        <v>0</v>
      </c>
      <c r="N4207" s="4">
        <f>AND(Sales[[#This Row],[date]]&lt;=LY_YTDMax,Sales[[#This Row],[date]]&gt;=LY_YTDMin)*Sales[[#This Row],[sales]]</f>
        <v>0</v>
      </c>
      <c r="O4207" s="4">
        <f>AND(Sales[[#This Row],[date]]&gt;=YoY_Min,Sales[[#This Row],[date]]&lt;=TY_YTDMax)*(Sales[[#This Row],[sales]]/Sales[[#This Row],[sqft]])</f>
        <v>4.4617692041522487E-2</v>
      </c>
      <c r="P4207" s="4">
        <f>SUMIF(Sales[RegionStoretype],Sales[[#This Row],[RegionStoretype]],Sales[YoY_SSF])/Sales[[#This Row],[Region_TypeCount]]</f>
        <v>58.312187288105562</v>
      </c>
    </row>
    <row r="4208" spans="1:16" x14ac:dyDescent="0.25">
      <c r="A4208" s="1">
        <v>43014</v>
      </c>
      <c r="B4208">
        <v>22</v>
      </c>
      <c r="C4208">
        <v>3</v>
      </c>
      <c r="D4208">
        <v>26212.6348</v>
      </c>
      <c r="E4208">
        <f>INDEX(Stores[region],MATCH(Sales[[#This Row],[store_no]],Stores[store_no],0))</f>
        <v>3</v>
      </c>
      <c r="F4208" t="str">
        <f>INDEX(Stores[storetype],MATCH(Sales[[#This Row],[store_no]],Stores[store_no],0))</f>
        <v>B</v>
      </c>
      <c r="G4208" t="str">
        <f>INDEX(Stores[location_city],MATCH(Sales[[#This Row],[store_no]],Stores[store_no],0))</f>
        <v>Sioux Falls</v>
      </c>
      <c r="H4208" t="str">
        <f>INDEX(Stores[location_state],MATCH(Sales[[#This Row],[store_no]],Stores[store_no],0))</f>
        <v>South Dakota</v>
      </c>
      <c r="I4208">
        <f>INDEX(Stores[sqft],MATCH(Sales[[#This Row],[store_no]],Stores[store_no],0))</f>
        <v>57800</v>
      </c>
      <c r="J4208" s="4" t="str">
        <f>INDEX(Departments[dept_name],MATCH(Sales[[#This Row],[dept_no]],Departments[dept_no],0))</f>
        <v>Beauty</v>
      </c>
      <c r="K4208" s="4" t="str">
        <f>CONCATENATE(Sales[[#This Row],[region]],Sales[[#This Row],[storetype]])</f>
        <v>3B</v>
      </c>
      <c r="L4208" s="4">
        <f>INDEX(RegionStoreCount[Store Count],MATCH(Sales[[#This Row],[RegionStoretype]],RegionStoreCount[Region/Type],0))</f>
        <v>4</v>
      </c>
      <c r="M4208" s="4">
        <f>AND(Sales[[#This Row],[date]]&lt;=TY_YTDMax,Sales[[#This Row],[date]]&gt;=TY_YTDMin)*Sales[[#This Row],[sales]]</f>
        <v>0</v>
      </c>
      <c r="N4208" s="4">
        <f>AND(Sales[[#This Row],[date]]&lt;=LY_YTDMax,Sales[[#This Row],[date]]&gt;=LY_YTDMin)*Sales[[#This Row],[sales]]</f>
        <v>0</v>
      </c>
      <c r="O4208" s="4">
        <f>AND(Sales[[#This Row],[date]]&gt;=YoY_Min,Sales[[#This Row],[date]]&lt;=TY_YTDMax)*(Sales[[#This Row],[sales]]/Sales[[#This Row],[sqft]])</f>
        <v>0.45350579238754324</v>
      </c>
      <c r="P4208" s="4">
        <f>SUMIF(Sales[RegionStoretype],Sales[[#This Row],[RegionStoretype]],Sales[YoY_SSF])/Sales[[#This Row],[Region_TypeCount]]</f>
        <v>58.312187288105562</v>
      </c>
    </row>
    <row r="4209" spans="1:16" x14ac:dyDescent="0.25">
      <c r="A4209" s="1">
        <v>43014</v>
      </c>
      <c r="B4209">
        <v>22</v>
      </c>
      <c r="C4209">
        <v>19</v>
      </c>
      <c r="D4209">
        <v>42011.3295</v>
      </c>
      <c r="E4209">
        <f>INDEX(Stores[region],MATCH(Sales[[#This Row],[store_no]],Stores[store_no],0))</f>
        <v>3</v>
      </c>
      <c r="F4209" t="str">
        <f>INDEX(Stores[storetype],MATCH(Sales[[#This Row],[store_no]],Stores[store_no],0))</f>
        <v>B</v>
      </c>
      <c r="G4209" t="str">
        <f>INDEX(Stores[location_city],MATCH(Sales[[#This Row],[store_no]],Stores[store_no],0))</f>
        <v>Sioux Falls</v>
      </c>
      <c r="H4209" t="str">
        <f>INDEX(Stores[location_state],MATCH(Sales[[#This Row],[store_no]],Stores[store_no],0))</f>
        <v>South Dakota</v>
      </c>
      <c r="I4209">
        <f>INDEX(Stores[sqft],MATCH(Sales[[#This Row],[store_no]],Stores[store_no],0))</f>
        <v>57800</v>
      </c>
      <c r="J4209" s="4" t="str">
        <f>INDEX(Departments[dept_name],MATCH(Sales[[#This Row],[dept_no]],Departments[dept_no],0))</f>
        <v>Tools</v>
      </c>
      <c r="K4209" s="4" t="str">
        <f>CONCATENATE(Sales[[#This Row],[region]],Sales[[#This Row],[storetype]])</f>
        <v>3B</v>
      </c>
      <c r="L4209" s="4">
        <f>INDEX(RegionStoreCount[Store Count],MATCH(Sales[[#This Row],[RegionStoretype]],RegionStoreCount[Region/Type],0))</f>
        <v>4</v>
      </c>
      <c r="M4209" s="4">
        <f>AND(Sales[[#This Row],[date]]&lt;=TY_YTDMax,Sales[[#This Row],[date]]&gt;=TY_YTDMin)*Sales[[#This Row],[sales]]</f>
        <v>0</v>
      </c>
      <c r="N4209" s="4">
        <f>AND(Sales[[#This Row],[date]]&lt;=LY_YTDMax,Sales[[#This Row],[date]]&gt;=LY_YTDMin)*Sales[[#This Row],[sales]]</f>
        <v>0</v>
      </c>
      <c r="O4209" s="4">
        <f>AND(Sales[[#This Row],[date]]&gt;=YoY_Min,Sales[[#This Row],[date]]&lt;=TY_YTDMax)*(Sales[[#This Row],[sales]]/Sales[[#This Row],[sqft]])</f>
        <v>0.7268396107266436</v>
      </c>
      <c r="P4209" s="4">
        <f>SUMIF(Sales[RegionStoretype],Sales[[#This Row],[RegionStoretype]],Sales[YoY_SSF])/Sales[[#This Row],[Region_TypeCount]]</f>
        <v>58.312187288105562</v>
      </c>
    </row>
    <row r="4210" spans="1:16" x14ac:dyDescent="0.25">
      <c r="A4210" s="1">
        <v>43014</v>
      </c>
      <c r="B4210">
        <v>24</v>
      </c>
      <c r="C4210">
        <v>14</v>
      </c>
      <c r="D4210">
        <v>87312.214300000007</v>
      </c>
      <c r="E4210">
        <f>INDEX(Stores[region],MATCH(Sales[[#This Row],[store_no]],Stores[store_no],0))</f>
        <v>2</v>
      </c>
      <c r="F4210" t="str">
        <f>INDEX(Stores[storetype],MATCH(Sales[[#This Row],[store_no]],Stores[store_no],0))</f>
        <v>A</v>
      </c>
      <c r="G4210" t="str">
        <f>INDEX(Stores[location_city],MATCH(Sales[[#This Row],[store_no]],Stores[store_no],0))</f>
        <v>Winnetka</v>
      </c>
      <c r="H4210" t="str">
        <f>INDEX(Stores[location_state],MATCH(Sales[[#This Row],[store_no]],Stores[store_no],0))</f>
        <v>Illinois</v>
      </c>
      <c r="I4210">
        <f>INDEX(Stores[sqft],MATCH(Sales[[#This Row],[store_no]],Stores[store_no],0))</f>
        <v>207800</v>
      </c>
      <c r="J4210" s="4" t="str">
        <f>INDEX(Departments[dept_name],MATCH(Sales[[#This Row],[dept_no]],Departments[dept_no],0))</f>
        <v>Movies</v>
      </c>
      <c r="K4210" s="4" t="str">
        <f>CONCATENATE(Sales[[#This Row],[region]],Sales[[#This Row],[storetype]])</f>
        <v>2A</v>
      </c>
      <c r="L4210" s="4">
        <f>INDEX(RegionStoreCount[Store Count],MATCH(Sales[[#This Row],[RegionStoretype]],RegionStoreCount[Region/Type],0))</f>
        <v>5</v>
      </c>
      <c r="M4210" s="4">
        <f>AND(Sales[[#This Row],[date]]&lt;=TY_YTDMax,Sales[[#This Row],[date]]&gt;=TY_YTDMin)*Sales[[#This Row],[sales]]</f>
        <v>0</v>
      </c>
      <c r="N4210" s="4">
        <f>AND(Sales[[#This Row],[date]]&lt;=LY_YTDMax,Sales[[#This Row],[date]]&gt;=LY_YTDMin)*Sales[[#This Row],[sales]]</f>
        <v>0</v>
      </c>
      <c r="O4210" s="4">
        <f>AND(Sales[[#This Row],[date]]&gt;=YoY_Min,Sales[[#This Row],[date]]&lt;=TY_YTDMax)*(Sales[[#This Row],[sales]]/Sales[[#This Row],[sqft]])</f>
        <v>0.42017427478344566</v>
      </c>
      <c r="P4210" s="4">
        <f>SUMIF(Sales[RegionStoretype],Sales[[#This Row],[RegionStoretype]],Sales[YoY_SSF])/Sales[[#This Row],[Region_TypeCount]]</f>
        <v>60.052789354368521</v>
      </c>
    </row>
    <row r="4211" spans="1:16" x14ac:dyDescent="0.25">
      <c r="A4211" s="1">
        <v>43014</v>
      </c>
      <c r="B4211">
        <v>25</v>
      </c>
      <c r="C4211">
        <v>3</v>
      </c>
      <c r="D4211">
        <v>104337.46340000001</v>
      </c>
      <c r="E4211">
        <f>INDEX(Stores[region],MATCH(Sales[[#This Row],[store_no]],Stores[store_no],0))</f>
        <v>3</v>
      </c>
      <c r="F4211" t="str">
        <f>INDEX(Stores[storetype],MATCH(Sales[[#This Row],[store_no]],Stores[store_no],0))</f>
        <v>B</v>
      </c>
      <c r="G4211" t="str">
        <f>INDEX(Stores[location_city],MATCH(Sales[[#This Row],[store_no]],Stores[store_no],0))</f>
        <v>Kansas City</v>
      </c>
      <c r="H4211" t="str">
        <f>INDEX(Stores[location_state],MATCH(Sales[[#This Row],[store_no]],Stores[store_no],0))</f>
        <v>Missouri</v>
      </c>
      <c r="I4211">
        <f>INDEX(Stores[sqft],MATCH(Sales[[#This Row],[store_no]],Stores[store_no],0))</f>
        <v>92300</v>
      </c>
      <c r="J4211" s="4" t="str">
        <f>INDEX(Departments[dept_name],MATCH(Sales[[#This Row],[dept_no]],Departments[dept_no],0))</f>
        <v>Beauty</v>
      </c>
      <c r="K4211" s="4" t="str">
        <f>CONCATENATE(Sales[[#This Row],[region]],Sales[[#This Row],[storetype]])</f>
        <v>3B</v>
      </c>
      <c r="L4211" s="4">
        <f>INDEX(RegionStoreCount[Store Count],MATCH(Sales[[#This Row],[RegionStoretype]],RegionStoreCount[Region/Type],0))</f>
        <v>4</v>
      </c>
      <c r="M4211" s="4">
        <f>AND(Sales[[#This Row],[date]]&lt;=TY_YTDMax,Sales[[#This Row],[date]]&gt;=TY_YTDMin)*Sales[[#This Row],[sales]]</f>
        <v>0</v>
      </c>
      <c r="N4211" s="4">
        <f>AND(Sales[[#This Row],[date]]&lt;=LY_YTDMax,Sales[[#This Row],[date]]&gt;=LY_YTDMin)*Sales[[#This Row],[sales]]</f>
        <v>0</v>
      </c>
      <c r="O4211" s="4">
        <f>AND(Sales[[#This Row],[date]]&gt;=YoY_Min,Sales[[#This Row],[date]]&lt;=TY_YTDMax)*(Sales[[#This Row],[sales]]/Sales[[#This Row],[sqft]])</f>
        <v>1.1304167215601302</v>
      </c>
      <c r="P4211" s="4">
        <f>SUMIF(Sales[RegionStoretype],Sales[[#This Row],[RegionStoretype]],Sales[YoY_SSF])/Sales[[#This Row],[Region_TypeCount]]</f>
        <v>58.312187288105562</v>
      </c>
    </row>
    <row r="4212" spans="1:16" x14ac:dyDescent="0.25">
      <c r="A4212" s="1">
        <v>43014</v>
      </c>
      <c r="B4212">
        <v>25</v>
      </c>
      <c r="C4212">
        <v>9</v>
      </c>
      <c r="D4212">
        <v>22119.329100000003</v>
      </c>
      <c r="E4212">
        <f>INDEX(Stores[region],MATCH(Sales[[#This Row],[store_no]],Stores[store_no],0))</f>
        <v>3</v>
      </c>
      <c r="F4212" t="str">
        <f>INDEX(Stores[storetype],MATCH(Sales[[#This Row],[store_no]],Stores[store_no],0))</f>
        <v>B</v>
      </c>
      <c r="G4212" t="str">
        <f>INDEX(Stores[location_city],MATCH(Sales[[#This Row],[store_no]],Stores[store_no],0))</f>
        <v>Kansas City</v>
      </c>
      <c r="H4212" t="str">
        <f>INDEX(Stores[location_state],MATCH(Sales[[#This Row],[store_no]],Stores[store_no],0))</f>
        <v>Missouri</v>
      </c>
      <c r="I4212">
        <f>INDEX(Stores[sqft],MATCH(Sales[[#This Row],[store_no]],Stores[store_no],0))</f>
        <v>92300</v>
      </c>
      <c r="J4212" s="4" t="str">
        <f>INDEX(Departments[dept_name],MATCH(Sales[[#This Row],[dept_no]],Departments[dept_no],0))</f>
        <v>Garden</v>
      </c>
      <c r="K4212" s="4" t="str">
        <f>CONCATENATE(Sales[[#This Row],[region]],Sales[[#This Row],[storetype]])</f>
        <v>3B</v>
      </c>
      <c r="L4212" s="4">
        <f>INDEX(RegionStoreCount[Store Count],MATCH(Sales[[#This Row],[RegionStoretype]],RegionStoreCount[Region/Type],0))</f>
        <v>4</v>
      </c>
      <c r="M4212" s="4">
        <f>AND(Sales[[#This Row],[date]]&lt;=TY_YTDMax,Sales[[#This Row],[date]]&gt;=TY_YTDMin)*Sales[[#This Row],[sales]]</f>
        <v>0</v>
      </c>
      <c r="N4212" s="4">
        <f>AND(Sales[[#This Row],[date]]&lt;=LY_YTDMax,Sales[[#This Row],[date]]&gt;=LY_YTDMin)*Sales[[#This Row],[sales]]</f>
        <v>0</v>
      </c>
      <c r="O4212" s="4">
        <f>AND(Sales[[#This Row],[date]]&gt;=YoY_Min,Sales[[#This Row],[date]]&lt;=TY_YTDMax)*(Sales[[#This Row],[sales]]/Sales[[#This Row],[sqft]])</f>
        <v>0.23964603575297944</v>
      </c>
      <c r="P4212" s="4">
        <f>SUMIF(Sales[RegionStoretype],Sales[[#This Row],[RegionStoretype]],Sales[YoY_SSF])/Sales[[#This Row],[Region_TypeCount]]</f>
        <v>58.312187288105562</v>
      </c>
    </row>
    <row r="4213" spans="1:16" x14ac:dyDescent="0.25">
      <c r="A4213" s="1">
        <v>43014</v>
      </c>
      <c r="B4213">
        <v>25</v>
      </c>
      <c r="C4213">
        <v>13</v>
      </c>
      <c r="D4213">
        <v>18706.6623</v>
      </c>
      <c r="E4213">
        <f>INDEX(Stores[region],MATCH(Sales[[#This Row],[store_no]],Stores[store_no],0))</f>
        <v>3</v>
      </c>
      <c r="F4213" t="str">
        <f>INDEX(Stores[storetype],MATCH(Sales[[#This Row],[store_no]],Stores[store_no],0))</f>
        <v>B</v>
      </c>
      <c r="G4213" t="str">
        <f>INDEX(Stores[location_city],MATCH(Sales[[#This Row],[store_no]],Stores[store_no],0))</f>
        <v>Kansas City</v>
      </c>
      <c r="H4213" t="str">
        <f>INDEX(Stores[location_state],MATCH(Sales[[#This Row],[store_no]],Stores[store_no],0))</f>
        <v>Missouri</v>
      </c>
      <c r="I4213">
        <f>INDEX(Stores[sqft],MATCH(Sales[[#This Row],[store_no]],Stores[store_no],0))</f>
        <v>92300</v>
      </c>
      <c r="J4213" s="4" t="str">
        <f>INDEX(Departments[dept_name],MATCH(Sales[[#This Row],[dept_no]],Departments[dept_no],0))</f>
        <v>Kids</v>
      </c>
      <c r="K4213" s="4" t="str">
        <f>CONCATENATE(Sales[[#This Row],[region]],Sales[[#This Row],[storetype]])</f>
        <v>3B</v>
      </c>
      <c r="L4213" s="4">
        <f>INDEX(RegionStoreCount[Store Count],MATCH(Sales[[#This Row],[RegionStoretype]],RegionStoreCount[Region/Type],0))</f>
        <v>4</v>
      </c>
      <c r="M4213" s="4">
        <f>AND(Sales[[#This Row],[date]]&lt;=TY_YTDMax,Sales[[#This Row],[date]]&gt;=TY_YTDMin)*Sales[[#This Row],[sales]]</f>
        <v>0</v>
      </c>
      <c r="N4213" s="4">
        <f>AND(Sales[[#This Row],[date]]&lt;=LY_YTDMax,Sales[[#This Row],[date]]&gt;=LY_YTDMin)*Sales[[#This Row],[sales]]</f>
        <v>0</v>
      </c>
      <c r="O4213" s="4">
        <f>AND(Sales[[#This Row],[date]]&gt;=YoY_Min,Sales[[#This Row],[date]]&lt;=TY_YTDMax)*(Sales[[#This Row],[sales]]/Sales[[#This Row],[sqft]])</f>
        <v>0.20267239761646805</v>
      </c>
      <c r="P4213" s="4">
        <f>SUMIF(Sales[RegionStoretype],Sales[[#This Row],[RegionStoretype]],Sales[YoY_SSF])/Sales[[#This Row],[Region_TypeCount]]</f>
        <v>58.312187288105562</v>
      </c>
    </row>
    <row r="4214" spans="1:16" x14ac:dyDescent="0.25">
      <c r="A4214" s="1">
        <v>43014</v>
      </c>
      <c r="B4214">
        <v>25</v>
      </c>
      <c r="C4214">
        <v>16</v>
      </c>
      <c r="D4214">
        <v>83284.359199999992</v>
      </c>
      <c r="E4214">
        <f>INDEX(Stores[region],MATCH(Sales[[#This Row],[store_no]],Stores[store_no],0))</f>
        <v>3</v>
      </c>
      <c r="F4214" t="str">
        <f>INDEX(Stores[storetype],MATCH(Sales[[#This Row],[store_no]],Stores[store_no],0))</f>
        <v>B</v>
      </c>
      <c r="G4214" t="str">
        <f>INDEX(Stores[location_city],MATCH(Sales[[#This Row],[store_no]],Stores[store_no],0))</f>
        <v>Kansas City</v>
      </c>
      <c r="H4214" t="str">
        <f>INDEX(Stores[location_state],MATCH(Sales[[#This Row],[store_no]],Stores[store_no],0))</f>
        <v>Missouri</v>
      </c>
      <c r="I4214">
        <f>INDEX(Stores[sqft],MATCH(Sales[[#This Row],[store_no]],Stores[store_no],0))</f>
        <v>92300</v>
      </c>
      <c r="J4214" s="4" t="str">
        <f>INDEX(Departments[dept_name],MATCH(Sales[[#This Row],[dept_no]],Departments[dept_no],0))</f>
        <v>Outdoors</v>
      </c>
      <c r="K4214" s="4" t="str">
        <f>CONCATENATE(Sales[[#This Row],[region]],Sales[[#This Row],[storetype]])</f>
        <v>3B</v>
      </c>
      <c r="L4214" s="4">
        <f>INDEX(RegionStoreCount[Store Count],MATCH(Sales[[#This Row],[RegionStoretype]],RegionStoreCount[Region/Type],0))</f>
        <v>4</v>
      </c>
      <c r="M4214" s="4">
        <f>AND(Sales[[#This Row],[date]]&lt;=TY_YTDMax,Sales[[#This Row],[date]]&gt;=TY_YTDMin)*Sales[[#This Row],[sales]]</f>
        <v>0</v>
      </c>
      <c r="N4214" s="4">
        <f>AND(Sales[[#This Row],[date]]&lt;=LY_YTDMax,Sales[[#This Row],[date]]&gt;=LY_YTDMin)*Sales[[#This Row],[sales]]</f>
        <v>0</v>
      </c>
      <c r="O4214" s="4">
        <f>AND(Sales[[#This Row],[date]]&gt;=YoY_Min,Sales[[#This Row],[date]]&lt;=TY_YTDMax)*(Sales[[#This Row],[sales]]/Sales[[#This Row],[sqft]])</f>
        <v>0.90232241820151671</v>
      </c>
      <c r="P4214" s="4">
        <f>SUMIF(Sales[RegionStoretype],Sales[[#This Row],[RegionStoretype]],Sales[YoY_SSF])/Sales[[#This Row],[Region_TypeCount]]</f>
        <v>58.312187288105562</v>
      </c>
    </row>
    <row r="4215" spans="1:16" x14ac:dyDescent="0.25">
      <c r="A4215" s="1">
        <v>43014</v>
      </c>
      <c r="B4215">
        <v>27</v>
      </c>
      <c r="C4215">
        <v>11</v>
      </c>
      <c r="D4215">
        <v>120276.74589999999</v>
      </c>
      <c r="E4215">
        <f>INDEX(Stores[region],MATCH(Sales[[#This Row],[store_no]],Stores[store_no],0))</f>
        <v>3</v>
      </c>
      <c r="F4215" t="str">
        <f>INDEX(Stores[storetype],MATCH(Sales[[#This Row],[store_no]],Stores[store_no],0))</f>
        <v>A</v>
      </c>
      <c r="G4215" t="str">
        <f>INDEX(Stores[location_city],MATCH(Sales[[#This Row],[store_no]],Stores[store_no],0))</f>
        <v>Springfield</v>
      </c>
      <c r="H4215" t="str">
        <f>INDEX(Stores[location_state],MATCH(Sales[[#This Row],[store_no]],Stores[store_no],0))</f>
        <v>Missouri</v>
      </c>
      <c r="I4215">
        <f>INDEX(Stores[sqft],MATCH(Sales[[#This Row],[store_no]],Stores[store_no],0))</f>
        <v>158200</v>
      </c>
      <c r="J4215" s="4" t="str">
        <f>INDEX(Departments[dept_name],MATCH(Sales[[#This Row],[dept_no]],Departments[dept_no],0))</f>
        <v>Home</v>
      </c>
      <c r="K4215" s="4" t="str">
        <f>CONCATENATE(Sales[[#This Row],[region]],Sales[[#This Row],[storetype]])</f>
        <v>3A</v>
      </c>
      <c r="L4215" s="4">
        <f>INDEX(RegionStoreCount[Store Count],MATCH(Sales[[#This Row],[RegionStoretype]],RegionStoreCount[Region/Type],0))</f>
        <v>9</v>
      </c>
      <c r="M4215" s="4">
        <f>AND(Sales[[#This Row],[date]]&lt;=TY_YTDMax,Sales[[#This Row],[date]]&gt;=TY_YTDMin)*Sales[[#This Row],[sales]]</f>
        <v>0</v>
      </c>
      <c r="N4215" s="4">
        <f>AND(Sales[[#This Row],[date]]&lt;=LY_YTDMax,Sales[[#This Row],[date]]&gt;=LY_YTDMin)*Sales[[#This Row],[sales]]</f>
        <v>0</v>
      </c>
      <c r="O4215" s="4">
        <f>AND(Sales[[#This Row],[date]]&gt;=YoY_Min,Sales[[#This Row],[date]]&lt;=TY_YTDMax)*(Sales[[#This Row],[sales]]/Sales[[#This Row],[sqft]])</f>
        <v>0.76028284386852085</v>
      </c>
      <c r="P4215" s="4">
        <f>SUMIF(Sales[RegionStoretype],Sales[[#This Row],[RegionStoretype]],Sales[YoY_SSF])/Sales[[#This Row],[Region_TypeCount]]</f>
        <v>53.603836561720975</v>
      </c>
    </row>
    <row r="4216" spans="1:16" x14ac:dyDescent="0.25">
      <c r="A4216" s="1">
        <v>43014</v>
      </c>
      <c r="B4216">
        <v>27</v>
      </c>
      <c r="C4216">
        <v>17</v>
      </c>
      <c r="D4216">
        <v>67926.990600000005</v>
      </c>
      <c r="E4216">
        <f>INDEX(Stores[region],MATCH(Sales[[#This Row],[store_no]],Stores[store_no],0))</f>
        <v>3</v>
      </c>
      <c r="F4216" t="str">
        <f>INDEX(Stores[storetype],MATCH(Sales[[#This Row],[store_no]],Stores[store_no],0))</f>
        <v>A</v>
      </c>
      <c r="G4216" t="str">
        <f>INDEX(Stores[location_city],MATCH(Sales[[#This Row],[store_no]],Stores[store_no],0))</f>
        <v>Springfield</v>
      </c>
      <c r="H4216" t="str">
        <f>INDEX(Stores[location_state],MATCH(Sales[[#This Row],[store_no]],Stores[store_no],0))</f>
        <v>Missouri</v>
      </c>
      <c r="I4216">
        <f>INDEX(Stores[sqft],MATCH(Sales[[#This Row],[store_no]],Stores[store_no],0))</f>
        <v>158200</v>
      </c>
      <c r="J4216" s="4" t="str">
        <f>INDEX(Departments[dept_name],MATCH(Sales[[#This Row],[dept_no]],Departments[dept_no],0))</f>
        <v>Shoes</v>
      </c>
      <c r="K4216" s="4" t="str">
        <f>CONCATENATE(Sales[[#This Row],[region]],Sales[[#This Row],[storetype]])</f>
        <v>3A</v>
      </c>
      <c r="L4216" s="4">
        <f>INDEX(RegionStoreCount[Store Count],MATCH(Sales[[#This Row],[RegionStoretype]],RegionStoreCount[Region/Type],0))</f>
        <v>9</v>
      </c>
      <c r="M4216" s="4">
        <f>AND(Sales[[#This Row],[date]]&lt;=TY_YTDMax,Sales[[#This Row],[date]]&gt;=TY_YTDMin)*Sales[[#This Row],[sales]]</f>
        <v>0</v>
      </c>
      <c r="N4216" s="4">
        <f>AND(Sales[[#This Row],[date]]&lt;=LY_YTDMax,Sales[[#This Row],[date]]&gt;=LY_YTDMin)*Sales[[#This Row],[sales]]</f>
        <v>0</v>
      </c>
      <c r="O4216" s="4">
        <f>AND(Sales[[#This Row],[date]]&gt;=YoY_Min,Sales[[#This Row],[date]]&lt;=TY_YTDMax)*(Sales[[#This Row],[sales]]/Sales[[#This Row],[sqft]])</f>
        <v>0.4293741504424779</v>
      </c>
      <c r="P4216" s="4">
        <f>SUMIF(Sales[RegionStoretype],Sales[[#This Row],[RegionStoretype]],Sales[YoY_SSF])/Sales[[#This Row],[Region_TypeCount]]</f>
        <v>53.603836561720975</v>
      </c>
    </row>
    <row r="4217" spans="1:16" x14ac:dyDescent="0.25">
      <c r="A4217" s="1">
        <v>43014</v>
      </c>
      <c r="B4217">
        <v>28</v>
      </c>
      <c r="C4217">
        <v>10</v>
      </c>
      <c r="D4217">
        <v>41814.038700000005</v>
      </c>
      <c r="E4217">
        <f>INDEX(Stores[region],MATCH(Sales[[#This Row],[store_no]],Stores[store_no],0))</f>
        <v>2</v>
      </c>
      <c r="F4217" t="str">
        <f>INDEX(Stores[storetype],MATCH(Sales[[#This Row],[store_no]],Stores[store_no],0))</f>
        <v>A</v>
      </c>
      <c r="G4217" t="str">
        <f>INDEX(Stores[location_city],MATCH(Sales[[#This Row],[store_no]],Stores[store_no],0))</f>
        <v>Milwaukee</v>
      </c>
      <c r="H4217" t="str">
        <f>INDEX(Stores[location_state],MATCH(Sales[[#This Row],[store_no]],Stores[store_no],0))</f>
        <v>Wisconsin</v>
      </c>
      <c r="I4217">
        <f>INDEX(Stores[sqft],MATCH(Sales[[#This Row],[store_no]],Stores[store_no],0))</f>
        <v>203800</v>
      </c>
      <c r="J4217" s="4" t="str">
        <f>INDEX(Departments[dept_name],MATCH(Sales[[#This Row],[dept_no]],Departments[dept_no],0))</f>
        <v>Health</v>
      </c>
      <c r="K4217" s="4" t="str">
        <f>CONCATENATE(Sales[[#This Row],[region]],Sales[[#This Row],[storetype]])</f>
        <v>2A</v>
      </c>
      <c r="L4217" s="4">
        <f>INDEX(RegionStoreCount[Store Count],MATCH(Sales[[#This Row],[RegionStoretype]],RegionStoreCount[Region/Type],0))</f>
        <v>5</v>
      </c>
      <c r="M4217" s="4">
        <f>AND(Sales[[#This Row],[date]]&lt;=TY_YTDMax,Sales[[#This Row],[date]]&gt;=TY_YTDMin)*Sales[[#This Row],[sales]]</f>
        <v>0</v>
      </c>
      <c r="N4217" s="4">
        <f>AND(Sales[[#This Row],[date]]&lt;=LY_YTDMax,Sales[[#This Row],[date]]&gt;=LY_YTDMin)*Sales[[#This Row],[sales]]</f>
        <v>0</v>
      </c>
      <c r="O4217" s="4">
        <f>AND(Sales[[#This Row],[date]]&gt;=YoY_Min,Sales[[#This Row],[date]]&lt;=TY_YTDMax)*(Sales[[#This Row],[sales]]/Sales[[#This Row],[sqft]])</f>
        <v>0.20517192688910699</v>
      </c>
      <c r="P4217" s="4">
        <f>SUMIF(Sales[RegionStoretype],Sales[[#This Row],[RegionStoretype]],Sales[YoY_SSF])/Sales[[#This Row],[Region_TypeCount]]</f>
        <v>60.052789354368521</v>
      </c>
    </row>
    <row r="4218" spans="1:16" x14ac:dyDescent="0.25">
      <c r="A4218" s="1">
        <v>43014</v>
      </c>
      <c r="B4218">
        <v>28</v>
      </c>
      <c r="C4218">
        <v>12</v>
      </c>
      <c r="D4218">
        <v>84659.391100000008</v>
      </c>
      <c r="E4218">
        <f>INDEX(Stores[region],MATCH(Sales[[#This Row],[store_no]],Stores[store_no],0))</f>
        <v>2</v>
      </c>
      <c r="F4218" t="str">
        <f>INDEX(Stores[storetype],MATCH(Sales[[#This Row],[store_no]],Stores[store_no],0))</f>
        <v>A</v>
      </c>
      <c r="G4218" t="str">
        <f>INDEX(Stores[location_city],MATCH(Sales[[#This Row],[store_no]],Stores[store_no],0))</f>
        <v>Milwaukee</v>
      </c>
      <c r="H4218" t="str">
        <f>INDEX(Stores[location_state],MATCH(Sales[[#This Row],[store_no]],Stores[store_no],0))</f>
        <v>Wisconsin</v>
      </c>
      <c r="I4218">
        <f>INDEX(Stores[sqft],MATCH(Sales[[#This Row],[store_no]],Stores[store_no],0))</f>
        <v>203800</v>
      </c>
      <c r="J4218" s="4" t="str">
        <f>INDEX(Departments[dept_name],MATCH(Sales[[#This Row],[dept_no]],Departments[dept_no],0))</f>
        <v>Jewelery</v>
      </c>
      <c r="K4218" s="4" t="str">
        <f>CONCATENATE(Sales[[#This Row],[region]],Sales[[#This Row],[storetype]])</f>
        <v>2A</v>
      </c>
      <c r="L4218" s="4">
        <f>INDEX(RegionStoreCount[Store Count],MATCH(Sales[[#This Row],[RegionStoretype]],RegionStoreCount[Region/Type],0))</f>
        <v>5</v>
      </c>
      <c r="M4218" s="4">
        <f>AND(Sales[[#This Row],[date]]&lt;=TY_YTDMax,Sales[[#This Row],[date]]&gt;=TY_YTDMin)*Sales[[#This Row],[sales]]</f>
        <v>0</v>
      </c>
      <c r="N4218" s="4">
        <f>AND(Sales[[#This Row],[date]]&lt;=LY_YTDMax,Sales[[#This Row],[date]]&gt;=LY_YTDMin)*Sales[[#This Row],[sales]]</f>
        <v>0</v>
      </c>
      <c r="O4218" s="4">
        <f>AND(Sales[[#This Row],[date]]&gt;=YoY_Min,Sales[[#This Row],[date]]&lt;=TY_YTDMax)*(Sales[[#This Row],[sales]]/Sales[[#This Row],[sqft]])</f>
        <v>0.41540427428851817</v>
      </c>
      <c r="P4218" s="4">
        <f>SUMIF(Sales[RegionStoretype],Sales[[#This Row],[RegionStoretype]],Sales[YoY_SSF])/Sales[[#This Row],[Region_TypeCount]]</f>
        <v>60.052789354368521</v>
      </c>
    </row>
    <row r="4219" spans="1:16" x14ac:dyDescent="0.25">
      <c r="A4219" s="1">
        <v>43014</v>
      </c>
      <c r="B4219">
        <v>28</v>
      </c>
      <c r="C4219">
        <v>13</v>
      </c>
      <c r="D4219">
        <v>193021.04719999997</v>
      </c>
      <c r="E4219">
        <f>INDEX(Stores[region],MATCH(Sales[[#This Row],[store_no]],Stores[store_no],0))</f>
        <v>2</v>
      </c>
      <c r="F4219" t="str">
        <f>INDEX(Stores[storetype],MATCH(Sales[[#This Row],[store_no]],Stores[store_no],0))</f>
        <v>A</v>
      </c>
      <c r="G4219" t="str">
        <f>INDEX(Stores[location_city],MATCH(Sales[[#This Row],[store_no]],Stores[store_no],0))</f>
        <v>Milwaukee</v>
      </c>
      <c r="H4219" t="str">
        <f>INDEX(Stores[location_state],MATCH(Sales[[#This Row],[store_no]],Stores[store_no],0))</f>
        <v>Wisconsin</v>
      </c>
      <c r="I4219">
        <f>INDEX(Stores[sqft],MATCH(Sales[[#This Row],[store_no]],Stores[store_no],0))</f>
        <v>203800</v>
      </c>
      <c r="J4219" s="4" t="str">
        <f>INDEX(Departments[dept_name],MATCH(Sales[[#This Row],[dept_no]],Departments[dept_no],0))</f>
        <v>Kids</v>
      </c>
      <c r="K4219" s="4" t="str">
        <f>CONCATENATE(Sales[[#This Row],[region]],Sales[[#This Row],[storetype]])</f>
        <v>2A</v>
      </c>
      <c r="L4219" s="4">
        <f>INDEX(RegionStoreCount[Store Count],MATCH(Sales[[#This Row],[RegionStoretype]],RegionStoreCount[Region/Type],0))</f>
        <v>5</v>
      </c>
      <c r="M4219" s="4">
        <f>AND(Sales[[#This Row],[date]]&lt;=TY_YTDMax,Sales[[#This Row],[date]]&gt;=TY_YTDMin)*Sales[[#This Row],[sales]]</f>
        <v>0</v>
      </c>
      <c r="N4219" s="4">
        <f>AND(Sales[[#This Row],[date]]&lt;=LY_YTDMax,Sales[[#This Row],[date]]&gt;=LY_YTDMin)*Sales[[#This Row],[sales]]</f>
        <v>0</v>
      </c>
      <c r="O4219" s="4">
        <f>AND(Sales[[#This Row],[date]]&gt;=YoY_Min,Sales[[#This Row],[date]]&lt;=TY_YTDMax)*(Sales[[#This Row],[sales]]/Sales[[#This Row],[sqft]])</f>
        <v>0.94711014327772314</v>
      </c>
      <c r="P4219" s="4">
        <f>SUMIF(Sales[RegionStoretype],Sales[[#This Row],[RegionStoretype]],Sales[YoY_SSF])/Sales[[#This Row],[Region_TypeCount]]</f>
        <v>60.052789354368521</v>
      </c>
    </row>
    <row r="4220" spans="1:16" x14ac:dyDescent="0.25">
      <c r="A4220" s="1">
        <v>43014</v>
      </c>
      <c r="B4220">
        <v>28</v>
      </c>
      <c r="C4220">
        <v>18</v>
      </c>
      <c r="D4220">
        <v>66633.830499999996</v>
      </c>
      <c r="E4220">
        <f>INDEX(Stores[region],MATCH(Sales[[#This Row],[store_no]],Stores[store_no],0))</f>
        <v>2</v>
      </c>
      <c r="F4220" t="str">
        <f>INDEX(Stores[storetype],MATCH(Sales[[#This Row],[store_no]],Stores[store_no],0))</f>
        <v>A</v>
      </c>
      <c r="G4220" t="str">
        <f>INDEX(Stores[location_city],MATCH(Sales[[#This Row],[store_no]],Stores[store_no],0))</f>
        <v>Milwaukee</v>
      </c>
      <c r="H4220" t="str">
        <f>INDEX(Stores[location_state],MATCH(Sales[[#This Row],[store_no]],Stores[store_no],0))</f>
        <v>Wisconsin</v>
      </c>
      <c r="I4220">
        <f>INDEX(Stores[sqft],MATCH(Sales[[#This Row],[store_no]],Stores[store_no],0))</f>
        <v>203800</v>
      </c>
      <c r="J4220" s="4" t="str">
        <f>INDEX(Departments[dept_name],MATCH(Sales[[#This Row],[dept_no]],Departments[dept_no],0))</f>
        <v>Sports</v>
      </c>
      <c r="K4220" s="4" t="str">
        <f>CONCATENATE(Sales[[#This Row],[region]],Sales[[#This Row],[storetype]])</f>
        <v>2A</v>
      </c>
      <c r="L4220" s="4">
        <f>INDEX(RegionStoreCount[Store Count],MATCH(Sales[[#This Row],[RegionStoretype]],RegionStoreCount[Region/Type],0))</f>
        <v>5</v>
      </c>
      <c r="M4220" s="4">
        <f>AND(Sales[[#This Row],[date]]&lt;=TY_YTDMax,Sales[[#This Row],[date]]&gt;=TY_YTDMin)*Sales[[#This Row],[sales]]</f>
        <v>0</v>
      </c>
      <c r="N4220" s="4">
        <f>AND(Sales[[#This Row],[date]]&lt;=LY_YTDMax,Sales[[#This Row],[date]]&gt;=LY_YTDMin)*Sales[[#This Row],[sales]]</f>
        <v>0</v>
      </c>
      <c r="O4220" s="4">
        <f>AND(Sales[[#This Row],[date]]&gt;=YoY_Min,Sales[[#This Row],[date]]&lt;=TY_YTDMax)*(Sales[[#This Row],[sales]]/Sales[[#This Row],[sqft]])</f>
        <v>0.32695697006869479</v>
      </c>
      <c r="P4220" s="4">
        <f>SUMIF(Sales[RegionStoretype],Sales[[#This Row],[RegionStoretype]],Sales[YoY_SSF])/Sales[[#This Row],[Region_TypeCount]]</f>
        <v>60.052789354368521</v>
      </c>
    </row>
    <row r="4221" spans="1:16" x14ac:dyDescent="0.25">
      <c r="A4221" s="1">
        <v>43014</v>
      </c>
      <c r="B4221">
        <v>29</v>
      </c>
      <c r="C4221">
        <v>5</v>
      </c>
      <c r="D4221">
        <v>155370.71</v>
      </c>
      <c r="E4221">
        <f>INDEX(Stores[region],MATCH(Sales[[#This Row],[store_no]],Stores[store_no],0))</f>
        <v>1</v>
      </c>
      <c r="F4221" t="str">
        <f>INDEX(Stores[storetype],MATCH(Sales[[#This Row],[store_no]],Stores[store_no],0))</f>
        <v>B</v>
      </c>
      <c r="G4221" t="str">
        <f>INDEX(Stores[location_city],MATCH(Sales[[#This Row],[store_no]],Stores[store_no],0))</f>
        <v>Grand Rapids</v>
      </c>
      <c r="H4221" t="str">
        <f>INDEX(Stores[location_state],MATCH(Sales[[#This Row],[store_no]],Stores[store_no],0))</f>
        <v>Michigan</v>
      </c>
      <c r="I4221">
        <f>INDEX(Stores[sqft],MATCH(Sales[[#This Row],[store_no]],Stores[store_no],0))</f>
        <v>148300</v>
      </c>
      <c r="J4221" s="4" t="str">
        <f>INDEX(Departments[dept_name],MATCH(Sales[[#This Row],[dept_no]],Departments[dept_no],0))</f>
        <v>Clothing</v>
      </c>
      <c r="K4221" s="4" t="str">
        <f>CONCATENATE(Sales[[#This Row],[region]],Sales[[#This Row],[storetype]])</f>
        <v>1B</v>
      </c>
      <c r="L4221" s="4">
        <f>INDEX(RegionStoreCount[Store Count],MATCH(Sales[[#This Row],[RegionStoretype]],RegionStoreCount[Region/Type],0))</f>
        <v>5</v>
      </c>
      <c r="M4221" s="4">
        <f>AND(Sales[[#This Row],[date]]&lt;=TY_YTDMax,Sales[[#This Row],[date]]&gt;=TY_YTDMin)*Sales[[#This Row],[sales]]</f>
        <v>0</v>
      </c>
      <c r="N4221" s="4">
        <f>AND(Sales[[#This Row],[date]]&lt;=LY_YTDMax,Sales[[#This Row],[date]]&gt;=LY_YTDMin)*Sales[[#This Row],[sales]]</f>
        <v>0</v>
      </c>
      <c r="O4221" s="4">
        <f>AND(Sales[[#This Row],[date]]&gt;=YoY_Min,Sales[[#This Row],[date]]&lt;=TY_YTDMax)*(Sales[[#This Row],[sales]]/Sales[[#This Row],[sqft]])</f>
        <v>1.0476784221173296</v>
      </c>
      <c r="P4221" s="4">
        <f>SUMIF(Sales[RegionStoretype],Sales[[#This Row],[RegionStoretype]],Sales[YoY_SSF])/Sales[[#This Row],[Region_TypeCount]]</f>
        <v>68.518982968140051</v>
      </c>
    </row>
    <row r="4222" spans="1:16" x14ac:dyDescent="0.25">
      <c r="A4222" s="1">
        <v>43014</v>
      </c>
      <c r="B4222">
        <v>29</v>
      </c>
      <c r="C4222">
        <v>8</v>
      </c>
      <c r="D4222">
        <v>11525.1345</v>
      </c>
      <c r="E4222">
        <f>INDEX(Stores[region],MATCH(Sales[[#This Row],[store_no]],Stores[store_no],0))</f>
        <v>1</v>
      </c>
      <c r="F4222" t="str">
        <f>INDEX(Stores[storetype],MATCH(Sales[[#This Row],[store_no]],Stores[store_no],0))</f>
        <v>B</v>
      </c>
      <c r="G4222" t="str">
        <f>INDEX(Stores[location_city],MATCH(Sales[[#This Row],[store_no]],Stores[store_no],0))</f>
        <v>Grand Rapids</v>
      </c>
      <c r="H4222" t="str">
        <f>INDEX(Stores[location_state],MATCH(Sales[[#This Row],[store_no]],Stores[store_no],0))</f>
        <v>Michigan</v>
      </c>
      <c r="I4222">
        <f>INDEX(Stores[sqft],MATCH(Sales[[#This Row],[store_no]],Stores[store_no],0))</f>
        <v>148300</v>
      </c>
      <c r="J4222" s="4" t="str">
        <f>INDEX(Departments[dept_name],MATCH(Sales[[#This Row],[dept_no]],Departments[dept_no],0))</f>
        <v>Games</v>
      </c>
      <c r="K4222" s="4" t="str">
        <f>CONCATENATE(Sales[[#This Row],[region]],Sales[[#This Row],[storetype]])</f>
        <v>1B</v>
      </c>
      <c r="L4222" s="4">
        <f>INDEX(RegionStoreCount[Store Count],MATCH(Sales[[#This Row],[RegionStoretype]],RegionStoreCount[Region/Type],0))</f>
        <v>5</v>
      </c>
      <c r="M4222" s="4">
        <f>AND(Sales[[#This Row],[date]]&lt;=TY_YTDMax,Sales[[#This Row],[date]]&gt;=TY_YTDMin)*Sales[[#This Row],[sales]]</f>
        <v>0</v>
      </c>
      <c r="N4222" s="4">
        <f>AND(Sales[[#This Row],[date]]&lt;=LY_YTDMax,Sales[[#This Row],[date]]&gt;=LY_YTDMin)*Sales[[#This Row],[sales]]</f>
        <v>0</v>
      </c>
      <c r="O4222" s="4">
        <f>AND(Sales[[#This Row],[date]]&gt;=YoY_Min,Sales[[#This Row],[date]]&lt;=TY_YTDMax)*(Sales[[#This Row],[sales]]/Sales[[#This Row],[sqft]])</f>
        <v>7.7715000000000006E-2</v>
      </c>
      <c r="P4222" s="4">
        <f>SUMIF(Sales[RegionStoretype],Sales[[#This Row],[RegionStoretype]],Sales[YoY_SSF])/Sales[[#This Row],[Region_TypeCount]]</f>
        <v>68.518982968140051</v>
      </c>
    </row>
    <row r="4223" spans="1:16" x14ac:dyDescent="0.25">
      <c r="A4223" s="1">
        <v>43014</v>
      </c>
      <c r="B4223">
        <v>29</v>
      </c>
      <c r="C4223">
        <v>10</v>
      </c>
      <c r="D4223">
        <v>14856.523300000001</v>
      </c>
      <c r="E4223">
        <f>INDEX(Stores[region],MATCH(Sales[[#This Row],[store_no]],Stores[store_no],0))</f>
        <v>1</v>
      </c>
      <c r="F4223" t="str">
        <f>INDEX(Stores[storetype],MATCH(Sales[[#This Row],[store_no]],Stores[store_no],0))</f>
        <v>B</v>
      </c>
      <c r="G4223" t="str">
        <f>INDEX(Stores[location_city],MATCH(Sales[[#This Row],[store_no]],Stores[store_no],0))</f>
        <v>Grand Rapids</v>
      </c>
      <c r="H4223" t="str">
        <f>INDEX(Stores[location_state],MATCH(Sales[[#This Row],[store_no]],Stores[store_no],0))</f>
        <v>Michigan</v>
      </c>
      <c r="I4223">
        <f>INDEX(Stores[sqft],MATCH(Sales[[#This Row],[store_no]],Stores[store_no],0))</f>
        <v>148300</v>
      </c>
      <c r="J4223" s="4" t="str">
        <f>INDEX(Departments[dept_name],MATCH(Sales[[#This Row],[dept_no]],Departments[dept_no],0))</f>
        <v>Health</v>
      </c>
      <c r="K4223" s="4" t="str">
        <f>CONCATENATE(Sales[[#This Row],[region]],Sales[[#This Row],[storetype]])</f>
        <v>1B</v>
      </c>
      <c r="L4223" s="4">
        <f>INDEX(RegionStoreCount[Store Count],MATCH(Sales[[#This Row],[RegionStoretype]],RegionStoreCount[Region/Type],0))</f>
        <v>5</v>
      </c>
      <c r="M4223" s="4">
        <f>AND(Sales[[#This Row],[date]]&lt;=TY_YTDMax,Sales[[#This Row],[date]]&gt;=TY_YTDMin)*Sales[[#This Row],[sales]]</f>
        <v>0</v>
      </c>
      <c r="N4223" s="4">
        <f>AND(Sales[[#This Row],[date]]&lt;=LY_YTDMax,Sales[[#This Row],[date]]&gt;=LY_YTDMin)*Sales[[#This Row],[sales]]</f>
        <v>0</v>
      </c>
      <c r="O4223" s="4">
        <f>AND(Sales[[#This Row],[date]]&gt;=YoY_Min,Sales[[#This Row],[date]]&lt;=TY_YTDMax)*(Sales[[#This Row],[sales]]/Sales[[#This Row],[sqft]])</f>
        <v>0.10017884895482131</v>
      </c>
      <c r="P4223" s="4">
        <f>SUMIF(Sales[RegionStoretype],Sales[[#This Row],[RegionStoretype]],Sales[YoY_SSF])/Sales[[#This Row],[Region_TypeCount]]</f>
        <v>68.518982968140051</v>
      </c>
    </row>
    <row r="4224" spans="1:16" x14ac:dyDescent="0.25">
      <c r="A4224" s="1">
        <v>43014</v>
      </c>
      <c r="B4224">
        <v>29</v>
      </c>
      <c r="C4224">
        <v>15</v>
      </c>
      <c r="D4224">
        <v>415.8972</v>
      </c>
      <c r="E4224">
        <f>INDEX(Stores[region],MATCH(Sales[[#This Row],[store_no]],Stores[store_no],0))</f>
        <v>1</v>
      </c>
      <c r="F4224" t="str">
        <f>INDEX(Stores[storetype],MATCH(Sales[[#This Row],[store_no]],Stores[store_no],0))</f>
        <v>B</v>
      </c>
      <c r="G4224" t="str">
        <f>INDEX(Stores[location_city],MATCH(Sales[[#This Row],[store_no]],Stores[store_no],0))</f>
        <v>Grand Rapids</v>
      </c>
      <c r="H4224" t="str">
        <f>INDEX(Stores[location_state],MATCH(Sales[[#This Row],[store_no]],Stores[store_no],0))</f>
        <v>Michigan</v>
      </c>
      <c r="I4224">
        <f>INDEX(Stores[sqft],MATCH(Sales[[#This Row],[store_no]],Stores[store_no],0))</f>
        <v>148300</v>
      </c>
      <c r="J4224" s="4" t="str">
        <f>INDEX(Departments[dept_name],MATCH(Sales[[#This Row],[dept_no]],Departments[dept_no],0))</f>
        <v>Music</v>
      </c>
      <c r="K4224" s="4" t="str">
        <f>CONCATENATE(Sales[[#This Row],[region]],Sales[[#This Row],[storetype]])</f>
        <v>1B</v>
      </c>
      <c r="L4224" s="4">
        <f>INDEX(RegionStoreCount[Store Count],MATCH(Sales[[#This Row],[RegionStoretype]],RegionStoreCount[Region/Type],0))</f>
        <v>5</v>
      </c>
      <c r="M4224" s="4">
        <f>AND(Sales[[#This Row],[date]]&lt;=TY_YTDMax,Sales[[#This Row],[date]]&gt;=TY_YTDMin)*Sales[[#This Row],[sales]]</f>
        <v>0</v>
      </c>
      <c r="N4224" s="4">
        <f>AND(Sales[[#This Row],[date]]&lt;=LY_YTDMax,Sales[[#This Row],[date]]&gt;=LY_YTDMin)*Sales[[#This Row],[sales]]</f>
        <v>0</v>
      </c>
      <c r="O4224" s="4">
        <f>AND(Sales[[#This Row],[date]]&gt;=YoY_Min,Sales[[#This Row],[date]]&lt;=TY_YTDMax)*(Sales[[#This Row],[sales]]/Sales[[#This Row],[sqft]])</f>
        <v>2.8044315576534052E-3</v>
      </c>
      <c r="P4224" s="4">
        <f>SUMIF(Sales[RegionStoretype],Sales[[#This Row],[RegionStoretype]],Sales[YoY_SSF])/Sales[[#This Row],[Region_TypeCount]]</f>
        <v>68.518982968140051</v>
      </c>
    </row>
    <row r="4225" spans="1:16" x14ac:dyDescent="0.25">
      <c r="A4225" s="1">
        <v>43014</v>
      </c>
      <c r="B4225">
        <v>30</v>
      </c>
      <c r="C4225">
        <v>10</v>
      </c>
      <c r="D4225">
        <v>1886.6475</v>
      </c>
      <c r="E4225">
        <f>INDEX(Stores[region],MATCH(Sales[[#This Row],[store_no]],Stores[store_no],0))</f>
        <v>1</v>
      </c>
      <c r="F4225" t="str">
        <f>INDEX(Stores[storetype],MATCH(Sales[[#This Row],[store_no]],Stores[store_no],0))</f>
        <v>C</v>
      </c>
      <c r="G4225" t="str">
        <f>INDEX(Stores[location_city],MATCH(Sales[[#This Row],[store_no]],Stores[store_no],0))</f>
        <v>Dayton</v>
      </c>
      <c r="H4225" t="str">
        <f>INDEX(Stores[location_state],MATCH(Sales[[#This Row],[store_no]],Stores[store_no],0))</f>
        <v>Ohio</v>
      </c>
      <c r="I4225">
        <f>INDEX(Stores[sqft],MATCH(Sales[[#This Row],[store_no]],Stores[store_no],0))</f>
        <v>90000</v>
      </c>
      <c r="J4225" s="4" t="str">
        <f>INDEX(Departments[dept_name],MATCH(Sales[[#This Row],[dept_no]],Departments[dept_no],0))</f>
        <v>Health</v>
      </c>
      <c r="K4225" s="4" t="str">
        <f>CONCATENATE(Sales[[#This Row],[region]],Sales[[#This Row],[storetype]])</f>
        <v>1C</v>
      </c>
      <c r="L4225" s="4">
        <f>INDEX(RegionStoreCount[Store Count],MATCH(Sales[[#This Row],[RegionStoretype]],RegionStoreCount[Region/Type],0))</f>
        <v>1</v>
      </c>
      <c r="M4225" s="4">
        <f>AND(Sales[[#This Row],[date]]&lt;=TY_YTDMax,Sales[[#This Row],[date]]&gt;=TY_YTDMin)*Sales[[#This Row],[sales]]</f>
        <v>0</v>
      </c>
      <c r="N4225" s="4">
        <f>AND(Sales[[#This Row],[date]]&lt;=LY_YTDMax,Sales[[#This Row],[date]]&gt;=LY_YTDMin)*Sales[[#This Row],[sales]]</f>
        <v>0</v>
      </c>
      <c r="O4225" s="4">
        <f>AND(Sales[[#This Row],[date]]&gt;=YoY_Min,Sales[[#This Row],[date]]&lt;=TY_YTDMax)*(Sales[[#This Row],[sales]]/Sales[[#This Row],[sqft]])</f>
        <v>2.0962749999999999E-2</v>
      </c>
      <c r="P4225" s="4">
        <f>SUMIF(Sales[RegionStoretype],Sales[[#This Row],[RegionStoretype]],Sales[YoY_SSF])/Sales[[#This Row],[Region_TypeCount]]</f>
        <v>65.329042605555529</v>
      </c>
    </row>
    <row r="4226" spans="1:16" x14ac:dyDescent="0.25">
      <c r="A4226" s="1">
        <v>43014</v>
      </c>
      <c r="B4226">
        <v>30</v>
      </c>
      <c r="C4226">
        <v>15</v>
      </c>
      <c r="D4226">
        <v>73476.004300000001</v>
      </c>
      <c r="E4226">
        <f>INDEX(Stores[region],MATCH(Sales[[#This Row],[store_no]],Stores[store_no],0))</f>
        <v>1</v>
      </c>
      <c r="F4226" t="str">
        <f>INDEX(Stores[storetype],MATCH(Sales[[#This Row],[store_no]],Stores[store_no],0))</f>
        <v>C</v>
      </c>
      <c r="G4226" t="str">
        <f>INDEX(Stores[location_city],MATCH(Sales[[#This Row],[store_no]],Stores[store_no],0))</f>
        <v>Dayton</v>
      </c>
      <c r="H4226" t="str">
        <f>INDEX(Stores[location_state],MATCH(Sales[[#This Row],[store_no]],Stores[store_no],0))</f>
        <v>Ohio</v>
      </c>
      <c r="I4226">
        <f>INDEX(Stores[sqft],MATCH(Sales[[#This Row],[store_no]],Stores[store_no],0))</f>
        <v>90000</v>
      </c>
      <c r="J4226" s="4" t="str">
        <f>INDEX(Departments[dept_name],MATCH(Sales[[#This Row],[dept_no]],Departments[dept_no],0))</f>
        <v>Music</v>
      </c>
      <c r="K4226" s="4" t="str">
        <f>CONCATENATE(Sales[[#This Row],[region]],Sales[[#This Row],[storetype]])</f>
        <v>1C</v>
      </c>
      <c r="L4226" s="4">
        <f>INDEX(RegionStoreCount[Store Count],MATCH(Sales[[#This Row],[RegionStoretype]],RegionStoreCount[Region/Type],0))</f>
        <v>1</v>
      </c>
      <c r="M4226" s="4">
        <f>AND(Sales[[#This Row],[date]]&lt;=TY_YTDMax,Sales[[#This Row],[date]]&gt;=TY_YTDMin)*Sales[[#This Row],[sales]]</f>
        <v>0</v>
      </c>
      <c r="N4226" s="4">
        <f>AND(Sales[[#This Row],[date]]&lt;=LY_YTDMax,Sales[[#This Row],[date]]&gt;=LY_YTDMin)*Sales[[#This Row],[sales]]</f>
        <v>0</v>
      </c>
      <c r="O4226" s="4">
        <f>AND(Sales[[#This Row],[date]]&gt;=YoY_Min,Sales[[#This Row],[date]]&lt;=TY_YTDMax)*(Sales[[#This Row],[sales]]/Sales[[#This Row],[sqft]])</f>
        <v>0.81640004777777775</v>
      </c>
      <c r="P4226" s="4">
        <f>SUMIF(Sales[RegionStoretype],Sales[[#This Row],[RegionStoretype]],Sales[YoY_SSF])/Sales[[#This Row],[Region_TypeCount]]</f>
        <v>65.329042605555529</v>
      </c>
    </row>
    <row r="4227" spans="1:16" x14ac:dyDescent="0.25">
      <c r="A4227" s="1">
        <v>43014</v>
      </c>
      <c r="B4227">
        <v>30</v>
      </c>
      <c r="C4227">
        <v>17</v>
      </c>
      <c r="D4227">
        <v>54776.668799999999</v>
      </c>
      <c r="E4227">
        <f>INDEX(Stores[region],MATCH(Sales[[#This Row],[store_no]],Stores[store_no],0))</f>
        <v>1</v>
      </c>
      <c r="F4227" t="str">
        <f>INDEX(Stores[storetype],MATCH(Sales[[#This Row],[store_no]],Stores[store_no],0))</f>
        <v>C</v>
      </c>
      <c r="G4227" t="str">
        <f>INDEX(Stores[location_city],MATCH(Sales[[#This Row],[store_no]],Stores[store_no],0))</f>
        <v>Dayton</v>
      </c>
      <c r="H4227" t="str">
        <f>INDEX(Stores[location_state],MATCH(Sales[[#This Row],[store_no]],Stores[store_no],0))</f>
        <v>Ohio</v>
      </c>
      <c r="I4227">
        <f>INDEX(Stores[sqft],MATCH(Sales[[#This Row],[store_no]],Stores[store_no],0))</f>
        <v>90000</v>
      </c>
      <c r="J4227" s="4" t="str">
        <f>INDEX(Departments[dept_name],MATCH(Sales[[#This Row],[dept_no]],Departments[dept_no],0))</f>
        <v>Shoes</v>
      </c>
      <c r="K4227" s="4" t="str">
        <f>CONCATENATE(Sales[[#This Row],[region]],Sales[[#This Row],[storetype]])</f>
        <v>1C</v>
      </c>
      <c r="L4227" s="4">
        <f>INDEX(RegionStoreCount[Store Count],MATCH(Sales[[#This Row],[RegionStoretype]],RegionStoreCount[Region/Type],0))</f>
        <v>1</v>
      </c>
      <c r="M4227" s="4">
        <f>AND(Sales[[#This Row],[date]]&lt;=TY_YTDMax,Sales[[#This Row],[date]]&gt;=TY_YTDMin)*Sales[[#This Row],[sales]]</f>
        <v>0</v>
      </c>
      <c r="N4227" s="4">
        <f>AND(Sales[[#This Row],[date]]&lt;=LY_YTDMax,Sales[[#This Row],[date]]&gt;=LY_YTDMin)*Sales[[#This Row],[sales]]</f>
        <v>0</v>
      </c>
      <c r="O4227" s="4">
        <f>AND(Sales[[#This Row],[date]]&gt;=YoY_Min,Sales[[#This Row],[date]]&lt;=TY_YTDMax)*(Sales[[#This Row],[sales]]/Sales[[#This Row],[sqft]])</f>
        <v>0.6086296533333333</v>
      </c>
      <c r="P4227" s="4">
        <f>SUMIF(Sales[RegionStoretype],Sales[[#This Row],[RegionStoretype]],Sales[YoY_SSF])/Sales[[#This Row],[Region_TypeCount]]</f>
        <v>65.329042605555529</v>
      </c>
    </row>
    <row r="4228" spans="1:16" x14ac:dyDescent="0.25">
      <c r="A4228" s="1">
        <v>43014</v>
      </c>
      <c r="B4228">
        <v>32</v>
      </c>
      <c r="C4228">
        <v>5</v>
      </c>
      <c r="D4228">
        <v>182539.63559999998</v>
      </c>
      <c r="E4228">
        <f>INDEX(Stores[region],MATCH(Sales[[#This Row],[store_no]],Stores[store_no],0))</f>
        <v>2</v>
      </c>
      <c r="F4228" t="str">
        <f>INDEX(Stores[storetype],MATCH(Sales[[#This Row],[store_no]],Stores[store_no],0))</f>
        <v>A</v>
      </c>
      <c r="G4228" t="str">
        <f>INDEX(Stores[location_city],MATCH(Sales[[#This Row],[store_no]],Stores[store_no],0))</f>
        <v>Western Springs</v>
      </c>
      <c r="H4228" t="str">
        <f>INDEX(Stores[location_state],MATCH(Sales[[#This Row],[store_no]],Stores[store_no],0))</f>
        <v>Illinois</v>
      </c>
      <c r="I4228">
        <f>INDEX(Stores[sqft],MATCH(Sales[[#This Row],[store_no]],Stores[store_no],0))</f>
        <v>118200</v>
      </c>
      <c r="J4228" s="4" t="str">
        <f>INDEX(Departments[dept_name],MATCH(Sales[[#This Row],[dept_no]],Departments[dept_no],0))</f>
        <v>Clothing</v>
      </c>
      <c r="K4228" s="4" t="str">
        <f>CONCATENATE(Sales[[#This Row],[region]],Sales[[#This Row],[storetype]])</f>
        <v>2A</v>
      </c>
      <c r="L4228" s="4">
        <f>INDEX(RegionStoreCount[Store Count],MATCH(Sales[[#This Row],[RegionStoretype]],RegionStoreCount[Region/Type],0))</f>
        <v>5</v>
      </c>
      <c r="M4228" s="4">
        <f>AND(Sales[[#This Row],[date]]&lt;=TY_YTDMax,Sales[[#This Row],[date]]&gt;=TY_YTDMin)*Sales[[#This Row],[sales]]</f>
        <v>0</v>
      </c>
      <c r="N4228" s="4">
        <f>AND(Sales[[#This Row],[date]]&lt;=LY_YTDMax,Sales[[#This Row],[date]]&gt;=LY_YTDMin)*Sales[[#This Row],[sales]]</f>
        <v>0</v>
      </c>
      <c r="O4228" s="4">
        <f>AND(Sales[[#This Row],[date]]&gt;=YoY_Min,Sales[[#This Row],[date]]&lt;=TY_YTDMax)*(Sales[[#This Row],[sales]]/Sales[[#This Row],[sqft]])</f>
        <v>1.5443285583756343</v>
      </c>
      <c r="P4228" s="4">
        <f>SUMIF(Sales[RegionStoretype],Sales[[#This Row],[RegionStoretype]],Sales[YoY_SSF])/Sales[[#This Row],[Region_TypeCount]]</f>
        <v>60.052789354368521</v>
      </c>
    </row>
    <row r="4229" spans="1:16" x14ac:dyDescent="0.25">
      <c r="A4229" s="1">
        <v>43014</v>
      </c>
      <c r="B4229">
        <v>33</v>
      </c>
      <c r="C4229">
        <v>5</v>
      </c>
      <c r="D4229">
        <v>61245.033299999996</v>
      </c>
      <c r="E4229">
        <f>INDEX(Stores[region],MATCH(Sales[[#This Row],[store_no]],Stores[store_no],0))</f>
        <v>3</v>
      </c>
      <c r="F4229" t="str">
        <f>INDEX(Stores[storetype],MATCH(Sales[[#This Row],[store_no]],Stores[store_no],0))</f>
        <v>A</v>
      </c>
      <c r="G4229" t="str">
        <f>INDEX(Stores[location_city],MATCH(Sales[[#This Row],[store_no]],Stores[store_no],0))</f>
        <v>Omaha</v>
      </c>
      <c r="H4229" t="str">
        <f>INDEX(Stores[location_state],MATCH(Sales[[#This Row],[store_no]],Stores[store_no],0))</f>
        <v>Nebraska</v>
      </c>
      <c r="I4229">
        <f>INDEX(Stores[sqft],MATCH(Sales[[#This Row],[store_no]],Stores[store_no],0))</f>
        <v>40700</v>
      </c>
      <c r="J4229" s="4" t="str">
        <f>INDEX(Departments[dept_name],MATCH(Sales[[#This Row],[dept_no]],Departments[dept_no],0))</f>
        <v>Clothing</v>
      </c>
      <c r="K4229" s="4" t="str">
        <f>CONCATENATE(Sales[[#This Row],[region]],Sales[[#This Row],[storetype]])</f>
        <v>3A</v>
      </c>
      <c r="L4229" s="4">
        <f>INDEX(RegionStoreCount[Store Count],MATCH(Sales[[#This Row],[RegionStoretype]],RegionStoreCount[Region/Type],0))</f>
        <v>9</v>
      </c>
      <c r="M4229" s="4">
        <f>AND(Sales[[#This Row],[date]]&lt;=TY_YTDMax,Sales[[#This Row],[date]]&gt;=TY_YTDMin)*Sales[[#This Row],[sales]]</f>
        <v>0</v>
      </c>
      <c r="N4229" s="4">
        <f>AND(Sales[[#This Row],[date]]&lt;=LY_YTDMax,Sales[[#This Row],[date]]&gt;=LY_YTDMin)*Sales[[#This Row],[sales]]</f>
        <v>0</v>
      </c>
      <c r="O4229" s="4">
        <f>AND(Sales[[#This Row],[date]]&gt;=YoY_Min,Sales[[#This Row],[date]]&lt;=TY_YTDMax)*(Sales[[#This Row],[sales]]/Sales[[#This Row],[sqft]])</f>
        <v>1.5047919729729728</v>
      </c>
      <c r="P4229" s="4">
        <f>SUMIF(Sales[RegionStoretype],Sales[[#This Row],[RegionStoretype]],Sales[YoY_SSF])/Sales[[#This Row],[Region_TypeCount]]</f>
        <v>53.603836561720975</v>
      </c>
    </row>
    <row r="4230" spans="1:16" x14ac:dyDescent="0.25">
      <c r="A4230" s="1">
        <v>43014</v>
      </c>
      <c r="B4230">
        <v>33</v>
      </c>
      <c r="C4230">
        <v>16</v>
      </c>
      <c r="D4230">
        <v>58844.332799999996</v>
      </c>
      <c r="E4230">
        <f>INDEX(Stores[region],MATCH(Sales[[#This Row],[store_no]],Stores[store_no],0))</f>
        <v>3</v>
      </c>
      <c r="F4230" t="str">
        <f>INDEX(Stores[storetype],MATCH(Sales[[#This Row],[store_no]],Stores[store_no],0))</f>
        <v>A</v>
      </c>
      <c r="G4230" t="str">
        <f>INDEX(Stores[location_city],MATCH(Sales[[#This Row],[store_no]],Stores[store_no],0))</f>
        <v>Omaha</v>
      </c>
      <c r="H4230" t="str">
        <f>INDEX(Stores[location_state],MATCH(Sales[[#This Row],[store_no]],Stores[store_no],0))</f>
        <v>Nebraska</v>
      </c>
      <c r="I4230">
        <f>INDEX(Stores[sqft],MATCH(Sales[[#This Row],[store_no]],Stores[store_no],0))</f>
        <v>40700</v>
      </c>
      <c r="J4230" s="4" t="str">
        <f>INDEX(Departments[dept_name],MATCH(Sales[[#This Row],[dept_no]],Departments[dept_no],0))</f>
        <v>Outdoors</v>
      </c>
      <c r="K4230" s="4" t="str">
        <f>CONCATENATE(Sales[[#This Row],[region]],Sales[[#This Row],[storetype]])</f>
        <v>3A</v>
      </c>
      <c r="L4230" s="4">
        <f>INDEX(RegionStoreCount[Store Count],MATCH(Sales[[#This Row],[RegionStoretype]],RegionStoreCount[Region/Type],0))</f>
        <v>9</v>
      </c>
      <c r="M4230" s="4">
        <f>AND(Sales[[#This Row],[date]]&lt;=TY_YTDMax,Sales[[#This Row],[date]]&gt;=TY_YTDMin)*Sales[[#This Row],[sales]]</f>
        <v>0</v>
      </c>
      <c r="N4230" s="4">
        <f>AND(Sales[[#This Row],[date]]&lt;=LY_YTDMax,Sales[[#This Row],[date]]&gt;=LY_YTDMin)*Sales[[#This Row],[sales]]</f>
        <v>0</v>
      </c>
      <c r="O4230" s="4">
        <f>AND(Sales[[#This Row],[date]]&gt;=YoY_Min,Sales[[#This Row],[date]]&lt;=TY_YTDMax)*(Sales[[#This Row],[sales]]/Sales[[#This Row],[sqft]])</f>
        <v>1.4458067027027026</v>
      </c>
      <c r="P4230" s="4">
        <f>SUMIF(Sales[RegionStoretype],Sales[[#This Row],[RegionStoretype]],Sales[YoY_SSF])/Sales[[#This Row],[Region_TypeCount]]</f>
        <v>53.603836561720975</v>
      </c>
    </row>
    <row r="4231" spans="1:16" x14ac:dyDescent="0.25">
      <c r="A4231" s="1">
        <v>43014</v>
      </c>
      <c r="B4231">
        <v>33</v>
      </c>
      <c r="C4231">
        <v>17</v>
      </c>
      <c r="D4231">
        <v>46098.109499999999</v>
      </c>
      <c r="E4231">
        <f>INDEX(Stores[region],MATCH(Sales[[#This Row],[store_no]],Stores[store_no],0))</f>
        <v>3</v>
      </c>
      <c r="F4231" t="str">
        <f>INDEX(Stores[storetype],MATCH(Sales[[#This Row],[store_no]],Stores[store_no],0))</f>
        <v>A</v>
      </c>
      <c r="G4231" t="str">
        <f>INDEX(Stores[location_city],MATCH(Sales[[#This Row],[store_no]],Stores[store_no],0))</f>
        <v>Omaha</v>
      </c>
      <c r="H4231" t="str">
        <f>INDEX(Stores[location_state],MATCH(Sales[[#This Row],[store_no]],Stores[store_no],0))</f>
        <v>Nebraska</v>
      </c>
      <c r="I4231">
        <f>INDEX(Stores[sqft],MATCH(Sales[[#This Row],[store_no]],Stores[store_no],0))</f>
        <v>40700</v>
      </c>
      <c r="J4231" s="4" t="str">
        <f>INDEX(Departments[dept_name],MATCH(Sales[[#This Row],[dept_no]],Departments[dept_no],0))</f>
        <v>Shoes</v>
      </c>
      <c r="K4231" s="4" t="str">
        <f>CONCATENATE(Sales[[#This Row],[region]],Sales[[#This Row],[storetype]])</f>
        <v>3A</v>
      </c>
      <c r="L4231" s="4">
        <f>INDEX(RegionStoreCount[Store Count],MATCH(Sales[[#This Row],[RegionStoretype]],RegionStoreCount[Region/Type],0))</f>
        <v>9</v>
      </c>
      <c r="M4231" s="4">
        <f>AND(Sales[[#This Row],[date]]&lt;=TY_YTDMax,Sales[[#This Row],[date]]&gt;=TY_YTDMin)*Sales[[#This Row],[sales]]</f>
        <v>0</v>
      </c>
      <c r="N4231" s="4">
        <f>AND(Sales[[#This Row],[date]]&lt;=LY_YTDMax,Sales[[#This Row],[date]]&gt;=LY_YTDMin)*Sales[[#This Row],[sales]]</f>
        <v>0</v>
      </c>
      <c r="O4231" s="4">
        <f>AND(Sales[[#This Row],[date]]&gt;=YoY_Min,Sales[[#This Row],[date]]&lt;=TY_YTDMax)*(Sales[[#This Row],[sales]]/Sales[[#This Row],[sqft]])</f>
        <v>1.1326316830466829</v>
      </c>
      <c r="P4231" s="4">
        <f>SUMIF(Sales[RegionStoretype],Sales[[#This Row],[RegionStoretype]],Sales[YoY_SSF])/Sales[[#This Row],[Region_TypeCount]]</f>
        <v>53.603836561720975</v>
      </c>
    </row>
    <row r="4232" spans="1:16" x14ac:dyDescent="0.25">
      <c r="A4232" s="1">
        <v>43014</v>
      </c>
      <c r="B4232">
        <v>33</v>
      </c>
      <c r="C4232">
        <v>20</v>
      </c>
      <c r="D4232">
        <v>2290.4224000000004</v>
      </c>
      <c r="E4232">
        <f>INDEX(Stores[region],MATCH(Sales[[#This Row],[store_no]],Stores[store_no],0))</f>
        <v>3</v>
      </c>
      <c r="F4232" t="str">
        <f>INDEX(Stores[storetype],MATCH(Sales[[#This Row],[store_no]],Stores[store_no],0))</f>
        <v>A</v>
      </c>
      <c r="G4232" t="str">
        <f>INDEX(Stores[location_city],MATCH(Sales[[#This Row],[store_no]],Stores[store_no],0))</f>
        <v>Omaha</v>
      </c>
      <c r="H4232" t="str">
        <f>INDEX(Stores[location_state],MATCH(Sales[[#This Row],[store_no]],Stores[store_no],0))</f>
        <v>Nebraska</v>
      </c>
      <c r="I4232">
        <f>INDEX(Stores[sqft],MATCH(Sales[[#This Row],[store_no]],Stores[store_no],0))</f>
        <v>40700</v>
      </c>
      <c r="J4232" s="4" t="str">
        <f>INDEX(Departments[dept_name],MATCH(Sales[[#This Row],[dept_no]],Departments[dept_no],0))</f>
        <v>Toys</v>
      </c>
      <c r="K4232" s="4" t="str">
        <f>CONCATENATE(Sales[[#This Row],[region]],Sales[[#This Row],[storetype]])</f>
        <v>3A</v>
      </c>
      <c r="L4232" s="4">
        <f>INDEX(RegionStoreCount[Store Count],MATCH(Sales[[#This Row],[RegionStoretype]],RegionStoreCount[Region/Type],0))</f>
        <v>9</v>
      </c>
      <c r="M4232" s="4">
        <f>AND(Sales[[#This Row],[date]]&lt;=TY_YTDMax,Sales[[#This Row],[date]]&gt;=TY_YTDMin)*Sales[[#This Row],[sales]]</f>
        <v>0</v>
      </c>
      <c r="N4232" s="4">
        <f>AND(Sales[[#This Row],[date]]&lt;=LY_YTDMax,Sales[[#This Row],[date]]&gt;=LY_YTDMin)*Sales[[#This Row],[sales]]</f>
        <v>0</v>
      </c>
      <c r="O4232" s="4">
        <f>AND(Sales[[#This Row],[date]]&gt;=YoY_Min,Sales[[#This Row],[date]]&lt;=TY_YTDMax)*(Sales[[#This Row],[sales]]/Sales[[#This Row],[sqft]])</f>
        <v>5.627573464373465E-2</v>
      </c>
      <c r="P4232" s="4">
        <f>SUMIF(Sales[RegionStoretype],Sales[[#This Row],[RegionStoretype]],Sales[YoY_SSF])/Sales[[#This Row],[Region_TypeCount]]</f>
        <v>53.603836561720975</v>
      </c>
    </row>
    <row r="4233" spans="1:16" x14ac:dyDescent="0.25">
      <c r="A4233" s="1">
        <v>43014</v>
      </c>
      <c r="B4233">
        <v>34</v>
      </c>
      <c r="C4233">
        <v>16</v>
      </c>
      <c r="D4233">
        <v>24659.751499999998</v>
      </c>
      <c r="E4233">
        <f>INDEX(Stores[region],MATCH(Sales[[#This Row],[store_no]],Stores[store_no],0))</f>
        <v>1</v>
      </c>
      <c r="F4233" t="str">
        <f>INDEX(Stores[storetype],MATCH(Sales[[#This Row],[store_no]],Stores[store_no],0))</f>
        <v>A</v>
      </c>
      <c r="G4233" t="str">
        <f>INDEX(Stores[location_city],MATCH(Sales[[#This Row],[store_no]],Stores[store_no],0))</f>
        <v>Toledo</v>
      </c>
      <c r="H4233" t="str">
        <f>INDEX(Stores[location_state],MATCH(Sales[[#This Row],[store_no]],Stores[store_no],0))</f>
        <v>Ohio</v>
      </c>
      <c r="I4233">
        <f>INDEX(Stores[sqft],MATCH(Sales[[#This Row],[store_no]],Stores[store_no],0))</f>
        <v>207900</v>
      </c>
      <c r="J4233" s="4" t="str">
        <f>INDEX(Departments[dept_name],MATCH(Sales[[#This Row],[dept_no]],Departments[dept_no],0))</f>
        <v>Outdoors</v>
      </c>
      <c r="K4233" s="4" t="str">
        <f>CONCATENATE(Sales[[#This Row],[region]],Sales[[#This Row],[storetype]])</f>
        <v>1A</v>
      </c>
      <c r="L4233" s="4">
        <f>INDEX(RegionStoreCount[Store Count],MATCH(Sales[[#This Row],[RegionStoretype]],RegionStoreCount[Region/Type],0))</f>
        <v>5</v>
      </c>
      <c r="M4233" s="4">
        <f>AND(Sales[[#This Row],[date]]&lt;=TY_YTDMax,Sales[[#This Row],[date]]&gt;=TY_YTDMin)*Sales[[#This Row],[sales]]</f>
        <v>0</v>
      </c>
      <c r="N4233" s="4">
        <f>AND(Sales[[#This Row],[date]]&lt;=LY_YTDMax,Sales[[#This Row],[date]]&gt;=LY_YTDMin)*Sales[[#This Row],[sales]]</f>
        <v>0</v>
      </c>
      <c r="O4233" s="4">
        <f>AND(Sales[[#This Row],[date]]&gt;=YoY_Min,Sales[[#This Row],[date]]&lt;=TY_YTDMax)*(Sales[[#This Row],[sales]]/Sales[[#This Row],[sqft]])</f>
        <v>0.11861352332852332</v>
      </c>
      <c r="P4233" s="4">
        <f>SUMIF(Sales[RegionStoretype],Sales[[#This Row],[RegionStoretype]],Sales[YoY_SSF])/Sales[[#This Row],[Region_TypeCount]]</f>
        <v>59.469551530910678</v>
      </c>
    </row>
    <row r="4234" spans="1:16" x14ac:dyDescent="0.25">
      <c r="A4234" s="1">
        <v>43014</v>
      </c>
      <c r="B4234">
        <v>34</v>
      </c>
      <c r="C4234">
        <v>17</v>
      </c>
      <c r="D4234">
        <v>40216.635600000001</v>
      </c>
      <c r="E4234">
        <f>INDEX(Stores[region],MATCH(Sales[[#This Row],[store_no]],Stores[store_no],0))</f>
        <v>1</v>
      </c>
      <c r="F4234" t="str">
        <f>INDEX(Stores[storetype],MATCH(Sales[[#This Row],[store_no]],Stores[store_no],0))</f>
        <v>A</v>
      </c>
      <c r="G4234" t="str">
        <f>INDEX(Stores[location_city],MATCH(Sales[[#This Row],[store_no]],Stores[store_no],0))</f>
        <v>Toledo</v>
      </c>
      <c r="H4234" t="str">
        <f>INDEX(Stores[location_state],MATCH(Sales[[#This Row],[store_no]],Stores[store_no],0))</f>
        <v>Ohio</v>
      </c>
      <c r="I4234">
        <f>INDEX(Stores[sqft],MATCH(Sales[[#This Row],[store_no]],Stores[store_no],0))</f>
        <v>207900</v>
      </c>
      <c r="J4234" s="4" t="str">
        <f>INDEX(Departments[dept_name],MATCH(Sales[[#This Row],[dept_no]],Departments[dept_no],0))</f>
        <v>Shoes</v>
      </c>
      <c r="K4234" s="4" t="str">
        <f>CONCATENATE(Sales[[#This Row],[region]],Sales[[#This Row],[storetype]])</f>
        <v>1A</v>
      </c>
      <c r="L4234" s="4">
        <f>INDEX(RegionStoreCount[Store Count],MATCH(Sales[[#This Row],[RegionStoretype]],RegionStoreCount[Region/Type],0))</f>
        <v>5</v>
      </c>
      <c r="M4234" s="4">
        <f>AND(Sales[[#This Row],[date]]&lt;=TY_YTDMax,Sales[[#This Row],[date]]&gt;=TY_YTDMin)*Sales[[#This Row],[sales]]</f>
        <v>0</v>
      </c>
      <c r="N4234" s="4">
        <f>AND(Sales[[#This Row],[date]]&lt;=LY_YTDMax,Sales[[#This Row],[date]]&gt;=LY_YTDMin)*Sales[[#This Row],[sales]]</f>
        <v>0</v>
      </c>
      <c r="O4234" s="4">
        <f>AND(Sales[[#This Row],[date]]&gt;=YoY_Min,Sales[[#This Row],[date]]&lt;=TY_YTDMax)*(Sales[[#This Row],[sales]]/Sales[[#This Row],[sqft]])</f>
        <v>0.19344221067821069</v>
      </c>
      <c r="P4234" s="4">
        <f>SUMIF(Sales[RegionStoretype],Sales[[#This Row],[RegionStoretype]],Sales[YoY_SSF])/Sales[[#This Row],[Region_TypeCount]]</f>
        <v>59.469551530910678</v>
      </c>
    </row>
    <row r="4235" spans="1:16" x14ac:dyDescent="0.25">
      <c r="A4235" s="1">
        <v>43014</v>
      </c>
      <c r="B4235">
        <v>34</v>
      </c>
      <c r="C4235">
        <v>19</v>
      </c>
      <c r="D4235">
        <v>60928.912800000006</v>
      </c>
      <c r="E4235">
        <f>INDEX(Stores[region],MATCH(Sales[[#This Row],[store_no]],Stores[store_no],0))</f>
        <v>1</v>
      </c>
      <c r="F4235" t="str">
        <f>INDEX(Stores[storetype],MATCH(Sales[[#This Row],[store_no]],Stores[store_no],0))</f>
        <v>A</v>
      </c>
      <c r="G4235" t="str">
        <f>INDEX(Stores[location_city],MATCH(Sales[[#This Row],[store_no]],Stores[store_no],0))</f>
        <v>Toledo</v>
      </c>
      <c r="H4235" t="str">
        <f>INDEX(Stores[location_state],MATCH(Sales[[#This Row],[store_no]],Stores[store_no],0))</f>
        <v>Ohio</v>
      </c>
      <c r="I4235">
        <f>INDEX(Stores[sqft],MATCH(Sales[[#This Row],[store_no]],Stores[store_no],0))</f>
        <v>207900</v>
      </c>
      <c r="J4235" s="4" t="str">
        <f>INDEX(Departments[dept_name],MATCH(Sales[[#This Row],[dept_no]],Departments[dept_no],0))</f>
        <v>Tools</v>
      </c>
      <c r="K4235" s="4" t="str">
        <f>CONCATENATE(Sales[[#This Row],[region]],Sales[[#This Row],[storetype]])</f>
        <v>1A</v>
      </c>
      <c r="L4235" s="4">
        <f>INDEX(RegionStoreCount[Store Count],MATCH(Sales[[#This Row],[RegionStoretype]],RegionStoreCount[Region/Type],0))</f>
        <v>5</v>
      </c>
      <c r="M4235" s="4">
        <f>AND(Sales[[#This Row],[date]]&lt;=TY_YTDMax,Sales[[#This Row],[date]]&gt;=TY_YTDMin)*Sales[[#This Row],[sales]]</f>
        <v>0</v>
      </c>
      <c r="N4235" s="4">
        <f>AND(Sales[[#This Row],[date]]&lt;=LY_YTDMax,Sales[[#This Row],[date]]&gt;=LY_YTDMin)*Sales[[#This Row],[sales]]</f>
        <v>0</v>
      </c>
      <c r="O4235" s="4">
        <f>AND(Sales[[#This Row],[date]]&gt;=YoY_Min,Sales[[#This Row],[date]]&lt;=TY_YTDMax)*(Sales[[#This Row],[sales]]/Sales[[#This Row],[sqft]])</f>
        <v>0.29306836363636368</v>
      </c>
      <c r="P4235" s="4">
        <f>SUMIF(Sales[RegionStoretype],Sales[[#This Row],[RegionStoretype]],Sales[YoY_SSF])/Sales[[#This Row],[Region_TypeCount]]</f>
        <v>59.469551530910678</v>
      </c>
    </row>
    <row r="4236" spans="1:16" x14ac:dyDescent="0.25">
      <c r="A4236" s="1">
        <v>43014</v>
      </c>
      <c r="B4236">
        <v>35</v>
      </c>
      <c r="C4236">
        <v>1</v>
      </c>
      <c r="D4236">
        <v>3938.6815999999999</v>
      </c>
      <c r="E4236">
        <f>INDEX(Stores[region],MATCH(Sales[[#This Row],[store_no]],Stores[store_no],0))</f>
        <v>3</v>
      </c>
      <c r="F4236" t="str">
        <f>INDEX(Stores[storetype],MATCH(Sales[[#This Row],[store_no]],Stores[store_no],0))</f>
        <v>C</v>
      </c>
      <c r="G4236" t="str">
        <f>INDEX(Stores[location_city],MATCH(Sales[[#This Row],[store_no]],Stores[store_no],0))</f>
        <v>Wichita</v>
      </c>
      <c r="H4236" t="str">
        <f>INDEX(Stores[location_state],MATCH(Sales[[#This Row],[store_no]],Stores[store_no],0))</f>
        <v>Kansas</v>
      </c>
      <c r="I4236">
        <f>INDEX(Stores[sqft],MATCH(Sales[[#This Row],[store_no]],Stores[store_no],0))</f>
        <v>72800</v>
      </c>
      <c r="J4236" s="4" t="str">
        <f>INDEX(Departments[dept_name],MATCH(Sales[[#This Row],[dept_no]],Departments[dept_no],0))</f>
        <v>Automotive</v>
      </c>
      <c r="K4236" s="4" t="str">
        <f>CONCATENATE(Sales[[#This Row],[region]],Sales[[#This Row],[storetype]])</f>
        <v>3C</v>
      </c>
      <c r="L4236" s="4">
        <f>INDEX(RegionStoreCount[Store Count],MATCH(Sales[[#This Row],[RegionStoretype]],RegionStoreCount[Region/Type],0))</f>
        <v>2</v>
      </c>
      <c r="M4236" s="4">
        <f>AND(Sales[[#This Row],[date]]&lt;=TY_YTDMax,Sales[[#This Row],[date]]&gt;=TY_YTDMin)*Sales[[#This Row],[sales]]</f>
        <v>0</v>
      </c>
      <c r="N4236" s="4">
        <f>AND(Sales[[#This Row],[date]]&lt;=LY_YTDMax,Sales[[#This Row],[date]]&gt;=LY_YTDMin)*Sales[[#This Row],[sales]]</f>
        <v>0</v>
      </c>
      <c r="O4236" s="4">
        <f>AND(Sales[[#This Row],[date]]&gt;=YoY_Min,Sales[[#This Row],[date]]&lt;=TY_YTDMax)*(Sales[[#This Row],[sales]]/Sales[[#This Row],[sqft]])</f>
        <v>5.4102769230769232E-2</v>
      </c>
      <c r="P4236" s="4">
        <f>SUMIF(Sales[RegionStoretype],Sales[[#This Row],[RegionStoretype]],Sales[YoY_SSF])/Sales[[#This Row],[Region_TypeCount]]</f>
        <v>47.561479460925746</v>
      </c>
    </row>
    <row r="4237" spans="1:16" x14ac:dyDescent="0.25">
      <c r="A4237" s="1">
        <v>43014</v>
      </c>
      <c r="B4237">
        <v>35</v>
      </c>
      <c r="C4237">
        <v>12</v>
      </c>
      <c r="D4237">
        <v>58703.128199999999</v>
      </c>
      <c r="E4237">
        <f>INDEX(Stores[region],MATCH(Sales[[#This Row],[store_no]],Stores[store_no],0))</f>
        <v>3</v>
      </c>
      <c r="F4237" t="str">
        <f>INDEX(Stores[storetype],MATCH(Sales[[#This Row],[store_no]],Stores[store_no],0))</f>
        <v>C</v>
      </c>
      <c r="G4237" t="str">
        <f>INDEX(Stores[location_city],MATCH(Sales[[#This Row],[store_no]],Stores[store_no],0))</f>
        <v>Wichita</v>
      </c>
      <c r="H4237" t="str">
        <f>INDEX(Stores[location_state],MATCH(Sales[[#This Row],[store_no]],Stores[store_no],0))</f>
        <v>Kansas</v>
      </c>
      <c r="I4237">
        <f>INDEX(Stores[sqft],MATCH(Sales[[#This Row],[store_no]],Stores[store_no],0))</f>
        <v>72800</v>
      </c>
      <c r="J4237" s="4" t="str">
        <f>INDEX(Departments[dept_name],MATCH(Sales[[#This Row],[dept_no]],Departments[dept_no],0))</f>
        <v>Jewelery</v>
      </c>
      <c r="K4237" s="4" t="str">
        <f>CONCATENATE(Sales[[#This Row],[region]],Sales[[#This Row],[storetype]])</f>
        <v>3C</v>
      </c>
      <c r="L4237" s="4">
        <f>INDEX(RegionStoreCount[Store Count],MATCH(Sales[[#This Row],[RegionStoretype]],RegionStoreCount[Region/Type],0))</f>
        <v>2</v>
      </c>
      <c r="M4237" s="4">
        <f>AND(Sales[[#This Row],[date]]&lt;=TY_YTDMax,Sales[[#This Row],[date]]&gt;=TY_YTDMin)*Sales[[#This Row],[sales]]</f>
        <v>0</v>
      </c>
      <c r="N4237" s="4">
        <f>AND(Sales[[#This Row],[date]]&lt;=LY_YTDMax,Sales[[#This Row],[date]]&gt;=LY_YTDMin)*Sales[[#This Row],[sales]]</f>
        <v>0</v>
      </c>
      <c r="O4237" s="4">
        <f>AND(Sales[[#This Row],[date]]&gt;=YoY_Min,Sales[[#This Row],[date]]&lt;=TY_YTDMax)*(Sales[[#This Row],[sales]]/Sales[[#This Row],[sqft]])</f>
        <v>0.80636165109890112</v>
      </c>
      <c r="P4237" s="4">
        <f>SUMIF(Sales[RegionStoretype],Sales[[#This Row],[RegionStoretype]],Sales[YoY_SSF])/Sales[[#This Row],[Region_TypeCount]]</f>
        <v>47.561479460925746</v>
      </c>
    </row>
    <row r="4238" spans="1:16" x14ac:dyDescent="0.25">
      <c r="A4238" s="1">
        <v>43014</v>
      </c>
      <c r="B4238">
        <v>35</v>
      </c>
      <c r="C4238">
        <v>16</v>
      </c>
      <c r="D4238">
        <v>76096.47540000001</v>
      </c>
      <c r="E4238">
        <f>INDEX(Stores[region],MATCH(Sales[[#This Row],[store_no]],Stores[store_no],0))</f>
        <v>3</v>
      </c>
      <c r="F4238" t="str">
        <f>INDEX(Stores[storetype],MATCH(Sales[[#This Row],[store_no]],Stores[store_no],0))</f>
        <v>C</v>
      </c>
      <c r="G4238" t="str">
        <f>INDEX(Stores[location_city],MATCH(Sales[[#This Row],[store_no]],Stores[store_no],0))</f>
        <v>Wichita</v>
      </c>
      <c r="H4238" t="str">
        <f>INDEX(Stores[location_state],MATCH(Sales[[#This Row],[store_no]],Stores[store_no],0))</f>
        <v>Kansas</v>
      </c>
      <c r="I4238">
        <f>INDEX(Stores[sqft],MATCH(Sales[[#This Row],[store_no]],Stores[store_no],0))</f>
        <v>72800</v>
      </c>
      <c r="J4238" s="4" t="str">
        <f>INDEX(Departments[dept_name],MATCH(Sales[[#This Row],[dept_no]],Departments[dept_no],0))</f>
        <v>Outdoors</v>
      </c>
      <c r="K4238" s="4" t="str">
        <f>CONCATENATE(Sales[[#This Row],[region]],Sales[[#This Row],[storetype]])</f>
        <v>3C</v>
      </c>
      <c r="L4238" s="4">
        <f>INDEX(RegionStoreCount[Store Count],MATCH(Sales[[#This Row],[RegionStoretype]],RegionStoreCount[Region/Type],0))</f>
        <v>2</v>
      </c>
      <c r="M4238" s="4">
        <f>AND(Sales[[#This Row],[date]]&lt;=TY_YTDMax,Sales[[#This Row],[date]]&gt;=TY_YTDMin)*Sales[[#This Row],[sales]]</f>
        <v>0</v>
      </c>
      <c r="N4238" s="4">
        <f>AND(Sales[[#This Row],[date]]&lt;=LY_YTDMax,Sales[[#This Row],[date]]&gt;=LY_YTDMin)*Sales[[#This Row],[sales]]</f>
        <v>0</v>
      </c>
      <c r="O4238" s="4">
        <f>AND(Sales[[#This Row],[date]]&gt;=YoY_Min,Sales[[#This Row],[date]]&lt;=TY_YTDMax)*(Sales[[#This Row],[sales]]/Sales[[#This Row],[sqft]])</f>
        <v>1.0452812554945057</v>
      </c>
      <c r="P4238" s="4">
        <f>SUMIF(Sales[RegionStoretype],Sales[[#This Row],[RegionStoretype]],Sales[YoY_SSF])/Sales[[#This Row],[Region_TypeCount]]</f>
        <v>47.561479460925746</v>
      </c>
    </row>
    <row r="4239" spans="1:16" x14ac:dyDescent="0.25">
      <c r="A4239" s="1">
        <v>43014</v>
      </c>
      <c r="B4239">
        <v>35</v>
      </c>
      <c r="C4239">
        <v>17</v>
      </c>
      <c r="D4239">
        <v>21230.7644</v>
      </c>
      <c r="E4239">
        <f>INDEX(Stores[region],MATCH(Sales[[#This Row],[store_no]],Stores[store_no],0))</f>
        <v>3</v>
      </c>
      <c r="F4239" t="str">
        <f>INDEX(Stores[storetype],MATCH(Sales[[#This Row],[store_no]],Stores[store_no],0))</f>
        <v>C</v>
      </c>
      <c r="G4239" t="str">
        <f>INDEX(Stores[location_city],MATCH(Sales[[#This Row],[store_no]],Stores[store_no],0))</f>
        <v>Wichita</v>
      </c>
      <c r="H4239" t="str">
        <f>INDEX(Stores[location_state],MATCH(Sales[[#This Row],[store_no]],Stores[store_no],0))</f>
        <v>Kansas</v>
      </c>
      <c r="I4239">
        <f>INDEX(Stores[sqft],MATCH(Sales[[#This Row],[store_no]],Stores[store_no],0))</f>
        <v>72800</v>
      </c>
      <c r="J4239" s="4" t="str">
        <f>INDEX(Departments[dept_name],MATCH(Sales[[#This Row],[dept_no]],Departments[dept_no],0))</f>
        <v>Shoes</v>
      </c>
      <c r="K4239" s="4" t="str">
        <f>CONCATENATE(Sales[[#This Row],[region]],Sales[[#This Row],[storetype]])</f>
        <v>3C</v>
      </c>
      <c r="L4239" s="4">
        <f>INDEX(RegionStoreCount[Store Count],MATCH(Sales[[#This Row],[RegionStoretype]],RegionStoreCount[Region/Type],0))</f>
        <v>2</v>
      </c>
      <c r="M4239" s="4">
        <f>AND(Sales[[#This Row],[date]]&lt;=TY_YTDMax,Sales[[#This Row],[date]]&gt;=TY_YTDMin)*Sales[[#This Row],[sales]]</f>
        <v>0</v>
      </c>
      <c r="N4239" s="4">
        <f>AND(Sales[[#This Row],[date]]&lt;=LY_YTDMax,Sales[[#This Row],[date]]&gt;=LY_YTDMin)*Sales[[#This Row],[sales]]</f>
        <v>0</v>
      </c>
      <c r="O4239" s="4">
        <f>AND(Sales[[#This Row],[date]]&gt;=YoY_Min,Sales[[#This Row],[date]]&lt;=TY_YTDMax)*(Sales[[#This Row],[sales]]/Sales[[#This Row],[sqft]])</f>
        <v>0.29163137912087911</v>
      </c>
      <c r="P4239" s="4">
        <f>SUMIF(Sales[RegionStoretype],Sales[[#This Row],[RegionStoretype]],Sales[YoY_SSF])/Sales[[#This Row],[Region_TypeCount]]</f>
        <v>47.561479460925746</v>
      </c>
    </row>
    <row r="4240" spans="1:16" x14ac:dyDescent="0.25">
      <c r="A4240" s="1">
        <v>43014</v>
      </c>
      <c r="B4240">
        <v>35</v>
      </c>
      <c r="C4240">
        <v>19</v>
      </c>
      <c r="D4240">
        <v>14076.312</v>
      </c>
      <c r="E4240">
        <f>INDEX(Stores[region],MATCH(Sales[[#This Row],[store_no]],Stores[store_no],0))</f>
        <v>3</v>
      </c>
      <c r="F4240" t="str">
        <f>INDEX(Stores[storetype],MATCH(Sales[[#This Row],[store_no]],Stores[store_no],0))</f>
        <v>C</v>
      </c>
      <c r="G4240" t="str">
        <f>INDEX(Stores[location_city],MATCH(Sales[[#This Row],[store_no]],Stores[store_no],0))</f>
        <v>Wichita</v>
      </c>
      <c r="H4240" t="str">
        <f>INDEX(Stores[location_state],MATCH(Sales[[#This Row],[store_no]],Stores[store_no],0))</f>
        <v>Kansas</v>
      </c>
      <c r="I4240">
        <f>INDEX(Stores[sqft],MATCH(Sales[[#This Row],[store_no]],Stores[store_no],0))</f>
        <v>72800</v>
      </c>
      <c r="J4240" s="4" t="str">
        <f>INDEX(Departments[dept_name],MATCH(Sales[[#This Row],[dept_no]],Departments[dept_no],0))</f>
        <v>Tools</v>
      </c>
      <c r="K4240" s="4" t="str">
        <f>CONCATENATE(Sales[[#This Row],[region]],Sales[[#This Row],[storetype]])</f>
        <v>3C</v>
      </c>
      <c r="L4240" s="4">
        <f>INDEX(RegionStoreCount[Store Count],MATCH(Sales[[#This Row],[RegionStoretype]],RegionStoreCount[Region/Type],0))</f>
        <v>2</v>
      </c>
      <c r="M4240" s="4">
        <f>AND(Sales[[#This Row],[date]]&lt;=TY_YTDMax,Sales[[#This Row],[date]]&gt;=TY_YTDMin)*Sales[[#This Row],[sales]]</f>
        <v>0</v>
      </c>
      <c r="N4240" s="4">
        <f>AND(Sales[[#This Row],[date]]&lt;=LY_YTDMax,Sales[[#This Row],[date]]&gt;=LY_YTDMin)*Sales[[#This Row],[sales]]</f>
        <v>0</v>
      </c>
      <c r="O4240" s="4">
        <f>AND(Sales[[#This Row],[date]]&gt;=YoY_Min,Sales[[#This Row],[date]]&lt;=TY_YTDMax)*(Sales[[#This Row],[sales]]/Sales[[#This Row],[sqft]])</f>
        <v>0.19335593406593407</v>
      </c>
      <c r="P4240" s="4">
        <f>SUMIF(Sales[RegionStoretype],Sales[[#This Row],[RegionStoretype]],Sales[YoY_SSF])/Sales[[#This Row],[Region_TypeCount]]</f>
        <v>47.561479460925746</v>
      </c>
    </row>
    <row r="4241" spans="1:16" x14ac:dyDescent="0.25">
      <c r="A4241" s="1">
        <v>43014</v>
      </c>
      <c r="B4241">
        <v>36</v>
      </c>
      <c r="C4241">
        <v>12</v>
      </c>
      <c r="D4241">
        <v>111503.76590000001</v>
      </c>
      <c r="E4241">
        <f>INDEX(Stores[region],MATCH(Sales[[#This Row],[store_no]],Stores[store_no],0))</f>
        <v>2</v>
      </c>
      <c r="F4241" t="str">
        <f>INDEX(Stores[storetype],MATCH(Sales[[#This Row],[store_no]],Stores[store_no],0))</f>
        <v>A</v>
      </c>
      <c r="G4241" t="str">
        <f>INDEX(Stores[location_city],MATCH(Sales[[#This Row],[store_no]],Stores[store_no],0))</f>
        <v>Aurora</v>
      </c>
      <c r="H4241" t="str">
        <f>INDEX(Stores[location_state],MATCH(Sales[[#This Row],[store_no]],Stores[store_no],0))</f>
        <v>Illinois</v>
      </c>
      <c r="I4241">
        <f>INDEX(Stores[sqft],MATCH(Sales[[#This Row],[store_no]],Stores[store_no],0))</f>
        <v>209900</v>
      </c>
      <c r="J4241" s="4" t="str">
        <f>INDEX(Departments[dept_name],MATCH(Sales[[#This Row],[dept_no]],Departments[dept_no],0))</f>
        <v>Jewelery</v>
      </c>
      <c r="K4241" s="4" t="str">
        <f>CONCATENATE(Sales[[#This Row],[region]],Sales[[#This Row],[storetype]])</f>
        <v>2A</v>
      </c>
      <c r="L4241" s="4">
        <f>INDEX(RegionStoreCount[Store Count],MATCH(Sales[[#This Row],[RegionStoretype]],RegionStoreCount[Region/Type],0))</f>
        <v>5</v>
      </c>
      <c r="M4241" s="4">
        <f>AND(Sales[[#This Row],[date]]&lt;=TY_YTDMax,Sales[[#This Row],[date]]&gt;=TY_YTDMin)*Sales[[#This Row],[sales]]</f>
        <v>0</v>
      </c>
      <c r="N4241" s="4">
        <f>AND(Sales[[#This Row],[date]]&lt;=LY_YTDMax,Sales[[#This Row],[date]]&gt;=LY_YTDMin)*Sales[[#This Row],[sales]]</f>
        <v>0</v>
      </c>
      <c r="O4241" s="4">
        <f>AND(Sales[[#This Row],[date]]&gt;=YoY_Min,Sales[[#This Row],[date]]&lt;=TY_YTDMax)*(Sales[[#This Row],[sales]]/Sales[[#This Row],[sqft]])</f>
        <v>0.53122327727489282</v>
      </c>
      <c r="P4241" s="4">
        <f>SUMIF(Sales[RegionStoretype],Sales[[#This Row],[RegionStoretype]],Sales[YoY_SSF])/Sales[[#This Row],[Region_TypeCount]]</f>
        <v>60.052789354368521</v>
      </c>
    </row>
    <row r="4242" spans="1:16" x14ac:dyDescent="0.25">
      <c r="A4242" s="1">
        <v>43014</v>
      </c>
      <c r="B4242">
        <v>37</v>
      </c>
      <c r="C4242">
        <v>4</v>
      </c>
      <c r="D4242">
        <v>64075.290200000003</v>
      </c>
      <c r="E4242">
        <f>INDEX(Stores[region],MATCH(Sales[[#This Row],[store_no]],Stores[store_no],0))</f>
        <v>3</v>
      </c>
      <c r="F4242" t="str">
        <f>INDEX(Stores[storetype],MATCH(Sales[[#This Row],[store_no]],Stores[store_no],0))</f>
        <v>C</v>
      </c>
      <c r="G4242" t="str">
        <f>INDEX(Stores[location_city],MATCH(Sales[[#This Row],[store_no]],Stores[store_no],0))</f>
        <v>Lincoln</v>
      </c>
      <c r="H4242" t="str">
        <f>INDEX(Stores[location_state],MATCH(Sales[[#This Row],[store_no]],Stores[store_no],0))</f>
        <v>Nebraska</v>
      </c>
      <c r="I4242">
        <f>INDEX(Stores[sqft],MATCH(Sales[[#This Row],[store_no]],Stores[store_no],0))</f>
        <v>161300</v>
      </c>
      <c r="J4242" s="4" t="str">
        <f>INDEX(Departments[dept_name],MATCH(Sales[[#This Row],[dept_no]],Departments[dept_no],0))</f>
        <v>Books</v>
      </c>
      <c r="K4242" s="4" t="str">
        <f>CONCATENATE(Sales[[#This Row],[region]],Sales[[#This Row],[storetype]])</f>
        <v>3C</v>
      </c>
      <c r="L4242" s="4">
        <f>INDEX(RegionStoreCount[Store Count],MATCH(Sales[[#This Row],[RegionStoretype]],RegionStoreCount[Region/Type],0))</f>
        <v>2</v>
      </c>
      <c r="M4242" s="4">
        <f>AND(Sales[[#This Row],[date]]&lt;=TY_YTDMax,Sales[[#This Row],[date]]&gt;=TY_YTDMin)*Sales[[#This Row],[sales]]</f>
        <v>0</v>
      </c>
      <c r="N4242" s="4">
        <f>AND(Sales[[#This Row],[date]]&lt;=LY_YTDMax,Sales[[#This Row],[date]]&gt;=LY_YTDMin)*Sales[[#This Row],[sales]]</f>
        <v>0</v>
      </c>
      <c r="O4242" s="4">
        <f>AND(Sales[[#This Row],[date]]&gt;=YoY_Min,Sales[[#This Row],[date]]&lt;=TY_YTDMax)*(Sales[[#This Row],[sales]]/Sales[[#This Row],[sqft]])</f>
        <v>0.39724296466212028</v>
      </c>
      <c r="P4242" s="4">
        <f>SUMIF(Sales[RegionStoretype],Sales[[#This Row],[RegionStoretype]],Sales[YoY_SSF])/Sales[[#This Row],[Region_TypeCount]]</f>
        <v>47.561479460925746</v>
      </c>
    </row>
    <row r="4243" spans="1:16" x14ac:dyDescent="0.25">
      <c r="A4243" s="1">
        <v>43014</v>
      </c>
      <c r="B4243">
        <v>38</v>
      </c>
      <c r="C4243">
        <v>2</v>
      </c>
      <c r="D4243">
        <v>37580.282999999996</v>
      </c>
      <c r="E4243">
        <f>INDEX(Stores[region],MATCH(Sales[[#This Row],[store_no]],Stores[store_no],0))</f>
        <v>2</v>
      </c>
      <c r="F4243" t="str">
        <f>INDEX(Stores[storetype],MATCH(Sales[[#This Row],[store_no]],Stores[store_no],0))</f>
        <v>C</v>
      </c>
      <c r="G4243" t="str">
        <f>INDEX(Stores[location_city],MATCH(Sales[[#This Row],[store_no]],Stores[store_no],0))</f>
        <v>Hinsdale</v>
      </c>
      <c r="H4243" t="str">
        <f>INDEX(Stores[location_state],MATCH(Sales[[#This Row],[store_no]],Stores[store_no],0))</f>
        <v>Illinois</v>
      </c>
      <c r="I4243">
        <f>INDEX(Stores[sqft],MATCH(Sales[[#This Row],[store_no]],Stores[store_no],0))</f>
        <v>155600</v>
      </c>
      <c r="J4243" s="4" t="str">
        <f>INDEX(Departments[dept_name],MATCH(Sales[[#This Row],[dept_no]],Departments[dept_no],0))</f>
        <v>Baby</v>
      </c>
      <c r="K4243" s="4" t="str">
        <f>CONCATENATE(Sales[[#This Row],[region]],Sales[[#This Row],[storetype]])</f>
        <v>2C</v>
      </c>
      <c r="L4243" s="4">
        <f>INDEX(RegionStoreCount[Store Count],MATCH(Sales[[#This Row],[RegionStoretype]],RegionStoreCount[Region/Type],0))</f>
        <v>1</v>
      </c>
      <c r="M4243" s="4">
        <f>AND(Sales[[#This Row],[date]]&lt;=TY_YTDMax,Sales[[#This Row],[date]]&gt;=TY_YTDMin)*Sales[[#This Row],[sales]]</f>
        <v>0</v>
      </c>
      <c r="N4243" s="4">
        <f>AND(Sales[[#This Row],[date]]&lt;=LY_YTDMax,Sales[[#This Row],[date]]&gt;=LY_YTDMin)*Sales[[#This Row],[sales]]</f>
        <v>0</v>
      </c>
      <c r="O4243" s="4">
        <f>AND(Sales[[#This Row],[date]]&gt;=YoY_Min,Sales[[#This Row],[date]]&lt;=TY_YTDMax)*(Sales[[#This Row],[sales]]/Sales[[#This Row],[sqft]])</f>
        <v>0.24151852827763493</v>
      </c>
      <c r="P4243" s="4">
        <f>SUMIF(Sales[RegionStoretype],Sales[[#This Row],[RegionStoretype]],Sales[YoY_SSF])/Sales[[#This Row],[Region_TypeCount]]</f>
        <v>44.537621913239086</v>
      </c>
    </row>
    <row r="4244" spans="1:16" x14ac:dyDescent="0.25">
      <c r="A4244" s="1">
        <v>43014</v>
      </c>
      <c r="B4244">
        <v>38</v>
      </c>
      <c r="C4244">
        <v>3</v>
      </c>
      <c r="D4244">
        <v>81123.5622</v>
      </c>
      <c r="E4244">
        <f>INDEX(Stores[region],MATCH(Sales[[#This Row],[store_no]],Stores[store_no],0))</f>
        <v>2</v>
      </c>
      <c r="F4244" t="str">
        <f>INDEX(Stores[storetype],MATCH(Sales[[#This Row],[store_no]],Stores[store_no],0))</f>
        <v>C</v>
      </c>
      <c r="G4244" t="str">
        <f>INDEX(Stores[location_city],MATCH(Sales[[#This Row],[store_no]],Stores[store_no],0))</f>
        <v>Hinsdale</v>
      </c>
      <c r="H4244" t="str">
        <f>INDEX(Stores[location_state],MATCH(Sales[[#This Row],[store_no]],Stores[store_no],0))</f>
        <v>Illinois</v>
      </c>
      <c r="I4244">
        <f>INDEX(Stores[sqft],MATCH(Sales[[#This Row],[store_no]],Stores[store_no],0))</f>
        <v>155600</v>
      </c>
      <c r="J4244" s="4" t="str">
        <f>INDEX(Departments[dept_name],MATCH(Sales[[#This Row],[dept_no]],Departments[dept_no],0))</f>
        <v>Beauty</v>
      </c>
      <c r="K4244" s="4" t="str">
        <f>CONCATENATE(Sales[[#This Row],[region]],Sales[[#This Row],[storetype]])</f>
        <v>2C</v>
      </c>
      <c r="L4244" s="4">
        <f>INDEX(RegionStoreCount[Store Count],MATCH(Sales[[#This Row],[RegionStoretype]],RegionStoreCount[Region/Type],0))</f>
        <v>1</v>
      </c>
      <c r="M4244" s="4">
        <f>AND(Sales[[#This Row],[date]]&lt;=TY_YTDMax,Sales[[#This Row],[date]]&gt;=TY_YTDMin)*Sales[[#This Row],[sales]]</f>
        <v>0</v>
      </c>
      <c r="N4244" s="4">
        <f>AND(Sales[[#This Row],[date]]&lt;=LY_YTDMax,Sales[[#This Row],[date]]&gt;=LY_YTDMin)*Sales[[#This Row],[sales]]</f>
        <v>0</v>
      </c>
      <c r="O4244" s="4">
        <f>AND(Sales[[#This Row],[date]]&gt;=YoY_Min,Sales[[#This Row],[date]]&lt;=TY_YTDMax)*(Sales[[#This Row],[sales]]/Sales[[#This Row],[sqft]])</f>
        <v>0.52135965424164521</v>
      </c>
      <c r="P4244" s="4">
        <f>SUMIF(Sales[RegionStoretype],Sales[[#This Row],[RegionStoretype]],Sales[YoY_SSF])/Sales[[#This Row],[Region_TypeCount]]</f>
        <v>44.537621913239086</v>
      </c>
    </row>
    <row r="4245" spans="1:16" x14ac:dyDescent="0.25">
      <c r="A4245" s="1">
        <v>43014</v>
      </c>
      <c r="B4245">
        <v>38</v>
      </c>
      <c r="C4245">
        <v>14</v>
      </c>
      <c r="D4245">
        <v>13580.4656</v>
      </c>
      <c r="E4245">
        <f>INDEX(Stores[region],MATCH(Sales[[#This Row],[store_no]],Stores[store_no],0))</f>
        <v>2</v>
      </c>
      <c r="F4245" t="str">
        <f>INDEX(Stores[storetype],MATCH(Sales[[#This Row],[store_no]],Stores[store_no],0))</f>
        <v>C</v>
      </c>
      <c r="G4245" t="str">
        <f>INDEX(Stores[location_city],MATCH(Sales[[#This Row],[store_no]],Stores[store_no],0))</f>
        <v>Hinsdale</v>
      </c>
      <c r="H4245" t="str">
        <f>INDEX(Stores[location_state],MATCH(Sales[[#This Row],[store_no]],Stores[store_no],0))</f>
        <v>Illinois</v>
      </c>
      <c r="I4245">
        <f>INDEX(Stores[sqft],MATCH(Sales[[#This Row],[store_no]],Stores[store_no],0))</f>
        <v>155600</v>
      </c>
      <c r="J4245" s="4" t="str">
        <f>INDEX(Departments[dept_name],MATCH(Sales[[#This Row],[dept_no]],Departments[dept_no],0))</f>
        <v>Movies</v>
      </c>
      <c r="K4245" s="4" t="str">
        <f>CONCATENATE(Sales[[#This Row],[region]],Sales[[#This Row],[storetype]])</f>
        <v>2C</v>
      </c>
      <c r="L4245" s="4">
        <f>INDEX(RegionStoreCount[Store Count],MATCH(Sales[[#This Row],[RegionStoretype]],RegionStoreCount[Region/Type],0))</f>
        <v>1</v>
      </c>
      <c r="M4245" s="4">
        <f>AND(Sales[[#This Row],[date]]&lt;=TY_YTDMax,Sales[[#This Row],[date]]&gt;=TY_YTDMin)*Sales[[#This Row],[sales]]</f>
        <v>0</v>
      </c>
      <c r="N4245" s="4">
        <f>AND(Sales[[#This Row],[date]]&lt;=LY_YTDMax,Sales[[#This Row],[date]]&gt;=LY_YTDMin)*Sales[[#This Row],[sales]]</f>
        <v>0</v>
      </c>
      <c r="O4245" s="4">
        <f>AND(Sales[[#This Row],[date]]&gt;=YoY_Min,Sales[[#This Row],[date]]&lt;=TY_YTDMax)*(Sales[[#This Row],[sales]]/Sales[[#This Row],[sqft]])</f>
        <v>8.727805655526992E-2</v>
      </c>
      <c r="P4245" s="4">
        <f>SUMIF(Sales[RegionStoretype],Sales[[#This Row],[RegionStoretype]],Sales[YoY_SSF])/Sales[[#This Row],[Region_TypeCount]]</f>
        <v>44.537621913239086</v>
      </c>
    </row>
    <row r="4246" spans="1:16" x14ac:dyDescent="0.25">
      <c r="A4246" s="1">
        <v>43021</v>
      </c>
      <c r="B4246">
        <v>2</v>
      </c>
      <c r="C4246">
        <v>8</v>
      </c>
      <c r="D4246">
        <v>54073.248000000007</v>
      </c>
      <c r="E4246">
        <f>INDEX(Stores[region],MATCH(Sales[[#This Row],[store_no]],Stores[store_no],0))</f>
        <v>3</v>
      </c>
      <c r="F4246" t="str">
        <f>INDEX(Stores[storetype],MATCH(Sales[[#This Row],[store_no]],Stores[store_no],0))</f>
        <v>A</v>
      </c>
      <c r="G4246" t="str">
        <f>INDEX(Stores[location_city],MATCH(Sales[[#This Row],[store_no]],Stores[store_no],0))</f>
        <v>Minneapolis</v>
      </c>
      <c r="H4246" t="str">
        <f>INDEX(Stores[location_state],MATCH(Sales[[#This Row],[store_no]],Stores[store_no],0))</f>
        <v>Minnesota</v>
      </c>
      <c r="I4246">
        <f>INDEX(Stores[sqft],MATCH(Sales[[#This Row],[store_no]],Stores[store_no],0))</f>
        <v>210400</v>
      </c>
      <c r="J4246" s="4" t="str">
        <f>INDEX(Departments[dept_name],MATCH(Sales[[#This Row],[dept_no]],Departments[dept_no],0))</f>
        <v>Games</v>
      </c>
      <c r="K4246" s="4" t="str">
        <f>CONCATENATE(Sales[[#This Row],[region]],Sales[[#This Row],[storetype]])</f>
        <v>3A</v>
      </c>
      <c r="L4246" s="4">
        <f>INDEX(RegionStoreCount[Store Count],MATCH(Sales[[#This Row],[RegionStoretype]],RegionStoreCount[Region/Type],0))</f>
        <v>9</v>
      </c>
      <c r="M4246" s="4">
        <f>AND(Sales[[#This Row],[date]]&lt;=TY_YTDMax,Sales[[#This Row],[date]]&gt;=TY_YTDMin)*Sales[[#This Row],[sales]]</f>
        <v>0</v>
      </c>
      <c r="N4246" s="4">
        <f>AND(Sales[[#This Row],[date]]&lt;=LY_YTDMax,Sales[[#This Row],[date]]&gt;=LY_YTDMin)*Sales[[#This Row],[sales]]</f>
        <v>0</v>
      </c>
      <c r="O4246" s="4">
        <f>AND(Sales[[#This Row],[date]]&gt;=YoY_Min,Sales[[#This Row],[date]]&lt;=TY_YTDMax)*(Sales[[#This Row],[sales]]/Sales[[#This Row],[sqft]])</f>
        <v>0.25700212927756655</v>
      </c>
      <c r="P4246" s="4">
        <f>SUMIF(Sales[RegionStoretype],Sales[[#This Row],[RegionStoretype]],Sales[YoY_SSF])/Sales[[#This Row],[Region_TypeCount]]</f>
        <v>53.603836561720975</v>
      </c>
    </row>
    <row r="4247" spans="1:16" x14ac:dyDescent="0.25">
      <c r="A4247" s="1">
        <v>43021</v>
      </c>
      <c r="B4247">
        <v>2</v>
      </c>
      <c r="C4247">
        <v>18</v>
      </c>
      <c r="D4247">
        <v>65075.571600000003</v>
      </c>
      <c r="E4247">
        <f>INDEX(Stores[region],MATCH(Sales[[#This Row],[store_no]],Stores[store_no],0))</f>
        <v>3</v>
      </c>
      <c r="F4247" t="str">
        <f>INDEX(Stores[storetype],MATCH(Sales[[#This Row],[store_no]],Stores[store_no],0))</f>
        <v>A</v>
      </c>
      <c r="G4247" t="str">
        <f>INDEX(Stores[location_city],MATCH(Sales[[#This Row],[store_no]],Stores[store_no],0))</f>
        <v>Minneapolis</v>
      </c>
      <c r="H4247" t="str">
        <f>INDEX(Stores[location_state],MATCH(Sales[[#This Row],[store_no]],Stores[store_no],0))</f>
        <v>Minnesota</v>
      </c>
      <c r="I4247">
        <f>INDEX(Stores[sqft],MATCH(Sales[[#This Row],[store_no]],Stores[store_no],0))</f>
        <v>210400</v>
      </c>
      <c r="J4247" s="4" t="str">
        <f>INDEX(Departments[dept_name],MATCH(Sales[[#This Row],[dept_no]],Departments[dept_no],0))</f>
        <v>Sports</v>
      </c>
      <c r="K4247" s="4" t="str">
        <f>CONCATENATE(Sales[[#This Row],[region]],Sales[[#This Row],[storetype]])</f>
        <v>3A</v>
      </c>
      <c r="L4247" s="4">
        <f>INDEX(RegionStoreCount[Store Count],MATCH(Sales[[#This Row],[RegionStoretype]],RegionStoreCount[Region/Type],0))</f>
        <v>9</v>
      </c>
      <c r="M4247" s="4">
        <f>AND(Sales[[#This Row],[date]]&lt;=TY_YTDMax,Sales[[#This Row],[date]]&gt;=TY_YTDMin)*Sales[[#This Row],[sales]]</f>
        <v>0</v>
      </c>
      <c r="N4247" s="4">
        <f>AND(Sales[[#This Row],[date]]&lt;=LY_YTDMax,Sales[[#This Row],[date]]&gt;=LY_YTDMin)*Sales[[#This Row],[sales]]</f>
        <v>0</v>
      </c>
      <c r="O4247" s="4">
        <f>AND(Sales[[#This Row],[date]]&gt;=YoY_Min,Sales[[#This Row],[date]]&lt;=TY_YTDMax)*(Sales[[#This Row],[sales]]/Sales[[#This Row],[sqft]])</f>
        <v>0.30929454182509508</v>
      </c>
      <c r="P4247" s="4">
        <f>SUMIF(Sales[RegionStoretype],Sales[[#This Row],[RegionStoretype]],Sales[YoY_SSF])/Sales[[#This Row],[Region_TypeCount]]</f>
        <v>53.603836561720975</v>
      </c>
    </row>
    <row r="4248" spans="1:16" x14ac:dyDescent="0.25">
      <c r="A4248" s="1">
        <v>43021</v>
      </c>
      <c r="B4248">
        <v>3</v>
      </c>
      <c r="C4248">
        <v>4</v>
      </c>
      <c r="D4248">
        <v>7955.5578000000005</v>
      </c>
      <c r="E4248">
        <f>INDEX(Stores[region],MATCH(Sales[[#This Row],[store_no]],Stores[store_no],0))</f>
        <v>1</v>
      </c>
      <c r="F4248" t="str">
        <f>INDEX(Stores[storetype],MATCH(Sales[[#This Row],[store_no]],Stores[store_no],0))</f>
        <v>B</v>
      </c>
      <c r="G4248" t="str">
        <f>INDEX(Stores[location_city],MATCH(Sales[[#This Row],[store_no]],Stores[store_no],0))</f>
        <v>Detroit</v>
      </c>
      <c r="H4248" t="str">
        <f>INDEX(Stores[location_state],MATCH(Sales[[#This Row],[store_no]],Stores[store_no],0))</f>
        <v>Michigan</v>
      </c>
      <c r="I4248">
        <f>INDEX(Stores[sqft],MATCH(Sales[[#This Row],[store_no]],Stores[store_no],0))</f>
        <v>114500</v>
      </c>
      <c r="J4248" s="4" t="str">
        <f>INDEX(Departments[dept_name],MATCH(Sales[[#This Row],[dept_no]],Departments[dept_no],0))</f>
        <v>Books</v>
      </c>
      <c r="K4248" s="4" t="str">
        <f>CONCATENATE(Sales[[#This Row],[region]],Sales[[#This Row],[storetype]])</f>
        <v>1B</v>
      </c>
      <c r="L4248" s="4">
        <f>INDEX(RegionStoreCount[Store Count],MATCH(Sales[[#This Row],[RegionStoretype]],RegionStoreCount[Region/Type],0))</f>
        <v>5</v>
      </c>
      <c r="M4248" s="4">
        <f>AND(Sales[[#This Row],[date]]&lt;=TY_YTDMax,Sales[[#This Row],[date]]&gt;=TY_YTDMin)*Sales[[#This Row],[sales]]</f>
        <v>0</v>
      </c>
      <c r="N4248" s="4">
        <f>AND(Sales[[#This Row],[date]]&lt;=LY_YTDMax,Sales[[#This Row],[date]]&gt;=LY_YTDMin)*Sales[[#This Row],[sales]]</f>
        <v>0</v>
      </c>
      <c r="O4248" s="4">
        <f>AND(Sales[[#This Row],[date]]&gt;=YoY_Min,Sales[[#This Row],[date]]&lt;=TY_YTDMax)*(Sales[[#This Row],[sales]]/Sales[[#This Row],[sqft]])</f>
        <v>6.9480854148471619E-2</v>
      </c>
      <c r="P4248" s="4">
        <f>SUMIF(Sales[RegionStoretype],Sales[[#This Row],[RegionStoretype]],Sales[YoY_SSF])/Sales[[#This Row],[Region_TypeCount]]</f>
        <v>68.518982968140051</v>
      </c>
    </row>
    <row r="4249" spans="1:16" x14ac:dyDescent="0.25">
      <c r="A4249" s="1">
        <v>43021</v>
      </c>
      <c r="B4249">
        <v>4</v>
      </c>
      <c r="C4249">
        <v>16</v>
      </c>
      <c r="D4249">
        <v>169364.70160000003</v>
      </c>
      <c r="E4249">
        <f>INDEX(Stores[region],MATCH(Sales[[#This Row],[store_no]],Stores[store_no],0))</f>
        <v>1</v>
      </c>
      <c r="F4249" t="str">
        <f>INDEX(Stores[storetype],MATCH(Sales[[#This Row],[store_no]],Stores[store_no],0))</f>
        <v>A</v>
      </c>
      <c r="G4249" t="str">
        <f>INDEX(Stores[location_city],MATCH(Sales[[#This Row],[store_no]],Stores[store_no],0))</f>
        <v>Cincinnati</v>
      </c>
      <c r="H4249" t="str">
        <f>INDEX(Stores[location_state],MATCH(Sales[[#This Row],[store_no]],Stores[store_no],0))</f>
        <v>Ohio</v>
      </c>
      <c r="I4249">
        <f>INDEX(Stores[sqft],MATCH(Sales[[#This Row],[store_no]],Stores[store_no],0))</f>
        <v>127800</v>
      </c>
      <c r="J4249" s="4" t="str">
        <f>INDEX(Departments[dept_name],MATCH(Sales[[#This Row],[dept_no]],Departments[dept_no],0))</f>
        <v>Outdoors</v>
      </c>
      <c r="K4249" s="4" t="str">
        <f>CONCATENATE(Sales[[#This Row],[region]],Sales[[#This Row],[storetype]])</f>
        <v>1A</v>
      </c>
      <c r="L4249" s="4">
        <f>INDEX(RegionStoreCount[Store Count],MATCH(Sales[[#This Row],[RegionStoretype]],RegionStoreCount[Region/Type],0))</f>
        <v>5</v>
      </c>
      <c r="M4249" s="4">
        <f>AND(Sales[[#This Row],[date]]&lt;=TY_YTDMax,Sales[[#This Row],[date]]&gt;=TY_YTDMin)*Sales[[#This Row],[sales]]</f>
        <v>0</v>
      </c>
      <c r="N4249" s="4">
        <f>AND(Sales[[#This Row],[date]]&lt;=LY_YTDMax,Sales[[#This Row],[date]]&gt;=LY_YTDMin)*Sales[[#This Row],[sales]]</f>
        <v>0</v>
      </c>
      <c r="O4249" s="4">
        <f>AND(Sales[[#This Row],[date]]&gt;=YoY_Min,Sales[[#This Row],[date]]&lt;=TY_YTDMax)*(Sales[[#This Row],[sales]]/Sales[[#This Row],[sqft]])</f>
        <v>1.3252324068857593</v>
      </c>
      <c r="P4249" s="4">
        <f>SUMIF(Sales[RegionStoretype],Sales[[#This Row],[RegionStoretype]],Sales[YoY_SSF])/Sales[[#This Row],[Region_TypeCount]]</f>
        <v>59.469551530910678</v>
      </c>
    </row>
    <row r="4250" spans="1:16" x14ac:dyDescent="0.25">
      <c r="A4250" s="1">
        <v>43021</v>
      </c>
      <c r="B4250">
        <v>5</v>
      </c>
      <c r="C4250">
        <v>2</v>
      </c>
      <c r="D4250">
        <v>58360.990000000005</v>
      </c>
      <c r="E4250">
        <f>INDEX(Stores[region],MATCH(Sales[[#This Row],[store_no]],Stores[store_no],0))</f>
        <v>1</v>
      </c>
      <c r="F4250" t="str">
        <f>INDEX(Stores[storetype],MATCH(Sales[[#This Row],[store_no]],Stores[store_no],0))</f>
        <v>B</v>
      </c>
      <c r="G4250" t="str">
        <f>INDEX(Stores[location_city],MATCH(Sales[[#This Row],[store_no]],Stores[store_no],0))</f>
        <v>Bloomington</v>
      </c>
      <c r="H4250" t="str">
        <f>INDEX(Stores[location_state],MATCH(Sales[[#This Row],[store_no]],Stores[store_no],0))</f>
        <v>Indiana</v>
      </c>
      <c r="I4250">
        <f>INDEX(Stores[sqft],MATCH(Sales[[#This Row],[store_no]],Stores[store_no],0))</f>
        <v>114500</v>
      </c>
      <c r="J4250" s="4" t="str">
        <f>INDEX(Departments[dept_name],MATCH(Sales[[#This Row],[dept_no]],Departments[dept_no],0))</f>
        <v>Baby</v>
      </c>
      <c r="K4250" s="4" t="str">
        <f>CONCATENATE(Sales[[#This Row],[region]],Sales[[#This Row],[storetype]])</f>
        <v>1B</v>
      </c>
      <c r="L4250" s="4">
        <f>INDEX(RegionStoreCount[Store Count],MATCH(Sales[[#This Row],[RegionStoretype]],RegionStoreCount[Region/Type],0))</f>
        <v>5</v>
      </c>
      <c r="M4250" s="4">
        <f>AND(Sales[[#This Row],[date]]&lt;=TY_YTDMax,Sales[[#This Row],[date]]&gt;=TY_YTDMin)*Sales[[#This Row],[sales]]</f>
        <v>0</v>
      </c>
      <c r="N4250" s="4">
        <f>AND(Sales[[#This Row],[date]]&lt;=LY_YTDMax,Sales[[#This Row],[date]]&gt;=LY_YTDMin)*Sales[[#This Row],[sales]]</f>
        <v>0</v>
      </c>
      <c r="O4250" s="4">
        <f>AND(Sales[[#This Row],[date]]&gt;=YoY_Min,Sales[[#This Row],[date]]&lt;=TY_YTDMax)*(Sales[[#This Row],[sales]]/Sales[[#This Row],[sqft]])</f>
        <v>0.50970296943231441</v>
      </c>
      <c r="P4250" s="4">
        <f>SUMIF(Sales[RegionStoretype],Sales[[#This Row],[RegionStoretype]],Sales[YoY_SSF])/Sales[[#This Row],[Region_TypeCount]]</f>
        <v>68.518982968140051</v>
      </c>
    </row>
    <row r="4251" spans="1:16" x14ac:dyDescent="0.25">
      <c r="A4251" s="1">
        <v>43021</v>
      </c>
      <c r="B4251">
        <v>5</v>
      </c>
      <c r="C4251">
        <v>9</v>
      </c>
      <c r="D4251">
        <v>19325.191299999999</v>
      </c>
      <c r="E4251">
        <f>INDEX(Stores[region],MATCH(Sales[[#This Row],[store_no]],Stores[store_no],0))</f>
        <v>1</v>
      </c>
      <c r="F4251" t="str">
        <f>INDEX(Stores[storetype],MATCH(Sales[[#This Row],[store_no]],Stores[store_no],0))</f>
        <v>B</v>
      </c>
      <c r="G4251" t="str">
        <f>INDEX(Stores[location_city],MATCH(Sales[[#This Row],[store_no]],Stores[store_no],0))</f>
        <v>Bloomington</v>
      </c>
      <c r="H4251" t="str">
        <f>INDEX(Stores[location_state],MATCH(Sales[[#This Row],[store_no]],Stores[store_no],0))</f>
        <v>Indiana</v>
      </c>
      <c r="I4251">
        <f>INDEX(Stores[sqft],MATCH(Sales[[#This Row],[store_no]],Stores[store_no],0))</f>
        <v>114500</v>
      </c>
      <c r="J4251" s="4" t="str">
        <f>INDEX(Departments[dept_name],MATCH(Sales[[#This Row],[dept_no]],Departments[dept_no],0))</f>
        <v>Garden</v>
      </c>
      <c r="K4251" s="4" t="str">
        <f>CONCATENATE(Sales[[#This Row],[region]],Sales[[#This Row],[storetype]])</f>
        <v>1B</v>
      </c>
      <c r="L4251" s="4">
        <f>INDEX(RegionStoreCount[Store Count],MATCH(Sales[[#This Row],[RegionStoretype]],RegionStoreCount[Region/Type],0))</f>
        <v>5</v>
      </c>
      <c r="M4251" s="4">
        <f>AND(Sales[[#This Row],[date]]&lt;=TY_YTDMax,Sales[[#This Row],[date]]&gt;=TY_YTDMin)*Sales[[#This Row],[sales]]</f>
        <v>0</v>
      </c>
      <c r="N4251" s="4">
        <f>AND(Sales[[#This Row],[date]]&lt;=LY_YTDMax,Sales[[#This Row],[date]]&gt;=LY_YTDMin)*Sales[[#This Row],[sales]]</f>
        <v>0</v>
      </c>
      <c r="O4251" s="4">
        <f>AND(Sales[[#This Row],[date]]&gt;=YoY_Min,Sales[[#This Row],[date]]&lt;=TY_YTDMax)*(Sales[[#This Row],[sales]]/Sales[[#This Row],[sqft]])</f>
        <v>0.16877896331877729</v>
      </c>
      <c r="P4251" s="4">
        <f>SUMIF(Sales[RegionStoretype],Sales[[#This Row],[RegionStoretype]],Sales[YoY_SSF])/Sales[[#This Row],[Region_TypeCount]]</f>
        <v>68.518982968140051</v>
      </c>
    </row>
    <row r="4252" spans="1:16" x14ac:dyDescent="0.25">
      <c r="A4252" s="1">
        <v>43021</v>
      </c>
      <c r="B4252">
        <v>5</v>
      </c>
      <c r="C4252">
        <v>15</v>
      </c>
      <c r="D4252">
        <v>44869.349800000004</v>
      </c>
      <c r="E4252">
        <f>INDEX(Stores[region],MATCH(Sales[[#This Row],[store_no]],Stores[store_no],0))</f>
        <v>1</v>
      </c>
      <c r="F4252" t="str">
        <f>INDEX(Stores[storetype],MATCH(Sales[[#This Row],[store_no]],Stores[store_no],0))</f>
        <v>B</v>
      </c>
      <c r="G4252" t="str">
        <f>INDEX(Stores[location_city],MATCH(Sales[[#This Row],[store_no]],Stores[store_no],0))</f>
        <v>Bloomington</v>
      </c>
      <c r="H4252" t="str">
        <f>INDEX(Stores[location_state],MATCH(Sales[[#This Row],[store_no]],Stores[store_no],0))</f>
        <v>Indiana</v>
      </c>
      <c r="I4252">
        <f>INDEX(Stores[sqft],MATCH(Sales[[#This Row],[store_no]],Stores[store_no],0))</f>
        <v>114500</v>
      </c>
      <c r="J4252" s="4" t="str">
        <f>INDEX(Departments[dept_name],MATCH(Sales[[#This Row],[dept_no]],Departments[dept_no],0))</f>
        <v>Music</v>
      </c>
      <c r="K4252" s="4" t="str">
        <f>CONCATENATE(Sales[[#This Row],[region]],Sales[[#This Row],[storetype]])</f>
        <v>1B</v>
      </c>
      <c r="L4252" s="4">
        <f>INDEX(RegionStoreCount[Store Count],MATCH(Sales[[#This Row],[RegionStoretype]],RegionStoreCount[Region/Type],0))</f>
        <v>5</v>
      </c>
      <c r="M4252" s="4">
        <f>AND(Sales[[#This Row],[date]]&lt;=TY_YTDMax,Sales[[#This Row],[date]]&gt;=TY_YTDMin)*Sales[[#This Row],[sales]]</f>
        <v>0</v>
      </c>
      <c r="N4252" s="4">
        <f>AND(Sales[[#This Row],[date]]&lt;=LY_YTDMax,Sales[[#This Row],[date]]&gt;=LY_YTDMin)*Sales[[#This Row],[sales]]</f>
        <v>0</v>
      </c>
      <c r="O4252" s="4">
        <f>AND(Sales[[#This Row],[date]]&gt;=YoY_Min,Sales[[#This Row],[date]]&lt;=TY_YTDMax)*(Sales[[#This Row],[sales]]/Sales[[#This Row],[sqft]])</f>
        <v>0.39187205065502184</v>
      </c>
      <c r="P4252" s="4">
        <f>SUMIF(Sales[RegionStoretype],Sales[[#This Row],[RegionStoretype]],Sales[YoY_SSF])/Sales[[#This Row],[Region_TypeCount]]</f>
        <v>68.518982968140051</v>
      </c>
    </row>
    <row r="4253" spans="1:16" x14ac:dyDescent="0.25">
      <c r="A4253" s="1">
        <v>43021</v>
      </c>
      <c r="B4253">
        <v>7</v>
      </c>
      <c r="C4253">
        <v>3</v>
      </c>
      <c r="D4253">
        <v>53979.108500000002</v>
      </c>
      <c r="E4253">
        <f>INDEX(Stores[region],MATCH(Sales[[#This Row],[store_no]],Stores[store_no],0))</f>
        <v>2</v>
      </c>
      <c r="F4253" t="str">
        <f>INDEX(Stores[storetype],MATCH(Sales[[#This Row],[store_no]],Stores[store_no],0))</f>
        <v>B</v>
      </c>
      <c r="G4253" t="str">
        <f>INDEX(Stores[location_city],MATCH(Sales[[#This Row],[store_no]],Stores[store_no],0))</f>
        <v>Rockford</v>
      </c>
      <c r="H4253" t="str">
        <f>INDEX(Stores[location_state],MATCH(Sales[[#This Row],[store_no]],Stores[store_no],0))</f>
        <v>Illinois</v>
      </c>
      <c r="I4253">
        <f>INDEX(Stores[sqft],MATCH(Sales[[#This Row],[store_no]],Stores[store_no],0))</f>
        <v>127100</v>
      </c>
      <c r="J4253" s="4" t="str">
        <f>INDEX(Departments[dept_name],MATCH(Sales[[#This Row],[dept_no]],Departments[dept_no],0))</f>
        <v>Beauty</v>
      </c>
      <c r="K4253" s="4" t="str">
        <f>CONCATENATE(Sales[[#This Row],[region]],Sales[[#This Row],[storetype]])</f>
        <v>2B</v>
      </c>
      <c r="L4253" s="4">
        <f>INDEX(RegionStoreCount[Store Count],MATCH(Sales[[#This Row],[RegionStoretype]],RegionStoreCount[Region/Type],0))</f>
        <v>6</v>
      </c>
      <c r="M4253" s="4">
        <f>AND(Sales[[#This Row],[date]]&lt;=TY_YTDMax,Sales[[#This Row],[date]]&gt;=TY_YTDMin)*Sales[[#This Row],[sales]]</f>
        <v>0</v>
      </c>
      <c r="N4253" s="4">
        <f>AND(Sales[[#This Row],[date]]&lt;=LY_YTDMax,Sales[[#This Row],[date]]&gt;=LY_YTDMin)*Sales[[#This Row],[sales]]</f>
        <v>0</v>
      </c>
      <c r="O4253" s="4">
        <f>AND(Sales[[#This Row],[date]]&gt;=YoY_Min,Sales[[#This Row],[date]]&lt;=TY_YTDMax)*(Sales[[#This Row],[sales]]/Sales[[#This Row],[sqft]])</f>
        <v>0.42469794256490956</v>
      </c>
      <c r="P4253" s="4">
        <f>SUMIF(Sales[RegionStoretype],Sales[[#This Row],[RegionStoretype]],Sales[YoY_SSF])/Sales[[#This Row],[Region_TypeCount]]</f>
        <v>58.393757732919049</v>
      </c>
    </row>
    <row r="4254" spans="1:16" x14ac:dyDescent="0.25">
      <c r="A4254" s="1">
        <v>43021</v>
      </c>
      <c r="B4254">
        <v>7</v>
      </c>
      <c r="C4254">
        <v>5</v>
      </c>
      <c r="D4254">
        <v>81288.007499999992</v>
      </c>
      <c r="E4254">
        <f>INDEX(Stores[region],MATCH(Sales[[#This Row],[store_no]],Stores[store_no],0))</f>
        <v>2</v>
      </c>
      <c r="F4254" t="str">
        <f>INDEX(Stores[storetype],MATCH(Sales[[#This Row],[store_no]],Stores[store_no],0))</f>
        <v>B</v>
      </c>
      <c r="G4254" t="str">
        <f>INDEX(Stores[location_city],MATCH(Sales[[#This Row],[store_no]],Stores[store_no],0))</f>
        <v>Rockford</v>
      </c>
      <c r="H4254" t="str">
        <f>INDEX(Stores[location_state],MATCH(Sales[[#This Row],[store_no]],Stores[store_no],0))</f>
        <v>Illinois</v>
      </c>
      <c r="I4254">
        <f>INDEX(Stores[sqft],MATCH(Sales[[#This Row],[store_no]],Stores[store_no],0))</f>
        <v>127100</v>
      </c>
      <c r="J4254" s="4" t="str">
        <f>INDEX(Departments[dept_name],MATCH(Sales[[#This Row],[dept_no]],Departments[dept_no],0))</f>
        <v>Clothing</v>
      </c>
      <c r="K4254" s="4" t="str">
        <f>CONCATENATE(Sales[[#This Row],[region]],Sales[[#This Row],[storetype]])</f>
        <v>2B</v>
      </c>
      <c r="L4254" s="4">
        <f>INDEX(RegionStoreCount[Store Count],MATCH(Sales[[#This Row],[RegionStoretype]],RegionStoreCount[Region/Type],0))</f>
        <v>6</v>
      </c>
      <c r="M4254" s="4">
        <f>AND(Sales[[#This Row],[date]]&lt;=TY_YTDMax,Sales[[#This Row],[date]]&gt;=TY_YTDMin)*Sales[[#This Row],[sales]]</f>
        <v>0</v>
      </c>
      <c r="N4254" s="4">
        <f>AND(Sales[[#This Row],[date]]&lt;=LY_YTDMax,Sales[[#This Row],[date]]&gt;=LY_YTDMin)*Sales[[#This Row],[sales]]</f>
        <v>0</v>
      </c>
      <c r="O4254" s="4">
        <f>AND(Sales[[#This Row],[date]]&gt;=YoY_Min,Sales[[#This Row],[date]]&lt;=TY_YTDMax)*(Sales[[#This Row],[sales]]/Sales[[#This Row],[sqft]])</f>
        <v>0.63955946105428785</v>
      </c>
      <c r="P4254" s="4">
        <f>SUMIF(Sales[RegionStoretype],Sales[[#This Row],[RegionStoretype]],Sales[YoY_SSF])/Sales[[#This Row],[Region_TypeCount]]</f>
        <v>58.393757732919049</v>
      </c>
    </row>
    <row r="4255" spans="1:16" x14ac:dyDescent="0.25">
      <c r="A4255" s="1">
        <v>43021</v>
      </c>
      <c r="B4255">
        <v>7</v>
      </c>
      <c r="C4255">
        <v>15</v>
      </c>
      <c r="D4255">
        <v>29291.5952</v>
      </c>
      <c r="E4255">
        <f>INDEX(Stores[region],MATCH(Sales[[#This Row],[store_no]],Stores[store_no],0))</f>
        <v>2</v>
      </c>
      <c r="F4255" t="str">
        <f>INDEX(Stores[storetype],MATCH(Sales[[#This Row],[store_no]],Stores[store_no],0))</f>
        <v>B</v>
      </c>
      <c r="G4255" t="str">
        <f>INDEX(Stores[location_city],MATCH(Sales[[#This Row],[store_no]],Stores[store_no],0))</f>
        <v>Rockford</v>
      </c>
      <c r="H4255" t="str">
        <f>INDEX(Stores[location_state],MATCH(Sales[[#This Row],[store_no]],Stores[store_no],0))</f>
        <v>Illinois</v>
      </c>
      <c r="I4255">
        <f>INDEX(Stores[sqft],MATCH(Sales[[#This Row],[store_no]],Stores[store_no],0))</f>
        <v>127100</v>
      </c>
      <c r="J4255" s="4" t="str">
        <f>INDEX(Departments[dept_name],MATCH(Sales[[#This Row],[dept_no]],Departments[dept_no],0))</f>
        <v>Music</v>
      </c>
      <c r="K4255" s="4" t="str">
        <f>CONCATENATE(Sales[[#This Row],[region]],Sales[[#This Row],[storetype]])</f>
        <v>2B</v>
      </c>
      <c r="L4255" s="4">
        <f>INDEX(RegionStoreCount[Store Count],MATCH(Sales[[#This Row],[RegionStoretype]],RegionStoreCount[Region/Type],0))</f>
        <v>6</v>
      </c>
      <c r="M4255" s="4">
        <f>AND(Sales[[#This Row],[date]]&lt;=TY_YTDMax,Sales[[#This Row],[date]]&gt;=TY_YTDMin)*Sales[[#This Row],[sales]]</f>
        <v>0</v>
      </c>
      <c r="N4255" s="4">
        <f>AND(Sales[[#This Row],[date]]&lt;=LY_YTDMax,Sales[[#This Row],[date]]&gt;=LY_YTDMin)*Sales[[#This Row],[sales]]</f>
        <v>0</v>
      </c>
      <c r="O4255" s="4">
        <f>AND(Sales[[#This Row],[date]]&gt;=YoY_Min,Sales[[#This Row],[date]]&lt;=TY_YTDMax)*(Sales[[#This Row],[sales]]/Sales[[#This Row],[sqft]])</f>
        <v>0.23046101652242329</v>
      </c>
      <c r="P4255" s="4">
        <f>SUMIF(Sales[RegionStoretype],Sales[[#This Row],[RegionStoretype]],Sales[YoY_SSF])/Sales[[#This Row],[Region_TypeCount]]</f>
        <v>58.393757732919049</v>
      </c>
    </row>
    <row r="4256" spans="1:16" x14ac:dyDescent="0.25">
      <c r="A4256" s="1">
        <v>43021</v>
      </c>
      <c r="B4256">
        <v>7</v>
      </c>
      <c r="C4256">
        <v>16</v>
      </c>
      <c r="D4256">
        <v>116857.61689999999</v>
      </c>
      <c r="E4256">
        <f>INDEX(Stores[region],MATCH(Sales[[#This Row],[store_no]],Stores[store_no],0))</f>
        <v>2</v>
      </c>
      <c r="F4256" t="str">
        <f>INDEX(Stores[storetype],MATCH(Sales[[#This Row],[store_no]],Stores[store_no],0))</f>
        <v>B</v>
      </c>
      <c r="G4256" t="str">
        <f>INDEX(Stores[location_city],MATCH(Sales[[#This Row],[store_no]],Stores[store_no],0))</f>
        <v>Rockford</v>
      </c>
      <c r="H4256" t="str">
        <f>INDEX(Stores[location_state],MATCH(Sales[[#This Row],[store_no]],Stores[store_no],0))</f>
        <v>Illinois</v>
      </c>
      <c r="I4256">
        <f>INDEX(Stores[sqft],MATCH(Sales[[#This Row],[store_no]],Stores[store_no],0))</f>
        <v>127100</v>
      </c>
      <c r="J4256" s="4" t="str">
        <f>INDEX(Departments[dept_name],MATCH(Sales[[#This Row],[dept_no]],Departments[dept_no],0))</f>
        <v>Outdoors</v>
      </c>
      <c r="K4256" s="4" t="str">
        <f>CONCATENATE(Sales[[#This Row],[region]],Sales[[#This Row],[storetype]])</f>
        <v>2B</v>
      </c>
      <c r="L4256" s="4">
        <f>INDEX(RegionStoreCount[Store Count],MATCH(Sales[[#This Row],[RegionStoretype]],RegionStoreCount[Region/Type],0))</f>
        <v>6</v>
      </c>
      <c r="M4256" s="4">
        <f>AND(Sales[[#This Row],[date]]&lt;=TY_YTDMax,Sales[[#This Row],[date]]&gt;=TY_YTDMin)*Sales[[#This Row],[sales]]</f>
        <v>0</v>
      </c>
      <c r="N4256" s="4">
        <f>AND(Sales[[#This Row],[date]]&lt;=LY_YTDMax,Sales[[#This Row],[date]]&gt;=LY_YTDMin)*Sales[[#This Row],[sales]]</f>
        <v>0</v>
      </c>
      <c r="O4256" s="4">
        <f>AND(Sales[[#This Row],[date]]&gt;=YoY_Min,Sales[[#This Row],[date]]&lt;=TY_YTDMax)*(Sales[[#This Row],[sales]]/Sales[[#This Row],[sqft]])</f>
        <v>0.9194147671125098</v>
      </c>
      <c r="P4256" s="4">
        <f>SUMIF(Sales[RegionStoretype],Sales[[#This Row],[RegionStoretype]],Sales[YoY_SSF])/Sales[[#This Row],[Region_TypeCount]]</f>
        <v>58.393757732919049</v>
      </c>
    </row>
    <row r="4257" spans="1:16" x14ac:dyDescent="0.25">
      <c r="A4257" s="1">
        <v>43021</v>
      </c>
      <c r="B4257">
        <v>8</v>
      </c>
      <c r="C4257">
        <v>8</v>
      </c>
      <c r="D4257">
        <v>13545.7968</v>
      </c>
      <c r="E4257">
        <f>INDEX(Stores[region],MATCH(Sales[[#This Row],[store_no]],Stores[store_no],0))</f>
        <v>3</v>
      </c>
      <c r="F4257" t="str">
        <f>INDEX(Stores[storetype],MATCH(Sales[[#This Row],[store_no]],Stores[store_no],0))</f>
        <v>A</v>
      </c>
      <c r="G4257" t="str">
        <f>INDEX(Stores[location_city],MATCH(Sales[[#This Row],[store_no]],Stores[store_no],0))</f>
        <v>Saint Louis</v>
      </c>
      <c r="H4257" t="str">
        <f>INDEX(Stores[location_state],MATCH(Sales[[#This Row],[store_no]],Stores[store_no],0))</f>
        <v>Missouri</v>
      </c>
      <c r="I4257">
        <f>INDEX(Stores[sqft],MATCH(Sales[[#This Row],[store_no]],Stores[store_no],0))</f>
        <v>198900</v>
      </c>
      <c r="J4257" s="4" t="str">
        <f>INDEX(Departments[dept_name],MATCH(Sales[[#This Row],[dept_no]],Departments[dept_no],0))</f>
        <v>Games</v>
      </c>
      <c r="K4257" s="4" t="str">
        <f>CONCATENATE(Sales[[#This Row],[region]],Sales[[#This Row],[storetype]])</f>
        <v>3A</v>
      </c>
      <c r="L4257" s="4">
        <f>INDEX(RegionStoreCount[Store Count],MATCH(Sales[[#This Row],[RegionStoretype]],RegionStoreCount[Region/Type],0))</f>
        <v>9</v>
      </c>
      <c r="M4257" s="4">
        <f>AND(Sales[[#This Row],[date]]&lt;=TY_YTDMax,Sales[[#This Row],[date]]&gt;=TY_YTDMin)*Sales[[#This Row],[sales]]</f>
        <v>0</v>
      </c>
      <c r="N4257" s="4">
        <f>AND(Sales[[#This Row],[date]]&lt;=LY_YTDMax,Sales[[#This Row],[date]]&gt;=LY_YTDMin)*Sales[[#This Row],[sales]]</f>
        <v>0</v>
      </c>
      <c r="O4257" s="4">
        <f>AND(Sales[[#This Row],[date]]&gt;=YoY_Min,Sales[[#This Row],[date]]&lt;=TY_YTDMax)*(Sales[[#This Row],[sales]]/Sales[[#This Row],[sqft]])</f>
        <v>6.8103553544494724E-2</v>
      </c>
      <c r="P4257" s="4">
        <f>SUMIF(Sales[RegionStoretype],Sales[[#This Row],[RegionStoretype]],Sales[YoY_SSF])/Sales[[#This Row],[Region_TypeCount]]</f>
        <v>53.603836561720975</v>
      </c>
    </row>
    <row r="4258" spans="1:16" x14ac:dyDescent="0.25">
      <c r="A4258" s="1">
        <v>43021</v>
      </c>
      <c r="B4258">
        <v>8</v>
      </c>
      <c r="C4258">
        <v>17</v>
      </c>
      <c r="D4258">
        <v>94431.768099999987</v>
      </c>
      <c r="E4258">
        <f>INDEX(Stores[region],MATCH(Sales[[#This Row],[store_no]],Stores[store_no],0))</f>
        <v>3</v>
      </c>
      <c r="F4258" t="str">
        <f>INDEX(Stores[storetype],MATCH(Sales[[#This Row],[store_no]],Stores[store_no],0))</f>
        <v>A</v>
      </c>
      <c r="G4258" t="str">
        <f>INDEX(Stores[location_city],MATCH(Sales[[#This Row],[store_no]],Stores[store_no],0))</f>
        <v>Saint Louis</v>
      </c>
      <c r="H4258" t="str">
        <f>INDEX(Stores[location_state],MATCH(Sales[[#This Row],[store_no]],Stores[store_no],0))</f>
        <v>Missouri</v>
      </c>
      <c r="I4258">
        <f>INDEX(Stores[sqft],MATCH(Sales[[#This Row],[store_no]],Stores[store_no],0))</f>
        <v>198900</v>
      </c>
      <c r="J4258" s="4" t="str">
        <f>INDEX(Departments[dept_name],MATCH(Sales[[#This Row],[dept_no]],Departments[dept_no],0))</f>
        <v>Shoes</v>
      </c>
      <c r="K4258" s="4" t="str">
        <f>CONCATENATE(Sales[[#This Row],[region]],Sales[[#This Row],[storetype]])</f>
        <v>3A</v>
      </c>
      <c r="L4258" s="4">
        <f>INDEX(RegionStoreCount[Store Count],MATCH(Sales[[#This Row],[RegionStoretype]],RegionStoreCount[Region/Type],0))</f>
        <v>9</v>
      </c>
      <c r="M4258" s="4">
        <f>AND(Sales[[#This Row],[date]]&lt;=TY_YTDMax,Sales[[#This Row],[date]]&gt;=TY_YTDMin)*Sales[[#This Row],[sales]]</f>
        <v>0</v>
      </c>
      <c r="N4258" s="4">
        <f>AND(Sales[[#This Row],[date]]&lt;=LY_YTDMax,Sales[[#This Row],[date]]&gt;=LY_YTDMin)*Sales[[#This Row],[sales]]</f>
        <v>0</v>
      </c>
      <c r="O4258" s="4">
        <f>AND(Sales[[#This Row],[date]]&gt;=YoY_Min,Sales[[#This Row],[date]]&lt;=TY_YTDMax)*(Sales[[#This Row],[sales]]/Sales[[#This Row],[sqft]])</f>
        <v>0.47477007591754644</v>
      </c>
      <c r="P4258" s="4">
        <f>SUMIF(Sales[RegionStoretype],Sales[[#This Row],[RegionStoretype]],Sales[YoY_SSF])/Sales[[#This Row],[Region_TypeCount]]</f>
        <v>53.603836561720975</v>
      </c>
    </row>
    <row r="4259" spans="1:16" x14ac:dyDescent="0.25">
      <c r="A4259" s="1">
        <v>43021</v>
      </c>
      <c r="B4259">
        <v>8</v>
      </c>
      <c r="C4259">
        <v>20</v>
      </c>
      <c r="D4259">
        <v>310367.65460000001</v>
      </c>
      <c r="E4259">
        <f>INDEX(Stores[region],MATCH(Sales[[#This Row],[store_no]],Stores[store_no],0))</f>
        <v>3</v>
      </c>
      <c r="F4259" t="str">
        <f>INDEX(Stores[storetype],MATCH(Sales[[#This Row],[store_no]],Stores[store_no],0))</f>
        <v>A</v>
      </c>
      <c r="G4259" t="str">
        <f>INDEX(Stores[location_city],MATCH(Sales[[#This Row],[store_no]],Stores[store_no],0))</f>
        <v>Saint Louis</v>
      </c>
      <c r="H4259" t="str">
        <f>INDEX(Stores[location_state],MATCH(Sales[[#This Row],[store_no]],Stores[store_no],0))</f>
        <v>Missouri</v>
      </c>
      <c r="I4259">
        <f>INDEX(Stores[sqft],MATCH(Sales[[#This Row],[store_no]],Stores[store_no],0))</f>
        <v>198900</v>
      </c>
      <c r="J4259" s="4" t="str">
        <f>INDEX(Departments[dept_name],MATCH(Sales[[#This Row],[dept_no]],Departments[dept_no],0))</f>
        <v>Toys</v>
      </c>
      <c r="K4259" s="4" t="str">
        <f>CONCATENATE(Sales[[#This Row],[region]],Sales[[#This Row],[storetype]])</f>
        <v>3A</v>
      </c>
      <c r="L4259" s="4">
        <f>INDEX(RegionStoreCount[Store Count],MATCH(Sales[[#This Row],[RegionStoretype]],RegionStoreCount[Region/Type],0))</f>
        <v>9</v>
      </c>
      <c r="M4259" s="4">
        <f>AND(Sales[[#This Row],[date]]&lt;=TY_YTDMax,Sales[[#This Row],[date]]&gt;=TY_YTDMin)*Sales[[#This Row],[sales]]</f>
        <v>0</v>
      </c>
      <c r="N4259" s="4">
        <f>AND(Sales[[#This Row],[date]]&lt;=LY_YTDMax,Sales[[#This Row],[date]]&gt;=LY_YTDMin)*Sales[[#This Row],[sales]]</f>
        <v>0</v>
      </c>
      <c r="O4259" s="4">
        <f>AND(Sales[[#This Row],[date]]&gt;=YoY_Min,Sales[[#This Row],[date]]&lt;=TY_YTDMax)*(Sales[[#This Row],[sales]]/Sales[[#This Row],[sqft]])</f>
        <v>1.5604205862242333</v>
      </c>
      <c r="P4259" s="4">
        <f>SUMIF(Sales[RegionStoretype],Sales[[#This Row],[RegionStoretype]],Sales[YoY_SSF])/Sales[[#This Row],[Region_TypeCount]]</f>
        <v>53.603836561720975</v>
      </c>
    </row>
    <row r="4260" spans="1:16" x14ac:dyDescent="0.25">
      <c r="A4260" s="1">
        <v>43021</v>
      </c>
      <c r="B4260">
        <v>9</v>
      </c>
      <c r="C4260">
        <v>9</v>
      </c>
      <c r="D4260">
        <v>43460.759100000003</v>
      </c>
      <c r="E4260">
        <f>INDEX(Stores[region],MATCH(Sales[[#This Row],[store_no]],Stores[store_no],0))</f>
        <v>1</v>
      </c>
      <c r="F4260" t="str">
        <f>INDEX(Stores[storetype],MATCH(Sales[[#This Row],[store_no]],Stores[store_no],0))</f>
        <v>B</v>
      </c>
      <c r="G4260" t="str">
        <f>INDEX(Stores[location_city],MATCH(Sales[[#This Row],[store_no]],Stores[store_no],0))</f>
        <v>Columbus</v>
      </c>
      <c r="H4260" t="str">
        <f>INDEX(Stores[location_state],MATCH(Sales[[#This Row],[store_no]],Stores[store_no],0))</f>
        <v>Ohio</v>
      </c>
      <c r="I4260">
        <f>INDEX(Stores[sqft],MATCH(Sales[[#This Row],[store_no]],Stores[store_no],0))</f>
        <v>221800</v>
      </c>
      <c r="J4260" s="4" t="str">
        <f>INDEX(Departments[dept_name],MATCH(Sales[[#This Row],[dept_no]],Departments[dept_no],0))</f>
        <v>Garden</v>
      </c>
      <c r="K4260" s="4" t="str">
        <f>CONCATENATE(Sales[[#This Row],[region]],Sales[[#This Row],[storetype]])</f>
        <v>1B</v>
      </c>
      <c r="L4260" s="4">
        <f>INDEX(RegionStoreCount[Store Count],MATCH(Sales[[#This Row],[RegionStoretype]],RegionStoreCount[Region/Type],0))</f>
        <v>5</v>
      </c>
      <c r="M4260" s="4">
        <f>AND(Sales[[#This Row],[date]]&lt;=TY_YTDMax,Sales[[#This Row],[date]]&gt;=TY_YTDMin)*Sales[[#This Row],[sales]]</f>
        <v>0</v>
      </c>
      <c r="N4260" s="4">
        <f>AND(Sales[[#This Row],[date]]&lt;=LY_YTDMax,Sales[[#This Row],[date]]&gt;=LY_YTDMin)*Sales[[#This Row],[sales]]</f>
        <v>0</v>
      </c>
      <c r="O4260" s="4">
        <f>AND(Sales[[#This Row],[date]]&gt;=YoY_Min,Sales[[#This Row],[date]]&lt;=TY_YTDMax)*(Sales[[#This Row],[sales]]/Sales[[#This Row],[sqft]])</f>
        <v>0.19594571280432824</v>
      </c>
      <c r="P4260" s="4">
        <f>SUMIF(Sales[RegionStoretype],Sales[[#This Row],[RegionStoretype]],Sales[YoY_SSF])/Sales[[#This Row],[Region_TypeCount]]</f>
        <v>68.518982968140051</v>
      </c>
    </row>
    <row r="4261" spans="1:16" x14ac:dyDescent="0.25">
      <c r="A4261" s="1">
        <v>43021</v>
      </c>
      <c r="B4261">
        <v>9</v>
      </c>
      <c r="C4261">
        <v>12</v>
      </c>
      <c r="D4261">
        <v>116032.23670000001</v>
      </c>
      <c r="E4261">
        <f>INDEX(Stores[region],MATCH(Sales[[#This Row],[store_no]],Stores[store_no],0))</f>
        <v>1</v>
      </c>
      <c r="F4261" t="str">
        <f>INDEX(Stores[storetype],MATCH(Sales[[#This Row],[store_no]],Stores[store_no],0))</f>
        <v>B</v>
      </c>
      <c r="G4261" t="str">
        <f>INDEX(Stores[location_city],MATCH(Sales[[#This Row],[store_no]],Stores[store_no],0))</f>
        <v>Columbus</v>
      </c>
      <c r="H4261" t="str">
        <f>INDEX(Stores[location_state],MATCH(Sales[[#This Row],[store_no]],Stores[store_no],0))</f>
        <v>Ohio</v>
      </c>
      <c r="I4261">
        <f>INDEX(Stores[sqft],MATCH(Sales[[#This Row],[store_no]],Stores[store_no],0))</f>
        <v>221800</v>
      </c>
      <c r="J4261" s="4" t="str">
        <f>INDEX(Departments[dept_name],MATCH(Sales[[#This Row],[dept_no]],Departments[dept_no],0))</f>
        <v>Jewelery</v>
      </c>
      <c r="K4261" s="4" t="str">
        <f>CONCATENATE(Sales[[#This Row],[region]],Sales[[#This Row],[storetype]])</f>
        <v>1B</v>
      </c>
      <c r="L4261" s="4">
        <f>INDEX(RegionStoreCount[Store Count],MATCH(Sales[[#This Row],[RegionStoretype]],RegionStoreCount[Region/Type],0))</f>
        <v>5</v>
      </c>
      <c r="M4261" s="4">
        <f>AND(Sales[[#This Row],[date]]&lt;=TY_YTDMax,Sales[[#This Row],[date]]&gt;=TY_YTDMin)*Sales[[#This Row],[sales]]</f>
        <v>0</v>
      </c>
      <c r="N4261" s="4">
        <f>AND(Sales[[#This Row],[date]]&lt;=LY_YTDMax,Sales[[#This Row],[date]]&gt;=LY_YTDMin)*Sales[[#This Row],[sales]]</f>
        <v>0</v>
      </c>
      <c r="O4261" s="4">
        <f>AND(Sales[[#This Row],[date]]&gt;=YoY_Min,Sales[[#This Row],[date]]&lt;=TY_YTDMax)*(Sales[[#This Row],[sales]]/Sales[[#This Row],[sqft]])</f>
        <v>0.52313902930568079</v>
      </c>
      <c r="P4261" s="4">
        <f>SUMIF(Sales[RegionStoretype],Sales[[#This Row],[RegionStoretype]],Sales[YoY_SSF])/Sales[[#This Row],[Region_TypeCount]]</f>
        <v>68.518982968140051</v>
      </c>
    </row>
    <row r="4262" spans="1:16" x14ac:dyDescent="0.25">
      <c r="A4262" s="1">
        <v>43021</v>
      </c>
      <c r="B4262">
        <v>10</v>
      </c>
      <c r="C4262">
        <v>13</v>
      </c>
      <c r="D4262">
        <v>70835.673899999994</v>
      </c>
      <c r="E4262">
        <f>INDEX(Stores[region],MATCH(Sales[[#This Row],[store_no]],Stores[store_no],0))</f>
        <v>1</v>
      </c>
      <c r="F4262" t="str">
        <f>INDEX(Stores[storetype],MATCH(Sales[[#This Row],[store_no]],Stores[store_no],0))</f>
        <v>B</v>
      </c>
      <c r="G4262" t="str">
        <f>INDEX(Stores[location_city],MATCH(Sales[[#This Row],[store_no]],Stores[store_no],0))</f>
        <v>Traverse City</v>
      </c>
      <c r="H4262" t="str">
        <f>INDEX(Stores[location_state],MATCH(Sales[[#This Row],[store_no]],Stores[store_no],0))</f>
        <v>Michigan</v>
      </c>
      <c r="I4262">
        <f>INDEX(Stores[sqft],MATCH(Sales[[#This Row],[store_no]],Stores[store_no],0))</f>
        <v>158200</v>
      </c>
      <c r="J4262" s="4" t="str">
        <f>INDEX(Departments[dept_name],MATCH(Sales[[#This Row],[dept_no]],Departments[dept_no],0))</f>
        <v>Kids</v>
      </c>
      <c r="K4262" s="4" t="str">
        <f>CONCATENATE(Sales[[#This Row],[region]],Sales[[#This Row],[storetype]])</f>
        <v>1B</v>
      </c>
      <c r="L4262" s="4">
        <f>INDEX(RegionStoreCount[Store Count],MATCH(Sales[[#This Row],[RegionStoretype]],RegionStoreCount[Region/Type],0))</f>
        <v>5</v>
      </c>
      <c r="M4262" s="4">
        <f>AND(Sales[[#This Row],[date]]&lt;=TY_YTDMax,Sales[[#This Row],[date]]&gt;=TY_YTDMin)*Sales[[#This Row],[sales]]</f>
        <v>0</v>
      </c>
      <c r="N4262" s="4">
        <f>AND(Sales[[#This Row],[date]]&lt;=LY_YTDMax,Sales[[#This Row],[date]]&gt;=LY_YTDMin)*Sales[[#This Row],[sales]]</f>
        <v>0</v>
      </c>
      <c r="O4262" s="4">
        <f>AND(Sales[[#This Row],[date]]&gt;=YoY_Min,Sales[[#This Row],[date]]&lt;=TY_YTDMax)*(Sales[[#This Row],[sales]]/Sales[[#This Row],[sqft]])</f>
        <v>0.4477602648546144</v>
      </c>
      <c r="P4262" s="4">
        <f>SUMIF(Sales[RegionStoretype],Sales[[#This Row],[RegionStoretype]],Sales[YoY_SSF])/Sales[[#This Row],[Region_TypeCount]]</f>
        <v>68.518982968140051</v>
      </c>
    </row>
    <row r="4263" spans="1:16" x14ac:dyDescent="0.25">
      <c r="A4263" s="1">
        <v>43021</v>
      </c>
      <c r="B4263">
        <v>11</v>
      </c>
      <c r="C4263">
        <v>6</v>
      </c>
      <c r="D4263">
        <v>29655.739400000006</v>
      </c>
      <c r="E4263">
        <f>INDEX(Stores[region],MATCH(Sales[[#This Row],[store_no]],Stores[store_no],0))</f>
        <v>1</v>
      </c>
      <c r="F4263" t="str">
        <f>INDEX(Stores[storetype],MATCH(Sales[[#This Row],[store_no]],Stores[store_no],0))</f>
        <v>A</v>
      </c>
      <c r="G4263" t="str">
        <f>INDEX(Stores[location_city],MATCH(Sales[[#This Row],[store_no]],Stores[store_no],0))</f>
        <v>Cleveland</v>
      </c>
      <c r="H4263" t="str">
        <f>INDEX(Stores[location_state],MATCH(Sales[[#This Row],[store_no]],Stores[store_no],0))</f>
        <v>Ohio</v>
      </c>
      <c r="I4263">
        <f>INDEX(Stores[sqft],MATCH(Sales[[#This Row],[store_no]],Stores[store_no],0))</f>
        <v>192400</v>
      </c>
      <c r="J4263" s="4" t="str">
        <f>INDEX(Departments[dept_name],MATCH(Sales[[#This Row],[dept_no]],Departments[dept_no],0))</f>
        <v>Computers</v>
      </c>
      <c r="K4263" s="4" t="str">
        <f>CONCATENATE(Sales[[#This Row],[region]],Sales[[#This Row],[storetype]])</f>
        <v>1A</v>
      </c>
      <c r="L4263" s="4">
        <f>INDEX(RegionStoreCount[Store Count],MATCH(Sales[[#This Row],[RegionStoretype]],RegionStoreCount[Region/Type],0))</f>
        <v>5</v>
      </c>
      <c r="M4263" s="4">
        <f>AND(Sales[[#This Row],[date]]&lt;=TY_YTDMax,Sales[[#This Row],[date]]&gt;=TY_YTDMin)*Sales[[#This Row],[sales]]</f>
        <v>0</v>
      </c>
      <c r="N4263" s="4">
        <f>AND(Sales[[#This Row],[date]]&lt;=LY_YTDMax,Sales[[#This Row],[date]]&gt;=LY_YTDMin)*Sales[[#This Row],[sales]]</f>
        <v>0</v>
      </c>
      <c r="O4263" s="4">
        <f>AND(Sales[[#This Row],[date]]&gt;=YoY_Min,Sales[[#This Row],[date]]&lt;=TY_YTDMax)*(Sales[[#This Row],[sales]]/Sales[[#This Row],[sqft]])</f>
        <v>0.15413585966735971</v>
      </c>
      <c r="P4263" s="4">
        <f>SUMIF(Sales[RegionStoretype],Sales[[#This Row],[RegionStoretype]],Sales[YoY_SSF])/Sales[[#This Row],[Region_TypeCount]]</f>
        <v>59.469551530910678</v>
      </c>
    </row>
    <row r="4264" spans="1:16" x14ac:dyDescent="0.25">
      <c r="A4264" s="1">
        <v>43021</v>
      </c>
      <c r="B4264">
        <v>11</v>
      </c>
      <c r="C4264">
        <v>10</v>
      </c>
      <c r="D4264">
        <v>10706.988599999999</v>
      </c>
      <c r="E4264">
        <f>INDEX(Stores[region],MATCH(Sales[[#This Row],[store_no]],Stores[store_no],0))</f>
        <v>1</v>
      </c>
      <c r="F4264" t="str">
        <f>INDEX(Stores[storetype],MATCH(Sales[[#This Row],[store_no]],Stores[store_no],0))</f>
        <v>A</v>
      </c>
      <c r="G4264" t="str">
        <f>INDEX(Stores[location_city],MATCH(Sales[[#This Row],[store_no]],Stores[store_no],0))</f>
        <v>Cleveland</v>
      </c>
      <c r="H4264" t="str">
        <f>INDEX(Stores[location_state],MATCH(Sales[[#This Row],[store_no]],Stores[store_no],0))</f>
        <v>Ohio</v>
      </c>
      <c r="I4264">
        <f>INDEX(Stores[sqft],MATCH(Sales[[#This Row],[store_no]],Stores[store_no],0))</f>
        <v>192400</v>
      </c>
      <c r="J4264" s="4" t="str">
        <f>INDEX(Departments[dept_name],MATCH(Sales[[#This Row],[dept_no]],Departments[dept_no],0))</f>
        <v>Health</v>
      </c>
      <c r="K4264" s="4" t="str">
        <f>CONCATENATE(Sales[[#This Row],[region]],Sales[[#This Row],[storetype]])</f>
        <v>1A</v>
      </c>
      <c r="L4264" s="4">
        <f>INDEX(RegionStoreCount[Store Count],MATCH(Sales[[#This Row],[RegionStoretype]],RegionStoreCount[Region/Type],0))</f>
        <v>5</v>
      </c>
      <c r="M4264" s="4">
        <f>AND(Sales[[#This Row],[date]]&lt;=TY_YTDMax,Sales[[#This Row],[date]]&gt;=TY_YTDMin)*Sales[[#This Row],[sales]]</f>
        <v>0</v>
      </c>
      <c r="N4264" s="4">
        <f>AND(Sales[[#This Row],[date]]&lt;=LY_YTDMax,Sales[[#This Row],[date]]&gt;=LY_YTDMin)*Sales[[#This Row],[sales]]</f>
        <v>0</v>
      </c>
      <c r="O4264" s="4">
        <f>AND(Sales[[#This Row],[date]]&gt;=YoY_Min,Sales[[#This Row],[date]]&lt;=TY_YTDMax)*(Sales[[#This Row],[sales]]/Sales[[#This Row],[sqft]])</f>
        <v>5.564962889812889E-2</v>
      </c>
      <c r="P4264" s="4">
        <f>SUMIF(Sales[RegionStoretype],Sales[[#This Row],[RegionStoretype]],Sales[YoY_SSF])/Sales[[#This Row],[Region_TypeCount]]</f>
        <v>59.469551530910678</v>
      </c>
    </row>
    <row r="4265" spans="1:16" x14ac:dyDescent="0.25">
      <c r="A4265" s="1">
        <v>43021</v>
      </c>
      <c r="B4265">
        <v>11</v>
      </c>
      <c r="C4265">
        <v>14</v>
      </c>
      <c r="D4265">
        <v>69631.0772</v>
      </c>
      <c r="E4265">
        <f>INDEX(Stores[region],MATCH(Sales[[#This Row],[store_no]],Stores[store_no],0))</f>
        <v>1</v>
      </c>
      <c r="F4265" t="str">
        <f>INDEX(Stores[storetype],MATCH(Sales[[#This Row],[store_no]],Stores[store_no],0))</f>
        <v>A</v>
      </c>
      <c r="G4265" t="str">
        <f>INDEX(Stores[location_city],MATCH(Sales[[#This Row],[store_no]],Stores[store_no],0))</f>
        <v>Cleveland</v>
      </c>
      <c r="H4265" t="str">
        <f>INDEX(Stores[location_state],MATCH(Sales[[#This Row],[store_no]],Stores[store_no],0))</f>
        <v>Ohio</v>
      </c>
      <c r="I4265">
        <f>INDEX(Stores[sqft],MATCH(Sales[[#This Row],[store_no]],Stores[store_no],0))</f>
        <v>192400</v>
      </c>
      <c r="J4265" s="4" t="str">
        <f>INDEX(Departments[dept_name],MATCH(Sales[[#This Row],[dept_no]],Departments[dept_no],0))</f>
        <v>Movies</v>
      </c>
      <c r="K4265" s="4" t="str">
        <f>CONCATENATE(Sales[[#This Row],[region]],Sales[[#This Row],[storetype]])</f>
        <v>1A</v>
      </c>
      <c r="L4265" s="4">
        <f>INDEX(RegionStoreCount[Store Count],MATCH(Sales[[#This Row],[RegionStoretype]],RegionStoreCount[Region/Type],0))</f>
        <v>5</v>
      </c>
      <c r="M4265" s="4">
        <f>AND(Sales[[#This Row],[date]]&lt;=TY_YTDMax,Sales[[#This Row],[date]]&gt;=TY_YTDMin)*Sales[[#This Row],[sales]]</f>
        <v>0</v>
      </c>
      <c r="N4265" s="4">
        <f>AND(Sales[[#This Row],[date]]&lt;=LY_YTDMax,Sales[[#This Row],[date]]&gt;=LY_YTDMin)*Sales[[#This Row],[sales]]</f>
        <v>0</v>
      </c>
      <c r="O4265" s="4">
        <f>AND(Sales[[#This Row],[date]]&gt;=YoY_Min,Sales[[#This Row],[date]]&lt;=TY_YTDMax)*(Sales[[#This Row],[sales]]/Sales[[#This Row],[sqft]])</f>
        <v>0.36190788565488563</v>
      </c>
      <c r="P4265" s="4">
        <f>SUMIF(Sales[RegionStoretype],Sales[[#This Row],[RegionStoretype]],Sales[YoY_SSF])/Sales[[#This Row],[Region_TypeCount]]</f>
        <v>59.469551530910678</v>
      </c>
    </row>
    <row r="4266" spans="1:16" x14ac:dyDescent="0.25">
      <c r="A4266" s="1">
        <v>43021</v>
      </c>
      <c r="B4266">
        <v>12</v>
      </c>
      <c r="C4266">
        <v>3</v>
      </c>
      <c r="D4266">
        <v>118647.497</v>
      </c>
      <c r="E4266">
        <f>INDEX(Stores[region],MATCH(Sales[[#This Row],[store_no]],Stores[store_no],0))</f>
        <v>2</v>
      </c>
      <c r="F4266" t="str">
        <f>INDEX(Stores[storetype],MATCH(Sales[[#This Row],[store_no]],Stores[store_no],0))</f>
        <v>B</v>
      </c>
      <c r="G4266" t="str">
        <f>INDEX(Stores[location_city],MATCH(Sales[[#This Row],[store_no]],Stores[store_no],0))</f>
        <v>Indianapolis</v>
      </c>
      <c r="H4266" t="str">
        <f>INDEX(Stores[location_state],MATCH(Sales[[#This Row],[store_no]],Stores[store_no],0))</f>
        <v>Indiana</v>
      </c>
      <c r="I4266">
        <f>INDEX(Stores[sqft],MATCH(Sales[[#This Row],[store_no]],Stores[store_no],0))</f>
        <v>120800</v>
      </c>
      <c r="J4266" s="4" t="str">
        <f>INDEX(Departments[dept_name],MATCH(Sales[[#This Row],[dept_no]],Departments[dept_no],0))</f>
        <v>Beauty</v>
      </c>
      <c r="K4266" s="4" t="str">
        <f>CONCATENATE(Sales[[#This Row],[region]],Sales[[#This Row],[storetype]])</f>
        <v>2B</v>
      </c>
      <c r="L4266" s="4">
        <f>INDEX(RegionStoreCount[Store Count],MATCH(Sales[[#This Row],[RegionStoretype]],RegionStoreCount[Region/Type],0))</f>
        <v>6</v>
      </c>
      <c r="M4266" s="4">
        <f>AND(Sales[[#This Row],[date]]&lt;=TY_YTDMax,Sales[[#This Row],[date]]&gt;=TY_YTDMin)*Sales[[#This Row],[sales]]</f>
        <v>0</v>
      </c>
      <c r="N4266" s="4">
        <f>AND(Sales[[#This Row],[date]]&lt;=LY_YTDMax,Sales[[#This Row],[date]]&gt;=LY_YTDMin)*Sales[[#This Row],[sales]]</f>
        <v>0</v>
      </c>
      <c r="O4266" s="4">
        <f>AND(Sales[[#This Row],[date]]&gt;=YoY_Min,Sales[[#This Row],[date]]&lt;=TY_YTDMax)*(Sales[[#This Row],[sales]]/Sales[[#This Row],[sqft]])</f>
        <v>0.98218126655629145</v>
      </c>
      <c r="P4266" s="4">
        <f>SUMIF(Sales[RegionStoretype],Sales[[#This Row],[RegionStoretype]],Sales[YoY_SSF])/Sales[[#This Row],[Region_TypeCount]]</f>
        <v>58.393757732919049</v>
      </c>
    </row>
    <row r="4267" spans="1:16" x14ac:dyDescent="0.25">
      <c r="A4267" s="1">
        <v>43021</v>
      </c>
      <c r="B4267">
        <v>12</v>
      </c>
      <c r="C4267">
        <v>4</v>
      </c>
      <c r="D4267">
        <v>11438.707900000001</v>
      </c>
      <c r="E4267">
        <f>INDEX(Stores[region],MATCH(Sales[[#This Row],[store_no]],Stores[store_no],0))</f>
        <v>2</v>
      </c>
      <c r="F4267" t="str">
        <f>INDEX(Stores[storetype],MATCH(Sales[[#This Row],[store_no]],Stores[store_no],0))</f>
        <v>B</v>
      </c>
      <c r="G4267" t="str">
        <f>INDEX(Stores[location_city],MATCH(Sales[[#This Row],[store_no]],Stores[store_no],0))</f>
        <v>Indianapolis</v>
      </c>
      <c r="H4267" t="str">
        <f>INDEX(Stores[location_state],MATCH(Sales[[#This Row],[store_no]],Stores[store_no],0))</f>
        <v>Indiana</v>
      </c>
      <c r="I4267">
        <f>INDEX(Stores[sqft],MATCH(Sales[[#This Row],[store_no]],Stores[store_no],0))</f>
        <v>120800</v>
      </c>
      <c r="J4267" s="4" t="str">
        <f>INDEX(Departments[dept_name],MATCH(Sales[[#This Row],[dept_no]],Departments[dept_no],0))</f>
        <v>Books</v>
      </c>
      <c r="K4267" s="4" t="str">
        <f>CONCATENATE(Sales[[#This Row],[region]],Sales[[#This Row],[storetype]])</f>
        <v>2B</v>
      </c>
      <c r="L4267" s="4">
        <f>INDEX(RegionStoreCount[Store Count],MATCH(Sales[[#This Row],[RegionStoretype]],RegionStoreCount[Region/Type],0))</f>
        <v>6</v>
      </c>
      <c r="M4267" s="4">
        <f>AND(Sales[[#This Row],[date]]&lt;=TY_YTDMax,Sales[[#This Row],[date]]&gt;=TY_YTDMin)*Sales[[#This Row],[sales]]</f>
        <v>0</v>
      </c>
      <c r="N4267" s="4">
        <f>AND(Sales[[#This Row],[date]]&lt;=LY_YTDMax,Sales[[#This Row],[date]]&gt;=LY_YTDMin)*Sales[[#This Row],[sales]]</f>
        <v>0</v>
      </c>
      <c r="O4267" s="4">
        <f>AND(Sales[[#This Row],[date]]&gt;=YoY_Min,Sales[[#This Row],[date]]&lt;=TY_YTDMax)*(Sales[[#This Row],[sales]]/Sales[[#This Row],[sqft]])</f>
        <v>9.4691290562913921E-2</v>
      </c>
      <c r="P4267" s="4">
        <f>SUMIF(Sales[RegionStoretype],Sales[[#This Row],[RegionStoretype]],Sales[YoY_SSF])/Sales[[#This Row],[Region_TypeCount]]</f>
        <v>58.393757732919049</v>
      </c>
    </row>
    <row r="4268" spans="1:16" x14ac:dyDescent="0.25">
      <c r="A4268" s="1">
        <v>43021</v>
      </c>
      <c r="B4268">
        <v>12</v>
      </c>
      <c r="C4268">
        <v>13</v>
      </c>
      <c r="D4268">
        <v>173709.09039999999</v>
      </c>
      <c r="E4268">
        <f>INDEX(Stores[region],MATCH(Sales[[#This Row],[store_no]],Stores[store_no],0))</f>
        <v>2</v>
      </c>
      <c r="F4268" t="str">
        <f>INDEX(Stores[storetype],MATCH(Sales[[#This Row],[store_no]],Stores[store_no],0))</f>
        <v>B</v>
      </c>
      <c r="G4268" t="str">
        <f>INDEX(Stores[location_city],MATCH(Sales[[#This Row],[store_no]],Stores[store_no],0))</f>
        <v>Indianapolis</v>
      </c>
      <c r="H4268" t="str">
        <f>INDEX(Stores[location_state],MATCH(Sales[[#This Row],[store_no]],Stores[store_no],0))</f>
        <v>Indiana</v>
      </c>
      <c r="I4268">
        <f>INDEX(Stores[sqft],MATCH(Sales[[#This Row],[store_no]],Stores[store_no],0))</f>
        <v>120800</v>
      </c>
      <c r="J4268" s="4" t="str">
        <f>INDEX(Departments[dept_name],MATCH(Sales[[#This Row],[dept_no]],Departments[dept_no],0))</f>
        <v>Kids</v>
      </c>
      <c r="K4268" s="4" t="str">
        <f>CONCATENATE(Sales[[#This Row],[region]],Sales[[#This Row],[storetype]])</f>
        <v>2B</v>
      </c>
      <c r="L4268" s="4">
        <f>INDEX(RegionStoreCount[Store Count],MATCH(Sales[[#This Row],[RegionStoretype]],RegionStoreCount[Region/Type],0))</f>
        <v>6</v>
      </c>
      <c r="M4268" s="4">
        <f>AND(Sales[[#This Row],[date]]&lt;=TY_YTDMax,Sales[[#This Row],[date]]&gt;=TY_YTDMin)*Sales[[#This Row],[sales]]</f>
        <v>0</v>
      </c>
      <c r="N4268" s="4">
        <f>AND(Sales[[#This Row],[date]]&lt;=LY_YTDMax,Sales[[#This Row],[date]]&gt;=LY_YTDMin)*Sales[[#This Row],[sales]]</f>
        <v>0</v>
      </c>
      <c r="O4268" s="4">
        <f>AND(Sales[[#This Row],[date]]&gt;=YoY_Min,Sales[[#This Row],[date]]&lt;=TY_YTDMax)*(Sales[[#This Row],[sales]]/Sales[[#This Row],[sqft]])</f>
        <v>1.4379891589403972</v>
      </c>
      <c r="P4268" s="4">
        <f>SUMIF(Sales[RegionStoretype],Sales[[#This Row],[RegionStoretype]],Sales[YoY_SSF])/Sales[[#This Row],[Region_TypeCount]]</f>
        <v>58.393757732919049</v>
      </c>
    </row>
    <row r="4269" spans="1:16" x14ac:dyDescent="0.25">
      <c r="A4269" s="1">
        <v>43021</v>
      </c>
      <c r="B4269">
        <v>12</v>
      </c>
      <c r="C4269">
        <v>16</v>
      </c>
      <c r="D4269">
        <v>26142.219599999997</v>
      </c>
      <c r="E4269">
        <f>INDEX(Stores[region],MATCH(Sales[[#This Row],[store_no]],Stores[store_no],0))</f>
        <v>2</v>
      </c>
      <c r="F4269" t="str">
        <f>INDEX(Stores[storetype],MATCH(Sales[[#This Row],[store_no]],Stores[store_no],0))</f>
        <v>B</v>
      </c>
      <c r="G4269" t="str">
        <f>INDEX(Stores[location_city],MATCH(Sales[[#This Row],[store_no]],Stores[store_no],0))</f>
        <v>Indianapolis</v>
      </c>
      <c r="H4269" t="str">
        <f>INDEX(Stores[location_state],MATCH(Sales[[#This Row],[store_no]],Stores[store_no],0))</f>
        <v>Indiana</v>
      </c>
      <c r="I4269">
        <f>INDEX(Stores[sqft],MATCH(Sales[[#This Row],[store_no]],Stores[store_no],0))</f>
        <v>120800</v>
      </c>
      <c r="J4269" s="4" t="str">
        <f>INDEX(Departments[dept_name],MATCH(Sales[[#This Row],[dept_no]],Departments[dept_no],0))</f>
        <v>Outdoors</v>
      </c>
      <c r="K4269" s="4" t="str">
        <f>CONCATENATE(Sales[[#This Row],[region]],Sales[[#This Row],[storetype]])</f>
        <v>2B</v>
      </c>
      <c r="L4269" s="4">
        <f>INDEX(RegionStoreCount[Store Count],MATCH(Sales[[#This Row],[RegionStoretype]],RegionStoreCount[Region/Type],0))</f>
        <v>6</v>
      </c>
      <c r="M4269" s="4">
        <f>AND(Sales[[#This Row],[date]]&lt;=TY_YTDMax,Sales[[#This Row],[date]]&gt;=TY_YTDMin)*Sales[[#This Row],[sales]]</f>
        <v>0</v>
      </c>
      <c r="N4269" s="4">
        <f>AND(Sales[[#This Row],[date]]&lt;=LY_YTDMax,Sales[[#This Row],[date]]&gt;=LY_YTDMin)*Sales[[#This Row],[sales]]</f>
        <v>0</v>
      </c>
      <c r="O4269" s="4">
        <f>AND(Sales[[#This Row],[date]]&gt;=YoY_Min,Sales[[#This Row],[date]]&lt;=TY_YTDMax)*(Sales[[#This Row],[sales]]/Sales[[#This Row],[sqft]])</f>
        <v>0.21640910264900659</v>
      </c>
      <c r="P4269" s="4">
        <f>SUMIF(Sales[RegionStoretype],Sales[[#This Row],[RegionStoretype]],Sales[YoY_SSF])/Sales[[#This Row],[Region_TypeCount]]</f>
        <v>58.393757732919049</v>
      </c>
    </row>
    <row r="4270" spans="1:16" x14ac:dyDescent="0.25">
      <c r="A4270" s="1">
        <v>43021</v>
      </c>
      <c r="B4270">
        <v>13</v>
      </c>
      <c r="C4270">
        <v>6</v>
      </c>
      <c r="D4270">
        <v>23349.965799999998</v>
      </c>
      <c r="E4270">
        <f>INDEX(Stores[region],MATCH(Sales[[#This Row],[store_no]],Stores[store_no],0))</f>
        <v>3</v>
      </c>
      <c r="F4270" t="str">
        <f>INDEX(Stores[storetype],MATCH(Sales[[#This Row],[store_no]],Stores[store_no],0))</f>
        <v>A</v>
      </c>
      <c r="G4270" t="str">
        <f>INDEX(Stores[location_city],MATCH(Sales[[#This Row],[store_no]],Stores[store_no],0))</f>
        <v>Overland Park</v>
      </c>
      <c r="H4270" t="str">
        <f>INDEX(Stores[location_state],MATCH(Sales[[#This Row],[store_no]],Stores[store_no],0))</f>
        <v>Kansas</v>
      </c>
      <c r="I4270">
        <f>INDEX(Stores[sqft],MATCH(Sales[[#This Row],[store_no]],Stores[store_no],0))</f>
        <v>201000</v>
      </c>
      <c r="J4270" s="4" t="str">
        <f>INDEX(Departments[dept_name],MATCH(Sales[[#This Row],[dept_no]],Departments[dept_no],0))</f>
        <v>Computers</v>
      </c>
      <c r="K4270" s="4" t="str">
        <f>CONCATENATE(Sales[[#This Row],[region]],Sales[[#This Row],[storetype]])</f>
        <v>3A</v>
      </c>
      <c r="L4270" s="4">
        <f>INDEX(RegionStoreCount[Store Count],MATCH(Sales[[#This Row],[RegionStoretype]],RegionStoreCount[Region/Type],0))</f>
        <v>9</v>
      </c>
      <c r="M4270" s="4">
        <f>AND(Sales[[#This Row],[date]]&lt;=TY_YTDMax,Sales[[#This Row],[date]]&gt;=TY_YTDMin)*Sales[[#This Row],[sales]]</f>
        <v>0</v>
      </c>
      <c r="N4270" s="4">
        <f>AND(Sales[[#This Row],[date]]&lt;=LY_YTDMax,Sales[[#This Row],[date]]&gt;=LY_YTDMin)*Sales[[#This Row],[sales]]</f>
        <v>0</v>
      </c>
      <c r="O4270" s="4">
        <f>AND(Sales[[#This Row],[date]]&gt;=YoY_Min,Sales[[#This Row],[date]]&lt;=TY_YTDMax)*(Sales[[#This Row],[sales]]/Sales[[#This Row],[sqft]])</f>
        <v>0.11616898407960198</v>
      </c>
      <c r="P4270" s="4">
        <f>SUMIF(Sales[RegionStoretype],Sales[[#This Row],[RegionStoretype]],Sales[YoY_SSF])/Sales[[#This Row],[Region_TypeCount]]</f>
        <v>53.603836561720975</v>
      </c>
    </row>
    <row r="4271" spans="1:16" x14ac:dyDescent="0.25">
      <c r="A4271" s="1">
        <v>43021</v>
      </c>
      <c r="B4271">
        <v>13</v>
      </c>
      <c r="C4271">
        <v>15</v>
      </c>
      <c r="D4271">
        <v>56829.922599999998</v>
      </c>
      <c r="E4271">
        <f>INDEX(Stores[region],MATCH(Sales[[#This Row],[store_no]],Stores[store_no],0))</f>
        <v>3</v>
      </c>
      <c r="F4271" t="str">
        <f>INDEX(Stores[storetype],MATCH(Sales[[#This Row],[store_no]],Stores[store_no],0))</f>
        <v>A</v>
      </c>
      <c r="G4271" t="str">
        <f>INDEX(Stores[location_city],MATCH(Sales[[#This Row],[store_no]],Stores[store_no],0))</f>
        <v>Overland Park</v>
      </c>
      <c r="H4271" t="str">
        <f>INDEX(Stores[location_state],MATCH(Sales[[#This Row],[store_no]],Stores[store_no],0))</f>
        <v>Kansas</v>
      </c>
      <c r="I4271">
        <f>INDEX(Stores[sqft],MATCH(Sales[[#This Row],[store_no]],Stores[store_no],0))</f>
        <v>201000</v>
      </c>
      <c r="J4271" s="4" t="str">
        <f>INDEX(Departments[dept_name],MATCH(Sales[[#This Row],[dept_no]],Departments[dept_no],0))</f>
        <v>Music</v>
      </c>
      <c r="K4271" s="4" t="str">
        <f>CONCATENATE(Sales[[#This Row],[region]],Sales[[#This Row],[storetype]])</f>
        <v>3A</v>
      </c>
      <c r="L4271" s="4">
        <f>INDEX(RegionStoreCount[Store Count],MATCH(Sales[[#This Row],[RegionStoretype]],RegionStoreCount[Region/Type],0))</f>
        <v>9</v>
      </c>
      <c r="M4271" s="4">
        <f>AND(Sales[[#This Row],[date]]&lt;=TY_YTDMax,Sales[[#This Row],[date]]&gt;=TY_YTDMin)*Sales[[#This Row],[sales]]</f>
        <v>0</v>
      </c>
      <c r="N4271" s="4">
        <f>AND(Sales[[#This Row],[date]]&lt;=LY_YTDMax,Sales[[#This Row],[date]]&gt;=LY_YTDMin)*Sales[[#This Row],[sales]]</f>
        <v>0</v>
      </c>
      <c r="O4271" s="4">
        <f>AND(Sales[[#This Row],[date]]&gt;=YoY_Min,Sales[[#This Row],[date]]&lt;=TY_YTDMax)*(Sales[[#This Row],[sales]]/Sales[[#This Row],[sqft]])</f>
        <v>0.2827359333333333</v>
      </c>
      <c r="P4271" s="4">
        <f>SUMIF(Sales[RegionStoretype],Sales[[#This Row],[RegionStoretype]],Sales[YoY_SSF])/Sales[[#This Row],[Region_TypeCount]]</f>
        <v>53.603836561720975</v>
      </c>
    </row>
    <row r="4272" spans="1:16" x14ac:dyDescent="0.25">
      <c r="A4272" s="1">
        <v>43021</v>
      </c>
      <c r="B4272">
        <v>15</v>
      </c>
      <c r="C4272">
        <v>7</v>
      </c>
      <c r="D4272">
        <v>19027.674599999998</v>
      </c>
      <c r="E4272">
        <f>INDEX(Stores[region],MATCH(Sales[[#This Row],[store_no]],Stores[store_no],0))</f>
        <v>2</v>
      </c>
      <c r="F4272" t="str">
        <f>INDEX(Stores[storetype],MATCH(Sales[[#This Row],[store_no]],Stores[store_no],0))</f>
        <v>B</v>
      </c>
      <c r="G4272" t="str">
        <f>INDEX(Stores[location_city],MATCH(Sales[[#This Row],[store_no]],Stores[store_no],0))</f>
        <v>Rochester</v>
      </c>
      <c r="H4272" t="str">
        <f>INDEX(Stores[location_state],MATCH(Sales[[#This Row],[store_no]],Stores[store_no],0))</f>
        <v>Minnesota</v>
      </c>
      <c r="I4272">
        <f>INDEX(Stores[sqft],MATCH(Sales[[#This Row],[store_no]],Stores[store_no],0))</f>
        <v>128100</v>
      </c>
      <c r="J4272" s="4" t="str">
        <f>INDEX(Departments[dept_name],MATCH(Sales[[#This Row],[dept_no]],Departments[dept_no],0))</f>
        <v>Electronics</v>
      </c>
      <c r="K4272" s="4" t="str">
        <f>CONCATENATE(Sales[[#This Row],[region]],Sales[[#This Row],[storetype]])</f>
        <v>2B</v>
      </c>
      <c r="L4272" s="4">
        <f>INDEX(RegionStoreCount[Store Count],MATCH(Sales[[#This Row],[RegionStoretype]],RegionStoreCount[Region/Type],0))</f>
        <v>6</v>
      </c>
      <c r="M4272" s="4">
        <f>AND(Sales[[#This Row],[date]]&lt;=TY_YTDMax,Sales[[#This Row],[date]]&gt;=TY_YTDMin)*Sales[[#This Row],[sales]]</f>
        <v>0</v>
      </c>
      <c r="N4272" s="4">
        <f>AND(Sales[[#This Row],[date]]&lt;=LY_YTDMax,Sales[[#This Row],[date]]&gt;=LY_YTDMin)*Sales[[#This Row],[sales]]</f>
        <v>0</v>
      </c>
      <c r="O4272" s="4">
        <f>AND(Sales[[#This Row],[date]]&gt;=YoY_Min,Sales[[#This Row],[date]]&lt;=TY_YTDMax)*(Sales[[#This Row],[sales]]/Sales[[#This Row],[sqft]])</f>
        <v>0.14853766276346603</v>
      </c>
      <c r="P4272" s="4">
        <f>SUMIF(Sales[RegionStoretype],Sales[[#This Row],[RegionStoretype]],Sales[YoY_SSF])/Sales[[#This Row],[Region_TypeCount]]</f>
        <v>58.393757732919049</v>
      </c>
    </row>
    <row r="4273" spans="1:16" x14ac:dyDescent="0.25">
      <c r="A4273" s="1">
        <v>43021</v>
      </c>
      <c r="B4273">
        <v>15</v>
      </c>
      <c r="C4273">
        <v>8</v>
      </c>
      <c r="D4273">
        <v>45321.493599999994</v>
      </c>
      <c r="E4273">
        <f>INDEX(Stores[region],MATCH(Sales[[#This Row],[store_no]],Stores[store_no],0))</f>
        <v>2</v>
      </c>
      <c r="F4273" t="str">
        <f>INDEX(Stores[storetype],MATCH(Sales[[#This Row],[store_no]],Stores[store_no],0))</f>
        <v>B</v>
      </c>
      <c r="G4273" t="str">
        <f>INDEX(Stores[location_city],MATCH(Sales[[#This Row],[store_no]],Stores[store_no],0))</f>
        <v>Rochester</v>
      </c>
      <c r="H4273" t="str">
        <f>INDEX(Stores[location_state],MATCH(Sales[[#This Row],[store_no]],Stores[store_no],0))</f>
        <v>Minnesota</v>
      </c>
      <c r="I4273">
        <f>INDEX(Stores[sqft],MATCH(Sales[[#This Row],[store_no]],Stores[store_no],0))</f>
        <v>128100</v>
      </c>
      <c r="J4273" s="4" t="str">
        <f>INDEX(Departments[dept_name],MATCH(Sales[[#This Row],[dept_no]],Departments[dept_no],0))</f>
        <v>Games</v>
      </c>
      <c r="K4273" s="4" t="str">
        <f>CONCATENATE(Sales[[#This Row],[region]],Sales[[#This Row],[storetype]])</f>
        <v>2B</v>
      </c>
      <c r="L4273" s="4">
        <f>INDEX(RegionStoreCount[Store Count],MATCH(Sales[[#This Row],[RegionStoretype]],RegionStoreCount[Region/Type],0))</f>
        <v>6</v>
      </c>
      <c r="M4273" s="4">
        <f>AND(Sales[[#This Row],[date]]&lt;=TY_YTDMax,Sales[[#This Row],[date]]&gt;=TY_YTDMin)*Sales[[#This Row],[sales]]</f>
        <v>0</v>
      </c>
      <c r="N4273" s="4">
        <f>AND(Sales[[#This Row],[date]]&lt;=LY_YTDMax,Sales[[#This Row],[date]]&gt;=LY_YTDMin)*Sales[[#This Row],[sales]]</f>
        <v>0</v>
      </c>
      <c r="O4273" s="4">
        <f>AND(Sales[[#This Row],[date]]&gt;=YoY_Min,Sales[[#This Row],[date]]&lt;=TY_YTDMax)*(Sales[[#This Row],[sales]]/Sales[[#This Row],[sqft]])</f>
        <v>0.35379776424668224</v>
      </c>
      <c r="P4273" s="4">
        <f>SUMIF(Sales[RegionStoretype],Sales[[#This Row],[RegionStoretype]],Sales[YoY_SSF])/Sales[[#This Row],[Region_TypeCount]]</f>
        <v>58.393757732919049</v>
      </c>
    </row>
    <row r="4274" spans="1:16" x14ac:dyDescent="0.25">
      <c r="A4274" s="1">
        <v>43021</v>
      </c>
      <c r="B4274">
        <v>15</v>
      </c>
      <c r="C4274">
        <v>15</v>
      </c>
      <c r="D4274">
        <v>36852.828699999991</v>
      </c>
      <c r="E4274">
        <f>INDEX(Stores[region],MATCH(Sales[[#This Row],[store_no]],Stores[store_no],0))</f>
        <v>2</v>
      </c>
      <c r="F4274" t="str">
        <f>INDEX(Stores[storetype],MATCH(Sales[[#This Row],[store_no]],Stores[store_no],0))</f>
        <v>B</v>
      </c>
      <c r="G4274" t="str">
        <f>INDEX(Stores[location_city],MATCH(Sales[[#This Row],[store_no]],Stores[store_no],0))</f>
        <v>Rochester</v>
      </c>
      <c r="H4274" t="str">
        <f>INDEX(Stores[location_state],MATCH(Sales[[#This Row],[store_no]],Stores[store_no],0))</f>
        <v>Minnesota</v>
      </c>
      <c r="I4274">
        <f>INDEX(Stores[sqft],MATCH(Sales[[#This Row],[store_no]],Stores[store_no],0))</f>
        <v>128100</v>
      </c>
      <c r="J4274" s="4" t="str">
        <f>INDEX(Departments[dept_name],MATCH(Sales[[#This Row],[dept_no]],Departments[dept_no],0))</f>
        <v>Music</v>
      </c>
      <c r="K4274" s="4" t="str">
        <f>CONCATENATE(Sales[[#This Row],[region]],Sales[[#This Row],[storetype]])</f>
        <v>2B</v>
      </c>
      <c r="L4274" s="4">
        <f>INDEX(RegionStoreCount[Store Count],MATCH(Sales[[#This Row],[RegionStoretype]],RegionStoreCount[Region/Type],0))</f>
        <v>6</v>
      </c>
      <c r="M4274" s="4">
        <f>AND(Sales[[#This Row],[date]]&lt;=TY_YTDMax,Sales[[#This Row],[date]]&gt;=TY_YTDMin)*Sales[[#This Row],[sales]]</f>
        <v>0</v>
      </c>
      <c r="N4274" s="4">
        <f>AND(Sales[[#This Row],[date]]&lt;=LY_YTDMax,Sales[[#This Row],[date]]&gt;=LY_YTDMin)*Sales[[#This Row],[sales]]</f>
        <v>0</v>
      </c>
      <c r="O4274" s="4">
        <f>AND(Sales[[#This Row],[date]]&gt;=YoY_Min,Sales[[#This Row],[date]]&lt;=TY_YTDMax)*(Sales[[#This Row],[sales]]/Sales[[#This Row],[sqft]])</f>
        <v>0.28768796799375479</v>
      </c>
      <c r="P4274" s="4">
        <f>SUMIF(Sales[RegionStoretype],Sales[[#This Row],[RegionStoretype]],Sales[YoY_SSF])/Sales[[#This Row],[Region_TypeCount]]</f>
        <v>58.393757732919049</v>
      </c>
    </row>
    <row r="4275" spans="1:16" x14ac:dyDescent="0.25">
      <c r="A4275" s="1">
        <v>43021</v>
      </c>
      <c r="B4275">
        <v>15</v>
      </c>
      <c r="C4275">
        <v>19</v>
      </c>
      <c r="D4275">
        <v>19741.674800000001</v>
      </c>
      <c r="E4275">
        <f>INDEX(Stores[region],MATCH(Sales[[#This Row],[store_no]],Stores[store_no],0))</f>
        <v>2</v>
      </c>
      <c r="F4275" t="str">
        <f>INDEX(Stores[storetype],MATCH(Sales[[#This Row],[store_no]],Stores[store_no],0))</f>
        <v>B</v>
      </c>
      <c r="G4275" t="str">
        <f>INDEX(Stores[location_city],MATCH(Sales[[#This Row],[store_no]],Stores[store_no],0))</f>
        <v>Rochester</v>
      </c>
      <c r="H4275" t="str">
        <f>INDEX(Stores[location_state],MATCH(Sales[[#This Row],[store_no]],Stores[store_no],0))</f>
        <v>Minnesota</v>
      </c>
      <c r="I4275">
        <f>INDEX(Stores[sqft],MATCH(Sales[[#This Row],[store_no]],Stores[store_no],0))</f>
        <v>128100</v>
      </c>
      <c r="J4275" s="4" t="str">
        <f>INDEX(Departments[dept_name],MATCH(Sales[[#This Row],[dept_no]],Departments[dept_no],0))</f>
        <v>Tools</v>
      </c>
      <c r="K4275" s="4" t="str">
        <f>CONCATENATE(Sales[[#This Row],[region]],Sales[[#This Row],[storetype]])</f>
        <v>2B</v>
      </c>
      <c r="L4275" s="4">
        <f>INDEX(RegionStoreCount[Store Count],MATCH(Sales[[#This Row],[RegionStoretype]],RegionStoreCount[Region/Type],0))</f>
        <v>6</v>
      </c>
      <c r="M4275" s="4">
        <f>AND(Sales[[#This Row],[date]]&lt;=TY_YTDMax,Sales[[#This Row],[date]]&gt;=TY_YTDMin)*Sales[[#This Row],[sales]]</f>
        <v>0</v>
      </c>
      <c r="N4275" s="4">
        <f>AND(Sales[[#This Row],[date]]&lt;=LY_YTDMax,Sales[[#This Row],[date]]&gt;=LY_YTDMin)*Sales[[#This Row],[sales]]</f>
        <v>0</v>
      </c>
      <c r="O4275" s="4">
        <f>AND(Sales[[#This Row],[date]]&gt;=YoY_Min,Sales[[#This Row],[date]]&lt;=TY_YTDMax)*(Sales[[#This Row],[sales]]/Sales[[#This Row],[sqft]])</f>
        <v>0.15411143481654957</v>
      </c>
      <c r="P4275" s="4">
        <f>SUMIF(Sales[RegionStoretype],Sales[[#This Row],[RegionStoretype]],Sales[YoY_SSF])/Sales[[#This Row],[Region_TypeCount]]</f>
        <v>58.393757732919049</v>
      </c>
    </row>
    <row r="4276" spans="1:16" x14ac:dyDescent="0.25">
      <c r="A4276" s="1">
        <v>43021</v>
      </c>
      <c r="B4276">
        <v>16</v>
      </c>
      <c r="C4276">
        <v>11</v>
      </c>
      <c r="D4276">
        <v>152077.90759999998</v>
      </c>
      <c r="E4276">
        <f>INDEX(Stores[region],MATCH(Sales[[#This Row],[store_no]],Stores[store_no],0))</f>
        <v>2</v>
      </c>
      <c r="F4276" t="str">
        <f>INDEX(Stores[storetype],MATCH(Sales[[#This Row],[store_no]],Stores[store_no],0))</f>
        <v>B</v>
      </c>
      <c r="G4276" t="str">
        <f>INDEX(Stores[location_city],MATCH(Sales[[#This Row],[store_no]],Stores[store_no],0))</f>
        <v>Saint Paul</v>
      </c>
      <c r="H4276" t="str">
        <f>INDEX(Stores[location_state],MATCH(Sales[[#This Row],[store_no]],Stores[store_no],0))</f>
        <v>Minnesota</v>
      </c>
      <c r="I4276">
        <f>INDEX(Stores[sqft],MATCH(Sales[[#This Row],[store_no]],Stores[store_no],0))</f>
        <v>180400</v>
      </c>
      <c r="J4276" s="4" t="str">
        <f>INDEX(Departments[dept_name],MATCH(Sales[[#This Row],[dept_no]],Departments[dept_no],0))</f>
        <v>Home</v>
      </c>
      <c r="K4276" s="4" t="str">
        <f>CONCATENATE(Sales[[#This Row],[region]],Sales[[#This Row],[storetype]])</f>
        <v>2B</v>
      </c>
      <c r="L4276" s="4">
        <f>INDEX(RegionStoreCount[Store Count],MATCH(Sales[[#This Row],[RegionStoretype]],RegionStoreCount[Region/Type],0))</f>
        <v>6</v>
      </c>
      <c r="M4276" s="4">
        <f>AND(Sales[[#This Row],[date]]&lt;=TY_YTDMax,Sales[[#This Row],[date]]&gt;=TY_YTDMin)*Sales[[#This Row],[sales]]</f>
        <v>0</v>
      </c>
      <c r="N4276" s="4">
        <f>AND(Sales[[#This Row],[date]]&lt;=LY_YTDMax,Sales[[#This Row],[date]]&gt;=LY_YTDMin)*Sales[[#This Row],[sales]]</f>
        <v>0</v>
      </c>
      <c r="O4276" s="4">
        <f>AND(Sales[[#This Row],[date]]&gt;=YoY_Min,Sales[[#This Row],[date]]&lt;=TY_YTDMax)*(Sales[[#This Row],[sales]]/Sales[[#This Row],[sqft]])</f>
        <v>0.84300392239467836</v>
      </c>
      <c r="P4276" s="4">
        <f>SUMIF(Sales[RegionStoretype],Sales[[#This Row],[RegionStoretype]],Sales[YoY_SSF])/Sales[[#This Row],[Region_TypeCount]]</f>
        <v>58.393757732919049</v>
      </c>
    </row>
    <row r="4277" spans="1:16" x14ac:dyDescent="0.25">
      <c r="A4277" s="1">
        <v>43021</v>
      </c>
      <c r="B4277">
        <v>16</v>
      </c>
      <c r="C4277">
        <v>20</v>
      </c>
      <c r="D4277">
        <v>61720.422299999998</v>
      </c>
      <c r="E4277">
        <f>INDEX(Stores[region],MATCH(Sales[[#This Row],[store_no]],Stores[store_no],0))</f>
        <v>2</v>
      </c>
      <c r="F4277" t="str">
        <f>INDEX(Stores[storetype],MATCH(Sales[[#This Row],[store_no]],Stores[store_no],0))</f>
        <v>B</v>
      </c>
      <c r="G4277" t="str">
        <f>INDEX(Stores[location_city],MATCH(Sales[[#This Row],[store_no]],Stores[store_no],0))</f>
        <v>Saint Paul</v>
      </c>
      <c r="H4277" t="str">
        <f>INDEX(Stores[location_state],MATCH(Sales[[#This Row],[store_no]],Stores[store_no],0))</f>
        <v>Minnesota</v>
      </c>
      <c r="I4277">
        <f>INDEX(Stores[sqft],MATCH(Sales[[#This Row],[store_no]],Stores[store_no],0))</f>
        <v>180400</v>
      </c>
      <c r="J4277" s="4" t="str">
        <f>INDEX(Departments[dept_name],MATCH(Sales[[#This Row],[dept_no]],Departments[dept_no],0))</f>
        <v>Toys</v>
      </c>
      <c r="K4277" s="4" t="str">
        <f>CONCATENATE(Sales[[#This Row],[region]],Sales[[#This Row],[storetype]])</f>
        <v>2B</v>
      </c>
      <c r="L4277" s="4">
        <f>INDEX(RegionStoreCount[Store Count],MATCH(Sales[[#This Row],[RegionStoretype]],RegionStoreCount[Region/Type],0))</f>
        <v>6</v>
      </c>
      <c r="M4277" s="4">
        <f>AND(Sales[[#This Row],[date]]&lt;=TY_YTDMax,Sales[[#This Row],[date]]&gt;=TY_YTDMin)*Sales[[#This Row],[sales]]</f>
        <v>0</v>
      </c>
      <c r="N4277" s="4">
        <f>AND(Sales[[#This Row],[date]]&lt;=LY_YTDMax,Sales[[#This Row],[date]]&gt;=LY_YTDMin)*Sales[[#This Row],[sales]]</f>
        <v>0</v>
      </c>
      <c r="O4277" s="4">
        <f>AND(Sales[[#This Row],[date]]&gt;=YoY_Min,Sales[[#This Row],[date]]&lt;=TY_YTDMax)*(Sales[[#This Row],[sales]]/Sales[[#This Row],[sqft]])</f>
        <v>0.34213094401330374</v>
      </c>
      <c r="P4277" s="4">
        <f>SUMIF(Sales[RegionStoretype],Sales[[#This Row],[RegionStoretype]],Sales[YoY_SSF])/Sales[[#This Row],[Region_TypeCount]]</f>
        <v>58.393757732919049</v>
      </c>
    </row>
    <row r="4278" spans="1:16" x14ac:dyDescent="0.25">
      <c r="A4278" s="1">
        <v>43021</v>
      </c>
      <c r="B4278">
        <v>17</v>
      </c>
      <c r="C4278">
        <v>13</v>
      </c>
      <c r="D4278">
        <v>154213.46239999999</v>
      </c>
      <c r="E4278">
        <f>INDEX(Stores[region],MATCH(Sales[[#This Row],[store_no]],Stores[store_no],0))</f>
        <v>3</v>
      </c>
      <c r="F4278" t="str">
        <f>INDEX(Stores[storetype],MATCH(Sales[[#This Row],[store_no]],Stores[store_no],0))</f>
        <v>B</v>
      </c>
      <c r="G4278" t="str">
        <f>INDEX(Stores[location_city],MATCH(Sales[[#This Row],[store_no]],Stores[store_no],0))</f>
        <v>Fargo</v>
      </c>
      <c r="H4278" t="str">
        <f>INDEX(Stores[location_state],MATCH(Sales[[#This Row],[store_no]],Stores[store_no],0))</f>
        <v>North Dakota</v>
      </c>
      <c r="I4278">
        <f>INDEX(Stores[sqft],MATCH(Sales[[#This Row],[store_no]],Stores[store_no],0))</f>
        <v>211600</v>
      </c>
      <c r="J4278" s="4" t="str">
        <f>INDEX(Departments[dept_name],MATCH(Sales[[#This Row],[dept_no]],Departments[dept_no],0))</f>
        <v>Kids</v>
      </c>
      <c r="K4278" s="4" t="str">
        <f>CONCATENATE(Sales[[#This Row],[region]],Sales[[#This Row],[storetype]])</f>
        <v>3B</v>
      </c>
      <c r="L4278" s="4">
        <f>INDEX(RegionStoreCount[Store Count],MATCH(Sales[[#This Row],[RegionStoretype]],RegionStoreCount[Region/Type],0))</f>
        <v>4</v>
      </c>
      <c r="M4278" s="4">
        <f>AND(Sales[[#This Row],[date]]&lt;=TY_YTDMax,Sales[[#This Row],[date]]&gt;=TY_YTDMin)*Sales[[#This Row],[sales]]</f>
        <v>0</v>
      </c>
      <c r="N4278" s="4">
        <f>AND(Sales[[#This Row],[date]]&lt;=LY_YTDMax,Sales[[#This Row],[date]]&gt;=LY_YTDMin)*Sales[[#This Row],[sales]]</f>
        <v>0</v>
      </c>
      <c r="O4278" s="4">
        <f>AND(Sales[[#This Row],[date]]&gt;=YoY_Min,Sales[[#This Row],[date]]&lt;=TY_YTDMax)*(Sales[[#This Row],[sales]]/Sales[[#This Row],[sqft]])</f>
        <v>0.72879708128544418</v>
      </c>
      <c r="P4278" s="4">
        <f>SUMIF(Sales[RegionStoretype],Sales[[#This Row],[RegionStoretype]],Sales[YoY_SSF])/Sales[[#This Row],[Region_TypeCount]]</f>
        <v>58.312187288105562</v>
      </c>
    </row>
    <row r="4279" spans="1:16" x14ac:dyDescent="0.25">
      <c r="A4279" s="1">
        <v>43021</v>
      </c>
      <c r="B4279">
        <v>17</v>
      </c>
      <c r="C4279">
        <v>19</v>
      </c>
      <c r="D4279">
        <v>36626.100200000001</v>
      </c>
      <c r="E4279">
        <f>INDEX(Stores[region],MATCH(Sales[[#This Row],[store_no]],Stores[store_no],0))</f>
        <v>3</v>
      </c>
      <c r="F4279" t="str">
        <f>INDEX(Stores[storetype],MATCH(Sales[[#This Row],[store_no]],Stores[store_no],0))</f>
        <v>B</v>
      </c>
      <c r="G4279" t="str">
        <f>INDEX(Stores[location_city],MATCH(Sales[[#This Row],[store_no]],Stores[store_no],0))</f>
        <v>Fargo</v>
      </c>
      <c r="H4279" t="str">
        <f>INDEX(Stores[location_state],MATCH(Sales[[#This Row],[store_no]],Stores[store_no],0))</f>
        <v>North Dakota</v>
      </c>
      <c r="I4279">
        <f>INDEX(Stores[sqft],MATCH(Sales[[#This Row],[store_no]],Stores[store_no],0))</f>
        <v>211600</v>
      </c>
      <c r="J4279" s="4" t="str">
        <f>INDEX(Departments[dept_name],MATCH(Sales[[#This Row],[dept_no]],Departments[dept_no],0))</f>
        <v>Tools</v>
      </c>
      <c r="K4279" s="4" t="str">
        <f>CONCATENATE(Sales[[#This Row],[region]],Sales[[#This Row],[storetype]])</f>
        <v>3B</v>
      </c>
      <c r="L4279" s="4">
        <f>INDEX(RegionStoreCount[Store Count],MATCH(Sales[[#This Row],[RegionStoretype]],RegionStoreCount[Region/Type],0))</f>
        <v>4</v>
      </c>
      <c r="M4279" s="4">
        <f>AND(Sales[[#This Row],[date]]&lt;=TY_YTDMax,Sales[[#This Row],[date]]&gt;=TY_YTDMin)*Sales[[#This Row],[sales]]</f>
        <v>0</v>
      </c>
      <c r="N4279" s="4">
        <f>AND(Sales[[#This Row],[date]]&lt;=LY_YTDMax,Sales[[#This Row],[date]]&gt;=LY_YTDMin)*Sales[[#This Row],[sales]]</f>
        <v>0</v>
      </c>
      <c r="O4279" s="4">
        <f>AND(Sales[[#This Row],[date]]&gt;=YoY_Min,Sales[[#This Row],[date]]&lt;=TY_YTDMax)*(Sales[[#This Row],[sales]]/Sales[[#This Row],[sqft]])</f>
        <v>0.17309121077504727</v>
      </c>
      <c r="P4279" s="4">
        <f>SUMIF(Sales[RegionStoretype],Sales[[#This Row],[RegionStoretype]],Sales[YoY_SSF])/Sales[[#This Row],[Region_TypeCount]]</f>
        <v>58.312187288105562</v>
      </c>
    </row>
    <row r="4280" spans="1:16" x14ac:dyDescent="0.25">
      <c r="A4280" s="1">
        <v>43021</v>
      </c>
      <c r="B4280">
        <v>18</v>
      </c>
      <c r="C4280">
        <v>5</v>
      </c>
      <c r="D4280">
        <v>64317.224199999997</v>
      </c>
      <c r="E4280">
        <f>INDEX(Stores[region],MATCH(Sales[[#This Row],[store_no]],Stores[store_no],0))</f>
        <v>2</v>
      </c>
      <c r="F4280" t="str">
        <f>INDEX(Stores[storetype],MATCH(Sales[[#This Row],[store_no]],Stores[store_no],0))</f>
        <v>B</v>
      </c>
      <c r="G4280" t="str">
        <f>INDEX(Stores[location_city],MATCH(Sales[[#This Row],[store_no]],Stores[store_no],0))</f>
        <v>Chicago</v>
      </c>
      <c r="H4280" t="str">
        <f>INDEX(Stores[location_state],MATCH(Sales[[#This Row],[store_no]],Stores[store_no],0))</f>
        <v>Illinois</v>
      </c>
      <c r="I4280">
        <f>INDEX(Stores[sqft],MATCH(Sales[[#This Row],[store_no]],Stores[store_no],0))</f>
        <v>120700</v>
      </c>
      <c r="J4280" s="4" t="str">
        <f>INDEX(Departments[dept_name],MATCH(Sales[[#This Row],[dept_no]],Departments[dept_no],0))</f>
        <v>Clothing</v>
      </c>
      <c r="K4280" s="4" t="str">
        <f>CONCATENATE(Sales[[#This Row],[region]],Sales[[#This Row],[storetype]])</f>
        <v>2B</v>
      </c>
      <c r="L4280" s="4">
        <f>INDEX(RegionStoreCount[Store Count],MATCH(Sales[[#This Row],[RegionStoretype]],RegionStoreCount[Region/Type],0))</f>
        <v>6</v>
      </c>
      <c r="M4280" s="4">
        <f>AND(Sales[[#This Row],[date]]&lt;=TY_YTDMax,Sales[[#This Row],[date]]&gt;=TY_YTDMin)*Sales[[#This Row],[sales]]</f>
        <v>0</v>
      </c>
      <c r="N4280" s="4">
        <f>AND(Sales[[#This Row],[date]]&lt;=LY_YTDMax,Sales[[#This Row],[date]]&gt;=LY_YTDMin)*Sales[[#This Row],[sales]]</f>
        <v>0</v>
      </c>
      <c r="O4280" s="4">
        <f>AND(Sales[[#This Row],[date]]&gt;=YoY_Min,Sales[[#This Row],[date]]&lt;=TY_YTDMax)*(Sales[[#This Row],[sales]]/Sales[[#This Row],[sqft]])</f>
        <v>0.53286846893123441</v>
      </c>
      <c r="P4280" s="4">
        <f>SUMIF(Sales[RegionStoretype],Sales[[#This Row],[RegionStoretype]],Sales[YoY_SSF])/Sales[[#This Row],[Region_TypeCount]]</f>
        <v>58.393757732919049</v>
      </c>
    </row>
    <row r="4281" spans="1:16" x14ac:dyDescent="0.25">
      <c r="A4281" s="1">
        <v>43021</v>
      </c>
      <c r="B4281">
        <v>18</v>
      </c>
      <c r="C4281">
        <v>6</v>
      </c>
      <c r="D4281">
        <v>37621.504000000001</v>
      </c>
      <c r="E4281">
        <f>INDEX(Stores[region],MATCH(Sales[[#This Row],[store_no]],Stores[store_no],0))</f>
        <v>2</v>
      </c>
      <c r="F4281" t="str">
        <f>INDEX(Stores[storetype],MATCH(Sales[[#This Row],[store_no]],Stores[store_no],0))</f>
        <v>B</v>
      </c>
      <c r="G4281" t="str">
        <f>INDEX(Stores[location_city],MATCH(Sales[[#This Row],[store_no]],Stores[store_no],0))</f>
        <v>Chicago</v>
      </c>
      <c r="H4281" t="str">
        <f>INDEX(Stores[location_state],MATCH(Sales[[#This Row],[store_no]],Stores[store_no],0))</f>
        <v>Illinois</v>
      </c>
      <c r="I4281">
        <f>INDEX(Stores[sqft],MATCH(Sales[[#This Row],[store_no]],Stores[store_no],0))</f>
        <v>120700</v>
      </c>
      <c r="J4281" s="4" t="str">
        <f>INDEX(Departments[dept_name],MATCH(Sales[[#This Row],[dept_no]],Departments[dept_no],0))</f>
        <v>Computers</v>
      </c>
      <c r="K4281" s="4" t="str">
        <f>CONCATENATE(Sales[[#This Row],[region]],Sales[[#This Row],[storetype]])</f>
        <v>2B</v>
      </c>
      <c r="L4281" s="4">
        <f>INDEX(RegionStoreCount[Store Count],MATCH(Sales[[#This Row],[RegionStoretype]],RegionStoreCount[Region/Type],0))</f>
        <v>6</v>
      </c>
      <c r="M4281" s="4">
        <f>AND(Sales[[#This Row],[date]]&lt;=TY_YTDMax,Sales[[#This Row],[date]]&gt;=TY_YTDMin)*Sales[[#This Row],[sales]]</f>
        <v>0</v>
      </c>
      <c r="N4281" s="4">
        <f>AND(Sales[[#This Row],[date]]&lt;=LY_YTDMax,Sales[[#This Row],[date]]&gt;=LY_YTDMin)*Sales[[#This Row],[sales]]</f>
        <v>0</v>
      </c>
      <c r="O4281" s="4">
        <f>AND(Sales[[#This Row],[date]]&gt;=YoY_Min,Sales[[#This Row],[date]]&lt;=TY_YTDMax)*(Sales[[#This Row],[sales]]/Sales[[#This Row],[sqft]])</f>
        <v>0.31169431648715823</v>
      </c>
      <c r="P4281" s="4">
        <f>SUMIF(Sales[RegionStoretype],Sales[[#This Row],[RegionStoretype]],Sales[YoY_SSF])/Sales[[#This Row],[Region_TypeCount]]</f>
        <v>58.393757732919049</v>
      </c>
    </row>
    <row r="4282" spans="1:16" x14ac:dyDescent="0.25">
      <c r="A4282" s="1">
        <v>43021</v>
      </c>
      <c r="B4282">
        <v>18</v>
      </c>
      <c r="C4282">
        <v>18</v>
      </c>
      <c r="D4282">
        <v>8011.0516000000007</v>
      </c>
      <c r="E4282">
        <f>INDEX(Stores[region],MATCH(Sales[[#This Row],[store_no]],Stores[store_no],0))</f>
        <v>2</v>
      </c>
      <c r="F4282" t="str">
        <f>INDEX(Stores[storetype],MATCH(Sales[[#This Row],[store_no]],Stores[store_no],0))</f>
        <v>B</v>
      </c>
      <c r="G4282" t="str">
        <f>INDEX(Stores[location_city],MATCH(Sales[[#This Row],[store_no]],Stores[store_no],0))</f>
        <v>Chicago</v>
      </c>
      <c r="H4282" t="str">
        <f>INDEX(Stores[location_state],MATCH(Sales[[#This Row],[store_no]],Stores[store_no],0))</f>
        <v>Illinois</v>
      </c>
      <c r="I4282">
        <f>INDEX(Stores[sqft],MATCH(Sales[[#This Row],[store_no]],Stores[store_no],0))</f>
        <v>120700</v>
      </c>
      <c r="J4282" s="4" t="str">
        <f>INDEX(Departments[dept_name],MATCH(Sales[[#This Row],[dept_no]],Departments[dept_no],0))</f>
        <v>Sports</v>
      </c>
      <c r="K4282" s="4" t="str">
        <f>CONCATENATE(Sales[[#This Row],[region]],Sales[[#This Row],[storetype]])</f>
        <v>2B</v>
      </c>
      <c r="L4282" s="4">
        <f>INDEX(RegionStoreCount[Store Count],MATCH(Sales[[#This Row],[RegionStoretype]],RegionStoreCount[Region/Type],0))</f>
        <v>6</v>
      </c>
      <c r="M4282" s="4">
        <f>AND(Sales[[#This Row],[date]]&lt;=TY_YTDMax,Sales[[#This Row],[date]]&gt;=TY_YTDMin)*Sales[[#This Row],[sales]]</f>
        <v>0</v>
      </c>
      <c r="N4282" s="4">
        <f>AND(Sales[[#This Row],[date]]&lt;=LY_YTDMax,Sales[[#This Row],[date]]&gt;=LY_YTDMin)*Sales[[#This Row],[sales]]</f>
        <v>0</v>
      </c>
      <c r="O4282" s="4">
        <f>AND(Sales[[#This Row],[date]]&gt;=YoY_Min,Sales[[#This Row],[date]]&lt;=TY_YTDMax)*(Sales[[#This Row],[sales]]/Sales[[#This Row],[sqft]])</f>
        <v>6.6371595691797847E-2</v>
      </c>
      <c r="P4282" s="4">
        <f>SUMIF(Sales[RegionStoretype],Sales[[#This Row],[RegionStoretype]],Sales[YoY_SSF])/Sales[[#This Row],[Region_TypeCount]]</f>
        <v>58.393757732919049</v>
      </c>
    </row>
    <row r="4283" spans="1:16" x14ac:dyDescent="0.25">
      <c r="A4283" s="1">
        <v>43021</v>
      </c>
      <c r="B4283">
        <v>19</v>
      </c>
      <c r="C4283">
        <v>9</v>
      </c>
      <c r="D4283">
        <v>20265.428</v>
      </c>
      <c r="E4283">
        <f>INDEX(Stores[region],MATCH(Sales[[#This Row],[store_no]],Stores[store_no],0))</f>
        <v>3</v>
      </c>
      <c r="F4283" t="str">
        <f>INDEX(Stores[storetype],MATCH(Sales[[#This Row],[store_no]],Stores[store_no],0))</f>
        <v>A</v>
      </c>
      <c r="G4283" t="str">
        <f>INDEX(Stores[location_city],MATCH(Sales[[#This Row],[store_no]],Stores[store_no],0))</f>
        <v>Des Moines</v>
      </c>
      <c r="H4283" t="str">
        <f>INDEX(Stores[location_state],MATCH(Sales[[#This Row],[store_no]],Stores[store_no],0))</f>
        <v>Iowa</v>
      </c>
      <c r="I4283">
        <f>INDEX(Stores[sqft],MATCH(Sales[[#This Row],[store_no]],Stores[store_no],0))</f>
        <v>197600</v>
      </c>
      <c r="J4283" s="4" t="str">
        <f>INDEX(Departments[dept_name],MATCH(Sales[[#This Row],[dept_no]],Departments[dept_no],0))</f>
        <v>Garden</v>
      </c>
      <c r="K4283" s="4" t="str">
        <f>CONCATENATE(Sales[[#This Row],[region]],Sales[[#This Row],[storetype]])</f>
        <v>3A</v>
      </c>
      <c r="L4283" s="4">
        <f>INDEX(RegionStoreCount[Store Count],MATCH(Sales[[#This Row],[RegionStoretype]],RegionStoreCount[Region/Type],0))</f>
        <v>9</v>
      </c>
      <c r="M4283" s="4">
        <f>AND(Sales[[#This Row],[date]]&lt;=TY_YTDMax,Sales[[#This Row],[date]]&gt;=TY_YTDMin)*Sales[[#This Row],[sales]]</f>
        <v>0</v>
      </c>
      <c r="N4283" s="4">
        <f>AND(Sales[[#This Row],[date]]&lt;=LY_YTDMax,Sales[[#This Row],[date]]&gt;=LY_YTDMin)*Sales[[#This Row],[sales]]</f>
        <v>0</v>
      </c>
      <c r="O4283" s="4">
        <f>AND(Sales[[#This Row],[date]]&gt;=YoY_Min,Sales[[#This Row],[date]]&lt;=TY_YTDMax)*(Sales[[#This Row],[sales]]/Sales[[#This Row],[sqft]])</f>
        <v>0.10255783400809716</v>
      </c>
      <c r="P4283" s="4">
        <f>SUMIF(Sales[RegionStoretype],Sales[[#This Row],[RegionStoretype]],Sales[YoY_SSF])/Sales[[#This Row],[Region_TypeCount]]</f>
        <v>53.603836561720975</v>
      </c>
    </row>
    <row r="4284" spans="1:16" x14ac:dyDescent="0.25">
      <c r="A4284" s="1">
        <v>43021</v>
      </c>
      <c r="B4284">
        <v>19</v>
      </c>
      <c r="C4284">
        <v>16</v>
      </c>
      <c r="D4284">
        <v>25952.4156</v>
      </c>
      <c r="E4284">
        <f>INDEX(Stores[region],MATCH(Sales[[#This Row],[store_no]],Stores[store_no],0))</f>
        <v>3</v>
      </c>
      <c r="F4284" t="str">
        <f>INDEX(Stores[storetype],MATCH(Sales[[#This Row],[store_no]],Stores[store_no],0))</f>
        <v>A</v>
      </c>
      <c r="G4284" t="str">
        <f>INDEX(Stores[location_city],MATCH(Sales[[#This Row],[store_no]],Stores[store_no],0))</f>
        <v>Des Moines</v>
      </c>
      <c r="H4284" t="str">
        <f>INDEX(Stores[location_state],MATCH(Sales[[#This Row],[store_no]],Stores[store_no],0))</f>
        <v>Iowa</v>
      </c>
      <c r="I4284">
        <f>INDEX(Stores[sqft],MATCH(Sales[[#This Row],[store_no]],Stores[store_no],0))</f>
        <v>197600</v>
      </c>
      <c r="J4284" s="4" t="str">
        <f>INDEX(Departments[dept_name],MATCH(Sales[[#This Row],[dept_no]],Departments[dept_no],0))</f>
        <v>Outdoors</v>
      </c>
      <c r="K4284" s="4" t="str">
        <f>CONCATENATE(Sales[[#This Row],[region]],Sales[[#This Row],[storetype]])</f>
        <v>3A</v>
      </c>
      <c r="L4284" s="4">
        <f>INDEX(RegionStoreCount[Store Count],MATCH(Sales[[#This Row],[RegionStoretype]],RegionStoreCount[Region/Type],0))</f>
        <v>9</v>
      </c>
      <c r="M4284" s="4">
        <f>AND(Sales[[#This Row],[date]]&lt;=TY_YTDMax,Sales[[#This Row],[date]]&gt;=TY_YTDMin)*Sales[[#This Row],[sales]]</f>
        <v>0</v>
      </c>
      <c r="N4284" s="4">
        <f>AND(Sales[[#This Row],[date]]&lt;=LY_YTDMax,Sales[[#This Row],[date]]&gt;=LY_YTDMin)*Sales[[#This Row],[sales]]</f>
        <v>0</v>
      </c>
      <c r="O4284" s="4">
        <f>AND(Sales[[#This Row],[date]]&gt;=YoY_Min,Sales[[#This Row],[date]]&lt;=TY_YTDMax)*(Sales[[#This Row],[sales]]/Sales[[#This Row],[sqft]])</f>
        <v>0.13133813562753036</v>
      </c>
      <c r="P4284" s="4">
        <f>SUMIF(Sales[RegionStoretype],Sales[[#This Row],[RegionStoretype]],Sales[YoY_SSF])/Sales[[#This Row],[Region_TypeCount]]</f>
        <v>53.603836561720975</v>
      </c>
    </row>
    <row r="4285" spans="1:16" x14ac:dyDescent="0.25">
      <c r="A4285" s="1">
        <v>43021</v>
      </c>
      <c r="B4285">
        <v>20</v>
      </c>
      <c r="C4285">
        <v>6</v>
      </c>
      <c r="D4285">
        <v>1421.2319000000002</v>
      </c>
      <c r="E4285">
        <f>INDEX(Stores[region],MATCH(Sales[[#This Row],[store_no]],Stores[store_no],0))</f>
        <v>1</v>
      </c>
      <c r="F4285" t="str">
        <f>INDEX(Stores[storetype],MATCH(Sales[[#This Row],[store_no]],Stores[store_no],0))</f>
        <v>A</v>
      </c>
      <c r="G4285" t="str">
        <f>INDEX(Stores[location_city],MATCH(Sales[[#This Row],[store_no]],Stores[store_no],0))</f>
        <v>South Bend</v>
      </c>
      <c r="H4285" t="str">
        <f>INDEX(Stores[location_state],MATCH(Sales[[#This Row],[store_no]],Stores[store_no],0))</f>
        <v>Indiana</v>
      </c>
      <c r="I4285">
        <f>INDEX(Stores[sqft],MATCH(Sales[[#This Row],[store_no]],Stores[store_no],0))</f>
        <v>39700</v>
      </c>
      <c r="J4285" s="4" t="str">
        <f>INDEX(Departments[dept_name],MATCH(Sales[[#This Row],[dept_no]],Departments[dept_no],0))</f>
        <v>Computers</v>
      </c>
      <c r="K4285" s="4" t="str">
        <f>CONCATENATE(Sales[[#This Row],[region]],Sales[[#This Row],[storetype]])</f>
        <v>1A</v>
      </c>
      <c r="L4285" s="4">
        <f>INDEX(RegionStoreCount[Store Count],MATCH(Sales[[#This Row],[RegionStoretype]],RegionStoreCount[Region/Type],0))</f>
        <v>5</v>
      </c>
      <c r="M4285" s="4">
        <f>AND(Sales[[#This Row],[date]]&lt;=TY_YTDMax,Sales[[#This Row],[date]]&gt;=TY_YTDMin)*Sales[[#This Row],[sales]]</f>
        <v>0</v>
      </c>
      <c r="N4285" s="4">
        <f>AND(Sales[[#This Row],[date]]&lt;=LY_YTDMax,Sales[[#This Row],[date]]&gt;=LY_YTDMin)*Sales[[#This Row],[sales]]</f>
        <v>0</v>
      </c>
      <c r="O4285" s="4">
        <f>AND(Sales[[#This Row],[date]]&gt;=YoY_Min,Sales[[#This Row],[date]]&lt;=TY_YTDMax)*(Sales[[#This Row],[sales]]/Sales[[#This Row],[sqft]])</f>
        <v>3.5799292191435773E-2</v>
      </c>
      <c r="P4285" s="4">
        <f>SUMIF(Sales[RegionStoretype],Sales[[#This Row],[RegionStoretype]],Sales[YoY_SSF])/Sales[[#This Row],[Region_TypeCount]]</f>
        <v>59.469551530910678</v>
      </c>
    </row>
    <row r="4286" spans="1:16" x14ac:dyDescent="0.25">
      <c r="A4286" s="1">
        <v>43021</v>
      </c>
      <c r="B4286">
        <v>20</v>
      </c>
      <c r="C4286">
        <v>20</v>
      </c>
      <c r="D4286">
        <v>2554.2155000000002</v>
      </c>
      <c r="E4286">
        <f>INDEX(Stores[region],MATCH(Sales[[#This Row],[store_no]],Stores[store_no],0))</f>
        <v>1</v>
      </c>
      <c r="F4286" t="str">
        <f>INDEX(Stores[storetype],MATCH(Sales[[#This Row],[store_no]],Stores[store_no],0))</f>
        <v>A</v>
      </c>
      <c r="G4286" t="str">
        <f>INDEX(Stores[location_city],MATCH(Sales[[#This Row],[store_no]],Stores[store_no],0))</f>
        <v>South Bend</v>
      </c>
      <c r="H4286" t="str">
        <f>INDEX(Stores[location_state],MATCH(Sales[[#This Row],[store_no]],Stores[store_no],0))</f>
        <v>Indiana</v>
      </c>
      <c r="I4286">
        <f>INDEX(Stores[sqft],MATCH(Sales[[#This Row],[store_no]],Stores[store_no],0))</f>
        <v>39700</v>
      </c>
      <c r="J4286" s="4" t="str">
        <f>INDEX(Departments[dept_name],MATCH(Sales[[#This Row],[dept_no]],Departments[dept_no],0))</f>
        <v>Toys</v>
      </c>
      <c r="K4286" s="4" t="str">
        <f>CONCATENATE(Sales[[#This Row],[region]],Sales[[#This Row],[storetype]])</f>
        <v>1A</v>
      </c>
      <c r="L4286" s="4">
        <f>INDEX(RegionStoreCount[Store Count],MATCH(Sales[[#This Row],[RegionStoretype]],RegionStoreCount[Region/Type],0))</f>
        <v>5</v>
      </c>
      <c r="M4286" s="4">
        <f>AND(Sales[[#This Row],[date]]&lt;=TY_YTDMax,Sales[[#This Row],[date]]&gt;=TY_YTDMin)*Sales[[#This Row],[sales]]</f>
        <v>0</v>
      </c>
      <c r="N4286" s="4">
        <f>AND(Sales[[#This Row],[date]]&lt;=LY_YTDMax,Sales[[#This Row],[date]]&gt;=LY_YTDMin)*Sales[[#This Row],[sales]]</f>
        <v>0</v>
      </c>
      <c r="O4286" s="4">
        <f>AND(Sales[[#This Row],[date]]&gt;=YoY_Min,Sales[[#This Row],[date]]&lt;=TY_YTDMax)*(Sales[[#This Row],[sales]]/Sales[[#This Row],[sqft]])</f>
        <v>6.4337921914357693E-2</v>
      </c>
      <c r="P4286" s="4">
        <f>SUMIF(Sales[RegionStoretype],Sales[[#This Row],[RegionStoretype]],Sales[YoY_SSF])/Sales[[#This Row],[Region_TypeCount]]</f>
        <v>59.469551530910678</v>
      </c>
    </row>
    <row r="4287" spans="1:16" x14ac:dyDescent="0.25">
      <c r="A4287" s="1">
        <v>43021</v>
      </c>
      <c r="B4287">
        <v>21</v>
      </c>
      <c r="C4287">
        <v>8</v>
      </c>
      <c r="D4287">
        <v>79893.074300000007</v>
      </c>
      <c r="E4287">
        <f>INDEX(Stores[region],MATCH(Sales[[#This Row],[store_no]],Stores[store_no],0))</f>
        <v>2</v>
      </c>
      <c r="F4287" t="str">
        <f>INDEX(Stores[storetype],MATCH(Sales[[#This Row],[store_no]],Stores[store_no],0))</f>
        <v>B</v>
      </c>
      <c r="G4287" t="str">
        <f>INDEX(Stores[location_city],MATCH(Sales[[#This Row],[store_no]],Stores[store_no],0))</f>
        <v>Madison</v>
      </c>
      <c r="H4287" t="str">
        <f>INDEX(Stores[location_state],MATCH(Sales[[#This Row],[store_no]],Stores[store_no],0))</f>
        <v>Wisconsin</v>
      </c>
      <c r="I4287">
        <f>INDEX(Stores[sqft],MATCH(Sales[[#This Row],[store_no]],Stores[store_no],0))</f>
        <v>206400</v>
      </c>
      <c r="J4287" s="4" t="str">
        <f>INDEX(Departments[dept_name],MATCH(Sales[[#This Row],[dept_no]],Departments[dept_no],0))</f>
        <v>Games</v>
      </c>
      <c r="K4287" s="4" t="str">
        <f>CONCATENATE(Sales[[#This Row],[region]],Sales[[#This Row],[storetype]])</f>
        <v>2B</v>
      </c>
      <c r="L4287" s="4">
        <f>INDEX(RegionStoreCount[Store Count],MATCH(Sales[[#This Row],[RegionStoretype]],RegionStoreCount[Region/Type],0))</f>
        <v>6</v>
      </c>
      <c r="M4287" s="4">
        <f>AND(Sales[[#This Row],[date]]&lt;=TY_YTDMax,Sales[[#This Row],[date]]&gt;=TY_YTDMin)*Sales[[#This Row],[sales]]</f>
        <v>0</v>
      </c>
      <c r="N4287" s="4">
        <f>AND(Sales[[#This Row],[date]]&lt;=LY_YTDMax,Sales[[#This Row],[date]]&gt;=LY_YTDMin)*Sales[[#This Row],[sales]]</f>
        <v>0</v>
      </c>
      <c r="O4287" s="4">
        <f>AND(Sales[[#This Row],[date]]&gt;=YoY_Min,Sales[[#This Row],[date]]&lt;=TY_YTDMax)*(Sales[[#This Row],[sales]]/Sales[[#This Row],[sqft]])</f>
        <v>0.38707884835271322</v>
      </c>
      <c r="P4287" s="4">
        <f>SUMIF(Sales[RegionStoretype],Sales[[#This Row],[RegionStoretype]],Sales[YoY_SSF])/Sales[[#This Row],[Region_TypeCount]]</f>
        <v>58.393757732919049</v>
      </c>
    </row>
    <row r="4288" spans="1:16" x14ac:dyDescent="0.25">
      <c r="A4288" s="1">
        <v>43021</v>
      </c>
      <c r="B4288">
        <v>21</v>
      </c>
      <c r="C4288">
        <v>10</v>
      </c>
      <c r="D4288">
        <v>19865.126899999999</v>
      </c>
      <c r="E4288">
        <f>INDEX(Stores[region],MATCH(Sales[[#This Row],[store_no]],Stores[store_no],0))</f>
        <v>2</v>
      </c>
      <c r="F4288" t="str">
        <f>INDEX(Stores[storetype],MATCH(Sales[[#This Row],[store_no]],Stores[store_no],0))</f>
        <v>B</v>
      </c>
      <c r="G4288" t="str">
        <f>INDEX(Stores[location_city],MATCH(Sales[[#This Row],[store_no]],Stores[store_no],0))</f>
        <v>Madison</v>
      </c>
      <c r="H4288" t="str">
        <f>INDEX(Stores[location_state],MATCH(Sales[[#This Row],[store_no]],Stores[store_no],0))</f>
        <v>Wisconsin</v>
      </c>
      <c r="I4288">
        <f>INDEX(Stores[sqft],MATCH(Sales[[#This Row],[store_no]],Stores[store_no],0))</f>
        <v>206400</v>
      </c>
      <c r="J4288" s="4" t="str">
        <f>INDEX(Departments[dept_name],MATCH(Sales[[#This Row],[dept_no]],Departments[dept_no],0))</f>
        <v>Health</v>
      </c>
      <c r="K4288" s="4" t="str">
        <f>CONCATENATE(Sales[[#This Row],[region]],Sales[[#This Row],[storetype]])</f>
        <v>2B</v>
      </c>
      <c r="L4288" s="4">
        <f>INDEX(RegionStoreCount[Store Count],MATCH(Sales[[#This Row],[RegionStoretype]],RegionStoreCount[Region/Type],0))</f>
        <v>6</v>
      </c>
      <c r="M4288" s="4">
        <f>AND(Sales[[#This Row],[date]]&lt;=TY_YTDMax,Sales[[#This Row],[date]]&gt;=TY_YTDMin)*Sales[[#This Row],[sales]]</f>
        <v>0</v>
      </c>
      <c r="N4288" s="4">
        <f>AND(Sales[[#This Row],[date]]&lt;=LY_YTDMax,Sales[[#This Row],[date]]&gt;=LY_YTDMin)*Sales[[#This Row],[sales]]</f>
        <v>0</v>
      </c>
      <c r="O4288" s="4">
        <f>AND(Sales[[#This Row],[date]]&gt;=YoY_Min,Sales[[#This Row],[date]]&lt;=TY_YTDMax)*(Sales[[#This Row],[sales]]/Sales[[#This Row],[sqft]])</f>
        <v>9.624576986434108E-2</v>
      </c>
      <c r="P4288" s="4">
        <f>SUMIF(Sales[RegionStoretype],Sales[[#This Row],[RegionStoretype]],Sales[YoY_SSF])/Sales[[#This Row],[Region_TypeCount]]</f>
        <v>58.393757732919049</v>
      </c>
    </row>
    <row r="4289" spans="1:16" x14ac:dyDescent="0.25">
      <c r="A4289" s="1">
        <v>43021</v>
      </c>
      <c r="B4289">
        <v>21</v>
      </c>
      <c r="C4289">
        <v>20</v>
      </c>
      <c r="D4289">
        <v>33823.625600000007</v>
      </c>
      <c r="E4289">
        <f>INDEX(Stores[region],MATCH(Sales[[#This Row],[store_no]],Stores[store_no],0))</f>
        <v>2</v>
      </c>
      <c r="F4289" t="str">
        <f>INDEX(Stores[storetype],MATCH(Sales[[#This Row],[store_no]],Stores[store_no],0))</f>
        <v>B</v>
      </c>
      <c r="G4289" t="str">
        <f>INDEX(Stores[location_city],MATCH(Sales[[#This Row],[store_no]],Stores[store_no],0))</f>
        <v>Madison</v>
      </c>
      <c r="H4289" t="str">
        <f>INDEX(Stores[location_state],MATCH(Sales[[#This Row],[store_no]],Stores[store_no],0))</f>
        <v>Wisconsin</v>
      </c>
      <c r="I4289">
        <f>INDEX(Stores[sqft],MATCH(Sales[[#This Row],[store_no]],Stores[store_no],0))</f>
        <v>206400</v>
      </c>
      <c r="J4289" s="4" t="str">
        <f>INDEX(Departments[dept_name],MATCH(Sales[[#This Row],[dept_no]],Departments[dept_no],0))</f>
        <v>Toys</v>
      </c>
      <c r="K4289" s="4" t="str">
        <f>CONCATENATE(Sales[[#This Row],[region]],Sales[[#This Row],[storetype]])</f>
        <v>2B</v>
      </c>
      <c r="L4289" s="4">
        <f>INDEX(RegionStoreCount[Store Count],MATCH(Sales[[#This Row],[RegionStoretype]],RegionStoreCount[Region/Type],0))</f>
        <v>6</v>
      </c>
      <c r="M4289" s="4">
        <f>AND(Sales[[#This Row],[date]]&lt;=TY_YTDMax,Sales[[#This Row],[date]]&gt;=TY_YTDMin)*Sales[[#This Row],[sales]]</f>
        <v>0</v>
      </c>
      <c r="N4289" s="4">
        <f>AND(Sales[[#This Row],[date]]&lt;=LY_YTDMax,Sales[[#This Row],[date]]&gt;=LY_YTDMin)*Sales[[#This Row],[sales]]</f>
        <v>0</v>
      </c>
      <c r="O4289" s="4">
        <f>AND(Sales[[#This Row],[date]]&gt;=YoY_Min,Sales[[#This Row],[date]]&lt;=TY_YTDMax)*(Sales[[#This Row],[sales]]/Sales[[#This Row],[sqft]])</f>
        <v>0.16387415503875971</v>
      </c>
      <c r="P4289" s="4">
        <f>SUMIF(Sales[RegionStoretype],Sales[[#This Row],[RegionStoretype]],Sales[YoY_SSF])/Sales[[#This Row],[Region_TypeCount]]</f>
        <v>58.393757732919049</v>
      </c>
    </row>
    <row r="4290" spans="1:16" x14ac:dyDescent="0.25">
      <c r="A4290" s="1">
        <v>43021</v>
      </c>
      <c r="B4290">
        <v>22</v>
      </c>
      <c r="C4290">
        <v>3</v>
      </c>
      <c r="D4290">
        <v>28853.32</v>
      </c>
      <c r="E4290">
        <f>INDEX(Stores[region],MATCH(Sales[[#This Row],[store_no]],Stores[store_no],0))</f>
        <v>3</v>
      </c>
      <c r="F4290" t="str">
        <f>INDEX(Stores[storetype],MATCH(Sales[[#This Row],[store_no]],Stores[store_no],0))</f>
        <v>B</v>
      </c>
      <c r="G4290" t="str">
        <f>INDEX(Stores[location_city],MATCH(Sales[[#This Row],[store_no]],Stores[store_no],0))</f>
        <v>Sioux Falls</v>
      </c>
      <c r="H4290" t="str">
        <f>INDEX(Stores[location_state],MATCH(Sales[[#This Row],[store_no]],Stores[store_no],0))</f>
        <v>South Dakota</v>
      </c>
      <c r="I4290">
        <f>INDEX(Stores[sqft],MATCH(Sales[[#This Row],[store_no]],Stores[store_no],0))</f>
        <v>57800</v>
      </c>
      <c r="J4290" s="4" t="str">
        <f>INDEX(Departments[dept_name],MATCH(Sales[[#This Row],[dept_no]],Departments[dept_no],0))</f>
        <v>Beauty</v>
      </c>
      <c r="K4290" s="4" t="str">
        <f>CONCATENATE(Sales[[#This Row],[region]],Sales[[#This Row],[storetype]])</f>
        <v>3B</v>
      </c>
      <c r="L4290" s="4">
        <f>INDEX(RegionStoreCount[Store Count],MATCH(Sales[[#This Row],[RegionStoretype]],RegionStoreCount[Region/Type],0))</f>
        <v>4</v>
      </c>
      <c r="M4290" s="4">
        <f>AND(Sales[[#This Row],[date]]&lt;=TY_YTDMax,Sales[[#This Row],[date]]&gt;=TY_YTDMin)*Sales[[#This Row],[sales]]</f>
        <v>0</v>
      </c>
      <c r="N4290" s="4">
        <f>AND(Sales[[#This Row],[date]]&lt;=LY_YTDMax,Sales[[#This Row],[date]]&gt;=LY_YTDMin)*Sales[[#This Row],[sales]]</f>
        <v>0</v>
      </c>
      <c r="O4290" s="4">
        <f>AND(Sales[[#This Row],[date]]&gt;=YoY_Min,Sales[[#This Row],[date]]&lt;=TY_YTDMax)*(Sales[[#This Row],[sales]]/Sales[[#This Row],[sqft]])</f>
        <v>0.49919238754325257</v>
      </c>
      <c r="P4290" s="4">
        <f>SUMIF(Sales[RegionStoretype],Sales[[#This Row],[RegionStoretype]],Sales[YoY_SSF])/Sales[[#This Row],[Region_TypeCount]]</f>
        <v>58.312187288105562</v>
      </c>
    </row>
    <row r="4291" spans="1:16" x14ac:dyDescent="0.25">
      <c r="A4291" s="1">
        <v>43021</v>
      </c>
      <c r="B4291">
        <v>23</v>
      </c>
      <c r="C4291">
        <v>5</v>
      </c>
      <c r="D4291">
        <v>37059.024799999999</v>
      </c>
      <c r="E4291">
        <f>INDEX(Stores[region],MATCH(Sales[[#This Row],[store_no]],Stores[store_no],0))</f>
        <v>3</v>
      </c>
      <c r="F4291" t="str">
        <f>INDEX(Stores[storetype],MATCH(Sales[[#This Row],[store_no]],Stores[store_no],0))</f>
        <v>B</v>
      </c>
      <c r="G4291" t="str">
        <f>INDEX(Stores[location_city],MATCH(Sales[[#This Row],[store_no]],Stores[store_no],0))</f>
        <v>Cedar Rapids</v>
      </c>
      <c r="H4291" t="str">
        <f>INDEX(Stores[location_state],MATCH(Sales[[#This Row],[store_no]],Stores[store_no],0))</f>
        <v>Iowa</v>
      </c>
      <c r="I4291">
        <f>INDEX(Stores[sqft],MATCH(Sales[[#This Row],[store_no]],Stores[store_no],0))</f>
        <v>123700</v>
      </c>
      <c r="J4291" s="4" t="str">
        <f>INDEX(Departments[dept_name],MATCH(Sales[[#This Row],[dept_no]],Departments[dept_no],0))</f>
        <v>Clothing</v>
      </c>
      <c r="K4291" s="4" t="str">
        <f>CONCATENATE(Sales[[#This Row],[region]],Sales[[#This Row],[storetype]])</f>
        <v>3B</v>
      </c>
      <c r="L4291" s="4">
        <f>INDEX(RegionStoreCount[Store Count],MATCH(Sales[[#This Row],[RegionStoretype]],RegionStoreCount[Region/Type],0))</f>
        <v>4</v>
      </c>
      <c r="M4291" s="4">
        <f>AND(Sales[[#This Row],[date]]&lt;=TY_YTDMax,Sales[[#This Row],[date]]&gt;=TY_YTDMin)*Sales[[#This Row],[sales]]</f>
        <v>0</v>
      </c>
      <c r="N4291" s="4">
        <f>AND(Sales[[#This Row],[date]]&lt;=LY_YTDMax,Sales[[#This Row],[date]]&gt;=LY_YTDMin)*Sales[[#This Row],[sales]]</f>
        <v>0</v>
      </c>
      <c r="O4291" s="4">
        <f>AND(Sales[[#This Row],[date]]&gt;=YoY_Min,Sales[[#This Row],[date]]&lt;=TY_YTDMax)*(Sales[[#This Row],[sales]]/Sales[[#This Row],[sqft]])</f>
        <v>0.29958791269199675</v>
      </c>
      <c r="P4291" s="4">
        <f>SUMIF(Sales[RegionStoretype],Sales[[#This Row],[RegionStoretype]],Sales[YoY_SSF])/Sales[[#This Row],[Region_TypeCount]]</f>
        <v>58.312187288105562</v>
      </c>
    </row>
    <row r="4292" spans="1:16" x14ac:dyDescent="0.25">
      <c r="A4292" s="1">
        <v>43021</v>
      </c>
      <c r="B4292">
        <v>23</v>
      </c>
      <c r="C4292">
        <v>8</v>
      </c>
      <c r="D4292">
        <v>5487.2356</v>
      </c>
      <c r="E4292">
        <f>INDEX(Stores[region],MATCH(Sales[[#This Row],[store_no]],Stores[store_no],0))</f>
        <v>3</v>
      </c>
      <c r="F4292" t="str">
        <f>INDEX(Stores[storetype],MATCH(Sales[[#This Row],[store_no]],Stores[store_no],0))</f>
        <v>B</v>
      </c>
      <c r="G4292" t="str">
        <f>INDEX(Stores[location_city],MATCH(Sales[[#This Row],[store_no]],Stores[store_no],0))</f>
        <v>Cedar Rapids</v>
      </c>
      <c r="H4292" t="str">
        <f>INDEX(Stores[location_state],MATCH(Sales[[#This Row],[store_no]],Stores[store_no],0))</f>
        <v>Iowa</v>
      </c>
      <c r="I4292">
        <f>INDEX(Stores[sqft],MATCH(Sales[[#This Row],[store_no]],Stores[store_no],0))</f>
        <v>123700</v>
      </c>
      <c r="J4292" s="4" t="str">
        <f>INDEX(Departments[dept_name],MATCH(Sales[[#This Row],[dept_no]],Departments[dept_no],0))</f>
        <v>Games</v>
      </c>
      <c r="K4292" s="4" t="str">
        <f>CONCATENATE(Sales[[#This Row],[region]],Sales[[#This Row],[storetype]])</f>
        <v>3B</v>
      </c>
      <c r="L4292" s="4">
        <f>INDEX(RegionStoreCount[Store Count],MATCH(Sales[[#This Row],[RegionStoretype]],RegionStoreCount[Region/Type],0))</f>
        <v>4</v>
      </c>
      <c r="M4292" s="4">
        <f>AND(Sales[[#This Row],[date]]&lt;=TY_YTDMax,Sales[[#This Row],[date]]&gt;=TY_YTDMin)*Sales[[#This Row],[sales]]</f>
        <v>0</v>
      </c>
      <c r="N4292" s="4">
        <f>AND(Sales[[#This Row],[date]]&lt;=LY_YTDMax,Sales[[#This Row],[date]]&gt;=LY_YTDMin)*Sales[[#This Row],[sales]]</f>
        <v>0</v>
      </c>
      <c r="O4292" s="4">
        <f>AND(Sales[[#This Row],[date]]&gt;=YoY_Min,Sales[[#This Row],[date]]&lt;=TY_YTDMax)*(Sales[[#This Row],[sales]]/Sales[[#This Row],[sqft]])</f>
        <v>4.4359220695230399E-2</v>
      </c>
      <c r="P4292" s="4">
        <f>SUMIF(Sales[RegionStoretype],Sales[[#This Row],[RegionStoretype]],Sales[YoY_SSF])/Sales[[#This Row],[Region_TypeCount]]</f>
        <v>58.312187288105562</v>
      </c>
    </row>
    <row r="4293" spans="1:16" x14ac:dyDescent="0.25">
      <c r="A4293" s="1">
        <v>43021</v>
      </c>
      <c r="B4293">
        <v>23</v>
      </c>
      <c r="C4293">
        <v>12</v>
      </c>
      <c r="D4293">
        <v>31109.5864</v>
      </c>
      <c r="E4293">
        <f>INDEX(Stores[region],MATCH(Sales[[#This Row],[store_no]],Stores[store_no],0))</f>
        <v>3</v>
      </c>
      <c r="F4293" t="str">
        <f>INDEX(Stores[storetype],MATCH(Sales[[#This Row],[store_no]],Stores[store_no],0))</f>
        <v>B</v>
      </c>
      <c r="G4293" t="str">
        <f>INDEX(Stores[location_city],MATCH(Sales[[#This Row],[store_no]],Stores[store_no],0))</f>
        <v>Cedar Rapids</v>
      </c>
      <c r="H4293" t="str">
        <f>INDEX(Stores[location_state],MATCH(Sales[[#This Row],[store_no]],Stores[store_no],0))</f>
        <v>Iowa</v>
      </c>
      <c r="I4293">
        <f>INDEX(Stores[sqft],MATCH(Sales[[#This Row],[store_no]],Stores[store_no],0))</f>
        <v>123700</v>
      </c>
      <c r="J4293" s="4" t="str">
        <f>INDEX(Departments[dept_name],MATCH(Sales[[#This Row],[dept_no]],Departments[dept_no],0))</f>
        <v>Jewelery</v>
      </c>
      <c r="K4293" s="4" t="str">
        <f>CONCATENATE(Sales[[#This Row],[region]],Sales[[#This Row],[storetype]])</f>
        <v>3B</v>
      </c>
      <c r="L4293" s="4">
        <f>INDEX(RegionStoreCount[Store Count],MATCH(Sales[[#This Row],[RegionStoretype]],RegionStoreCount[Region/Type],0))</f>
        <v>4</v>
      </c>
      <c r="M4293" s="4">
        <f>AND(Sales[[#This Row],[date]]&lt;=TY_YTDMax,Sales[[#This Row],[date]]&gt;=TY_YTDMin)*Sales[[#This Row],[sales]]</f>
        <v>0</v>
      </c>
      <c r="N4293" s="4">
        <f>AND(Sales[[#This Row],[date]]&lt;=LY_YTDMax,Sales[[#This Row],[date]]&gt;=LY_YTDMin)*Sales[[#This Row],[sales]]</f>
        <v>0</v>
      </c>
      <c r="O4293" s="4">
        <f>AND(Sales[[#This Row],[date]]&gt;=YoY_Min,Sales[[#This Row],[date]]&lt;=TY_YTDMax)*(Sales[[#This Row],[sales]]/Sales[[#This Row],[sqft]])</f>
        <v>0.25149221018593371</v>
      </c>
      <c r="P4293" s="4">
        <f>SUMIF(Sales[RegionStoretype],Sales[[#This Row],[RegionStoretype]],Sales[YoY_SSF])/Sales[[#This Row],[Region_TypeCount]]</f>
        <v>58.312187288105562</v>
      </c>
    </row>
    <row r="4294" spans="1:16" x14ac:dyDescent="0.25">
      <c r="A4294" s="1">
        <v>43021</v>
      </c>
      <c r="B4294">
        <v>23</v>
      </c>
      <c r="C4294">
        <v>16</v>
      </c>
      <c r="D4294">
        <v>61617.860100000005</v>
      </c>
      <c r="E4294">
        <f>INDEX(Stores[region],MATCH(Sales[[#This Row],[store_no]],Stores[store_no],0))</f>
        <v>3</v>
      </c>
      <c r="F4294" t="str">
        <f>INDEX(Stores[storetype],MATCH(Sales[[#This Row],[store_no]],Stores[store_no],0))</f>
        <v>B</v>
      </c>
      <c r="G4294" t="str">
        <f>INDEX(Stores[location_city],MATCH(Sales[[#This Row],[store_no]],Stores[store_no],0))</f>
        <v>Cedar Rapids</v>
      </c>
      <c r="H4294" t="str">
        <f>INDEX(Stores[location_state],MATCH(Sales[[#This Row],[store_no]],Stores[store_no],0))</f>
        <v>Iowa</v>
      </c>
      <c r="I4294">
        <f>INDEX(Stores[sqft],MATCH(Sales[[#This Row],[store_no]],Stores[store_no],0))</f>
        <v>123700</v>
      </c>
      <c r="J4294" s="4" t="str">
        <f>INDEX(Departments[dept_name],MATCH(Sales[[#This Row],[dept_no]],Departments[dept_no],0))</f>
        <v>Outdoors</v>
      </c>
      <c r="K4294" s="4" t="str">
        <f>CONCATENATE(Sales[[#This Row],[region]],Sales[[#This Row],[storetype]])</f>
        <v>3B</v>
      </c>
      <c r="L4294" s="4">
        <f>INDEX(RegionStoreCount[Store Count],MATCH(Sales[[#This Row],[RegionStoretype]],RegionStoreCount[Region/Type],0))</f>
        <v>4</v>
      </c>
      <c r="M4294" s="4">
        <f>AND(Sales[[#This Row],[date]]&lt;=TY_YTDMax,Sales[[#This Row],[date]]&gt;=TY_YTDMin)*Sales[[#This Row],[sales]]</f>
        <v>0</v>
      </c>
      <c r="N4294" s="4">
        <f>AND(Sales[[#This Row],[date]]&lt;=LY_YTDMax,Sales[[#This Row],[date]]&gt;=LY_YTDMin)*Sales[[#This Row],[sales]]</f>
        <v>0</v>
      </c>
      <c r="O4294" s="4">
        <f>AND(Sales[[#This Row],[date]]&gt;=YoY_Min,Sales[[#This Row],[date]]&lt;=TY_YTDMax)*(Sales[[#This Row],[sales]]/Sales[[#This Row],[sqft]])</f>
        <v>0.49812336378334687</v>
      </c>
      <c r="P4294" s="4">
        <f>SUMIF(Sales[RegionStoretype],Sales[[#This Row],[RegionStoretype]],Sales[YoY_SSF])/Sales[[#This Row],[Region_TypeCount]]</f>
        <v>58.312187288105562</v>
      </c>
    </row>
    <row r="4295" spans="1:16" x14ac:dyDescent="0.25">
      <c r="A4295" s="1">
        <v>43021</v>
      </c>
      <c r="B4295">
        <v>23</v>
      </c>
      <c r="C4295">
        <v>18</v>
      </c>
      <c r="D4295">
        <v>139.3974</v>
      </c>
      <c r="E4295">
        <f>INDEX(Stores[region],MATCH(Sales[[#This Row],[store_no]],Stores[store_no],0))</f>
        <v>3</v>
      </c>
      <c r="F4295" t="str">
        <f>INDEX(Stores[storetype],MATCH(Sales[[#This Row],[store_no]],Stores[store_no],0))</f>
        <v>B</v>
      </c>
      <c r="G4295" t="str">
        <f>INDEX(Stores[location_city],MATCH(Sales[[#This Row],[store_no]],Stores[store_no],0))</f>
        <v>Cedar Rapids</v>
      </c>
      <c r="H4295" t="str">
        <f>INDEX(Stores[location_state],MATCH(Sales[[#This Row],[store_no]],Stores[store_no],0))</f>
        <v>Iowa</v>
      </c>
      <c r="I4295">
        <f>INDEX(Stores[sqft],MATCH(Sales[[#This Row],[store_no]],Stores[store_no],0))</f>
        <v>123700</v>
      </c>
      <c r="J4295" s="4" t="str">
        <f>INDEX(Departments[dept_name],MATCH(Sales[[#This Row],[dept_no]],Departments[dept_no],0))</f>
        <v>Sports</v>
      </c>
      <c r="K4295" s="4" t="str">
        <f>CONCATENATE(Sales[[#This Row],[region]],Sales[[#This Row],[storetype]])</f>
        <v>3B</v>
      </c>
      <c r="L4295" s="4">
        <f>INDEX(RegionStoreCount[Store Count],MATCH(Sales[[#This Row],[RegionStoretype]],RegionStoreCount[Region/Type],0))</f>
        <v>4</v>
      </c>
      <c r="M4295" s="4">
        <f>AND(Sales[[#This Row],[date]]&lt;=TY_YTDMax,Sales[[#This Row],[date]]&gt;=TY_YTDMin)*Sales[[#This Row],[sales]]</f>
        <v>0</v>
      </c>
      <c r="N4295" s="4">
        <f>AND(Sales[[#This Row],[date]]&lt;=LY_YTDMax,Sales[[#This Row],[date]]&gt;=LY_YTDMin)*Sales[[#This Row],[sales]]</f>
        <v>0</v>
      </c>
      <c r="O4295" s="4">
        <f>AND(Sales[[#This Row],[date]]&gt;=YoY_Min,Sales[[#This Row],[date]]&lt;=TY_YTDMax)*(Sales[[#This Row],[sales]]/Sales[[#This Row],[sqft]])</f>
        <v>1.1268989490703315E-3</v>
      </c>
      <c r="P4295" s="4">
        <f>SUMIF(Sales[RegionStoretype],Sales[[#This Row],[RegionStoretype]],Sales[YoY_SSF])/Sales[[#This Row],[Region_TypeCount]]</f>
        <v>58.312187288105562</v>
      </c>
    </row>
    <row r="4296" spans="1:16" x14ac:dyDescent="0.25">
      <c r="A4296" s="1">
        <v>43021</v>
      </c>
      <c r="B4296">
        <v>24</v>
      </c>
      <c r="C4296">
        <v>11</v>
      </c>
      <c r="D4296">
        <v>122147.41850000001</v>
      </c>
      <c r="E4296">
        <f>INDEX(Stores[region],MATCH(Sales[[#This Row],[store_no]],Stores[store_no],0))</f>
        <v>2</v>
      </c>
      <c r="F4296" t="str">
        <f>INDEX(Stores[storetype],MATCH(Sales[[#This Row],[store_no]],Stores[store_no],0))</f>
        <v>A</v>
      </c>
      <c r="G4296" t="str">
        <f>INDEX(Stores[location_city],MATCH(Sales[[#This Row],[store_no]],Stores[store_no],0))</f>
        <v>Winnetka</v>
      </c>
      <c r="H4296" t="str">
        <f>INDEX(Stores[location_state],MATCH(Sales[[#This Row],[store_no]],Stores[store_no],0))</f>
        <v>Illinois</v>
      </c>
      <c r="I4296">
        <f>INDEX(Stores[sqft],MATCH(Sales[[#This Row],[store_no]],Stores[store_no],0))</f>
        <v>207800</v>
      </c>
      <c r="J4296" s="4" t="str">
        <f>INDEX(Departments[dept_name],MATCH(Sales[[#This Row],[dept_no]],Departments[dept_no],0))</f>
        <v>Home</v>
      </c>
      <c r="K4296" s="4" t="str">
        <f>CONCATENATE(Sales[[#This Row],[region]],Sales[[#This Row],[storetype]])</f>
        <v>2A</v>
      </c>
      <c r="L4296" s="4">
        <f>INDEX(RegionStoreCount[Store Count],MATCH(Sales[[#This Row],[RegionStoretype]],RegionStoreCount[Region/Type],0))</f>
        <v>5</v>
      </c>
      <c r="M4296" s="4">
        <f>AND(Sales[[#This Row],[date]]&lt;=TY_YTDMax,Sales[[#This Row],[date]]&gt;=TY_YTDMin)*Sales[[#This Row],[sales]]</f>
        <v>0</v>
      </c>
      <c r="N4296" s="4">
        <f>AND(Sales[[#This Row],[date]]&lt;=LY_YTDMax,Sales[[#This Row],[date]]&gt;=LY_YTDMin)*Sales[[#This Row],[sales]]</f>
        <v>0</v>
      </c>
      <c r="O4296" s="4">
        <f>AND(Sales[[#This Row],[date]]&gt;=YoY_Min,Sales[[#This Row],[date]]&lt;=TY_YTDMax)*(Sales[[#This Row],[sales]]/Sales[[#This Row],[sqft]])</f>
        <v>0.58781240856592887</v>
      </c>
      <c r="P4296" s="4">
        <f>SUMIF(Sales[RegionStoretype],Sales[[#This Row],[RegionStoretype]],Sales[YoY_SSF])/Sales[[#This Row],[Region_TypeCount]]</f>
        <v>60.052789354368521</v>
      </c>
    </row>
    <row r="4297" spans="1:16" x14ac:dyDescent="0.25">
      <c r="A4297" s="1">
        <v>43021</v>
      </c>
      <c r="B4297">
        <v>25</v>
      </c>
      <c r="C4297">
        <v>20</v>
      </c>
      <c r="D4297">
        <v>100229.3098</v>
      </c>
      <c r="E4297">
        <f>INDEX(Stores[region],MATCH(Sales[[#This Row],[store_no]],Stores[store_no],0))</f>
        <v>3</v>
      </c>
      <c r="F4297" t="str">
        <f>INDEX(Stores[storetype],MATCH(Sales[[#This Row],[store_no]],Stores[store_no],0))</f>
        <v>B</v>
      </c>
      <c r="G4297" t="str">
        <f>INDEX(Stores[location_city],MATCH(Sales[[#This Row],[store_no]],Stores[store_no],0))</f>
        <v>Kansas City</v>
      </c>
      <c r="H4297" t="str">
        <f>INDEX(Stores[location_state],MATCH(Sales[[#This Row],[store_no]],Stores[store_no],0))</f>
        <v>Missouri</v>
      </c>
      <c r="I4297">
        <f>INDEX(Stores[sqft],MATCH(Sales[[#This Row],[store_no]],Stores[store_no],0))</f>
        <v>92300</v>
      </c>
      <c r="J4297" s="4" t="str">
        <f>INDEX(Departments[dept_name],MATCH(Sales[[#This Row],[dept_no]],Departments[dept_no],0))</f>
        <v>Toys</v>
      </c>
      <c r="K4297" s="4" t="str">
        <f>CONCATENATE(Sales[[#This Row],[region]],Sales[[#This Row],[storetype]])</f>
        <v>3B</v>
      </c>
      <c r="L4297" s="4">
        <f>INDEX(RegionStoreCount[Store Count],MATCH(Sales[[#This Row],[RegionStoretype]],RegionStoreCount[Region/Type],0))</f>
        <v>4</v>
      </c>
      <c r="M4297" s="4">
        <f>AND(Sales[[#This Row],[date]]&lt;=TY_YTDMax,Sales[[#This Row],[date]]&gt;=TY_YTDMin)*Sales[[#This Row],[sales]]</f>
        <v>0</v>
      </c>
      <c r="N4297" s="4">
        <f>AND(Sales[[#This Row],[date]]&lt;=LY_YTDMax,Sales[[#This Row],[date]]&gt;=LY_YTDMin)*Sales[[#This Row],[sales]]</f>
        <v>0</v>
      </c>
      <c r="O4297" s="4">
        <f>AND(Sales[[#This Row],[date]]&gt;=YoY_Min,Sales[[#This Row],[date]]&lt;=TY_YTDMax)*(Sales[[#This Row],[sales]]/Sales[[#This Row],[sqft]])</f>
        <v>1.0859080151679308</v>
      </c>
      <c r="P4297" s="4">
        <f>SUMIF(Sales[RegionStoretype],Sales[[#This Row],[RegionStoretype]],Sales[YoY_SSF])/Sales[[#This Row],[Region_TypeCount]]</f>
        <v>58.312187288105562</v>
      </c>
    </row>
    <row r="4298" spans="1:16" x14ac:dyDescent="0.25">
      <c r="A4298" s="1">
        <v>43021</v>
      </c>
      <c r="B4298">
        <v>26</v>
      </c>
      <c r="C4298">
        <v>16</v>
      </c>
      <c r="D4298">
        <v>175520.51219999997</v>
      </c>
      <c r="E4298">
        <f>INDEX(Stores[region],MATCH(Sales[[#This Row],[store_no]],Stores[store_no],0))</f>
        <v>2</v>
      </c>
      <c r="F4298" t="str">
        <f>INDEX(Stores[storetype],MATCH(Sales[[#This Row],[store_no]],Stores[store_no],0))</f>
        <v>A</v>
      </c>
      <c r="G4298" t="str">
        <f>INDEX(Stores[location_city],MATCH(Sales[[#This Row],[store_no]],Stores[store_no],0))</f>
        <v>Carmel</v>
      </c>
      <c r="H4298" t="str">
        <f>INDEX(Stores[location_state],MATCH(Sales[[#This Row],[store_no]],Stores[store_no],0))</f>
        <v>Indiana</v>
      </c>
      <c r="I4298">
        <f>INDEX(Stores[sqft],MATCH(Sales[[#This Row],[store_no]],Stores[store_no],0))</f>
        <v>198500</v>
      </c>
      <c r="J4298" s="4" t="str">
        <f>INDEX(Departments[dept_name],MATCH(Sales[[#This Row],[dept_no]],Departments[dept_no],0))</f>
        <v>Outdoors</v>
      </c>
      <c r="K4298" s="4" t="str">
        <f>CONCATENATE(Sales[[#This Row],[region]],Sales[[#This Row],[storetype]])</f>
        <v>2A</v>
      </c>
      <c r="L4298" s="4">
        <f>INDEX(RegionStoreCount[Store Count],MATCH(Sales[[#This Row],[RegionStoretype]],RegionStoreCount[Region/Type],0))</f>
        <v>5</v>
      </c>
      <c r="M4298" s="4">
        <f>AND(Sales[[#This Row],[date]]&lt;=TY_YTDMax,Sales[[#This Row],[date]]&gt;=TY_YTDMin)*Sales[[#This Row],[sales]]</f>
        <v>0</v>
      </c>
      <c r="N4298" s="4">
        <f>AND(Sales[[#This Row],[date]]&lt;=LY_YTDMax,Sales[[#This Row],[date]]&gt;=LY_YTDMin)*Sales[[#This Row],[sales]]</f>
        <v>0</v>
      </c>
      <c r="O4298" s="4">
        <f>AND(Sales[[#This Row],[date]]&gt;=YoY_Min,Sales[[#This Row],[date]]&lt;=TY_YTDMax)*(Sales[[#This Row],[sales]]/Sales[[#This Row],[sqft]])</f>
        <v>0.88423431838790911</v>
      </c>
      <c r="P4298" s="4">
        <f>SUMIF(Sales[RegionStoretype],Sales[[#This Row],[RegionStoretype]],Sales[YoY_SSF])/Sales[[#This Row],[Region_TypeCount]]</f>
        <v>60.052789354368521</v>
      </c>
    </row>
    <row r="4299" spans="1:16" x14ac:dyDescent="0.25">
      <c r="A4299" s="1">
        <v>43021</v>
      </c>
      <c r="B4299">
        <v>27</v>
      </c>
      <c r="C4299">
        <v>10</v>
      </c>
      <c r="D4299">
        <v>14395.918900000001</v>
      </c>
      <c r="E4299">
        <f>INDEX(Stores[region],MATCH(Sales[[#This Row],[store_no]],Stores[store_no],0))</f>
        <v>3</v>
      </c>
      <c r="F4299" t="str">
        <f>INDEX(Stores[storetype],MATCH(Sales[[#This Row],[store_no]],Stores[store_no],0))</f>
        <v>A</v>
      </c>
      <c r="G4299" t="str">
        <f>INDEX(Stores[location_city],MATCH(Sales[[#This Row],[store_no]],Stores[store_no],0))</f>
        <v>Springfield</v>
      </c>
      <c r="H4299" t="str">
        <f>INDEX(Stores[location_state],MATCH(Sales[[#This Row],[store_no]],Stores[store_no],0))</f>
        <v>Missouri</v>
      </c>
      <c r="I4299">
        <f>INDEX(Stores[sqft],MATCH(Sales[[#This Row],[store_no]],Stores[store_no],0))</f>
        <v>158200</v>
      </c>
      <c r="J4299" s="4" t="str">
        <f>INDEX(Departments[dept_name],MATCH(Sales[[#This Row],[dept_no]],Departments[dept_no],0))</f>
        <v>Health</v>
      </c>
      <c r="K4299" s="4" t="str">
        <f>CONCATENATE(Sales[[#This Row],[region]],Sales[[#This Row],[storetype]])</f>
        <v>3A</v>
      </c>
      <c r="L4299" s="4">
        <f>INDEX(RegionStoreCount[Store Count],MATCH(Sales[[#This Row],[RegionStoretype]],RegionStoreCount[Region/Type],0))</f>
        <v>9</v>
      </c>
      <c r="M4299" s="4">
        <f>AND(Sales[[#This Row],[date]]&lt;=TY_YTDMax,Sales[[#This Row],[date]]&gt;=TY_YTDMin)*Sales[[#This Row],[sales]]</f>
        <v>0</v>
      </c>
      <c r="N4299" s="4">
        <f>AND(Sales[[#This Row],[date]]&lt;=LY_YTDMax,Sales[[#This Row],[date]]&gt;=LY_YTDMin)*Sales[[#This Row],[sales]]</f>
        <v>0</v>
      </c>
      <c r="O4299" s="4">
        <f>AND(Sales[[#This Row],[date]]&gt;=YoY_Min,Sales[[#This Row],[date]]&lt;=TY_YTDMax)*(Sales[[#This Row],[sales]]/Sales[[#This Row],[sqft]])</f>
        <v>9.0998223135271811E-2</v>
      </c>
      <c r="P4299" s="4">
        <f>SUMIF(Sales[RegionStoretype],Sales[[#This Row],[RegionStoretype]],Sales[YoY_SSF])/Sales[[#This Row],[Region_TypeCount]]</f>
        <v>53.603836561720975</v>
      </c>
    </row>
    <row r="4300" spans="1:16" x14ac:dyDescent="0.25">
      <c r="A4300" s="1">
        <v>43021</v>
      </c>
      <c r="B4300">
        <v>27</v>
      </c>
      <c r="C4300">
        <v>18</v>
      </c>
      <c r="D4300">
        <v>135356.58050000001</v>
      </c>
      <c r="E4300">
        <f>INDEX(Stores[region],MATCH(Sales[[#This Row],[store_no]],Stores[store_no],0))</f>
        <v>3</v>
      </c>
      <c r="F4300" t="str">
        <f>INDEX(Stores[storetype],MATCH(Sales[[#This Row],[store_no]],Stores[store_no],0))</f>
        <v>A</v>
      </c>
      <c r="G4300" t="str">
        <f>INDEX(Stores[location_city],MATCH(Sales[[#This Row],[store_no]],Stores[store_no],0))</f>
        <v>Springfield</v>
      </c>
      <c r="H4300" t="str">
        <f>INDEX(Stores[location_state],MATCH(Sales[[#This Row],[store_no]],Stores[store_no],0))</f>
        <v>Missouri</v>
      </c>
      <c r="I4300">
        <f>INDEX(Stores[sqft],MATCH(Sales[[#This Row],[store_no]],Stores[store_no],0))</f>
        <v>158200</v>
      </c>
      <c r="J4300" s="4" t="str">
        <f>INDEX(Departments[dept_name],MATCH(Sales[[#This Row],[dept_no]],Departments[dept_no],0))</f>
        <v>Sports</v>
      </c>
      <c r="K4300" s="4" t="str">
        <f>CONCATENATE(Sales[[#This Row],[region]],Sales[[#This Row],[storetype]])</f>
        <v>3A</v>
      </c>
      <c r="L4300" s="4">
        <f>INDEX(RegionStoreCount[Store Count],MATCH(Sales[[#This Row],[RegionStoretype]],RegionStoreCount[Region/Type],0))</f>
        <v>9</v>
      </c>
      <c r="M4300" s="4">
        <f>AND(Sales[[#This Row],[date]]&lt;=TY_YTDMax,Sales[[#This Row],[date]]&gt;=TY_YTDMin)*Sales[[#This Row],[sales]]</f>
        <v>0</v>
      </c>
      <c r="N4300" s="4">
        <f>AND(Sales[[#This Row],[date]]&lt;=LY_YTDMax,Sales[[#This Row],[date]]&gt;=LY_YTDMin)*Sales[[#This Row],[sales]]</f>
        <v>0</v>
      </c>
      <c r="O4300" s="4">
        <f>AND(Sales[[#This Row],[date]]&gt;=YoY_Min,Sales[[#This Row],[date]]&lt;=TY_YTDMax)*(Sales[[#This Row],[sales]]/Sales[[#This Row],[sqft]])</f>
        <v>0.85560417509481679</v>
      </c>
      <c r="P4300" s="4">
        <f>SUMIF(Sales[RegionStoretype],Sales[[#This Row],[RegionStoretype]],Sales[YoY_SSF])/Sales[[#This Row],[Region_TypeCount]]</f>
        <v>53.603836561720975</v>
      </c>
    </row>
    <row r="4301" spans="1:16" x14ac:dyDescent="0.25">
      <c r="A4301" s="1">
        <v>43021</v>
      </c>
      <c r="B4301">
        <v>28</v>
      </c>
      <c r="C4301">
        <v>4</v>
      </c>
      <c r="D4301">
        <v>138461.41139999998</v>
      </c>
      <c r="E4301">
        <f>INDEX(Stores[region],MATCH(Sales[[#This Row],[store_no]],Stores[store_no],0))</f>
        <v>2</v>
      </c>
      <c r="F4301" t="str">
        <f>INDEX(Stores[storetype],MATCH(Sales[[#This Row],[store_no]],Stores[store_no],0))</f>
        <v>A</v>
      </c>
      <c r="G4301" t="str">
        <f>INDEX(Stores[location_city],MATCH(Sales[[#This Row],[store_no]],Stores[store_no],0))</f>
        <v>Milwaukee</v>
      </c>
      <c r="H4301" t="str">
        <f>INDEX(Stores[location_state],MATCH(Sales[[#This Row],[store_no]],Stores[store_no],0))</f>
        <v>Wisconsin</v>
      </c>
      <c r="I4301">
        <f>INDEX(Stores[sqft],MATCH(Sales[[#This Row],[store_no]],Stores[store_no],0))</f>
        <v>203800</v>
      </c>
      <c r="J4301" s="4" t="str">
        <f>INDEX(Departments[dept_name],MATCH(Sales[[#This Row],[dept_no]],Departments[dept_no],0))</f>
        <v>Books</v>
      </c>
      <c r="K4301" s="4" t="str">
        <f>CONCATENATE(Sales[[#This Row],[region]],Sales[[#This Row],[storetype]])</f>
        <v>2A</v>
      </c>
      <c r="L4301" s="4">
        <f>INDEX(RegionStoreCount[Store Count],MATCH(Sales[[#This Row],[RegionStoretype]],RegionStoreCount[Region/Type],0))</f>
        <v>5</v>
      </c>
      <c r="M4301" s="4">
        <f>AND(Sales[[#This Row],[date]]&lt;=TY_YTDMax,Sales[[#This Row],[date]]&gt;=TY_YTDMin)*Sales[[#This Row],[sales]]</f>
        <v>0</v>
      </c>
      <c r="N4301" s="4">
        <f>AND(Sales[[#This Row],[date]]&lt;=LY_YTDMax,Sales[[#This Row],[date]]&gt;=LY_YTDMin)*Sales[[#This Row],[sales]]</f>
        <v>0</v>
      </c>
      <c r="O4301" s="4">
        <f>AND(Sales[[#This Row],[date]]&gt;=YoY_Min,Sales[[#This Row],[date]]&lt;=TY_YTDMax)*(Sales[[#This Row],[sales]]/Sales[[#This Row],[sqft]])</f>
        <v>0.67939848577036299</v>
      </c>
      <c r="P4301" s="4">
        <f>SUMIF(Sales[RegionStoretype],Sales[[#This Row],[RegionStoretype]],Sales[YoY_SSF])/Sales[[#This Row],[Region_TypeCount]]</f>
        <v>60.052789354368521</v>
      </c>
    </row>
    <row r="4302" spans="1:16" x14ac:dyDescent="0.25">
      <c r="A4302" s="1">
        <v>43021</v>
      </c>
      <c r="B4302">
        <v>28</v>
      </c>
      <c r="C4302">
        <v>5</v>
      </c>
      <c r="D4302">
        <v>166197.22949999999</v>
      </c>
      <c r="E4302">
        <f>INDEX(Stores[region],MATCH(Sales[[#This Row],[store_no]],Stores[store_no],0))</f>
        <v>2</v>
      </c>
      <c r="F4302" t="str">
        <f>INDEX(Stores[storetype],MATCH(Sales[[#This Row],[store_no]],Stores[store_no],0))</f>
        <v>A</v>
      </c>
      <c r="G4302" t="str">
        <f>INDEX(Stores[location_city],MATCH(Sales[[#This Row],[store_no]],Stores[store_no],0))</f>
        <v>Milwaukee</v>
      </c>
      <c r="H4302" t="str">
        <f>INDEX(Stores[location_state],MATCH(Sales[[#This Row],[store_no]],Stores[store_no],0))</f>
        <v>Wisconsin</v>
      </c>
      <c r="I4302">
        <f>INDEX(Stores[sqft],MATCH(Sales[[#This Row],[store_no]],Stores[store_no],0))</f>
        <v>203800</v>
      </c>
      <c r="J4302" s="4" t="str">
        <f>INDEX(Departments[dept_name],MATCH(Sales[[#This Row],[dept_no]],Departments[dept_no],0))</f>
        <v>Clothing</v>
      </c>
      <c r="K4302" s="4" t="str">
        <f>CONCATENATE(Sales[[#This Row],[region]],Sales[[#This Row],[storetype]])</f>
        <v>2A</v>
      </c>
      <c r="L4302" s="4">
        <f>INDEX(RegionStoreCount[Store Count],MATCH(Sales[[#This Row],[RegionStoretype]],RegionStoreCount[Region/Type],0))</f>
        <v>5</v>
      </c>
      <c r="M4302" s="4">
        <f>AND(Sales[[#This Row],[date]]&lt;=TY_YTDMax,Sales[[#This Row],[date]]&gt;=TY_YTDMin)*Sales[[#This Row],[sales]]</f>
        <v>0</v>
      </c>
      <c r="N4302" s="4">
        <f>AND(Sales[[#This Row],[date]]&lt;=LY_YTDMax,Sales[[#This Row],[date]]&gt;=LY_YTDMin)*Sales[[#This Row],[sales]]</f>
        <v>0</v>
      </c>
      <c r="O4302" s="4">
        <f>AND(Sales[[#This Row],[date]]&gt;=YoY_Min,Sales[[#This Row],[date]]&lt;=TY_YTDMax)*(Sales[[#This Row],[sales]]/Sales[[#This Row],[sqft]])</f>
        <v>0.81549180323846904</v>
      </c>
      <c r="P4302" s="4">
        <f>SUMIF(Sales[RegionStoretype],Sales[[#This Row],[RegionStoretype]],Sales[YoY_SSF])/Sales[[#This Row],[Region_TypeCount]]</f>
        <v>60.052789354368521</v>
      </c>
    </row>
    <row r="4303" spans="1:16" x14ac:dyDescent="0.25">
      <c r="A4303" s="1">
        <v>43021</v>
      </c>
      <c r="B4303">
        <v>28</v>
      </c>
      <c r="C4303">
        <v>6</v>
      </c>
      <c r="D4303">
        <v>59341.705599999994</v>
      </c>
      <c r="E4303">
        <f>INDEX(Stores[region],MATCH(Sales[[#This Row],[store_no]],Stores[store_no],0))</f>
        <v>2</v>
      </c>
      <c r="F4303" t="str">
        <f>INDEX(Stores[storetype],MATCH(Sales[[#This Row],[store_no]],Stores[store_no],0))</f>
        <v>A</v>
      </c>
      <c r="G4303" t="str">
        <f>INDEX(Stores[location_city],MATCH(Sales[[#This Row],[store_no]],Stores[store_no],0))</f>
        <v>Milwaukee</v>
      </c>
      <c r="H4303" t="str">
        <f>INDEX(Stores[location_state],MATCH(Sales[[#This Row],[store_no]],Stores[store_no],0))</f>
        <v>Wisconsin</v>
      </c>
      <c r="I4303">
        <f>INDEX(Stores[sqft],MATCH(Sales[[#This Row],[store_no]],Stores[store_no],0))</f>
        <v>203800</v>
      </c>
      <c r="J4303" s="4" t="str">
        <f>INDEX(Departments[dept_name],MATCH(Sales[[#This Row],[dept_no]],Departments[dept_no],0))</f>
        <v>Computers</v>
      </c>
      <c r="K4303" s="4" t="str">
        <f>CONCATENATE(Sales[[#This Row],[region]],Sales[[#This Row],[storetype]])</f>
        <v>2A</v>
      </c>
      <c r="L4303" s="4">
        <f>INDEX(RegionStoreCount[Store Count],MATCH(Sales[[#This Row],[RegionStoretype]],RegionStoreCount[Region/Type],0))</f>
        <v>5</v>
      </c>
      <c r="M4303" s="4">
        <f>AND(Sales[[#This Row],[date]]&lt;=TY_YTDMax,Sales[[#This Row],[date]]&gt;=TY_YTDMin)*Sales[[#This Row],[sales]]</f>
        <v>0</v>
      </c>
      <c r="N4303" s="4">
        <f>AND(Sales[[#This Row],[date]]&lt;=LY_YTDMax,Sales[[#This Row],[date]]&gt;=LY_YTDMin)*Sales[[#This Row],[sales]]</f>
        <v>0</v>
      </c>
      <c r="O4303" s="4">
        <f>AND(Sales[[#This Row],[date]]&gt;=YoY_Min,Sales[[#This Row],[date]]&lt;=TY_YTDMax)*(Sales[[#This Row],[sales]]/Sales[[#This Row],[sqft]])</f>
        <v>0.29117618056918543</v>
      </c>
      <c r="P4303" s="4">
        <f>SUMIF(Sales[RegionStoretype],Sales[[#This Row],[RegionStoretype]],Sales[YoY_SSF])/Sales[[#This Row],[Region_TypeCount]]</f>
        <v>60.052789354368521</v>
      </c>
    </row>
    <row r="4304" spans="1:16" x14ac:dyDescent="0.25">
      <c r="A4304" s="1">
        <v>43021</v>
      </c>
      <c r="B4304">
        <v>28</v>
      </c>
      <c r="C4304">
        <v>9</v>
      </c>
      <c r="D4304">
        <v>6890.4045999999998</v>
      </c>
      <c r="E4304">
        <f>INDEX(Stores[region],MATCH(Sales[[#This Row],[store_no]],Stores[store_no],0))</f>
        <v>2</v>
      </c>
      <c r="F4304" t="str">
        <f>INDEX(Stores[storetype],MATCH(Sales[[#This Row],[store_no]],Stores[store_no],0))</f>
        <v>A</v>
      </c>
      <c r="G4304" t="str">
        <f>INDEX(Stores[location_city],MATCH(Sales[[#This Row],[store_no]],Stores[store_no],0))</f>
        <v>Milwaukee</v>
      </c>
      <c r="H4304" t="str">
        <f>INDEX(Stores[location_state],MATCH(Sales[[#This Row],[store_no]],Stores[store_no],0))</f>
        <v>Wisconsin</v>
      </c>
      <c r="I4304">
        <f>INDEX(Stores[sqft],MATCH(Sales[[#This Row],[store_no]],Stores[store_no],0))</f>
        <v>203800</v>
      </c>
      <c r="J4304" s="4" t="str">
        <f>INDEX(Departments[dept_name],MATCH(Sales[[#This Row],[dept_no]],Departments[dept_no],0))</f>
        <v>Garden</v>
      </c>
      <c r="K4304" s="4" t="str">
        <f>CONCATENATE(Sales[[#This Row],[region]],Sales[[#This Row],[storetype]])</f>
        <v>2A</v>
      </c>
      <c r="L4304" s="4">
        <f>INDEX(RegionStoreCount[Store Count],MATCH(Sales[[#This Row],[RegionStoretype]],RegionStoreCount[Region/Type],0))</f>
        <v>5</v>
      </c>
      <c r="M4304" s="4">
        <f>AND(Sales[[#This Row],[date]]&lt;=TY_YTDMax,Sales[[#This Row],[date]]&gt;=TY_YTDMin)*Sales[[#This Row],[sales]]</f>
        <v>0</v>
      </c>
      <c r="N4304" s="4">
        <f>AND(Sales[[#This Row],[date]]&lt;=LY_YTDMax,Sales[[#This Row],[date]]&gt;=LY_YTDMin)*Sales[[#This Row],[sales]]</f>
        <v>0</v>
      </c>
      <c r="O4304" s="4">
        <f>AND(Sales[[#This Row],[date]]&gt;=YoY_Min,Sales[[#This Row],[date]]&lt;=TY_YTDMax)*(Sales[[#This Row],[sales]]/Sales[[#This Row],[sqft]])</f>
        <v>3.3809639842983318E-2</v>
      </c>
      <c r="P4304" s="4">
        <f>SUMIF(Sales[RegionStoretype],Sales[[#This Row],[RegionStoretype]],Sales[YoY_SSF])/Sales[[#This Row],[Region_TypeCount]]</f>
        <v>60.052789354368521</v>
      </c>
    </row>
    <row r="4305" spans="1:16" x14ac:dyDescent="0.25">
      <c r="A4305" s="1">
        <v>43021</v>
      </c>
      <c r="B4305">
        <v>28</v>
      </c>
      <c r="C4305">
        <v>10</v>
      </c>
      <c r="D4305">
        <v>11204.47</v>
      </c>
      <c r="E4305">
        <f>INDEX(Stores[region],MATCH(Sales[[#This Row],[store_no]],Stores[store_no],0))</f>
        <v>2</v>
      </c>
      <c r="F4305" t="str">
        <f>INDEX(Stores[storetype],MATCH(Sales[[#This Row],[store_no]],Stores[store_no],0))</f>
        <v>A</v>
      </c>
      <c r="G4305" t="str">
        <f>INDEX(Stores[location_city],MATCH(Sales[[#This Row],[store_no]],Stores[store_no],0))</f>
        <v>Milwaukee</v>
      </c>
      <c r="H4305" t="str">
        <f>INDEX(Stores[location_state],MATCH(Sales[[#This Row],[store_no]],Stores[store_no],0))</f>
        <v>Wisconsin</v>
      </c>
      <c r="I4305">
        <f>INDEX(Stores[sqft],MATCH(Sales[[#This Row],[store_no]],Stores[store_no],0))</f>
        <v>203800</v>
      </c>
      <c r="J4305" s="4" t="str">
        <f>INDEX(Departments[dept_name],MATCH(Sales[[#This Row],[dept_no]],Departments[dept_no],0))</f>
        <v>Health</v>
      </c>
      <c r="K4305" s="4" t="str">
        <f>CONCATENATE(Sales[[#This Row],[region]],Sales[[#This Row],[storetype]])</f>
        <v>2A</v>
      </c>
      <c r="L4305" s="4">
        <f>INDEX(RegionStoreCount[Store Count],MATCH(Sales[[#This Row],[RegionStoretype]],RegionStoreCount[Region/Type],0))</f>
        <v>5</v>
      </c>
      <c r="M4305" s="4">
        <f>AND(Sales[[#This Row],[date]]&lt;=TY_YTDMax,Sales[[#This Row],[date]]&gt;=TY_YTDMin)*Sales[[#This Row],[sales]]</f>
        <v>0</v>
      </c>
      <c r="N4305" s="4">
        <f>AND(Sales[[#This Row],[date]]&lt;=LY_YTDMax,Sales[[#This Row],[date]]&gt;=LY_YTDMin)*Sales[[#This Row],[sales]]</f>
        <v>0</v>
      </c>
      <c r="O4305" s="4">
        <f>AND(Sales[[#This Row],[date]]&gt;=YoY_Min,Sales[[#This Row],[date]]&lt;=TY_YTDMax)*(Sales[[#This Row],[sales]]/Sales[[#This Row],[sqft]])</f>
        <v>5.4977772325809617E-2</v>
      </c>
      <c r="P4305" s="4">
        <f>SUMIF(Sales[RegionStoretype],Sales[[#This Row],[RegionStoretype]],Sales[YoY_SSF])/Sales[[#This Row],[Region_TypeCount]]</f>
        <v>60.052789354368521</v>
      </c>
    </row>
    <row r="4306" spans="1:16" x14ac:dyDescent="0.25">
      <c r="A4306" s="1">
        <v>43021</v>
      </c>
      <c r="B4306">
        <v>28</v>
      </c>
      <c r="C4306">
        <v>16</v>
      </c>
      <c r="D4306">
        <v>100264.41479999998</v>
      </c>
      <c r="E4306">
        <f>INDEX(Stores[region],MATCH(Sales[[#This Row],[store_no]],Stores[store_no],0))</f>
        <v>2</v>
      </c>
      <c r="F4306" t="str">
        <f>INDEX(Stores[storetype],MATCH(Sales[[#This Row],[store_no]],Stores[store_no],0))</f>
        <v>A</v>
      </c>
      <c r="G4306" t="str">
        <f>INDEX(Stores[location_city],MATCH(Sales[[#This Row],[store_no]],Stores[store_no],0))</f>
        <v>Milwaukee</v>
      </c>
      <c r="H4306" t="str">
        <f>INDEX(Stores[location_state],MATCH(Sales[[#This Row],[store_no]],Stores[store_no],0))</f>
        <v>Wisconsin</v>
      </c>
      <c r="I4306">
        <f>INDEX(Stores[sqft],MATCH(Sales[[#This Row],[store_no]],Stores[store_no],0))</f>
        <v>203800</v>
      </c>
      <c r="J4306" s="4" t="str">
        <f>INDEX(Departments[dept_name],MATCH(Sales[[#This Row],[dept_no]],Departments[dept_no],0))</f>
        <v>Outdoors</v>
      </c>
      <c r="K4306" s="4" t="str">
        <f>CONCATENATE(Sales[[#This Row],[region]],Sales[[#This Row],[storetype]])</f>
        <v>2A</v>
      </c>
      <c r="L4306" s="4">
        <f>INDEX(RegionStoreCount[Store Count],MATCH(Sales[[#This Row],[RegionStoretype]],RegionStoreCount[Region/Type],0))</f>
        <v>5</v>
      </c>
      <c r="M4306" s="4">
        <f>AND(Sales[[#This Row],[date]]&lt;=TY_YTDMax,Sales[[#This Row],[date]]&gt;=TY_YTDMin)*Sales[[#This Row],[sales]]</f>
        <v>0</v>
      </c>
      <c r="N4306" s="4">
        <f>AND(Sales[[#This Row],[date]]&lt;=LY_YTDMax,Sales[[#This Row],[date]]&gt;=LY_YTDMin)*Sales[[#This Row],[sales]]</f>
        <v>0</v>
      </c>
      <c r="O4306" s="4">
        <f>AND(Sales[[#This Row],[date]]&gt;=YoY_Min,Sales[[#This Row],[date]]&lt;=TY_YTDMax)*(Sales[[#This Row],[sales]]/Sales[[#This Row],[sqft]])</f>
        <v>0.49197455740922463</v>
      </c>
      <c r="P4306" s="4">
        <f>SUMIF(Sales[RegionStoretype],Sales[[#This Row],[RegionStoretype]],Sales[YoY_SSF])/Sales[[#This Row],[Region_TypeCount]]</f>
        <v>60.052789354368521</v>
      </c>
    </row>
    <row r="4307" spans="1:16" x14ac:dyDescent="0.25">
      <c r="A4307" s="1">
        <v>43021</v>
      </c>
      <c r="B4307">
        <v>28</v>
      </c>
      <c r="C4307">
        <v>17</v>
      </c>
      <c r="D4307">
        <v>253009.25259999998</v>
      </c>
      <c r="E4307">
        <f>INDEX(Stores[region],MATCH(Sales[[#This Row],[store_no]],Stores[store_no],0))</f>
        <v>2</v>
      </c>
      <c r="F4307" t="str">
        <f>INDEX(Stores[storetype],MATCH(Sales[[#This Row],[store_no]],Stores[store_no],0))</f>
        <v>A</v>
      </c>
      <c r="G4307" t="str">
        <f>INDEX(Stores[location_city],MATCH(Sales[[#This Row],[store_no]],Stores[store_no],0))</f>
        <v>Milwaukee</v>
      </c>
      <c r="H4307" t="str">
        <f>INDEX(Stores[location_state],MATCH(Sales[[#This Row],[store_no]],Stores[store_no],0))</f>
        <v>Wisconsin</v>
      </c>
      <c r="I4307">
        <f>INDEX(Stores[sqft],MATCH(Sales[[#This Row],[store_no]],Stores[store_no],0))</f>
        <v>203800</v>
      </c>
      <c r="J4307" s="4" t="str">
        <f>INDEX(Departments[dept_name],MATCH(Sales[[#This Row],[dept_no]],Departments[dept_no],0))</f>
        <v>Shoes</v>
      </c>
      <c r="K4307" s="4" t="str">
        <f>CONCATENATE(Sales[[#This Row],[region]],Sales[[#This Row],[storetype]])</f>
        <v>2A</v>
      </c>
      <c r="L4307" s="4">
        <f>INDEX(RegionStoreCount[Store Count],MATCH(Sales[[#This Row],[RegionStoretype]],RegionStoreCount[Region/Type],0))</f>
        <v>5</v>
      </c>
      <c r="M4307" s="4">
        <f>AND(Sales[[#This Row],[date]]&lt;=TY_YTDMax,Sales[[#This Row],[date]]&gt;=TY_YTDMin)*Sales[[#This Row],[sales]]</f>
        <v>0</v>
      </c>
      <c r="N4307" s="4">
        <f>AND(Sales[[#This Row],[date]]&lt;=LY_YTDMax,Sales[[#This Row],[date]]&gt;=LY_YTDMin)*Sales[[#This Row],[sales]]</f>
        <v>0</v>
      </c>
      <c r="O4307" s="4">
        <f>AND(Sales[[#This Row],[date]]&gt;=YoY_Min,Sales[[#This Row],[date]]&lt;=TY_YTDMax)*(Sales[[#This Row],[sales]]/Sales[[#This Row],[sqft]])</f>
        <v>1.2414585505397446</v>
      </c>
      <c r="P4307" s="4">
        <f>SUMIF(Sales[RegionStoretype],Sales[[#This Row],[RegionStoretype]],Sales[YoY_SSF])/Sales[[#This Row],[Region_TypeCount]]</f>
        <v>60.052789354368521</v>
      </c>
    </row>
    <row r="4308" spans="1:16" x14ac:dyDescent="0.25">
      <c r="A4308" s="1">
        <v>43021</v>
      </c>
      <c r="B4308">
        <v>29</v>
      </c>
      <c r="C4308">
        <v>3</v>
      </c>
      <c r="D4308">
        <v>104777.6637</v>
      </c>
      <c r="E4308">
        <f>INDEX(Stores[region],MATCH(Sales[[#This Row],[store_no]],Stores[store_no],0))</f>
        <v>1</v>
      </c>
      <c r="F4308" t="str">
        <f>INDEX(Stores[storetype],MATCH(Sales[[#This Row],[store_no]],Stores[store_no],0))</f>
        <v>B</v>
      </c>
      <c r="G4308" t="str">
        <f>INDEX(Stores[location_city],MATCH(Sales[[#This Row],[store_no]],Stores[store_no],0))</f>
        <v>Grand Rapids</v>
      </c>
      <c r="H4308" t="str">
        <f>INDEX(Stores[location_state],MATCH(Sales[[#This Row],[store_no]],Stores[store_no],0))</f>
        <v>Michigan</v>
      </c>
      <c r="I4308">
        <f>INDEX(Stores[sqft],MATCH(Sales[[#This Row],[store_no]],Stores[store_no],0))</f>
        <v>148300</v>
      </c>
      <c r="J4308" s="4" t="str">
        <f>INDEX(Departments[dept_name],MATCH(Sales[[#This Row],[dept_no]],Departments[dept_no],0))</f>
        <v>Beauty</v>
      </c>
      <c r="K4308" s="4" t="str">
        <f>CONCATENATE(Sales[[#This Row],[region]],Sales[[#This Row],[storetype]])</f>
        <v>1B</v>
      </c>
      <c r="L4308" s="4">
        <f>INDEX(RegionStoreCount[Store Count],MATCH(Sales[[#This Row],[RegionStoretype]],RegionStoreCount[Region/Type],0))</f>
        <v>5</v>
      </c>
      <c r="M4308" s="4">
        <f>AND(Sales[[#This Row],[date]]&lt;=TY_YTDMax,Sales[[#This Row],[date]]&gt;=TY_YTDMin)*Sales[[#This Row],[sales]]</f>
        <v>0</v>
      </c>
      <c r="N4308" s="4">
        <f>AND(Sales[[#This Row],[date]]&lt;=LY_YTDMax,Sales[[#This Row],[date]]&gt;=LY_YTDMin)*Sales[[#This Row],[sales]]</f>
        <v>0</v>
      </c>
      <c r="O4308" s="4">
        <f>AND(Sales[[#This Row],[date]]&gt;=YoY_Min,Sales[[#This Row],[date]]&lt;=TY_YTDMax)*(Sales[[#This Row],[sales]]/Sales[[#This Row],[sqft]])</f>
        <v>0.7065250418071477</v>
      </c>
      <c r="P4308" s="4">
        <f>SUMIF(Sales[RegionStoretype],Sales[[#This Row],[RegionStoretype]],Sales[YoY_SSF])/Sales[[#This Row],[Region_TypeCount]]</f>
        <v>68.518982968140051</v>
      </c>
    </row>
    <row r="4309" spans="1:16" x14ac:dyDescent="0.25">
      <c r="A4309" s="1">
        <v>43021</v>
      </c>
      <c r="B4309">
        <v>29</v>
      </c>
      <c r="C4309">
        <v>12</v>
      </c>
      <c r="D4309">
        <v>9140.7654999999995</v>
      </c>
      <c r="E4309">
        <f>INDEX(Stores[region],MATCH(Sales[[#This Row],[store_no]],Stores[store_no],0))</f>
        <v>1</v>
      </c>
      <c r="F4309" t="str">
        <f>INDEX(Stores[storetype],MATCH(Sales[[#This Row],[store_no]],Stores[store_no],0))</f>
        <v>B</v>
      </c>
      <c r="G4309" t="str">
        <f>INDEX(Stores[location_city],MATCH(Sales[[#This Row],[store_no]],Stores[store_no],0))</f>
        <v>Grand Rapids</v>
      </c>
      <c r="H4309" t="str">
        <f>INDEX(Stores[location_state],MATCH(Sales[[#This Row],[store_no]],Stores[store_no],0))</f>
        <v>Michigan</v>
      </c>
      <c r="I4309">
        <f>INDEX(Stores[sqft],MATCH(Sales[[#This Row],[store_no]],Stores[store_no],0))</f>
        <v>148300</v>
      </c>
      <c r="J4309" s="4" t="str">
        <f>INDEX(Departments[dept_name],MATCH(Sales[[#This Row],[dept_no]],Departments[dept_no],0))</f>
        <v>Jewelery</v>
      </c>
      <c r="K4309" s="4" t="str">
        <f>CONCATENATE(Sales[[#This Row],[region]],Sales[[#This Row],[storetype]])</f>
        <v>1B</v>
      </c>
      <c r="L4309" s="4">
        <f>INDEX(RegionStoreCount[Store Count],MATCH(Sales[[#This Row],[RegionStoretype]],RegionStoreCount[Region/Type],0))</f>
        <v>5</v>
      </c>
      <c r="M4309" s="4">
        <f>AND(Sales[[#This Row],[date]]&lt;=TY_YTDMax,Sales[[#This Row],[date]]&gt;=TY_YTDMin)*Sales[[#This Row],[sales]]</f>
        <v>0</v>
      </c>
      <c r="N4309" s="4">
        <f>AND(Sales[[#This Row],[date]]&lt;=LY_YTDMax,Sales[[#This Row],[date]]&gt;=LY_YTDMin)*Sales[[#This Row],[sales]]</f>
        <v>0</v>
      </c>
      <c r="O4309" s="4">
        <f>AND(Sales[[#This Row],[date]]&gt;=YoY_Min,Sales[[#This Row],[date]]&lt;=TY_YTDMax)*(Sales[[#This Row],[sales]]/Sales[[#This Row],[sqft]])</f>
        <v>6.163698921105866E-2</v>
      </c>
      <c r="P4309" s="4">
        <f>SUMIF(Sales[RegionStoretype],Sales[[#This Row],[RegionStoretype]],Sales[YoY_SSF])/Sales[[#This Row],[Region_TypeCount]]</f>
        <v>68.518982968140051</v>
      </c>
    </row>
    <row r="4310" spans="1:16" x14ac:dyDescent="0.25">
      <c r="A4310" s="1">
        <v>43021</v>
      </c>
      <c r="B4310">
        <v>30</v>
      </c>
      <c r="C4310">
        <v>3</v>
      </c>
      <c r="D4310">
        <v>68264.243600000002</v>
      </c>
      <c r="E4310">
        <f>INDEX(Stores[region],MATCH(Sales[[#This Row],[store_no]],Stores[store_no],0))</f>
        <v>1</v>
      </c>
      <c r="F4310" t="str">
        <f>INDEX(Stores[storetype],MATCH(Sales[[#This Row],[store_no]],Stores[store_no],0))</f>
        <v>C</v>
      </c>
      <c r="G4310" t="str">
        <f>INDEX(Stores[location_city],MATCH(Sales[[#This Row],[store_no]],Stores[store_no],0))</f>
        <v>Dayton</v>
      </c>
      <c r="H4310" t="str">
        <f>INDEX(Stores[location_state],MATCH(Sales[[#This Row],[store_no]],Stores[store_no],0))</f>
        <v>Ohio</v>
      </c>
      <c r="I4310">
        <f>INDEX(Stores[sqft],MATCH(Sales[[#This Row],[store_no]],Stores[store_no],0))</f>
        <v>90000</v>
      </c>
      <c r="J4310" s="4" t="str">
        <f>INDEX(Departments[dept_name],MATCH(Sales[[#This Row],[dept_no]],Departments[dept_no],0))</f>
        <v>Beauty</v>
      </c>
      <c r="K4310" s="4" t="str">
        <f>CONCATENATE(Sales[[#This Row],[region]],Sales[[#This Row],[storetype]])</f>
        <v>1C</v>
      </c>
      <c r="L4310" s="4">
        <f>INDEX(RegionStoreCount[Store Count],MATCH(Sales[[#This Row],[RegionStoretype]],RegionStoreCount[Region/Type],0))</f>
        <v>1</v>
      </c>
      <c r="M4310" s="4">
        <f>AND(Sales[[#This Row],[date]]&lt;=TY_YTDMax,Sales[[#This Row],[date]]&gt;=TY_YTDMin)*Sales[[#This Row],[sales]]</f>
        <v>0</v>
      </c>
      <c r="N4310" s="4">
        <f>AND(Sales[[#This Row],[date]]&lt;=LY_YTDMax,Sales[[#This Row],[date]]&gt;=LY_YTDMin)*Sales[[#This Row],[sales]]</f>
        <v>0</v>
      </c>
      <c r="O4310" s="4">
        <f>AND(Sales[[#This Row],[date]]&gt;=YoY_Min,Sales[[#This Row],[date]]&lt;=TY_YTDMax)*(Sales[[#This Row],[sales]]/Sales[[#This Row],[sqft]])</f>
        <v>0.75849159555555556</v>
      </c>
      <c r="P4310" s="4">
        <f>SUMIF(Sales[RegionStoretype],Sales[[#This Row],[RegionStoretype]],Sales[YoY_SSF])/Sales[[#This Row],[Region_TypeCount]]</f>
        <v>65.329042605555529</v>
      </c>
    </row>
    <row r="4311" spans="1:16" x14ac:dyDescent="0.25">
      <c r="A4311" s="1">
        <v>43021</v>
      </c>
      <c r="B4311">
        <v>30</v>
      </c>
      <c r="C4311">
        <v>13</v>
      </c>
      <c r="D4311">
        <v>21893.154399999999</v>
      </c>
      <c r="E4311">
        <f>INDEX(Stores[region],MATCH(Sales[[#This Row],[store_no]],Stores[store_no],0))</f>
        <v>1</v>
      </c>
      <c r="F4311" t="str">
        <f>INDEX(Stores[storetype],MATCH(Sales[[#This Row],[store_no]],Stores[store_no],0))</f>
        <v>C</v>
      </c>
      <c r="G4311" t="str">
        <f>INDEX(Stores[location_city],MATCH(Sales[[#This Row],[store_no]],Stores[store_no],0))</f>
        <v>Dayton</v>
      </c>
      <c r="H4311" t="str">
        <f>INDEX(Stores[location_state],MATCH(Sales[[#This Row],[store_no]],Stores[store_no],0))</f>
        <v>Ohio</v>
      </c>
      <c r="I4311">
        <f>INDEX(Stores[sqft],MATCH(Sales[[#This Row],[store_no]],Stores[store_no],0))</f>
        <v>90000</v>
      </c>
      <c r="J4311" s="4" t="str">
        <f>INDEX(Departments[dept_name],MATCH(Sales[[#This Row],[dept_no]],Departments[dept_no],0))</f>
        <v>Kids</v>
      </c>
      <c r="K4311" s="4" t="str">
        <f>CONCATENATE(Sales[[#This Row],[region]],Sales[[#This Row],[storetype]])</f>
        <v>1C</v>
      </c>
      <c r="L4311" s="4">
        <f>INDEX(RegionStoreCount[Store Count],MATCH(Sales[[#This Row],[RegionStoretype]],RegionStoreCount[Region/Type],0))</f>
        <v>1</v>
      </c>
      <c r="M4311" s="4">
        <f>AND(Sales[[#This Row],[date]]&lt;=TY_YTDMax,Sales[[#This Row],[date]]&gt;=TY_YTDMin)*Sales[[#This Row],[sales]]</f>
        <v>0</v>
      </c>
      <c r="N4311" s="4">
        <f>AND(Sales[[#This Row],[date]]&lt;=LY_YTDMax,Sales[[#This Row],[date]]&gt;=LY_YTDMin)*Sales[[#This Row],[sales]]</f>
        <v>0</v>
      </c>
      <c r="O4311" s="4">
        <f>AND(Sales[[#This Row],[date]]&gt;=YoY_Min,Sales[[#This Row],[date]]&lt;=TY_YTDMax)*(Sales[[#This Row],[sales]]/Sales[[#This Row],[sqft]])</f>
        <v>0.24325727111111112</v>
      </c>
      <c r="P4311" s="4">
        <f>SUMIF(Sales[RegionStoretype],Sales[[#This Row],[RegionStoretype]],Sales[YoY_SSF])/Sales[[#This Row],[Region_TypeCount]]</f>
        <v>65.329042605555529</v>
      </c>
    </row>
    <row r="4312" spans="1:16" x14ac:dyDescent="0.25">
      <c r="A4312" s="1">
        <v>43021</v>
      </c>
      <c r="B4312">
        <v>30</v>
      </c>
      <c r="C4312">
        <v>14</v>
      </c>
      <c r="D4312">
        <v>37192.366099999992</v>
      </c>
      <c r="E4312">
        <f>INDEX(Stores[region],MATCH(Sales[[#This Row],[store_no]],Stores[store_no],0))</f>
        <v>1</v>
      </c>
      <c r="F4312" t="str">
        <f>INDEX(Stores[storetype],MATCH(Sales[[#This Row],[store_no]],Stores[store_no],0))</f>
        <v>C</v>
      </c>
      <c r="G4312" t="str">
        <f>INDEX(Stores[location_city],MATCH(Sales[[#This Row],[store_no]],Stores[store_no],0))</f>
        <v>Dayton</v>
      </c>
      <c r="H4312" t="str">
        <f>INDEX(Stores[location_state],MATCH(Sales[[#This Row],[store_no]],Stores[store_no],0))</f>
        <v>Ohio</v>
      </c>
      <c r="I4312">
        <f>INDEX(Stores[sqft],MATCH(Sales[[#This Row],[store_no]],Stores[store_no],0))</f>
        <v>90000</v>
      </c>
      <c r="J4312" s="4" t="str">
        <f>INDEX(Departments[dept_name],MATCH(Sales[[#This Row],[dept_no]],Departments[dept_no],0))</f>
        <v>Movies</v>
      </c>
      <c r="K4312" s="4" t="str">
        <f>CONCATENATE(Sales[[#This Row],[region]],Sales[[#This Row],[storetype]])</f>
        <v>1C</v>
      </c>
      <c r="L4312" s="4">
        <f>INDEX(RegionStoreCount[Store Count],MATCH(Sales[[#This Row],[RegionStoretype]],RegionStoreCount[Region/Type],0))</f>
        <v>1</v>
      </c>
      <c r="M4312" s="4">
        <f>AND(Sales[[#This Row],[date]]&lt;=TY_YTDMax,Sales[[#This Row],[date]]&gt;=TY_YTDMin)*Sales[[#This Row],[sales]]</f>
        <v>0</v>
      </c>
      <c r="N4312" s="4">
        <f>AND(Sales[[#This Row],[date]]&lt;=LY_YTDMax,Sales[[#This Row],[date]]&gt;=LY_YTDMin)*Sales[[#This Row],[sales]]</f>
        <v>0</v>
      </c>
      <c r="O4312" s="4">
        <f>AND(Sales[[#This Row],[date]]&gt;=YoY_Min,Sales[[#This Row],[date]]&lt;=TY_YTDMax)*(Sales[[#This Row],[sales]]/Sales[[#This Row],[sqft]])</f>
        <v>0.41324851222222214</v>
      </c>
      <c r="P4312" s="4">
        <f>SUMIF(Sales[RegionStoretype],Sales[[#This Row],[RegionStoretype]],Sales[YoY_SSF])/Sales[[#This Row],[Region_TypeCount]]</f>
        <v>65.329042605555529</v>
      </c>
    </row>
    <row r="4313" spans="1:16" x14ac:dyDescent="0.25">
      <c r="A4313" s="1">
        <v>43021</v>
      </c>
      <c r="B4313">
        <v>31</v>
      </c>
      <c r="C4313">
        <v>9</v>
      </c>
      <c r="D4313">
        <v>39834.495899999994</v>
      </c>
      <c r="E4313">
        <f>INDEX(Stores[region],MATCH(Sales[[#This Row],[store_no]],Stores[store_no],0))</f>
        <v>3</v>
      </c>
      <c r="F4313" t="str">
        <f>INDEX(Stores[storetype],MATCH(Sales[[#This Row],[store_no]],Stores[store_no],0))</f>
        <v>A</v>
      </c>
      <c r="G4313" t="str">
        <f>INDEX(Stores[location_city],MATCH(Sales[[#This Row],[store_no]],Stores[store_no],0))</f>
        <v>Rapid City</v>
      </c>
      <c r="H4313" t="str">
        <f>INDEX(Stores[location_state],MATCH(Sales[[#This Row],[store_no]],Stores[store_no],0))</f>
        <v>South Dakota</v>
      </c>
      <c r="I4313">
        <f>INDEX(Stores[sqft],MATCH(Sales[[#This Row],[store_no]],Stores[store_no],0))</f>
        <v>200100</v>
      </c>
      <c r="J4313" s="4" t="str">
        <f>INDEX(Departments[dept_name],MATCH(Sales[[#This Row],[dept_no]],Departments[dept_no],0))</f>
        <v>Garden</v>
      </c>
      <c r="K4313" s="4" t="str">
        <f>CONCATENATE(Sales[[#This Row],[region]],Sales[[#This Row],[storetype]])</f>
        <v>3A</v>
      </c>
      <c r="L4313" s="4">
        <f>INDEX(RegionStoreCount[Store Count],MATCH(Sales[[#This Row],[RegionStoretype]],RegionStoreCount[Region/Type],0))</f>
        <v>9</v>
      </c>
      <c r="M4313" s="4">
        <f>AND(Sales[[#This Row],[date]]&lt;=TY_YTDMax,Sales[[#This Row],[date]]&gt;=TY_YTDMin)*Sales[[#This Row],[sales]]</f>
        <v>0</v>
      </c>
      <c r="N4313" s="4">
        <f>AND(Sales[[#This Row],[date]]&lt;=LY_YTDMax,Sales[[#This Row],[date]]&gt;=LY_YTDMin)*Sales[[#This Row],[sales]]</f>
        <v>0</v>
      </c>
      <c r="O4313" s="4">
        <f>AND(Sales[[#This Row],[date]]&gt;=YoY_Min,Sales[[#This Row],[date]]&lt;=TY_YTDMax)*(Sales[[#This Row],[sales]]/Sales[[#This Row],[sqft]])</f>
        <v>0.19907294302848572</v>
      </c>
      <c r="P4313" s="4">
        <f>SUMIF(Sales[RegionStoretype],Sales[[#This Row],[RegionStoretype]],Sales[YoY_SSF])/Sales[[#This Row],[Region_TypeCount]]</f>
        <v>53.603836561720975</v>
      </c>
    </row>
    <row r="4314" spans="1:16" x14ac:dyDescent="0.25">
      <c r="A4314" s="1">
        <v>43021</v>
      </c>
      <c r="B4314">
        <v>31</v>
      </c>
      <c r="C4314">
        <v>11</v>
      </c>
      <c r="D4314">
        <v>245745.522</v>
      </c>
      <c r="E4314">
        <f>INDEX(Stores[region],MATCH(Sales[[#This Row],[store_no]],Stores[store_no],0))</f>
        <v>3</v>
      </c>
      <c r="F4314" t="str">
        <f>INDEX(Stores[storetype],MATCH(Sales[[#This Row],[store_no]],Stores[store_no],0))</f>
        <v>A</v>
      </c>
      <c r="G4314" t="str">
        <f>INDEX(Stores[location_city],MATCH(Sales[[#This Row],[store_no]],Stores[store_no],0))</f>
        <v>Rapid City</v>
      </c>
      <c r="H4314" t="str">
        <f>INDEX(Stores[location_state],MATCH(Sales[[#This Row],[store_no]],Stores[store_no],0))</f>
        <v>South Dakota</v>
      </c>
      <c r="I4314">
        <f>INDEX(Stores[sqft],MATCH(Sales[[#This Row],[store_no]],Stores[store_no],0))</f>
        <v>200100</v>
      </c>
      <c r="J4314" s="4" t="str">
        <f>INDEX(Departments[dept_name],MATCH(Sales[[#This Row],[dept_no]],Departments[dept_no],0))</f>
        <v>Home</v>
      </c>
      <c r="K4314" s="4" t="str">
        <f>CONCATENATE(Sales[[#This Row],[region]],Sales[[#This Row],[storetype]])</f>
        <v>3A</v>
      </c>
      <c r="L4314" s="4">
        <f>INDEX(RegionStoreCount[Store Count],MATCH(Sales[[#This Row],[RegionStoretype]],RegionStoreCount[Region/Type],0))</f>
        <v>9</v>
      </c>
      <c r="M4314" s="4">
        <f>AND(Sales[[#This Row],[date]]&lt;=TY_YTDMax,Sales[[#This Row],[date]]&gt;=TY_YTDMin)*Sales[[#This Row],[sales]]</f>
        <v>0</v>
      </c>
      <c r="N4314" s="4">
        <f>AND(Sales[[#This Row],[date]]&lt;=LY_YTDMax,Sales[[#This Row],[date]]&gt;=LY_YTDMin)*Sales[[#This Row],[sales]]</f>
        <v>0</v>
      </c>
      <c r="O4314" s="4">
        <f>AND(Sales[[#This Row],[date]]&gt;=YoY_Min,Sales[[#This Row],[date]]&lt;=TY_YTDMax)*(Sales[[#This Row],[sales]]/Sales[[#This Row],[sqft]])</f>
        <v>1.2281135532233882</v>
      </c>
      <c r="P4314" s="4">
        <f>SUMIF(Sales[RegionStoretype],Sales[[#This Row],[RegionStoretype]],Sales[YoY_SSF])/Sales[[#This Row],[Region_TypeCount]]</f>
        <v>53.603836561720975</v>
      </c>
    </row>
    <row r="4315" spans="1:16" x14ac:dyDescent="0.25">
      <c r="A4315" s="1">
        <v>43021</v>
      </c>
      <c r="B4315">
        <v>31</v>
      </c>
      <c r="C4315">
        <v>12</v>
      </c>
      <c r="D4315">
        <v>93451.392800000001</v>
      </c>
      <c r="E4315">
        <f>INDEX(Stores[region],MATCH(Sales[[#This Row],[store_no]],Stores[store_no],0))</f>
        <v>3</v>
      </c>
      <c r="F4315" t="str">
        <f>INDEX(Stores[storetype],MATCH(Sales[[#This Row],[store_no]],Stores[store_no],0))</f>
        <v>A</v>
      </c>
      <c r="G4315" t="str">
        <f>INDEX(Stores[location_city],MATCH(Sales[[#This Row],[store_no]],Stores[store_no],0))</f>
        <v>Rapid City</v>
      </c>
      <c r="H4315" t="str">
        <f>INDEX(Stores[location_state],MATCH(Sales[[#This Row],[store_no]],Stores[store_no],0))</f>
        <v>South Dakota</v>
      </c>
      <c r="I4315">
        <f>INDEX(Stores[sqft],MATCH(Sales[[#This Row],[store_no]],Stores[store_no],0))</f>
        <v>200100</v>
      </c>
      <c r="J4315" s="4" t="str">
        <f>INDEX(Departments[dept_name],MATCH(Sales[[#This Row],[dept_no]],Departments[dept_no],0))</f>
        <v>Jewelery</v>
      </c>
      <c r="K4315" s="4" t="str">
        <f>CONCATENATE(Sales[[#This Row],[region]],Sales[[#This Row],[storetype]])</f>
        <v>3A</v>
      </c>
      <c r="L4315" s="4">
        <f>INDEX(RegionStoreCount[Store Count],MATCH(Sales[[#This Row],[RegionStoretype]],RegionStoreCount[Region/Type],0))</f>
        <v>9</v>
      </c>
      <c r="M4315" s="4">
        <f>AND(Sales[[#This Row],[date]]&lt;=TY_YTDMax,Sales[[#This Row],[date]]&gt;=TY_YTDMin)*Sales[[#This Row],[sales]]</f>
        <v>0</v>
      </c>
      <c r="N4315" s="4">
        <f>AND(Sales[[#This Row],[date]]&lt;=LY_YTDMax,Sales[[#This Row],[date]]&gt;=LY_YTDMin)*Sales[[#This Row],[sales]]</f>
        <v>0</v>
      </c>
      <c r="O4315" s="4">
        <f>AND(Sales[[#This Row],[date]]&gt;=YoY_Min,Sales[[#This Row],[date]]&lt;=TY_YTDMax)*(Sales[[#This Row],[sales]]/Sales[[#This Row],[sqft]])</f>
        <v>0.46702345227386305</v>
      </c>
      <c r="P4315" s="4">
        <f>SUMIF(Sales[RegionStoretype],Sales[[#This Row],[RegionStoretype]],Sales[YoY_SSF])/Sales[[#This Row],[Region_TypeCount]]</f>
        <v>53.603836561720975</v>
      </c>
    </row>
    <row r="4316" spans="1:16" x14ac:dyDescent="0.25">
      <c r="A4316" s="1">
        <v>43021</v>
      </c>
      <c r="B4316">
        <v>31</v>
      </c>
      <c r="C4316">
        <v>19</v>
      </c>
      <c r="D4316">
        <v>105761.83380000001</v>
      </c>
      <c r="E4316">
        <f>INDEX(Stores[region],MATCH(Sales[[#This Row],[store_no]],Stores[store_no],0))</f>
        <v>3</v>
      </c>
      <c r="F4316" t="str">
        <f>INDEX(Stores[storetype],MATCH(Sales[[#This Row],[store_no]],Stores[store_no],0))</f>
        <v>A</v>
      </c>
      <c r="G4316" t="str">
        <f>INDEX(Stores[location_city],MATCH(Sales[[#This Row],[store_no]],Stores[store_no],0))</f>
        <v>Rapid City</v>
      </c>
      <c r="H4316" t="str">
        <f>INDEX(Stores[location_state],MATCH(Sales[[#This Row],[store_no]],Stores[store_no],0))</f>
        <v>South Dakota</v>
      </c>
      <c r="I4316">
        <f>INDEX(Stores[sqft],MATCH(Sales[[#This Row],[store_no]],Stores[store_no],0))</f>
        <v>200100</v>
      </c>
      <c r="J4316" s="4" t="str">
        <f>INDEX(Departments[dept_name],MATCH(Sales[[#This Row],[dept_no]],Departments[dept_no],0))</f>
        <v>Tools</v>
      </c>
      <c r="K4316" s="4" t="str">
        <f>CONCATENATE(Sales[[#This Row],[region]],Sales[[#This Row],[storetype]])</f>
        <v>3A</v>
      </c>
      <c r="L4316" s="4">
        <f>INDEX(RegionStoreCount[Store Count],MATCH(Sales[[#This Row],[RegionStoretype]],RegionStoreCount[Region/Type],0))</f>
        <v>9</v>
      </c>
      <c r="M4316" s="4">
        <f>AND(Sales[[#This Row],[date]]&lt;=TY_YTDMax,Sales[[#This Row],[date]]&gt;=TY_YTDMin)*Sales[[#This Row],[sales]]</f>
        <v>0</v>
      </c>
      <c r="N4316" s="4">
        <f>AND(Sales[[#This Row],[date]]&lt;=LY_YTDMax,Sales[[#This Row],[date]]&gt;=LY_YTDMin)*Sales[[#This Row],[sales]]</f>
        <v>0</v>
      </c>
      <c r="O4316" s="4">
        <f>AND(Sales[[#This Row],[date]]&gt;=YoY_Min,Sales[[#This Row],[date]]&lt;=TY_YTDMax)*(Sales[[#This Row],[sales]]/Sales[[#This Row],[sqft]])</f>
        <v>0.52854489655172421</v>
      </c>
      <c r="P4316" s="4">
        <f>SUMIF(Sales[RegionStoretype],Sales[[#This Row],[RegionStoretype]],Sales[YoY_SSF])/Sales[[#This Row],[Region_TypeCount]]</f>
        <v>53.603836561720975</v>
      </c>
    </row>
    <row r="4317" spans="1:16" x14ac:dyDescent="0.25">
      <c r="A4317" s="1">
        <v>43021</v>
      </c>
      <c r="B4317">
        <v>31</v>
      </c>
      <c r="C4317">
        <v>20</v>
      </c>
      <c r="D4317">
        <v>119904.71189999999</v>
      </c>
      <c r="E4317">
        <f>INDEX(Stores[region],MATCH(Sales[[#This Row],[store_no]],Stores[store_no],0))</f>
        <v>3</v>
      </c>
      <c r="F4317" t="str">
        <f>INDEX(Stores[storetype],MATCH(Sales[[#This Row],[store_no]],Stores[store_no],0))</f>
        <v>A</v>
      </c>
      <c r="G4317" t="str">
        <f>INDEX(Stores[location_city],MATCH(Sales[[#This Row],[store_no]],Stores[store_no],0))</f>
        <v>Rapid City</v>
      </c>
      <c r="H4317" t="str">
        <f>INDEX(Stores[location_state],MATCH(Sales[[#This Row],[store_no]],Stores[store_no],0))</f>
        <v>South Dakota</v>
      </c>
      <c r="I4317">
        <f>INDEX(Stores[sqft],MATCH(Sales[[#This Row],[store_no]],Stores[store_no],0))</f>
        <v>200100</v>
      </c>
      <c r="J4317" s="4" t="str">
        <f>INDEX(Departments[dept_name],MATCH(Sales[[#This Row],[dept_no]],Departments[dept_no],0))</f>
        <v>Toys</v>
      </c>
      <c r="K4317" s="4" t="str">
        <f>CONCATENATE(Sales[[#This Row],[region]],Sales[[#This Row],[storetype]])</f>
        <v>3A</v>
      </c>
      <c r="L4317" s="4">
        <f>INDEX(RegionStoreCount[Store Count],MATCH(Sales[[#This Row],[RegionStoretype]],RegionStoreCount[Region/Type],0))</f>
        <v>9</v>
      </c>
      <c r="M4317" s="4">
        <f>AND(Sales[[#This Row],[date]]&lt;=TY_YTDMax,Sales[[#This Row],[date]]&gt;=TY_YTDMin)*Sales[[#This Row],[sales]]</f>
        <v>0</v>
      </c>
      <c r="N4317" s="4">
        <f>AND(Sales[[#This Row],[date]]&lt;=LY_YTDMax,Sales[[#This Row],[date]]&gt;=LY_YTDMin)*Sales[[#This Row],[sales]]</f>
        <v>0</v>
      </c>
      <c r="O4317" s="4">
        <f>AND(Sales[[#This Row],[date]]&gt;=YoY_Min,Sales[[#This Row],[date]]&lt;=TY_YTDMax)*(Sales[[#This Row],[sales]]/Sales[[#This Row],[sqft]])</f>
        <v>0.59922394752623687</v>
      </c>
      <c r="P4317" s="4">
        <f>SUMIF(Sales[RegionStoretype],Sales[[#This Row],[RegionStoretype]],Sales[YoY_SSF])/Sales[[#This Row],[Region_TypeCount]]</f>
        <v>53.603836561720975</v>
      </c>
    </row>
    <row r="4318" spans="1:16" x14ac:dyDescent="0.25">
      <c r="A4318" s="1">
        <v>43021</v>
      </c>
      <c r="B4318">
        <v>33</v>
      </c>
      <c r="C4318">
        <v>3</v>
      </c>
      <c r="D4318">
        <v>107798.29949999999</v>
      </c>
      <c r="E4318">
        <f>INDEX(Stores[region],MATCH(Sales[[#This Row],[store_no]],Stores[store_no],0))</f>
        <v>3</v>
      </c>
      <c r="F4318" t="str">
        <f>INDEX(Stores[storetype],MATCH(Sales[[#This Row],[store_no]],Stores[store_no],0))</f>
        <v>A</v>
      </c>
      <c r="G4318" t="str">
        <f>INDEX(Stores[location_city],MATCH(Sales[[#This Row],[store_no]],Stores[store_no],0))</f>
        <v>Omaha</v>
      </c>
      <c r="H4318" t="str">
        <f>INDEX(Stores[location_state],MATCH(Sales[[#This Row],[store_no]],Stores[store_no],0))</f>
        <v>Nebraska</v>
      </c>
      <c r="I4318">
        <f>INDEX(Stores[sqft],MATCH(Sales[[#This Row],[store_no]],Stores[store_no],0))</f>
        <v>40700</v>
      </c>
      <c r="J4318" s="4" t="str">
        <f>INDEX(Departments[dept_name],MATCH(Sales[[#This Row],[dept_no]],Departments[dept_no],0))</f>
        <v>Beauty</v>
      </c>
      <c r="K4318" s="4" t="str">
        <f>CONCATENATE(Sales[[#This Row],[region]],Sales[[#This Row],[storetype]])</f>
        <v>3A</v>
      </c>
      <c r="L4318" s="4">
        <f>INDEX(RegionStoreCount[Store Count],MATCH(Sales[[#This Row],[RegionStoretype]],RegionStoreCount[Region/Type],0))</f>
        <v>9</v>
      </c>
      <c r="M4318" s="4">
        <f>AND(Sales[[#This Row],[date]]&lt;=TY_YTDMax,Sales[[#This Row],[date]]&gt;=TY_YTDMin)*Sales[[#This Row],[sales]]</f>
        <v>0</v>
      </c>
      <c r="N4318" s="4">
        <f>AND(Sales[[#This Row],[date]]&lt;=LY_YTDMax,Sales[[#This Row],[date]]&gt;=LY_YTDMin)*Sales[[#This Row],[sales]]</f>
        <v>0</v>
      </c>
      <c r="O4318" s="4">
        <f>AND(Sales[[#This Row],[date]]&gt;=YoY_Min,Sales[[#This Row],[date]]&lt;=TY_YTDMax)*(Sales[[#This Row],[sales]]/Sales[[#This Row],[sqft]])</f>
        <v>2.6486068673218672</v>
      </c>
      <c r="P4318" s="4">
        <f>SUMIF(Sales[RegionStoretype],Sales[[#This Row],[RegionStoretype]],Sales[YoY_SSF])/Sales[[#This Row],[Region_TypeCount]]</f>
        <v>53.603836561720975</v>
      </c>
    </row>
    <row r="4319" spans="1:16" x14ac:dyDescent="0.25">
      <c r="A4319" s="1">
        <v>43021</v>
      </c>
      <c r="B4319">
        <v>33</v>
      </c>
      <c r="C4319">
        <v>11</v>
      </c>
      <c r="D4319">
        <v>32923.420600000005</v>
      </c>
      <c r="E4319">
        <f>INDEX(Stores[region],MATCH(Sales[[#This Row],[store_no]],Stores[store_no],0))</f>
        <v>3</v>
      </c>
      <c r="F4319" t="str">
        <f>INDEX(Stores[storetype],MATCH(Sales[[#This Row],[store_no]],Stores[store_no],0))</f>
        <v>A</v>
      </c>
      <c r="G4319" t="str">
        <f>INDEX(Stores[location_city],MATCH(Sales[[#This Row],[store_no]],Stores[store_no],0))</f>
        <v>Omaha</v>
      </c>
      <c r="H4319" t="str">
        <f>INDEX(Stores[location_state],MATCH(Sales[[#This Row],[store_no]],Stores[store_no],0))</f>
        <v>Nebraska</v>
      </c>
      <c r="I4319">
        <f>INDEX(Stores[sqft],MATCH(Sales[[#This Row],[store_no]],Stores[store_no],0))</f>
        <v>40700</v>
      </c>
      <c r="J4319" s="4" t="str">
        <f>INDEX(Departments[dept_name],MATCH(Sales[[#This Row],[dept_no]],Departments[dept_no],0))</f>
        <v>Home</v>
      </c>
      <c r="K4319" s="4" t="str">
        <f>CONCATENATE(Sales[[#This Row],[region]],Sales[[#This Row],[storetype]])</f>
        <v>3A</v>
      </c>
      <c r="L4319" s="4">
        <f>INDEX(RegionStoreCount[Store Count],MATCH(Sales[[#This Row],[RegionStoretype]],RegionStoreCount[Region/Type],0))</f>
        <v>9</v>
      </c>
      <c r="M4319" s="4">
        <f>AND(Sales[[#This Row],[date]]&lt;=TY_YTDMax,Sales[[#This Row],[date]]&gt;=TY_YTDMin)*Sales[[#This Row],[sales]]</f>
        <v>0</v>
      </c>
      <c r="N4319" s="4">
        <f>AND(Sales[[#This Row],[date]]&lt;=LY_YTDMax,Sales[[#This Row],[date]]&gt;=LY_YTDMin)*Sales[[#This Row],[sales]]</f>
        <v>0</v>
      </c>
      <c r="O4319" s="4">
        <f>AND(Sales[[#This Row],[date]]&gt;=YoY_Min,Sales[[#This Row],[date]]&lt;=TY_YTDMax)*(Sales[[#This Row],[sales]]/Sales[[#This Row],[sqft]])</f>
        <v>0.80892925307125318</v>
      </c>
      <c r="P4319" s="4">
        <f>SUMIF(Sales[RegionStoretype],Sales[[#This Row],[RegionStoretype]],Sales[YoY_SSF])/Sales[[#This Row],[Region_TypeCount]]</f>
        <v>53.603836561720975</v>
      </c>
    </row>
    <row r="4320" spans="1:16" x14ac:dyDescent="0.25">
      <c r="A4320" s="1">
        <v>43021</v>
      </c>
      <c r="B4320">
        <v>34</v>
      </c>
      <c r="C4320">
        <v>7</v>
      </c>
      <c r="D4320">
        <v>79843.832399999999</v>
      </c>
      <c r="E4320">
        <f>INDEX(Stores[region],MATCH(Sales[[#This Row],[store_no]],Stores[store_no],0))</f>
        <v>1</v>
      </c>
      <c r="F4320" t="str">
        <f>INDEX(Stores[storetype],MATCH(Sales[[#This Row],[store_no]],Stores[store_no],0))</f>
        <v>A</v>
      </c>
      <c r="G4320" t="str">
        <f>INDEX(Stores[location_city],MATCH(Sales[[#This Row],[store_no]],Stores[store_no],0))</f>
        <v>Toledo</v>
      </c>
      <c r="H4320" t="str">
        <f>INDEX(Stores[location_state],MATCH(Sales[[#This Row],[store_no]],Stores[store_no],0))</f>
        <v>Ohio</v>
      </c>
      <c r="I4320">
        <f>INDEX(Stores[sqft],MATCH(Sales[[#This Row],[store_no]],Stores[store_no],0))</f>
        <v>207900</v>
      </c>
      <c r="J4320" s="4" t="str">
        <f>INDEX(Departments[dept_name],MATCH(Sales[[#This Row],[dept_no]],Departments[dept_no],0))</f>
        <v>Electronics</v>
      </c>
      <c r="K4320" s="4" t="str">
        <f>CONCATENATE(Sales[[#This Row],[region]],Sales[[#This Row],[storetype]])</f>
        <v>1A</v>
      </c>
      <c r="L4320" s="4">
        <f>INDEX(RegionStoreCount[Store Count],MATCH(Sales[[#This Row],[RegionStoretype]],RegionStoreCount[Region/Type],0))</f>
        <v>5</v>
      </c>
      <c r="M4320" s="4">
        <f>AND(Sales[[#This Row],[date]]&lt;=TY_YTDMax,Sales[[#This Row],[date]]&gt;=TY_YTDMin)*Sales[[#This Row],[sales]]</f>
        <v>0</v>
      </c>
      <c r="N4320" s="4">
        <f>AND(Sales[[#This Row],[date]]&lt;=LY_YTDMax,Sales[[#This Row],[date]]&gt;=LY_YTDMin)*Sales[[#This Row],[sales]]</f>
        <v>0</v>
      </c>
      <c r="O4320" s="4">
        <f>AND(Sales[[#This Row],[date]]&gt;=YoY_Min,Sales[[#This Row],[date]]&lt;=TY_YTDMax)*(Sales[[#This Row],[sales]]/Sales[[#This Row],[sqft]])</f>
        <v>0.38404921789321789</v>
      </c>
      <c r="P4320" s="4">
        <f>SUMIF(Sales[RegionStoretype],Sales[[#This Row],[RegionStoretype]],Sales[YoY_SSF])/Sales[[#This Row],[Region_TypeCount]]</f>
        <v>59.469551530910678</v>
      </c>
    </row>
    <row r="4321" spans="1:16" x14ac:dyDescent="0.25">
      <c r="A4321" s="1">
        <v>43021</v>
      </c>
      <c r="B4321">
        <v>34</v>
      </c>
      <c r="C4321">
        <v>10</v>
      </c>
      <c r="D4321">
        <v>12591.9095</v>
      </c>
      <c r="E4321">
        <f>INDEX(Stores[region],MATCH(Sales[[#This Row],[store_no]],Stores[store_no],0))</f>
        <v>1</v>
      </c>
      <c r="F4321" t="str">
        <f>INDEX(Stores[storetype],MATCH(Sales[[#This Row],[store_no]],Stores[store_no],0))</f>
        <v>A</v>
      </c>
      <c r="G4321" t="str">
        <f>INDEX(Stores[location_city],MATCH(Sales[[#This Row],[store_no]],Stores[store_no],0))</f>
        <v>Toledo</v>
      </c>
      <c r="H4321" t="str">
        <f>INDEX(Stores[location_state],MATCH(Sales[[#This Row],[store_no]],Stores[store_no],0))</f>
        <v>Ohio</v>
      </c>
      <c r="I4321">
        <f>INDEX(Stores[sqft],MATCH(Sales[[#This Row],[store_no]],Stores[store_no],0))</f>
        <v>207900</v>
      </c>
      <c r="J4321" s="4" t="str">
        <f>INDEX(Departments[dept_name],MATCH(Sales[[#This Row],[dept_no]],Departments[dept_no],0))</f>
        <v>Health</v>
      </c>
      <c r="K4321" s="4" t="str">
        <f>CONCATENATE(Sales[[#This Row],[region]],Sales[[#This Row],[storetype]])</f>
        <v>1A</v>
      </c>
      <c r="L4321" s="4">
        <f>INDEX(RegionStoreCount[Store Count],MATCH(Sales[[#This Row],[RegionStoretype]],RegionStoreCount[Region/Type],0))</f>
        <v>5</v>
      </c>
      <c r="M4321" s="4">
        <f>AND(Sales[[#This Row],[date]]&lt;=TY_YTDMax,Sales[[#This Row],[date]]&gt;=TY_YTDMin)*Sales[[#This Row],[sales]]</f>
        <v>0</v>
      </c>
      <c r="N4321" s="4">
        <f>AND(Sales[[#This Row],[date]]&lt;=LY_YTDMax,Sales[[#This Row],[date]]&gt;=LY_YTDMin)*Sales[[#This Row],[sales]]</f>
        <v>0</v>
      </c>
      <c r="O4321" s="4">
        <f>AND(Sales[[#This Row],[date]]&gt;=YoY_Min,Sales[[#This Row],[date]]&lt;=TY_YTDMax)*(Sales[[#This Row],[sales]]/Sales[[#This Row],[sqft]])</f>
        <v>6.056714526214526E-2</v>
      </c>
      <c r="P4321" s="4">
        <f>SUMIF(Sales[RegionStoretype],Sales[[#This Row],[RegionStoretype]],Sales[YoY_SSF])/Sales[[#This Row],[Region_TypeCount]]</f>
        <v>59.469551530910678</v>
      </c>
    </row>
    <row r="4322" spans="1:16" x14ac:dyDescent="0.25">
      <c r="A4322" s="1">
        <v>43021</v>
      </c>
      <c r="B4322">
        <v>34</v>
      </c>
      <c r="C4322">
        <v>14</v>
      </c>
      <c r="D4322">
        <v>64366.776299999998</v>
      </c>
      <c r="E4322">
        <f>INDEX(Stores[region],MATCH(Sales[[#This Row],[store_no]],Stores[store_no],0))</f>
        <v>1</v>
      </c>
      <c r="F4322" t="str">
        <f>INDEX(Stores[storetype],MATCH(Sales[[#This Row],[store_no]],Stores[store_no],0))</f>
        <v>A</v>
      </c>
      <c r="G4322" t="str">
        <f>INDEX(Stores[location_city],MATCH(Sales[[#This Row],[store_no]],Stores[store_no],0))</f>
        <v>Toledo</v>
      </c>
      <c r="H4322" t="str">
        <f>INDEX(Stores[location_state],MATCH(Sales[[#This Row],[store_no]],Stores[store_no],0))</f>
        <v>Ohio</v>
      </c>
      <c r="I4322">
        <f>INDEX(Stores[sqft],MATCH(Sales[[#This Row],[store_no]],Stores[store_no],0))</f>
        <v>207900</v>
      </c>
      <c r="J4322" s="4" t="str">
        <f>INDEX(Departments[dept_name],MATCH(Sales[[#This Row],[dept_no]],Departments[dept_no],0))</f>
        <v>Movies</v>
      </c>
      <c r="K4322" s="4" t="str">
        <f>CONCATENATE(Sales[[#This Row],[region]],Sales[[#This Row],[storetype]])</f>
        <v>1A</v>
      </c>
      <c r="L4322" s="4">
        <f>INDEX(RegionStoreCount[Store Count],MATCH(Sales[[#This Row],[RegionStoretype]],RegionStoreCount[Region/Type],0))</f>
        <v>5</v>
      </c>
      <c r="M4322" s="4">
        <f>AND(Sales[[#This Row],[date]]&lt;=TY_YTDMax,Sales[[#This Row],[date]]&gt;=TY_YTDMin)*Sales[[#This Row],[sales]]</f>
        <v>0</v>
      </c>
      <c r="N4322" s="4">
        <f>AND(Sales[[#This Row],[date]]&lt;=LY_YTDMax,Sales[[#This Row],[date]]&gt;=LY_YTDMin)*Sales[[#This Row],[sales]]</f>
        <v>0</v>
      </c>
      <c r="O4322" s="4">
        <f>AND(Sales[[#This Row],[date]]&gt;=YoY_Min,Sales[[#This Row],[date]]&lt;=TY_YTDMax)*(Sales[[#This Row],[sales]]/Sales[[#This Row],[sqft]])</f>
        <v>0.30960450360750358</v>
      </c>
      <c r="P4322" s="4">
        <f>SUMIF(Sales[RegionStoretype],Sales[[#This Row],[RegionStoretype]],Sales[YoY_SSF])/Sales[[#This Row],[Region_TypeCount]]</f>
        <v>59.469551530910678</v>
      </c>
    </row>
    <row r="4323" spans="1:16" x14ac:dyDescent="0.25">
      <c r="A4323" s="1">
        <v>43021</v>
      </c>
      <c r="B4323">
        <v>35</v>
      </c>
      <c r="C4323">
        <v>12</v>
      </c>
      <c r="D4323">
        <v>120987.42240000001</v>
      </c>
      <c r="E4323">
        <f>INDEX(Stores[region],MATCH(Sales[[#This Row],[store_no]],Stores[store_no],0))</f>
        <v>3</v>
      </c>
      <c r="F4323" t="str">
        <f>INDEX(Stores[storetype],MATCH(Sales[[#This Row],[store_no]],Stores[store_no],0))</f>
        <v>C</v>
      </c>
      <c r="G4323" t="str">
        <f>INDEX(Stores[location_city],MATCH(Sales[[#This Row],[store_no]],Stores[store_no],0))</f>
        <v>Wichita</v>
      </c>
      <c r="H4323" t="str">
        <f>INDEX(Stores[location_state],MATCH(Sales[[#This Row],[store_no]],Stores[store_no],0))</f>
        <v>Kansas</v>
      </c>
      <c r="I4323">
        <f>INDEX(Stores[sqft],MATCH(Sales[[#This Row],[store_no]],Stores[store_no],0))</f>
        <v>72800</v>
      </c>
      <c r="J4323" s="4" t="str">
        <f>INDEX(Departments[dept_name],MATCH(Sales[[#This Row],[dept_no]],Departments[dept_no],0))</f>
        <v>Jewelery</v>
      </c>
      <c r="K4323" s="4" t="str">
        <f>CONCATENATE(Sales[[#This Row],[region]],Sales[[#This Row],[storetype]])</f>
        <v>3C</v>
      </c>
      <c r="L4323" s="4">
        <f>INDEX(RegionStoreCount[Store Count],MATCH(Sales[[#This Row],[RegionStoretype]],RegionStoreCount[Region/Type],0))</f>
        <v>2</v>
      </c>
      <c r="M4323" s="4">
        <f>AND(Sales[[#This Row],[date]]&lt;=TY_YTDMax,Sales[[#This Row],[date]]&gt;=TY_YTDMin)*Sales[[#This Row],[sales]]</f>
        <v>0</v>
      </c>
      <c r="N4323" s="4">
        <f>AND(Sales[[#This Row],[date]]&lt;=LY_YTDMax,Sales[[#This Row],[date]]&gt;=LY_YTDMin)*Sales[[#This Row],[sales]]</f>
        <v>0</v>
      </c>
      <c r="O4323" s="4">
        <f>AND(Sales[[#This Row],[date]]&gt;=YoY_Min,Sales[[#This Row],[date]]&lt;=TY_YTDMax)*(Sales[[#This Row],[sales]]/Sales[[#This Row],[sqft]])</f>
        <v>1.661915142857143</v>
      </c>
      <c r="P4323" s="4">
        <f>SUMIF(Sales[RegionStoretype],Sales[[#This Row],[RegionStoretype]],Sales[YoY_SSF])/Sales[[#This Row],[Region_TypeCount]]</f>
        <v>47.561479460925746</v>
      </c>
    </row>
    <row r="4324" spans="1:16" x14ac:dyDescent="0.25">
      <c r="A4324" s="1">
        <v>43021</v>
      </c>
      <c r="B4324">
        <v>36</v>
      </c>
      <c r="C4324">
        <v>15</v>
      </c>
      <c r="D4324">
        <v>52085.551800000001</v>
      </c>
      <c r="E4324">
        <f>INDEX(Stores[region],MATCH(Sales[[#This Row],[store_no]],Stores[store_no],0))</f>
        <v>2</v>
      </c>
      <c r="F4324" t="str">
        <f>INDEX(Stores[storetype],MATCH(Sales[[#This Row],[store_no]],Stores[store_no],0))</f>
        <v>A</v>
      </c>
      <c r="G4324" t="str">
        <f>INDEX(Stores[location_city],MATCH(Sales[[#This Row],[store_no]],Stores[store_no],0))</f>
        <v>Aurora</v>
      </c>
      <c r="H4324" t="str">
        <f>INDEX(Stores[location_state],MATCH(Sales[[#This Row],[store_no]],Stores[store_no],0))</f>
        <v>Illinois</v>
      </c>
      <c r="I4324">
        <f>INDEX(Stores[sqft],MATCH(Sales[[#This Row],[store_no]],Stores[store_no],0))</f>
        <v>209900</v>
      </c>
      <c r="J4324" s="4" t="str">
        <f>INDEX(Departments[dept_name],MATCH(Sales[[#This Row],[dept_no]],Departments[dept_no],0))</f>
        <v>Music</v>
      </c>
      <c r="K4324" s="4" t="str">
        <f>CONCATENATE(Sales[[#This Row],[region]],Sales[[#This Row],[storetype]])</f>
        <v>2A</v>
      </c>
      <c r="L4324" s="4">
        <f>INDEX(RegionStoreCount[Store Count],MATCH(Sales[[#This Row],[RegionStoretype]],RegionStoreCount[Region/Type],0))</f>
        <v>5</v>
      </c>
      <c r="M4324" s="4">
        <f>AND(Sales[[#This Row],[date]]&lt;=TY_YTDMax,Sales[[#This Row],[date]]&gt;=TY_YTDMin)*Sales[[#This Row],[sales]]</f>
        <v>0</v>
      </c>
      <c r="N4324" s="4">
        <f>AND(Sales[[#This Row],[date]]&lt;=LY_YTDMax,Sales[[#This Row],[date]]&gt;=LY_YTDMin)*Sales[[#This Row],[sales]]</f>
        <v>0</v>
      </c>
      <c r="O4324" s="4">
        <f>AND(Sales[[#This Row],[date]]&gt;=YoY_Min,Sales[[#This Row],[date]]&lt;=TY_YTDMax)*(Sales[[#This Row],[sales]]/Sales[[#This Row],[sqft]])</f>
        <v>0.24814460123868509</v>
      </c>
      <c r="P4324" s="4">
        <f>SUMIF(Sales[RegionStoretype],Sales[[#This Row],[RegionStoretype]],Sales[YoY_SSF])/Sales[[#This Row],[Region_TypeCount]]</f>
        <v>60.052789354368521</v>
      </c>
    </row>
    <row r="4325" spans="1:16" x14ac:dyDescent="0.25">
      <c r="A4325" s="1">
        <v>43021</v>
      </c>
      <c r="B4325">
        <v>38</v>
      </c>
      <c r="C4325">
        <v>8</v>
      </c>
      <c r="D4325">
        <v>16115.0062</v>
      </c>
      <c r="E4325">
        <f>INDEX(Stores[region],MATCH(Sales[[#This Row],[store_no]],Stores[store_no],0))</f>
        <v>2</v>
      </c>
      <c r="F4325" t="str">
        <f>INDEX(Stores[storetype],MATCH(Sales[[#This Row],[store_no]],Stores[store_no],0))</f>
        <v>C</v>
      </c>
      <c r="G4325" t="str">
        <f>INDEX(Stores[location_city],MATCH(Sales[[#This Row],[store_no]],Stores[store_no],0))</f>
        <v>Hinsdale</v>
      </c>
      <c r="H4325" t="str">
        <f>INDEX(Stores[location_state],MATCH(Sales[[#This Row],[store_no]],Stores[store_no],0))</f>
        <v>Illinois</v>
      </c>
      <c r="I4325">
        <f>INDEX(Stores[sqft],MATCH(Sales[[#This Row],[store_no]],Stores[store_no],0))</f>
        <v>155600</v>
      </c>
      <c r="J4325" s="4" t="str">
        <f>INDEX(Departments[dept_name],MATCH(Sales[[#This Row],[dept_no]],Departments[dept_no],0))</f>
        <v>Games</v>
      </c>
      <c r="K4325" s="4" t="str">
        <f>CONCATENATE(Sales[[#This Row],[region]],Sales[[#This Row],[storetype]])</f>
        <v>2C</v>
      </c>
      <c r="L4325" s="4">
        <f>INDEX(RegionStoreCount[Store Count],MATCH(Sales[[#This Row],[RegionStoretype]],RegionStoreCount[Region/Type],0))</f>
        <v>1</v>
      </c>
      <c r="M4325" s="4">
        <f>AND(Sales[[#This Row],[date]]&lt;=TY_YTDMax,Sales[[#This Row],[date]]&gt;=TY_YTDMin)*Sales[[#This Row],[sales]]</f>
        <v>0</v>
      </c>
      <c r="N4325" s="4">
        <f>AND(Sales[[#This Row],[date]]&lt;=LY_YTDMax,Sales[[#This Row],[date]]&gt;=LY_YTDMin)*Sales[[#This Row],[sales]]</f>
        <v>0</v>
      </c>
      <c r="O4325" s="4">
        <f>AND(Sales[[#This Row],[date]]&gt;=YoY_Min,Sales[[#This Row],[date]]&lt;=TY_YTDMax)*(Sales[[#This Row],[sales]]/Sales[[#This Row],[sqft]])</f>
        <v>0.10356687789203085</v>
      </c>
      <c r="P4325" s="4">
        <f>SUMIF(Sales[RegionStoretype],Sales[[#This Row],[RegionStoretype]],Sales[YoY_SSF])/Sales[[#This Row],[Region_TypeCount]]</f>
        <v>44.537621913239086</v>
      </c>
    </row>
    <row r="4326" spans="1:16" x14ac:dyDescent="0.25">
      <c r="A4326" s="1">
        <v>43028</v>
      </c>
      <c r="B4326">
        <v>1</v>
      </c>
      <c r="C4326">
        <v>1</v>
      </c>
      <c r="D4326">
        <v>17000.276099999999</v>
      </c>
      <c r="E4326">
        <f>INDEX(Stores[region],MATCH(Sales[[#This Row],[store_no]],Stores[store_no],0))</f>
        <v>1</v>
      </c>
      <c r="F4326" t="str">
        <f>INDEX(Stores[storetype],MATCH(Sales[[#This Row],[store_no]],Stores[store_no],0))</f>
        <v>A</v>
      </c>
      <c r="G4326" t="str">
        <f>INDEX(Stores[location_city],MATCH(Sales[[#This Row],[store_no]],Stores[store_no],0))</f>
        <v>Ann Arbor</v>
      </c>
      <c r="H4326" t="str">
        <f>INDEX(Stores[location_state],MATCH(Sales[[#This Row],[store_no]],Stores[store_no],0))</f>
        <v>Michigan</v>
      </c>
      <c r="I4326">
        <f>INDEX(Stores[sqft],MATCH(Sales[[#This Row],[store_no]],Stores[store_no],0))</f>
        <v>100600</v>
      </c>
      <c r="J4326" s="4" t="str">
        <f>INDEX(Departments[dept_name],MATCH(Sales[[#This Row],[dept_no]],Departments[dept_no],0))</f>
        <v>Automotive</v>
      </c>
      <c r="K4326" s="4" t="str">
        <f>CONCATENATE(Sales[[#This Row],[region]],Sales[[#This Row],[storetype]])</f>
        <v>1A</v>
      </c>
      <c r="L4326" s="4">
        <f>INDEX(RegionStoreCount[Store Count],MATCH(Sales[[#This Row],[RegionStoretype]],RegionStoreCount[Region/Type],0))</f>
        <v>5</v>
      </c>
      <c r="M4326" s="4">
        <f>AND(Sales[[#This Row],[date]]&lt;=TY_YTDMax,Sales[[#This Row],[date]]&gt;=TY_YTDMin)*Sales[[#This Row],[sales]]</f>
        <v>0</v>
      </c>
      <c r="N4326" s="4">
        <f>AND(Sales[[#This Row],[date]]&lt;=LY_YTDMax,Sales[[#This Row],[date]]&gt;=LY_YTDMin)*Sales[[#This Row],[sales]]</f>
        <v>0</v>
      </c>
      <c r="O4326" s="4">
        <f>AND(Sales[[#This Row],[date]]&gt;=YoY_Min,Sales[[#This Row],[date]]&lt;=TY_YTDMax)*(Sales[[#This Row],[sales]]/Sales[[#This Row],[sqft]])</f>
        <v>0.16898882803180915</v>
      </c>
      <c r="P4326" s="4">
        <f>SUMIF(Sales[RegionStoretype],Sales[[#This Row],[RegionStoretype]],Sales[YoY_SSF])/Sales[[#This Row],[Region_TypeCount]]</f>
        <v>59.469551530910678</v>
      </c>
    </row>
    <row r="4327" spans="1:16" x14ac:dyDescent="0.25">
      <c r="A4327" s="1">
        <v>43028</v>
      </c>
      <c r="B4327">
        <v>1</v>
      </c>
      <c r="C4327">
        <v>5</v>
      </c>
      <c r="D4327">
        <v>27970.240999999998</v>
      </c>
      <c r="E4327">
        <f>INDEX(Stores[region],MATCH(Sales[[#This Row],[store_no]],Stores[store_no],0))</f>
        <v>1</v>
      </c>
      <c r="F4327" t="str">
        <f>INDEX(Stores[storetype],MATCH(Sales[[#This Row],[store_no]],Stores[store_no],0))</f>
        <v>A</v>
      </c>
      <c r="G4327" t="str">
        <f>INDEX(Stores[location_city],MATCH(Sales[[#This Row],[store_no]],Stores[store_no],0))</f>
        <v>Ann Arbor</v>
      </c>
      <c r="H4327" t="str">
        <f>INDEX(Stores[location_state],MATCH(Sales[[#This Row],[store_no]],Stores[store_no],0))</f>
        <v>Michigan</v>
      </c>
      <c r="I4327">
        <f>INDEX(Stores[sqft],MATCH(Sales[[#This Row],[store_no]],Stores[store_no],0))</f>
        <v>100600</v>
      </c>
      <c r="J4327" s="4" t="str">
        <f>INDEX(Departments[dept_name],MATCH(Sales[[#This Row],[dept_no]],Departments[dept_no],0))</f>
        <v>Clothing</v>
      </c>
      <c r="K4327" s="4" t="str">
        <f>CONCATENATE(Sales[[#This Row],[region]],Sales[[#This Row],[storetype]])</f>
        <v>1A</v>
      </c>
      <c r="L4327" s="4">
        <f>INDEX(RegionStoreCount[Store Count],MATCH(Sales[[#This Row],[RegionStoretype]],RegionStoreCount[Region/Type],0))</f>
        <v>5</v>
      </c>
      <c r="M4327" s="4">
        <f>AND(Sales[[#This Row],[date]]&lt;=TY_YTDMax,Sales[[#This Row],[date]]&gt;=TY_YTDMin)*Sales[[#This Row],[sales]]</f>
        <v>0</v>
      </c>
      <c r="N4327" s="4">
        <f>AND(Sales[[#This Row],[date]]&lt;=LY_YTDMax,Sales[[#This Row],[date]]&gt;=LY_YTDMin)*Sales[[#This Row],[sales]]</f>
        <v>0</v>
      </c>
      <c r="O4327" s="4">
        <f>AND(Sales[[#This Row],[date]]&gt;=YoY_Min,Sales[[#This Row],[date]]&lt;=TY_YTDMax)*(Sales[[#This Row],[sales]]/Sales[[#This Row],[sqft]])</f>
        <v>0.27803420477137175</v>
      </c>
      <c r="P4327" s="4">
        <f>SUMIF(Sales[RegionStoretype],Sales[[#This Row],[RegionStoretype]],Sales[YoY_SSF])/Sales[[#This Row],[Region_TypeCount]]</f>
        <v>59.469551530910678</v>
      </c>
    </row>
    <row r="4328" spans="1:16" x14ac:dyDescent="0.25">
      <c r="A4328" s="1">
        <v>43028</v>
      </c>
      <c r="B4328">
        <v>1</v>
      </c>
      <c r="C4328">
        <v>6</v>
      </c>
      <c r="D4328">
        <v>22252.524099999999</v>
      </c>
      <c r="E4328">
        <f>INDEX(Stores[region],MATCH(Sales[[#This Row],[store_no]],Stores[store_no],0))</f>
        <v>1</v>
      </c>
      <c r="F4328" t="str">
        <f>INDEX(Stores[storetype],MATCH(Sales[[#This Row],[store_no]],Stores[store_no],0))</f>
        <v>A</v>
      </c>
      <c r="G4328" t="str">
        <f>INDEX(Stores[location_city],MATCH(Sales[[#This Row],[store_no]],Stores[store_no],0))</f>
        <v>Ann Arbor</v>
      </c>
      <c r="H4328" t="str">
        <f>INDEX(Stores[location_state],MATCH(Sales[[#This Row],[store_no]],Stores[store_no],0))</f>
        <v>Michigan</v>
      </c>
      <c r="I4328">
        <f>INDEX(Stores[sqft],MATCH(Sales[[#This Row],[store_no]],Stores[store_no],0))</f>
        <v>100600</v>
      </c>
      <c r="J4328" s="4" t="str">
        <f>INDEX(Departments[dept_name],MATCH(Sales[[#This Row],[dept_no]],Departments[dept_no],0))</f>
        <v>Computers</v>
      </c>
      <c r="K4328" s="4" t="str">
        <f>CONCATENATE(Sales[[#This Row],[region]],Sales[[#This Row],[storetype]])</f>
        <v>1A</v>
      </c>
      <c r="L4328" s="4">
        <f>INDEX(RegionStoreCount[Store Count],MATCH(Sales[[#This Row],[RegionStoretype]],RegionStoreCount[Region/Type],0))</f>
        <v>5</v>
      </c>
      <c r="M4328" s="4">
        <f>AND(Sales[[#This Row],[date]]&lt;=TY_YTDMax,Sales[[#This Row],[date]]&gt;=TY_YTDMin)*Sales[[#This Row],[sales]]</f>
        <v>0</v>
      </c>
      <c r="N4328" s="4">
        <f>AND(Sales[[#This Row],[date]]&lt;=LY_YTDMax,Sales[[#This Row],[date]]&gt;=LY_YTDMin)*Sales[[#This Row],[sales]]</f>
        <v>0</v>
      </c>
      <c r="O4328" s="4">
        <f>AND(Sales[[#This Row],[date]]&gt;=YoY_Min,Sales[[#This Row],[date]]&lt;=TY_YTDMax)*(Sales[[#This Row],[sales]]/Sales[[#This Row],[sqft]])</f>
        <v>0.22119805268389661</v>
      </c>
      <c r="P4328" s="4">
        <f>SUMIF(Sales[RegionStoretype],Sales[[#This Row],[RegionStoretype]],Sales[YoY_SSF])/Sales[[#This Row],[Region_TypeCount]]</f>
        <v>59.469551530910678</v>
      </c>
    </row>
    <row r="4329" spans="1:16" x14ac:dyDescent="0.25">
      <c r="A4329" s="1">
        <v>43028</v>
      </c>
      <c r="B4329">
        <v>1</v>
      </c>
      <c r="C4329">
        <v>11</v>
      </c>
      <c r="D4329">
        <v>9058.277399999999</v>
      </c>
      <c r="E4329">
        <f>INDEX(Stores[region],MATCH(Sales[[#This Row],[store_no]],Stores[store_no],0))</f>
        <v>1</v>
      </c>
      <c r="F4329" t="str">
        <f>INDEX(Stores[storetype],MATCH(Sales[[#This Row],[store_no]],Stores[store_no],0))</f>
        <v>A</v>
      </c>
      <c r="G4329" t="str">
        <f>INDEX(Stores[location_city],MATCH(Sales[[#This Row],[store_no]],Stores[store_no],0))</f>
        <v>Ann Arbor</v>
      </c>
      <c r="H4329" t="str">
        <f>INDEX(Stores[location_state],MATCH(Sales[[#This Row],[store_no]],Stores[store_no],0))</f>
        <v>Michigan</v>
      </c>
      <c r="I4329">
        <f>INDEX(Stores[sqft],MATCH(Sales[[#This Row],[store_no]],Stores[store_no],0))</f>
        <v>100600</v>
      </c>
      <c r="J4329" s="4" t="str">
        <f>INDEX(Departments[dept_name],MATCH(Sales[[#This Row],[dept_no]],Departments[dept_no],0))</f>
        <v>Home</v>
      </c>
      <c r="K4329" s="4" t="str">
        <f>CONCATENATE(Sales[[#This Row],[region]],Sales[[#This Row],[storetype]])</f>
        <v>1A</v>
      </c>
      <c r="L4329" s="4">
        <f>INDEX(RegionStoreCount[Store Count],MATCH(Sales[[#This Row],[RegionStoretype]],RegionStoreCount[Region/Type],0))</f>
        <v>5</v>
      </c>
      <c r="M4329" s="4">
        <f>AND(Sales[[#This Row],[date]]&lt;=TY_YTDMax,Sales[[#This Row],[date]]&gt;=TY_YTDMin)*Sales[[#This Row],[sales]]</f>
        <v>0</v>
      </c>
      <c r="N4329" s="4">
        <f>AND(Sales[[#This Row],[date]]&lt;=LY_YTDMax,Sales[[#This Row],[date]]&gt;=LY_YTDMin)*Sales[[#This Row],[sales]]</f>
        <v>0</v>
      </c>
      <c r="O4329" s="4">
        <f>AND(Sales[[#This Row],[date]]&gt;=YoY_Min,Sales[[#This Row],[date]]&lt;=TY_YTDMax)*(Sales[[#This Row],[sales]]/Sales[[#This Row],[sqft]])</f>
        <v>9.0042518886679912E-2</v>
      </c>
      <c r="P4329" s="4">
        <f>SUMIF(Sales[RegionStoretype],Sales[[#This Row],[RegionStoretype]],Sales[YoY_SSF])/Sales[[#This Row],[Region_TypeCount]]</f>
        <v>59.469551530910678</v>
      </c>
    </row>
    <row r="4330" spans="1:16" x14ac:dyDescent="0.25">
      <c r="A4330" s="1">
        <v>43028</v>
      </c>
      <c r="B4330">
        <v>1</v>
      </c>
      <c r="C4330">
        <v>16</v>
      </c>
      <c r="D4330">
        <v>19828.787700000001</v>
      </c>
      <c r="E4330">
        <f>INDEX(Stores[region],MATCH(Sales[[#This Row],[store_no]],Stores[store_no],0))</f>
        <v>1</v>
      </c>
      <c r="F4330" t="str">
        <f>INDEX(Stores[storetype],MATCH(Sales[[#This Row],[store_no]],Stores[store_no],0))</f>
        <v>A</v>
      </c>
      <c r="G4330" t="str">
        <f>INDEX(Stores[location_city],MATCH(Sales[[#This Row],[store_no]],Stores[store_no],0))</f>
        <v>Ann Arbor</v>
      </c>
      <c r="H4330" t="str">
        <f>INDEX(Stores[location_state],MATCH(Sales[[#This Row],[store_no]],Stores[store_no],0))</f>
        <v>Michigan</v>
      </c>
      <c r="I4330">
        <f>INDEX(Stores[sqft],MATCH(Sales[[#This Row],[store_no]],Stores[store_no],0))</f>
        <v>100600</v>
      </c>
      <c r="J4330" s="4" t="str">
        <f>INDEX(Departments[dept_name],MATCH(Sales[[#This Row],[dept_no]],Departments[dept_no],0))</f>
        <v>Outdoors</v>
      </c>
      <c r="K4330" s="4" t="str">
        <f>CONCATENATE(Sales[[#This Row],[region]],Sales[[#This Row],[storetype]])</f>
        <v>1A</v>
      </c>
      <c r="L4330" s="4">
        <f>INDEX(RegionStoreCount[Store Count],MATCH(Sales[[#This Row],[RegionStoretype]],RegionStoreCount[Region/Type],0))</f>
        <v>5</v>
      </c>
      <c r="M4330" s="4">
        <f>AND(Sales[[#This Row],[date]]&lt;=TY_YTDMax,Sales[[#This Row],[date]]&gt;=TY_YTDMin)*Sales[[#This Row],[sales]]</f>
        <v>0</v>
      </c>
      <c r="N4330" s="4">
        <f>AND(Sales[[#This Row],[date]]&lt;=LY_YTDMax,Sales[[#This Row],[date]]&gt;=LY_YTDMin)*Sales[[#This Row],[sales]]</f>
        <v>0</v>
      </c>
      <c r="O4330" s="4">
        <f>AND(Sales[[#This Row],[date]]&gt;=YoY_Min,Sales[[#This Row],[date]]&lt;=TY_YTDMax)*(Sales[[#This Row],[sales]]/Sales[[#This Row],[sqft]])</f>
        <v>0.19710524552683897</v>
      </c>
      <c r="P4330" s="4">
        <f>SUMIF(Sales[RegionStoretype],Sales[[#This Row],[RegionStoretype]],Sales[YoY_SSF])/Sales[[#This Row],[Region_TypeCount]]</f>
        <v>59.469551530910678</v>
      </c>
    </row>
    <row r="4331" spans="1:16" x14ac:dyDescent="0.25">
      <c r="A4331" s="1">
        <v>43028</v>
      </c>
      <c r="B4331">
        <v>1</v>
      </c>
      <c r="C4331">
        <v>17</v>
      </c>
      <c r="D4331">
        <v>88371.77459999999</v>
      </c>
      <c r="E4331">
        <f>INDEX(Stores[region],MATCH(Sales[[#This Row],[store_no]],Stores[store_no],0))</f>
        <v>1</v>
      </c>
      <c r="F4331" t="str">
        <f>INDEX(Stores[storetype],MATCH(Sales[[#This Row],[store_no]],Stores[store_no],0))</f>
        <v>A</v>
      </c>
      <c r="G4331" t="str">
        <f>INDEX(Stores[location_city],MATCH(Sales[[#This Row],[store_no]],Stores[store_no],0))</f>
        <v>Ann Arbor</v>
      </c>
      <c r="H4331" t="str">
        <f>INDEX(Stores[location_state],MATCH(Sales[[#This Row],[store_no]],Stores[store_no],0))</f>
        <v>Michigan</v>
      </c>
      <c r="I4331">
        <f>INDEX(Stores[sqft],MATCH(Sales[[#This Row],[store_no]],Stores[store_no],0))</f>
        <v>100600</v>
      </c>
      <c r="J4331" s="4" t="str">
        <f>INDEX(Departments[dept_name],MATCH(Sales[[#This Row],[dept_no]],Departments[dept_no],0))</f>
        <v>Shoes</v>
      </c>
      <c r="K4331" s="4" t="str">
        <f>CONCATENATE(Sales[[#This Row],[region]],Sales[[#This Row],[storetype]])</f>
        <v>1A</v>
      </c>
      <c r="L4331" s="4">
        <f>INDEX(RegionStoreCount[Store Count],MATCH(Sales[[#This Row],[RegionStoretype]],RegionStoreCount[Region/Type],0))</f>
        <v>5</v>
      </c>
      <c r="M4331" s="4">
        <f>AND(Sales[[#This Row],[date]]&lt;=TY_YTDMax,Sales[[#This Row],[date]]&gt;=TY_YTDMin)*Sales[[#This Row],[sales]]</f>
        <v>0</v>
      </c>
      <c r="N4331" s="4">
        <f>AND(Sales[[#This Row],[date]]&lt;=LY_YTDMax,Sales[[#This Row],[date]]&gt;=LY_YTDMin)*Sales[[#This Row],[sales]]</f>
        <v>0</v>
      </c>
      <c r="O4331" s="4">
        <f>AND(Sales[[#This Row],[date]]&gt;=YoY_Min,Sales[[#This Row],[date]]&lt;=TY_YTDMax)*(Sales[[#This Row],[sales]]/Sales[[#This Row],[sqft]])</f>
        <v>0.87844706361829017</v>
      </c>
      <c r="P4331" s="4">
        <f>SUMIF(Sales[RegionStoretype],Sales[[#This Row],[RegionStoretype]],Sales[YoY_SSF])/Sales[[#This Row],[Region_TypeCount]]</f>
        <v>59.469551530910678</v>
      </c>
    </row>
    <row r="4332" spans="1:16" x14ac:dyDescent="0.25">
      <c r="A4332" s="1">
        <v>43028</v>
      </c>
      <c r="B4332">
        <v>2</v>
      </c>
      <c r="C4332">
        <v>3</v>
      </c>
      <c r="D4332">
        <v>88634.378100000002</v>
      </c>
      <c r="E4332">
        <f>INDEX(Stores[region],MATCH(Sales[[#This Row],[store_no]],Stores[store_no],0))</f>
        <v>3</v>
      </c>
      <c r="F4332" t="str">
        <f>INDEX(Stores[storetype],MATCH(Sales[[#This Row],[store_no]],Stores[store_no],0))</f>
        <v>A</v>
      </c>
      <c r="G4332" t="str">
        <f>INDEX(Stores[location_city],MATCH(Sales[[#This Row],[store_no]],Stores[store_no],0))</f>
        <v>Minneapolis</v>
      </c>
      <c r="H4332" t="str">
        <f>INDEX(Stores[location_state],MATCH(Sales[[#This Row],[store_no]],Stores[store_no],0))</f>
        <v>Minnesota</v>
      </c>
      <c r="I4332">
        <f>INDEX(Stores[sqft],MATCH(Sales[[#This Row],[store_no]],Stores[store_no],0))</f>
        <v>210400</v>
      </c>
      <c r="J4332" s="4" t="str">
        <f>INDEX(Departments[dept_name],MATCH(Sales[[#This Row],[dept_no]],Departments[dept_no],0))</f>
        <v>Beauty</v>
      </c>
      <c r="K4332" s="4" t="str">
        <f>CONCATENATE(Sales[[#This Row],[region]],Sales[[#This Row],[storetype]])</f>
        <v>3A</v>
      </c>
      <c r="L4332" s="4">
        <f>INDEX(RegionStoreCount[Store Count],MATCH(Sales[[#This Row],[RegionStoretype]],RegionStoreCount[Region/Type],0))</f>
        <v>9</v>
      </c>
      <c r="M4332" s="4">
        <f>AND(Sales[[#This Row],[date]]&lt;=TY_YTDMax,Sales[[#This Row],[date]]&gt;=TY_YTDMin)*Sales[[#This Row],[sales]]</f>
        <v>0</v>
      </c>
      <c r="N4332" s="4">
        <f>AND(Sales[[#This Row],[date]]&lt;=LY_YTDMax,Sales[[#This Row],[date]]&gt;=LY_YTDMin)*Sales[[#This Row],[sales]]</f>
        <v>0</v>
      </c>
      <c r="O4332" s="4">
        <f>AND(Sales[[#This Row],[date]]&gt;=YoY_Min,Sales[[#This Row],[date]]&lt;=TY_YTDMax)*(Sales[[#This Row],[sales]]/Sales[[#This Row],[sqft]])</f>
        <v>0.42126605560836505</v>
      </c>
      <c r="P4332" s="4">
        <f>SUMIF(Sales[RegionStoretype],Sales[[#This Row],[RegionStoretype]],Sales[YoY_SSF])/Sales[[#This Row],[Region_TypeCount]]</f>
        <v>53.603836561720975</v>
      </c>
    </row>
    <row r="4333" spans="1:16" x14ac:dyDescent="0.25">
      <c r="A4333" s="1">
        <v>43028</v>
      </c>
      <c r="B4333">
        <v>2</v>
      </c>
      <c r="C4333">
        <v>4</v>
      </c>
      <c r="D4333">
        <v>20912.458299999998</v>
      </c>
      <c r="E4333">
        <f>INDEX(Stores[region],MATCH(Sales[[#This Row],[store_no]],Stores[store_no],0))</f>
        <v>3</v>
      </c>
      <c r="F4333" t="str">
        <f>INDEX(Stores[storetype],MATCH(Sales[[#This Row],[store_no]],Stores[store_no],0))</f>
        <v>A</v>
      </c>
      <c r="G4333" t="str">
        <f>INDEX(Stores[location_city],MATCH(Sales[[#This Row],[store_no]],Stores[store_no],0))</f>
        <v>Minneapolis</v>
      </c>
      <c r="H4333" t="str">
        <f>INDEX(Stores[location_state],MATCH(Sales[[#This Row],[store_no]],Stores[store_no],0))</f>
        <v>Minnesota</v>
      </c>
      <c r="I4333">
        <f>INDEX(Stores[sqft],MATCH(Sales[[#This Row],[store_no]],Stores[store_no],0))</f>
        <v>210400</v>
      </c>
      <c r="J4333" s="4" t="str">
        <f>INDEX(Departments[dept_name],MATCH(Sales[[#This Row],[dept_no]],Departments[dept_no],0))</f>
        <v>Books</v>
      </c>
      <c r="K4333" s="4" t="str">
        <f>CONCATENATE(Sales[[#This Row],[region]],Sales[[#This Row],[storetype]])</f>
        <v>3A</v>
      </c>
      <c r="L4333" s="4">
        <f>INDEX(RegionStoreCount[Store Count],MATCH(Sales[[#This Row],[RegionStoretype]],RegionStoreCount[Region/Type],0))</f>
        <v>9</v>
      </c>
      <c r="M4333" s="4">
        <f>AND(Sales[[#This Row],[date]]&lt;=TY_YTDMax,Sales[[#This Row],[date]]&gt;=TY_YTDMin)*Sales[[#This Row],[sales]]</f>
        <v>0</v>
      </c>
      <c r="N4333" s="4">
        <f>AND(Sales[[#This Row],[date]]&lt;=LY_YTDMax,Sales[[#This Row],[date]]&gt;=LY_YTDMin)*Sales[[#This Row],[sales]]</f>
        <v>0</v>
      </c>
      <c r="O4333" s="4">
        <f>AND(Sales[[#This Row],[date]]&gt;=YoY_Min,Sales[[#This Row],[date]]&lt;=TY_YTDMax)*(Sales[[#This Row],[sales]]/Sales[[#This Row],[sqft]])</f>
        <v>9.9393813212927742E-2</v>
      </c>
      <c r="P4333" s="4">
        <f>SUMIF(Sales[RegionStoretype],Sales[[#This Row],[RegionStoretype]],Sales[YoY_SSF])/Sales[[#This Row],[Region_TypeCount]]</f>
        <v>53.603836561720975</v>
      </c>
    </row>
    <row r="4334" spans="1:16" x14ac:dyDescent="0.25">
      <c r="A4334" s="1">
        <v>43028</v>
      </c>
      <c r="B4334">
        <v>2</v>
      </c>
      <c r="C4334">
        <v>10</v>
      </c>
      <c r="D4334">
        <v>42026.691800000001</v>
      </c>
      <c r="E4334">
        <f>INDEX(Stores[region],MATCH(Sales[[#This Row],[store_no]],Stores[store_no],0))</f>
        <v>3</v>
      </c>
      <c r="F4334" t="str">
        <f>INDEX(Stores[storetype],MATCH(Sales[[#This Row],[store_no]],Stores[store_no],0))</f>
        <v>A</v>
      </c>
      <c r="G4334" t="str">
        <f>INDEX(Stores[location_city],MATCH(Sales[[#This Row],[store_no]],Stores[store_no],0))</f>
        <v>Minneapolis</v>
      </c>
      <c r="H4334" t="str">
        <f>INDEX(Stores[location_state],MATCH(Sales[[#This Row],[store_no]],Stores[store_no],0))</f>
        <v>Minnesota</v>
      </c>
      <c r="I4334">
        <f>INDEX(Stores[sqft],MATCH(Sales[[#This Row],[store_no]],Stores[store_no],0))</f>
        <v>210400</v>
      </c>
      <c r="J4334" s="4" t="str">
        <f>INDEX(Departments[dept_name],MATCH(Sales[[#This Row],[dept_no]],Departments[dept_no],0))</f>
        <v>Health</v>
      </c>
      <c r="K4334" s="4" t="str">
        <f>CONCATENATE(Sales[[#This Row],[region]],Sales[[#This Row],[storetype]])</f>
        <v>3A</v>
      </c>
      <c r="L4334" s="4">
        <f>INDEX(RegionStoreCount[Store Count],MATCH(Sales[[#This Row],[RegionStoretype]],RegionStoreCount[Region/Type],0))</f>
        <v>9</v>
      </c>
      <c r="M4334" s="4">
        <f>AND(Sales[[#This Row],[date]]&lt;=TY_YTDMax,Sales[[#This Row],[date]]&gt;=TY_YTDMin)*Sales[[#This Row],[sales]]</f>
        <v>0</v>
      </c>
      <c r="N4334" s="4">
        <f>AND(Sales[[#This Row],[date]]&lt;=LY_YTDMax,Sales[[#This Row],[date]]&gt;=LY_YTDMin)*Sales[[#This Row],[sales]]</f>
        <v>0</v>
      </c>
      <c r="O4334" s="4">
        <f>AND(Sales[[#This Row],[date]]&gt;=YoY_Min,Sales[[#This Row],[date]]&lt;=TY_YTDMax)*(Sales[[#This Row],[sales]]/Sales[[#This Row],[sqft]])</f>
        <v>0.19974663403041826</v>
      </c>
      <c r="P4334" s="4">
        <f>SUMIF(Sales[RegionStoretype],Sales[[#This Row],[RegionStoretype]],Sales[YoY_SSF])/Sales[[#This Row],[Region_TypeCount]]</f>
        <v>53.603836561720975</v>
      </c>
    </row>
    <row r="4335" spans="1:16" x14ac:dyDescent="0.25">
      <c r="A4335" s="1">
        <v>43028</v>
      </c>
      <c r="B4335">
        <v>2</v>
      </c>
      <c r="C4335">
        <v>13</v>
      </c>
      <c r="D4335">
        <v>62044.486900000004</v>
      </c>
      <c r="E4335">
        <f>INDEX(Stores[region],MATCH(Sales[[#This Row],[store_no]],Stores[store_no],0))</f>
        <v>3</v>
      </c>
      <c r="F4335" t="str">
        <f>INDEX(Stores[storetype],MATCH(Sales[[#This Row],[store_no]],Stores[store_no],0))</f>
        <v>A</v>
      </c>
      <c r="G4335" t="str">
        <f>INDEX(Stores[location_city],MATCH(Sales[[#This Row],[store_no]],Stores[store_no],0))</f>
        <v>Minneapolis</v>
      </c>
      <c r="H4335" t="str">
        <f>INDEX(Stores[location_state],MATCH(Sales[[#This Row],[store_no]],Stores[store_no],0))</f>
        <v>Minnesota</v>
      </c>
      <c r="I4335">
        <f>INDEX(Stores[sqft],MATCH(Sales[[#This Row],[store_no]],Stores[store_no],0))</f>
        <v>210400</v>
      </c>
      <c r="J4335" s="4" t="str">
        <f>INDEX(Departments[dept_name],MATCH(Sales[[#This Row],[dept_no]],Departments[dept_no],0))</f>
        <v>Kids</v>
      </c>
      <c r="K4335" s="4" t="str">
        <f>CONCATENATE(Sales[[#This Row],[region]],Sales[[#This Row],[storetype]])</f>
        <v>3A</v>
      </c>
      <c r="L4335" s="4">
        <f>INDEX(RegionStoreCount[Store Count],MATCH(Sales[[#This Row],[RegionStoretype]],RegionStoreCount[Region/Type],0))</f>
        <v>9</v>
      </c>
      <c r="M4335" s="4">
        <f>AND(Sales[[#This Row],[date]]&lt;=TY_YTDMax,Sales[[#This Row],[date]]&gt;=TY_YTDMin)*Sales[[#This Row],[sales]]</f>
        <v>0</v>
      </c>
      <c r="N4335" s="4">
        <f>AND(Sales[[#This Row],[date]]&lt;=LY_YTDMax,Sales[[#This Row],[date]]&gt;=LY_YTDMin)*Sales[[#This Row],[sales]]</f>
        <v>0</v>
      </c>
      <c r="O4335" s="4">
        <f>AND(Sales[[#This Row],[date]]&gt;=YoY_Min,Sales[[#This Row],[date]]&lt;=TY_YTDMax)*(Sales[[#This Row],[sales]]/Sales[[#This Row],[sqft]])</f>
        <v>0.2948882457224335</v>
      </c>
      <c r="P4335" s="4">
        <f>SUMIF(Sales[RegionStoretype],Sales[[#This Row],[RegionStoretype]],Sales[YoY_SSF])/Sales[[#This Row],[Region_TypeCount]]</f>
        <v>53.603836561720975</v>
      </c>
    </row>
    <row r="4336" spans="1:16" x14ac:dyDescent="0.25">
      <c r="A4336" s="1">
        <v>43028</v>
      </c>
      <c r="B4336">
        <v>5</v>
      </c>
      <c r="C4336">
        <v>2</v>
      </c>
      <c r="D4336">
        <v>20151.38</v>
      </c>
      <c r="E4336">
        <f>INDEX(Stores[region],MATCH(Sales[[#This Row],[store_no]],Stores[store_no],0))</f>
        <v>1</v>
      </c>
      <c r="F4336" t="str">
        <f>INDEX(Stores[storetype],MATCH(Sales[[#This Row],[store_no]],Stores[store_no],0))</f>
        <v>B</v>
      </c>
      <c r="G4336" t="str">
        <f>INDEX(Stores[location_city],MATCH(Sales[[#This Row],[store_no]],Stores[store_no],0))</f>
        <v>Bloomington</v>
      </c>
      <c r="H4336" t="str">
        <f>INDEX(Stores[location_state],MATCH(Sales[[#This Row],[store_no]],Stores[store_no],0))</f>
        <v>Indiana</v>
      </c>
      <c r="I4336">
        <f>INDEX(Stores[sqft],MATCH(Sales[[#This Row],[store_no]],Stores[store_no],0))</f>
        <v>114500</v>
      </c>
      <c r="J4336" s="4" t="str">
        <f>INDEX(Departments[dept_name],MATCH(Sales[[#This Row],[dept_no]],Departments[dept_no],0))</f>
        <v>Baby</v>
      </c>
      <c r="K4336" s="4" t="str">
        <f>CONCATENATE(Sales[[#This Row],[region]],Sales[[#This Row],[storetype]])</f>
        <v>1B</v>
      </c>
      <c r="L4336" s="4">
        <f>INDEX(RegionStoreCount[Store Count],MATCH(Sales[[#This Row],[RegionStoretype]],RegionStoreCount[Region/Type],0))</f>
        <v>5</v>
      </c>
      <c r="M4336" s="4">
        <f>AND(Sales[[#This Row],[date]]&lt;=TY_YTDMax,Sales[[#This Row],[date]]&gt;=TY_YTDMin)*Sales[[#This Row],[sales]]</f>
        <v>0</v>
      </c>
      <c r="N4336" s="4">
        <f>AND(Sales[[#This Row],[date]]&lt;=LY_YTDMax,Sales[[#This Row],[date]]&gt;=LY_YTDMin)*Sales[[#This Row],[sales]]</f>
        <v>0</v>
      </c>
      <c r="O4336" s="4">
        <f>AND(Sales[[#This Row],[date]]&gt;=YoY_Min,Sales[[#This Row],[date]]&lt;=TY_YTDMax)*(Sales[[#This Row],[sales]]/Sales[[#This Row],[sqft]])</f>
        <v>0.17599458515283845</v>
      </c>
      <c r="P4336" s="4">
        <f>SUMIF(Sales[RegionStoretype],Sales[[#This Row],[RegionStoretype]],Sales[YoY_SSF])/Sales[[#This Row],[Region_TypeCount]]</f>
        <v>68.518982968140051</v>
      </c>
    </row>
    <row r="4337" spans="1:16" x14ac:dyDescent="0.25">
      <c r="A4337" s="1">
        <v>43028</v>
      </c>
      <c r="B4337">
        <v>6</v>
      </c>
      <c r="C4337">
        <v>1</v>
      </c>
      <c r="D4337">
        <v>29752.293799999996</v>
      </c>
      <c r="E4337">
        <f>INDEX(Stores[region],MATCH(Sales[[#This Row],[store_no]],Stores[store_no],0))</f>
        <v>3</v>
      </c>
      <c r="F4337" t="str">
        <f>INDEX(Stores[storetype],MATCH(Sales[[#This Row],[store_no]],Stores[store_no],0))</f>
        <v>A</v>
      </c>
      <c r="G4337" t="str">
        <f>INDEX(Stores[location_city],MATCH(Sales[[#This Row],[store_no]],Stores[store_no],0))</f>
        <v>Green Bay</v>
      </c>
      <c r="H4337" t="str">
        <f>INDEX(Stores[location_state],MATCH(Sales[[#This Row],[store_no]],Stores[store_no],0))</f>
        <v>Wisconsin</v>
      </c>
      <c r="I4337">
        <f>INDEX(Stores[sqft],MATCH(Sales[[#This Row],[store_no]],Stores[store_no],0))</f>
        <v>138800</v>
      </c>
      <c r="J4337" s="4" t="str">
        <f>INDEX(Departments[dept_name],MATCH(Sales[[#This Row],[dept_no]],Departments[dept_no],0))</f>
        <v>Automotive</v>
      </c>
      <c r="K4337" s="4" t="str">
        <f>CONCATENATE(Sales[[#This Row],[region]],Sales[[#This Row],[storetype]])</f>
        <v>3A</v>
      </c>
      <c r="L4337" s="4">
        <f>INDEX(RegionStoreCount[Store Count],MATCH(Sales[[#This Row],[RegionStoretype]],RegionStoreCount[Region/Type],0))</f>
        <v>9</v>
      </c>
      <c r="M4337" s="4">
        <f>AND(Sales[[#This Row],[date]]&lt;=TY_YTDMax,Sales[[#This Row],[date]]&gt;=TY_YTDMin)*Sales[[#This Row],[sales]]</f>
        <v>0</v>
      </c>
      <c r="N4337" s="4">
        <f>AND(Sales[[#This Row],[date]]&lt;=LY_YTDMax,Sales[[#This Row],[date]]&gt;=LY_YTDMin)*Sales[[#This Row],[sales]]</f>
        <v>0</v>
      </c>
      <c r="O4337" s="4">
        <f>AND(Sales[[#This Row],[date]]&gt;=YoY_Min,Sales[[#This Row],[date]]&lt;=TY_YTDMax)*(Sales[[#This Row],[sales]]/Sales[[#This Row],[sqft]])</f>
        <v>0.21435370172910659</v>
      </c>
      <c r="P4337" s="4">
        <f>SUMIF(Sales[RegionStoretype],Sales[[#This Row],[RegionStoretype]],Sales[YoY_SSF])/Sales[[#This Row],[Region_TypeCount]]</f>
        <v>53.603836561720975</v>
      </c>
    </row>
    <row r="4338" spans="1:16" x14ac:dyDescent="0.25">
      <c r="A4338" s="1">
        <v>43028</v>
      </c>
      <c r="B4338">
        <v>6</v>
      </c>
      <c r="C4338">
        <v>5</v>
      </c>
      <c r="D4338">
        <v>51401.184600000001</v>
      </c>
      <c r="E4338">
        <f>INDEX(Stores[region],MATCH(Sales[[#This Row],[store_no]],Stores[store_no],0))</f>
        <v>3</v>
      </c>
      <c r="F4338" t="str">
        <f>INDEX(Stores[storetype],MATCH(Sales[[#This Row],[store_no]],Stores[store_no],0))</f>
        <v>A</v>
      </c>
      <c r="G4338" t="str">
        <f>INDEX(Stores[location_city],MATCH(Sales[[#This Row],[store_no]],Stores[store_no],0))</f>
        <v>Green Bay</v>
      </c>
      <c r="H4338" t="str">
        <f>INDEX(Stores[location_state],MATCH(Sales[[#This Row],[store_no]],Stores[store_no],0))</f>
        <v>Wisconsin</v>
      </c>
      <c r="I4338">
        <f>INDEX(Stores[sqft],MATCH(Sales[[#This Row],[store_no]],Stores[store_no],0))</f>
        <v>138800</v>
      </c>
      <c r="J4338" s="4" t="str">
        <f>INDEX(Departments[dept_name],MATCH(Sales[[#This Row],[dept_no]],Departments[dept_no],0))</f>
        <v>Clothing</v>
      </c>
      <c r="K4338" s="4" t="str">
        <f>CONCATENATE(Sales[[#This Row],[region]],Sales[[#This Row],[storetype]])</f>
        <v>3A</v>
      </c>
      <c r="L4338" s="4">
        <f>INDEX(RegionStoreCount[Store Count],MATCH(Sales[[#This Row],[RegionStoretype]],RegionStoreCount[Region/Type],0))</f>
        <v>9</v>
      </c>
      <c r="M4338" s="4">
        <f>AND(Sales[[#This Row],[date]]&lt;=TY_YTDMax,Sales[[#This Row],[date]]&gt;=TY_YTDMin)*Sales[[#This Row],[sales]]</f>
        <v>0</v>
      </c>
      <c r="N4338" s="4">
        <f>AND(Sales[[#This Row],[date]]&lt;=LY_YTDMax,Sales[[#This Row],[date]]&gt;=LY_YTDMin)*Sales[[#This Row],[sales]]</f>
        <v>0</v>
      </c>
      <c r="O4338" s="4">
        <f>AND(Sales[[#This Row],[date]]&gt;=YoY_Min,Sales[[#This Row],[date]]&lt;=TY_YTDMax)*(Sales[[#This Row],[sales]]/Sales[[#This Row],[sqft]])</f>
        <v>0.37032553746397695</v>
      </c>
      <c r="P4338" s="4">
        <f>SUMIF(Sales[RegionStoretype],Sales[[#This Row],[RegionStoretype]],Sales[YoY_SSF])/Sales[[#This Row],[Region_TypeCount]]</f>
        <v>53.603836561720975</v>
      </c>
    </row>
    <row r="4339" spans="1:16" x14ac:dyDescent="0.25">
      <c r="A4339" s="1">
        <v>43028</v>
      </c>
      <c r="B4339">
        <v>6</v>
      </c>
      <c r="C4339">
        <v>20</v>
      </c>
      <c r="D4339">
        <v>122124.5034</v>
      </c>
      <c r="E4339">
        <f>INDEX(Stores[region],MATCH(Sales[[#This Row],[store_no]],Stores[store_no],0))</f>
        <v>3</v>
      </c>
      <c r="F4339" t="str">
        <f>INDEX(Stores[storetype],MATCH(Sales[[#This Row],[store_no]],Stores[store_no],0))</f>
        <v>A</v>
      </c>
      <c r="G4339" t="str">
        <f>INDEX(Stores[location_city],MATCH(Sales[[#This Row],[store_no]],Stores[store_no],0))</f>
        <v>Green Bay</v>
      </c>
      <c r="H4339" t="str">
        <f>INDEX(Stores[location_state],MATCH(Sales[[#This Row],[store_no]],Stores[store_no],0))</f>
        <v>Wisconsin</v>
      </c>
      <c r="I4339">
        <f>INDEX(Stores[sqft],MATCH(Sales[[#This Row],[store_no]],Stores[store_no],0))</f>
        <v>138800</v>
      </c>
      <c r="J4339" s="4" t="str">
        <f>INDEX(Departments[dept_name],MATCH(Sales[[#This Row],[dept_no]],Departments[dept_no],0))</f>
        <v>Toys</v>
      </c>
      <c r="K4339" s="4" t="str">
        <f>CONCATENATE(Sales[[#This Row],[region]],Sales[[#This Row],[storetype]])</f>
        <v>3A</v>
      </c>
      <c r="L4339" s="4">
        <f>INDEX(RegionStoreCount[Store Count],MATCH(Sales[[#This Row],[RegionStoretype]],RegionStoreCount[Region/Type],0))</f>
        <v>9</v>
      </c>
      <c r="M4339" s="4">
        <f>AND(Sales[[#This Row],[date]]&lt;=TY_YTDMax,Sales[[#This Row],[date]]&gt;=TY_YTDMin)*Sales[[#This Row],[sales]]</f>
        <v>0</v>
      </c>
      <c r="N4339" s="4">
        <f>AND(Sales[[#This Row],[date]]&lt;=LY_YTDMax,Sales[[#This Row],[date]]&gt;=LY_YTDMin)*Sales[[#This Row],[sales]]</f>
        <v>0</v>
      </c>
      <c r="O4339" s="4">
        <f>AND(Sales[[#This Row],[date]]&gt;=YoY_Min,Sales[[#This Row],[date]]&lt;=TY_YTDMax)*(Sales[[#This Row],[sales]]/Sales[[#This Row],[sqft]])</f>
        <v>0.87985953458213262</v>
      </c>
      <c r="P4339" s="4">
        <f>SUMIF(Sales[RegionStoretype],Sales[[#This Row],[RegionStoretype]],Sales[YoY_SSF])/Sales[[#This Row],[Region_TypeCount]]</f>
        <v>53.603836561720975</v>
      </c>
    </row>
    <row r="4340" spans="1:16" x14ac:dyDescent="0.25">
      <c r="A4340" s="1">
        <v>43028</v>
      </c>
      <c r="B4340">
        <v>7</v>
      </c>
      <c r="C4340">
        <v>10</v>
      </c>
      <c r="D4340">
        <v>13861.190500000001</v>
      </c>
      <c r="E4340">
        <f>INDEX(Stores[region],MATCH(Sales[[#This Row],[store_no]],Stores[store_no],0))</f>
        <v>2</v>
      </c>
      <c r="F4340" t="str">
        <f>INDEX(Stores[storetype],MATCH(Sales[[#This Row],[store_no]],Stores[store_no],0))</f>
        <v>B</v>
      </c>
      <c r="G4340" t="str">
        <f>INDEX(Stores[location_city],MATCH(Sales[[#This Row],[store_no]],Stores[store_no],0))</f>
        <v>Rockford</v>
      </c>
      <c r="H4340" t="str">
        <f>INDEX(Stores[location_state],MATCH(Sales[[#This Row],[store_no]],Stores[store_no],0))</f>
        <v>Illinois</v>
      </c>
      <c r="I4340">
        <f>INDEX(Stores[sqft],MATCH(Sales[[#This Row],[store_no]],Stores[store_no],0))</f>
        <v>127100</v>
      </c>
      <c r="J4340" s="4" t="str">
        <f>INDEX(Departments[dept_name],MATCH(Sales[[#This Row],[dept_no]],Departments[dept_no],0))</f>
        <v>Health</v>
      </c>
      <c r="K4340" s="4" t="str">
        <f>CONCATENATE(Sales[[#This Row],[region]],Sales[[#This Row],[storetype]])</f>
        <v>2B</v>
      </c>
      <c r="L4340" s="4">
        <f>INDEX(RegionStoreCount[Store Count],MATCH(Sales[[#This Row],[RegionStoretype]],RegionStoreCount[Region/Type],0))</f>
        <v>6</v>
      </c>
      <c r="M4340" s="4">
        <f>AND(Sales[[#This Row],[date]]&lt;=TY_YTDMax,Sales[[#This Row],[date]]&gt;=TY_YTDMin)*Sales[[#This Row],[sales]]</f>
        <v>0</v>
      </c>
      <c r="N4340" s="4">
        <f>AND(Sales[[#This Row],[date]]&lt;=LY_YTDMax,Sales[[#This Row],[date]]&gt;=LY_YTDMin)*Sales[[#This Row],[sales]]</f>
        <v>0</v>
      </c>
      <c r="O4340" s="4">
        <f>AND(Sales[[#This Row],[date]]&gt;=YoY_Min,Sales[[#This Row],[date]]&lt;=TY_YTDMax)*(Sales[[#This Row],[sales]]/Sales[[#This Row],[sqft]])</f>
        <v>0.10905736034618412</v>
      </c>
      <c r="P4340" s="4">
        <f>SUMIF(Sales[RegionStoretype],Sales[[#This Row],[RegionStoretype]],Sales[YoY_SSF])/Sales[[#This Row],[Region_TypeCount]]</f>
        <v>58.393757732919049</v>
      </c>
    </row>
    <row r="4341" spans="1:16" x14ac:dyDescent="0.25">
      <c r="A4341" s="1">
        <v>43028</v>
      </c>
      <c r="B4341">
        <v>7</v>
      </c>
      <c r="C4341">
        <v>16</v>
      </c>
      <c r="D4341">
        <v>7124.9660999999996</v>
      </c>
      <c r="E4341">
        <f>INDEX(Stores[region],MATCH(Sales[[#This Row],[store_no]],Stores[store_no],0))</f>
        <v>2</v>
      </c>
      <c r="F4341" t="str">
        <f>INDEX(Stores[storetype],MATCH(Sales[[#This Row],[store_no]],Stores[store_no],0))</f>
        <v>B</v>
      </c>
      <c r="G4341" t="str">
        <f>INDEX(Stores[location_city],MATCH(Sales[[#This Row],[store_no]],Stores[store_no],0))</f>
        <v>Rockford</v>
      </c>
      <c r="H4341" t="str">
        <f>INDEX(Stores[location_state],MATCH(Sales[[#This Row],[store_no]],Stores[store_no],0))</f>
        <v>Illinois</v>
      </c>
      <c r="I4341">
        <f>INDEX(Stores[sqft],MATCH(Sales[[#This Row],[store_no]],Stores[store_no],0))</f>
        <v>127100</v>
      </c>
      <c r="J4341" s="4" t="str">
        <f>INDEX(Departments[dept_name],MATCH(Sales[[#This Row],[dept_no]],Departments[dept_no],0))</f>
        <v>Outdoors</v>
      </c>
      <c r="K4341" s="4" t="str">
        <f>CONCATENATE(Sales[[#This Row],[region]],Sales[[#This Row],[storetype]])</f>
        <v>2B</v>
      </c>
      <c r="L4341" s="4">
        <f>INDEX(RegionStoreCount[Store Count],MATCH(Sales[[#This Row],[RegionStoretype]],RegionStoreCount[Region/Type],0))</f>
        <v>6</v>
      </c>
      <c r="M4341" s="4">
        <f>AND(Sales[[#This Row],[date]]&lt;=TY_YTDMax,Sales[[#This Row],[date]]&gt;=TY_YTDMin)*Sales[[#This Row],[sales]]</f>
        <v>0</v>
      </c>
      <c r="N4341" s="4">
        <f>AND(Sales[[#This Row],[date]]&lt;=LY_YTDMax,Sales[[#This Row],[date]]&gt;=LY_YTDMin)*Sales[[#This Row],[sales]]</f>
        <v>0</v>
      </c>
      <c r="O4341" s="4">
        <f>AND(Sales[[#This Row],[date]]&gt;=YoY_Min,Sales[[#This Row],[date]]&lt;=TY_YTDMax)*(Sales[[#This Row],[sales]]/Sales[[#This Row],[sqft]])</f>
        <v>5.6057955153422497E-2</v>
      </c>
      <c r="P4341" s="4">
        <f>SUMIF(Sales[RegionStoretype],Sales[[#This Row],[RegionStoretype]],Sales[YoY_SSF])/Sales[[#This Row],[Region_TypeCount]]</f>
        <v>58.393757732919049</v>
      </c>
    </row>
    <row r="4342" spans="1:16" x14ac:dyDescent="0.25">
      <c r="A4342" s="1">
        <v>43028</v>
      </c>
      <c r="B4342">
        <v>7</v>
      </c>
      <c r="C4342">
        <v>17</v>
      </c>
      <c r="D4342">
        <v>83218.402600000001</v>
      </c>
      <c r="E4342">
        <f>INDEX(Stores[region],MATCH(Sales[[#This Row],[store_no]],Stores[store_no],0))</f>
        <v>2</v>
      </c>
      <c r="F4342" t="str">
        <f>INDEX(Stores[storetype],MATCH(Sales[[#This Row],[store_no]],Stores[store_no],0))</f>
        <v>B</v>
      </c>
      <c r="G4342" t="str">
        <f>INDEX(Stores[location_city],MATCH(Sales[[#This Row],[store_no]],Stores[store_no],0))</f>
        <v>Rockford</v>
      </c>
      <c r="H4342" t="str">
        <f>INDEX(Stores[location_state],MATCH(Sales[[#This Row],[store_no]],Stores[store_no],0))</f>
        <v>Illinois</v>
      </c>
      <c r="I4342">
        <f>INDEX(Stores[sqft],MATCH(Sales[[#This Row],[store_no]],Stores[store_no],0))</f>
        <v>127100</v>
      </c>
      <c r="J4342" s="4" t="str">
        <f>INDEX(Departments[dept_name],MATCH(Sales[[#This Row],[dept_no]],Departments[dept_no],0))</f>
        <v>Shoes</v>
      </c>
      <c r="K4342" s="4" t="str">
        <f>CONCATENATE(Sales[[#This Row],[region]],Sales[[#This Row],[storetype]])</f>
        <v>2B</v>
      </c>
      <c r="L4342" s="4">
        <f>INDEX(RegionStoreCount[Store Count],MATCH(Sales[[#This Row],[RegionStoretype]],RegionStoreCount[Region/Type],0))</f>
        <v>6</v>
      </c>
      <c r="M4342" s="4">
        <f>AND(Sales[[#This Row],[date]]&lt;=TY_YTDMax,Sales[[#This Row],[date]]&gt;=TY_YTDMin)*Sales[[#This Row],[sales]]</f>
        <v>0</v>
      </c>
      <c r="N4342" s="4">
        <f>AND(Sales[[#This Row],[date]]&lt;=LY_YTDMax,Sales[[#This Row],[date]]&gt;=LY_YTDMin)*Sales[[#This Row],[sales]]</f>
        <v>0</v>
      </c>
      <c r="O4342" s="4">
        <f>AND(Sales[[#This Row],[date]]&gt;=YoY_Min,Sales[[#This Row],[date]]&lt;=TY_YTDMax)*(Sales[[#This Row],[sales]]/Sales[[#This Row],[sqft]])</f>
        <v>0.65474746341463419</v>
      </c>
      <c r="P4342" s="4">
        <f>SUMIF(Sales[RegionStoretype],Sales[[#This Row],[RegionStoretype]],Sales[YoY_SSF])/Sales[[#This Row],[Region_TypeCount]]</f>
        <v>58.393757732919049</v>
      </c>
    </row>
    <row r="4343" spans="1:16" x14ac:dyDescent="0.25">
      <c r="A4343" s="1">
        <v>43028</v>
      </c>
      <c r="B4343">
        <v>8</v>
      </c>
      <c r="C4343">
        <v>14</v>
      </c>
      <c r="D4343">
        <v>26080.808399999998</v>
      </c>
      <c r="E4343">
        <f>INDEX(Stores[region],MATCH(Sales[[#This Row],[store_no]],Stores[store_no],0))</f>
        <v>3</v>
      </c>
      <c r="F4343" t="str">
        <f>INDEX(Stores[storetype],MATCH(Sales[[#This Row],[store_no]],Stores[store_no],0))</f>
        <v>A</v>
      </c>
      <c r="G4343" t="str">
        <f>INDEX(Stores[location_city],MATCH(Sales[[#This Row],[store_no]],Stores[store_no],0))</f>
        <v>Saint Louis</v>
      </c>
      <c r="H4343" t="str">
        <f>INDEX(Stores[location_state],MATCH(Sales[[#This Row],[store_no]],Stores[store_no],0))</f>
        <v>Missouri</v>
      </c>
      <c r="I4343">
        <f>INDEX(Stores[sqft],MATCH(Sales[[#This Row],[store_no]],Stores[store_no],0))</f>
        <v>198900</v>
      </c>
      <c r="J4343" s="4" t="str">
        <f>INDEX(Departments[dept_name],MATCH(Sales[[#This Row],[dept_no]],Departments[dept_no],0))</f>
        <v>Movies</v>
      </c>
      <c r="K4343" s="4" t="str">
        <f>CONCATENATE(Sales[[#This Row],[region]],Sales[[#This Row],[storetype]])</f>
        <v>3A</v>
      </c>
      <c r="L4343" s="4">
        <f>INDEX(RegionStoreCount[Store Count],MATCH(Sales[[#This Row],[RegionStoretype]],RegionStoreCount[Region/Type],0))</f>
        <v>9</v>
      </c>
      <c r="M4343" s="4">
        <f>AND(Sales[[#This Row],[date]]&lt;=TY_YTDMax,Sales[[#This Row],[date]]&gt;=TY_YTDMin)*Sales[[#This Row],[sales]]</f>
        <v>0</v>
      </c>
      <c r="N4343" s="4">
        <f>AND(Sales[[#This Row],[date]]&lt;=LY_YTDMax,Sales[[#This Row],[date]]&gt;=LY_YTDMin)*Sales[[#This Row],[sales]]</f>
        <v>0</v>
      </c>
      <c r="O4343" s="4">
        <f>AND(Sales[[#This Row],[date]]&gt;=YoY_Min,Sales[[#This Row],[date]]&lt;=TY_YTDMax)*(Sales[[#This Row],[sales]]/Sales[[#This Row],[sqft]])</f>
        <v>0.13112523076923077</v>
      </c>
      <c r="P4343" s="4">
        <f>SUMIF(Sales[RegionStoretype],Sales[[#This Row],[RegionStoretype]],Sales[YoY_SSF])/Sales[[#This Row],[Region_TypeCount]]</f>
        <v>53.603836561720975</v>
      </c>
    </row>
    <row r="4344" spans="1:16" x14ac:dyDescent="0.25">
      <c r="A4344" s="1">
        <v>43028</v>
      </c>
      <c r="B4344">
        <v>9</v>
      </c>
      <c r="C4344">
        <v>1</v>
      </c>
      <c r="D4344">
        <v>15207.330600000001</v>
      </c>
      <c r="E4344">
        <f>INDEX(Stores[region],MATCH(Sales[[#This Row],[store_no]],Stores[store_no],0))</f>
        <v>1</v>
      </c>
      <c r="F4344" t="str">
        <f>INDEX(Stores[storetype],MATCH(Sales[[#This Row],[store_no]],Stores[store_no],0))</f>
        <v>B</v>
      </c>
      <c r="G4344" t="str">
        <f>INDEX(Stores[location_city],MATCH(Sales[[#This Row],[store_no]],Stores[store_no],0))</f>
        <v>Columbus</v>
      </c>
      <c r="H4344" t="str">
        <f>INDEX(Stores[location_state],MATCH(Sales[[#This Row],[store_no]],Stores[store_no],0))</f>
        <v>Ohio</v>
      </c>
      <c r="I4344">
        <f>INDEX(Stores[sqft],MATCH(Sales[[#This Row],[store_no]],Stores[store_no],0))</f>
        <v>221800</v>
      </c>
      <c r="J4344" s="4" t="str">
        <f>INDEX(Departments[dept_name],MATCH(Sales[[#This Row],[dept_no]],Departments[dept_no],0))</f>
        <v>Automotive</v>
      </c>
      <c r="K4344" s="4" t="str">
        <f>CONCATENATE(Sales[[#This Row],[region]],Sales[[#This Row],[storetype]])</f>
        <v>1B</v>
      </c>
      <c r="L4344" s="4">
        <f>INDEX(RegionStoreCount[Store Count],MATCH(Sales[[#This Row],[RegionStoretype]],RegionStoreCount[Region/Type],0))</f>
        <v>5</v>
      </c>
      <c r="M4344" s="4">
        <f>AND(Sales[[#This Row],[date]]&lt;=TY_YTDMax,Sales[[#This Row],[date]]&gt;=TY_YTDMin)*Sales[[#This Row],[sales]]</f>
        <v>0</v>
      </c>
      <c r="N4344" s="4">
        <f>AND(Sales[[#This Row],[date]]&lt;=LY_YTDMax,Sales[[#This Row],[date]]&gt;=LY_YTDMin)*Sales[[#This Row],[sales]]</f>
        <v>0</v>
      </c>
      <c r="O4344" s="4">
        <f>AND(Sales[[#This Row],[date]]&gt;=YoY_Min,Sales[[#This Row],[date]]&lt;=TY_YTDMax)*(Sales[[#This Row],[sales]]/Sales[[#This Row],[sqft]])</f>
        <v>6.8563257889990986E-2</v>
      </c>
      <c r="P4344" s="4">
        <f>SUMIF(Sales[RegionStoretype],Sales[[#This Row],[RegionStoretype]],Sales[YoY_SSF])/Sales[[#This Row],[Region_TypeCount]]</f>
        <v>68.518982968140051</v>
      </c>
    </row>
    <row r="4345" spans="1:16" x14ac:dyDescent="0.25">
      <c r="A4345" s="1">
        <v>43028</v>
      </c>
      <c r="B4345">
        <v>9</v>
      </c>
      <c r="C4345">
        <v>2</v>
      </c>
      <c r="D4345">
        <v>41555.648799999995</v>
      </c>
      <c r="E4345">
        <f>INDEX(Stores[region],MATCH(Sales[[#This Row],[store_no]],Stores[store_no],0))</f>
        <v>1</v>
      </c>
      <c r="F4345" t="str">
        <f>INDEX(Stores[storetype],MATCH(Sales[[#This Row],[store_no]],Stores[store_no],0))</f>
        <v>B</v>
      </c>
      <c r="G4345" t="str">
        <f>INDEX(Stores[location_city],MATCH(Sales[[#This Row],[store_no]],Stores[store_no],0))</f>
        <v>Columbus</v>
      </c>
      <c r="H4345" t="str">
        <f>INDEX(Stores[location_state],MATCH(Sales[[#This Row],[store_no]],Stores[store_no],0))</f>
        <v>Ohio</v>
      </c>
      <c r="I4345">
        <f>INDEX(Stores[sqft],MATCH(Sales[[#This Row],[store_no]],Stores[store_no],0))</f>
        <v>221800</v>
      </c>
      <c r="J4345" s="4" t="str">
        <f>INDEX(Departments[dept_name],MATCH(Sales[[#This Row],[dept_no]],Departments[dept_no],0))</f>
        <v>Baby</v>
      </c>
      <c r="K4345" s="4" t="str">
        <f>CONCATENATE(Sales[[#This Row],[region]],Sales[[#This Row],[storetype]])</f>
        <v>1B</v>
      </c>
      <c r="L4345" s="4">
        <f>INDEX(RegionStoreCount[Store Count],MATCH(Sales[[#This Row],[RegionStoretype]],RegionStoreCount[Region/Type],0))</f>
        <v>5</v>
      </c>
      <c r="M4345" s="4">
        <f>AND(Sales[[#This Row],[date]]&lt;=TY_YTDMax,Sales[[#This Row],[date]]&gt;=TY_YTDMin)*Sales[[#This Row],[sales]]</f>
        <v>0</v>
      </c>
      <c r="N4345" s="4">
        <f>AND(Sales[[#This Row],[date]]&lt;=LY_YTDMax,Sales[[#This Row],[date]]&gt;=LY_YTDMin)*Sales[[#This Row],[sales]]</f>
        <v>0</v>
      </c>
      <c r="O4345" s="4">
        <f>AND(Sales[[#This Row],[date]]&gt;=YoY_Min,Sales[[#This Row],[date]]&lt;=TY_YTDMax)*(Sales[[#This Row],[sales]]/Sales[[#This Row],[sqft]])</f>
        <v>0.18735639675383225</v>
      </c>
      <c r="P4345" s="4">
        <f>SUMIF(Sales[RegionStoretype],Sales[[#This Row],[RegionStoretype]],Sales[YoY_SSF])/Sales[[#This Row],[Region_TypeCount]]</f>
        <v>68.518982968140051</v>
      </c>
    </row>
    <row r="4346" spans="1:16" x14ac:dyDescent="0.25">
      <c r="A4346" s="1">
        <v>43028</v>
      </c>
      <c r="B4346">
        <v>9</v>
      </c>
      <c r="C4346">
        <v>5</v>
      </c>
      <c r="D4346">
        <v>167155.606</v>
      </c>
      <c r="E4346">
        <f>INDEX(Stores[region],MATCH(Sales[[#This Row],[store_no]],Stores[store_no],0))</f>
        <v>1</v>
      </c>
      <c r="F4346" t="str">
        <f>INDEX(Stores[storetype],MATCH(Sales[[#This Row],[store_no]],Stores[store_no],0))</f>
        <v>B</v>
      </c>
      <c r="G4346" t="str">
        <f>INDEX(Stores[location_city],MATCH(Sales[[#This Row],[store_no]],Stores[store_no],0))</f>
        <v>Columbus</v>
      </c>
      <c r="H4346" t="str">
        <f>INDEX(Stores[location_state],MATCH(Sales[[#This Row],[store_no]],Stores[store_no],0))</f>
        <v>Ohio</v>
      </c>
      <c r="I4346">
        <f>INDEX(Stores[sqft],MATCH(Sales[[#This Row],[store_no]],Stores[store_no],0))</f>
        <v>221800</v>
      </c>
      <c r="J4346" s="4" t="str">
        <f>INDEX(Departments[dept_name],MATCH(Sales[[#This Row],[dept_no]],Departments[dept_no],0))</f>
        <v>Clothing</v>
      </c>
      <c r="K4346" s="4" t="str">
        <f>CONCATENATE(Sales[[#This Row],[region]],Sales[[#This Row],[storetype]])</f>
        <v>1B</v>
      </c>
      <c r="L4346" s="4">
        <f>INDEX(RegionStoreCount[Store Count],MATCH(Sales[[#This Row],[RegionStoretype]],RegionStoreCount[Region/Type],0))</f>
        <v>5</v>
      </c>
      <c r="M4346" s="4">
        <f>AND(Sales[[#This Row],[date]]&lt;=TY_YTDMax,Sales[[#This Row],[date]]&gt;=TY_YTDMin)*Sales[[#This Row],[sales]]</f>
        <v>0</v>
      </c>
      <c r="N4346" s="4">
        <f>AND(Sales[[#This Row],[date]]&lt;=LY_YTDMax,Sales[[#This Row],[date]]&gt;=LY_YTDMin)*Sales[[#This Row],[sales]]</f>
        <v>0</v>
      </c>
      <c r="O4346" s="4">
        <f>AND(Sales[[#This Row],[date]]&gt;=YoY_Min,Sales[[#This Row],[date]]&lt;=TY_YTDMax)*(Sales[[#This Row],[sales]]/Sales[[#This Row],[sqft]])</f>
        <v>0.75363212804328228</v>
      </c>
      <c r="P4346" s="4">
        <f>SUMIF(Sales[RegionStoretype],Sales[[#This Row],[RegionStoretype]],Sales[YoY_SSF])/Sales[[#This Row],[Region_TypeCount]]</f>
        <v>68.518982968140051</v>
      </c>
    </row>
    <row r="4347" spans="1:16" x14ac:dyDescent="0.25">
      <c r="A4347" s="1">
        <v>43028</v>
      </c>
      <c r="B4347">
        <v>9</v>
      </c>
      <c r="C4347">
        <v>6</v>
      </c>
      <c r="D4347">
        <v>57138.089700000011</v>
      </c>
      <c r="E4347">
        <f>INDEX(Stores[region],MATCH(Sales[[#This Row],[store_no]],Stores[store_no],0))</f>
        <v>1</v>
      </c>
      <c r="F4347" t="str">
        <f>INDEX(Stores[storetype],MATCH(Sales[[#This Row],[store_no]],Stores[store_no],0))</f>
        <v>B</v>
      </c>
      <c r="G4347" t="str">
        <f>INDEX(Stores[location_city],MATCH(Sales[[#This Row],[store_no]],Stores[store_no],0))</f>
        <v>Columbus</v>
      </c>
      <c r="H4347" t="str">
        <f>INDEX(Stores[location_state],MATCH(Sales[[#This Row],[store_no]],Stores[store_no],0))</f>
        <v>Ohio</v>
      </c>
      <c r="I4347">
        <f>INDEX(Stores[sqft],MATCH(Sales[[#This Row],[store_no]],Stores[store_no],0))</f>
        <v>221800</v>
      </c>
      <c r="J4347" s="4" t="str">
        <f>INDEX(Departments[dept_name],MATCH(Sales[[#This Row],[dept_no]],Departments[dept_no],0))</f>
        <v>Computers</v>
      </c>
      <c r="K4347" s="4" t="str">
        <f>CONCATENATE(Sales[[#This Row],[region]],Sales[[#This Row],[storetype]])</f>
        <v>1B</v>
      </c>
      <c r="L4347" s="4">
        <f>INDEX(RegionStoreCount[Store Count],MATCH(Sales[[#This Row],[RegionStoretype]],RegionStoreCount[Region/Type],0))</f>
        <v>5</v>
      </c>
      <c r="M4347" s="4">
        <f>AND(Sales[[#This Row],[date]]&lt;=TY_YTDMax,Sales[[#This Row],[date]]&gt;=TY_YTDMin)*Sales[[#This Row],[sales]]</f>
        <v>0</v>
      </c>
      <c r="N4347" s="4">
        <f>AND(Sales[[#This Row],[date]]&lt;=LY_YTDMax,Sales[[#This Row],[date]]&gt;=LY_YTDMin)*Sales[[#This Row],[sales]]</f>
        <v>0</v>
      </c>
      <c r="O4347" s="4">
        <f>AND(Sales[[#This Row],[date]]&gt;=YoY_Min,Sales[[#This Row],[date]]&lt;=TY_YTDMax)*(Sales[[#This Row],[sales]]/Sales[[#This Row],[sqft]])</f>
        <v>0.25761086429215513</v>
      </c>
      <c r="P4347" s="4">
        <f>SUMIF(Sales[RegionStoretype],Sales[[#This Row],[RegionStoretype]],Sales[YoY_SSF])/Sales[[#This Row],[Region_TypeCount]]</f>
        <v>68.518982968140051</v>
      </c>
    </row>
    <row r="4348" spans="1:16" x14ac:dyDescent="0.25">
      <c r="A4348" s="1">
        <v>43028</v>
      </c>
      <c r="B4348">
        <v>9</v>
      </c>
      <c r="C4348">
        <v>7</v>
      </c>
      <c r="D4348">
        <v>96494.869400000011</v>
      </c>
      <c r="E4348">
        <f>INDEX(Stores[region],MATCH(Sales[[#This Row],[store_no]],Stores[store_no],0))</f>
        <v>1</v>
      </c>
      <c r="F4348" t="str">
        <f>INDEX(Stores[storetype],MATCH(Sales[[#This Row],[store_no]],Stores[store_no],0))</f>
        <v>B</v>
      </c>
      <c r="G4348" t="str">
        <f>INDEX(Stores[location_city],MATCH(Sales[[#This Row],[store_no]],Stores[store_no],0))</f>
        <v>Columbus</v>
      </c>
      <c r="H4348" t="str">
        <f>INDEX(Stores[location_state],MATCH(Sales[[#This Row],[store_no]],Stores[store_no],0))</f>
        <v>Ohio</v>
      </c>
      <c r="I4348">
        <f>INDEX(Stores[sqft],MATCH(Sales[[#This Row],[store_no]],Stores[store_no],0))</f>
        <v>221800</v>
      </c>
      <c r="J4348" s="4" t="str">
        <f>INDEX(Departments[dept_name],MATCH(Sales[[#This Row],[dept_no]],Departments[dept_no],0))</f>
        <v>Electronics</v>
      </c>
      <c r="K4348" s="4" t="str">
        <f>CONCATENATE(Sales[[#This Row],[region]],Sales[[#This Row],[storetype]])</f>
        <v>1B</v>
      </c>
      <c r="L4348" s="4">
        <f>INDEX(RegionStoreCount[Store Count],MATCH(Sales[[#This Row],[RegionStoretype]],RegionStoreCount[Region/Type],0))</f>
        <v>5</v>
      </c>
      <c r="M4348" s="4">
        <f>AND(Sales[[#This Row],[date]]&lt;=TY_YTDMax,Sales[[#This Row],[date]]&gt;=TY_YTDMin)*Sales[[#This Row],[sales]]</f>
        <v>0</v>
      </c>
      <c r="N4348" s="4">
        <f>AND(Sales[[#This Row],[date]]&lt;=LY_YTDMax,Sales[[#This Row],[date]]&gt;=LY_YTDMin)*Sales[[#This Row],[sales]]</f>
        <v>0</v>
      </c>
      <c r="O4348" s="4">
        <f>AND(Sales[[#This Row],[date]]&gt;=YoY_Min,Sales[[#This Row],[date]]&lt;=TY_YTDMax)*(Sales[[#This Row],[sales]]/Sales[[#This Row],[sqft]])</f>
        <v>0.43505351397655551</v>
      </c>
      <c r="P4348" s="4">
        <f>SUMIF(Sales[RegionStoretype],Sales[[#This Row],[RegionStoretype]],Sales[YoY_SSF])/Sales[[#This Row],[Region_TypeCount]]</f>
        <v>68.518982968140051</v>
      </c>
    </row>
    <row r="4349" spans="1:16" x14ac:dyDescent="0.25">
      <c r="A4349" s="1">
        <v>43028</v>
      </c>
      <c r="B4349">
        <v>9</v>
      </c>
      <c r="C4349">
        <v>9</v>
      </c>
      <c r="D4349">
        <v>50545.635800000004</v>
      </c>
      <c r="E4349">
        <f>INDEX(Stores[region],MATCH(Sales[[#This Row],[store_no]],Stores[store_no],0))</f>
        <v>1</v>
      </c>
      <c r="F4349" t="str">
        <f>INDEX(Stores[storetype],MATCH(Sales[[#This Row],[store_no]],Stores[store_no],0))</f>
        <v>B</v>
      </c>
      <c r="G4349" t="str">
        <f>INDEX(Stores[location_city],MATCH(Sales[[#This Row],[store_no]],Stores[store_no],0))</f>
        <v>Columbus</v>
      </c>
      <c r="H4349" t="str">
        <f>INDEX(Stores[location_state],MATCH(Sales[[#This Row],[store_no]],Stores[store_no],0))</f>
        <v>Ohio</v>
      </c>
      <c r="I4349">
        <f>INDEX(Stores[sqft],MATCH(Sales[[#This Row],[store_no]],Stores[store_no],0))</f>
        <v>221800</v>
      </c>
      <c r="J4349" s="4" t="str">
        <f>INDEX(Departments[dept_name],MATCH(Sales[[#This Row],[dept_no]],Departments[dept_no],0))</f>
        <v>Garden</v>
      </c>
      <c r="K4349" s="4" t="str">
        <f>CONCATENATE(Sales[[#This Row],[region]],Sales[[#This Row],[storetype]])</f>
        <v>1B</v>
      </c>
      <c r="L4349" s="4">
        <f>INDEX(RegionStoreCount[Store Count],MATCH(Sales[[#This Row],[RegionStoretype]],RegionStoreCount[Region/Type],0))</f>
        <v>5</v>
      </c>
      <c r="M4349" s="4">
        <f>AND(Sales[[#This Row],[date]]&lt;=TY_YTDMax,Sales[[#This Row],[date]]&gt;=TY_YTDMin)*Sales[[#This Row],[sales]]</f>
        <v>0</v>
      </c>
      <c r="N4349" s="4">
        <f>AND(Sales[[#This Row],[date]]&lt;=LY_YTDMax,Sales[[#This Row],[date]]&gt;=LY_YTDMin)*Sales[[#This Row],[sales]]</f>
        <v>0</v>
      </c>
      <c r="O4349" s="4">
        <f>AND(Sales[[#This Row],[date]]&gt;=YoY_Min,Sales[[#This Row],[date]]&lt;=TY_YTDMax)*(Sales[[#This Row],[sales]]/Sales[[#This Row],[sqft]])</f>
        <v>0.22788834896302979</v>
      </c>
      <c r="P4349" s="4">
        <f>SUMIF(Sales[RegionStoretype],Sales[[#This Row],[RegionStoretype]],Sales[YoY_SSF])/Sales[[#This Row],[Region_TypeCount]]</f>
        <v>68.518982968140051</v>
      </c>
    </row>
    <row r="4350" spans="1:16" x14ac:dyDescent="0.25">
      <c r="A4350" s="1">
        <v>43028</v>
      </c>
      <c r="B4350">
        <v>9</v>
      </c>
      <c r="C4350">
        <v>11</v>
      </c>
      <c r="D4350">
        <v>77352.409799999994</v>
      </c>
      <c r="E4350">
        <f>INDEX(Stores[region],MATCH(Sales[[#This Row],[store_no]],Stores[store_no],0))</f>
        <v>1</v>
      </c>
      <c r="F4350" t="str">
        <f>INDEX(Stores[storetype],MATCH(Sales[[#This Row],[store_no]],Stores[store_no],0))</f>
        <v>B</v>
      </c>
      <c r="G4350" t="str">
        <f>INDEX(Stores[location_city],MATCH(Sales[[#This Row],[store_no]],Stores[store_no],0))</f>
        <v>Columbus</v>
      </c>
      <c r="H4350" t="str">
        <f>INDEX(Stores[location_state],MATCH(Sales[[#This Row],[store_no]],Stores[store_no],0))</f>
        <v>Ohio</v>
      </c>
      <c r="I4350">
        <f>INDEX(Stores[sqft],MATCH(Sales[[#This Row],[store_no]],Stores[store_no],0))</f>
        <v>221800</v>
      </c>
      <c r="J4350" s="4" t="str">
        <f>INDEX(Departments[dept_name],MATCH(Sales[[#This Row],[dept_no]],Departments[dept_no],0))</f>
        <v>Home</v>
      </c>
      <c r="K4350" s="4" t="str">
        <f>CONCATENATE(Sales[[#This Row],[region]],Sales[[#This Row],[storetype]])</f>
        <v>1B</v>
      </c>
      <c r="L4350" s="4">
        <f>INDEX(RegionStoreCount[Store Count],MATCH(Sales[[#This Row],[RegionStoretype]],RegionStoreCount[Region/Type],0))</f>
        <v>5</v>
      </c>
      <c r="M4350" s="4">
        <f>AND(Sales[[#This Row],[date]]&lt;=TY_YTDMax,Sales[[#This Row],[date]]&gt;=TY_YTDMin)*Sales[[#This Row],[sales]]</f>
        <v>0</v>
      </c>
      <c r="N4350" s="4">
        <f>AND(Sales[[#This Row],[date]]&lt;=LY_YTDMax,Sales[[#This Row],[date]]&gt;=LY_YTDMin)*Sales[[#This Row],[sales]]</f>
        <v>0</v>
      </c>
      <c r="O4350" s="4">
        <f>AND(Sales[[#This Row],[date]]&gt;=YoY_Min,Sales[[#This Row],[date]]&lt;=TY_YTDMax)*(Sales[[#This Row],[sales]]/Sales[[#This Row],[sqft]])</f>
        <v>0.34874846618575289</v>
      </c>
      <c r="P4350" s="4">
        <f>SUMIF(Sales[RegionStoretype],Sales[[#This Row],[RegionStoretype]],Sales[YoY_SSF])/Sales[[#This Row],[Region_TypeCount]]</f>
        <v>68.518982968140051</v>
      </c>
    </row>
    <row r="4351" spans="1:16" x14ac:dyDescent="0.25">
      <c r="A4351" s="1">
        <v>43028</v>
      </c>
      <c r="B4351">
        <v>9</v>
      </c>
      <c r="C4351">
        <v>12</v>
      </c>
      <c r="D4351">
        <v>28711.414400000001</v>
      </c>
      <c r="E4351">
        <f>INDEX(Stores[region],MATCH(Sales[[#This Row],[store_no]],Stores[store_no],0))</f>
        <v>1</v>
      </c>
      <c r="F4351" t="str">
        <f>INDEX(Stores[storetype],MATCH(Sales[[#This Row],[store_no]],Stores[store_no],0))</f>
        <v>B</v>
      </c>
      <c r="G4351" t="str">
        <f>INDEX(Stores[location_city],MATCH(Sales[[#This Row],[store_no]],Stores[store_no],0))</f>
        <v>Columbus</v>
      </c>
      <c r="H4351" t="str">
        <f>INDEX(Stores[location_state],MATCH(Sales[[#This Row],[store_no]],Stores[store_no],0))</f>
        <v>Ohio</v>
      </c>
      <c r="I4351">
        <f>INDEX(Stores[sqft],MATCH(Sales[[#This Row],[store_no]],Stores[store_no],0))</f>
        <v>221800</v>
      </c>
      <c r="J4351" s="4" t="str">
        <f>INDEX(Departments[dept_name],MATCH(Sales[[#This Row],[dept_no]],Departments[dept_no],0))</f>
        <v>Jewelery</v>
      </c>
      <c r="K4351" s="4" t="str">
        <f>CONCATENATE(Sales[[#This Row],[region]],Sales[[#This Row],[storetype]])</f>
        <v>1B</v>
      </c>
      <c r="L4351" s="4">
        <f>INDEX(RegionStoreCount[Store Count],MATCH(Sales[[#This Row],[RegionStoretype]],RegionStoreCount[Region/Type],0))</f>
        <v>5</v>
      </c>
      <c r="M4351" s="4">
        <f>AND(Sales[[#This Row],[date]]&lt;=TY_YTDMax,Sales[[#This Row],[date]]&gt;=TY_YTDMin)*Sales[[#This Row],[sales]]</f>
        <v>0</v>
      </c>
      <c r="N4351" s="4">
        <f>AND(Sales[[#This Row],[date]]&lt;=LY_YTDMax,Sales[[#This Row],[date]]&gt;=LY_YTDMin)*Sales[[#This Row],[sales]]</f>
        <v>0</v>
      </c>
      <c r="O4351" s="4">
        <f>AND(Sales[[#This Row],[date]]&gt;=YoY_Min,Sales[[#This Row],[date]]&lt;=TY_YTDMax)*(Sales[[#This Row],[sales]]/Sales[[#This Row],[sqft]])</f>
        <v>0.12944731469792606</v>
      </c>
      <c r="P4351" s="4">
        <f>SUMIF(Sales[RegionStoretype],Sales[[#This Row],[RegionStoretype]],Sales[YoY_SSF])/Sales[[#This Row],[Region_TypeCount]]</f>
        <v>68.518982968140051</v>
      </c>
    </row>
    <row r="4352" spans="1:16" x14ac:dyDescent="0.25">
      <c r="A4352" s="1">
        <v>43028</v>
      </c>
      <c r="B4352">
        <v>10</v>
      </c>
      <c r="C4352">
        <v>1</v>
      </c>
      <c r="D4352">
        <v>23264.249900000003</v>
      </c>
      <c r="E4352">
        <f>INDEX(Stores[region],MATCH(Sales[[#This Row],[store_no]],Stores[store_no],0))</f>
        <v>1</v>
      </c>
      <c r="F4352" t="str">
        <f>INDEX(Stores[storetype],MATCH(Sales[[#This Row],[store_no]],Stores[store_no],0))</f>
        <v>B</v>
      </c>
      <c r="G4352" t="str">
        <f>INDEX(Stores[location_city],MATCH(Sales[[#This Row],[store_no]],Stores[store_no],0))</f>
        <v>Traverse City</v>
      </c>
      <c r="H4352" t="str">
        <f>INDEX(Stores[location_state],MATCH(Sales[[#This Row],[store_no]],Stores[store_no],0))</f>
        <v>Michigan</v>
      </c>
      <c r="I4352">
        <f>INDEX(Stores[sqft],MATCH(Sales[[#This Row],[store_no]],Stores[store_no],0))</f>
        <v>158200</v>
      </c>
      <c r="J4352" s="4" t="str">
        <f>INDEX(Departments[dept_name],MATCH(Sales[[#This Row],[dept_no]],Departments[dept_no],0))</f>
        <v>Automotive</v>
      </c>
      <c r="K4352" s="4" t="str">
        <f>CONCATENATE(Sales[[#This Row],[region]],Sales[[#This Row],[storetype]])</f>
        <v>1B</v>
      </c>
      <c r="L4352" s="4">
        <f>INDEX(RegionStoreCount[Store Count],MATCH(Sales[[#This Row],[RegionStoretype]],RegionStoreCount[Region/Type],0))</f>
        <v>5</v>
      </c>
      <c r="M4352" s="4">
        <f>AND(Sales[[#This Row],[date]]&lt;=TY_YTDMax,Sales[[#This Row],[date]]&gt;=TY_YTDMin)*Sales[[#This Row],[sales]]</f>
        <v>0</v>
      </c>
      <c r="N4352" s="4">
        <f>AND(Sales[[#This Row],[date]]&lt;=LY_YTDMax,Sales[[#This Row],[date]]&gt;=LY_YTDMin)*Sales[[#This Row],[sales]]</f>
        <v>0</v>
      </c>
      <c r="O4352" s="4">
        <f>AND(Sales[[#This Row],[date]]&gt;=YoY_Min,Sales[[#This Row],[date]]&lt;=TY_YTDMax)*(Sales[[#This Row],[sales]]/Sales[[#This Row],[sqft]])</f>
        <v>0.14705594121365362</v>
      </c>
      <c r="P4352" s="4">
        <f>SUMIF(Sales[RegionStoretype],Sales[[#This Row],[RegionStoretype]],Sales[YoY_SSF])/Sales[[#This Row],[Region_TypeCount]]</f>
        <v>68.518982968140051</v>
      </c>
    </row>
    <row r="4353" spans="1:16" x14ac:dyDescent="0.25">
      <c r="A4353" s="1">
        <v>43028</v>
      </c>
      <c r="B4353">
        <v>10</v>
      </c>
      <c r="C4353">
        <v>3</v>
      </c>
      <c r="D4353">
        <v>39749.819199999998</v>
      </c>
      <c r="E4353">
        <f>INDEX(Stores[region],MATCH(Sales[[#This Row],[store_no]],Stores[store_no],0))</f>
        <v>1</v>
      </c>
      <c r="F4353" t="str">
        <f>INDEX(Stores[storetype],MATCH(Sales[[#This Row],[store_no]],Stores[store_no],0))</f>
        <v>B</v>
      </c>
      <c r="G4353" t="str">
        <f>INDEX(Stores[location_city],MATCH(Sales[[#This Row],[store_no]],Stores[store_no],0))</f>
        <v>Traverse City</v>
      </c>
      <c r="H4353" t="str">
        <f>INDEX(Stores[location_state],MATCH(Sales[[#This Row],[store_no]],Stores[store_no],0))</f>
        <v>Michigan</v>
      </c>
      <c r="I4353">
        <f>INDEX(Stores[sqft],MATCH(Sales[[#This Row],[store_no]],Stores[store_no],0))</f>
        <v>158200</v>
      </c>
      <c r="J4353" s="4" t="str">
        <f>INDEX(Departments[dept_name],MATCH(Sales[[#This Row],[dept_no]],Departments[dept_no],0))</f>
        <v>Beauty</v>
      </c>
      <c r="K4353" s="4" t="str">
        <f>CONCATENATE(Sales[[#This Row],[region]],Sales[[#This Row],[storetype]])</f>
        <v>1B</v>
      </c>
      <c r="L4353" s="4">
        <f>INDEX(RegionStoreCount[Store Count],MATCH(Sales[[#This Row],[RegionStoretype]],RegionStoreCount[Region/Type],0))</f>
        <v>5</v>
      </c>
      <c r="M4353" s="4">
        <f>AND(Sales[[#This Row],[date]]&lt;=TY_YTDMax,Sales[[#This Row],[date]]&gt;=TY_YTDMin)*Sales[[#This Row],[sales]]</f>
        <v>0</v>
      </c>
      <c r="N4353" s="4">
        <f>AND(Sales[[#This Row],[date]]&lt;=LY_YTDMax,Sales[[#This Row],[date]]&gt;=LY_YTDMin)*Sales[[#This Row],[sales]]</f>
        <v>0</v>
      </c>
      <c r="O4353" s="4">
        <f>AND(Sales[[#This Row],[date]]&gt;=YoY_Min,Sales[[#This Row],[date]]&lt;=TY_YTDMax)*(Sales[[#This Row],[sales]]/Sales[[#This Row],[sqft]])</f>
        <v>0.25126307964601768</v>
      </c>
      <c r="P4353" s="4">
        <f>SUMIF(Sales[RegionStoretype],Sales[[#This Row],[RegionStoretype]],Sales[YoY_SSF])/Sales[[#This Row],[Region_TypeCount]]</f>
        <v>68.518982968140051</v>
      </c>
    </row>
    <row r="4354" spans="1:16" x14ac:dyDescent="0.25">
      <c r="A4354" s="1">
        <v>43028</v>
      </c>
      <c r="B4354">
        <v>10</v>
      </c>
      <c r="C4354">
        <v>4</v>
      </c>
      <c r="D4354">
        <v>59390.17089999999</v>
      </c>
      <c r="E4354">
        <f>INDEX(Stores[region],MATCH(Sales[[#This Row],[store_no]],Stores[store_no],0))</f>
        <v>1</v>
      </c>
      <c r="F4354" t="str">
        <f>INDEX(Stores[storetype],MATCH(Sales[[#This Row],[store_no]],Stores[store_no],0))</f>
        <v>B</v>
      </c>
      <c r="G4354" t="str">
        <f>INDEX(Stores[location_city],MATCH(Sales[[#This Row],[store_no]],Stores[store_no],0))</f>
        <v>Traverse City</v>
      </c>
      <c r="H4354" t="str">
        <f>INDEX(Stores[location_state],MATCH(Sales[[#This Row],[store_no]],Stores[store_no],0))</f>
        <v>Michigan</v>
      </c>
      <c r="I4354">
        <f>INDEX(Stores[sqft],MATCH(Sales[[#This Row],[store_no]],Stores[store_no],0))</f>
        <v>158200</v>
      </c>
      <c r="J4354" s="4" t="str">
        <f>INDEX(Departments[dept_name],MATCH(Sales[[#This Row],[dept_no]],Departments[dept_no],0))</f>
        <v>Books</v>
      </c>
      <c r="K4354" s="4" t="str">
        <f>CONCATENATE(Sales[[#This Row],[region]],Sales[[#This Row],[storetype]])</f>
        <v>1B</v>
      </c>
      <c r="L4354" s="4">
        <f>INDEX(RegionStoreCount[Store Count],MATCH(Sales[[#This Row],[RegionStoretype]],RegionStoreCount[Region/Type],0))</f>
        <v>5</v>
      </c>
      <c r="M4354" s="4">
        <f>AND(Sales[[#This Row],[date]]&lt;=TY_YTDMax,Sales[[#This Row],[date]]&gt;=TY_YTDMin)*Sales[[#This Row],[sales]]</f>
        <v>0</v>
      </c>
      <c r="N4354" s="4">
        <f>AND(Sales[[#This Row],[date]]&lt;=LY_YTDMax,Sales[[#This Row],[date]]&gt;=LY_YTDMin)*Sales[[#This Row],[sales]]</f>
        <v>0</v>
      </c>
      <c r="O4354" s="4">
        <f>AND(Sales[[#This Row],[date]]&gt;=YoY_Min,Sales[[#This Row],[date]]&lt;=TY_YTDMax)*(Sales[[#This Row],[sales]]/Sales[[#This Row],[sqft]])</f>
        <v>0.37541195259165605</v>
      </c>
      <c r="P4354" s="4">
        <f>SUMIF(Sales[RegionStoretype],Sales[[#This Row],[RegionStoretype]],Sales[YoY_SSF])/Sales[[#This Row],[Region_TypeCount]]</f>
        <v>68.518982968140051</v>
      </c>
    </row>
    <row r="4355" spans="1:16" x14ac:dyDescent="0.25">
      <c r="A4355" s="1">
        <v>43028</v>
      </c>
      <c r="B4355">
        <v>11</v>
      </c>
      <c r="C4355">
        <v>15</v>
      </c>
      <c r="D4355">
        <v>103721.59910000001</v>
      </c>
      <c r="E4355">
        <f>INDEX(Stores[region],MATCH(Sales[[#This Row],[store_no]],Stores[store_no],0))</f>
        <v>1</v>
      </c>
      <c r="F4355" t="str">
        <f>INDEX(Stores[storetype],MATCH(Sales[[#This Row],[store_no]],Stores[store_no],0))</f>
        <v>A</v>
      </c>
      <c r="G4355" t="str">
        <f>INDEX(Stores[location_city],MATCH(Sales[[#This Row],[store_no]],Stores[store_no],0))</f>
        <v>Cleveland</v>
      </c>
      <c r="H4355" t="str">
        <f>INDEX(Stores[location_state],MATCH(Sales[[#This Row],[store_no]],Stores[store_no],0))</f>
        <v>Ohio</v>
      </c>
      <c r="I4355">
        <f>INDEX(Stores[sqft],MATCH(Sales[[#This Row],[store_no]],Stores[store_no],0))</f>
        <v>192400</v>
      </c>
      <c r="J4355" s="4" t="str">
        <f>INDEX(Departments[dept_name],MATCH(Sales[[#This Row],[dept_no]],Departments[dept_no],0))</f>
        <v>Music</v>
      </c>
      <c r="K4355" s="4" t="str">
        <f>CONCATENATE(Sales[[#This Row],[region]],Sales[[#This Row],[storetype]])</f>
        <v>1A</v>
      </c>
      <c r="L4355" s="4">
        <f>INDEX(RegionStoreCount[Store Count],MATCH(Sales[[#This Row],[RegionStoretype]],RegionStoreCount[Region/Type],0))</f>
        <v>5</v>
      </c>
      <c r="M4355" s="4">
        <f>AND(Sales[[#This Row],[date]]&lt;=TY_YTDMax,Sales[[#This Row],[date]]&gt;=TY_YTDMin)*Sales[[#This Row],[sales]]</f>
        <v>0</v>
      </c>
      <c r="N4355" s="4">
        <f>AND(Sales[[#This Row],[date]]&lt;=LY_YTDMax,Sales[[#This Row],[date]]&gt;=LY_YTDMin)*Sales[[#This Row],[sales]]</f>
        <v>0</v>
      </c>
      <c r="O4355" s="4">
        <f>AND(Sales[[#This Row],[date]]&gt;=YoY_Min,Sales[[#This Row],[date]]&lt;=TY_YTDMax)*(Sales[[#This Row],[sales]]/Sales[[#This Row],[sqft]])</f>
        <v>0.53909355041580043</v>
      </c>
      <c r="P4355" s="4">
        <f>SUMIF(Sales[RegionStoretype],Sales[[#This Row],[RegionStoretype]],Sales[YoY_SSF])/Sales[[#This Row],[Region_TypeCount]]</f>
        <v>59.469551530910678</v>
      </c>
    </row>
    <row r="4356" spans="1:16" x14ac:dyDescent="0.25">
      <c r="A4356" s="1">
        <v>43028</v>
      </c>
      <c r="B4356">
        <v>12</v>
      </c>
      <c r="C4356">
        <v>3</v>
      </c>
      <c r="D4356">
        <v>54381.660199999998</v>
      </c>
      <c r="E4356">
        <f>INDEX(Stores[region],MATCH(Sales[[#This Row],[store_no]],Stores[store_no],0))</f>
        <v>2</v>
      </c>
      <c r="F4356" t="str">
        <f>INDEX(Stores[storetype],MATCH(Sales[[#This Row],[store_no]],Stores[store_no],0))</f>
        <v>B</v>
      </c>
      <c r="G4356" t="str">
        <f>INDEX(Stores[location_city],MATCH(Sales[[#This Row],[store_no]],Stores[store_no],0))</f>
        <v>Indianapolis</v>
      </c>
      <c r="H4356" t="str">
        <f>INDEX(Stores[location_state],MATCH(Sales[[#This Row],[store_no]],Stores[store_no],0))</f>
        <v>Indiana</v>
      </c>
      <c r="I4356">
        <f>INDEX(Stores[sqft],MATCH(Sales[[#This Row],[store_no]],Stores[store_no],0))</f>
        <v>120800</v>
      </c>
      <c r="J4356" s="4" t="str">
        <f>INDEX(Departments[dept_name],MATCH(Sales[[#This Row],[dept_no]],Departments[dept_no],0))</f>
        <v>Beauty</v>
      </c>
      <c r="K4356" s="4" t="str">
        <f>CONCATENATE(Sales[[#This Row],[region]],Sales[[#This Row],[storetype]])</f>
        <v>2B</v>
      </c>
      <c r="L4356" s="4">
        <f>INDEX(RegionStoreCount[Store Count],MATCH(Sales[[#This Row],[RegionStoretype]],RegionStoreCount[Region/Type],0))</f>
        <v>6</v>
      </c>
      <c r="M4356" s="4">
        <f>AND(Sales[[#This Row],[date]]&lt;=TY_YTDMax,Sales[[#This Row],[date]]&gt;=TY_YTDMin)*Sales[[#This Row],[sales]]</f>
        <v>0</v>
      </c>
      <c r="N4356" s="4">
        <f>AND(Sales[[#This Row],[date]]&lt;=LY_YTDMax,Sales[[#This Row],[date]]&gt;=LY_YTDMin)*Sales[[#This Row],[sales]]</f>
        <v>0</v>
      </c>
      <c r="O4356" s="4">
        <f>AND(Sales[[#This Row],[date]]&gt;=YoY_Min,Sales[[#This Row],[date]]&lt;=TY_YTDMax)*(Sales[[#This Row],[sales]]/Sales[[#This Row],[sqft]])</f>
        <v>0.45017930629139069</v>
      </c>
      <c r="P4356" s="4">
        <f>SUMIF(Sales[RegionStoretype],Sales[[#This Row],[RegionStoretype]],Sales[YoY_SSF])/Sales[[#This Row],[Region_TypeCount]]</f>
        <v>58.393757732919049</v>
      </c>
    </row>
    <row r="4357" spans="1:16" x14ac:dyDescent="0.25">
      <c r="A4357" s="1">
        <v>43028</v>
      </c>
      <c r="B4357">
        <v>12</v>
      </c>
      <c r="C4357">
        <v>8</v>
      </c>
      <c r="D4357">
        <v>49729.531600000002</v>
      </c>
      <c r="E4357">
        <f>INDEX(Stores[region],MATCH(Sales[[#This Row],[store_no]],Stores[store_no],0))</f>
        <v>2</v>
      </c>
      <c r="F4357" t="str">
        <f>INDEX(Stores[storetype],MATCH(Sales[[#This Row],[store_no]],Stores[store_no],0))</f>
        <v>B</v>
      </c>
      <c r="G4357" t="str">
        <f>INDEX(Stores[location_city],MATCH(Sales[[#This Row],[store_no]],Stores[store_no],0))</f>
        <v>Indianapolis</v>
      </c>
      <c r="H4357" t="str">
        <f>INDEX(Stores[location_state],MATCH(Sales[[#This Row],[store_no]],Stores[store_no],0))</f>
        <v>Indiana</v>
      </c>
      <c r="I4357">
        <f>INDEX(Stores[sqft],MATCH(Sales[[#This Row],[store_no]],Stores[store_no],0))</f>
        <v>120800</v>
      </c>
      <c r="J4357" s="4" t="str">
        <f>INDEX(Departments[dept_name],MATCH(Sales[[#This Row],[dept_no]],Departments[dept_no],0))</f>
        <v>Games</v>
      </c>
      <c r="K4357" s="4" t="str">
        <f>CONCATENATE(Sales[[#This Row],[region]],Sales[[#This Row],[storetype]])</f>
        <v>2B</v>
      </c>
      <c r="L4357" s="4">
        <f>INDEX(RegionStoreCount[Store Count],MATCH(Sales[[#This Row],[RegionStoretype]],RegionStoreCount[Region/Type],0))</f>
        <v>6</v>
      </c>
      <c r="M4357" s="4">
        <f>AND(Sales[[#This Row],[date]]&lt;=TY_YTDMax,Sales[[#This Row],[date]]&gt;=TY_YTDMin)*Sales[[#This Row],[sales]]</f>
        <v>0</v>
      </c>
      <c r="N4357" s="4">
        <f>AND(Sales[[#This Row],[date]]&lt;=LY_YTDMax,Sales[[#This Row],[date]]&gt;=LY_YTDMin)*Sales[[#This Row],[sales]]</f>
        <v>0</v>
      </c>
      <c r="O4357" s="4">
        <f>AND(Sales[[#This Row],[date]]&gt;=YoY_Min,Sales[[#This Row],[date]]&lt;=TY_YTDMax)*(Sales[[#This Row],[sales]]/Sales[[#This Row],[sqft]])</f>
        <v>0.41166830794701986</v>
      </c>
      <c r="P4357" s="4">
        <f>SUMIF(Sales[RegionStoretype],Sales[[#This Row],[RegionStoretype]],Sales[YoY_SSF])/Sales[[#This Row],[Region_TypeCount]]</f>
        <v>58.393757732919049</v>
      </c>
    </row>
    <row r="4358" spans="1:16" x14ac:dyDescent="0.25">
      <c r="A4358" s="1">
        <v>43028</v>
      </c>
      <c r="B4358">
        <v>12</v>
      </c>
      <c r="C4358">
        <v>18</v>
      </c>
      <c r="D4358">
        <v>47597.858200000002</v>
      </c>
      <c r="E4358">
        <f>INDEX(Stores[region],MATCH(Sales[[#This Row],[store_no]],Stores[store_no],0))</f>
        <v>2</v>
      </c>
      <c r="F4358" t="str">
        <f>INDEX(Stores[storetype],MATCH(Sales[[#This Row],[store_no]],Stores[store_no],0))</f>
        <v>B</v>
      </c>
      <c r="G4358" t="str">
        <f>INDEX(Stores[location_city],MATCH(Sales[[#This Row],[store_no]],Stores[store_no],0))</f>
        <v>Indianapolis</v>
      </c>
      <c r="H4358" t="str">
        <f>INDEX(Stores[location_state],MATCH(Sales[[#This Row],[store_no]],Stores[store_no],0))</f>
        <v>Indiana</v>
      </c>
      <c r="I4358">
        <f>INDEX(Stores[sqft],MATCH(Sales[[#This Row],[store_no]],Stores[store_no],0))</f>
        <v>120800</v>
      </c>
      <c r="J4358" s="4" t="str">
        <f>INDEX(Departments[dept_name],MATCH(Sales[[#This Row],[dept_no]],Departments[dept_no],0))</f>
        <v>Sports</v>
      </c>
      <c r="K4358" s="4" t="str">
        <f>CONCATENATE(Sales[[#This Row],[region]],Sales[[#This Row],[storetype]])</f>
        <v>2B</v>
      </c>
      <c r="L4358" s="4">
        <f>INDEX(RegionStoreCount[Store Count],MATCH(Sales[[#This Row],[RegionStoretype]],RegionStoreCount[Region/Type],0))</f>
        <v>6</v>
      </c>
      <c r="M4358" s="4">
        <f>AND(Sales[[#This Row],[date]]&lt;=TY_YTDMax,Sales[[#This Row],[date]]&gt;=TY_YTDMin)*Sales[[#This Row],[sales]]</f>
        <v>0</v>
      </c>
      <c r="N4358" s="4">
        <f>AND(Sales[[#This Row],[date]]&lt;=LY_YTDMax,Sales[[#This Row],[date]]&gt;=LY_YTDMin)*Sales[[#This Row],[sales]]</f>
        <v>0</v>
      </c>
      <c r="O4358" s="4">
        <f>AND(Sales[[#This Row],[date]]&gt;=YoY_Min,Sales[[#This Row],[date]]&lt;=TY_YTDMax)*(Sales[[#This Row],[sales]]/Sales[[#This Row],[sqft]])</f>
        <v>0.39402200496688744</v>
      </c>
      <c r="P4358" s="4">
        <f>SUMIF(Sales[RegionStoretype],Sales[[#This Row],[RegionStoretype]],Sales[YoY_SSF])/Sales[[#This Row],[Region_TypeCount]]</f>
        <v>58.393757732919049</v>
      </c>
    </row>
    <row r="4359" spans="1:16" x14ac:dyDescent="0.25">
      <c r="A4359" s="1">
        <v>43028</v>
      </c>
      <c r="B4359">
        <v>13</v>
      </c>
      <c r="C4359">
        <v>10</v>
      </c>
      <c r="D4359">
        <v>19815.1518</v>
      </c>
      <c r="E4359">
        <f>INDEX(Stores[region],MATCH(Sales[[#This Row],[store_no]],Stores[store_no],0))</f>
        <v>3</v>
      </c>
      <c r="F4359" t="str">
        <f>INDEX(Stores[storetype],MATCH(Sales[[#This Row],[store_no]],Stores[store_no],0))</f>
        <v>A</v>
      </c>
      <c r="G4359" t="str">
        <f>INDEX(Stores[location_city],MATCH(Sales[[#This Row],[store_no]],Stores[store_no],0))</f>
        <v>Overland Park</v>
      </c>
      <c r="H4359" t="str">
        <f>INDEX(Stores[location_state],MATCH(Sales[[#This Row],[store_no]],Stores[store_no],0))</f>
        <v>Kansas</v>
      </c>
      <c r="I4359">
        <f>INDEX(Stores[sqft],MATCH(Sales[[#This Row],[store_no]],Stores[store_no],0))</f>
        <v>201000</v>
      </c>
      <c r="J4359" s="4" t="str">
        <f>INDEX(Departments[dept_name],MATCH(Sales[[#This Row],[dept_no]],Departments[dept_no],0))</f>
        <v>Health</v>
      </c>
      <c r="K4359" s="4" t="str">
        <f>CONCATENATE(Sales[[#This Row],[region]],Sales[[#This Row],[storetype]])</f>
        <v>3A</v>
      </c>
      <c r="L4359" s="4">
        <f>INDEX(RegionStoreCount[Store Count],MATCH(Sales[[#This Row],[RegionStoretype]],RegionStoreCount[Region/Type],0))</f>
        <v>9</v>
      </c>
      <c r="M4359" s="4">
        <f>AND(Sales[[#This Row],[date]]&lt;=TY_YTDMax,Sales[[#This Row],[date]]&gt;=TY_YTDMin)*Sales[[#This Row],[sales]]</f>
        <v>0</v>
      </c>
      <c r="N4359" s="4">
        <f>AND(Sales[[#This Row],[date]]&lt;=LY_YTDMax,Sales[[#This Row],[date]]&gt;=LY_YTDMin)*Sales[[#This Row],[sales]]</f>
        <v>0</v>
      </c>
      <c r="O4359" s="4">
        <f>AND(Sales[[#This Row],[date]]&gt;=YoY_Min,Sales[[#This Row],[date]]&lt;=TY_YTDMax)*(Sales[[#This Row],[sales]]/Sales[[#This Row],[sqft]])</f>
        <v>9.8582844776119408E-2</v>
      </c>
      <c r="P4359" s="4">
        <f>SUMIF(Sales[RegionStoretype],Sales[[#This Row],[RegionStoretype]],Sales[YoY_SSF])/Sales[[#This Row],[Region_TypeCount]]</f>
        <v>53.603836561720975</v>
      </c>
    </row>
    <row r="4360" spans="1:16" x14ac:dyDescent="0.25">
      <c r="A4360" s="1">
        <v>43028</v>
      </c>
      <c r="B4360">
        <v>13</v>
      </c>
      <c r="C4360">
        <v>12</v>
      </c>
      <c r="D4360">
        <v>55576.021500000003</v>
      </c>
      <c r="E4360">
        <f>INDEX(Stores[region],MATCH(Sales[[#This Row],[store_no]],Stores[store_no],0))</f>
        <v>3</v>
      </c>
      <c r="F4360" t="str">
        <f>INDEX(Stores[storetype],MATCH(Sales[[#This Row],[store_no]],Stores[store_no],0))</f>
        <v>A</v>
      </c>
      <c r="G4360" t="str">
        <f>INDEX(Stores[location_city],MATCH(Sales[[#This Row],[store_no]],Stores[store_no],0))</f>
        <v>Overland Park</v>
      </c>
      <c r="H4360" t="str">
        <f>INDEX(Stores[location_state],MATCH(Sales[[#This Row],[store_no]],Stores[store_no],0))</f>
        <v>Kansas</v>
      </c>
      <c r="I4360">
        <f>INDEX(Stores[sqft],MATCH(Sales[[#This Row],[store_no]],Stores[store_no],0))</f>
        <v>201000</v>
      </c>
      <c r="J4360" s="4" t="str">
        <f>INDEX(Departments[dept_name],MATCH(Sales[[#This Row],[dept_no]],Departments[dept_no],0))</f>
        <v>Jewelery</v>
      </c>
      <c r="K4360" s="4" t="str">
        <f>CONCATENATE(Sales[[#This Row],[region]],Sales[[#This Row],[storetype]])</f>
        <v>3A</v>
      </c>
      <c r="L4360" s="4">
        <f>INDEX(RegionStoreCount[Store Count],MATCH(Sales[[#This Row],[RegionStoretype]],RegionStoreCount[Region/Type],0))</f>
        <v>9</v>
      </c>
      <c r="M4360" s="4">
        <f>AND(Sales[[#This Row],[date]]&lt;=TY_YTDMax,Sales[[#This Row],[date]]&gt;=TY_YTDMin)*Sales[[#This Row],[sales]]</f>
        <v>0</v>
      </c>
      <c r="N4360" s="4">
        <f>AND(Sales[[#This Row],[date]]&lt;=LY_YTDMax,Sales[[#This Row],[date]]&gt;=LY_YTDMin)*Sales[[#This Row],[sales]]</f>
        <v>0</v>
      </c>
      <c r="O4360" s="4">
        <f>AND(Sales[[#This Row],[date]]&gt;=YoY_Min,Sales[[#This Row],[date]]&lt;=TY_YTDMax)*(Sales[[#This Row],[sales]]/Sales[[#This Row],[sqft]])</f>
        <v>0.27649761940298506</v>
      </c>
      <c r="P4360" s="4">
        <f>SUMIF(Sales[RegionStoretype],Sales[[#This Row],[RegionStoretype]],Sales[YoY_SSF])/Sales[[#This Row],[Region_TypeCount]]</f>
        <v>53.603836561720975</v>
      </c>
    </row>
    <row r="4361" spans="1:16" x14ac:dyDescent="0.25">
      <c r="A4361" s="1">
        <v>43028</v>
      </c>
      <c r="B4361">
        <v>14</v>
      </c>
      <c r="C4361">
        <v>19</v>
      </c>
      <c r="D4361">
        <v>137.6001</v>
      </c>
      <c r="E4361">
        <f>INDEX(Stores[region],MATCH(Sales[[#This Row],[store_no]],Stores[store_no],0))</f>
        <v>3</v>
      </c>
      <c r="F4361" t="str">
        <f>INDEX(Stores[storetype],MATCH(Sales[[#This Row],[store_no]],Stores[store_no],0))</f>
        <v>A</v>
      </c>
      <c r="G4361" t="str">
        <f>INDEX(Stores[location_city],MATCH(Sales[[#This Row],[store_no]],Stores[store_no],0))</f>
        <v>Bismarck</v>
      </c>
      <c r="H4361" t="str">
        <f>INDEX(Stores[location_state],MATCH(Sales[[#This Row],[store_no]],Stores[store_no],0))</f>
        <v>North Dakota</v>
      </c>
      <c r="I4361">
        <f>INDEX(Stores[sqft],MATCH(Sales[[#This Row],[store_no]],Stores[store_no],0))</f>
        <v>96400</v>
      </c>
      <c r="J4361" s="4" t="str">
        <f>INDEX(Departments[dept_name],MATCH(Sales[[#This Row],[dept_no]],Departments[dept_no],0))</f>
        <v>Tools</v>
      </c>
      <c r="K4361" s="4" t="str">
        <f>CONCATENATE(Sales[[#This Row],[region]],Sales[[#This Row],[storetype]])</f>
        <v>3A</v>
      </c>
      <c r="L4361" s="4">
        <f>INDEX(RegionStoreCount[Store Count],MATCH(Sales[[#This Row],[RegionStoretype]],RegionStoreCount[Region/Type],0))</f>
        <v>9</v>
      </c>
      <c r="M4361" s="4">
        <f>AND(Sales[[#This Row],[date]]&lt;=TY_YTDMax,Sales[[#This Row],[date]]&gt;=TY_YTDMin)*Sales[[#This Row],[sales]]</f>
        <v>0</v>
      </c>
      <c r="N4361" s="4">
        <f>AND(Sales[[#This Row],[date]]&lt;=LY_YTDMax,Sales[[#This Row],[date]]&gt;=LY_YTDMin)*Sales[[#This Row],[sales]]</f>
        <v>0</v>
      </c>
      <c r="O4361" s="4">
        <f>AND(Sales[[#This Row],[date]]&gt;=YoY_Min,Sales[[#This Row],[date]]&lt;=TY_YTDMax)*(Sales[[#This Row],[sales]]/Sales[[#This Row],[sqft]])</f>
        <v>1.4273869294605809E-3</v>
      </c>
      <c r="P4361" s="4">
        <f>SUMIF(Sales[RegionStoretype],Sales[[#This Row],[RegionStoretype]],Sales[YoY_SSF])/Sales[[#This Row],[Region_TypeCount]]</f>
        <v>53.603836561720975</v>
      </c>
    </row>
    <row r="4362" spans="1:16" x14ac:dyDescent="0.25">
      <c r="A4362" s="1">
        <v>43028</v>
      </c>
      <c r="B4362">
        <v>15</v>
      </c>
      <c r="C4362">
        <v>7</v>
      </c>
      <c r="D4362">
        <v>44239.012100000007</v>
      </c>
      <c r="E4362">
        <f>INDEX(Stores[region],MATCH(Sales[[#This Row],[store_no]],Stores[store_no],0))</f>
        <v>2</v>
      </c>
      <c r="F4362" t="str">
        <f>INDEX(Stores[storetype],MATCH(Sales[[#This Row],[store_no]],Stores[store_no],0))</f>
        <v>B</v>
      </c>
      <c r="G4362" t="str">
        <f>INDEX(Stores[location_city],MATCH(Sales[[#This Row],[store_no]],Stores[store_no],0))</f>
        <v>Rochester</v>
      </c>
      <c r="H4362" t="str">
        <f>INDEX(Stores[location_state],MATCH(Sales[[#This Row],[store_no]],Stores[store_no],0))</f>
        <v>Minnesota</v>
      </c>
      <c r="I4362">
        <f>INDEX(Stores[sqft],MATCH(Sales[[#This Row],[store_no]],Stores[store_no],0))</f>
        <v>128100</v>
      </c>
      <c r="J4362" s="4" t="str">
        <f>INDEX(Departments[dept_name],MATCH(Sales[[#This Row],[dept_no]],Departments[dept_no],0))</f>
        <v>Electronics</v>
      </c>
      <c r="K4362" s="4" t="str">
        <f>CONCATENATE(Sales[[#This Row],[region]],Sales[[#This Row],[storetype]])</f>
        <v>2B</v>
      </c>
      <c r="L4362" s="4">
        <f>INDEX(RegionStoreCount[Store Count],MATCH(Sales[[#This Row],[RegionStoretype]],RegionStoreCount[Region/Type],0))</f>
        <v>6</v>
      </c>
      <c r="M4362" s="4">
        <f>AND(Sales[[#This Row],[date]]&lt;=TY_YTDMax,Sales[[#This Row],[date]]&gt;=TY_YTDMin)*Sales[[#This Row],[sales]]</f>
        <v>0</v>
      </c>
      <c r="N4362" s="4">
        <f>AND(Sales[[#This Row],[date]]&lt;=LY_YTDMax,Sales[[#This Row],[date]]&gt;=LY_YTDMin)*Sales[[#This Row],[sales]]</f>
        <v>0</v>
      </c>
      <c r="O4362" s="4">
        <f>AND(Sales[[#This Row],[date]]&gt;=YoY_Min,Sales[[#This Row],[date]]&lt;=TY_YTDMax)*(Sales[[#This Row],[sales]]/Sales[[#This Row],[sqft]])</f>
        <v>0.34534747931303672</v>
      </c>
      <c r="P4362" s="4">
        <f>SUMIF(Sales[RegionStoretype],Sales[[#This Row],[RegionStoretype]],Sales[YoY_SSF])/Sales[[#This Row],[Region_TypeCount]]</f>
        <v>58.393757732919049</v>
      </c>
    </row>
    <row r="4363" spans="1:16" x14ac:dyDescent="0.25">
      <c r="A4363" s="1">
        <v>43028</v>
      </c>
      <c r="B4363">
        <v>15</v>
      </c>
      <c r="C4363">
        <v>14</v>
      </c>
      <c r="D4363">
        <v>49260.886099999996</v>
      </c>
      <c r="E4363">
        <f>INDEX(Stores[region],MATCH(Sales[[#This Row],[store_no]],Stores[store_no],0))</f>
        <v>2</v>
      </c>
      <c r="F4363" t="str">
        <f>INDEX(Stores[storetype],MATCH(Sales[[#This Row],[store_no]],Stores[store_no],0))</f>
        <v>B</v>
      </c>
      <c r="G4363" t="str">
        <f>INDEX(Stores[location_city],MATCH(Sales[[#This Row],[store_no]],Stores[store_no],0))</f>
        <v>Rochester</v>
      </c>
      <c r="H4363" t="str">
        <f>INDEX(Stores[location_state],MATCH(Sales[[#This Row],[store_no]],Stores[store_no],0))</f>
        <v>Minnesota</v>
      </c>
      <c r="I4363">
        <f>INDEX(Stores[sqft],MATCH(Sales[[#This Row],[store_no]],Stores[store_no],0))</f>
        <v>128100</v>
      </c>
      <c r="J4363" s="4" t="str">
        <f>INDEX(Departments[dept_name],MATCH(Sales[[#This Row],[dept_no]],Departments[dept_no],0))</f>
        <v>Movies</v>
      </c>
      <c r="K4363" s="4" t="str">
        <f>CONCATENATE(Sales[[#This Row],[region]],Sales[[#This Row],[storetype]])</f>
        <v>2B</v>
      </c>
      <c r="L4363" s="4">
        <f>INDEX(RegionStoreCount[Store Count],MATCH(Sales[[#This Row],[RegionStoretype]],RegionStoreCount[Region/Type],0))</f>
        <v>6</v>
      </c>
      <c r="M4363" s="4">
        <f>AND(Sales[[#This Row],[date]]&lt;=TY_YTDMax,Sales[[#This Row],[date]]&gt;=TY_YTDMin)*Sales[[#This Row],[sales]]</f>
        <v>0</v>
      </c>
      <c r="N4363" s="4">
        <f>AND(Sales[[#This Row],[date]]&lt;=LY_YTDMax,Sales[[#This Row],[date]]&gt;=LY_YTDMin)*Sales[[#This Row],[sales]]</f>
        <v>0</v>
      </c>
      <c r="O4363" s="4">
        <f>AND(Sales[[#This Row],[date]]&gt;=YoY_Min,Sales[[#This Row],[date]]&lt;=TY_YTDMax)*(Sales[[#This Row],[sales]]/Sales[[#This Row],[sqft]])</f>
        <v>0.38455024277907879</v>
      </c>
      <c r="P4363" s="4">
        <f>SUMIF(Sales[RegionStoretype],Sales[[#This Row],[RegionStoretype]],Sales[YoY_SSF])/Sales[[#This Row],[Region_TypeCount]]</f>
        <v>58.393757732919049</v>
      </c>
    </row>
    <row r="4364" spans="1:16" x14ac:dyDescent="0.25">
      <c r="A4364" s="1">
        <v>43028</v>
      </c>
      <c r="B4364">
        <v>16</v>
      </c>
      <c r="C4364">
        <v>1</v>
      </c>
      <c r="D4364">
        <v>16632.257600000001</v>
      </c>
      <c r="E4364">
        <f>INDEX(Stores[region],MATCH(Sales[[#This Row],[store_no]],Stores[store_no],0))</f>
        <v>2</v>
      </c>
      <c r="F4364" t="str">
        <f>INDEX(Stores[storetype],MATCH(Sales[[#This Row],[store_no]],Stores[store_no],0))</f>
        <v>B</v>
      </c>
      <c r="G4364" t="str">
        <f>INDEX(Stores[location_city],MATCH(Sales[[#This Row],[store_no]],Stores[store_no],0))</f>
        <v>Saint Paul</v>
      </c>
      <c r="H4364" t="str">
        <f>INDEX(Stores[location_state],MATCH(Sales[[#This Row],[store_no]],Stores[store_no],0))</f>
        <v>Minnesota</v>
      </c>
      <c r="I4364">
        <f>INDEX(Stores[sqft],MATCH(Sales[[#This Row],[store_no]],Stores[store_no],0))</f>
        <v>180400</v>
      </c>
      <c r="J4364" s="4" t="str">
        <f>INDEX(Departments[dept_name],MATCH(Sales[[#This Row],[dept_no]],Departments[dept_no],0))</f>
        <v>Automotive</v>
      </c>
      <c r="K4364" s="4" t="str">
        <f>CONCATENATE(Sales[[#This Row],[region]],Sales[[#This Row],[storetype]])</f>
        <v>2B</v>
      </c>
      <c r="L4364" s="4">
        <f>INDEX(RegionStoreCount[Store Count],MATCH(Sales[[#This Row],[RegionStoretype]],RegionStoreCount[Region/Type],0))</f>
        <v>6</v>
      </c>
      <c r="M4364" s="4">
        <f>AND(Sales[[#This Row],[date]]&lt;=TY_YTDMax,Sales[[#This Row],[date]]&gt;=TY_YTDMin)*Sales[[#This Row],[sales]]</f>
        <v>0</v>
      </c>
      <c r="N4364" s="4">
        <f>AND(Sales[[#This Row],[date]]&lt;=LY_YTDMax,Sales[[#This Row],[date]]&gt;=LY_YTDMin)*Sales[[#This Row],[sales]]</f>
        <v>0</v>
      </c>
      <c r="O4364" s="4">
        <f>AND(Sales[[#This Row],[date]]&gt;=YoY_Min,Sales[[#This Row],[date]]&lt;=TY_YTDMax)*(Sales[[#This Row],[sales]]/Sales[[#This Row],[sqft]])</f>
        <v>9.2196549889135254E-2</v>
      </c>
      <c r="P4364" s="4">
        <f>SUMIF(Sales[RegionStoretype],Sales[[#This Row],[RegionStoretype]],Sales[YoY_SSF])/Sales[[#This Row],[Region_TypeCount]]</f>
        <v>58.393757732919049</v>
      </c>
    </row>
    <row r="4365" spans="1:16" x14ac:dyDescent="0.25">
      <c r="A4365" s="1">
        <v>43028</v>
      </c>
      <c r="B4365">
        <v>16</v>
      </c>
      <c r="C4365">
        <v>3</v>
      </c>
      <c r="D4365">
        <v>107402.85859999999</v>
      </c>
      <c r="E4365">
        <f>INDEX(Stores[region],MATCH(Sales[[#This Row],[store_no]],Stores[store_no],0))</f>
        <v>2</v>
      </c>
      <c r="F4365" t="str">
        <f>INDEX(Stores[storetype],MATCH(Sales[[#This Row],[store_no]],Stores[store_no],0))</f>
        <v>B</v>
      </c>
      <c r="G4365" t="str">
        <f>INDEX(Stores[location_city],MATCH(Sales[[#This Row],[store_no]],Stores[store_no],0))</f>
        <v>Saint Paul</v>
      </c>
      <c r="H4365" t="str">
        <f>INDEX(Stores[location_state],MATCH(Sales[[#This Row],[store_no]],Stores[store_no],0))</f>
        <v>Minnesota</v>
      </c>
      <c r="I4365">
        <f>INDEX(Stores[sqft],MATCH(Sales[[#This Row],[store_no]],Stores[store_no],0))</f>
        <v>180400</v>
      </c>
      <c r="J4365" s="4" t="str">
        <f>INDEX(Departments[dept_name],MATCH(Sales[[#This Row],[dept_no]],Departments[dept_no],0))</f>
        <v>Beauty</v>
      </c>
      <c r="K4365" s="4" t="str">
        <f>CONCATENATE(Sales[[#This Row],[region]],Sales[[#This Row],[storetype]])</f>
        <v>2B</v>
      </c>
      <c r="L4365" s="4">
        <f>INDEX(RegionStoreCount[Store Count],MATCH(Sales[[#This Row],[RegionStoretype]],RegionStoreCount[Region/Type],0))</f>
        <v>6</v>
      </c>
      <c r="M4365" s="4">
        <f>AND(Sales[[#This Row],[date]]&lt;=TY_YTDMax,Sales[[#This Row],[date]]&gt;=TY_YTDMin)*Sales[[#This Row],[sales]]</f>
        <v>0</v>
      </c>
      <c r="N4365" s="4">
        <f>AND(Sales[[#This Row],[date]]&lt;=LY_YTDMax,Sales[[#This Row],[date]]&gt;=LY_YTDMin)*Sales[[#This Row],[sales]]</f>
        <v>0</v>
      </c>
      <c r="O4365" s="4">
        <f>AND(Sales[[#This Row],[date]]&gt;=YoY_Min,Sales[[#This Row],[date]]&lt;=TY_YTDMax)*(Sales[[#This Row],[sales]]/Sales[[#This Row],[sqft]])</f>
        <v>0.59535952660753877</v>
      </c>
      <c r="P4365" s="4">
        <f>SUMIF(Sales[RegionStoretype],Sales[[#This Row],[RegionStoretype]],Sales[YoY_SSF])/Sales[[#This Row],[Region_TypeCount]]</f>
        <v>58.393757732919049</v>
      </c>
    </row>
    <row r="4366" spans="1:16" x14ac:dyDescent="0.25">
      <c r="A4366" s="1">
        <v>43028</v>
      </c>
      <c r="B4366">
        <v>16</v>
      </c>
      <c r="C4366">
        <v>18</v>
      </c>
      <c r="D4366">
        <v>204915.60859999998</v>
      </c>
      <c r="E4366">
        <f>INDEX(Stores[region],MATCH(Sales[[#This Row],[store_no]],Stores[store_no],0))</f>
        <v>2</v>
      </c>
      <c r="F4366" t="str">
        <f>INDEX(Stores[storetype],MATCH(Sales[[#This Row],[store_no]],Stores[store_no],0))</f>
        <v>B</v>
      </c>
      <c r="G4366" t="str">
        <f>INDEX(Stores[location_city],MATCH(Sales[[#This Row],[store_no]],Stores[store_no],0))</f>
        <v>Saint Paul</v>
      </c>
      <c r="H4366" t="str">
        <f>INDEX(Stores[location_state],MATCH(Sales[[#This Row],[store_no]],Stores[store_no],0))</f>
        <v>Minnesota</v>
      </c>
      <c r="I4366">
        <f>INDEX(Stores[sqft],MATCH(Sales[[#This Row],[store_no]],Stores[store_no],0))</f>
        <v>180400</v>
      </c>
      <c r="J4366" s="4" t="str">
        <f>INDEX(Departments[dept_name],MATCH(Sales[[#This Row],[dept_no]],Departments[dept_no],0))</f>
        <v>Sports</v>
      </c>
      <c r="K4366" s="4" t="str">
        <f>CONCATENATE(Sales[[#This Row],[region]],Sales[[#This Row],[storetype]])</f>
        <v>2B</v>
      </c>
      <c r="L4366" s="4">
        <f>INDEX(RegionStoreCount[Store Count],MATCH(Sales[[#This Row],[RegionStoretype]],RegionStoreCount[Region/Type],0))</f>
        <v>6</v>
      </c>
      <c r="M4366" s="4">
        <f>AND(Sales[[#This Row],[date]]&lt;=TY_YTDMax,Sales[[#This Row],[date]]&gt;=TY_YTDMin)*Sales[[#This Row],[sales]]</f>
        <v>0</v>
      </c>
      <c r="N4366" s="4">
        <f>AND(Sales[[#This Row],[date]]&lt;=LY_YTDMax,Sales[[#This Row],[date]]&gt;=LY_YTDMin)*Sales[[#This Row],[sales]]</f>
        <v>0</v>
      </c>
      <c r="O4366" s="4">
        <f>AND(Sales[[#This Row],[date]]&gt;=YoY_Min,Sales[[#This Row],[date]]&lt;=TY_YTDMax)*(Sales[[#This Row],[sales]]/Sales[[#This Row],[sqft]])</f>
        <v>1.1358958348115298</v>
      </c>
      <c r="P4366" s="4">
        <f>SUMIF(Sales[RegionStoretype],Sales[[#This Row],[RegionStoretype]],Sales[YoY_SSF])/Sales[[#This Row],[Region_TypeCount]]</f>
        <v>58.393757732919049</v>
      </c>
    </row>
    <row r="4367" spans="1:16" x14ac:dyDescent="0.25">
      <c r="A4367" s="1">
        <v>43028</v>
      </c>
      <c r="B4367">
        <v>17</v>
      </c>
      <c r="C4367">
        <v>1</v>
      </c>
      <c r="D4367">
        <v>37217.152500000004</v>
      </c>
      <c r="E4367">
        <f>INDEX(Stores[region],MATCH(Sales[[#This Row],[store_no]],Stores[store_no],0))</f>
        <v>3</v>
      </c>
      <c r="F4367" t="str">
        <f>INDEX(Stores[storetype],MATCH(Sales[[#This Row],[store_no]],Stores[store_no],0))</f>
        <v>B</v>
      </c>
      <c r="G4367" t="str">
        <f>INDEX(Stores[location_city],MATCH(Sales[[#This Row],[store_no]],Stores[store_no],0))</f>
        <v>Fargo</v>
      </c>
      <c r="H4367" t="str">
        <f>INDEX(Stores[location_state],MATCH(Sales[[#This Row],[store_no]],Stores[store_no],0))</f>
        <v>North Dakota</v>
      </c>
      <c r="I4367">
        <f>INDEX(Stores[sqft],MATCH(Sales[[#This Row],[store_no]],Stores[store_no],0))</f>
        <v>211600</v>
      </c>
      <c r="J4367" s="4" t="str">
        <f>INDEX(Departments[dept_name],MATCH(Sales[[#This Row],[dept_no]],Departments[dept_no],0))</f>
        <v>Automotive</v>
      </c>
      <c r="K4367" s="4" t="str">
        <f>CONCATENATE(Sales[[#This Row],[region]],Sales[[#This Row],[storetype]])</f>
        <v>3B</v>
      </c>
      <c r="L4367" s="4">
        <f>INDEX(RegionStoreCount[Store Count],MATCH(Sales[[#This Row],[RegionStoretype]],RegionStoreCount[Region/Type],0))</f>
        <v>4</v>
      </c>
      <c r="M4367" s="4">
        <f>AND(Sales[[#This Row],[date]]&lt;=TY_YTDMax,Sales[[#This Row],[date]]&gt;=TY_YTDMin)*Sales[[#This Row],[sales]]</f>
        <v>0</v>
      </c>
      <c r="N4367" s="4">
        <f>AND(Sales[[#This Row],[date]]&lt;=LY_YTDMax,Sales[[#This Row],[date]]&gt;=LY_YTDMin)*Sales[[#This Row],[sales]]</f>
        <v>0</v>
      </c>
      <c r="O4367" s="4">
        <f>AND(Sales[[#This Row],[date]]&gt;=YoY_Min,Sales[[#This Row],[date]]&lt;=TY_YTDMax)*(Sales[[#This Row],[sales]]/Sales[[#This Row],[sqft]])</f>
        <v>0.17588446361058602</v>
      </c>
      <c r="P4367" s="4">
        <f>SUMIF(Sales[RegionStoretype],Sales[[#This Row],[RegionStoretype]],Sales[YoY_SSF])/Sales[[#This Row],[Region_TypeCount]]</f>
        <v>58.312187288105562</v>
      </c>
    </row>
    <row r="4368" spans="1:16" x14ac:dyDescent="0.25">
      <c r="A4368" s="1">
        <v>43028</v>
      </c>
      <c r="B4368">
        <v>17</v>
      </c>
      <c r="C4368">
        <v>5</v>
      </c>
      <c r="D4368">
        <v>158363.22560000001</v>
      </c>
      <c r="E4368">
        <f>INDEX(Stores[region],MATCH(Sales[[#This Row],[store_no]],Stores[store_no],0))</f>
        <v>3</v>
      </c>
      <c r="F4368" t="str">
        <f>INDEX(Stores[storetype],MATCH(Sales[[#This Row],[store_no]],Stores[store_no],0))</f>
        <v>B</v>
      </c>
      <c r="G4368" t="str">
        <f>INDEX(Stores[location_city],MATCH(Sales[[#This Row],[store_no]],Stores[store_no],0))</f>
        <v>Fargo</v>
      </c>
      <c r="H4368" t="str">
        <f>INDEX(Stores[location_state],MATCH(Sales[[#This Row],[store_no]],Stores[store_no],0))</f>
        <v>North Dakota</v>
      </c>
      <c r="I4368">
        <f>INDEX(Stores[sqft],MATCH(Sales[[#This Row],[store_no]],Stores[store_no],0))</f>
        <v>211600</v>
      </c>
      <c r="J4368" s="4" t="str">
        <f>INDEX(Departments[dept_name],MATCH(Sales[[#This Row],[dept_no]],Departments[dept_no],0))</f>
        <v>Clothing</v>
      </c>
      <c r="K4368" s="4" t="str">
        <f>CONCATENATE(Sales[[#This Row],[region]],Sales[[#This Row],[storetype]])</f>
        <v>3B</v>
      </c>
      <c r="L4368" s="4">
        <f>INDEX(RegionStoreCount[Store Count],MATCH(Sales[[#This Row],[RegionStoretype]],RegionStoreCount[Region/Type],0))</f>
        <v>4</v>
      </c>
      <c r="M4368" s="4">
        <f>AND(Sales[[#This Row],[date]]&lt;=TY_YTDMax,Sales[[#This Row],[date]]&gt;=TY_YTDMin)*Sales[[#This Row],[sales]]</f>
        <v>0</v>
      </c>
      <c r="N4368" s="4">
        <f>AND(Sales[[#This Row],[date]]&lt;=LY_YTDMax,Sales[[#This Row],[date]]&gt;=LY_YTDMin)*Sales[[#This Row],[sales]]</f>
        <v>0</v>
      </c>
      <c r="O4368" s="4">
        <f>AND(Sales[[#This Row],[date]]&gt;=YoY_Min,Sales[[#This Row],[date]]&lt;=TY_YTDMax)*(Sales[[#This Row],[sales]]/Sales[[#This Row],[sqft]])</f>
        <v>0.74840843856332706</v>
      </c>
      <c r="P4368" s="4">
        <f>SUMIF(Sales[RegionStoretype],Sales[[#This Row],[RegionStoretype]],Sales[YoY_SSF])/Sales[[#This Row],[Region_TypeCount]]</f>
        <v>58.312187288105562</v>
      </c>
    </row>
    <row r="4369" spans="1:16" x14ac:dyDescent="0.25">
      <c r="A4369" s="1">
        <v>43028</v>
      </c>
      <c r="B4369">
        <v>17</v>
      </c>
      <c r="C4369">
        <v>19</v>
      </c>
      <c r="D4369">
        <v>7976.0123999999996</v>
      </c>
      <c r="E4369">
        <f>INDEX(Stores[region],MATCH(Sales[[#This Row],[store_no]],Stores[store_no],0))</f>
        <v>3</v>
      </c>
      <c r="F4369" t="str">
        <f>INDEX(Stores[storetype],MATCH(Sales[[#This Row],[store_no]],Stores[store_no],0))</f>
        <v>B</v>
      </c>
      <c r="G4369" t="str">
        <f>INDEX(Stores[location_city],MATCH(Sales[[#This Row],[store_no]],Stores[store_no],0))</f>
        <v>Fargo</v>
      </c>
      <c r="H4369" t="str">
        <f>INDEX(Stores[location_state],MATCH(Sales[[#This Row],[store_no]],Stores[store_no],0))</f>
        <v>North Dakota</v>
      </c>
      <c r="I4369">
        <f>INDEX(Stores[sqft],MATCH(Sales[[#This Row],[store_no]],Stores[store_no],0))</f>
        <v>211600</v>
      </c>
      <c r="J4369" s="4" t="str">
        <f>INDEX(Departments[dept_name],MATCH(Sales[[#This Row],[dept_no]],Departments[dept_no],0))</f>
        <v>Tools</v>
      </c>
      <c r="K4369" s="4" t="str">
        <f>CONCATENATE(Sales[[#This Row],[region]],Sales[[#This Row],[storetype]])</f>
        <v>3B</v>
      </c>
      <c r="L4369" s="4">
        <f>INDEX(RegionStoreCount[Store Count],MATCH(Sales[[#This Row],[RegionStoretype]],RegionStoreCount[Region/Type],0))</f>
        <v>4</v>
      </c>
      <c r="M4369" s="4">
        <f>AND(Sales[[#This Row],[date]]&lt;=TY_YTDMax,Sales[[#This Row],[date]]&gt;=TY_YTDMin)*Sales[[#This Row],[sales]]</f>
        <v>0</v>
      </c>
      <c r="N4369" s="4">
        <f>AND(Sales[[#This Row],[date]]&lt;=LY_YTDMax,Sales[[#This Row],[date]]&gt;=LY_YTDMin)*Sales[[#This Row],[sales]]</f>
        <v>0</v>
      </c>
      <c r="O4369" s="4">
        <f>AND(Sales[[#This Row],[date]]&gt;=YoY_Min,Sales[[#This Row],[date]]&lt;=TY_YTDMax)*(Sales[[#This Row],[sales]]/Sales[[#This Row],[sqft]])</f>
        <v>3.7693820415879015E-2</v>
      </c>
      <c r="P4369" s="4">
        <f>SUMIF(Sales[RegionStoretype],Sales[[#This Row],[RegionStoretype]],Sales[YoY_SSF])/Sales[[#This Row],[Region_TypeCount]]</f>
        <v>58.312187288105562</v>
      </c>
    </row>
    <row r="4370" spans="1:16" x14ac:dyDescent="0.25">
      <c r="A4370" s="1">
        <v>43028</v>
      </c>
      <c r="B4370">
        <v>18</v>
      </c>
      <c r="C4370">
        <v>1</v>
      </c>
      <c r="D4370">
        <v>27240.245100000004</v>
      </c>
      <c r="E4370">
        <f>INDEX(Stores[region],MATCH(Sales[[#This Row],[store_no]],Stores[store_no],0))</f>
        <v>2</v>
      </c>
      <c r="F4370" t="str">
        <f>INDEX(Stores[storetype],MATCH(Sales[[#This Row],[store_no]],Stores[store_no],0))</f>
        <v>B</v>
      </c>
      <c r="G4370" t="str">
        <f>INDEX(Stores[location_city],MATCH(Sales[[#This Row],[store_no]],Stores[store_no],0))</f>
        <v>Chicago</v>
      </c>
      <c r="H4370" t="str">
        <f>INDEX(Stores[location_state],MATCH(Sales[[#This Row],[store_no]],Stores[store_no],0))</f>
        <v>Illinois</v>
      </c>
      <c r="I4370">
        <f>INDEX(Stores[sqft],MATCH(Sales[[#This Row],[store_no]],Stores[store_no],0))</f>
        <v>120700</v>
      </c>
      <c r="J4370" s="4" t="str">
        <f>INDEX(Departments[dept_name],MATCH(Sales[[#This Row],[dept_no]],Departments[dept_no],0))</f>
        <v>Automotive</v>
      </c>
      <c r="K4370" s="4" t="str">
        <f>CONCATENATE(Sales[[#This Row],[region]],Sales[[#This Row],[storetype]])</f>
        <v>2B</v>
      </c>
      <c r="L4370" s="4">
        <f>INDEX(RegionStoreCount[Store Count],MATCH(Sales[[#This Row],[RegionStoretype]],RegionStoreCount[Region/Type],0))</f>
        <v>6</v>
      </c>
      <c r="M4370" s="4">
        <f>AND(Sales[[#This Row],[date]]&lt;=TY_YTDMax,Sales[[#This Row],[date]]&gt;=TY_YTDMin)*Sales[[#This Row],[sales]]</f>
        <v>0</v>
      </c>
      <c r="N4370" s="4">
        <f>AND(Sales[[#This Row],[date]]&lt;=LY_YTDMax,Sales[[#This Row],[date]]&gt;=LY_YTDMin)*Sales[[#This Row],[sales]]</f>
        <v>0</v>
      </c>
      <c r="O4370" s="4">
        <f>AND(Sales[[#This Row],[date]]&gt;=YoY_Min,Sales[[#This Row],[date]]&lt;=TY_YTDMax)*(Sales[[#This Row],[sales]]/Sales[[#This Row],[sqft]])</f>
        <v>0.22568554349627179</v>
      </c>
      <c r="P4370" s="4">
        <f>SUMIF(Sales[RegionStoretype],Sales[[#This Row],[RegionStoretype]],Sales[YoY_SSF])/Sales[[#This Row],[Region_TypeCount]]</f>
        <v>58.393757732919049</v>
      </c>
    </row>
    <row r="4371" spans="1:16" x14ac:dyDescent="0.25">
      <c r="A4371" s="1">
        <v>43028</v>
      </c>
      <c r="B4371">
        <v>18</v>
      </c>
      <c r="C4371">
        <v>16</v>
      </c>
      <c r="D4371">
        <v>136447.64160000003</v>
      </c>
      <c r="E4371">
        <f>INDEX(Stores[region],MATCH(Sales[[#This Row],[store_no]],Stores[store_no],0))</f>
        <v>2</v>
      </c>
      <c r="F4371" t="str">
        <f>INDEX(Stores[storetype],MATCH(Sales[[#This Row],[store_no]],Stores[store_no],0))</f>
        <v>B</v>
      </c>
      <c r="G4371" t="str">
        <f>INDEX(Stores[location_city],MATCH(Sales[[#This Row],[store_no]],Stores[store_no],0))</f>
        <v>Chicago</v>
      </c>
      <c r="H4371" t="str">
        <f>INDEX(Stores[location_state],MATCH(Sales[[#This Row],[store_no]],Stores[store_no],0))</f>
        <v>Illinois</v>
      </c>
      <c r="I4371">
        <f>INDEX(Stores[sqft],MATCH(Sales[[#This Row],[store_no]],Stores[store_no],0))</f>
        <v>120700</v>
      </c>
      <c r="J4371" s="4" t="str">
        <f>INDEX(Departments[dept_name],MATCH(Sales[[#This Row],[dept_no]],Departments[dept_no],0))</f>
        <v>Outdoors</v>
      </c>
      <c r="K4371" s="4" t="str">
        <f>CONCATENATE(Sales[[#This Row],[region]],Sales[[#This Row],[storetype]])</f>
        <v>2B</v>
      </c>
      <c r="L4371" s="4">
        <f>INDEX(RegionStoreCount[Store Count],MATCH(Sales[[#This Row],[RegionStoretype]],RegionStoreCount[Region/Type],0))</f>
        <v>6</v>
      </c>
      <c r="M4371" s="4">
        <f>AND(Sales[[#This Row],[date]]&lt;=TY_YTDMax,Sales[[#This Row],[date]]&gt;=TY_YTDMin)*Sales[[#This Row],[sales]]</f>
        <v>0</v>
      </c>
      <c r="N4371" s="4">
        <f>AND(Sales[[#This Row],[date]]&lt;=LY_YTDMax,Sales[[#This Row],[date]]&gt;=LY_YTDMin)*Sales[[#This Row],[sales]]</f>
        <v>0</v>
      </c>
      <c r="O4371" s="4">
        <f>AND(Sales[[#This Row],[date]]&gt;=YoY_Min,Sales[[#This Row],[date]]&lt;=TY_YTDMax)*(Sales[[#This Row],[sales]]/Sales[[#This Row],[sqft]])</f>
        <v>1.1304692758906383</v>
      </c>
      <c r="P4371" s="4">
        <f>SUMIF(Sales[RegionStoretype],Sales[[#This Row],[RegionStoretype]],Sales[YoY_SSF])/Sales[[#This Row],[Region_TypeCount]]</f>
        <v>58.393757732919049</v>
      </c>
    </row>
    <row r="4372" spans="1:16" x14ac:dyDescent="0.25">
      <c r="A4372" s="1">
        <v>43028</v>
      </c>
      <c r="B4372">
        <v>19</v>
      </c>
      <c r="C4372">
        <v>3</v>
      </c>
      <c r="D4372">
        <v>113272.4572</v>
      </c>
      <c r="E4372">
        <f>INDEX(Stores[region],MATCH(Sales[[#This Row],[store_no]],Stores[store_no],0))</f>
        <v>3</v>
      </c>
      <c r="F4372" t="str">
        <f>INDEX(Stores[storetype],MATCH(Sales[[#This Row],[store_no]],Stores[store_no],0))</f>
        <v>A</v>
      </c>
      <c r="G4372" t="str">
        <f>INDEX(Stores[location_city],MATCH(Sales[[#This Row],[store_no]],Stores[store_no],0))</f>
        <v>Des Moines</v>
      </c>
      <c r="H4372" t="str">
        <f>INDEX(Stores[location_state],MATCH(Sales[[#This Row],[store_no]],Stores[store_no],0))</f>
        <v>Iowa</v>
      </c>
      <c r="I4372">
        <f>INDEX(Stores[sqft],MATCH(Sales[[#This Row],[store_no]],Stores[store_no],0))</f>
        <v>197600</v>
      </c>
      <c r="J4372" s="4" t="str">
        <f>INDEX(Departments[dept_name],MATCH(Sales[[#This Row],[dept_no]],Departments[dept_no],0))</f>
        <v>Beauty</v>
      </c>
      <c r="K4372" s="4" t="str">
        <f>CONCATENATE(Sales[[#This Row],[region]],Sales[[#This Row],[storetype]])</f>
        <v>3A</v>
      </c>
      <c r="L4372" s="4">
        <f>INDEX(RegionStoreCount[Store Count],MATCH(Sales[[#This Row],[RegionStoretype]],RegionStoreCount[Region/Type],0))</f>
        <v>9</v>
      </c>
      <c r="M4372" s="4">
        <f>AND(Sales[[#This Row],[date]]&lt;=TY_YTDMax,Sales[[#This Row],[date]]&gt;=TY_YTDMin)*Sales[[#This Row],[sales]]</f>
        <v>0</v>
      </c>
      <c r="N4372" s="4">
        <f>AND(Sales[[#This Row],[date]]&lt;=LY_YTDMax,Sales[[#This Row],[date]]&gt;=LY_YTDMin)*Sales[[#This Row],[sales]]</f>
        <v>0</v>
      </c>
      <c r="O4372" s="4">
        <f>AND(Sales[[#This Row],[date]]&gt;=YoY_Min,Sales[[#This Row],[date]]&lt;=TY_YTDMax)*(Sales[[#This Row],[sales]]/Sales[[#This Row],[sqft]])</f>
        <v>0.57324118016194336</v>
      </c>
      <c r="P4372" s="4">
        <f>SUMIF(Sales[RegionStoretype],Sales[[#This Row],[RegionStoretype]],Sales[YoY_SSF])/Sales[[#This Row],[Region_TypeCount]]</f>
        <v>53.603836561720975</v>
      </c>
    </row>
    <row r="4373" spans="1:16" x14ac:dyDescent="0.25">
      <c r="A4373" s="1">
        <v>43028</v>
      </c>
      <c r="B4373">
        <v>19</v>
      </c>
      <c r="C4373">
        <v>4</v>
      </c>
      <c r="D4373">
        <v>121649.2153</v>
      </c>
      <c r="E4373">
        <f>INDEX(Stores[region],MATCH(Sales[[#This Row],[store_no]],Stores[store_no],0))</f>
        <v>3</v>
      </c>
      <c r="F4373" t="str">
        <f>INDEX(Stores[storetype],MATCH(Sales[[#This Row],[store_no]],Stores[store_no],0))</f>
        <v>A</v>
      </c>
      <c r="G4373" t="str">
        <f>INDEX(Stores[location_city],MATCH(Sales[[#This Row],[store_no]],Stores[store_no],0))</f>
        <v>Des Moines</v>
      </c>
      <c r="H4373" t="str">
        <f>INDEX(Stores[location_state],MATCH(Sales[[#This Row],[store_no]],Stores[store_no],0))</f>
        <v>Iowa</v>
      </c>
      <c r="I4373">
        <f>INDEX(Stores[sqft],MATCH(Sales[[#This Row],[store_no]],Stores[store_no],0))</f>
        <v>197600</v>
      </c>
      <c r="J4373" s="4" t="str">
        <f>INDEX(Departments[dept_name],MATCH(Sales[[#This Row],[dept_no]],Departments[dept_no],0))</f>
        <v>Books</v>
      </c>
      <c r="K4373" s="4" t="str">
        <f>CONCATENATE(Sales[[#This Row],[region]],Sales[[#This Row],[storetype]])</f>
        <v>3A</v>
      </c>
      <c r="L4373" s="4">
        <f>INDEX(RegionStoreCount[Store Count],MATCH(Sales[[#This Row],[RegionStoretype]],RegionStoreCount[Region/Type],0))</f>
        <v>9</v>
      </c>
      <c r="M4373" s="4">
        <f>AND(Sales[[#This Row],[date]]&lt;=TY_YTDMax,Sales[[#This Row],[date]]&gt;=TY_YTDMin)*Sales[[#This Row],[sales]]</f>
        <v>0</v>
      </c>
      <c r="N4373" s="4">
        <f>AND(Sales[[#This Row],[date]]&lt;=LY_YTDMax,Sales[[#This Row],[date]]&gt;=LY_YTDMin)*Sales[[#This Row],[sales]]</f>
        <v>0</v>
      </c>
      <c r="O4373" s="4">
        <f>AND(Sales[[#This Row],[date]]&gt;=YoY_Min,Sales[[#This Row],[date]]&lt;=TY_YTDMax)*(Sales[[#This Row],[sales]]/Sales[[#This Row],[sqft]])</f>
        <v>0.61563368066801616</v>
      </c>
      <c r="P4373" s="4">
        <f>SUMIF(Sales[RegionStoretype],Sales[[#This Row],[RegionStoretype]],Sales[YoY_SSF])/Sales[[#This Row],[Region_TypeCount]]</f>
        <v>53.603836561720975</v>
      </c>
    </row>
    <row r="4374" spans="1:16" x14ac:dyDescent="0.25">
      <c r="A4374" s="1">
        <v>43028</v>
      </c>
      <c r="B4374">
        <v>19</v>
      </c>
      <c r="C4374">
        <v>14</v>
      </c>
      <c r="D4374">
        <v>95132.813600000009</v>
      </c>
      <c r="E4374">
        <f>INDEX(Stores[region],MATCH(Sales[[#This Row],[store_no]],Stores[store_no],0))</f>
        <v>3</v>
      </c>
      <c r="F4374" t="str">
        <f>INDEX(Stores[storetype],MATCH(Sales[[#This Row],[store_no]],Stores[store_no],0))</f>
        <v>A</v>
      </c>
      <c r="G4374" t="str">
        <f>INDEX(Stores[location_city],MATCH(Sales[[#This Row],[store_no]],Stores[store_no],0))</f>
        <v>Des Moines</v>
      </c>
      <c r="H4374" t="str">
        <f>INDEX(Stores[location_state],MATCH(Sales[[#This Row],[store_no]],Stores[store_no],0))</f>
        <v>Iowa</v>
      </c>
      <c r="I4374">
        <f>INDEX(Stores[sqft],MATCH(Sales[[#This Row],[store_no]],Stores[store_no],0))</f>
        <v>197600</v>
      </c>
      <c r="J4374" s="4" t="str">
        <f>INDEX(Departments[dept_name],MATCH(Sales[[#This Row],[dept_no]],Departments[dept_no],0))</f>
        <v>Movies</v>
      </c>
      <c r="K4374" s="4" t="str">
        <f>CONCATENATE(Sales[[#This Row],[region]],Sales[[#This Row],[storetype]])</f>
        <v>3A</v>
      </c>
      <c r="L4374" s="4">
        <f>INDEX(RegionStoreCount[Store Count],MATCH(Sales[[#This Row],[RegionStoretype]],RegionStoreCount[Region/Type],0))</f>
        <v>9</v>
      </c>
      <c r="M4374" s="4">
        <f>AND(Sales[[#This Row],[date]]&lt;=TY_YTDMax,Sales[[#This Row],[date]]&gt;=TY_YTDMin)*Sales[[#This Row],[sales]]</f>
        <v>0</v>
      </c>
      <c r="N4374" s="4">
        <f>AND(Sales[[#This Row],[date]]&lt;=LY_YTDMax,Sales[[#This Row],[date]]&gt;=LY_YTDMin)*Sales[[#This Row],[sales]]</f>
        <v>0</v>
      </c>
      <c r="O4374" s="4">
        <f>AND(Sales[[#This Row],[date]]&gt;=YoY_Min,Sales[[#This Row],[date]]&lt;=TY_YTDMax)*(Sales[[#This Row],[sales]]/Sales[[#This Row],[sqft]])</f>
        <v>0.4814413643724697</v>
      </c>
      <c r="P4374" s="4">
        <f>SUMIF(Sales[RegionStoretype],Sales[[#This Row],[RegionStoretype]],Sales[YoY_SSF])/Sales[[#This Row],[Region_TypeCount]]</f>
        <v>53.603836561720975</v>
      </c>
    </row>
    <row r="4375" spans="1:16" x14ac:dyDescent="0.25">
      <c r="A4375" s="1">
        <v>43028</v>
      </c>
      <c r="B4375">
        <v>19</v>
      </c>
      <c r="C4375">
        <v>16</v>
      </c>
      <c r="D4375">
        <v>26412.516100000001</v>
      </c>
      <c r="E4375">
        <f>INDEX(Stores[region],MATCH(Sales[[#This Row],[store_no]],Stores[store_no],0))</f>
        <v>3</v>
      </c>
      <c r="F4375" t="str">
        <f>INDEX(Stores[storetype],MATCH(Sales[[#This Row],[store_no]],Stores[store_no],0))</f>
        <v>A</v>
      </c>
      <c r="G4375" t="str">
        <f>INDEX(Stores[location_city],MATCH(Sales[[#This Row],[store_no]],Stores[store_no],0))</f>
        <v>Des Moines</v>
      </c>
      <c r="H4375" t="str">
        <f>INDEX(Stores[location_state],MATCH(Sales[[#This Row],[store_no]],Stores[store_no],0))</f>
        <v>Iowa</v>
      </c>
      <c r="I4375">
        <f>INDEX(Stores[sqft],MATCH(Sales[[#This Row],[store_no]],Stores[store_no],0))</f>
        <v>197600</v>
      </c>
      <c r="J4375" s="4" t="str">
        <f>INDEX(Departments[dept_name],MATCH(Sales[[#This Row],[dept_no]],Departments[dept_no],0))</f>
        <v>Outdoors</v>
      </c>
      <c r="K4375" s="4" t="str">
        <f>CONCATENATE(Sales[[#This Row],[region]],Sales[[#This Row],[storetype]])</f>
        <v>3A</v>
      </c>
      <c r="L4375" s="4">
        <f>INDEX(RegionStoreCount[Store Count],MATCH(Sales[[#This Row],[RegionStoretype]],RegionStoreCount[Region/Type],0))</f>
        <v>9</v>
      </c>
      <c r="M4375" s="4">
        <f>AND(Sales[[#This Row],[date]]&lt;=TY_YTDMax,Sales[[#This Row],[date]]&gt;=TY_YTDMin)*Sales[[#This Row],[sales]]</f>
        <v>0</v>
      </c>
      <c r="N4375" s="4">
        <f>AND(Sales[[#This Row],[date]]&lt;=LY_YTDMax,Sales[[#This Row],[date]]&gt;=LY_YTDMin)*Sales[[#This Row],[sales]]</f>
        <v>0</v>
      </c>
      <c r="O4375" s="4">
        <f>AND(Sales[[#This Row],[date]]&gt;=YoY_Min,Sales[[#This Row],[date]]&lt;=TY_YTDMax)*(Sales[[#This Row],[sales]]/Sales[[#This Row],[sqft]])</f>
        <v>0.13366657945344129</v>
      </c>
      <c r="P4375" s="4">
        <f>SUMIF(Sales[RegionStoretype],Sales[[#This Row],[RegionStoretype]],Sales[YoY_SSF])/Sales[[#This Row],[Region_TypeCount]]</f>
        <v>53.603836561720975</v>
      </c>
    </row>
    <row r="4376" spans="1:16" x14ac:dyDescent="0.25">
      <c r="A4376" s="1">
        <v>43028</v>
      </c>
      <c r="B4376">
        <v>20</v>
      </c>
      <c r="C4376">
        <v>10</v>
      </c>
      <c r="D4376">
        <v>924.93719999999996</v>
      </c>
      <c r="E4376">
        <f>INDEX(Stores[region],MATCH(Sales[[#This Row],[store_no]],Stores[store_no],0))</f>
        <v>1</v>
      </c>
      <c r="F4376" t="str">
        <f>INDEX(Stores[storetype],MATCH(Sales[[#This Row],[store_no]],Stores[store_no],0))</f>
        <v>A</v>
      </c>
      <c r="G4376" t="str">
        <f>INDEX(Stores[location_city],MATCH(Sales[[#This Row],[store_no]],Stores[store_no],0))</f>
        <v>South Bend</v>
      </c>
      <c r="H4376" t="str">
        <f>INDEX(Stores[location_state],MATCH(Sales[[#This Row],[store_no]],Stores[store_no],0))</f>
        <v>Indiana</v>
      </c>
      <c r="I4376">
        <f>INDEX(Stores[sqft],MATCH(Sales[[#This Row],[store_no]],Stores[store_no],0))</f>
        <v>39700</v>
      </c>
      <c r="J4376" s="4" t="str">
        <f>INDEX(Departments[dept_name],MATCH(Sales[[#This Row],[dept_no]],Departments[dept_no],0))</f>
        <v>Health</v>
      </c>
      <c r="K4376" s="4" t="str">
        <f>CONCATENATE(Sales[[#This Row],[region]],Sales[[#This Row],[storetype]])</f>
        <v>1A</v>
      </c>
      <c r="L4376" s="4">
        <f>INDEX(RegionStoreCount[Store Count],MATCH(Sales[[#This Row],[RegionStoretype]],RegionStoreCount[Region/Type],0))</f>
        <v>5</v>
      </c>
      <c r="M4376" s="4">
        <f>AND(Sales[[#This Row],[date]]&lt;=TY_YTDMax,Sales[[#This Row],[date]]&gt;=TY_YTDMin)*Sales[[#This Row],[sales]]</f>
        <v>0</v>
      </c>
      <c r="N4376" s="4">
        <f>AND(Sales[[#This Row],[date]]&lt;=LY_YTDMax,Sales[[#This Row],[date]]&gt;=LY_YTDMin)*Sales[[#This Row],[sales]]</f>
        <v>0</v>
      </c>
      <c r="O4376" s="4">
        <f>AND(Sales[[#This Row],[date]]&gt;=YoY_Min,Sales[[#This Row],[date]]&lt;=TY_YTDMax)*(Sales[[#This Row],[sales]]/Sales[[#This Row],[sqft]])</f>
        <v>2.3298166246851385E-2</v>
      </c>
      <c r="P4376" s="4">
        <f>SUMIF(Sales[RegionStoretype],Sales[[#This Row],[RegionStoretype]],Sales[YoY_SSF])/Sales[[#This Row],[Region_TypeCount]]</f>
        <v>59.469551530910678</v>
      </c>
    </row>
    <row r="4377" spans="1:16" x14ac:dyDescent="0.25">
      <c r="A4377" s="1">
        <v>43028</v>
      </c>
      <c r="B4377">
        <v>20</v>
      </c>
      <c r="C4377">
        <v>18</v>
      </c>
      <c r="D4377">
        <v>106524.6648</v>
      </c>
      <c r="E4377">
        <f>INDEX(Stores[region],MATCH(Sales[[#This Row],[store_no]],Stores[store_no],0))</f>
        <v>1</v>
      </c>
      <c r="F4377" t="str">
        <f>INDEX(Stores[storetype],MATCH(Sales[[#This Row],[store_no]],Stores[store_no],0))</f>
        <v>A</v>
      </c>
      <c r="G4377" t="str">
        <f>INDEX(Stores[location_city],MATCH(Sales[[#This Row],[store_no]],Stores[store_no],0))</f>
        <v>South Bend</v>
      </c>
      <c r="H4377" t="str">
        <f>INDEX(Stores[location_state],MATCH(Sales[[#This Row],[store_no]],Stores[store_no],0))</f>
        <v>Indiana</v>
      </c>
      <c r="I4377">
        <f>INDEX(Stores[sqft],MATCH(Sales[[#This Row],[store_no]],Stores[store_no],0))</f>
        <v>39700</v>
      </c>
      <c r="J4377" s="4" t="str">
        <f>INDEX(Departments[dept_name],MATCH(Sales[[#This Row],[dept_no]],Departments[dept_no],0))</f>
        <v>Sports</v>
      </c>
      <c r="K4377" s="4" t="str">
        <f>CONCATENATE(Sales[[#This Row],[region]],Sales[[#This Row],[storetype]])</f>
        <v>1A</v>
      </c>
      <c r="L4377" s="4">
        <f>INDEX(RegionStoreCount[Store Count],MATCH(Sales[[#This Row],[RegionStoretype]],RegionStoreCount[Region/Type],0))</f>
        <v>5</v>
      </c>
      <c r="M4377" s="4">
        <f>AND(Sales[[#This Row],[date]]&lt;=TY_YTDMax,Sales[[#This Row],[date]]&gt;=TY_YTDMin)*Sales[[#This Row],[sales]]</f>
        <v>0</v>
      </c>
      <c r="N4377" s="4">
        <f>AND(Sales[[#This Row],[date]]&lt;=LY_YTDMax,Sales[[#This Row],[date]]&gt;=LY_YTDMin)*Sales[[#This Row],[sales]]</f>
        <v>0</v>
      </c>
      <c r="O4377" s="4">
        <f>AND(Sales[[#This Row],[date]]&gt;=YoY_Min,Sales[[#This Row],[date]]&lt;=TY_YTDMax)*(Sales[[#This Row],[sales]]/Sales[[#This Row],[sqft]])</f>
        <v>2.6832409269521409</v>
      </c>
      <c r="P4377" s="4">
        <f>SUMIF(Sales[RegionStoretype],Sales[[#This Row],[RegionStoretype]],Sales[YoY_SSF])/Sales[[#This Row],[Region_TypeCount]]</f>
        <v>59.469551530910678</v>
      </c>
    </row>
    <row r="4378" spans="1:16" x14ac:dyDescent="0.25">
      <c r="A4378" s="1">
        <v>43028</v>
      </c>
      <c r="B4378">
        <v>21</v>
      </c>
      <c r="C4378">
        <v>10</v>
      </c>
      <c r="D4378">
        <v>23958.113299999997</v>
      </c>
      <c r="E4378">
        <f>INDEX(Stores[region],MATCH(Sales[[#This Row],[store_no]],Stores[store_no],0))</f>
        <v>2</v>
      </c>
      <c r="F4378" t="str">
        <f>INDEX(Stores[storetype],MATCH(Sales[[#This Row],[store_no]],Stores[store_no],0))</f>
        <v>B</v>
      </c>
      <c r="G4378" t="str">
        <f>INDEX(Stores[location_city],MATCH(Sales[[#This Row],[store_no]],Stores[store_no],0))</f>
        <v>Madison</v>
      </c>
      <c r="H4378" t="str">
        <f>INDEX(Stores[location_state],MATCH(Sales[[#This Row],[store_no]],Stores[store_no],0))</f>
        <v>Wisconsin</v>
      </c>
      <c r="I4378">
        <f>INDEX(Stores[sqft],MATCH(Sales[[#This Row],[store_no]],Stores[store_no],0))</f>
        <v>206400</v>
      </c>
      <c r="J4378" s="4" t="str">
        <f>INDEX(Departments[dept_name],MATCH(Sales[[#This Row],[dept_no]],Departments[dept_no],0))</f>
        <v>Health</v>
      </c>
      <c r="K4378" s="4" t="str">
        <f>CONCATENATE(Sales[[#This Row],[region]],Sales[[#This Row],[storetype]])</f>
        <v>2B</v>
      </c>
      <c r="L4378" s="4">
        <f>INDEX(RegionStoreCount[Store Count],MATCH(Sales[[#This Row],[RegionStoretype]],RegionStoreCount[Region/Type],0))</f>
        <v>6</v>
      </c>
      <c r="M4378" s="4">
        <f>AND(Sales[[#This Row],[date]]&lt;=TY_YTDMax,Sales[[#This Row],[date]]&gt;=TY_YTDMin)*Sales[[#This Row],[sales]]</f>
        <v>0</v>
      </c>
      <c r="N4378" s="4">
        <f>AND(Sales[[#This Row],[date]]&lt;=LY_YTDMax,Sales[[#This Row],[date]]&gt;=LY_YTDMin)*Sales[[#This Row],[sales]]</f>
        <v>0</v>
      </c>
      <c r="O4378" s="4">
        <f>AND(Sales[[#This Row],[date]]&gt;=YoY_Min,Sales[[#This Row],[date]]&lt;=TY_YTDMax)*(Sales[[#This Row],[sales]]/Sales[[#This Row],[sqft]])</f>
        <v>0.11607613032945735</v>
      </c>
      <c r="P4378" s="4">
        <f>SUMIF(Sales[RegionStoretype],Sales[[#This Row],[RegionStoretype]],Sales[YoY_SSF])/Sales[[#This Row],[Region_TypeCount]]</f>
        <v>58.393757732919049</v>
      </c>
    </row>
    <row r="4379" spans="1:16" x14ac:dyDescent="0.25">
      <c r="A4379" s="1">
        <v>43028</v>
      </c>
      <c r="B4379">
        <v>21</v>
      </c>
      <c r="C4379">
        <v>17</v>
      </c>
      <c r="D4379">
        <v>142572.5956</v>
      </c>
      <c r="E4379">
        <f>INDEX(Stores[region],MATCH(Sales[[#This Row],[store_no]],Stores[store_no],0))</f>
        <v>2</v>
      </c>
      <c r="F4379" t="str">
        <f>INDEX(Stores[storetype],MATCH(Sales[[#This Row],[store_no]],Stores[store_no],0))</f>
        <v>B</v>
      </c>
      <c r="G4379" t="str">
        <f>INDEX(Stores[location_city],MATCH(Sales[[#This Row],[store_no]],Stores[store_no],0))</f>
        <v>Madison</v>
      </c>
      <c r="H4379" t="str">
        <f>INDEX(Stores[location_state],MATCH(Sales[[#This Row],[store_no]],Stores[store_no],0))</f>
        <v>Wisconsin</v>
      </c>
      <c r="I4379">
        <f>INDEX(Stores[sqft],MATCH(Sales[[#This Row],[store_no]],Stores[store_no],0))</f>
        <v>206400</v>
      </c>
      <c r="J4379" s="4" t="str">
        <f>INDEX(Departments[dept_name],MATCH(Sales[[#This Row],[dept_no]],Departments[dept_no],0))</f>
        <v>Shoes</v>
      </c>
      <c r="K4379" s="4" t="str">
        <f>CONCATENATE(Sales[[#This Row],[region]],Sales[[#This Row],[storetype]])</f>
        <v>2B</v>
      </c>
      <c r="L4379" s="4">
        <f>INDEX(RegionStoreCount[Store Count],MATCH(Sales[[#This Row],[RegionStoretype]],RegionStoreCount[Region/Type],0))</f>
        <v>6</v>
      </c>
      <c r="M4379" s="4">
        <f>AND(Sales[[#This Row],[date]]&lt;=TY_YTDMax,Sales[[#This Row],[date]]&gt;=TY_YTDMin)*Sales[[#This Row],[sales]]</f>
        <v>0</v>
      </c>
      <c r="N4379" s="4">
        <f>AND(Sales[[#This Row],[date]]&lt;=LY_YTDMax,Sales[[#This Row],[date]]&gt;=LY_YTDMin)*Sales[[#This Row],[sales]]</f>
        <v>0</v>
      </c>
      <c r="O4379" s="4">
        <f>AND(Sales[[#This Row],[date]]&gt;=YoY_Min,Sales[[#This Row],[date]]&lt;=TY_YTDMax)*(Sales[[#This Row],[sales]]/Sales[[#This Row],[sqft]])</f>
        <v>0.6907586996124031</v>
      </c>
      <c r="P4379" s="4">
        <f>SUMIF(Sales[RegionStoretype],Sales[[#This Row],[RegionStoretype]],Sales[YoY_SSF])/Sales[[#This Row],[Region_TypeCount]]</f>
        <v>58.393757732919049</v>
      </c>
    </row>
    <row r="4380" spans="1:16" x14ac:dyDescent="0.25">
      <c r="A4380" s="1">
        <v>43028</v>
      </c>
      <c r="B4380">
        <v>22</v>
      </c>
      <c r="C4380">
        <v>4</v>
      </c>
      <c r="D4380">
        <v>9879.5889999999999</v>
      </c>
      <c r="E4380">
        <f>INDEX(Stores[region],MATCH(Sales[[#This Row],[store_no]],Stores[store_no],0))</f>
        <v>3</v>
      </c>
      <c r="F4380" t="str">
        <f>INDEX(Stores[storetype],MATCH(Sales[[#This Row],[store_no]],Stores[store_no],0))</f>
        <v>B</v>
      </c>
      <c r="G4380" t="str">
        <f>INDEX(Stores[location_city],MATCH(Sales[[#This Row],[store_no]],Stores[store_no],0))</f>
        <v>Sioux Falls</v>
      </c>
      <c r="H4380" t="str">
        <f>INDEX(Stores[location_state],MATCH(Sales[[#This Row],[store_no]],Stores[store_no],0))</f>
        <v>South Dakota</v>
      </c>
      <c r="I4380">
        <f>INDEX(Stores[sqft],MATCH(Sales[[#This Row],[store_no]],Stores[store_no],0))</f>
        <v>57800</v>
      </c>
      <c r="J4380" s="4" t="str">
        <f>INDEX(Departments[dept_name],MATCH(Sales[[#This Row],[dept_no]],Departments[dept_no],0))</f>
        <v>Books</v>
      </c>
      <c r="K4380" s="4" t="str">
        <f>CONCATENATE(Sales[[#This Row],[region]],Sales[[#This Row],[storetype]])</f>
        <v>3B</v>
      </c>
      <c r="L4380" s="4">
        <f>INDEX(RegionStoreCount[Store Count],MATCH(Sales[[#This Row],[RegionStoretype]],RegionStoreCount[Region/Type],0))</f>
        <v>4</v>
      </c>
      <c r="M4380" s="4">
        <f>AND(Sales[[#This Row],[date]]&lt;=TY_YTDMax,Sales[[#This Row],[date]]&gt;=TY_YTDMin)*Sales[[#This Row],[sales]]</f>
        <v>0</v>
      </c>
      <c r="N4380" s="4">
        <f>AND(Sales[[#This Row],[date]]&lt;=LY_YTDMax,Sales[[#This Row],[date]]&gt;=LY_YTDMin)*Sales[[#This Row],[sales]]</f>
        <v>0</v>
      </c>
      <c r="O4380" s="4">
        <f>AND(Sales[[#This Row],[date]]&gt;=YoY_Min,Sales[[#This Row],[date]]&lt;=TY_YTDMax)*(Sales[[#This Row],[sales]]/Sales[[#This Row],[sqft]])</f>
        <v>0.17092714532871972</v>
      </c>
      <c r="P4380" s="4">
        <f>SUMIF(Sales[RegionStoretype],Sales[[#This Row],[RegionStoretype]],Sales[YoY_SSF])/Sales[[#This Row],[Region_TypeCount]]</f>
        <v>58.312187288105562</v>
      </c>
    </row>
    <row r="4381" spans="1:16" x14ac:dyDescent="0.25">
      <c r="A4381" s="1">
        <v>43028</v>
      </c>
      <c r="B4381">
        <v>22</v>
      </c>
      <c r="C4381">
        <v>12</v>
      </c>
      <c r="D4381">
        <v>52071.963999999993</v>
      </c>
      <c r="E4381">
        <f>INDEX(Stores[region],MATCH(Sales[[#This Row],[store_no]],Stores[store_no],0))</f>
        <v>3</v>
      </c>
      <c r="F4381" t="str">
        <f>INDEX(Stores[storetype],MATCH(Sales[[#This Row],[store_no]],Stores[store_no],0))</f>
        <v>B</v>
      </c>
      <c r="G4381" t="str">
        <f>INDEX(Stores[location_city],MATCH(Sales[[#This Row],[store_no]],Stores[store_no],0))</f>
        <v>Sioux Falls</v>
      </c>
      <c r="H4381" t="str">
        <f>INDEX(Stores[location_state],MATCH(Sales[[#This Row],[store_no]],Stores[store_no],0))</f>
        <v>South Dakota</v>
      </c>
      <c r="I4381">
        <f>INDEX(Stores[sqft],MATCH(Sales[[#This Row],[store_no]],Stores[store_no],0))</f>
        <v>57800</v>
      </c>
      <c r="J4381" s="4" t="str">
        <f>INDEX(Departments[dept_name],MATCH(Sales[[#This Row],[dept_no]],Departments[dept_no],0))</f>
        <v>Jewelery</v>
      </c>
      <c r="K4381" s="4" t="str">
        <f>CONCATENATE(Sales[[#This Row],[region]],Sales[[#This Row],[storetype]])</f>
        <v>3B</v>
      </c>
      <c r="L4381" s="4">
        <f>INDEX(RegionStoreCount[Store Count],MATCH(Sales[[#This Row],[RegionStoretype]],RegionStoreCount[Region/Type],0))</f>
        <v>4</v>
      </c>
      <c r="M4381" s="4">
        <f>AND(Sales[[#This Row],[date]]&lt;=TY_YTDMax,Sales[[#This Row],[date]]&gt;=TY_YTDMin)*Sales[[#This Row],[sales]]</f>
        <v>0</v>
      </c>
      <c r="N4381" s="4">
        <f>AND(Sales[[#This Row],[date]]&lt;=LY_YTDMax,Sales[[#This Row],[date]]&gt;=LY_YTDMin)*Sales[[#This Row],[sales]]</f>
        <v>0</v>
      </c>
      <c r="O4381" s="4">
        <f>AND(Sales[[#This Row],[date]]&gt;=YoY_Min,Sales[[#This Row],[date]]&lt;=TY_YTDMax)*(Sales[[#This Row],[sales]]/Sales[[#This Row],[sqft]])</f>
        <v>0.90089903114186842</v>
      </c>
      <c r="P4381" s="4">
        <f>SUMIF(Sales[RegionStoretype],Sales[[#This Row],[RegionStoretype]],Sales[YoY_SSF])/Sales[[#This Row],[Region_TypeCount]]</f>
        <v>58.312187288105562</v>
      </c>
    </row>
    <row r="4382" spans="1:16" x14ac:dyDescent="0.25">
      <c r="A4382" s="1">
        <v>43028</v>
      </c>
      <c r="B4382">
        <v>22</v>
      </c>
      <c r="C4382">
        <v>20</v>
      </c>
      <c r="D4382">
        <v>51126.7526</v>
      </c>
      <c r="E4382">
        <f>INDEX(Stores[region],MATCH(Sales[[#This Row],[store_no]],Stores[store_no],0))</f>
        <v>3</v>
      </c>
      <c r="F4382" t="str">
        <f>INDEX(Stores[storetype],MATCH(Sales[[#This Row],[store_no]],Stores[store_no],0))</f>
        <v>B</v>
      </c>
      <c r="G4382" t="str">
        <f>INDEX(Stores[location_city],MATCH(Sales[[#This Row],[store_no]],Stores[store_no],0))</f>
        <v>Sioux Falls</v>
      </c>
      <c r="H4382" t="str">
        <f>INDEX(Stores[location_state],MATCH(Sales[[#This Row],[store_no]],Stores[store_no],0))</f>
        <v>South Dakota</v>
      </c>
      <c r="I4382">
        <f>INDEX(Stores[sqft],MATCH(Sales[[#This Row],[store_no]],Stores[store_no],0))</f>
        <v>57800</v>
      </c>
      <c r="J4382" s="4" t="str">
        <f>INDEX(Departments[dept_name],MATCH(Sales[[#This Row],[dept_no]],Departments[dept_no],0))</f>
        <v>Toys</v>
      </c>
      <c r="K4382" s="4" t="str">
        <f>CONCATENATE(Sales[[#This Row],[region]],Sales[[#This Row],[storetype]])</f>
        <v>3B</v>
      </c>
      <c r="L4382" s="4">
        <f>INDEX(RegionStoreCount[Store Count],MATCH(Sales[[#This Row],[RegionStoretype]],RegionStoreCount[Region/Type],0))</f>
        <v>4</v>
      </c>
      <c r="M4382" s="4">
        <f>AND(Sales[[#This Row],[date]]&lt;=TY_YTDMax,Sales[[#This Row],[date]]&gt;=TY_YTDMin)*Sales[[#This Row],[sales]]</f>
        <v>0</v>
      </c>
      <c r="N4382" s="4">
        <f>AND(Sales[[#This Row],[date]]&lt;=LY_YTDMax,Sales[[#This Row],[date]]&gt;=LY_YTDMin)*Sales[[#This Row],[sales]]</f>
        <v>0</v>
      </c>
      <c r="O4382" s="4">
        <f>AND(Sales[[#This Row],[date]]&gt;=YoY_Min,Sales[[#This Row],[date]]&lt;=TY_YTDMax)*(Sales[[#This Row],[sales]]/Sales[[#This Row],[sqft]])</f>
        <v>0.88454589273356399</v>
      </c>
      <c r="P4382" s="4">
        <f>SUMIF(Sales[RegionStoretype],Sales[[#This Row],[RegionStoretype]],Sales[YoY_SSF])/Sales[[#This Row],[Region_TypeCount]]</f>
        <v>58.312187288105562</v>
      </c>
    </row>
    <row r="4383" spans="1:16" x14ac:dyDescent="0.25">
      <c r="A4383" s="1">
        <v>43028</v>
      </c>
      <c r="B4383">
        <v>23</v>
      </c>
      <c r="C4383">
        <v>10</v>
      </c>
      <c r="D4383">
        <v>13061.224400000001</v>
      </c>
      <c r="E4383">
        <f>INDEX(Stores[region],MATCH(Sales[[#This Row],[store_no]],Stores[store_no],0))</f>
        <v>3</v>
      </c>
      <c r="F4383" t="str">
        <f>INDEX(Stores[storetype],MATCH(Sales[[#This Row],[store_no]],Stores[store_no],0))</f>
        <v>B</v>
      </c>
      <c r="G4383" t="str">
        <f>INDEX(Stores[location_city],MATCH(Sales[[#This Row],[store_no]],Stores[store_no],0))</f>
        <v>Cedar Rapids</v>
      </c>
      <c r="H4383" t="str">
        <f>INDEX(Stores[location_state],MATCH(Sales[[#This Row],[store_no]],Stores[store_no],0))</f>
        <v>Iowa</v>
      </c>
      <c r="I4383">
        <f>INDEX(Stores[sqft],MATCH(Sales[[#This Row],[store_no]],Stores[store_no],0))</f>
        <v>123700</v>
      </c>
      <c r="J4383" s="4" t="str">
        <f>INDEX(Departments[dept_name],MATCH(Sales[[#This Row],[dept_no]],Departments[dept_no],0))</f>
        <v>Health</v>
      </c>
      <c r="K4383" s="4" t="str">
        <f>CONCATENATE(Sales[[#This Row],[region]],Sales[[#This Row],[storetype]])</f>
        <v>3B</v>
      </c>
      <c r="L4383" s="4">
        <f>INDEX(RegionStoreCount[Store Count],MATCH(Sales[[#This Row],[RegionStoretype]],RegionStoreCount[Region/Type],0))</f>
        <v>4</v>
      </c>
      <c r="M4383" s="4">
        <f>AND(Sales[[#This Row],[date]]&lt;=TY_YTDMax,Sales[[#This Row],[date]]&gt;=TY_YTDMin)*Sales[[#This Row],[sales]]</f>
        <v>0</v>
      </c>
      <c r="N4383" s="4">
        <f>AND(Sales[[#This Row],[date]]&lt;=LY_YTDMax,Sales[[#This Row],[date]]&gt;=LY_YTDMin)*Sales[[#This Row],[sales]]</f>
        <v>0</v>
      </c>
      <c r="O4383" s="4">
        <f>AND(Sales[[#This Row],[date]]&gt;=YoY_Min,Sales[[#This Row],[date]]&lt;=TY_YTDMax)*(Sales[[#This Row],[sales]]/Sales[[#This Row],[sqft]])</f>
        <v>0.10558790945836702</v>
      </c>
      <c r="P4383" s="4">
        <f>SUMIF(Sales[RegionStoretype],Sales[[#This Row],[RegionStoretype]],Sales[YoY_SSF])/Sales[[#This Row],[Region_TypeCount]]</f>
        <v>58.312187288105562</v>
      </c>
    </row>
    <row r="4384" spans="1:16" x14ac:dyDescent="0.25">
      <c r="A4384" s="1">
        <v>43028</v>
      </c>
      <c r="B4384">
        <v>23</v>
      </c>
      <c r="C4384">
        <v>11</v>
      </c>
      <c r="D4384">
        <v>19198.940200000001</v>
      </c>
      <c r="E4384">
        <f>INDEX(Stores[region],MATCH(Sales[[#This Row],[store_no]],Stores[store_no],0))</f>
        <v>3</v>
      </c>
      <c r="F4384" t="str">
        <f>INDEX(Stores[storetype],MATCH(Sales[[#This Row],[store_no]],Stores[store_no],0))</f>
        <v>B</v>
      </c>
      <c r="G4384" t="str">
        <f>INDEX(Stores[location_city],MATCH(Sales[[#This Row],[store_no]],Stores[store_no],0))</f>
        <v>Cedar Rapids</v>
      </c>
      <c r="H4384" t="str">
        <f>INDEX(Stores[location_state],MATCH(Sales[[#This Row],[store_no]],Stores[store_no],0))</f>
        <v>Iowa</v>
      </c>
      <c r="I4384">
        <f>INDEX(Stores[sqft],MATCH(Sales[[#This Row],[store_no]],Stores[store_no],0))</f>
        <v>123700</v>
      </c>
      <c r="J4384" s="4" t="str">
        <f>INDEX(Departments[dept_name],MATCH(Sales[[#This Row],[dept_no]],Departments[dept_no],0))</f>
        <v>Home</v>
      </c>
      <c r="K4384" s="4" t="str">
        <f>CONCATENATE(Sales[[#This Row],[region]],Sales[[#This Row],[storetype]])</f>
        <v>3B</v>
      </c>
      <c r="L4384" s="4">
        <f>INDEX(RegionStoreCount[Store Count],MATCH(Sales[[#This Row],[RegionStoretype]],RegionStoreCount[Region/Type],0))</f>
        <v>4</v>
      </c>
      <c r="M4384" s="4">
        <f>AND(Sales[[#This Row],[date]]&lt;=TY_YTDMax,Sales[[#This Row],[date]]&gt;=TY_YTDMin)*Sales[[#This Row],[sales]]</f>
        <v>0</v>
      </c>
      <c r="N4384" s="4">
        <f>AND(Sales[[#This Row],[date]]&lt;=LY_YTDMax,Sales[[#This Row],[date]]&gt;=LY_YTDMin)*Sales[[#This Row],[sales]]</f>
        <v>0</v>
      </c>
      <c r="O4384" s="4">
        <f>AND(Sales[[#This Row],[date]]&gt;=YoY_Min,Sales[[#This Row],[date]]&lt;=TY_YTDMax)*(Sales[[#This Row],[sales]]/Sales[[#This Row],[sqft]])</f>
        <v>0.15520566046887632</v>
      </c>
      <c r="P4384" s="4">
        <f>SUMIF(Sales[RegionStoretype],Sales[[#This Row],[RegionStoretype]],Sales[YoY_SSF])/Sales[[#This Row],[Region_TypeCount]]</f>
        <v>58.312187288105562</v>
      </c>
    </row>
    <row r="4385" spans="1:16" x14ac:dyDescent="0.25">
      <c r="A4385" s="1">
        <v>43028</v>
      </c>
      <c r="B4385">
        <v>24</v>
      </c>
      <c r="C4385">
        <v>15</v>
      </c>
      <c r="D4385">
        <v>82249.520400000009</v>
      </c>
      <c r="E4385">
        <f>INDEX(Stores[region],MATCH(Sales[[#This Row],[store_no]],Stores[store_no],0))</f>
        <v>2</v>
      </c>
      <c r="F4385" t="str">
        <f>INDEX(Stores[storetype],MATCH(Sales[[#This Row],[store_no]],Stores[store_no],0))</f>
        <v>A</v>
      </c>
      <c r="G4385" t="str">
        <f>INDEX(Stores[location_city],MATCH(Sales[[#This Row],[store_no]],Stores[store_no],0))</f>
        <v>Winnetka</v>
      </c>
      <c r="H4385" t="str">
        <f>INDEX(Stores[location_state],MATCH(Sales[[#This Row],[store_no]],Stores[store_no],0))</f>
        <v>Illinois</v>
      </c>
      <c r="I4385">
        <f>INDEX(Stores[sqft],MATCH(Sales[[#This Row],[store_no]],Stores[store_no],0))</f>
        <v>207800</v>
      </c>
      <c r="J4385" s="4" t="str">
        <f>INDEX(Departments[dept_name],MATCH(Sales[[#This Row],[dept_no]],Departments[dept_no],0))</f>
        <v>Music</v>
      </c>
      <c r="K4385" s="4" t="str">
        <f>CONCATENATE(Sales[[#This Row],[region]],Sales[[#This Row],[storetype]])</f>
        <v>2A</v>
      </c>
      <c r="L4385" s="4">
        <f>INDEX(RegionStoreCount[Store Count],MATCH(Sales[[#This Row],[RegionStoretype]],RegionStoreCount[Region/Type],0))</f>
        <v>5</v>
      </c>
      <c r="M4385" s="4">
        <f>AND(Sales[[#This Row],[date]]&lt;=TY_YTDMax,Sales[[#This Row],[date]]&gt;=TY_YTDMin)*Sales[[#This Row],[sales]]</f>
        <v>0</v>
      </c>
      <c r="N4385" s="4">
        <f>AND(Sales[[#This Row],[date]]&lt;=LY_YTDMax,Sales[[#This Row],[date]]&gt;=LY_YTDMin)*Sales[[#This Row],[sales]]</f>
        <v>0</v>
      </c>
      <c r="O4385" s="4">
        <f>AND(Sales[[#This Row],[date]]&gt;=YoY_Min,Sales[[#This Row],[date]]&lt;=TY_YTDMax)*(Sales[[#This Row],[sales]]/Sales[[#This Row],[sqft]])</f>
        <v>0.39581097401347454</v>
      </c>
      <c r="P4385" s="4">
        <f>SUMIF(Sales[RegionStoretype],Sales[[#This Row],[RegionStoretype]],Sales[YoY_SSF])/Sales[[#This Row],[Region_TypeCount]]</f>
        <v>60.052789354368521</v>
      </c>
    </row>
    <row r="4386" spans="1:16" x14ac:dyDescent="0.25">
      <c r="A4386" s="1">
        <v>43028</v>
      </c>
      <c r="B4386">
        <v>25</v>
      </c>
      <c r="C4386">
        <v>12</v>
      </c>
      <c r="D4386">
        <v>182835.81699999998</v>
      </c>
      <c r="E4386">
        <f>INDEX(Stores[region],MATCH(Sales[[#This Row],[store_no]],Stores[store_no],0))</f>
        <v>3</v>
      </c>
      <c r="F4386" t="str">
        <f>INDEX(Stores[storetype],MATCH(Sales[[#This Row],[store_no]],Stores[store_no],0))</f>
        <v>B</v>
      </c>
      <c r="G4386" t="str">
        <f>INDEX(Stores[location_city],MATCH(Sales[[#This Row],[store_no]],Stores[store_no],0))</f>
        <v>Kansas City</v>
      </c>
      <c r="H4386" t="str">
        <f>INDEX(Stores[location_state],MATCH(Sales[[#This Row],[store_no]],Stores[store_no],0))</f>
        <v>Missouri</v>
      </c>
      <c r="I4386">
        <f>INDEX(Stores[sqft],MATCH(Sales[[#This Row],[store_no]],Stores[store_no],0))</f>
        <v>92300</v>
      </c>
      <c r="J4386" s="4" t="str">
        <f>INDEX(Departments[dept_name],MATCH(Sales[[#This Row],[dept_no]],Departments[dept_no],0))</f>
        <v>Jewelery</v>
      </c>
      <c r="K4386" s="4" t="str">
        <f>CONCATENATE(Sales[[#This Row],[region]],Sales[[#This Row],[storetype]])</f>
        <v>3B</v>
      </c>
      <c r="L4386" s="4">
        <f>INDEX(RegionStoreCount[Store Count],MATCH(Sales[[#This Row],[RegionStoretype]],RegionStoreCount[Region/Type],0))</f>
        <v>4</v>
      </c>
      <c r="M4386" s="4">
        <f>AND(Sales[[#This Row],[date]]&lt;=TY_YTDMax,Sales[[#This Row],[date]]&gt;=TY_YTDMin)*Sales[[#This Row],[sales]]</f>
        <v>0</v>
      </c>
      <c r="N4386" s="4">
        <f>AND(Sales[[#This Row],[date]]&lt;=LY_YTDMax,Sales[[#This Row],[date]]&gt;=LY_YTDMin)*Sales[[#This Row],[sales]]</f>
        <v>0</v>
      </c>
      <c r="O4386" s="4">
        <f>AND(Sales[[#This Row],[date]]&gt;=YoY_Min,Sales[[#This Row],[date]]&lt;=TY_YTDMax)*(Sales[[#This Row],[sales]]/Sales[[#This Row],[sqft]])</f>
        <v>1.9808864247020583</v>
      </c>
      <c r="P4386" s="4">
        <f>SUMIF(Sales[RegionStoretype],Sales[[#This Row],[RegionStoretype]],Sales[YoY_SSF])/Sales[[#This Row],[Region_TypeCount]]</f>
        <v>58.312187288105562</v>
      </c>
    </row>
    <row r="4387" spans="1:16" x14ac:dyDescent="0.25">
      <c r="A4387" s="1">
        <v>43028</v>
      </c>
      <c r="B4387">
        <v>25</v>
      </c>
      <c r="C4387">
        <v>13</v>
      </c>
      <c r="D4387">
        <v>70230.917499999996</v>
      </c>
      <c r="E4387">
        <f>INDEX(Stores[region],MATCH(Sales[[#This Row],[store_no]],Stores[store_no],0))</f>
        <v>3</v>
      </c>
      <c r="F4387" t="str">
        <f>INDEX(Stores[storetype],MATCH(Sales[[#This Row],[store_no]],Stores[store_no],0))</f>
        <v>B</v>
      </c>
      <c r="G4387" t="str">
        <f>INDEX(Stores[location_city],MATCH(Sales[[#This Row],[store_no]],Stores[store_no],0))</f>
        <v>Kansas City</v>
      </c>
      <c r="H4387" t="str">
        <f>INDEX(Stores[location_state],MATCH(Sales[[#This Row],[store_no]],Stores[store_no],0))</f>
        <v>Missouri</v>
      </c>
      <c r="I4387">
        <f>INDEX(Stores[sqft],MATCH(Sales[[#This Row],[store_no]],Stores[store_no],0))</f>
        <v>92300</v>
      </c>
      <c r="J4387" s="4" t="str">
        <f>INDEX(Departments[dept_name],MATCH(Sales[[#This Row],[dept_no]],Departments[dept_no],0))</f>
        <v>Kids</v>
      </c>
      <c r="K4387" s="4" t="str">
        <f>CONCATENATE(Sales[[#This Row],[region]],Sales[[#This Row],[storetype]])</f>
        <v>3B</v>
      </c>
      <c r="L4387" s="4">
        <f>INDEX(RegionStoreCount[Store Count],MATCH(Sales[[#This Row],[RegionStoretype]],RegionStoreCount[Region/Type],0))</f>
        <v>4</v>
      </c>
      <c r="M4387" s="4">
        <f>AND(Sales[[#This Row],[date]]&lt;=TY_YTDMax,Sales[[#This Row],[date]]&gt;=TY_YTDMin)*Sales[[#This Row],[sales]]</f>
        <v>0</v>
      </c>
      <c r="N4387" s="4">
        <f>AND(Sales[[#This Row],[date]]&lt;=LY_YTDMax,Sales[[#This Row],[date]]&gt;=LY_YTDMin)*Sales[[#This Row],[sales]]</f>
        <v>0</v>
      </c>
      <c r="O4387" s="4">
        <f>AND(Sales[[#This Row],[date]]&gt;=YoY_Min,Sales[[#This Row],[date]]&lt;=TY_YTDMax)*(Sales[[#This Row],[sales]]/Sales[[#This Row],[sqft]])</f>
        <v>0.76089834777898158</v>
      </c>
      <c r="P4387" s="4">
        <f>SUMIF(Sales[RegionStoretype],Sales[[#This Row],[RegionStoretype]],Sales[YoY_SSF])/Sales[[#This Row],[Region_TypeCount]]</f>
        <v>58.312187288105562</v>
      </c>
    </row>
    <row r="4388" spans="1:16" x14ac:dyDescent="0.25">
      <c r="A4388" s="1">
        <v>43028</v>
      </c>
      <c r="B4388">
        <v>25</v>
      </c>
      <c r="C4388">
        <v>17</v>
      </c>
      <c r="D4388">
        <v>63070.191200000008</v>
      </c>
      <c r="E4388">
        <f>INDEX(Stores[region],MATCH(Sales[[#This Row],[store_no]],Stores[store_no],0))</f>
        <v>3</v>
      </c>
      <c r="F4388" t="str">
        <f>INDEX(Stores[storetype],MATCH(Sales[[#This Row],[store_no]],Stores[store_no],0))</f>
        <v>B</v>
      </c>
      <c r="G4388" t="str">
        <f>INDEX(Stores[location_city],MATCH(Sales[[#This Row],[store_no]],Stores[store_no],0))</f>
        <v>Kansas City</v>
      </c>
      <c r="H4388" t="str">
        <f>INDEX(Stores[location_state],MATCH(Sales[[#This Row],[store_no]],Stores[store_no],0))</f>
        <v>Missouri</v>
      </c>
      <c r="I4388">
        <f>INDEX(Stores[sqft],MATCH(Sales[[#This Row],[store_no]],Stores[store_no],0))</f>
        <v>92300</v>
      </c>
      <c r="J4388" s="4" t="str">
        <f>INDEX(Departments[dept_name],MATCH(Sales[[#This Row],[dept_no]],Departments[dept_no],0))</f>
        <v>Shoes</v>
      </c>
      <c r="K4388" s="4" t="str">
        <f>CONCATENATE(Sales[[#This Row],[region]],Sales[[#This Row],[storetype]])</f>
        <v>3B</v>
      </c>
      <c r="L4388" s="4">
        <f>INDEX(RegionStoreCount[Store Count],MATCH(Sales[[#This Row],[RegionStoretype]],RegionStoreCount[Region/Type],0))</f>
        <v>4</v>
      </c>
      <c r="M4388" s="4">
        <f>AND(Sales[[#This Row],[date]]&lt;=TY_YTDMax,Sales[[#This Row],[date]]&gt;=TY_YTDMin)*Sales[[#This Row],[sales]]</f>
        <v>0</v>
      </c>
      <c r="N4388" s="4">
        <f>AND(Sales[[#This Row],[date]]&lt;=LY_YTDMax,Sales[[#This Row],[date]]&gt;=LY_YTDMin)*Sales[[#This Row],[sales]]</f>
        <v>0</v>
      </c>
      <c r="O4388" s="4">
        <f>AND(Sales[[#This Row],[date]]&gt;=YoY_Min,Sales[[#This Row],[date]]&lt;=TY_YTDMax)*(Sales[[#This Row],[sales]]/Sales[[#This Row],[sqft]])</f>
        <v>0.68331734777898168</v>
      </c>
      <c r="P4388" s="4">
        <f>SUMIF(Sales[RegionStoretype],Sales[[#This Row],[RegionStoretype]],Sales[YoY_SSF])/Sales[[#This Row],[Region_TypeCount]]</f>
        <v>58.312187288105562</v>
      </c>
    </row>
    <row r="4389" spans="1:16" x14ac:dyDescent="0.25">
      <c r="A4389" s="1">
        <v>43028</v>
      </c>
      <c r="B4389">
        <v>26</v>
      </c>
      <c r="C4389">
        <v>8</v>
      </c>
      <c r="D4389">
        <v>35380.225099999996</v>
      </c>
      <c r="E4389">
        <f>INDEX(Stores[region],MATCH(Sales[[#This Row],[store_no]],Stores[store_no],0))</f>
        <v>2</v>
      </c>
      <c r="F4389" t="str">
        <f>INDEX(Stores[storetype],MATCH(Sales[[#This Row],[store_no]],Stores[store_no],0))</f>
        <v>A</v>
      </c>
      <c r="G4389" t="str">
        <f>INDEX(Stores[location_city],MATCH(Sales[[#This Row],[store_no]],Stores[store_no],0))</f>
        <v>Carmel</v>
      </c>
      <c r="H4389" t="str">
        <f>INDEX(Stores[location_state],MATCH(Sales[[#This Row],[store_no]],Stores[store_no],0))</f>
        <v>Indiana</v>
      </c>
      <c r="I4389">
        <f>INDEX(Stores[sqft],MATCH(Sales[[#This Row],[store_no]],Stores[store_no],0))</f>
        <v>198500</v>
      </c>
      <c r="J4389" s="4" t="str">
        <f>INDEX(Departments[dept_name],MATCH(Sales[[#This Row],[dept_no]],Departments[dept_no],0))</f>
        <v>Games</v>
      </c>
      <c r="K4389" s="4" t="str">
        <f>CONCATENATE(Sales[[#This Row],[region]],Sales[[#This Row],[storetype]])</f>
        <v>2A</v>
      </c>
      <c r="L4389" s="4">
        <f>INDEX(RegionStoreCount[Store Count],MATCH(Sales[[#This Row],[RegionStoretype]],RegionStoreCount[Region/Type],0))</f>
        <v>5</v>
      </c>
      <c r="M4389" s="4">
        <f>AND(Sales[[#This Row],[date]]&lt;=TY_YTDMax,Sales[[#This Row],[date]]&gt;=TY_YTDMin)*Sales[[#This Row],[sales]]</f>
        <v>0</v>
      </c>
      <c r="N4389" s="4">
        <f>AND(Sales[[#This Row],[date]]&lt;=LY_YTDMax,Sales[[#This Row],[date]]&gt;=LY_YTDMin)*Sales[[#This Row],[sales]]</f>
        <v>0</v>
      </c>
      <c r="O4389" s="4">
        <f>AND(Sales[[#This Row],[date]]&gt;=YoY_Min,Sales[[#This Row],[date]]&lt;=TY_YTDMax)*(Sales[[#This Row],[sales]]/Sales[[#This Row],[sqft]])</f>
        <v>0.17823790982367757</v>
      </c>
      <c r="P4389" s="4">
        <f>SUMIF(Sales[RegionStoretype],Sales[[#This Row],[RegionStoretype]],Sales[YoY_SSF])/Sales[[#This Row],[Region_TypeCount]]</f>
        <v>60.052789354368521</v>
      </c>
    </row>
    <row r="4390" spans="1:16" x14ac:dyDescent="0.25">
      <c r="A4390" s="1">
        <v>43028</v>
      </c>
      <c r="B4390">
        <v>27</v>
      </c>
      <c r="C4390">
        <v>4</v>
      </c>
      <c r="D4390">
        <v>41765.295299999998</v>
      </c>
      <c r="E4390">
        <f>INDEX(Stores[region],MATCH(Sales[[#This Row],[store_no]],Stores[store_no],0))</f>
        <v>3</v>
      </c>
      <c r="F4390" t="str">
        <f>INDEX(Stores[storetype],MATCH(Sales[[#This Row],[store_no]],Stores[store_no],0))</f>
        <v>A</v>
      </c>
      <c r="G4390" t="str">
        <f>INDEX(Stores[location_city],MATCH(Sales[[#This Row],[store_no]],Stores[store_no],0))</f>
        <v>Springfield</v>
      </c>
      <c r="H4390" t="str">
        <f>INDEX(Stores[location_state],MATCH(Sales[[#This Row],[store_no]],Stores[store_no],0))</f>
        <v>Missouri</v>
      </c>
      <c r="I4390">
        <f>INDEX(Stores[sqft],MATCH(Sales[[#This Row],[store_no]],Stores[store_no],0))</f>
        <v>158200</v>
      </c>
      <c r="J4390" s="4" t="str">
        <f>INDEX(Departments[dept_name],MATCH(Sales[[#This Row],[dept_no]],Departments[dept_no],0))</f>
        <v>Books</v>
      </c>
      <c r="K4390" s="4" t="str">
        <f>CONCATENATE(Sales[[#This Row],[region]],Sales[[#This Row],[storetype]])</f>
        <v>3A</v>
      </c>
      <c r="L4390" s="4">
        <f>INDEX(RegionStoreCount[Store Count],MATCH(Sales[[#This Row],[RegionStoretype]],RegionStoreCount[Region/Type],0))</f>
        <v>9</v>
      </c>
      <c r="M4390" s="4">
        <f>AND(Sales[[#This Row],[date]]&lt;=TY_YTDMax,Sales[[#This Row],[date]]&gt;=TY_YTDMin)*Sales[[#This Row],[sales]]</f>
        <v>0</v>
      </c>
      <c r="N4390" s="4">
        <f>AND(Sales[[#This Row],[date]]&lt;=LY_YTDMax,Sales[[#This Row],[date]]&gt;=LY_YTDMin)*Sales[[#This Row],[sales]]</f>
        <v>0</v>
      </c>
      <c r="O4390" s="4">
        <f>AND(Sales[[#This Row],[date]]&gt;=YoY_Min,Sales[[#This Row],[date]]&lt;=TY_YTDMax)*(Sales[[#This Row],[sales]]/Sales[[#This Row],[sqft]])</f>
        <v>0.26400313084702909</v>
      </c>
      <c r="P4390" s="4">
        <f>SUMIF(Sales[RegionStoretype],Sales[[#This Row],[RegionStoretype]],Sales[YoY_SSF])/Sales[[#This Row],[Region_TypeCount]]</f>
        <v>53.603836561720975</v>
      </c>
    </row>
    <row r="4391" spans="1:16" x14ac:dyDescent="0.25">
      <c r="A4391" s="1">
        <v>43028</v>
      </c>
      <c r="B4391">
        <v>27</v>
      </c>
      <c r="C4391">
        <v>5</v>
      </c>
      <c r="D4391">
        <v>71444.26999999999</v>
      </c>
      <c r="E4391">
        <f>INDEX(Stores[region],MATCH(Sales[[#This Row],[store_no]],Stores[store_no],0))</f>
        <v>3</v>
      </c>
      <c r="F4391" t="str">
        <f>INDEX(Stores[storetype],MATCH(Sales[[#This Row],[store_no]],Stores[store_no],0))</f>
        <v>A</v>
      </c>
      <c r="G4391" t="str">
        <f>INDEX(Stores[location_city],MATCH(Sales[[#This Row],[store_no]],Stores[store_no],0))</f>
        <v>Springfield</v>
      </c>
      <c r="H4391" t="str">
        <f>INDEX(Stores[location_state],MATCH(Sales[[#This Row],[store_no]],Stores[store_no],0))</f>
        <v>Missouri</v>
      </c>
      <c r="I4391">
        <f>INDEX(Stores[sqft],MATCH(Sales[[#This Row],[store_no]],Stores[store_no],0))</f>
        <v>158200</v>
      </c>
      <c r="J4391" s="4" t="str">
        <f>INDEX(Departments[dept_name],MATCH(Sales[[#This Row],[dept_no]],Departments[dept_no],0))</f>
        <v>Clothing</v>
      </c>
      <c r="K4391" s="4" t="str">
        <f>CONCATENATE(Sales[[#This Row],[region]],Sales[[#This Row],[storetype]])</f>
        <v>3A</v>
      </c>
      <c r="L4391" s="4">
        <f>INDEX(RegionStoreCount[Store Count],MATCH(Sales[[#This Row],[RegionStoretype]],RegionStoreCount[Region/Type],0))</f>
        <v>9</v>
      </c>
      <c r="M4391" s="4">
        <f>AND(Sales[[#This Row],[date]]&lt;=TY_YTDMax,Sales[[#This Row],[date]]&gt;=TY_YTDMin)*Sales[[#This Row],[sales]]</f>
        <v>0</v>
      </c>
      <c r="N4391" s="4">
        <f>AND(Sales[[#This Row],[date]]&lt;=LY_YTDMax,Sales[[#This Row],[date]]&gt;=LY_YTDMin)*Sales[[#This Row],[sales]]</f>
        <v>0</v>
      </c>
      <c r="O4391" s="4">
        <f>AND(Sales[[#This Row],[date]]&gt;=YoY_Min,Sales[[#This Row],[date]]&lt;=TY_YTDMax)*(Sales[[#This Row],[sales]]/Sales[[#This Row],[sqft]])</f>
        <v>0.4516072692793931</v>
      </c>
      <c r="P4391" s="4">
        <f>SUMIF(Sales[RegionStoretype],Sales[[#This Row],[RegionStoretype]],Sales[YoY_SSF])/Sales[[#This Row],[Region_TypeCount]]</f>
        <v>53.603836561720975</v>
      </c>
    </row>
    <row r="4392" spans="1:16" x14ac:dyDescent="0.25">
      <c r="A4392" s="1">
        <v>43028</v>
      </c>
      <c r="B4392">
        <v>27</v>
      </c>
      <c r="C4392">
        <v>15</v>
      </c>
      <c r="D4392">
        <v>37774.006000000001</v>
      </c>
      <c r="E4392">
        <f>INDEX(Stores[region],MATCH(Sales[[#This Row],[store_no]],Stores[store_no],0))</f>
        <v>3</v>
      </c>
      <c r="F4392" t="str">
        <f>INDEX(Stores[storetype],MATCH(Sales[[#This Row],[store_no]],Stores[store_no],0))</f>
        <v>A</v>
      </c>
      <c r="G4392" t="str">
        <f>INDEX(Stores[location_city],MATCH(Sales[[#This Row],[store_no]],Stores[store_no],0))</f>
        <v>Springfield</v>
      </c>
      <c r="H4392" t="str">
        <f>INDEX(Stores[location_state],MATCH(Sales[[#This Row],[store_no]],Stores[store_no],0))</f>
        <v>Missouri</v>
      </c>
      <c r="I4392">
        <f>INDEX(Stores[sqft],MATCH(Sales[[#This Row],[store_no]],Stores[store_no],0))</f>
        <v>158200</v>
      </c>
      <c r="J4392" s="4" t="str">
        <f>INDEX(Departments[dept_name],MATCH(Sales[[#This Row],[dept_no]],Departments[dept_no],0))</f>
        <v>Music</v>
      </c>
      <c r="K4392" s="4" t="str">
        <f>CONCATENATE(Sales[[#This Row],[region]],Sales[[#This Row],[storetype]])</f>
        <v>3A</v>
      </c>
      <c r="L4392" s="4">
        <f>INDEX(RegionStoreCount[Store Count],MATCH(Sales[[#This Row],[RegionStoretype]],RegionStoreCount[Region/Type],0))</f>
        <v>9</v>
      </c>
      <c r="M4392" s="4">
        <f>AND(Sales[[#This Row],[date]]&lt;=TY_YTDMax,Sales[[#This Row],[date]]&gt;=TY_YTDMin)*Sales[[#This Row],[sales]]</f>
        <v>0</v>
      </c>
      <c r="N4392" s="4">
        <f>AND(Sales[[#This Row],[date]]&lt;=LY_YTDMax,Sales[[#This Row],[date]]&gt;=LY_YTDMin)*Sales[[#This Row],[sales]]</f>
        <v>0</v>
      </c>
      <c r="O4392" s="4">
        <f>AND(Sales[[#This Row],[date]]&gt;=YoY_Min,Sales[[#This Row],[date]]&lt;=TY_YTDMax)*(Sales[[#This Row],[sales]]/Sales[[#This Row],[sqft]])</f>
        <v>0.23877374209860935</v>
      </c>
      <c r="P4392" s="4">
        <f>SUMIF(Sales[RegionStoretype],Sales[[#This Row],[RegionStoretype]],Sales[YoY_SSF])/Sales[[#This Row],[Region_TypeCount]]</f>
        <v>53.603836561720975</v>
      </c>
    </row>
    <row r="4393" spans="1:16" x14ac:dyDescent="0.25">
      <c r="A4393" s="1">
        <v>43028</v>
      </c>
      <c r="B4393">
        <v>27</v>
      </c>
      <c r="C4393">
        <v>19</v>
      </c>
      <c r="D4393">
        <v>11195.438499999998</v>
      </c>
      <c r="E4393">
        <f>INDEX(Stores[region],MATCH(Sales[[#This Row],[store_no]],Stores[store_no],0))</f>
        <v>3</v>
      </c>
      <c r="F4393" t="str">
        <f>INDEX(Stores[storetype],MATCH(Sales[[#This Row],[store_no]],Stores[store_no],0))</f>
        <v>A</v>
      </c>
      <c r="G4393" t="str">
        <f>INDEX(Stores[location_city],MATCH(Sales[[#This Row],[store_no]],Stores[store_no],0))</f>
        <v>Springfield</v>
      </c>
      <c r="H4393" t="str">
        <f>INDEX(Stores[location_state],MATCH(Sales[[#This Row],[store_no]],Stores[store_no],0))</f>
        <v>Missouri</v>
      </c>
      <c r="I4393">
        <f>INDEX(Stores[sqft],MATCH(Sales[[#This Row],[store_no]],Stores[store_no],0))</f>
        <v>158200</v>
      </c>
      <c r="J4393" s="4" t="str">
        <f>INDEX(Departments[dept_name],MATCH(Sales[[#This Row],[dept_no]],Departments[dept_no],0))</f>
        <v>Tools</v>
      </c>
      <c r="K4393" s="4" t="str">
        <f>CONCATENATE(Sales[[#This Row],[region]],Sales[[#This Row],[storetype]])</f>
        <v>3A</v>
      </c>
      <c r="L4393" s="4">
        <f>INDEX(RegionStoreCount[Store Count],MATCH(Sales[[#This Row],[RegionStoretype]],RegionStoreCount[Region/Type],0))</f>
        <v>9</v>
      </c>
      <c r="M4393" s="4">
        <f>AND(Sales[[#This Row],[date]]&lt;=TY_YTDMax,Sales[[#This Row],[date]]&gt;=TY_YTDMin)*Sales[[#This Row],[sales]]</f>
        <v>0</v>
      </c>
      <c r="N4393" s="4">
        <f>AND(Sales[[#This Row],[date]]&lt;=LY_YTDMax,Sales[[#This Row],[date]]&gt;=LY_YTDMin)*Sales[[#This Row],[sales]]</f>
        <v>0</v>
      </c>
      <c r="O4393" s="4">
        <f>AND(Sales[[#This Row],[date]]&gt;=YoY_Min,Sales[[#This Row],[date]]&lt;=TY_YTDMax)*(Sales[[#This Row],[sales]]/Sales[[#This Row],[sqft]])</f>
        <v>7.0767626422250304E-2</v>
      </c>
      <c r="P4393" s="4">
        <f>SUMIF(Sales[RegionStoretype],Sales[[#This Row],[RegionStoretype]],Sales[YoY_SSF])/Sales[[#This Row],[Region_TypeCount]]</f>
        <v>53.603836561720975</v>
      </c>
    </row>
    <row r="4394" spans="1:16" x14ac:dyDescent="0.25">
      <c r="A4394" s="1">
        <v>43028</v>
      </c>
      <c r="B4394">
        <v>28</v>
      </c>
      <c r="C4394">
        <v>8</v>
      </c>
      <c r="D4394">
        <v>68555.3122</v>
      </c>
      <c r="E4394">
        <f>INDEX(Stores[region],MATCH(Sales[[#This Row],[store_no]],Stores[store_no],0))</f>
        <v>2</v>
      </c>
      <c r="F4394" t="str">
        <f>INDEX(Stores[storetype],MATCH(Sales[[#This Row],[store_no]],Stores[store_no],0))</f>
        <v>A</v>
      </c>
      <c r="G4394" t="str">
        <f>INDEX(Stores[location_city],MATCH(Sales[[#This Row],[store_no]],Stores[store_no],0))</f>
        <v>Milwaukee</v>
      </c>
      <c r="H4394" t="str">
        <f>INDEX(Stores[location_state],MATCH(Sales[[#This Row],[store_no]],Stores[store_no],0))</f>
        <v>Wisconsin</v>
      </c>
      <c r="I4394">
        <f>INDEX(Stores[sqft],MATCH(Sales[[#This Row],[store_no]],Stores[store_no],0))</f>
        <v>203800</v>
      </c>
      <c r="J4394" s="4" t="str">
        <f>INDEX(Departments[dept_name],MATCH(Sales[[#This Row],[dept_no]],Departments[dept_no],0))</f>
        <v>Games</v>
      </c>
      <c r="K4394" s="4" t="str">
        <f>CONCATENATE(Sales[[#This Row],[region]],Sales[[#This Row],[storetype]])</f>
        <v>2A</v>
      </c>
      <c r="L4394" s="4">
        <f>INDEX(RegionStoreCount[Store Count],MATCH(Sales[[#This Row],[RegionStoretype]],RegionStoreCount[Region/Type],0))</f>
        <v>5</v>
      </c>
      <c r="M4394" s="4">
        <f>AND(Sales[[#This Row],[date]]&lt;=TY_YTDMax,Sales[[#This Row],[date]]&gt;=TY_YTDMin)*Sales[[#This Row],[sales]]</f>
        <v>0</v>
      </c>
      <c r="N4394" s="4">
        <f>AND(Sales[[#This Row],[date]]&lt;=LY_YTDMax,Sales[[#This Row],[date]]&gt;=LY_YTDMin)*Sales[[#This Row],[sales]]</f>
        <v>0</v>
      </c>
      <c r="O4394" s="4">
        <f>AND(Sales[[#This Row],[date]]&gt;=YoY_Min,Sales[[#This Row],[date]]&lt;=TY_YTDMax)*(Sales[[#This Row],[sales]]/Sales[[#This Row],[sqft]])</f>
        <v>0.33638524141315013</v>
      </c>
      <c r="P4394" s="4">
        <f>SUMIF(Sales[RegionStoretype],Sales[[#This Row],[RegionStoretype]],Sales[YoY_SSF])/Sales[[#This Row],[Region_TypeCount]]</f>
        <v>60.052789354368521</v>
      </c>
    </row>
    <row r="4395" spans="1:16" x14ac:dyDescent="0.25">
      <c r="A4395" s="1">
        <v>43028</v>
      </c>
      <c r="B4395">
        <v>28</v>
      </c>
      <c r="C4395">
        <v>16</v>
      </c>
      <c r="D4395">
        <v>18232.217000000001</v>
      </c>
      <c r="E4395">
        <f>INDEX(Stores[region],MATCH(Sales[[#This Row],[store_no]],Stores[store_no],0))</f>
        <v>2</v>
      </c>
      <c r="F4395" t="str">
        <f>INDEX(Stores[storetype],MATCH(Sales[[#This Row],[store_no]],Stores[store_no],0))</f>
        <v>A</v>
      </c>
      <c r="G4395" t="str">
        <f>INDEX(Stores[location_city],MATCH(Sales[[#This Row],[store_no]],Stores[store_no],0))</f>
        <v>Milwaukee</v>
      </c>
      <c r="H4395" t="str">
        <f>INDEX(Stores[location_state],MATCH(Sales[[#This Row],[store_no]],Stores[store_no],0))</f>
        <v>Wisconsin</v>
      </c>
      <c r="I4395">
        <f>INDEX(Stores[sqft],MATCH(Sales[[#This Row],[store_no]],Stores[store_no],0))</f>
        <v>203800</v>
      </c>
      <c r="J4395" s="4" t="str">
        <f>INDEX(Departments[dept_name],MATCH(Sales[[#This Row],[dept_no]],Departments[dept_no],0))</f>
        <v>Outdoors</v>
      </c>
      <c r="K4395" s="4" t="str">
        <f>CONCATENATE(Sales[[#This Row],[region]],Sales[[#This Row],[storetype]])</f>
        <v>2A</v>
      </c>
      <c r="L4395" s="4">
        <f>INDEX(RegionStoreCount[Store Count],MATCH(Sales[[#This Row],[RegionStoretype]],RegionStoreCount[Region/Type],0))</f>
        <v>5</v>
      </c>
      <c r="M4395" s="4">
        <f>AND(Sales[[#This Row],[date]]&lt;=TY_YTDMax,Sales[[#This Row],[date]]&gt;=TY_YTDMin)*Sales[[#This Row],[sales]]</f>
        <v>0</v>
      </c>
      <c r="N4395" s="4">
        <f>AND(Sales[[#This Row],[date]]&lt;=LY_YTDMax,Sales[[#This Row],[date]]&gt;=LY_YTDMin)*Sales[[#This Row],[sales]]</f>
        <v>0</v>
      </c>
      <c r="O4395" s="4">
        <f>AND(Sales[[#This Row],[date]]&gt;=YoY_Min,Sales[[#This Row],[date]]&lt;=TY_YTDMax)*(Sales[[#This Row],[sales]]/Sales[[#This Row],[sqft]])</f>
        <v>8.9461319921491658E-2</v>
      </c>
      <c r="P4395" s="4">
        <f>SUMIF(Sales[RegionStoretype],Sales[[#This Row],[RegionStoretype]],Sales[YoY_SSF])/Sales[[#This Row],[Region_TypeCount]]</f>
        <v>60.052789354368521</v>
      </c>
    </row>
    <row r="4396" spans="1:16" x14ac:dyDescent="0.25">
      <c r="A4396" s="1">
        <v>43028</v>
      </c>
      <c r="B4396">
        <v>29</v>
      </c>
      <c r="C4396">
        <v>16</v>
      </c>
      <c r="D4396">
        <v>77487.334799999982</v>
      </c>
      <c r="E4396">
        <f>INDEX(Stores[region],MATCH(Sales[[#This Row],[store_no]],Stores[store_no],0))</f>
        <v>1</v>
      </c>
      <c r="F4396" t="str">
        <f>INDEX(Stores[storetype],MATCH(Sales[[#This Row],[store_no]],Stores[store_no],0))</f>
        <v>B</v>
      </c>
      <c r="G4396" t="str">
        <f>INDEX(Stores[location_city],MATCH(Sales[[#This Row],[store_no]],Stores[store_no],0))</f>
        <v>Grand Rapids</v>
      </c>
      <c r="H4396" t="str">
        <f>INDEX(Stores[location_state],MATCH(Sales[[#This Row],[store_no]],Stores[store_no],0))</f>
        <v>Michigan</v>
      </c>
      <c r="I4396">
        <f>INDEX(Stores[sqft],MATCH(Sales[[#This Row],[store_no]],Stores[store_no],0))</f>
        <v>148300</v>
      </c>
      <c r="J4396" s="4" t="str">
        <f>INDEX(Departments[dept_name],MATCH(Sales[[#This Row],[dept_no]],Departments[dept_no],0))</f>
        <v>Outdoors</v>
      </c>
      <c r="K4396" s="4" t="str">
        <f>CONCATENATE(Sales[[#This Row],[region]],Sales[[#This Row],[storetype]])</f>
        <v>1B</v>
      </c>
      <c r="L4396" s="4">
        <f>INDEX(RegionStoreCount[Store Count],MATCH(Sales[[#This Row],[RegionStoretype]],RegionStoreCount[Region/Type],0))</f>
        <v>5</v>
      </c>
      <c r="M4396" s="4">
        <f>AND(Sales[[#This Row],[date]]&lt;=TY_YTDMax,Sales[[#This Row],[date]]&gt;=TY_YTDMin)*Sales[[#This Row],[sales]]</f>
        <v>0</v>
      </c>
      <c r="N4396" s="4">
        <f>AND(Sales[[#This Row],[date]]&lt;=LY_YTDMax,Sales[[#This Row],[date]]&gt;=LY_YTDMin)*Sales[[#This Row],[sales]]</f>
        <v>0</v>
      </c>
      <c r="O4396" s="4">
        <f>AND(Sales[[#This Row],[date]]&gt;=YoY_Min,Sales[[#This Row],[date]]&lt;=TY_YTDMax)*(Sales[[#This Row],[sales]]/Sales[[#This Row],[sqft]])</f>
        <v>0.52250394335805783</v>
      </c>
      <c r="P4396" s="4">
        <f>SUMIF(Sales[RegionStoretype],Sales[[#This Row],[RegionStoretype]],Sales[YoY_SSF])/Sales[[#This Row],[Region_TypeCount]]</f>
        <v>68.518982968140051</v>
      </c>
    </row>
    <row r="4397" spans="1:16" x14ac:dyDescent="0.25">
      <c r="A4397" s="1">
        <v>43028</v>
      </c>
      <c r="B4397">
        <v>29</v>
      </c>
      <c r="C4397">
        <v>17</v>
      </c>
      <c r="D4397">
        <v>81260.33679999999</v>
      </c>
      <c r="E4397">
        <f>INDEX(Stores[region],MATCH(Sales[[#This Row],[store_no]],Stores[store_no],0))</f>
        <v>1</v>
      </c>
      <c r="F4397" t="str">
        <f>INDEX(Stores[storetype],MATCH(Sales[[#This Row],[store_no]],Stores[store_no],0))</f>
        <v>B</v>
      </c>
      <c r="G4397" t="str">
        <f>INDEX(Stores[location_city],MATCH(Sales[[#This Row],[store_no]],Stores[store_no],0))</f>
        <v>Grand Rapids</v>
      </c>
      <c r="H4397" t="str">
        <f>INDEX(Stores[location_state],MATCH(Sales[[#This Row],[store_no]],Stores[store_no],0))</f>
        <v>Michigan</v>
      </c>
      <c r="I4397">
        <f>INDEX(Stores[sqft],MATCH(Sales[[#This Row],[store_no]],Stores[store_no],0))</f>
        <v>148300</v>
      </c>
      <c r="J4397" s="4" t="str">
        <f>INDEX(Departments[dept_name],MATCH(Sales[[#This Row],[dept_no]],Departments[dept_no],0))</f>
        <v>Shoes</v>
      </c>
      <c r="K4397" s="4" t="str">
        <f>CONCATENATE(Sales[[#This Row],[region]],Sales[[#This Row],[storetype]])</f>
        <v>1B</v>
      </c>
      <c r="L4397" s="4">
        <f>INDEX(RegionStoreCount[Store Count],MATCH(Sales[[#This Row],[RegionStoretype]],RegionStoreCount[Region/Type],0))</f>
        <v>5</v>
      </c>
      <c r="M4397" s="4">
        <f>AND(Sales[[#This Row],[date]]&lt;=TY_YTDMax,Sales[[#This Row],[date]]&gt;=TY_YTDMin)*Sales[[#This Row],[sales]]</f>
        <v>0</v>
      </c>
      <c r="N4397" s="4">
        <f>AND(Sales[[#This Row],[date]]&lt;=LY_YTDMax,Sales[[#This Row],[date]]&gt;=LY_YTDMin)*Sales[[#This Row],[sales]]</f>
        <v>0</v>
      </c>
      <c r="O4397" s="4">
        <f>AND(Sales[[#This Row],[date]]&gt;=YoY_Min,Sales[[#This Row],[date]]&lt;=TY_YTDMax)*(Sales[[#This Row],[sales]]/Sales[[#This Row],[sqft]])</f>
        <v>0.54794562913014155</v>
      </c>
      <c r="P4397" s="4">
        <f>SUMIF(Sales[RegionStoretype],Sales[[#This Row],[RegionStoretype]],Sales[YoY_SSF])/Sales[[#This Row],[Region_TypeCount]]</f>
        <v>68.518982968140051</v>
      </c>
    </row>
    <row r="4398" spans="1:16" x14ac:dyDescent="0.25">
      <c r="A4398" s="1">
        <v>43028</v>
      </c>
      <c r="B4398">
        <v>30</v>
      </c>
      <c r="C4398">
        <v>9</v>
      </c>
      <c r="D4398">
        <v>244.11419999999998</v>
      </c>
      <c r="E4398">
        <f>INDEX(Stores[region],MATCH(Sales[[#This Row],[store_no]],Stores[store_no],0))</f>
        <v>1</v>
      </c>
      <c r="F4398" t="str">
        <f>INDEX(Stores[storetype],MATCH(Sales[[#This Row],[store_no]],Stores[store_no],0))</f>
        <v>C</v>
      </c>
      <c r="G4398" t="str">
        <f>INDEX(Stores[location_city],MATCH(Sales[[#This Row],[store_no]],Stores[store_no],0))</f>
        <v>Dayton</v>
      </c>
      <c r="H4398" t="str">
        <f>INDEX(Stores[location_state],MATCH(Sales[[#This Row],[store_no]],Stores[store_no],0))</f>
        <v>Ohio</v>
      </c>
      <c r="I4398">
        <f>INDEX(Stores[sqft],MATCH(Sales[[#This Row],[store_no]],Stores[store_no],0))</f>
        <v>90000</v>
      </c>
      <c r="J4398" s="4" t="str">
        <f>INDEX(Departments[dept_name],MATCH(Sales[[#This Row],[dept_no]],Departments[dept_no],0))</f>
        <v>Garden</v>
      </c>
      <c r="K4398" s="4" t="str">
        <f>CONCATENATE(Sales[[#This Row],[region]],Sales[[#This Row],[storetype]])</f>
        <v>1C</v>
      </c>
      <c r="L4398" s="4">
        <f>INDEX(RegionStoreCount[Store Count],MATCH(Sales[[#This Row],[RegionStoretype]],RegionStoreCount[Region/Type],0))</f>
        <v>1</v>
      </c>
      <c r="M4398" s="4">
        <f>AND(Sales[[#This Row],[date]]&lt;=TY_YTDMax,Sales[[#This Row],[date]]&gt;=TY_YTDMin)*Sales[[#This Row],[sales]]</f>
        <v>0</v>
      </c>
      <c r="N4398" s="4">
        <f>AND(Sales[[#This Row],[date]]&lt;=LY_YTDMax,Sales[[#This Row],[date]]&gt;=LY_YTDMin)*Sales[[#This Row],[sales]]</f>
        <v>0</v>
      </c>
      <c r="O4398" s="4">
        <f>AND(Sales[[#This Row],[date]]&gt;=YoY_Min,Sales[[#This Row],[date]]&lt;=TY_YTDMax)*(Sales[[#This Row],[sales]]/Sales[[#This Row],[sqft]])</f>
        <v>2.7123799999999999E-3</v>
      </c>
      <c r="P4398" s="4">
        <f>SUMIF(Sales[RegionStoretype],Sales[[#This Row],[RegionStoretype]],Sales[YoY_SSF])/Sales[[#This Row],[Region_TypeCount]]</f>
        <v>65.329042605555529</v>
      </c>
    </row>
    <row r="4399" spans="1:16" x14ac:dyDescent="0.25">
      <c r="A4399" s="1">
        <v>43028</v>
      </c>
      <c r="B4399">
        <v>30</v>
      </c>
      <c r="C4399">
        <v>10</v>
      </c>
      <c r="D4399">
        <v>2347.7782000000002</v>
      </c>
      <c r="E4399">
        <f>INDEX(Stores[region],MATCH(Sales[[#This Row],[store_no]],Stores[store_no],0))</f>
        <v>1</v>
      </c>
      <c r="F4399" t="str">
        <f>INDEX(Stores[storetype],MATCH(Sales[[#This Row],[store_no]],Stores[store_no],0))</f>
        <v>C</v>
      </c>
      <c r="G4399" t="str">
        <f>INDEX(Stores[location_city],MATCH(Sales[[#This Row],[store_no]],Stores[store_no],0))</f>
        <v>Dayton</v>
      </c>
      <c r="H4399" t="str">
        <f>INDEX(Stores[location_state],MATCH(Sales[[#This Row],[store_no]],Stores[store_no],0))</f>
        <v>Ohio</v>
      </c>
      <c r="I4399">
        <f>INDEX(Stores[sqft],MATCH(Sales[[#This Row],[store_no]],Stores[store_no],0))</f>
        <v>90000</v>
      </c>
      <c r="J4399" s="4" t="str">
        <f>INDEX(Departments[dept_name],MATCH(Sales[[#This Row],[dept_no]],Departments[dept_no],0))</f>
        <v>Health</v>
      </c>
      <c r="K4399" s="4" t="str">
        <f>CONCATENATE(Sales[[#This Row],[region]],Sales[[#This Row],[storetype]])</f>
        <v>1C</v>
      </c>
      <c r="L4399" s="4">
        <f>INDEX(RegionStoreCount[Store Count],MATCH(Sales[[#This Row],[RegionStoretype]],RegionStoreCount[Region/Type],0))</f>
        <v>1</v>
      </c>
      <c r="M4399" s="4">
        <f>AND(Sales[[#This Row],[date]]&lt;=TY_YTDMax,Sales[[#This Row],[date]]&gt;=TY_YTDMin)*Sales[[#This Row],[sales]]</f>
        <v>0</v>
      </c>
      <c r="N4399" s="4">
        <f>AND(Sales[[#This Row],[date]]&lt;=LY_YTDMax,Sales[[#This Row],[date]]&gt;=LY_YTDMin)*Sales[[#This Row],[sales]]</f>
        <v>0</v>
      </c>
      <c r="O4399" s="4">
        <f>AND(Sales[[#This Row],[date]]&gt;=YoY_Min,Sales[[#This Row],[date]]&lt;=TY_YTDMax)*(Sales[[#This Row],[sales]]/Sales[[#This Row],[sqft]])</f>
        <v>2.6086424444444447E-2</v>
      </c>
      <c r="P4399" s="4">
        <f>SUMIF(Sales[RegionStoretype],Sales[[#This Row],[RegionStoretype]],Sales[YoY_SSF])/Sales[[#This Row],[Region_TypeCount]]</f>
        <v>65.329042605555529</v>
      </c>
    </row>
    <row r="4400" spans="1:16" x14ac:dyDescent="0.25">
      <c r="A4400" s="1">
        <v>43028</v>
      </c>
      <c r="B4400">
        <v>30</v>
      </c>
      <c r="C4400">
        <v>11</v>
      </c>
      <c r="D4400">
        <v>88548.249100000001</v>
      </c>
      <c r="E4400">
        <f>INDEX(Stores[region],MATCH(Sales[[#This Row],[store_no]],Stores[store_no],0))</f>
        <v>1</v>
      </c>
      <c r="F4400" t="str">
        <f>INDEX(Stores[storetype],MATCH(Sales[[#This Row],[store_no]],Stores[store_no],0))</f>
        <v>C</v>
      </c>
      <c r="G4400" t="str">
        <f>INDEX(Stores[location_city],MATCH(Sales[[#This Row],[store_no]],Stores[store_no],0))</f>
        <v>Dayton</v>
      </c>
      <c r="H4400" t="str">
        <f>INDEX(Stores[location_state],MATCH(Sales[[#This Row],[store_no]],Stores[store_no],0))</f>
        <v>Ohio</v>
      </c>
      <c r="I4400">
        <f>INDEX(Stores[sqft],MATCH(Sales[[#This Row],[store_no]],Stores[store_no],0))</f>
        <v>90000</v>
      </c>
      <c r="J4400" s="4" t="str">
        <f>INDEX(Departments[dept_name],MATCH(Sales[[#This Row],[dept_no]],Departments[dept_no],0))</f>
        <v>Home</v>
      </c>
      <c r="K4400" s="4" t="str">
        <f>CONCATENATE(Sales[[#This Row],[region]],Sales[[#This Row],[storetype]])</f>
        <v>1C</v>
      </c>
      <c r="L4400" s="4">
        <f>INDEX(RegionStoreCount[Store Count],MATCH(Sales[[#This Row],[RegionStoretype]],RegionStoreCount[Region/Type],0))</f>
        <v>1</v>
      </c>
      <c r="M4400" s="4">
        <f>AND(Sales[[#This Row],[date]]&lt;=TY_YTDMax,Sales[[#This Row],[date]]&gt;=TY_YTDMin)*Sales[[#This Row],[sales]]</f>
        <v>0</v>
      </c>
      <c r="N4400" s="4">
        <f>AND(Sales[[#This Row],[date]]&lt;=LY_YTDMax,Sales[[#This Row],[date]]&gt;=LY_YTDMin)*Sales[[#This Row],[sales]]</f>
        <v>0</v>
      </c>
      <c r="O4400" s="4">
        <f>AND(Sales[[#This Row],[date]]&gt;=YoY_Min,Sales[[#This Row],[date]]&lt;=TY_YTDMax)*(Sales[[#This Row],[sales]]/Sales[[#This Row],[sqft]])</f>
        <v>0.98386943444444441</v>
      </c>
      <c r="P4400" s="4">
        <f>SUMIF(Sales[RegionStoretype],Sales[[#This Row],[RegionStoretype]],Sales[YoY_SSF])/Sales[[#This Row],[Region_TypeCount]]</f>
        <v>65.329042605555529</v>
      </c>
    </row>
    <row r="4401" spans="1:16" x14ac:dyDescent="0.25">
      <c r="A4401" s="1">
        <v>43028</v>
      </c>
      <c r="B4401">
        <v>30</v>
      </c>
      <c r="C4401">
        <v>17</v>
      </c>
      <c r="D4401">
        <v>114056.03959999996</v>
      </c>
      <c r="E4401">
        <f>INDEX(Stores[region],MATCH(Sales[[#This Row],[store_no]],Stores[store_no],0))</f>
        <v>1</v>
      </c>
      <c r="F4401" t="str">
        <f>INDEX(Stores[storetype],MATCH(Sales[[#This Row],[store_no]],Stores[store_no],0))</f>
        <v>C</v>
      </c>
      <c r="G4401" t="str">
        <f>INDEX(Stores[location_city],MATCH(Sales[[#This Row],[store_no]],Stores[store_no],0))</f>
        <v>Dayton</v>
      </c>
      <c r="H4401" t="str">
        <f>INDEX(Stores[location_state],MATCH(Sales[[#This Row],[store_no]],Stores[store_no],0))</f>
        <v>Ohio</v>
      </c>
      <c r="I4401">
        <f>INDEX(Stores[sqft],MATCH(Sales[[#This Row],[store_no]],Stores[store_no],0))</f>
        <v>90000</v>
      </c>
      <c r="J4401" s="4" t="str">
        <f>INDEX(Departments[dept_name],MATCH(Sales[[#This Row],[dept_no]],Departments[dept_no],0))</f>
        <v>Shoes</v>
      </c>
      <c r="K4401" s="4" t="str">
        <f>CONCATENATE(Sales[[#This Row],[region]],Sales[[#This Row],[storetype]])</f>
        <v>1C</v>
      </c>
      <c r="L4401" s="4">
        <f>INDEX(RegionStoreCount[Store Count],MATCH(Sales[[#This Row],[RegionStoretype]],RegionStoreCount[Region/Type],0))</f>
        <v>1</v>
      </c>
      <c r="M4401" s="4">
        <f>AND(Sales[[#This Row],[date]]&lt;=TY_YTDMax,Sales[[#This Row],[date]]&gt;=TY_YTDMin)*Sales[[#This Row],[sales]]</f>
        <v>0</v>
      </c>
      <c r="N4401" s="4">
        <f>AND(Sales[[#This Row],[date]]&lt;=LY_YTDMax,Sales[[#This Row],[date]]&gt;=LY_YTDMin)*Sales[[#This Row],[sales]]</f>
        <v>0</v>
      </c>
      <c r="O4401" s="4">
        <f>AND(Sales[[#This Row],[date]]&gt;=YoY_Min,Sales[[#This Row],[date]]&lt;=TY_YTDMax)*(Sales[[#This Row],[sales]]/Sales[[#This Row],[sqft]])</f>
        <v>1.2672893288888885</v>
      </c>
      <c r="P4401" s="4">
        <f>SUMIF(Sales[RegionStoretype],Sales[[#This Row],[RegionStoretype]],Sales[YoY_SSF])/Sales[[#This Row],[Region_TypeCount]]</f>
        <v>65.329042605555529</v>
      </c>
    </row>
    <row r="4402" spans="1:16" x14ac:dyDescent="0.25">
      <c r="A4402" s="1">
        <v>43028</v>
      </c>
      <c r="B4402">
        <v>30</v>
      </c>
      <c r="C4402">
        <v>18</v>
      </c>
      <c r="D4402">
        <v>141217.92239999998</v>
      </c>
      <c r="E4402">
        <f>INDEX(Stores[region],MATCH(Sales[[#This Row],[store_no]],Stores[store_no],0))</f>
        <v>1</v>
      </c>
      <c r="F4402" t="str">
        <f>INDEX(Stores[storetype],MATCH(Sales[[#This Row],[store_no]],Stores[store_no],0))</f>
        <v>C</v>
      </c>
      <c r="G4402" t="str">
        <f>INDEX(Stores[location_city],MATCH(Sales[[#This Row],[store_no]],Stores[store_no],0))</f>
        <v>Dayton</v>
      </c>
      <c r="H4402" t="str">
        <f>INDEX(Stores[location_state],MATCH(Sales[[#This Row],[store_no]],Stores[store_no],0))</f>
        <v>Ohio</v>
      </c>
      <c r="I4402">
        <f>INDEX(Stores[sqft],MATCH(Sales[[#This Row],[store_no]],Stores[store_no],0))</f>
        <v>90000</v>
      </c>
      <c r="J4402" s="4" t="str">
        <f>INDEX(Departments[dept_name],MATCH(Sales[[#This Row],[dept_no]],Departments[dept_no],0))</f>
        <v>Sports</v>
      </c>
      <c r="K4402" s="4" t="str">
        <f>CONCATENATE(Sales[[#This Row],[region]],Sales[[#This Row],[storetype]])</f>
        <v>1C</v>
      </c>
      <c r="L4402" s="4">
        <f>INDEX(RegionStoreCount[Store Count],MATCH(Sales[[#This Row],[RegionStoretype]],RegionStoreCount[Region/Type],0))</f>
        <v>1</v>
      </c>
      <c r="M4402" s="4">
        <f>AND(Sales[[#This Row],[date]]&lt;=TY_YTDMax,Sales[[#This Row],[date]]&gt;=TY_YTDMin)*Sales[[#This Row],[sales]]</f>
        <v>0</v>
      </c>
      <c r="N4402" s="4">
        <f>AND(Sales[[#This Row],[date]]&lt;=LY_YTDMax,Sales[[#This Row],[date]]&gt;=LY_YTDMin)*Sales[[#This Row],[sales]]</f>
        <v>0</v>
      </c>
      <c r="O4402" s="4">
        <f>AND(Sales[[#This Row],[date]]&gt;=YoY_Min,Sales[[#This Row],[date]]&lt;=TY_YTDMax)*(Sales[[#This Row],[sales]]/Sales[[#This Row],[sqft]])</f>
        <v>1.5690880266666665</v>
      </c>
      <c r="P4402" s="4">
        <f>SUMIF(Sales[RegionStoretype],Sales[[#This Row],[RegionStoretype]],Sales[YoY_SSF])/Sales[[#This Row],[Region_TypeCount]]</f>
        <v>65.329042605555529</v>
      </c>
    </row>
    <row r="4403" spans="1:16" x14ac:dyDescent="0.25">
      <c r="A4403" s="1">
        <v>43028</v>
      </c>
      <c r="B4403">
        <v>31</v>
      </c>
      <c r="C4403">
        <v>1</v>
      </c>
      <c r="D4403">
        <v>62512.267399999997</v>
      </c>
      <c r="E4403">
        <f>INDEX(Stores[region],MATCH(Sales[[#This Row],[store_no]],Stores[store_no],0))</f>
        <v>3</v>
      </c>
      <c r="F4403" t="str">
        <f>INDEX(Stores[storetype],MATCH(Sales[[#This Row],[store_no]],Stores[store_no],0))</f>
        <v>A</v>
      </c>
      <c r="G4403" t="str">
        <f>INDEX(Stores[location_city],MATCH(Sales[[#This Row],[store_no]],Stores[store_no],0))</f>
        <v>Rapid City</v>
      </c>
      <c r="H4403" t="str">
        <f>INDEX(Stores[location_state],MATCH(Sales[[#This Row],[store_no]],Stores[store_no],0))</f>
        <v>South Dakota</v>
      </c>
      <c r="I4403">
        <f>INDEX(Stores[sqft],MATCH(Sales[[#This Row],[store_no]],Stores[store_no],0))</f>
        <v>200100</v>
      </c>
      <c r="J4403" s="4" t="str">
        <f>INDEX(Departments[dept_name],MATCH(Sales[[#This Row],[dept_no]],Departments[dept_no],0))</f>
        <v>Automotive</v>
      </c>
      <c r="K4403" s="4" t="str">
        <f>CONCATENATE(Sales[[#This Row],[region]],Sales[[#This Row],[storetype]])</f>
        <v>3A</v>
      </c>
      <c r="L4403" s="4">
        <f>INDEX(RegionStoreCount[Store Count],MATCH(Sales[[#This Row],[RegionStoretype]],RegionStoreCount[Region/Type],0))</f>
        <v>9</v>
      </c>
      <c r="M4403" s="4">
        <f>AND(Sales[[#This Row],[date]]&lt;=TY_YTDMax,Sales[[#This Row],[date]]&gt;=TY_YTDMin)*Sales[[#This Row],[sales]]</f>
        <v>0</v>
      </c>
      <c r="N4403" s="4">
        <f>AND(Sales[[#This Row],[date]]&lt;=LY_YTDMax,Sales[[#This Row],[date]]&gt;=LY_YTDMin)*Sales[[#This Row],[sales]]</f>
        <v>0</v>
      </c>
      <c r="O4403" s="4">
        <f>AND(Sales[[#This Row],[date]]&gt;=YoY_Min,Sales[[#This Row],[date]]&lt;=TY_YTDMax)*(Sales[[#This Row],[sales]]/Sales[[#This Row],[sqft]])</f>
        <v>0.31240513443278362</v>
      </c>
      <c r="P4403" s="4">
        <f>SUMIF(Sales[RegionStoretype],Sales[[#This Row],[RegionStoretype]],Sales[YoY_SSF])/Sales[[#This Row],[Region_TypeCount]]</f>
        <v>53.603836561720975</v>
      </c>
    </row>
    <row r="4404" spans="1:16" x14ac:dyDescent="0.25">
      <c r="A4404" s="1">
        <v>43028</v>
      </c>
      <c r="B4404">
        <v>31</v>
      </c>
      <c r="C4404">
        <v>17</v>
      </c>
      <c r="D4404">
        <v>179182.6251</v>
      </c>
      <c r="E4404">
        <f>INDEX(Stores[region],MATCH(Sales[[#This Row],[store_no]],Stores[store_no],0))</f>
        <v>3</v>
      </c>
      <c r="F4404" t="str">
        <f>INDEX(Stores[storetype],MATCH(Sales[[#This Row],[store_no]],Stores[store_no],0))</f>
        <v>A</v>
      </c>
      <c r="G4404" t="str">
        <f>INDEX(Stores[location_city],MATCH(Sales[[#This Row],[store_no]],Stores[store_no],0))</f>
        <v>Rapid City</v>
      </c>
      <c r="H4404" t="str">
        <f>INDEX(Stores[location_state],MATCH(Sales[[#This Row],[store_no]],Stores[store_no],0))</f>
        <v>South Dakota</v>
      </c>
      <c r="I4404">
        <f>INDEX(Stores[sqft],MATCH(Sales[[#This Row],[store_no]],Stores[store_no],0))</f>
        <v>200100</v>
      </c>
      <c r="J4404" s="4" t="str">
        <f>INDEX(Departments[dept_name],MATCH(Sales[[#This Row],[dept_no]],Departments[dept_no],0))</f>
        <v>Shoes</v>
      </c>
      <c r="K4404" s="4" t="str">
        <f>CONCATENATE(Sales[[#This Row],[region]],Sales[[#This Row],[storetype]])</f>
        <v>3A</v>
      </c>
      <c r="L4404" s="4">
        <f>INDEX(RegionStoreCount[Store Count],MATCH(Sales[[#This Row],[RegionStoretype]],RegionStoreCount[Region/Type],0))</f>
        <v>9</v>
      </c>
      <c r="M4404" s="4">
        <f>AND(Sales[[#This Row],[date]]&lt;=TY_YTDMax,Sales[[#This Row],[date]]&gt;=TY_YTDMin)*Sales[[#This Row],[sales]]</f>
        <v>0</v>
      </c>
      <c r="N4404" s="4">
        <f>AND(Sales[[#This Row],[date]]&lt;=LY_YTDMax,Sales[[#This Row],[date]]&gt;=LY_YTDMin)*Sales[[#This Row],[sales]]</f>
        <v>0</v>
      </c>
      <c r="O4404" s="4">
        <f>AND(Sales[[#This Row],[date]]&gt;=YoY_Min,Sales[[#This Row],[date]]&lt;=TY_YTDMax)*(Sales[[#This Row],[sales]]/Sales[[#This Row],[sqft]])</f>
        <v>0.89546539280359827</v>
      </c>
      <c r="P4404" s="4">
        <f>SUMIF(Sales[RegionStoretype],Sales[[#This Row],[RegionStoretype]],Sales[YoY_SSF])/Sales[[#This Row],[Region_TypeCount]]</f>
        <v>53.603836561720975</v>
      </c>
    </row>
    <row r="4405" spans="1:16" x14ac:dyDescent="0.25">
      <c r="A4405" s="1">
        <v>43028</v>
      </c>
      <c r="B4405">
        <v>31</v>
      </c>
      <c r="C4405">
        <v>20</v>
      </c>
      <c r="D4405">
        <v>93593.237699999998</v>
      </c>
      <c r="E4405">
        <f>INDEX(Stores[region],MATCH(Sales[[#This Row],[store_no]],Stores[store_no],0))</f>
        <v>3</v>
      </c>
      <c r="F4405" t="str">
        <f>INDEX(Stores[storetype],MATCH(Sales[[#This Row],[store_no]],Stores[store_no],0))</f>
        <v>A</v>
      </c>
      <c r="G4405" t="str">
        <f>INDEX(Stores[location_city],MATCH(Sales[[#This Row],[store_no]],Stores[store_no],0))</f>
        <v>Rapid City</v>
      </c>
      <c r="H4405" t="str">
        <f>INDEX(Stores[location_state],MATCH(Sales[[#This Row],[store_no]],Stores[store_no],0))</f>
        <v>South Dakota</v>
      </c>
      <c r="I4405">
        <f>INDEX(Stores[sqft],MATCH(Sales[[#This Row],[store_no]],Stores[store_no],0))</f>
        <v>200100</v>
      </c>
      <c r="J4405" s="4" t="str">
        <f>INDEX(Departments[dept_name],MATCH(Sales[[#This Row],[dept_no]],Departments[dept_no],0))</f>
        <v>Toys</v>
      </c>
      <c r="K4405" s="4" t="str">
        <f>CONCATENATE(Sales[[#This Row],[region]],Sales[[#This Row],[storetype]])</f>
        <v>3A</v>
      </c>
      <c r="L4405" s="4">
        <f>INDEX(RegionStoreCount[Store Count],MATCH(Sales[[#This Row],[RegionStoretype]],RegionStoreCount[Region/Type],0))</f>
        <v>9</v>
      </c>
      <c r="M4405" s="4">
        <f>AND(Sales[[#This Row],[date]]&lt;=TY_YTDMax,Sales[[#This Row],[date]]&gt;=TY_YTDMin)*Sales[[#This Row],[sales]]</f>
        <v>0</v>
      </c>
      <c r="N4405" s="4">
        <f>AND(Sales[[#This Row],[date]]&lt;=LY_YTDMax,Sales[[#This Row],[date]]&gt;=LY_YTDMin)*Sales[[#This Row],[sales]]</f>
        <v>0</v>
      </c>
      <c r="O4405" s="4">
        <f>AND(Sales[[#This Row],[date]]&gt;=YoY_Min,Sales[[#This Row],[date]]&lt;=TY_YTDMax)*(Sales[[#This Row],[sales]]/Sales[[#This Row],[sqft]])</f>
        <v>0.46773232233883055</v>
      </c>
      <c r="P4405" s="4">
        <f>SUMIF(Sales[RegionStoretype],Sales[[#This Row],[RegionStoretype]],Sales[YoY_SSF])/Sales[[#This Row],[Region_TypeCount]]</f>
        <v>53.603836561720975</v>
      </c>
    </row>
    <row r="4406" spans="1:16" x14ac:dyDescent="0.25">
      <c r="A4406" s="1">
        <v>43028</v>
      </c>
      <c r="B4406">
        <v>32</v>
      </c>
      <c r="C4406">
        <v>6</v>
      </c>
      <c r="D4406">
        <v>11941.5702</v>
      </c>
      <c r="E4406">
        <f>INDEX(Stores[region],MATCH(Sales[[#This Row],[store_no]],Stores[store_no],0))</f>
        <v>2</v>
      </c>
      <c r="F4406" t="str">
        <f>INDEX(Stores[storetype],MATCH(Sales[[#This Row],[store_no]],Stores[store_no],0))</f>
        <v>A</v>
      </c>
      <c r="G4406" t="str">
        <f>INDEX(Stores[location_city],MATCH(Sales[[#This Row],[store_no]],Stores[store_no],0))</f>
        <v>Western Springs</v>
      </c>
      <c r="H4406" t="str">
        <f>INDEX(Stores[location_state],MATCH(Sales[[#This Row],[store_no]],Stores[store_no],0))</f>
        <v>Illinois</v>
      </c>
      <c r="I4406">
        <f>INDEX(Stores[sqft],MATCH(Sales[[#This Row],[store_no]],Stores[store_no],0))</f>
        <v>118200</v>
      </c>
      <c r="J4406" s="4" t="str">
        <f>INDEX(Departments[dept_name],MATCH(Sales[[#This Row],[dept_no]],Departments[dept_no],0))</f>
        <v>Computers</v>
      </c>
      <c r="K4406" s="4" t="str">
        <f>CONCATENATE(Sales[[#This Row],[region]],Sales[[#This Row],[storetype]])</f>
        <v>2A</v>
      </c>
      <c r="L4406" s="4">
        <f>INDEX(RegionStoreCount[Store Count],MATCH(Sales[[#This Row],[RegionStoretype]],RegionStoreCount[Region/Type],0))</f>
        <v>5</v>
      </c>
      <c r="M4406" s="4">
        <f>AND(Sales[[#This Row],[date]]&lt;=TY_YTDMax,Sales[[#This Row],[date]]&gt;=TY_YTDMin)*Sales[[#This Row],[sales]]</f>
        <v>0</v>
      </c>
      <c r="N4406" s="4">
        <f>AND(Sales[[#This Row],[date]]&lt;=LY_YTDMax,Sales[[#This Row],[date]]&gt;=LY_YTDMin)*Sales[[#This Row],[sales]]</f>
        <v>0</v>
      </c>
      <c r="O4406" s="4">
        <f>AND(Sales[[#This Row],[date]]&gt;=YoY_Min,Sales[[#This Row],[date]]&lt;=TY_YTDMax)*(Sales[[#This Row],[sales]]/Sales[[#This Row],[sqft]])</f>
        <v>0.10102851269035533</v>
      </c>
      <c r="P4406" s="4">
        <f>SUMIF(Sales[RegionStoretype],Sales[[#This Row],[RegionStoretype]],Sales[YoY_SSF])/Sales[[#This Row],[Region_TypeCount]]</f>
        <v>60.052789354368521</v>
      </c>
    </row>
    <row r="4407" spans="1:16" x14ac:dyDescent="0.25">
      <c r="A4407" s="1">
        <v>43028</v>
      </c>
      <c r="B4407">
        <v>32</v>
      </c>
      <c r="C4407">
        <v>14</v>
      </c>
      <c r="D4407">
        <v>56739.457900000001</v>
      </c>
      <c r="E4407">
        <f>INDEX(Stores[region],MATCH(Sales[[#This Row],[store_no]],Stores[store_no],0))</f>
        <v>2</v>
      </c>
      <c r="F4407" t="str">
        <f>INDEX(Stores[storetype],MATCH(Sales[[#This Row],[store_no]],Stores[store_no],0))</f>
        <v>A</v>
      </c>
      <c r="G4407" t="str">
        <f>INDEX(Stores[location_city],MATCH(Sales[[#This Row],[store_no]],Stores[store_no],0))</f>
        <v>Western Springs</v>
      </c>
      <c r="H4407" t="str">
        <f>INDEX(Stores[location_state],MATCH(Sales[[#This Row],[store_no]],Stores[store_no],0))</f>
        <v>Illinois</v>
      </c>
      <c r="I4407">
        <f>INDEX(Stores[sqft],MATCH(Sales[[#This Row],[store_no]],Stores[store_no],0))</f>
        <v>118200</v>
      </c>
      <c r="J4407" s="4" t="str">
        <f>INDEX(Departments[dept_name],MATCH(Sales[[#This Row],[dept_no]],Departments[dept_no],0))</f>
        <v>Movies</v>
      </c>
      <c r="K4407" s="4" t="str">
        <f>CONCATENATE(Sales[[#This Row],[region]],Sales[[#This Row],[storetype]])</f>
        <v>2A</v>
      </c>
      <c r="L4407" s="4">
        <f>INDEX(RegionStoreCount[Store Count],MATCH(Sales[[#This Row],[RegionStoretype]],RegionStoreCount[Region/Type],0))</f>
        <v>5</v>
      </c>
      <c r="M4407" s="4">
        <f>AND(Sales[[#This Row],[date]]&lt;=TY_YTDMax,Sales[[#This Row],[date]]&gt;=TY_YTDMin)*Sales[[#This Row],[sales]]</f>
        <v>0</v>
      </c>
      <c r="N4407" s="4">
        <f>AND(Sales[[#This Row],[date]]&lt;=LY_YTDMax,Sales[[#This Row],[date]]&gt;=LY_YTDMin)*Sales[[#This Row],[sales]]</f>
        <v>0</v>
      </c>
      <c r="O4407" s="4">
        <f>AND(Sales[[#This Row],[date]]&gt;=YoY_Min,Sales[[#This Row],[date]]&lt;=TY_YTDMax)*(Sales[[#This Row],[sales]]/Sales[[#This Row],[sqft]])</f>
        <v>0.48002925465313029</v>
      </c>
      <c r="P4407" s="4">
        <f>SUMIF(Sales[RegionStoretype],Sales[[#This Row],[RegionStoretype]],Sales[YoY_SSF])/Sales[[#This Row],[Region_TypeCount]]</f>
        <v>60.052789354368521</v>
      </c>
    </row>
    <row r="4408" spans="1:16" x14ac:dyDescent="0.25">
      <c r="A4408" s="1">
        <v>43028</v>
      </c>
      <c r="B4408">
        <v>33</v>
      </c>
      <c r="C4408">
        <v>1</v>
      </c>
      <c r="D4408">
        <v>21159.812600000001</v>
      </c>
      <c r="E4408">
        <f>INDEX(Stores[region],MATCH(Sales[[#This Row],[store_no]],Stores[store_no],0))</f>
        <v>3</v>
      </c>
      <c r="F4408" t="str">
        <f>INDEX(Stores[storetype],MATCH(Sales[[#This Row],[store_no]],Stores[store_no],0))</f>
        <v>A</v>
      </c>
      <c r="G4408" t="str">
        <f>INDEX(Stores[location_city],MATCH(Sales[[#This Row],[store_no]],Stores[store_no],0))</f>
        <v>Omaha</v>
      </c>
      <c r="H4408" t="str">
        <f>INDEX(Stores[location_state],MATCH(Sales[[#This Row],[store_no]],Stores[store_no],0))</f>
        <v>Nebraska</v>
      </c>
      <c r="I4408">
        <f>INDEX(Stores[sqft],MATCH(Sales[[#This Row],[store_no]],Stores[store_no],0))</f>
        <v>40700</v>
      </c>
      <c r="J4408" s="4" t="str">
        <f>INDEX(Departments[dept_name],MATCH(Sales[[#This Row],[dept_no]],Departments[dept_no],0))</f>
        <v>Automotive</v>
      </c>
      <c r="K4408" s="4" t="str">
        <f>CONCATENATE(Sales[[#This Row],[region]],Sales[[#This Row],[storetype]])</f>
        <v>3A</v>
      </c>
      <c r="L4408" s="4">
        <f>INDEX(RegionStoreCount[Store Count],MATCH(Sales[[#This Row],[RegionStoretype]],RegionStoreCount[Region/Type],0))</f>
        <v>9</v>
      </c>
      <c r="M4408" s="4">
        <f>AND(Sales[[#This Row],[date]]&lt;=TY_YTDMax,Sales[[#This Row],[date]]&gt;=TY_YTDMin)*Sales[[#This Row],[sales]]</f>
        <v>0</v>
      </c>
      <c r="N4408" s="4">
        <f>AND(Sales[[#This Row],[date]]&lt;=LY_YTDMax,Sales[[#This Row],[date]]&gt;=LY_YTDMin)*Sales[[#This Row],[sales]]</f>
        <v>0</v>
      </c>
      <c r="O4408" s="4">
        <f>AND(Sales[[#This Row],[date]]&gt;=YoY_Min,Sales[[#This Row],[date]]&lt;=TY_YTDMax)*(Sales[[#This Row],[sales]]/Sales[[#This Row],[sqft]])</f>
        <v>0.51989711547911555</v>
      </c>
      <c r="P4408" s="4">
        <f>SUMIF(Sales[RegionStoretype],Sales[[#This Row],[RegionStoretype]],Sales[YoY_SSF])/Sales[[#This Row],[Region_TypeCount]]</f>
        <v>53.603836561720975</v>
      </c>
    </row>
    <row r="4409" spans="1:16" x14ac:dyDescent="0.25">
      <c r="A4409" s="1">
        <v>43028</v>
      </c>
      <c r="B4409">
        <v>33</v>
      </c>
      <c r="C4409">
        <v>2</v>
      </c>
      <c r="D4409">
        <v>33556.539799999999</v>
      </c>
      <c r="E4409">
        <f>INDEX(Stores[region],MATCH(Sales[[#This Row],[store_no]],Stores[store_no],0))</f>
        <v>3</v>
      </c>
      <c r="F4409" t="str">
        <f>INDEX(Stores[storetype],MATCH(Sales[[#This Row],[store_no]],Stores[store_no],0))</f>
        <v>A</v>
      </c>
      <c r="G4409" t="str">
        <f>INDEX(Stores[location_city],MATCH(Sales[[#This Row],[store_no]],Stores[store_no],0))</f>
        <v>Omaha</v>
      </c>
      <c r="H4409" t="str">
        <f>INDEX(Stores[location_state],MATCH(Sales[[#This Row],[store_no]],Stores[store_no],0))</f>
        <v>Nebraska</v>
      </c>
      <c r="I4409">
        <f>INDEX(Stores[sqft],MATCH(Sales[[#This Row],[store_no]],Stores[store_no],0))</f>
        <v>40700</v>
      </c>
      <c r="J4409" s="4" t="str">
        <f>INDEX(Departments[dept_name],MATCH(Sales[[#This Row],[dept_no]],Departments[dept_no],0))</f>
        <v>Baby</v>
      </c>
      <c r="K4409" s="4" t="str">
        <f>CONCATENATE(Sales[[#This Row],[region]],Sales[[#This Row],[storetype]])</f>
        <v>3A</v>
      </c>
      <c r="L4409" s="4">
        <f>INDEX(RegionStoreCount[Store Count],MATCH(Sales[[#This Row],[RegionStoretype]],RegionStoreCount[Region/Type],0))</f>
        <v>9</v>
      </c>
      <c r="M4409" s="4">
        <f>AND(Sales[[#This Row],[date]]&lt;=TY_YTDMax,Sales[[#This Row],[date]]&gt;=TY_YTDMin)*Sales[[#This Row],[sales]]</f>
        <v>0</v>
      </c>
      <c r="N4409" s="4">
        <f>AND(Sales[[#This Row],[date]]&lt;=LY_YTDMax,Sales[[#This Row],[date]]&gt;=LY_YTDMin)*Sales[[#This Row],[sales]]</f>
        <v>0</v>
      </c>
      <c r="O4409" s="4">
        <f>AND(Sales[[#This Row],[date]]&gt;=YoY_Min,Sales[[#This Row],[date]]&lt;=TY_YTDMax)*(Sales[[#This Row],[sales]]/Sales[[#This Row],[sqft]])</f>
        <v>0.82448500737100738</v>
      </c>
      <c r="P4409" s="4">
        <f>SUMIF(Sales[RegionStoretype],Sales[[#This Row],[RegionStoretype]],Sales[YoY_SSF])/Sales[[#This Row],[Region_TypeCount]]</f>
        <v>53.603836561720975</v>
      </c>
    </row>
    <row r="4410" spans="1:16" x14ac:dyDescent="0.25">
      <c r="A4410" s="1">
        <v>43028</v>
      </c>
      <c r="B4410">
        <v>33</v>
      </c>
      <c r="C4410">
        <v>20</v>
      </c>
      <c r="D4410">
        <v>3405.3076000000001</v>
      </c>
      <c r="E4410">
        <f>INDEX(Stores[region],MATCH(Sales[[#This Row],[store_no]],Stores[store_no],0))</f>
        <v>3</v>
      </c>
      <c r="F4410" t="str">
        <f>INDEX(Stores[storetype],MATCH(Sales[[#This Row],[store_no]],Stores[store_no],0))</f>
        <v>A</v>
      </c>
      <c r="G4410" t="str">
        <f>INDEX(Stores[location_city],MATCH(Sales[[#This Row],[store_no]],Stores[store_no],0))</f>
        <v>Omaha</v>
      </c>
      <c r="H4410" t="str">
        <f>INDEX(Stores[location_state],MATCH(Sales[[#This Row],[store_no]],Stores[store_no],0))</f>
        <v>Nebraska</v>
      </c>
      <c r="I4410">
        <f>INDEX(Stores[sqft],MATCH(Sales[[#This Row],[store_no]],Stores[store_no],0))</f>
        <v>40700</v>
      </c>
      <c r="J4410" s="4" t="str">
        <f>INDEX(Departments[dept_name],MATCH(Sales[[#This Row],[dept_no]],Departments[dept_no],0))</f>
        <v>Toys</v>
      </c>
      <c r="K4410" s="4" t="str">
        <f>CONCATENATE(Sales[[#This Row],[region]],Sales[[#This Row],[storetype]])</f>
        <v>3A</v>
      </c>
      <c r="L4410" s="4">
        <f>INDEX(RegionStoreCount[Store Count],MATCH(Sales[[#This Row],[RegionStoretype]],RegionStoreCount[Region/Type],0))</f>
        <v>9</v>
      </c>
      <c r="M4410" s="4">
        <f>AND(Sales[[#This Row],[date]]&lt;=TY_YTDMax,Sales[[#This Row],[date]]&gt;=TY_YTDMin)*Sales[[#This Row],[sales]]</f>
        <v>0</v>
      </c>
      <c r="N4410" s="4">
        <f>AND(Sales[[#This Row],[date]]&lt;=LY_YTDMax,Sales[[#This Row],[date]]&gt;=LY_YTDMin)*Sales[[#This Row],[sales]]</f>
        <v>0</v>
      </c>
      <c r="O4410" s="4">
        <f>AND(Sales[[#This Row],[date]]&gt;=YoY_Min,Sales[[#This Row],[date]]&lt;=TY_YTDMax)*(Sales[[#This Row],[sales]]/Sales[[#This Row],[sqft]])</f>
        <v>8.3668491400491402E-2</v>
      </c>
      <c r="P4410" s="4">
        <f>SUMIF(Sales[RegionStoretype],Sales[[#This Row],[RegionStoretype]],Sales[YoY_SSF])/Sales[[#This Row],[Region_TypeCount]]</f>
        <v>53.603836561720975</v>
      </c>
    </row>
    <row r="4411" spans="1:16" x14ac:dyDescent="0.25">
      <c r="A4411" s="1">
        <v>43028</v>
      </c>
      <c r="B4411">
        <v>34</v>
      </c>
      <c r="C4411">
        <v>19</v>
      </c>
      <c r="D4411">
        <v>36808.068000000007</v>
      </c>
      <c r="E4411">
        <f>INDEX(Stores[region],MATCH(Sales[[#This Row],[store_no]],Stores[store_no],0))</f>
        <v>1</v>
      </c>
      <c r="F4411" t="str">
        <f>INDEX(Stores[storetype],MATCH(Sales[[#This Row],[store_no]],Stores[store_no],0))</f>
        <v>A</v>
      </c>
      <c r="G4411" t="str">
        <f>INDEX(Stores[location_city],MATCH(Sales[[#This Row],[store_no]],Stores[store_no],0))</f>
        <v>Toledo</v>
      </c>
      <c r="H4411" t="str">
        <f>INDEX(Stores[location_state],MATCH(Sales[[#This Row],[store_no]],Stores[store_no],0))</f>
        <v>Ohio</v>
      </c>
      <c r="I4411">
        <f>INDEX(Stores[sqft],MATCH(Sales[[#This Row],[store_no]],Stores[store_no],0))</f>
        <v>207900</v>
      </c>
      <c r="J4411" s="4" t="str">
        <f>INDEX(Departments[dept_name],MATCH(Sales[[#This Row],[dept_no]],Departments[dept_no],0))</f>
        <v>Tools</v>
      </c>
      <c r="K4411" s="4" t="str">
        <f>CONCATENATE(Sales[[#This Row],[region]],Sales[[#This Row],[storetype]])</f>
        <v>1A</v>
      </c>
      <c r="L4411" s="4">
        <f>INDEX(RegionStoreCount[Store Count],MATCH(Sales[[#This Row],[RegionStoretype]],RegionStoreCount[Region/Type],0))</f>
        <v>5</v>
      </c>
      <c r="M4411" s="4">
        <f>AND(Sales[[#This Row],[date]]&lt;=TY_YTDMax,Sales[[#This Row],[date]]&gt;=TY_YTDMin)*Sales[[#This Row],[sales]]</f>
        <v>0</v>
      </c>
      <c r="N4411" s="4">
        <f>AND(Sales[[#This Row],[date]]&lt;=LY_YTDMax,Sales[[#This Row],[date]]&gt;=LY_YTDMin)*Sales[[#This Row],[sales]]</f>
        <v>0</v>
      </c>
      <c r="O4411" s="4">
        <f>AND(Sales[[#This Row],[date]]&gt;=YoY_Min,Sales[[#This Row],[date]]&lt;=TY_YTDMax)*(Sales[[#This Row],[sales]]/Sales[[#This Row],[sqft]])</f>
        <v>0.17704698412698416</v>
      </c>
      <c r="P4411" s="4">
        <f>SUMIF(Sales[RegionStoretype],Sales[[#This Row],[RegionStoretype]],Sales[YoY_SSF])/Sales[[#This Row],[Region_TypeCount]]</f>
        <v>59.469551530910678</v>
      </c>
    </row>
    <row r="4412" spans="1:16" x14ac:dyDescent="0.25">
      <c r="A4412" s="1">
        <v>43028</v>
      </c>
      <c r="B4412">
        <v>35</v>
      </c>
      <c r="C4412">
        <v>5</v>
      </c>
      <c r="D4412">
        <v>53330.211900000002</v>
      </c>
      <c r="E4412">
        <f>INDEX(Stores[region],MATCH(Sales[[#This Row],[store_no]],Stores[store_no],0))</f>
        <v>3</v>
      </c>
      <c r="F4412" t="str">
        <f>INDEX(Stores[storetype],MATCH(Sales[[#This Row],[store_no]],Stores[store_no],0))</f>
        <v>C</v>
      </c>
      <c r="G4412" t="str">
        <f>INDEX(Stores[location_city],MATCH(Sales[[#This Row],[store_no]],Stores[store_no],0))</f>
        <v>Wichita</v>
      </c>
      <c r="H4412" t="str">
        <f>INDEX(Stores[location_state],MATCH(Sales[[#This Row],[store_no]],Stores[store_no],0))</f>
        <v>Kansas</v>
      </c>
      <c r="I4412">
        <f>INDEX(Stores[sqft],MATCH(Sales[[#This Row],[store_no]],Stores[store_no],0))</f>
        <v>72800</v>
      </c>
      <c r="J4412" s="4" t="str">
        <f>INDEX(Departments[dept_name],MATCH(Sales[[#This Row],[dept_no]],Departments[dept_no],0))</f>
        <v>Clothing</v>
      </c>
      <c r="K4412" s="4" t="str">
        <f>CONCATENATE(Sales[[#This Row],[region]],Sales[[#This Row],[storetype]])</f>
        <v>3C</v>
      </c>
      <c r="L4412" s="4">
        <f>INDEX(RegionStoreCount[Store Count],MATCH(Sales[[#This Row],[RegionStoretype]],RegionStoreCount[Region/Type],0))</f>
        <v>2</v>
      </c>
      <c r="M4412" s="4">
        <f>AND(Sales[[#This Row],[date]]&lt;=TY_YTDMax,Sales[[#This Row],[date]]&gt;=TY_YTDMin)*Sales[[#This Row],[sales]]</f>
        <v>0</v>
      </c>
      <c r="N4412" s="4">
        <f>AND(Sales[[#This Row],[date]]&lt;=LY_YTDMax,Sales[[#This Row],[date]]&gt;=LY_YTDMin)*Sales[[#This Row],[sales]]</f>
        <v>0</v>
      </c>
      <c r="O4412" s="4">
        <f>AND(Sales[[#This Row],[date]]&gt;=YoY_Min,Sales[[#This Row],[date]]&lt;=TY_YTDMax)*(Sales[[#This Row],[sales]]/Sales[[#This Row],[sqft]])</f>
        <v>0.73255785576923083</v>
      </c>
      <c r="P4412" s="4">
        <f>SUMIF(Sales[RegionStoretype],Sales[[#This Row],[RegionStoretype]],Sales[YoY_SSF])/Sales[[#This Row],[Region_TypeCount]]</f>
        <v>47.561479460925746</v>
      </c>
    </row>
    <row r="4413" spans="1:16" x14ac:dyDescent="0.25">
      <c r="A4413" s="1">
        <v>43028</v>
      </c>
      <c r="B4413">
        <v>35</v>
      </c>
      <c r="C4413">
        <v>8</v>
      </c>
      <c r="D4413">
        <v>5269.6044000000002</v>
      </c>
      <c r="E4413">
        <f>INDEX(Stores[region],MATCH(Sales[[#This Row],[store_no]],Stores[store_no],0))</f>
        <v>3</v>
      </c>
      <c r="F4413" t="str">
        <f>INDEX(Stores[storetype],MATCH(Sales[[#This Row],[store_no]],Stores[store_no],0))</f>
        <v>C</v>
      </c>
      <c r="G4413" t="str">
        <f>INDEX(Stores[location_city],MATCH(Sales[[#This Row],[store_no]],Stores[store_no],0))</f>
        <v>Wichita</v>
      </c>
      <c r="H4413" t="str">
        <f>INDEX(Stores[location_state],MATCH(Sales[[#This Row],[store_no]],Stores[store_no],0))</f>
        <v>Kansas</v>
      </c>
      <c r="I4413">
        <f>INDEX(Stores[sqft],MATCH(Sales[[#This Row],[store_no]],Stores[store_no],0))</f>
        <v>72800</v>
      </c>
      <c r="J4413" s="4" t="str">
        <f>INDEX(Departments[dept_name],MATCH(Sales[[#This Row],[dept_no]],Departments[dept_no],0))</f>
        <v>Games</v>
      </c>
      <c r="K4413" s="4" t="str">
        <f>CONCATENATE(Sales[[#This Row],[region]],Sales[[#This Row],[storetype]])</f>
        <v>3C</v>
      </c>
      <c r="L4413" s="4">
        <f>INDEX(RegionStoreCount[Store Count],MATCH(Sales[[#This Row],[RegionStoretype]],RegionStoreCount[Region/Type],0))</f>
        <v>2</v>
      </c>
      <c r="M4413" s="4">
        <f>AND(Sales[[#This Row],[date]]&lt;=TY_YTDMax,Sales[[#This Row],[date]]&gt;=TY_YTDMin)*Sales[[#This Row],[sales]]</f>
        <v>0</v>
      </c>
      <c r="N4413" s="4">
        <f>AND(Sales[[#This Row],[date]]&lt;=LY_YTDMax,Sales[[#This Row],[date]]&gt;=LY_YTDMin)*Sales[[#This Row],[sales]]</f>
        <v>0</v>
      </c>
      <c r="O4413" s="4">
        <f>AND(Sales[[#This Row],[date]]&gt;=YoY_Min,Sales[[#This Row],[date]]&lt;=TY_YTDMax)*(Sales[[#This Row],[sales]]/Sales[[#This Row],[sqft]])</f>
        <v>7.238467582417582E-2</v>
      </c>
      <c r="P4413" s="4">
        <f>SUMIF(Sales[RegionStoretype],Sales[[#This Row],[RegionStoretype]],Sales[YoY_SSF])/Sales[[#This Row],[Region_TypeCount]]</f>
        <v>47.561479460925746</v>
      </c>
    </row>
    <row r="4414" spans="1:16" x14ac:dyDescent="0.25">
      <c r="A4414" s="1">
        <v>43028</v>
      </c>
      <c r="B4414">
        <v>36</v>
      </c>
      <c r="C4414">
        <v>13</v>
      </c>
      <c r="D4414">
        <v>68234.145999999993</v>
      </c>
      <c r="E4414">
        <f>INDEX(Stores[region],MATCH(Sales[[#This Row],[store_no]],Stores[store_no],0))</f>
        <v>2</v>
      </c>
      <c r="F4414" t="str">
        <f>INDEX(Stores[storetype],MATCH(Sales[[#This Row],[store_no]],Stores[store_no],0))</f>
        <v>A</v>
      </c>
      <c r="G4414" t="str">
        <f>INDEX(Stores[location_city],MATCH(Sales[[#This Row],[store_no]],Stores[store_no],0))</f>
        <v>Aurora</v>
      </c>
      <c r="H4414" t="str">
        <f>INDEX(Stores[location_state],MATCH(Sales[[#This Row],[store_no]],Stores[store_no],0))</f>
        <v>Illinois</v>
      </c>
      <c r="I4414">
        <f>INDEX(Stores[sqft],MATCH(Sales[[#This Row],[store_no]],Stores[store_no],0))</f>
        <v>209900</v>
      </c>
      <c r="J4414" s="4" t="str">
        <f>INDEX(Departments[dept_name],MATCH(Sales[[#This Row],[dept_no]],Departments[dept_no],0))</f>
        <v>Kids</v>
      </c>
      <c r="K4414" s="4" t="str">
        <f>CONCATENATE(Sales[[#This Row],[region]],Sales[[#This Row],[storetype]])</f>
        <v>2A</v>
      </c>
      <c r="L4414" s="4">
        <f>INDEX(RegionStoreCount[Store Count],MATCH(Sales[[#This Row],[RegionStoretype]],RegionStoreCount[Region/Type],0))</f>
        <v>5</v>
      </c>
      <c r="M4414" s="4">
        <f>AND(Sales[[#This Row],[date]]&lt;=TY_YTDMax,Sales[[#This Row],[date]]&gt;=TY_YTDMin)*Sales[[#This Row],[sales]]</f>
        <v>0</v>
      </c>
      <c r="N4414" s="4">
        <f>AND(Sales[[#This Row],[date]]&lt;=LY_YTDMax,Sales[[#This Row],[date]]&gt;=LY_YTDMin)*Sales[[#This Row],[sales]]</f>
        <v>0</v>
      </c>
      <c r="O4414" s="4">
        <f>AND(Sales[[#This Row],[date]]&gt;=YoY_Min,Sales[[#This Row],[date]]&lt;=TY_YTDMax)*(Sales[[#This Row],[sales]]/Sales[[#This Row],[sqft]])</f>
        <v>0.32507930443068123</v>
      </c>
      <c r="P4414" s="4">
        <f>SUMIF(Sales[RegionStoretype],Sales[[#This Row],[RegionStoretype]],Sales[YoY_SSF])/Sales[[#This Row],[Region_TypeCount]]</f>
        <v>60.052789354368521</v>
      </c>
    </row>
    <row r="4415" spans="1:16" x14ac:dyDescent="0.25">
      <c r="A4415" s="1">
        <v>43028</v>
      </c>
      <c r="B4415">
        <v>36</v>
      </c>
      <c r="C4415">
        <v>15</v>
      </c>
      <c r="D4415">
        <v>484.57079999999996</v>
      </c>
      <c r="E4415">
        <f>INDEX(Stores[region],MATCH(Sales[[#This Row],[store_no]],Stores[store_no],0))</f>
        <v>2</v>
      </c>
      <c r="F4415" t="str">
        <f>INDEX(Stores[storetype],MATCH(Sales[[#This Row],[store_no]],Stores[store_no],0))</f>
        <v>A</v>
      </c>
      <c r="G4415" t="str">
        <f>INDEX(Stores[location_city],MATCH(Sales[[#This Row],[store_no]],Stores[store_no],0))</f>
        <v>Aurora</v>
      </c>
      <c r="H4415" t="str">
        <f>INDEX(Stores[location_state],MATCH(Sales[[#This Row],[store_no]],Stores[store_no],0))</f>
        <v>Illinois</v>
      </c>
      <c r="I4415">
        <f>INDEX(Stores[sqft],MATCH(Sales[[#This Row],[store_no]],Stores[store_no],0))</f>
        <v>209900</v>
      </c>
      <c r="J4415" s="4" t="str">
        <f>INDEX(Departments[dept_name],MATCH(Sales[[#This Row],[dept_no]],Departments[dept_no],0))</f>
        <v>Music</v>
      </c>
      <c r="K4415" s="4" t="str">
        <f>CONCATENATE(Sales[[#This Row],[region]],Sales[[#This Row],[storetype]])</f>
        <v>2A</v>
      </c>
      <c r="L4415" s="4">
        <f>INDEX(RegionStoreCount[Store Count],MATCH(Sales[[#This Row],[RegionStoretype]],RegionStoreCount[Region/Type],0))</f>
        <v>5</v>
      </c>
      <c r="M4415" s="4">
        <f>AND(Sales[[#This Row],[date]]&lt;=TY_YTDMax,Sales[[#This Row],[date]]&gt;=TY_YTDMin)*Sales[[#This Row],[sales]]</f>
        <v>0</v>
      </c>
      <c r="N4415" s="4">
        <f>AND(Sales[[#This Row],[date]]&lt;=LY_YTDMax,Sales[[#This Row],[date]]&gt;=LY_YTDMin)*Sales[[#This Row],[sales]]</f>
        <v>0</v>
      </c>
      <c r="O4415" s="4">
        <f>AND(Sales[[#This Row],[date]]&gt;=YoY_Min,Sales[[#This Row],[date]]&lt;=TY_YTDMax)*(Sales[[#This Row],[sales]]/Sales[[#This Row],[sqft]])</f>
        <v>2.3085793234873747E-3</v>
      </c>
      <c r="P4415" s="4">
        <f>SUMIF(Sales[RegionStoretype],Sales[[#This Row],[RegionStoretype]],Sales[YoY_SSF])/Sales[[#This Row],[Region_TypeCount]]</f>
        <v>60.052789354368521</v>
      </c>
    </row>
    <row r="4416" spans="1:16" x14ac:dyDescent="0.25">
      <c r="A4416" s="1">
        <v>43028</v>
      </c>
      <c r="B4416">
        <v>36</v>
      </c>
      <c r="C4416">
        <v>17</v>
      </c>
      <c r="D4416">
        <v>93256.096399999995</v>
      </c>
      <c r="E4416">
        <f>INDEX(Stores[region],MATCH(Sales[[#This Row],[store_no]],Stores[store_no],0))</f>
        <v>2</v>
      </c>
      <c r="F4416" t="str">
        <f>INDEX(Stores[storetype],MATCH(Sales[[#This Row],[store_no]],Stores[store_no],0))</f>
        <v>A</v>
      </c>
      <c r="G4416" t="str">
        <f>INDEX(Stores[location_city],MATCH(Sales[[#This Row],[store_no]],Stores[store_no],0))</f>
        <v>Aurora</v>
      </c>
      <c r="H4416" t="str">
        <f>INDEX(Stores[location_state],MATCH(Sales[[#This Row],[store_no]],Stores[store_no],0))</f>
        <v>Illinois</v>
      </c>
      <c r="I4416">
        <f>INDEX(Stores[sqft],MATCH(Sales[[#This Row],[store_no]],Stores[store_no],0))</f>
        <v>209900</v>
      </c>
      <c r="J4416" s="4" t="str">
        <f>INDEX(Departments[dept_name],MATCH(Sales[[#This Row],[dept_no]],Departments[dept_no],0))</f>
        <v>Shoes</v>
      </c>
      <c r="K4416" s="4" t="str">
        <f>CONCATENATE(Sales[[#This Row],[region]],Sales[[#This Row],[storetype]])</f>
        <v>2A</v>
      </c>
      <c r="L4416" s="4">
        <f>INDEX(RegionStoreCount[Store Count],MATCH(Sales[[#This Row],[RegionStoretype]],RegionStoreCount[Region/Type],0))</f>
        <v>5</v>
      </c>
      <c r="M4416" s="4">
        <f>AND(Sales[[#This Row],[date]]&lt;=TY_YTDMax,Sales[[#This Row],[date]]&gt;=TY_YTDMin)*Sales[[#This Row],[sales]]</f>
        <v>0</v>
      </c>
      <c r="N4416" s="4">
        <f>AND(Sales[[#This Row],[date]]&lt;=LY_YTDMax,Sales[[#This Row],[date]]&gt;=LY_YTDMin)*Sales[[#This Row],[sales]]</f>
        <v>0</v>
      </c>
      <c r="O4416" s="4">
        <f>AND(Sales[[#This Row],[date]]&gt;=YoY_Min,Sales[[#This Row],[date]]&lt;=TY_YTDMax)*(Sales[[#This Row],[sales]]/Sales[[#This Row],[sqft]])</f>
        <v>0.44428821534063839</v>
      </c>
      <c r="P4416" s="4">
        <f>SUMIF(Sales[RegionStoretype],Sales[[#This Row],[RegionStoretype]],Sales[YoY_SSF])/Sales[[#This Row],[Region_TypeCount]]</f>
        <v>60.052789354368521</v>
      </c>
    </row>
    <row r="4417" spans="1:16" x14ac:dyDescent="0.25">
      <c r="A4417" s="1">
        <v>43028</v>
      </c>
      <c r="B4417">
        <v>38</v>
      </c>
      <c r="C4417">
        <v>1</v>
      </c>
      <c r="D4417">
        <v>34931.2598</v>
      </c>
      <c r="E4417">
        <f>INDEX(Stores[region],MATCH(Sales[[#This Row],[store_no]],Stores[store_no],0))</f>
        <v>2</v>
      </c>
      <c r="F4417" t="str">
        <f>INDEX(Stores[storetype],MATCH(Sales[[#This Row],[store_no]],Stores[store_no],0))</f>
        <v>C</v>
      </c>
      <c r="G4417" t="str">
        <f>INDEX(Stores[location_city],MATCH(Sales[[#This Row],[store_no]],Stores[store_no],0))</f>
        <v>Hinsdale</v>
      </c>
      <c r="H4417" t="str">
        <f>INDEX(Stores[location_state],MATCH(Sales[[#This Row],[store_no]],Stores[store_no],0))</f>
        <v>Illinois</v>
      </c>
      <c r="I4417">
        <f>INDEX(Stores[sqft],MATCH(Sales[[#This Row],[store_no]],Stores[store_no],0))</f>
        <v>155600</v>
      </c>
      <c r="J4417" s="4" t="str">
        <f>INDEX(Departments[dept_name],MATCH(Sales[[#This Row],[dept_no]],Departments[dept_no],0))</f>
        <v>Automotive</v>
      </c>
      <c r="K4417" s="4" t="str">
        <f>CONCATENATE(Sales[[#This Row],[region]],Sales[[#This Row],[storetype]])</f>
        <v>2C</v>
      </c>
      <c r="L4417" s="4">
        <f>INDEX(RegionStoreCount[Store Count],MATCH(Sales[[#This Row],[RegionStoretype]],RegionStoreCount[Region/Type],0))</f>
        <v>1</v>
      </c>
      <c r="M4417" s="4">
        <f>AND(Sales[[#This Row],[date]]&lt;=TY_YTDMax,Sales[[#This Row],[date]]&gt;=TY_YTDMin)*Sales[[#This Row],[sales]]</f>
        <v>0</v>
      </c>
      <c r="N4417" s="4">
        <f>AND(Sales[[#This Row],[date]]&lt;=LY_YTDMax,Sales[[#This Row],[date]]&gt;=LY_YTDMin)*Sales[[#This Row],[sales]]</f>
        <v>0</v>
      </c>
      <c r="O4417" s="4">
        <f>AND(Sales[[#This Row],[date]]&gt;=YoY_Min,Sales[[#This Row],[date]]&lt;=TY_YTDMax)*(Sales[[#This Row],[sales]]/Sales[[#This Row],[sqft]])</f>
        <v>0.22449395758354757</v>
      </c>
      <c r="P4417" s="4">
        <f>SUMIF(Sales[RegionStoretype],Sales[[#This Row],[RegionStoretype]],Sales[YoY_SSF])/Sales[[#This Row],[Region_TypeCount]]</f>
        <v>44.537621913239086</v>
      </c>
    </row>
    <row r="4418" spans="1:16" x14ac:dyDescent="0.25">
      <c r="A4418" s="1">
        <v>43028</v>
      </c>
      <c r="B4418">
        <v>38</v>
      </c>
      <c r="C4418">
        <v>10</v>
      </c>
      <c r="D4418">
        <v>14741.4594</v>
      </c>
      <c r="E4418">
        <f>INDEX(Stores[region],MATCH(Sales[[#This Row],[store_no]],Stores[store_no],0))</f>
        <v>2</v>
      </c>
      <c r="F4418" t="str">
        <f>INDEX(Stores[storetype],MATCH(Sales[[#This Row],[store_no]],Stores[store_no],0))</f>
        <v>C</v>
      </c>
      <c r="G4418" t="str">
        <f>INDEX(Stores[location_city],MATCH(Sales[[#This Row],[store_no]],Stores[store_no],0))</f>
        <v>Hinsdale</v>
      </c>
      <c r="H4418" t="str">
        <f>INDEX(Stores[location_state],MATCH(Sales[[#This Row],[store_no]],Stores[store_no],0))</f>
        <v>Illinois</v>
      </c>
      <c r="I4418">
        <f>INDEX(Stores[sqft],MATCH(Sales[[#This Row],[store_no]],Stores[store_no],0))</f>
        <v>155600</v>
      </c>
      <c r="J4418" s="4" t="str">
        <f>INDEX(Departments[dept_name],MATCH(Sales[[#This Row],[dept_no]],Departments[dept_no],0))</f>
        <v>Health</v>
      </c>
      <c r="K4418" s="4" t="str">
        <f>CONCATENATE(Sales[[#This Row],[region]],Sales[[#This Row],[storetype]])</f>
        <v>2C</v>
      </c>
      <c r="L4418" s="4">
        <f>INDEX(RegionStoreCount[Store Count],MATCH(Sales[[#This Row],[RegionStoretype]],RegionStoreCount[Region/Type],0))</f>
        <v>1</v>
      </c>
      <c r="M4418" s="4">
        <f>AND(Sales[[#This Row],[date]]&lt;=TY_YTDMax,Sales[[#This Row],[date]]&gt;=TY_YTDMin)*Sales[[#This Row],[sales]]</f>
        <v>0</v>
      </c>
      <c r="N4418" s="4">
        <f>AND(Sales[[#This Row],[date]]&lt;=LY_YTDMax,Sales[[#This Row],[date]]&gt;=LY_YTDMin)*Sales[[#This Row],[sales]]</f>
        <v>0</v>
      </c>
      <c r="O4418" s="4">
        <f>AND(Sales[[#This Row],[date]]&gt;=YoY_Min,Sales[[#This Row],[date]]&lt;=TY_YTDMax)*(Sales[[#This Row],[sales]]/Sales[[#This Row],[sqft]])</f>
        <v>9.4739456298200506E-2</v>
      </c>
      <c r="P4418" s="4">
        <f>SUMIF(Sales[RegionStoretype],Sales[[#This Row],[RegionStoretype]],Sales[YoY_SSF])/Sales[[#This Row],[Region_TypeCount]]</f>
        <v>44.537621913239086</v>
      </c>
    </row>
    <row r="4419" spans="1:16" x14ac:dyDescent="0.25">
      <c r="A4419" s="1">
        <v>43028</v>
      </c>
      <c r="B4419">
        <v>38</v>
      </c>
      <c r="C4419">
        <v>13</v>
      </c>
      <c r="D4419">
        <v>113137.5724</v>
      </c>
      <c r="E4419">
        <f>INDEX(Stores[region],MATCH(Sales[[#This Row],[store_no]],Stores[store_no],0))</f>
        <v>2</v>
      </c>
      <c r="F4419" t="str">
        <f>INDEX(Stores[storetype],MATCH(Sales[[#This Row],[store_no]],Stores[store_no],0))</f>
        <v>C</v>
      </c>
      <c r="G4419" t="str">
        <f>INDEX(Stores[location_city],MATCH(Sales[[#This Row],[store_no]],Stores[store_no],0))</f>
        <v>Hinsdale</v>
      </c>
      <c r="H4419" t="str">
        <f>INDEX(Stores[location_state],MATCH(Sales[[#This Row],[store_no]],Stores[store_no],0))</f>
        <v>Illinois</v>
      </c>
      <c r="I4419">
        <f>INDEX(Stores[sqft],MATCH(Sales[[#This Row],[store_no]],Stores[store_no],0))</f>
        <v>155600</v>
      </c>
      <c r="J4419" s="4" t="str">
        <f>INDEX(Departments[dept_name],MATCH(Sales[[#This Row],[dept_no]],Departments[dept_no],0))</f>
        <v>Kids</v>
      </c>
      <c r="K4419" s="4" t="str">
        <f>CONCATENATE(Sales[[#This Row],[region]],Sales[[#This Row],[storetype]])</f>
        <v>2C</v>
      </c>
      <c r="L4419" s="4">
        <f>INDEX(RegionStoreCount[Store Count],MATCH(Sales[[#This Row],[RegionStoretype]],RegionStoreCount[Region/Type],0))</f>
        <v>1</v>
      </c>
      <c r="M4419" s="4">
        <f>AND(Sales[[#This Row],[date]]&lt;=TY_YTDMax,Sales[[#This Row],[date]]&gt;=TY_YTDMin)*Sales[[#This Row],[sales]]</f>
        <v>0</v>
      </c>
      <c r="N4419" s="4">
        <f>AND(Sales[[#This Row],[date]]&lt;=LY_YTDMax,Sales[[#This Row],[date]]&gt;=LY_YTDMin)*Sales[[#This Row],[sales]]</f>
        <v>0</v>
      </c>
      <c r="O4419" s="4">
        <f>AND(Sales[[#This Row],[date]]&gt;=YoY_Min,Sales[[#This Row],[date]]&lt;=TY_YTDMax)*(Sales[[#This Row],[sales]]/Sales[[#This Row],[sqft]])</f>
        <v>0.72710522107969155</v>
      </c>
      <c r="P4419" s="4">
        <f>SUMIF(Sales[RegionStoretype],Sales[[#This Row],[RegionStoretype]],Sales[YoY_SSF])/Sales[[#This Row],[Region_TypeCount]]</f>
        <v>44.537621913239086</v>
      </c>
    </row>
    <row r="4420" spans="1:16" x14ac:dyDescent="0.25">
      <c r="A4420" s="1">
        <v>43035</v>
      </c>
      <c r="B4420">
        <v>1</v>
      </c>
      <c r="C4420">
        <v>12</v>
      </c>
      <c r="D4420">
        <v>68255.752899999992</v>
      </c>
      <c r="E4420">
        <f>INDEX(Stores[region],MATCH(Sales[[#This Row],[store_no]],Stores[store_no],0))</f>
        <v>1</v>
      </c>
      <c r="F4420" t="str">
        <f>INDEX(Stores[storetype],MATCH(Sales[[#This Row],[store_no]],Stores[store_no],0))</f>
        <v>A</v>
      </c>
      <c r="G4420" t="str">
        <f>INDEX(Stores[location_city],MATCH(Sales[[#This Row],[store_no]],Stores[store_no],0))</f>
        <v>Ann Arbor</v>
      </c>
      <c r="H4420" t="str">
        <f>INDEX(Stores[location_state],MATCH(Sales[[#This Row],[store_no]],Stores[store_no],0))</f>
        <v>Michigan</v>
      </c>
      <c r="I4420">
        <f>INDEX(Stores[sqft],MATCH(Sales[[#This Row],[store_no]],Stores[store_no],0))</f>
        <v>100600</v>
      </c>
      <c r="J4420" s="4" t="str">
        <f>INDEX(Departments[dept_name],MATCH(Sales[[#This Row],[dept_no]],Departments[dept_no],0))</f>
        <v>Jewelery</v>
      </c>
      <c r="K4420" s="4" t="str">
        <f>CONCATENATE(Sales[[#This Row],[region]],Sales[[#This Row],[storetype]])</f>
        <v>1A</v>
      </c>
      <c r="L4420" s="4">
        <f>INDEX(RegionStoreCount[Store Count],MATCH(Sales[[#This Row],[RegionStoretype]],RegionStoreCount[Region/Type],0))</f>
        <v>5</v>
      </c>
      <c r="M4420" s="4">
        <f>AND(Sales[[#This Row],[date]]&lt;=TY_YTDMax,Sales[[#This Row],[date]]&gt;=TY_YTDMin)*Sales[[#This Row],[sales]]</f>
        <v>0</v>
      </c>
      <c r="N4420" s="4">
        <f>AND(Sales[[#This Row],[date]]&lt;=LY_YTDMax,Sales[[#This Row],[date]]&gt;=LY_YTDMin)*Sales[[#This Row],[sales]]</f>
        <v>0</v>
      </c>
      <c r="O4420" s="4">
        <f>AND(Sales[[#This Row],[date]]&gt;=YoY_Min,Sales[[#This Row],[date]]&lt;=TY_YTDMax)*(Sales[[#This Row],[sales]]/Sales[[#This Row],[sqft]])</f>
        <v>0.67848660934393634</v>
      </c>
      <c r="P4420" s="4">
        <f>SUMIF(Sales[RegionStoretype],Sales[[#This Row],[RegionStoretype]],Sales[YoY_SSF])/Sales[[#This Row],[Region_TypeCount]]</f>
        <v>59.469551530910678</v>
      </c>
    </row>
    <row r="4421" spans="1:16" x14ac:dyDescent="0.25">
      <c r="A4421" s="1">
        <v>43035</v>
      </c>
      <c r="B4421">
        <v>1</v>
      </c>
      <c r="C4421">
        <v>13</v>
      </c>
      <c r="D4421">
        <v>67801.187300000005</v>
      </c>
      <c r="E4421">
        <f>INDEX(Stores[region],MATCH(Sales[[#This Row],[store_no]],Stores[store_no],0))</f>
        <v>1</v>
      </c>
      <c r="F4421" t="str">
        <f>INDEX(Stores[storetype],MATCH(Sales[[#This Row],[store_no]],Stores[store_no],0))</f>
        <v>A</v>
      </c>
      <c r="G4421" t="str">
        <f>INDEX(Stores[location_city],MATCH(Sales[[#This Row],[store_no]],Stores[store_no],0))</f>
        <v>Ann Arbor</v>
      </c>
      <c r="H4421" t="str">
        <f>INDEX(Stores[location_state],MATCH(Sales[[#This Row],[store_no]],Stores[store_no],0))</f>
        <v>Michigan</v>
      </c>
      <c r="I4421">
        <f>INDEX(Stores[sqft],MATCH(Sales[[#This Row],[store_no]],Stores[store_no],0))</f>
        <v>100600</v>
      </c>
      <c r="J4421" s="4" t="str">
        <f>INDEX(Departments[dept_name],MATCH(Sales[[#This Row],[dept_no]],Departments[dept_no],0))</f>
        <v>Kids</v>
      </c>
      <c r="K4421" s="4" t="str">
        <f>CONCATENATE(Sales[[#This Row],[region]],Sales[[#This Row],[storetype]])</f>
        <v>1A</v>
      </c>
      <c r="L4421" s="4">
        <f>INDEX(RegionStoreCount[Store Count],MATCH(Sales[[#This Row],[RegionStoretype]],RegionStoreCount[Region/Type],0))</f>
        <v>5</v>
      </c>
      <c r="M4421" s="4">
        <f>AND(Sales[[#This Row],[date]]&lt;=TY_YTDMax,Sales[[#This Row],[date]]&gt;=TY_YTDMin)*Sales[[#This Row],[sales]]</f>
        <v>0</v>
      </c>
      <c r="N4421" s="4">
        <f>AND(Sales[[#This Row],[date]]&lt;=LY_YTDMax,Sales[[#This Row],[date]]&gt;=LY_YTDMin)*Sales[[#This Row],[sales]]</f>
        <v>0</v>
      </c>
      <c r="O4421" s="4">
        <f>AND(Sales[[#This Row],[date]]&gt;=YoY_Min,Sales[[#This Row],[date]]&lt;=TY_YTDMax)*(Sales[[#This Row],[sales]]/Sales[[#This Row],[sqft]])</f>
        <v>0.67396806461232606</v>
      </c>
      <c r="P4421" s="4">
        <f>SUMIF(Sales[RegionStoretype],Sales[[#This Row],[RegionStoretype]],Sales[YoY_SSF])/Sales[[#This Row],[Region_TypeCount]]</f>
        <v>59.469551530910678</v>
      </c>
    </row>
    <row r="4422" spans="1:16" x14ac:dyDescent="0.25">
      <c r="A4422" s="1">
        <v>43035</v>
      </c>
      <c r="B4422">
        <v>2</v>
      </c>
      <c r="C4422">
        <v>5</v>
      </c>
      <c r="D4422">
        <v>86429.58</v>
      </c>
      <c r="E4422">
        <f>INDEX(Stores[region],MATCH(Sales[[#This Row],[store_no]],Stores[store_no],0))</f>
        <v>3</v>
      </c>
      <c r="F4422" t="str">
        <f>INDEX(Stores[storetype],MATCH(Sales[[#This Row],[store_no]],Stores[store_no],0))</f>
        <v>A</v>
      </c>
      <c r="G4422" t="str">
        <f>INDEX(Stores[location_city],MATCH(Sales[[#This Row],[store_no]],Stores[store_no],0))</f>
        <v>Minneapolis</v>
      </c>
      <c r="H4422" t="str">
        <f>INDEX(Stores[location_state],MATCH(Sales[[#This Row],[store_no]],Stores[store_no],0))</f>
        <v>Minnesota</v>
      </c>
      <c r="I4422">
        <f>INDEX(Stores[sqft],MATCH(Sales[[#This Row],[store_no]],Stores[store_no],0))</f>
        <v>210400</v>
      </c>
      <c r="J4422" s="4" t="str">
        <f>INDEX(Departments[dept_name],MATCH(Sales[[#This Row],[dept_no]],Departments[dept_no],0))</f>
        <v>Clothing</v>
      </c>
      <c r="K4422" s="4" t="str">
        <f>CONCATENATE(Sales[[#This Row],[region]],Sales[[#This Row],[storetype]])</f>
        <v>3A</v>
      </c>
      <c r="L4422" s="4">
        <f>INDEX(RegionStoreCount[Store Count],MATCH(Sales[[#This Row],[RegionStoretype]],RegionStoreCount[Region/Type],0))</f>
        <v>9</v>
      </c>
      <c r="M4422" s="4">
        <f>AND(Sales[[#This Row],[date]]&lt;=TY_YTDMax,Sales[[#This Row],[date]]&gt;=TY_YTDMin)*Sales[[#This Row],[sales]]</f>
        <v>0</v>
      </c>
      <c r="N4422" s="4">
        <f>AND(Sales[[#This Row],[date]]&lt;=LY_YTDMax,Sales[[#This Row],[date]]&gt;=LY_YTDMin)*Sales[[#This Row],[sales]]</f>
        <v>0</v>
      </c>
      <c r="O4422" s="4">
        <f>AND(Sales[[#This Row],[date]]&gt;=YoY_Min,Sales[[#This Row],[date]]&lt;=TY_YTDMax)*(Sales[[#This Row],[sales]]/Sales[[#This Row],[sqft]])</f>
        <v>0.4107869771863118</v>
      </c>
      <c r="P4422" s="4">
        <f>SUMIF(Sales[RegionStoretype],Sales[[#This Row],[RegionStoretype]],Sales[YoY_SSF])/Sales[[#This Row],[Region_TypeCount]]</f>
        <v>53.603836561720975</v>
      </c>
    </row>
    <row r="4423" spans="1:16" x14ac:dyDescent="0.25">
      <c r="A4423" s="1">
        <v>43035</v>
      </c>
      <c r="B4423">
        <v>2</v>
      </c>
      <c r="C4423">
        <v>19</v>
      </c>
      <c r="D4423">
        <v>74062.482499999998</v>
      </c>
      <c r="E4423">
        <f>INDEX(Stores[region],MATCH(Sales[[#This Row],[store_no]],Stores[store_no],0))</f>
        <v>3</v>
      </c>
      <c r="F4423" t="str">
        <f>INDEX(Stores[storetype],MATCH(Sales[[#This Row],[store_no]],Stores[store_no],0))</f>
        <v>A</v>
      </c>
      <c r="G4423" t="str">
        <f>INDEX(Stores[location_city],MATCH(Sales[[#This Row],[store_no]],Stores[store_no],0))</f>
        <v>Minneapolis</v>
      </c>
      <c r="H4423" t="str">
        <f>INDEX(Stores[location_state],MATCH(Sales[[#This Row],[store_no]],Stores[store_no],0))</f>
        <v>Minnesota</v>
      </c>
      <c r="I4423">
        <f>INDEX(Stores[sqft],MATCH(Sales[[#This Row],[store_no]],Stores[store_no],0))</f>
        <v>210400</v>
      </c>
      <c r="J4423" s="4" t="str">
        <f>INDEX(Departments[dept_name],MATCH(Sales[[#This Row],[dept_no]],Departments[dept_no],0))</f>
        <v>Tools</v>
      </c>
      <c r="K4423" s="4" t="str">
        <f>CONCATENATE(Sales[[#This Row],[region]],Sales[[#This Row],[storetype]])</f>
        <v>3A</v>
      </c>
      <c r="L4423" s="4">
        <f>INDEX(RegionStoreCount[Store Count],MATCH(Sales[[#This Row],[RegionStoretype]],RegionStoreCount[Region/Type],0))</f>
        <v>9</v>
      </c>
      <c r="M4423" s="4">
        <f>AND(Sales[[#This Row],[date]]&lt;=TY_YTDMax,Sales[[#This Row],[date]]&gt;=TY_YTDMin)*Sales[[#This Row],[sales]]</f>
        <v>0</v>
      </c>
      <c r="N4423" s="4">
        <f>AND(Sales[[#This Row],[date]]&lt;=LY_YTDMax,Sales[[#This Row],[date]]&gt;=LY_YTDMin)*Sales[[#This Row],[sales]]</f>
        <v>0</v>
      </c>
      <c r="O4423" s="4">
        <f>AND(Sales[[#This Row],[date]]&gt;=YoY_Min,Sales[[#This Row],[date]]&lt;=TY_YTDMax)*(Sales[[#This Row],[sales]]/Sales[[#This Row],[sqft]])</f>
        <v>0.35200799667300381</v>
      </c>
      <c r="P4423" s="4">
        <f>SUMIF(Sales[RegionStoretype],Sales[[#This Row],[RegionStoretype]],Sales[YoY_SSF])/Sales[[#This Row],[Region_TypeCount]]</f>
        <v>53.603836561720975</v>
      </c>
    </row>
    <row r="4424" spans="1:16" x14ac:dyDescent="0.25">
      <c r="A4424" s="1">
        <v>43035</v>
      </c>
      <c r="B4424">
        <v>3</v>
      </c>
      <c r="C4424">
        <v>18</v>
      </c>
      <c r="D4424">
        <v>5729.72</v>
      </c>
      <c r="E4424">
        <f>INDEX(Stores[region],MATCH(Sales[[#This Row],[store_no]],Stores[store_no],0))</f>
        <v>1</v>
      </c>
      <c r="F4424" t="str">
        <f>INDEX(Stores[storetype],MATCH(Sales[[#This Row],[store_no]],Stores[store_no],0))</f>
        <v>B</v>
      </c>
      <c r="G4424" t="str">
        <f>INDEX(Stores[location_city],MATCH(Sales[[#This Row],[store_no]],Stores[store_no],0))</f>
        <v>Detroit</v>
      </c>
      <c r="H4424" t="str">
        <f>INDEX(Stores[location_state],MATCH(Sales[[#This Row],[store_no]],Stores[store_no],0))</f>
        <v>Michigan</v>
      </c>
      <c r="I4424">
        <f>INDEX(Stores[sqft],MATCH(Sales[[#This Row],[store_no]],Stores[store_no],0))</f>
        <v>114500</v>
      </c>
      <c r="J4424" s="4" t="str">
        <f>INDEX(Departments[dept_name],MATCH(Sales[[#This Row],[dept_no]],Departments[dept_no],0))</f>
        <v>Sports</v>
      </c>
      <c r="K4424" s="4" t="str">
        <f>CONCATENATE(Sales[[#This Row],[region]],Sales[[#This Row],[storetype]])</f>
        <v>1B</v>
      </c>
      <c r="L4424" s="4">
        <f>INDEX(RegionStoreCount[Store Count],MATCH(Sales[[#This Row],[RegionStoretype]],RegionStoreCount[Region/Type],0))</f>
        <v>5</v>
      </c>
      <c r="M4424" s="4">
        <f>AND(Sales[[#This Row],[date]]&lt;=TY_YTDMax,Sales[[#This Row],[date]]&gt;=TY_YTDMin)*Sales[[#This Row],[sales]]</f>
        <v>0</v>
      </c>
      <c r="N4424" s="4">
        <f>AND(Sales[[#This Row],[date]]&lt;=LY_YTDMax,Sales[[#This Row],[date]]&gt;=LY_YTDMin)*Sales[[#This Row],[sales]]</f>
        <v>0</v>
      </c>
      <c r="O4424" s="4">
        <f>AND(Sales[[#This Row],[date]]&gt;=YoY_Min,Sales[[#This Row],[date]]&lt;=TY_YTDMax)*(Sales[[#This Row],[sales]]/Sales[[#This Row],[sqft]])</f>
        <v>5.0041222707423581E-2</v>
      </c>
      <c r="P4424" s="4">
        <f>SUMIF(Sales[RegionStoretype],Sales[[#This Row],[RegionStoretype]],Sales[YoY_SSF])/Sales[[#This Row],[Region_TypeCount]]</f>
        <v>68.518982968140051</v>
      </c>
    </row>
    <row r="4425" spans="1:16" x14ac:dyDescent="0.25">
      <c r="A4425" s="1">
        <v>43035</v>
      </c>
      <c r="B4425">
        <v>4</v>
      </c>
      <c r="C4425">
        <v>16</v>
      </c>
      <c r="D4425">
        <v>51073.657000000007</v>
      </c>
      <c r="E4425">
        <f>INDEX(Stores[region],MATCH(Sales[[#This Row],[store_no]],Stores[store_no],0))</f>
        <v>1</v>
      </c>
      <c r="F4425" t="str">
        <f>INDEX(Stores[storetype],MATCH(Sales[[#This Row],[store_no]],Stores[store_no],0))</f>
        <v>A</v>
      </c>
      <c r="G4425" t="str">
        <f>INDEX(Stores[location_city],MATCH(Sales[[#This Row],[store_no]],Stores[store_no],0))</f>
        <v>Cincinnati</v>
      </c>
      <c r="H4425" t="str">
        <f>INDEX(Stores[location_state],MATCH(Sales[[#This Row],[store_no]],Stores[store_no],0))</f>
        <v>Ohio</v>
      </c>
      <c r="I4425">
        <f>INDEX(Stores[sqft],MATCH(Sales[[#This Row],[store_no]],Stores[store_no],0))</f>
        <v>127800</v>
      </c>
      <c r="J4425" s="4" t="str">
        <f>INDEX(Departments[dept_name],MATCH(Sales[[#This Row],[dept_no]],Departments[dept_no],0))</f>
        <v>Outdoors</v>
      </c>
      <c r="K4425" s="4" t="str">
        <f>CONCATENATE(Sales[[#This Row],[region]],Sales[[#This Row],[storetype]])</f>
        <v>1A</v>
      </c>
      <c r="L4425" s="4">
        <f>INDEX(RegionStoreCount[Store Count],MATCH(Sales[[#This Row],[RegionStoretype]],RegionStoreCount[Region/Type],0))</f>
        <v>5</v>
      </c>
      <c r="M4425" s="4">
        <f>AND(Sales[[#This Row],[date]]&lt;=TY_YTDMax,Sales[[#This Row],[date]]&gt;=TY_YTDMin)*Sales[[#This Row],[sales]]</f>
        <v>0</v>
      </c>
      <c r="N4425" s="4">
        <f>AND(Sales[[#This Row],[date]]&lt;=LY_YTDMax,Sales[[#This Row],[date]]&gt;=LY_YTDMin)*Sales[[#This Row],[sales]]</f>
        <v>0</v>
      </c>
      <c r="O4425" s="4">
        <f>AND(Sales[[#This Row],[date]]&gt;=YoY_Min,Sales[[#This Row],[date]]&lt;=TY_YTDMax)*(Sales[[#This Row],[sales]]/Sales[[#This Row],[sqft]])</f>
        <v>0.39963737871674498</v>
      </c>
      <c r="P4425" s="4">
        <f>SUMIF(Sales[RegionStoretype],Sales[[#This Row],[RegionStoretype]],Sales[YoY_SSF])/Sales[[#This Row],[Region_TypeCount]]</f>
        <v>59.469551530910678</v>
      </c>
    </row>
    <row r="4426" spans="1:16" x14ac:dyDescent="0.25">
      <c r="A4426" s="1">
        <v>43035</v>
      </c>
      <c r="B4426">
        <v>5</v>
      </c>
      <c r="C4426">
        <v>12</v>
      </c>
      <c r="D4426">
        <v>188930.96340000001</v>
      </c>
      <c r="E4426">
        <f>INDEX(Stores[region],MATCH(Sales[[#This Row],[store_no]],Stores[store_no],0))</f>
        <v>1</v>
      </c>
      <c r="F4426" t="str">
        <f>INDEX(Stores[storetype],MATCH(Sales[[#This Row],[store_no]],Stores[store_no],0))</f>
        <v>B</v>
      </c>
      <c r="G4426" t="str">
        <f>INDEX(Stores[location_city],MATCH(Sales[[#This Row],[store_no]],Stores[store_no],0))</f>
        <v>Bloomington</v>
      </c>
      <c r="H4426" t="str">
        <f>INDEX(Stores[location_state],MATCH(Sales[[#This Row],[store_no]],Stores[store_no],0))</f>
        <v>Indiana</v>
      </c>
      <c r="I4426">
        <f>INDEX(Stores[sqft],MATCH(Sales[[#This Row],[store_no]],Stores[store_no],0))</f>
        <v>114500</v>
      </c>
      <c r="J4426" s="4" t="str">
        <f>INDEX(Departments[dept_name],MATCH(Sales[[#This Row],[dept_no]],Departments[dept_no],0))</f>
        <v>Jewelery</v>
      </c>
      <c r="K4426" s="4" t="str">
        <f>CONCATENATE(Sales[[#This Row],[region]],Sales[[#This Row],[storetype]])</f>
        <v>1B</v>
      </c>
      <c r="L4426" s="4">
        <f>INDEX(RegionStoreCount[Store Count],MATCH(Sales[[#This Row],[RegionStoretype]],RegionStoreCount[Region/Type],0))</f>
        <v>5</v>
      </c>
      <c r="M4426" s="4">
        <f>AND(Sales[[#This Row],[date]]&lt;=TY_YTDMax,Sales[[#This Row],[date]]&gt;=TY_YTDMin)*Sales[[#This Row],[sales]]</f>
        <v>0</v>
      </c>
      <c r="N4426" s="4">
        <f>AND(Sales[[#This Row],[date]]&lt;=LY_YTDMax,Sales[[#This Row],[date]]&gt;=LY_YTDMin)*Sales[[#This Row],[sales]]</f>
        <v>0</v>
      </c>
      <c r="O4426" s="4">
        <f>AND(Sales[[#This Row],[date]]&gt;=YoY_Min,Sales[[#This Row],[date]]&lt;=TY_YTDMax)*(Sales[[#This Row],[sales]]/Sales[[#This Row],[sqft]])</f>
        <v>1.65005208209607</v>
      </c>
      <c r="P4426" s="4">
        <f>SUMIF(Sales[RegionStoretype],Sales[[#This Row],[RegionStoretype]],Sales[YoY_SSF])/Sales[[#This Row],[Region_TypeCount]]</f>
        <v>68.518982968140051</v>
      </c>
    </row>
    <row r="4427" spans="1:16" x14ac:dyDescent="0.25">
      <c r="A4427" s="1">
        <v>43035</v>
      </c>
      <c r="B4427">
        <v>5</v>
      </c>
      <c r="C4427">
        <v>13</v>
      </c>
      <c r="D4427">
        <v>101562.50600000001</v>
      </c>
      <c r="E4427">
        <f>INDEX(Stores[region],MATCH(Sales[[#This Row],[store_no]],Stores[store_no],0))</f>
        <v>1</v>
      </c>
      <c r="F4427" t="str">
        <f>INDEX(Stores[storetype],MATCH(Sales[[#This Row],[store_no]],Stores[store_no],0))</f>
        <v>B</v>
      </c>
      <c r="G4427" t="str">
        <f>INDEX(Stores[location_city],MATCH(Sales[[#This Row],[store_no]],Stores[store_no],0))</f>
        <v>Bloomington</v>
      </c>
      <c r="H4427" t="str">
        <f>INDEX(Stores[location_state],MATCH(Sales[[#This Row],[store_no]],Stores[store_no],0))</f>
        <v>Indiana</v>
      </c>
      <c r="I4427">
        <f>INDEX(Stores[sqft],MATCH(Sales[[#This Row],[store_no]],Stores[store_no],0))</f>
        <v>114500</v>
      </c>
      <c r="J4427" s="4" t="str">
        <f>INDEX(Departments[dept_name],MATCH(Sales[[#This Row],[dept_no]],Departments[dept_no],0))</f>
        <v>Kids</v>
      </c>
      <c r="K4427" s="4" t="str">
        <f>CONCATENATE(Sales[[#This Row],[region]],Sales[[#This Row],[storetype]])</f>
        <v>1B</v>
      </c>
      <c r="L4427" s="4">
        <f>INDEX(RegionStoreCount[Store Count],MATCH(Sales[[#This Row],[RegionStoretype]],RegionStoreCount[Region/Type],0))</f>
        <v>5</v>
      </c>
      <c r="M4427" s="4">
        <f>AND(Sales[[#This Row],[date]]&lt;=TY_YTDMax,Sales[[#This Row],[date]]&gt;=TY_YTDMin)*Sales[[#This Row],[sales]]</f>
        <v>0</v>
      </c>
      <c r="N4427" s="4">
        <f>AND(Sales[[#This Row],[date]]&lt;=LY_YTDMax,Sales[[#This Row],[date]]&gt;=LY_YTDMin)*Sales[[#This Row],[sales]]</f>
        <v>0</v>
      </c>
      <c r="O4427" s="4">
        <f>AND(Sales[[#This Row],[date]]&gt;=YoY_Min,Sales[[#This Row],[date]]&lt;=TY_YTDMax)*(Sales[[#This Row],[sales]]/Sales[[#This Row],[sqft]])</f>
        <v>0.88700878602620092</v>
      </c>
      <c r="P4427" s="4">
        <f>SUMIF(Sales[RegionStoretype],Sales[[#This Row],[RegionStoretype]],Sales[YoY_SSF])/Sales[[#This Row],[Region_TypeCount]]</f>
        <v>68.518982968140051</v>
      </c>
    </row>
    <row r="4428" spans="1:16" x14ac:dyDescent="0.25">
      <c r="A4428" s="1">
        <v>43035</v>
      </c>
      <c r="B4428">
        <v>5</v>
      </c>
      <c r="C4428">
        <v>20</v>
      </c>
      <c r="D4428">
        <v>118303.25930000001</v>
      </c>
      <c r="E4428">
        <f>INDEX(Stores[region],MATCH(Sales[[#This Row],[store_no]],Stores[store_no],0))</f>
        <v>1</v>
      </c>
      <c r="F4428" t="str">
        <f>INDEX(Stores[storetype],MATCH(Sales[[#This Row],[store_no]],Stores[store_no],0))</f>
        <v>B</v>
      </c>
      <c r="G4428" t="str">
        <f>INDEX(Stores[location_city],MATCH(Sales[[#This Row],[store_no]],Stores[store_no],0))</f>
        <v>Bloomington</v>
      </c>
      <c r="H4428" t="str">
        <f>INDEX(Stores[location_state],MATCH(Sales[[#This Row],[store_no]],Stores[store_no],0))</f>
        <v>Indiana</v>
      </c>
      <c r="I4428">
        <f>INDEX(Stores[sqft],MATCH(Sales[[#This Row],[store_no]],Stores[store_no],0))</f>
        <v>114500</v>
      </c>
      <c r="J4428" s="4" t="str">
        <f>INDEX(Departments[dept_name],MATCH(Sales[[#This Row],[dept_no]],Departments[dept_no],0))</f>
        <v>Toys</v>
      </c>
      <c r="K4428" s="4" t="str">
        <f>CONCATENATE(Sales[[#This Row],[region]],Sales[[#This Row],[storetype]])</f>
        <v>1B</v>
      </c>
      <c r="L4428" s="4">
        <f>INDEX(RegionStoreCount[Store Count],MATCH(Sales[[#This Row],[RegionStoretype]],RegionStoreCount[Region/Type],0))</f>
        <v>5</v>
      </c>
      <c r="M4428" s="4">
        <f>AND(Sales[[#This Row],[date]]&lt;=TY_YTDMax,Sales[[#This Row],[date]]&gt;=TY_YTDMin)*Sales[[#This Row],[sales]]</f>
        <v>0</v>
      </c>
      <c r="N4428" s="4">
        <f>AND(Sales[[#This Row],[date]]&lt;=LY_YTDMax,Sales[[#This Row],[date]]&gt;=LY_YTDMin)*Sales[[#This Row],[sales]]</f>
        <v>0</v>
      </c>
      <c r="O4428" s="4">
        <f>AND(Sales[[#This Row],[date]]&gt;=YoY_Min,Sales[[#This Row],[date]]&lt;=TY_YTDMax)*(Sales[[#This Row],[sales]]/Sales[[#This Row],[sqft]])</f>
        <v>1.0332162384279477</v>
      </c>
      <c r="P4428" s="4">
        <f>SUMIF(Sales[RegionStoretype],Sales[[#This Row],[RegionStoretype]],Sales[YoY_SSF])/Sales[[#This Row],[Region_TypeCount]]</f>
        <v>68.518982968140051</v>
      </c>
    </row>
    <row r="4429" spans="1:16" x14ac:dyDescent="0.25">
      <c r="A4429" s="1">
        <v>43035</v>
      </c>
      <c r="B4429">
        <v>6</v>
      </c>
      <c r="C4429">
        <v>11</v>
      </c>
      <c r="D4429">
        <v>74895.181599999996</v>
      </c>
      <c r="E4429">
        <f>INDEX(Stores[region],MATCH(Sales[[#This Row],[store_no]],Stores[store_no],0))</f>
        <v>3</v>
      </c>
      <c r="F4429" t="str">
        <f>INDEX(Stores[storetype],MATCH(Sales[[#This Row],[store_no]],Stores[store_no],0))</f>
        <v>A</v>
      </c>
      <c r="G4429" t="str">
        <f>INDEX(Stores[location_city],MATCH(Sales[[#This Row],[store_no]],Stores[store_no],0))</f>
        <v>Green Bay</v>
      </c>
      <c r="H4429" t="str">
        <f>INDEX(Stores[location_state],MATCH(Sales[[#This Row],[store_no]],Stores[store_no],0))</f>
        <v>Wisconsin</v>
      </c>
      <c r="I4429">
        <f>INDEX(Stores[sqft],MATCH(Sales[[#This Row],[store_no]],Stores[store_no],0))</f>
        <v>138800</v>
      </c>
      <c r="J4429" s="4" t="str">
        <f>INDEX(Departments[dept_name],MATCH(Sales[[#This Row],[dept_no]],Departments[dept_no],0))</f>
        <v>Home</v>
      </c>
      <c r="K4429" s="4" t="str">
        <f>CONCATENATE(Sales[[#This Row],[region]],Sales[[#This Row],[storetype]])</f>
        <v>3A</v>
      </c>
      <c r="L4429" s="4">
        <f>INDEX(RegionStoreCount[Store Count],MATCH(Sales[[#This Row],[RegionStoretype]],RegionStoreCount[Region/Type],0))</f>
        <v>9</v>
      </c>
      <c r="M4429" s="4">
        <f>AND(Sales[[#This Row],[date]]&lt;=TY_YTDMax,Sales[[#This Row],[date]]&gt;=TY_YTDMin)*Sales[[#This Row],[sales]]</f>
        <v>0</v>
      </c>
      <c r="N4429" s="4">
        <f>AND(Sales[[#This Row],[date]]&lt;=LY_YTDMax,Sales[[#This Row],[date]]&gt;=LY_YTDMin)*Sales[[#This Row],[sales]]</f>
        <v>0</v>
      </c>
      <c r="O4429" s="4">
        <f>AND(Sales[[#This Row],[date]]&gt;=YoY_Min,Sales[[#This Row],[date]]&lt;=TY_YTDMax)*(Sales[[#This Row],[sales]]/Sales[[#This Row],[sqft]])</f>
        <v>0.53959064553314118</v>
      </c>
      <c r="P4429" s="4">
        <f>SUMIF(Sales[RegionStoretype],Sales[[#This Row],[RegionStoretype]],Sales[YoY_SSF])/Sales[[#This Row],[Region_TypeCount]]</f>
        <v>53.603836561720975</v>
      </c>
    </row>
    <row r="4430" spans="1:16" x14ac:dyDescent="0.25">
      <c r="A4430" s="1">
        <v>43035</v>
      </c>
      <c r="B4430">
        <v>6</v>
      </c>
      <c r="C4430">
        <v>19</v>
      </c>
      <c r="D4430">
        <v>36877.790999999997</v>
      </c>
      <c r="E4430">
        <f>INDEX(Stores[region],MATCH(Sales[[#This Row],[store_no]],Stores[store_no],0))</f>
        <v>3</v>
      </c>
      <c r="F4430" t="str">
        <f>INDEX(Stores[storetype],MATCH(Sales[[#This Row],[store_no]],Stores[store_no],0))</f>
        <v>A</v>
      </c>
      <c r="G4430" t="str">
        <f>INDEX(Stores[location_city],MATCH(Sales[[#This Row],[store_no]],Stores[store_no],0))</f>
        <v>Green Bay</v>
      </c>
      <c r="H4430" t="str">
        <f>INDEX(Stores[location_state],MATCH(Sales[[#This Row],[store_no]],Stores[store_no],0))</f>
        <v>Wisconsin</v>
      </c>
      <c r="I4430">
        <f>INDEX(Stores[sqft],MATCH(Sales[[#This Row],[store_no]],Stores[store_no],0))</f>
        <v>138800</v>
      </c>
      <c r="J4430" s="4" t="str">
        <f>INDEX(Departments[dept_name],MATCH(Sales[[#This Row],[dept_no]],Departments[dept_no],0))</f>
        <v>Tools</v>
      </c>
      <c r="K4430" s="4" t="str">
        <f>CONCATENATE(Sales[[#This Row],[region]],Sales[[#This Row],[storetype]])</f>
        <v>3A</v>
      </c>
      <c r="L4430" s="4">
        <f>INDEX(RegionStoreCount[Store Count],MATCH(Sales[[#This Row],[RegionStoretype]],RegionStoreCount[Region/Type],0))</f>
        <v>9</v>
      </c>
      <c r="M4430" s="4">
        <f>AND(Sales[[#This Row],[date]]&lt;=TY_YTDMax,Sales[[#This Row],[date]]&gt;=TY_YTDMin)*Sales[[#This Row],[sales]]</f>
        <v>0</v>
      </c>
      <c r="N4430" s="4">
        <f>AND(Sales[[#This Row],[date]]&lt;=LY_YTDMax,Sales[[#This Row],[date]]&gt;=LY_YTDMin)*Sales[[#This Row],[sales]]</f>
        <v>0</v>
      </c>
      <c r="O4430" s="4">
        <f>AND(Sales[[#This Row],[date]]&gt;=YoY_Min,Sales[[#This Row],[date]]&lt;=TY_YTDMax)*(Sales[[#This Row],[sales]]/Sales[[#This Row],[sqft]])</f>
        <v>0.26569013688760806</v>
      </c>
      <c r="P4430" s="4">
        <f>SUMIF(Sales[RegionStoretype],Sales[[#This Row],[RegionStoretype]],Sales[YoY_SSF])/Sales[[#This Row],[Region_TypeCount]]</f>
        <v>53.603836561720975</v>
      </c>
    </row>
    <row r="4431" spans="1:16" x14ac:dyDescent="0.25">
      <c r="A4431" s="1">
        <v>43035</v>
      </c>
      <c r="B4431">
        <v>8</v>
      </c>
      <c r="C4431">
        <v>6</v>
      </c>
      <c r="D4431">
        <v>47095.811399999999</v>
      </c>
      <c r="E4431">
        <f>INDEX(Stores[region],MATCH(Sales[[#This Row],[store_no]],Stores[store_no],0))</f>
        <v>3</v>
      </c>
      <c r="F4431" t="str">
        <f>INDEX(Stores[storetype],MATCH(Sales[[#This Row],[store_no]],Stores[store_no],0))</f>
        <v>A</v>
      </c>
      <c r="G4431" t="str">
        <f>INDEX(Stores[location_city],MATCH(Sales[[#This Row],[store_no]],Stores[store_no],0))</f>
        <v>Saint Louis</v>
      </c>
      <c r="H4431" t="str">
        <f>INDEX(Stores[location_state],MATCH(Sales[[#This Row],[store_no]],Stores[store_no],0))</f>
        <v>Missouri</v>
      </c>
      <c r="I4431">
        <f>INDEX(Stores[sqft],MATCH(Sales[[#This Row],[store_no]],Stores[store_no],0))</f>
        <v>198900</v>
      </c>
      <c r="J4431" s="4" t="str">
        <f>INDEX(Departments[dept_name],MATCH(Sales[[#This Row],[dept_no]],Departments[dept_no],0))</f>
        <v>Computers</v>
      </c>
      <c r="K4431" s="4" t="str">
        <f>CONCATENATE(Sales[[#This Row],[region]],Sales[[#This Row],[storetype]])</f>
        <v>3A</v>
      </c>
      <c r="L4431" s="4">
        <f>INDEX(RegionStoreCount[Store Count],MATCH(Sales[[#This Row],[RegionStoretype]],RegionStoreCount[Region/Type],0))</f>
        <v>9</v>
      </c>
      <c r="M4431" s="4">
        <f>AND(Sales[[#This Row],[date]]&lt;=TY_YTDMax,Sales[[#This Row],[date]]&gt;=TY_YTDMin)*Sales[[#This Row],[sales]]</f>
        <v>0</v>
      </c>
      <c r="N4431" s="4">
        <f>AND(Sales[[#This Row],[date]]&lt;=LY_YTDMax,Sales[[#This Row],[date]]&gt;=LY_YTDMin)*Sales[[#This Row],[sales]]</f>
        <v>0</v>
      </c>
      <c r="O4431" s="4">
        <f>AND(Sales[[#This Row],[date]]&gt;=YoY_Min,Sales[[#This Row],[date]]&lt;=TY_YTDMax)*(Sales[[#This Row],[sales]]/Sales[[#This Row],[sqft]])</f>
        <v>0.2367813544494721</v>
      </c>
      <c r="P4431" s="4">
        <f>SUMIF(Sales[RegionStoretype],Sales[[#This Row],[RegionStoretype]],Sales[YoY_SSF])/Sales[[#This Row],[Region_TypeCount]]</f>
        <v>53.603836561720975</v>
      </c>
    </row>
    <row r="4432" spans="1:16" x14ac:dyDescent="0.25">
      <c r="A4432" s="1">
        <v>43035</v>
      </c>
      <c r="B4432">
        <v>8</v>
      </c>
      <c r="C4432">
        <v>10</v>
      </c>
      <c r="D4432">
        <v>56109.210599999999</v>
      </c>
      <c r="E4432">
        <f>INDEX(Stores[region],MATCH(Sales[[#This Row],[store_no]],Stores[store_no],0))</f>
        <v>3</v>
      </c>
      <c r="F4432" t="str">
        <f>INDEX(Stores[storetype],MATCH(Sales[[#This Row],[store_no]],Stores[store_no],0))</f>
        <v>A</v>
      </c>
      <c r="G4432" t="str">
        <f>INDEX(Stores[location_city],MATCH(Sales[[#This Row],[store_no]],Stores[store_no],0))</f>
        <v>Saint Louis</v>
      </c>
      <c r="H4432" t="str">
        <f>INDEX(Stores[location_state],MATCH(Sales[[#This Row],[store_no]],Stores[store_no],0))</f>
        <v>Missouri</v>
      </c>
      <c r="I4432">
        <f>INDEX(Stores[sqft],MATCH(Sales[[#This Row],[store_no]],Stores[store_no],0))</f>
        <v>198900</v>
      </c>
      <c r="J4432" s="4" t="str">
        <f>INDEX(Departments[dept_name],MATCH(Sales[[#This Row],[dept_no]],Departments[dept_no],0))</f>
        <v>Health</v>
      </c>
      <c r="K4432" s="4" t="str">
        <f>CONCATENATE(Sales[[#This Row],[region]],Sales[[#This Row],[storetype]])</f>
        <v>3A</v>
      </c>
      <c r="L4432" s="4">
        <f>INDEX(RegionStoreCount[Store Count],MATCH(Sales[[#This Row],[RegionStoretype]],RegionStoreCount[Region/Type],0))</f>
        <v>9</v>
      </c>
      <c r="M4432" s="4">
        <f>AND(Sales[[#This Row],[date]]&lt;=TY_YTDMax,Sales[[#This Row],[date]]&gt;=TY_YTDMin)*Sales[[#This Row],[sales]]</f>
        <v>0</v>
      </c>
      <c r="N4432" s="4">
        <f>AND(Sales[[#This Row],[date]]&lt;=LY_YTDMax,Sales[[#This Row],[date]]&gt;=LY_YTDMin)*Sales[[#This Row],[sales]]</f>
        <v>0</v>
      </c>
      <c r="O4432" s="4">
        <f>AND(Sales[[#This Row],[date]]&gt;=YoY_Min,Sales[[#This Row],[date]]&lt;=TY_YTDMax)*(Sales[[#This Row],[sales]]/Sales[[#This Row],[sqft]])</f>
        <v>0.28209758974358973</v>
      </c>
      <c r="P4432" s="4">
        <f>SUMIF(Sales[RegionStoretype],Sales[[#This Row],[RegionStoretype]],Sales[YoY_SSF])/Sales[[#This Row],[Region_TypeCount]]</f>
        <v>53.603836561720975</v>
      </c>
    </row>
    <row r="4433" spans="1:16" x14ac:dyDescent="0.25">
      <c r="A4433" s="1">
        <v>43035</v>
      </c>
      <c r="B4433">
        <v>8</v>
      </c>
      <c r="C4433">
        <v>14</v>
      </c>
      <c r="D4433">
        <v>25473.56</v>
      </c>
      <c r="E4433">
        <f>INDEX(Stores[region],MATCH(Sales[[#This Row],[store_no]],Stores[store_no],0))</f>
        <v>3</v>
      </c>
      <c r="F4433" t="str">
        <f>INDEX(Stores[storetype],MATCH(Sales[[#This Row],[store_no]],Stores[store_no],0))</f>
        <v>A</v>
      </c>
      <c r="G4433" t="str">
        <f>INDEX(Stores[location_city],MATCH(Sales[[#This Row],[store_no]],Stores[store_no],0))</f>
        <v>Saint Louis</v>
      </c>
      <c r="H4433" t="str">
        <f>INDEX(Stores[location_state],MATCH(Sales[[#This Row],[store_no]],Stores[store_no],0))</f>
        <v>Missouri</v>
      </c>
      <c r="I4433">
        <f>INDEX(Stores[sqft],MATCH(Sales[[#This Row],[store_no]],Stores[store_no],0))</f>
        <v>198900</v>
      </c>
      <c r="J4433" s="4" t="str">
        <f>INDEX(Departments[dept_name],MATCH(Sales[[#This Row],[dept_no]],Departments[dept_no],0))</f>
        <v>Movies</v>
      </c>
      <c r="K4433" s="4" t="str">
        <f>CONCATENATE(Sales[[#This Row],[region]],Sales[[#This Row],[storetype]])</f>
        <v>3A</v>
      </c>
      <c r="L4433" s="4">
        <f>INDEX(RegionStoreCount[Store Count],MATCH(Sales[[#This Row],[RegionStoretype]],RegionStoreCount[Region/Type],0))</f>
        <v>9</v>
      </c>
      <c r="M4433" s="4">
        <f>AND(Sales[[#This Row],[date]]&lt;=TY_YTDMax,Sales[[#This Row],[date]]&gt;=TY_YTDMin)*Sales[[#This Row],[sales]]</f>
        <v>0</v>
      </c>
      <c r="N4433" s="4">
        <f>AND(Sales[[#This Row],[date]]&lt;=LY_YTDMax,Sales[[#This Row],[date]]&gt;=LY_YTDMin)*Sales[[#This Row],[sales]]</f>
        <v>0</v>
      </c>
      <c r="O4433" s="4">
        <f>AND(Sales[[#This Row],[date]]&gt;=YoY_Min,Sales[[#This Row],[date]]&lt;=TY_YTDMax)*(Sales[[#This Row],[sales]]/Sales[[#This Row],[sqft]])</f>
        <v>0.12807219708396181</v>
      </c>
      <c r="P4433" s="4">
        <f>SUMIF(Sales[RegionStoretype],Sales[[#This Row],[RegionStoretype]],Sales[YoY_SSF])/Sales[[#This Row],[Region_TypeCount]]</f>
        <v>53.603836561720975</v>
      </c>
    </row>
    <row r="4434" spans="1:16" x14ac:dyDescent="0.25">
      <c r="A4434" s="1">
        <v>43035</v>
      </c>
      <c r="B4434">
        <v>8</v>
      </c>
      <c r="C4434">
        <v>16</v>
      </c>
      <c r="D4434">
        <v>21830.530999999999</v>
      </c>
      <c r="E4434">
        <f>INDEX(Stores[region],MATCH(Sales[[#This Row],[store_no]],Stores[store_no],0))</f>
        <v>3</v>
      </c>
      <c r="F4434" t="str">
        <f>INDEX(Stores[storetype],MATCH(Sales[[#This Row],[store_no]],Stores[store_no],0))</f>
        <v>A</v>
      </c>
      <c r="G4434" t="str">
        <f>INDEX(Stores[location_city],MATCH(Sales[[#This Row],[store_no]],Stores[store_no],0))</f>
        <v>Saint Louis</v>
      </c>
      <c r="H4434" t="str">
        <f>INDEX(Stores[location_state],MATCH(Sales[[#This Row],[store_no]],Stores[store_no],0))</f>
        <v>Missouri</v>
      </c>
      <c r="I4434">
        <f>INDEX(Stores[sqft],MATCH(Sales[[#This Row],[store_no]],Stores[store_no],0))</f>
        <v>198900</v>
      </c>
      <c r="J4434" s="4" t="str">
        <f>INDEX(Departments[dept_name],MATCH(Sales[[#This Row],[dept_no]],Departments[dept_no],0))</f>
        <v>Outdoors</v>
      </c>
      <c r="K4434" s="4" t="str">
        <f>CONCATENATE(Sales[[#This Row],[region]],Sales[[#This Row],[storetype]])</f>
        <v>3A</v>
      </c>
      <c r="L4434" s="4">
        <f>INDEX(RegionStoreCount[Store Count],MATCH(Sales[[#This Row],[RegionStoretype]],RegionStoreCount[Region/Type],0))</f>
        <v>9</v>
      </c>
      <c r="M4434" s="4">
        <f>AND(Sales[[#This Row],[date]]&lt;=TY_YTDMax,Sales[[#This Row],[date]]&gt;=TY_YTDMin)*Sales[[#This Row],[sales]]</f>
        <v>0</v>
      </c>
      <c r="N4434" s="4">
        <f>AND(Sales[[#This Row],[date]]&lt;=LY_YTDMax,Sales[[#This Row],[date]]&gt;=LY_YTDMin)*Sales[[#This Row],[sales]]</f>
        <v>0</v>
      </c>
      <c r="O4434" s="4">
        <f>AND(Sales[[#This Row],[date]]&gt;=YoY_Min,Sales[[#This Row],[date]]&lt;=TY_YTDMax)*(Sales[[#This Row],[sales]]/Sales[[#This Row],[sqft]])</f>
        <v>0.10975631473102061</v>
      </c>
      <c r="P4434" s="4">
        <f>SUMIF(Sales[RegionStoretype],Sales[[#This Row],[RegionStoretype]],Sales[YoY_SSF])/Sales[[#This Row],[Region_TypeCount]]</f>
        <v>53.603836561720975</v>
      </c>
    </row>
    <row r="4435" spans="1:16" x14ac:dyDescent="0.25">
      <c r="A4435" s="1">
        <v>43035</v>
      </c>
      <c r="B4435">
        <v>8</v>
      </c>
      <c r="C4435">
        <v>18</v>
      </c>
      <c r="D4435">
        <v>6733.7740999999996</v>
      </c>
      <c r="E4435">
        <f>INDEX(Stores[region],MATCH(Sales[[#This Row],[store_no]],Stores[store_no],0))</f>
        <v>3</v>
      </c>
      <c r="F4435" t="str">
        <f>INDEX(Stores[storetype],MATCH(Sales[[#This Row],[store_no]],Stores[store_no],0))</f>
        <v>A</v>
      </c>
      <c r="G4435" t="str">
        <f>INDEX(Stores[location_city],MATCH(Sales[[#This Row],[store_no]],Stores[store_no],0))</f>
        <v>Saint Louis</v>
      </c>
      <c r="H4435" t="str">
        <f>INDEX(Stores[location_state],MATCH(Sales[[#This Row],[store_no]],Stores[store_no],0))</f>
        <v>Missouri</v>
      </c>
      <c r="I4435">
        <f>INDEX(Stores[sqft],MATCH(Sales[[#This Row],[store_no]],Stores[store_no],0))</f>
        <v>198900</v>
      </c>
      <c r="J4435" s="4" t="str">
        <f>INDEX(Departments[dept_name],MATCH(Sales[[#This Row],[dept_no]],Departments[dept_no],0))</f>
        <v>Sports</v>
      </c>
      <c r="K4435" s="4" t="str">
        <f>CONCATENATE(Sales[[#This Row],[region]],Sales[[#This Row],[storetype]])</f>
        <v>3A</v>
      </c>
      <c r="L4435" s="4">
        <f>INDEX(RegionStoreCount[Store Count],MATCH(Sales[[#This Row],[RegionStoretype]],RegionStoreCount[Region/Type],0))</f>
        <v>9</v>
      </c>
      <c r="M4435" s="4">
        <f>AND(Sales[[#This Row],[date]]&lt;=TY_YTDMax,Sales[[#This Row],[date]]&gt;=TY_YTDMin)*Sales[[#This Row],[sales]]</f>
        <v>0</v>
      </c>
      <c r="N4435" s="4">
        <f>AND(Sales[[#This Row],[date]]&lt;=LY_YTDMax,Sales[[#This Row],[date]]&gt;=LY_YTDMin)*Sales[[#This Row],[sales]]</f>
        <v>0</v>
      </c>
      <c r="O4435" s="4">
        <f>AND(Sales[[#This Row],[date]]&gt;=YoY_Min,Sales[[#This Row],[date]]&lt;=TY_YTDMax)*(Sales[[#This Row],[sales]]/Sales[[#This Row],[sqft]])</f>
        <v>3.3855073403720459E-2</v>
      </c>
      <c r="P4435" s="4">
        <f>SUMIF(Sales[RegionStoretype],Sales[[#This Row],[RegionStoretype]],Sales[YoY_SSF])/Sales[[#This Row],[Region_TypeCount]]</f>
        <v>53.603836561720975</v>
      </c>
    </row>
    <row r="4436" spans="1:16" x14ac:dyDescent="0.25">
      <c r="A4436" s="1">
        <v>43035</v>
      </c>
      <c r="B4436">
        <v>9</v>
      </c>
      <c r="C4436">
        <v>1</v>
      </c>
      <c r="D4436">
        <v>91467.949699999997</v>
      </c>
      <c r="E4436">
        <f>INDEX(Stores[region],MATCH(Sales[[#This Row],[store_no]],Stores[store_no],0))</f>
        <v>1</v>
      </c>
      <c r="F4436" t="str">
        <f>INDEX(Stores[storetype],MATCH(Sales[[#This Row],[store_no]],Stores[store_no],0))</f>
        <v>B</v>
      </c>
      <c r="G4436" t="str">
        <f>INDEX(Stores[location_city],MATCH(Sales[[#This Row],[store_no]],Stores[store_no],0))</f>
        <v>Columbus</v>
      </c>
      <c r="H4436" t="str">
        <f>INDEX(Stores[location_state],MATCH(Sales[[#This Row],[store_no]],Stores[store_no],0))</f>
        <v>Ohio</v>
      </c>
      <c r="I4436">
        <f>INDEX(Stores[sqft],MATCH(Sales[[#This Row],[store_no]],Stores[store_no],0))</f>
        <v>221800</v>
      </c>
      <c r="J4436" s="4" t="str">
        <f>INDEX(Departments[dept_name],MATCH(Sales[[#This Row],[dept_no]],Departments[dept_no],0))</f>
        <v>Automotive</v>
      </c>
      <c r="K4436" s="4" t="str">
        <f>CONCATENATE(Sales[[#This Row],[region]],Sales[[#This Row],[storetype]])</f>
        <v>1B</v>
      </c>
      <c r="L4436" s="4">
        <f>INDEX(RegionStoreCount[Store Count],MATCH(Sales[[#This Row],[RegionStoretype]],RegionStoreCount[Region/Type],0))</f>
        <v>5</v>
      </c>
      <c r="M4436" s="4">
        <f>AND(Sales[[#This Row],[date]]&lt;=TY_YTDMax,Sales[[#This Row],[date]]&gt;=TY_YTDMin)*Sales[[#This Row],[sales]]</f>
        <v>0</v>
      </c>
      <c r="N4436" s="4">
        <f>AND(Sales[[#This Row],[date]]&lt;=LY_YTDMax,Sales[[#This Row],[date]]&gt;=LY_YTDMin)*Sales[[#This Row],[sales]]</f>
        <v>0</v>
      </c>
      <c r="O4436" s="4">
        <f>AND(Sales[[#This Row],[date]]&gt;=YoY_Min,Sales[[#This Row],[date]]&lt;=TY_YTDMax)*(Sales[[#This Row],[sales]]/Sales[[#This Row],[sqft]])</f>
        <v>0.41238931334535617</v>
      </c>
      <c r="P4436" s="4">
        <f>SUMIF(Sales[RegionStoretype],Sales[[#This Row],[RegionStoretype]],Sales[YoY_SSF])/Sales[[#This Row],[Region_TypeCount]]</f>
        <v>68.518982968140051</v>
      </c>
    </row>
    <row r="4437" spans="1:16" x14ac:dyDescent="0.25">
      <c r="A4437" s="1">
        <v>43035</v>
      </c>
      <c r="B4437">
        <v>9</v>
      </c>
      <c r="C4437">
        <v>5</v>
      </c>
      <c r="D4437">
        <v>183755.52160000001</v>
      </c>
      <c r="E4437">
        <f>INDEX(Stores[region],MATCH(Sales[[#This Row],[store_no]],Stores[store_no],0))</f>
        <v>1</v>
      </c>
      <c r="F4437" t="str">
        <f>INDEX(Stores[storetype],MATCH(Sales[[#This Row],[store_no]],Stores[store_no],0))</f>
        <v>B</v>
      </c>
      <c r="G4437" t="str">
        <f>INDEX(Stores[location_city],MATCH(Sales[[#This Row],[store_no]],Stores[store_no],0))</f>
        <v>Columbus</v>
      </c>
      <c r="H4437" t="str">
        <f>INDEX(Stores[location_state],MATCH(Sales[[#This Row],[store_no]],Stores[store_no],0))</f>
        <v>Ohio</v>
      </c>
      <c r="I4437">
        <f>INDEX(Stores[sqft],MATCH(Sales[[#This Row],[store_no]],Stores[store_no],0))</f>
        <v>221800</v>
      </c>
      <c r="J4437" s="4" t="str">
        <f>INDEX(Departments[dept_name],MATCH(Sales[[#This Row],[dept_no]],Departments[dept_no],0))</f>
        <v>Clothing</v>
      </c>
      <c r="K4437" s="4" t="str">
        <f>CONCATENATE(Sales[[#This Row],[region]],Sales[[#This Row],[storetype]])</f>
        <v>1B</v>
      </c>
      <c r="L4437" s="4">
        <f>INDEX(RegionStoreCount[Store Count],MATCH(Sales[[#This Row],[RegionStoretype]],RegionStoreCount[Region/Type],0))</f>
        <v>5</v>
      </c>
      <c r="M4437" s="4">
        <f>AND(Sales[[#This Row],[date]]&lt;=TY_YTDMax,Sales[[#This Row],[date]]&gt;=TY_YTDMin)*Sales[[#This Row],[sales]]</f>
        <v>0</v>
      </c>
      <c r="N4437" s="4">
        <f>AND(Sales[[#This Row],[date]]&lt;=LY_YTDMax,Sales[[#This Row],[date]]&gt;=LY_YTDMin)*Sales[[#This Row],[sales]]</f>
        <v>0</v>
      </c>
      <c r="O4437" s="4">
        <f>AND(Sales[[#This Row],[date]]&gt;=YoY_Min,Sales[[#This Row],[date]]&lt;=TY_YTDMax)*(Sales[[#This Row],[sales]]/Sales[[#This Row],[sqft]])</f>
        <v>0.82847394770063121</v>
      </c>
      <c r="P4437" s="4">
        <f>SUMIF(Sales[RegionStoretype],Sales[[#This Row],[RegionStoretype]],Sales[YoY_SSF])/Sales[[#This Row],[Region_TypeCount]]</f>
        <v>68.518982968140051</v>
      </c>
    </row>
    <row r="4438" spans="1:16" x14ac:dyDescent="0.25">
      <c r="A4438" s="1">
        <v>43035</v>
      </c>
      <c r="B4438">
        <v>9</v>
      </c>
      <c r="C4438">
        <v>13</v>
      </c>
      <c r="D4438">
        <v>202975.31899999999</v>
      </c>
      <c r="E4438">
        <f>INDEX(Stores[region],MATCH(Sales[[#This Row],[store_no]],Stores[store_no],0))</f>
        <v>1</v>
      </c>
      <c r="F4438" t="str">
        <f>INDEX(Stores[storetype],MATCH(Sales[[#This Row],[store_no]],Stores[store_no],0))</f>
        <v>B</v>
      </c>
      <c r="G4438" t="str">
        <f>INDEX(Stores[location_city],MATCH(Sales[[#This Row],[store_no]],Stores[store_no],0))</f>
        <v>Columbus</v>
      </c>
      <c r="H4438" t="str">
        <f>INDEX(Stores[location_state],MATCH(Sales[[#This Row],[store_no]],Stores[store_no],0))</f>
        <v>Ohio</v>
      </c>
      <c r="I4438">
        <f>INDEX(Stores[sqft],MATCH(Sales[[#This Row],[store_no]],Stores[store_no],0))</f>
        <v>221800</v>
      </c>
      <c r="J4438" s="4" t="str">
        <f>INDEX(Departments[dept_name],MATCH(Sales[[#This Row],[dept_no]],Departments[dept_no],0))</f>
        <v>Kids</v>
      </c>
      <c r="K4438" s="4" t="str">
        <f>CONCATENATE(Sales[[#This Row],[region]],Sales[[#This Row],[storetype]])</f>
        <v>1B</v>
      </c>
      <c r="L4438" s="4">
        <f>INDEX(RegionStoreCount[Store Count],MATCH(Sales[[#This Row],[RegionStoretype]],RegionStoreCount[Region/Type],0))</f>
        <v>5</v>
      </c>
      <c r="M4438" s="4">
        <f>AND(Sales[[#This Row],[date]]&lt;=TY_YTDMax,Sales[[#This Row],[date]]&gt;=TY_YTDMin)*Sales[[#This Row],[sales]]</f>
        <v>0</v>
      </c>
      <c r="N4438" s="4">
        <f>AND(Sales[[#This Row],[date]]&lt;=LY_YTDMax,Sales[[#This Row],[date]]&gt;=LY_YTDMin)*Sales[[#This Row],[sales]]</f>
        <v>0</v>
      </c>
      <c r="O4438" s="4">
        <f>AND(Sales[[#This Row],[date]]&gt;=YoY_Min,Sales[[#This Row],[date]]&lt;=TY_YTDMax)*(Sales[[#This Row],[sales]]/Sales[[#This Row],[sqft]])</f>
        <v>0.91512767808836781</v>
      </c>
      <c r="P4438" s="4">
        <f>SUMIF(Sales[RegionStoretype],Sales[[#This Row],[RegionStoretype]],Sales[YoY_SSF])/Sales[[#This Row],[Region_TypeCount]]</f>
        <v>68.518982968140051</v>
      </c>
    </row>
    <row r="4439" spans="1:16" x14ac:dyDescent="0.25">
      <c r="A4439" s="1">
        <v>43035</v>
      </c>
      <c r="B4439">
        <v>10</v>
      </c>
      <c r="C4439">
        <v>1</v>
      </c>
      <c r="D4439">
        <v>41313.243000000002</v>
      </c>
      <c r="E4439">
        <f>INDEX(Stores[region],MATCH(Sales[[#This Row],[store_no]],Stores[store_no],0))</f>
        <v>1</v>
      </c>
      <c r="F4439" t="str">
        <f>INDEX(Stores[storetype],MATCH(Sales[[#This Row],[store_no]],Stores[store_no],0))</f>
        <v>B</v>
      </c>
      <c r="G4439" t="str">
        <f>INDEX(Stores[location_city],MATCH(Sales[[#This Row],[store_no]],Stores[store_no],0))</f>
        <v>Traverse City</v>
      </c>
      <c r="H4439" t="str">
        <f>INDEX(Stores[location_state],MATCH(Sales[[#This Row],[store_no]],Stores[store_no],0))</f>
        <v>Michigan</v>
      </c>
      <c r="I4439">
        <f>INDEX(Stores[sqft],MATCH(Sales[[#This Row],[store_no]],Stores[store_no],0))</f>
        <v>158200</v>
      </c>
      <c r="J4439" s="4" t="str">
        <f>INDEX(Departments[dept_name],MATCH(Sales[[#This Row],[dept_no]],Departments[dept_no],0))</f>
        <v>Automotive</v>
      </c>
      <c r="K4439" s="4" t="str">
        <f>CONCATENATE(Sales[[#This Row],[region]],Sales[[#This Row],[storetype]])</f>
        <v>1B</v>
      </c>
      <c r="L4439" s="4">
        <f>INDEX(RegionStoreCount[Store Count],MATCH(Sales[[#This Row],[RegionStoretype]],RegionStoreCount[Region/Type],0))</f>
        <v>5</v>
      </c>
      <c r="M4439" s="4">
        <f>AND(Sales[[#This Row],[date]]&lt;=TY_YTDMax,Sales[[#This Row],[date]]&gt;=TY_YTDMin)*Sales[[#This Row],[sales]]</f>
        <v>0</v>
      </c>
      <c r="N4439" s="4">
        <f>AND(Sales[[#This Row],[date]]&lt;=LY_YTDMax,Sales[[#This Row],[date]]&gt;=LY_YTDMin)*Sales[[#This Row],[sales]]</f>
        <v>0</v>
      </c>
      <c r="O4439" s="4">
        <f>AND(Sales[[#This Row],[date]]&gt;=YoY_Min,Sales[[#This Row],[date]]&lt;=TY_YTDMax)*(Sales[[#This Row],[sales]]/Sales[[#This Row],[sqft]])</f>
        <v>0.26114565739570167</v>
      </c>
      <c r="P4439" s="4">
        <f>SUMIF(Sales[RegionStoretype],Sales[[#This Row],[RegionStoretype]],Sales[YoY_SSF])/Sales[[#This Row],[Region_TypeCount]]</f>
        <v>68.518982968140051</v>
      </c>
    </row>
    <row r="4440" spans="1:16" x14ac:dyDescent="0.25">
      <c r="A4440" s="1">
        <v>43035</v>
      </c>
      <c r="B4440">
        <v>10</v>
      </c>
      <c r="C4440">
        <v>10</v>
      </c>
      <c r="D4440">
        <v>13892.837800000001</v>
      </c>
      <c r="E4440">
        <f>INDEX(Stores[region],MATCH(Sales[[#This Row],[store_no]],Stores[store_no],0))</f>
        <v>1</v>
      </c>
      <c r="F4440" t="str">
        <f>INDEX(Stores[storetype],MATCH(Sales[[#This Row],[store_no]],Stores[store_no],0))</f>
        <v>B</v>
      </c>
      <c r="G4440" t="str">
        <f>INDEX(Stores[location_city],MATCH(Sales[[#This Row],[store_no]],Stores[store_no],0))</f>
        <v>Traverse City</v>
      </c>
      <c r="H4440" t="str">
        <f>INDEX(Stores[location_state],MATCH(Sales[[#This Row],[store_no]],Stores[store_no],0))</f>
        <v>Michigan</v>
      </c>
      <c r="I4440">
        <f>INDEX(Stores[sqft],MATCH(Sales[[#This Row],[store_no]],Stores[store_no],0))</f>
        <v>158200</v>
      </c>
      <c r="J4440" s="4" t="str">
        <f>INDEX(Departments[dept_name],MATCH(Sales[[#This Row],[dept_no]],Departments[dept_no],0))</f>
        <v>Health</v>
      </c>
      <c r="K4440" s="4" t="str">
        <f>CONCATENATE(Sales[[#This Row],[region]],Sales[[#This Row],[storetype]])</f>
        <v>1B</v>
      </c>
      <c r="L4440" s="4">
        <f>INDEX(RegionStoreCount[Store Count],MATCH(Sales[[#This Row],[RegionStoretype]],RegionStoreCount[Region/Type],0))</f>
        <v>5</v>
      </c>
      <c r="M4440" s="4">
        <f>AND(Sales[[#This Row],[date]]&lt;=TY_YTDMax,Sales[[#This Row],[date]]&gt;=TY_YTDMin)*Sales[[#This Row],[sales]]</f>
        <v>0</v>
      </c>
      <c r="N4440" s="4">
        <f>AND(Sales[[#This Row],[date]]&lt;=LY_YTDMax,Sales[[#This Row],[date]]&gt;=LY_YTDMin)*Sales[[#This Row],[sales]]</f>
        <v>0</v>
      </c>
      <c r="O4440" s="4">
        <f>AND(Sales[[#This Row],[date]]&gt;=YoY_Min,Sales[[#This Row],[date]]&lt;=TY_YTDMax)*(Sales[[#This Row],[sales]]/Sales[[#This Row],[sqft]])</f>
        <v>8.7818190897597986E-2</v>
      </c>
      <c r="P4440" s="4">
        <f>SUMIF(Sales[RegionStoretype],Sales[[#This Row],[RegionStoretype]],Sales[YoY_SSF])/Sales[[#This Row],[Region_TypeCount]]</f>
        <v>68.518982968140051</v>
      </c>
    </row>
    <row r="4441" spans="1:16" x14ac:dyDescent="0.25">
      <c r="A4441" s="1">
        <v>43035</v>
      </c>
      <c r="B4441">
        <v>10</v>
      </c>
      <c r="C4441">
        <v>16</v>
      </c>
      <c r="D4441">
        <v>99119.3704</v>
      </c>
      <c r="E4441">
        <f>INDEX(Stores[region],MATCH(Sales[[#This Row],[store_no]],Stores[store_no],0))</f>
        <v>1</v>
      </c>
      <c r="F4441" t="str">
        <f>INDEX(Stores[storetype],MATCH(Sales[[#This Row],[store_no]],Stores[store_no],0))</f>
        <v>B</v>
      </c>
      <c r="G4441" t="str">
        <f>INDEX(Stores[location_city],MATCH(Sales[[#This Row],[store_no]],Stores[store_no],0))</f>
        <v>Traverse City</v>
      </c>
      <c r="H4441" t="str">
        <f>INDEX(Stores[location_state],MATCH(Sales[[#This Row],[store_no]],Stores[store_no],0))</f>
        <v>Michigan</v>
      </c>
      <c r="I4441">
        <f>INDEX(Stores[sqft],MATCH(Sales[[#This Row],[store_no]],Stores[store_no],0))</f>
        <v>158200</v>
      </c>
      <c r="J4441" s="4" t="str">
        <f>INDEX(Departments[dept_name],MATCH(Sales[[#This Row],[dept_no]],Departments[dept_no],0))</f>
        <v>Outdoors</v>
      </c>
      <c r="K4441" s="4" t="str">
        <f>CONCATENATE(Sales[[#This Row],[region]],Sales[[#This Row],[storetype]])</f>
        <v>1B</v>
      </c>
      <c r="L4441" s="4">
        <f>INDEX(RegionStoreCount[Store Count],MATCH(Sales[[#This Row],[RegionStoretype]],RegionStoreCount[Region/Type],0))</f>
        <v>5</v>
      </c>
      <c r="M4441" s="4">
        <f>AND(Sales[[#This Row],[date]]&lt;=TY_YTDMax,Sales[[#This Row],[date]]&gt;=TY_YTDMin)*Sales[[#This Row],[sales]]</f>
        <v>0</v>
      </c>
      <c r="N4441" s="4">
        <f>AND(Sales[[#This Row],[date]]&lt;=LY_YTDMax,Sales[[#This Row],[date]]&gt;=LY_YTDMin)*Sales[[#This Row],[sales]]</f>
        <v>0</v>
      </c>
      <c r="O4441" s="4">
        <f>AND(Sales[[#This Row],[date]]&gt;=YoY_Min,Sales[[#This Row],[date]]&lt;=TY_YTDMax)*(Sales[[#This Row],[sales]]/Sales[[#This Row],[sqft]])</f>
        <v>0.62654469279393177</v>
      </c>
      <c r="P4441" s="4">
        <f>SUMIF(Sales[RegionStoretype],Sales[[#This Row],[RegionStoretype]],Sales[YoY_SSF])/Sales[[#This Row],[Region_TypeCount]]</f>
        <v>68.518982968140051</v>
      </c>
    </row>
    <row r="4442" spans="1:16" x14ac:dyDescent="0.25">
      <c r="A4442" s="1">
        <v>43035</v>
      </c>
      <c r="B4442">
        <v>11</v>
      </c>
      <c r="C4442">
        <v>15</v>
      </c>
      <c r="D4442">
        <v>54592.356899999999</v>
      </c>
      <c r="E4442">
        <f>INDEX(Stores[region],MATCH(Sales[[#This Row],[store_no]],Stores[store_no],0))</f>
        <v>1</v>
      </c>
      <c r="F4442" t="str">
        <f>INDEX(Stores[storetype],MATCH(Sales[[#This Row],[store_no]],Stores[store_no],0))</f>
        <v>A</v>
      </c>
      <c r="G4442" t="str">
        <f>INDEX(Stores[location_city],MATCH(Sales[[#This Row],[store_no]],Stores[store_no],0))</f>
        <v>Cleveland</v>
      </c>
      <c r="H4442" t="str">
        <f>INDEX(Stores[location_state],MATCH(Sales[[#This Row],[store_no]],Stores[store_no],0))</f>
        <v>Ohio</v>
      </c>
      <c r="I4442">
        <f>INDEX(Stores[sqft],MATCH(Sales[[#This Row],[store_no]],Stores[store_no],0))</f>
        <v>192400</v>
      </c>
      <c r="J4442" s="4" t="str">
        <f>INDEX(Departments[dept_name],MATCH(Sales[[#This Row],[dept_no]],Departments[dept_no],0))</f>
        <v>Music</v>
      </c>
      <c r="K4442" s="4" t="str">
        <f>CONCATENATE(Sales[[#This Row],[region]],Sales[[#This Row],[storetype]])</f>
        <v>1A</v>
      </c>
      <c r="L4442" s="4">
        <f>INDEX(RegionStoreCount[Store Count],MATCH(Sales[[#This Row],[RegionStoretype]],RegionStoreCount[Region/Type],0))</f>
        <v>5</v>
      </c>
      <c r="M4442" s="4">
        <f>AND(Sales[[#This Row],[date]]&lt;=TY_YTDMax,Sales[[#This Row],[date]]&gt;=TY_YTDMin)*Sales[[#This Row],[sales]]</f>
        <v>0</v>
      </c>
      <c r="N4442" s="4">
        <f>AND(Sales[[#This Row],[date]]&lt;=LY_YTDMax,Sales[[#This Row],[date]]&gt;=LY_YTDMin)*Sales[[#This Row],[sales]]</f>
        <v>0</v>
      </c>
      <c r="O4442" s="4">
        <f>AND(Sales[[#This Row],[date]]&gt;=YoY_Min,Sales[[#This Row],[date]]&lt;=TY_YTDMax)*(Sales[[#This Row],[sales]]/Sales[[#This Row],[sqft]])</f>
        <v>0.28374405873180875</v>
      </c>
      <c r="P4442" s="4">
        <f>SUMIF(Sales[RegionStoretype],Sales[[#This Row],[RegionStoretype]],Sales[YoY_SSF])/Sales[[#This Row],[Region_TypeCount]]</f>
        <v>59.469551530910678</v>
      </c>
    </row>
    <row r="4443" spans="1:16" x14ac:dyDescent="0.25">
      <c r="A4443" s="1">
        <v>43035</v>
      </c>
      <c r="B4443">
        <v>12</v>
      </c>
      <c r="C4443">
        <v>6</v>
      </c>
      <c r="D4443">
        <v>14570.6217</v>
      </c>
      <c r="E4443">
        <f>INDEX(Stores[region],MATCH(Sales[[#This Row],[store_no]],Stores[store_no],0))</f>
        <v>2</v>
      </c>
      <c r="F4443" t="str">
        <f>INDEX(Stores[storetype],MATCH(Sales[[#This Row],[store_no]],Stores[store_no],0))</f>
        <v>B</v>
      </c>
      <c r="G4443" t="str">
        <f>INDEX(Stores[location_city],MATCH(Sales[[#This Row],[store_no]],Stores[store_no],0))</f>
        <v>Indianapolis</v>
      </c>
      <c r="H4443" t="str">
        <f>INDEX(Stores[location_state],MATCH(Sales[[#This Row],[store_no]],Stores[store_no],0))</f>
        <v>Indiana</v>
      </c>
      <c r="I4443">
        <f>INDEX(Stores[sqft],MATCH(Sales[[#This Row],[store_no]],Stores[store_no],0))</f>
        <v>120800</v>
      </c>
      <c r="J4443" s="4" t="str">
        <f>INDEX(Departments[dept_name],MATCH(Sales[[#This Row],[dept_no]],Departments[dept_no],0))</f>
        <v>Computers</v>
      </c>
      <c r="K4443" s="4" t="str">
        <f>CONCATENATE(Sales[[#This Row],[region]],Sales[[#This Row],[storetype]])</f>
        <v>2B</v>
      </c>
      <c r="L4443" s="4">
        <f>INDEX(RegionStoreCount[Store Count],MATCH(Sales[[#This Row],[RegionStoretype]],RegionStoreCount[Region/Type],0))</f>
        <v>6</v>
      </c>
      <c r="M4443" s="4">
        <f>AND(Sales[[#This Row],[date]]&lt;=TY_YTDMax,Sales[[#This Row],[date]]&gt;=TY_YTDMin)*Sales[[#This Row],[sales]]</f>
        <v>0</v>
      </c>
      <c r="N4443" s="4">
        <f>AND(Sales[[#This Row],[date]]&lt;=LY_YTDMax,Sales[[#This Row],[date]]&gt;=LY_YTDMin)*Sales[[#This Row],[sales]]</f>
        <v>0</v>
      </c>
      <c r="O4443" s="4">
        <f>AND(Sales[[#This Row],[date]]&gt;=YoY_Min,Sales[[#This Row],[date]]&lt;=TY_YTDMax)*(Sales[[#This Row],[sales]]/Sales[[#This Row],[sqft]])</f>
        <v>0.12061772930463575</v>
      </c>
      <c r="P4443" s="4">
        <f>SUMIF(Sales[RegionStoretype],Sales[[#This Row],[RegionStoretype]],Sales[YoY_SSF])/Sales[[#This Row],[Region_TypeCount]]</f>
        <v>58.393757732919049</v>
      </c>
    </row>
    <row r="4444" spans="1:16" x14ac:dyDescent="0.25">
      <c r="A4444" s="1">
        <v>43035</v>
      </c>
      <c r="B4444">
        <v>12</v>
      </c>
      <c r="C4444">
        <v>10</v>
      </c>
      <c r="D4444">
        <v>22677.544800000003</v>
      </c>
      <c r="E4444">
        <f>INDEX(Stores[region],MATCH(Sales[[#This Row],[store_no]],Stores[store_no],0))</f>
        <v>2</v>
      </c>
      <c r="F4444" t="str">
        <f>INDEX(Stores[storetype],MATCH(Sales[[#This Row],[store_no]],Stores[store_no],0))</f>
        <v>B</v>
      </c>
      <c r="G4444" t="str">
        <f>INDEX(Stores[location_city],MATCH(Sales[[#This Row],[store_no]],Stores[store_no],0))</f>
        <v>Indianapolis</v>
      </c>
      <c r="H4444" t="str">
        <f>INDEX(Stores[location_state],MATCH(Sales[[#This Row],[store_no]],Stores[store_no],0))</f>
        <v>Indiana</v>
      </c>
      <c r="I4444">
        <f>INDEX(Stores[sqft],MATCH(Sales[[#This Row],[store_no]],Stores[store_no],0))</f>
        <v>120800</v>
      </c>
      <c r="J4444" s="4" t="str">
        <f>INDEX(Departments[dept_name],MATCH(Sales[[#This Row],[dept_no]],Departments[dept_no],0))</f>
        <v>Health</v>
      </c>
      <c r="K4444" s="4" t="str">
        <f>CONCATENATE(Sales[[#This Row],[region]],Sales[[#This Row],[storetype]])</f>
        <v>2B</v>
      </c>
      <c r="L4444" s="4">
        <f>INDEX(RegionStoreCount[Store Count],MATCH(Sales[[#This Row],[RegionStoretype]],RegionStoreCount[Region/Type],0))</f>
        <v>6</v>
      </c>
      <c r="M4444" s="4">
        <f>AND(Sales[[#This Row],[date]]&lt;=TY_YTDMax,Sales[[#This Row],[date]]&gt;=TY_YTDMin)*Sales[[#This Row],[sales]]</f>
        <v>0</v>
      </c>
      <c r="N4444" s="4">
        <f>AND(Sales[[#This Row],[date]]&lt;=LY_YTDMax,Sales[[#This Row],[date]]&gt;=LY_YTDMin)*Sales[[#This Row],[sales]]</f>
        <v>0</v>
      </c>
      <c r="O4444" s="4">
        <f>AND(Sales[[#This Row],[date]]&gt;=YoY_Min,Sales[[#This Row],[date]]&lt;=TY_YTDMax)*(Sales[[#This Row],[sales]]/Sales[[#This Row],[sqft]])</f>
        <v>0.18772801986754969</v>
      </c>
      <c r="P4444" s="4">
        <f>SUMIF(Sales[RegionStoretype],Sales[[#This Row],[RegionStoretype]],Sales[YoY_SSF])/Sales[[#This Row],[Region_TypeCount]]</f>
        <v>58.393757732919049</v>
      </c>
    </row>
    <row r="4445" spans="1:16" x14ac:dyDescent="0.25">
      <c r="A4445" s="1">
        <v>43035</v>
      </c>
      <c r="B4445">
        <v>14</v>
      </c>
      <c r="C4445">
        <v>16</v>
      </c>
      <c r="D4445">
        <v>63927.124100000001</v>
      </c>
      <c r="E4445">
        <f>INDEX(Stores[region],MATCH(Sales[[#This Row],[store_no]],Stores[store_no],0))</f>
        <v>3</v>
      </c>
      <c r="F4445" t="str">
        <f>INDEX(Stores[storetype],MATCH(Sales[[#This Row],[store_no]],Stores[store_no],0))</f>
        <v>A</v>
      </c>
      <c r="G4445" t="str">
        <f>INDEX(Stores[location_city],MATCH(Sales[[#This Row],[store_no]],Stores[store_no],0))</f>
        <v>Bismarck</v>
      </c>
      <c r="H4445" t="str">
        <f>INDEX(Stores[location_state],MATCH(Sales[[#This Row],[store_no]],Stores[store_no],0))</f>
        <v>North Dakota</v>
      </c>
      <c r="I4445">
        <f>INDEX(Stores[sqft],MATCH(Sales[[#This Row],[store_no]],Stores[store_no],0))</f>
        <v>96400</v>
      </c>
      <c r="J4445" s="4" t="str">
        <f>INDEX(Departments[dept_name],MATCH(Sales[[#This Row],[dept_no]],Departments[dept_no],0))</f>
        <v>Outdoors</v>
      </c>
      <c r="K4445" s="4" t="str">
        <f>CONCATENATE(Sales[[#This Row],[region]],Sales[[#This Row],[storetype]])</f>
        <v>3A</v>
      </c>
      <c r="L4445" s="4">
        <f>INDEX(RegionStoreCount[Store Count],MATCH(Sales[[#This Row],[RegionStoretype]],RegionStoreCount[Region/Type],0))</f>
        <v>9</v>
      </c>
      <c r="M4445" s="4">
        <f>AND(Sales[[#This Row],[date]]&lt;=TY_YTDMax,Sales[[#This Row],[date]]&gt;=TY_YTDMin)*Sales[[#This Row],[sales]]</f>
        <v>0</v>
      </c>
      <c r="N4445" s="4">
        <f>AND(Sales[[#This Row],[date]]&lt;=LY_YTDMax,Sales[[#This Row],[date]]&gt;=LY_YTDMin)*Sales[[#This Row],[sales]]</f>
        <v>0</v>
      </c>
      <c r="O4445" s="4">
        <f>AND(Sales[[#This Row],[date]]&gt;=YoY_Min,Sales[[#This Row],[date]]&lt;=TY_YTDMax)*(Sales[[#This Row],[sales]]/Sales[[#This Row],[sqft]])</f>
        <v>0.66314444087136926</v>
      </c>
      <c r="P4445" s="4">
        <f>SUMIF(Sales[RegionStoretype],Sales[[#This Row],[RegionStoretype]],Sales[YoY_SSF])/Sales[[#This Row],[Region_TypeCount]]</f>
        <v>53.603836561720975</v>
      </c>
    </row>
    <row r="4446" spans="1:16" x14ac:dyDescent="0.25">
      <c r="A4446" s="1">
        <v>43035</v>
      </c>
      <c r="B4446">
        <v>14</v>
      </c>
      <c r="C4446">
        <v>19</v>
      </c>
      <c r="D4446">
        <v>29167.356900000002</v>
      </c>
      <c r="E4446">
        <f>INDEX(Stores[region],MATCH(Sales[[#This Row],[store_no]],Stores[store_no],0))</f>
        <v>3</v>
      </c>
      <c r="F4446" t="str">
        <f>INDEX(Stores[storetype],MATCH(Sales[[#This Row],[store_no]],Stores[store_no],0))</f>
        <v>A</v>
      </c>
      <c r="G4446" t="str">
        <f>INDEX(Stores[location_city],MATCH(Sales[[#This Row],[store_no]],Stores[store_no],0))</f>
        <v>Bismarck</v>
      </c>
      <c r="H4446" t="str">
        <f>INDEX(Stores[location_state],MATCH(Sales[[#This Row],[store_no]],Stores[store_no],0))</f>
        <v>North Dakota</v>
      </c>
      <c r="I4446">
        <f>INDEX(Stores[sqft],MATCH(Sales[[#This Row],[store_no]],Stores[store_no],0))</f>
        <v>96400</v>
      </c>
      <c r="J4446" s="4" t="str">
        <f>INDEX(Departments[dept_name],MATCH(Sales[[#This Row],[dept_no]],Departments[dept_no],0))</f>
        <v>Tools</v>
      </c>
      <c r="K4446" s="4" t="str">
        <f>CONCATENATE(Sales[[#This Row],[region]],Sales[[#This Row],[storetype]])</f>
        <v>3A</v>
      </c>
      <c r="L4446" s="4">
        <f>INDEX(RegionStoreCount[Store Count],MATCH(Sales[[#This Row],[RegionStoretype]],RegionStoreCount[Region/Type],0))</f>
        <v>9</v>
      </c>
      <c r="M4446" s="4">
        <f>AND(Sales[[#This Row],[date]]&lt;=TY_YTDMax,Sales[[#This Row],[date]]&gt;=TY_YTDMin)*Sales[[#This Row],[sales]]</f>
        <v>0</v>
      </c>
      <c r="N4446" s="4">
        <f>AND(Sales[[#This Row],[date]]&lt;=LY_YTDMax,Sales[[#This Row],[date]]&gt;=LY_YTDMin)*Sales[[#This Row],[sales]]</f>
        <v>0</v>
      </c>
      <c r="O4446" s="4">
        <f>AND(Sales[[#This Row],[date]]&gt;=YoY_Min,Sales[[#This Row],[date]]&lt;=TY_YTDMax)*(Sales[[#This Row],[sales]]/Sales[[#This Row],[sqft]])</f>
        <v>0.3025659429460581</v>
      </c>
      <c r="P4446" s="4">
        <f>SUMIF(Sales[RegionStoretype],Sales[[#This Row],[RegionStoretype]],Sales[YoY_SSF])/Sales[[#This Row],[Region_TypeCount]]</f>
        <v>53.603836561720975</v>
      </c>
    </row>
    <row r="4447" spans="1:16" x14ac:dyDescent="0.25">
      <c r="A4447" s="1">
        <v>43035</v>
      </c>
      <c r="B4447">
        <v>14</v>
      </c>
      <c r="C4447">
        <v>20</v>
      </c>
      <c r="D4447">
        <v>77886.839199999988</v>
      </c>
      <c r="E4447">
        <f>INDEX(Stores[region],MATCH(Sales[[#This Row],[store_no]],Stores[store_no],0))</f>
        <v>3</v>
      </c>
      <c r="F4447" t="str">
        <f>INDEX(Stores[storetype],MATCH(Sales[[#This Row],[store_no]],Stores[store_no],0))</f>
        <v>A</v>
      </c>
      <c r="G4447" t="str">
        <f>INDEX(Stores[location_city],MATCH(Sales[[#This Row],[store_no]],Stores[store_no],0))</f>
        <v>Bismarck</v>
      </c>
      <c r="H4447" t="str">
        <f>INDEX(Stores[location_state],MATCH(Sales[[#This Row],[store_no]],Stores[store_no],0))</f>
        <v>North Dakota</v>
      </c>
      <c r="I4447">
        <f>INDEX(Stores[sqft],MATCH(Sales[[#This Row],[store_no]],Stores[store_no],0))</f>
        <v>96400</v>
      </c>
      <c r="J4447" s="4" t="str">
        <f>INDEX(Departments[dept_name],MATCH(Sales[[#This Row],[dept_no]],Departments[dept_no],0))</f>
        <v>Toys</v>
      </c>
      <c r="K4447" s="4" t="str">
        <f>CONCATENATE(Sales[[#This Row],[region]],Sales[[#This Row],[storetype]])</f>
        <v>3A</v>
      </c>
      <c r="L4447" s="4">
        <f>INDEX(RegionStoreCount[Store Count],MATCH(Sales[[#This Row],[RegionStoretype]],RegionStoreCount[Region/Type],0))</f>
        <v>9</v>
      </c>
      <c r="M4447" s="4">
        <f>AND(Sales[[#This Row],[date]]&lt;=TY_YTDMax,Sales[[#This Row],[date]]&gt;=TY_YTDMin)*Sales[[#This Row],[sales]]</f>
        <v>0</v>
      </c>
      <c r="N4447" s="4">
        <f>AND(Sales[[#This Row],[date]]&lt;=LY_YTDMax,Sales[[#This Row],[date]]&gt;=LY_YTDMin)*Sales[[#This Row],[sales]]</f>
        <v>0</v>
      </c>
      <c r="O4447" s="4">
        <f>AND(Sales[[#This Row],[date]]&gt;=YoY_Min,Sales[[#This Row],[date]]&lt;=TY_YTDMax)*(Sales[[#This Row],[sales]]/Sales[[#This Row],[sqft]])</f>
        <v>0.80795476348547701</v>
      </c>
      <c r="P4447" s="4">
        <f>SUMIF(Sales[RegionStoretype],Sales[[#This Row],[RegionStoretype]],Sales[YoY_SSF])/Sales[[#This Row],[Region_TypeCount]]</f>
        <v>53.603836561720975</v>
      </c>
    </row>
    <row r="4448" spans="1:16" x14ac:dyDescent="0.25">
      <c r="A4448" s="1">
        <v>43035</v>
      </c>
      <c r="B4448">
        <v>15</v>
      </c>
      <c r="C4448">
        <v>5</v>
      </c>
      <c r="D4448">
        <v>46363.689900000005</v>
      </c>
      <c r="E4448">
        <f>INDEX(Stores[region],MATCH(Sales[[#This Row],[store_no]],Stores[store_no],0))</f>
        <v>2</v>
      </c>
      <c r="F4448" t="str">
        <f>INDEX(Stores[storetype],MATCH(Sales[[#This Row],[store_no]],Stores[store_no],0))</f>
        <v>B</v>
      </c>
      <c r="G4448" t="str">
        <f>INDEX(Stores[location_city],MATCH(Sales[[#This Row],[store_no]],Stores[store_no],0))</f>
        <v>Rochester</v>
      </c>
      <c r="H4448" t="str">
        <f>INDEX(Stores[location_state],MATCH(Sales[[#This Row],[store_no]],Stores[store_no],0))</f>
        <v>Minnesota</v>
      </c>
      <c r="I4448">
        <f>INDEX(Stores[sqft],MATCH(Sales[[#This Row],[store_no]],Stores[store_no],0))</f>
        <v>128100</v>
      </c>
      <c r="J4448" s="4" t="str">
        <f>INDEX(Departments[dept_name],MATCH(Sales[[#This Row],[dept_no]],Departments[dept_no],0))</f>
        <v>Clothing</v>
      </c>
      <c r="K4448" s="4" t="str">
        <f>CONCATENATE(Sales[[#This Row],[region]],Sales[[#This Row],[storetype]])</f>
        <v>2B</v>
      </c>
      <c r="L4448" s="4">
        <f>INDEX(RegionStoreCount[Store Count],MATCH(Sales[[#This Row],[RegionStoretype]],RegionStoreCount[Region/Type],0))</f>
        <v>6</v>
      </c>
      <c r="M4448" s="4">
        <f>AND(Sales[[#This Row],[date]]&lt;=TY_YTDMax,Sales[[#This Row],[date]]&gt;=TY_YTDMin)*Sales[[#This Row],[sales]]</f>
        <v>0</v>
      </c>
      <c r="N4448" s="4">
        <f>AND(Sales[[#This Row],[date]]&lt;=LY_YTDMax,Sales[[#This Row],[date]]&gt;=LY_YTDMin)*Sales[[#This Row],[sales]]</f>
        <v>0</v>
      </c>
      <c r="O4448" s="4">
        <f>AND(Sales[[#This Row],[date]]&gt;=YoY_Min,Sales[[#This Row],[date]]&lt;=TY_YTDMax)*(Sales[[#This Row],[sales]]/Sales[[#This Row],[sqft]])</f>
        <v>0.36193356674473071</v>
      </c>
      <c r="P4448" s="4">
        <f>SUMIF(Sales[RegionStoretype],Sales[[#This Row],[RegionStoretype]],Sales[YoY_SSF])/Sales[[#This Row],[Region_TypeCount]]</f>
        <v>58.393757732919049</v>
      </c>
    </row>
    <row r="4449" spans="1:16" x14ac:dyDescent="0.25">
      <c r="A4449" s="1">
        <v>43035</v>
      </c>
      <c r="B4449">
        <v>15</v>
      </c>
      <c r="C4449">
        <v>20</v>
      </c>
      <c r="D4449">
        <v>80848.734400000001</v>
      </c>
      <c r="E4449">
        <f>INDEX(Stores[region],MATCH(Sales[[#This Row],[store_no]],Stores[store_no],0))</f>
        <v>2</v>
      </c>
      <c r="F4449" t="str">
        <f>INDEX(Stores[storetype],MATCH(Sales[[#This Row],[store_no]],Stores[store_no],0))</f>
        <v>B</v>
      </c>
      <c r="G4449" t="str">
        <f>INDEX(Stores[location_city],MATCH(Sales[[#This Row],[store_no]],Stores[store_no],0))</f>
        <v>Rochester</v>
      </c>
      <c r="H4449" t="str">
        <f>INDEX(Stores[location_state],MATCH(Sales[[#This Row],[store_no]],Stores[store_no],0))</f>
        <v>Minnesota</v>
      </c>
      <c r="I4449">
        <f>INDEX(Stores[sqft],MATCH(Sales[[#This Row],[store_no]],Stores[store_no],0))</f>
        <v>128100</v>
      </c>
      <c r="J4449" s="4" t="str">
        <f>INDEX(Departments[dept_name],MATCH(Sales[[#This Row],[dept_no]],Departments[dept_no],0))</f>
        <v>Toys</v>
      </c>
      <c r="K4449" s="4" t="str">
        <f>CONCATENATE(Sales[[#This Row],[region]],Sales[[#This Row],[storetype]])</f>
        <v>2B</v>
      </c>
      <c r="L4449" s="4">
        <f>INDEX(RegionStoreCount[Store Count],MATCH(Sales[[#This Row],[RegionStoretype]],RegionStoreCount[Region/Type],0))</f>
        <v>6</v>
      </c>
      <c r="M4449" s="4">
        <f>AND(Sales[[#This Row],[date]]&lt;=TY_YTDMax,Sales[[#This Row],[date]]&gt;=TY_YTDMin)*Sales[[#This Row],[sales]]</f>
        <v>0</v>
      </c>
      <c r="N4449" s="4">
        <f>AND(Sales[[#This Row],[date]]&lt;=LY_YTDMax,Sales[[#This Row],[date]]&gt;=LY_YTDMin)*Sales[[#This Row],[sales]]</f>
        <v>0</v>
      </c>
      <c r="O4449" s="4">
        <f>AND(Sales[[#This Row],[date]]&gt;=YoY_Min,Sales[[#This Row],[date]]&lt;=TY_YTDMax)*(Sales[[#This Row],[sales]]/Sales[[#This Row],[sqft]])</f>
        <v>0.63113766120218584</v>
      </c>
      <c r="P4449" s="4">
        <f>SUMIF(Sales[RegionStoretype],Sales[[#This Row],[RegionStoretype]],Sales[YoY_SSF])/Sales[[#This Row],[Region_TypeCount]]</f>
        <v>58.393757732919049</v>
      </c>
    </row>
    <row r="4450" spans="1:16" x14ac:dyDescent="0.25">
      <c r="A4450" s="1">
        <v>43035</v>
      </c>
      <c r="B4450">
        <v>16</v>
      </c>
      <c r="C4450">
        <v>16</v>
      </c>
      <c r="D4450">
        <v>19664.643499999998</v>
      </c>
      <c r="E4450">
        <f>INDEX(Stores[region],MATCH(Sales[[#This Row],[store_no]],Stores[store_no],0))</f>
        <v>2</v>
      </c>
      <c r="F4450" t="str">
        <f>INDEX(Stores[storetype],MATCH(Sales[[#This Row],[store_no]],Stores[store_no],0))</f>
        <v>B</v>
      </c>
      <c r="G4450" t="str">
        <f>INDEX(Stores[location_city],MATCH(Sales[[#This Row],[store_no]],Stores[store_no],0))</f>
        <v>Saint Paul</v>
      </c>
      <c r="H4450" t="str">
        <f>INDEX(Stores[location_state],MATCH(Sales[[#This Row],[store_no]],Stores[store_no],0))</f>
        <v>Minnesota</v>
      </c>
      <c r="I4450">
        <f>INDEX(Stores[sqft],MATCH(Sales[[#This Row],[store_no]],Stores[store_no],0))</f>
        <v>180400</v>
      </c>
      <c r="J4450" s="4" t="str">
        <f>INDEX(Departments[dept_name],MATCH(Sales[[#This Row],[dept_no]],Departments[dept_no],0))</f>
        <v>Outdoors</v>
      </c>
      <c r="K4450" s="4" t="str">
        <f>CONCATENATE(Sales[[#This Row],[region]],Sales[[#This Row],[storetype]])</f>
        <v>2B</v>
      </c>
      <c r="L4450" s="4">
        <f>INDEX(RegionStoreCount[Store Count],MATCH(Sales[[#This Row],[RegionStoretype]],RegionStoreCount[Region/Type],0))</f>
        <v>6</v>
      </c>
      <c r="M4450" s="4">
        <f>AND(Sales[[#This Row],[date]]&lt;=TY_YTDMax,Sales[[#This Row],[date]]&gt;=TY_YTDMin)*Sales[[#This Row],[sales]]</f>
        <v>0</v>
      </c>
      <c r="N4450" s="4">
        <f>AND(Sales[[#This Row],[date]]&lt;=LY_YTDMax,Sales[[#This Row],[date]]&gt;=LY_YTDMin)*Sales[[#This Row],[sales]]</f>
        <v>0</v>
      </c>
      <c r="O4450" s="4">
        <f>AND(Sales[[#This Row],[date]]&gt;=YoY_Min,Sales[[#This Row],[date]]&lt;=TY_YTDMax)*(Sales[[#This Row],[sales]]/Sales[[#This Row],[sqft]])</f>
        <v>0.10900578436807094</v>
      </c>
      <c r="P4450" s="4">
        <f>SUMIF(Sales[RegionStoretype],Sales[[#This Row],[RegionStoretype]],Sales[YoY_SSF])/Sales[[#This Row],[Region_TypeCount]]</f>
        <v>58.393757732919049</v>
      </c>
    </row>
    <row r="4451" spans="1:16" x14ac:dyDescent="0.25">
      <c r="A4451" s="1">
        <v>43035</v>
      </c>
      <c r="B4451">
        <v>17</v>
      </c>
      <c r="C4451">
        <v>1</v>
      </c>
      <c r="D4451">
        <v>26376.8933</v>
      </c>
      <c r="E4451">
        <f>INDEX(Stores[region],MATCH(Sales[[#This Row],[store_no]],Stores[store_no],0))</f>
        <v>3</v>
      </c>
      <c r="F4451" t="str">
        <f>INDEX(Stores[storetype],MATCH(Sales[[#This Row],[store_no]],Stores[store_no],0))</f>
        <v>B</v>
      </c>
      <c r="G4451" t="str">
        <f>INDEX(Stores[location_city],MATCH(Sales[[#This Row],[store_no]],Stores[store_no],0))</f>
        <v>Fargo</v>
      </c>
      <c r="H4451" t="str">
        <f>INDEX(Stores[location_state],MATCH(Sales[[#This Row],[store_no]],Stores[store_no],0))</f>
        <v>North Dakota</v>
      </c>
      <c r="I4451">
        <f>INDEX(Stores[sqft],MATCH(Sales[[#This Row],[store_no]],Stores[store_no],0))</f>
        <v>211600</v>
      </c>
      <c r="J4451" s="4" t="str">
        <f>INDEX(Departments[dept_name],MATCH(Sales[[#This Row],[dept_no]],Departments[dept_no],0))</f>
        <v>Automotive</v>
      </c>
      <c r="K4451" s="4" t="str">
        <f>CONCATENATE(Sales[[#This Row],[region]],Sales[[#This Row],[storetype]])</f>
        <v>3B</v>
      </c>
      <c r="L4451" s="4">
        <f>INDEX(RegionStoreCount[Store Count],MATCH(Sales[[#This Row],[RegionStoretype]],RegionStoreCount[Region/Type],0))</f>
        <v>4</v>
      </c>
      <c r="M4451" s="4">
        <f>AND(Sales[[#This Row],[date]]&lt;=TY_YTDMax,Sales[[#This Row],[date]]&gt;=TY_YTDMin)*Sales[[#This Row],[sales]]</f>
        <v>0</v>
      </c>
      <c r="N4451" s="4">
        <f>AND(Sales[[#This Row],[date]]&lt;=LY_YTDMax,Sales[[#This Row],[date]]&gt;=LY_YTDMin)*Sales[[#This Row],[sales]]</f>
        <v>0</v>
      </c>
      <c r="O4451" s="4">
        <f>AND(Sales[[#This Row],[date]]&gt;=YoY_Min,Sales[[#This Row],[date]]&lt;=TY_YTDMax)*(Sales[[#This Row],[sales]]/Sales[[#This Row],[sqft]])</f>
        <v>0.12465450519848771</v>
      </c>
      <c r="P4451" s="4">
        <f>SUMIF(Sales[RegionStoretype],Sales[[#This Row],[RegionStoretype]],Sales[YoY_SSF])/Sales[[#This Row],[Region_TypeCount]]</f>
        <v>58.312187288105562</v>
      </c>
    </row>
    <row r="4452" spans="1:16" x14ac:dyDescent="0.25">
      <c r="A4452" s="1">
        <v>43035</v>
      </c>
      <c r="B4452">
        <v>17</v>
      </c>
      <c r="C4452">
        <v>17</v>
      </c>
      <c r="D4452">
        <v>150576.62130000003</v>
      </c>
      <c r="E4452">
        <f>INDEX(Stores[region],MATCH(Sales[[#This Row],[store_no]],Stores[store_no],0))</f>
        <v>3</v>
      </c>
      <c r="F4452" t="str">
        <f>INDEX(Stores[storetype],MATCH(Sales[[#This Row],[store_no]],Stores[store_no],0))</f>
        <v>B</v>
      </c>
      <c r="G4452" t="str">
        <f>INDEX(Stores[location_city],MATCH(Sales[[#This Row],[store_no]],Stores[store_no],0))</f>
        <v>Fargo</v>
      </c>
      <c r="H4452" t="str">
        <f>INDEX(Stores[location_state],MATCH(Sales[[#This Row],[store_no]],Stores[store_no],0))</f>
        <v>North Dakota</v>
      </c>
      <c r="I4452">
        <f>INDEX(Stores[sqft],MATCH(Sales[[#This Row],[store_no]],Stores[store_no],0))</f>
        <v>211600</v>
      </c>
      <c r="J4452" s="4" t="str">
        <f>INDEX(Departments[dept_name],MATCH(Sales[[#This Row],[dept_no]],Departments[dept_no],0))</f>
        <v>Shoes</v>
      </c>
      <c r="K4452" s="4" t="str">
        <f>CONCATENATE(Sales[[#This Row],[region]],Sales[[#This Row],[storetype]])</f>
        <v>3B</v>
      </c>
      <c r="L4452" s="4">
        <f>INDEX(RegionStoreCount[Store Count],MATCH(Sales[[#This Row],[RegionStoretype]],RegionStoreCount[Region/Type],0))</f>
        <v>4</v>
      </c>
      <c r="M4452" s="4">
        <f>AND(Sales[[#This Row],[date]]&lt;=TY_YTDMax,Sales[[#This Row],[date]]&gt;=TY_YTDMin)*Sales[[#This Row],[sales]]</f>
        <v>0</v>
      </c>
      <c r="N4452" s="4">
        <f>AND(Sales[[#This Row],[date]]&lt;=LY_YTDMax,Sales[[#This Row],[date]]&gt;=LY_YTDMin)*Sales[[#This Row],[sales]]</f>
        <v>0</v>
      </c>
      <c r="O4452" s="4">
        <f>AND(Sales[[#This Row],[date]]&gt;=YoY_Min,Sales[[#This Row],[date]]&lt;=TY_YTDMax)*(Sales[[#This Row],[sales]]/Sales[[#This Row],[sqft]])</f>
        <v>0.71160974149338385</v>
      </c>
      <c r="P4452" s="4">
        <f>SUMIF(Sales[RegionStoretype],Sales[[#This Row],[RegionStoretype]],Sales[YoY_SSF])/Sales[[#This Row],[Region_TypeCount]]</f>
        <v>58.312187288105562</v>
      </c>
    </row>
    <row r="4453" spans="1:16" x14ac:dyDescent="0.25">
      <c r="A4453" s="1">
        <v>43035</v>
      </c>
      <c r="B4453">
        <v>18</v>
      </c>
      <c r="C4453">
        <v>16</v>
      </c>
      <c r="D4453">
        <v>90332.436600000001</v>
      </c>
      <c r="E4453">
        <f>INDEX(Stores[region],MATCH(Sales[[#This Row],[store_no]],Stores[store_no],0))</f>
        <v>2</v>
      </c>
      <c r="F4453" t="str">
        <f>INDEX(Stores[storetype],MATCH(Sales[[#This Row],[store_no]],Stores[store_no],0))</f>
        <v>B</v>
      </c>
      <c r="G4453" t="str">
        <f>INDEX(Stores[location_city],MATCH(Sales[[#This Row],[store_no]],Stores[store_no],0))</f>
        <v>Chicago</v>
      </c>
      <c r="H4453" t="str">
        <f>INDEX(Stores[location_state],MATCH(Sales[[#This Row],[store_no]],Stores[store_no],0))</f>
        <v>Illinois</v>
      </c>
      <c r="I4453">
        <f>INDEX(Stores[sqft],MATCH(Sales[[#This Row],[store_no]],Stores[store_no],0))</f>
        <v>120700</v>
      </c>
      <c r="J4453" s="4" t="str">
        <f>INDEX(Departments[dept_name],MATCH(Sales[[#This Row],[dept_no]],Departments[dept_no],0))</f>
        <v>Outdoors</v>
      </c>
      <c r="K4453" s="4" t="str">
        <f>CONCATENATE(Sales[[#This Row],[region]],Sales[[#This Row],[storetype]])</f>
        <v>2B</v>
      </c>
      <c r="L4453" s="4">
        <f>INDEX(RegionStoreCount[Store Count],MATCH(Sales[[#This Row],[RegionStoretype]],RegionStoreCount[Region/Type],0))</f>
        <v>6</v>
      </c>
      <c r="M4453" s="4">
        <f>AND(Sales[[#This Row],[date]]&lt;=TY_YTDMax,Sales[[#This Row],[date]]&gt;=TY_YTDMin)*Sales[[#This Row],[sales]]</f>
        <v>0</v>
      </c>
      <c r="N4453" s="4">
        <f>AND(Sales[[#This Row],[date]]&lt;=LY_YTDMax,Sales[[#This Row],[date]]&gt;=LY_YTDMin)*Sales[[#This Row],[sales]]</f>
        <v>0</v>
      </c>
      <c r="O4453" s="4">
        <f>AND(Sales[[#This Row],[date]]&gt;=YoY_Min,Sales[[#This Row],[date]]&lt;=TY_YTDMax)*(Sales[[#This Row],[sales]]/Sales[[#This Row],[sqft]])</f>
        <v>0.74840461143330572</v>
      </c>
      <c r="P4453" s="4">
        <f>SUMIF(Sales[RegionStoretype],Sales[[#This Row],[RegionStoretype]],Sales[YoY_SSF])/Sales[[#This Row],[Region_TypeCount]]</f>
        <v>58.393757732919049</v>
      </c>
    </row>
    <row r="4454" spans="1:16" x14ac:dyDescent="0.25">
      <c r="A4454" s="1">
        <v>43035</v>
      </c>
      <c r="B4454">
        <v>19</v>
      </c>
      <c r="C4454">
        <v>4</v>
      </c>
      <c r="D4454">
        <v>3867.4094</v>
      </c>
      <c r="E4454">
        <f>INDEX(Stores[region],MATCH(Sales[[#This Row],[store_no]],Stores[store_no],0))</f>
        <v>3</v>
      </c>
      <c r="F4454" t="str">
        <f>INDEX(Stores[storetype],MATCH(Sales[[#This Row],[store_no]],Stores[store_no],0))</f>
        <v>A</v>
      </c>
      <c r="G4454" t="str">
        <f>INDEX(Stores[location_city],MATCH(Sales[[#This Row],[store_no]],Stores[store_no],0))</f>
        <v>Des Moines</v>
      </c>
      <c r="H4454" t="str">
        <f>INDEX(Stores[location_state],MATCH(Sales[[#This Row],[store_no]],Stores[store_no],0))</f>
        <v>Iowa</v>
      </c>
      <c r="I4454">
        <f>INDEX(Stores[sqft],MATCH(Sales[[#This Row],[store_no]],Stores[store_no],0))</f>
        <v>197600</v>
      </c>
      <c r="J4454" s="4" t="str">
        <f>INDEX(Departments[dept_name],MATCH(Sales[[#This Row],[dept_no]],Departments[dept_no],0))</f>
        <v>Books</v>
      </c>
      <c r="K4454" s="4" t="str">
        <f>CONCATENATE(Sales[[#This Row],[region]],Sales[[#This Row],[storetype]])</f>
        <v>3A</v>
      </c>
      <c r="L4454" s="4">
        <f>INDEX(RegionStoreCount[Store Count],MATCH(Sales[[#This Row],[RegionStoretype]],RegionStoreCount[Region/Type],0))</f>
        <v>9</v>
      </c>
      <c r="M4454" s="4">
        <f>AND(Sales[[#This Row],[date]]&lt;=TY_YTDMax,Sales[[#This Row],[date]]&gt;=TY_YTDMin)*Sales[[#This Row],[sales]]</f>
        <v>0</v>
      </c>
      <c r="N4454" s="4">
        <f>AND(Sales[[#This Row],[date]]&lt;=LY_YTDMax,Sales[[#This Row],[date]]&gt;=LY_YTDMin)*Sales[[#This Row],[sales]]</f>
        <v>0</v>
      </c>
      <c r="O4454" s="4">
        <f>AND(Sales[[#This Row],[date]]&gt;=YoY_Min,Sales[[#This Row],[date]]&lt;=TY_YTDMax)*(Sales[[#This Row],[sales]]/Sales[[#This Row],[sqft]])</f>
        <v>1.9571909919028341E-2</v>
      </c>
      <c r="P4454" s="4">
        <f>SUMIF(Sales[RegionStoretype],Sales[[#This Row],[RegionStoretype]],Sales[YoY_SSF])/Sales[[#This Row],[Region_TypeCount]]</f>
        <v>53.603836561720975</v>
      </c>
    </row>
    <row r="4455" spans="1:16" x14ac:dyDescent="0.25">
      <c r="A4455" s="1">
        <v>43035</v>
      </c>
      <c r="B4455">
        <v>19</v>
      </c>
      <c r="C4455">
        <v>7</v>
      </c>
      <c r="D4455">
        <v>41225.907299999999</v>
      </c>
      <c r="E4455">
        <f>INDEX(Stores[region],MATCH(Sales[[#This Row],[store_no]],Stores[store_no],0))</f>
        <v>3</v>
      </c>
      <c r="F4455" t="str">
        <f>INDEX(Stores[storetype],MATCH(Sales[[#This Row],[store_no]],Stores[store_no],0))</f>
        <v>A</v>
      </c>
      <c r="G4455" t="str">
        <f>INDEX(Stores[location_city],MATCH(Sales[[#This Row],[store_no]],Stores[store_no],0))</f>
        <v>Des Moines</v>
      </c>
      <c r="H4455" t="str">
        <f>INDEX(Stores[location_state],MATCH(Sales[[#This Row],[store_no]],Stores[store_no],0))</f>
        <v>Iowa</v>
      </c>
      <c r="I4455">
        <f>INDEX(Stores[sqft],MATCH(Sales[[#This Row],[store_no]],Stores[store_no],0))</f>
        <v>197600</v>
      </c>
      <c r="J4455" s="4" t="str">
        <f>INDEX(Departments[dept_name],MATCH(Sales[[#This Row],[dept_no]],Departments[dept_no],0))</f>
        <v>Electronics</v>
      </c>
      <c r="K4455" s="4" t="str">
        <f>CONCATENATE(Sales[[#This Row],[region]],Sales[[#This Row],[storetype]])</f>
        <v>3A</v>
      </c>
      <c r="L4455" s="4">
        <f>INDEX(RegionStoreCount[Store Count],MATCH(Sales[[#This Row],[RegionStoretype]],RegionStoreCount[Region/Type],0))</f>
        <v>9</v>
      </c>
      <c r="M4455" s="4">
        <f>AND(Sales[[#This Row],[date]]&lt;=TY_YTDMax,Sales[[#This Row],[date]]&gt;=TY_YTDMin)*Sales[[#This Row],[sales]]</f>
        <v>0</v>
      </c>
      <c r="N4455" s="4">
        <f>AND(Sales[[#This Row],[date]]&lt;=LY_YTDMax,Sales[[#This Row],[date]]&gt;=LY_YTDMin)*Sales[[#This Row],[sales]]</f>
        <v>0</v>
      </c>
      <c r="O4455" s="4">
        <f>AND(Sales[[#This Row],[date]]&gt;=YoY_Min,Sales[[#This Row],[date]]&lt;=TY_YTDMax)*(Sales[[#This Row],[sales]]/Sales[[#This Row],[sqft]])</f>
        <v>0.20863313410931172</v>
      </c>
      <c r="P4455" s="4">
        <f>SUMIF(Sales[RegionStoretype],Sales[[#This Row],[RegionStoretype]],Sales[YoY_SSF])/Sales[[#This Row],[Region_TypeCount]]</f>
        <v>53.603836561720975</v>
      </c>
    </row>
    <row r="4456" spans="1:16" x14ac:dyDescent="0.25">
      <c r="A4456" s="1">
        <v>43035</v>
      </c>
      <c r="B4456">
        <v>20</v>
      </c>
      <c r="C4456">
        <v>10</v>
      </c>
      <c r="D4456">
        <v>841.62</v>
      </c>
      <c r="E4456">
        <f>INDEX(Stores[region],MATCH(Sales[[#This Row],[store_no]],Stores[store_no],0))</f>
        <v>1</v>
      </c>
      <c r="F4456" t="str">
        <f>INDEX(Stores[storetype],MATCH(Sales[[#This Row],[store_no]],Stores[store_no],0))</f>
        <v>A</v>
      </c>
      <c r="G4456" t="str">
        <f>INDEX(Stores[location_city],MATCH(Sales[[#This Row],[store_no]],Stores[store_no],0))</f>
        <v>South Bend</v>
      </c>
      <c r="H4456" t="str">
        <f>INDEX(Stores[location_state],MATCH(Sales[[#This Row],[store_no]],Stores[store_no],0))</f>
        <v>Indiana</v>
      </c>
      <c r="I4456">
        <f>INDEX(Stores[sqft],MATCH(Sales[[#This Row],[store_no]],Stores[store_no],0))</f>
        <v>39700</v>
      </c>
      <c r="J4456" s="4" t="str">
        <f>INDEX(Departments[dept_name],MATCH(Sales[[#This Row],[dept_no]],Departments[dept_no],0))</f>
        <v>Health</v>
      </c>
      <c r="K4456" s="4" t="str">
        <f>CONCATENATE(Sales[[#This Row],[region]],Sales[[#This Row],[storetype]])</f>
        <v>1A</v>
      </c>
      <c r="L4456" s="4">
        <f>INDEX(RegionStoreCount[Store Count],MATCH(Sales[[#This Row],[RegionStoretype]],RegionStoreCount[Region/Type],0))</f>
        <v>5</v>
      </c>
      <c r="M4456" s="4">
        <f>AND(Sales[[#This Row],[date]]&lt;=TY_YTDMax,Sales[[#This Row],[date]]&gt;=TY_YTDMin)*Sales[[#This Row],[sales]]</f>
        <v>0</v>
      </c>
      <c r="N4456" s="4">
        <f>AND(Sales[[#This Row],[date]]&lt;=LY_YTDMax,Sales[[#This Row],[date]]&gt;=LY_YTDMin)*Sales[[#This Row],[sales]]</f>
        <v>0</v>
      </c>
      <c r="O4456" s="4">
        <f>AND(Sales[[#This Row],[date]]&gt;=YoY_Min,Sales[[#This Row],[date]]&lt;=TY_YTDMax)*(Sales[[#This Row],[sales]]/Sales[[#This Row],[sqft]])</f>
        <v>2.1199496221662468E-2</v>
      </c>
      <c r="P4456" s="4">
        <f>SUMIF(Sales[RegionStoretype],Sales[[#This Row],[RegionStoretype]],Sales[YoY_SSF])/Sales[[#This Row],[Region_TypeCount]]</f>
        <v>59.469551530910678</v>
      </c>
    </row>
    <row r="4457" spans="1:16" x14ac:dyDescent="0.25">
      <c r="A4457" s="1">
        <v>43035</v>
      </c>
      <c r="B4457">
        <v>20</v>
      </c>
      <c r="C4457">
        <v>18</v>
      </c>
      <c r="D4457">
        <v>5.0999999999999996</v>
      </c>
      <c r="E4457">
        <f>INDEX(Stores[region],MATCH(Sales[[#This Row],[store_no]],Stores[store_no],0))</f>
        <v>1</v>
      </c>
      <c r="F4457" t="str">
        <f>INDEX(Stores[storetype],MATCH(Sales[[#This Row],[store_no]],Stores[store_no],0))</f>
        <v>A</v>
      </c>
      <c r="G4457" t="str">
        <f>INDEX(Stores[location_city],MATCH(Sales[[#This Row],[store_no]],Stores[store_no],0))</f>
        <v>South Bend</v>
      </c>
      <c r="H4457" t="str">
        <f>INDEX(Stores[location_state],MATCH(Sales[[#This Row],[store_no]],Stores[store_no],0))</f>
        <v>Indiana</v>
      </c>
      <c r="I4457">
        <f>INDEX(Stores[sqft],MATCH(Sales[[#This Row],[store_no]],Stores[store_no],0))</f>
        <v>39700</v>
      </c>
      <c r="J4457" s="4" t="str">
        <f>INDEX(Departments[dept_name],MATCH(Sales[[#This Row],[dept_no]],Departments[dept_no],0))</f>
        <v>Sports</v>
      </c>
      <c r="K4457" s="4" t="str">
        <f>CONCATENATE(Sales[[#This Row],[region]],Sales[[#This Row],[storetype]])</f>
        <v>1A</v>
      </c>
      <c r="L4457" s="4">
        <f>INDEX(RegionStoreCount[Store Count],MATCH(Sales[[#This Row],[RegionStoretype]],RegionStoreCount[Region/Type],0))</f>
        <v>5</v>
      </c>
      <c r="M4457" s="4">
        <f>AND(Sales[[#This Row],[date]]&lt;=TY_YTDMax,Sales[[#This Row],[date]]&gt;=TY_YTDMin)*Sales[[#This Row],[sales]]</f>
        <v>0</v>
      </c>
      <c r="N4457" s="4">
        <f>AND(Sales[[#This Row],[date]]&lt;=LY_YTDMax,Sales[[#This Row],[date]]&gt;=LY_YTDMin)*Sales[[#This Row],[sales]]</f>
        <v>0</v>
      </c>
      <c r="O4457" s="4">
        <f>AND(Sales[[#This Row],[date]]&gt;=YoY_Min,Sales[[#This Row],[date]]&lt;=TY_YTDMax)*(Sales[[#This Row],[sales]]/Sales[[#This Row],[sqft]])</f>
        <v>1.2846347607052897E-4</v>
      </c>
      <c r="P4457" s="4">
        <f>SUMIF(Sales[RegionStoretype],Sales[[#This Row],[RegionStoretype]],Sales[YoY_SSF])/Sales[[#This Row],[Region_TypeCount]]</f>
        <v>59.469551530910678</v>
      </c>
    </row>
    <row r="4458" spans="1:16" x14ac:dyDescent="0.25">
      <c r="A4458" s="1">
        <v>43035</v>
      </c>
      <c r="B4458">
        <v>21</v>
      </c>
      <c r="C4458">
        <v>4</v>
      </c>
      <c r="D4458">
        <v>217227.35560000001</v>
      </c>
      <c r="E4458">
        <f>INDEX(Stores[region],MATCH(Sales[[#This Row],[store_no]],Stores[store_no],0))</f>
        <v>2</v>
      </c>
      <c r="F4458" t="str">
        <f>INDEX(Stores[storetype],MATCH(Sales[[#This Row],[store_no]],Stores[store_no],0))</f>
        <v>B</v>
      </c>
      <c r="G4458" t="str">
        <f>INDEX(Stores[location_city],MATCH(Sales[[#This Row],[store_no]],Stores[store_no],0))</f>
        <v>Madison</v>
      </c>
      <c r="H4458" t="str">
        <f>INDEX(Stores[location_state],MATCH(Sales[[#This Row],[store_no]],Stores[store_no],0))</f>
        <v>Wisconsin</v>
      </c>
      <c r="I4458">
        <f>INDEX(Stores[sqft],MATCH(Sales[[#This Row],[store_no]],Stores[store_no],0))</f>
        <v>206400</v>
      </c>
      <c r="J4458" s="4" t="str">
        <f>INDEX(Departments[dept_name],MATCH(Sales[[#This Row],[dept_no]],Departments[dept_no],0))</f>
        <v>Books</v>
      </c>
      <c r="K4458" s="4" t="str">
        <f>CONCATENATE(Sales[[#This Row],[region]],Sales[[#This Row],[storetype]])</f>
        <v>2B</v>
      </c>
      <c r="L4458" s="4">
        <f>INDEX(RegionStoreCount[Store Count],MATCH(Sales[[#This Row],[RegionStoretype]],RegionStoreCount[Region/Type],0))</f>
        <v>6</v>
      </c>
      <c r="M4458" s="4">
        <f>AND(Sales[[#This Row],[date]]&lt;=TY_YTDMax,Sales[[#This Row],[date]]&gt;=TY_YTDMin)*Sales[[#This Row],[sales]]</f>
        <v>0</v>
      </c>
      <c r="N4458" s="4">
        <f>AND(Sales[[#This Row],[date]]&lt;=LY_YTDMax,Sales[[#This Row],[date]]&gt;=LY_YTDMin)*Sales[[#This Row],[sales]]</f>
        <v>0</v>
      </c>
      <c r="O4458" s="4">
        <f>AND(Sales[[#This Row],[date]]&gt;=YoY_Min,Sales[[#This Row],[date]]&lt;=TY_YTDMax)*(Sales[[#This Row],[sales]]/Sales[[#This Row],[sqft]])</f>
        <v>1.0524581182170543</v>
      </c>
      <c r="P4458" s="4">
        <f>SUMIF(Sales[RegionStoretype],Sales[[#This Row],[RegionStoretype]],Sales[YoY_SSF])/Sales[[#This Row],[Region_TypeCount]]</f>
        <v>58.393757732919049</v>
      </c>
    </row>
    <row r="4459" spans="1:16" x14ac:dyDescent="0.25">
      <c r="A4459" s="1">
        <v>43035</v>
      </c>
      <c r="B4459">
        <v>21</v>
      </c>
      <c r="C4459">
        <v>13</v>
      </c>
      <c r="D4459">
        <v>138259.95690000002</v>
      </c>
      <c r="E4459">
        <f>INDEX(Stores[region],MATCH(Sales[[#This Row],[store_no]],Stores[store_no],0))</f>
        <v>2</v>
      </c>
      <c r="F4459" t="str">
        <f>INDEX(Stores[storetype],MATCH(Sales[[#This Row],[store_no]],Stores[store_no],0))</f>
        <v>B</v>
      </c>
      <c r="G4459" t="str">
        <f>INDEX(Stores[location_city],MATCH(Sales[[#This Row],[store_no]],Stores[store_no],0))</f>
        <v>Madison</v>
      </c>
      <c r="H4459" t="str">
        <f>INDEX(Stores[location_state],MATCH(Sales[[#This Row],[store_no]],Stores[store_no],0))</f>
        <v>Wisconsin</v>
      </c>
      <c r="I4459">
        <f>INDEX(Stores[sqft],MATCH(Sales[[#This Row],[store_no]],Stores[store_no],0))</f>
        <v>206400</v>
      </c>
      <c r="J4459" s="4" t="str">
        <f>INDEX(Departments[dept_name],MATCH(Sales[[#This Row],[dept_no]],Departments[dept_no],0))</f>
        <v>Kids</v>
      </c>
      <c r="K4459" s="4" t="str">
        <f>CONCATENATE(Sales[[#This Row],[region]],Sales[[#This Row],[storetype]])</f>
        <v>2B</v>
      </c>
      <c r="L4459" s="4">
        <f>INDEX(RegionStoreCount[Store Count],MATCH(Sales[[#This Row],[RegionStoretype]],RegionStoreCount[Region/Type],0))</f>
        <v>6</v>
      </c>
      <c r="M4459" s="4">
        <f>AND(Sales[[#This Row],[date]]&lt;=TY_YTDMax,Sales[[#This Row],[date]]&gt;=TY_YTDMin)*Sales[[#This Row],[sales]]</f>
        <v>0</v>
      </c>
      <c r="N4459" s="4">
        <f>AND(Sales[[#This Row],[date]]&lt;=LY_YTDMax,Sales[[#This Row],[date]]&gt;=LY_YTDMin)*Sales[[#This Row],[sales]]</f>
        <v>0</v>
      </c>
      <c r="O4459" s="4">
        <f>AND(Sales[[#This Row],[date]]&gt;=YoY_Min,Sales[[#This Row],[date]]&lt;=TY_YTDMax)*(Sales[[#This Row],[sales]]/Sales[[#This Row],[sqft]])</f>
        <v>0.6698641322674419</v>
      </c>
      <c r="P4459" s="4">
        <f>SUMIF(Sales[RegionStoretype],Sales[[#This Row],[RegionStoretype]],Sales[YoY_SSF])/Sales[[#This Row],[Region_TypeCount]]</f>
        <v>58.393757732919049</v>
      </c>
    </row>
    <row r="4460" spans="1:16" x14ac:dyDescent="0.25">
      <c r="A4460" s="1">
        <v>43035</v>
      </c>
      <c r="B4460">
        <v>22</v>
      </c>
      <c r="C4460">
        <v>9</v>
      </c>
      <c r="D4460">
        <v>30247.846300000001</v>
      </c>
      <c r="E4460">
        <f>INDEX(Stores[region],MATCH(Sales[[#This Row],[store_no]],Stores[store_no],0))</f>
        <v>3</v>
      </c>
      <c r="F4460" t="str">
        <f>INDEX(Stores[storetype],MATCH(Sales[[#This Row],[store_no]],Stores[store_no],0))</f>
        <v>B</v>
      </c>
      <c r="G4460" t="str">
        <f>INDEX(Stores[location_city],MATCH(Sales[[#This Row],[store_no]],Stores[store_no],0))</f>
        <v>Sioux Falls</v>
      </c>
      <c r="H4460" t="str">
        <f>INDEX(Stores[location_state],MATCH(Sales[[#This Row],[store_no]],Stores[store_no],0))</f>
        <v>South Dakota</v>
      </c>
      <c r="I4460">
        <f>INDEX(Stores[sqft],MATCH(Sales[[#This Row],[store_no]],Stores[store_no],0))</f>
        <v>57800</v>
      </c>
      <c r="J4460" s="4" t="str">
        <f>INDEX(Departments[dept_name],MATCH(Sales[[#This Row],[dept_no]],Departments[dept_no],0))</f>
        <v>Garden</v>
      </c>
      <c r="K4460" s="4" t="str">
        <f>CONCATENATE(Sales[[#This Row],[region]],Sales[[#This Row],[storetype]])</f>
        <v>3B</v>
      </c>
      <c r="L4460" s="4">
        <f>INDEX(RegionStoreCount[Store Count],MATCH(Sales[[#This Row],[RegionStoretype]],RegionStoreCount[Region/Type],0))</f>
        <v>4</v>
      </c>
      <c r="M4460" s="4">
        <f>AND(Sales[[#This Row],[date]]&lt;=TY_YTDMax,Sales[[#This Row],[date]]&gt;=TY_YTDMin)*Sales[[#This Row],[sales]]</f>
        <v>0</v>
      </c>
      <c r="N4460" s="4">
        <f>AND(Sales[[#This Row],[date]]&lt;=LY_YTDMax,Sales[[#This Row],[date]]&gt;=LY_YTDMin)*Sales[[#This Row],[sales]]</f>
        <v>0</v>
      </c>
      <c r="O4460" s="4">
        <f>AND(Sales[[#This Row],[date]]&gt;=YoY_Min,Sales[[#This Row],[date]]&lt;=TY_YTDMax)*(Sales[[#This Row],[sales]]/Sales[[#This Row],[sqft]])</f>
        <v>0.5233191401384083</v>
      </c>
      <c r="P4460" s="4">
        <f>SUMIF(Sales[RegionStoretype],Sales[[#This Row],[RegionStoretype]],Sales[YoY_SSF])/Sales[[#This Row],[Region_TypeCount]]</f>
        <v>58.312187288105562</v>
      </c>
    </row>
    <row r="4461" spans="1:16" x14ac:dyDescent="0.25">
      <c r="A4461" s="1">
        <v>43035</v>
      </c>
      <c r="B4461">
        <v>22</v>
      </c>
      <c r="C4461">
        <v>12</v>
      </c>
      <c r="D4461">
        <v>39150.609099999994</v>
      </c>
      <c r="E4461">
        <f>INDEX(Stores[region],MATCH(Sales[[#This Row],[store_no]],Stores[store_no],0))</f>
        <v>3</v>
      </c>
      <c r="F4461" t="str">
        <f>INDEX(Stores[storetype],MATCH(Sales[[#This Row],[store_no]],Stores[store_no],0))</f>
        <v>B</v>
      </c>
      <c r="G4461" t="str">
        <f>INDEX(Stores[location_city],MATCH(Sales[[#This Row],[store_no]],Stores[store_no],0))</f>
        <v>Sioux Falls</v>
      </c>
      <c r="H4461" t="str">
        <f>INDEX(Stores[location_state],MATCH(Sales[[#This Row],[store_no]],Stores[store_no],0))</f>
        <v>South Dakota</v>
      </c>
      <c r="I4461">
        <f>INDEX(Stores[sqft],MATCH(Sales[[#This Row],[store_no]],Stores[store_no],0))</f>
        <v>57800</v>
      </c>
      <c r="J4461" s="4" t="str">
        <f>INDEX(Departments[dept_name],MATCH(Sales[[#This Row],[dept_no]],Departments[dept_no],0))</f>
        <v>Jewelery</v>
      </c>
      <c r="K4461" s="4" t="str">
        <f>CONCATENATE(Sales[[#This Row],[region]],Sales[[#This Row],[storetype]])</f>
        <v>3B</v>
      </c>
      <c r="L4461" s="4">
        <f>INDEX(RegionStoreCount[Store Count],MATCH(Sales[[#This Row],[RegionStoretype]],RegionStoreCount[Region/Type],0))</f>
        <v>4</v>
      </c>
      <c r="M4461" s="4">
        <f>AND(Sales[[#This Row],[date]]&lt;=TY_YTDMax,Sales[[#This Row],[date]]&gt;=TY_YTDMin)*Sales[[#This Row],[sales]]</f>
        <v>0</v>
      </c>
      <c r="N4461" s="4">
        <f>AND(Sales[[#This Row],[date]]&lt;=LY_YTDMax,Sales[[#This Row],[date]]&gt;=LY_YTDMin)*Sales[[#This Row],[sales]]</f>
        <v>0</v>
      </c>
      <c r="O4461" s="4">
        <f>AND(Sales[[#This Row],[date]]&gt;=YoY_Min,Sales[[#This Row],[date]]&lt;=TY_YTDMax)*(Sales[[#This Row],[sales]]/Sales[[#This Row],[sqft]])</f>
        <v>0.67734617820069198</v>
      </c>
      <c r="P4461" s="4">
        <f>SUMIF(Sales[RegionStoretype],Sales[[#This Row],[RegionStoretype]],Sales[YoY_SSF])/Sales[[#This Row],[Region_TypeCount]]</f>
        <v>58.312187288105562</v>
      </c>
    </row>
    <row r="4462" spans="1:16" x14ac:dyDescent="0.25">
      <c r="A4462" s="1">
        <v>43035</v>
      </c>
      <c r="B4462">
        <v>23</v>
      </c>
      <c r="C4462">
        <v>6</v>
      </c>
      <c r="D4462">
        <v>31675.917699999998</v>
      </c>
      <c r="E4462">
        <f>INDEX(Stores[region],MATCH(Sales[[#This Row],[store_no]],Stores[store_no],0))</f>
        <v>3</v>
      </c>
      <c r="F4462" t="str">
        <f>INDEX(Stores[storetype],MATCH(Sales[[#This Row],[store_no]],Stores[store_no],0))</f>
        <v>B</v>
      </c>
      <c r="G4462" t="str">
        <f>INDEX(Stores[location_city],MATCH(Sales[[#This Row],[store_no]],Stores[store_no],0))</f>
        <v>Cedar Rapids</v>
      </c>
      <c r="H4462" t="str">
        <f>INDEX(Stores[location_state],MATCH(Sales[[#This Row],[store_no]],Stores[store_no],0))</f>
        <v>Iowa</v>
      </c>
      <c r="I4462">
        <f>INDEX(Stores[sqft],MATCH(Sales[[#This Row],[store_no]],Stores[store_no],0))</f>
        <v>123700</v>
      </c>
      <c r="J4462" s="4" t="str">
        <f>INDEX(Departments[dept_name],MATCH(Sales[[#This Row],[dept_no]],Departments[dept_no],0))</f>
        <v>Computers</v>
      </c>
      <c r="K4462" s="4" t="str">
        <f>CONCATENATE(Sales[[#This Row],[region]],Sales[[#This Row],[storetype]])</f>
        <v>3B</v>
      </c>
      <c r="L4462" s="4">
        <f>INDEX(RegionStoreCount[Store Count],MATCH(Sales[[#This Row],[RegionStoretype]],RegionStoreCount[Region/Type],0))</f>
        <v>4</v>
      </c>
      <c r="M4462" s="4">
        <f>AND(Sales[[#This Row],[date]]&lt;=TY_YTDMax,Sales[[#This Row],[date]]&gt;=TY_YTDMin)*Sales[[#This Row],[sales]]</f>
        <v>0</v>
      </c>
      <c r="N4462" s="4">
        <f>AND(Sales[[#This Row],[date]]&lt;=LY_YTDMax,Sales[[#This Row],[date]]&gt;=LY_YTDMin)*Sales[[#This Row],[sales]]</f>
        <v>0</v>
      </c>
      <c r="O4462" s="4">
        <f>AND(Sales[[#This Row],[date]]&gt;=YoY_Min,Sales[[#This Row],[date]]&lt;=TY_YTDMax)*(Sales[[#This Row],[sales]]/Sales[[#This Row],[sqft]])</f>
        <v>0.25607047453516568</v>
      </c>
      <c r="P4462" s="4">
        <f>SUMIF(Sales[RegionStoretype],Sales[[#This Row],[RegionStoretype]],Sales[YoY_SSF])/Sales[[#This Row],[Region_TypeCount]]</f>
        <v>58.312187288105562</v>
      </c>
    </row>
    <row r="4463" spans="1:16" x14ac:dyDescent="0.25">
      <c r="A4463" s="1">
        <v>43035</v>
      </c>
      <c r="B4463">
        <v>23</v>
      </c>
      <c r="C4463">
        <v>15</v>
      </c>
      <c r="D4463">
        <v>29032.497800000001</v>
      </c>
      <c r="E4463">
        <f>INDEX(Stores[region],MATCH(Sales[[#This Row],[store_no]],Stores[store_no],0))</f>
        <v>3</v>
      </c>
      <c r="F4463" t="str">
        <f>INDEX(Stores[storetype],MATCH(Sales[[#This Row],[store_no]],Stores[store_no],0))</f>
        <v>B</v>
      </c>
      <c r="G4463" t="str">
        <f>INDEX(Stores[location_city],MATCH(Sales[[#This Row],[store_no]],Stores[store_no],0))</f>
        <v>Cedar Rapids</v>
      </c>
      <c r="H4463" t="str">
        <f>INDEX(Stores[location_state],MATCH(Sales[[#This Row],[store_no]],Stores[store_no],0))</f>
        <v>Iowa</v>
      </c>
      <c r="I4463">
        <f>INDEX(Stores[sqft],MATCH(Sales[[#This Row],[store_no]],Stores[store_no],0))</f>
        <v>123700</v>
      </c>
      <c r="J4463" s="4" t="str">
        <f>INDEX(Departments[dept_name],MATCH(Sales[[#This Row],[dept_no]],Departments[dept_no],0))</f>
        <v>Music</v>
      </c>
      <c r="K4463" s="4" t="str">
        <f>CONCATENATE(Sales[[#This Row],[region]],Sales[[#This Row],[storetype]])</f>
        <v>3B</v>
      </c>
      <c r="L4463" s="4">
        <f>INDEX(RegionStoreCount[Store Count],MATCH(Sales[[#This Row],[RegionStoretype]],RegionStoreCount[Region/Type],0))</f>
        <v>4</v>
      </c>
      <c r="M4463" s="4">
        <f>AND(Sales[[#This Row],[date]]&lt;=TY_YTDMax,Sales[[#This Row],[date]]&gt;=TY_YTDMin)*Sales[[#This Row],[sales]]</f>
        <v>0</v>
      </c>
      <c r="N4463" s="4">
        <f>AND(Sales[[#This Row],[date]]&lt;=LY_YTDMax,Sales[[#This Row],[date]]&gt;=LY_YTDMin)*Sales[[#This Row],[sales]]</f>
        <v>0</v>
      </c>
      <c r="O4463" s="4">
        <f>AND(Sales[[#This Row],[date]]&gt;=YoY_Min,Sales[[#This Row],[date]]&lt;=TY_YTDMax)*(Sales[[#This Row],[sales]]/Sales[[#This Row],[sqft]])</f>
        <v>0.23470087146321747</v>
      </c>
      <c r="P4463" s="4">
        <f>SUMIF(Sales[RegionStoretype],Sales[[#This Row],[RegionStoretype]],Sales[YoY_SSF])/Sales[[#This Row],[Region_TypeCount]]</f>
        <v>58.312187288105562</v>
      </c>
    </row>
    <row r="4464" spans="1:16" x14ac:dyDescent="0.25">
      <c r="A4464" s="1">
        <v>43035</v>
      </c>
      <c r="B4464">
        <v>24</v>
      </c>
      <c r="C4464">
        <v>6</v>
      </c>
      <c r="D4464">
        <v>29730.1158</v>
      </c>
      <c r="E4464">
        <f>INDEX(Stores[region],MATCH(Sales[[#This Row],[store_no]],Stores[store_no],0))</f>
        <v>2</v>
      </c>
      <c r="F4464" t="str">
        <f>INDEX(Stores[storetype],MATCH(Sales[[#This Row],[store_no]],Stores[store_no],0))</f>
        <v>A</v>
      </c>
      <c r="G4464" t="str">
        <f>INDEX(Stores[location_city],MATCH(Sales[[#This Row],[store_no]],Stores[store_no],0))</f>
        <v>Winnetka</v>
      </c>
      <c r="H4464" t="str">
        <f>INDEX(Stores[location_state],MATCH(Sales[[#This Row],[store_no]],Stores[store_no],0))</f>
        <v>Illinois</v>
      </c>
      <c r="I4464">
        <f>INDEX(Stores[sqft],MATCH(Sales[[#This Row],[store_no]],Stores[store_no],0))</f>
        <v>207800</v>
      </c>
      <c r="J4464" s="4" t="str">
        <f>INDEX(Departments[dept_name],MATCH(Sales[[#This Row],[dept_no]],Departments[dept_no],0))</f>
        <v>Computers</v>
      </c>
      <c r="K4464" s="4" t="str">
        <f>CONCATENATE(Sales[[#This Row],[region]],Sales[[#This Row],[storetype]])</f>
        <v>2A</v>
      </c>
      <c r="L4464" s="4">
        <f>INDEX(RegionStoreCount[Store Count],MATCH(Sales[[#This Row],[RegionStoretype]],RegionStoreCount[Region/Type],0))</f>
        <v>5</v>
      </c>
      <c r="M4464" s="4">
        <f>AND(Sales[[#This Row],[date]]&lt;=TY_YTDMax,Sales[[#This Row],[date]]&gt;=TY_YTDMin)*Sales[[#This Row],[sales]]</f>
        <v>0</v>
      </c>
      <c r="N4464" s="4">
        <f>AND(Sales[[#This Row],[date]]&lt;=LY_YTDMax,Sales[[#This Row],[date]]&gt;=LY_YTDMin)*Sales[[#This Row],[sales]]</f>
        <v>0</v>
      </c>
      <c r="O4464" s="4">
        <f>AND(Sales[[#This Row],[date]]&gt;=YoY_Min,Sales[[#This Row],[date]]&lt;=TY_YTDMax)*(Sales[[#This Row],[sales]]/Sales[[#This Row],[sqft]])</f>
        <v>0.14307081713185754</v>
      </c>
      <c r="P4464" s="4">
        <f>SUMIF(Sales[RegionStoretype],Sales[[#This Row],[RegionStoretype]],Sales[YoY_SSF])/Sales[[#This Row],[Region_TypeCount]]</f>
        <v>60.052789354368521</v>
      </c>
    </row>
    <row r="4465" spans="1:16" x14ac:dyDescent="0.25">
      <c r="A4465" s="1">
        <v>43035</v>
      </c>
      <c r="B4465">
        <v>24</v>
      </c>
      <c r="C4465">
        <v>18</v>
      </c>
      <c r="D4465">
        <v>160493.64109999998</v>
      </c>
      <c r="E4465">
        <f>INDEX(Stores[region],MATCH(Sales[[#This Row],[store_no]],Stores[store_no],0))</f>
        <v>2</v>
      </c>
      <c r="F4465" t="str">
        <f>INDEX(Stores[storetype],MATCH(Sales[[#This Row],[store_no]],Stores[store_no],0))</f>
        <v>A</v>
      </c>
      <c r="G4465" t="str">
        <f>INDEX(Stores[location_city],MATCH(Sales[[#This Row],[store_no]],Stores[store_no],0))</f>
        <v>Winnetka</v>
      </c>
      <c r="H4465" t="str">
        <f>INDEX(Stores[location_state],MATCH(Sales[[#This Row],[store_no]],Stores[store_no],0))</f>
        <v>Illinois</v>
      </c>
      <c r="I4465">
        <f>INDEX(Stores[sqft],MATCH(Sales[[#This Row],[store_no]],Stores[store_no],0))</f>
        <v>207800</v>
      </c>
      <c r="J4465" s="4" t="str">
        <f>INDEX(Departments[dept_name],MATCH(Sales[[#This Row],[dept_no]],Departments[dept_no],0))</f>
        <v>Sports</v>
      </c>
      <c r="K4465" s="4" t="str">
        <f>CONCATENATE(Sales[[#This Row],[region]],Sales[[#This Row],[storetype]])</f>
        <v>2A</v>
      </c>
      <c r="L4465" s="4">
        <f>INDEX(RegionStoreCount[Store Count],MATCH(Sales[[#This Row],[RegionStoretype]],RegionStoreCount[Region/Type],0))</f>
        <v>5</v>
      </c>
      <c r="M4465" s="4">
        <f>AND(Sales[[#This Row],[date]]&lt;=TY_YTDMax,Sales[[#This Row],[date]]&gt;=TY_YTDMin)*Sales[[#This Row],[sales]]</f>
        <v>0</v>
      </c>
      <c r="N4465" s="4">
        <f>AND(Sales[[#This Row],[date]]&lt;=LY_YTDMax,Sales[[#This Row],[date]]&gt;=LY_YTDMin)*Sales[[#This Row],[sales]]</f>
        <v>0</v>
      </c>
      <c r="O4465" s="4">
        <f>AND(Sales[[#This Row],[date]]&gt;=YoY_Min,Sales[[#This Row],[date]]&lt;=TY_YTDMax)*(Sales[[#This Row],[sales]]/Sales[[#This Row],[sqft]])</f>
        <v>0.77234668479307012</v>
      </c>
      <c r="P4465" s="4">
        <f>SUMIF(Sales[RegionStoretype],Sales[[#This Row],[RegionStoretype]],Sales[YoY_SSF])/Sales[[#This Row],[Region_TypeCount]]</f>
        <v>60.052789354368521</v>
      </c>
    </row>
    <row r="4466" spans="1:16" x14ac:dyDescent="0.25">
      <c r="A4466" s="1">
        <v>43035</v>
      </c>
      <c r="B4466">
        <v>25</v>
      </c>
      <c r="C4466">
        <v>1</v>
      </c>
      <c r="D4466">
        <v>12187.447500000002</v>
      </c>
      <c r="E4466">
        <f>INDEX(Stores[region],MATCH(Sales[[#This Row],[store_no]],Stores[store_no],0))</f>
        <v>3</v>
      </c>
      <c r="F4466" t="str">
        <f>INDEX(Stores[storetype],MATCH(Sales[[#This Row],[store_no]],Stores[store_no],0))</f>
        <v>B</v>
      </c>
      <c r="G4466" t="str">
        <f>INDEX(Stores[location_city],MATCH(Sales[[#This Row],[store_no]],Stores[store_no],0))</f>
        <v>Kansas City</v>
      </c>
      <c r="H4466" t="str">
        <f>INDEX(Stores[location_state],MATCH(Sales[[#This Row],[store_no]],Stores[store_no],0))</f>
        <v>Missouri</v>
      </c>
      <c r="I4466">
        <f>INDEX(Stores[sqft],MATCH(Sales[[#This Row],[store_no]],Stores[store_no],0))</f>
        <v>92300</v>
      </c>
      <c r="J4466" s="4" t="str">
        <f>INDEX(Departments[dept_name],MATCH(Sales[[#This Row],[dept_no]],Departments[dept_no],0))</f>
        <v>Automotive</v>
      </c>
      <c r="K4466" s="4" t="str">
        <f>CONCATENATE(Sales[[#This Row],[region]],Sales[[#This Row],[storetype]])</f>
        <v>3B</v>
      </c>
      <c r="L4466" s="4">
        <f>INDEX(RegionStoreCount[Store Count],MATCH(Sales[[#This Row],[RegionStoretype]],RegionStoreCount[Region/Type],0))</f>
        <v>4</v>
      </c>
      <c r="M4466" s="4">
        <f>AND(Sales[[#This Row],[date]]&lt;=TY_YTDMax,Sales[[#This Row],[date]]&gt;=TY_YTDMin)*Sales[[#This Row],[sales]]</f>
        <v>0</v>
      </c>
      <c r="N4466" s="4">
        <f>AND(Sales[[#This Row],[date]]&lt;=LY_YTDMax,Sales[[#This Row],[date]]&gt;=LY_YTDMin)*Sales[[#This Row],[sales]]</f>
        <v>0</v>
      </c>
      <c r="O4466" s="4">
        <f>AND(Sales[[#This Row],[date]]&gt;=YoY_Min,Sales[[#This Row],[date]]&lt;=TY_YTDMax)*(Sales[[#This Row],[sales]]/Sales[[#This Row],[sqft]])</f>
        <v>0.13204168472372699</v>
      </c>
      <c r="P4466" s="4">
        <f>SUMIF(Sales[RegionStoretype],Sales[[#This Row],[RegionStoretype]],Sales[YoY_SSF])/Sales[[#This Row],[Region_TypeCount]]</f>
        <v>58.312187288105562</v>
      </c>
    </row>
    <row r="4467" spans="1:16" x14ac:dyDescent="0.25">
      <c r="A4467" s="1">
        <v>43035</v>
      </c>
      <c r="B4467">
        <v>25</v>
      </c>
      <c r="C4467">
        <v>4</v>
      </c>
      <c r="D4467">
        <v>19688.531800000001</v>
      </c>
      <c r="E4467">
        <f>INDEX(Stores[region],MATCH(Sales[[#This Row],[store_no]],Stores[store_no],0))</f>
        <v>3</v>
      </c>
      <c r="F4467" t="str">
        <f>INDEX(Stores[storetype],MATCH(Sales[[#This Row],[store_no]],Stores[store_no],0))</f>
        <v>B</v>
      </c>
      <c r="G4467" t="str">
        <f>INDEX(Stores[location_city],MATCH(Sales[[#This Row],[store_no]],Stores[store_no],0))</f>
        <v>Kansas City</v>
      </c>
      <c r="H4467" t="str">
        <f>INDEX(Stores[location_state],MATCH(Sales[[#This Row],[store_no]],Stores[store_no],0))</f>
        <v>Missouri</v>
      </c>
      <c r="I4467">
        <f>INDEX(Stores[sqft],MATCH(Sales[[#This Row],[store_no]],Stores[store_no],0))</f>
        <v>92300</v>
      </c>
      <c r="J4467" s="4" t="str">
        <f>INDEX(Departments[dept_name],MATCH(Sales[[#This Row],[dept_no]],Departments[dept_no],0))</f>
        <v>Books</v>
      </c>
      <c r="K4467" s="4" t="str">
        <f>CONCATENATE(Sales[[#This Row],[region]],Sales[[#This Row],[storetype]])</f>
        <v>3B</v>
      </c>
      <c r="L4467" s="4">
        <f>INDEX(RegionStoreCount[Store Count],MATCH(Sales[[#This Row],[RegionStoretype]],RegionStoreCount[Region/Type],0))</f>
        <v>4</v>
      </c>
      <c r="M4467" s="4">
        <f>AND(Sales[[#This Row],[date]]&lt;=TY_YTDMax,Sales[[#This Row],[date]]&gt;=TY_YTDMin)*Sales[[#This Row],[sales]]</f>
        <v>0</v>
      </c>
      <c r="N4467" s="4">
        <f>AND(Sales[[#This Row],[date]]&lt;=LY_YTDMax,Sales[[#This Row],[date]]&gt;=LY_YTDMin)*Sales[[#This Row],[sales]]</f>
        <v>0</v>
      </c>
      <c r="O4467" s="4">
        <f>AND(Sales[[#This Row],[date]]&gt;=YoY_Min,Sales[[#This Row],[date]]&lt;=TY_YTDMax)*(Sales[[#This Row],[sales]]/Sales[[#This Row],[sqft]])</f>
        <v>0.21331020368364031</v>
      </c>
      <c r="P4467" s="4">
        <f>SUMIF(Sales[RegionStoretype],Sales[[#This Row],[RegionStoretype]],Sales[YoY_SSF])/Sales[[#This Row],[Region_TypeCount]]</f>
        <v>58.312187288105562</v>
      </c>
    </row>
    <row r="4468" spans="1:16" x14ac:dyDescent="0.25">
      <c r="A4468" s="1">
        <v>43035</v>
      </c>
      <c r="B4468">
        <v>25</v>
      </c>
      <c r="C4468">
        <v>6</v>
      </c>
      <c r="D4468">
        <v>60091.205600000001</v>
      </c>
      <c r="E4468">
        <f>INDEX(Stores[region],MATCH(Sales[[#This Row],[store_no]],Stores[store_no],0))</f>
        <v>3</v>
      </c>
      <c r="F4468" t="str">
        <f>INDEX(Stores[storetype],MATCH(Sales[[#This Row],[store_no]],Stores[store_no],0))</f>
        <v>B</v>
      </c>
      <c r="G4468" t="str">
        <f>INDEX(Stores[location_city],MATCH(Sales[[#This Row],[store_no]],Stores[store_no],0))</f>
        <v>Kansas City</v>
      </c>
      <c r="H4468" t="str">
        <f>INDEX(Stores[location_state],MATCH(Sales[[#This Row],[store_no]],Stores[store_no],0))</f>
        <v>Missouri</v>
      </c>
      <c r="I4468">
        <f>INDEX(Stores[sqft],MATCH(Sales[[#This Row],[store_no]],Stores[store_no],0))</f>
        <v>92300</v>
      </c>
      <c r="J4468" s="4" t="str">
        <f>INDEX(Departments[dept_name],MATCH(Sales[[#This Row],[dept_no]],Departments[dept_no],0))</f>
        <v>Computers</v>
      </c>
      <c r="K4468" s="4" t="str">
        <f>CONCATENATE(Sales[[#This Row],[region]],Sales[[#This Row],[storetype]])</f>
        <v>3B</v>
      </c>
      <c r="L4468" s="4">
        <f>INDEX(RegionStoreCount[Store Count],MATCH(Sales[[#This Row],[RegionStoretype]],RegionStoreCount[Region/Type],0))</f>
        <v>4</v>
      </c>
      <c r="M4468" s="4">
        <f>AND(Sales[[#This Row],[date]]&lt;=TY_YTDMax,Sales[[#This Row],[date]]&gt;=TY_YTDMin)*Sales[[#This Row],[sales]]</f>
        <v>0</v>
      </c>
      <c r="N4468" s="4">
        <f>AND(Sales[[#This Row],[date]]&lt;=LY_YTDMax,Sales[[#This Row],[date]]&gt;=LY_YTDMin)*Sales[[#This Row],[sales]]</f>
        <v>0</v>
      </c>
      <c r="O4468" s="4">
        <f>AND(Sales[[#This Row],[date]]&gt;=YoY_Min,Sales[[#This Row],[date]]&lt;=TY_YTDMax)*(Sales[[#This Row],[sales]]/Sales[[#This Row],[sqft]])</f>
        <v>0.65104231419284941</v>
      </c>
      <c r="P4468" s="4">
        <f>SUMIF(Sales[RegionStoretype],Sales[[#This Row],[RegionStoretype]],Sales[YoY_SSF])/Sales[[#This Row],[Region_TypeCount]]</f>
        <v>58.312187288105562</v>
      </c>
    </row>
    <row r="4469" spans="1:16" x14ac:dyDescent="0.25">
      <c r="A4469" s="1">
        <v>43035</v>
      </c>
      <c r="B4469">
        <v>25</v>
      </c>
      <c r="C4469">
        <v>17</v>
      </c>
      <c r="D4469">
        <v>105232.46399999999</v>
      </c>
      <c r="E4469">
        <f>INDEX(Stores[region],MATCH(Sales[[#This Row],[store_no]],Stores[store_no],0))</f>
        <v>3</v>
      </c>
      <c r="F4469" t="str">
        <f>INDEX(Stores[storetype],MATCH(Sales[[#This Row],[store_no]],Stores[store_no],0))</f>
        <v>B</v>
      </c>
      <c r="G4469" t="str">
        <f>INDEX(Stores[location_city],MATCH(Sales[[#This Row],[store_no]],Stores[store_no],0))</f>
        <v>Kansas City</v>
      </c>
      <c r="H4469" t="str">
        <f>INDEX(Stores[location_state],MATCH(Sales[[#This Row],[store_no]],Stores[store_no],0))</f>
        <v>Missouri</v>
      </c>
      <c r="I4469">
        <f>INDEX(Stores[sqft],MATCH(Sales[[#This Row],[store_no]],Stores[store_no],0))</f>
        <v>92300</v>
      </c>
      <c r="J4469" s="4" t="str">
        <f>INDEX(Departments[dept_name],MATCH(Sales[[#This Row],[dept_no]],Departments[dept_no],0))</f>
        <v>Shoes</v>
      </c>
      <c r="K4469" s="4" t="str">
        <f>CONCATENATE(Sales[[#This Row],[region]],Sales[[#This Row],[storetype]])</f>
        <v>3B</v>
      </c>
      <c r="L4469" s="4">
        <f>INDEX(RegionStoreCount[Store Count],MATCH(Sales[[#This Row],[RegionStoretype]],RegionStoreCount[Region/Type],0))</f>
        <v>4</v>
      </c>
      <c r="M4469" s="4">
        <f>AND(Sales[[#This Row],[date]]&lt;=TY_YTDMax,Sales[[#This Row],[date]]&gt;=TY_YTDMin)*Sales[[#This Row],[sales]]</f>
        <v>0</v>
      </c>
      <c r="N4469" s="4">
        <f>AND(Sales[[#This Row],[date]]&lt;=LY_YTDMax,Sales[[#This Row],[date]]&gt;=LY_YTDMin)*Sales[[#This Row],[sales]]</f>
        <v>0</v>
      </c>
      <c r="O4469" s="4">
        <f>AND(Sales[[#This Row],[date]]&gt;=YoY_Min,Sales[[#This Row],[date]]&lt;=TY_YTDMax)*(Sales[[#This Row],[sales]]/Sales[[#This Row],[sqft]])</f>
        <v>1.1401133694474539</v>
      </c>
      <c r="P4469" s="4">
        <f>SUMIF(Sales[RegionStoretype],Sales[[#This Row],[RegionStoretype]],Sales[YoY_SSF])/Sales[[#This Row],[Region_TypeCount]]</f>
        <v>58.312187288105562</v>
      </c>
    </row>
    <row r="4470" spans="1:16" x14ac:dyDescent="0.25">
      <c r="A4470" s="1">
        <v>43035</v>
      </c>
      <c r="B4470">
        <v>26</v>
      </c>
      <c r="C4470">
        <v>6</v>
      </c>
      <c r="D4470">
        <v>54946.024999999994</v>
      </c>
      <c r="E4470">
        <f>INDEX(Stores[region],MATCH(Sales[[#This Row],[store_no]],Stores[store_no],0))</f>
        <v>2</v>
      </c>
      <c r="F4470" t="str">
        <f>INDEX(Stores[storetype],MATCH(Sales[[#This Row],[store_no]],Stores[store_no],0))</f>
        <v>A</v>
      </c>
      <c r="G4470" t="str">
        <f>INDEX(Stores[location_city],MATCH(Sales[[#This Row],[store_no]],Stores[store_no],0))</f>
        <v>Carmel</v>
      </c>
      <c r="H4470" t="str">
        <f>INDEX(Stores[location_state],MATCH(Sales[[#This Row],[store_no]],Stores[store_no],0))</f>
        <v>Indiana</v>
      </c>
      <c r="I4470">
        <f>INDEX(Stores[sqft],MATCH(Sales[[#This Row],[store_no]],Stores[store_no],0))</f>
        <v>198500</v>
      </c>
      <c r="J4470" s="4" t="str">
        <f>INDEX(Departments[dept_name],MATCH(Sales[[#This Row],[dept_no]],Departments[dept_no],0))</f>
        <v>Computers</v>
      </c>
      <c r="K4470" s="4" t="str">
        <f>CONCATENATE(Sales[[#This Row],[region]],Sales[[#This Row],[storetype]])</f>
        <v>2A</v>
      </c>
      <c r="L4470" s="4">
        <f>INDEX(RegionStoreCount[Store Count],MATCH(Sales[[#This Row],[RegionStoretype]],RegionStoreCount[Region/Type],0))</f>
        <v>5</v>
      </c>
      <c r="M4470" s="4">
        <f>AND(Sales[[#This Row],[date]]&lt;=TY_YTDMax,Sales[[#This Row],[date]]&gt;=TY_YTDMin)*Sales[[#This Row],[sales]]</f>
        <v>0</v>
      </c>
      <c r="N4470" s="4">
        <f>AND(Sales[[#This Row],[date]]&lt;=LY_YTDMax,Sales[[#This Row],[date]]&gt;=LY_YTDMin)*Sales[[#This Row],[sales]]</f>
        <v>0</v>
      </c>
      <c r="O4470" s="4">
        <f>AND(Sales[[#This Row],[date]]&gt;=YoY_Min,Sales[[#This Row],[date]]&lt;=TY_YTDMax)*(Sales[[#This Row],[sales]]/Sales[[#This Row],[sqft]])</f>
        <v>0.27680617128463475</v>
      </c>
      <c r="P4470" s="4">
        <f>SUMIF(Sales[RegionStoretype],Sales[[#This Row],[RegionStoretype]],Sales[YoY_SSF])/Sales[[#This Row],[Region_TypeCount]]</f>
        <v>60.052789354368521</v>
      </c>
    </row>
    <row r="4471" spans="1:16" x14ac:dyDescent="0.25">
      <c r="A4471" s="1">
        <v>43035</v>
      </c>
      <c r="B4471">
        <v>26</v>
      </c>
      <c r="C4471">
        <v>11</v>
      </c>
      <c r="D4471">
        <v>142288.5209</v>
      </c>
      <c r="E4471">
        <f>INDEX(Stores[region],MATCH(Sales[[#This Row],[store_no]],Stores[store_no],0))</f>
        <v>2</v>
      </c>
      <c r="F4471" t="str">
        <f>INDEX(Stores[storetype],MATCH(Sales[[#This Row],[store_no]],Stores[store_no],0))</f>
        <v>A</v>
      </c>
      <c r="G4471" t="str">
        <f>INDEX(Stores[location_city],MATCH(Sales[[#This Row],[store_no]],Stores[store_no],0))</f>
        <v>Carmel</v>
      </c>
      <c r="H4471" t="str">
        <f>INDEX(Stores[location_state],MATCH(Sales[[#This Row],[store_no]],Stores[store_no],0))</f>
        <v>Indiana</v>
      </c>
      <c r="I4471">
        <f>INDEX(Stores[sqft],MATCH(Sales[[#This Row],[store_no]],Stores[store_no],0))</f>
        <v>198500</v>
      </c>
      <c r="J4471" s="4" t="str">
        <f>INDEX(Departments[dept_name],MATCH(Sales[[#This Row],[dept_no]],Departments[dept_no],0))</f>
        <v>Home</v>
      </c>
      <c r="K4471" s="4" t="str">
        <f>CONCATENATE(Sales[[#This Row],[region]],Sales[[#This Row],[storetype]])</f>
        <v>2A</v>
      </c>
      <c r="L4471" s="4">
        <f>INDEX(RegionStoreCount[Store Count],MATCH(Sales[[#This Row],[RegionStoretype]],RegionStoreCount[Region/Type],0))</f>
        <v>5</v>
      </c>
      <c r="M4471" s="4">
        <f>AND(Sales[[#This Row],[date]]&lt;=TY_YTDMax,Sales[[#This Row],[date]]&gt;=TY_YTDMin)*Sales[[#This Row],[sales]]</f>
        <v>0</v>
      </c>
      <c r="N4471" s="4">
        <f>AND(Sales[[#This Row],[date]]&lt;=LY_YTDMax,Sales[[#This Row],[date]]&gt;=LY_YTDMin)*Sales[[#This Row],[sales]]</f>
        <v>0</v>
      </c>
      <c r="O4471" s="4">
        <f>AND(Sales[[#This Row],[date]]&gt;=YoY_Min,Sales[[#This Row],[date]]&lt;=TY_YTDMax)*(Sales[[#This Row],[sales]]/Sales[[#This Row],[sqft]])</f>
        <v>0.71681874508816124</v>
      </c>
      <c r="P4471" s="4">
        <f>SUMIF(Sales[RegionStoretype],Sales[[#This Row],[RegionStoretype]],Sales[YoY_SSF])/Sales[[#This Row],[Region_TypeCount]]</f>
        <v>60.052789354368521</v>
      </c>
    </row>
    <row r="4472" spans="1:16" x14ac:dyDescent="0.25">
      <c r="A4472" s="1">
        <v>43035</v>
      </c>
      <c r="B4472">
        <v>26</v>
      </c>
      <c r="C4472">
        <v>17</v>
      </c>
      <c r="D4472">
        <v>94863.127800000017</v>
      </c>
      <c r="E4472">
        <f>INDEX(Stores[region],MATCH(Sales[[#This Row],[store_no]],Stores[store_no],0))</f>
        <v>2</v>
      </c>
      <c r="F4472" t="str">
        <f>INDEX(Stores[storetype],MATCH(Sales[[#This Row],[store_no]],Stores[store_no],0))</f>
        <v>A</v>
      </c>
      <c r="G4472" t="str">
        <f>INDEX(Stores[location_city],MATCH(Sales[[#This Row],[store_no]],Stores[store_no],0))</f>
        <v>Carmel</v>
      </c>
      <c r="H4472" t="str">
        <f>INDEX(Stores[location_state],MATCH(Sales[[#This Row],[store_no]],Stores[store_no],0))</f>
        <v>Indiana</v>
      </c>
      <c r="I4472">
        <f>INDEX(Stores[sqft],MATCH(Sales[[#This Row],[store_no]],Stores[store_no],0))</f>
        <v>198500</v>
      </c>
      <c r="J4472" s="4" t="str">
        <f>INDEX(Departments[dept_name],MATCH(Sales[[#This Row],[dept_no]],Departments[dept_no],0))</f>
        <v>Shoes</v>
      </c>
      <c r="K4472" s="4" t="str">
        <f>CONCATENATE(Sales[[#This Row],[region]],Sales[[#This Row],[storetype]])</f>
        <v>2A</v>
      </c>
      <c r="L4472" s="4">
        <f>INDEX(RegionStoreCount[Store Count],MATCH(Sales[[#This Row],[RegionStoretype]],RegionStoreCount[Region/Type],0))</f>
        <v>5</v>
      </c>
      <c r="M4472" s="4">
        <f>AND(Sales[[#This Row],[date]]&lt;=TY_YTDMax,Sales[[#This Row],[date]]&gt;=TY_YTDMin)*Sales[[#This Row],[sales]]</f>
        <v>0</v>
      </c>
      <c r="N4472" s="4">
        <f>AND(Sales[[#This Row],[date]]&lt;=LY_YTDMax,Sales[[#This Row],[date]]&gt;=LY_YTDMin)*Sales[[#This Row],[sales]]</f>
        <v>0</v>
      </c>
      <c r="O4472" s="4">
        <f>AND(Sales[[#This Row],[date]]&gt;=YoY_Min,Sales[[#This Row],[date]]&lt;=TY_YTDMax)*(Sales[[#This Row],[sales]]/Sales[[#This Row],[sqft]])</f>
        <v>0.47789988816120915</v>
      </c>
      <c r="P4472" s="4">
        <f>SUMIF(Sales[RegionStoretype],Sales[[#This Row],[RegionStoretype]],Sales[YoY_SSF])/Sales[[#This Row],[Region_TypeCount]]</f>
        <v>60.052789354368521</v>
      </c>
    </row>
    <row r="4473" spans="1:16" x14ac:dyDescent="0.25">
      <c r="A4473" s="1">
        <v>43035</v>
      </c>
      <c r="B4473">
        <v>27</v>
      </c>
      <c r="C4473">
        <v>1</v>
      </c>
      <c r="D4473">
        <v>11179.5604</v>
      </c>
      <c r="E4473">
        <f>INDEX(Stores[region],MATCH(Sales[[#This Row],[store_no]],Stores[store_no],0))</f>
        <v>3</v>
      </c>
      <c r="F4473" t="str">
        <f>INDEX(Stores[storetype],MATCH(Sales[[#This Row],[store_no]],Stores[store_no],0))</f>
        <v>A</v>
      </c>
      <c r="G4473" t="str">
        <f>INDEX(Stores[location_city],MATCH(Sales[[#This Row],[store_no]],Stores[store_no],0))</f>
        <v>Springfield</v>
      </c>
      <c r="H4473" t="str">
        <f>INDEX(Stores[location_state],MATCH(Sales[[#This Row],[store_no]],Stores[store_no],0))</f>
        <v>Missouri</v>
      </c>
      <c r="I4473">
        <f>INDEX(Stores[sqft],MATCH(Sales[[#This Row],[store_no]],Stores[store_no],0))</f>
        <v>158200</v>
      </c>
      <c r="J4473" s="4" t="str">
        <f>INDEX(Departments[dept_name],MATCH(Sales[[#This Row],[dept_no]],Departments[dept_no],0))</f>
        <v>Automotive</v>
      </c>
      <c r="K4473" s="4" t="str">
        <f>CONCATENATE(Sales[[#This Row],[region]],Sales[[#This Row],[storetype]])</f>
        <v>3A</v>
      </c>
      <c r="L4473" s="4">
        <f>INDEX(RegionStoreCount[Store Count],MATCH(Sales[[#This Row],[RegionStoretype]],RegionStoreCount[Region/Type],0))</f>
        <v>9</v>
      </c>
      <c r="M4473" s="4">
        <f>AND(Sales[[#This Row],[date]]&lt;=TY_YTDMax,Sales[[#This Row],[date]]&gt;=TY_YTDMin)*Sales[[#This Row],[sales]]</f>
        <v>0</v>
      </c>
      <c r="N4473" s="4">
        <f>AND(Sales[[#This Row],[date]]&lt;=LY_YTDMax,Sales[[#This Row],[date]]&gt;=LY_YTDMin)*Sales[[#This Row],[sales]]</f>
        <v>0</v>
      </c>
      <c r="O4473" s="4">
        <f>AND(Sales[[#This Row],[date]]&gt;=YoY_Min,Sales[[#This Row],[date]]&lt;=TY_YTDMax)*(Sales[[#This Row],[sales]]/Sales[[#This Row],[sqft]])</f>
        <v>7.0667259165613144E-2</v>
      </c>
      <c r="P4473" s="4">
        <f>SUMIF(Sales[RegionStoretype],Sales[[#This Row],[RegionStoretype]],Sales[YoY_SSF])/Sales[[#This Row],[Region_TypeCount]]</f>
        <v>53.603836561720975</v>
      </c>
    </row>
    <row r="4474" spans="1:16" x14ac:dyDescent="0.25">
      <c r="A4474" s="1">
        <v>43035</v>
      </c>
      <c r="B4474">
        <v>27</v>
      </c>
      <c r="C4474">
        <v>6</v>
      </c>
      <c r="D4474">
        <v>120400.35919999999</v>
      </c>
      <c r="E4474">
        <f>INDEX(Stores[region],MATCH(Sales[[#This Row],[store_no]],Stores[store_no],0))</f>
        <v>3</v>
      </c>
      <c r="F4474" t="str">
        <f>INDEX(Stores[storetype],MATCH(Sales[[#This Row],[store_no]],Stores[store_no],0))</f>
        <v>A</v>
      </c>
      <c r="G4474" t="str">
        <f>INDEX(Stores[location_city],MATCH(Sales[[#This Row],[store_no]],Stores[store_no],0))</f>
        <v>Springfield</v>
      </c>
      <c r="H4474" t="str">
        <f>INDEX(Stores[location_state],MATCH(Sales[[#This Row],[store_no]],Stores[store_no],0))</f>
        <v>Missouri</v>
      </c>
      <c r="I4474">
        <f>INDEX(Stores[sqft],MATCH(Sales[[#This Row],[store_no]],Stores[store_no],0))</f>
        <v>158200</v>
      </c>
      <c r="J4474" s="4" t="str">
        <f>INDEX(Departments[dept_name],MATCH(Sales[[#This Row],[dept_no]],Departments[dept_no],0))</f>
        <v>Computers</v>
      </c>
      <c r="K4474" s="4" t="str">
        <f>CONCATENATE(Sales[[#This Row],[region]],Sales[[#This Row],[storetype]])</f>
        <v>3A</v>
      </c>
      <c r="L4474" s="4">
        <f>INDEX(RegionStoreCount[Store Count],MATCH(Sales[[#This Row],[RegionStoretype]],RegionStoreCount[Region/Type],0))</f>
        <v>9</v>
      </c>
      <c r="M4474" s="4">
        <f>AND(Sales[[#This Row],[date]]&lt;=TY_YTDMax,Sales[[#This Row],[date]]&gt;=TY_YTDMin)*Sales[[#This Row],[sales]]</f>
        <v>0</v>
      </c>
      <c r="N4474" s="4">
        <f>AND(Sales[[#This Row],[date]]&lt;=LY_YTDMax,Sales[[#This Row],[date]]&gt;=LY_YTDMin)*Sales[[#This Row],[sales]]</f>
        <v>0</v>
      </c>
      <c r="O4474" s="4">
        <f>AND(Sales[[#This Row],[date]]&gt;=YoY_Min,Sales[[#This Row],[date]]&lt;=TY_YTDMax)*(Sales[[#This Row],[sales]]/Sales[[#This Row],[sqft]])</f>
        <v>0.76106421744627051</v>
      </c>
      <c r="P4474" s="4">
        <f>SUMIF(Sales[RegionStoretype],Sales[[#This Row],[RegionStoretype]],Sales[YoY_SSF])/Sales[[#This Row],[Region_TypeCount]]</f>
        <v>53.603836561720975</v>
      </c>
    </row>
    <row r="4475" spans="1:16" x14ac:dyDescent="0.25">
      <c r="A4475" s="1">
        <v>43035</v>
      </c>
      <c r="B4475">
        <v>27</v>
      </c>
      <c r="C4475">
        <v>17</v>
      </c>
      <c r="D4475">
        <v>54360.456600000005</v>
      </c>
      <c r="E4475">
        <f>INDEX(Stores[region],MATCH(Sales[[#This Row],[store_no]],Stores[store_no],0))</f>
        <v>3</v>
      </c>
      <c r="F4475" t="str">
        <f>INDEX(Stores[storetype],MATCH(Sales[[#This Row],[store_no]],Stores[store_no],0))</f>
        <v>A</v>
      </c>
      <c r="G4475" t="str">
        <f>INDEX(Stores[location_city],MATCH(Sales[[#This Row],[store_no]],Stores[store_no],0))</f>
        <v>Springfield</v>
      </c>
      <c r="H4475" t="str">
        <f>INDEX(Stores[location_state],MATCH(Sales[[#This Row],[store_no]],Stores[store_no],0))</f>
        <v>Missouri</v>
      </c>
      <c r="I4475">
        <f>INDEX(Stores[sqft],MATCH(Sales[[#This Row],[store_no]],Stores[store_no],0))</f>
        <v>158200</v>
      </c>
      <c r="J4475" s="4" t="str">
        <f>INDEX(Departments[dept_name],MATCH(Sales[[#This Row],[dept_no]],Departments[dept_no],0))</f>
        <v>Shoes</v>
      </c>
      <c r="K4475" s="4" t="str">
        <f>CONCATENATE(Sales[[#This Row],[region]],Sales[[#This Row],[storetype]])</f>
        <v>3A</v>
      </c>
      <c r="L4475" s="4">
        <f>INDEX(RegionStoreCount[Store Count],MATCH(Sales[[#This Row],[RegionStoretype]],RegionStoreCount[Region/Type],0))</f>
        <v>9</v>
      </c>
      <c r="M4475" s="4">
        <f>AND(Sales[[#This Row],[date]]&lt;=TY_YTDMax,Sales[[#This Row],[date]]&gt;=TY_YTDMin)*Sales[[#This Row],[sales]]</f>
        <v>0</v>
      </c>
      <c r="N4475" s="4">
        <f>AND(Sales[[#This Row],[date]]&lt;=LY_YTDMax,Sales[[#This Row],[date]]&gt;=LY_YTDMin)*Sales[[#This Row],[sales]]</f>
        <v>0</v>
      </c>
      <c r="O4475" s="4">
        <f>AND(Sales[[#This Row],[date]]&gt;=YoY_Min,Sales[[#This Row],[date]]&lt;=TY_YTDMax)*(Sales[[#This Row],[sales]]/Sales[[#This Row],[sqft]])</f>
        <v>0.34361856257901396</v>
      </c>
      <c r="P4475" s="4">
        <f>SUMIF(Sales[RegionStoretype],Sales[[#This Row],[RegionStoretype]],Sales[YoY_SSF])/Sales[[#This Row],[Region_TypeCount]]</f>
        <v>53.603836561720975</v>
      </c>
    </row>
    <row r="4476" spans="1:16" x14ac:dyDescent="0.25">
      <c r="A4476" s="1">
        <v>43035</v>
      </c>
      <c r="B4476">
        <v>27</v>
      </c>
      <c r="C4476">
        <v>19</v>
      </c>
      <c r="D4476">
        <v>55417.6057</v>
      </c>
      <c r="E4476">
        <f>INDEX(Stores[region],MATCH(Sales[[#This Row],[store_no]],Stores[store_no],0))</f>
        <v>3</v>
      </c>
      <c r="F4476" t="str">
        <f>INDEX(Stores[storetype],MATCH(Sales[[#This Row],[store_no]],Stores[store_no],0))</f>
        <v>A</v>
      </c>
      <c r="G4476" t="str">
        <f>INDEX(Stores[location_city],MATCH(Sales[[#This Row],[store_no]],Stores[store_no],0))</f>
        <v>Springfield</v>
      </c>
      <c r="H4476" t="str">
        <f>INDEX(Stores[location_state],MATCH(Sales[[#This Row],[store_no]],Stores[store_no],0))</f>
        <v>Missouri</v>
      </c>
      <c r="I4476">
        <f>INDEX(Stores[sqft],MATCH(Sales[[#This Row],[store_no]],Stores[store_no],0))</f>
        <v>158200</v>
      </c>
      <c r="J4476" s="4" t="str">
        <f>INDEX(Departments[dept_name],MATCH(Sales[[#This Row],[dept_no]],Departments[dept_no],0))</f>
        <v>Tools</v>
      </c>
      <c r="K4476" s="4" t="str">
        <f>CONCATENATE(Sales[[#This Row],[region]],Sales[[#This Row],[storetype]])</f>
        <v>3A</v>
      </c>
      <c r="L4476" s="4">
        <f>INDEX(RegionStoreCount[Store Count],MATCH(Sales[[#This Row],[RegionStoretype]],RegionStoreCount[Region/Type],0))</f>
        <v>9</v>
      </c>
      <c r="M4476" s="4">
        <f>AND(Sales[[#This Row],[date]]&lt;=TY_YTDMax,Sales[[#This Row],[date]]&gt;=TY_YTDMin)*Sales[[#This Row],[sales]]</f>
        <v>0</v>
      </c>
      <c r="N4476" s="4">
        <f>AND(Sales[[#This Row],[date]]&lt;=LY_YTDMax,Sales[[#This Row],[date]]&gt;=LY_YTDMin)*Sales[[#This Row],[sales]]</f>
        <v>0</v>
      </c>
      <c r="O4476" s="4">
        <f>AND(Sales[[#This Row],[date]]&gt;=YoY_Min,Sales[[#This Row],[date]]&lt;=TY_YTDMax)*(Sales[[#This Row],[sales]]/Sales[[#This Row],[sqft]])</f>
        <v>0.35030092098609356</v>
      </c>
      <c r="P4476" s="4">
        <f>SUMIF(Sales[RegionStoretype],Sales[[#This Row],[RegionStoretype]],Sales[YoY_SSF])/Sales[[#This Row],[Region_TypeCount]]</f>
        <v>53.603836561720975</v>
      </c>
    </row>
    <row r="4477" spans="1:16" x14ac:dyDescent="0.25">
      <c r="A4477" s="1">
        <v>43035</v>
      </c>
      <c r="B4477">
        <v>28</v>
      </c>
      <c r="C4477">
        <v>10</v>
      </c>
      <c r="D4477">
        <v>44411.433199999999</v>
      </c>
      <c r="E4477">
        <f>INDEX(Stores[region],MATCH(Sales[[#This Row],[store_no]],Stores[store_no],0))</f>
        <v>2</v>
      </c>
      <c r="F4477" t="str">
        <f>INDEX(Stores[storetype],MATCH(Sales[[#This Row],[store_no]],Stores[store_no],0))</f>
        <v>A</v>
      </c>
      <c r="G4477" t="str">
        <f>INDEX(Stores[location_city],MATCH(Sales[[#This Row],[store_no]],Stores[store_no],0))</f>
        <v>Milwaukee</v>
      </c>
      <c r="H4477" t="str">
        <f>INDEX(Stores[location_state],MATCH(Sales[[#This Row],[store_no]],Stores[store_no],0))</f>
        <v>Wisconsin</v>
      </c>
      <c r="I4477">
        <f>INDEX(Stores[sqft],MATCH(Sales[[#This Row],[store_no]],Stores[store_no],0))</f>
        <v>203800</v>
      </c>
      <c r="J4477" s="4" t="str">
        <f>INDEX(Departments[dept_name],MATCH(Sales[[#This Row],[dept_no]],Departments[dept_no],0))</f>
        <v>Health</v>
      </c>
      <c r="K4477" s="4" t="str">
        <f>CONCATENATE(Sales[[#This Row],[region]],Sales[[#This Row],[storetype]])</f>
        <v>2A</v>
      </c>
      <c r="L4477" s="4">
        <f>INDEX(RegionStoreCount[Store Count],MATCH(Sales[[#This Row],[RegionStoretype]],RegionStoreCount[Region/Type],0))</f>
        <v>5</v>
      </c>
      <c r="M4477" s="4">
        <f>AND(Sales[[#This Row],[date]]&lt;=TY_YTDMax,Sales[[#This Row],[date]]&gt;=TY_YTDMin)*Sales[[#This Row],[sales]]</f>
        <v>0</v>
      </c>
      <c r="N4477" s="4">
        <f>AND(Sales[[#This Row],[date]]&lt;=LY_YTDMax,Sales[[#This Row],[date]]&gt;=LY_YTDMin)*Sales[[#This Row],[sales]]</f>
        <v>0</v>
      </c>
      <c r="O4477" s="4">
        <f>AND(Sales[[#This Row],[date]]&gt;=YoY_Min,Sales[[#This Row],[date]]&lt;=TY_YTDMax)*(Sales[[#This Row],[sales]]/Sales[[#This Row],[sqft]])</f>
        <v>0.21791674779195289</v>
      </c>
      <c r="P4477" s="4">
        <f>SUMIF(Sales[RegionStoretype],Sales[[#This Row],[RegionStoretype]],Sales[YoY_SSF])/Sales[[#This Row],[Region_TypeCount]]</f>
        <v>60.052789354368521</v>
      </c>
    </row>
    <row r="4478" spans="1:16" x14ac:dyDescent="0.25">
      <c r="A4478" s="1">
        <v>43035</v>
      </c>
      <c r="B4478">
        <v>28</v>
      </c>
      <c r="C4478">
        <v>12</v>
      </c>
      <c r="D4478">
        <v>193588.75370000003</v>
      </c>
      <c r="E4478">
        <f>INDEX(Stores[region],MATCH(Sales[[#This Row],[store_no]],Stores[store_no],0))</f>
        <v>2</v>
      </c>
      <c r="F4478" t="str">
        <f>INDEX(Stores[storetype],MATCH(Sales[[#This Row],[store_no]],Stores[store_no],0))</f>
        <v>A</v>
      </c>
      <c r="G4478" t="str">
        <f>INDEX(Stores[location_city],MATCH(Sales[[#This Row],[store_no]],Stores[store_no],0))</f>
        <v>Milwaukee</v>
      </c>
      <c r="H4478" t="str">
        <f>INDEX(Stores[location_state],MATCH(Sales[[#This Row],[store_no]],Stores[store_no],0))</f>
        <v>Wisconsin</v>
      </c>
      <c r="I4478">
        <f>INDEX(Stores[sqft],MATCH(Sales[[#This Row],[store_no]],Stores[store_no],0))</f>
        <v>203800</v>
      </c>
      <c r="J4478" s="4" t="str">
        <f>INDEX(Departments[dept_name],MATCH(Sales[[#This Row],[dept_no]],Departments[dept_no],0))</f>
        <v>Jewelery</v>
      </c>
      <c r="K4478" s="4" t="str">
        <f>CONCATENATE(Sales[[#This Row],[region]],Sales[[#This Row],[storetype]])</f>
        <v>2A</v>
      </c>
      <c r="L4478" s="4">
        <f>INDEX(RegionStoreCount[Store Count],MATCH(Sales[[#This Row],[RegionStoretype]],RegionStoreCount[Region/Type],0))</f>
        <v>5</v>
      </c>
      <c r="M4478" s="4">
        <f>AND(Sales[[#This Row],[date]]&lt;=TY_YTDMax,Sales[[#This Row],[date]]&gt;=TY_YTDMin)*Sales[[#This Row],[sales]]</f>
        <v>0</v>
      </c>
      <c r="N4478" s="4">
        <f>AND(Sales[[#This Row],[date]]&lt;=LY_YTDMax,Sales[[#This Row],[date]]&gt;=LY_YTDMin)*Sales[[#This Row],[sales]]</f>
        <v>0</v>
      </c>
      <c r="O4478" s="4">
        <f>AND(Sales[[#This Row],[date]]&gt;=YoY_Min,Sales[[#This Row],[date]]&lt;=TY_YTDMax)*(Sales[[#This Row],[sales]]/Sales[[#This Row],[sqft]])</f>
        <v>0.94989574926398446</v>
      </c>
      <c r="P4478" s="4">
        <f>SUMIF(Sales[RegionStoretype],Sales[[#This Row],[RegionStoretype]],Sales[YoY_SSF])/Sales[[#This Row],[Region_TypeCount]]</f>
        <v>60.052789354368521</v>
      </c>
    </row>
    <row r="4479" spans="1:16" x14ac:dyDescent="0.25">
      <c r="A4479" s="1">
        <v>43035</v>
      </c>
      <c r="B4479">
        <v>28</v>
      </c>
      <c r="C4479">
        <v>15</v>
      </c>
      <c r="D4479">
        <v>82722.186000000002</v>
      </c>
      <c r="E4479">
        <f>INDEX(Stores[region],MATCH(Sales[[#This Row],[store_no]],Stores[store_no],0))</f>
        <v>2</v>
      </c>
      <c r="F4479" t="str">
        <f>INDEX(Stores[storetype],MATCH(Sales[[#This Row],[store_no]],Stores[store_no],0))</f>
        <v>A</v>
      </c>
      <c r="G4479" t="str">
        <f>INDEX(Stores[location_city],MATCH(Sales[[#This Row],[store_no]],Stores[store_no],0))</f>
        <v>Milwaukee</v>
      </c>
      <c r="H4479" t="str">
        <f>INDEX(Stores[location_state],MATCH(Sales[[#This Row],[store_no]],Stores[store_no],0))</f>
        <v>Wisconsin</v>
      </c>
      <c r="I4479">
        <f>INDEX(Stores[sqft],MATCH(Sales[[#This Row],[store_no]],Stores[store_no],0))</f>
        <v>203800</v>
      </c>
      <c r="J4479" s="4" t="str">
        <f>INDEX(Departments[dept_name],MATCH(Sales[[#This Row],[dept_no]],Departments[dept_no],0))</f>
        <v>Music</v>
      </c>
      <c r="K4479" s="4" t="str">
        <f>CONCATENATE(Sales[[#This Row],[region]],Sales[[#This Row],[storetype]])</f>
        <v>2A</v>
      </c>
      <c r="L4479" s="4">
        <f>INDEX(RegionStoreCount[Store Count],MATCH(Sales[[#This Row],[RegionStoretype]],RegionStoreCount[Region/Type],0))</f>
        <v>5</v>
      </c>
      <c r="M4479" s="4">
        <f>AND(Sales[[#This Row],[date]]&lt;=TY_YTDMax,Sales[[#This Row],[date]]&gt;=TY_YTDMin)*Sales[[#This Row],[sales]]</f>
        <v>0</v>
      </c>
      <c r="N4479" s="4">
        <f>AND(Sales[[#This Row],[date]]&lt;=LY_YTDMax,Sales[[#This Row],[date]]&gt;=LY_YTDMin)*Sales[[#This Row],[sales]]</f>
        <v>0</v>
      </c>
      <c r="O4479" s="4">
        <f>AND(Sales[[#This Row],[date]]&gt;=YoY_Min,Sales[[#This Row],[date]]&lt;=TY_YTDMax)*(Sales[[#This Row],[sales]]/Sales[[#This Row],[sqft]])</f>
        <v>0.40589885181550539</v>
      </c>
      <c r="P4479" s="4">
        <f>SUMIF(Sales[RegionStoretype],Sales[[#This Row],[RegionStoretype]],Sales[YoY_SSF])/Sales[[#This Row],[Region_TypeCount]]</f>
        <v>60.052789354368521</v>
      </c>
    </row>
    <row r="4480" spans="1:16" x14ac:dyDescent="0.25">
      <c r="A4480" s="1">
        <v>43035</v>
      </c>
      <c r="B4480">
        <v>28</v>
      </c>
      <c r="C4480">
        <v>20</v>
      </c>
      <c r="D4480">
        <v>381030.93069999997</v>
      </c>
      <c r="E4480">
        <f>INDEX(Stores[region],MATCH(Sales[[#This Row],[store_no]],Stores[store_no],0))</f>
        <v>2</v>
      </c>
      <c r="F4480" t="str">
        <f>INDEX(Stores[storetype],MATCH(Sales[[#This Row],[store_no]],Stores[store_no],0))</f>
        <v>A</v>
      </c>
      <c r="G4480" t="str">
        <f>INDEX(Stores[location_city],MATCH(Sales[[#This Row],[store_no]],Stores[store_no],0))</f>
        <v>Milwaukee</v>
      </c>
      <c r="H4480" t="str">
        <f>INDEX(Stores[location_state],MATCH(Sales[[#This Row],[store_no]],Stores[store_no],0))</f>
        <v>Wisconsin</v>
      </c>
      <c r="I4480">
        <f>INDEX(Stores[sqft],MATCH(Sales[[#This Row],[store_no]],Stores[store_no],0))</f>
        <v>203800</v>
      </c>
      <c r="J4480" s="4" t="str">
        <f>INDEX(Departments[dept_name],MATCH(Sales[[#This Row],[dept_no]],Departments[dept_no],0))</f>
        <v>Toys</v>
      </c>
      <c r="K4480" s="4" t="str">
        <f>CONCATENATE(Sales[[#This Row],[region]],Sales[[#This Row],[storetype]])</f>
        <v>2A</v>
      </c>
      <c r="L4480" s="4">
        <f>INDEX(RegionStoreCount[Store Count],MATCH(Sales[[#This Row],[RegionStoretype]],RegionStoreCount[Region/Type],0))</f>
        <v>5</v>
      </c>
      <c r="M4480" s="4">
        <f>AND(Sales[[#This Row],[date]]&lt;=TY_YTDMax,Sales[[#This Row],[date]]&gt;=TY_YTDMin)*Sales[[#This Row],[sales]]</f>
        <v>0</v>
      </c>
      <c r="N4480" s="4">
        <f>AND(Sales[[#This Row],[date]]&lt;=LY_YTDMax,Sales[[#This Row],[date]]&gt;=LY_YTDMin)*Sales[[#This Row],[sales]]</f>
        <v>0</v>
      </c>
      <c r="O4480" s="4">
        <f>AND(Sales[[#This Row],[date]]&gt;=YoY_Min,Sales[[#This Row],[date]]&lt;=TY_YTDMax)*(Sales[[#This Row],[sales]]/Sales[[#This Row],[sqft]])</f>
        <v>1.8696316521099114</v>
      </c>
      <c r="P4480" s="4">
        <f>SUMIF(Sales[RegionStoretype],Sales[[#This Row],[RegionStoretype]],Sales[YoY_SSF])/Sales[[#This Row],[Region_TypeCount]]</f>
        <v>60.052789354368521</v>
      </c>
    </row>
    <row r="4481" spans="1:16" x14ac:dyDescent="0.25">
      <c r="A4481" s="1">
        <v>43035</v>
      </c>
      <c r="B4481">
        <v>30</v>
      </c>
      <c r="C4481">
        <v>2</v>
      </c>
      <c r="D4481">
        <v>32385.161599999999</v>
      </c>
      <c r="E4481">
        <f>INDEX(Stores[region],MATCH(Sales[[#This Row],[store_no]],Stores[store_no],0))</f>
        <v>1</v>
      </c>
      <c r="F4481" t="str">
        <f>INDEX(Stores[storetype],MATCH(Sales[[#This Row],[store_no]],Stores[store_no],0))</f>
        <v>C</v>
      </c>
      <c r="G4481" t="str">
        <f>INDEX(Stores[location_city],MATCH(Sales[[#This Row],[store_no]],Stores[store_no],0))</f>
        <v>Dayton</v>
      </c>
      <c r="H4481" t="str">
        <f>INDEX(Stores[location_state],MATCH(Sales[[#This Row],[store_no]],Stores[store_no],0))</f>
        <v>Ohio</v>
      </c>
      <c r="I4481">
        <f>INDEX(Stores[sqft],MATCH(Sales[[#This Row],[store_no]],Stores[store_no],0))</f>
        <v>90000</v>
      </c>
      <c r="J4481" s="4" t="str">
        <f>INDEX(Departments[dept_name],MATCH(Sales[[#This Row],[dept_no]],Departments[dept_no],0))</f>
        <v>Baby</v>
      </c>
      <c r="K4481" s="4" t="str">
        <f>CONCATENATE(Sales[[#This Row],[region]],Sales[[#This Row],[storetype]])</f>
        <v>1C</v>
      </c>
      <c r="L4481" s="4">
        <f>INDEX(RegionStoreCount[Store Count],MATCH(Sales[[#This Row],[RegionStoretype]],RegionStoreCount[Region/Type],0))</f>
        <v>1</v>
      </c>
      <c r="M4481" s="4">
        <f>AND(Sales[[#This Row],[date]]&lt;=TY_YTDMax,Sales[[#This Row],[date]]&gt;=TY_YTDMin)*Sales[[#This Row],[sales]]</f>
        <v>0</v>
      </c>
      <c r="N4481" s="4">
        <f>AND(Sales[[#This Row],[date]]&lt;=LY_YTDMax,Sales[[#This Row],[date]]&gt;=LY_YTDMin)*Sales[[#This Row],[sales]]</f>
        <v>0</v>
      </c>
      <c r="O4481" s="4">
        <f>AND(Sales[[#This Row],[date]]&gt;=YoY_Min,Sales[[#This Row],[date]]&lt;=TY_YTDMax)*(Sales[[#This Row],[sales]]/Sales[[#This Row],[sqft]])</f>
        <v>0.35983512888888886</v>
      </c>
      <c r="P4481" s="4">
        <f>SUMIF(Sales[RegionStoretype],Sales[[#This Row],[RegionStoretype]],Sales[YoY_SSF])/Sales[[#This Row],[Region_TypeCount]]</f>
        <v>65.329042605555529</v>
      </c>
    </row>
    <row r="4482" spans="1:16" x14ac:dyDescent="0.25">
      <c r="A4482" s="1">
        <v>43035</v>
      </c>
      <c r="B4482">
        <v>31</v>
      </c>
      <c r="C4482">
        <v>6</v>
      </c>
      <c r="D4482">
        <v>53243.641200000005</v>
      </c>
      <c r="E4482">
        <f>INDEX(Stores[region],MATCH(Sales[[#This Row],[store_no]],Stores[store_no],0))</f>
        <v>3</v>
      </c>
      <c r="F4482" t="str">
        <f>INDEX(Stores[storetype],MATCH(Sales[[#This Row],[store_no]],Stores[store_no],0))</f>
        <v>A</v>
      </c>
      <c r="G4482" t="str">
        <f>INDEX(Stores[location_city],MATCH(Sales[[#This Row],[store_no]],Stores[store_no],0))</f>
        <v>Rapid City</v>
      </c>
      <c r="H4482" t="str">
        <f>INDEX(Stores[location_state],MATCH(Sales[[#This Row],[store_no]],Stores[store_no],0))</f>
        <v>South Dakota</v>
      </c>
      <c r="I4482">
        <f>INDEX(Stores[sqft],MATCH(Sales[[#This Row],[store_no]],Stores[store_no],0))</f>
        <v>200100</v>
      </c>
      <c r="J4482" s="4" t="str">
        <f>INDEX(Departments[dept_name],MATCH(Sales[[#This Row],[dept_no]],Departments[dept_no],0))</f>
        <v>Computers</v>
      </c>
      <c r="K4482" s="4" t="str">
        <f>CONCATENATE(Sales[[#This Row],[region]],Sales[[#This Row],[storetype]])</f>
        <v>3A</v>
      </c>
      <c r="L4482" s="4">
        <f>INDEX(RegionStoreCount[Store Count],MATCH(Sales[[#This Row],[RegionStoretype]],RegionStoreCount[Region/Type],0))</f>
        <v>9</v>
      </c>
      <c r="M4482" s="4">
        <f>AND(Sales[[#This Row],[date]]&lt;=TY_YTDMax,Sales[[#This Row],[date]]&gt;=TY_YTDMin)*Sales[[#This Row],[sales]]</f>
        <v>0</v>
      </c>
      <c r="N4482" s="4">
        <f>AND(Sales[[#This Row],[date]]&lt;=LY_YTDMax,Sales[[#This Row],[date]]&gt;=LY_YTDMin)*Sales[[#This Row],[sales]]</f>
        <v>0</v>
      </c>
      <c r="O4482" s="4">
        <f>AND(Sales[[#This Row],[date]]&gt;=YoY_Min,Sales[[#This Row],[date]]&lt;=TY_YTDMax)*(Sales[[#This Row],[sales]]/Sales[[#This Row],[sqft]])</f>
        <v>0.26608516341829086</v>
      </c>
      <c r="P4482" s="4">
        <f>SUMIF(Sales[RegionStoretype],Sales[[#This Row],[RegionStoretype]],Sales[YoY_SSF])/Sales[[#This Row],[Region_TypeCount]]</f>
        <v>53.603836561720975</v>
      </c>
    </row>
    <row r="4483" spans="1:16" x14ac:dyDescent="0.25">
      <c r="A4483" s="1">
        <v>43035</v>
      </c>
      <c r="B4483">
        <v>31</v>
      </c>
      <c r="C4483">
        <v>9</v>
      </c>
      <c r="D4483">
        <v>22488.321499999998</v>
      </c>
      <c r="E4483">
        <f>INDEX(Stores[region],MATCH(Sales[[#This Row],[store_no]],Stores[store_no],0))</f>
        <v>3</v>
      </c>
      <c r="F4483" t="str">
        <f>INDEX(Stores[storetype],MATCH(Sales[[#This Row],[store_no]],Stores[store_no],0))</f>
        <v>A</v>
      </c>
      <c r="G4483" t="str">
        <f>INDEX(Stores[location_city],MATCH(Sales[[#This Row],[store_no]],Stores[store_no],0))</f>
        <v>Rapid City</v>
      </c>
      <c r="H4483" t="str">
        <f>INDEX(Stores[location_state],MATCH(Sales[[#This Row],[store_no]],Stores[store_no],0))</f>
        <v>South Dakota</v>
      </c>
      <c r="I4483">
        <f>INDEX(Stores[sqft],MATCH(Sales[[#This Row],[store_no]],Stores[store_no],0))</f>
        <v>200100</v>
      </c>
      <c r="J4483" s="4" t="str">
        <f>INDEX(Departments[dept_name],MATCH(Sales[[#This Row],[dept_no]],Departments[dept_no],0))</f>
        <v>Garden</v>
      </c>
      <c r="K4483" s="4" t="str">
        <f>CONCATENATE(Sales[[#This Row],[region]],Sales[[#This Row],[storetype]])</f>
        <v>3A</v>
      </c>
      <c r="L4483" s="4">
        <f>INDEX(RegionStoreCount[Store Count],MATCH(Sales[[#This Row],[RegionStoretype]],RegionStoreCount[Region/Type],0))</f>
        <v>9</v>
      </c>
      <c r="M4483" s="4">
        <f>AND(Sales[[#This Row],[date]]&lt;=TY_YTDMax,Sales[[#This Row],[date]]&gt;=TY_YTDMin)*Sales[[#This Row],[sales]]</f>
        <v>0</v>
      </c>
      <c r="N4483" s="4">
        <f>AND(Sales[[#This Row],[date]]&lt;=LY_YTDMax,Sales[[#This Row],[date]]&gt;=LY_YTDMin)*Sales[[#This Row],[sales]]</f>
        <v>0</v>
      </c>
      <c r="O4483" s="4">
        <f>AND(Sales[[#This Row],[date]]&gt;=YoY_Min,Sales[[#This Row],[date]]&lt;=TY_YTDMax)*(Sales[[#This Row],[sales]]/Sales[[#This Row],[sqft]])</f>
        <v>0.11238541479260369</v>
      </c>
      <c r="P4483" s="4">
        <f>SUMIF(Sales[RegionStoretype],Sales[[#This Row],[RegionStoretype]],Sales[YoY_SSF])/Sales[[#This Row],[Region_TypeCount]]</f>
        <v>53.603836561720975</v>
      </c>
    </row>
    <row r="4484" spans="1:16" x14ac:dyDescent="0.25">
      <c r="A4484" s="1">
        <v>43035</v>
      </c>
      <c r="B4484">
        <v>31</v>
      </c>
      <c r="C4484">
        <v>13</v>
      </c>
      <c r="D4484">
        <v>148283.6128</v>
      </c>
      <c r="E4484">
        <f>INDEX(Stores[region],MATCH(Sales[[#This Row],[store_no]],Stores[store_no],0))</f>
        <v>3</v>
      </c>
      <c r="F4484" t="str">
        <f>INDEX(Stores[storetype],MATCH(Sales[[#This Row],[store_no]],Stores[store_no],0))</f>
        <v>A</v>
      </c>
      <c r="G4484" t="str">
        <f>INDEX(Stores[location_city],MATCH(Sales[[#This Row],[store_no]],Stores[store_no],0))</f>
        <v>Rapid City</v>
      </c>
      <c r="H4484" t="str">
        <f>INDEX(Stores[location_state],MATCH(Sales[[#This Row],[store_no]],Stores[store_no],0))</f>
        <v>South Dakota</v>
      </c>
      <c r="I4484">
        <f>INDEX(Stores[sqft],MATCH(Sales[[#This Row],[store_no]],Stores[store_no],0))</f>
        <v>200100</v>
      </c>
      <c r="J4484" s="4" t="str">
        <f>INDEX(Departments[dept_name],MATCH(Sales[[#This Row],[dept_no]],Departments[dept_no],0))</f>
        <v>Kids</v>
      </c>
      <c r="K4484" s="4" t="str">
        <f>CONCATENATE(Sales[[#This Row],[region]],Sales[[#This Row],[storetype]])</f>
        <v>3A</v>
      </c>
      <c r="L4484" s="4">
        <f>INDEX(RegionStoreCount[Store Count],MATCH(Sales[[#This Row],[RegionStoretype]],RegionStoreCount[Region/Type],0))</f>
        <v>9</v>
      </c>
      <c r="M4484" s="4">
        <f>AND(Sales[[#This Row],[date]]&lt;=TY_YTDMax,Sales[[#This Row],[date]]&gt;=TY_YTDMin)*Sales[[#This Row],[sales]]</f>
        <v>0</v>
      </c>
      <c r="N4484" s="4">
        <f>AND(Sales[[#This Row],[date]]&lt;=LY_YTDMax,Sales[[#This Row],[date]]&gt;=LY_YTDMin)*Sales[[#This Row],[sales]]</f>
        <v>0</v>
      </c>
      <c r="O4484" s="4">
        <f>AND(Sales[[#This Row],[date]]&gt;=YoY_Min,Sales[[#This Row],[date]]&lt;=TY_YTDMax)*(Sales[[#This Row],[sales]]/Sales[[#This Row],[sqft]])</f>
        <v>0.74104754022988506</v>
      </c>
      <c r="P4484" s="4">
        <f>SUMIF(Sales[RegionStoretype],Sales[[#This Row],[RegionStoretype]],Sales[YoY_SSF])/Sales[[#This Row],[Region_TypeCount]]</f>
        <v>53.603836561720975</v>
      </c>
    </row>
    <row r="4485" spans="1:16" x14ac:dyDescent="0.25">
      <c r="A4485" s="1">
        <v>43035</v>
      </c>
      <c r="B4485">
        <v>32</v>
      </c>
      <c r="C4485">
        <v>2</v>
      </c>
      <c r="D4485">
        <v>21345.605199999998</v>
      </c>
      <c r="E4485">
        <f>INDEX(Stores[region],MATCH(Sales[[#This Row],[store_no]],Stores[store_no],0))</f>
        <v>2</v>
      </c>
      <c r="F4485" t="str">
        <f>INDEX(Stores[storetype],MATCH(Sales[[#This Row],[store_no]],Stores[store_no],0))</f>
        <v>A</v>
      </c>
      <c r="G4485" t="str">
        <f>INDEX(Stores[location_city],MATCH(Sales[[#This Row],[store_no]],Stores[store_no],0))</f>
        <v>Western Springs</v>
      </c>
      <c r="H4485" t="str">
        <f>INDEX(Stores[location_state],MATCH(Sales[[#This Row],[store_no]],Stores[store_no],0))</f>
        <v>Illinois</v>
      </c>
      <c r="I4485">
        <f>INDEX(Stores[sqft],MATCH(Sales[[#This Row],[store_no]],Stores[store_no],0))</f>
        <v>118200</v>
      </c>
      <c r="J4485" s="4" t="str">
        <f>INDEX(Departments[dept_name],MATCH(Sales[[#This Row],[dept_no]],Departments[dept_no],0))</f>
        <v>Baby</v>
      </c>
      <c r="K4485" s="4" t="str">
        <f>CONCATENATE(Sales[[#This Row],[region]],Sales[[#This Row],[storetype]])</f>
        <v>2A</v>
      </c>
      <c r="L4485" s="4">
        <f>INDEX(RegionStoreCount[Store Count],MATCH(Sales[[#This Row],[RegionStoretype]],RegionStoreCount[Region/Type],0))</f>
        <v>5</v>
      </c>
      <c r="M4485" s="4">
        <f>AND(Sales[[#This Row],[date]]&lt;=TY_YTDMax,Sales[[#This Row],[date]]&gt;=TY_YTDMin)*Sales[[#This Row],[sales]]</f>
        <v>0</v>
      </c>
      <c r="N4485" s="4">
        <f>AND(Sales[[#This Row],[date]]&lt;=LY_YTDMax,Sales[[#This Row],[date]]&gt;=LY_YTDMin)*Sales[[#This Row],[sales]]</f>
        <v>0</v>
      </c>
      <c r="O4485" s="4">
        <f>AND(Sales[[#This Row],[date]]&gt;=YoY_Min,Sales[[#This Row],[date]]&lt;=TY_YTDMax)*(Sales[[#This Row],[sales]]/Sales[[#This Row],[sqft]])</f>
        <v>0.18058887648054145</v>
      </c>
      <c r="P4485" s="4">
        <f>SUMIF(Sales[RegionStoretype],Sales[[#This Row],[RegionStoretype]],Sales[YoY_SSF])/Sales[[#This Row],[Region_TypeCount]]</f>
        <v>60.052789354368521</v>
      </c>
    </row>
    <row r="4486" spans="1:16" x14ac:dyDescent="0.25">
      <c r="A4486" s="1">
        <v>43035</v>
      </c>
      <c r="B4486">
        <v>32</v>
      </c>
      <c r="C4486">
        <v>12</v>
      </c>
      <c r="D4486">
        <v>48848.165500000003</v>
      </c>
      <c r="E4486">
        <f>INDEX(Stores[region],MATCH(Sales[[#This Row],[store_no]],Stores[store_no],0))</f>
        <v>2</v>
      </c>
      <c r="F4486" t="str">
        <f>INDEX(Stores[storetype],MATCH(Sales[[#This Row],[store_no]],Stores[store_no],0))</f>
        <v>A</v>
      </c>
      <c r="G4486" t="str">
        <f>INDEX(Stores[location_city],MATCH(Sales[[#This Row],[store_no]],Stores[store_no],0))</f>
        <v>Western Springs</v>
      </c>
      <c r="H4486" t="str">
        <f>INDEX(Stores[location_state],MATCH(Sales[[#This Row],[store_no]],Stores[store_no],0))</f>
        <v>Illinois</v>
      </c>
      <c r="I4486">
        <f>INDEX(Stores[sqft],MATCH(Sales[[#This Row],[store_no]],Stores[store_no],0))</f>
        <v>118200</v>
      </c>
      <c r="J4486" s="4" t="str">
        <f>INDEX(Departments[dept_name],MATCH(Sales[[#This Row],[dept_no]],Departments[dept_no],0))</f>
        <v>Jewelery</v>
      </c>
      <c r="K4486" s="4" t="str">
        <f>CONCATENATE(Sales[[#This Row],[region]],Sales[[#This Row],[storetype]])</f>
        <v>2A</v>
      </c>
      <c r="L4486" s="4">
        <f>INDEX(RegionStoreCount[Store Count],MATCH(Sales[[#This Row],[RegionStoretype]],RegionStoreCount[Region/Type],0))</f>
        <v>5</v>
      </c>
      <c r="M4486" s="4">
        <f>AND(Sales[[#This Row],[date]]&lt;=TY_YTDMax,Sales[[#This Row],[date]]&gt;=TY_YTDMin)*Sales[[#This Row],[sales]]</f>
        <v>0</v>
      </c>
      <c r="N4486" s="4">
        <f>AND(Sales[[#This Row],[date]]&lt;=LY_YTDMax,Sales[[#This Row],[date]]&gt;=LY_YTDMin)*Sales[[#This Row],[sales]]</f>
        <v>0</v>
      </c>
      <c r="O4486" s="4">
        <f>AND(Sales[[#This Row],[date]]&gt;=YoY_Min,Sales[[#This Row],[date]]&lt;=TY_YTDMax)*(Sales[[#This Row],[sales]]/Sales[[#This Row],[sqft]])</f>
        <v>0.41326705160744504</v>
      </c>
      <c r="P4486" s="4">
        <f>SUMIF(Sales[RegionStoretype],Sales[[#This Row],[RegionStoretype]],Sales[YoY_SSF])/Sales[[#This Row],[Region_TypeCount]]</f>
        <v>60.052789354368521</v>
      </c>
    </row>
    <row r="4487" spans="1:16" x14ac:dyDescent="0.25">
      <c r="A4487" s="1">
        <v>43035</v>
      </c>
      <c r="B4487">
        <v>32</v>
      </c>
      <c r="C4487">
        <v>18</v>
      </c>
      <c r="D4487">
        <v>40960.6201</v>
      </c>
      <c r="E4487">
        <f>INDEX(Stores[region],MATCH(Sales[[#This Row],[store_no]],Stores[store_no],0))</f>
        <v>2</v>
      </c>
      <c r="F4487" t="str">
        <f>INDEX(Stores[storetype],MATCH(Sales[[#This Row],[store_no]],Stores[store_no],0))</f>
        <v>A</v>
      </c>
      <c r="G4487" t="str">
        <f>INDEX(Stores[location_city],MATCH(Sales[[#This Row],[store_no]],Stores[store_no],0))</f>
        <v>Western Springs</v>
      </c>
      <c r="H4487" t="str">
        <f>INDEX(Stores[location_state],MATCH(Sales[[#This Row],[store_no]],Stores[store_no],0))</f>
        <v>Illinois</v>
      </c>
      <c r="I4487">
        <f>INDEX(Stores[sqft],MATCH(Sales[[#This Row],[store_no]],Stores[store_no],0))</f>
        <v>118200</v>
      </c>
      <c r="J4487" s="4" t="str">
        <f>INDEX(Departments[dept_name],MATCH(Sales[[#This Row],[dept_no]],Departments[dept_no],0))</f>
        <v>Sports</v>
      </c>
      <c r="K4487" s="4" t="str">
        <f>CONCATENATE(Sales[[#This Row],[region]],Sales[[#This Row],[storetype]])</f>
        <v>2A</v>
      </c>
      <c r="L4487" s="4">
        <f>INDEX(RegionStoreCount[Store Count],MATCH(Sales[[#This Row],[RegionStoretype]],RegionStoreCount[Region/Type],0))</f>
        <v>5</v>
      </c>
      <c r="M4487" s="4">
        <f>AND(Sales[[#This Row],[date]]&lt;=TY_YTDMax,Sales[[#This Row],[date]]&gt;=TY_YTDMin)*Sales[[#This Row],[sales]]</f>
        <v>0</v>
      </c>
      <c r="N4487" s="4">
        <f>AND(Sales[[#This Row],[date]]&lt;=LY_YTDMax,Sales[[#This Row],[date]]&gt;=LY_YTDMin)*Sales[[#This Row],[sales]]</f>
        <v>0</v>
      </c>
      <c r="O4487" s="4">
        <f>AND(Sales[[#This Row],[date]]&gt;=YoY_Min,Sales[[#This Row],[date]]&lt;=TY_YTDMax)*(Sales[[#This Row],[sales]]/Sales[[#This Row],[sqft]])</f>
        <v>0.34653654906937392</v>
      </c>
      <c r="P4487" s="4">
        <f>SUMIF(Sales[RegionStoretype],Sales[[#This Row],[RegionStoretype]],Sales[YoY_SSF])/Sales[[#This Row],[Region_TypeCount]]</f>
        <v>60.052789354368521</v>
      </c>
    </row>
    <row r="4488" spans="1:16" x14ac:dyDescent="0.25">
      <c r="A4488" s="1">
        <v>43035</v>
      </c>
      <c r="B4488">
        <v>33</v>
      </c>
      <c r="C4488">
        <v>6</v>
      </c>
      <c r="D4488">
        <v>2457.2610000000004</v>
      </c>
      <c r="E4488">
        <f>INDEX(Stores[region],MATCH(Sales[[#This Row],[store_no]],Stores[store_no],0))</f>
        <v>3</v>
      </c>
      <c r="F4488" t="str">
        <f>INDEX(Stores[storetype],MATCH(Sales[[#This Row],[store_no]],Stores[store_no],0))</f>
        <v>A</v>
      </c>
      <c r="G4488" t="str">
        <f>INDEX(Stores[location_city],MATCH(Sales[[#This Row],[store_no]],Stores[store_no],0))</f>
        <v>Omaha</v>
      </c>
      <c r="H4488" t="str">
        <f>INDEX(Stores[location_state],MATCH(Sales[[#This Row],[store_no]],Stores[store_no],0))</f>
        <v>Nebraska</v>
      </c>
      <c r="I4488">
        <f>INDEX(Stores[sqft],MATCH(Sales[[#This Row],[store_no]],Stores[store_no],0))</f>
        <v>40700</v>
      </c>
      <c r="J4488" s="4" t="str">
        <f>INDEX(Departments[dept_name],MATCH(Sales[[#This Row],[dept_no]],Departments[dept_no],0))</f>
        <v>Computers</v>
      </c>
      <c r="K4488" s="4" t="str">
        <f>CONCATENATE(Sales[[#This Row],[region]],Sales[[#This Row],[storetype]])</f>
        <v>3A</v>
      </c>
      <c r="L4488" s="4">
        <f>INDEX(RegionStoreCount[Store Count],MATCH(Sales[[#This Row],[RegionStoretype]],RegionStoreCount[Region/Type],0))</f>
        <v>9</v>
      </c>
      <c r="M4488" s="4">
        <f>AND(Sales[[#This Row],[date]]&lt;=TY_YTDMax,Sales[[#This Row],[date]]&gt;=TY_YTDMin)*Sales[[#This Row],[sales]]</f>
        <v>0</v>
      </c>
      <c r="N4488" s="4">
        <f>AND(Sales[[#This Row],[date]]&lt;=LY_YTDMax,Sales[[#This Row],[date]]&gt;=LY_YTDMin)*Sales[[#This Row],[sales]]</f>
        <v>0</v>
      </c>
      <c r="O4488" s="4">
        <f>AND(Sales[[#This Row],[date]]&gt;=YoY_Min,Sales[[#This Row],[date]]&lt;=TY_YTDMax)*(Sales[[#This Row],[sales]]/Sales[[#This Row],[sqft]])</f>
        <v>6.0374963144963156E-2</v>
      </c>
      <c r="P4488" s="4">
        <f>SUMIF(Sales[RegionStoretype],Sales[[#This Row],[RegionStoretype]],Sales[YoY_SSF])/Sales[[#This Row],[Region_TypeCount]]</f>
        <v>53.603836561720975</v>
      </c>
    </row>
    <row r="4489" spans="1:16" x14ac:dyDescent="0.25">
      <c r="A4489" s="1">
        <v>43035</v>
      </c>
      <c r="B4489">
        <v>34</v>
      </c>
      <c r="C4489">
        <v>3</v>
      </c>
      <c r="D4489">
        <v>168165.50219999999</v>
      </c>
      <c r="E4489">
        <f>INDEX(Stores[region],MATCH(Sales[[#This Row],[store_no]],Stores[store_no],0))</f>
        <v>1</v>
      </c>
      <c r="F4489" t="str">
        <f>INDEX(Stores[storetype],MATCH(Sales[[#This Row],[store_no]],Stores[store_no],0))</f>
        <v>A</v>
      </c>
      <c r="G4489" t="str">
        <f>INDEX(Stores[location_city],MATCH(Sales[[#This Row],[store_no]],Stores[store_no],0))</f>
        <v>Toledo</v>
      </c>
      <c r="H4489" t="str">
        <f>INDEX(Stores[location_state],MATCH(Sales[[#This Row],[store_no]],Stores[store_no],0))</f>
        <v>Ohio</v>
      </c>
      <c r="I4489">
        <f>INDEX(Stores[sqft],MATCH(Sales[[#This Row],[store_no]],Stores[store_no],0))</f>
        <v>207900</v>
      </c>
      <c r="J4489" s="4" t="str">
        <f>INDEX(Departments[dept_name],MATCH(Sales[[#This Row],[dept_no]],Departments[dept_no],0))</f>
        <v>Beauty</v>
      </c>
      <c r="K4489" s="4" t="str">
        <f>CONCATENATE(Sales[[#This Row],[region]],Sales[[#This Row],[storetype]])</f>
        <v>1A</v>
      </c>
      <c r="L4489" s="4">
        <f>INDEX(RegionStoreCount[Store Count],MATCH(Sales[[#This Row],[RegionStoretype]],RegionStoreCount[Region/Type],0))</f>
        <v>5</v>
      </c>
      <c r="M4489" s="4">
        <f>AND(Sales[[#This Row],[date]]&lt;=TY_YTDMax,Sales[[#This Row],[date]]&gt;=TY_YTDMin)*Sales[[#This Row],[sales]]</f>
        <v>0</v>
      </c>
      <c r="N4489" s="4">
        <f>AND(Sales[[#This Row],[date]]&lt;=LY_YTDMax,Sales[[#This Row],[date]]&gt;=LY_YTDMin)*Sales[[#This Row],[sales]]</f>
        <v>0</v>
      </c>
      <c r="O4489" s="4">
        <f>AND(Sales[[#This Row],[date]]&gt;=YoY_Min,Sales[[#This Row],[date]]&lt;=TY_YTDMax)*(Sales[[#This Row],[sales]]/Sales[[#This Row],[sqft]])</f>
        <v>0.80887687445887435</v>
      </c>
      <c r="P4489" s="4">
        <f>SUMIF(Sales[RegionStoretype],Sales[[#This Row],[RegionStoretype]],Sales[YoY_SSF])/Sales[[#This Row],[Region_TypeCount]]</f>
        <v>59.469551530910678</v>
      </c>
    </row>
    <row r="4490" spans="1:16" x14ac:dyDescent="0.25">
      <c r="A4490" s="1">
        <v>43035</v>
      </c>
      <c r="B4490">
        <v>35</v>
      </c>
      <c r="C4490">
        <v>13</v>
      </c>
      <c r="D4490">
        <v>15211.639199999998</v>
      </c>
      <c r="E4490">
        <f>INDEX(Stores[region],MATCH(Sales[[#This Row],[store_no]],Stores[store_no],0))</f>
        <v>3</v>
      </c>
      <c r="F4490" t="str">
        <f>INDEX(Stores[storetype],MATCH(Sales[[#This Row],[store_no]],Stores[store_no],0))</f>
        <v>C</v>
      </c>
      <c r="G4490" t="str">
        <f>INDEX(Stores[location_city],MATCH(Sales[[#This Row],[store_no]],Stores[store_no],0))</f>
        <v>Wichita</v>
      </c>
      <c r="H4490" t="str">
        <f>INDEX(Stores[location_state],MATCH(Sales[[#This Row],[store_no]],Stores[store_no],0))</f>
        <v>Kansas</v>
      </c>
      <c r="I4490">
        <f>INDEX(Stores[sqft],MATCH(Sales[[#This Row],[store_no]],Stores[store_no],0))</f>
        <v>72800</v>
      </c>
      <c r="J4490" s="4" t="str">
        <f>INDEX(Departments[dept_name],MATCH(Sales[[#This Row],[dept_no]],Departments[dept_no],0))</f>
        <v>Kids</v>
      </c>
      <c r="K4490" s="4" t="str">
        <f>CONCATENATE(Sales[[#This Row],[region]],Sales[[#This Row],[storetype]])</f>
        <v>3C</v>
      </c>
      <c r="L4490" s="4">
        <f>INDEX(RegionStoreCount[Store Count],MATCH(Sales[[#This Row],[RegionStoretype]],RegionStoreCount[Region/Type],0))</f>
        <v>2</v>
      </c>
      <c r="M4490" s="4">
        <f>AND(Sales[[#This Row],[date]]&lt;=TY_YTDMax,Sales[[#This Row],[date]]&gt;=TY_YTDMin)*Sales[[#This Row],[sales]]</f>
        <v>0</v>
      </c>
      <c r="N4490" s="4">
        <f>AND(Sales[[#This Row],[date]]&lt;=LY_YTDMax,Sales[[#This Row],[date]]&gt;=LY_YTDMin)*Sales[[#This Row],[sales]]</f>
        <v>0</v>
      </c>
      <c r="O4490" s="4">
        <f>AND(Sales[[#This Row],[date]]&gt;=YoY_Min,Sales[[#This Row],[date]]&lt;=TY_YTDMax)*(Sales[[#This Row],[sales]]/Sales[[#This Row],[sqft]])</f>
        <v>0.20895108791208789</v>
      </c>
      <c r="P4490" s="4">
        <f>SUMIF(Sales[RegionStoretype],Sales[[#This Row],[RegionStoretype]],Sales[YoY_SSF])/Sales[[#This Row],[Region_TypeCount]]</f>
        <v>47.561479460925746</v>
      </c>
    </row>
    <row r="4491" spans="1:16" x14ac:dyDescent="0.25">
      <c r="A4491" s="1">
        <v>43035</v>
      </c>
      <c r="B4491">
        <v>35</v>
      </c>
      <c r="C4491">
        <v>16</v>
      </c>
      <c r="D4491">
        <v>44671.250400000004</v>
      </c>
      <c r="E4491">
        <f>INDEX(Stores[region],MATCH(Sales[[#This Row],[store_no]],Stores[store_no],0))</f>
        <v>3</v>
      </c>
      <c r="F4491" t="str">
        <f>INDEX(Stores[storetype],MATCH(Sales[[#This Row],[store_no]],Stores[store_no],0))</f>
        <v>C</v>
      </c>
      <c r="G4491" t="str">
        <f>INDEX(Stores[location_city],MATCH(Sales[[#This Row],[store_no]],Stores[store_no],0))</f>
        <v>Wichita</v>
      </c>
      <c r="H4491" t="str">
        <f>INDEX(Stores[location_state],MATCH(Sales[[#This Row],[store_no]],Stores[store_no],0))</f>
        <v>Kansas</v>
      </c>
      <c r="I4491">
        <f>INDEX(Stores[sqft],MATCH(Sales[[#This Row],[store_no]],Stores[store_no],0))</f>
        <v>72800</v>
      </c>
      <c r="J4491" s="4" t="str">
        <f>INDEX(Departments[dept_name],MATCH(Sales[[#This Row],[dept_no]],Departments[dept_no],0))</f>
        <v>Outdoors</v>
      </c>
      <c r="K4491" s="4" t="str">
        <f>CONCATENATE(Sales[[#This Row],[region]],Sales[[#This Row],[storetype]])</f>
        <v>3C</v>
      </c>
      <c r="L4491" s="4">
        <f>INDEX(RegionStoreCount[Store Count],MATCH(Sales[[#This Row],[RegionStoretype]],RegionStoreCount[Region/Type],0))</f>
        <v>2</v>
      </c>
      <c r="M4491" s="4">
        <f>AND(Sales[[#This Row],[date]]&lt;=TY_YTDMax,Sales[[#This Row],[date]]&gt;=TY_YTDMin)*Sales[[#This Row],[sales]]</f>
        <v>0</v>
      </c>
      <c r="N4491" s="4">
        <f>AND(Sales[[#This Row],[date]]&lt;=LY_YTDMax,Sales[[#This Row],[date]]&gt;=LY_YTDMin)*Sales[[#This Row],[sales]]</f>
        <v>0</v>
      </c>
      <c r="O4491" s="4">
        <f>AND(Sales[[#This Row],[date]]&gt;=YoY_Min,Sales[[#This Row],[date]]&lt;=TY_YTDMax)*(Sales[[#This Row],[sales]]/Sales[[#This Row],[sqft]])</f>
        <v>0.61361607692307696</v>
      </c>
      <c r="P4491" s="4">
        <f>SUMIF(Sales[RegionStoretype],Sales[[#This Row],[RegionStoretype]],Sales[YoY_SSF])/Sales[[#This Row],[Region_TypeCount]]</f>
        <v>47.561479460925746</v>
      </c>
    </row>
    <row r="4492" spans="1:16" x14ac:dyDescent="0.25">
      <c r="A4492" s="1">
        <v>43035</v>
      </c>
      <c r="B4492">
        <v>36</v>
      </c>
      <c r="C4492">
        <v>2</v>
      </c>
      <c r="D4492">
        <v>25793.110800000002</v>
      </c>
      <c r="E4492">
        <f>INDEX(Stores[region],MATCH(Sales[[#This Row],[store_no]],Stores[store_no],0))</f>
        <v>2</v>
      </c>
      <c r="F4492" t="str">
        <f>INDEX(Stores[storetype],MATCH(Sales[[#This Row],[store_no]],Stores[store_no],0))</f>
        <v>A</v>
      </c>
      <c r="G4492" t="str">
        <f>INDEX(Stores[location_city],MATCH(Sales[[#This Row],[store_no]],Stores[store_no],0))</f>
        <v>Aurora</v>
      </c>
      <c r="H4492" t="str">
        <f>INDEX(Stores[location_state],MATCH(Sales[[#This Row],[store_no]],Stores[store_no],0))</f>
        <v>Illinois</v>
      </c>
      <c r="I4492">
        <f>INDEX(Stores[sqft],MATCH(Sales[[#This Row],[store_no]],Stores[store_no],0))</f>
        <v>209900</v>
      </c>
      <c r="J4492" s="4" t="str">
        <f>INDEX(Departments[dept_name],MATCH(Sales[[#This Row],[dept_no]],Departments[dept_no],0))</f>
        <v>Baby</v>
      </c>
      <c r="K4492" s="4" t="str">
        <f>CONCATENATE(Sales[[#This Row],[region]],Sales[[#This Row],[storetype]])</f>
        <v>2A</v>
      </c>
      <c r="L4492" s="4">
        <f>INDEX(RegionStoreCount[Store Count],MATCH(Sales[[#This Row],[RegionStoretype]],RegionStoreCount[Region/Type],0))</f>
        <v>5</v>
      </c>
      <c r="M4492" s="4">
        <f>AND(Sales[[#This Row],[date]]&lt;=TY_YTDMax,Sales[[#This Row],[date]]&gt;=TY_YTDMin)*Sales[[#This Row],[sales]]</f>
        <v>0</v>
      </c>
      <c r="N4492" s="4">
        <f>AND(Sales[[#This Row],[date]]&lt;=LY_YTDMax,Sales[[#This Row],[date]]&gt;=LY_YTDMin)*Sales[[#This Row],[sales]]</f>
        <v>0</v>
      </c>
      <c r="O4492" s="4">
        <f>AND(Sales[[#This Row],[date]]&gt;=YoY_Min,Sales[[#This Row],[date]]&lt;=TY_YTDMax)*(Sales[[#This Row],[sales]]/Sales[[#This Row],[sqft]])</f>
        <v>0.12288285278704146</v>
      </c>
      <c r="P4492" s="4">
        <f>SUMIF(Sales[RegionStoretype],Sales[[#This Row],[RegionStoretype]],Sales[YoY_SSF])/Sales[[#This Row],[Region_TypeCount]]</f>
        <v>60.052789354368521</v>
      </c>
    </row>
    <row r="4493" spans="1:16" x14ac:dyDescent="0.25">
      <c r="A4493" s="1">
        <v>43035</v>
      </c>
      <c r="B4493">
        <v>36</v>
      </c>
      <c r="C4493">
        <v>12</v>
      </c>
      <c r="D4493">
        <v>121951.7145</v>
      </c>
      <c r="E4493">
        <f>INDEX(Stores[region],MATCH(Sales[[#This Row],[store_no]],Stores[store_no],0))</f>
        <v>2</v>
      </c>
      <c r="F4493" t="str">
        <f>INDEX(Stores[storetype],MATCH(Sales[[#This Row],[store_no]],Stores[store_no],0))</f>
        <v>A</v>
      </c>
      <c r="G4493" t="str">
        <f>INDEX(Stores[location_city],MATCH(Sales[[#This Row],[store_no]],Stores[store_no],0))</f>
        <v>Aurora</v>
      </c>
      <c r="H4493" t="str">
        <f>INDEX(Stores[location_state],MATCH(Sales[[#This Row],[store_no]],Stores[store_no],0))</f>
        <v>Illinois</v>
      </c>
      <c r="I4493">
        <f>INDEX(Stores[sqft],MATCH(Sales[[#This Row],[store_no]],Stores[store_no],0))</f>
        <v>209900</v>
      </c>
      <c r="J4493" s="4" t="str">
        <f>INDEX(Departments[dept_name],MATCH(Sales[[#This Row],[dept_no]],Departments[dept_no],0))</f>
        <v>Jewelery</v>
      </c>
      <c r="K4493" s="4" t="str">
        <f>CONCATENATE(Sales[[#This Row],[region]],Sales[[#This Row],[storetype]])</f>
        <v>2A</v>
      </c>
      <c r="L4493" s="4">
        <f>INDEX(RegionStoreCount[Store Count],MATCH(Sales[[#This Row],[RegionStoretype]],RegionStoreCount[Region/Type],0))</f>
        <v>5</v>
      </c>
      <c r="M4493" s="4">
        <f>AND(Sales[[#This Row],[date]]&lt;=TY_YTDMax,Sales[[#This Row],[date]]&gt;=TY_YTDMin)*Sales[[#This Row],[sales]]</f>
        <v>0</v>
      </c>
      <c r="N4493" s="4">
        <f>AND(Sales[[#This Row],[date]]&lt;=LY_YTDMax,Sales[[#This Row],[date]]&gt;=LY_YTDMin)*Sales[[#This Row],[sales]]</f>
        <v>0</v>
      </c>
      <c r="O4493" s="4">
        <f>AND(Sales[[#This Row],[date]]&gt;=YoY_Min,Sales[[#This Row],[date]]&lt;=TY_YTDMax)*(Sales[[#This Row],[sales]]/Sales[[#This Row],[sqft]])</f>
        <v>0.58099911624583134</v>
      </c>
      <c r="P4493" s="4">
        <f>SUMIF(Sales[RegionStoretype],Sales[[#This Row],[RegionStoretype]],Sales[YoY_SSF])/Sales[[#This Row],[Region_TypeCount]]</f>
        <v>60.052789354368521</v>
      </c>
    </row>
    <row r="4494" spans="1:16" x14ac:dyDescent="0.25">
      <c r="A4494" s="1">
        <v>43035</v>
      </c>
      <c r="B4494">
        <v>36</v>
      </c>
      <c r="C4494">
        <v>19</v>
      </c>
      <c r="D4494">
        <v>65359.358899999992</v>
      </c>
      <c r="E4494">
        <f>INDEX(Stores[region],MATCH(Sales[[#This Row],[store_no]],Stores[store_no],0))</f>
        <v>2</v>
      </c>
      <c r="F4494" t="str">
        <f>INDEX(Stores[storetype],MATCH(Sales[[#This Row],[store_no]],Stores[store_no],0))</f>
        <v>A</v>
      </c>
      <c r="G4494" t="str">
        <f>INDEX(Stores[location_city],MATCH(Sales[[#This Row],[store_no]],Stores[store_no],0))</f>
        <v>Aurora</v>
      </c>
      <c r="H4494" t="str">
        <f>INDEX(Stores[location_state],MATCH(Sales[[#This Row],[store_no]],Stores[store_no],0))</f>
        <v>Illinois</v>
      </c>
      <c r="I4494">
        <f>INDEX(Stores[sqft],MATCH(Sales[[#This Row],[store_no]],Stores[store_no],0))</f>
        <v>209900</v>
      </c>
      <c r="J4494" s="4" t="str">
        <f>INDEX(Departments[dept_name],MATCH(Sales[[#This Row],[dept_no]],Departments[dept_no],0))</f>
        <v>Tools</v>
      </c>
      <c r="K4494" s="4" t="str">
        <f>CONCATENATE(Sales[[#This Row],[region]],Sales[[#This Row],[storetype]])</f>
        <v>2A</v>
      </c>
      <c r="L4494" s="4">
        <f>INDEX(RegionStoreCount[Store Count],MATCH(Sales[[#This Row],[RegionStoretype]],RegionStoreCount[Region/Type],0))</f>
        <v>5</v>
      </c>
      <c r="M4494" s="4">
        <f>AND(Sales[[#This Row],[date]]&lt;=TY_YTDMax,Sales[[#This Row],[date]]&gt;=TY_YTDMin)*Sales[[#This Row],[sales]]</f>
        <v>0</v>
      </c>
      <c r="N4494" s="4">
        <f>AND(Sales[[#This Row],[date]]&lt;=LY_YTDMax,Sales[[#This Row],[date]]&gt;=LY_YTDMin)*Sales[[#This Row],[sales]]</f>
        <v>0</v>
      </c>
      <c r="O4494" s="4">
        <f>AND(Sales[[#This Row],[date]]&gt;=YoY_Min,Sales[[#This Row],[date]]&lt;=TY_YTDMax)*(Sales[[#This Row],[sales]]/Sales[[#This Row],[sqft]])</f>
        <v>0.31138332015245351</v>
      </c>
      <c r="P4494" s="4">
        <f>SUMIF(Sales[RegionStoretype],Sales[[#This Row],[RegionStoretype]],Sales[YoY_SSF])/Sales[[#This Row],[Region_TypeCount]]</f>
        <v>60.052789354368521</v>
      </c>
    </row>
    <row r="4495" spans="1:16" x14ac:dyDescent="0.25">
      <c r="A4495" s="1">
        <v>43035</v>
      </c>
      <c r="B4495">
        <v>37</v>
      </c>
      <c r="C4495">
        <v>3</v>
      </c>
      <c r="D4495">
        <v>285719.43520000001</v>
      </c>
      <c r="E4495">
        <f>INDEX(Stores[region],MATCH(Sales[[#This Row],[store_no]],Stores[store_no],0))</f>
        <v>3</v>
      </c>
      <c r="F4495" t="str">
        <f>INDEX(Stores[storetype],MATCH(Sales[[#This Row],[store_no]],Stores[store_no],0))</f>
        <v>C</v>
      </c>
      <c r="G4495" t="str">
        <f>INDEX(Stores[location_city],MATCH(Sales[[#This Row],[store_no]],Stores[store_no],0))</f>
        <v>Lincoln</v>
      </c>
      <c r="H4495" t="str">
        <f>INDEX(Stores[location_state],MATCH(Sales[[#This Row],[store_no]],Stores[store_no],0))</f>
        <v>Nebraska</v>
      </c>
      <c r="I4495">
        <f>INDEX(Stores[sqft],MATCH(Sales[[#This Row],[store_no]],Stores[store_no],0))</f>
        <v>161300</v>
      </c>
      <c r="J4495" s="4" t="str">
        <f>INDEX(Departments[dept_name],MATCH(Sales[[#This Row],[dept_no]],Departments[dept_no],0))</f>
        <v>Beauty</v>
      </c>
      <c r="K4495" s="4" t="str">
        <f>CONCATENATE(Sales[[#This Row],[region]],Sales[[#This Row],[storetype]])</f>
        <v>3C</v>
      </c>
      <c r="L4495" s="4">
        <f>INDEX(RegionStoreCount[Store Count],MATCH(Sales[[#This Row],[RegionStoretype]],RegionStoreCount[Region/Type],0))</f>
        <v>2</v>
      </c>
      <c r="M4495" s="4">
        <f>AND(Sales[[#This Row],[date]]&lt;=TY_YTDMax,Sales[[#This Row],[date]]&gt;=TY_YTDMin)*Sales[[#This Row],[sales]]</f>
        <v>0</v>
      </c>
      <c r="N4495" s="4">
        <f>AND(Sales[[#This Row],[date]]&lt;=LY_YTDMax,Sales[[#This Row],[date]]&gt;=LY_YTDMin)*Sales[[#This Row],[sales]]</f>
        <v>0</v>
      </c>
      <c r="O4495" s="4">
        <f>AND(Sales[[#This Row],[date]]&gt;=YoY_Min,Sales[[#This Row],[date]]&lt;=TY_YTDMax)*(Sales[[#This Row],[sales]]/Sales[[#This Row],[sqft]])</f>
        <v>1.7713542169869809</v>
      </c>
      <c r="P4495" s="4">
        <f>SUMIF(Sales[RegionStoretype],Sales[[#This Row],[RegionStoretype]],Sales[YoY_SSF])/Sales[[#This Row],[Region_TypeCount]]</f>
        <v>47.561479460925746</v>
      </c>
    </row>
    <row r="4496" spans="1:16" x14ac:dyDescent="0.25">
      <c r="A4496" s="1">
        <v>43035</v>
      </c>
      <c r="B4496">
        <v>37</v>
      </c>
      <c r="C4496">
        <v>5</v>
      </c>
      <c r="D4496">
        <v>72514.64</v>
      </c>
      <c r="E4496">
        <f>INDEX(Stores[region],MATCH(Sales[[#This Row],[store_no]],Stores[store_no],0))</f>
        <v>3</v>
      </c>
      <c r="F4496" t="str">
        <f>INDEX(Stores[storetype],MATCH(Sales[[#This Row],[store_no]],Stores[store_no],0))</f>
        <v>C</v>
      </c>
      <c r="G4496" t="str">
        <f>INDEX(Stores[location_city],MATCH(Sales[[#This Row],[store_no]],Stores[store_no],0))</f>
        <v>Lincoln</v>
      </c>
      <c r="H4496" t="str">
        <f>INDEX(Stores[location_state],MATCH(Sales[[#This Row],[store_no]],Stores[store_no],0))</f>
        <v>Nebraska</v>
      </c>
      <c r="I4496">
        <f>INDEX(Stores[sqft],MATCH(Sales[[#This Row],[store_no]],Stores[store_no],0))</f>
        <v>161300</v>
      </c>
      <c r="J4496" s="4" t="str">
        <f>INDEX(Departments[dept_name],MATCH(Sales[[#This Row],[dept_no]],Departments[dept_no],0))</f>
        <v>Clothing</v>
      </c>
      <c r="K4496" s="4" t="str">
        <f>CONCATENATE(Sales[[#This Row],[region]],Sales[[#This Row],[storetype]])</f>
        <v>3C</v>
      </c>
      <c r="L4496" s="4">
        <f>INDEX(RegionStoreCount[Store Count],MATCH(Sales[[#This Row],[RegionStoretype]],RegionStoreCount[Region/Type],0))</f>
        <v>2</v>
      </c>
      <c r="M4496" s="4">
        <f>AND(Sales[[#This Row],[date]]&lt;=TY_YTDMax,Sales[[#This Row],[date]]&gt;=TY_YTDMin)*Sales[[#This Row],[sales]]</f>
        <v>0</v>
      </c>
      <c r="N4496" s="4">
        <f>AND(Sales[[#This Row],[date]]&lt;=LY_YTDMax,Sales[[#This Row],[date]]&gt;=LY_YTDMin)*Sales[[#This Row],[sales]]</f>
        <v>0</v>
      </c>
      <c r="O4496" s="4">
        <f>AND(Sales[[#This Row],[date]]&gt;=YoY_Min,Sales[[#This Row],[date]]&lt;=TY_YTDMax)*(Sales[[#This Row],[sales]]/Sales[[#This Row],[sqft]])</f>
        <v>0.44956379417234965</v>
      </c>
      <c r="P4496" s="4">
        <f>SUMIF(Sales[RegionStoretype],Sales[[#This Row],[RegionStoretype]],Sales[YoY_SSF])/Sales[[#This Row],[Region_TypeCount]]</f>
        <v>47.561479460925746</v>
      </c>
    </row>
    <row r="4497" spans="1:16" x14ac:dyDescent="0.25">
      <c r="A4497" s="1">
        <v>43035</v>
      </c>
      <c r="B4497">
        <v>37</v>
      </c>
      <c r="C4497">
        <v>14</v>
      </c>
      <c r="D4497">
        <v>23874.325199999999</v>
      </c>
      <c r="E4497">
        <f>INDEX(Stores[region],MATCH(Sales[[#This Row],[store_no]],Stores[store_no],0))</f>
        <v>3</v>
      </c>
      <c r="F4497" t="str">
        <f>INDEX(Stores[storetype],MATCH(Sales[[#This Row],[store_no]],Stores[store_no],0))</f>
        <v>C</v>
      </c>
      <c r="G4497" t="str">
        <f>INDEX(Stores[location_city],MATCH(Sales[[#This Row],[store_no]],Stores[store_no],0))</f>
        <v>Lincoln</v>
      </c>
      <c r="H4497" t="str">
        <f>INDEX(Stores[location_state],MATCH(Sales[[#This Row],[store_no]],Stores[store_no],0))</f>
        <v>Nebraska</v>
      </c>
      <c r="I4497">
        <f>INDEX(Stores[sqft],MATCH(Sales[[#This Row],[store_no]],Stores[store_no],0))</f>
        <v>161300</v>
      </c>
      <c r="J4497" s="4" t="str">
        <f>INDEX(Departments[dept_name],MATCH(Sales[[#This Row],[dept_no]],Departments[dept_no],0))</f>
        <v>Movies</v>
      </c>
      <c r="K4497" s="4" t="str">
        <f>CONCATENATE(Sales[[#This Row],[region]],Sales[[#This Row],[storetype]])</f>
        <v>3C</v>
      </c>
      <c r="L4497" s="4">
        <f>INDEX(RegionStoreCount[Store Count],MATCH(Sales[[#This Row],[RegionStoretype]],RegionStoreCount[Region/Type],0))</f>
        <v>2</v>
      </c>
      <c r="M4497" s="4">
        <f>AND(Sales[[#This Row],[date]]&lt;=TY_YTDMax,Sales[[#This Row],[date]]&gt;=TY_YTDMin)*Sales[[#This Row],[sales]]</f>
        <v>0</v>
      </c>
      <c r="N4497" s="4">
        <f>AND(Sales[[#This Row],[date]]&lt;=LY_YTDMax,Sales[[#This Row],[date]]&gt;=LY_YTDMin)*Sales[[#This Row],[sales]]</f>
        <v>0</v>
      </c>
      <c r="O4497" s="4">
        <f>AND(Sales[[#This Row],[date]]&gt;=YoY_Min,Sales[[#This Row],[date]]&lt;=TY_YTDMax)*(Sales[[#This Row],[sales]]/Sales[[#This Row],[sqft]])</f>
        <v>0.14801193552386857</v>
      </c>
      <c r="P4497" s="4">
        <f>SUMIF(Sales[RegionStoretype],Sales[[#This Row],[RegionStoretype]],Sales[YoY_SSF])/Sales[[#This Row],[Region_TypeCount]]</f>
        <v>47.561479460925746</v>
      </c>
    </row>
    <row r="4498" spans="1:16" x14ac:dyDescent="0.25">
      <c r="A4498" s="1">
        <v>43035</v>
      </c>
      <c r="B4498">
        <v>37</v>
      </c>
      <c r="C4498">
        <v>17</v>
      </c>
      <c r="D4498">
        <v>37805.6014</v>
      </c>
      <c r="E4498">
        <f>INDEX(Stores[region],MATCH(Sales[[#This Row],[store_no]],Stores[store_no],0))</f>
        <v>3</v>
      </c>
      <c r="F4498" t="str">
        <f>INDEX(Stores[storetype],MATCH(Sales[[#This Row],[store_no]],Stores[store_no],0))</f>
        <v>C</v>
      </c>
      <c r="G4498" t="str">
        <f>INDEX(Stores[location_city],MATCH(Sales[[#This Row],[store_no]],Stores[store_no],0))</f>
        <v>Lincoln</v>
      </c>
      <c r="H4498" t="str">
        <f>INDEX(Stores[location_state],MATCH(Sales[[#This Row],[store_no]],Stores[store_no],0))</f>
        <v>Nebraska</v>
      </c>
      <c r="I4498">
        <f>INDEX(Stores[sqft],MATCH(Sales[[#This Row],[store_no]],Stores[store_no],0))</f>
        <v>161300</v>
      </c>
      <c r="J4498" s="4" t="str">
        <f>INDEX(Departments[dept_name],MATCH(Sales[[#This Row],[dept_no]],Departments[dept_no],0))</f>
        <v>Shoes</v>
      </c>
      <c r="K4498" s="4" t="str">
        <f>CONCATENATE(Sales[[#This Row],[region]],Sales[[#This Row],[storetype]])</f>
        <v>3C</v>
      </c>
      <c r="L4498" s="4">
        <f>INDEX(RegionStoreCount[Store Count],MATCH(Sales[[#This Row],[RegionStoretype]],RegionStoreCount[Region/Type],0))</f>
        <v>2</v>
      </c>
      <c r="M4498" s="4">
        <f>AND(Sales[[#This Row],[date]]&lt;=TY_YTDMax,Sales[[#This Row],[date]]&gt;=TY_YTDMin)*Sales[[#This Row],[sales]]</f>
        <v>0</v>
      </c>
      <c r="N4498" s="4">
        <f>AND(Sales[[#This Row],[date]]&lt;=LY_YTDMax,Sales[[#This Row],[date]]&gt;=LY_YTDMin)*Sales[[#This Row],[sales]]</f>
        <v>0</v>
      </c>
      <c r="O4498" s="4">
        <f>AND(Sales[[#This Row],[date]]&gt;=YoY_Min,Sales[[#This Row],[date]]&lt;=TY_YTDMax)*(Sales[[#This Row],[sales]]/Sales[[#This Row],[sqft]])</f>
        <v>0.2343806658400496</v>
      </c>
      <c r="P4498" s="4">
        <f>SUMIF(Sales[RegionStoretype],Sales[[#This Row],[RegionStoretype]],Sales[YoY_SSF])/Sales[[#This Row],[Region_TypeCount]]</f>
        <v>47.561479460925746</v>
      </c>
    </row>
    <row r="4499" spans="1:16" x14ac:dyDescent="0.25">
      <c r="A4499" s="1">
        <v>43035</v>
      </c>
      <c r="B4499">
        <v>37</v>
      </c>
      <c r="C4499">
        <v>19</v>
      </c>
      <c r="D4499">
        <v>3839.6472000000003</v>
      </c>
      <c r="E4499">
        <f>INDEX(Stores[region],MATCH(Sales[[#This Row],[store_no]],Stores[store_no],0))</f>
        <v>3</v>
      </c>
      <c r="F4499" t="str">
        <f>INDEX(Stores[storetype],MATCH(Sales[[#This Row],[store_no]],Stores[store_no],0))</f>
        <v>C</v>
      </c>
      <c r="G4499" t="str">
        <f>INDEX(Stores[location_city],MATCH(Sales[[#This Row],[store_no]],Stores[store_no],0))</f>
        <v>Lincoln</v>
      </c>
      <c r="H4499" t="str">
        <f>INDEX(Stores[location_state],MATCH(Sales[[#This Row],[store_no]],Stores[store_no],0))</f>
        <v>Nebraska</v>
      </c>
      <c r="I4499">
        <f>INDEX(Stores[sqft],MATCH(Sales[[#This Row],[store_no]],Stores[store_no],0))</f>
        <v>161300</v>
      </c>
      <c r="J4499" s="4" t="str">
        <f>INDEX(Departments[dept_name],MATCH(Sales[[#This Row],[dept_no]],Departments[dept_no],0))</f>
        <v>Tools</v>
      </c>
      <c r="K4499" s="4" t="str">
        <f>CONCATENATE(Sales[[#This Row],[region]],Sales[[#This Row],[storetype]])</f>
        <v>3C</v>
      </c>
      <c r="L4499" s="4">
        <f>INDEX(RegionStoreCount[Store Count],MATCH(Sales[[#This Row],[RegionStoretype]],RegionStoreCount[Region/Type],0))</f>
        <v>2</v>
      </c>
      <c r="M4499" s="4">
        <f>AND(Sales[[#This Row],[date]]&lt;=TY_YTDMax,Sales[[#This Row],[date]]&gt;=TY_YTDMin)*Sales[[#This Row],[sales]]</f>
        <v>0</v>
      </c>
      <c r="N4499" s="4">
        <f>AND(Sales[[#This Row],[date]]&lt;=LY_YTDMax,Sales[[#This Row],[date]]&gt;=LY_YTDMin)*Sales[[#This Row],[sales]]</f>
        <v>0</v>
      </c>
      <c r="O4499" s="4">
        <f>AND(Sales[[#This Row],[date]]&gt;=YoY_Min,Sales[[#This Row],[date]]&lt;=TY_YTDMax)*(Sales[[#This Row],[sales]]/Sales[[#This Row],[sqft]])</f>
        <v>2.3804384376937385E-2</v>
      </c>
      <c r="P4499" s="4">
        <f>SUMIF(Sales[RegionStoretype],Sales[[#This Row],[RegionStoretype]],Sales[YoY_SSF])/Sales[[#This Row],[Region_TypeCount]]</f>
        <v>47.561479460925746</v>
      </c>
    </row>
    <row r="4500" spans="1:16" x14ac:dyDescent="0.25">
      <c r="A4500" s="1">
        <v>43035</v>
      </c>
      <c r="B4500">
        <v>38</v>
      </c>
      <c r="C4500">
        <v>1</v>
      </c>
      <c r="D4500">
        <v>36243.013899999998</v>
      </c>
      <c r="E4500">
        <f>INDEX(Stores[region],MATCH(Sales[[#This Row],[store_no]],Stores[store_no],0))</f>
        <v>2</v>
      </c>
      <c r="F4500" t="str">
        <f>INDEX(Stores[storetype],MATCH(Sales[[#This Row],[store_no]],Stores[store_no],0))</f>
        <v>C</v>
      </c>
      <c r="G4500" t="str">
        <f>INDEX(Stores[location_city],MATCH(Sales[[#This Row],[store_no]],Stores[store_no],0))</f>
        <v>Hinsdale</v>
      </c>
      <c r="H4500" t="str">
        <f>INDEX(Stores[location_state],MATCH(Sales[[#This Row],[store_no]],Stores[store_no],0))</f>
        <v>Illinois</v>
      </c>
      <c r="I4500">
        <f>INDEX(Stores[sqft],MATCH(Sales[[#This Row],[store_no]],Stores[store_no],0))</f>
        <v>155600</v>
      </c>
      <c r="J4500" s="4" t="str">
        <f>INDEX(Departments[dept_name],MATCH(Sales[[#This Row],[dept_no]],Departments[dept_no],0))</f>
        <v>Automotive</v>
      </c>
      <c r="K4500" s="4" t="str">
        <f>CONCATENATE(Sales[[#This Row],[region]],Sales[[#This Row],[storetype]])</f>
        <v>2C</v>
      </c>
      <c r="L4500" s="4">
        <f>INDEX(RegionStoreCount[Store Count],MATCH(Sales[[#This Row],[RegionStoretype]],RegionStoreCount[Region/Type],0))</f>
        <v>1</v>
      </c>
      <c r="M4500" s="4">
        <f>AND(Sales[[#This Row],[date]]&lt;=TY_YTDMax,Sales[[#This Row],[date]]&gt;=TY_YTDMin)*Sales[[#This Row],[sales]]</f>
        <v>0</v>
      </c>
      <c r="N4500" s="4">
        <f>AND(Sales[[#This Row],[date]]&lt;=LY_YTDMax,Sales[[#This Row],[date]]&gt;=LY_YTDMin)*Sales[[#This Row],[sales]]</f>
        <v>0</v>
      </c>
      <c r="O4500" s="4">
        <f>AND(Sales[[#This Row],[date]]&gt;=YoY_Min,Sales[[#This Row],[date]]&lt;=TY_YTDMax)*(Sales[[#This Row],[sales]]/Sales[[#This Row],[sqft]])</f>
        <v>0.23292425385604112</v>
      </c>
      <c r="P4500" s="4">
        <f>SUMIF(Sales[RegionStoretype],Sales[[#This Row],[RegionStoretype]],Sales[YoY_SSF])/Sales[[#This Row],[Region_TypeCount]]</f>
        <v>44.537621913239086</v>
      </c>
    </row>
    <row r="4501" spans="1:16" x14ac:dyDescent="0.25">
      <c r="A4501" s="1">
        <v>43035</v>
      </c>
      <c r="B4501">
        <v>38</v>
      </c>
      <c r="C4501">
        <v>12</v>
      </c>
      <c r="D4501">
        <v>41003.277500000004</v>
      </c>
      <c r="E4501">
        <f>INDEX(Stores[region],MATCH(Sales[[#This Row],[store_no]],Stores[store_no],0))</f>
        <v>2</v>
      </c>
      <c r="F4501" t="str">
        <f>INDEX(Stores[storetype],MATCH(Sales[[#This Row],[store_no]],Stores[store_no],0))</f>
        <v>C</v>
      </c>
      <c r="G4501" t="str">
        <f>INDEX(Stores[location_city],MATCH(Sales[[#This Row],[store_no]],Stores[store_no],0))</f>
        <v>Hinsdale</v>
      </c>
      <c r="H4501" t="str">
        <f>INDEX(Stores[location_state],MATCH(Sales[[#This Row],[store_no]],Stores[store_no],0))</f>
        <v>Illinois</v>
      </c>
      <c r="I4501">
        <f>INDEX(Stores[sqft],MATCH(Sales[[#This Row],[store_no]],Stores[store_no],0))</f>
        <v>155600</v>
      </c>
      <c r="J4501" s="4" t="str">
        <f>INDEX(Departments[dept_name],MATCH(Sales[[#This Row],[dept_no]],Departments[dept_no],0))</f>
        <v>Jewelery</v>
      </c>
      <c r="K4501" s="4" t="str">
        <f>CONCATENATE(Sales[[#This Row],[region]],Sales[[#This Row],[storetype]])</f>
        <v>2C</v>
      </c>
      <c r="L4501" s="4">
        <f>INDEX(RegionStoreCount[Store Count],MATCH(Sales[[#This Row],[RegionStoretype]],RegionStoreCount[Region/Type],0))</f>
        <v>1</v>
      </c>
      <c r="M4501" s="4">
        <f>AND(Sales[[#This Row],[date]]&lt;=TY_YTDMax,Sales[[#This Row],[date]]&gt;=TY_YTDMin)*Sales[[#This Row],[sales]]</f>
        <v>0</v>
      </c>
      <c r="N4501" s="4">
        <f>AND(Sales[[#This Row],[date]]&lt;=LY_YTDMax,Sales[[#This Row],[date]]&gt;=LY_YTDMin)*Sales[[#This Row],[sales]]</f>
        <v>0</v>
      </c>
      <c r="O4501" s="4">
        <f>AND(Sales[[#This Row],[date]]&gt;=YoY_Min,Sales[[#This Row],[date]]&lt;=TY_YTDMax)*(Sales[[#This Row],[sales]]/Sales[[#This Row],[sqft]])</f>
        <v>0.26351720758354757</v>
      </c>
      <c r="P4501" s="4">
        <f>SUMIF(Sales[RegionStoretype],Sales[[#This Row],[RegionStoretype]],Sales[YoY_SSF])/Sales[[#This Row],[Region_TypeCount]]</f>
        <v>44.537621913239086</v>
      </c>
    </row>
    <row r="4502" spans="1:16" x14ac:dyDescent="0.25">
      <c r="A4502" s="1">
        <v>43042</v>
      </c>
      <c r="B4502">
        <v>1</v>
      </c>
      <c r="C4502">
        <v>5</v>
      </c>
      <c r="D4502">
        <v>24539.268599999999</v>
      </c>
      <c r="E4502">
        <f>INDEX(Stores[region],MATCH(Sales[[#This Row],[store_no]],Stores[store_no],0))</f>
        <v>1</v>
      </c>
      <c r="F4502" t="str">
        <f>INDEX(Stores[storetype],MATCH(Sales[[#This Row],[store_no]],Stores[store_no],0))</f>
        <v>A</v>
      </c>
      <c r="G4502" t="str">
        <f>INDEX(Stores[location_city],MATCH(Sales[[#This Row],[store_no]],Stores[store_no],0))</f>
        <v>Ann Arbor</v>
      </c>
      <c r="H4502" t="str">
        <f>INDEX(Stores[location_state],MATCH(Sales[[#This Row],[store_no]],Stores[store_no],0))</f>
        <v>Michigan</v>
      </c>
      <c r="I4502">
        <f>INDEX(Stores[sqft],MATCH(Sales[[#This Row],[store_no]],Stores[store_no],0))</f>
        <v>100600</v>
      </c>
      <c r="J4502" s="4" t="str">
        <f>INDEX(Departments[dept_name],MATCH(Sales[[#This Row],[dept_no]],Departments[dept_no],0))</f>
        <v>Clothing</v>
      </c>
      <c r="K4502" s="4" t="str">
        <f>CONCATENATE(Sales[[#This Row],[region]],Sales[[#This Row],[storetype]])</f>
        <v>1A</v>
      </c>
      <c r="L4502" s="4">
        <f>INDEX(RegionStoreCount[Store Count],MATCH(Sales[[#This Row],[RegionStoretype]],RegionStoreCount[Region/Type],0))</f>
        <v>5</v>
      </c>
      <c r="M4502" s="4">
        <f>AND(Sales[[#This Row],[date]]&lt;=TY_YTDMax,Sales[[#This Row],[date]]&gt;=TY_YTDMin)*Sales[[#This Row],[sales]]</f>
        <v>0</v>
      </c>
      <c r="N4502" s="4">
        <f>AND(Sales[[#This Row],[date]]&lt;=LY_YTDMax,Sales[[#This Row],[date]]&gt;=LY_YTDMin)*Sales[[#This Row],[sales]]</f>
        <v>0</v>
      </c>
      <c r="O4502" s="4">
        <f>AND(Sales[[#This Row],[date]]&gt;=YoY_Min,Sales[[#This Row],[date]]&lt;=TY_YTDMax)*(Sales[[#This Row],[sales]]/Sales[[#This Row],[sqft]])</f>
        <v>0.24392911133200795</v>
      </c>
      <c r="P4502" s="4">
        <f>SUMIF(Sales[RegionStoretype],Sales[[#This Row],[RegionStoretype]],Sales[YoY_SSF])/Sales[[#This Row],[Region_TypeCount]]</f>
        <v>59.469551530910678</v>
      </c>
    </row>
    <row r="4503" spans="1:16" x14ac:dyDescent="0.25">
      <c r="A4503" s="1">
        <v>43042</v>
      </c>
      <c r="B4503">
        <v>1</v>
      </c>
      <c r="C4503">
        <v>7</v>
      </c>
      <c r="D4503">
        <v>89707.002800000002</v>
      </c>
      <c r="E4503">
        <f>INDEX(Stores[region],MATCH(Sales[[#This Row],[store_no]],Stores[store_no],0))</f>
        <v>1</v>
      </c>
      <c r="F4503" t="str">
        <f>INDEX(Stores[storetype],MATCH(Sales[[#This Row],[store_no]],Stores[store_no],0))</f>
        <v>A</v>
      </c>
      <c r="G4503" t="str">
        <f>INDEX(Stores[location_city],MATCH(Sales[[#This Row],[store_no]],Stores[store_no],0))</f>
        <v>Ann Arbor</v>
      </c>
      <c r="H4503" t="str">
        <f>INDEX(Stores[location_state],MATCH(Sales[[#This Row],[store_no]],Stores[store_no],0))</f>
        <v>Michigan</v>
      </c>
      <c r="I4503">
        <f>INDEX(Stores[sqft],MATCH(Sales[[#This Row],[store_no]],Stores[store_no],0))</f>
        <v>100600</v>
      </c>
      <c r="J4503" s="4" t="str">
        <f>INDEX(Departments[dept_name],MATCH(Sales[[#This Row],[dept_no]],Departments[dept_no],0))</f>
        <v>Electronics</v>
      </c>
      <c r="K4503" s="4" t="str">
        <f>CONCATENATE(Sales[[#This Row],[region]],Sales[[#This Row],[storetype]])</f>
        <v>1A</v>
      </c>
      <c r="L4503" s="4">
        <f>INDEX(RegionStoreCount[Store Count],MATCH(Sales[[#This Row],[RegionStoretype]],RegionStoreCount[Region/Type],0))</f>
        <v>5</v>
      </c>
      <c r="M4503" s="4">
        <f>AND(Sales[[#This Row],[date]]&lt;=TY_YTDMax,Sales[[#This Row],[date]]&gt;=TY_YTDMin)*Sales[[#This Row],[sales]]</f>
        <v>0</v>
      </c>
      <c r="N4503" s="4">
        <f>AND(Sales[[#This Row],[date]]&lt;=LY_YTDMax,Sales[[#This Row],[date]]&gt;=LY_YTDMin)*Sales[[#This Row],[sales]]</f>
        <v>0</v>
      </c>
      <c r="O4503" s="4">
        <f>AND(Sales[[#This Row],[date]]&gt;=YoY_Min,Sales[[#This Row],[date]]&lt;=TY_YTDMax)*(Sales[[#This Row],[sales]]/Sales[[#This Row],[sqft]])</f>
        <v>0.89171970974155068</v>
      </c>
      <c r="P4503" s="4">
        <f>SUMIF(Sales[RegionStoretype],Sales[[#This Row],[RegionStoretype]],Sales[YoY_SSF])/Sales[[#This Row],[Region_TypeCount]]</f>
        <v>59.469551530910678</v>
      </c>
    </row>
    <row r="4504" spans="1:16" x14ac:dyDescent="0.25">
      <c r="A4504" s="1">
        <v>43042</v>
      </c>
      <c r="B4504">
        <v>1</v>
      </c>
      <c r="C4504">
        <v>11</v>
      </c>
      <c r="D4504">
        <v>25583.896799999999</v>
      </c>
      <c r="E4504">
        <f>INDEX(Stores[region],MATCH(Sales[[#This Row],[store_no]],Stores[store_no],0))</f>
        <v>1</v>
      </c>
      <c r="F4504" t="str">
        <f>INDEX(Stores[storetype],MATCH(Sales[[#This Row],[store_no]],Stores[store_no],0))</f>
        <v>A</v>
      </c>
      <c r="G4504" t="str">
        <f>INDEX(Stores[location_city],MATCH(Sales[[#This Row],[store_no]],Stores[store_no],0))</f>
        <v>Ann Arbor</v>
      </c>
      <c r="H4504" t="str">
        <f>INDEX(Stores[location_state],MATCH(Sales[[#This Row],[store_no]],Stores[store_no],0))</f>
        <v>Michigan</v>
      </c>
      <c r="I4504">
        <f>INDEX(Stores[sqft],MATCH(Sales[[#This Row],[store_no]],Stores[store_no],0))</f>
        <v>100600</v>
      </c>
      <c r="J4504" s="4" t="str">
        <f>INDEX(Departments[dept_name],MATCH(Sales[[#This Row],[dept_no]],Departments[dept_no],0))</f>
        <v>Home</v>
      </c>
      <c r="K4504" s="4" t="str">
        <f>CONCATENATE(Sales[[#This Row],[region]],Sales[[#This Row],[storetype]])</f>
        <v>1A</v>
      </c>
      <c r="L4504" s="4">
        <f>INDEX(RegionStoreCount[Store Count],MATCH(Sales[[#This Row],[RegionStoretype]],RegionStoreCount[Region/Type],0))</f>
        <v>5</v>
      </c>
      <c r="M4504" s="4">
        <f>AND(Sales[[#This Row],[date]]&lt;=TY_YTDMax,Sales[[#This Row],[date]]&gt;=TY_YTDMin)*Sales[[#This Row],[sales]]</f>
        <v>0</v>
      </c>
      <c r="N4504" s="4">
        <f>AND(Sales[[#This Row],[date]]&lt;=LY_YTDMax,Sales[[#This Row],[date]]&gt;=LY_YTDMin)*Sales[[#This Row],[sales]]</f>
        <v>0</v>
      </c>
      <c r="O4504" s="4">
        <f>AND(Sales[[#This Row],[date]]&gt;=YoY_Min,Sales[[#This Row],[date]]&lt;=TY_YTDMax)*(Sales[[#This Row],[sales]]/Sales[[#This Row],[sqft]])</f>
        <v>0.25431308946322068</v>
      </c>
      <c r="P4504" s="4">
        <f>SUMIF(Sales[RegionStoretype],Sales[[#This Row],[RegionStoretype]],Sales[YoY_SSF])/Sales[[#This Row],[Region_TypeCount]]</f>
        <v>59.469551530910678</v>
      </c>
    </row>
    <row r="4505" spans="1:16" x14ac:dyDescent="0.25">
      <c r="A4505" s="1">
        <v>43042</v>
      </c>
      <c r="B4505">
        <v>2</v>
      </c>
      <c r="C4505">
        <v>16</v>
      </c>
      <c r="D4505">
        <v>78988.247399999993</v>
      </c>
      <c r="E4505">
        <f>INDEX(Stores[region],MATCH(Sales[[#This Row],[store_no]],Stores[store_no],0))</f>
        <v>3</v>
      </c>
      <c r="F4505" t="str">
        <f>INDEX(Stores[storetype],MATCH(Sales[[#This Row],[store_no]],Stores[store_no],0))</f>
        <v>A</v>
      </c>
      <c r="G4505" t="str">
        <f>INDEX(Stores[location_city],MATCH(Sales[[#This Row],[store_no]],Stores[store_no],0))</f>
        <v>Minneapolis</v>
      </c>
      <c r="H4505" t="str">
        <f>INDEX(Stores[location_state],MATCH(Sales[[#This Row],[store_no]],Stores[store_no],0))</f>
        <v>Minnesota</v>
      </c>
      <c r="I4505">
        <f>INDEX(Stores[sqft],MATCH(Sales[[#This Row],[store_no]],Stores[store_no],0))</f>
        <v>210400</v>
      </c>
      <c r="J4505" s="4" t="str">
        <f>INDEX(Departments[dept_name],MATCH(Sales[[#This Row],[dept_no]],Departments[dept_no],0))</f>
        <v>Outdoors</v>
      </c>
      <c r="K4505" s="4" t="str">
        <f>CONCATENATE(Sales[[#This Row],[region]],Sales[[#This Row],[storetype]])</f>
        <v>3A</v>
      </c>
      <c r="L4505" s="4">
        <f>INDEX(RegionStoreCount[Store Count],MATCH(Sales[[#This Row],[RegionStoretype]],RegionStoreCount[Region/Type],0))</f>
        <v>9</v>
      </c>
      <c r="M4505" s="4">
        <f>AND(Sales[[#This Row],[date]]&lt;=TY_YTDMax,Sales[[#This Row],[date]]&gt;=TY_YTDMin)*Sales[[#This Row],[sales]]</f>
        <v>0</v>
      </c>
      <c r="N4505" s="4">
        <f>AND(Sales[[#This Row],[date]]&lt;=LY_YTDMax,Sales[[#This Row],[date]]&gt;=LY_YTDMin)*Sales[[#This Row],[sales]]</f>
        <v>0</v>
      </c>
      <c r="O4505" s="4">
        <f>AND(Sales[[#This Row],[date]]&gt;=YoY_Min,Sales[[#This Row],[date]]&lt;=TY_YTDMax)*(Sales[[#This Row],[sales]]/Sales[[#This Row],[sqft]])</f>
        <v>0.37541942680608359</v>
      </c>
      <c r="P4505" s="4">
        <f>SUMIF(Sales[RegionStoretype],Sales[[#This Row],[RegionStoretype]],Sales[YoY_SSF])/Sales[[#This Row],[Region_TypeCount]]</f>
        <v>53.603836561720975</v>
      </c>
    </row>
    <row r="4506" spans="1:16" x14ac:dyDescent="0.25">
      <c r="A4506" s="1">
        <v>43042</v>
      </c>
      <c r="B4506">
        <v>3</v>
      </c>
      <c r="C4506">
        <v>13</v>
      </c>
      <c r="D4506">
        <v>135080.75100000002</v>
      </c>
      <c r="E4506">
        <f>INDEX(Stores[region],MATCH(Sales[[#This Row],[store_no]],Stores[store_no],0))</f>
        <v>1</v>
      </c>
      <c r="F4506" t="str">
        <f>INDEX(Stores[storetype],MATCH(Sales[[#This Row],[store_no]],Stores[store_no],0))</f>
        <v>B</v>
      </c>
      <c r="G4506" t="str">
        <f>INDEX(Stores[location_city],MATCH(Sales[[#This Row],[store_no]],Stores[store_no],0))</f>
        <v>Detroit</v>
      </c>
      <c r="H4506" t="str">
        <f>INDEX(Stores[location_state],MATCH(Sales[[#This Row],[store_no]],Stores[store_no],0))</f>
        <v>Michigan</v>
      </c>
      <c r="I4506">
        <f>INDEX(Stores[sqft],MATCH(Sales[[#This Row],[store_no]],Stores[store_no],0))</f>
        <v>114500</v>
      </c>
      <c r="J4506" s="4" t="str">
        <f>INDEX(Departments[dept_name],MATCH(Sales[[#This Row],[dept_no]],Departments[dept_no],0))</f>
        <v>Kids</v>
      </c>
      <c r="K4506" s="4" t="str">
        <f>CONCATENATE(Sales[[#This Row],[region]],Sales[[#This Row],[storetype]])</f>
        <v>1B</v>
      </c>
      <c r="L4506" s="4">
        <f>INDEX(RegionStoreCount[Store Count],MATCH(Sales[[#This Row],[RegionStoretype]],RegionStoreCount[Region/Type],0))</f>
        <v>5</v>
      </c>
      <c r="M4506" s="4">
        <f>AND(Sales[[#This Row],[date]]&lt;=TY_YTDMax,Sales[[#This Row],[date]]&gt;=TY_YTDMin)*Sales[[#This Row],[sales]]</f>
        <v>0</v>
      </c>
      <c r="N4506" s="4">
        <f>AND(Sales[[#This Row],[date]]&lt;=LY_YTDMax,Sales[[#This Row],[date]]&gt;=LY_YTDMin)*Sales[[#This Row],[sales]]</f>
        <v>0</v>
      </c>
      <c r="O4506" s="4">
        <f>AND(Sales[[#This Row],[date]]&gt;=YoY_Min,Sales[[#This Row],[date]]&lt;=TY_YTDMax)*(Sales[[#This Row],[sales]]/Sales[[#This Row],[sqft]])</f>
        <v>1.1797445502183408</v>
      </c>
      <c r="P4506" s="4">
        <f>SUMIF(Sales[RegionStoretype],Sales[[#This Row],[RegionStoretype]],Sales[YoY_SSF])/Sales[[#This Row],[Region_TypeCount]]</f>
        <v>68.518982968140051</v>
      </c>
    </row>
    <row r="4507" spans="1:16" x14ac:dyDescent="0.25">
      <c r="A4507" s="1">
        <v>43042</v>
      </c>
      <c r="B4507">
        <v>4</v>
      </c>
      <c r="C4507">
        <v>9</v>
      </c>
      <c r="D4507">
        <v>24286.197400000001</v>
      </c>
      <c r="E4507">
        <f>INDEX(Stores[region],MATCH(Sales[[#This Row],[store_no]],Stores[store_no],0))</f>
        <v>1</v>
      </c>
      <c r="F4507" t="str">
        <f>INDEX(Stores[storetype],MATCH(Sales[[#This Row],[store_no]],Stores[store_no],0))</f>
        <v>A</v>
      </c>
      <c r="G4507" t="str">
        <f>INDEX(Stores[location_city],MATCH(Sales[[#This Row],[store_no]],Stores[store_no],0))</f>
        <v>Cincinnati</v>
      </c>
      <c r="H4507" t="str">
        <f>INDEX(Stores[location_state],MATCH(Sales[[#This Row],[store_no]],Stores[store_no],0))</f>
        <v>Ohio</v>
      </c>
      <c r="I4507">
        <f>INDEX(Stores[sqft],MATCH(Sales[[#This Row],[store_no]],Stores[store_no],0))</f>
        <v>127800</v>
      </c>
      <c r="J4507" s="4" t="str">
        <f>INDEX(Departments[dept_name],MATCH(Sales[[#This Row],[dept_no]],Departments[dept_no],0))</f>
        <v>Garden</v>
      </c>
      <c r="K4507" s="4" t="str">
        <f>CONCATENATE(Sales[[#This Row],[region]],Sales[[#This Row],[storetype]])</f>
        <v>1A</v>
      </c>
      <c r="L4507" s="4">
        <f>INDEX(RegionStoreCount[Store Count],MATCH(Sales[[#This Row],[RegionStoretype]],RegionStoreCount[Region/Type],0))</f>
        <v>5</v>
      </c>
      <c r="M4507" s="4">
        <f>AND(Sales[[#This Row],[date]]&lt;=TY_YTDMax,Sales[[#This Row],[date]]&gt;=TY_YTDMin)*Sales[[#This Row],[sales]]</f>
        <v>0</v>
      </c>
      <c r="N4507" s="4">
        <f>AND(Sales[[#This Row],[date]]&lt;=LY_YTDMax,Sales[[#This Row],[date]]&gt;=LY_YTDMin)*Sales[[#This Row],[sales]]</f>
        <v>0</v>
      </c>
      <c r="O4507" s="4">
        <f>AND(Sales[[#This Row],[date]]&gt;=YoY_Min,Sales[[#This Row],[date]]&lt;=TY_YTDMax)*(Sales[[#This Row],[sales]]/Sales[[#This Row],[sqft]])</f>
        <v>0.19003284350547731</v>
      </c>
      <c r="P4507" s="4">
        <f>SUMIF(Sales[RegionStoretype],Sales[[#This Row],[RegionStoretype]],Sales[YoY_SSF])/Sales[[#This Row],[Region_TypeCount]]</f>
        <v>59.469551530910678</v>
      </c>
    </row>
    <row r="4508" spans="1:16" x14ac:dyDescent="0.25">
      <c r="A4508" s="1">
        <v>43042</v>
      </c>
      <c r="B4508">
        <v>4</v>
      </c>
      <c r="C4508">
        <v>15</v>
      </c>
      <c r="D4508">
        <v>105741.75169999999</v>
      </c>
      <c r="E4508">
        <f>INDEX(Stores[region],MATCH(Sales[[#This Row],[store_no]],Stores[store_no],0))</f>
        <v>1</v>
      </c>
      <c r="F4508" t="str">
        <f>INDEX(Stores[storetype],MATCH(Sales[[#This Row],[store_no]],Stores[store_no],0))</f>
        <v>A</v>
      </c>
      <c r="G4508" t="str">
        <f>INDEX(Stores[location_city],MATCH(Sales[[#This Row],[store_no]],Stores[store_no],0))</f>
        <v>Cincinnati</v>
      </c>
      <c r="H4508" t="str">
        <f>INDEX(Stores[location_state],MATCH(Sales[[#This Row],[store_no]],Stores[store_no],0))</f>
        <v>Ohio</v>
      </c>
      <c r="I4508">
        <f>INDEX(Stores[sqft],MATCH(Sales[[#This Row],[store_no]],Stores[store_no],0))</f>
        <v>127800</v>
      </c>
      <c r="J4508" s="4" t="str">
        <f>INDEX(Departments[dept_name],MATCH(Sales[[#This Row],[dept_no]],Departments[dept_no],0))</f>
        <v>Music</v>
      </c>
      <c r="K4508" s="4" t="str">
        <f>CONCATENATE(Sales[[#This Row],[region]],Sales[[#This Row],[storetype]])</f>
        <v>1A</v>
      </c>
      <c r="L4508" s="4">
        <f>INDEX(RegionStoreCount[Store Count],MATCH(Sales[[#This Row],[RegionStoretype]],RegionStoreCount[Region/Type],0))</f>
        <v>5</v>
      </c>
      <c r="M4508" s="4">
        <f>AND(Sales[[#This Row],[date]]&lt;=TY_YTDMax,Sales[[#This Row],[date]]&gt;=TY_YTDMin)*Sales[[#This Row],[sales]]</f>
        <v>0</v>
      </c>
      <c r="N4508" s="4">
        <f>AND(Sales[[#This Row],[date]]&lt;=LY_YTDMax,Sales[[#This Row],[date]]&gt;=LY_YTDMin)*Sales[[#This Row],[sales]]</f>
        <v>0</v>
      </c>
      <c r="O4508" s="4">
        <f>AND(Sales[[#This Row],[date]]&gt;=YoY_Min,Sales[[#This Row],[date]]&lt;=TY_YTDMax)*(Sales[[#This Row],[sales]]/Sales[[#This Row],[sqft]])</f>
        <v>0.8274002480438184</v>
      </c>
      <c r="P4508" s="4">
        <f>SUMIF(Sales[RegionStoretype],Sales[[#This Row],[RegionStoretype]],Sales[YoY_SSF])/Sales[[#This Row],[Region_TypeCount]]</f>
        <v>59.469551530910678</v>
      </c>
    </row>
    <row r="4509" spans="1:16" x14ac:dyDescent="0.25">
      <c r="A4509" s="1">
        <v>43042</v>
      </c>
      <c r="B4509">
        <v>5</v>
      </c>
      <c r="C4509">
        <v>2</v>
      </c>
      <c r="D4509">
        <v>44233.176500000001</v>
      </c>
      <c r="E4509">
        <f>INDEX(Stores[region],MATCH(Sales[[#This Row],[store_no]],Stores[store_no],0))</f>
        <v>1</v>
      </c>
      <c r="F4509" t="str">
        <f>INDEX(Stores[storetype],MATCH(Sales[[#This Row],[store_no]],Stores[store_no],0))</f>
        <v>B</v>
      </c>
      <c r="G4509" t="str">
        <f>INDEX(Stores[location_city],MATCH(Sales[[#This Row],[store_no]],Stores[store_no],0))</f>
        <v>Bloomington</v>
      </c>
      <c r="H4509" t="str">
        <f>INDEX(Stores[location_state],MATCH(Sales[[#This Row],[store_no]],Stores[store_no],0))</f>
        <v>Indiana</v>
      </c>
      <c r="I4509">
        <f>INDEX(Stores[sqft],MATCH(Sales[[#This Row],[store_no]],Stores[store_no],0))</f>
        <v>114500</v>
      </c>
      <c r="J4509" s="4" t="str">
        <f>INDEX(Departments[dept_name],MATCH(Sales[[#This Row],[dept_no]],Departments[dept_no],0))</f>
        <v>Baby</v>
      </c>
      <c r="K4509" s="4" t="str">
        <f>CONCATENATE(Sales[[#This Row],[region]],Sales[[#This Row],[storetype]])</f>
        <v>1B</v>
      </c>
      <c r="L4509" s="4">
        <f>INDEX(RegionStoreCount[Store Count],MATCH(Sales[[#This Row],[RegionStoretype]],RegionStoreCount[Region/Type],0))</f>
        <v>5</v>
      </c>
      <c r="M4509" s="4">
        <f>AND(Sales[[#This Row],[date]]&lt;=TY_YTDMax,Sales[[#This Row],[date]]&gt;=TY_YTDMin)*Sales[[#This Row],[sales]]</f>
        <v>0</v>
      </c>
      <c r="N4509" s="4">
        <f>AND(Sales[[#This Row],[date]]&lt;=LY_YTDMax,Sales[[#This Row],[date]]&gt;=LY_YTDMin)*Sales[[#This Row],[sales]]</f>
        <v>0</v>
      </c>
      <c r="O4509" s="4">
        <f>AND(Sales[[#This Row],[date]]&gt;=YoY_Min,Sales[[#This Row],[date]]&lt;=TY_YTDMax)*(Sales[[#This Row],[sales]]/Sales[[#This Row],[sqft]])</f>
        <v>0.38631595196506552</v>
      </c>
      <c r="P4509" s="4">
        <f>SUMIF(Sales[RegionStoretype],Sales[[#This Row],[RegionStoretype]],Sales[YoY_SSF])/Sales[[#This Row],[Region_TypeCount]]</f>
        <v>68.518982968140051</v>
      </c>
    </row>
    <row r="4510" spans="1:16" x14ac:dyDescent="0.25">
      <c r="A4510" s="1">
        <v>43042</v>
      </c>
      <c r="B4510">
        <v>5</v>
      </c>
      <c r="C4510">
        <v>6</v>
      </c>
      <c r="D4510">
        <v>53185.681700000008</v>
      </c>
      <c r="E4510">
        <f>INDEX(Stores[region],MATCH(Sales[[#This Row],[store_no]],Stores[store_no],0))</f>
        <v>1</v>
      </c>
      <c r="F4510" t="str">
        <f>INDEX(Stores[storetype],MATCH(Sales[[#This Row],[store_no]],Stores[store_no],0))</f>
        <v>B</v>
      </c>
      <c r="G4510" t="str">
        <f>INDEX(Stores[location_city],MATCH(Sales[[#This Row],[store_no]],Stores[store_no],0))</f>
        <v>Bloomington</v>
      </c>
      <c r="H4510" t="str">
        <f>INDEX(Stores[location_state],MATCH(Sales[[#This Row],[store_no]],Stores[store_no],0))</f>
        <v>Indiana</v>
      </c>
      <c r="I4510">
        <f>INDEX(Stores[sqft],MATCH(Sales[[#This Row],[store_no]],Stores[store_no],0))</f>
        <v>114500</v>
      </c>
      <c r="J4510" s="4" t="str">
        <f>INDEX(Departments[dept_name],MATCH(Sales[[#This Row],[dept_no]],Departments[dept_no],0))</f>
        <v>Computers</v>
      </c>
      <c r="K4510" s="4" t="str">
        <f>CONCATENATE(Sales[[#This Row],[region]],Sales[[#This Row],[storetype]])</f>
        <v>1B</v>
      </c>
      <c r="L4510" s="4">
        <f>INDEX(RegionStoreCount[Store Count],MATCH(Sales[[#This Row],[RegionStoretype]],RegionStoreCount[Region/Type],0))</f>
        <v>5</v>
      </c>
      <c r="M4510" s="4">
        <f>AND(Sales[[#This Row],[date]]&lt;=TY_YTDMax,Sales[[#This Row],[date]]&gt;=TY_YTDMin)*Sales[[#This Row],[sales]]</f>
        <v>0</v>
      </c>
      <c r="N4510" s="4">
        <f>AND(Sales[[#This Row],[date]]&lt;=LY_YTDMax,Sales[[#This Row],[date]]&gt;=LY_YTDMin)*Sales[[#This Row],[sales]]</f>
        <v>0</v>
      </c>
      <c r="O4510" s="4">
        <f>AND(Sales[[#This Row],[date]]&gt;=YoY_Min,Sales[[#This Row],[date]]&lt;=TY_YTDMax)*(Sales[[#This Row],[sales]]/Sales[[#This Row],[sqft]])</f>
        <v>0.46450377030567691</v>
      </c>
      <c r="P4510" s="4">
        <f>SUMIF(Sales[RegionStoretype],Sales[[#This Row],[RegionStoretype]],Sales[YoY_SSF])/Sales[[#This Row],[Region_TypeCount]]</f>
        <v>68.518982968140051</v>
      </c>
    </row>
    <row r="4511" spans="1:16" x14ac:dyDescent="0.25">
      <c r="A4511" s="1">
        <v>43042</v>
      </c>
      <c r="B4511">
        <v>5</v>
      </c>
      <c r="C4511">
        <v>7</v>
      </c>
      <c r="D4511">
        <v>71943.840000000011</v>
      </c>
      <c r="E4511">
        <f>INDEX(Stores[region],MATCH(Sales[[#This Row],[store_no]],Stores[store_no],0))</f>
        <v>1</v>
      </c>
      <c r="F4511" t="str">
        <f>INDEX(Stores[storetype],MATCH(Sales[[#This Row],[store_no]],Stores[store_no],0))</f>
        <v>B</v>
      </c>
      <c r="G4511" t="str">
        <f>INDEX(Stores[location_city],MATCH(Sales[[#This Row],[store_no]],Stores[store_no],0))</f>
        <v>Bloomington</v>
      </c>
      <c r="H4511" t="str">
        <f>INDEX(Stores[location_state],MATCH(Sales[[#This Row],[store_no]],Stores[store_no],0))</f>
        <v>Indiana</v>
      </c>
      <c r="I4511">
        <f>INDEX(Stores[sqft],MATCH(Sales[[#This Row],[store_no]],Stores[store_no],0))</f>
        <v>114500</v>
      </c>
      <c r="J4511" s="4" t="str">
        <f>INDEX(Departments[dept_name],MATCH(Sales[[#This Row],[dept_no]],Departments[dept_no],0))</f>
        <v>Electronics</v>
      </c>
      <c r="K4511" s="4" t="str">
        <f>CONCATENATE(Sales[[#This Row],[region]],Sales[[#This Row],[storetype]])</f>
        <v>1B</v>
      </c>
      <c r="L4511" s="4">
        <f>INDEX(RegionStoreCount[Store Count],MATCH(Sales[[#This Row],[RegionStoretype]],RegionStoreCount[Region/Type],0))</f>
        <v>5</v>
      </c>
      <c r="M4511" s="4">
        <f>AND(Sales[[#This Row],[date]]&lt;=TY_YTDMax,Sales[[#This Row],[date]]&gt;=TY_YTDMin)*Sales[[#This Row],[sales]]</f>
        <v>0</v>
      </c>
      <c r="N4511" s="4">
        <f>AND(Sales[[#This Row],[date]]&lt;=LY_YTDMax,Sales[[#This Row],[date]]&gt;=LY_YTDMin)*Sales[[#This Row],[sales]]</f>
        <v>0</v>
      </c>
      <c r="O4511" s="4">
        <f>AND(Sales[[#This Row],[date]]&gt;=YoY_Min,Sales[[#This Row],[date]]&lt;=TY_YTDMax)*(Sales[[#This Row],[sales]]/Sales[[#This Row],[sqft]])</f>
        <v>0.62833048034934502</v>
      </c>
      <c r="P4511" s="4">
        <f>SUMIF(Sales[RegionStoretype],Sales[[#This Row],[RegionStoretype]],Sales[YoY_SSF])/Sales[[#This Row],[Region_TypeCount]]</f>
        <v>68.518982968140051</v>
      </c>
    </row>
    <row r="4512" spans="1:16" x14ac:dyDescent="0.25">
      <c r="A4512" s="1">
        <v>43042</v>
      </c>
      <c r="B4512">
        <v>5</v>
      </c>
      <c r="C4512">
        <v>8</v>
      </c>
      <c r="D4512">
        <v>140161.23079999999</v>
      </c>
      <c r="E4512">
        <f>INDEX(Stores[region],MATCH(Sales[[#This Row],[store_no]],Stores[store_no],0))</f>
        <v>1</v>
      </c>
      <c r="F4512" t="str">
        <f>INDEX(Stores[storetype],MATCH(Sales[[#This Row],[store_no]],Stores[store_no],0))</f>
        <v>B</v>
      </c>
      <c r="G4512" t="str">
        <f>INDEX(Stores[location_city],MATCH(Sales[[#This Row],[store_no]],Stores[store_no],0))</f>
        <v>Bloomington</v>
      </c>
      <c r="H4512" t="str">
        <f>INDEX(Stores[location_state],MATCH(Sales[[#This Row],[store_no]],Stores[store_no],0))</f>
        <v>Indiana</v>
      </c>
      <c r="I4512">
        <f>INDEX(Stores[sqft],MATCH(Sales[[#This Row],[store_no]],Stores[store_no],0))</f>
        <v>114500</v>
      </c>
      <c r="J4512" s="4" t="str">
        <f>INDEX(Departments[dept_name],MATCH(Sales[[#This Row],[dept_no]],Departments[dept_no],0))</f>
        <v>Games</v>
      </c>
      <c r="K4512" s="4" t="str">
        <f>CONCATENATE(Sales[[#This Row],[region]],Sales[[#This Row],[storetype]])</f>
        <v>1B</v>
      </c>
      <c r="L4512" s="4">
        <f>INDEX(RegionStoreCount[Store Count],MATCH(Sales[[#This Row],[RegionStoretype]],RegionStoreCount[Region/Type],0))</f>
        <v>5</v>
      </c>
      <c r="M4512" s="4">
        <f>AND(Sales[[#This Row],[date]]&lt;=TY_YTDMax,Sales[[#This Row],[date]]&gt;=TY_YTDMin)*Sales[[#This Row],[sales]]</f>
        <v>0</v>
      </c>
      <c r="N4512" s="4">
        <f>AND(Sales[[#This Row],[date]]&lt;=LY_YTDMax,Sales[[#This Row],[date]]&gt;=LY_YTDMin)*Sales[[#This Row],[sales]]</f>
        <v>0</v>
      </c>
      <c r="O4512" s="4">
        <f>AND(Sales[[#This Row],[date]]&gt;=YoY_Min,Sales[[#This Row],[date]]&lt;=TY_YTDMax)*(Sales[[#This Row],[sales]]/Sales[[#This Row],[sqft]])</f>
        <v>1.2241155528384278</v>
      </c>
      <c r="P4512" s="4">
        <f>SUMIF(Sales[RegionStoretype],Sales[[#This Row],[RegionStoretype]],Sales[YoY_SSF])/Sales[[#This Row],[Region_TypeCount]]</f>
        <v>68.518982968140051</v>
      </c>
    </row>
    <row r="4513" spans="1:16" x14ac:dyDescent="0.25">
      <c r="A4513" s="1">
        <v>43042</v>
      </c>
      <c r="B4513">
        <v>5</v>
      </c>
      <c r="C4513">
        <v>10</v>
      </c>
      <c r="D4513">
        <v>34871.768100000001</v>
      </c>
      <c r="E4513">
        <f>INDEX(Stores[region],MATCH(Sales[[#This Row],[store_no]],Stores[store_no],0))</f>
        <v>1</v>
      </c>
      <c r="F4513" t="str">
        <f>INDEX(Stores[storetype],MATCH(Sales[[#This Row],[store_no]],Stores[store_no],0))</f>
        <v>B</v>
      </c>
      <c r="G4513" t="str">
        <f>INDEX(Stores[location_city],MATCH(Sales[[#This Row],[store_no]],Stores[store_no],0))</f>
        <v>Bloomington</v>
      </c>
      <c r="H4513" t="str">
        <f>INDEX(Stores[location_state],MATCH(Sales[[#This Row],[store_no]],Stores[store_no],0))</f>
        <v>Indiana</v>
      </c>
      <c r="I4513">
        <f>INDEX(Stores[sqft],MATCH(Sales[[#This Row],[store_no]],Stores[store_no],0))</f>
        <v>114500</v>
      </c>
      <c r="J4513" s="4" t="str">
        <f>INDEX(Departments[dept_name],MATCH(Sales[[#This Row],[dept_no]],Departments[dept_no],0))</f>
        <v>Health</v>
      </c>
      <c r="K4513" s="4" t="str">
        <f>CONCATENATE(Sales[[#This Row],[region]],Sales[[#This Row],[storetype]])</f>
        <v>1B</v>
      </c>
      <c r="L4513" s="4">
        <f>INDEX(RegionStoreCount[Store Count],MATCH(Sales[[#This Row],[RegionStoretype]],RegionStoreCount[Region/Type],0))</f>
        <v>5</v>
      </c>
      <c r="M4513" s="4">
        <f>AND(Sales[[#This Row],[date]]&lt;=TY_YTDMax,Sales[[#This Row],[date]]&gt;=TY_YTDMin)*Sales[[#This Row],[sales]]</f>
        <v>0</v>
      </c>
      <c r="N4513" s="4">
        <f>AND(Sales[[#This Row],[date]]&lt;=LY_YTDMax,Sales[[#This Row],[date]]&gt;=LY_YTDMin)*Sales[[#This Row],[sales]]</f>
        <v>0</v>
      </c>
      <c r="O4513" s="4">
        <f>AND(Sales[[#This Row],[date]]&gt;=YoY_Min,Sales[[#This Row],[date]]&lt;=TY_YTDMax)*(Sales[[#This Row],[sales]]/Sales[[#This Row],[sqft]])</f>
        <v>0.30455692663755457</v>
      </c>
      <c r="P4513" s="4">
        <f>SUMIF(Sales[RegionStoretype],Sales[[#This Row],[RegionStoretype]],Sales[YoY_SSF])/Sales[[#This Row],[Region_TypeCount]]</f>
        <v>68.518982968140051</v>
      </c>
    </row>
    <row r="4514" spans="1:16" x14ac:dyDescent="0.25">
      <c r="A4514" s="1">
        <v>43042</v>
      </c>
      <c r="B4514">
        <v>7</v>
      </c>
      <c r="C4514">
        <v>7</v>
      </c>
      <c r="D4514">
        <v>13437.6764</v>
      </c>
      <c r="E4514">
        <f>INDEX(Stores[region],MATCH(Sales[[#This Row],[store_no]],Stores[store_no],0))</f>
        <v>2</v>
      </c>
      <c r="F4514" t="str">
        <f>INDEX(Stores[storetype],MATCH(Sales[[#This Row],[store_no]],Stores[store_no],0))</f>
        <v>B</v>
      </c>
      <c r="G4514" t="str">
        <f>INDEX(Stores[location_city],MATCH(Sales[[#This Row],[store_no]],Stores[store_no],0))</f>
        <v>Rockford</v>
      </c>
      <c r="H4514" t="str">
        <f>INDEX(Stores[location_state],MATCH(Sales[[#This Row],[store_no]],Stores[store_no],0))</f>
        <v>Illinois</v>
      </c>
      <c r="I4514">
        <f>INDEX(Stores[sqft],MATCH(Sales[[#This Row],[store_no]],Stores[store_no],0))</f>
        <v>127100</v>
      </c>
      <c r="J4514" s="4" t="str">
        <f>INDEX(Departments[dept_name],MATCH(Sales[[#This Row],[dept_no]],Departments[dept_no],0))</f>
        <v>Electronics</v>
      </c>
      <c r="K4514" s="4" t="str">
        <f>CONCATENATE(Sales[[#This Row],[region]],Sales[[#This Row],[storetype]])</f>
        <v>2B</v>
      </c>
      <c r="L4514" s="4">
        <f>INDEX(RegionStoreCount[Store Count],MATCH(Sales[[#This Row],[RegionStoretype]],RegionStoreCount[Region/Type],0))</f>
        <v>6</v>
      </c>
      <c r="M4514" s="4">
        <f>AND(Sales[[#This Row],[date]]&lt;=TY_YTDMax,Sales[[#This Row],[date]]&gt;=TY_YTDMin)*Sales[[#This Row],[sales]]</f>
        <v>0</v>
      </c>
      <c r="N4514" s="4">
        <f>AND(Sales[[#This Row],[date]]&lt;=LY_YTDMax,Sales[[#This Row],[date]]&gt;=LY_YTDMin)*Sales[[#This Row],[sales]]</f>
        <v>0</v>
      </c>
      <c r="O4514" s="4">
        <f>AND(Sales[[#This Row],[date]]&gt;=YoY_Min,Sales[[#This Row],[date]]&lt;=TY_YTDMax)*(Sales[[#This Row],[sales]]/Sales[[#This Row],[sqft]])</f>
        <v>0.10572522738001573</v>
      </c>
      <c r="P4514" s="4">
        <f>SUMIF(Sales[RegionStoretype],Sales[[#This Row],[RegionStoretype]],Sales[YoY_SSF])/Sales[[#This Row],[Region_TypeCount]]</f>
        <v>58.393757732919049</v>
      </c>
    </row>
    <row r="4515" spans="1:16" x14ac:dyDescent="0.25">
      <c r="A4515" s="1">
        <v>43042</v>
      </c>
      <c r="B4515">
        <v>7</v>
      </c>
      <c r="C4515">
        <v>8</v>
      </c>
      <c r="D4515">
        <v>18279.651399999999</v>
      </c>
      <c r="E4515">
        <f>INDEX(Stores[region],MATCH(Sales[[#This Row],[store_no]],Stores[store_no],0))</f>
        <v>2</v>
      </c>
      <c r="F4515" t="str">
        <f>INDEX(Stores[storetype],MATCH(Sales[[#This Row],[store_no]],Stores[store_no],0))</f>
        <v>B</v>
      </c>
      <c r="G4515" t="str">
        <f>INDEX(Stores[location_city],MATCH(Sales[[#This Row],[store_no]],Stores[store_no],0))</f>
        <v>Rockford</v>
      </c>
      <c r="H4515" t="str">
        <f>INDEX(Stores[location_state],MATCH(Sales[[#This Row],[store_no]],Stores[store_no],0))</f>
        <v>Illinois</v>
      </c>
      <c r="I4515">
        <f>INDEX(Stores[sqft],MATCH(Sales[[#This Row],[store_no]],Stores[store_no],0))</f>
        <v>127100</v>
      </c>
      <c r="J4515" s="4" t="str">
        <f>INDEX(Departments[dept_name],MATCH(Sales[[#This Row],[dept_no]],Departments[dept_no],0))</f>
        <v>Games</v>
      </c>
      <c r="K4515" s="4" t="str">
        <f>CONCATENATE(Sales[[#This Row],[region]],Sales[[#This Row],[storetype]])</f>
        <v>2B</v>
      </c>
      <c r="L4515" s="4">
        <f>INDEX(RegionStoreCount[Store Count],MATCH(Sales[[#This Row],[RegionStoretype]],RegionStoreCount[Region/Type],0))</f>
        <v>6</v>
      </c>
      <c r="M4515" s="4">
        <f>AND(Sales[[#This Row],[date]]&lt;=TY_YTDMax,Sales[[#This Row],[date]]&gt;=TY_YTDMin)*Sales[[#This Row],[sales]]</f>
        <v>0</v>
      </c>
      <c r="N4515" s="4">
        <f>AND(Sales[[#This Row],[date]]&lt;=LY_YTDMax,Sales[[#This Row],[date]]&gt;=LY_YTDMin)*Sales[[#This Row],[sales]]</f>
        <v>0</v>
      </c>
      <c r="O4515" s="4">
        <f>AND(Sales[[#This Row],[date]]&gt;=YoY_Min,Sales[[#This Row],[date]]&lt;=TY_YTDMax)*(Sales[[#This Row],[sales]]/Sales[[#This Row],[sqft]])</f>
        <v>0.14382101809598741</v>
      </c>
      <c r="P4515" s="4">
        <f>SUMIF(Sales[RegionStoretype],Sales[[#This Row],[RegionStoretype]],Sales[YoY_SSF])/Sales[[#This Row],[Region_TypeCount]]</f>
        <v>58.393757732919049</v>
      </c>
    </row>
    <row r="4516" spans="1:16" x14ac:dyDescent="0.25">
      <c r="A4516" s="1">
        <v>43042</v>
      </c>
      <c r="B4516">
        <v>7</v>
      </c>
      <c r="C4516">
        <v>9</v>
      </c>
      <c r="D4516">
        <v>21754.298000000006</v>
      </c>
      <c r="E4516">
        <f>INDEX(Stores[region],MATCH(Sales[[#This Row],[store_no]],Stores[store_no],0))</f>
        <v>2</v>
      </c>
      <c r="F4516" t="str">
        <f>INDEX(Stores[storetype],MATCH(Sales[[#This Row],[store_no]],Stores[store_no],0))</f>
        <v>B</v>
      </c>
      <c r="G4516" t="str">
        <f>INDEX(Stores[location_city],MATCH(Sales[[#This Row],[store_no]],Stores[store_no],0))</f>
        <v>Rockford</v>
      </c>
      <c r="H4516" t="str">
        <f>INDEX(Stores[location_state],MATCH(Sales[[#This Row],[store_no]],Stores[store_no],0))</f>
        <v>Illinois</v>
      </c>
      <c r="I4516">
        <f>INDEX(Stores[sqft],MATCH(Sales[[#This Row],[store_no]],Stores[store_no],0))</f>
        <v>127100</v>
      </c>
      <c r="J4516" s="4" t="str">
        <f>INDEX(Departments[dept_name],MATCH(Sales[[#This Row],[dept_no]],Departments[dept_no],0))</f>
        <v>Garden</v>
      </c>
      <c r="K4516" s="4" t="str">
        <f>CONCATENATE(Sales[[#This Row],[region]],Sales[[#This Row],[storetype]])</f>
        <v>2B</v>
      </c>
      <c r="L4516" s="4">
        <f>INDEX(RegionStoreCount[Store Count],MATCH(Sales[[#This Row],[RegionStoretype]],RegionStoreCount[Region/Type],0))</f>
        <v>6</v>
      </c>
      <c r="M4516" s="4">
        <f>AND(Sales[[#This Row],[date]]&lt;=TY_YTDMax,Sales[[#This Row],[date]]&gt;=TY_YTDMin)*Sales[[#This Row],[sales]]</f>
        <v>0</v>
      </c>
      <c r="N4516" s="4">
        <f>AND(Sales[[#This Row],[date]]&lt;=LY_YTDMax,Sales[[#This Row],[date]]&gt;=LY_YTDMin)*Sales[[#This Row],[sales]]</f>
        <v>0</v>
      </c>
      <c r="O4516" s="4">
        <f>AND(Sales[[#This Row],[date]]&gt;=YoY_Min,Sales[[#This Row],[date]]&lt;=TY_YTDMax)*(Sales[[#This Row],[sales]]/Sales[[#This Row],[sqft]])</f>
        <v>0.17115891424075536</v>
      </c>
      <c r="P4516" s="4">
        <f>SUMIF(Sales[RegionStoretype],Sales[[#This Row],[RegionStoretype]],Sales[YoY_SSF])/Sales[[#This Row],[Region_TypeCount]]</f>
        <v>58.393757732919049</v>
      </c>
    </row>
    <row r="4517" spans="1:16" x14ac:dyDescent="0.25">
      <c r="A4517" s="1">
        <v>43042</v>
      </c>
      <c r="B4517">
        <v>7</v>
      </c>
      <c r="C4517">
        <v>11</v>
      </c>
      <c r="D4517">
        <v>25899.442499999997</v>
      </c>
      <c r="E4517">
        <f>INDEX(Stores[region],MATCH(Sales[[#This Row],[store_no]],Stores[store_no],0))</f>
        <v>2</v>
      </c>
      <c r="F4517" t="str">
        <f>INDEX(Stores[storetype],MATCH(Sales[[#This Row],[store_no]],Stores[store_no],0))</f>
        <v>B</v>
      </c>
      <c r="G4517" t="str">
        <f>INDEX(Stores[location_city],MATCH(Sales[[#This Row],[store_no]],Stores[store_no],0))</f>
        <v>Rockford</v>
      </c>
      <c r="H4517" t="str">
        <f>INDEX(Stores[location_state],MATCH(Sales[[#This Row],[store_no]],Stores[store_no],0))</f>
        <v>Illinois</v>
      </c>
      <c r="I4517">
        <f>INDEX(Stores[sqft],MATCH(Sales[[#This Row],[store_no]],Stores[store_no],0))</f>
        <v>127100</v>
      </c>
      <c r="J4517" s="4" t="str">
        <f>INDEX(Departments[dept_name],MATCH(Sales[[#This Row],[dept_no]],Departments[dept_no],0))</f>
        <v>Home</v>
      </c>
      <c r="K4517" s="4" t="str">
        <f>CONCATENATE(Sales[[#This Row],[region]],Sales[[#This Row],[storetype]])</f>
        <v>2B</v>
      </c>
      <c r="L4517" s="4">
        <f>INDEX(RegionStoreCount[Store Count],MATCH(Sales[[#This Row],[RegionStoretype]],RegionStoreCount[Region/Type],0))</f>
        <v>6</v>
      </c>
      <c r="M4517" s="4">
        <f>AND(Sales[[#This Row],[date]]&lt;=TY_YTDMax,Sales[[#This Row],[date]]&gt;=TY_YTDMin)*Sales[[#This Row],[sales]]</f>
        <v>0</v>
      </c>
      <c r="N4517" s="4">
        <f>AND(Sales[[#This Row],[date]]&lt;=LY_YTDMax,Sales[[#This Row],[date]]&gt;=LY_YTDMin)*Sales[[#This Row],[sales]]</f>
        <v>0</v>
      </c>
      <c r="O4517" s="4">
        <f>AND(Sales[[#This Row],[date]]&gt;=YoY_Min,Sales[[#This Row],[date]]&lt;=TY_YTDMax)*(Sales[[#This Row],[sales]]/Sales[[#This Row],[sqft]])</f>
        <v>0.20377216758457906</v>
      </c>
      <c r="P4517" s="4">
        <f>SUMIF(Sales[RegionStoretype],Sales[[#This Row],[RegionStoretype]],Sales[YoY_SSF])/Sales[[#This Row],[Region_TypeCount]]</f>
        <v>58.393757732919049</v>
      </c>
    </row>
    <row r="4518" spans="1:16" x14ac:dyDescent="0.25">
      <c r="A4518" s="1">
        <v>43042</v>
      </c>
      <c r="B4518">
        <v>8</v>
      </c>
      <c r="C4518">
        <v>2</v>
      </c>
      <c r="D4518">
        <v>140369.09940000001</v>
      </c>
      <c r="E4518">
        <f>INDEX(Stores[region],MATCH(Sales[[#This Row],[store_no]],Stores[store_no],0))</f>
        <v>3</v>
      </c>
      <c r="F4518" t="str">
        <f>INDEX(Stores[storetype],MATCH(Sales[[#This Row],[store_no]],Stores[store_no],0))</f>
        <v>A</v>
      </c>
      <c r="G4518" t="str">
        <f>INDEX(Stores[location_city],MATCH(Sales[[#This Row],[store_no]],Stores[store_no],0))</f>
        <v>Saint Louis</v>
      </c>
      <c r="H4518" t="str">
        <f>INDEX(Stores[location_state],MATCH(Sales[[#This Row],[store_no]],Stores[store_no],0))</f>
        <v>Missouri</v>
      </c>
      <c r="I4518">
        <f>INDEX(Stores[sqft],MATCH(Sales[[#This Row],[store_no]],Stores[store_no],0))</f>
        <v>198900</v>
      </c>
      <c r="J4518" s="4" t="str">
        <f>INDEX(Departments[dept_name],MATCH(Sales[[#This Row],[dept_no]],Departments[dept_no],0))</f>
        <v>Baby</v>
      </c>
      <c r="K4518" s="4" t="str">
        <f>CONCATENATE(Sales[[#This Row],[region]],Sales[[#This Row],[storetype]])</f>
        <v>3A</v>
      </c>
      <c r="L4518" s="4">
        <f>INDEX(RegionStoreCount[Store Count],MATCH(Sales[[#This Row],[RegionStoretype]],RegionStoreCount[Region/Type],0))</f>
        <v>9</v>
      </c>
      <c r="M4518" s="4">
        <f>AND(Sales[[#This Row],[date]]&lt;=TY_YTDMax,Sales[[#This Row],[date]]&gt;=TY_YTDMin)*Sales[[#This Row],[sales]]</f>
        <v>0</v>
      </c>
      <c r="N4518" s="4">
        <f>AND(Sales[[#This Row],[date]]&lt;=LY_YTDMax,Sales[[#This Row],[date]]&gt;=LY_YTDMin)*Sales[[#This Row],[sales]]</f>
        <v>0</v>
      </c>
      <c r="O4518" s="4">
        <f>AND(Sales[[#This Row],[date]]&gt;=YoY_Min,Sales[[#This Row],[date]]&lt;=TY_YTDMax)*(Sales[[#This Row],[sales]]/Sales[[#This Row],[sqft]])</f>
        <v>0.70572699547511319</v>
      </c>
      <c r="P4518" s="4">
        <f>SUMIF(Sales[RegionStoretype],Sales[[#This Row],[RegionStoretype]],Sales[YoY_SSF])/Sales[[#This Row],[Region_TypeCount]]</f>
        <v>53.603836561720975</v>
      </c>
    </row>
    <row r="4519" spans="1:16" x14ac:dyDescent="0.25">
      <c r="A4519" s="1">
        <v>43042</v>
      </c>
      <c r="B4519">
        <v>8</v>
      </c>
      <c r="C4519">
        <v>7</v>
      </c>
      <c r="D4519">
        <v>128872.046</v>
      </c>
      <c r="E4519">
        <f>INDEX(Stores[region],MATCH(Sales[[#This Row],[store_no]],Stores[store_no],0))</f>
        <v>3</v>
      </c>
      <c r="F4519" t="str">
        <f>INDEX(Stores[storetype],MATCH(Sales[[#This Row],[store_no]],Stores[store_no],0))</f>
        <v>A</v>
      </c>
      <c r="G4519" t="str">
        <f>INDEX(Stores[location_city],MATCH(Sales[[#This Row],[store_no]],Stores[store_no],0))</f>
        <v>Saint Louis</v>
      </c>
      <c r="H4519" t="str">
        <f>INDEX(Stores[location_state],MATCH(Sales[[#This Row],[store_no]],Stores[store_no],0))</f>
        <v>Missouri</v>
      </c>
      <c r="I4519">
        <f>INDEX(Stores[sqft],MATCH(Sales[[#This Row],[store_no]],Stores[store_no],0))</f>
        <v>198900</v>
      </c>
      <c r="J4519" s="4" t="str">
        <f>INDEX(Departments[dept_name],MATCH(Sales[[#This Row],[dept_no]],Departments[dept_no],0))</f>
        <v>Electronics</v>
      </c>
      <c r="K4519" s="4" t="str">
        <f>CONCATENATE(Sales[[#This Row],[region]],Sales[[#This Row],[storetype]])</f>
        <v>3A</v>
      </c>
      <c r="L4519" s="4">
        <f>INDEX(RegionStoreCount[Store Count],MATCH(Sales[[#This Row],[RegionStoretype]],RegionStoreCount[Region/Type],0))</f>
        <v>9</v>
      </c>
      <c r="M4519" s="4">
        <f>AND(Sales[[#This Row],[date]]&lt;=TY_YTDMax,Sales[[#This Row],[date]]&gt;=TY_YTDMin)*Sales[[#This Row],[sales]]</f>
        <v>0</v>
      </c>
      <c r="N4519" s="4">
        <f>AND(Sales[[#This Row],[date]]&lt;=LY_YTDMax,Sales[[#This Row],[date]]&gt;=LY_YTDMin)*Sales[[#This Row],[sales]]</f>
        <v>0</v>
      </c>
      <c r="O4519" s="4">
        <f>AND(Sales[[#This Row],[date]]&gt;=YoY_Min,Sales[[#This Row],[date]]&lt;=TY_YTDMax)*(Sales[[#This Row],[sales]]/Sales[[#This Row],[sqft]])</f>
        <v>0.64792381096028151</v>
      </c>
      <c r="P4519" s="4">
        <f>SUMIF(Sales[RegionStoretype],Sales[[#This Row],[RegionStoretype]],Sales[YoY_SSF])/Sales[[#This Row],[Region_TypeCount]]</f>
        <v>53.603836561720975</v>
      </c>
    </row>
    <row r="4520" spans="1:16" x14ac:dyDescent="0.25">
      <c r="A4520" s="1">
        <v>43042</v>
      </c>
      <c r="B4520">
        <v>8</v>
      </c>
      <c r="C4520">
        <v>8</v>
      </c>
      <c r="D4520">
        <v>55676.982000000004</v>
      </c>
      <c r="E4520">
        <f>INDEX(Stores[region],MATCH(Sales[[#This Row],[store_no]],Stores[store_no],0))</f>
        <v>3</v>
      </c>
      <c r="F4520" t="str">
        <f>INDEX(Stores[storetype],MATCH(Sales[[#This Row],[store_no]],Stores[store_no],0))</f>
        <v>A</v>
      </c>
      <c r="G4520" t="str">
        <f>INDEX(Stores[location_city],MATCH(Sales[[#This Row],[store_no]],Stores[store_no],0))</f>
        <v>Saint Louis</v>
      </c>
      <c r="H4520" t="str">
        <f>INDEX(Stores[location_state],MATCH(Sales[[#This Row],[store_no]],Stores[store_no],0))</f>
        <v>Missouri</v>
      </c>
      <c r="I4520">
        <f>INDEX(Stores[sqft],MATCH(Sales[[#This Row],[store_no]],Stores[store_no],0))</f>
        <v>198900</v>
      </c>
      <c r="J4520" s="4" t="str">
        <f>INDEX(Departments[dept_name],MATCH(Sales[[#This Row],[dept_no]],Departments[dept_no],0))</f>
        <v>Games</v>
      </c>
      <c r="K4520" s="4" t="str">
        <f>CONCATENATE(Sales[[#This Row],[region]],Sales[[#This Row],[storetype]])</f>
        <v>3A</v>
      </c>
      <c r="L4520" s="4">
        <f>INDEX(RegionStoreCount[Store Count],MATCH(Sales[[#This Row],[RegionStoretype]],RegionStoreCount[Region/Type],0))</f>
        <v>9</v>
      </c>
      <c r="M4520" s="4">
        <f>AND(Sales[[#This Row],[date]]&lt;=TY_YTDMax,Sales[[#This Row],[date]]&gt;=TY_YTDMin)*Sales[[#This Row],[sales]]</f>
        <v>0</v>
      </c>
      <c r="N4520" s="4">
        <f>AND(Sales[[#This Row],[date]]&lt;=LY_YTDMax,Sales[[#This Row],[date]]&gt;=LY_YTDMin)*Sales[[#This Row],[sales]]</f>
        <v>0</v>
      </c>
      <c r="O4520" s="4">
        <f>AND(Sales[[#This Row],[date]]&gt;=YoY_Min,Sales[[#This Row],[date]]&lt;=TY_YTDMax)*(Sales[[#This Row],[sales]]/Sales[[#This Row],[sqft]])</f>
        <v>0.27992449472096531</v>
      </c>
      <c r="P4520" s="4">
        <f>SUMIF(Sales[RegionStoretype],Sales[[#This Row],[RegionStoretype]],Sales[YoY_SSF])/Sales[[#This Row],[Region_TypeCount]]</f>
        <v>53.603836561720975</v>
      </c>
    </row>
    <row r="4521" spans="1:16" x14ac:dyDescent="0.25">
      <c r="A4521" s="1">
        <v>43042</v>
      </c>
      <c r="B4521">
        <v>8</v>
      </c>
      <c r="C4521">
        <v>9</v>
      </c>
      <c r="D4521">
        <v>61844.310999999994</v>
      </c>
      <c r="E4521">
        <f>INDEX(Stores[region],MATCH(Sales[[#This Row],[store_no]],Stores[store_no],0))</f>
        <v>3</v>
      </c>
      <c r="F4521" t="str">
        <f>INDEX(Stores[storetype],MATCH(Sales[[#This Row],[store_no]],Stores[store_no],0))</f>
        <v>A</v>
      </c>
      <c r="G4521" t="str">
        <f>INDEX(Stores[location_city],MATCH(Sales[[#This Row],[store_no]],Stores[store_no],0))</f>
        <v>Saint Louis</v>
      </c>
      <c r="H4521" t="str">
        <f>INDEX(Stores[location_state],MATCH(Sales[[#This Row],[store_no]],Stores[store_no],0))</f>
        <v>Missouri</v>
      </c>
      <c r="I4521">
        <f>INDEX(Stores[sqft],MATCH(Sales[[#This Row],[store_no]],Stores[store_no],0))</f>
        <v>198900</v>
      </c>
      <c r="J4521" s="4" t="str">
        <f>INDEX(Departments[dept_name],MATCH(Sales[[#This Row],[dept_no]],Departments[dept_no],0))</f>
        <v>Garden</v>
      </c>
      <c r="K4521" s="4" t="str">
        <f>CONCATENATE(Sales[[#This Row],[region]],Sales[[#This Row],[storetype]])</f>
        <v>3A</v>
      </c>
      <c r="L4521" s="4">
        <f>INDEX(RegionStoreCount[Store Count],MATCH(Sales[[#This Row],[RegionStoretype]],RegionStoreCount[Region/Type],0))</f>
        <v>9</v>
      </c>
      <c r="M4521" s="4">
        <f>AND(Sales[[#This Row],[date]]&lt;=TY_YTDMax,Sales[[#This Row],[date]]&gt;=TY_YTDMin)*Sales[[#This Row],[sales]]</f>
        <v>0</v>
      </c>
      <c r="N4521" s="4">
        <f>AND(Sales[[#This Row],[date]]&lt;=LY_YTDMax,Sales[[#This Row],[date]]&gt;=LY_YTDMin)*Sales[[#This Row],[sales]]</f>
        <v>0</v>
      </c>
      <c r="O4521" s="4">
        <f>AND(Sales[[#This Row],[date]]&gt;=YoY_Min,Sales[[#This Row],[date]]&lt;=TY_YTDMax)*(Sales[[#This Row],[sales]]/Sales[[#This Row],[sqft]])</f>
        <v>0.31093167923579684</v>
      </c>
      <c r="P4521" s="4">
        <f>SUMIF(Sales[RegionStoretype],Sales[[#This Row],[RegionStoretype]],Sales[YoY_SSF])/Sales[[#This Row],[Region_TypeCount]]</f>
        <v>53.603836561720975</v>
      </c>
    </row>
    <row r="4522" spans="1:16" x14ac:dyDescent="0.25">
      <c r="A4522" s="1">
        <v>43042</v>
      </c>
      <c r="B4522">
        <v>8</v>
      </c>
      <c r="C4522">
        <v>17</v>
      </c>
      <c r="D4522">
        <v>141457.77119999999</v>
      </c>
      <c r="E4522">
        <f>INDEX(Stores[region],MATCH(Sales[[#This Row],[store_no]],Stores[store_no],0))</f>
        <v>3</v>
      </c>
      <c r="F4522" t="str">
        <f>INDEX(Stores[storetype],MATCH(Sales[[#This Row],[store_no]],Stores[store_no],0))</f>
        <v>A</v>
      </c>
      <c r="G4522" t="str">
        <f>INDEX(Stores[location_city],MATCH(Sales[[#This Row],[store_no]],Stores[store_no],0))</f>
        <v>Saint Louis</v>
      </c>
      <c r="H4522" t="str">
        <f>INDEX(Stores[location_state],MATCH(Sales[[#This Row],[store_no]],Stores[store_no],0))</f>
        <v>Missouri</v>
      </c>
      <c r="I4522">
        <f>INDEX(Stores[sqft],MATCH(Sales[[#This Row],[store_no]],Stores[store_no],0))</f>
        <v>198900</v>
      </c>
      <c r="J4522" s="4" t="str">
        <f>INDEX(Departments[dept_name],MATCH(Sales[[#This Row],[dept_no]],Departments[dept_no],0))</f>
        <v>Shoes</v>
      </c>
      <c r="K4522" s="4" t="str">
        <f>CONCATENATE(Sales[[#This Row],[region]],Sales[[#This Row],[storetype]])</f>
        <v>3A</v>
      </c>
      <c r="L4522" s="4">
        <f>INDEX(RegionStoreCount[Store Count],MATCH(Sales[[#This Row],[RegionStoretype]],RegionStoreCount[Region/Type],0))</f>
        <v>9</v>
      </c>
      <c r="M4522" s="4">
        <f>AND(Sales[[#This Row],[date]]&lt;=TY_YTDMax,Sales[[#This Row],[date]]&gt;=TY_YTDMin)*Sales[[#This Row],[sales]]</f>
        <v>0</v>
      </c>
      <c r="N4522" s="4">
        <f>AND(Sales[[#This Row],[date]]&lt;=LY_YTDMax,Sales[[#This Row],[date]]&gt;=LY_YTDMin)*Sales[[#This Row],[sales]]</f>
        <v>0</v>
      </c>
      <c r="O4522" s="4">
        <f>AND(Sales[[#This Row],[date]]&gt;=YoY_Min,Sales[[#This Row],[date]]&lt;=TY_YTDMax)*(Sales[[#This Row],[sales]]/Sales[[#This Row],[sqft]])</f>
        <v>0.71120045852187019</v>
      </c>
      <c r="P4522" s="4">
        <f>SUMIF(Sales[RegionStoretype],Sales[[#This Row],[RegionStoretype]],Sales[YoY_SSF])/Sales[[#This Row],[Region_TypeCount]]</f>
        <v>53.603836561720975</v>
      </c>
    </row>
    <row r="4523" spans="1:16" x14ac:dyDescent="0.25">
      <c r="A4523" s="1">
        <v>43042</v>
      </c>
      <c r="B4523">
        <v>9</v>
      </c>
      <c r="C4523">
        <v>5</v>
      </c>
      <c r="D4523">
        <v>195400.31</v>
      </c>
      <c r="E4523">
        <f>INDEX(Stores[region],MATCH(Sales[[#This Row],[store_no]],Stores[store_no],0))</f>
        <v>1</v>
      </c>
      <c r="F4523" t="str">
        <f>INDEX(Stores[storetype],MATCH(Sales[[#This Row],[store_no]],Stores[store_no],0))</f>
        <v>B</v>
      </c>
      <c r="G4523" t="str">
        <f>INDEX(Stores[location_city],MATCH(Sales[[#This Row],[store_no]],Stores[store_no],0))</f>
        <v>Columbus</v>
      </c>
      <c r="H4523" t="str">
        <f>INDEX(Stores[location_state],MATCH(Sales[[#This Row],[store_no]],Stores[store_no],0))</f>
        <v>Ohio</v>
      </c>
      <c r="I4523">
        <f>INDEX(Stores[sqft],MATCH(Sales[[#This Row],[store_no]],Stores[store_no],0))</f>
        <v>221800</v>
      </c>
      <c r="J4523" s="4" t="str">
        <f>INDEX(Departments[dept_name],MATCH(Sales[[#This Row],[dept_no]],Departments[dept_no],0))</f>
        <v>Clothing</v>
      </c>
      <c r="K4523" s="4" t="str">
        <f>CONCATENATE(Sales[[#This Row],[region]],Sales[[#This Row],[storetype]])</f>
        <v>1B</v>
      </c>
      <c r="L4523" s="4">
        <f>INDEX(RegionStoreCount[Store Count],MATCH(Sales[[#This Row],[RegionStoretype]],RegionStoreCount[Region/Type],0))</f>
        <v>5</v>
      </c>
      <c r="M4523" s="4">
        <f>AND(Sales[[#This Row],[date]]&lt;=TY_YTDMax,Sales[[#This Row],[date]]&gt;=TY_YTDMin)*Sales[[#This Row],[sales]]</f>
        <v>0</v>
      </c>
      <c r="N4523" s="4">
        <f>AND(Sales[[#This Row],[date]]&lt;=LY_YTDMax,Sales[[#This Row],[date]]&gt;=LY_YTDMin)*Sales[[#This Row],[sales]]</f>
        <v>0</v>
      </c>
      <c r="O4523" s="4">
        <f>AND(Sales[[#This Row],[date]]&gt;=YoY_Min,Sales[[#This Row],[date]]&lt;=TY_YTDMax)*(Sales[[#This Row],[sales]]/Sales[[#This Row],[sqft]])</f>
        <v>0.88097524797114513</v>
      </c>
      <c r="P4523" s="4">
        <f>SUMIF(Sales[RegionStoretype],Sales[[#This Row],[RegionStoretype]],Sales[YoY_SSF])/Sales[[#This Row],[Region_TypeCount]]</f>
        <v>68.518982968140051</v>
      </c>
    </row>
    <row r="4524" spans="1:16" x14ac:dyDescent="0.25">
      <c r="A4524" s="1">
        <v>43042</v>
      </c>
      <c r="B4524">
        <v>9</v>
      </c>
      <c r="C4524">
        <v>6</v>
      </c>
      <c r="D4524">
        <v>54194.602400000003</v>
      </c>
      <c r="E4524">
        <f>INDEX(Stores[region],MATCH(Sales[[#This Row],[store_no]],Stores[store_no],0))</f>
        <v>1</v>
      </c>
      <c r="F4524" t="str">
        <f>INDEX(Stores[storetype],MATCH(Sales[[#This Row],[store_no]],Stores[store_no],0))</f>
        <v>B</v>
      </c>
      <c r="G4524" t="str">
        <f>INDEX(Stores[location_city],MATCH(Sales[[#This Row],[store_no]],Stores[store_no],0))</f>
        <v>Columbus</v>
      </c>
      <c r="H4524" t="str">
        <f>INDEX(Stores[location_state],MATCH(Sales[[#This Row],[store_no]],Stores[store_no],0))</f>
        <v>Ohio</v>
      </c>
      <c r="I4524">
        <f>INDEX(Stores[sqft],MATCH(Sales[[#This Row],[store_no]],Stores[store_no],0))</f>
        <v>221800</v>
      </c>
      <c r="J4524" s="4" t="str">
        <f>INDEX(Departments[dept_name],MATCH(Sales[[#This Row],[dept_no]],Departments[dept_no],0))</f>
        <v>Computers</v>
      </c>
      <c r="K4524" s="4" t="str">
        <f>CONCATENATE(Sales[[#This Row],[region]],Sales[[#This Row],[storetype]])</f>
        <v>1B</v>
      </c>
      <c r="L4524" s="4">
        <f>INDEX(RegionStoreCount[Store Count],MATCH(Sales[[#This Row],[RegionStoretype]],RegionStoreCount[Region/Type],0))</f>
        <v>5</v>
      </c>
      <c r="M4524" s="4">
        <f>AND(Sales[[#This Row],[date]]&lt;=TY_YTDMax,Sales[[#This Row],[date]]&gt;=TY_YTDMin)*Sales[[#This Row],[sales]]</f>
        <v>0</v>
      </c>
      <c r="N4524" s="4">
        <f>AND(Sales[[#This Row],[date]]&lt;=LY_YTDMax,Sales[[#This Row],[date]]&gt;=LY_YTDMin)*Sales[[#This Row],[sales]]</f>
        <v>0</v>
      </c>
      <c r="O4524" s="4">
        <f>AND(Sales[[#This Row],[date]]&gt;=YoY_Min,Sales[[#This Row],[date]]&lt;=TY_YTDMax)*(Sales[[#This Row],[sales]]/Sales[[#This Row],[sqft]])</f>
        <v>0.24433995671776376</v>
      </c>
      <c r="P4524" s="4">
        <f>SUMIF(Sales[RegionStoretype],Sales[[#This Row],[RegionStoretype]],Sales[YoY_SSF])/Sales[[#This Row],[Region_TypeCount]]</f>
        <v>68.518982968140051</v>
      </c>
    </row>
    <row r="4525" spans="1:16" x14ac:dyDescent="0.25">
      <c r="A4525" s="1">
        <v>43042</v>
      </c>
      <c r="B4525">
        <v>9</v>
      </c>
      <c r="C4525">
        <v>16</v>
      </c>
      <c r="D4525">
        <v>114063.42450000002</v>
      </c>
      <c r="E4525">
        <f>INDEX(Stores[region],MATCH(Sales[[#This Row],[store_no]],Stores[store_no],0))</f>
        <v>1</v>
      </c>
      <c r="F4525" t="str">
        <f>INDEX(Stores[storetype],MATCH(Sales[[#This Row],[store_no]],Stores[store_no],0))</f>
        <v>B</v>
      </c>
      <c r="G4525" t="str">
        <f>INDEX(Stores[location_city],MATCH(Sales[[#This Row],[store_no]],Stores[store_no],0))</f>
        <v>Columbus</v>
      </c>
      <c r="H4525" t="str">
        <f>INDEX(Stores[location_state],MATCH(Sales[[#This Row],[store_no]],Stores[store_no],0))</f>
        <v>Ohio</v>
      </c>
      <c r="I4525">
        <f>INDEX(Stores[sqft],MATCH(Sales[[#This Row],[store_no]],Stores[store_no],0))</f>
        <v>221800</v>
      </c>
      <c r="J4525" s="4" t="str">
        <f>INDEX(Departments[dept_name],MATCH(Sales[[#This Row],[dept_no]],Departments[dept_no],0))</f>
        <v>Outdoors</v>
      </c>
      <c r="K4525" s="4" t="str">
        <f>CONCATENATE(Sales[[#This Row],[region]],Sales[[#This Row],[storetype]])</f>
        <v>1B</v>
      </c>
      <c r="L4525" s="4">
        <f>INDEX(RegionStoreCount[Store Count],MATCH(Sales[[#This Row],[RegionStoretype]],RegionStoreCount[Region/Type],0))</f>
        <v>5</v>
      </c>
      <c r="M4525" s="4">
        <f>AND(Sales[[#This Row],[date]]&lt;=TY_YTDMax,Sales[[#This Row],[date]]&gt;=TY_YTDMin)*Sales[[#This Row],[sales]]</f>
        <v>0</v>
      </c>
      <c r="N4525" s="4">
        <f>AND(Sales[[#This Row],[date]]&lt;=LY_YTDMax,Sales[[#This Row],[date]]&gt;=LY_YTDMin)*Sales[[#This Row],[sales]]</f>
        <v>0</v>
      </c>
      <c r="O4525" s="4">
        <f>AND(Sales[[#This Row],[date]]&gt;=YoY_Min,Sales[[#This Row],[date]]&lt;=TY_YTDMax)*(Sales[[#This Row],[sales]]/Sales[[#This Row],[sqft]])</f>
        <v>0.51426250901713266</v>
      </c>
      <c r="P4525" s="4">
        <f>SUMIF(Sales[RegionStoretype],Sales[[#This Row],[RegionStoretype]],Sales[YoY_SSF])/Sales[[#This Row],[Region_TypeCount]]</f>
        <v>68.518982968140051</v>
      </c>
    </row>
    <row r="4526" spans="1:16" x14ac:dyDescent="0.25">
      <c r="A4526" s="1">
        <v>43042</v>
      </c>
      <c r="B4526">
        <v>9</v>
      </c>
      <c r="C4526">
        <v>17</v>
      </c>
      <c r="D4526">
        <v>135595.31220000001</v>
      </c>
      <c r="E4526">
        <f>INDEX(Stores[region],MATCH(Sales[[#This Row],[store_no]],Stores[store_no],0))</f>
        <v>1</v>
      </c>
      <c r="F4526" t="str">
        <f>INDEX(Stores[storetype],MATCH(Sales[[#This Row],[store_no]],Stores[store_no],0))</f>
        <v>B</v>
      </c>
      <c r="G4526" t="str">
        <f>INDEX(Stores[location_city],MATCH(Sales[[#This Row],[store_no]],Stores[store_no],0))</f>
        <v>Columbus</v>
      </c>
      <c r="H4526" t="str">
        <f>INDEX(Stores[location_state],MATCH(Sales[[#This Row],[store_no]],Stores[store_no],0))</f>
        <v>Ohio</v>
      </c>
      <c r="I4526">
        <f>INDEX(Stores[sqft],MATCH(Sales[[#This Row],[store_no]],Stores[store_no],0))</f>
        <v>221800</v>
      </c>
      <c r="J4526" s="4" t="str">
        <f>INDEX(Departments[dept_name],MATCH(Sales[[#This Row],[dept_no]],Departments[dept_no],0))</f>
        <v>Shoes</v>
      </c>
      <c r="K4526" s="4" t="str">
        <f>CONCATENATE(Sales[[#This Row],[region]],Sales[[#This Row],[storetype]])</f>
        <v>1B</v>
      </c>
      <c r="L4526" s="4">
        <f>INDEX(RegionStoreCount[Store Count],MATCH(Sales[[#This Row],[RegionStoretype]],RegionStoreCount[Region/Type],0))</f>
        <v>5</v>
      </c>
      <c r="M4526" s="4">
        <f>AND(Sales[[#This Row],[date]]&lt;=TY_YTDMax,Sales[[#This Row],[date]]&gt;=TY_YTDMin)*Sales[[#This Row],[sales]]</f>
        <v>0</v>
      </c>
      <c r="N4526" s="4">
        <f>AND(Sales[[#This Row],[date]]&lt;=LY_YTDMax,Sales[[#This Row],[date]]&gt;=LY_YTDMin)*Sales[[#This Row],[sales]]</f>
        <v>0</v>
      </c>
      <c r="O4526" s="4">
        <f>AND(Sales[[#This Row],[date]]&gt;=YoY_Min,Sales[[#This Row],[date]]&lt;=TY_YTDMax)*(Sales[[#This Row],[sales]]/Sales[[#This Row],[sqft]])</f>
        <v>0.61134045175834095</v>
      </c>
      <c r="P4526" s="4">
        <f>SUMIF(Sales[RegionStoretype],Sales[[#This Row],[RegionStoretype]],Sales[YoY_SSF])/Sales[[#This Row],[Region_TypeCount]]</f>
        <v>68.518982968140051</v>
      </c>
    </row>
    <row r="4527" spans="1:16" x14ac:dyDescent="0.25">
      <c r="A4527" s="1">
        <v>43042</v>
      </c>
      <c r="B4527">
        <v>10</v>
      </c>
      <c r="C4527">
        <v>6</v>
      </c>
      <c r="D4527">
        <v>30764.746299999999</v>
      </c>
      <c r="E4527">
        <f>INDEX(Stores[region],MATCH(Sales[[#This Row],[store_no]],Stores[store_no],0))</f>
        <v>1</v>
      </c>
      <c r="F4527" t="str">
        <f>INDEX(Stores[storetype],MATCH(Sales[[#This Row],[store_no]],Stores[store_no],0))</f>
        <v>B</v>
      </c>
      <c r="G4527" t="str">
        <f>INDEX(Stores[location_city],MATCH(Sales[[#This Row],[store_no]],Stores[store_no],0))</f>
        <v>Traverse City</v>
      </c>
      <c r="H4527" t="str">
        <f>INDEX(Stores[location_state],MATCH(Sales[[#This Row],[store_no]],Stores[store_no],0))</f>
        <v>Michigan</v>
      </c>
      <c r="I4527">
        <f>INDEX(Stores[sqft],MATCH(Sales[[#This Row],[store_no]],Stores[store_no],0))</f>
        <v>158200</v>
      </c>
      <c r="J4527" s="4" t="str">
        <f>INDEX(Departments[dept_name],MATCH(Sales[[#This Row],[dept_no]],Departments[dept_no],0))</f>
        <v>Computers</v>
      </c>
      <c r="K4527" s="4" t="str">
        <f>CONCATENATE(Sales[[#This Row],[region]],Sales[[#This Row],[storetype]])</f>
        <v>1B</v>
      </c>
      <c r="L4527" s="4">
        <f>INDEX(RegionStoreCount[Store Count],MATCH(Sales[[#This Row],[RegionStoretype]],RegionStoreCount[Region/Type],0))</f>
        <v>5</v>
      </c>
      <c r="M4527" s="4">
        <f>AND(Sales[[#This Row],[date]]&lt;=TY_YTDMax,Sales[[#This Row],[date]]&gt;=TY_YTDMin)*Sales[[#This Row],[sales]]</f>
        <v>0</v>
      </c>
      <c r="N4527" s="4">
        <f>AND(Sales[[#This Row],[date]]&lt;=LY_YTDMax,Sales[[#This Row],[date]]&gt;=LY_YTDMin)*Sales[[#This Row],[sales]]</f>
        <v>0</v>
      </c>
      <c r="O4527" s="4">
        <f>AND(Sales[[#This Row],[date]]&gt;=YoY_Min,Sales[[#This Row],[date]]&lt;=TY_YTDMax)*(Sales[[#This Row],[sales]]/Sales[[#This Row],[sqft]])</f>
        <v>0.1944674228824273</v>
      </c>
      <c r="P4527" s="4">
        <f>SUMIF(Sales[RegionStoretype],Sales[[#This Row],[RegionStoretype]],Sales[YoY_SSF])/Sales[[#This Row],[Region_TypeCount]]</f>
        <v>68.518982968140051</v>
      </c>
    </row>
    <row r="4528" spans="1:16" x14ac:dyDescent="0.25">
      <c r="A4528" s="1">
        <v>43042</v>
      </c>
      <c r="B4528">
        <v>11</v>
      </c>
      <c r="C4528">
        <v>1</v>
      </c>
      <c r="D4528">
        <v>15509.746800000001</v>
      </c>
      <c r="E4528">
        <f>INDEX(Stores[region],MATCH(Sales[[#This Row],[store_no]],Stores[store_no],0))</f>
        <v>1</v>
      </c>
      <c r="F4528" t="str">
        <f>INDEX(Stores[storetype],MATCH(Sales[[#This Row],[store_no]],Stores[store_no],0))</f>
        <v>A</v>
      </c>
      <c r="G4528" t="str">
        <f>INDEX(Stores[location_city],MATCH(Sales[[#This Row],[store_no]],Stores[store_no],0))</f>
        <v>Cleveland</v>
      </c>
      <c r="H4528" t="str">
        <f>INDEX(Stores[location_state],MATCH(Sales[[#This Row],[store_no]],Stores[store_no],0))</f>
        <v>Ohio</v>
      </c>
      <c r="I4528">
        <f>INDEX(Stores[sqft],MATCH(Sales[[#This Row],[store_no]],Stores[store_no],0))</f>
        <v>192400</v>
      </c>
      <c r="J4528" s="4" t="str">
        <f>INDEX(Departments[dept_name],MATCH(Sales[[#This Row],[dept_no]],Departments[dept_no],0))</f>
        <v>Automotive</v>
      </c>
      <c r="K4528" s="4" t="str">
        <f>CONCATENATE(Sales[[#This Row],[region]],Sales[[#This Row],[storetype]])</f>
        <v>1A</v>
      </c>
      <c r="L4528" s="4">
        <f>INDEX(RegionStoreCount[Store Count],MATCH(Sales[[#This Row],[RegionStoretype]],RegionStoreCount[Region/Type],0))</f>
        <v>5</v>
      </c>
      <c r="M4528" s="4">
        <f>AND(Sales[[#This Row],[date]]&lt;=TY_YTDMax,Sales[[#This Row],[date]]&gt;=TY_YTDMin)*Sales[[#This Row],[sales]]</f>
        <v>0</v>
      </c>
      <c r="N4528" s="4">
        <f>AND(Sales[[#This Row],[date]]&lt;=LY_YTDMax,Sales[[#This Row],[date]]&gt;=LY_YTDMin)*Sales[[#This Row],[sales]]</f>
        <v>0</v>
      </c>
      <c r="O4528" s="4">
        <f>AND(Sales[[#This Row],[date]]&gt;=YoY_Min,Sales[[#This Row],[date]]&lt;=TY_YTDMax)*(Sales[[#This Row],[sales]]/Sales[[#This Row],[sqft]])</f>
        <v>8.0611989604989609E-2</v>
      </c>
      <c r="P4528" s="4">
        <f>SUMIF(Sales[RegionStoretype],Sales[[#This Row],[RegionStoretype]],Sales[YoY_SSF])/Sales[[#This Row],[Region_TypeCount]]</f>
        <v>59.469551530910678</v>
      </c>
    </row>
    <row r="4529" spans="1:16" x14ac:dyDescent="0.25">
      <c r="A4529" s="1">
        <v>43042</v>
      </c>
      <c r="B4529">
        <v>12</v>
      </c>
      <c r="C4529">
        <v>2</v>
      </c>
      <c r="D4529">
        <v>30087.458299999998</v>
      </c>
      <c r="E4529">
        <f>INDEX(Stores[region],MATCH(Sales[[#This Row],[store_no]],Stores[store_no],0))</f>
        <v>2</v>
      </c>
      <c r="F4529" t="str">
        <f>INDEX(Stores[storetype],MATCH(Sales[[#This Row],[store_no]],Stores[store_no],0))</f>
        <v>B</v>
      </c>
      <c r="G4529" t="str">
        <f>INDEX(Stores[location_city],MATCH(Sales[[#This Row],[store_no]],Stores[store_no],0))</f>
        <v>Indianapolis</v>
      </c>
      <c r="H4529" t="str">
        <f>INDEX(Stores[location_state],MATCH(Sales[[#This Row],[store_no]],Stores[store_no],0))</f>
        <v>Indiana</v>
      </c>
      <c r="I4529">
        <f>INDEX(Stores[sqft],MATCH(Sales[[#This Row],[store_no]],Stores[store_no],0))</f>
        <v>120800</v>
      </c>
      <c r="J4529" s="4" t="str">
        <f>INDEX(Departments[dept_name],MATCH(Sales[[#This Row],[dept_no]],Departments[dept_no],0))</f>
        <v>Baby</v>
      </c>
      <c r="K4529" s="4" t="str">
        <f>CONCATENATE(Sales[[#This Row],[region]],Sales[[#This Row],[storetype]])</f>
        <v>2B</v>
      </c>
      <c r="L4529" s="4">
        <f>INDEX(RegionStoreCount[Store Count],MATCH(Sales[[#This Row],[RegionStoretype]],RegionStoreCount[Region/Type],0))</f>
        <v>6</v>
      </c>
      <c r="M4529" s="4">
        <f>AND(Sales[[#This Row],[date]]&lt;=TY_YTDMax,Sales[[#This Row],[date]]&gt;=TY_YTDMin)*Sales[[#This Row],[sales]]</f>
        <v>0</v>
      </c>
      <c r="N4529" s="4">
        <f>AND(Sales[[#This Row],[date]]&lt;=LY_YTDMax,Sales[[#This Row],[date]]&gt;=LY_YTDMin)*Sales[[#This Row],[sales]]</f>
        <v>0</v>
      </c>
      <c r="O4529" s="4">
        <f>AND(Sales[[#This Row],[date]]&gt;=YoY_Min,Sales[[#This Row],[date]]&lt;=TY_YTDMax)*(Sales[[#This Row],[sales]]/Sales[[#This Row],[sqft]])</f>
        <v>0.24906836341059602</v>
      </c>
      <c r="P4529" s="4">
        <f>SUMIF(Sales[RegionStoretype],Sales[[#This Row],[RegionStoretype]],Sales[YoY_SSF])/Sales[[#This Row],[Region_TypeCount]]</f>
        <v>58.393757732919049</v>
      </c>
    </row>
    <row r="4530" spans="1:16" x14ac:dyDescent="0.25">
      <c r="A4530" s="1">
        <v>43042</v>
      </c>
      <c r="B4530">
        <v>12</v>
      </c>
      <c r="C4530">
        <v>5</v>
      </c>
      <c r="D4530">
        <v>56928.563999999998</v>
      </c>
      <c r="E4530">
        <f>INDEX(Stores[region],MATCH(Sales[[#This Row],[store_no]],Stores[store_no],0))</f>
        <v>2</v>
      </c>
      <c r="F4530" t="str">
        <f>INDEX(Stores[storetype],MATCH(Sales[[#This Row],[store_no]],Stores[store_no],0))</f>
        <v>B</v>
      </c>
      <c r="G4530" t="str">
        <f>INDEX(Stores[location_city],MATCH(Sales[[#This Row],[store_no]],Stores[store_no],0))</f>
        <v>Indianapolis</v>
      </c>
      <c r="H4530" t="str">
        <f>INDEX(Stores[location_state],MATCH(Sales[[#This Row],[store_no]],Stores[store_no],0))</f>
        <v>Indiana</v>
      </c>
      <c r="I4530">
        <f>INDEX(Stores[sqft],MATCH(Sales[[#This Row],[store_no]],Stores[store_no],0))</f>
        <v>120800</v>
      </c>
      <c r="J4530" s="4" t="str">
        <f>INDEX(Departments[dept_name],MATCH(Sales[[#This Row],[dept_no]],Departments[dept_no],0))</f>
        <v>Clothing</v>
      </c>
      <c r="K4530" s="4" t="str">
        <f>CONCATENATE(Sales[[#This Row],[region]],Sales[[#This Row],[storetype]])</f>
        <v>2B</v>
      </c>
      <c r="L4530" s="4">
        <f>INDEX(RegionStoreCount[Store Count],MATCH(Sales[[#This Row],[RegionStoretype]],RegionStoreCount[Region/Type],0))</f>
        <v>6</v>
      </c>
      <c r="M4530" s="4">
        <f>AND(Sales[[#This Row],[date]]&lt;=TY_YTDMax,Sales[[#This Row],[date]]&gt;=TY_YTDMin)*Sales[[#This Row],[sales]]</f>
        <v>0</v>
      </c>
      <c r="N4530" s="4">
        <f>AND(Sales[[#This Row],[date]]&lt;=LY_YTDMax,Sales[[#This Row],[date]]&gt;=LY_YTDMin)*Sales[[#This Row],[sales]]</f>
        <v>0</v>
      </c>
      <c r="O4530" s="4">
        <f>AND(Sales[[#This Row],[date]]&gt;=YoY_Min,Sales[[#This Row],[date]]&lt;=TY_YTDMax)*(Sales[[#This Row],[sales]]/Sales[[#This Row],[sqft]])</f>
        <v>0.47126294701986754</v>
      </c>
      <c r="P4530" s="4">
        <f>SUMIF(Sales[RegionStoretype],Sales[[#This Row],[RegionStoretype]],Sales[YoY_SSF])/Sales[[#This Row],[Region_TypeCount]]</f>
        <v>58.393757732919049</v>
      </c>
    </row>
    <row r="4531" spans="1:16" x14ac:dyDescent="0.25">
      <c r="A4531" s="1">
        <v>43042</v>
      </c>
      <c r="B4531">
        <v>12</v>
      </c>
      <c r="C4531">
        <v>16</v>
      </c>
      <c r="D4531">
        <v>15051.385</v>
      </c>
      <c r="E4531">
        <f>INDEX(Stores[region],MATCH(Sales[[#This Row],[store_no]],Stores[store_no],0))</f>
        <v>2</v>
      </c>
      <c r="F4531" t="str">
        <f>INDEX(Stores[storetype],MATCH(Sales[[#This Row],[store_no]],Stores[store_no],0))</f>
        <v>B</v>
      </c>
      <c r="G4531" t="str">
        <f>INDEX(Stores[location_city],MATCH(Sales[[#This Row],[store_no]],Stores[store_no],0))</f>
        <v>Indianapolis</v>
      </c>
      <c r="H4531" t="str">
        <f>INDEX(Stores[location_state],MATCH(Sales[[#This Row],[store_no]],Stores[store_no],0))</f>
        <v>Indiana</v>
      </c>
      <c r="I4531">
        <f>INDEX(Stores[sqft],MATCH(Sales[[#This Row],[store_no]],Stores[store_no],0))</f>
        <v>120800</v>
      </c>
      <c r="J4531" s="4" t="str">
        <f>INDEX(Departments[dept_name],MATCH(Sales[[#This Row],[dept_no]],Departments[dept_no],0))</f>
        <v>Outdoors</v>
      </c>
      <c r="K4531" s="4" t="str">
        <f>CONCATENATE(Sales[[#This Row],[region]],Sales[[#This Row],[storetype]])</f>
        <v>2B</v>
      </c>
      <c r="L4531" s="4">
        <f>INDEX(RegionStoreCount[Store Count],MATCH(Sales[[#This Row],[RegionStoretype]],RegionStoreCount[Region/Type],0))</f>
        <v>6</v>
      </c>
      <c r="M4531" s="4">
        <f>AND(Sales[[#This Row],[date]]&lt;=TY_YTDMax,Sales[[#This Row],[date]]&gt;=TY_YTDMin)*Sales[[#This Row],[sales]]</f>
        <v>0</v>
      </c>
      <c r="N4531" s="4">
        <f>AND(Sales[[#This Row],[date]]&lt;=LY_YTDMax,Sales[[#This Row],[date]]&gt;=LY_YTDMin)*Sales[[#This Row],[sales]]</f>
        <v>0</v>
      </c>
      <c r="O4531" s="4">
        <f>AND(Sales[[#This Row],[date]]&gt;=YoY_Min,Sales[[#This Row],[date]]&lt;=TY_YTDMax)*(Sales[[#This Row],[sales]]/Sales[[#This Row],[sqft]])</f>
        <v>0.12459755794701986</v>
      </c>
      <c r="P4531" s="4">
        <f>SUMIF(Sales[RegionStoretype],Sales[[#This Row],[RegionStoretype]],Sales[YoY_SSF])/Sales[[#This Row],[Region_TypeCount]]</f>
        <v>58.393757732919049</v>
      </c>
    </row>
    <row r="4532" spans="1:16" x14ac:dyDescent="0.25">
      <c r="A4532" s="1">
        <v>43042</v>
      </c>
      <c r="B4532">
        <v>13</v>
      </c>
      <c r="C4532">
        <v>12</v>
      </c>
      <c r="D4532">
        <v>110770.4274</v>
      </c>
      <c r="E4532">
        <f>INDEX(Stores[region],MATCH(Sales[[#This Row],[store_no]],Stores[store_no],0))</f>
        <v>3</v>
      </c>
      <c r="F4532" t="str">
        <f>INDEX(Stores[storetype],MATCH(Sales[[#This Row],[store_no]],Stores[store_no],0))</f>
        <v>A</v>
      </c>
      <c r="G4532" t="str">
        <f>INDEX(Stores[location_city],MATCH(Sales[[#This Row],[store_no]],Stores[store_no],0))</f>
        <v>Overland Park</v>
      </c>
      <c r="H4532" t="str">
        <f>INDEX(Stores[location_state],MATCH(Sales[[#This Row],[store_no]],Stores[store_no],0))</f>
        <v>Kansas</v>
      </c>
      <c r="I4532">
        <f>INDEX(Stores[sqft],MATCH(Sales[[#This Row],[store_no]],Stores[store_no],0))</f>
        <v>201000</v>
      </c>
      <c r="J4532" s="4" t="str">
        <f>INDEX(Departments[dept_name],MATCH(Sales[[#This Row],[dept_no]],Departments[dept_no],0))</f>
        <v>Jewelery</v>
      </c>
      <c r="K4532" s="4" t="str">
        <f>CONCATENATE(Sales[[#This Row],[region]],Sales[[#This Row],[storetype]])</f>
        <v>3A</v>
      </c>
      <c r="L4532" s="4">
        <f>INDEX(RegionStoreCount[Store Count],MATCH(Sales[[#This Row],[RegionStoretype]],RegionStoreCount[Region/Type],0))</f>
        <v>9</v>
      </c>
      <c r="M4532" s="4">
        <f>AND(Sales[[#This Row],[date]]&lt;=TY_YTDMax,Sales[[#This Row],[date]]&gt;=TY_YTDMin)*Sales[[#This Row],[sales]]</f>
        <v>0</v>
      </c>
      <c r="N4532" s="4">
        <f>AND(Sales[[#This Row],[date]]&lt;=LY_YTDMax,Sales[[#This Row],[date]]&gt;=LY_YTDMin)*Sales[[#This Row],[sales]]</f>
        <v>0</v>
      </c>
      <c r="O4532" s="4">
        <f>AND(Sales[[#This Row],[date]]&gt;=YoY_Min,Sales[[#This Row],[date]]&lt;=TY_YTDMax)*(Sales[[#This Row],[sales]]/Sales[[#This Row],[sqft]])</f>
        <v>0.55109665373134331</v>
      </c>
      <c r="P4532" s="4">
        <f>SUMIF(Sales[RegionStoretype],Sales[[#This Row],[RegionStoretype]],Sales[YoY_SSF])/Sales[[#This Row],[Region_TypeCount]]</f>
        <v>53.603836561720975</v>
      </c>
    </row>
    <row r="4533" spans="1:16" x14ac:dyDescent="0.25">
      <c r="A4533" s="1">
        <v>43042</v>
      </c>
      <c r="B4533">
        <v>16</v>
      </c>
      <c r="C4533">
        <v>3</v>
      </c>
      <c r="D4533">
        <v>107063.9268</v>
      </c>
      <c r="E4533">
        <f>INDEX(Stores[region],MATCH(Sales[[#This Row],[store_no]],Stores[store_no],0))</f>
        <v>2</v>
      </c>
      <c r="F4533" t="str">
        <f>INDEX(Stores[storetype],MATCH(Sales[[#This Row],[store_no]],Stores[store_no],0))</f>
        <v>B</v>
      </c>
      <c r="G4533" t="str">
        <f>INDEX(Stores[location_city],MATCH(Sales[[#This Row],[store_no]],Stores[store_no],0))</f>
        <v>Saint Paul</v>
      </c>
      <c r="H4533" t="str">
        <f>INDEX(Stores[location_state],MATCH(Sales[[#This Row],[store_no]],Stores[store_no],0))</f>
        <v>Minnesota</v>
      </c>
      <c r="I4533">
        <f>INDEX(Stores[sqft],MATCH(Sales[[#This Row],[store_no]],Stores[store_no],0))</f>
        <v>180400</v>
      </c>
      <c r="J4533" s="4" t="str">
        <f>INDEX(Departments[dept_name],MATCH(Sales[[#This Row],[dept_no]],Departments[dept_no],0))</f>
        <v>Beauty</v>
      </c>
      <c r="K4533" s="4" t="str">
        <f>CONCATENATE(Sales[[#This Row],[region]],Sales[[#This Row],[storetype]])</f>
        <v>2B</v>
      </c>
      <c r="L4533" s="4">
        <f>INDEX(RegionStoreCount[Store Count],MATCH(Sales[[#This Row],[RegionStoretype]],RegionStoreCount[Region/Type],0))</f>
        <v>6</v>
      </c>
      <c r="M4533" s="4">
        <f>AND(Sales[[#This Row],[date]]&lt;=TY_YTDMax,Sales[[#This Row],[date]]&gt;=TY_YTDMin)*Sales[[#This Row],[sales]]</f>
        <v>0</v>
      </c>
      <c r="N4533" s="4">
        <f>AND(Sales[[#This Row],[date]]&lt;=LY_YTDMax,Sales[[#This Row],[date]]&gt;=LY_YTDMin)*Sales[[#This Row],[sales]]</f>
        <v>0</v>
      </c>
      <c r="O4533" s="4">
        <f>AND(Sales[[#This Row],[date]]&gt;=YoY_Min,Sales[[#This Row],[date]]&lt;=TY_YTDMax)*(Sales[[#This Row],[sales]]/Sales[[#This Row],[sqft]])</f>
        <v>0.5934807472283814</v>
      </c>
      <c r="P4533" s="4">
        <f>SUMIF(Sales[RegionStoretype],Sales[[#This Row],[RegionStoretype]],Sales[YoY_SSF])/Sales[[#This Row],[Region_TypeCount]]</f>
        <v>58.393757732919049</v>
      </c>
    </row>
    <row r="4534" spans="1:16" x14ac:dyDescent="0.25">
      <c r="A4534" s="1">
        <v>43042</v>
      </c>
      <c r="B4534">
        <v>17</v>
      </c>
      <c r="C4534">
        <v>2</v>
      </c>
      <c r="D4534">
        <v>56155.957799999989</v>
      </c>
      <c r="E4534">
        <f>INDEX(Stores[region],MATCH(Sales[[#This Row],[store_no]],Stores[store_no],0))</f>
        <v>3</v>
      </c>
      <c r="F4534" t="str">
        <f>INDEX(Stores[storetype],MATCH(Sales[[#This Row],[store_no]],Stores[store_no],0))</f>
        <v>B</v>
      </c>
      <c r="G4534" t="str">
        <f>INDEX(Stores[location_city],MATCH(Sales[[#This Row],[store_no]],Stores[store_no],0))</f>
        <v>Fargo</v>
      </c>
      <c r="H4534" t="str">
        <f>INDEX(Stores[location_state],MATCH(Sales[[#This Row],[store_no]],Stores[store_no],0))</f>
        <v>North Dakota</v>
      </c>
      <c r="I4534">
        <f>INDEX(Stores[sqft],MATCH(Sales[[#This Row],[store_no]],Stores[store_no],0))</f>
        <v>211600</v>
      </c>
      <c r="J4534" s="4" t="str">
        <f>INDEX(Departments[dept_name],MATCH(Sales[[#This Row],[dept_no]],Departments[dept_no],0))</f>
        <v>Baby</v>
      </c>
      <c r="K4534" s="4" t="str">
        <f>CONCATENATE(Sales[[#This Row],[region]],Sales[[#This Row],[storetype]])</f>
        <v>3B</v>
      </c>
      <c r="L4534" s="4">
        <f>INDEX(RegionStoreCount[Store Count],MATCH(Sales[[#This Row],[RegionStoretype]],RegionStoreCount[Region/Type],0))</f>
        <v>4</v>
      </c>
      <c r="M4534" s="4">
        <f>AND(Sales[[#This Row],[date]]&lt;=TY_YTDMax,Sales[[#This Row],[date]]&gt;=TY_YTDMin)*Sales[[#This Row],[sales]]</f>
        <v>0</v>
      </c>
      <c r="N4534" s="4">
        <f>AND(Sales[[#This Row],[date]]&lt;=LY_YTDMax,Sales[[#This Row],[date]]&gt;=LY_YTDMin)*Sales[[#This Row],[sales]]</f>
        <v>0</v>
      </c>
      <c r="O4534" s="4">
        <f>AND(Sales[[#This Row],[date]]&gt;=YoY_Min,Sales[[#This Row],[date]]&lt;=TY_YTDMax)*(Sales[[#This Row],[sales]]/Sales[[#This Row],[sqft]])</f>
        <v>0.26538732419659733</v>
      </c>
      <c r="P4534" s="4">
        <f>SUMIF(Sales[RegionStoretype],Sales[[#This Row],[RegionStoretype]],Sales[YoY_SSF])/Sales[[#This Row],[Region_TypeCount]]</f>
        <v>58.312187288105562</v>
      </c>
    </row>
    <row r="4535" spans="1:16" x14ac:dyDescent="0.25">
      <c r="A4535" s="1">
        <v>43042</v>
      </c>
      <c r="B4535">
        <v>17</v>
      </c>
      <c r="C4535">
        <v>5</v>
      </c>
      <c r="D4535">
        <v>88176.823000000004</v>
      </c>
      <c r="E4535">
        <f>INDEX(Stores[region],MATCH(Sales[[#This Row],[store_no]],Stores[store_no],0))</f>
        <v>3</v>
      </c>
      <c r="F4535" t="str">
        <f>INDEX(Stores[storetype],MATCH(Sales[[#This Row],[store_no]],Stores[store_no],0))</f>
        <v>B</v>
      </c>
      <c r="G4535" t="str">
        <f>INDEX(Stores[location_city],MATCH(Sales[[#This Row],[store_no]],Stores[store_no],0))</f>
        <v>Fargo</v>
      </c>
      <c r="H4535" t="str">
        <f>INDEX(Stores[location_state],MATCH(Sales[[#This Row],[store_no]],Stores[store_no],0))</f>
        <v>North Dakota</v>
      </c>
      <c r="I4535">
        <f>INDEX(Stores[sqft],MATCH(Sales[[#This Row],[store_no]],Stores[store_no],0))</f>
        <v>211600</v>
      </c>
      <c r="J4535" s="4" t="str">
        <f>INDEX(Departments[dept_name],MATCH(Sales[[#This Row],[dept_no]],Departments[dept_no],0))</f>
        <v>Clothing</v>
      </c>
      <c r="K4535" s="4" t="str">
        <f>CONCATENATE(Sales[[#This Row],[region]],Sales[[#This Row],[storetype]])</f>
        <v>3B</v>
      </c>
      <c r="L4535" s="4">
        <f>INDEX(RegionStoreCount[Store Count],MATCH(Sales[[#This Row],[RegionStoretype]],RegionStoreCount[Region/Type],0))</f>
        <v>4</v>
      </c>
      <c r="M4535" s="4">
        <f>AND(Sales[[#This Row],[date]]&lt;=TY_YTDMax,Sales[[#This Row],[date]]&gt;=TY_YTDMin)*Sales[[#This Row],[sales]]</f>
        <v>0</v>
      </c>
      <c r="N4535" s="4">
        <f>AND(Sales[[#This Row],[date]]&lt;=LY_YTDMax,Sales[[#This Row],[date]]&gt;=LY_YTDMin)*Sales[[#This Row],[sales]]</f>
        <v>0</v>
      </c>
      <c r="O4535" s="4">
        <f>AND(Sales[[#This Row],[date]]&gt;=YoY_Min,Sales[[#This Row],[date]]&lt;=TY_YTDMax)*(Sales[[#This Row],[sales]]/Sales[[#This Row],[sqft]])</f>
        <v>0.41671466446124766</v>
      </c>
      <c r="P4535" s="4">
        <f>SUMIF(Sales[RegionStoretype],Sales[[#This Row],[RegionStoretype]],Sales[YoY_SSF])/Sales[[#This Row],[Region_TypeCount]]</f>
        <v>58.312187288105562</v>
      </c>
    </row>
    <row r="4536" spans="1:16" x14ac:dyDescent="0.25">
      <c r="A4536" s="1">
        <v>43042</v>
      </c>
      <c r="B4536">
        <v>17</v>
      </c>
      <c r="C4536">
        <v>15</v>
      </c>
      <c r="D4536">
        <v>58920.555700000004</v>
      </c>
      <c r="E4536">
        <f>INDEX(Stores[region],MATCH(Sales[[#This Row],[store_no]],Stores[store_no],0))</f>
        <v>3</v>
      </c>
      <c r="F4536" t="str">
        <f>INDEX(Stores[storetype],MATCH(Sales[[#This Row],[store_no]],Stores[store_no],0))</f>
        <v>B</v>
      </c>
      <c r="G4536" t="str">
        <f>INDEX(Stores[location_city],MATCH(Sales[[#This Row],[store_no]],Stores[store_no],0))</f>
        <v>Fargo</v>
      </c>
      <c r="H4536" t="str">
        <f>INDEX(Stores[location_state],MATCH(Sales[[#This Row],[store_no]],Stores[store_no],0))</f>
        <v>North Dakota</v>
      </c>
      <c r="I4536">
        <f>INDEX(Stores[sqft],MATCH(Sales[[#This Row],[store_no]],Stores[store_no],0))</f>
        <v>211600</v>
      </c>
      <c r="J4536" s="4" t="str">
        <f>INDEX(Departments[dept_name],MATCH(Sales[[#This Row],[dept_no]],Departments[dept_no],0))</f>
        <v>Music</v>
      </c>
      <c r="K4536" s="4" t="str">
        <f>CONCATENATE(Sales[[#This Row],[region]],Sales[[#This Row],[storetype]])</f>
        <v>3B</v>
      </c>
      <c r="L4536" s="4">
        <f>INDEX(RegionStoreCount[Store Count],MATCH(Sales[[#This Row],[RegionStoretype]],RegionStoreCount[Region/Type],0))</f>
        <v>4</v>
      </c>
      <c r="M4536" s="4">
        <f>AND(Sales[[#This Row],[date]]&lt;=TY_YTDMax,Sales[[#This Row],[date]]&gt;=TY_YTDMin)*Sales[[#This Row],[sales]]</f>
        <v>0</v>
      </c>
      <c r="N4536" s="4">
        <f>AND(Sales[[#This Row],[date]]&lt;=LY_YTDMax,Sales[[#This Row],[date]]&gt;=LY_YTDMin)*Sales[[#This Row],[sales]]</f>
        <v>0</v>
      </c>
      <c r="O4536" s="4">
        <f>AND(Sales[[#This Row],[date]]&gt;=YoY_Min,Sales[[#This Row],[date]]&lt;=TY_YTDMax)*(Sales[[#This Row],[sales]]/Sales[[#This Row],[sqft]])</f>
        <v>0.27845253166351608</v>
      </c>
      <c r="P4536" s="4">
        <f>SUMIF(Sales[RegionStoretype],Sales[[#This Row],[RegionStoretype]],Sales[YoY_SSF])/Sales[[#This Row],[Region_TypeCount]]</f>
        <v>58.312187288105562</v>
      </c>
    </row>
    <row r="4537" spans="1:16" x14ac:dyDescent="0.25">
      <c r="A4537" s="1">
        <v>43042</v>
      </c>
      <c r="B4537">
        <v>17</v>
      </c>
      <c r="C4537">
        <v>17</v>
      </c>
      <c r="D4537">
        <v>49595.427500000005</v>
      </c>
      <c r="E4537">
        <f>INDEX(Stores[region],MATCH(Sales[[#This Row],[store_no]],Stores[store_no],0))</f>
        <v>3</v>
      </c>
      <c r="F4537" t="str">
        <f>INDEX(Stores[storetype],MATCH(Sales[[#This Row],[store_no]],Stores[store_no],0))</f>
        <v>B</v>
      </c>
      <c r="G4537" t="str">
        <f>INDEX(Stores[location_city],MATCH(Sales[[#This Row],[store_no]],Stores[store_no],0))</f>
        <v>Fargo</v>
      </c>
      <c r="H4537" t="str">
        <f>INDEX(Stores[location_state],MATCH(Sales[[#This Row],[store_no]],Stores[store_no],0))</f>
        <v>North Dakota</v>
      </c>
      <c r="I4537">
        <f>INDEX(Stores[sqft],MATCH(Sales[[#This Row],[store_no]],Stores[store_no],0))</f>
        <v>211600</v>
      </c>
      <c r="J4537" s="4" t="str">
        <f>INDEX(Departments[dept_name],MATCH(Sales[[#This Row],[dept_no]],Departments[dept_no],0))</f>
        <v>Shoes</v>
      </c>
      <c r="K4537" s="4" t="str">
        <f>CONCATENATE(Sales[[#This Row],[region]],Sales[[#This Row],[storetype]])</f>
        <v>3B</v>
      </c>
      <c r="L4537" s="4">
        <f>INDEX(RegionStoreCount[Store Count],MATCH(Sales[[#This Row],[RegionStoretype]],RegionStoreCount[Region/Type],0))</f>
        <v>4</v>
      </c>
      <c r="M4537" s="4">
        <f>AND(Sales[[#This Row],[date]]&lt;=TY_YTDMax,Sales[[#This Row],[date]]&gt;=TY_YTDMin)*Sales[[#This Row],[sales]]</f>
        <v>0</v>
      </c>
      <c r="N4537" s="4">
        <f>AND(Sales[[#This Row],[date]]&lt;=LY_YTDMax,Sales[[#This Row],[date]]&gt;=LY_YTDMin)*Sales[[#This Row],[sales]]</f>
        <v>0</v>
      </c>
      <c r="O4537" s="4">
        <f>AND(Sales[[#This Row],[date]]&gt;=YoY_Min,Sales[[#This Row],[date]]&lt;=TY_YTDMax)*(Sales[[#This Row],[sales]]/Sales[[#This Row],[sqft]])</f>
        <v>0.23438292769376184</v>
      </c>
      <c r="P4537" s="4">
        <f>SUMIF(Sales[RegionStoretype],Sales[[#This Row],[RegionStoretype]],Sales[YoY_SSF])/Sales[[#This Row],[Region_TypeCount]]</f>
        <v>58.312187288105562</v>
      </c>
    </row>
    <row r="4538" spans="1:16" x14ac:dyDescent="0.25">
      <c r="A4538" s="1">
        <v>43042</v>
      </c>
      <c r="B4538">
        <v>18</v>
      </c>
      <c r="C4538">
        <v>11</v>
      </c>
      <c r="D4538">
        <v>45492.984100000001</v>
      </c>
      <c r="E4538">
        <f>INDEX(Stores[region],MATCH(Sales[[#This Row],[store_no]],Stores[store_no],0))</f>
        <v>2</v>
      </c>
      <c r="F4538" t="str">
        <f>INDEX(Stores[storetype],MATCH(Sales[[#This Row],[store_no]],Stores[store_no],0))</f>
        <v>B</v>
      </c>
      <c r="G4538" t="str">
        <f>INDEX(Stores[location_city],MATCH(Sales[[#This Row],[store_no]],Stores[store_no],0))</f>
        <v>Chicago</v>
      </c>
      <c r="H4538" t="str">
        <f>INDEX(Stores[location_state],MATCH(Sales[[#This Row],[store_no]],Stores[store_no],0))</f>
        <v>Illinois</v>
      </c>
      <c r="I4538">
        <f>INDEX(Stores[sqft],MATCH(Sales[[#This Row],[store_no]],Stores[store_no],0))</f>
        <v>120700</v>
      </c>
      <c r="J4538" s="4" t="str">
        <f>INDEX(Departments[dept_name],MATCH(Sales[[#This Row],[dept_no]],Departments[dept_no],0))</f>
        <v>Home</v>
      </c>
      <c r="K4538" s="4" t="str">
        <f>CONCATENATE(Sales[[#This Row],[region]],Sales[[#This Row],[storetype]])</f>
        <v>2B</v>
      </c>
      <c r="L4538" s="4">
        <f>INDEX(RegionStoreCount[Store Count],MATCH(Sales[[#This Row],[RegionStoretype]],RegionStoreCount[Region/Type],0))</f>
        <v>6</v>
      </c>
      <c r="M4538" s="4">
        <f>AND(Sales[[#This Row],[date]]&lt;=TY_YTDMax,Sales[[#This Row],[date]]&gt;=TY_YTDMin)*Sales[[#This Row],[sales]]</f>
        <v>0</v>
      </c>
      <c r="N4538" s="4">
        <f>AND(Sales[[#This Row],[date]]&lt;=LY_YTDMax,Sales[[#This Row],[date]]&gt;=LY_YTDMin)*Sales[[#This Row],[sales]]</f>
        <v>0</v>
      </c>
      <c r="O4538" s="4">
        <f>AND(Sales[[#This Row],[date]]&gt;=YoY_Min,Sales[[#This Row],[date]]&lt;=TY_YTDMax)*(Sales[[#This Row],[sales]]/Sales[[#This Row],[sqft]])</f>
        <v>0.37690956172328088</v>
      </c>
      <c r="P4538" s="4">
        <f>SUMIF(Sales[RegionStoretype],Sales[[#This Row],[RegionStoretype]],Sales[YoY_SSF])/Sales[[#This Row],[Region_TypeCount]]</f>
        <v>58.393757732919049</v>
      </c>
    </row>
    <row r="4539" spans="1:16" x14ac:dyDescent="0.25">
      <c r="A4539" s="1">
        <v>43042</v>
      </c>
      <c r="B4539">
        <v>18</v>
      </c>
      <c r="C4539">
        <v>14</v>
      </c>
      <c r="D4539">
        <v>52014.205399999999</v>
      </c>
      <c r="E4539">
        <f>INDEX(Stores[region],MATCH(Sales[[#This Row],[store_no]],Stores[store_no],0))</f>
        <v>2</v>
      </c>
      <c r="F4539" t="str">
        <f>INDEX(Stores[storetype],MATCH(Sales[[#This Row],[store_no]],Stores[store_no],0))</f>
        <v>B</v>
      </c>
      <c r="G4539" t="str">
        <f>INDEX(Stores[location_city],MATCH(Sales[[#This Row],[store_no]],Stores[store_no],0))</f>
        <v>Chicago</v>
      </c>
      <c r="H4539" t="str">
        <f>INDEX(Stores[location_state],MATCH(Sales[[#This Row],[store_no]],Stores[store_no],0))</f>
        <v>Illinois</v>
      </c>
      <c r="I4539">
        <f>INDEX(Stores[sqft],MATCH(Sales[[#This Row],[store_no]],Stores[store_no],0))</f>
        <v>120700</v>
      </c>
      <c r="J4539" s="4" t="str">
        <f>INDEX(Departments[dept_name],MATCH(Sales[[#This Row],[dept_no]],Departments[dept_no],0))</f>
        <v>Movies</v>
      </c>
      <c r="K4539" s="4" t="str">
        <f>CONCATENATE(Sales[[#This Row],[region]],Sales[[#This Row],[storetype]])</f>
        <v>2B</v>
      </c>
      <c r="L4539" s="4">
        <f>INDEX(RegionStoreCount[Store Count],MATCH(Sales[[#This Row],[RegionStoretype]],RegionStoreCount[Region/Type],0))</f>
        <v>6</v>
      </c>
      <c r="M4539" s="4">
        <f>AND(Sales[[#This Row],[date]]&lt;=TY_YTDMax,Sales[[#This Row],[date]]&gt;=TY_YTDMin)*Sales[[#This Row],[sales]]</f>
        <v>0</v>
      </c>
      <c r="N4539" s="4">
        <f>AND(Sales[[#This Row],[date]]&lt;=LY_YTDMax,Sales[[#This Row],[date]]&gt;=LY_YTDMin)*Sales[[#This Row],[sales]]</f>
        <v>0</v>
      </c>
      <c r="O4539" s="4">
        <f>AND(Sales[[#This Row],[date]]&gt;=YoY_Min,Sales[[#This Row],[date]]&lt;=TY_YTDMax)*(Sales[[#This Row],[sales]]/Sales[[#This Row],[sqft]])</f>
        <v>0.43093790720795361</v>
      </c>
      <c r="P4539" s="4">
        <f>SUMIF(Sales[RegionStoretype],Sales[[#This Row],[RegionStoretype]],Sales[YoY_SSF])/Sales[[#This Row],[Region_TypeCount]]</f>
        <v>58.393757732919049</v>
      </c>
    </row>
    <row r="4540" spans="1:16" x14ac:dyDescent="0.25">
      <c r="A4540" s="1">
        <v>43042</v>
      </c>
      <c r="B4540">
        <v>18</v>
      </c>
      <c r="C4540">
        <v>18</v>
      </c>
      <c r="D4540">
        <v>12004.5118</v>
      </c>
      <c r="E4540">
        <f>INDEX(Stores[region],MATCH(Sales[[#This Row],[store_no]],Stores[store_no],0))</f>
        <v>2</v>
      </c>
      <c r="F4540" t="str">
        <f>INDEX(Stores[storetype],MATCH(Sales[[#This Row],[store_no]],Stores[store_no],0))</f>
        <v>B</v>
      </c>
      <c r="G4540" t="str">
        <f>INDEX(Stores[location_city],MATCH(Sales[[#This Row],[store_no]],Stores[store_no],0))</f>
        <v>Chicago</v>
      </c>
      <c r="H4540" t="str">
        <f>INDEX(Stores[location_state],MATCH(Sales[[#This Row],[store_no]],Stores[store_no],0))</f>
        <v>Illinois</v>
      </c>
      <c r="I4540">
        <f>INDEX(Stores[sqft],MATCH(Sales[[#This Row],[store_no]],Stores[store_no],0))</f>
        <v>120700</v>
      </c>
      <c r="J4540" s="4" t="str">
        <f>INDEX(Departments[dept_name],MATCH(Sales[[#This Row],[dept_no]],Departments[dept_no],0))</f>
        <v>Sports</v>
      </c>
      <c r="K4540" s="4" t="str">
        <f>CONCATENATE(Sales[[#This Row],[region]],Sales[[#This Row],[storetype]])</f>
        <v>2B</v>
      </c>
      <c r="L4540" s="4">
        <f>INDEX(RegionStoreCount[Store Count],MATCH(Sales[[#This Row],[RegionStoretype]],RegionStoreCount[Region/Type],0))</f>
        <v>6</v>
      </c>
      <c r="M4540" s="4">
        <f>AND(Sales[[#This Row],[date]]&lt;=TY_YTDMax,Sales[[#This Row],[date]]&gt;=TY_YTDMin)*Sales[[#This Row],[sales]]</f>
        <v>0</v>
      </c>
      <c r="N4540" s="4">
        <f>AND(Sales[[#This Row],[date]]&lt;=LY_YTDMax,Sales[[#This Row],[date]]&gt;=LY_YTDMin)*Sales[[#This Row],[sales]]</f>
        <v>0</v>
      </c>
      <c r="O4540" s="4">
        <f>AND(Sales[[#This Row],[date]]&gt;=YoY_Min,Sales[[#This Row],[date]]&lt;=TY_YTDMax)*(Sales[[#This Row],[sales]]/Sales[[#This Row],[sqft]])</f>
        <v>9.9457429991715002E-2</v>
      </c>
      <c r="P4540" s="4">
        <f>SUMIF(Sales[RegionStoretype],Sales[[#This Row],[RegionStoretype]],Sales[YoY_SSF])/Sales[[#This Row],[Region_TypeCount]]</f>
        <v>58.393757732919049</v>
      </c>
    </row>
    <row r="4541" spans="1:16" x14ac:dyDescent="0.25">
      <c r="A4541" s="1">
        <v>43042</v>
      </c>
      <c r="B4541">
        <v>19</v>
      </c>
      <c r="C4541">
        <v>6</v>
      </c>
      <c r="D4541">
        <v>13590.021199999999</v>
      </c>
      <c r="E4541">
        <f>INDEX(Stores[region],MATCH(Sales[[#This Row],[store_no]],Stores[store_no],0))</f>
        <v>3</v>
      </c>
      <c r="F4541" t="str">
        <f>INDEX(Stores[storetype],MATCH(Sales[[#This Row],[store_no]],Stores[store_no],0))</f>
        <v>A</v>
      </c>
      <c r="G4541" t="str">
        <f>INDEX(Stores[location_city],MATCH(Sales[[#This Row],[store_no]],Stores[store_no],0))</f>
        <v>Des Moines</v>
      </c>
      <c r="H4541" t="str">
        <f>INDEX(Stores[location_state],MATCH(Sales[[#This Row],[store_no]],Stores[store_no],0))</f>
        <v>Iowa</v>
      </c>
      <c r="I4541">
        <f>INDEX(Stores[sqft],MATCH(Sales[[#This Row],[store_no]],Stores[store_no],0))</f>
        <v>197600</v>
      </c>
      <c r="J4541" s="4" t="str">
        <f>INDEX(Departments[dept_name],MATCH(Sales[[#This Row],[dept_no]],Departments[dept_no],0))</f>
        <v>Computers</v>
      </c>
      <c r="K4541" s="4" t="str">
        <f>CONCATENATE(Sales[[#This Row],[region]],Sales[[#This Row],[storetype]])</f>
        <v>3A</v>
      </c>
      <c r="L4541" s="4">
        <f>INDEX(RegionStoreCount[Store Count],MATCH(Sales[[#This Row],[RegionStoretype]],RegionStoreCount[Region/Type],0))</f>
        <v>9</v>
      </c>
      <c r="M4541" s="4">
        <f>AND(Sales[[#This Row],[date]]&lt;=TY_YTDMax,Sales[[#This Row],[date]]&gt;=TY_YTDMin)*Sales[[#This Row],[sales]]</f>
        <v>0</v>
      </c>
      <c r="N4541" s="4">
        <f>AND(Sales[[#This Row],[date]]&lt;=LY_YTDMax,Sales[[#This Row],[date]]&gt;=LY_YTDMin)*Sales[[#This Row],[sales]]</f>
        <v>0</v>
      </c>
      <c r="O4541" s="4">
        <f>AND(Sales[[#This Row],[date]]&gt;=YoY_Min,Sales[[#This Row],[date]]&lt;=TY_YTDMax)*(Sales[[#This Row],[sales]]/Sales[[#This Row],[sqft]])</f>
        <v>6.8775410931174091E-2</v>
      </c>
      <c r="P4541" s="4">
        <f>SUMIF(Sales[RegionStoretype],Sales[[#This Row],[RegionStoretype]],Sales[YoY_SSF])/Sales[[#This Row],[Region_TypeCount]]</f>
        <v>53.603836561720975</v>
      </c>
    </row>
    <row r="4542" spans="1:16" x14ac:dyDescent="0.25">
      <c r="A4542" s="1">
        <v>43042</v>
      </c>
      <c r="B4542">
        <v>19</v>
      </c>
      <c r="C4542">
        <v>12</v>
      </c>
      <c r="D4542">
        <v>72160.690100000007</v>
      </c>
      <c r="E4542">
        <f>INDEX(Stores[region],MATCH(Sales[[#This Row],[store_no]],Stores[store_no],0))</f>
        <v>3</v>
      </c>
      <c r="F4542" t="str">
        <f>INDEX(Stores[storetype],MATCH(Sales[[#This Row],[store_no]],Stores[store_no],0))</f>
        <v>A</v>
      </c>
      <c r="G4542" t="str">
        <f>INDEX(Stores[location_city],MATCH(Sales[[#This Row],[store_no]],Stores[store_no],0))</f>
        <v>Des Moines</v>
      </c>
      <c r="H4542" t="str">
        <f>INDEX(Stores[location_state],MATCH(Sales[[#This Row],[store_no]],Stores[store_no],0))</f>
        <v>Iowa</v>
      </c>
      <c r="I4542">
        <f>INDEX(Stores[sqft],MATCH(Sales[[#This Row],[store_no]],Stores[store_no],0))</f>
        <v>197600</v>
      </c>
      <c r="J4542" s="4" t="str">
        <f>INDEX(Departments[dept_name],MATCH(Sales[[#This Row],[dept_no]],Departments[dept_no],0))</f>
        <v>Jewelery</v>
      </c>
      <c r="K4542" s="4" t="str">
        <f>CONCATENATE(Sales[[#This Row],[region]],Sales[[#This Row],[storetype]])</f>
        <v>3A</v>
      </c>
      <c r="L4542" s="4">
        <f>INDEX(RegionStoreCount[Store Count],MATCH(Sales[[#This Row],[RegionStoretype]],RegionStoreCount[Region/Type],0))</f>
        <v>9</v>
      </c>
      <c r="M4542" s="4">
        <f>AND(Sales[[#This Row],[date]]&lt;=TY_YTDMax,Sales[[#This Row],[date]]&gt;=TY_YTDMin)*Sales[[#This Row],[sales]]</f>
        <v>0</v>
      </c>
      <c r="N4542" s="4">
        <f>AND(Sales[[#This Row],[date]]&lt;=LY_YTDMax,Sales[[#This Row],[date]]&gt;=LY_YTDMin)*Sales[[#This Row],[sales]]</f>
        <v>0</v>
      </c>
      <c r="O4542" s="4">
        <f>AND(Sales[[#This Row],[date]]&gt;=YoY_Min,Sales[[#This Row],[date]]&lt;=TY_YTDMax)*(Sales[[#This Row],[sales]]/Sales[[#This Row],[sqft]])</f>
        <v>0.36518567864372475</v>
      </c>
      <c r="P4542" s="4">
        <f>SUMIF(Sales[RegionStoretype],Sales[[#This Row],[RegionStoretype]],Sales[YoY_SSF])/Sales[[#This Row],[Region_TypeCount]]</f>
        <v>53.603836561720975</v>
      </c>
    </row>
    <row r="4543" spans="1:16" x14ac:dyDescent="0.25">
      <c r="A4543" s="1">
        <v>43042</v>
      </c>
      <c r="B4543">
        <v>19</v>
      </c>
      <c r="C4543">
        <v>16</v>
      </c>
      <c r="D4543">
        <v>269049.89149999997</v>
      </c>
      <c r="E4543">
        <f>INDEX(Stores[region],MATCH(Sales[[#This Row],[store_no]],Stores[store_no],0))</f>
        <v>3</v>
      </c>
      <c r="F4543" t="str">
        <f>INDEX(Stores[storetype],MATCH(Sales[[#This Row],[store_no]],Stores[store_no],0))</f>
        <v>A</v>
      </c>
      <c r="G4543" t="str">
        <f>INDEX(Stores[location_city],MATCH(Sales[[#This Row],[store_no]],Stores[store_no],0))</f>
        <v>Des Moines</v>
      </c>
      <c r="H4543" t="str">
        <f>INDEX(Stores[location_state],MATCH(Sales[[#This Row],[store_no]],Stores[store_no],0))</f>
        <v>Iowa</v>
      </c>
      <c r="I4543">
        <f>INDEX(Stores[sqft],MATCH(Sales[[#This Row],[store_no]],Stores[store_no],0))</f>
        <v>197600</v>
      </c>
      <c r="J4543" s="4" t="str">
        <f>INDEX(Departments[dept_name],MATCH(Sales[[#This Row],[dept_no]],Departments[dept_no],0))</f>
        <v>Outdoors</v>
      </c>
      <c r="K4543" s="4" t="str">
        <f>CONCATENATE(Sales[[#This Row],[region]],Sales[[#This Row],[storetype]])</f>
        <v>3A</v>
      </c>
      <c r="L4543" s="4">
        <f>INDEX(RegionStoreCount[Store Count],MATCH(Sales[[#This Row],[RegionStoretype]],RegionStoreCount[Region/Type],0))</f>
        <v>9</v>
      </c>
      <c r="M4543" s="4">
        <f>AND(Sales[[#This Row],[date]]&lt;=TY_YTDMax,Sales[[#This Row],[date]]&gt;=TY_YTDMin)*Sales[[#This Row],[sales]]</f>
        <v>0</v>
      </c>
      <c r="N4543" s="4">
        <f>AND(Sales[[#This Row],[date]]&lt;=LY_YTDMax,Sales[[#This Row],[date]]&gt;=LY_YTDMin)*Sales[[#This Row],[sales]]</f>
        <v>0</v>
      </c>
      <c r="O4543" s="4">
        <f>AND(Sales[[#This Row],[date]]&gt;=YoY_Min,Sales[[#This Row],[date]]&lt;=TY_YTDMax)*(Sales[[#This Row],[sales]]/Sales[[#This Row],[sqft]])</f>
        <v>1.361588519736842</v>
      </c>
      <c r="P4543" s="4">
        <f>SUMIF(Sales[RegionStoretype],Sales[[#This Row],[RegionStoretype]],Sales[YoY_SSF])/Sales[[#This Row],[Region_TypeCount]]</f>
        <v>53.603836561720975</v>
      </c>
    </row>
    <row r="4544" spans="1:16" x14ac:dyDescent="0.25">
      <c r="A4544" s="1">
        <v>43042</v>
      </c>
      <c r="B4544">
        <v>20</v>
      </c>
      <c r="C4544">
        <v>12</v>
      </c>
      <c r="D4544">
        <v>15676.497699999998</v>
      </c>
      <c r="E4544">
        <f>INDEX(Stores[region],MATCH(Sales[[#This Row],[store_no]],Stores[store_no],0))</f>
        <v>1</v>
      </c>
      <c r="F4544" t="str">
        <f>INDEX(Stores[storetype],MATCH(Sales[[#This Row],[store_no]],Stores[store_no],0))</f>
        <v>A</v>
      </c>
      <c r="G4544" t="str">
        <f>INDEX(Stores[location_city],MATCH(Sales[[#This Row],[store_no]],Stores[store_no],0))</f>
        <v>South Bend</v>
      </c>
      <c r="H4544" t="str">
        <f>INDEX(Stores[location_state],MATCH(Sales[[#This Row],[store_no]],Stores[store_no],0))</f>
        <v>Indiana</v>
      </c>
      <c r="I4544">
        <f>INDEX(Stores[sqft],MATCH(Sales[[#This Row],[store_no]],Stores[store_no],0))</f>
        <v>39700</v>
      </c>
      <c r="J4544" s="4" t="str">
        <f>INDEX(Departments[dept_name],MATCH(Sales[[#This Row],[dept_no]],Departments[dept_no],0))</f>
        <v>Jewelery</v>
      </c>
      <c r="K4544" s="4" t="str">
        <f>CONCATENATE(Sales[[#This Row],[region]],Sales[[#This Row],[storetype]])</f>
        <v>1A</v>
      </c>
      <c r="L4544" s="4">
        <f>INDEX(RegionStoreCount[Store Count],MATCH(Sales[[#This Row],[RegionStoretype]],RegionStoreCount[Region/Type],0))</f>
        <v>5</v>
      </c>
      <c r="M4544" s="4">
        <f>AND(Sales[[#This Row],[date]]&lt;=TY_YTDMax,Sales[[#This Row],[date]]&gt;=TY_YTDMin)*Sales[[#This Row],[sales]]</f>
        <v>0</v>
      </c>
      <c r="N4544" s="4">
        <f>AND(Sales[[#This Row],[date]]&lt;=LY_YTDMax,Sales[[#This Row],[date]]&gt;=LY_YTDMin)*Sales[[#This Row],[sales]]</f>
        <v>0</v>
      </c>
      <c r="O4544" s="4">
        <f>AND(Sales[[#This Row],[date]]&gt;=YoY_Min,Sales[[#This Row],[date]]&lt;=TY_YTDMax)*(Sales[[#This Row],[sales]]/Sales[[#This Row],[sqft]])</f>
        <v>0.39487399748110824</v>
      </c>
      <c r="P4544" s="4">
        <f>SUMIF(Sales[RegionStoretype],Sales[[#This Row],[RegionStoretype]],Sales[YoY_SSF])/Sales[[#This Row],[Region_TypeCount]]</f>
        <v>59.469551530910678</v>
      </c>
    </row>
    <row r="4545" spans="1:16" x14ac:dyDescent="0.25">
      <c r="A4545" s="1">
        <v>43042</v>
      </c>
      <c r="B4545">
        <v>21</v>
      </c>
      <c r="C4545">
        <v>11</v>
      </c>
      <c r="D4545">
        <v>281094.00190000003</v>
      </c>
      <c r="E4545">
        <f>INDEX(Stores[region],MATCH(Sales[[#This Row],[store_no]],Stores[store_no],0))</f>
        <v>2</v>
      </c>
      <c r="F4545" t="str">
        <f>INDEX(Stores[storetype],MATCH(Sales[[#This Row],[store_no]],Stores[store_no],0))</f>
        <v>B</v>
      </c>
      <c r="G4545" t="str">
        <f>INDEX(Stores[location_city],MATCH(Sales[[#This Row],[store_no]],Stores[store_no],0))</f>
        <v>Madison</v>
      </c>
      <c r="H4545" t="str">
        <f>INDEX(Stores[location_state],MATCH(Sales[[#This Row],[store_no]],Stores[store_no],0))</f>
        <v>Wisconsin</v>
      </c>
      <c r="I4545">
        <f>INDEX(Stores[sqft],MATCH(Sales[[#This Row],[store_no]],Stores[store_no],0))</f>
        <v>206400</v>
      </c>
      <c r="J4545" s="4" t="str">
        <f>INDEX(Departments[dept_name],MATCH(Sales[[#This Row],[dept_no]],Departments[dept_no],0))</f>
        <v>Home</v>
      </c>
      <c r="K4545" s="4" t="str">
        <f>CONCATENATE(Sales[[#This Row],[region]],Sales[[#This Row],[storetype]])</f>
        <v>2B</v>
      </c>
      <c r="L4545" s="4">
        <f>INDEX(RegionStoreCount[Store Count],MATCH(Sales[[#This Row],[RegionStoretype]],RegionStoreCount[Region/Type],0))</f>
        <v>6</v>
      </c>
      <c r="M4545" s="4">
        <f>AND(Sales[[#This Row],[date]]&lt;=TY_YTDMax,Sales[[#This Row],[date]]&gt;=TY_YTDMin)*Sales[[#This Row],[sales]]</f>
        <v>0</v>
      </c>
      <c r="N4545" s="4">
        <f>AND(Sales[[#This Row],[date]]&lt;=LY_YTDMax,Sales[[#This Row],[date]]&gt;=LY_YTDMin)*Sales[[#This Row],[sales]]</f>
        <v>0</v>
      </c>
      <c r="O4545" s="4">
        <f>AND(Sales[[#This Row],[date]]&gt;=YoY_Min,Sales[[#This Row],[date]]&lt;=TY_YTDMax)*(Sales[[#This Row],[sales]]/Sales[[#This Row],[sqft]])</f>
        <v>1.3618895440891474</v>
      </c>
      <c r="P4545" s="4">
        <f>SUMIF(Sales[RegionStoretype],Sales[[#This Row],[RegionStoretype]],Sales[YoY_SSF])/Sales[[#This Row],[Region_TypeCount]]</f>
        <v>58.393757732919049</v>
      </c>
    </row>
    <row r="4546" spans="1:16" x14ac:dyDescent="0.25">
      <c r="A4546" s="1">
        <v>43042</v>
      </c>
      <c r="B4546">
        <v>21</v>
      </c>
      <c r="C4546">
        <v>18</v>
      </c>
      <c r="D4546">
        <v>346270.79060000001</v>
      </c>
      <c r="E4546">
        <f>INDEX(Stores[region],MATCH(Sales[[#This Row],[store_no]],Stores[store_no],0))</f>
        <v>2</v>
      </c>
      <c r="F4546" t="str">
        <f>INDEX(Stores[storetype],MATCH(Sales[[#This Row],[store_no]],Stores[store_no],0))</f>
        <v>B</v>
      </c>
      <c r="G4546" t="str">
        <f>INDEX(Stores[location_city],MATCH(Sales[[#This Row],[store_no]],Stores[store_no],0))</f>
        <v>Madison</v>
      </c>
      <c r="H4546" t="str">
        <f>INDEX(Stores[location_state],MATCH(Sales[[#This Row],[store_no]],Stores[store_no],0))</f>
        <v>Wisconsin</v>
      </c>
      <c r="I4546">
        <f>INDEX(Stores[sqft],MATCH(Sales[[#This Row],[store_no]],Stores[store_no],0))</f>
        <v>206400</v>
      </c>
      <c r="J4546" s="4" t="str">
        <f>INDEX(Departments[dept_name],MATCH(Sales[[#This Row],[dept_no]],Departments[dept_no],0))</f>
        <v>Sports</v>
      </c>
      <c r="K4546" s="4" t="str">
        <f>CONCATENATE(Sales[[#This Row],[region]],Sales[[#This Row],[storetype]])</f>
        <v>2B</v>
      </c>
      <c r="L4546" s="4">
        <f>INDEX(RegionStoreCount[Store Count],MATCH(Sales[[#This Row],[RegionStoretype]],RegionStoreCount[Region/Type],0))</f>
        <v>6</v>
      </c>
      <c r="M4546" s="4">
        <f>AND(Sales[[#This Row],[date]]&lt;=TY_YTDMax,Sales[[#This Row],[date]]&gt;=TY_YTDMin)*Sales[[#This Row],[sales]]</f>
        <v>0</v>
      </c>
      <c r="N4546" s="4">
        <f>AND(Sales[[#This Row],[date]]&lt;=LY_YTDMax,Sales[[#This Row],[date]]&gt;=LY_YTDMin)*Sales[[#This Row],[sales]]</f>
        <v>0</v>
      </c>
      <c r="O4546" s="4">
        <f>AND(Sales[[#This Row],[date]]&gt;=YoY_Min,Sales[[#This Row],[date]]&lt;=TY_YTDMax)*(Sales[[#This Row],[sales]]/Sales[[#This Row],[sqft]])</f>
        <v>1.6776685591085272</v>
      </c>
      <c r="P4546" s="4">
        <f>SUMIF(Sales[RegionStoretype],Sales[[#This Row],[RegionStoretype]],Sales[YoY_SSF])/Sales[[#This Row],[Region_TypeCount]]</f>
        <v>58.393757732919049</v>
      </c>
    </row>
    <row r="4547" spans="1:16" x14ac:dyDescent="0.25">
      <c r="A4547" s="1">
        <v>43042</v>
      </c>
      <c r="B4547">
        <v>21</v>
      </c>
      <c r="C4547">
        <v>19</v>
      </c>
      <c r="D4547">
        <v>56415.8557</v>
      </c>
      <c r="E4547">
        <f>INDEX(Stores[region],MATCH(Sales[[#This Row],[store_no]],Stores[store_no],0))</f>
        <v>2</v>
      </c>
      <c r="F4547" t="str">
        <f>INDEX(Stores[storetype],MATCH(Sales[[#This Row],[store_no]],Stores[store_no],0))</f>
        <v>B</v>
      </c>
      <c r="G4547" t="str">
        <f>INDEX(Stores[location_city],MATCH(Sales[[#This Row],[store_no]],Stores[store_no],0))</f>
        <v>Madison</v>
      </c>
      <c r="H4547" t="str">
        <f>INDEX(Stores[location_state],MATCH(Sales[[#This Row],[store_no]],Stores[store_no],0))</f>
        <v>Wisconsin</v>
      </c>
      <c r="I4547">
        <f>INDEX(Stores[sqft],MATCH(Sales[[#This Row],[store_no]],Stores[store_no],0))</f>
        <v>206400</v>
      </c>
      <c r="J4547" s="4" t="str">
        <f>INDEX(Departments[dept_name],MATCH(Sales[[#This Row],[dept_no]],Departments[dept_no],0))</f>
        <v>Tools</v>
      </c>
      <c r="K4547" s="4" t="str">
        <f>CONCATENATE(Sales[[#This Row],[region]],Sales[[#This Row],[storetype]])</f>
        <v>2B</v>
      </c>
      <c r="L4547" s="4">
        <f>INDEX(RegionStoreCount[Store Count],MATCH(Sales[[#This Row],[RegionStoretype]],RegionStoreCount[Region/Type],0))</f>
        <v>6</v>
      </c>
      <c r="M4547" s="4">
        <f>AND(Sales[[#This Row],[date]]&lt;=TY_YTDMax,Sales[[#This Row],[date]]&gt;=TY_YTDMin)*Sales[[#This Row],[sales]]</f>
        <v>0</v>
      </c>
      <c r="N4547" s="4">
        <f>AND(Sales[[#This Row],[date]]&lt;=LY_YTDMax,Sales[[#This Row],[date]]&gt;=LY_YTDMin)*Sales[[#This Row],[sales]]</f>
        <v>0</v>
      </c>
      <c r="O4547" s="4">
        <f>AND(Sales[[#This Row],[date]]&gt;=YoY_Min,Sales[[#This Row],[date]]&lt;=TY_YTDMax)*(Sales[[#This Row],[sales]]/Sales[[#This Row],[sqft]])</f>
        <v>0.27333263420542636</v>
      </c>
      <c r="P4547" s="4">
        <f>SUMIF(Sales[RegionStoretype],Sales[[#This Row],[RegionStoretype]],Sales[YoY_SSF])/Sales[[#This Row],[Region_TypeCount]]</f>
        <v>58.393757732919049</v>
      </c>
    </row>
    <row r="4548" spans="1:16" x14ac:dyDescent="0.25">
      <c r="A4548" s="1">
        <v>43042</v>
      </c>
      <c r="B4548">
        <v>22</v>
      </c>
      <c r="C4548">
        <v>18</v>
      </c>
      <c r="D4548">
        <v>13102.670599999999</v>
      </c>
      <c r="E4548">
        <f>INDEX(Stores[region],MATCH(Sales[[#This Row],[store_no]],Stores[store_no],0))</f>
        <v>3</v>
      </c>
      <c r="F4548" t="str">
        <f>INDEX(Stores[storetype],MATCH(Sales[[#This Row],[store_no]],Stores[store_no],0))</f>
        <v>B</v>
      </c>
      <c r="G4548" t="str">
        <f>INDEX(Stores[location_city],MATCH(Sales[[#This Row],[store_no]],Stores[store_no],0))</f>
        <v>Sioux Falls</v>
      </c>
      <c r="H4548" t="str">
        <f>INDEX(Stores[location_state],MATCH(Sales[[#This Row],[store_no]],Stores[store_no],0))</f>
        <v>South Dakota</v>
      </c>
      <c r="I4548">
        <f>INDEX(Stores[sqft],MATCH(Sales[[#This Row],[store_no]],Stores[store_no],0))</f>
        <v>57800</v>
      </c>
      <c r="J4548" s="4" t="str">
        <f>INDEX(Departments[dept_name],MATCH(Sales[[#This Row],[dept_no]],Departments[dept_no],0))</f>
        <v>Sports</v>
      </c>
      <c r="K4548" s="4" t="str">
        <f>CONCATENATE(Sales[[#This Row],[region]],Sales[[#This Row],[storetype]])</f>
        <v>3B</v>
      </c>
      <c r="L4548" s="4">
        <f>INDEX(RegionStoreCount[Store Count],MATCH(Sales[[#This Row],[RegionStoretype]],RegionStoreCount[Region/Type],0))</f>
        <v>4</v>
      </c>
      <c r="M4548" s="4">
        <f>AND(Sales[[#This Row],[date]]&lt;=TY_YTDMax,Sales[[#This Row],[date]]&gt;=TY_YTDMin)*Sales[[#This Row],[sales]]</f>
        <v>0</v>
      </c>
      <c r="N4548" s="4">
        <f>AND(Sales[[#This Row],[date]]&lt;=LY_YTDMax,Sales[[#This Row],[date]]&gt;=LY_YTDMin)*Sales[[#This Row],[sales]]</f>
        <v>0</v>
      </c>
      <c r="O4548" s="4">
        <f>AND(Sales[[#This Row],[date]]&gt;=YoY_Min,Sales[[#This Row],[date]]&lt;=TY_YTDMax)*(Sales[[#This Row],[sales]]/Sales[[#This Row],[sqft]])</f>
        <v>0.22668980276816608</v>
      </c>
      <c r="P4548" s="4">
        <f>SUMIF(Sales[RegionStoretype],Sales[[#This Row],[RegionStoretype]],Sales[YoY_SSF])/Sales[[#This Row],[Region_TypeCount]]</f>
        <v>58.312187288105562</v>
      </c>
    </row>
    <row r="4549" spans="1:16" x14ac:dyDescent="0.25">
      <c r="A4549" s="1">
        <v>43042</v>
      </c>
      <c r="B4549">
        <v>23</v>
      </c>
      <c r="C4549">
        <v>2</v>
      </c>
      <c r="D4549">
        <v>27331.898800000003</v>
      </c>
      <c r="E4549">
        <f>INDEX(Stores[region],MATCH(Sales[[#This Row],[store_no]],Stores[store_no],0))</f>
        <v>3</v>
      </c>
      <c r="F4549" t="str">
        <f>INDEX(Stores[storetype],MATCH(Sales[[#This Row],[store_no]],Stores[store_no],0))</f>
        <v>B</v>
      </c>
      <c r="G4549" t="str">
        <f>INDEX(Stores[location_city],MATCH(Sales[[#This Row],[store_no]],Stores[store_no],0))</f>
        <v>Cedar Rapids</v>
      </c>
      <c r="H4549" t="str">
        <f>INDEX(Stores[location_state],MATCH(Sales[[#This Row],[store_no]],Stores[store_no],0))</f>
        <v>Iowa</v>
      </c>
      <c r="I4549">
        <f>INDEX(Stores[sqft],MATCH(Sales[[#This Row],[store_no]],Stores[store_no],0))</f>
        <v>123700</v>
      </c>
      <c r="J4549" s="4" t="str">
        <f>INDEX(Departments[dept_name],MATCH(Sales[[#This Row],[dept_no]],Departments[dept_no],0))</f>
        <v>Baby</v>
      </c>
      <c r="K4549" s="4" t="str">
        <f>CONCATENATE(Sales[[#This Row],[region]],Sales[[#This Row],[storetype]])</f>
        <v>3B</v>
      </c>
      <c r="L4549" s="4">
        <f>INDEX(RegionStoreCount[Store Count],MATCH(Sales[[#This Row],[RegionStoretype]],RegionStoreCount[Region/Type],0))</f>
        <v>4</v>
      </c>
      <c r="M4549" s="4">
        <f>AND(Sales[[#This Row],[date]]&lt;=TY_YTDMax,Sales[[#This Row],[date]]&gt;=TY_YTDMin)*Sales[[#This Row],[sales]]</f>
        <v>0</v>
      </c>
      <c r="N4549" s="4">
        <f>AND(Sales[[#This Row],[date]]&lt;=LY_YTDMax,Sales[[#This Row],[date]]&gt;=LY_YTDMin)*Sales[[#This Row],[sales]]</f>
        <v>0</v>
      </c>
      <c r="O4549" s="4">
        <f>AND(Sales[[#This Row],[date]]&gt;=YoY_Min,Sales[[#This Row],[date]]&lt;=TY_YTDMax)*(Sales[[#This Row],[sales]]/Sales[[#This Row],[sqft]])</f>
        <v>0.22095310266774457</v>
      </c>
      <c r="P4549" s="4">
        <f>SUMIF(Sales[RegionStoretype],Sales[[#This Row],[RegionStoretype]],Sales[YoY_SSF])/Sales[[#This Row],[Region_TypeCount]]</f>
        <v>58.312187288105562</v>
      </c>
    </row>
    <row r="4550" spans="1:16" x14ac:dyDescent="0.25">
      <c r="A4550" s="1">
        <v>43042</v>
      </c>
      <c r="B4550">
        <v>23</v>
      </c>
      <c r="C4550">
        <v>4</v>
      </c>
      <c r="D4550">
        <v>7141.5684000000001</v>
      </c>
      <c r="E4550">
        <f>INDEX(Stores[region],MATCH(Sales[[#This Row],[store_no]],Stores[store_no],0))</f>
        <v>3</v>
      </c>
      <c r="F4550" t="str">
        <f>INDEX(Stores[storetype],MATCH(Sales[[#This Row],[store_no]],Stores[store_no],0))</f>
        <v>B</v>
      </c>
      <c r="G4550" t="str">
        <f>INDEX(Stores[location_city],MATCH(Sales[[#This Row],[store_no]],Stores[store_no],0))</f>
        <v>Cedar Rapids</v>
      </c>
      <c r="H4550" t="str">
        <f>INDEX(Stores[location_state],MATCH(Sales[[#This Row],[store_no]],Stores[store_no],0))</f>
        <v>Iowa</v>
      </c>
      <c r="I4550">
        <f>INDEX(Stores[sqft],MATCH(Sales[[#This Row],[store_no]],Stores[store_no],0))</f>
        <v>123700</v>
      </c>
      <c r="J4550" s="4" t="str">
        <f>INDEX(Departments[dept_name],MATCH(Sales[[#This Row],[dept_no]],Departments[dept_no],0))</f>
        <v>Books</v>
      </c>
      <c r="K4550" s="4" t="str">
        <f>CONCATENATE(Sales[[#This Row],[region]],Sales[[#This Row],[storetype]])</f>
        <v>3B</v>
      </c>
      <c r="L4550" s="4">
        <f>INDEX(RegionStoreCount[Store Count],MATCH(Sales[[#This Row],[RegionStoretype]],RegionStoreCount[Region/Type],0))</f>
        <v>4</v>
      </c>
      <c r="M4550" s="4">
        <f>AND(Sales[[#This Row],[date]]&lt;=TY_YTDMax,Sales[[#This Row],[date]]&gt;=TY_YTDMin)*Sales[[#This Row],[sales]]</f>
        <v>0</v>
      </c>
      <c r="N4550" s="4">
        <f>AND(Sales[[#This Row],[date]]&lt;=LY_YTDMax,Sales[[#This Row],[date]]&gt;=LY_YTDMin)*Sales[[#This Row],[sales]]</f>
        <v>0</v>
      </c>
      <c r="O4550" s="4">
        <f>AND(Sales[[#This Row],[date]]&gt;=YoY_Min,Sales[[#This Row],[date]]&lt;=TY_YTDMax)*(Sales[[#This Row],[sales]]/Sales[[#This Row],[sqft]])</f>
        <v>5.773297008892482E-2</v>
      </c>
      <c r="P4550" s="4">
        <f>SUMIF(Sales[RegionStoretype],Sales[[#This Row],[RegionStoretype]],Sales[YoY_SSF])/Sales[[#This Row],[Region_TypeCount]]</f>
        <v>58.312187288105562</v>
      </c>
    </row>
    <row r="4551" spans="1:16" x14ac:dyDescent="0.25">
      <c r="A4551" s="1">
        <v>43042</v>
      </c>
      <c r="B4551">
        <v>23</v>
      </c>
      <c r="C4551">
        <v>15</v>
      </c>
      <c r="D4551">
        <v>29193.94</v>
      </c>
      <c r="E4551">
        <f>INDEX(Stores[region],MATCH(Sales[[#This Row],[store_no]],Stores[store_no],0))</f>
        <v>3</v>
      </c>
      <c r="F4551" t="str">
        <f>INDEX(Stores[storetype],MATCH(Sales[[#This Row],[store_no]],Stores[store_no],0))</f>
        <v>B</v>
      </c>
      <c r="G4551" t="str">
        <f>INDEX(Stores[location_city],MATCH(Sales[[#This Row],[store_no]],Stores[store_no],0))</f>
        <v>Cedar Rapids</v>
      </c>
      <c r="H4551" t="str">
        <f>INDEX(Stores[location_state],MATCH(Sales[[#This Row],[store_no]],Stores[store_no],0))</f>
        <v>Iowa</v>
      </c>
      <c r="I4551">
        <f>INDEX(Stores[sqft],MATCH(Sales[[#This Row],[store_no]],Stores[store_no],0))</f>
        <v>123700</v>
      </c>
      <c r="J4551" s="4" t="str">
        <f>INDEX(Departments[dept_name],MATCH(Sales[[#This Row],[dept_no]],Departments[dept_no],0))</f>
        <v>Music</v>
      </c>
      <c r="K4551" s="4" t="str">
        <f>CONCATENATE(Sales[[#This Row],[region]],Sales[[#This Row],[storetype]])</f>
        <v>3B</v>
      </c>
      <c r="L4551" s="4">
        <f>INDEX(RegionStoreCount[Store Count],MATCH(Sales[[#This Row],[RegionStoretype]],RegionStoreCount[Region/Type],0))</f>
        <v>4</v>
      </c>
      <c r="M4551" s="4">
        <f>AND(Sales[[#This Row],[date]]&lt;=TY_YTDMax,Sales[[#This Row],[date]]&gt;=TY_YTDMin)*Sales[[#This Row],[sales]]</f>
        <v>0</v>
      </c>
      <c r="N4551" s="4">
        <f>AND(Sales[[#This Row],[date]]&lt;=LY_YTDMax,Sales[[#This Row],[date]]&gt;=LY_YTDMin)*Sales[[#This Row],[sales]]</f>
        <v>0</v>
      </c>
      <c r="O4551" s="4">
        <f>AND(Sales[[#This Row],[date]]&gt;=YoY_Min,Sales[[#This Row],[date]]&lt;=TY_YTDMax)*(Sales[[#This Row],[sales]]/Sales[[#This Row],[sqft]])</f>
        <v>0.23600598221503638</v>
      </c>
      <c r="P4551" s="4">
        <f>SUMIF(Sales[RegionStoretype],Sales[[#This Row],[RegionStoretype]],Sales[YoY_SSF])/Sales[[#This Row],[Region_TypeCount]]</f>
        <v>58.312187288105562</v>
      </c>
    </row>
    <row r="4552" spans="1:16" x14ac:dyDescent="0.25">
      <c r="A4552" s="1">
        <v>43042</v>
      </c>
      <c r="B4552">
        <v>24</v>
      </c>
      <c r="C4552">
        <v>9</v>
      </c>
      <c r="D4552">
        <v>52653.331399999995</v>
      </c>
      <c r="E4552">
        <f>INDEX(Stores[region],MATCH(Sales[[#This Row],[store_no]],Stores[store_no],0))</f>
        <v>2</v>
      </c>
      <c r="F4552" t="str">
        <f>INDEX(Stores[storetype],MATCH(Sales[[#This Row],[store_no]],Stores[store_no],0))</f>
        <v>A</v>
      </c>
      <c r="G4552" t="str">
        <f>INDEX(Stores[location_city],MATCH(Sales[[#This Row],[store_no]],Stores[store_no],0))</f>
        <v>Winnetka</v>
      </c>
      <c r="H4552" t="str">
        <f>INDEX(Stores[location_state],MATCH(Sales[[#This Row],[store_no]],Stores[store_no],0))</f>
        <v>Illinois</v>
      </c>
      <c r="I4552">
        <f>INDEX(Stores[sqft],MATCH(Sales[[#This Row],[store_no]],Stores[store_no],0))</f>
        <v>207800</v>
      </c>
      <c r="J4552" s="4" t="str">
        <f>INDEX(Departments[dept_name],MATCH(Sales[[#This Row],[dept_no]],Departments[dept_no],0))</f>
        <v>Garden</v>
      </c>
      <c r="K4552" s="4" t="str">
        <f>CONCATENATE(Sales[[#This Row],[region]],Sales[[#This Row],[storetype]])</f>
        <v>2A</v>
      </c>
      <c r="L4552" s="4">
        <f>INDEX(RegionStoreCount[Store Count],MATCH(Sales[[#This Row],[RegionStoretype]],RegionStoreCount[Region/Type],0))</f>
        <v>5</v>
      </c>
      <c r="M4552" s="4">
        <f>AND(Sales[[#This Row],[date]]&lt;=TY_YTDMax,Sales[[#This Row],[date]]&gt;=TY_YTDMin)*Sales[[#This Row],[sales]]</f>
        <v>0</v>
      </c>
      <c r="N4552" s="4">
        <f>AND(Sales[[#This Row],[date]]&lt;=LY_YTDMax,Sales[[#This Row],[date]]&gt;=LY_YTDMin)*Sales[[#This Row],[sales]]</f>
        <v>0</v>
      </c>
      <c r="O4552" s="4">
        <f>AND(Sales[[#This Row],[date]]&gt;=YoY_Min,Sales[[#This Row],[date]]&lt;=TY_YTDMax)*(Sales[[#This Row],[sales]]/Sales[[#This Row],[sqft]])</f>
        <v>0.25338465543792105</v>
      </c>
      <c r="P4552" s="4">
        <f>SUMIF(Sales[RegionStoretype],Sales[[#This Row],[RegionStoretype]],Sales[YoY_SSF])/Sales[[#This Row],[Region_TypeCount]]</f>
        <v>60.052789354368521</v>
      </c>
    </row>
    <row r="4553" spans="1:16" x14ac:dyDescent="0.25">
      <c r="A4553" s="1">
        <v>43042</v>
      </c>
      <c r="B4553">
        <v>24</v>
      </c>
      <c r="C4553">
        <v>19</v>
      </c>
      <c r="D4553">
        <v>51139.509299999998</v>
      </c>
      <c r="E4553">
        <f>INDEX(Stores[region],MATCH(Sales[[#This Row],[store_no]],Stores[store_no],0))</f>
        <v>2</v>
      </c>
      <c r="F4553" t="str">
        <f>INDEX(Stores[storetype],MATCH(Sales[[#This Row],[store_no]],Stores[store_no],0))</f>
        <v>A</v>
      </c>
      <c r="G4553" t="str">
        <f>INDEX(Stores[location_city],MATCH(Sales[[#This Row],[store_no]],Stores[store_no],0))</f>
        <v>Winnetka</v>
      </c>
      <c r="H4553" t="str">
        <f>INDEX(Stores[location_state],MATCH(Sales[[#This Row],[store_no]],Stores[store_no],0))</f>
        <v>Illinois</v>
      </c>
      <c r="I4553">
        <f>INDEX(Stores[sqft],MATCH(Sales[[#This Row],[store_no]],Stores[store_no],0))</f>
        <v>207800</v>
      </c>
      <c r="J4553" s="4" t="str">
        <f>INDEX(Departments[dept_name],MATCH(Sales[[#This Row],[dept_no]],Departments[dept_no],0))</f>
        <v>Tools</v>
      </c>
      <c r="K4553" s="4" t="str">
        <f>CONCATENATE(Sales[[#This Row],[region]],Sales[[#This Row],[storetype]])</f>
        <v>2A</v>
      </c>
      <c r="L4553" s="4">
        <f>INDEX(RegionStoreCount[Store Count],MATCH(Sales[[#This Row],[RegionStoretype]],RegionStoreCount[Region/Type],0))</f>
        <v>5</v>
      </c>
      <c r="M4553" s="4">
        <f>AND(Sales[[#This Row],[date]]&lt;=TY_YTDMax,Sales[[#This Row],[date]]&gt;=TY_YTDMin)*Sales[[#This Row],[sales]]</f>
        <v>0</v>
      </c>
      <c r="N4553" s="4">
        <f>AND(Sales[[#This Row],[date]]&lt;=LY_YTDMax,Sales[[#This Row],[date]]&gt;=LY_YTDMin)*Sales[[#This Row],[sales]]</f>
        <v>0</v>
      </c>
      <c r="O4553" s="4">
        <f>AND(Sales[[#This Row],[date]]&gt;=YoY_Min,Sales[[#This Row],[date]]&lt;=TY_YTDMax)*(Sales[[#This Row],[sales]]/Sales[[#This Row],[sqft]])</f>
        <v>0.24609965976900866</v>
      </c>
      <c r="P4553" s="4">
        <f>SUMIF(Sales[RegionStoretype],Sales[[#This Row],[RegionStoretype]],Sales[YoY_SSF])/Sales[[#This Row],[Region_TypeCount]]</f>
        <v>60.052789354368521</v>
      </c>
    </row>
    <row r="4554" spans="1:16" x14ac:dyDescent="0.25">
      <c r="A4554" s="1">
        <v>43042</v>
      </c>
      <c r="B4554">
        <v>25</v>
      </c>
      <c r="C4554">
        <v>2</v>
      </c>
      <c r="D4554">
        <v>12016.8776</v>
      </c>
      <c r="E4554">
        <f>INDEX(Stores[region],MATCH(Sales[[#This Row],[store_no]],Stores[store_no],0))</f>
        <v>3</v>
      </c>
      <c r="F4554" t="str">
        <f>INDEX(Stores[storetype],MATCH(Sales[[#This Row],[store_no]],Stores[store_no],0))</f>
        <v>B</v>
      </c>
      <c r="G4554" t="str">
        <f>INDEX(Stores[location_city],MATCH(Sales[[#This Row],[store_no]],Stores[store_no],0))</f>
        <v>Kansas City</v>
      </c>
      <c r="H4554" t="str">
        <f>INDEX(Stores[location_state],MATCH(Sales[[#This Row],[store_no]],Stores[store_no],0))</f>
        <v>Missouri</v>
      </c>
      <c r="I4554">
        <f>INDEX(Stores[sqft],MATCH(Sales[[#This Row],[store_no]],Stores[store_no],0))</f>
        <v>92300</v>
      </c>
      <c r="J4554" s="4" t="str">
        <f>INDEX(Departments[dept_name],MATCH(Sales[[#This Row],[dept_no]],Departments[dept_no],0))</f>
        <v>Baby</v>
      </c>
      <c r="K4554" s="4" t="str">
        <f>CONCATENATE(Sales[[#This Row],[region]],Sales[[#This Row],[storetype]])</f>
        <v>3B</v>
      </c>
      <c r="L4554" s="4">
        <f>INDEX(RegionStoreCount[Store Count],MATCH(Sales[[#This Row],[RegionStoretype]],RegionStoreCount[Region/Type],0))</f>
        <v>4</v>
      </c>
      <c r="M4554" s="4">
        <f>AND(Sales[[#This Row],[date]]&lt;=TY_YTDMax,Sales[[#This Row],[date]]&gt;=TY_YTDMin)*Sales[[#This Row],[sales]]</f>
        <v>0</v>
      </c>
      <c r="N4554" s="4">
        <f>AND(Sales[[#This Row],[date]]&lt;=LY_YTDMax,Sales[[#This Row],[date]]&gt;=LY_YTDMin)*Sales[[#This Row],[sales]]</f>
        <v>0</v>
      </c>
      <c r="O4554" s="4">
        <f>AND(Sales[[#This Row],[date]]&gt;=YoY_Min,Sales[[#This Row],[date]]&lt;=TY_YTDMax)*(Sales[[#This Row],[sales]]/Sales[[#This Row],[sqft]])</f>
        <v>0.13019369014084506</v>
      </c>
      <c r="P4554" s="4">
        <f>SUMIF(Sales[RegionStoretype],Sales[[#This Row],[RegionStoretype]],Sales[YoY_SSF])/Sales[[#This Row],[Region_TypeCount]]</f>
        <v>58.312187288105562</v>
      </c>
    </row>
    <row r="4555" spans="1:16" x14ac:dyDescent="0.25">
      <c r="A4555" s="1">
        <v>43042</v>
      </c>
      <c r="B4555">
        <v>25</v>
      </c>
      <c r="C4555">
        <v>8</v>
      </c>
      <c r="D4555">
        <v>70906.041200000007</v>
      </c>
      <c r="E4555">
        <f>INDEX(Stores[region],MATCH(Sales[[#This Row],[store_no]],Stores[store_no],0))</f>
        <v>3</v>
      </c>
      <c r="F4555" t="str">
        <f>INDEX(Stores[storetype],MATCH(Sales[[#This Row],[store_no]],Stores[store_no],0))</f>
        <v>B</v>
      </c>
      <c r="G4555" t="str">
        <f>INDEX(Stores[location_city],MATCH(Sales[[#This Row],[store_no]],Stores[store_no],0))</f>
        <v>Kansas City</v>
      </c>
      <c r="H4555" t="str">
        <f>INDEX(Stores[location_state],MATCH(Sales[[#This Row],[store_no]],Stores[store_no],0))</f>
        <v>Missouri</v>
      </c>
      <c r="I4555">
        <f>INDEX(Stores[sqft],MATCH(Sales[[#This Row],[store_no]],Stores[store_no],0))</f>
        <v>92300</v>
      </c>
      <c r="J4555" s="4" t="str">
        <f>INDEX(Departments[dept_name],MATCH(Sales[[#This Row],[dept_no]],Departments[dept_no],0))</f>
        <v>Games</v>
      </c>
      <c r="K4555" s="4" t="str">
        <f>CONCATENATE(Sales[[#This Row],[region]],Sales[[#This Row],[storetype]])</f>
        <v>3B</v>
      </c>
      <c r="L4555" s="4">
        <f>INDEX(RegionStoreCount[Store Count],MATCH(Sales[[#This Row],[RegionStoretype]],RegionStoreCount[Region/Type],0))</f>
        <v>4</v>
      </c>
      <c r="M4555" s="4">
        <f>AND(Sales[[#This Row],[date]]&lt;=TY_YTDMax,Sales[[#This Row],[date]]&gt;=TY_YTDMin)*Sales[[#This Row],[sales]]</f>
        <v>0</v>
      </c>
      <c r="N4555" s="4">
        <f>AND(Sales[[#This Row],[date]]&lt;=LY_YTDMax,Sales[[#This Row],[date]]&gt;=LY_YTDMin)*Sales[[#This Row],[sales]]</f>
        <v>0</v>
      </c>
      <c r="O4555" s="4">
        <f>AND(Sales[[#This Row],[date]]&gt;=YoY_Min,Sales[[#This Row],[date]]&lt;=TY_YTDMax)*(Sales[[#This Row],[sales]]/Sales[[#This Row],[sqft]])</f>
        <v>0.76821279739978343</v>
      </c>
      <c r="P4555" s="4">
        <f>SUMIF(Sales[RegionStoretype],Sales[[#This Row],[RegionStoretype]],Sales[YoY_SSF])/Sales[[#This Row],[Region_TypeCount]]</f>
        <v>58.312187288105562</v>
      </c>
    </row>
    <row r="4556" spans="1:16" x14ac:dyDescent="0.25">
      <c r="A4556" s="1">
        <v>43042</v>
      </c>
      <c r="B4556">
        <v>25</v>
      </c>
      <c r="C4556">
        <v>14</v>
      </c>
      <c r="D4556">
        <v>36057.537700000001</v>
      </c>
      <c r="E4556">
        <f>INDEX(Stores[region],MATCH(Sales[[#This Row],[store_no]],Stores[store_no],0))</f>
        <v>3</v>
      </c>
      <c r="F4556" t="str">
        <f>INDEX(Stores[storetype],MATCH(Sales[[#This Row],[store_no]],Stores[store_no],0))</f>
        <v>B</v>
      </c>
      <c r="G4556" t="str">
        <f>INDEX(Stores[location_city],MATCH(Sales[[#This Row],[store_no]],Stores[store_no],0))</f>
        <v>Kansas City</v>
      </c>
      <c r="H4556" t="str">
        <f>INDEX(Stores[location_state],MATCH(Sales[[#This Row],[store_no]],Stores[store_no],0))</f>
        <v>Missouri</v>
      </c>
      <c r="I4556">
        <f>INDEX(Stores[sqft],MATCH(Sales[[#This Row],[store_no]],Stores[store_no],0))</f>
        <v>92300</v>
      </c>
      <c r="J4556" s="4" t="str">
        <f>INDEX(Departments[dept_name],MATCH(Sales[[#This Row],[dept_no]],Departments[dept_no],0))</f>
        <v>Movies</v>
      </c>
      <c r="K4556" s="4" t="str">
        <f>CONCATENATE(Sales[[#This Row],[region]],Sales[[#This Row],[storetype]])</f>
        <v>3B</v>
      </c>
      <c r="L4556" s="4">
        <f>INDEX(RegionStoreCount[Store Count],MATCH(Sales[[#This Row],[RegionStoretype]],RegionStoreCount[Region/Type],0))</f>
        <v>4</v>
      </c>
      <c r="M4556" s="4">
        <f>AND(Sales[[#This Row],[date]]&lt;=TY_YTDMax,Sales[[#This Row],[date]]&gt;=TY_YTDMin)*Sales[[#This Row],[sales]]</f>
        <v>0</v>
      </c>
      <c r="N4556" s="4">
        <f>AND(Sales[[#This Row],[date]]&lt;=LY_YTDMax,Sales[[#This Row],[date]]&gt;=LY_YTDMin)*Sales[[#This Row],[sales]]</f>
        <v>0</v>
      </c>
      <c r="O4556" s="4">
        <f>AND(Sales[[#This Row],[date]]&gt;=YoY_Min,Sales[[#This Row],[date]]&lt;=TY_YTDMax)*(Sales[[#This Row],[sales]]/Sales[[#This Row],[sqft]])</f>
        <v>0.39065587973997834</v>
      </c>
      <c r="P4556" s="4">
        <f>SUMIF(Sales[RegionStoretype],Sales[[#This Row],[RegionStoretype]],Sales[YoY_SSF])/Sales[[#This Row],[Region_TypeCount]]</f>
        <v>58.312187288105562</v>
      </c>
    </row>
    <row r="4557" spans="1:16" x14ac:dyDescent="0.25">
      <c r="A4557" s="1">
        <v>43042</v>
      </c>
      <c r="B4557">
        <v>25</v>
      </c>
      <c r="C4557">
        <v>19</v>
      </c>
      <c r="D4557">
        <v>24675.771800000002</v>
      </c>
      <c r="E4557">
        <f>INDEX(Stores[region],MATCH(Sales[[#This Row],[store_no]],Stores[store_no],0))</f>
        <v>3</v>
      </c>
      <c r="F4557" t="str">
        <f>INDEX(Stores[storetype],MATCH(Sales[[#This Row],[store_no]],Stores[store_no],0))</f>
        <v>B</v>
      </c>
      <c r="G4557" t="str">
        <f>INDEX(Stores[location_city],MATCH(Sales[[#This Row],[store_no]],Stores[store_no],0))</f>
        <v>Kansas City</v>
      </c>
      <c r="H4557" t="str">
        <f>INDEX(Stores[location_state],MATCH(Sales[[#This Row],[store_no]],Stores[store_no],0))</f>
        <v>Missouri</v>
      </c>
      <c r="I4557">
        <f>INDEX(Stores[sqft],MATCH(Sales[[#This Row],[store_no]],Stores[store_no],0))</f>
        <v>92300</v>
      </c>
      <c r="J4557" s="4" t="str">
        <f>INDEX(Departments[dept_name],MATCH(Sales[[#This Row],[dept_no]],Departments[dept_no],0))</f>
        <v>Tools</v>
      </c>
      <c r="K4557" s="4" t="str">
        <f>CONCATENATE(Sales[[#This Row],[region]],Sales[[#This Row],[storetype]])</f>
        <v>3B</v>
      </c>
      <c r="L4557" s="4">
        <f>INDEX(RegionStoreCount[Store Count],MATCH(Sales[[#This Row],[RegionStoretype]],RegionStoreCount[Region/Type],0))</f>
        <v>4</v>
      </c>
      <c r="M4557" s="4">
        <f>AND(Sales[[#This Row],[date]]&lt;=TY_YTDMax,Sales[[#This Row],[date]]&gt;=TY_YTDMin)*Sales[[#This Row],[sales]]</f>
        <v>0</v>
      </c>
      <c r="N4557" s="4">
        <f>AND(Sales[[#This Row],[date]]&lt;=LY_YTDMax,Sales[[#This Row],[date]]&gt;=LY_YTDMin)*Sales[[#This Row],[sales]]</f>
        <v>0</v>
      </c>
      <c r="O4557" s="4">
        <f>AND(Sales[[#This Row],[date]]&gt;=YoY_Min,Sales[[#This Row],[date]]&lt;=TY_YTDMax)*(Sales[[#This Row],[sales]]/Sales[[#This Row],[sqft]])</f>
        <v>0.26734313976164681</v>
      </c>
      <c r="P4557" s="4">
        <f>SUMIF(Sales[RegionStoretype],Sales[[#This Row],[RegionStoretype]],Sales[YoY_SSF])/Sales[[#This Row],[Region_TypeCount]]</f>
        <v>58.312187288105562</v>
      </c>
    </row>
    <row r="4558" spans="1:16" x14ac:dyDescent="0.25">
      <c r="A4558" s="1">
        <v>43042</v>
      </c>
      <c r="B4558">
        <v>26</v>
      </c>
      <c r="C4558">
        <v>5</v>
      </c>
      <c r="D4558">
        <v>216899.3688</v>
      </c>
      <c r="E4558">
        <f>INDEX(Stores[region],MATCH(Sales[[#This Row],[store_no]],Stores[store_no],0))</f>
        <v>2</v>
      </c>
      <c r="F4558" t="str">
        <f>INDEX(Stores[storetype],MATCH(Sales[[#This Row],[store_no]],Stores[store_no],0))</f>
        <v>A</v>
      </c>
      <c r="G4558" t="str">
        <f>INDEX(Stores[location_city],MATCH(Sales[[#This Row],[store_no]],Stores[store_no],0))</f>
        <v>Carmel</v>
      </c>
      <c r="H4558" t="str">
        <f>INDEX(Stores[location_state],MATCH(Sales[[#This Row],[store_no]],Stores[store_no],0))</f>
        <v>Indiana</v>
      </c>
      <c r="I4558">
        <f>INDEX(Stores[sqft],MATCH(Sales[[#This Row],[store_no]],Stores[store_no],0))</f>
        <v>198500</v>
      </c>
      <c r="J4558" s="4" t="str">
        <f>INDEX(Departments[dept_name],MATCH(Sales[[#This Row],[dept_no]],Departments[dept_no],0))</f>
        <v>Clothing</v>
      </c>
      <c r="K4558" s="4" t="str">
        <f>CONCATENATE(Sales[[#This Row],[region]],Sales[[#This Row],[storetype]])</f>
        <v>2A</v>
      </c>
      <c r="L4558" s="4">
        <f>INDEX(RegionStoreCount[Store Count],MATCH(Sales[[#This Row],[RegionStoretype]],RegionStoreCount[Region/Type],0))</f>
        <v>5</v>
      </c>
      <c r="M4558" s="4">
        <f>AND(Sales[[#This Row],[date]]&lt;=TY_YTDMax,Sales[[#This Row],[date]]&gt;=TY_YTDMin)*Sales[[#This Row],[sales]]</f>
        <v>0</v>
      </c>
      <c r="N4558" s="4">
        <f>AND(Sales[[#This Row],[date]]&lt;=LY_YTDMax,Sales[[#This Row],[date]]&gt;=LY_YTDMin)*Sales[[#This Row],[sales]]</f>
        <v>0</v>
      </c>
      <c r="O4558" s="4">
        <f>AND(Sales[[#This Row],[date]]&gt;=YoY_Min,Sales[[#This Row],[date]]&lt;=TY_YTDMax)*(Sales[[#This Row],[sales]]/Sales[[#This Row],[sqft]])</f>
        <v>1.0926920342569268</v>
      </c>
      <c r="P4558" s="4">
        <f>SUMIF(Sales[RegionStoretype],Sales[[#This Row],[RegionStoretype]],Sales[YoY_SSF])/Sales[[#This Row],[Region_TypeCount]]</f>
        <v>60.052789354368521</v>
      </c>
    </row>
    <row r="4559" spans="1:16" x14ac:dyDescent="0.25">
      <c r="A4559" s="1">
        <v>43042</v>
      </c>
      <c r="B4559">
        <v>26</v>
      </c>
      <c r="C4559">
        <v>9</v>
      </c>
      <c r="D4559">
        <v>51108.320599999999</v>
      </c>
      <c r="E4559">
        <f>INDEX(Stores[region],MATCH(Sales[[#This Row],[store_no]],Stores[store_no],0))</f>
        <v>2</v>
      </c>
      <c r="F4559" t="str">
        <f>INDEX(Stores[storetype],MATCH(Sales[[#This Row],[store_no]],Stores[store_no],0))</f>
        <v>A</v>
      </c>
      <c r="G4559" t="str">
        <f>INDEX(Stores[location_city],MATCH(Sales[[#This Row],[store_no]],Stores[store_no],0))</f>
        <v>Carmel</v>
      </c>
      <c r="H4559" t="str">
        <f>INDEX(Stores[location_state],MATCH(Sales[[#This Row],[store_no]],Stores[store_no],0))</f>
        <v>Indiana</v>
      </c>
      <c r="I4559">
        <f>INDEX(Stores[sqft],MATCH(Sales[[#This Row],[store_no]],Stores[store_no],0))</f>
        <v>198500</v>
      </c>
      <c r="J4559" s="4" t="str">
        <f>INDEX(Departments[dept_name],MATCH(Sales[[#This Row],[dept_no]],Departments[dept_no],0))</f>
        <v>Garden</v>
      </c>
      <c r="K4559" s="4" t="str">
        <f>CONCATENATE(Sales[[#This Row],[region]],Sales[[#This Row],[storetype]])</f>
        <v>2A</v>
      </c>
      <c r="L4559" s="4">
        <f>INDEX(RegionStoreCount[Store Count],MATCH(Sales[[#This Row],[RegionStoretype]],RegionStoreCount[Region/Type],0))</f>
        <v>5</v>
      </c>
      <c r="M4559" s="4">
        <f>AND(Sales[[#This Row],[date]]&lt;=TY_YTDMax,Sales[[#This Row],[date]]&gt;=TY_YTDMin)*Sales[[#This Row],[sales]]</f>
        <v>0</v>
      </c>
      <c r="N4559" s="4">
        <f>AND(Sales[[#This Row],[date]]&lt;=LY_YTDMax,Sales[[#This Row],[date]]&gt;=LY_YTDMin)*Sales[[#This Row],[sales]]</f>
        <v>0</v>
      </c>
      <c r="O4559" s="4">
        <f>AND(Sales[[#This Row],[date]]&gt;=YoY_Min,Sales[[#This Row],[date]]&lt;=TY_YTDMax)*(Sales[[#This Row],[sales]]/Sales[[#This Row],[sqft]])</f>
        <v>0.25747264785894208</v>
      </c>
      <c r="P4559" s="4">
        <f>SUMIF(Sales[RegionStoretype],Sales[[#This Row],[RegionStoretype]],Sales[YoY_SSF])/Sales[[#This Row],[Region_TypeCount]]</f>
        <v>60.052789354368521</v>
      </c>
    </row>
    <row r="4560" spans="1:16" x14ac:dyDescent="0.25">
      <c r="A4560" s="1">
        <v>43042</v>
      </c>
      <c r="B4560">
        <v>26</v>
      </c>
      <c r="C4560">
        <v>12</v>
      </c>
      <c r="D4560">
        <v>123720.39620000002</v>
      </c>
      <c r="E4560">
        <f>INDEX(Stores[region],MATCH(Sales[[#This Row],[store_no]],Stores[store_no],0))</f>
        <v>2</v>
      </c>
      <c r="F4560" t="str">
        <f>INDEX(Stores[storetype],MATCH(Sales[[#This Row],[store_no]],Stores[store_no],0))</f>
        <v>A</v>
      </c>
      <c r="G4560" t="str">
        <f>INDEX(Stores[location_city],MATCH(Sales[[#This Row],[store_no]],Stores[store_no],0))</f>
        <v>Carmel</v>
      </c>
      <c r="H4560" t="str">
        <f>INDEX(Stores[location_state],MATCH(Sales[[#This Row],[store_no]],Stores[store_no],0))</f>
        <v>Indiana</v>
      </c>
      <c r="I4560">
        <f>INDEX(Stores[sqft],MATCH(Sales[[#This Row],[store_no]],Stores[store_no],0))</f>
        <v>198500</v>
      </c>
      <c r="J4560" s="4" t="str">
        <f>INDEX(Departments[dept_name],MATCH(Sales[[#This Row],[dept_no]],Departments[dept_no],0))</f>
        <v>Jewelery</v>
      </c>
      <c r="K4560" s="4" t="str">
        <f>CONCATENATE(Sales[[#This Row],[region]],Sales[[#This Row],[storetype]])</f>
        <v>2A</v>
      </c>
      <c r="L4560" s="4">
        <f>INDEX(RegionStoreCount[Store Count],MATCH(Sales[[#This Row],[RegionStoretype]],RegionStoreCount[Region/Type],0))</f>
        <v>5</v>
      </c>
      <c r="M4560" s="4">
        <f>AND(Sales[[#This Row],[date]]&lt;=TY_YTDMax,Sales[[#This Row],[date]]&gt;=TY_YTDMin)*Sales[[#This Row],[sales]]</f>
        <v>0</v>
      </c>
      <c r="N4560" s="4">
        <f>AND(Sales[[#This Row],[date]]&lt;=LY_YTDMax,Sales[[#This Row],[date]]&gt;=LY_YTDMin)*Sales[[#This Row],[sales]]</f>
        <v>0</v>
      </c>
      <c r="O4560" s="4">
        <f>AND(Sales[[#This Row],[date]]&gt;=YoY_Min,Sales[[#This Row],[date]]&lt;=TY_YTDMax)*(Sales[[#This Row],[sales]]/Sales[[#This Row],[sqft]])</f>
        <v>0.62327655516372804</v>
      </c>
      <c r="P4560" s="4">
        <f>SUMIF(Sales[RegionStoretype],Sales[[#This Row],[RegionStoretype]],Sales[YoY_SSF])/Sales[[#This Row],[Region_TypeCount]]</f>
        <v>60.052789354368521</v>
      </c>
    </row>
    <row r="4561" spans="1:16" x14ac:dyDescent="0.25">
      <c r="A4561" s="1">
        <v>43042</v>
      </c>
      <c r="B4561">
        <v>26</v>
      </c>
      <c r="C4561">
        <v>17</v>
      </c>
      <c r="D4561">
        <v>48877.179099999994</v>
      </c>
      <c r="E4561">
        <f>INDEX(Stores[region],MATCH(Sales[[#This Row],[store_no]],Stores[store_no],0))</f>
        <v>2</v>
      </c>
      <c r="F4561" t="str">
        <f>INDEX(Stores[storetype],MATCH(Sales[[#This Row],[store_no]],Stores[store_no],0))</f>
        <v>A</v>
      </c>
      <c r="G4561" t="str">
        <f>INDEX(Stores[location_city],MATCH(Sales[[#This Row],[store_no]],Stores[store_no],0))</f>
        <v>Carmel</v>
      </c>
      <c r="H4561" t="str">
        <f>INDEX(Stores[location_state],MATCH(Sales[[#This Row],[store_no]],Stores[store_no],0))</f>
        <v>Indiana</v>
      </c>
      <c r="I4561">
        <f>INDEX(Stores[sqft],MATCH(Sales[[#This Row],[store_no]],Stores[store_no],0))</f>
        <v>198500</v>
      </c>
      <c r="J4561" s="4" t="str">
        <f>INDEX(Departments[dept_name],MATCH(Sales[[#This Row],[dept_no]],Departments[dept_no],0))</f>
        <v>Shoes</v>
      </c>
      <c r="K4561" s="4" t="str">
        <f>CONCATENATE(Sales[[#This Row],[region]],Sales[[#This Row],[storetype]])</f>
        <v>2A</v>
      </c>
      <c r="L4561" s="4">
        <f>INDEX(RegionStoreCount[Store Count],MATCH(Sales[[#This Row],[RegionStoretype]],RegionStoreCount[Region/Type],0))</f>
        <v>5</v>
      </c>
      <c r="M4561" s="4">
        <f>AND(Sales[[#This Row],[date]]&lt;=TY_YTDMax,Sales[[#This Row],[date]]&gt;=TY_YTDMin)*Sales[[#This Row],[sales]]</f>
        <v>0</v>
      </c>
      <c r="N4561" s="4">
        <f>AND(Sales[[#This Row],[date]]&lt;=LY_YTDMax,Sales[[#This Row],[date]]&gt;=LY_YTDMin)*Sales[[#This Row],[sales]]</f>
        <v>0</v>
      </c>
      <c r="O4561" s="4">
        <f>AND(Sales[[#This Row],[date]]&gt;=YoY_Min,Sales[[#This Row],[date]]&lt;=TY_YTDMax)*(Sales[[#This Row],[sales]]/Sales[[#This Row],[sqft]])</f>
        <v>0.24623264030226696</v>
      </c>
      <c r="P4561" s="4">
        <f>SUMIF(Sales[RegionStoretype],Sales[[#This Row],[RegionStoretype]],Sales[YoY_SSF])/Sales[[#This Row],[Region_TypeCount]]</f>
        <v>60.052789354368521</v>
      </c>
    </row>
    <row r="4562" spans="1:16" x14ac:dyDescent="0.25">
      <c r="A4562" s="1">
        <v>43042</v>
      </c>
      <c r="B4562">
        <v>26</v>
      </c>
      <c r="C4562">
        <v>20</v>
      </c>
      <c r="D4562">
        <v>96068.4087</v>
      </c>
      <c r="E4562">
        <f>INDEX(Stores[region],MATCH(Sales[[#This Row],[store_no]],Stores[store_no],0))</f>
        <v>2</v>
      </c>
      <c r="F4562" t="str">
        <f>INDEX(Stores[storetype],MATCH(Sales[[#This Row],[store_no]],Stores[store_no],0))</f>
        <v>A</v>
      </c>
      <c r="G4562" t="str">
        <f>INDEX(Stores[location_city],MATCH(Sales[[#This Row],[store_no]],Stores[store_no],0))</f>
        <v>Carmel</v>
      </c>
      <c r="H4562" t="str">
        <f>INDEX(Stores[location_state],MATCH(Sales[[#This Row],[store_no]],Stores[store_no],0))</f>
        <v>Indiana</v>
      </c>
      <c r="I4562">
        <f>INDEX(Stores[sqft],MATCH(Sales[[#This Row],[store_no]],Stores[store_no],0))</f>
        <v>198500</v>
      </c>
      <c r="J4562" s="4" t="str">
        <f>INDEX(Departments[dept_name],MATCH(Sales[[#This Row],[dept_no]],Departments[dept_no],0))</f>
        <v>Toys</v>
      </c>
      <c r="K4562" s="4" t="str">
        <f>CONCATENATE(Sales[[#This Row],[region]],Sales[[#This Row],[storetype]])</f>
        <v>2A</v>
      </c>
      <c r="L4562" s="4">
        <f>INDEX(RegionStoreCount[Store Count],MATCH(Sales[[#This Row],[RegionStoretype]],RegionStoreCount[Region/Type],0))</f>
        <v>5</v>
      </c>
      <c r="M4562" s="4">
        <f>AND(Sales[[#This Row],[date]]&lt;=TY_YTDMax,Sales[[#This Row],[date]]&gt;=TY_YTDMin)*Sales[[#This Row],[sales]]</f>
        <v>0</v>
      </c>
      <c r="N4562" s="4">
        <f>AND(Sales[[#This Row],[date]]&lt;=LY_YTDMax,Sales[[#This Row],[date]]&gt;=LY_YTDMin)*Sales[[#This Row],[sales]]</f>
        <v>0</v>
      </c>
      <c r="O4562" s="4">
        <f>AND(Sales[[#This Row],[date]]&gt;=YoY_Min,Sales[[#This Row],[date]]&lt;=TY_YTDMax)*(Sales[[#This Row],[sales]]/Sales[[#This Row],[sqft]])</f>
        <v>0.48397183224181362</v>
      </c>
      <c r="P4562" s="4">
        <f>SUMIF(Sales[RegionStoretype],Sales[[#This Row],[RegionStoretype]],Sales[YoY_SSF])/Sales[[#This Row],[Region_TypeCount]]</f>
        <v>60.052789354368521</v>
      </c>
    </row>
    <row r="4563" spans="1:16" x14ac:dyDescent="0.25">
      <c r="A4563" s="1">
        <v>43042</v>
      </c>
      <c r="B4563">
        <v>27</v>
      </c>
      <c r="C4563">
        <v>2</v>
      </c>
      <c r="D4563">
        <v>64482.874199999998</v>
      </c>
      <c r="E4563">
        <f>INDEX(Stores[region],MATCH(Sales[[#This Row],[store_no]],Stores[store_no],0))</f>
        <v>3</v>
      </c>
      <c r="F4563" t="str">
        <f>INDEX(Stores[storetype],MATCH(Sales[[#This Row],[store_no]],Stores[store_no],0))</f>
        <v>A</v>
      </c>
      <c r="G4563" t="str">
        <f>INDEX(Stores[location_city],MATCH(Sales[[#This Row],[store_no]],Stores[store_no],0))</f>
        <v>Springfield</v>
      </c>
      <c r="H4563" t="str">
        <f>INDEX(Stores[location_state],MATCH(Sales[[#This Row],[store_no]],Stores[store_no],0))</f>
        <v>Missouri</v>
      </c>
      <c r="I4563">
        <f>INDEX(Stores[sqft],MATCH(Sales[[#This Row],[store_no]],Stores[store_no],0))</f>
        <v>158200</v>
      </c>
      <c r="J4563" s="4" t="str">
        <f>INDEX(Departments[dept_name],MATCH(Sales[[#This Row],[dept_no]],Departments[dept_no],0))</f>
        <v>Baby</v>
      </c>
      <c r="K4563" s="4" t="str">
        <f>CONCATENATE(Sales[[#This Row],[region]],Sales[[#This Row],[storetype]])</f>
        <v>3A</v>
      </c>
      <c r="L4563" s="4">
        <f>INDEX(RegionStoreCount[Store Count],MATCH(Sales[[#This Row],[RegionStoretype]],RegionStoreCount[Region/Type],0))</f>
        <v>9</v>
      </c>
      <c r="M4563" s="4">
        <f>AND(Sales[[#This Row],[date]]&lt;=TY_YTDMax,Sales[[#This Row],[date]]&gt;=TY_YTDMin)*Sales[[#This Row],[sales]]</f>
        <v>0</v>
      </c>
      <c r="N4563" s="4">
        <f>AND(Sales[[#This Row],[date]]&lt;=LY_YTDMax,Sales[[#This Row],[date]]&gt;=LY_YTDMin)*Sales[[#This Row],[sales]]</f>
        <v>0</v>
      </c>
      <c r="O4563" s="4">
        <f>AND(Sales[[#This Row],[date]]&gt;=YoY_Min,Sales[[#This Row],[date]]&lt;=TY_YTDMax)*(Sales[[#This Row],[sales]]/Sales[[#This Row],[sqft]])</f>
        <v>0.40760350316055627</v>
      </c>
      <c r="P4563" s="4">
        <f>SUMIF(Sales[RegionStoretype],Sales[[#This Row],[RegionStoretype]],Sales[YoY_SSF])/Sales[[#This Row],[Region_TypeCount]]</f>
        <v>53.603836561720975</v>
      </c>
    </row>
    <row r="4564" spans="1:16" x14ac:dyDescent="0.25">
      <c r="A4564" s="1">
        <v>43042</v>
      </c>
      <c r="B4564">
        <v>27</v>
      </c>
      <c r="C4564">
        <v>5</v>
      </c>
      <c r="D4564">
        <v>163638.48120000001</v>
      </c>
      <c r="E4564">
        <f>INDEX(Stores[region],MATCH(Sales[[#This Row],[store_no]],Stores[store_no],0))</f>
        <v>3</v>
      </c>
      <c r="F4564" t="str">
        <f>INDEX(Stores[storetype],MATCH(Sales[[#This Row],[store_no]],Stores[store_no],0))</f>
        <v>A</v>
      </c>
      <c r="G4564" t="str">
        <f>INDEX(Stores[location_city],MATCH(Sales[[#This Row],[store_no]],Stores[store_no],0))</f>
        <v>Springfield</v>
      </c>
      <c r="H4564" t="str">
        <f>INDEX(Stores[location_state],MATCH(Sales[[#This Row],[store_no]],Stores[store_no],0))</f>
        <v>Missouri</v>
      </c>
      <c r="I4564">
        <f>INDEX(Stores[sqft],MATCH(Sales[[#This Row],[store_no]],Stores[store_no],0))</f>
        <v>158200</v>
      </c>
      <c r="J4564" s="4" t="str">
        <f>INDEX(Departments[dept_name],MATCH(Sales[[#This Row],[dept_no]],Departments[dept_no],0))</f>
        <v>Clothing</v>
      </c>
      <c r="K4564" s="4" t="str">
        <f>CONCATENATE(Sales[[#This Row],[region]],Sales[[#This Row],[storetype]])</f>
        <v>3A</v>
      </c>
      <c r="L4564" s="4">
        <f>INDEX(RegionStoreCount[Store Count],MATCH(Sales[[#This Row],[RegionStoretype]],RegionStoreCount[Region/Type],0))</f>
        <v>9</v>
      </c>
      <c r="M4564" s="4">
        <f>AND(Sales[[#This Row],[date]]&lt;=TY_YTDMax,Sales[[#This Row],[date]]&gt;=TY_YTDMin)*Sales[[#This Row],[sales]]</f>
        <v>0</v>
      </c>
      <c r="N4564" s="4">
        <f>AND(Sales[[#This Row],[date]]&lt;=LY_YTDMax,Sales[[#This Row],[date]]&gt;=LY_YTDMin)*Sales[[#This Row],[sales]]</f>
        <v>0</v>
      </c>
      <c r="O4564" s="4">
        <f>AND(Sales[[#This Row],[date]]&gt;=YoY_Min,Sales[[#This Row],[date]]&lt;=TY_YTDMax)*(Sales[[#This Row],[sales]]/Sales[[#This Row],[sqft]])</f>
        <v>1.0343772515802783</v>
      </c>
      <c r="P4564" s="4">
        <f>SUMIF(Sales[RegionStoretype],Sales[[#This Row],[RegionStoretype]],Sales[YoY_SSF])/Sales[[#This Row],[Region_TypeCount]]</f>
        <v>53.603836561720975</v>
      </c>
    </row>
    <row r="4565" spans="1:16" x14ac:dyDescent="0.25">
      <c r="A4565" s="1">
        <v>43042</v>
      </c>
      <c r="B4565">
        <v>27</v>
      </c>
      <c r="C4565">
        <v>14</v>
      </c>
      <c r="D4565">
        <v>98678.898499999996</v>
      </c>
      <c r="E4565">
        <f>INDEX(Stores[region],MATCH(Sales[[#This Row],[store_no]],Stores[store_no],0))</f>
        <v>3</v>
      </c>
      <c r="F4565" t="str">
        <f>INDEX(Stores[storetype],MATCH(Sales[[#This Row],[store_no]],Stores[store_no],0))</f>
        <v>A</v>
      </c>
      <c r="G4565" t="str">
        <f>INDEX(Stores[location_city],MATCH(Sales[[#This Row],[store_no]],Stores[store_no],0))</f>
        <v>Springfield</v>
      </c>
      <c r="H4565" t="str">
        <f>INDEX(Stores[location_state],MATCH(Sales[[#This Row],[store_no]],Stores[store_no],0))</f>
        <v>Missouri</v>
      </c>
      <c r="I4565">
        <f>INDEX(Stores[sqft],MATCH(Sales[[#This Row],[store_no]],Stores[store_no],0))</f>
        <v>158200</v>
      </c>
      <c r="J4565" s="4" t="str">
        <f>INDEX(Departments[dept_name],MATCH(Sales[[#This Row],[dept_no]],Departments[dept_no],0))</f>
        <v>Movies</v>
      </c>
      <c r="K4565" s="4" t="str">
        <f>CONCATENATE(Sales[[#This Row],[region]],Sales[[#This Row],[storetype]])</f>
        <v>3A</v>
      </c>
      <c r="L4565" s="4">
        <f>INDEX(RegionStoreCount[Store Count],MATCH(Sales[[#This Row],[RegionStoretype]],RegionStoreCount[Region/Type],0))</f>
        <v>9</v>
      </c>
      <c r="M4565" s="4">
        <f>AND(Sales[[#This Row],[date]]&lt;=TY_YTDMax,Sales[[#This Row],[date]]&gt;=TY_YTDMin)*Sales[[#This Row],[sales]]</f>
        <v>0</v>
      </c>
      <c r="N4565" s="4">
        <f>AND(Sales[[#This Row],[date]]&lt;=LY_YTDMax,Sales[[#This Row],[date]]&gt;=LY_YTDMin)*Sales[[#This Row],[sales]]</f>
        <v>0</v>
      </c>
      <c r="O4565" s="4">
        <f>AND(Sales[[#This Row],[date]]&gt;=YoY_Min,Sales[[#This Row],[date]]&lt;=TY_YTDMax)*(Sales[[#This Row],[sales]]/Sales[[#This Row],[sqft]])</f>
        <v>0.62376042035398227</v>
      </c>
      <c r="P4565" s="4">
        <f>SUMIF(Sales[RegionStoretype],Sales[[#This Row],[RegionStoretype]],Sales[YoY_SSF])/Sales[[#This Row],[Region_TypeCount]]</f>
        <v>53.603836561720975</v>
      </c>
    </row>
    <row r="4566" spans="1:16" x14ac:dyDescent="0.25">
      <c r="A4566" s="1">
        <v>43042</v>
      </c>
      <c r="B4566">
        <v>27</v>
      </c>
      <c r="C4566">
        <v>18</v>
      </c>
      <c r="D4566">
        <v>109498.73620000001</v>
      </c>
      <c r="E4566">
        <f>INDEX(Stores[region],MATCH(Sales[[#This Row],[store_no]],Stores[store_no],0))</f>
        <v>3</v>
      </c>
      <c r="F4566" t="str">
        <f>INDEX(Stores[storetype],MATCH(Sales[[#This Row],[store_no]],Stores[store_no],0))</f>
        <v>A</v>
      </c>
      <c r="G4566" t="str">
        <f>INDEX(Stores[location_city],MATCH(Sales[[#This Row],[store_no]],Stores[store_no],0))</f>
        <v>Springfield</v>
      </c>
      <c r="H4566" t="str">
        <f>INDEX(Stores[location_state],MATCH(Sales[[#This Row],[store_no]],Stores[store_no],0))</f>
        <v>Missouri</v>
      </c>
      <c r="I4566">
        <f>INDEX(Stores[sqft],MATCH(Sales[[#This Row],[store_no]],Stores[store_no],0))</f>
        <v>158200</v>
      </c>
      <c r="J4566" s="4" t="str">
        <f>INDEX(Departments[dept_name],MATCH(Sales[[#This Row],[dept_no]],Departments[dept_no],0))</f>
        <v>Sports</v>
      </c>
      <c r="K4566" s="4" t="str">
        <f>CONCATENATE(Sales[[#This Row],[region]],Sales[[#This Row],[storetype]])</f>
        <v>3A</v>
      </c>
      <c r="L4566" s="4">
        <f>INDEX(RegionStoreCount[Store Count],MATCH(Sales[[#This Row],[RegionStoretype]],RegionStoreCount[Region/Type],0))</f>
        <v>9</v>
      </c>
      <c r="M4566" s="4">
        <f>AND(Sales[[#This Row],[date]]&lt;=TY_YTDMax,Sales[[#This Row],[date]]&gt;=TY_YTDMin)*Sales[[#This Row],[sales]]</f>
        <v>0</v>
      </c>
      <c r="N4566" s="4">
        <f>AND(Sales[[#This Row],[date]]&lt;=LY_YTDMax,Sales[[#This Row],[date]]&gt;=LY_YTDMin)*Sales[[#This Row],[sales]]</f>
        <v>0</v>
      </c>
      <c r="O4566" s="4">
        <f>AND(Sales[[#This Row],[date]]&gt;=YoY_Min,Sales[[#This Row],[date]]&lt;=TY_YTDMax)*(Sales[[#This Row],[sales]]/Sales[[#This Row],[sqft]])</f>
        <v>0.69215383185840718</v>
      </c>
      <c r="P4566" s="4">
        <f>SUMIF(Sales[RegionStoretype],Sales[[#This Row],[RegionStoretype]],Sales[YoY_SSF])/Sales[[#This Row],[Region_TypeCount]]</f>
        <v>53.603836561720975</v>
      </c>
    </row>
    <row r="4567" spans="1:16" x14ac:dyDescent="0.25">
      <c r="A4567" s="1">
        <v>43042</v>
      </c>
      <c r="B4567">
        <v>28</v>
      </c>
      <c r="C4567">
        <v>6</v>
      </c>
      <c r="D4567">
        <v>29107.8272</v>
      </c>
      <c r="E4567">
        <f>INDEX(Stores[region],MATCH(Sales[[#This Row],[store_no]],Stores[store_no],0))</f>
        <v>2</v>
      </c>
      <c r="F4567" t="str">
        <f>INDEX(Stores[storetype],MATCH(Sales[[#This Row],[store_no]],Stores[store_no],0))</f>
        <v>A</v>
      </c>
      <c r="G4567" t="str">
        <f>INDEX(Stores[location_city],MATCH(Sales[[#This Row],[store_no]],Stores[store_no],0))</f>
        <v>Milwaukee</v>
      </c>
      <c r="H4567" t="str">
        <f>INDEX(Stores[location_state],MATCH(Sales[[#This Row],[store_no]],Stores[store_no],0))</f>
        <v>Wisconsin</v>
      </c>
      <c r="I4567">
        <f>INDEX(Stores[sqft],MATCH(Sales[[#This Row],[store_no]],Stores[store_no],0))</f>
        <v>203800</v>
      </c>
      <c r="J4567" s="4" t="str">
        <f>INDEX(Departments[dept_name],MATCH(Sales[[#This Row],[dept_no]],Departments[dept_no],0))</f>
        <v>Computers</v>
      </c>
      <c r="K4567" s="4" t="str">
        <f>CONCATENATE(Sales[[#This Row],[region]],Sales[[#This Row],[storetype]])</f>
        <v>2A</v>
      </c>
      <c r="L4567" s="4">
        <f>INDEX(RegionStoreCount[Store Count],MATCH(Sales[[#This Row],[RegionStoretype]],RegionStoreCount[Region/Type],0))</f>
        <v>5</v>
      </c>
      <c r="M4567" s="4">
        <f>AND(Sales[[#This Row],[date]]&lt;=TY_YTDMax,Sales[[#This Row],[date]]&gt;=TY_YTDMin)*Sales[[#This Row],[sales]]</f>
        <v>0</v>
      </c>
      <c r="N4567" s="4">
        <f>AND(Sales[[#This Row],[date]]&lt;=LY_YTDMax,Sales[[#This Row],[date]]&gt;=LY_YTDMin)*Sales[[#This Row],[sales]]</f>
        <v>0</v>
      </c>
      <c r="O4567" s="4">
        <f>AND(Sales[[#This Row],[date]]&gt;=YoY_Min,Sales[[#This Row],[date]]&lt;=TY_YTDMax)*(Sales[[#This Row],[sales]]/Sales[[#This Row],[sqft]])</f>
        <v>0.14282545240431796</v>
      </c>
      <c r="P4567" s="4">
        <f>SUMIF(Sales[RegionStoretype],Sales[[#This Row],[RegionStoretype]],Sales[YoY_SSF])/Sales[[#This Row],[Region_TypeCount]]</f>
        <v>60.052789354368521</v>
      </c>
    </row>
    <row r="4568" spans="1:16" x14ac:dyDescent="0.25">
      <c r="A4568" s="1">
        <v>43042</v>
      </c>
      <c r="B4568">
        <v>28</v>
      </c>
      <c r="C4568">
        <v>10</v>
      </c>
      <c r="D4568">
        <v>10124.98</v>
      </c>
      <c r="E4568">
        <f>INDEX(Stores[region],MATCH(Sales[[#This Row],[store_no]],Stores[store_no],0))</f>
        <v>2</v>
      </c>
      <c r="F4568" t="str">
        <f>INDEX(Stores[storetype],MATCH(Sales[[#This Row],[store_no]],Stores[store_no],0))</f>
        <v>A</v>
      </c>
      <c r="G4568" t="str">
        <f>INDEX(Stores[location_city],MATCH(Sales[[#This Row],[store_no]],Stores[store_no],0))</f>
        <v>Milwaukee</v>
      </c>
      <c r="H4568" t="str">
        <f>INDEX(Stores[location_state],MATCH(Sales[[#This Row],[store_no]],Stores[store_no],0))</f>
        <v>Wisconsin</v>
      </c>
      <c r="I4568">
        <f>INDEX(Stores[sqft],MATCH(Sales[[#This Row],[store_no]],Stores[store_no],0))</f>
        <v>203800</v>
      </c>
      <c r="J4568" s="4" t="str">
        <f>INDEX(Departments[dept_name],MATCH(Sales[[#This Row],[dept_no]],Departments[dept_no],0))</f>
        <v>Health</v>
      </c>
      <c r="K4568" s="4" t="str">
        <f>CONCATENATE(Sales[[#This Row],[region]],Sales[[#This Row],[storetype]])</f>
        <v>2A</v>
      </c>
      <c r="L4568" s="4">
        <f>INDEX(RegionStoreCount[Store Count],MATCH(Sales[[#This Row],[RegionStoretype]],RegionStoreCount[Region/Type],0))</f>
        <v>5</v>
      </c>
      <c r="M4568" s="4">
        <f>AND(Sales[[#This Row],[date]]&lt;=TY_YTDMax,Sales[[#This Row],[date]]&gt;=TY_YTDMin)*Sales[[#This Row],[sales]]</f>
        <v>0</v>
      </c>
      <c r="N4568" s="4">
        <f>AND(Sales[[#This Row],[date]]&lt;=LY_YTDMax,Sales[[#This Row],[date]]&gt;=LY_YTDMin)*Sales[[#This Row],[sales]]</f>
        <v>0</v>
      </c>
      <c r="O4568" s="4">
        <f>AND(Sales[[#This Row],[date]]&gt;=YoY_Min,Sales[[#This Row],[date]]&lt;=TY_YTDMax)*(Sales[[#This Row],[sales]]/Sales[[#This Row],[sqft]])</f>
        <v>4.9680961727183511E-2</v>
      </c>
      <c r="P4568" s="4">
        <f>SUMIF(Sales[RegionStoretype],Sales[[#This Row],[RegionStoretype]],Sales[YoY_SSF])/Sales[[#This Row],[Region_TypeCount]]</f>
        <v>60.052789354368521</v>
      </c>
    </row>
    <row r="4569" spans="1:16" x14ac:dyDescent="0.25">
      <c r="A4569" s="1">
        <v>43042</v>
      </c>
      <c r="B4569">
        <v>28</v>
      </c>
      <c r="C4569">
        <v>18</v>
      </c>
      <c r="D4569">
        <v>259360.2934</v>
      </c>
      <c r="E4569">
        <f>INDEX(Stores[region],MATCH(Sales[[#This Row],[store_no]],Stores[store_no],0))</f>
        <v>2</v>
      </c>
      <c r="F4569" t="str">
        <f>INDEX(Stores[storetype],MATCH(Sales[[#This Row],[store_no]],Stores[store_no],0))</f>
        <v>A</v>
      </c>
      <c r="G4569" t="str">
        <f>INDEX(Stores[location_city],MATCH(Sales[[#This Row],[store_no]],Stores[store_no],0))</f>
        <v>Milwaukee</v>
      </c>
      <c r="H4569" t="str">
        <f>INDEX(Stores[location_state],MATCH(Sales[[#This Row],[store_no]],Stores[store_no],0))</f>
        <v>Wisconsin</v>
      </c>
      <c r="I4569">
        <f>INDEX(Stores[sqft],MATCH(Sales[[#This Row],[store_no]],Stores[store_no],0))</f>
        <v>203800</v>
      </c>
      <c r="J4569" s="4" t="str">
        <f>INDEX(Departments[dept_name],MATCH(Sales[[#This Row],[dept_no]],Departments[dept_no],0))</f>
        <v>Sports</v>
      </c>
      <c r="K4569" s="4" t="str">
        <f>CONCATENATE(Sales[[#This Row],[region]],Sales[[#This Row],[storetype]])</f>
        <v>2A</v>
      </c>
      <c r="L4569" s="4">
        <f>INDEX(RegionStoreCount[Store Count],MATCH(Sales[[#This Row],[RegionStoretype]],RegionStoreCount[Region/Type],0))</f>
        <v>5</v>
      </c>
      <c r="M4569" s="4">
        <f>AND(Sales[[#This Row],[date]]&lt;=TY_YTDMax,Sales[[#This Row],[date]]&gt;=TY_YTDMin)*Sales[[#This Row],[sales]]</f>
        <v>0</v>
      </c>
      <c r="N4569" s="4">
        <f>AND(Sales[[#This Row],[date]]&lt;=LY_YTDMax,Sales[[#This Row],[date]]&gt;=LY_YTDMin)*Sales[[#This Row],[sales]]</f>
        <v>0</v>
      </c>
      <c r="O4569" s="4">
        <f>AND(Sales[[#This Row],[date]]&gt;=YoY_Min,Sales[[#This Row],[date]]&lt;=TY_YTDMax)*(Sales[[#This Row],[sales]]/Sales[[#This Row],[sqft]])</f>
        <v>1.2726216555446517</v>
      </c>
      <c r="P4569" s="4">
        <f>SUMIF(Sales[RegionStoretype],Sales[[#This Row],[RegionStoretype]],Sales[YoY_SSF])/Sales[[#This Row],[Region_TypeCount]]</f>
        <v>60.052789354368521</v>
      </c>
    </row>
    <row r="4570" spans="1:16" x14ac:dyDescent="0.25">
      <c r="A4570" s="1">
        <v>43042</v>
      </c>
      <c r="B4570">
        <v>29</v>
      </c>
      <c r="C4570">
        <v>6</v>
      </c>
      <c r="D4570">
        <v>21560.578799999999</v>
      </c>
      <c r="E4570">
        <f>INDEX(Stores[region],MATCH(Sales[[#This Row],[store_no]],Stores[store_no],0))</f>
        <v>1</v>
      </c>
      <c r="F4570" t="str">
        <f>INDEX(Stores[storetype],MATCH(Sales[[#This Row],[store_no]],Stores[store_no],0))</f>
        <v>B</v>
      </c>
      <c r="G4570" t="str">
        <f>INDEX(Stores[location_city],MATCH(Sales[[#This Row],[store_no]],Stores[store_no],0))</f>
        <v>Grand Rapids</v>
      </c>
      <c r="H4570" t="str">
        <f>INDEX(Stores[location_state],MATCH(Sales[[#This Row],[store_no]],Stores[store_no],0))</f>
        <v>Michigan</v>
      </c>
      <c r="I4570">
        <f>INDEX(Stores[sqft],MATCH(Sales[[#This Row],[store_no]],Stores[store_no],0))</f>
        <v>148300</v>
      </c>
      <c r="J4570" s="4" t="str">
        <f>INDEX(Departments[dept_name],MATCH(Sales[[#This Row],[dept_no]],Departments[dept_no],0))</f>
        <v>Computers</v>
      </c>
      <c r="K4570" s="4" t="str">
        <f>CONCATENATE(Sales[[#This Row],[region]],Sales[[#This Row],[storetype]])</f>
        <v>1B</v>
      </c>
      <c r="L4570" s="4">
        <f>INDEX(RegionStoreCount[Store Count],MATCH(Sales[[#This Row],[RegionStoretype]],RegionStoreCount[Region/Type],0))</f>
        <v>5</v>
      </c>
      <c r="M4570" s="4">
        <f>AND(Sales[[#This Row],[date]]&lt;=TY_YTDMax,Sales[[#This Row],[date]]&gt;=TY_YTDMin)*Sales[[#This Row],[sales]]</f>
        <v>0</v>
      </c>
      <c r="N4570" s="4">
        <f>AND(Sales[[#This Row],[date]]&lt;=LY_YTDMax,Sales[[#This Row],[date]]&gt;=LY_YTDMin)*Sales[[#This Row],[sales]]</f>
        <v>0</v>
      </c>
      <c r="O4570" s="4">
        <f>AND(Sales[[#This Row],[date]]&gt;=YoY_Min,Sales[[#This Row],[date]]&lt;=TY_YTDMax)*(Sales[[#This Row],[sales]]/Sales[[#This Row],[sqft]])</f>
        <v>0.14538488739042482</v>
      </c>
      <c r="P4570" s="4">
        <f>SUMIF(Sales[RegionStoretype],Sales[[#This Row],[RegionStoretype]],Sales[YoY_SSF])/Sales[[#This Row],[Region_TypeCount]]</f>
        <v>68.518982968140051</v>
      </c>
    </row>
    <row r="4571" spans="1:16" x14ac:dyDescent="0.25">
      <c r="A4571" s="1">
        <v>43042</v>
      </c>
      <c r="B4571">
        <v>29</v>
      </c>
      <c r="C4571">
        <v>9</v>
      </c>
      <c r="D4571">
        <v>66536.383300000001</v>
      </c>
      <c r="E4571">
        <f>INDEX(Stores[region],MATCH(Sales[[#This Row],[store_no]],Stores[store_no],0))</f>
        <v>1</v>
      </c>
      <c r="F4571" t="str">
        <f>INDEX(Stores[storetype],MATCH(Sales[[#This Row],[store_no]],Stores[store_no],0))</f>
        <v>B</v>
      </c>
      <c r="G4571" t="str">
        <f>INDEX(Stores[location_city],MATCH(Sales[[#This Row],[store_no]],Stores[store_no],0))</f>
        <v>Grand Rapids</v>
      </c>
      <c r="H4571" t="str">
        <f>INDEX(Stores[location_state],MATCH(Sales[[#This Row],[store_no]],Stores[store_no],0))</f>
        <v>Michigan</v>
      </c>
      <c r="I4571">
        <f>INDEX(Stores[sqft],MATCH(Sales[[#This Row],[store_no]],Stores[store_no],0))</f>
        <v>148300</v>
      </c>
      <c r="J4571" s="4" t="str">
        <f>INDEX(Departments[dept_name],MATCH(Sales[[#This Row],[dept_no]],Departments[dept_no],0))</f>
        <v>Garden</v>
      </c>
      <c r="K4571" s="4" t="str">
        <f>CONCATENATE(Sales[[#This Row],[region]],Sales[[#This Row],[storetype]])</f>
        <v>1B</v>
      </c>
      <c r="L4571" s="4">
        <f>INDEX(RegionStoreCount[Store Count],MATCH(Sales[[#This Row],[RegionStoretype]],RegionStoreCount[Region/Type],0))</f>
        <v>5</v>
      </c>
      <c r="M4571" s="4">
        <f>AND(Sales[[#This Row],[date]]&lt;=TY_YTDMax,Sales[[#This Row],[date]]&gt;=TY_YTDMin)*Sales[[#This Row],[sales]]</f>
        <v>0</v>
      </c>
      <c r="N4571" s="4">
        <f>AND(Sales[[#This Row],[date]]&lt;=LY_YTDMax,Sales[[#This Row],[date]]&gt;=LY_YTDMin)*Sales[[#This Row],[sales]]</f>
        <v>0</v>
      </c>
      <c r="O4571" s="4">
        <f>AND(Sales[[#This Row],[date]]&gt;=YoY_Min,Sales[[#This Row],[date]]&lt;=TY_YTDMax)*(Sales[[#This Row],[sales]]/Sales[[#This Row],[sqft]])</f>
        <v>0.44866071004720165</v>
      </c>
      <c r="P4571" s="4">
        <f>SUMIF(Sales[RegionStoretype],Sales[[#This Row],[RegionStoretype]],Sales[YoY_SSF])/Sales[[#This Row],[Region_TypeCount]]</f>
        <v>68.518982968140051</v>
      </c>
    </row>
    <row r="4572" spans="1:16" x14ac:dyDescent="0.25">
      <c r="A4572" s="1">
        <v>43042</v>
      </c>
      <c r="B4572">
        <v>31</v>
      </c>
      <c r="C4572">
        <v>12</v>
      </c>
      <c r="D4572">
        <v>155193.72689999998</v>
      </c>
      <c r="E4572">
        <f>INDEX(Stores[region],MATCH(Sales[[#This Row],[store_no]],Stores[store_no],0))</f>
        <v>3</v>
      </c>
      <c r="F4572" t="str">
        <f>INDEX(Stores[storetype],MATCH(Sales[[#This Row],[store_no]],Stores[store_no],0))</f>
        <v>A</v>
      </c>
      <c r="G4572" t="str">
        <f>INDEX(Stores[location_city],MATCH(Sales[[#This Row],[store_no]],Stores[store_no],0))</f>
        <v>Rapid City</v>
      </c>
      <c r="H4572" t="str">
        <f>INDEX(Stores[location_state],MATCH(Sales[[#This Row],[store_no]],Stores[store_no],0))</f>
        <v>South Dakota</v>
      </c>
      <c r="I4572">
        <f>INDEX(Stores[sqft],MATCH(Sales[[#This Row],[store_no]],Stores[store_no],0))</f>
        <v>200100</v>
      </c>
      <c r="J4572" s="4" t="str">
        <f>INDEX(Departments[dept_name],MATCH(Sales[[#This Row],[dept_no]],Departments[dept_no],0))</f>
        <v>Jewelery</v>
      </c>
      <c r="K4572" s="4" t="str">
        <f>CONCATENATE(Sales[[#This Row],[region]],Sales[[#This Row],[storetype]])</f>
        <v>3A</v>
      </c>
      <c r="L4572" s="4">
        <f>INDEX(RegionStoreCount[Store Count],MATCH(Sales[[#This Row],[RegionStoretype]],RegionStoreCount[Region/Type],0))</f>
        <v>9</v>
      </c>
      <c r="M4572" s="4">
        <f>AND(Sales[[#This Row],[date]]&lt;=TY_YTDMax,Sales[[#This Row],[date]]&gt;=TY_YTDMin)*Sales[[#This Row],[sales]]</f>
        <v>0</v>
      </c>
      <c r="N4572" s="4">
        <f>AND(Sales[[#This Row],[date]]&lt;=LY_YTDMax,Sales[[#This Row],[date]]&gt;=LY_YTDMin)*Sales[[#This Row],[sales]]</f>
        <v>0</v>
      </c>
      <c r="O4572" s="4">
        <f>AND(Sales[[#This Row],[date]]&gt;=YoY_Min,Sales[[#This Row],[date]]&lt;=TY_YTDMax)*(Sales[[#This Row],[sales]]/Sales[[#This Row],[sqft]])</f>
        <v>0.77558084407796091</v>
      </c>
      <c r="P4572" s="4">
        <f>SUMIF(Sales[RegionStoretype],Sales[[#This Row],[RegionStoretype]],Sales[YoY_SSF])/Sales[[#This Row],[Region_TypeCount]]</f>
        <v>53.603836561720975</v>
      </c>
    </row>
    <row r="4573" spans="1:16" x14ac:dyDescent="0.25">
      <c r="A4573" s="1">
        <v>43042</v>
      </c>
      <c r="B4573">
        <v>31</v>
      </c>
      <c r="C4573">
        <v>15</v>
      </c>
      <c r="D4573">
        <v>61132.1993</v>
      </c>
      <c r="E4573">
        <f>INDEX(Stores[region],MATCH(Sales[[#This Row],[store_no]],Stores[store_no],0))</f>
        <v>3</v>
      </c>
      <c r="F4573" t="str">
        <f>INDEX(Stores[storetype],MATCH(Sales[[#This Row],[store_no]],Stores[store_no],0))</f>
        <v>A</v>
      </c>
      <c r="G4573" t="str">
        <f>INDEX(Stores[location_city],MATCH(Sales[[#This Row],[store_no]],Stores[store_no],0))</f>
        <v>Rapid City</v>
      </c>
      <c r="H4573" t="str">
        <f>INDEX(Stores[location_state],MATCH(Sales[[#This Row],[store_no]],Stores[store_no],0))</f>
        <v>South Dakota</v>
      </c>
      <c r="I4573">
        <f>INDEX(Stores[sqft],MATCH(Sales[[#This Row],[store_no]],Stores[store_no],0))</f>
        <v>200100</v>
      </c>
      <c r="J4573" s="4" t="str">
        <f>INDEX(Departments[dept_name],MATCH(Sales[[#This Row],[dept_no]],Departments[dept_no],0))</f>
        <v>Music</v>
      </c>
      <c r="K4573" s="4" t="str">
        <f>CONCATENATE(Sales[[#This Row],[region]],Sales[[#This Row],[storetype]])</f>
        <v>3A</v>
      </c>
      <c r="L4573" s="4">
        <f>INDEX(RegionStoreCount[Store Count],MATCH(Sales[[#This Row],[RegionStoretype]],RegionStoreCount[Region/Type],0))</f>
        <v>9</v>
      </c>
      <c r="M4573" s="4">
        <f>AND(Sales[[#This Row],[date]]&lt;=TY_YTDMax,Sales[[#This Row],[date]]&gt;=TY_YTDMin)*Sales[[#This Row],[sales]]</f>
        <v>0</v>
      </c>
      <c r="N4573" s="4">
        <f>AND(Sales[[#This Row],[date]]&lt;=LY_YTDMax,Sales[[#This Row],[date]]&gt;=LY_YTDMin)*Sales[[#This Row],[sales]]</f>
        <v>0</v>
      </c>
      <c r="O4573" s="4">
        <f>AND(Sales[[#This Row],[date]]&gt;=YoY_Min,Sales[[#This Row],[date]]&lt;=TY_YTDMax)*(Sales[[#This Row],[sales]]/Sales[[#This Row],[sqft]])</f>
        <v>0.30550824237881058</v>
      </c>
      <c r="P4573" s="4">
        <f>SUMIF(Sales[RegionStoretype],Sales[[#This Row],[RegionStoretype]],Sales[YoY_SSF])/Sales[[#This Row],[Region_TypeCount]]</f>
        <v>53.603836561720975</v>
      </c>
    </row>
    <row r="4574" spans="1:16" x14ac:dyDescent="0.25">
      <c r="A4574" s="1">
        <v>43042</v>
      </c>
      <c r="B4574">
        <v>31</v>
      </c>
      <c r="C4574">
        <v>19</v>
      </c>
      <c r="D4574">
        <v>49591.200100000002</v>
      </c>
      <c r="E4574">
        <f>INDEX(Stores[region],MATCH(Sales[[#This Row],[store_no]],Stores[store_no],0))</f>
        <v>3</v>
      </c>
      <c r="F4574" t="str">
        <f>INDEX(Stores[storetype],MATCH(Sales[[#This Row],[store_no]],Stores[store_no],0))</f>
        <v>A</v>
      </c>
      <c r="G4574" t="str">
        <f>INDEX(Stores[location_city],MATCH(Sales[[#This Row],[store_no]],Stores[store_no],0))</f>
        <v>Rapid City</v>
      </c>
      <c r="H4574" t="str">
        <f>INDEX(Stores[location_state],MATCH(Sales[[#This Row],[store_no]],Stores[store_no],0))</f>
        <v>South Dakota</v>
      </c>
      <c r="I4574">
        <f>INDEX(Stores[sqft],MATCH(Sales[[#This Row],[store_no]],Stores[store_no],0))</f>
        <v>200100</v>
      </c>
      <c r="J4574" s="4" t="str">
        <f>INDEX(Departments[dept_name],MATCH(Sales[[#This Row],[dept_no]],Departments[dept_no],0))</f>
        <v>Tools</v>
      </c>
      <c r="K4574" s="4" t="str">
        <f>CONCATENATE(Sales[[#This Row],[region]],Sales[[#This Row],[storetype]])</f>
        <v>3A</v>
      </c>
      <c r="L4574" s="4">
        <f>INDEX(RegionStoreCount[Store Count],MATCH(Sales[[#This Row],[RegionStoretype]],RegionStoreCount[Region/Type],0))</f>
        <v>9</v>
      </c>
      <c r="M4574" s="4">
        <f>AND(Sales[[#This Row],[date]]&lt;=TY_YTDMax,Sales[[#This Row],[date]]&gt;=TY_YTDMin)*Sales[[#This Row],[sales]]</f>
        <v>0</v>
      </c>
      <c r="N4574" s="4">
        <f>AND(Sales[[#This Row],[date]]&lt;=LY_YTDMax,Sales[[#This Row],[date]]&gt;=LY_YTDMin)*Sales[[#This Row],[sales]]</f>
        <v>0</v>
      </c>
      <c r="O4574" s="4">
        <f>AND(Sales[[#This Row],[date]]&gt;=YoY_Min,Sales[[#This Row],[date]]&lt;=TY_YTDMax)*(Sales[[#This Row],[sales]]/Sales[[#This Row],[sqft]])</f>
        <v>0.24783208445777113</v>
      </c>
      <c r="P4574" s="4">
        <f>SUMIF(Sales[RegionStoretype],Sales[[#This Row],[RegionStoretype]],Sales[YoY_SSF])/Sales[[#This Row],[Region_TypeCount]]</f>
        <v>53.603836561720975</v>
      </c>
    </row>
    <row r="4575" spans="1:16" x14ac:dyDescent="0.25">
      <c r="A4575" s="1">
        <v>43042</v>
      </c>
      <c r="B4575">
        <v>32</v>
      </c>
      <c r="C4575">
        <v>8</v>
      </c>
      <c r="D4575">
        <v>45423.628700000001</v>
      </c>
      <c r="E4575">
        <f>INDEX(Stores[region],MATCH(Sales[[#This Row],[store_no]],Stores[store_no],0))</f>
        <v>2</v>
      </c>
      <c r="F4575" t="str">
        <f>INDEX(Stores[storetype],MATCH(Sales[[#This Row],[store_no]],Stores[store_no],0))</f>
        <v>A</v>
      </c>
      <c r="G4575" t="str">
        <f>INDEX(Stores[location_city],MATCH(Sales[[#This Row],[store_no]],Stores[store_no],0))</f>
        <v>Western Springs</v>
      </c>
      <c r="H4575" t="str">
        <f>INDEX(Stores[location_state],MATCH(Sales[[#This Row],[store_no]],Stores[store_no],0))</f>
        <v>Illinois</v>
      </c>
      <c r="I4575">
        <f>INDEX(Stores[sqft],MATCH(Sales[[#This Row],[store_no]],Stores[store_no],0))</f>
        <v>118200</v>
      </c>
      <c r="J4575" s="4" t="str">
        <f>INDEX(Departments[dept_name],MATCH(Sales[[#This Row],[dept_no]],Departments[dept_no],0))</f>
        <v>Games</v>
      </c>
      <c r="K4575" s="4" t="str">
        <f>CONCATENATE(Sales[[#This Row],[region]],Sales[[#This Row],[storetype]])</f>
        <v>2A</v>
      </c>
      <c r="L4575" s="4">
        <f>INDEX(RegionStoreCount[Store Count],MATCH(Sales[[#This Row],[RegionStoretype]],RegionStoreCount[Region/Type],0))</f>
        <v>5</v>
      </c>
      <c r="M4575" s="4">
        <f>AND(Sales[[#This Row],[date]]&lt;=TY_YTDMax,Sales[[#This Row],[date]]&gt;=TY_YTDMin)*Sales[[#This Row],[sales]]</f>
        <v>0</v>
      </c>
      <c r="N4575" s="4">
        <f>AND(Sales[[#This Row],[date]]&lt;=LY_YTDMax,Sales[[#This Row],[date]]&gt;=LY_YTDMin)*Sales[[#This Row],[sales]]</f>
        <v>0</v>
      </c>
      <c r="O4575" s="4">
        <f>AND(Sales[[#This Row],[date]]&gt;=YoY_Min,Sales[[#This Row],[date]]&lt;=TY_YTDMax)*(Sales[[#This Row],[sales]]/Sales[[#This Row],[sqft]])</f>
        <v>0.38429465905245347</v>
      </c>
      <c r="P4575" s="4">
        <f>SUMIF(Sales[RegionStoretype],Sales[[#This Row],[RegionStoretype]],Sales[YoY_SSF])/Sales[[#This Row],[Region_TypeCount]]</f>
        <v>60.052789354368521</v>
      </c>
    </row>
    <row r="4576" spans="1:16" x14ac:dyDescent="0.25">
      <c r="A4576" s="1">
        <v>43042</v>
      </c>
      <c r="B4576">
        <v>32</v>
      </c>
      <c r="C4576">
        <v>9</v>
      </c>
      <c r="D4576">
        <v>6078.3181999999997</v>
      </c>
      <c r="E4576">
        <f>INDEX(Stores[region],MATCH(Sales[[#This Row],[store_no]],Stores[store_no],0))</f>
        <v>2</v>
      </c>
      <c r="F4576" t="str">
        <f>INDEX(Stores[storetype],MATCH(Sales[[#This Row],[store_no]],Stores[store_no],0))</f>
        <v>A</v>
      </c>
      <c r="G4576" t="str">
        <f>INDEX(Stores[location_city],MATCH(Sales[[#This Row],[store_no]],Stores[store_no],0))</f>
        <v>Western Springs</v>
      </c>
      <c r="H4576" t="str">
        <f>INDEX(Stores[location_state],MATCH(Sales[[#This Row],[store_no]],Stores[store_no],0))</f>
        <v>Illinois</v>
      </c>
      <c r="I4576">
        <f>INDEX(Stores[sqft],MATCH(Sales[[#This Row],[store_no]],Stores[store_no],0))</f>
        <v>118200</v>
      </c>
      <c r="J4576" s="4" t="str">
        <f>INDEX(Departments[dept_name],MATCH(Sales[[#This Row],[dept_no]],Departments[dept_no],0))</f>
        <v>Garden</v>
      </c>
      <c r="K4576" s="4" t="str">
        <f>CONCATENATE(Sales[[#This Row],[region]],Sales[[#This Row],[storetype]])</f>
        <v>2A</v>
      </c>
      <c r="L4576" s="4">
        <f>INDEX(RegionStoreCount[Store Count],MATCH(Sales[[#This Row],[RegionStoretype]],RegionStoreCount[Region/Type],0))</f>
        <v>5</v>
      </c>
      <c r="M4576" s="4">
        <f>AND(Sales[[#This Row],[date]]&lt;=TY_YTDMax,Sales[[#This Row],[date]]&gt;=TY_YTDMin)*Sales[[#This Row],[sales]]</f>
        <v>0</v>
      </c>
      <c r="N4576" s="4">
        <f>AND(Sales[[#This Row],[date]]&lt;=LY_YTDMax,Sales[[#This Row],[date]]&gt;=LY_YTDMin)*Sales[[#This Row],[sales]]</f>
        <v>0</v>
      </c>
      <c r="O4576" s="4">
        <f>AND(Sales[[#This Row],[date]]&gt;=YoY_Min,Sales[[#This Row],[date]]&lt;=TY_YTDMax)*(Sales[[#This Row],[sales]]/Sales[[#This Row],[sqft]])</f>
        <v>5.1424011844331638E-2</v>
      </c>
      <c r="P4576" s="4">
        <f>SUMIF(Sales[RegionStoretype],Sales[[#This Row],[RegionStoretype]],Sales[YoY_SSF])/Sales[[#This Row],[Region_TypeCount]]</f>
        <v>60.052789354368521</v>
      </c>
    </row>
    <row r="4577" spans="1:16" x14ac:dyDescent="0.25">
      <c r="A4577" s="1">
        <v>43042</v>
      </c>
      <c r="B4577">
        <v>32</v>
      </c>
      <c r="C4577">
        <v>15</v>
      </c>
      <c r="D4577">
        <v>48671.691699999996</v>
      </c>
      <c r="E4577">
        <f>INDEX(Stores[region],MATCH(Sales[[#This Row],[store_no]],Stores[store_no],0))</f>
        <v>2</v>
      </c>
      <c r="F4577" t="str">
        <f>INDEX(Stores[storetype],MATCH(Sales[[#This Row],[store_no]],Stores[store_no],0))</f>
        <v>A</v>
      </c>
      <c r="G4577" t="str">
        <f>INDEX(Stores[location_city],MATCH(Sales[[#This Row],[store_no]],Stores[store_no],0))</f>
        <v>Western Springs</v>
      </c>
      <c r="H4577" t="str">
        <f>INDEX(Stores[location_state],MATCH(Sales[[#This Row],[store_no]],Stores[store_no],0))</f>
        <v>Illinois</v>
      </c>
      <c r="I4577">
        <f>INDEX(Stores[sqft],MATCH(Sales[[#This Row],[store_no]],Stores[store_no],0))</f>
        <v>118200</v>
      </c>
      <c r="J4577" s="4" t="str">
        <f>INDEX(Departments[dept_name],MATCH(Sales[[#This Row],[dept_no]],Departments[dept_no],0))</f>
        <v>Music</v>
      </c>
      <c r="K4577" s="4" t="str">
        <f>CONCATENATE(Sales[[#This Row],[region]],Sales[[#This Row],[storetype]])</f>
        <v>2A</v>
      </c>
      <c r="L4577" s="4">
        <f>INDEX(RegionStoreCount[Store Count],MATCH(Sales[[#This Row],[RegionStoretype]],RegionStoreCount[Region/Type],0))</f>
        <v>5</v>
      </c>
      <c r="M4577" s="4">
        <f>AND(Sales[[#This Row],[date]]&lt;=TY_YTDMax,Sales[[#This Row],[date]]&gt;=TY_YTDMin)*Sales[[#This Row],[sales]]</f>
        <v>0</v>
      </c>
      <c r="N4577" s="4">
        <f>AND(Sales[[#This Row],[date]]&lt;=LY_YTDMax,Sales[[#This Row],[date]]&gt;=LY_YTDMin)*Sales[[#This Row],[sales]]</f>
        <v>0</v>
      </c>
      <c r="O4577" s="4">
        <f>AND(Sales[[#This Row],[date]]&gt;=YoY_Min,Sales[[#This Row],[date]]&lt;=TY_YTDMax)*(Sales[[#This Row],[sales]]/Sales[[#This Row],[sqft]])</f>
        <v>0.41177404145516072</v>
      </c>
      <c r="P4577" s="4">
        <f>SUMIF(Sales[RegionStoretype],Sales[[#This Row],[RegionStoretype]],Sales[YoY_SSF])/Sales[[#This Row],[Region_TypeCount]]</f>
        <v>60.052789354368521</v>
      </c>
    </row>
    <row r="4578" spans="1:16" x14ac:dyDescent="0.25">
      <c r="A4578" s="1">
        <v>43042</v>
      </c>
      <c r="B4578">
        <v>32</v>
      </c>
      <c r="C4578">
        <v>19</v>
      </c>
      <c r="D4578">
        <v>56141.538099999998</v>
      </c>
      <c r="E4578">
        <f>INDEX(Stores[region],MATCH(Sales[[#This Row],[store_no]],Stores[store_no],0))</f>
        <v>2</v>
      </c>
      <c r="F4578" t="str">
        <f>INDEX(Stores[storetype],MATCH(Sales[[#This Row],[store_no]],Stores[store_no],0))</f>
        <v>A</v>
      </c>
      <c r="G4578" t="str">
        <f>INDEX(Stores[location_city],MATCH(Sales[[#This Row],[store_no]],Stores[store_no],0))</f>
        <v>Western Springs</v>
      </c>
      <c r="H4578" t="str">
        <f>INDEX(Stores[location_state],MATCH(Sales[[#This Row],[store_no]],Stores[store_no],0))</f>
        <v>Illinois</v>
      </c>
      <c r="I4578">
        <f>INDEX(Stores[sqft],MATCH(Sales[[#This Row],[store_no]],Stores[store_no],0))</f>
        <v>118200</v>
      </c>
      <c r="J4578" s="4" t="str">
        <f>INDEX(Departments[dept_name],MATCH(Sales[[#This Row],[dept_no]],Departments[dept_no],0))</f>
        <v>Tools</v>
      </c>
      <c r="K4578" s="4" t="str">
        <f>CONCATENATE(Sales[[#This Row],[region]],Sales[[#This Row],[storetype]])</f>
        <v>2A</v>
      </c>
      <c r="L4578" s="4">
        <f>INDEX(RegionStoreCount[Store Count],MATCH(Sales[[#This Row],[RegionStoretype]],RegionStoreCount[Region/Type],0))</f>
        <v>5</v>
      </c>
      <c r="M4578" s="4">
        <f>AND(Sales[[#This Row],[date]]&lt;=TY_YTDMax,Sales[[#This Row],[date]]&gt;=TY_YTDMin)*Sales[[#This Row],[sales]]</f>
        <v>0</v>
      </c>
      <c r="N4578" s="4">
        <f>AND(Sales[[#This Row],[date]]&lt;=LY_YTDMax,Sales[[#This Row],[date]]&gt;=LY_YTDMin)*Sales[[#This Row],[sales]]</f>
        <v>0</v>
      </c>
      <c r="O4578" s="4">
        <f>AND(Sales[[#This Row],[date]]&gt;=YoY_Min,Sales[[#This Row],[date]]&lt;=TY_YTDMax)*(Sales[[#This Row],[sales]]/Sales[[#This Row],[sqft]])</f>
        <v>0.47497071150592213</v>
      </c>
      <c r="P4578" s="4">
        <f>SUMIF(Sales[RegionStoretype],Sales[[#This Row],[RegionStoretype]],Sales[YoY_SSF])/Sales[[#This Row],[Region_TypeCount]]</f>
        <v>60.052789354368521</v>
      </c>
    </row>
    <row r="4579" spans="1:16" x14ac:dyDescent="0.25">
      <c r="A4579" s="1">
        <v>43042</v>
      </c>
      <c r="B4579">
        <v>33</v>
      </c>
      <c r="C4579">
        <v>10</v>
      </c>
      <c r="D4579">
        <v>2142.1322999999998</v>
      </c>
      <c r="E4579">
        <f>INDEX(Stores[region],MATCH(Sales[[#This Row],[store_no]],Stores[store_no],0))</f>
        <v>3</v>
      </c>
      <c r="F4579" t="str">
        <f>INDEX(Stores[storetype],MATCH(Sales[[#This Row],[store_no]],Stores[store_no],0))</f>
        <v>A</v>
      </c>
      <c r="G4579" t="str">
        <f>INDEX(Stores[location_city],MATCH(Sales[[#This Row],[store_no]],Stores[store_no],0))</f>
        <v>Omaha</v>
      </c>
      <c r="H4579" t="str">
        <f>INDEX(Stores[location_state],MATCH(Sales[[#This Row],[store_no]],Stores[store_no],0))</f>
        <v>Nebraska</v>
      </c>
      <c r="I4579">
        <f>INDEX(Stores[sqft],MATCH(Sales[[#This Row],[store_no]],Stores[store_no],0))</f>
        <v>40700</v>
      </c>
      <c r="J4579" s="4" t="str">
        <f>INDEX(Departments[dept_name],MATCH(Sales[[#This Row],[dept_no]],Departments[dept_no],0))</f>
        <v>Health</v>
      </c>
      <c r="K4579" s="4" t="str">
        <f>CONCATENATE(Sales[[#This Row],[region]],Sales[[#This Row],[storetype]])</f>
        <v>3A</v>
      </c>
      <c r="L4579" s="4">
        <f>INDEX(RegionStoreCount[Store Count],MATCH(Sales[[#This Row],[RegionStoretype]],RegionStoreCount[Region/Type],0))</f>
        <v>9</v>
      </c>
      <c r="M4579" s="4">
        <f>AND(Sales[[#This Row],[date]]&lt;=TY_YTDMax,Sales[[#This Row],[date]]&gt;=TY_YTDMin)*Sales[[#This Row],[sales]]</f>
        <v>0</v>
      </c>
      <c r="N4579" s="4">
        <f>AND(Sales[[#This Row],[date]]&lt;=LY_YTDMax,Sales[[#This Row],[date]]&gt;=LY_YTDMin)*Sales[[#This Row],[sales]]</f>
        <v>0</v>
      </c>
      <c r="O4579" s="4">
        <f>AND(Sales[[#This Row],[date]]&gt;=YoY_Min,Sales[[#This Row],[date]]&lt;=TY_YTDMax)*(Sales[[#This Row],[sales]]/Sales[[#This Row],[sqft]])</f>
        <v>5.263224324324324E-2</v>
      </c>
      <c r="P4579" s="4">
        <f>SUMIF(Sales[RegionStoretype],Sales[[#This Row],[RegionStoretype]],Sales[YoY_SSF])/Sales[[#This Row],[Region_TypeCount]]</f>
        <v>53.603836561720975</v>
      </c>
    </row>
    <row r="4580" spans="1:16" x14ac:dyDescent="0.25">
      <c r="A4580" s="1">
        <v>43042</v>
      </c>
      <c r="B4580">
        <v>34</v>
      </c>
      <c r="C4580">
        <v>17</v>
      </c>
      <c r="D4580">
        <v>69481.419500000004</v>
      </c>
      <c r="E4580">
        <f>INDEX(Stores[region],MATCH(Sales[[#This Row],[store_no]],Stores[store_no],0))</f>
        <v>1</v>
      </c>
      <c r="F4580" t="str">
        <f>INDEX(Stores[storetype],MATCH(Sales[[#This Row],[store_no]],Stores[store_no],0))</f>
        <v>A</v>
      </c>
      <c r="G4580" t="str">
        <f>INDEX(Stores[location_city],MATCH(Sales[[#This Row],[store_no]],Stores[store_no],0))</f>
        <v>Toledo</v>
      </c>
      <c r="H4580" t="str">
        <f>INDEX(Stores[location_state],MATCH(Sales[[#This Row],[store_no]],Stores[store_no],0))</f>
        <v>Ohio</v>
      </c>
      <c r="I4580">
        <f>INDEX(Stores[sqft],MATCH(Sales[[#This Row],[store_no]],Stores[store_no],0))</f>
        <v>207900</v>
      </c>
      <c r="J4580" s="4" t="str">
        <f>INDEX(Departments[dept_name],MATCH(Sales[[#This Row],[dept_no]],Departments[dept_no],0))</f>
        <v>Shoes</v>
      </c>
      <c r="K4580" s="4" t="str">
        <f>CONCATENATE(Sales[[#This Row],[region]],Sales[[#This Row],[storetype]])</f>
        <v>1A</v>
      </c>
      <c r="L4580" s="4">
        <f>INDEX(RegionStoreCount[Store Count],MATCH(Sales[[#This Row],[RegionStoretype]],RegionStoreCount[Region/Type],0))</f>
        <v>5</v>
      </c>
      <c r="M4580" s="4">
        <f>AND(Sales[[#This Row],[date]]&lt;=TY_YTDMax,Sales[[#This Row],[date]]&gt;=TY_YTDMin)*Sales[[#This Row],[sales]]</f>
        <v>0</v>
      </c>
      <c r="N4580" s="4">
        <f>AND(Sales[[#This Row],[date]]&lt;=LY_YTDMax,Sales[[#This Row],[date]]&gt;=LY_YTDMin)*Sales[[#This Row],[sales]]</f>
        <v>0</v>
      </c>
      <c r="O4580" s="4">
        <f>AND(Sales[[#This Row],[date]]&gt;=YoY_Min,Sales[[#This Row],[date]]&lt;=TY_YTDMax)*(Sales[[#This Row],[sales]]/Sales[[#This Row],[sqft]])</f>
        <v>0.33420596200096203</v>
      </c>
      <c r="P4580" s="4">
        <f>SUMIF(Sales[RegionStoretype],Sales[[#This Row],[RegionStoretype]],Sales[YoY_SSF])/Sales[[#This Row],[Region_TypeCount]]</f>
        <v>59.469551530910678</v>
      </c>
    </row>
    <row r="4581" spans="1:16" x14ac:dyDescent="0.25">
      <c r="A4581" s="1">
        <v>43042</v>
      </c>
      <c r="B4581">
        <v>34</v>
      </c>
      <c r="C4581">
        <v>19</v>
      </c>
      <c r="D4581">
        <v>10132.681200000001</v>
      </c>
      <c r="E4581">
        <f>INDEX(Stores[region],MATCH(Sales[[#This Row],[store_no]],Stores[store_no],0))</f>
        <v>1</v>
      </c>
      <c r="F4581" t="str">
        <f>INDEX(Stores[storetype],MATCH(Sales[[#This Row],[store_no]],Stores[store_no],0))</f>
        <v>A</v>
      </c>
      <c r="G4581" t="str">
        <f>INDEX(Stores[location_city],MATCH(Sales[[#This Row],[store_no]],Stores[store_no],0))</f>
        <v>Toledo</v>
      </c>
      <c r="H4581" t="str">
        <f>INDEX(Stores[location_state],MATCH(Sales[[#This Row],[store_no]],Stores[store_no],0))</f>
        <v>Ohio</v>
      </c>
      <c r="I4581">
        <f>INDEX(Stores[sqft],MATCH(Sales[[#This Row],[store_no]],Stores[store_no],0))</f>
        <v>207900</v>
      </c>
      <c r="J4581" s="4" t="str">
        <f>INDEX(Departments[dept_name],MATCH(Sales[[#This Row],[dept_no]],Departments[dept_no],0))</f>
        <v>Tools</v>
      </c>
      <c r="K4581" s="4" t="str">
        <f>CONCATENATE(Sales[[#This Row],[region]],Sales[[#This Row],[storetype]])</f>
        <v>1A</v>
      </c>
      <c r="L4581" s="4">
        <f>INDEX(RegionStoreCount[Store Count],MATCH(Sales[[#This Row],[RegionStoretype]],RegionStoreCount[Region/Type],0))</f>
        <v>5</v>
      </c>
      <c r="M4581" s="4">
        <f>AND(Sales[[#This Row],[date]]&lt;=TY_YTDMax,Sales[[#This Row],[date]]&gt;=TY_YTDMin)*Sales[[#This Row],[sales]]</f>
        <v>0</v>
      </c>
      <c r="N4581" s="4">
        <f>AND(Sales[[#This Row],[date]]&lt;=LY_YTDMax,Sales[[#This Row],[date]]&gt;=LY_YTDMin)*Sales[[#This Row],[sales]]</f>
        <v>0</v>
      </c>
      <c r="O4581" s="4">
        <f>AND(Sales[[#This Row],[date]]&gt;=YoY_Min,Sales[[#This Row],[date]]&lt;=TY_YTDMax)*(Sales[[#This Row],[sales]]/Sales[[#This Row],[sqft]])</f>
        <v>4.8738245310245315E-2</v>
      </c>
      <c r="P4581" s="4">
        <f>SUMIF(Sales[RegionStoretype],Sales[[#This Row],[RegionStoretype]],Sales[YoY_SSF])/Sales[[#This Row],[Region_TypeCount]]</f>
        <v>59.469551530910678</v>
      </c>
    </row>
    <row r="4582" spans="1:16" x14ac:dyDescent="0.25">
      <c r="A4582" s="1">
        <v>43042</v>
      </c>
      <c r="B4582">
        <v>35</v>
      </c>
      <c r="C4582">
        <v>2</v>
      </c>
      <c r="D4582">
        <v>14725.171699999999</v>
      </c>
      <c r="E4582">
        <f>INDEX(Stores[region],MATCH(Sales[[#This Row],[store_no]],Stores[store_no],0))</f>
        <v>3</v>
      </c>
      <c r="F4582" t="str">
        <f>INDEX(Stores[storetype],MATCH(Sales[[#This Row],[store_no]],Stores[store_no],0))</f>
        <v>C</v>
      </c>
      <c r="G4582" t="str">
        <f>INDEX(Stores[location_city],MATCH(Sales[[#This Row],[store_no]],Stores[store_no],0))</f>
        <v>Wichita</v>
      </c>
      <c r="H4582" t="str">
        <f>INDEX(Stores[location_state],MATCH(Sales[[#This Row],[store_no]],Stores[store_no],0))</f>
        <v>Kansas</v>
      </c>
      <c r="I4582">
        <f>INDEX(Stores[sqft],MATCH(Sales[[#This Row],[store_no]],Stores[store_no],0))</f>
        <v>72800</v>
      </c>
      <c r="J4582" s="4" t="str">
        <f>INDEX(Departments[dept_name],MATCH(Sales[[#This Row],[dept_no]],Departments[dept_no],0))</f>
        <v>Baby</v>
      </c>
      <c r="K4582" s="4" t="str">
        <f>CONCATENATE(Sales[[#This Row],[region]],Sales[[#This Row],[storetype]])</f>
        <v>3C</v>
      </c>
      <c r="L4582" s="4">
        <f>INDEX(RegionStoreCount[Store Count],MATCH(Sales[[#This Row],[RegionStoretype]],RegionStoreCount[Region/Type],0))</f>
        <v>2</v>
      </c>
      <c r="M4582" s="4">
        <f>AND(Sales[[#This Row],[date]]&lt;=TY_YTDMax,Sales[[#This Row],[date]]&gt;=TY_YTDMin)*Sales[[#This Row],[sales]]</f>
        <v>0</v>
      </c>
      <c r="N4582" s="4">
        <f>AND(Sales[[#This Row],[date]]&lt;=LY_YTDMax,Sales[[#This Row],[date]]&gt;=LY_YTDMin)*Sales[[#This Row],[sales]]</f>
        <v>0</v>
      </c>
      <c r="O4582" s="4">
        <f>AND(Sales[[#This Row],[date]]&gt;=YoY_Min,Sales[[#This Row],[date]]&lt;=TY_YTDMax)*(Sales[[#This Row],[sales]]/Sales[[#This Row],[sqft]])</f>
        <v>0.20226884203296702</v>
      </c>
      <c r="P4582" s="4">
        <f>SUMIF(Sales[RegionStoretype],Sales[[#This Row],[RegionStoretype]],Sales[YoY_SSF])/Sales[[#This Row],[Region_TypeCount]]</f>
        <v>47.561479460925746</v>
      </c>
    </row>
    <row r="4583" spans="1:16" x14ac:dyDescent="0.25">
      <c r="A4583" s="1">
        <v>43042</v>
      </c>
      <c r="B4583">
        <v>35</v>
      </c>
      <c r="C4583">
        <v>4</v>
      </c>
      <c r="D4583">
        <v>1886.5401999999999</v>
      </c>
      <c r="E4583">
        <f>INDEX(Stores[region],MATCH(Sales[[#This Row],[store_no]],Stores[store_no],0))</f>
        <v>3</v>
      </c>
      <c r="F4583" t="str">
        <f>INDEX(Stores[storetype],MATCH(Sales[[#This Row],[store_no]],Stores[store_no],0))</f>
        <v>C</v>
      </c>
      <c r="G4583" t="str">
        <f>INDEX(Stores[location_city],MATCH(Sales[[#This Row],[store_no]],Stores[store_no],0))</f>
        <v>Wichita</v>
      </c>
      <c r="H4583" t="str">
        <f>INDEX(Stores[location_state],MATCH(Sales[[#This Row],[store_no]],Stores[store_no],0))</f>
        <v>Kansas</v>
      </c>
      <c r="I4583">
        <f>INDEX(Stores[sqft],MATCH(Sales[[#This Row],[store_no]],Stores[store_no],0))</f>
        <v>72800</v>
      </c>
      <c r="J4583" s="4" t="str">
        <f>INDEX(Departments[dept_name],MATCH(Sales[[#This Row],[dept_no]],Departments[dept_no],0))</f>
        <v>Books</v>
      </c>
      <c r="K4583" s="4" t="str">
        <f>CONCATENATE(Sales[[#This Row],[region]],Sales[[#This Row],[storetype]])</f>
        <v>3C</v>
      </c>
      <c r="L4583" s="4">
        <f>INDEX(RegionStoreCount[Store Count],MATCH(Sales[[#This Row],[RegionStoretype]],RegionStoreCount[Region/Type],0))</f>
        <v>2</v>
      </c>
      <c r="M4583" s="4">
        <f>AND(Sales[[#This Row],[date]]&lt;=TY_YTDMax,Sales[[#This Row],[date]]&gt;=TY_YTDMin)*Sales[[#This Row],[sales]]</f>
        <v>0</v>
      </c>
      <c r="N4583" s="4">
        <f>AND(Sales[[#This Row],[date]]&lt;=LY_YTDMax,Sales[[#This Row],[date]]&gt;=LY_YTDMin)*Sales[[#This Row],[sales]]</f>
        <v>0</v>
      </c>
      <c r="O4583" s="4">
        <f>AND(Sales[[#This Row],[date]]&gt;=YoY_Min,Sales[[#This Row],[date]]&lt;=TY_YTDMax)*(Sales[[#This Row],[sales]]/Sales[[#This Row],[sqft]])</f>
        <v>2.5914013736263734E-2</v>
      </c>
      <c r="P4583" s="4">
        <f>SUMIF(Sales[RegionStoretype],Sales[[#This Row],[RegionStoretype]],Sales[YoY_SSF])/Sales[[#This Row],[Region_TypeCount]]</f>
        <v>47.561479460925746</v>
      </c>
    </row>
    <row r="4584" spans="1:16" x14ac:dyDescent="0.25">
      <c r="A4584" s="1">
        <v>43042</v>
      </c>
      <c r="B4584">
        <v>36</v>
      </c>
      <c r="C4584">
        <v>9</v>
      </c>
      <c r="D4584">
        <v>21399.0625</v>
      </c>
      <c r="E4584">
        <f>INDEX(Stores[region],MATCH(Sales[[#This Row],[store_no]],Stores[store_no],0))</f>
        <v>2</v>
      </c>
      <c r="F4584" t="str">
        <f>INDEX(Stores[storetype],MATCH(Sales[[#This Row],[store_no]],Stores[store_no],0))</f>
        <v>A</v>
      </c>
      <c r="G4584" t="str">
        <f>INDEX(Stores[location_city],MATCH(Sales[[#This Row],[store_no]],Stores[store_no],0))</f>
        <v>Aurora</v>
      </c>
      <c r="H4584" t="str">
        <f>INDEX(Stores[location_state],MATCH(Sales[[#This Row],[store_no]],Stores[store_no],0))</f>
        <v>Illinois</v>
      </c>
      <c r="I4584">
        <f>INDEX(Stores[sqft],MATCH(Sales[[#This Row],[store_no]],Stores[store_no],0))</f>
        <v>209900</v>
      </c>
      <c r="J4584" s="4" t="str">
        <f>INDEX(Departments[dept_name],MATCH(Sales[[#This Row],[dept_no]],Departments[dept_no],0))</f>
        <v>Garden</v>
      </c>
      <c r="K4584" s="4" t="str">
        <f>CONCATENATE(Sales[[#This Row],[region]],Sales[[#This Row],[storetype]])</f>
        <v>2A</v>
      </c>
      <c r="L4584" s="4">
        <f>INDEX(RegionStoreCount[Store Count],MATCH(Sales[[#This Row],[RegionStoretype]],RegionStoreCount[Region/Type],0))</f>
        <v>5</v>
      </c>
      <c r="M4584" s="4">
        <f>AND(Sales[[#This Row],[date]]&lt;=TY_YTDMax,Sales[[#This Row],[date]]&gt;=TY_YTDMin)*Sales[[#This Row],[sales]]</f>
        <v>0</v>
      </c>
      <c r="N4584" s="4">
        <f>AND(Sales[[#This Row],[date]]&lt;=LY_YTDMax,Sales[[#This Row],[date]]&gt;=LY_YTDMin)*Sales[[#This Row],[sales]]</f>
        <v>0</v>
      </c>
      <c r="O4584" s="4">
        <f>AND(Sales[[#This Row],[date]]&gt;=YoY_Min,Sales[[#This Row],[date]]&lt;=TY_YTDMax)*(Sales[[#This Row],[sales]]/Sales[[#This Row],[sqft]])</f>
        <v>0.10194884468794664</v>
      </c>
      <c r="P4584" s="4">
        <f>SUMIF(Sales[RegionStoretype],Sales[[#This Row],[RegionStoretype]],Sales[YoY_SSF])/Sales[[#This Row],[Region_TypeCount]]</f>
        <v>60.052789354368521</v>
      </c>
    </row>
    <row r="4585" spans="1:16" x14ac:dyDescent="0.25">
      <c r="A4585" s="1">
        <v>43042</v>
      </c>
      <c r="B4585">
        <v>36</v>
      </c>
      <c r="C4585">
        <v>20</v>
      </c>
      <c r="D4585">
        <v>268103.79610000004</v>
      </c>
      <c r="E4585">
        <f>INDEX(Stores[region],MATCH(Sales[[#This Row],[store_no]],Stores[store_no],0))</f>
        <v>2</v>
      </c>
      <c r="F4585" t="str">
        <f>INDEX(Stores[storetype],MATCH(Sales[[#This Row],[store_no]],Stores[store_no],0))</f>
        <v>A</v>
      </c>
      <c r="G4585" t="str">
        <f>INDEX(Stores[location_city],MATCH(Sales[[#This Row],[store_no]],Stores[store_no],0))</f>
        <v>Aurora</v>
      </c>
      <c r="H4585" t="str">
        <f>INDEX(Stores[location_state],MATCH(Sales[[#This Row],[store_no]],Stores[store_no],0))</f>
        <v>Illinois</v>
      </c>
      <c r="I4585">
        <f>INDEX(Stores[sqft],MATCH(Sales[[#This Row],[store_no]],Stores[store_no],0))</f>
        <v>209900</v>
      </c>
      <c r="J4585" s="4" t="str">
        <f>INDEX(Departments[dept_name],MATCH(Sales[[#This Row],[dept_no]],Departments[dept_no],0))</f>
        <v>Toys</v>
      </c>
      <c r="K4585" s="4" t="str">
        <f>CONCATENATE(Sales[[#This Row],[region]],Sales[[#This Row],[storetype]])</f>
        <v>2A</v>
      </c>
      <c r="L4585" s="4">
        <f>INDEX(RegionStoreCount[Store Count],MATCH(Sales[[#This Row],[RegionStoretype]],RegionStoreCount[Region/Type],0))</f>
        <v>5</v>
      </c>
      <c r="M4585" s="4">
        <f>AND(Sales[[#This Row],[date]]&lt;=TY_YTDMax,Sales[[#This Row],[date]]&gt;=TY_YTDMin)*Sales[[#This Row],[sales]]</f>
        <v>0</v>
      </c>
      <c r="N4585" s="4">
        <f>AND(Sales[[#This Row],[date]]&lt;=LY_YTDMax,Sales[[#This Row],[date]]&gt;=LY_YTDMin)*Sales[[#This Row],[sales]]</f>
        <v>0</v>
      </c>
      <c r="O4585" s="4">
        <f>AND(Sales[[#This Row],[date]]&gt;=YoY_Min,Sales[[#This Row],[date]]&lt;=TY_YTDMax)*(Sales[[#This Row],[sales]]/Sales[[#This Row],[sqft]])</f>
        <v>1.2772929780848024</v>
      </c>
      <c r="P4585" s="4">
        <f>SUMIF(Sales[RegionStoretype],Sales[[#This Row],[RegionStoretype]],Sales[YoY_SSF])/Sales[[#This Row],[Region_TypeCount]]</f>
        <v>60.052789354368521</v>
      </c>
    </row>
    <row r="4586" spans="1:16" x14ac:dyDescent="0.25">
      <c r="A4586" s="1">
        <v>43042</v>
      </c>
      <c r="B4586">
        <v>37</v>
      </c>
      <c r="C4586">
        <v>11</v>
      </c>
      <c r="D4586">
        <v>56400.036400000005</v>
      </c>
      <c r="E4586">
        <f>INDEX(Stores[region],MATCH(Sales[[#This Row],[store_no]],Stores[store_no],0))</f>
        <v>3</v>
      </c>
      <c r="F4586" t="str">
        <f>INDEX(Stores[storetype],MATCH(Sales[[#This Row],[store_no]],Stores[store_no],0))</f>
        <v>C</v>
      </c>
      <c r="G4586" t="str">
        <f>INDEX(Stores[location_city],MATCH(Sales[[#This Row],[store_no]],Stores[store_no],0))</f>
        <v>Lincoln</v>
      </c>
      <c r="H4586" t="str">
        <f>INDEX(Stores[location_state],MATCH(Sales[[#This Row],[store_no]],Stores[store_no],0))</f>
        <v>Nebraska</v>
      </c>
      <c r="I4586">
        <f>INDEX(Stores[sqft],MATCH(Sales[[#This Row],[store_no]],Stores[store_no],0))</f>
        <v>161300</v>
      </c>
      <c r="J4586" s="4" t="str">
        <f>INDEX(Departments[dept_name],MATCH(Sales[[#This Row],[dept_no]],Departments[dept_no],0))</f>
        <v>Home</v>
      </c>
      <c r="K4586" s="4" t="str">
        <f>CONCATENATE(Sales[[#This Row],[region]],Sales[[#This Row],[storetype]])</f>
        <v>3C</v>
      </c>
      <c r="L4586" s="4">
        <f>INDEX(RegionStoreCount[Store Count],MATCH(Sales[[#This Row],[RegionStoretype]],RegionStoreCount[Region/Type],0))</f>
        <v>2</v>
      </c>
      <c r="M4586" s="4">
        <f>AND(Sales[[#This Row],[date]]&lt;=TY_YTDMax,Sales[[#This Row],[date]]&gt;=TY_YTDMin)*Sales[[#This Row],[sales]]</f>
        <v>0</v>
      </c>
      <c r="N4586" s="4">
        <f>AND(Sales[[#This Row],[date]]&lt;=LY_YTDMax,Sales[[#This Row],[date]]&gt;=LY_YTDMin)*Sales[[#This Row],[sales]]</f>
        <v>0</v>
      </c>
      <c r="O4586" s="4">
        <f>AND(Sales[[#This Row],[date]]&gt;=YoY_Min,Sales[[#This Row],[date]]&lt;=TY_YTDMax)*(Sales[[#This Row],[sales]]/Sales[[#This Row],[sqft]])</f>
        <v>0.34965924612523253</v>
      </c>
      <c r="P4586" s="4">
        <f>SUMIF(Sales[RegionStoretype],Sales[[#This Row],[RegionStoretype]],Sales[YoY_SSF])/Sales[[#This Row],[Region_TypeCount]]</f>
        <v>47.561479460925746</v>
      </c>
    </row>
    <row r="4587" spans="1:16" x14ac:dyDescent="0.25">
      <c r="A4587" s="1">
        <v>43042</v>
      </c>
      <c r="B4587">
        <v>38</v>
      </c>
      <c r="C4587">
        <v>2</v>
      </c>
      <c r="D4587">
        <v>27554.579600000001</v>
      </c>
      <c r="E4587">
        <f>INDEX(Stores[region],MATCH(Sales[[#This Row],[store_no]],Stores[store_no],0))</f>
        <v>2</v>
      </c>
      <c r="F4587" t="str">
        <f>INDEX(Stores[storetype],MATCH(Sales[[#This Row],[store_no]],Stores[store_no],0))</f>
        <v>C</v>
      </c>
      <c r="G4587" t="str">
        <f>INDEX(Stores[location_city],MATCH(Sales[[#This Row],[store_no]],Stores[store_no],0))</f>
        <v>Hinsdale</v>
      </c>
      <c r="H4587" t="str">
        <f>INDEX(Stores[location_state],MATCH(Sales[[#This Row],[store_no]],Stores[store_no],0))</f>
        <v>Illinois</v>
      </c>
      <c r="I4587">
        <f>INDEX(Stores[sqft],MATCH(Sales[[#This Row],[store_no]],Stores[store_no],0))</f>
        <v>155600</v>
      </c>
      <c r="J4587" s="4" t="str">
        <f>INDEX(Departments[dept_name],MATCH(Sales[[#This Row],[dept_no]],Departments[dept_no],0))</f>
        <v>Baby</v>
      </c>
      <c r="K4587" s="4" t="str">
        <f>CONCATENATE(Sales[[#This Row],[region]],Sales[[#This Row],[storetype]])</f>
        <v>2C</v>
      </c>
      <c r="L4587" s="4">
        <f>INDEX(RegionStoreCount[Store Count],MATCH(Sales[[#This Row],[RegionStoretype]],RegionStoreCount[Region/Type],0))</f>
        <v>1</v>
      </c>
      <c r="M4587" s="4">
        <f>AND(Sales[[#This Row],[date]]&lt;=TY_YTDMax,Sales[[#This Row],[date]]&gt;=TY_YTDMin)*Sales[[#This Row],[sales]]</f>
        <v>0</v>
      </c>
      <c r="N4587" s="4">
        <f>AND(Sales[[#This Row],[date]]&lt;=LY_YTDMax,Sales[[#This Row],[date]]&gt;=LY_YTDMin)*Sales[[#This Row],[sales]]</f>
        <v>0</v>
      </c>
      <c r="O4587" s="4">
        <f>AND(Sales[[#This Row],[date]]&gt;=YoY_Min,Sales[[#This Row],[date]]&lt;=TY_YTDMax)*(Sales[[#This Row],[sales]]/Sales[[#This Row],[sqft]])</f>
        <v>0.17708598714652957</v>
      </c>
      <c r="P4587" s="4">
        <f>SUMIF(Sales[RegionStoretype],Sales[[#This Row],[RegionStoretype]],Sales[YoY_SSF])/Sales[[#This Row],[Region_TypeCount]]</f>
        <v>44.537621913239086</v>
      </c>
    </row>
    <row r="4588" spans="1:16" x14ac:dyDescent="0.25">
      <c r="A4588" s="1">
        <v>43042</v>
      </c>
      <c r="B4588">
        <v>38</v>
      </c>
      <c r="C4588">
        <v>15</v>
      </c>
      <c r="D4588">
        <v>78431.331200000001</v>
      </c>
      <c r="E4588">
        <f>INDEX(Stores[region],MATCH(Sales[[#This Row],[store_no]],Stores[store_no],0))</f>
        <v>2</v>
      </c>
      <c r="F4588" t="str">
        <f>INDEX(Stores[storetype],MATCH(Sales[[#This Row],[store_no]],Stores[store_no],0))</f>
        <v>C</v>
      </c>
      <c r="G4588" t="str">
        <f>INDEX(Stores[location_city],MATCH(Sales[[#This Row],[store_no]],Stores[store_no],0))</f>
        <v>Hinsdale</v>
      </c>
      <c r="H4588" t="str">
        <f>INDEX(Stores[location_state],MATCH(Sales[[#This Row],[store_no]],Stores[store_no],0))</f>
        <v>Illinois</v>
      </c>
      <c r="I4588">
        <f>INDEX(Stores[sqft],MATCH(Sales[[#This Row],[store_no]],Stores[store_no],0))</f>
        <v>155600</v>
      </c>
      <c r="J4588" s="4" t="str">
        <f>INDEX(Departments[dept_name],MATCH(Sales[[#This Row],[dept_no]],Departments[dept_no],0))</f>
        <v>Music</v>
      </c>
      <c r="K4588" s="4" t="str">
        <f>CONCATENATE(Sales[[#This Row],[region]],Sales[[#This Row],[storetype]])</f>
        <v>2C</v>
      </c>
      <c r="L4588" s="4">
        <f>INDEX(RegionStoreCount[Store Count],MATCH(Sales[[#This Row],[RegionStoretype]],RegionStoreCount[Region/Type],0))</f>
        <v>1</v>
      </c>
      <c r="M4588" s="4">
        <f>AND(Sales[[#This Row],[date]]&lt;=TY_YTDMax,Sales[[#This Row],[date]]&gt;=TY_YTDMin)*Sales[[#This Row],[sales]]</f>
        <v>0</v>
      </c>
      <c r="N4588" s="4">
        <f>AND(Sales[[#This Row],[date]]&lt;=LY_YTDMax,Sales[[#This Row],[date]]&gt;=LY_YTDMin)*Sales[[#This Row],[sales]]</f>
        <v>0</v>
      </c>
      <c r="O4588" s="4">
        <f>AND(Sales[[#This Row],[date]]&gt;=YoY_Min,Sales[[#This Row],[date]]&lt;=TY_YTDMax)*(Sales[[#This Row],[sales]]/Sales[[#This Row],[sqft]])</f>
        <v>0.50405739845758357</v>
      </c>
      <c r="P4588" s="4">
        <f>SUMIF(Sales[RegionStoretype],Sales[[#This Row],[RegionStoretype]],Sales[YoY_SSF])/Sales[[#This Row],[Region_TypeCount]]</f>
        <v>44.537621913239086</v>
      </c>
    </row>
    <row r="4589" spans="1:16" x14ac:dyDescent="0.25">
      <c r="A4589" s="1">
        <v>43042</v>
      </c>
      <c r="B4589">
        <v>38</v>
      </c>
      <c r="C4589">
        <v>18</v>
      </c>
      <c r="D4589">
        <v>158793.84300000002</v>
      </c>
      <c r="E4589">
        <f>INDEX(Stores[region],MATCH(Sales[[#This Row],[store_no]],Stores[store_no],0))</f>
        <v>2</v>
      </c>
      <c r="F4589" t="str">
        <f>INDEX(Stores[storetype],MATCH(Sales[[#This Row],[store_no]],Stores[store_no],0))</f>
        <v>C</v>
      </c>
      <c r="G4589" t="str">
        <f>INDEX(Stores[location_city],MATCH(Sales[[#This Row],[store_no]],Stores[store_no],0))</f>
        <v>Hinsdale</v>
      </c>
      <c r="H4589" t="str">
        <f>INDEX(Stores[location_state],MATCH(Sales[[#This Row],[store_no]],Stores[store_no],0))</f>
        <v>Illinois</v>
      </c>
      <c r="I4589">
        <f>INDEX(Stores[sqft],MATCH(Sales[[#This Row],[store_no]],Stores[store_no],0))</f>
        <v>155600</v>
      </c>
      <c r="J4589" s="4" t="str">
        <f>INDEX(Departments[dept_name],MATCH(Sales[[#This Row],[dept_no]],Departments[dept_no],0))</f>
        <v>Sports</v>
      </c>
      <c r="K4589" s="4" t="str">
        <f>CONCATENATE(Sales[[#This Row],[region]],Sales[[#This Row],[storetype]])</f>
        <v>2C</v>
      </c>
      <c r="L4589" s="4">
        <f>INDEX(RegionStoreCount[Store Count],MATCH(Sales[[#This Row],[RegionStoretype]],RegionStoreCount[Region/Type],0))</f>
        <v>1</v>
      </c>
      <c r="M4589" s="4">
        <f>AND(Sales[[#This Row],[date]]&lt;=TY_YTDMax,Sales[[#This Row],[date]]&gt;=TY_YTDMin)*Sales[[#This Row],[sales]]</f>
        <v>0</v>
      </c>
      <c r="N4589" s="4">
        <f>AND(Sales[[#This Row],[date]]&lt;=LY_YTDMax,Sales[[#This Row],[date]]&gt;=LY_YTDMin)*Sales[[#This Row],[sales]]</f>
        <v>0</v>
      </c>
      <c r="O4589" s="4">
        <f>AND(Sales[[#This Row],[date]]&gt;=YoY_Min,Sales[[#This Row],[date]]&lt;=TY_YTDMax)*(Sales[[#This Row],[sales]]/Sales[[#This Row],[sqft]])</f>
        <v>1.0205259832904885</v>
      </c>
      <c r="P4589" s="4">
        <f>SUMIF(Sales[RegionStoretype],Sales[[#This Row],[RegionStoretype]],Sales[YoY_SSF])/Sales[[#This Row],[Region_TypeCount]]</f>
        <v>44.537621913239086</v>
      </c>
    </row>
    <row r="4590" spans="1:16" x14ac:dyDescent="0.25">
      <c r="A4590" s="1">
        <v>43042</v>
      </c>
      <c r="B4590">
        <v>38</v>
      </c>
      <c r="C4590">
        <v>19</v>
      </c>
      <c r="D4590">
        <v>34358.640800000001</v>
      </c>
      <c r="E4590">
        <f>INDEX(Stores[region],MATCH(Sales[[#This Row],[store_no]],Stores[store_no],0))</f>
        <v>2</v>
      </c>
      <c r="F4590" t="str">
        <f>INDEX(Stores[storetype],MATCH(Sales[[#This Row],[store_no]],Stores[store_no],0))</f>
        <v>C</v>
      </c>
      <c r="G4590" t="str">
        <f>INDEX(Stores[location_city],MATCH(Sales[[#This Row],[store_no]],Stores[store_no],0))</f>
        <v>Hinsdale</v>
      </c>
      <c r="H4590" t="str">
        <f>INDEX(Stores[location_state],MATCH(Sales[[#This Row],[store_no]],Stores[store_no],0))</f>
        <v>Illinois</v>
      </c>
      <c r="I4590">
        <f>INDEX(Stores[sqft],MATCH(Sales[[#This Row],[store_no]],Stores[store_no],0))</f>
        <v>155600</v>
      </c>
      <c r="J4590" s="4" t="str">
        <f>INDEX(Departments[dept_name],MATCH(Sales[[#This Row],[dept_no]],Departments[dept_no],0))</f>
        <v>Tools</v>
      </c>
      <c r="K4590" s="4" t="str">
        <f>CONCATENATE(Sales[[#This Row],[region]],Sales[[#This Row],[storetype]])</f>
        <v>2C</v>
      </c>
      <c r="L4590" s="4">
        <f>INDEX(RegionStoreCount[Store Count],MATCH(Sales[[#This Row],[RegionStoretype]],RegionStoreCount[Region/Type],0))</f>
        <v>1</v>
      </c>
      <c r="M4590" s="4">
        <f>AND(Sales[[#This Row],[date]]&lt;=TY_YTDMax,Sales[[#This Row],[date]]&gt;=TY_YTDMin)*Sales[[#This Row],[sales]]</f>
        <v>0</v>
      </c>
      <c r="N4590" s="4">
        <f>AND(Sales[[#This Row],[date]]&lt;=LY_YTDMax,Sales[[#This Row],[date]]&gt;=LY_YTDMin)*Sales[[#This Row],[sales]]</f>
        <v>0</v>
      </c>
      <c r="O4590" s="4">
        <f>AND(Sales[[#This Row],[date]]&gt;=YoY_Min,Sales[[#This Row],[date]]&lt;=TY_YTDMax)*(Sales[[#This Row],[sales]]/Sales[[#This Row],[sqft]])</f>
        <v>0.22081388688946016</v>
      </c>
      <c r="P4590" s="4">
        <f>SUMIF(Sales[RegionStoretype],Sales[[#This Row],[RegionStoretype]],Sales[YoY_SSF])/Sales[[#This Row],[Region_TypeCount]]</f>
        <v>44.537621913239086</v>
      </c>
    </row>
    <row r="4591" spans="1:16" x14ac:dyDescent="0.25">
      <c r="A4591" s="1">
        <v>43049</v>
      </c>
      <c r="B4591">
        <v>1</v>
      </c>
      <c r="C4591">
        <v>6</v>
      </c>
      <c r="D4591">
        <v>17105.467499999999</v>
      </c>
      <c r="E4591">
        <f>INDEX(Stores[region],MATCH(Sales[[#This Row],[store_no]],Stores[store_no],0))</f>
        <v>1</v>
      </c>
      <c r="F4591" t="str">
        <f>INDEX(Stores[storetype],MATCH(Sales[[#This Row],[store_no]],Stores[store_no],0))</f>
        <v>A</v>
      </c>
      <c r="G4591" t="str">
        <f>INDEX(Stores[location_city],MATCH(Sales[[#This Row],[store_no]],Stores[store_no],0))</f>
        <v>Ann Arbor</v>
      </c>
      <c r="H4591" t="str">
        <f>INDEX(Stores[location_state],MATCH(Sales[[#This Row],[store_no]],Stores[store_no],0))</f>
        <v>Michigan</v>
      </c>
      <c r="I4591">
        <f>INDEX(Stores[sqft],MATCH(Sales[[#This Row],[store_no]],Stores[store_no],0))</f>
        <v>100600</v>
      </c>
      <c r="J4591" s="4" t="str">
        <f>INDEX(Departments[dept_name],MATCH(Sales[[#This Row],[dept_no]],Departments[dept_no],0))</f>
        <v>Computers</v>
      </c>
      <c r="K4591" s="4" t="str">
        <f>CONCATENATE(Sales[[#This Row],[region]],Sales[[#This Row],[storetype]])</f>
        <v>1A</v>
      </c>
      <c r="L4591" s="4">
        <f>INDEX(RegionStoreCount[Store Count],MATCH(Sales[[#This Row],[RegionStoretype]],RegionStoreCount[Region/Type],0))</f>
        <v>5</v>
      </c>
      <c r="M4591" s="4">
        <f>AND(Sales[[#This Row],[date]]&lt;=TY_YTDMax,Sales[[#This Row],[date]]&gt;=TY_YTDMin)*Sales[[#This Row],[sales]]</f>
        <v>0</v>
      </c>
      <c r="N4591" s="4">
        <f>AND(Sales[[#This Row],[date]]&lt;=LY_YTDMax,Sales[[#This Row],[date]]&gt;=LY_YTDMin)*Sales[[#This Row],[sales]]</f>
        <v>0</v>
      </c>
      <c r="O4591" s="4">
        <f>AND(Sales[[#This Row],[date]]&gt;=YoY_Min,Sales[[#This Row],[date]]&lt;=TY_YTDMax)*(Sales[[#This Row],[sales]]/Sales[[#This Row],[sqft]])</f>
        <v>0.17003446819085485</v>
      </c>
      <c r="P4591" s="4">
        <f>SUMIF(Sales[RegionStoretype],Sales[[#This Row],[RegionStoretype]],Sales[YoY_SSF])/Sales[[#This Row],[Region_TypeCount]]</f>
        <v>59.469551530910678</v>
      </c>
    </row>
    <row r="4592" spans="1:16" x14ac:dyDescent="0.25">
      <c r="A4592" s="1">
        <v>43049</v>
      </c>
      <c r="B4592">
        <v>1</v>
      </c>
      <c r="C4592">
        <v>10</v>
      </c>
      <c r="D4592">
        <v>39076.210300000006</v>
      </c>
      <c r="E4592">
        <f>INDEX(Stores[region],MATCH(Sales[[#This Row],[store_no]],Stores[store_no],0))</f>
        <v>1</v>
      </c>
      <c r="F4592" t="str">
        <f>INDEX(Stores[storetype],MATCH(Sales[[#This Row],[store_no]],Stores[store_no],0))</f>
        <v>A</v>
      </c>
      <c r="G4592" t="str">
        <f>INDEX(Stores[location_city],MATCH(Sales[[#This Row],[store_no]],Stores[store_no],0))</f>
        <v>Ann Arbor</v>
      </c>
      <c r="H4592" t="str">
        <f>INDEX(Stores[location_state],MATCH(Sales[[#This Row],[store_no]],Stores[store_no],0))</f>
        <v>Michigan</v>
      </c>
      <c r="I4592">
        <f>INDEX(Stores[sqft],MATCH(Sales[[#This Row],[store_no]],Stores[store_no],0))</f>
        <v>100600</v>
      </c>
      <c r="J4592" s="4" t="str">
        <f>INDEX(Departments[dept_name],MATCH(Sales[[#This Row],[dept_no]],Departments[dept_no],0))</f>
        <v>Health</v>
      </c>
      <c r="K4592" s="4" t="str">
        <f>CONCATENATE(Sales[[#This Row],[region]],Sales[[#This Row],[storetype]])</f>
        <v>1A</v>
      </c>
      <c r="L4592" s="4">
        <f>INDEX(RegionStoreCount[Store Count],MATCH(Sales[[#This Row],[RegionStoretype]],RegionStoreCount[Region/Type],0))</f>
        <v>5</v>
      </c>
      <c r="M4592" s="4">
        <f>AND(Sales[[#This Row],[date]]&lt;=TY_YTDMax,Sales[[#This Row],[date]]&gt;=TY_YTDMin)*Sales[[#This Row],[sales]]</f>
        <v>0</v>
      </c>
      <c r="N4592" s="4">
        <f>AND(Sales[[#This Row],[date]]&lt;=LY_YTDMax,Sales[[#This Row],[date]]&gt;=LY_YTDMin)*Sales[[#This Row],[sales]]</f>
        <v>0</v>
      </c>
      <c r="O4592" s="4">
        <f>AND(Sales[[#This Row],[date]]&gt;=YoY_Min,Sales[[#This Row],[date]]&lt;=TY_YTDMax)*(Sales[[#This Row],[sales]]/Sales[[#This Row],[sqft]])</f>
        <v>0.38843151391650105</v>
      </c>
      <c r="P4592" s="4">
        <f>SUMIF(Sales[RegionStoretype],Sales[[#This Row],[RegionStoretype]],Sales[YoY_SSF])/Sales[[#This Row],[Region_TypeCount]]</f>
        <v>59.469551530910678</v>
      </c>
    </row>
    <row r="4593" spans="1:16" x14ac:dyDescent="0.25">
      <c r="A4593" s="1">
        <v>43049</v>
      </c>
      <c r="B4593">
        <v>2</v>
      </c>
      <c r="C4593">
        <v>1</v>
      </c>
      <c r="D4593">
        <v>38461.592600000004</v>
      </c>
      <c r="E4593">
        <f>INDEX(Stores[region],MATCH(Sales[[#This Row],[store_no]],Stores[store_no],0))</f>
        <v>3</v>
      </c>
      <c r="F4593" t="str">
        <f>INDEX(Stores[storetype],MATCH(Sales[[#This Row],[store_no]],Stores[store_no],0))</f>
        <v>A</v>
      </c>
      <c r="G4593" t="str">
        <f>INDEX(Stores[location_city],MATCH(Sales[[#This Row],[store_no]],Stores[store_no],0))</f>
        <v>Minneapolis</v>
      </c>
      <c r="H4593" t="str">
        <f>INDEX(Stores[location_state],MATCH(Sales[[#This Row],[store_no]],Stores[store_no],0))</f>
        <v>Minnesota</v>
      </c>
      <c r="I4593">
        <f>INDEX(Stores[sqft],MATCH(Sales[[#This Row],[store_no]],Stores[store_no],0))</f>
        <v>210400</v>
      </c>
      <c r="J4593" s="4" t="str">
        <f>INDEX(Departments[dept_name],MATCH(Sales[[#This Row],[dept_no]],Departments[dept_no],0))</f>
        <v>Automotive</v>
      </c>
      <c r="K4593" s="4" t="str">
        <f>CONCATENATE(Sales[[#This Row],[region]],Sales[[#This Row],[storetype]])</f>
        <v>3A</v>
      </c>
      <c r="L4593" s="4">
        <f>INDEX(RegionStoreCount[Store Count],MATCH(Sales[[#This Row],[RegionStoretype]],RegionStoreCount[Region/Type],0))</f>
        <v>9</v>
      </c>
      <c r="M4593" s="4">
        <f>AND(Sales[[#This Row],[date]]&lt;=TY_YTDMax,Sales[[#This Row],[date]]&gt;=TY_YTDMin)*Sales[[#This Row],[sales]]</f>
        <v>0</v>
      </c>
      <c r="N4593" s="4">
        <f>AND(Sales[[#This Row],[date]]&lt;=LY_YTDMax,Sales[[#This Row],[date]]&gt;=LY_YTDMin)*Sales[[#This Row],[sales]]</f>
        <v>0</v>
      </c>
      <c r="O4593" s="4">
        <f>AND(Sales[[#This Row],[date]]&gt;=YoY_Min,Sales[[#This Row],[date]]&lt;=TY_YTDMax)*(Sales[[#This Row],[sales]]/Sales[[#This Row],[sqft]])</f>
        <v>0.18280224619771865</v>
      </c>
      <c r="P4593" s="4">
        <f>SUMIF(Sales[RegionStoretype],Sales[[#This Row],[RegionStoretype]],Sales[YoY_SSF])/Sales[[#This Row],[Region_TypeCount]]</f>
        <v>53.603836561720975</v>
      </c>
    </row>
    <row r="4594" spans="1:16" x14ac:dyDescent="0.25">
      <c r="A4594" s="1">
        <v>43049</v>
      </c>
      <c r="B4594">
        <v>2</v>
      </c>
      <c r="C4594">
        <v>2</v>
      </c>
      <c r="D4594">
        <v>31493.6554</v>
      </c>
      <c r="E4594">
        <f>INDEX(Stores[region],MATCH(Sales[[#This Row],[store_no]],Stores[store_no],0))</f>
        <v>3</v>
      </c>
      <c r="F4594" t="str">
        <f>INDEX(Stores[storetype],MATCH(Sales[[#This Row],[store_no]],Stores[store_no],0))</f>
        <v>A</v>
      </c>
      <c r="G4594" t="str">
        <f>INDEX(Stores[location_city],MATCH(Sales[[#This Row],[store_no]],Stores[store_no],0))</f>
        <v>Minneapolis</v>
      </c>
      <c r="H4594" t="str">
        <f>INDEX(Stores[location_state],MATCH(Sales[[#This Row],[store_no]],Stores[store_no],0))</f>
        <v>Minnesota</v>
      </c>
      <c r="I4594">
        <f>INDEX(Stores[sqft],MATCH(Sales[[#This Row],[store_no]],Stores[store_no],0))</f>
        <v>210400</v>
      </c>
      <c r="J4594" s="4" t="str">
        <f>INDEX(Departments[dept_name],MATCH(Sales[[#This Row],[dept_no]],Departments[dept_no],0))</f>
        <v>Baby</v>
      </c>
      <c r="K4594" s="4" t="str">
        <f>CONCATENATE(Sales[[#This Row],[region]],Sales[[#This Row],[storetype]])</f>
        <v>3A</v>
      </c>
      <c r="L4594" s="4">
        <f>INDEX(RegionStoreCount[Store Count],MATCH(Sales[[#This Row],[RegionStoretype]],RegionStoreCount[Region/Type],0))</f>
        <v>9</v>
      </c>
      <c r="M4594" s="4">
        <f>AND(Sales[[#This Row],[date]]&lt;=TY_YTDMax,Sales[[#This Row],[date]]&gt;=TY_YTDMin)*Sales[[#This Row],[sales]]</f>
        <v>0</v>
      </c>
      <c r="N4594" s="4">
        <f>AND(Sales[[#This Row],[date]]&lt;=LY_YTDMax,Sales[[#This Row],[date]]&gt;=LY_YTDMin)*Sales[[#This Row],[sales]]</f>
        <v>0</v>
      </c>
      <c r="O4594" s="4">
        <f>AND(Sales[[#This Row],[date]]&gt;=YoY_Min,Sales[[#This Row],[date]]&lt;=TY_YTDMax)*(Sales[[#This Row],[sales]]/Sales[[#This Row],[sqft]])</f>
        <v>0.14968467395437263</v>
      </c>
      <c r="P4594" s="4">
        <f>SUMIF(Sales[RegionStoretype],Sales[[#This Row],[RegionStoretype]],Sales[YoY_SSF])/Sales[[#This Row],[Region_TypeCount]]</f>
        <v>53.603836561720975</v>
      </c>
    </row>
    <row r="4595" spans="1:16" x14ac:dyDescent="0.25">
      <c r="A4595" s="1">
        <v>43049</v>
      </c>
      <c r="B4595">
        <v>2</v>
      </c>
      <c r="C4595">
        <v>15</v>
      </c>
      <c r="D4595">
        <v>987.43</v>
      </c>
      <c r="E4595">
        <f>INDEX(Stores[region],MATCH(Sales[[#This Row],[store_no]],Stores[store_no],0))</f>
        <v>3</v>
      </c>
      <c r="F4595" t="str">
        <f>INDEX(Stores[storetype],MATCH(Sales[[#This Row],[store_no]],Stores[store_no],0))</f>
        <v>A</v>
      </c>
      <c r="G4595" t="str">
        <f>INDEX(Stores[location_city],MATCH(Sales[[#This Row],[store_no]],Stores[store_no],0))</f>
        <v>Minneapolis</v>
      </c>
      <c r="H4595" t="str">
        <f>INDEX(Stores[location_state],MATCH(Sales[[#This Row],[store_no]],Stores[store_no],0))</f>
        <v>Minnesota</v>
      </c>
      <c r="I4595">
        <f>INDEX(Stores[sqft],MATCH(Sales[[#This Row],[store_no]],Stores[store_no],0))</f>
        <v>210400</v>
      </c>
      <c r="J4595" s="4" t="str">
        <f>INDEX(Departments[dept_name],MATCH(Sales[[#This Row],[dept_no]],Departments[dept_no],0))</f>
        <v>Music</v>
      </c>
      <c r="K4595" s="4" t="str">
        <f>CONCATENATE(Sales[[#This Row],[region]],Sales[[#This Row],[storetype]])</f>
        <v>3A</v>
      </c>
      <c r="L4595" s="4">
        <f>INDEX(RegionStoreCount[Store Count],MATCH(Sales[[#This Row],[RegionStoretype]],RegionStoreCount[Region/Type],0))</f>
        <v>9</v>
      </c>
      <c r="M4595" s="4">
        <f>AND(Sales[[#This Row],[date]]&lt;=TY_YTDMax,Sales[[#This Row],[date]]&gt;=TY_YTDMin)*Sales[[#This Row],[sales]]</f>
        <v>0</v>
      </c>
      <c r="N4595" s="4">
        <f>AND(Sales[[#This Row],[date]]&lt;=LY_YTDMax,Sales[[#This Row],[date]]&gt;=LY_YTDMin)*Sales[[#This Row],[sales]]</f>
        <v>0</v>
      </c>
      <c r="O4595" s="4">
        <f>AND(Sales[[#This Row],[date]]&gt;=YoY_Min,Sales[[#This Row],[date]]&lt;=TY_YTDMax)*(Sales[[#This Row],[sales]]/Sales[[#This Row],[sqft]])</f>
        <v>4.6931083650190112E-3</v>
      </c>
      <c r="P4595" s="4">
        <f>SUMIF(Sales[RegionStoretype],Sales[[#This Row],[RegionStoretype]],Sales[YoY_SSF])/Sales[[#This Row],[Region_TypeCount]]</f>
        <v>53.603836561720975</v>
      </c>
    </row>
    <row r="4596" spans="1:16" x14ac:dyDescent="0.25">
      <c r="A4596" s="1">
        <v>43049</v>
      </c>
      <c r="B4596">
        <v>3</v>
      </c>
      <c r="C4596">
        <v>3</v>
      </c>
      <c r="D4596">
        <v>40792.445099999997</v>
      </c>
      <c r="E4596">
        <f>INDEX(Stores[region],MATCH(Sales[[#This Row],[store_no]],Stores[store_no],0))</f>
        <v>1</v>
      </c>
      <c r="F4596" t="str">
        <f>INDEX(Stores[storetype],MATCH(Sales[[#This Row],[store_no]],Stores[store_no],0))</f>
        <v>B</v>
      </c>
      <c r="G4596" t="str">
        <f>INDEX(Stores[location_city],MATCH(Sales[[#This Row],[store_no]],Stores[store_no],0))</f>
        <v>Detroit</v>
      </c>
      <c r="H4596" t="str">
        <f>INDEX(Stores[location_state],MATCH(Sales[[#This Row],[store_no]],Stores[store_no],0))</f>
        <v>Michigan</v>
      </c>
      <c r="I4596">
        <f>INDEX(Stores[sqft],MATCH(Sales[[#This Row],[store_no]],Stores[store_no],0))</f>
        <v>114500</v>
      </c>
      <c r="J4596" s="4" t="str">
        <f>INDEX(Departments[dept_name],MATCH(Sales[[#This Row],[dept_no]],Departments[dept_no],0))</f>
        <v>Beauty</v>
      </c>
      <c r="K4596" s="4" t="str">
        <f>CONCATENATE(Sales[[#This Row],[region]],Sales[[#This Row],[storetype]])</f>
        <v>1B</v>
      </c>
      <c r="L4596" s="4">
        <f>INDEX(RegionStoreCount[Store Count],MATCH(Sales[[#This Row],[RegionStoretype]],RegionStoreCount[Region/Type],0))</f>
        <v>5</v>
      </c>
      <c r="M4596" s="4">
        <f>AND(Sales[[#This Row],[date]]&lt;=TY_YTDMax,Sales[[#This Row],[date]]&gt;=TY_YTDMin)*Sales[[#This Row],[sales]]</f>
        <v>0</v>
      </c>
      <c r="N4596" s="4">
        <f>AND(Sales[[#This Row],[date]]&lt;=LY_YTDMax,Sales[[#This Row],[date]]&gt;=LY_YTDMin)*Sales[[#This Row],[sales]]</f>
        <v>0</v>
      </c>
      <c r="O4596" s="4">
        <f>AND(Sales[[#This Row],[date]]&gt;=YoY_Min,Sales[[#This Row],[date]]&lt;=TY_YTDMax)*(Sales[[#This Row],[sales]]/Sales[[#This Row],[sqft]])</f>
        <v>0.35626589606986897</v>
      </c>
      <c r="P4596" s="4">
        <f>SUMIF(Sales[RegionStoretype],Sales[[#This Row],[RegionStoretype]],Sales[YoY_SSF])/Sales[[#This Row],[Region_TypeCount]]</f>
        <v>68.518982968140051</v>
      </c>
    </row>
    <row r="4597" spans="1:16" x14ac:dyDescent="0.25">
      <c r="A4597" s="1">
        <v>43049</v>
      </c>
      <c r="B4597">
        <v>3</v>
      </c>
      <c r="C4597">
        <v>4</v>
      </c>
      <c r="D4597">
        <v>27505.0432</v>
      </c>
      <c r="E4597">
        <f>INDEX(Stores[region],MATCH(Sales[[#This Row],[store_no]],Stores[store_no],0))</f>
        <v>1</v>
      </c>
      <c r="F4597" t="str">
        <f>INDEX(Stores[storetype],MATCH(Sales[[#This Row],[store_no]],Stores[store_no],0))</f>
        <v>B</v>
      </c>
      <c r="G4597" t="str">
        <f>INDEX(Stores[location_city],MATCH(Sales[[#This Row],[store_no]],Stores[store_no],0))</f>
        <v>Detroit</v>
      </c>
      <c r="H4597" t="str">
        <f>INDEX(Stores[location_state],MATCH(Sales[[#This Row],[store_no]],Stores[store_no],0))</f>
        <v>Michigan</v>
      </c>
      <c r="I4597">
        <f>INDEX(Stores[sqft],MATCH(Sales[[#This Row],[store_no]],Stores[store_no],0))</f>
        <v>114500</v>
      </c>
      <c r="J4597" s="4" t="str">
        <f>INDEX(Departments[dept_name],MATCH(Sales[[#This Row],[dept_no]],Departments[dept_no],0))</f>
        <v>Books</v>
      </c>
      <c r="K4597" s="4" t="str">
        <f>CONCATENATE(Sales[[#This Row],[region]],Sales[[#This Row],[storetype]])</f>
        <v>1B</v>
      </c>
      <c r="L4597" s="4">
        <f>INDEX(RegionStoreCount[Store Count],MATCH(Sales[[#This Row],[RegionStoretype]],RegionStoreCount[Region/Type],0))</f>
        <v>5</v>
      </c>
      <c r="M4597" s="4">
        <f>AND(Sales[[#This Row],[date]]&lt;=TY_YTDMax,Sales[[#This Row],[date]]&gt;=TY_YTDMin)*Sales[[#This Row],[sales]]</f>
        <v>0</v>
      </c>
      <c r="N4597" s="4">
        <f>AND(Sales[[#This Row],[date]]&lt;=LY_YTDMax,Sales[[#This Row],[date]]&gt;=LY_YTDMin)*Sales[[#This Row],[sales]]</f>
        <v>0</v>
      </c>
      <c r="O4597" s="4">
        <f>AND(Sales[[#This Row],[date]]&gt;=YoY_Min,Sales[[#This Row],[date]]&lt;=TY_YTDMax)*(Sales[[#This Row],[sales]]/Sales[[#This Row],[sqft]])</f>
        <v>0.24021871790393012</v>
      </c>
      <c r="P4597" s="4">
        <f>SUMIF(Sales[RegionStoretype],Sales[[#This Row],[RegionStoretype]],Sales[YoY_SSF])/Sales[[#This Row],[Region_TypeCount]]</f>
        <v>68.518982968140051</v>
      </c>
    </row>
    <row r="4598" spans="1:16" x14ac:dyDescent="0.25">
      <c r="A4598" s="1">
        <v>43049</v>
      </c>
      <c r="B4598">
        <v>3</v>
      </c>
      <c r="C4598">
        <v>12</v>
      </c>
      <c r="D4598">
        <v>125883.4973</v>
      </c>
      <c r="E4598">
        <f>INDEX(Stores[region],MATCH(Sales[[#This Row],[store_no]],Stores[store_no],0))</f>
        <v>1</v>
      </c>
      <c r="F4598" t="str">
        <f>INDEX(Stores[storetype],MATCH(Sales[[#This Row],[store_no]],Stores[store_no],0))</f>
        <v>B</v>
      </c>
      <c r="G4598" t="str">
        <f>INDEX(Stores[location_city],MATCH(Sales[[#This Row],[store_no]],Stores[store_no],0))</f>
        <v>Detroit</v>
      </c>
      <c r="H4598" t="str">
        <f>INDEX(Stores[location_state],MATCH(Sales[[#This Row],[store_no]],Stores[store_no],0))</f>
        <v>Michigan</v>
      </c>
      <c r="I4598">
        <f>INDEX(Stores[sqft],MATCH(Sales[[#This Row],[store_no]],Stores[store_no],0))</f>
        <v>114500</v>
      </c>
      <c r="J4598" s="4" t="str">
        <f>INDEX(Departments[dept_name],MATCH(Sales[[#This Row],[dept_no]],Departments[dept_no],0))</f>
        <v>Jewelery</v>
      </c>
      <c r="K4598" s="4" t="str">
        <f>CONCATENATE(Sales[[#This Row],[region]],Sales[[#This Row],[storetype]])</f>
        <v>1B</v>
      </c>
      <c r="L4598" s="4">
        <f>INDEX(RegionStoreCount[Store Count],MATCH(Sales[[#This Row],[RegionStoretype]],RegionStoreCount[Region/Type],0))</f>
        <v>5</v>
      </c>
      <c r="M4598" s="4">
        <f>AND(Sales[[#This Row],[date]]&lt;=TY_YTDMax,Sales[[#This Row],[date]]&gt;=TY_YTDMin)*Sales[[#This Row],[sales]]</f>
        <v>0</v>
      </c>
      <c r="N4598" s="4">
        <f>AND(Sales[[#This Row],[date]]&lt;=LY_YTDMax,Sales[[#This Row],[date]]&gt;=LY_YTDMin)*Sales[[#This Row],[sales]]</f>
        <v>0</v>
      </c>
      <c r="O4598" s="4">
        <f>AND(Sales[[#This Row],[date]]&gt;=YoY_Min,Sales[[#This Row],[date]]&lt;=TY_YTDMax)*(Sales[[#This Row],[sales]]/Sales[[#This Row],[sqft]])</f>
        <v>1.0994191903930131</v>
      </c>
      <c r="P4598" s="4">
        <f>SUMIF(Sales[RegionStoretype],Sales[[#This Row],[RegionStoretype]],Sales[YoY_SSF])/Sales[[#This Row],[Region_TypeCount]]</f>
        <v>68.518982968140051</v>
      </c>
    </row>
    <row r="4599" spans="1:16" x14ac:dyDescent="0.25">
      <c r="A4599" s="1">
        <v>43049</v>
      </c>
      <c r="B4599">
        <v>4</v>
      </c>
      <c r="C4599">
        <v>8</v>
      </c>
      <c r="D4599">
        <v>149615.69589999999</v>
      </c>
      <c r="E4599">
        <f>INDEX(Stores[region],MATCH(Sales[[#This Row],[store_no]],Stores[store_no],0))</f>
        <v>1</v>
      </c>
      <c r="F4599" t="str">
        <f>INDEX(Stores[storetype],MATCH(Sales[[#This Row],[store_no]],Stores[store_no],0))</f>
        <v>A</v>
      </c>
      <c r="G4599" t="str">
        <f>INDEX(Stores[location_city],MATCH(Sales[[#This Row],[store_no]],Stores[store_no],0))</f>
        <v>Cincinnati</v>
      </c>
      <c r="H4599" t="str">
        <f>INDEX(Stores[location_state],MATCH(Sales[[#This Row],[store_no]],Stores[store_no],0))</f>
        <v>Ohio</v>
      </c>
      <c r="I4599">
        <f>INDEX(Stores[sqft],MATCH(Sales[[#This Row],[store_no]],Stores[store_no],0))</f>
        <v>127800</v>
      </c>
      <c r="J4599" s="4" t="str">
        <f>INDEX(Departments[dept_name],MATCH(Sales[[#This Row],[dept_no]],Departments[dept_no],0))</f>
        <v>Games</v>
      </c>
      <c r="K4599" s="4" t="str">
        <f>CONCATENATE(Sales[[#This Row],[region]],Sales[[#This Row],[storetype]])</f>
        <v>1A</v>
      </c>
      <c r="L4599" s="4">
        <f>INDEX(RegionStoreCount[Store Count],MATCH(Sales[[#This Row],[RegionStoretype]],RegionStoreCount[Region/Type],0))</f>
        <v>5</v>
      </c>
      <c r="M4599" s="4">
        <f>AND(Sales[[#This Row],[date]]&lt;=TY_YTDMax,Sales[[#This Row],[date]]&gt;=TY_YTDMin)*Sales[[#This Row],[sales]]</f>
        <v>0</v>
      </c>
      <c r="N4599" s="4">
        <f>AND(Sales[[#This Row],[date]]&lt;=LY_YTDMax,Sales[[#This Row],[date]]&gt;=LY_YTDMin)*Sales[[#This Row],[sales]]</f>
        <v>0</v>
      </c>
      <c r="O4599" s="4">
        <f>AND(Sales[[#This Row],[date]]&gt;=YoY_Min,Sales[[#This Row],[date]]&lt;=TY_YTDMax)*(Sales[[#This Row],[sales]]/Sales[[#This Row],[sqft]])</f>
        <v>1.1707018458528951</v>
      </c>
      <c r="P4599" s="4">
        <f>SUMIF(Sales[RegionStoretype],Sales[[#This Row],[RegionStoretype]],Sales[YoY_SSF])/Sales[[#This Row],[Region_TypeCount]]</f>
        <v>59.469551530910678</v>
      </c>
    </row>
    <row r="4600" spans="1:16" x14ac:dyDescent="0.25">
      <c r="A4600" s="1">
        <v>43049</v>
      </c>
      <c r="B4600">
        <v>4</v>
      </c>
      <c r="C4600">
        <v>10</v>
      </c>
      <c r="D4600">
        <v>123706.5463</v>
      </c>
      <c r="E4600">
        <f>INDEX(Stores[region],MATCH(Sales[[#This Row],[store_no]],Stores[store_no],0))</f>
        <v>1</v>
      </c>
      <c r="F4600" t="str">
        <f>INDEX(Stores[storetype],MATCH(Sales[[#This Row],[store_no]],Stores[store_no],0))</f>
        <v>A</v>
      </c>
      <c r="G4600" t="str">
        <f>INDEX(Stores[location_city],MATCH(Sales[[#This Row],[store_no]],Stores[store_no],0))</f>
        <v>Cincinnati</v>
      </c>
      <c r="H4600" t="str">
        <f>INDEX(Stores[location_state],MATCH(Sales[[#This Row],[store_no]],Stores[store_no],0))</f>
        <v>Ohio</v>
      </c>
      <c r="I4600">
        <f>INDEX(Stores[sqft],MATCH(Sales[[#This Row],[store_no]],Stores[store_no],0))</f>
        <v>127800</v>
      </c>
      <c r="J4600" s="4" t="str">
        <f>INDEX(Departments[dept_name],MATCH(Sales[[#This Row],[dept_no]],Departments[dept_no],0))</f>
        <v>Health</v>
      </c>
      <c r="K4600" s="4" t="str">
        <f>CONCATENATE(Sales[[#This Row],[region]],Sales[[#This Row],[storetype]])</f>
        <v>1A</v>
      </c>
      <c r="L4600" s="4">
        <f>INDEX(RegionStoreCount[Store Count],MATCH(Sales[[#This Row],[RegionStoretype]],RegionStoreCount[Region/Type],0))</f>
        <v>5</v>
      </c>
      <c r="M4600" s="4">
        <f>AND(Sales[[#This Row],[date]]&lt;=TY_YTDMax,Sales[[#This Row],[date]]&gt;=TY_YTDMin)*Sales[[#This Row],[sales]]</f>
        <v>0</v>
      </c>
      <c r="N4600" s="4">
        <f>AND(Sales[[#This Row],[date]]&lt;=LY_YTDMax,Sales[[#This Row],[date]]&gt;=LY_YTDMin)*Sales[[#This Row],[sales]]</f>
        <v>0</v>
      </c>
      <c r="O4600" s="4">
        <f>AND(Sales[[#This Row],[date]]&gt;=YoY_Min,Sales[[#This Row],[date]]&lt;=TY_YTDMax)*(Sales[[#This Row],[sales]]/Sales[[#This Row],[sqft]])</f>
        <v>0.96796984585289514</v>
      </c>
      <c r="P4600" s="4">
        <f>SUMIF(Sales[RegionStoretype],Sales[[#This Row],[RegionStoretype]],Sales[YoY_SSF])/Sales[[#This Row],[Region_TypeCount]]</f>
        <v>59.469551530910678</v>
      </c>
    </row>
    <row r="4601" spans="1:16" x14ac:dyDescent="0.25">
      <c r="A4601" s="1">
        <v>43049</v>
      </c>
      <c r="B4601">
        <v>5</v>
      </c>
      <c r="C4601">
        <v>3</v>
      </c>
      <c r="D4601">
        <v>120138.8352</v>
      </c>
      <c r="E4601">
        <f>INDEX(Stores[region],MATCH(Sales[[#This Row],[store_no]],Stores[store_no],0))</f>
        <v>1</v>
      </c>
      <c r="F4601" t="str">
        <f>INDEX(Stores[storetype],MATCH(Sales[[#This Row],[store_no]],Stores[store_no],0))</f>
        <v>B</v>
      </c>
      <c r="G4601" t="str">
        <f>INDEX(Stores[location_city],MATCH(Sales[[#This Row],[store_no]],Stores[store_no],0))</f>
        <v>Bloomington</v>
      </c>
      <c r="H4601" t="str">
        <f>INDEX(Stores[location_state],MATCH(Sales[[#This Row],[store_no]],Stores[store_no],0))</f>
        <v>Indiana</v>
      </c>
      <c r="I4601">
        <f>INDEX(Stores[sqft],MATCH(Sales[[#This Row],[store_no]],Stores[store_no],0))</f>
        <v>114500</v>
      </c>
      <c r="J4601" s="4" t="str">
        <f>INDEX(Departments[dept_name],MATCH(Sales[[#This Row],[dept_no]],Departments[dept_no],0))</f>
        <v>Beauty</v>
      </c>
      <c r="K4601" s="4" t="str">
        <f>CONCATENATE(Sales[[#This Row],[region]],Sales[[#This Row],[storetype]])</f>
        <v>1B</v>
      </c>
      <c r="L4601" s="4">
        <f>INDEX(RegionStoreCount[Store Count],MATCH(Sales[[#This Row],[RegionStoretype]],RegionStoreCount[Region/Type],0))</f>
        <v>5</v>
      </c>
      <c r="M4601" s="4">
        <f>AND(Sales[[#This Row],[date]]&lt;=TY_YTDMax,Sales[[#This Row],[date]]&gt;=TY_YTDMin)*Sales[[#This Row],[sales]]</f>
        <v>0</v>
      </c>
      <c r="N4601" s="4">
        <f>AND(Sales[[#This Row],[date]]&lt;=LY_YTDMax,Sales[[#This Row],[date]]&gt;=LY_YTDMin)*Sales[[#This Row],[sales]]</f>
        <v>0</v>
      </c>
      <c r="O4601" s="4">
        <f>AND(Sales[[#This Row],[date]]&gt;=YoY_Min,Sales[[#This Row],[date]]&lt;=TY_YTDMax)*(Sales[[#This Row],[sales]]/Sales[[#This Row],[sqft]])</f>
        <v>1.0492474689956333</v>
      </c>
      <c r="P4601" s="4">
        <f>SUMIF(Sales[RegionStoretype],Sales[[#This Row],[RegionStoretype]],Sales[YoY_SSF])/Sales[[#This Row],[Region_TypeCount]]</f>
        <v>68.518982968140051</v>
      </c>
    </row>
    <row r="4602" spans="1:16" x14ac:dyDescent="0.25">
      <c r="A4602" s="1">
        <v>43049</v>
      </c>
      <c r="B4602">
        <v>5</v>
      </c>
      <c r="C4602">
        <v>5</v>
      </c>
      <c r="D4602">
        <v>57370.599600000001</v>
      </c>
      <c r="E4602">
        <f>INDEX(Stores[region],MATCH(Sales[[#This Row],[store_no]],Stores[store_no],0))</f>
        <v>1</v>
      </c>
      <c r="F4602" t="str">
        <f>INDEX(Stores[storetype],MATCH(Sales[[#This Row],[store_no]],Stores[store_no],0))</f>
        <v>B</v>
      </c>
      <c r="G4602" t="str">
        <f>INDEX(Stores[location_city],MATCH(Sales[[#This Row],[store_no]],Stores[store_no],0))</f>
        <v>Bloomington</v>
      </c>
      <c r="H4602" t="str">
        <f>INDEX(Stores[location_state],MATCH(Sales[[#This Row],[store_no]],Stores[store_no],0))</f>
        <v>Indiana</v>
      </c>
      <c r="I4602">
        <f>INDEX(Stores[sqft],MATCH(Sales[[#This Row],[store_no]],Stores[store_no],0))</f>
        <v>114500</v>
      </c>
      <c r="J4602" s="4" t="str">
        <f>INDEX(Departments[dept_name],MATCH(Sales[[#This Row],[dept_no]],Departments[dept_no],0))</f>
        <v>Clothing</v>
      </c>
      <c r="K4602" s="4" t="str">
        <f>CONCATENATE(Sales[[#This Row],[region]],Sales[[#This Row],[storetype]])</f>
        <v>1B</v>
      </c>
      <c r="L4602" s="4">
        <f>INDEX(RegionStoreCount[Store Count],MATCH(Sales[[#This Row],[RegionStoretype]],RegionStoreCount[Region/Type],0))</f>
        <v>5</v>
      </c>
      <c r="M4602" s="4">
        <f>AND(Sales[[#This Row],[date]]&lt;=TY_YTDMax,Sales[[#This Row],[date]]&gt;=TY_YTDMin)*Sales[[#This Row],[sales]]</f>
        <v>0</v>
      </c>
      <c r="N4602" s="4">
        <f>AND(Sales[[#This Row],[date]]&lt;=LY_YTDMax,Sales[[#This Row],[date]]&gt;=LY_YTDMin)*Sales[[#This Row],[sales]]</f>
        <v>0</v>
      </c>
      <c r="O4602" s="4">
        <f>AND(Sales[[#This Row],[date]]&gt;=YoY_Min,Sales[[#This Row],[date]]&lt;=TY_YTDMax)*(Sales[[#This Row],[sales]]/Sales[[#This Row],[sqft]])</f>
        <v>0.50105327161572055</v>
      </c>
      <c r="P4602" s="4">
        <f>SUMIF(Sales[RegionStoretype],Sales[[#This Row],[RegionStoretype]],Sales[YoY_SSF])/Sales[[#This Row],[Region_TypeCount]]</f>
        <v>68.518982968140051</v>
      </c>
    </row>
    <row r="4603" spans="1:16" x14ac:dyDescent="0.25">
      <c r="A4603" s="1">
        <v>43049</v>
      </c>
      <c r="B4603">
        <v>5</v>
      </c>
      <c r="C4603">
        <v>6</v>
      </c>
      <c r="D4603">
        <v>40289.902000000002</v>
      </c>
      <c r="E4603">
        <f>INDEX(Stores[region],MATCH(Sales[[#This Row],[store_no]],Stores[store_no],0))</f>
        <v>1</v>
      </c>
      <c r="F4603" t="str">
        <f>INDEX(Stores[storetype],MATCH(Sales[[#This Row],[store_no]],Stores[store_no],0))</f>
        <v>B</v>
      </c>
      <c r="G4603" t="str">
        <f>INDEX(Stores[location_city],MATCH(Sales[[#This Row],[store_no]],Stores[store_no],0))</f>
        <v>Bloomington</v>
      </c>
      <c r="H4603" t="str">
        <f>INDEX(Stores[location_state],MATCH(Sales[[#This Row],[store_no]],Stores[store_no],0))</f>
        <v>Indiana</v>
      </c>
      <c r="I4603">
        <f>INDEX(Stores[sqft],MATCH(Sales[[#This Row],[store_no]],Stores[store_no],0))</f>
        <v>114500</v>
      </c>
      <c r="J4603" s="4" t="str">
        <f>INDEX(Departments[dept_name],MATCH(Sales[[#This Row],[dept_no]],Departments[dept_no],0))</f>
        <v>Computers</v>
      </c>
      <c r="K4603" s="4" t="str">
        <f>CONCATENATE(Sales[[#This Row],[region]],Sales[[#This Row],[storetype]])</f>
        <v>1B</v>
      </c>
      <c r="L4603" s="4">
        <f>INDEX(RegionStoreCount[Store Count],MATCH(Sales[[#This Row],[RegionStoretype]],RegionStoreCount[Region/Type],0))</f>
        <v>5</v>
      </c>
      <c r="M4603" s="4">
        <f>AND(Sales[[#This Row],[date]]&lt;=TY_YTDMax,Sales[[#This Row],[date]]&gt;=TY_YTDMin)*Sales[[#This Row],[sales]]</f>
        <v>0</v>
      </c>
      <c r="N4603" s="4">
        <f>AND(Sales[[#This Row],[date]]&lt;=LY_YTDMax,Sales[[#This Row],[date]]&gt;=LY_YTDMin)*Sales[[#This Row],[sales]]</f>
        <v>0</v>
      </c>
      <c r="O4603" s="4">
        <f>AND(Sales[[#This Row],[date]]&gt;=YoY_Min,Sales[[#This Row],[date]]&lt;=TY_YTDMax)*(Sales[[#This Row],[sales]]/Sales[[#This Row],[sqft]])</f>
        <v>0.35187687336244544</v>
      </c>
      <c r="P4603" s="4">
        <f>SUMIF(Sales[RegionStoretype],Sales[[#This Row],[RegionStoretype]],Sales[YoY_SSF])/Sales[[#This Row],[Region_TypeCount]]</f>
        <v>68.518982968140051</v>
      </c>
    </row>
    <row r="4604" spans="1:16" x14ac:dyDescent="0.25">
      <c r="A4604" s="1">
        <v>43049</v>
      </c>
      <c r="B4604">
        <v>5</v>
      </c>
      <c r="C4604">
        <v>19</v>
      </c>
      <c r="D4604">
        <v>24673.352199999998</v>
      </c>
      <c r="E4604">
        <f>INDEX(Stores[region],MATCH(Sales[[#This Row],[store_no]],Stores[store_no],0))</f>
        <v>1</v>
      </c>
      <c r="F4604" t="str">
        <f>INDEX(Stores[storetype],MATCH(Sales[[#This Row],[store_no]],Stores[store_no],0))</f>
        <v>B</v>
      </c>
      <c r="G4604" t="str">
        <f>INDEX(Stores[location_city],MATCH(Sales[[#This Row],[store_no]],Stores[store_no],0))</f>
        <v>Bloomington</v>
      </c>
      <c r="H4604" t="str">
        <f>INDEX(Stores[location_state],MATCH(Sales[[#This Row],[store_no]],Stores[store_no],0))</f>
        <v>Indiana</v>
      </c>
      <c r="I4604">
        <f>INDEX(Stores[sqft],MATCH(Sales[[#This Row],[store_no]],Stores[store_no],0))</f>
        <v>114500</v>
      </c>
      <c r="J4604" s="4" t="str">
        <f>INDEX(Departments[dept_name],MATCH(Sales[[#This Row],[dept_no]],Departments[dept_no],0))</f>
        <v>Tools</v>
      </c>
      <c r="K4604" s="4" t="str">
        <f>CONCATENATE(Sales[[#This Row],[region]],Sales[[#This Row],[storetype]])</f>
        <v>1B</v>
      </c>
      <c r="L4604" s="4">
        <f>INDEX(RegionStoreCount[Store Count],MATCH(Sales[[#This Row],[RegionStoretype]],RegionStoreCount[Region/Type],0))</f>
        <v>5</v>
      </c>
      <c r="M4604" s="4">
        <f>AND(Sales[[#This Row],[date]]&lt;=TY_YTDMax,Sales[[#This Row],[date]]&gt;=TY_YTDMin)*Sales[[#This Row],[sales]]</f>
        <v>0</v>
      </c>
      <c r="N4604" s="4">
        <f>AND(Sales[[#This Row],[date]]&lt;=LY_YTDMax,Sales[[#This Row],[date]]&gt;=LY_YTDMin)*Sales[[#This Row],[sales]]</f>
        <v>0</v>
      </c>
      <c r="O4604" s="4">
        <f>AND(Sales[[#This Row],[date]]&gt;=YoY_Min,Sales[[#This Row],[date]]&lt;=TY_YTDMax)*(Sales[[#This Row],[sales]]/Sales[[#This Row],[sqft]])</f>
        <v>0.21548779213973798</v>
      </c>
      <c r="P4604" s="4">
        <f>SUMIF(Sales[RegionStoretype],Sales[[#This Row],[RegionStoretype]],Sales[YoY_SSF])/Sales[[#This Row],[Region_TypeCount]]</f>
        <v>68.518982968140051</v>
      </c>
    </row>
    <row r="4605" spans="1:16" x14ac:dyDescent="0.25">
      <c r="A4605" s="1">
        <v>43049</v>
      </c>
      <c r="B4605">
        <v>6</v>
      </c>
      <c r="C4605">
        <v>16</v>
      </c>
      <c r="D4605">
        <v>114191.43149999999</v>
      </c>
      <c r="E4605">
        <f>INDEX(Stores[region],MATCH(Sales[[#This Row],[store_no]],Stores[store_no],0))</f>
        <v>3</v>
      </c>
      <c r="F4605" t="str">
        <f>INDEX(Stores[storetype],MATCH(Sales[[#This Row],[store_no]],Stores[store_no],0))</f>
        <v>A</v>
      </c>
      <c r="G4605" t="str">
        <f>INDEX(Stores[location_city],MATCH(Sales[[#This Row],[store_no]],Stores[store_no],0))</f>
        <v>Green Bay</v>
      </c>
      <c r="H4605" t="str">
        <f>INDEX(Stores[location_state],MATCH(Sales[[#This Row],[store_no]],Stores[store_no],0))</f>
        <v>Wisconsin</v>
      </c>
      <c r="I4605">
        <f>INDEX(Stores[sqft],MATCH(Sales[[#This Row],[store_no]],Stores[store_no],0))</f>
        <v>138800</v>
      </c>
      <c r="J4605" s="4" t="str">
        <f>INDEX(Departments[dept_name],MATCH(Sales[[#This Row],[dept_no]],Departments[dept_no],0))</f>
        <v>Outdoors</v>
      </c>
      <c r="K4605" s="4" t="str">
        <f>CONCATENATE(Sales[[#This Row],[region]],Sales[[#This Row],[storetype]])</f>
        <v>3A</v>
      </c>
      <c r="L4605" s="4">
        <f>INDEX(RegionStoreCount[Store Count],MATCH(Sales[[#This Row],[RegionStoretype]],RegionStoreCount[Region/Type],0))</f>
        <v>9</v>
      </c>
      <c r="M4605" s="4">
        <f>AND(Sales[[#This Row],[date]]&lt;=TY_YTDMax,Sales[[#This Row],[date]]&gt;=TY_YTDMin)*Sales[[#This Row],[sales]]</f>
        <v>0</v>
      </c>
      <c r="N4605" s="4">
        <f>AND(Sales[[#This Row],[date]]&lt;=LY_YTDMax,Sales[[#This Row],[date]]&gt;=LY_YTDMin)*Sales[[#This Row],[sales]]</f>
        <v>0</v>
      </c>
      <c r="O4605" s="4">
        <f>AND(Sales[[#This Row],[date]]&gt;=YoY_Min,Sales[[#This Row],[date]]&lt;=TY_YTDMax)*(Sales[[#This Row],[sales]]/Sales[[#This Row],[sqft]])</f>
        <v>0.82270483789625359</v>
      </c>
      <c r="P4605" s="4">
        <f>SUMIF(Sales[RegionStoretype],Sales[[#This Row],[RegionStoretype]],Sales[YoY_SSF])/Sales[[#This Row],[Region_TypeCount]]</f>
        <v>53.603836561720975</v>
      </c>
    </row>
    <row r="4606" spans="1:16" x14ac:dyDescent="0.25">
      <c r="A4606" s="1">
        <v>43049</v>
      </c>
      <c r="B4606">
        <v>6</v>
      </c>
      <c r="C4606">
        <v>19</v>
      </c>
      <c r="D4606">
        <v>53393.624499999991</v>
      </c>
      <c r="E4606">
        <f>INDEX(Stores[region],MATCH(Sales[[#This Row],[store_no]],Stores[store_no],0))</f>
        <v>3</v>
      </c>
      <c r="F4606" t="str">
        <f>INDEX(Stores[storetype],MATCH(Sales[[#This Row],[store_no]],Stores[store_no],0))</f>
        <v>A</v>
      </c>
      <c r="G4606" t="str">
        <f>INDEX(Stores[location_city],MATCH(Sales[[#This Row],[store_no]],Stores[store_no],0))</f>
        <v>Green Bay</v>
      </c>
      <c r="H4606" t="str">
        <f>INDEX(Stores[location_state],MATCH(Sales[[#This Row],[store_no]],Stores[store_no],0))</f>
        <v>Wisconsin</v>
      </c>
      <c r="I4606">
        <f>INDEX(Stores[sqft],MATCH(Sales[[#This Row],[store_no]],Stores[store_no],0))</f>
        <v>138800</v>
      </c>
      <c r="J4606" s="4" t="str">
        <f>INDEX(Departments[dept_name],MATCH(Sales[[#This Row],[dept_no]],Departments[dept_no],0))</f>
        <v>Tools</v>
      </c>
      <c r="K4606" s="4" t="str">
        <f>CONCATENATE(Sales[[#This Row],[region]],Sales[[#This Row],[storetype]])</f>
        <v>3A</v>
      </c>
      <c r="L4606" s="4">
        <f>INDEX(RegionStoreCount[Store Count],MATCH(Sales[[#This Row],[RegionStoretype]],RegionStoreCount[Region/Type],0))</f>
        <v>9</v>
      </c>
      <c r="M4606" s="4">
        <f>AND(Sales[[#This Row],[date]]&lt;=TY_YTDMax,Sales[[#This Row],[date]]&gt;=TY_YTDMin)*Sales[[#This Row],[sales]]</f>
        <v>0</v>
      </c>
      <c r="N4606" s="4">
        <f>AND(Sales[[#This Row],[date]]&lt;=LY_YTDMax,Sales[[#This Row],[date]]&gt;=LY_YTDMin)*Sales[[#This Row],[sales]]</f>
        <v>0</v>
      </c>
      <c r="O4606" s="4">
        <f>AND(Sales[[#This Row],[date]]&gt;=YoY_Min,Sales[[#This Row],[date]]&lt;=TY_YTDMax)*(Sales[[#This Row],[sales]]/Sales[[#This Row],[sqft]])</f>
        <v>0.38468029178674346</v>
      </c>
      <c r="P4606" s="4">
        <f>SUMIF(Sales[RegionStoretype],Sales[[#This Row],[RegionStoretype]],Sales[YoY_SSF])/Sales[[#This Row],[Region_TypeCount]]</f>
        <v>53.603836561720975</v>
      </c>
    </row>
    <row r="4607" spans="1:16" x14ac:dyDescent="0.25">
      <c r="A4607" s="1">
        <v>43049</v>
      </c>
      <c r="B4607">
        <v>8</v>
      </c>
      <c r="C4607">
        <v>13</v>
      </c>
      <c r="D4607">
        <v>147575.53809999998</v>
      </c>
      <c r="E4607">
        <f>INDEX(Stores[region],MATCH(Sales[[#This Row],[store_no]],Stores[store_no],0))</f>
        <v>3</v>
      </c>
      <c r="F4607" t="str">
        <f>INDEX(Stores[storetype],MATCH(Sales[[#This Row],[store_no]],Stores[store_no],0))</f>
        <v>A</v>
      </c>
      <c r="G4607" t="str">
        <f>INDEX(Stores[location_city],MATCH(Sales[[#This Row],[store_no]],Stores[store_no],0))</f>
        <v>Saint Louis</v>
      </c>
      <c r="H4607" t="str">
        <f>INDEX(Stores[location_state],MATCH(Sales[[#This Row],[store_no]],Stores[store_no],0))</f>
        <v>Missouri</v>
      </c>
      <c r="I4607">
        <f>INDEX(Stores[sqft],MATCH(Sales[[#This Row],[store_no]],Stores[store_no],0))</f>
        <v>198900</v>
      </c>
      <c r="J4607" s="4" t="str">
        <f>INDEX(Departments[dept_name],MATCH(Sales[[#This Row],[dept_no]],Departments[dept_no],0))</f>
        <v>Kids</v>
      </c>
      <c r="K4607" s="4" t="str">
        <f>CONCATENATE(Sales[[#This Row],[region]],Sales[[#This Row],[storetype]])</f>
        <v>3A</v>
      </c>
      <c r="L4607" s="4">
        <f>INDEX(RegionStoreCount[Store Count],MATCH(Sales[[#This Row],[RegionStoretype]],RegionStoreCount[Region/Type],0))</f>
        <v>9</v>
      </c>
      <c r="M4607" s="4">
        <f>AND(Sales[[#This Row],[date]]&lt;=TY_YTDMax,Sales[[#This Row],[date]]&gt;=TY_YTDMin)*Sales[[#This Row],[sales]]</f>
        <v>0</v>
      </c>
      <c r="N4607" s="4">
        <f>AND(Sales[[#This Row],[date]]&lt;=LY_YTDMax,Sales[[#This Row],[date]]&gt;=LY_YTDMin)*Sales[[#This Row],[sales]]</f>
        <v>0</v>
      </c>
      <c r="O4607" s="4">
        <f>AND(Sales[[#This Row],[date]]&gt;=YoY_Min,Sales[[#This Row],[date]]&lt;=TY_YTDMax)*(Sales[[#This Row],[sales]]/Sales[[#This Row],[sqft]])</f>
        <v>0.74195846204122662</v>
      </c>
      <c r="P4607" s="4">
        <f>SUMIF(Sales[RegionStoretype],Sales[[#This Row],[RegionStoretype]],Sales[YoY_SSF])/Sales[[#This Row],[Region_TypeCount]]</f>
        <v>53.603836561720975</v>
      </c>
    </row>
    <row r="4608" spans="1:16" x14ac:dyDescent="0.25">
      <c r="A4608" s="1">
        <v>43049</v>
      </c>
      <c r="B4608">
        <v>9</v>
      </c>
      <c r="C4608">
        <v>1</v>
      </c>
      <c r="D4608">
        <v>20248.0337</v>
      </c>
      <c r="E4608">
        <f>INDEX(Stores[region],MATCH(Sales[[#This Row],[store_no]],Stores[store_no],0))</f>
        <v>1</v>
      </c>
      <c r="F4608" t="str">
        <f>INDEX(Stores[storetype],MATCH(Sales[[#This Row],[store_no]],Stores[store_no],0))</f>
        <v>B</v>
      </c>
      <c r="G4608" t="str">
        <f>INDEX(Stores[location_city],MATCH(Sales[[#This Row],[store_no]],Stores[store_no],0))</f>
        <v>Columbus</v>
      </c>
      <c r="H4608" t="str">
        <f>INDEX(Stores[location_state],MATCH(Sales[[#This Row],[store_no]],Stores[store_no],0))</f>
        <v>Ohio</v>
      </c>
      <c r="I4608">
        <f>INDEX(Stores[sqft],MATCH(Sales[[#This Row],[store_no]],Stores[store_no],0))</f>
        <v>221800</v>
      </c>
      <c r="J4608" s="4" t="str">
        <f>INDEX(Departments[dept_name],MATCH(Sales[[#This Row],[dept_no]],Departments[dept_no],0))</f>
        <v>Automotive</v>
      </c>
      <c r="K4608" s="4" t="str">
        <f>CONCATENATE(Sales[[#This Row],[region]],Sales[[#This Row],[storetype]])</f>
        <v>1B</v>
      </c>
      <c r="L4608" s="4">
        <f>INDEX(RegionStoreCount[Store Count],MATCH(Sales[[#This Row],[RegionStoretype]],RegionStoreCount[Region/Type],0))</f>
        <v>5</v>
      </c>
      <c r="M4608" s="4">
        <f>AND(Sales[[#This Row],[date]]&lt;=TY_YTDMax,Sales[[#This Row],[date]]&gt;=TY_YTDMin)*Sales[[#This Row],[sales]]</f>
        <v>0</v>
      </c>
      <c r="N4608" s="4">
        <f>AND(Sales[[#This Row],[date]]&lt;=LY_YTDMax,Sales[[#This Row],[date]]&gt;=LY_YTDMin)*Sales[[#This Row],[sales]]</f>
        <v>0</v>
      </c>
      <c r="O4608" s="4">
        <f>AND(Sales[[#This Row],[date]]&gt;=YoY_Min,Sales[[#This Row],[date]]&lt;=TY_YTDMax)*(Sales[[#This Row],[sales]]/Sales[[#This Row],[sqft]])</f>
        <v>9.1289601893597833E-2</v>
      </c>
      <c r="P4608" s="4">
        <f>SUMIF(Sales[RegionStoretype],Sales[[#This Row],[RegionStoretype]],Sales[YoY_SSF])/Sales[[#This Row],[Region_TypeCount]]</f>
        <v>68.518982968140051</v>
      </c>
    </row>
    <row r="4609" spans="1:16" x14ac:dyDescent="0.25">
      <c r="A4609" s="1">
        <v>43049</v>
      </c>
      <c r="B4609">
        <v>9</v>
      </c>
      <c r="C4609">
        <v>17</v>
      </c>
      <c r="D4609">
        <v>212607.62669999999</v>
      </c>
      <c r="E4609">
        <f>INDEX(Stores[region],MATCH(Sales[[#This Row],[store_no]],Stores[store_no],0))</f>
        <v>1</v>
      </c>
      <c r="F4609" t="str">
        <f>INDEX(Stores[storetype],MATCH(Sales[[#This Row],[store_no]],Stores[store_no],0))</f>
        <v>B</v>
      </c>
      <c r="G4609" t="str">
        <f>INDEX(Stores[location_city],MATCH(Sales[[#This Row],[store_no]],Stores[store_no],0))</f>
        <v>Columbus</v>
      </c>
      <c r="H4609" t="str">
        <f>INDEX(Stores[location_state],MATCH(Sales[[#This Row],[store_no]],Stores[store_no],0))</f>
        <v>Ohio</v>
      </c>
      <c r="I4609">
        <f>INDEX(Stores[sqft],MATCH(Sales[[#This Row],[store_no]],Stores[store_no],0))</f>
        <v>221800</v>
      </c>
      <c r="J4609" s="4" t="str">
        <f>INDEX(Departments[dept_name],MATCH(Sales[[#This Row],[dept_no]],Departments[dept_no],0))</f>
        <v>Shoes</v>
      </c>
      <c r="K4609" s="4" t="str">
        <f>CONCATENATE(Sales[[#This Row],[region]],Sales[[#This Row],[storetype]])</f>
        <v>1B</v>
      </c>
      <c r="L4609" s="4">
        <f>INDEX(RegionStoreCount[Store Count],MATCH(Sales[[#This Row],[RegionStoretype]],RegionStoreCount[Region/Type],0))</f>
        <v>5</v>
      </c>
      <c r="M4609" s="4">
        <f>AND(Sales[[#This Row],[date]]&lt;=TY_YTDMax,Sales[[#This Row],[date]]&gt;=TY_YTDMin)*Sales[[#This Row],[sales]]</f>
        <v>0</v>
      </c>
      <c r="N4609" s="4">
        <f>AND(Sales[[#This Row],[date]]&lt;=LY_YTDMax,Sales[[#This Row],[date]]&gt;=LY_YTDMin)*Sales[[#This Row],[sales]]</f>
        <v>0</v>
      </c>
      <c r="O4609" s="4">
        <f>AND(Sales[[#This Row],[date]]&gt;=YoY_Min,Sales[[#This Row],[date]]&lt;=TY_YTDMax)*(Sales[[#This Row],[sales]]/Sales[[#This Row],[sqft]])</f>
        <v>0.95855557574391337</v>
      </c>
      <c r="P4609" s="4">
        <f>SUMIF(Sales[RegionStoretype],Sales[[#This Row],[RegionStoretype]],Sales[YoY_SSF])/Sales[[#This Row],[Region_TypeCount]]</f>
        <v>68.518982968140051</v>
      </c>
    </row>
    <row r="4610" spans="1:16" x14ac:dyDescent="0.25">
      <c r="A4610" s="1">
        <v>43049</v>
      </c>
      <c r="B4610">
        <v>9</v>
      </c>
      <c r="C4610">
        <v>18</v>
      </c>
      <c r="D4610">
        <v>199901.70880000002</v>
      </c>
      <c r="E4610">
        <f>INDEX(Stores[region],MATCH(Sales[[#This Row],[store_no]],Stores[store_no],0))</f>
        <v>1</v>
      </c>
      <c r="F4610" t="str">
        <f>INDEX(Stores[storetype],MATCH(Sales[[#This Row],[store_no]],Stores[store_no],0))</f>
        <v>B</v>
      </c>
      <c r="G4610" t="str">
        <f>INDEX(Stores[location_city],MATCH(Sales[[#This Row],[store_no]],Stores[store_no],0))</f>
        <v>Columbus</v>
      </c>
      <c r="H4610" t="str">
        <f>INDEX(Stores[location_state],MATCH(Sales[[#This Row],[store_no]],Stores[store_no],0))</f>
        <v>Ohio</v>
      </c>
      <c r="I4610">
        <f>INDEX(Stores[sqft],MATCH(Sales[[#This Row],[store_no]],Stores[store_no],0))</f>
        <v>221800</v>
      </c>
      <c r="J4610" s="4" t="str">
        <f>INDEX(Departments[dept_name],MATCH(Sales[[#This Row],[dept_no]],Departments[dept_no],0))</f>
        <v>Sports</v>
      </c>
      <c r="K4610" s="4" t="str">
        <f>CONCATENATE(Sales[[#This Row],[region]],Sales[[#This Row],[storetype]])</f>
        <v>1B</v>
      </c>
      <c r="L4610" s="4">
        <f>INDEX(RegionStoreCount[Store Count],MATCH(Sales[[#This Row],[RegionStoretype]],RegionStoreCount[Region/Type],0))</f>
        <v>5</v>
      </c>
      <c r="M4610" s="4">
        <f>AND(Sales[[#This Row],[date]]&lt;=TY_YTDMax,Sales[[#This Row],[date]]&gt;=TY_YTDMin)*Sales[[#This Row],[sales]]</f>
        <v>0</v>
      </c>
      <c r="N4610" s="4">
        <f>AND(Sales[[#This Row],[date]]&lt;=LY_YTDMax,Sales[[#This Row],[date]]&gt;=LY_YTDMin)*Sales[[#This Row],[sales]]</f>
        <v>0</v>
      </c>
      <c r="O4610" s="4">
        <f>AND(Sales[[#This Row],[date]]&gt;=YoY_Min,Sales[[#This Row],[date]]&lt;=TY_YTDMax)*(Sales[[#This Row],[sales]]/Sales[[#This Row],[sqft]])</f>
        <v>0.90127010279531117</v>
      </c>
      <c r="P4610" s="4">
        <f>SUMIF(Sales[RegionStoretype],Sales[[#This Row],[RegionStoretype]],Sales[YoY_SSF])/Sales[[#This Row],[Region_TypeCount]]</f>
        <v>68.518982968140051</v>
      </c>
    </row>
    <row r="4611" spans="1:16" x14ac:dyDescent="0.25">
      <c r="A4611" s="1">
        <v>43049</v>
      </c>
      <c r="B4611">
        <v>10</v>
      </c>
      <c r="C4611">
        <v>5</v>
      </c>
      <c r="D4611">
        <v>290211.68530000001</v>
      </c>
      <c r="E4611">
        <f>INDEX(Stores[region],MATCH(Sales[[#This Row],[store_no]],Stores[store_no],0))</f>
        <v>1</v>
      </c>
      <c r="F4611" t="str">
        <f>INDEX(Stores[storetype],MATCH(Sales[[#This Row],[store_no]],Stores[store_no],0))</f>
        <v>B</v>
      </c>
      <c r="G4611" t="str">
        <f>INDEX(Stores[location_city],MATCH(Sales[[#This Row],[store_no]],Stores[store_no],0))</f>
        <v>Traverse City</v>
      </c>
      <c r="H4611" t="str">
        <f>INDEX(Stores[location_state],MATCH(Sales[[#This Row],[store_no]],Stores[store_no],0))</f>
        <v>Michigan</v>
      </c>
      <c r="I4611">
        <f>INDEX(Stores[sqft],MATCH(Sales[[#This Row],[store_no]],Stores[store_no],0))</f>
        <v>158200</v>
      </c>
      <c r="J4611" s="4" t="str">
        <f>INDEX(Departments[dept_name],MATCH(Sales[[#This Row],[dept_no]],Departments[dept_no],0))</f>
        <v>Clothing</v>
      </c>
      <c r="K4611" s="4" t="str">
        <f>CONCATENATE(Sales[[#This Row],[region]],Sales[[#This Row],[storetype]])</f>
        <v>1B</v>
      </c>
      <c r="L4611" s="4">
        <f>INDEX(RegionStoreCount[Store Count],MATCH(Sales[[#This Row],[RegionStoretype]],RegionStoreCount[Region/Type],0))</f>
        <v>5</v>
      </c>
      <c r="M4611" s="4">
        <f>AND(Sales[[#This Row],[date]]&lt;=TY_YTDMax,Sales[[#This Row],[date]]&gt;=TY_YTDMin)*Sales[[#This Row],[sales]]</f>
        <v>0</v>
      </c>
      <c r="N4611" s="4">
        <f>AND(Sales[[#This Row],[date]]&lt;=LY_YTDMax,Sales[[#This Row],[date]]&gt;=LY_YTDMin)*Sales[[#This Row],[sales]]</f>
        <v>0</v>
      </c>
      <c r="O4611" s="4">
        <f>AND(Sales[[#This Row],[date]]&gt;=YoY_Min,Sales[[#This Row],[date]]&lt;=TY_YTDMax)*(Sales[[#This Row],[sales]]/Sales[[#This Row],[sqft]])</f>
        <v>1.8344607161820481</v>
      </c>
      <c r="P4611" s="4">
        <f>SUMIF(Sales[RegionStoretype],Sales[[#This Row],[RegionStoretype]],Sales[YoY_SSF])/Sales[[#This Row],[Region_TypeCount]]</f>
        <v>68.518982968140051</v>
      </c>
    </row>
    <row r="4612" spans="1:16" x14ac:dyDescent="0.25">
      <c r="A4612" s="1">
        <v>43049</v>
      </c>
      <c r="B4612">
        <v>10</v>
      </c>
      <c r="C4612">
        <v>7</v>
      </c>
      <c r="D4612">
        <v>69050.4473</v>
      </c>
      <c r="E4612">
        <f>INDEX(Stores[region],MATCH(Sales[[#This Row],[store_no]],Stores[store_no],0))</f>
        <v>1</v>
      </c>
      <c r="F4612" t="str">
        <f>INDEX(Stores[storetype],MATCH(Sales[[#This Row],[store_no]],Stores[store_no],0))</f>
        <v>B</v>
      </c>
      <c r="G4612" t="str">
        <f>INDEX(Stores[location_city],MATCH(Sales[[#This Row],[store_no]],Stores[store_no],0))</f>
        <v>Traverse City</v>
      </c>
      <c r="H4612" t="str">
        <f>INDEX(Stores[location_state],MATCH(Sales[[#This Row],[store_no]],Stores[store_no],0))</f>
        <v>Michigan</v>
      </c>
      <c r="I4612">
        <f>INDEX(Stores[sqft],MATCH(Sales[[#This Row],[store_no]],Stores[store_no],0))</f>
        <v>158200</v>
      </c>
      <c r="J4612" s="4" t="str">
        <f>INDEX(Departments[dept_name],MATCH(Sales[[#This Row],[dept_no]],Departments[dept_no],0))</f>
        <v>Electronics</v>
      </c>
      <c r="K4612" s="4" t="str">
        <f>CONCATENATE(Sales[[#This Row],[region]],Sales[[#This Row],[storetype]])</f>
        <v>1B</v>
      </c>
      <c r="L4612" s="4">
        <f>INDEX(RegionStoreCount[Store Count],MATCH(Sales[[#This Row],[RegionStoretype]],RegionStoreCount[Region/Type],0))</f>
        <v>5</v>
      </c>
      <c r="M4612" s="4">
        <f>AND(Sales[[#This Row],[date]]&lt;=TY_YTDMax,Sales[[#This Row],[date]]&gt;=TY_YTDMin)*Sales[[#This Row],[sales]]</f>
        <v>0</v>
      </c>
      <c r="N4612" s="4">
        <f>AND(Sales[[#This Row],[date]]&lt;=LY_YTDMax,Sales[[#This Row],[date]]&gt;=LY_YTDMin)*Sales[[#This Row],[sales]]</f>
        <v>0</v>
      </c>
      <c r="O4612" s="4">
        <f>AND(Sales[[#This Row],[date]]&gt;=YoY_Min,Sales[[#This Row],[date]]&lt;=TY_YTDMax)*(Sales[[#This Row],[sales]]/Sales[[#This Row],[sqft]])</f>
        <v>0.43647564664981037</v>
      </c>
      <c r="P4612" s="4">
        <f>SUMIF(Sales[RegionStoretype],Sales[[#This Row],[RegionStoretype]],Sales[YoY_SSF])/Sales[[#This Row],[Region_TypeCount]]</f>
        <v>68.518982968140051</v>
      </c>
    </row>
    <row r="4613" spans="1:16" x14ac:dyDescent="0.25">
      <c r="A4613" s="1">
        <v>43049</v>
      </c>
      <c r="B4613">
        <v>11</v>
      </c>
      <c r="C4613">
        <v>2</v>
      </c>
      <c r="D4613">
        <v>96656.766700000007</v>
      </c>
      <c r="E4613">
        <f>INDEX(Stores[region],MATCH(Sales[[#This Row],[store_no]],Stores[store_no],0))</f>
        <v>1</v>
      </c>
      <c r="F4613" t="str">
        <f>INDEX(Stores[storetype],MATCH(Sales[[#This Row],[store_no]],Stores[store_no],0))</f>
        <v>A</v>
      </c>
      <c r="G4613" t="str">
        <f>INDEX(Stores[location_city],MATCH(Sales[[#This Row],[store_no]],Stores[store_no],0))</f>
        <v>Cleveland</v>
      </c>
      <c r="H4613" t="str">
        <f>INDEX(Stores[location_state],MATCH(Sales[[#This Row],[store_no]],Stores[store_no],0))</f>
        <v>Ohio</v>
      </c>
      <c r="I4613">
        <f>INDEX(Stores[sqft],MATCH(Sales[[#This Row],[store_no]],Stores[store_no],0))</f>
        <v>192400</v>
      </c>
      <c r="J4613" s="4" t="str">
        <f>INDEX(Departments[dept_name],MATCH(Sales[[#This Row],[dept_no]],Departments[dept_no],0))</f>
        <v>Baby</v>
      </c>
      <c r="K4613" s="4" t="str">
        <f>CONCATENATE(Sales[[#This Row],[region]],Sales[[#This Row],[storetype]])</f>
        <v>1A</v>
      </c>
      <c r="L4613" s="4">
        <f>INDEX(RegionStoreCount[Store Count],MATCH(Sales[[#This Row],[RegionStoretype]],RegionStoreCount[Region/Type],0))</f>
        <v>5</v>
      </c>
      <c r="M4613" s="4">
        <f>AND(Sales[[#This Row],[date]]&lt;=TY_YTDMax,Sales[[#This Row],[date]]&gt;=TY_YTDMin)*Sales[[#This Row],[sales]]</f>
        <v>0</v>
      </c>
      <c r="N4613" s="4">
        <f>AND(Sales[[#This Row],[date]]&lt;=LY_YTDMax,Sales[[#This Row],[date]]&gt;=LY_YTDMin)*Sales[[#This Row],[sales]]</f>
        <v>0</v>
      </c>
      <c r="O4613" s="4">
        <f>AND(Sales[[#This Row],[date]]&gt;=YoY_Min,Sales[[#This Row],[date]]&lt;=TY_YTDMax)*(Sales[[#This Row],[sales]]/Sales[[#This Row],[sqft]])</f>
        <v>0.50237404729729729</v>
      </c>
      <c r="P4613" s="4">
        <f>SUMIF(Sales[RegionStoretype],Sales[[#This Row],[RegionStoretype]],Sales[YoY_SSF])/Sales[[#This Row],[Region_TypeCount]]</f>
        <v>59.469551530910678</v>
      </c>
    </row>
    <row r="4614" spans="1:16" x14ac:dyDescent="0.25">
      <c r="A4614" s="1">
        <v>43049</v>
      </c>
      <c r="B4614">
        <v>11</v>
      </c>
      <c r="C4614">
        <v>9</v>
      </c>
      <c r="D4614">
        <v>814.10039999999992</v>
      </c>
      <c r="E4614">
        <f>INDEX(Stores[region],MATCH(Sales[[#This Row],[store_no]],Stores[store_no],0))</f>
        <v>1</v>
      </c>
      <c r="F4614" t="str">
        <f>INDEX(Stores[storetype],MATCH(Sales[[#This Row],[store_no]],Stores[store_no],0))</f>
        <v>A</v>
      </c>
      <c r="G4614" t="str">
        <f>INDEX(Stores[location_city],MATCH(Sales[[#This Row],[store_no]],Stores[store_no],0))</f>
        <v>Cleveland</v>
      </c>
      <c r="H4614" t="str">
        <f>INDEX(Stores[location_state],MATCH(Sales[[#This Row],[store_no]],Stores[store_no],0))</f>
        <v>Ohio</v>
      </c>
      <c r="I4614">
        <f>INDEX(Stores[sqft],MATCH(Sales[[#This Row],[store_no]],Stores[store_no],0))</f>
        <v>192400</v>
      </c>
      <c r="J4614" s="4" t="str">
        <f>INDEX(Departments[dept_name],MATCH(Sales[[#This Row],[dept_no]],Departments[dept_no],0))</f>
        <v>Garden</v>
      </c>
      <c r="K4614" s="4" t="str">
        <f>CONCATENATE(Sales[[#This Row],[region]],Sales[[#This Row],[storetype]])</f>
        <v>1A</v>
      </c>
      <c r="L4614" s="4">
        <f>INDEX(RegionStoreCount[Store Count],MATCH(Sales[[#This Row],[RegionStoretype]],RegionStoreCount[Region/Type],0))</f>
        <v>5</v>
      </c>
      <c r="M4614" s="4">
        <f>AND(Sales[[#This Row],[date]]&lt;=TY_YTDMax,Sales[[#This Row],[date]]&gt;=TY_YTDMin)*Sales[[#This Row],[sales]]</f>
        <v>0</v>
      </c>
      <c r="N4614" s="4">
        <f>AND(Sales[[#This Row],[date]]&lt;=LY_YTDMax,Sales[[#This Row],[date]]&gt;=LY_YTDMin)*Sales[[#This Row],[sales]]</f>
        <v>0</v>
      </c>
      <c r="O4614" s="4">
        <f>AND(Sales[[#This Row],[date]]&gt;=YoY_Min,Sales[[#This Row],[date]]&lt;=TY_YTDMax)*(Sales[[#This Row],[sales]]/Sales[[#This Row],[sqft]])</f>
        <v>4.2312910602910602E-3</v>
      </c>
      <c r="P4614" s="4">
        <f>SUMIF(Sales[RegionStoretype],Sales[[#This Row],[RegionStoretype]],Sales[YoY_SSF])/Sales[[#This Row],[Region_TypeCount]]</f>
        <v>59.469551530910678</v>
      </c>
    </row>
    <row r="4615" spans="1:16" x14ac:dyDescent="0.25">
      <c r="A4615" s="1">
        <v>43049</v>
      </c>
      <c r="B4615">
        <v>11</v>
      </c>
      <c r="C4615">
        <v>16</v>
      </c>
      <c r="D4615">
        <v>73425.435899999997</v>
      </c>
      <c r="E4615">
        <f>INDEX(Stores[region],MATCH(Sales[[#This Row],[store_no]],Stores[store_no],0))</f>
        <v>1</v>
      </c>
      <c r="F4615" t="str">
        <f>INDEX(Stores[storetype],MATCH(Sales[[#This Row],[store_no]],Stores[store_no],0))</f>
        <v>A</v>
      </c>
      <c r="G4615" t="str">
        <f>INDEX(Stores[location_city],MATCH(Sales[[#This Row],[store_no]],Stores[store_no],0))</f>
        <v>Cleveland</v>
      </c>
      <c r="H4615" t="str">
        <f>INDEX(Stores[location_state],MATCH(Sales[[#This Row],[store_no]],Stores[store_no],0))</f>
        <v>Ohio</v>
      </c>
      <c r="I4615">
        <f>INDEX(Stores[sqft],MATCH(Sales[[#This Row],[store_no]],Stores[store_no],0))</f>
        <v>192400</v>
      </c>
      <c r="J4615" s="4" t="str">
        <f>INDEX(Departments[dept_name],MATCH(Sales[[#This Row],[dept_no]],Departments[dept_no],0))</f>
        <v>Outdoors</v>
      </c>
      <c r="K4615" s="4" t="str">
        <f>CONCATENATE(Sales[[#This Row],[region]],Sales[[#This Row],[storetype]])</f>
        <v>1A</v>
      </c>
      <c r="L4615" s="4">
        <f>INDEX(RegionStoreCount[Store Count],MATCH(Sales[[#This Row],[RegionStoretype]],RegionStoreCount[Region/Type],0))</f>
        <v>5</v>
      </c>
      <c r="M4615" s="4">
        <f>AND(Sales[[#This Row],[date]]&lt;=TY_YTDMax,Sales[[#This Row],[date]]&gt;=TY_YTDMin)*Sales[[#This Row],[sales]]</f>
        <v>0</v>
      </c>
      <c r="N4615" s="4">
        <f>AND(Sales[[#This Row],[date]]&lt;=LY_YTDMax,Sales[[#This Row],[date]]&gt;=LY_YTDMin)*Sales[[#This Row],[sales]]</f>
        <v>0</v>
      </c>
      <c r="O4615" s="4">
        <f>AND(Sales[[#This Row],[date]]&gt;=YoY_Min,Sales[[#This Row],[date]]&lt;=TY_YTDMax)*(Sales[[#This Row],[sales]]/Sales[[#This Row],[sqft]])</f>
        <v>0.38162908471933471</v>
      </c>
      <c r="P4615" s="4">
        <f>SUMIF(Sales[RegionStoretype],Sales[[#This Row],[RegionStoretype]],Sales[YoY_SSF])/Sales[[#This Row],[Region_TypeCount]]</f>
        <v>59.469551530910678</v>
      </c>
    </row>
    <row r="4616" spans="1:16" x14ac:dyDescent="0.25">
      <c r="A4616" s="1">
        <v>43049</v>
      </c>
      <c r="B4616">
        <v>12</v>
      </c>
      <c r="C4616">
        <v>8</v>
      </c>
      <c r="D4616">
        <v>27965.659299999999</v>
      </c>
      <c r="E4616">
        <f>INDEX(Stores[region],MATCH(Sales[[#This Row],[store_no]],Stores[store_no],0))</f>
        <v>2</v>
      </c>
      <c r="F4616" t="str">
        <f>INDEX(Stores[storetype],MATCH(Sales[[#This Row],[store_no]],Stores[store_no],0))</f>
        <v>B</v>
      </c>
      <c r="G4616" t="str">
        <f>INDEX(Stores[location_city],MATCH(Sales[[#This Row],[store_no]],Stores[store_no],0))</f>
        <v>Indianapolis</v>
      </c>
      <c r="H4616" t="str">
        <f>INDEX(Stores[location_state],MATCH(Sales[[#This Row],[store_no]],Stores[store_no],0))</f>
        <v>Indiana</v>
      </c>
      <c r="I4616">
        <f>INDEX(Stores[sqft],MATCH(Sales[[#This Row],[store_no]],Stores[store_no],0))</f>
        <v>120800</v>
      </c>
      <c r="J4616" s="4" t="str">
        <f>INDEX(Departments[dept_name],MATCH(Sales[[#This Row],[dept_no]],Departments[dept_no],0))</f>
        <v>Games</v>
      </c>
      <c r="K4616" s="4" t="str">
        <f>CONCATENATE(Sales[[#This Row],[region]],Sales[[#This Row],[storetype]])</f>
        <v>2B</v>
      </c>
      <c r="L4616" s="4">
        <f>INDEX(RegionStoreCount[Store Count],MATCH(Sales[[#This Row],[RegionStoretype]],RegionStoreCount[Region/Type],0))</f>
        <v>6</v>
      </c>
      <c r="M4616" s="4">
        <f>AND(Sales[[#This Row],[date]]&lt;=TY_YTDMax,Sales[[#This Row],[date]]&gt;=TY_YTDMin)*Sales[[#This Row],[sales]]</f>
        <v>0</v>
      </c>
      <c r="N4616" s="4">
        <f>AND(Sales[[#This Row],[date]]&lt;=LY_YTDMax,Sales[[#This Row],[date]]&gt;=LY_YTDMin)*Sales[[#This Row],[sales]]</f>
        <v>0</v>
      </c>
      <c r="O4616" s="4">
        <f>AND(Sales[[#This Row],[date]]&gt;=YoY_Min,Sales[[#This Row],[date]]&lt;=TY_YTDMax)*(Sales[[#This Row],[sales]]/Sales[[#This Row],[sqft]])</f>
        <v>0.23150380215231789</v>
      </c>
      <c r="P4616" s="4">
        <f>SUMIF(Sales[RegionStoretype],Sales[[#This Row],[RegionStoretype]],Sales[YoY_SSF])/Sales[[#This Row],[Region_TypeCount]]</f>
        <v>58.393757732919049</v>
      </c>
    </row>
    <row r="4617" spans="1:16" x14ac:dyDescent="0.25">
      <c r="A4617" s="1">
        <v>43049</v>
      </c>
      <c r="B4617">
        <v>12</v>
      </c>
      <c r="C4617">
        <v>11</v>
      </c>
      <c r="D4617">
        <v>30679.546599999998</v>
      </c>
      <c r="E4617">
        <f>INDEX(Stores[region],MATCH(Sales[[#This Row],[store_no]],Stores[store_no],0))</f>
        <v>2</v>
      </c>
      <c r="F4617" t="str">
        <f>INDEX(Stores[storetype],MATCH(Sales[[#This Row],[store_no]],Stores[store_no],0))</f>
        <v>B</v>
      </c>
      <c r="G4617" t="str">
        <f>INDEX(Stores[location_city],MATCH(Sales[[#This Row],[store_no]],Stores[store_no],0))</f>
        <v>Indianapolis</v>
      </c>
      <c r="H4617" t="str">
        <f>INDEX(Stores[location_state],MATCH(Sales[[#This Row],[store_no]],Stores[store_no],0))</f>
        <v>Indiana</v>
      </c>
      <c r="I4617">
        <f>INDEX(Stores[sqft],MATCH(Sales[[#This Row],[store_no]],Stores[store_no],0))</f>
        <v>120800</v>
      </c>
      <c r="J4617" s="4" t="str">
        <f>INDEX(Departments[dept_name],MATCH(Sales[[#This Row],[dept_no]],Departments[dept_no],0))</f>
        <v>Home</v>
      </c>
      <c r="K4617" s="4" t="str">
        <f>CONCATENATE(Sales[[#This Row],[region]],Sales[[#This Row],[storetype]])</f>
        <v>2B</v>
      </c>
      <c r="L4617" s="4">
        <f>INDEX(RegionStoreCount[Store Count],MATCH(Sales[[#This Row],[RegionStoretype]],RegionStoreCount[Region/Type],0))</f>
        <v>6</v>
      </c>
      <c r="M4617" s="4">
        <f>AND(Sales[[#This Row],[date]]&lt;=TY_YTDMax,Sales[[#This Row],[date]]&gt;=TY_YTDMin)*Sales[[#This Row],[sales]]</f>
        <v>0</v>
      </c>
      <c r="N4617" s="4">
        <f>AND(Sales[[#This Row],[date]]&lt;=LY_YTDMax,Sales[[#This Row],[date]]&gt;=LY_YTDMin)*Sales[[#This Row],[sales]]</f>
        <v>0</v>
      </c>
      <c r="O4617" s="4">
        <f>AND(Sales[[#This Row],[date]]&gt;=YoY_Min,Sales[[#This Row],[date]]&lt;=TY_YTDMax)*(Sales[[#This Row],[sales]]/Sales[[#This Row],[sqft]])</f>
        <v>0.25396975662251653</v>
      </c>
      <c r="P4617" s="4">
        <f>SUMIF(Sales[RegionStoretype],Sales[[#This Row],[RegionStoretype]],Sales[YoY_SSF])/Sales[[#This Row],[Region_TypeCount]]</f>
        <v>58.393757732919049</v>
      </c>
    </row>
    <row r="4618" spans="1:16" x14ac:dyDescent="0.25">
      <c r="A4618" s="1">
        <v>43049</v>
      </c>
      <c r="B4618">
        <v>12</v>
      </c>
      <c r="C4618">
        <v>18</v>
      </c>
      <c r="D4618">
        <v>47313.778199999993</v>
      </c>
      <c r="E4618">
        <f>INDEX(Stores[region],MATCH(Sales[[#This Row],[store_no]],Stores[store_no],0))</f>
        <v>2</v>
      </c>
      <c r="F4618" t="str">
        <f>INDEX(Stores[storetype],MATCH(Sales[[#This Row],[store_no]],Stores[store_no],0))</f>
        <v>B</v>
      </c>
      <c r="G4618" t="str">
        <f>INDEX(Stores[location_city],MATCH(Sales[[#This Row],[store_no]],Stores[store_no],0))</f>
        <v>Indianapolis</v>
      </c>
      <c r="H4618" t="str">
        <f>INDEX(Stores[location_state],MATCH(Sales[[#This Row],[store_no]],Stores[store_no],0))</f>
        <v>Indiana</v>
      </c>
      <c r="I4618">
        <f>INDEX(Stores[sqft],MATCH(Sales[[#This Row],[store_no]],Stores[store_no],0))</f>
        <v>120800</v>
      </c>
      <c r="J4618" s="4" t="str">
        <f>INDEX(Departments[dept_name],MATCH(Sales[[#This Row],[dept_no]],Departments[dept_no],0))</f>
        <v>Sports</v>
      </c>
      <c r="K4618" s="4" t="str">
        <f>CONCATENATE(Sales[[#This Row],[region]],Sales[[#This Row],[storetype]])</f>
        <v>2B</v>
      </c>
      <c r="L4618" s="4">
        <f>INDEX(RegionStoreCount[Store Count],MATCH(Sales[[#This Row],[RegionStoretype]],RegionStoreCount[Region/Type],0))</f>
        <v>6</v>
      </c>
      <c r="M4618" s="4">
        <f>AND(Sales[[#This Row],[date]]&lt;=TY_YTDMax,Sales[[#This Row],[date]]&gt;=TY_YTDMin)*Sales[[#This Row],[sales]]</f>
        <v>0</v>
      </c>
      <c r="N4618" s="4">
        <f>AND(Sales[[#This Row],[date]]&lt;=LY_YTDMax,Sales[[#This Row],[date]]&gt;=LY_YTDMin)*Sales[[#This Row],[sales]]</f>
        <v>0</v>
      </c>
      <c r="O4618" s="4">
        <f>AND(Sales[[#This Row],[date]]&gt;=YoY_Min,Sales[[#This Row],[date]]&lt;=TY_YTDMax)*(Sales[[#This Row],[sales]]/Sales[[#This Row],[sqft]])</f>
        <v>0.3916703493377483</v>
      </c>
      <c r="P4618" s="4">
        <f>SUMIF(Sales[RegionStoretype],Sales[[#This Row],[RegionStoretype]],Sales[YoY_SSF])/Sales[[#This Row],[Region_TypeCount]]</f>
        <v>58.393757732919049</v>
      </c>
    </row>
    <row r="4619" spans="1:16" x14ac:dyDescent="0.25">
      <c r="A4619" s="1">
        <v>43049</v>
      </c>
      <c r="B4619">
        <v>13</v>
      </c>
      <c r="C4619">
        <v>2</v>
      </c>
      <c r="D4619">
        <v>48083.148599999993</v>
      </c>
      <c r="E4619">
        <f>INDEX(Stores[region],MATCH(Sales[[#This Row],[store_no]],Stores[store_no],0))</f>
        <v>3</v>
      </c>
      <c r="F4619" t="str">
        <f>INDEX(Stores[storetype],MATCH(Sales[[#This Row],[store_no]],Stores[store_no],0))</f>
        <v>A</v>
      </c>
      <c r="G4619" t="str">
        <f>INDEX(Stores[location_city],MATCH(Sales[[#This Row],[store_no]],Stores[store_no],0))</f>
        <v>Overland Park</v>
      </c>
      <c r="H4619" t="str">
        <f>INDEX(Stores[location_state],MATCH(Sales[[#This Row],[store_no]],Stores[store_no],0))</f>
        <v>Kansas</v>
      </c>
      <c r="I4619">
        <f>INDEX(Stores[sqft],MATCH(Sales[[#This Row],[store_no]],Stores[store_no],0))</f>
        <v>201000</v>
      </c>
      <c r="J4619" s="4" t="str">
        <f>INDEX(Departments[dept_name],MATCH(Sales[[#This Row],[dept_no]],Departments[dept_no],0))</f>
        <v>Baby</v>
      </c>
      <c r="K4619" s="4" t="str">
        <f>CONCATENATE(Sales[[#This Row],[region]],Sales[[#This Row],[storetype]])</f>
        <v>3A</v>
      </c>
      <c r="L4619" s="4">
        <f>INDEX(RegionStoreCount[Store Count],MATCH(Sales[[#This Row],[RegionStoretype]],RegionStoreCount[Region/Type],0))</f>
        <v>9</v>
      </c>
      <c r="M4619" s="4">
        <f>AND(Sales[[#This Row],[date]]&lt;=TY_YTDMax,Sales[[#This Row],[date]]&gt;=TY_YTDMin)*Sales[[#This Row],[sales]]</f>
        <v>0</v>
      </c>
      <c r="N4619" s="4">
        <f>AND(Sales[[#This Row],[date]]&lt;=LY_YTDMax,Sales[[#This Row],[date]]&gt;=LY_YTDMin)*Sales[[#This Row],[sales]]</f>
        <v>0</v>
      </c>
      <c r="O4619" s="4">
        <f>AND(Sales[[#This Row],[date]]&gt;=YoY_Min,Sales[[#This Row],[date]]&lt;=TY_YTDMax)*(Sales[[#This Row],[sales]]/Sales[[#This Row],[sqft]])</f>
        <v>0.23921964477611937</v>
      </c>
      <c r="P4619" s="4">
        <f>SUMIF(Sales[RegionStoretype],Sales[[#This Row],[RegionStoretype]],Sales[YoY_SSF])/Sales[[#This Row],[Region_TypeCount]]</f>
        <v>53.603836561720975</v>
      </c>
    </row>
    <row r="4620" spans="1:16" x14ac:dyDescent="0.25">
      <c r="A4620" s="1">
        <v>43049</v>
      </c>
      <c r="B4620">
        <v>13</v>
      </c>
      <c r="C4620">
        <v>5</v>
      </c>
      <c r="D4620">
        <v>148104.2047</v>
      </c>
      <c r="E4620">
        <f>INDEX(Stores[region],MATCH(Sales[[#This Row],[store_no]],Stores[store_no],0))</f>
        <v>3</v>
      </c>
      <c r="F4620" t="str">
        <f>INDEX(Stores[storetype],MATCH(Sales[[#This Row],[store_no]],Stores[store_no],0))</f>
        <v>A</v>
      </c>
      <c r="G4620" t="str">
        <f>INDEX(Stores[location_city],MATCH(Sales[[#This Row],[store_no]],Stores[store_no],0))</f>
        <v>Overland Park</v>
      </c>
      <c r="H4620" t="str">
        <f>INDEX(Stores[location_state],MATCH(Sales[[#This Row],[store_no]],Stores[store_no],0))</f>
        <v>Kansas</v>
      </c>
      <c r="I4620">
        <f>INDEX(Stores[sqft],MATCH(Sales[[#This Row],[store_no]],Stores[store_no],0))</f>
        <v>201000</v>
      </c>
      <c r="J4620" s="4" t="str">
        <f>INDEX(Departments[dept_name],MATCH(Sales[[#This Row],[dept_no]],Departments[dept_no],0))</f>
        <v>Clothing</v>
      </c>
      <c r="K4620" s="4" t="str">
        <f>CONCATENATE(Sales[[#This Row],[region]],Sales[[#This Row],[storetype]])</f>
        <v>3A</v>
      </c>
      <c r="L4620" s="4">
        <f>INDEX(RegionStoreCount[Store Count],MATCH(Sales[[#This Row],[RegionStoretype]],RegionStoreCount[Region/Type],0))</f>
        <v>9</v>
      </c>
      <c r="M4620" s="4">
        <f>AND(Sales[[#This Row],[date]]&lt;=TY_YTDMax,Sales[[#This Row],[date]]&gt;=TY_YTDMin)*Sales[[#This Row],[sales]]</f>
        <v>0</v>
      </c>
      <c r="N4620" s="4">
        <f>AND(Sales[[#This Row],[date]]&lt;=LY_YTDMax,Sales[[#This Row],[date]]&gt;=LY_YTDMin)*Sales[[#This Row],[sales]]</f>
        <v>0</v>
      </c>
      <c r="O4620" s="4">
        <f>AND(Sales[[#This Row],[date]]&gt;=YoY_Min,Sales[[#This Row],[date]]&lt;=TY_YTDMax)*(Sales[[#This Row],[sales]]/Sales[[#This Row],[sqft]])</f>
        <v>0.73683683930348265</v>
      </c>
      <c r="P4620" s="4">
        <f>SUMIF(Sales[RegionStoretype],Sales[[#This Row],[RegionStoretype]],Sales[YoY_SSF])/Sales[[#This Row],[Region_TypeCount]]</f>
        <v>53.603836561720975</v>
      </c>
    </row>
    <row r="4621" spans="1:16" x14ac:dyDescent="0.25">
      <c r="A4621" s="1">
        <v>43049</v>
      </c>
      <c r="B4621">
        <v>15</v>
      </c>
      <c r="C4621">
        <v>10</v>
      </c>
      <c r="D4621">
        <v>14725.885999999999</v>
      </c>
      <c r="E4621">
        <f>INDEX(Stores[region],MATCH(Sales[[#This Row],[store_no]],Stores[store_no],0))</f>
        <v>2</v>
      </c>
      <c r="F4621" t="str">
        <f>INDEX(Stores[storetype],MATCH(Sales[[#This Row],[store_no]],Stores[store_no],0))</f>
        <v>B</v>
      </c>
      <c r="G4621" t="str">
        <f>INDEX(Stores[location_city],MATCH(Sales[[#This Row],[store_no]],Stores[store_no],0))</f>
        <v>Rochester</v>
      </c>
      <c r="H4621" t="str">
        <f>INDEX(Stores[location_state],MATCH(Sales[[#This Row],[store_no]],Stores[store_no],0))</f>
        <v>Minnesota</v>
      </c>
      <c r="I4621">
        <f>INDEX(Stores[sqft],MATCH(Sales[[#This Row],[store_no]],Stores[store_no],0))</f>
        <v>128100</v>
      </c>
      <c r="J4621" s="4" t="str">
        <f>INDEX(Departments[dept_name],MATCH(Sales[[#This Row],[dept_no]],Departments[dept_no],0))</f>
        <v>Health</v>
      </c>
      <c r="K4621" s="4" t="str">
        <f>CONCATENATE(Sales[[#This Row],[region]],Sales[[#This Row],[storetype]])</f>
        <v>2B</v>
      </c>
      <c r="L4621" s="4">
        <f>INDEX(RegionStoreCount[Store Count],MATCH(Sales[[#This Row],[RegionStoretype]],RegionStoreCount[Region/Type],0))</f>
        <v>6</v>
      </c>
      <c r="M4621" s="4">
        <f>AND(Sales[[#This Row],[date]]&lt;=TY_YTDMax,Sales[[#This Row],[date]]&gt;=TY_YTDMin)*Sales[[#This Row],[sales]]</f>
        <v>0</v>
      </c>
      <c r="N4621" s="4">
        <f>AND(Sales[[#This Row],[date]]&lt;=LY_YTDMax,Sales[[#This Row],[date]]&gt;=LY_YTDMin)*Sales[[#This Row],[sales]]</f>
        <v>0</v>
      </c>
      <c r="O4621" s="4">
        <f>AND(Sales[[#This Row],[date]]&gt;=YoY_Min,Sales[[#This Row],[date]]&lt;=TY_YTDMax)*(Sales[[#This Row],[sales]]/Sales[[#This Row],[sqft]])</f>
        <v>0.11495617486338797</v>
      </c>
      <c r="P4621" s="4">
        <f>SUMIF(Sales[RegionStoretype],Sales[[#This Row],[RegionStoretype]],Sales[YoY_SSF])/Sales[[#This Row],[Region_TypeCount]]</f>
        <v>58.393757732919049</v>
      </c>
    </row>
    <row r="4622" spans="1:16" x14ac:dyDescent="0.25">
      <c r="A4622" s="1">
        <v>43049</v>
      </c>
      <c r="B4622">
        <v>15</v>
      </c>
      <c r="C4622">
        <v>15</v>
      </c>
      <c r="D4622">
        <v>61172.647900000004</v>
      </c>
      <c r="E4622">
        <f>INDEX(Stores[region],MATCH(Sales[[#This Row],[store_no]],Stores[store_no],0))</f>
        <v>2</v>
      </c>
      <c r="F4622" t="str">
        <f>INDEX(Stores[storetype],MATCH(Sales[[#This Row],[store_no]],Stores[store_no],0))</f>
        <v>B</v>
      </c>
      <c r="G4622" t="str">
        <f>INDEX(Stores[location_city],MATCH(Sales[[#This Row],[store_no]],Stores[store_no],0))</f>
        <v>Rochester</v>
      </c>
      <c r="H4622" t="str">
        <f>INDEX(Stores[location_state],MATCH(Sales[[#This Row],[store_no]],Stores[store_no],0))</f>
        <v>Minnesota</v>
      </c>
      <c r="I4622">
        <f>INDEX(Stores[sqft],MATCH(Sales[[#This Row],[store_no]],Stores[store_no],0))</f>
        <v>128100</v>
      </c>
      <c r="J4622" s="4" t="str">
        <f>INDEX(Departments[dept_name],MATCH(Sales[[#This Row],[dept_no]],Departments[dept_no],0))</f>
        <v>Music</v>
      </c>
      <c r="K4622" s="4" t="str">
        <f>CONCATENATE(Sales[[#This Row],[region]],Sales[[#This Row],[storetype]])</f>
        <v>2B</v>
      </c>
      <c r="L4622" s="4">
        <f>INDEX(RegionStoreCount[Store Count],MATCH(Sales[[#This Row],[RegionStoretype]],RegionStoreCount[Region/Type],0))</f>
        <v>6</v>
      </c>
      <c r="M4622" s="4">
        <f>AND(Sales[[#This Row],[date]]&lt;=TY_YTDMax,Sales[[#This Row],[date]]&gt;=TY_YTDMin)*Sales[[#This Row],[sales]]</f>
        <v>0</v>
      </c>
      <c r="N4622" s="4">
        <f>AND(Sales[[#This Row],[date]]&lt;=LY_YTDMax,Sales[[#This Row],[date]]&gt;=LY_YTDMin)*Sales[[#This Row],[sales]]</f>
        <v>0</v>
      </c>
      <c r="O4622" s="4">
        <f>AND(Sales[[#This Row],[date]]&gt;=YoY_Min,Sales[[#This Row],[date]]&lt;=TY_YTDMax)*(Sales[[#This Row],[sales]]/Sales[[#This Row],[sqft]])</f>
        <v>0.47753823497267761</v>
      </c>
      <c r="P4622" s="4">
        <f>SUMIF(Sales[RegionStoretype],Sales[[#This Row],[RegionStoretype]],Sales[YoY_SSF])/Sales[[#This Row],[Region_TypeCount]]</f>
        <v>58.393757732919049</v>
      </c>
    </row>
    <row r="4623" spans="1:16" x14ac:dyDescent="0.25">
      <c r="A4623" s="1">
        <v>43049</v>
      </c>
      <c r="B4623">
        <v>15</v>
      </c>
      <c r="C4623">
        <v>16</v>
      </c>
      <c r="D4623">
        <v>178102.42050000001</v>
      </c>
      <c r="E4623">
        <f>INDEX(Stores[region],MATCH(Sales[[#This Row],[store_no]],Stores[store_no],0))</f>
        <v>2</v>
      </c>
      <c r="F4623" t="str">
        <f>INDEX(Stores[storetype],MATCH(Sales[[#This Row],[store_no]],Stores[store_no],0))</f>
        <v>B</v>
      </c>
      <c r="G4623" t="str">
        <f>INDEX(Stores[location_city],MATCH(Sales[[#This Row],[store_no]],Stores[store_no],0))</f>
        <v>Rochester</v>
      </c>
      <c r="H4623" t="str">
        <f>INDEX(Stores[location_state],MATCH(Sales[[#This Row],[store_no]],Stores[store_no],0))</f>
        <v>Minnesota</v>
      </c>
      <c r="I4623">
        <f>INDEX(Stores[sqft],MATCH(Sales[[#This Row],[store_no]],Stores[store_no],0))</f>
        <v>128100</v>
      </c>
      <c r="J4623" s="4" t="str">
        <f>INDEX(Departments[dept_name],MATCH(Sales[[#This Row],[dept_no]],Departments[dept_no],0))</f>
        <v>Outdoors</v>
      </c>
      <c r="K4623" s="4" t="str">
        <f>CONCATENATE(Sales[[#This Row],[region]],Sales[[#This Row],[storetype]])</f>
        <v>2B</v>
      </c>
      <c r="L4623" s="4">
        <f>INDEX(RegionStoreCount[Store Count],MATCH(Sales[[#This Row],[RegionStoretype]],RegionStoreCount[Region/Type],0))</f>
        <v>6</v>
      </c>
      <c r="M4623" s="4">
        <f>AND(Sales[[#This Row],[date]]&lt;=TY_YTDMax,Sales[[#This Row],[date]]&gt;=TY_YTDMin)*Sales[[#This Row],[sales]]</f>
        <v>0</v>
      </c>
      <c r="N4623" s="4">
        <f>AND(Sales[[#This Row],[date]]&lt;=LY_YTDMax,Sales[[#This Row],[date]]&gt;=LY_YTDMin)*Sales[[#This Row],[sales]]</f>
        <v>0</v>
      </c>
      <c r="O4623" s="4">
        <f>AND(Sales[[#This Row],[date]]&gt;=YoY_Min,Sales[[#This Row],[date]]&lt;=TY_YTDMax)*(Sales[[#This Row],[sales]]/Sales[[#This Row],[sqft]])</f>
        <v>1.3903389578454333</v>
      </c>
      <c r="P4623" s="4">
        <f>SUMIF(Sales[RegionStoretype],Sales[[#This Row],[RegionStoretype]],Sales[YoY_SSF])/Sales[[#This Row],[Region_TypeCount]]</f>
        <v>58.393757732919049</v>
      </c>
    </row>
    <row r="4624" spans="1:16" x14ac:dyDescent="0.25">
      <c r="A4624" s="1">
        <v>43049</v>
      </c>
      <c r="B4624">
        <v>16</v>
      </c>
      <c r="C4624">
        <v>20</v>
      </c>
      <c r="D4624">
        <v>89391.2065</v>
      </c>
      <c r="E4624">
        <f>INDEX(Stores[region],MATCH(Sales[[#This Row],[store_no]],Stores[store_no],0))</f>
        <v>2</v>
      </c>
      <c r="F4624" t="str">
        <f>INDEX(Stores[storetype],MATCH(Sales[[#This Row],[store_no]],Stores[store_no],0))</f>
        <v>B</v>
      </c>
      <c r="G4624" t="str">
        <f>INDEX(Stores[location_city],MATCH(Sales[[#This Row],[store_no]],Stores[store_no],0))</f>
        <v>Saint Paul</v>
      </c>
      <c r="H4624" t="str">
        <f>INDEX(Stores[location_state],MATCH(Sales[[#This Row],[store_no]],Stores[store_no],0))</f>
        <v>Minnesota</v>
      </c>
      <c r="I4624">
        <f>INDEX(Stores[sqft],MATCH(Sales[[#This Row],[store_no]],Stores[store_no],0))</f>
        <v>180400</v>
      </c>
      <c r="J4624" s="4" t="str">
        <f>INDEX(Departments[dept_name],MATCH(Sales[[#This Row],[dept_no]],Departments[dept_no],0))</f>
        <v>Toys</v>
      </c>
      <c r="K4624" s="4" t="str">
        <f>CONCATENATE(Sales[[#This Row],[region]],Sales[[#This Row],[storetype]])</f>
        <v>2B</v>
      </c>
      <c r="L4624" s="4">
        <f>INDEX(RegionStoreCount[Store Count],MATCH(Sales[[#This Row],[RegionStoretype]],RegionStoreCount[Region/Type],0))</f>
        <v>6</v>
      </c>
      <c r="M4624" s="4">
        <f>AND(Sales[[#This Row],[date]]&lt;=TY_YTDMax,Sales[[#This Row],[date]]&gt;=TY_YTDMin)*Sales[[#This Row],[sales]]</f>
        <v>0</v>
      </c>
      <c r="N4624" s="4">
        <f>AND(Sales[[#This Row],[date]]&lt;=LY_YTDMax,Sales[[#This Row],[date]]&gt;=LY_YTDMin)*Sales[[#This Row],[sales]]</f>
        <v>0</v>
      </c>
      <c r="O4624" s="4">
        <f>AND(Sales[[#This Row],[date]]&gt;=YoY_Min,Sales[[#This Row],[date]]&lt;=TY_YTDMax)*(Sales[[#This Row],[sales]]/Sales[[#This Row],[sqft]])</f>
        <v>0.49551666574279379</v>
      </c>
      <c r="P4624" s="4">
        <f>SUMIF(Sales[RegionStoretype],Sales[[#This Row],[RegionStoretype]],Sales[YoY_SSF])/Sales[[#This Row],[Region_TypeCount]]</f>
        <v>58.393757732919049</v>
      </c>
    </row>
    <row r="4625" spans="1:16" x14ac:dyDescent="0.25">
      <c r="A4625" s="1">
        <v>43049</v>
      </c>
      <c r="B4625">
        <v>17</v>
      </c>
      <c r="C4625">
        <v>6</v>
      </c>
      <c r="D4625">
        <v>33610.540999999997</v>
      </c>
      <c r="E4625">
        <f>INDEX(Stores[region],MATCH(Sales[[#This Row],[store_no]],Stores[store_no],0))</f>
        <v>3</v>
      </c>
      <c r="F4625" t="str">
        <f>INDEX(Stores[storetype],MATCH(Sales[[#This Row],[store_no]],Stores[store_no],0))</f>
        <v>B</v>
      </c>
      <c r="G4625" t="str">
        <f>INDEX(Stores[location_city],MATCH(Sales[[#This Row],[store_no]],Stores[store_no],0))</f>
        <v>Fargo</v>
      </c>
      <c r="H4625" t="str">
        <f>INDEX(Stores[location_state],MATCH(Sales[[#This Row],[store_no]],Stores[store_no],0))</f>
        <v>North Dakota</v>
      </c>
      <c r="I4625">
        <f>INDEX(Stores[sqft],MATCH(Sales[[#This Row],[store_no]],Stores[store_no],0))</f>
        <v>211600</v>
      </c>
      <c r="J4625" s="4" t="str">
        <f>INDEX(Departments[dept_name],MATCH(Sales[[#This Row],[dept_no]],Departments[dept_no],0))</f>
        <v>Computers</v>
      </c>
      <c r="K4625" s="4" t="str">
        <f>CONCATENATE(Sales[[#This Row],[region]],Sales[[#This Row],[storetype]])</f>
        <v>3B</v>
      </c>
      <c r="L4625" s="4">
        <f>INDEX(RegionStoreCount[Store Count],MATCH(Sales[[#This Row],[RegionStoretype]],RegionStoreCount[Region/Type],0))</f>
        <v>4</v>
      </c>
      <c r="M4625" s="4">
        <f>AND(Sales[[#This Row],[date]]&lt;=TY_YTDMax,Sales[[#This Row],[date]]&gt;=TY_YTDMin)*Sales[[#This Row],[sales]]</f>
        <v>0</v>
      </c>
      <c r="N4625" s="4">
        <f>AND(Sales[[#This Row],[date]]&lt;=LY_YTDMax,Sales[[#This Row],[date]]&gt;=LY_YTDMin)*Sales[[#This Row],[sales]]</f>
        <v>0</v>
      </c>
      <c r="O4625" s="4">
        <f>AND(Sales[[#This Row],[date]]&gt;=YoY_Min,Sales[[#This Row],[date]]&lt;=TY_YTDMax)*(Sales[[#This Row],[sales]]/Sales[[#This Row],[sqft]])</f>
        <v>0.15883998582230621</v>
      </c>
      <c r="P4625" s="4">
        <f>SUMIF(Sales[RegionStoretype],Sales[[#This Row],[RegionStoretype]],Sales[YoY_SSF])/Sales[[#This Row],[Region_TypeCount]]</f>
        <v>58.312187288105562</v>
      </c>
    </row>
    <row r="4626" spans="1:16" x14ac:dyDescent="0.25">
      <c r="A4626" s="1">
        <v>43049</v>
      </c>
      <c r="B4626">
        <v>17</v>
      </c>
      <c r="C4626">
        <v>11</v>
      </c>
      <c r="D4626">
        <v>115018.6661</v>
      </c>
      <c r="E4626">
        <f>INDEX(Stores[region],MATCH(Sales[[#This Row],[store_no]],Stores[store_no],0))</f>
        <v>3</v>
      </c>
      <c r="F4626" t="str">
        <f>INDEX(Stores[storetype],MATCH(Sales[[#This Row],[store_no]],Stores[store_no],0))</f>
        <v>B</v>
      </c>
      <c r="G4626" t="str">
        <f>INDEX(Stores[location_city],MATCH(Sales[[#This Row],[store_no]],Stores[store_no],0))</f>
        <v>Fargo</v>
      </c>
      <c r="H4626" t="str">
        <f>INDEX(Stores[location_state],MATCH(Sales[[#This Row],[store_no]],Stores[store_no],0))</f>
        <v>North Dakota</v>
      </c>
      <c r="I4626">
        <f>INDEX(Stores[sqft],MATCH(Sales[[#This Row],[store_no]],Stores[store_no],0))</f>
        <v>211600</v>
      </c>
      <c r="J4626" s="4" t="str">
        <f>INDEX(Departments[dept_name],MATCH(Sales[[#This Row],[dept_no]],Departments[dept_no],0))</f>
        <v>Home</v>
      </c>
      <c r="K4626" s="4" t="str">
        <f>CONCATENATE(Sales[[#This Row],[region]],Sales[[#This Row],[storetype]])</f>
        <v>3B</v>
      </c>
      <c r="L4626" s="4">
        <f>INDEX(RegionStoreCount[Store Count],MATCH(Sales[[#This Row],[RegionStoretype]],RegionStoreCount[Region/Type],0))</f>
        <v>4</v>
      </c>
      <c r="M4626" s="4">
        <f>AND(Sales[[#This Row],[date]]&lt;=TY_YTDMax,Sales[[#This Row],[date]]&gt;=TY_YTDMin)*Sales[[#This Row],[sales]]</f>
        <v>0</v>
      </c>
      <c r="N4626" s="4">
        <f>AND(Sales[[#This Row],[date]]&lt;=LY_YTDMax,Sales[[#This Row],[date]]&gt;=LY_YTDMin)*Sales[[#This Row],[sales]]</f>
        <v>0</v>
      </c>
      <c r="O4626" s="4">
        <f>AND(Sales[[#This Row],[date]]&gt;=YoY_Min,Sales[[#This Row],[date]]&lt;=TY_YTDMax)*(Sales[[#This Row],[sales]]/Sales[[#This Row],[sqft]])</f>
        <v>0.54356647495274102</v>
      </c>
      <c r="P4626" s="4">
        <f>SUMIF(Sales[RegionStoretype],Sales[[#This Row],[RegionStoretype]],Sales[YoY_SSF])/Sales[[#This Row],[Region_TypeCount]]</f>
        <v>58.312187288105562</v>
      </c>
    </row>
    <row r="4627" spans="1:16" x14ac:dyDescent="0.25">
      <c r="A4627" s="1">
        <v>43049</v>
      </c>
      <c r="B4627">
        <v>17</v>
      </c>
      <c r="C4627">
        <v>15</v>
      </c>
      <c r="D4627">
        <v>49763.522700000001</v>
      </c>
      <c r="E4627">
        <f>INDEX(Stores[region],MATCH(Sales[[#This Row],[store_no]],Stores[store_no],0))</f>
        <v>3</v>
      </c>
      <c r="F4627" t="str">
        <f>INDEX(Stores[storetype],MATCH(Sales[[#This Row],[store_no]],Stores[store_no],0))</f>
        <v>B</v>
      </c>
      <c r="G4627" t="str">
        <f>INDEX(Stores[location_city],MATCH(Sales[[#This Row],[store_no]],Stores[store_no],0))</f>
        <v>Fargo</v>
      </c>
      <c r="H4627" t="str">
        <f>INDEX(Stores[location_state],MATCH(Sales[[#This Row],[store_no]],Stores[store_no],0))</f>
        <v>North Dakota</v>
      </c>
      <c r="I4627">
        <f>INDEX(Stores[sqft],MATCH(Sales[[#This Row],[store_no]],Stores[store_no],0))</f>
        <v>211600</v>
      </c>
      <c r="J4627" s="4" t="str">
        <f>INDEX(Departments[dept_name],MATCH(Sales[[#This Row],[dept_no]],Departments[dept_no],0))</f>
        <v>Music</v>
      </c>
      <c r="K4627" s="4" t="str">
        <f>CONCATENATE(Sales[[#This Row],[region]],Sales[[#This Row],[storetype]])</f>
        <v>3B</v>
      </c>
      <c r="L4627" s="4">
        <f>INDEX(RegionStoreCount[Store Count],MATCH(Sales[[#This Row],[RegionStoretype]],RegionStoreCount[Region/Type],0))</f>
        <v>4</v>
      </c>
      <c r="M4627" s="4">
        <f>AND(Sales[[#This Row],[date]]&lt;=TY_YTDMax,Sales[[#This Row],[date]]&gt;=TY_YTDMin)*Sales[[#This Row],[sales]]</f>
        <v>0</v>
      </c>
      <c r="N4627" s="4">
        <f>AND(Sales[[#This Row],[date]]&lt;=LY_YTDMax,Sales[[#This Row],[date]]&gt;=LY_YTDMin)*Sales[[#This Row],[sales]]</f>
        <v>0</v>
      </c>
      <c r="O4627" s="4">
        <f>AND(Sales[[#This Row],[date]]&gt;=YoY_Min,Sales[[#This Row],[date]]&lt;=TY_YTDMax)*(Sales[[#This Row],[sales]]/Sales[[#This Row],[sqft]])</f>
        <v>0.23517732844990549</v>
      </c>
      <c r="P4627" s="4">
        <f>SUMIF(Sales[RegionStoretype],Sales[[#This Row],[RegionStoretype]],Sales[YoY_SSF])/Sales[[#This Row],[Region_TypeCount]]</f>
        <v>58.312187288105562</v>
      </c>
    </row>
    <row r="4628" spans="1:16" x14ac:dyDescent="0.25">
      <c r="A4628" s="1">
        <v>43049</v>
      </c>
      <c r="B4628">
        <v>17</v>
      </c>
      <c r="C4628">
        <v>17</v>
      </c>
      <c r="D4628">
        <v>180072.34229999999</v>
      </c>
      <c r="E4628">
        <f>INDEX(Stores[region],MATCH(Sales[[#This Row],[store_no]],Stores[store_no],0))</f>
        <v>3</v>
      </c>
      <c r="F4628" t="str">
        <f>INDEX(Stores[storetype],MATCH(Sales[[#This Row],[store_no]],Stores[store_no],0))</f>
        <v>B</v>
      </c>
      <c r="G4628" t="str">
        <f>INDEX(Stores[location_city],MATCH(Sales[[#This Row],[store_no]],Stores[store_no],0))</f>
        <v>Fargo</v>
      </c>
      <c r="H4628" t="str">
        <f>INDEX(Stores[location_state],MATCH(Sales[[#This Row],[store_no]],Stores[store_no],0))</f>
        <v>North Dakota</v>
      </c>
      <c r="I4628">
        <f>INDEX(Stores[sqft],MATCH(Sales[[#This Row],[store_no]],Stores[store_no],0))</f>
        <v>211600</v>
      </c>
      <c r="J4628" s="4" t="str">
        <f>INDEX(Departments[dept_name],MATCH(Sales[[#This Row],[dept_no]],Departments[dept_no],0))</f>
        <v>Shoes</v>
      </c>
      <c r="K4628" s="4" t="str">
        <f>CONCATENATE(Sales[[#This Row],[region]],Sales[[#This Row],[storetype]])</f>
        <v>3B</v>
      </c>
      <c r="L4628" s="4">
        <f>INDEX(RegionStoreCount[Store Count],MATCH(Sales[[#This Row],[RegionStoretype]],RegionStoreCount[Region/Type],0))</f>
        <v>4</v>
      </c>
      <c r="M4628" s="4">
        <f>AND(Sales[[#This Row],[date]]&lt;=TY_YTDMax,Sales[[#This Row],[date]]&gt;=TY_YTDMin)*Sales[[#This Row],[sales]]</f>
        <v>0</v>
      </c>
      <c r="N4628" s="4">
        <f>AND(Sales[[#This Row],[date]]&lt;=LY_YTDMax,Sales[[#This Row],[date]]&gt;=LY_YTDMin)*Sales[[#This Row],[sales]]</f>
        <v>0</v>
      </c>
      <c r="O4628" s="4">
        <f>AND(Sales[[#This Row],[date]]&gt;=YoY_Min,Sales[[#This Row],[date]]&lt;=TY_YTDMax)*(Sales[[#This Row],[sales]]/Sales[[#This Row],[sqft]])</f>
        <v>0.85100350803402647</v>
      </c>
      <c r="P4628" s="4">
        <f>SUMIF(Sales[RegionStoretype],Sales[[#This Row],[RegionStoretype]],Sales[YoY_SSF])/Sales[[#This Row],[Region_TypeCount]]</f>
        <v>58.312187288105562</v>
      </c>
    </row>
    <row r="4629" spans="1:16" x14ac:dyDescent="0.25">
      <c r="A4629" s="1">
        <v>43049</v>
      </c>
      <c r="B4629">
        <v>17</v>
      </c>
      <c r="C4629">
        <v>18</v>
      </c>
      <c r="D4629">
        <v>158122.09539999999</v>
      </c>
      <c r="E4629">
        <f>INDEX(Stores[region],MATCH(Sales[[#This Row],[store_no]],Stores[store_no],0))</f>
        <v>3</v>
      </c>
      <c r="F4629" t="str">
        <f>INDEX(Stores[storetype],MATCH(Sales[[#This Row],[store_no]],Stores[store_no],0))</f>
        <v>B</v>
      </c>
      <c r="G4629" t="str">
        <f>INDEX(Stores[location_city],MATCH(Sales[[#This Row],[store_no]],Stores[store_no],0))</f>
        <v>Fargo</v>
      </c>
      <c r="H4629" t="str">
        <f>INDEX(Stores[location_state],MATCH(Sales[[#This Row],[store_no]],Stores[store_no],0))</f>
        <v>North Dakota</v>
      </c>
      <c r="I4629">
        <f>INDEX(Stores[sqft],MATCH(Sales[[#This Row],[store_no]],Stores[store_no],0))</f>
        <v>211600</v>
      </c>
      <c r="J4629" s="4" t="str">
        <f>INDEX(Departments[dept_name],MATCH(Sales[[#This Row],[dept_no]],Departments[dept_no],0))</f>
        <v>Sports</v>
      </c>
      <c r="K4629" s="4" t="str">
        <f>CONCATENATE(Sales[[#This Row],[region]],Sales[[#This Row],[storetype]])</f>
        <v>3B</v>
      </c>
      <c r="L4629" s="4">
        <f>INDEX(RegionStoreCount[Store Count],MATCH(Sales[[#This Row],[RegionStoretype]],RegionStoreCount[Region/Type],0))</f>
        <v>4</v>
      </c>
      <c r="M4629" s="4">
        <f>AND(Sales[[#This Row],[date]]&lt;=TY_YTDMax,Sales[[#This Row],[date]]&gt;=TY_YTDMin)*Sales[[#This Row],[sales]]</f>
        <v>0</v>
      </c>
      <c r="N4629" s="4">
        <f>AND(Sales[[#This Row],[date]]&lt;=LY_YTDMax,Sales[[#This Row],[date]]&gt;=LY_YTDMin)*Sales[[#This Row],[sales]]</f>
        <v>0</v>
      </c>
      <c r="O4629" s="4">
        <f>AND(Sales[[#This Row],[date]]&gt;=YoY_Min,Sales[[#This Row],[date]]&lt;=TY_YTDMax)*(Sales[[#This Row],[sales]]/Sales[[#This Row],[sqft]])</f>
        <v>0.74726888185255191</v>
      </c>
      <c r="P4629" s="4">
        <f>SUMIF(Sales[RegionStoretype],Sales[[#This Row],[RegionStoretype]],Sales[YoY_SSF])/Sales[[#This Row],[Region_TypeCount]]</f>
        <v>58.312187288105562</v>
      </c>
    </row>
    <row r="4630" spans="1:16" x14ac:dyDescent="0.25">
      <c r="A4630" s="1">
        <v>43049</v>
      </c>
      <c r="B4630">
        <v>18</v>
      </c>
      <c r="C4630">
        <v>6</v>
      </c>
      <c r="D4630">
        <v>58820.588799999998</v>
      </c>
      <c r="E4630">
        <f>INDEX(Stores[region],MATCH(Sales[[#This Row],[store_no]],Stores[store_no],0))</f>
        <v>2</v>
      </c>
      <c r="F4630" t="str">
        <f>INDEX(Stores[storetype],MATCH(Sales[[#This Row],[store_no]],Stores[store_no],0))</f>
        <v>B</v>
      </c>
      <c r="G4630" t="str">
        <f>INDEX(Stores[location_city],MATCH(Sales[[#This Row],[store_no]],Stores[store_no],0))</f>
        <v>Chicago</v>
      </c>
      <c r="H4630" t="str">
        <f>INDEX(Stores[location_state],MATCH(Sales[[#This Row],[store_no]],Stores[store_no],0))</f>
        <v>Illinois</v>
      </c>
      <c r="I4630">
        <f>INDEX(Stores[sqft],MATCH(Sales[[#This Row],[store_no]],Stores[store_no],0))</f>
        <v>120700</v>
      </c>
      <c r="J4630" s="4" t="str">
        <f>INDEX(Departments[dept_name],MATCH(Sales[[#This Row],[dept_no]],Departments[dept_no],0))</f>
        <v>Computers</v>
      </c>
      <c r="K4630" s="4" t="str">
        <f>CONCATENATE(Sales[[#This Row],[region]],Sales[[#This Row],[storetype]])</f>
        <v>2B</v>
      </c>
      <c r="L4630" s="4">
        <f>INDEX(RegionStoreCount[Store Count],MATCH(Sales[[#This Row],[RegionStoretype]],RegionStoreCount[Region/Type],0))</f>
        <v>6</v>
      </c>
      <c r="M4630" s="4">
        <f>AND(Sales[[#This Row],[date]]&lt;=TY_YTDMax,Sales[[#This Row],[date]]&gt;=TY_YTDMin)*Sales[[#This Row],[sales]]</f>
        <v>0</v>
      </c>
      <c r="N4630" s="4">
        <f>AND(Sales[[#This Row],[date]]&lt;=LY_YTDMax,Sales[[#This Row],[date]]&gt;=LY_YTDMin)*Sales[[#This Row],[sales]]</f>
        <v>0</v>
      </c>
      <c r="O4630" s="4">
        <f>AND(Sales[[#This Row],[date]]&gt;=YoY_Min,Sales[[#This Row],[date]]&lt;=TY_YTDMax)*(Sales[[#This Row],[sales]]/Sales[[#This Row],[sqft]])</f>
        <v>0.48732882187241094</v>
      </c>
      <c r="P4630" s="4">
        <f>SUMIF(Sales[RegionStoretype],Sales[[#This Row],[RegionStoretype]],Sales[YoY_SSF])/Sales[[#This Row],[Region_TypeCount]]</f>
        <v>58.393757732919049</v>
      </c>
    </row>
    <row r="4631" spans="1:16" x14ac:dyDescent="0.25">
      <c r="A4631" s="1">
        <v>43049</v>
      </c>
      <c r="B4631">
        <v>18</v>
      </c>
      <c r="C4631">
        <v>7</v>
      </c>
      <c r="D4631">
        <v>55099.227100000004</v>
      </c>
      <c r="E4631">
        <f>INDEX(Stores[region],MATCH(Sales[[#This Row],[store_no]],Stores[store_no],0))</f>
        <v>2</v>
      </c>
      <c r="F4631" t="str">
        <f>INDEX(Stores[storetype],MATCH(Sales[[#This Row],[store_no]],Stores[store_no],0))</f>
        <v>B</v>
      </c>
      <c r="G4631" t="str">
        <f>INDEX(Stores[location_city],MATCH(Sales[[#This Row],[store_no]],Stores[store_no],0))</f>
        <v>Chicago</v>
      </c>
      <c r="H4631" t="str">
        <f>INDEX(Stores[location_state],MATCH(Sales[[#This Row],[store_no]],Stores[store_no],0))</f>
        <v>Illinois</v>
      </c>
      <c r="I4631">
        <f>INDEX(Stores[sqft],MATCH(Sales[[#This Row],[store_no]],Stores[store_no],0))</f>
        <v>120700</v>
      </c>
      <c r="J4631" s="4" t="str">
        <f>INDEX(Departments[dept_name],MATCH(Sales[[#This Row],[dept_no]],Departments[dept_no],0))</f>
        <v>Electronics</v>
      </c>
      <c r="K4631" s="4" t="str">
        <f>CONCATENATE(Sales[[#This Row],[region]],Sales[[#This Row],[storetype]])</f>
        <v>2B</v>
      </c>
      <c r="L4631" s="4">
        <f>INDEX(RegionStoreCount[Store Count],MATCH(Sales[[#This Row],[RegionStoretype]],RegionStoreCount[Region/Type],0))</f>
        <v>6</v>
      </c>
      <c r="M4631" s="4">
        <f>AND(Sales[[#This Row],[date]]&lt;=TY_YTDMax,Sales[[#This Row],[date]]&gt;=TY_YTDMin)*Sales[[#This Row],[sales]]</f>
        <v>0</v>
      </c>
      <c r="N4631" s="4">
        <f>AND(Sales[[#This Row],[date]]&lt;=LY_YTDMax,Sales[[#This Row],[date]]&gt;=LY_YTDMin)*Sales[[#This Row],[sales]]</f>
        <v>0</v>
      </c>
      <c r="O4631" s="4">
        <f>AND(Sales[[#This Row],[date]]&gt;=YoY_Min,Sales[[#This Row],[date]]&lt;=TY_YTDMax)*(Sales[[#This Row],[sales]]/Sales[[#This Row],[sqft]])</f>
        <v>0.45649732477216243</v>
      </c>
      <c r="P4631" s="4">
        <f>SUMIF(Sales[RegionStoretype],Sales[[#This Row],[RegionStoretype]],Sales[YoY_SSF])/Sales[[#This Row],[Region_TypeCount]]</f>
        <v>58.393757732919049</v>
      </c>
    </row>
    <row r="4632" spans="1:16" x14ac:dyDescent="0.25">
      <c r="A4632" s="1">
        <v>43049</v>
      </c>
      <c r="B4632">
        <v>18</v>
      </c>
      <c r="C4632">
        <v>10</v>
      </c>
      <c r="D4632">
        <v>16233.4632</v>
      </c>
      <c r="E4632">
        <f>INDEX(Stores[region],MATCH(Sales[[#This Row],[store_no]],Stores[store_no],0))</f>
        <v>2</v>
      </c>
      <c r="F4632" t="str">
        <f>INDEX(Stores[storetype],MATCH(Sales[[#This Row],[store_no]],Stores[store_no],0))</f>
        <v>B</v>
      </c>
      <c r="G4632" t="str">
        <f>INDEX(Stores[location_city],MATCH(Sales[[#This Row],[store_no]],Stores[store_no],0))</f>
        <v>Chicago</v>
      </c>
      <c r="H4632" t="str">
        <f>INDEX(Stores[location_state],MATCH(Sales[[#This Row],[store_no]],Stores[store_no],0))</f>
        <v>Illinois</v>
      </c>
      <c r="I4632">
        <f>INDEX(Stores[sqft],MATCH(Sales[[#This Row],[store_no]],Stores[store_no],0))</f>
        <v>120700</v>
      </c>
      <c r="J4632" s="4" t="str">
        <f>INDEX(Departments[dept_name],MATCH(Sales[[#This Row],[dept_no]],Departments[dept_no],0))</f>
        <v>Health</v>
      </c>
      <c r="K4632" s="4" t="str">
        <f>CONCATENATE(Sales[[#This Row],[region]],Sales[[#This Row],[storetype]])</f>
        <v>2B</v>
      </c>
      <c r="L4632" s="4">
        <f>INDEX(RegionStoreCount[Store Count],MATCH(Sales[[#This Row],[RegionStoretype]],RegionStoreCount[Region/Type],0))</f>
        <v>6</v>
      </c>
      <c r="M4632" s="4">
        <f>AND(Sales[[#This Row],[date]]&lt;=TY_YTDMax,Sales[[#This Row],[date]]&gt;=TY_YTDMin)*Sales[[#This Row],[sales]]</f>
        <v>0</v>
      </c>
      <c r="N4632" s="4">
        <f>AND(Sales[[#This Row],[date]]&lt;=LY_YTDMax,Sales[[#This Row],[date]]&gt;=LY_YTDMin)*Sales[[#This Row],[sales]]</f>
        <v>0</v>
      </c>
      <c r="O4632" s="4">
        <f>AND(Sales[[#This Row],[date]]&gt;=YoY_Min,Sales[[#This Row],[date]]&lt;=TY_YTDMax)*(Sales[[#This Row],[sales]]/Sales[[#This Row],[sqft]])</f>
        <v>0.13449430985915492</v>
      </c>
      <c r="P4632" s="4">
        <f>SUMIF(Sales[RegionStoretype],Sales[[#This Row],[RegionStoretype]],Sales[YoY_SSF])/Sales[[#This Row],[Region_TypeCount]]</f>
        <v>58.393757732919049</v>
      </c>
    </row>
    <row r="4633" spans="1:16" x14ac:dyDescent="0.25">
      <c r="A4633" s="1">
        <v>43049</v>
      </c>
      <c r="B4633">
        <v>18</v>
      </c>
      <c r="C4633">
        <v>12</v>
      </c>
      <c r="D4633">
        <v>35117.636200000001</v>
      </c>
      <c r="E4633">
        <f>INDEX(Stores[region],MATCH(Sales[[#This Row],[store_no]],Stores[store_no],0))</f>
        <v>2</v>
      </c>
      <c r="F4633" t="str">
        <f>INDEX(Stores[storetype],MATCH(Sales[[#This Row],[store_no]],Stores[store_no],0))</f>
        <v>B</v>
      </c>
      <c r="G4633" t="str">
        <f>INDEX(Stores[location_city],MATCH(Sales[[#This Row],[store_no]],Stores[store_no],0))</f>
        <v>Chicago</v>
      </c>
      <c r="H4633" t="str">
        <f>INDEX(Stores[location_state],MATCH(Sales[[#This Row],[store_no]],Stores[store_no],0))</f>
        <v>Illinois</v>
      </c>
      <c r="I4633">
        <f>INDEX(Stores[sqft],MATCH(Sales[[#This Row],[store_no]],Stores[store_no],0))</f>
        <v>120700</v>
      </c>
      <c r="J4633" s="4" t="str">
        <f>INDEX(Departments[dept_name],MATCH(Sales[[#This Row],[dept_no]],Departments[dept_no],0))</f>
        <v>Jewelery</v>
      </c>
      <c r="K4633" s="4" t="str">
        <f>CONCATENATE(Sales[[#This Row],[region]],Sales[[#This Row],[storetype]])</f>
        <v>2B</v>
      </c>
      <c r="L4633" s="4">
        <f>INDEX(RegionStoreCount[Store Count],MATCH(Sales[[#This Row],[RegionStoretype]],RegionStoreCount[Region/Type],0))</f>
        <v>6</v>
      </c>
      <c r="M4633" s="4">
        <f>AND(Sales[[#This Row],[date]]&lt;=TY_YTDMax,Sales[[#This Row],[date]]&gt;=TY_YTDMin)*Sales[[#This Row],[sales]]</f>
        <v>0</v>
      </c>
      <c r="N4633" s="4">
        <f>AND(Sales[[#This Row],[date]]&lt;=LY_YTDMax,Sales[[#This Row],[date]]&gt;=LY_YTDMin)*Sales[[#This Row],[sales]]</f>
        <v>0</v>
      </c>
      <c r="O4633" s="4">
        <f>AND(Sales[[#This Row],[date]]&gt;=YoY_Min,Sales[[#This Row],[date]]&lt;=TY_YTDMax)*(Sales[[#This Row],[sales]]/Sales[[#This Row],[sqft]])</f>
        <v>0.29094976139188072</v>
      </c>
      <c r="P4633" s="4">
        <f>SUMIF(Sales[RegionStoretype],Sales[[#This Row],[RegionStoretype]],Sales[YoY_SSF])/Sales[[#This Row],[Region_TypeCount]]</f>
        <v>58.393757732919049</v>
      </c>
    </row>
    <row r="4634" spans="1:16" x14ac:dyDescent="0.25">
      <c r="A4634" s="1">
        <v>43049</v>
      </c>
      <c r="B4634">
        <v>18</v>
      </c>
      <c r="C4634">
        <v>13</v>
      </c>
      <c r="D4634">
        <v>76334.856400000004</v>
      </c>
      <c r="E4634">
        <f>INDEX(Stores[region],MATCH(Sales[[#This Row],[store_no]],Stores[store_no],0))</f>
        <v>2</v>
      </c>
      <c r="F4634" t="str">
        <f>INDEX(Stores[storetype],MATCH(Sales[[#This Row],[store_no]],Stores[store_no],0))</f>
        <v>B</v>
      </c>
      <c r="G4634" t="str">
        <f>INDEX(Stores[location_city],MATCH(Sales[[#This Row],[store_no]],Stores[store_no],0))</f>
        <v>Chicago</v>
      </c>
      <c r="H4634" t="str">
        <f>INDEX(Stores[location_state],MATCH(Sales[[#This Row],[store_no]],Stores[store_no],0))</f>
        <v>Illinois</v>
      </c>
      <c r="I4634">
        <f>INDEX(Stores[sqft],MATCH(Sales[[#This Row],[store_no]],Stores[store_no],0))</f>
        <v>120700</v>
      </c>
      <c r="J4634" s="4" t="str">
        <f>INDEX(Departments[dept_name],MATCH(Sales[[#This Row],[dept_no]],Departments[dept_no],0))</f>
        <v>Kids</v>
      </c>
      <c r="K4634" s="4" t="str">
        <f>CONCATENATE(Sales[[#This Row],[region]],Sales[[#This Row],[storetype]])</f>
        <v>2B</v>
      </c>
      <c r="L4634" s="4">
        <f>INDEX(RegionStoreCount[Store Count],MATCH(Sales[[#This Row],[RegionStoretype]],RegionStoreCount[Region/Type],0))</f>
        <v>6</v>
      </c>
      <c r="M4634" s="4">
        <f>AND(Sales[[#This Row],[date]]&lt;=TY_YTDMax,Sales[[#This Row],[date]]&gt;=TY_YTDMin)*Sales[[#This Row],[sales]]</f>
        <v>0</v>
      </c>
      <c r="N4634" s="4">
        <f>AND(Sales[[#This Row],[date]]&lt;=LY_YTDMax,Sales[[#This Row],[date]]&gt;=LY_YTDMin)*Sales[[#This Row],[sales]]</f>
        <v>0</v>
      </c>
      <c r="O4634" s="4">
        <f>AND(Sales[[#This Row],[date]]&gt;=YoY_Min,Sales[[#This Row],[date]]&lt;=TY_YTDMax)*(Sales[[#This Row],[sales]]/Sales[[#This Row],[sqft]])</f>
        <v>0.63243460149130082</v>
      </c>
      <c r="P4634" s="4">
        <f>SUMIF(Sales[RegionStoretype],Sales[[#This Row],[RegionStoretype]],Sales[YoY_SSF])/Sales[[#This Row],[Region_TypeCount]]</f>
        <v>58.393757732919049</v>
      </c>
    </row>
    <row r="4635" spans="1:16" x14ac:dyDescent="0.25">
      <c r="A4635" s="1">
        <v>43049</v>
      </c>
      <c r="B4635">
        <v>18</v>
      </c>
      <c r="C4635">
        <v>18</v>
      </c>
      <c r="D4635">
        <v>11863.855</v>
      </c>
      <c r="E4635">
        <f>INDEX(Stores[region],MATCH(Sales[[#This Row],[store_no]],Stores[store_no],0))</f>
        <v>2</v>
      </c>
      <c r="F4635" t="str">
        <f>INDEX(Stores[storetype],MATCH(Sales[[#This Row],[store_no]],Stores[store_no],0))</f>
        <v>B</v>
      </c>
      <c r="G4635" t="str">
        <f>INDEX(Stores[location_city],MATCH(Sales[[#This Row],[store_no]],Stores[store_no],0))</f>
        <v>Chicago</v>
      </c>
      <c r="H4635" t="str">
        <f>INDEX(Stores[location_state],MATCH(Sales[[#This Row],[store_no]],Stores[store_no],0))</f>
        <v>Illinois</v>
      </c>
      <c r="I4635">
        <f>INDEX(Stores[sqft],MATCH(Sales[[#This Row],[store_no]],Stores[store_no],0))</f>
        <v>120700</v>
      </c>
      <c r="J4635" s="4" t="str">
        <f>INDEX(Departments[dept_name],MATCH(Sales[[#This Row],[dept_no]],Departments[dept_no],0))</f>
        <v>Sports</v>
      </c>
      <c r="K4635" s="4" t="str">
        <f>CONCATENATE(Sales[[#This Row],[region]],Sales[[#This Row],[storetype]])</f>
        <v>2B</v>
      </c>
      <c r="L4635" s="4">
        <f>INDEX(RegionStoreCount[Store Count],MATCH(Sales[[#This Row],[RegionStoretype]],RegionStoreCount[Region/Type],0))</f>
        <v>6</v>
      </c>
      <c r="M4635" s="4">
        <f>AND(Sales[[#This Row],[date]]&lt;=TY_YTDMax,Sales[[#This Row],[date]]&gt;=TY_YTDMin)*Sales[[#This Row],[sales]]</f>
        <v>0</v>
      </c>
      <c r="N4635" s="4">
        <f>AND(Sales[[#This Row],[date]]&lt;=LY_YTDMax,Sales[[#This Row],[date]]&gt;=LY_YTDMin)*Sales[[#This Row],[sales]]</f>
        <v>0</v>
      </c>
      <c r="O4635" s="4">
        <f>AND(Sales[[#This Row],[date]]&gt;=YoY_Min,Sales[[#This Row],[date]]&lt;=TY_YTDMax)*(Sales[[#This Row],[sales]]/Sales[[#This Row],[sqft]])</f>
        <v>9.8292087821043914E-2</v>
      </c>
      <c r="P4635" s="4">
        <f>SUMIF(Sales[RegionStoretype],Sales[[#This Row],[RegionStoretype]],Sales[YoY_SSF])/Sales[[#This Row],[Region_TypeCount]]</f>
        <v>58.393757732919049</v>
      </c>
    </row>
    <row r="4636" spans="1:16" x14ac:dyDescent="0.25">
      <c r="A4636" s="1">
        <v>43049</v>
      </c>
      <c r="B4636">
        <v>19</v>
      </c>
      <c r="C4636">
        <v>11</v>
      </c>
      <c r="D4636">
        <v>68126.499799999991</v>
      </c>
      <c r="E4636">
        <f>INDEX(Stores[region],MATCH(Sales[[#This Row],[store_no]],Stores[store_no],0))</f>
        <v>3</v>
      </c>
      <c r="F4636" t="str">
        <f>INDEX(Stores[storetype],MATCH(Sales[[#This Row],[store_no]],Stores[store_no],0))</f>
        <v>A</v>
      </c>
      <c r="G4636" t="str">
        <f>INDEX(Stores[location_city],MATCH(Sales[[#This Row],[store_no]],Stores[store_no],0))</f>
        <v>Des Moines</v>
      </c>
      <c r="H4636" t="str">
        <f>INDEX(Stores[location_state],MATCH(Sales[[#This Row],[store_no]],Stores[store_no],0))</f>
        <v>Iowa</v>
      </c>
      <c r="I4636">
        <f>INDEX(Stores[sqft],MATCH(Sales[[#This Row],[store_no]],Stores[store_no],0))</f>
        <v>197600</v>
      </c>
      <c r="J4636" s="4" t="str">
        <f>INDEX(Departments[dept_name],MATCH(Sales[[#This Row],[dept_no]],Departments[dept_no],0))</f>
        <v>Home</v>
      </c>
      <c r="K4636" s="4" t="str">
        <f>CONCATENATE(Sales[[#This Row],[region]],Sales[[#This Row],[storetype]])</f>
        <v>3A</v>
      </c>
      <c r="L4636" s="4">
        <f>INDEX(RegionStoreCount[Store Count],MATCH(Sales[[#This Row],[RegionStoretype]],RegionStoreCount[Region/Type],0))</f>
        <v>9</v>
      </c>
      <c r="M4636" s="4">
        <f>AND(Sales[[#This Row],[date]]&lt;=TY_YTDMax,Sales[[#This Row],[date]]&gt;=TY_YTDMin)*Sales[[#This Row],[sales]]</f>
        <v>0</v>
      </c>
      <c r="N4636" s="4">
        <f>AND(Sales[[#This Row],[date]]&lt;=LY_YTDMax,Sales[[#This Row],[date]]&gt;=LY_YTDMin)*Sales[[#This Row],[sales]]</f>
        <v>0</v>
      </c>
      <c r="O4636" s="4">
        <f>AND(Sales[[#This Row],[date]]&gt;=YoY_Min,Sales[[#This Row],[date]]&lt;=TY_YTDMax)*(Sales[[#This Row],[sales]]/Sales[[#This Row],[sqft]])</f>
        <v>0.34476973582995946</v>
      </c>
      <c r="P4636" s="4">
        <f>SUMIF(Sales[RegionStoretype],Sales[[#This Row],[RegionStoretype]],Sales[YoY_SSF])/Sales[[#This Row],[Region_TypeCount]]</f>
        <v>53.603836561720975</v>
      </c>
    </row>
    <row r="4637" spans="1:16" x14ac:dyDescent="0.25">
      <c r="A4637" s="1">
        <v>43049</v>
      </c>
      <c r="B4637">
        <v>19</v>
      </c>
      <c r="C4637">
        <v>14</v>
      </c>
      <c r="D4637">
        <v>38521.0075</v>
      </c>
      <c r="E4637">
        <f>INDEX(Stores[region],MATCH(Sales[[#This Row],[store_no]],Stores[store_no],0))</f>
        <v>3</v>
      </c>
      <c r="F4637" t="str">
        <f>INDEX(Stores[storetype],MATCH(Sales[[#This Row],[store_no]],Stores[store_no],0))</f>
        <v>A</v>
      </c>
      <c r="G4637" t="str">
        <f>INDEX(Stores[location_city],MATCH(Sales[[#This Row],[store_no]],Stores[store_no],0))</f>
        <v>Des Moines</v>
      </c>
      <c r="H4637" t="str">
        <f>INDEX(Stores[location_state],MATCH(Sales[[#This Row],[store_no]],Stores[store_no],0))</f>
        <v>Iowa</v>
      </c>
      <c r="I4637">
        <f>INDEX(Stores[sqft],MATCH(Sales[[#This Row],[store_no]],Stores[store_no],0))</f>
        <v>197600</v>
      </c>
      <c r="J4637" s="4" t="str">
        <f>INDEX(Departments[dept_name],MATCH(Sales[[#This Row],[dept_no]],Departments[dept_no],0))</f>
        <v>Movies</v>
      </c>
      <c r="K4637" s="4" t="str">
        <f>CONCATENATE(Sales[[#This Row],[region]],Sales[[#This Row],[storetype]])</f>
        <v>3A</v>
      </c>
      <c r="L4637" s="4">
        <f>INDEX(RegionStoreCount[Store Count],MATCH(Sales[[#This Row],[RegionStoretype]],RegionStoreCount[Region/Type],0))</f>
        <v>9</v>
      </c>
      <c r="M4637" s="4">
        <f>AND(Sales[[#This Row],[date]]&lt;=TY_YTDMax,Sales[[#This Row],[date]]&gt;=TY_YTDMin)*Sales[[#This Row],[sales]]</f>
        <v>0</v>
      </c>
      <c r="N4637" s="4">
        <f>AND(Sales[[#This Row],[date]]&lt;=LY_YTDMax,Sales[[#This Row],[date]]&gt;=LY_YTDMin)*Sales[[#This Row],[sales]]</f>
        <v>0</v>
      </c>
      <c r="O4637" s="4">
        <f>AND(Sales[[#This Row],[date]]&gt;=YoY_Min,Sales[[#This Row],[date]]&lt;=TY_YTDMax)*(Sales[[#This Row],[sales]]/Sales[[#This Row],[sqft]])</f>
        <v>0.19494436993927125</v>
      </c>
      <c r="P4637" s="4">
        <f>SUMIF(Sales[RegionStoretype],Sales[[#This Row],[RegionStoretype]],Sales[YoY_SSF])/Sales[[#This Row],[Region_TypeCount]]</f>
        <v>53.603836561720975</v>
      </c>
    </row>
    <row r="4638" spans="1:16" x14ac:dyDescent="0.25">
      <c r="A4638" s="1">
        <v>43049</v>
      </c>
      <c r="B4638">
        <v>19</v>
      </c>
      <c r="C4638">
        <v>17</v>
      </c>
      <c r="D4638">
        <v>110726.26140000002</v>
      </c>
      <c r="E4638">
        <f>INDEX(Stores[region],MATCH(Sales[[#This Row],[store_no]],Stores[store_no],0))</f>
        <v>3</v>
      </c>
      <c r="F4638" t="str">
        <f>INDEX(Stores[storetype],MATCH(Sales[[#This Row],[store_no]],Stores[store_no],0))</f>
        <v>A</v>
      </c>
      <c r="G4638" t="str">
        <f>INDEX(Stores[location_city],MATCH(Sales[[#This Row],[store_no]],Stores[store_no],0))</f>
        <v>Des Moines</v>
      </c>
      <c r="H4638" t="str">
        <f>INDEX(Stores[location_state],MATCH(Sales[[#This Row],[store_no]],Stores[store_no],0))</f>
        <v>Iowa</v>
      </c>
      <c r="I4638">
        <f>INDEX(Stores[sqft],MATCH(Sales[[#This Row],[store_no]],Stores[store_no],0))</f>
        <v>197600</v>
      </c>
      <c r="J4638" s="4" t="str">
        <f>INDEX(Departments[dept_name],MATCH(Sales[[#This Row],[dept_no]],Departments[dept_no],0))</f>
        <v>Shoes</v>
      </c>
      <c r="K4638" s="4" t="str">
        <f>CONCATENATE(Sales[[#This Row],[region]],Sales[[#This Row],[storetype]])</f>
        <v>3A</v>
      </c>
      <c r="L4638" s="4">
        <f>INDEX(RegionStoreCount[Store Count],MATCH(Sales[[#This Row],[RegionStoretype]],RegionStoreCount[Region/Type],0))</f>
        <v>9</v>
      </c>
      <c r="M4638" s="4">
        <f>AND(Sales[[#This Row],[date]]&lt;=TY_YTDMax,Sales[[#This Row],[date]]&gt;=TY_YTDMin)*Sales[[#This Row],[sales]]</f>
        <v>0</v>
      </c>
      <c r="N4638" s="4">
        <f>AND(Sales[[#This Row],[date]]&lt;=LY_YTDMax,Sales[[#This Row],[date]]&gt;=LY_YTDMin)*Sales[[#This Row],[sales]]</f>
        <v>0</v>
      </c>
      <c r="O4638" s="4">
        <f>AND(Sales[[#This Row],[date]]&gt;=YoY_Min,Sales[[#This Row],[date]]&lt;=TY_YTDMax)*(Sales[[#This Row],[sales]]/Sales[[#This Row],[sqft]])</f>
        <v>0.56035557388663981</v>
      </c>
      <c r="P4638" s="4">
        <f>SUMIF(Sales[RegionStoretype],Sales[[#This Row],[RegionStoretype]],Sales[YoY_SSF])/Sales[[#This Row],[Region_TypeCount]]</f>
        <v>53.603836561720975</v>
      </c>
    </row>
    <row r="4639" spans="1:16" x14ac:dyDescent="0.25">
      <c r="A4639" s="1">
        <v>43049</v>
      </c>
      <c r="B4639">
        <v>19</v>
      </c>
      <c r="C4639">
        <v>19</v>
      </c>
      <c r="D4639">
        <v>82409.940700000006</v>
      </c>
      <c r="E4639">
        <f>INDEX(Stores[region],MATCH(Sales[[#This Row],[store_no]],Stores[store_no],0))</f>
        <v>3</v>
      </c>
      <c r="F4639" t="str">
        <f>INDEX(Stores[storetype],MATCH(Sales[[#This Row],[store_no]],Stores[store_no],0))</f>
        <v>A</v>
      </c>
      <c r="G4639" t="str">
        <f>INDEX(Stores[location_city],MATCH(Sales[[#This Row],[store_no]],Stores[store_no],0))</f>
        <v>Des Moines</v>
      </c>
      <c r="H4639" t="str">
        <f>INDEX(Stores[location_state],MATCH(Sales[[#This Row],[store_no]],Stores[store_no],0))</f>
        <v>Iowa</v>
      </c>
      <c r="I4639">
        <f>INDEX(Stores[sqft],MATCH(Sales[[#This Row],[store_no]],Stores[store_no],0))</f>
        <v>197600</v>
      </c>
      <c r="J4639" s="4" t="str">
        <f>INDEX(Departments[dept_name],MATCH(Sales[[#This Row],[dept_no]],Departments[dept_no],0))</f>
        <v>Tools</v>
      </c>
      <c r="K4639" s="4" t="str">
        <f>CONCATENATE(Sales[[#This Row],[region]],Sales[[#This Row],[storetype]])</f>
        <v>3A</v>
      </c>
      <c r="L4639" s="4">
        <f>INDEX(RegionStoreCount[Store Count],MATCH(Sales[[#This Row],[RegionStoretype]],RegionStoreCount[Region/Type],0))</f>
        <v>9</v>
      </c>
      <c r="M4639" s="4">
        <f>AND(Sales[[#This Row],[date]]&lt;=TY_YTDMax,Sales[[#This Row],[date]]&gt;=TY_YTDMin)*Sales[[#This Row],[sales]]</f>
        <v>0</v>
      </c>
      <c r="N4639" s="4">
        <f>AND(Sales[[#This Row],[date]]&lt;=LY_YTDMax,Sales[[#This Row],[date]]&gt;=LY_YTDMin)*Sales[[#This Row],[sales]]</f>
        <v>0</v>
      </c>
      <c r="O4639" s="4">
        <f>AND(Sales[[#This Row],[date]]&gt;=YoY_Min,Sales[[#This Row],[date]]&lt;=TY_YTDMax)*(Sales[[#This Row],[sales]]/Sales[[#This Row],[sqft]])</f>
        <v>0.41705435576923078</v>
      </c>
      <c r="P4639" s="4">
        <f>SUMIF(Sales[RegionStoretype],Sales[[#This Row],[RegionStoretype]],Sales[YoY_SSF])/Sales[[#This Row],[Region_TypeCount]]</f>
        <v>53.603836561720975</v>
      </c>
    </row>
    <row r="4640" spans="1:16" x14ac:dyDescent="0.25">
      <c r="A4640" s="1">
        <v>43049</v>
      </c>
      <c r="B4640">
        <v>20</v>
      </c>
      <c r="C4640">
        <v>4</v>
      </c>
      <c r="D4640">
        <v>43433.5962</v>
      </c>
      <c r="E4640">
        <f>INDEX(Stores[region],MATCH(Sales[[#This Row],[store_no]],Stores[store_no],0))</f>
        <v>1</v>
      </c>
      <c r="F4640" t="str">
        <f>INDEX(Stores[storetype],MATCH(Sales[[#This Row],[store_no]],Stores[store_no],0))</f>
        <v>A</v>
      </c>
      <c r="G4640" t="str">
        <f>INDEX(Stores[location_city],MATCH(Sales[[#This Row],[store_no]],Stores[store_no],0))</f>
        <v>South Bend</v>
      </c>
      <c r="H4640" t="str">
        <f>INDEX(Stores[location_state],MATCH(Sales[[#This Row],[store_no]],Stores[store_no],0))</f>
        <v>Indiana</v>
      </c>
      <c r="I4640">
        <f>INDEX(Stores[sqft],MATCH(Sales[[#This Row],[store_no]],Stores[store_no],0))</f>
        <v>39700</v>
      </c>
      <c r="J4640" s="4" t="str">
        <f>INDEX(Departments[dept_name],MATCH(Sales[[#This Row],[dept_no]],Departments[dept_no],0))</f>
        <v>Books</v>
      </c>
      <c r="K4640" s="4" t="str">
        <f>CONCATENATE(Sales[[#This Row],[region]],Sales[[#This Row],[storetype]])</f>
        <v>1A</v>
      </c>
      <c r="L4640" s="4">
        <f>INDEX(RegionStoreCount[Store Count],MATCH(Sales[[#This Row],[RegionStoretype]],RegionStoreCount[Region/Type],0))</f>
        <v>5</v>
      </c>
      <c r="M4640" s="4">
        <f>AND(Sales[[#This Row],[date]]&lt;=TY_YTDMax,Sales[[#This Row],[date]]&gt;=TY_YTDMin)*Sales[[#This Row],[sales]]</f>
        <v>0</v>
      </c>
      <c r="N4640" s="4">
        <f>AND(Sales[[#This Row],[date]]&lt;=LY_YTDMax,Sales[[#This Row],[date]]&gt;=LY_YTDMin)*Sales[[#This Row],[sales]]</f>
        <v>0</v>
      </c>
      <c r="O4640" s="4">
        <f>AND(Sales[[#This Row],[date]]&gt;=YoY_Min,Sales[[#This Row],[date]]&lt;=TY_YTDMax)*(Sales[[#This Row],[sales]]/Sales[[#This Row],[sqft]])</f>
        <v>1.0940452443324937</v>
      </c>
      <c r="P4640" s="4">
        <f>SUMIF(Sales[RegionStoretype],Sales[[#This Row],[RegionStoretype]],Sales[YoY_SSF])/Sales[[#This Row],[Region_TypeCount]]</f>
        <v>59.469551530910678</v>
      </c>
    </row>
    <row r="4641" spans="1:16" x14ac:dyDescent="0.25">
      <c r="A4641" s="1">
        <v>43049</v>
      </c>
      <c r="B4641">
        <v>20</v>
      </c>
      <c r="C4641">
        <v>6</v>
      </c>
      <c r="D4641">
        <v>1833.3355000000001</v>
      </c>
      <c r="E4641">
        <f>INDEX(Stores[region],MATCH(Sales[[#This Row],[store_no]],Stores[store_no],0))</f>
        <v>1</v>
      </c>
      <c r="F4641" t="str">
        <f>INDEX(Stores[storetype],MATCH(Sales[[#This Row],[store_no]],Stores[store_no],0))</f>
        <v>A</v>
      </c>
      <c r="G4641" t="str">
        <f>INDEX(Stores[location_city],MATCH(Sales[[#This Row],[store_no]],Stores[store_no],0))</f>
        <v>South Bend</v>
      </c>
      <c r="H4641" t="str">
        <f>INDEX(Stores[location_state],MATCH(Sales[[#This Row],[store_no]],Stores[store_no],0))</f>
        <v>Indiana</v>
      </c>
      <c r="I4641">
        <f>INDEX(Stores[sqft],MATCH(Sales[[#This Row],[store_no]],Stores[store_no],0))</f>
        <v>39700</v>
      </c>
      <c r="J4641" s="4" t="str">
        <f>INDEX(Departments[dept_name],MATCH(Sales[[#This Row],[dept_no]],Departments[dept_no],0))</f>
        <v>Computers</v>
      </c>
      <c r="K4641" s="4" t="str">
        <f>CONCATENATE(Sales[[#This Row],[region]],Sales[[#This Row],[storetype]])</f>
        <v>1A</v>
      </c>
      <c r="L4641" s="4">
        <f>INDEX(RegionStoreCount[Store Count],MATCH(Sales[[#This Row],[RegionStoretype]],RegionStoreCount[Region/Type],0))</f>
        <v>5</v>
      </c>
      <c r="M4641" s="4">
        <f>AND(Sales[[#This Row],[date]]&lt;=TY_YTDMax,Sales[[#This Row],[date]]&gt;=TY_YTDMin)*Sales[[#This Row],[sales]]</f>
        <v>0</v>
      </c>
      <c r="N4641" s="4">
        <f>AND(Sales[[#This Row],[date]]&lt;=LY_YTDMax,Sales[[#This Row],[date]]&gt;=LY_YTDMin)*Sales[[#This Row],[sales]]</f>
        <v>0</v>
      </c>
      <c r="O4641" s="4">
        <f>AND(Sales[[#This Row],[date]]&gt;=YoY_Min,Sales[[#This Row],[date]]&lt;=TY_YTDMax)*(Sales[[#This Row],[sales]]/Sales[[#This Row],[sqft]])</f>
        <v>4.6179735516372798E-2</v>
      </c>
      <c r="P4641" s="4">
        <f>SUMIF(Sales[RegionStoretype],Sales[[#This Row],[RegionStoretype]],Sales[YoY_SSF])/Sales[[#This Row],[Region_TypeCount]]</f>
        <v>59.469551530910678</v>
      </c>
    </row>
    <row r="4642" spans="1:16" x14ac:dyDescent="0.25">
      <c r="A4642" s="1">
        <v>43049</v>
      </c>
      <c r="B4642">
        <v>20</v>
      </c>
      <c r="C4642">
        <v>8</v>
      </c>
      <c r="D4642">
        <v>5006.9653999999991</v>
      </c>
      <c r="E4642">
        <f>INDEX(Stores[region],MATCH(Sales[[#This Row],[store_no]],Stores[store_no],0))</f>
        <v>1</v>
      </c>
      <c r="F4642" t="str">
        <f>INDEX(Stores[storetype],MATCH(Sales[[#This Row],[store_no]],Stores[store_no],0))</f>
        <v>A</v>
      </c>
      <c r="G4642" t="str">
        <f>INDEX(Stores[location_city],MATCH(Sales[[#This Row],[store_no]],Stores[store_no],0))</f>
        <v>South Bend</v>
      </c>
      <c r="H4642" t="str">
        <f>INDEX(Stores[location_state],MATCH(Sales[[#This Row],[store_no]],Stores[store_no],0))</f>
        <v>Indiana</v>
      </c>
      <c r="I4642">
        <f>INDEX(Stores[sqft],MATCH(Sales[[#This Row],[store_no]],Stores[store_no],0))</f>
        <v>39700</v>
      </c>
      <c r="J4642" s="4" t="str">
        <f>INDEX(Departments[dept_name],MATCH(Sales[[#This Row],[dept_no]],Departments[dept_no],0))</f>
        <v>Games</v>
      </c>
      <c r="K4642" s="4" t="str">
        <f>CONCATENATE(Sales[[#This Row],[region]],Sales[[#This Row],[storetype]])</f>
        <v>1A</v>
      </c>
      <c r="L4642" s="4">
        <f>INDEX(RegionStoreCount[Store Count],MATCH(Sales[[#This Row],[RegionStoretype]],RegionStoreCount[Region/Type],0))</f>
        <v>5</v>
      </c>
      <c r="M4642" s="4">
        <f>AND(Sales[[#This Row],[date]]&lt;=TY_YTDMax,Sales[[#This Row],[date]]&gt;=TY_YTDMin)*Sales[[#This Row],[sales]]</f>
        <v>0</v>
      </c>
      <c r="N4642" s="4">
        <f>AND(Sales[[#This Row],[date]]&lt;=LY_YTDMax,Sales[[#This Row],[date]]&gt;=LY_YTDMin)*Sales[[#This Row],[sales]]</f>
        <v>0</v>
      </c>
      <c r="O4642" s="4">
        <f>AND(Sales[[#This Row],[date]]&gt;=YoY_Min,Sales[[#This Row],[date]]&lt;=TY_YTDMax)*(Sales[[#This Row],[sales]]/Sales[[#This Row],[sqft]])</f>
        <v>0.12612003526448359</v>
      </c>
      <c r="P4642" s="4">
        <f>SUMIF(Sales[RegionStoretype],Sales[[#This Row],[RegionStoretype]],Sales[YoY_SSF])/Sales[[#This Row],[Region_TypeCount]]</f>
        <v>59.469551530910678</v>
      </c>
    </row>
    <row r="4643" spans="1:16" x14ac:dyDescent="0.25">
      <c r="A4643" s="1">
        <v>43049</v>
      </c>
      <c r="B4643">
        <v>21</v>
      </c>
      <c r="C4643">
        <v>2</v>
      </c>
      <c r="D4643">
        <v>142702.0337</v>
      </c>
      <c r="E4643">
        <f>INDEX(Stores[region],MATCH(Sales[[#This Row],[store_no]],Stores[store_no],0))</f>
        <v>2</v>
      </c>
      <c r="F4643" t="str">
        <f>INDEX(Stores[storetype],MATCH(Sales[[#This Row],[store_no]],Stores[store_no],0))</f>
        <v>B</v>
      </c>
      <c r="G4643" t="str">
        <f>INDEX(Stores[location_city],MATCH(Sales[[#This Row],[store_no]],Stores[store_no],0))</f>
        <v>Madison</v>
      </c>
      <c r="H4643" t="str">
        <f>INDEX(Stores[location_state],MATCH(Sales[[#This Row],[store_no]],Stores[store_no],0))</f>
        <v>Wisconsin</v>
      </c>
      <c r="I4643">
        <f>INDEX(Stores[sqft],MATCH(Sales[[#This Row],[store_no]],Stores[store_no],0))</f>
        <v>206400</v>
      </c>
      <c r="J4643" s="4" t="str">
        <f>INDEX(Departments[dept_name],MATCH(Sales[[#This Row],[dept_no]],Departments[dept_no],0))</f>
        <v>Baby</v>
      </c>
      <c r="K4643" s="4" t="str">
        <f>CONCATENATE(Sales[[#This Row],[region]],Sales[[#This Row],[storetype]])</f>
        <v>2B</v>
      </c>
      <c r="L4643" s="4">
        <f>INDEX(RegionStoreCount[Store Count],MATCH(Sales[[#This Row],[RegionStoretype]],RegionStoreCount[Region/Type],0))</f>
        <v>6</v>
      </c>
      <c r="M4643" s="4">
        <f>AND(Sales[[#This Row],[date]]&lt;=TY_YTDMax,Sales[[#This Row],[date]]&gt;=TY_YTDMin)*Sales[[#This Row],[sales]]</f>
        <v>0</v>
      </c>
      <c r="N4643" s="4">
        <f>AND(Sales[[#This Row],[date]]&lt;=LY_YTDMax,Sales[[#This Row],[date]]&gt;=LY_YTDMin)*Sales[[#This Row],[sales]]</f>
        <v>0</v>
      </c>
      <c r="O4643" s="4">
        <f>AND(Sales[[#This Row],[date]]&gt;=YoY_Min,Sales[[#This Row],[date]]&lt;=TY_YTDMax)*(Sales[[#This Row],[sales]]/Sales[[#This Row],[sqft]])</f>
        <v>0.69138582218992251</v>
      </c>
      <c r="P4643" s="4">
        <f>SUMIF(Sales[RegionStoretype],Sales[[#This Row],[RegionStoretype]],Sales[YoY_SSF])/Sales[[#This Row],[Region_TypeCount]]</f>
        <v>58.393757732919049</v>
      </c>
    </row>
    <row r="4644" spans="1:16" x14ac:dyDescent="0.25">
      <c r="A4644" s="1">
        <v>43049</v>
      </c>
      <c r="B4644">
        <v>21</v>
      </c>
      <c r="C4644">
        <v>10</v>
      </c>
      <c r="D4644">
        <v>64758.996699999996</v>
      </c>
      <c r="E4644">
        <f>INDEX(Stores[region],MATCH(Sales[[#This Row],[store_no]],Stores[store_no],0))</f>
        <v>2</v>
      </c>
      <c r="F4644" t="str">
        <f>INDEX(Stores[storetype],MATCH(Sales[[#This Row],[store_no]],Stores[store_no],0))</f>
        <v>B</v>
      </c>
      <c r="G4644" t="str">
        <f>INDEX(Stores[location_city],MATCH(Sales[[#This Row],[store_no]],Stores[store_no],0))</f>
        <v>Madison</v>
      </c>
      <c r="H4644" t="str">
        <f>INDEX(Stores[location_state],MATCH(Sales[[#This Row],[store_no]],Stores[store_no],0))</f>
        <v>Wisconsin</v>
      </c>
      <c r="I4644">
        <f>INDEX(Stores[sqft],MATCH(Sales[[#This Row],[store_no]],Stores[store_no],0))</f>
        <v>206400</v>
      </c>
      <c r="J4644" s="4" t="str">
        <f>INDEX(Departments[dept_name],MATCH(Sales[[#This Row],[dept_no]],Departments[dept_no],0))</f>
        <v>Health</v>
      </c>
      <c r="K4644" s="4" t="str">
        <f>CONCATENATE(Sales[[#This Row],[region]],Sales[[#This Row],[storetype]])</f>
        <v>2B</v>
      </c>
      <c r="L4644" s="4">
        <f>INDEX(RegionStoreCount[Store Count],MATCH(Sales[[#This Row],[RegionStoretype]],RegionStoreCount[Region/Type],0))</f>
        <v>6</v>
      </c>
      <c r="M4644" s="4">
        <f>AND(Sales[[#This Row],[date]]&lt;=TY_YTDMax,Sales[[#This Row],[date]]&gt;=TY_YTDMin)*Sales[[#This Row],[sales]]</f>
        <v>0</v>
      </c>
      <c r="N4644" s="4">
        <f>AND(Sales[[#This Row],[date]]&lt;=LY_YTDMax,Sales[[#This Row],[date]]&gt;=LY_YTDMin)*Sales[[#This Row],[sales]]</f>
        <v>0</v>
      </c>
      <c r="O4644" s="4">
        <f>AND(Sales[[#This Row],[date]]&gt;=YoY_Min,Sales[[#This Row],[date]]&lt;=TY_YTDMax)*(Sales[[#This Row],[sales]]/Sales[[#This Row],[sqft]])</f>
        <v>0.31375482897286822</v>
      </c>
      <c r="P4644" s="4">
        <f>SUMIF(Sales[RegionStoretype],Sales[[#This Row],[RegionStoretype]],Sales[YoY_SSF])/Sales[[#This Row],[Region_TypeCount]]</f>
        <v>58.393757732919049</v>
      </c>
    </row>
    <row r="4645" spans="1:16" x14ac:dyDescent="0.25">
      <c r="A4645" s="1">
        <v>43049</v>
      </c>
      <c r="B4645">
        <v>21</v>
      </c>
      <c r="C4645">
        <v>12</v>
      </c>
      <c r="D4645">
        <v>157616.62140000003</v>
      </c>
      <c r="E4645">
        <f>INDEX(Stores[region],MATCH(Sales[[#This Row],[store_no]],Stores[store_no],0))</f>
        <v>2</v>
      </c>
      <c r="F4645" t="str">
        <f>INDEX(Stores[storetype],MATCH(Sales[[#This Row],[store_no]],Stores[store_no],0))</f>
        <v>B</v>
      </c>
      <c r="G4645" t="str">
        <f>INDEX(Stores[location_city],MATCH(Sales[[#This Row],[store_no]],Stores[store_no],0))</f>
        <v>Madison</v>
      </c>
      <c r="H4645" t="str">
        <f>INDEX(Stores[location_state],MATCH(Sales[[#This Row],[store_no]],Stores[store_no],0))</f>
        <v>Wisconsin</v>
      </c>
      <c r="I4645">
        <f>INDEX(Stores[sqft],MATCH(Sales[[#This Row],[store_no]],Stores[store_no],0))</f>
        <v>206400</v>
      </c>
      <c r="J4645" s="4" t="str">
        <f>INDEX(Departments[dept_name],MATCH(Sales[[#This Row],[dept_no]],Departments[dept_no],0))</f>
        <v>Jewelery</v>
      </c>
      <c r="K4645" s="4" t="str">
        <f>CONCATENATE(Sales[[#This Row],[region]],Sales[[#This Row],[storetype]])</f>
        <v>2B</v>
      </c>
      <c r="L4645" s="4">
        <f>INDEX(RegionStoreCount[Store Count],MATCH(Sales[[#This Row],[RegionStoretype]],RegionStoreCount[Region/Type],0))</f>
        <v>6</v>
      </c>
      <c r="M4645" s="4">
        <f>AND(Sales[[#This Row],[date]]&lt;=TY_YTDMax,Sales[[#This Row],[date]]&gt;=TY_YTDMin)*Sales[[#This Row],[sales]]</f>
        <v>0</v>
      </c>
      <c r="N4645" s="4">
        <f>AND(Sales[[#This Row],[date]]&lt;=LY_YTDMax,Sales[[#This Row],[date]]&gt;=LY_YTDMin)*Sales[[#This Row],[sales]]</f>
        <v>0</v>
      </c>
      <c r="O4645" s="4">
        <f>AND(Sales[[#This Row],[date]]&gt;=YoY_Min,Sales[[#This Row],[date]]&lt;=TY_YTDMax)*(Sales[[#This Row],[sales]]/Sales[[#This Row],[sqft]])</f>
        <v>0.76364642151162809</v>
      </c>
      <c r="P4645" s="4">
        <f>SUMIF(Sales[RegionStoretype],Sales[[#This Row],[RegionStoretype]],Sales[YoY_SSF])/Sales[[#This Row],[Region_TypeCount]]</f>
        <v>58.393757732919049</v>
      </c>
    </row>
    <row r="4646" spans="1:16" x14ac:dyDescent="0.25">
      <c r="A4646" s="1">
        <v>43049</v>
      </c>
      <c r="B4646">
        <v>21</v>
      </c>
      <c r="C4646">
        <v>18</v>
      </c>
      <c r="D4646">
        <v>66584.653099999996</v>
      </c>
      <c r="E4646">
        <f>INDEX(Stores[region],MATCH(Sales[[#This Row],[store_no]],Stores[store_no],0))</f>
        <v>2</v>
      </c>
      <c r="F4646" t="str">
        <f>INDEX(Stores[storetype],MATCH(Sales[[#This Row],[store_no]],Stores[store_no],0))</f>
        <v>B</v>
      </c>
      <c r="G4646" t="str">
        <f>INDEX(Stores[location_city],MATCH(Sales[[#This Row],[store_no]],Stores[store_no],0))</f>
        <v>Madison</v>
      </c>
      <c r="H4646" t="str">
        <f>INDEX(Stores[location_state],MATCH(Sales[[#This Row],[store_no]],Stores[store_no],0))</f>
        <v>Wisconsin</v>
      </c>
      <c r="I4646">
        <f>INDEX(Stores[sqft],MATCH(Sales[[#This Row],[store_no]],Stores[store_no],0))</f>
        <v>206400</v>
      </c>
      <c r="J4646" s="4" t="str">
        <f>INDEX(Departments[dept_name],MATCH(Sales[[#This Row],[dept_no]],Departments[dept_no],0))</f>
        <v>Sports</v>
      </c>
      <c r="K4646" s="4" t="str">
        <f>CONCATENATE(Sales[[#This Row],[region]],Sales[[#This Row],[storetype]])</f>
        <v>2B</v>
      </c>
      <c r="L4646" s="4">
        <f>INDEX(RegionStoreCount[Store Count],MATCH(Sales[[#This Row],[RegionStoretype]],RegionStoreCount[Region/Type],0))</f>
        <v>6</v>
      </c>
      <c r="M4646" s="4">
        <f>AND(Sales[[#This Row],[date]]&lt;=TY_YTDMax,Sales[[#This Row],[date]]&gt;=TY_YTDMin)*Sales[[#This Row],[sales]]</f>
        <v>0</v>
      </c>
      <c r="N4646" s="4">
        <f>AND(Sales[[#This Row],[date]]&lt;=LY_YTDMax,Sales[[#This Row],[date]]&gt;=LY_YTDMin)*Sales[[#This Row],[sales]]</f>
        <v>0</v>
      </c>
      <c r="O4646" s="4">
        <f>AND(Sales[[#This Row],[date]]&gt;=YoY_Min,Sales[[#This Row],[date]]&lt;=TY_YTDMax)*(Sales[[#This Row],[sales]]/Sales[[#This Row],[sqft]])</f>
        <v>0.32260006346899223</v>
      </c>
      <c r="P4646" s="4">
        <f>SUMIF(Sales[RegionStoretype],Sales[[#This Row],[RegionStoretype]],Sales[YoY_SSF])/Sales[[#This Row],[Region_TypeCount]]</f>
        <v>58.393757732919049</v>
      </c>
    </row>
    <row r="4647" spans="1:16" x14ac:dyDescent="0.25">
      <c r="A4647" s="1">
        <v>43049</v>
      </c>
      <c r="B4647">
        <v>21</v>
      </c>
      <c r="C4647">
        <v>20</v>
      </c>
      <c r="D4647">
        <v>180510.80779999998</v>
      </c>
      <c r="E4647">
        <f>INDEX(Stores[region],MATCH(Sales[[#This Row],[store_no]],Stores[store_no],0))</f>
        <v>2</v>
      </c>
      <c r="F4647" t="str">
        <f>INDEX(Stores[storetype],MATCH(Sales[[#This Row],[store_no]],Stores[store_no],0))</f>
        <v>B</v>
      </c>
      <c r="G4647" t="str">
        <f>INDEX(Stores[location_city],MATCH(Sales[[#This Row],[store_no]],Stores[store_no],0))</f>
        <v>Madison</v>
      </c>
      <c r="H4647" t="str">
        <f>INDEX(Stores[location_state],MATCH(Sales[[#This Row],[store_no]],Stores[store_no],0))</f>
        <v>Wisconsin</v>
      </c>
      <c r="I4647">
        <f>INDEX(Stores[sqft],MATCH(Sales[[#This Row],[store_no]],Stores[store_no],0))</f>
        <v>206400</v>
      </c>
      <c r="J4647" s="4" t="str">
        <f>INDEX(Departments[dept_name],MATCH(Sales[[#This Row],[dept_no]],Departments[dept_no],0))</f>
        <v>Toys</v>
      </c>
      <c r="K4647" s="4" t="str">
        <f>CONCATENATE(Sales[[#This Row],[region]],Sales[[#This Row],[storetype]])</f>
        <v>2B</v>
      </c>
      <c r="L4647" s="4">
        <f>INDEX(RegionStoreCount[Store Count],MATCH(Sales[[#This Row],[RegionStoretype]],RegionStoreCount[Region/Type],0))</f>
        <v>6</v>
      </c>
      <c r="M4647" s="4">
        <f>AND(Sales[[#This Row],[date]]&lt;=TY_YTDMax,Sales[[#This Row],[date]]&gt;=TY_YTDMin)*Sales[[#This Row],[sales]]</f>
        <v>0</v>
      </c>
      <c r="N4647" s="4">
        <f>AND(Sales[[#This Row],[date]]&lt;=LY_YTDMax,Sales[[#This Row],[date]]&gt;=LY_YTDMin)*Sales[[#This Row],[sales]]</f>
        <v>0</v>
      </c>
      <c r="O4647" s="4">
        <f>AND(Sales[[#This Row],[date]]&gt;=YoY_Min,Sales[[#This Row],[date]]&lt;=TY_YTDMax)*(Sales[[#This Row],[sales]]/Sales[[#This Row],[sqft]])</f>
        <v>0.8745678672480619</v>
      </c>
      <c r="P4647" s="4">
        <f>SUMIF(Sales[RegionStoretype],Sales[[#This Row],[RegionStoretype]],Sales[YoY_SSF])/Sales[[#This Row],[Region_TypeCount]]</f>
        <v>58.393757732919049</v>
      </c>
    </row>
    <row r="4648" spans="1:16" x14ac:dyDescent="0.25">
      <c r="A4648" s="1">
        <v>43049</v>
      </c>
      <c r="B4648">
        <v>22</v>
      </c>
      <c r="C4648">
        <v>11</v>
      </c>
      <c r="D4648">
        <v>26710.3374</v>
      </c>
      <c r="E4648">
        <f>INDEX(Stores[region],MATCH(Sales[[#This Row],[store_no]],Stores[store_no],0))</f>
        <v>3</v>
      </c>
      <c r="F4648" t="str">
        <f>INDEX(Stores[storetype],MATCH(Sales[[#This Row],[store_no]],Stores[store_no],0))</f>
        <v>B</v>
      </c>
      <c r="G4648" t="str">
        <f>INDEX(Stores[location_city],MATCH(Sales[[#This Row],[store_no]],Stores[store_no],0))</f>
        <v>Sioux Falls</v>
      </c>
      <c r="H4648" t="str">
        <f>INDEX(Stores[location_state],MATCH(Sales[[#This Row],[store_no]],Stores[store_no],0))</f>
        <v>South Dakota</v>
      </c>
      <c r="I4648">
        <f>INDEX(Stores[sqft],MATCH(Sales[[#This Row],[store_no]],Stores[store_no],0))</f>
        <v>57800</v>
      </c>
      <c r="J4648" s="4" t="str">
        <f>INDEX(Departments[dept_name],MATCH(Sales[[#This Row],[dept_no]],Departments[dept_no],0))</f>
        <v>Home</v>
      </c>
      <c r="K4648" s="4" t="str">
        <f>CONCATENATE(Sales[[#This Row],[region]],Sales[[#This Row],[storetype]])</f>
        <v>3B</v>
      </c>
      <c r="L4648" s="4">
        <f>INDEX(RegionStoreCount[Store Count],MATCH(Sales[[#This Row],[RegionStoretype]],RegionStoreCount[Region/Type],0))</f>
        <v>4</v>
      </c>
      <c r="M4648" s="4">
        <f>AND(Sales[[#This Row],[date]]&lt;=TY_YTDMax,Sales[[#This Row],[date]]&gt;=TY_YTDMin)*Sales[[#This Row],[sales]]</f>
        <v>0</v>
      </c>
      <c r="N4648" s="4">
        <f>AND(Sales[[#This Row],[date]]&lt;=LY_YTDMax,Sales[[#This Row],[date]]&gt;=LY_YTDMin)*Sales[[#This Row],[sales]]</f>
        <v>0</v>
      </c>
      <c r="O4648" s="4">
        <f>AND(Sales[[#This Row],[date]]&gt;=YoY_Min,Sales[[#This Row],[date]]&lt;=TY_YTDMax)*(Sales[[#This Row],[sales]]/Sales[[#This Row],[sqft]])</f>
        <v>0.46211656401384082</v>
      </c>
      <c r="P4648" s="4">
        <f>SUMIF(Sales[RegionStoretype],Sales[[#This Row],[RegionStoretype]],Sales[YoY_SSF])/Sales[[#This Row],[Region_TypeCount]]</f>
        <v>58.312187288105562</v>
      </c>
    </row>
    <row r="4649" spans="1:16" x14ac:dyDescent="0.25">
      <c r="A4649" s="1">
        <v>43049</v>
      </c>
      <c r="B4649">
        <v>22</v>
      </c>
      <c r="C4649">
        <v>15</v>
      </c>
      <c r="D4649">
        <v>11.7606</v>
      </c>
      <c r="E4649">
        <f>INDEX(Stores[region],MATCH(Sales[[#This Row],[store_no]],Stores[store_no],0))</f>
        <v>3</v>
      </c>
      <c r="F4649" t="str">
        <f>INDEX(Stores[storetype],MATCH(Sales[[#This Row],[store_no]],Stores[store_no],0))</f>
        <v>B</v>
      </c>
      <c r="G4649" t="str">
        <f>INDEX(Stores[location_city],MATCH(Sales[[#This Row],[store_no]],Stores[store_no],0))</f>
        <v>Sioux Falls</v>
      </c>
      <c r="H4649" t="str">
        <f>INDEX(Stores[location_state],MATCH(Sales[[#This Row],[store_no]],Stores[store_no],0))</f>
        <v>South Dakota</v>
      </c>
      <c r="I4649">
        <f>INDEX(Stores[sqft],MATCH(Sales[[#This Row],[store_no]],Stores[store_no],0))</f>
        <v>57800</v>
      </c>
      <c r="J4649" s="4" t="str">
        <f>INDEX(Departments[dept_name],MATCH(Sales[[#This Row],[dept_no]],Departments[dept_no],0))</f>
        <v>Music</v>
      </c>
      <c r="K4649" s="4" t="str">
        <f>CONCATENATE(Sales[[#This Row],[region]],Sales[[#This Row],[storetype]])</f>
        <v>3B</v>
      </c>
      <c r="L4649" s="4">
        <f>INDEX(RegionStoreCount[Store Count],MATCH(Sales[[#This Row],[RegionStoretype]],RegionStoreCount[Region/Type],0))</f>
        <v>4</v>
      </c>
      <c r="M4649" s="4">
        <f>AND(Sales[[#This Row],[date]]&lt;=TY_YTDMax,Sales[[#This Row],[date]]&gt;=TY_YTDMin)*Sales[[#This Row],[sales]]</f>
        <v>0</v>
      </c>
      <c r="N4649" s="4">
        <f>AND(Sales[[#This Row],[date]]&lt;=LY_YTDMax,Sales[[#This Row],[date]]&gt;=LY_YTDMin)*Sales[[#This Row],[sales]]</f>
        <v>0</v>
      </c>
      <c r="O4649" s="4">
        <f>AND(Sales[[#This Row],[date]]&gt;=YoY_Min,Sales[[#This Row],[date]]&lt;=TY_YTDMax)*(Sales[[#This Row],[sales]]/Sales[[#This Row],[sqft]])</f>
        <v>2.0347058823529411E-4</v>
      </c>
      <c r="P4649" s="4">
        <f>SUMIF(Sales[RegionStoretype],Sales[[#This Row],[RegionStoretype]],Sales[YoY_SSF])/Sales[[#This Row],[Region_TypeCount]]</f>
        <v>58.312187288105562</v>
      </c>
    </row>
    <row r="4650" spans="1:16" x14ac:dyDescent="0.25">
      <c r="A4650" s="1">
        <v>43049</v>
      </c>
      <c r="B4650">
        <v>22</v>
      </c>
      <c r="C4650">
        <v>16</v>
      </c>
      <c r="D4650">
        <v>1860.2963999999999</v>
      </c>
      <c r="E4650">
        <f>INDEX(Stores[region],MATCH(Sales[[#This Row],[store_no]],Stores[store_no],0))</f>
        <v>3</v>
      </c>
      <c r="F4650" t="str">
        <f>INDEX(Stores[storetype],MATCH(Sales[[#This Row],[store_no]],Stores[store_no],0))</f>
        <v>B</v>
      </c>
      <c r="G4650" t="str">
        <f>INDEX(Stores[location_city],MATCH(Sales[[#This Row],[store_no]],Stores[store_no],0))</f>
        <v>Sioux Falls</v>
      </c>
      <c r="H4650" t="str">
        <f>INDEX(Stores[location_state],MATCH(Sales[[#This Row],[store_no]],Stores[store_no],0))</f>
        <v>South Dakota</v>
      </c>
      <c r="I4650">
        <f>INDEX(Stores[sqft],MATCH(Sales[[#This Row],[store_no]],Stores[store_no],0))</f>
        <v>57800</v>
      </c>
      <c r="J4650" s="4" t="str">
        <f>INDEX(Departments[dept_name],MATCH(Sales[[#This Row],[dept_no]],Departments[dept_no],0))</f>
        <v>Outdoors</v>
      </c>
      <c r="K4650" s="4" t="str">
        <f>CONCATENATE(Sales[[#This Row],[region]],Sales[[#This Row],[storetype]])</f>
        <v>3B</v>
      </c>
      <c r="L4650" s="4">
        <f>INDEX(RegionStoreCount[Store Count],MATCH(Sales[[#This Row],[RegionStoretype]],RegionStoreCount[Region/Type],0))</f>
        <v>4</v>
      </c>
      <c r="M4650" s="4">
        <f>AND(Sales[[#This Row],[date]]&lt;=TY_YTDMax,Sales[[#This Row],[date]]&gt;=TY_YTDMin)*Sales[[#This Row],[sales]]</f>
        <v>0</v>
      </c>
      <c r="N4650" s="4">
        <f>AND(Sales[[#This Row],[date]]&lt;=LY_YTDMax,Sales[[#This Row],[date]]&gt;=LY_YTDMin)*Sales[[#This Row],[sales]]</f>
        <v>0</v>
      </c>
      <c r="O4650" s="4">
        <f>AND(Sales[[#This Row],[date]]&gt;=YoY_Min,Sales[[#This Row],[date]]&lt;=TY_YTDMax)*(Sales[[#This Row],[sales]]/Sales[[#This Row],[sqft]])</f>
        <v>3.2185058823529414E-2</v>
      </c>
      <c r="P4650" s="4">
        <f>SUMIF(Sales[RegionStoretype],Sales[[#This Row],[RegionStoretype]],Sales[YoY_SSF])/Sales[[#This Row],[Region_TypeCount]]</f>
        <v>58.312187288105562</v>
      </c>
    </row>
    <row r="4651" spans="1:16" x14ac:dyDescent="0.25">
      <c r="A4651" s="1">
        <v>43049</v>
      </c>
      <c r="B4651">
        <v>24</v>
      </c>
      <c r="C4651">
        <v>12</v>
      </c>
      <c r="D4651">
        <v>176084.92500000002</v>
      </c>
      <c r="E4651">
        <f>INDEX(Stores[region],MATCH(Sales[[#This Row],[store_no]],Stores[store_no],0))</f>
        <v>2</v>
      </c>
      <c r="F4651" t="str">
        <f>INDEX(Stores[storetype],MATCH(Sales[[#This Row],[store_no]],Stores[store_no],0))</f>
        <v>A</v>
      </c>
      <c r="G4651" t="str">
        <f>INDEX(Stores[location_city],MATCH(Sales[[#This Row],[store_no]],Stores[store_no],0))</f>
        <v>Winnetka</v>
      </c>
      <c r="H4651" t="str">
        <f>INDEX(Stores[location_state],MATCH(Sales[[#This Row],[store_no]],Stores[store_no],0))</f>
        <v>Illinois</v>
      </c>
      <c r="I4651">
        <f>INDEX(Stores[sqft],MATCH(Sales[[#This Row],[store_no]],Stores[store_no],0))</f>
        <v>207800</v>
      </c>
      <c r="J4651" s="4" t="str">
        <f>INDEX(Departments[dept_name],MATCH(Sales[[#This Row],[dept_no]],Departments[dept_no],0))</f>
        <v>Jewelery</v>
      </c>
      <c r="K4651" s="4" t="str">
        <f>CONCATENATE(Sales[[#This Row],[region]],Sales[[#This Row],[storetype]])</f>
        <v>2A</v>
      </c>
      <c r="L4651" s="4">
        <f>INDEX(RegionStoreCount[Store Count],MATCH(Sales[[#This Row],[RegionStoretype]],RegionStoreCount[Region/Type],0))</f>
        <v>5</v>
      </c>
      <c r="M4651" s="4">
        <f>AND(Sales[[#This Row],[date]]&lt;=TY_YTDMax,Sales[[#This Row],[date]]&gt;=TY_YTDMin)*Sales[[#This Row],[sales]]</f>
        <v>0</v>
      </c>
      <c r="N4651" s="4">
        <f>AND(Sales[[#This Row],[date]]&lt;=LY_YTDMax,Sales[[#This Row],[date]]&gt;=LY_YTDMin)*Sales[[#This Row],[sales]]</f>
        <v>0</v>
      </c>
      <c r="O4651" s="4">
        <f>AND(Sales[[#This Row],[date]]&gt;=YoY_Min,Sales[[#This Row],[date]]&lt;=TY_YTDMax)*(Sales[[#This Row],[sales]]/Sales[[#This Row],[sqft]])</f>
        <v>0.84737692492781524</v>
      </c>
      <c r="P4651" s="4">
        <f>SUMIF(Sales[RegionStoretype],Sales[[#This Row],[RegionStoretype]],Sales[YoY_SSF])/Sales[[#This Row],[Region_TypeCount]]</f>
        <v>60.052789354368521</v>
      </c>
    </row>
    <row r="4652" spans="1:16" x14ac:dyDescent="0.25">
      <c r="A4652" s="1">
        <v>43049</v>
      </c>
      <c r="B4652">
        <v>24</v>
      </c>
      <c r="C4652">
        <v>13</v>
      </c>
      <c r="D4652">
        <v>255533.80100000001</v>
      </c>
      <c r="E4652">
        <f>INDEX(Stores[region],MATCH(Sales[[#This Row],[store_no]],Stores[store_no],0))</f>
        <v>2</v>
      </c>
      <c r="F4652" t="str">
        <f>INDEX(Stores[storetype],MATCH(Sales[[#This Row],[store_no]],Stores[store_no],0))</f>
        <v>A</v>
      </c>
      <c r="G4652" t="str">
        <f>INDEX(Stores[location_city],MATCH(Sales[[#This Row],[store_no]],Stores[store_no],0))</f>
        <v>Winnetka</v>
      </c>
      <c r="H4652" t="str">
        <f>INDEX(Stores[location_state],MATCH(Sales[[#This Row],[store_no]],Stores[store_no],0))</f>
        <v>Illinois</v>
      </c>
      <c r="I4652">
        <f>INDEX(Stores[sqft],MATCH(Sales[[#This Row],[store_no]],Stores[store_no],0))</f>
        <v>207800</v>
      </c>
      <c r="J4652" s="4" t="str">
        <f>INDEX(Departments[dept_name],MATCH(Sales[[#This Row],[dept_no]],Departments[dept_no],0))</f>
        <v>Kids</v>
      </c>
      <c r="K4652" s="4" t="str">
        <f>CONCATENATE(Sales[[#This Row],[region]],Sales[[#This Row],[storetype]])</f>
        <v>2A</v>
      </c>
      <c r="L4652" s="4">
        <f>INDEX(RegionStoreCount[Store Count],MATCH(Sales[[#This Row],[RegionStoretype]],RegionStoreCount[Region/Type],0))</f>
        <v>5</v>
      </c>
      <c r="M4652" s="4">
        <f>AND(Sales[[#This Row],[date]]&lt;=TY_YTDMax,Sales[[#This Row],[date]]&gt;=TY_YTDMin)*Sales[[#This Row],[sales]]</f>
        <v>0</v>
      </c>
      <c r="N4652" s="4">
        <f>AND(Sales[[#This Row],[date]]&lt;=LY_YTDMax,Sales[[#This Row],[date]]&gt;=LY_YTDMin)*Sales[[#This Row],[sales]]</f>
        <v>0</v>
      </c>
      <c r="O4652" s="4">
        <f>AND(Sales[[#This Row],[date]]&gt;=YoY_Min,Sales[[#This Row],[date]]&lt;=TY_YTDMax)*(Sales[[#This Row],[sales]]/Sales[[#This Row],[sqft]])</f>
        <v>1.2297103031761309</v>
      </c>
      <c r="P4652" s="4">
        <f>SUMIF(Sales[RegionStoretype],Sales[[#This Row],[RegionStoretype]],Sales[YoY_SSF])/Sales[[#This Row],[Region_TypeCount]]</f>
        <v>60.052789354368521</v>
      </c>
    </row>
    <row r="4653" spans="1:16" x14ac:dyDescent="0.25">
      <c r="A4653" s="1">
        <v>43049</v>
      </c>
      <c r="B4653">
        <v>24</v>
      </c>
      <c r="C4653">
        <v>18</v>
      </c>
      <c r="D4653">
        <v>112732.50599999999</v>
      </c>
      <c r="E4653">
        <f>INDEX(Stores[region],MATCH(Sales[[#This Row],[store_no]],Stores[store_no],0))</f>
        <v>2</v>
      </c>
      <c r="F4653" t="str">
        <f>INDEX(Stores[storetype],MATCH(Sales[[#This Row],[store_no]],Stores[store_no],0))</f>
        <v>A</v>
      </c>
      <c r="G4653" t="str">
        <f>INDEX(Stores[location_city],MATCH(Sales[[#This Row],[store_no]],Stores[store_no],0))</f>
        <v>Winnetka</v>
      </c>
      <c r="H4653" t="str">
        <f>INDEX(Stores[location_state],MATCH(Sales[[#This Row],[store_no]],Stores[store_no],0))</f>
        <v>Illinois</v>
      </c>
      <c r="I4653">
        <f>INDEX(Stores[sqft],MATCH(Sales[[#This Row],[store_no]],Stores[store_no],0))</f>
        <v>207800</v>
      </c>
      <c r="J4653" s="4" t="str">
        <f>INDEX(Departments[dept_name],MATCH(Sales[[#This Row],[dept_no]],Departments[dept_no],0))</f>
        <v>Sports</v>
      </c>
      <c r="K4653" s="4" t="str">
        <f>CONCATENATE(Sales[[#This Row],[region]],Sales[[#This Row],[storetype]])</f>
        <v>2A</v>
      </c>
      <c r="L4653" s="4">
        <f>INDEX(RegionStoreCount[Store Count],MATCH(Sales[[#This Row],[RegionStoretype]],RegionStoreCount[Region/Type],0))</f>
        <v>5</v>
      </c>
      <c r="M4653" s="4">
        <f>AND(Sales[[#This Row],[date]]&lt;=TY_YTDMax,Sales[[#This Row],[date]]&gt;=TY_YTDMin)*Sales[[#This Row],[sales]]</f>
        <v>0</v>
      </c>
      <c r="N4653" s="4">
        <f>AND(Sales[[#This Row],[date]]&lt;=LY_YTDMax,Sales[[#This Row],[date]]&gt;=LY_YTDMin)*Sales[[#This Row],[sales]]</f>
        <v>0</v>
      </c>
      <c r="O4653" s="4">
        <f>AND(Sales[[#This Row],[date]]&gt;=YoY_Min,Sales[[#This Row],[date]]&lt;=TY_YTDMax)*(Sales[[#This Row],[sales]]/Sales[[#This Row],[sqft]])</f>
        <v>0.54250484119345521</v>
      </c>
      <c r="P4653" s="4">
        <f>SUMIF(Sales[RegionStoretype],Sales[[#This Row],[RegionStoretype]],Sales[YoY_SSF])/Sales[[#This Row],[Region_TypeCount]]</f>
        <v>60.052789354368521</v>
      </c>
    </row>
    <row r="4654" spans="1:16" x14ac:dyDescent="0.25">
      <c r="A4654" s="1">
        <v>43049</v>
      </c>
      <c r="B4654">
        <v>25</v>
      </c>
      <c r="C4654">
        <v>8</v>
      </c>
      <c r="D4654">
        <v>69547.356</v>
      </c>
      <c r="E4654">
        <f>INDEX(Stores[region],MATCH(Sales[[#This Row],[store_no]],Stores[store_no],0))</f>
        <v>3</v>
      </c>
      <c r="F4654" t="str">
        <f>INDEX(Stores[storetype],MATCH(Sales[[#This Row],[store_no]],Stores[store_no],0))</f>
        <v>B</v>
      </c>
      <c r="G4654" t="str">
        <f>INDEX(Stores[location_city],MATCH(Sales[[#This Row],[store_no]],Stores[store_no],0))</f>
        <v>Kansas City</v>
      </c>
      <c r="H4654" t="str">
        <f>INDEX(Stores[location_state],MATCH(Sales[[#This Row],[store_no]],Stores[store_no],0))</f>
        <v>Missouri</v>
      </c>
      <c r="I4654">
        <f>INDEX(Stores[sqft],MATCH(Sales[[#This Row],[store_no]],Stores[store_no],0))</f>
        <v>92300</v>
      </c>
      <c r="J4654" s="4" t="str">
        <f>INDEX(Departments[dept_name],MATCH(Sales[[#This Row],[dept_no]],Departments[dept_no],0))</f>
        <v>Games</v>
      </c>
      <c r="K4654" s="4" t="str">
        <f>CONCATENATE(Sales[[#This Row],[region]],Sales[[#This Row],[storetype]])</f>
        <v>3B</v>
      </c>
      <c r="L4654" s="4">
        <f>INDEX(RegionStoreCount[Store Count],MATCH(Sales[[#This Row],[RegionStoretype]],RegionStoreCount[Region/Type],0))</f>
        <v>4</v>
      </c>
      <c r="M4654" s="4">
        <f>AND(Sales[[#This Row],[date]]&lt;=TY_YTDMax,Sales[[#This Row],[date]]&gt;=TY_YTDMin)*Sales[[#This Row],[sales]]</f>
        <v>0</v>
      </c>
      <c r="N4654" s="4">
        <f>AND(Sales[[#This Row],[date]]&lt;=LY_YTDMax,Sales[[#This Row],[date]]&gt;=LY_YTDMin)*Sales[[#This Row],[sales]]</f>
        <v>0</v>
      </c>
      <c r="O4654" s="4">
        <f>AND(Sales[[#This Row],[date]]&gt;=YoY_Min,Sales[[#This Row],[date]]&lt;=TY_YTDMax)*(Sales[[#This Row],[sales]]/Sales[[#This Row],[sqft]])</f>
        <v>0.7534924810400867</v>
      </c>
      <c r="P4654" s="4">
        <f>SUMIF(Sales[RegionStoretype],Sales[[#This Row],[RegionStoretype]],Sales[YoY_SSF])/Sales[[#This Row],[Region_TypeCount]]</f>
        <v>58.312187288105562</v>
      </c>
    </row>
    <row r="4655" spans="1:16" x14ac:dyDescent="0.25">
      <c r="A4655" s="1">
        <v>43049</v>
      </c>
      <c r="B4655">
        <v>25</v>
      </c>
      <c r="C4655">
        <v>16</v>
      </c>
      <c r="D4655">
        <v>108195.53350000001</v>
      </c>
      <c r="E4655">
        <f>INDEX(Stores[region],MATCH(Sales[[#This Row],[store_no]],Stores[store_no],0))</f>
        <v>3</v>
      </c>
      <c r="F4655" t="str">
        <f>INDEX(Stores[storetype],MATCH(Sales[[#This Row],[store_no]],Stores[store_no],0))</f>
        <v>B</v>
      </c>
      <c r="G4655" t="str">
        <f>INDEX(Stores[location_city],MATCH(Sales[[#This Row],[store_no]],Stores[store_no],0))</f>
        <v>Kansas City</v>
      </c>
      <c r="H4655" t="str">
        <f>INDEX(Stores[location_state],MATCH(Sales[[#This Row],[store_no]],Stores[store_no],0))</f>
        <v>Missouri</v>
      </c>
      <c r="I4655">
        <f>INDEX(Stores[sqft],MATCH(Sales[[#This Row],[store_no]],Stores[store_no],0))</f>
        <v>92300</v>
      </c>
      <c r="J4655" s="4" t="str">
        <f>INDEX(Departments[dept_name],MATCH(Sales[[#This Row],[dept_no]],Departments[dept_no],0))</f>
        <v>Outdoors</v>
      </c>
      <c r="K4655" s="4" t="str">
        <f>CONCATENATE(Sales[[#This Row],[region]],Sales[[#This Row],[storetype]])</f>
        <v>3B</v>
      </c>
      <c r="L4655" s="4">
        <f>INDEX(RegionStoreCount[Store Count],MATCH(Sales[[#This Row],[RegionStoretype]],RegionStoreCount[Region/Type],0))</f>
        <v>4</v>
      </c>
      <c r="M4655" s="4">
        <f>AND(Sales[[#This Row],[date]]&lt;=TY_YTDMax,Sales[[#This Row],[date]]&gt;=TY_YTDMin)*Sales[[#This Row],[sales]]</f>
        <v>0</v>
      </c>
      <c r="N4655" s="4">
        <f>AND(Sales[[#This Row],[date]]&lt;=LY_YTDMax,Sales[[#This Row],[date]]&gt;=LY_YTDMin)*Sales[[#This Row],[sales]]</f>
        <v>0</v>
      </c>
      <c r="O4655" s="4">
        <f>AND(Sales[[#This Row],[date]]&gt;=YoY_Min,Sales[[#This Row],[date]]&lt;=TY_YTDMax)*(Sales[[#This Row],[sales]]/Sales[[#This Row],[sqft]])</f>
        <v>1.1722159642470207</v>
      </c>
      <c r="P4655" s="4">
        <f>SUMIF(Sales[RegionStoretype],Sales[[#This Row],[RegionStoretype]],Sales[YoY_SSF])/Sales[[#This Row],[Region_TypeCount]]</f>
        <v>58.312187288105562</v>
      </c>
    </row>
    <row r="4656" spans="1:16" x14ac:dyDescent="0.25">
      <c r="A4656" s="1">
        <v>43049</v>
      </c>
      <c r="B4656">
        <v>25</v>
      </c>
      <c r="C4656">
        <v>17</v>
      </c>
      <c r="D4656">
        <v>82756.468599999993</v>
      </c>
      <c r="E4656">
        <f>INDEX(Stores[region],MATCH(Sales[[#This Row],[store_no]],Stores[store_no],0))</f>
        <v>3</v>
      </c>
      <c r="F4656" t="str">
        <f>INDEX(Stores[storetype],MATCH(Sales[[#This Row],[store_no]],Stores[store_no],0))</f>
        <v>B</v>
      </c>
      <c r="G4656" t="str">
        <f>INDEX(Stores[location_city],MATCH(Sales[[#This Row],[store_no]],Stores[store_no],0))</f>
        <v>Kansas City</v>
      </c>
      <c r="H4656" t="str">
        <f>INDEX(Stores[location_state],MATCH(Sales[[#This Row],[store_no]],Stores[store_no],0))</f>
        <v>Missouri</v>
      </c>
      <c r="I4656">
        <f>INDEX(Stores[sqft],MATCH(Sales[[#This Row],[store_no]],Stores[store_no],0))</f>
        <v>92300</v>
      </c>
      <c r="J4656" s="4" t="str">
        <f>INDEX(Departments[dept_name],MATCH(Sales[[#This Row],[dept_no]],Departments[dept_no],0))</f>
        <v>Shoes</v>
      </c>
      <c r="K4656" s="4" t="str">
        <f>CONCATENATE(Sales[[#This Row],[region]],Sales[[#This Row],[storetype]])</f>
        <v>3B</v>
      </c>
      <c r="L4656" s="4">
        <f>INDEX(RegionStoreCount[Store Count],MATCH(Sales[[#This Row],[RegionStoretype]],RegionStoreCount[Region/Type],0))</f>
        <v>4</v>
      </c>
      <c r="M4656" s="4">
        <f>AND(Sales[[#This Row],[date]]&lt;=TY_YTDMax,Sales[[#This Row],[date]]&gt;=TY_YTDMin)*Sales[[#This Row],[sales]]</f>
        <v>0</v>
      </c>
      <c r="N4656" s="4">
        <f>AND(Sales[[#This Row],[date]]&lt;=LY_YTDMax,Sales[[#This Row],[date]]&gt;=LY_YTDMin)*Sales[[#This Row],[sales]]</f>
        <v>0</v>
      </c>
      <c r="O4656" s="4">
        <f>AND(Sales[[#This Row],[date]]&gt;=YoY_Min,Sales[[#This Row],[date]]&lt;=TY_YTDMax)*(Sales[[#This Row],[sales]]/Sales[[#This Row],[sqft]])</f>
        <v>0.89660312676056331</v>
      </c>
      <c r="P4656" s="4">
        <f>SUMIF(Sales[RegionStoretype],Sales[[#This Row],[RegionStoretype]],Sales[YoY_SSF])/Sales[[#This Row],[Region_TypeCount]]</f>
        <v>58.312187288105562</v>
      </c>
    </row>
    <row r="4657" spans="1:16" x14ac:dyDescent="0.25">
      <c r="A4657" s="1">
        <v>43049</v>
      </c>
      <c r="B4657">
        <v>26</v>
      </c>
      <c r="C4657">
        <v>12</v>
      </c>
      <c r="D4657">
        <v>163044.5288</v>
      </c>
      <c r="E4657">
        <f>INDEX(Stores[region],MATCH(Sales[[#This Row],[store_no]],Stores[store_no],0))</f>
        <v>2</v>
      </c>
      <c r="F4657" t="str">
        <f>INDEX(Stores[storetype],MATCH(Sales[[#This Row],[store_no]],Stores[store_no],0))</f>
        <v>A</v>
      </c>
      <c r="G4657" t="str">
        <f>INDEX(Stores[location_city],MATCH(Sales[[#This Row],[store_no]],Stores[store_no],0))</f>
        <v>Carmel</v>
      </c>
      <c r="H4657" t="str">
        <f>INDEX(Stores[location_state],MATCH(Sales[[#This Row],[store_no]],Stores[store_no],0))</f>
        <v>Indiana</v>
      </c>
      <c r="I4657">
        <f>INDEX(Stores[sqft],MATCH(Sales[[#This Row],[store_no]],Stores[store_no],0))</f>
        <v>198500</v>
      </c>
      <c r="J4657" s="4" t="str">
        <f>INDEX(Departments[dept_name],MATCH(Sales[[#This Row],[dept_no]],Departments[dept_no],0))</f>
        <v>Jewelery</v>
      </c>
      <c r="K4657" s="4" t="str">
        <f>CONCATENATE(Sales[[#This Row],[region]],Sales[[#This Row],[storetype]])</f>
        <v>2A</v>
      </c>
      <c r="L4657" s="4">
        <f>INDEX(RegionStoreCount[Store Count],MATCH(Sales[[#This Row],[RegionStoretype]],RegionStoreCount[Region/Type],0))</f>
        <v>5</v>
      </c>
      <c r="M4657" s="4">
        <f>AND(Sales[[#This Row],[date]]&lt;=TY_YTDMax,Sales[[#This Row],[date]]&gt;=TY_YTDMin)*Sales[[#This Row],[sales]]</f>
        <v>0</v>
      </c>
      <c r="N4657" s="4">
        <f>AND(Sales[[#This Row],[date]]&lt;=LY_YTDMax,Sales[[#This Row],[date]]&gt;=LY_YTDMin)*Sales[[#This Row],[sales]]</f>
        <v>0</v>
      </c>
      <c r="O4657" s="4">
        <f>AND(Sales[[#This Row],[date]]&gt;=YoY_Min,Sales[[#This Row],[date]]&lt;=TY_YTDMax)*(Sales[[#This Row],[sales]]/Sales[[#This Row],[sqft]])</f>
        <v>0.82138301662468516</v>
      </c>
      <c r="P4657" s="4">
        <f>SUMIF(Sales[RegionStoretype],Sales[[#This Row],[RegionStoretype]],Sales[YoY_SSF])/Sales[[#This Row],[Region_TypeCount]]</f>
        <v>60.052789354368521</v>
      </c>
    </row>
    <row r="4658" spans="1:16" x14ac:dyDescent="0.25">
      <c r="A4658" s="1">
        <v>43049</v>
      </c>
      <c r="B4658">
        <v>27</v>
      </c>
      <c r="C4658">
        <v>12</v>
      </c>
      <c r="D4658">
        <v>174804.75899999999</v>
      </c>
      <c r="E4658">
        <f>INDEX(Stores[region],MATCH(Sales[[#This Row],[store_no]],Stores[store_no],0))</f>
        <v>3</v>
      </c>
      <c r="F4658" t="str">
        <f>INDEX(Stores[storetype],MATCH(Sales[[#This Row],[store_no]],Stores[store_no],0))</f>
        <v>A</v>
      </c>
      <c r="G4658" t="str">
        <f>INDEX(Stores[location_city],MATCH(Sales[[#This Row],[store_no]],Stores[store_no],0))</f>
        <v>Springfield</v>
      </c>
      <c r="H4658" t="str">
        <f>INDEX(Stores[location_state],MATCH(Sales[[#This Row],[store_no]],Stores[store_no],0))</f>
        <v>Missouri</v>
      </c>
      <c r="I4658">
        <f>INDEX(Stores[sqft],MATCH(Sales[[#This Row],[store_no]],Stores[store_no],0))</f>
        <v>158200</v>
      </c>
      <c r="J4658" s="4" t="str">
        <f>INDEX(Departments[dept_name],MATCH(Sales[[#This Row],[dept_no]],Departments[dept_no],0))</f>
        <v>Jewelery</v>
      </c>
      <c r="K4658" s="4" t="str">
        <f>CONCATENATE(Sales[[#This Row],[region]],Sales[[#This Row],[storetype]])</f>
        <v>3A</v>
      </c>
      <c r="L4658" s="4">
        <f>INDEX(RegionStoreCount[Store Count],MATCH(Sales[[#This Row],[RegionStoretype]],RegionStoreCount[Region/Type],0))</f>
        <v>9</v>
      </c>
      <c r="M4658" s="4">
        <f>AND(Sales[[#This Row],[date]]&lt;=TY_YTDMax,Sales[[#This Row],[date]]&gt;=TY_YTDMin)*Sales[[#This Row],[sales]]</f>
        <v>0</v>
      </c>
      <c r="N4658" s="4">
        <f>AND(Sales[[#This Row],[date]]&lt;=LY_YTDMax,Sales[[#This Row],[date]]&gt;=LY_YTDMin)*Sales[[#This Row],[sales]]</f>
        <v>0</v>
      </c>
      <c r="O4658" s="4">
        <f>AND(Sales[[#This Row],[date]]&gt;=YoY_Min,Sales[[#This Row],[date]]&lt;=TY_YTDMax)*(Sales[[#This Row],[sales]]/Sales[[#This Row],[sqft]])</f>
        <v>1.1049605499367887</v>
      </c>
      <c r="P4658" s="4">
        <f>SUMIF(Sales[RegionStoretype],Sales[[#This Row],[RegionStoretype]],Sales[YoY_SSF])/Sales[[#This Row],[Region_TypeCount]]</f>
        <v>53.603836561720975</v>
      </c>
    </row>
    <row r="4659" spans="1:16" x14ac:dyDescent="0.25">
      <c r="A4659" s="1">
        <v>43049</v>
      </c>
      <c r="B4659">
        <v>27</v>
      </c>
      <c r="C4659">
        <v>14</v>
      </c>
      <c r="D4659">
        <v>16473.706699999999</v>
      </c>
      <c r="E4659">
        <f>INDEX(Stores[region],MATCH(Sales[[#This Row],[store_no]],Stores[store_no],0))</f>
        <v>3</v>
      </c>
      <c r="F4659" t="str">
        <f>INDEX(Stores[storetype],MATCH(Sales[[#This Row],[store_no]],Stores[store_no],0))</f>
        <v>A</v>
      </c>
      <c r="G4659" t="str">
        <f>INDEX(Stores[location_city],MATCH(Sales[[#This Row],[store_no]],Stores[store_no],0))</f>
        <v>Springfield</v>
      </c>
      <c r="H4659" t="str">
        <f>INDEX(Stores[location_state],MATCH(Sales[[#This Row],[store_no]],Stores[store_no],0))</f>
        <v>Missouri</v>
      </c>
      <c r="I4659">
        <f>INDEX(Stores[sqft],MATCH(Sales[[#This Row],[store_no]],Stores[store_no],0))</f>
        <v>158200</v>
      </c>
      <c r="J4659" s="4" t="str">
        <f>INDEX(Departments[dept_name],MATCH(Sales[[#This Row],[dept_no]],Departments[dept_no],0))</f>
        <v>Movies</v>
      </c>
      <c r="K4659" s="4" t="str">
        <f>CONCATENATE(Sales[[#This Row],[region]],Sales[[#This Row],[storetype]])</f>
        <v>3A</v>
      </c>
      <c r="L4659" s="4">
        <f>INDEX(RegionStoreCount[Store Count],MATCH(Sales[[#This Row],[RegionStoretype]],RegionStoreCount[Region/Type],0))</f>
        <v>9</v>
      </c>
      <c r="M4659" s="4">
        <f>AND(Sales[[#This Row],[date]]&lt;=TY_YTDMax,Sales[[#This Row],[date]]&gt;=TY_YTDMin)*Sales[[#This Row],[sales]]</f>
        <v>0</v>
      </c>
      <c r="N4659" s="4">
        <f>AND(Sales[[#This Row],[date]]&lt;=LY_YTDMax,Sales[[#This Row],[date]]&gt;=LY_YTDMin)*Sales[[#This Row],[sales]]</f>
        <v>0</v>
      </c>
      <c r="O4659" s="4">
        <f>AND(Sales[[#This Row],[date]]&gt;=YoY_Min,Sales[[#This Row],[date]]&lt;=TY_YTDMax)*(Sales[[#This Row],[sales]]/Sales[[#This Row],[sqft]])</f>
        <v>0.10413215360303413</v>
      </c>
      <c r="P4659" s="4">
        <f>SUMIF(Sales[RegionStoretype],Sales[[#This Row],[RegionStoretype]],Sales[YoY_SSF])/Sales[[#This Row],[Region_TypeCount]]</f>
        <v>53.603836561720975</v>
      </c>
    </row>
    <row r="4660" spans="1:16" x14ac:dyDescent="0.25">
      <c r="A4660" s="1">
        <v>43049</v>
      </c>
      <c r="B4660">
        <v>27</v>
      </c>
      <c r="C4660">
        <v>17</v>
      </c>
      <c r="D4660">
        <v>43031.450799999999</v>
      </c>
      <c r="E4660">
        <f>INDEX(Stores[region],MATCH(Sales[[#This Row],[store_no]],Stores[store_no],0))</f>
        <v>3</v>
      </c>
      <c r="F4660" t="str">
        <f>INDEX(Stores[storetype],MATCH(Sales[[#This Row],[store_no]],Stores[store_no],0))</f>
        <v>A</v>
      </c>
      <c r="G4660" t="str">
        <f>INDEX(Stores[location_city],MATCH(Sales[[#This Row],[store_no]],Stores[store_no],0))</f>
        <v>Springfield</v>
      </c>
      <c r="H4660" t="str">
        <f>INDEX(Stores[location_state],MATCH(Sales[[#This Row],[store_no]],Stores[store_no],0))</f>
        <v>Missouri</v>
      </c>
      <c r="I4660">
        <f>INDEX(Stores[sqft],MATCH(Sales[[#This Row],[store_no]],Stores[store_no],0))</f>
        <v>158200</v>
      </c>
      <c r="J4660" s="4" t="str">
        <f>INDEX(Departments[dept_name],MATCH(Sales[[#This Row],[dept_no]],Departments[dept_no],0))</f>
        <v>Shoes</v>
      </c>
      <c r="K4660" s="4" t="str">
        <f>CONCATENATE(Sales[[#This Row],[region]],Sales[[#This Row],[storetype]])</f>
        <v>3A</v>
      </c>
      <c r="L4660" s="4">
        <f>INDEX(RegionStoreCount[Store Count],MATCH(Sales[[#This Row],[RegionStoretype]],RegionStoreCount[Region/Type],0))</f>
        <v>9</v>
      </c>
      <c r="M4660" s="4">
        <f>AND(Sales[[#This Row],[date]]&lt;=TY_YTDMax,Sales[[#This Row],[date]]&gt;=TY_YTDMin)*Sales[[#This Row],[sales]]</f>
        <v>0</v>
      </c>
      <c r="N4660" s="4">
        <f>AND(Sales[[#This Row],[date]]&lt;=LY_YTDMax,Sales[[#This Row],[date]]&gt;=LY_YTDMin)*Sales[[#This Row],[sales]]</f>
        <v>0</v>
      </c>
      <c r="O4660" s="4">
        <f>AND(Sales[[#This Row],[date]]&gt;=YoY_Min,Sales[[#This Row],[date]]&lt;=TY_YTDMax)*(Sales[[#This Row],[sales]]/Sales[[#This Row],[sqft]])</f>
        <v>0.27200664222503157</v>
      </c>
      <c r="P4660" s="4">
        <f>SUMIF(Sales[RegionStoretype],Sales[[#This Row],[RegionStoretype]],Sales[YoY_SSF])/Sales[[#This Row],[Region_TypeCount]]</f>
        <v>53.603836561720975</v>
      </c>
    </row>
    <row r="4661" spans="1:16" x14ac:dyDescent="0.25">
      <c r="A4661" s="1">
        <v>43049</v>
      </c>
      <c r="B4661">
        <v>28</v>
      </c>
      <c r="C4661">
        <v>1</v>
      </c>
      <c r="D4661">
        <v>41440.036200000002</v>
      </c>
      <c r="E4661">
        <f>INDEX(Stores[region],MATCH(Sales[[#This Row],[store_no]],Stores[store_no],0))</f>
        <v>2</v>
      </c>
      <c r="F4661" t="str">
        <f>INDEX(Stores[storetype],MATCH(Sales[[#This Row],[store_no]],Stores[store_no],0))</f>
        <v>A</v>
      </c>
      <c r="G4661" t="str">
        <f>INDEX(Stores[location_city],MATCH(Sales[[#This Row],[store_no]],Stores[store_no],0))</f>
        <v>Milwaukee</v>
      </c>
      <c r="H4661" t="str">
        <f>INDEX(Stores[location_state],MATCH(Sales[[#This Row],[store_no]],Stores[store_no],0))</f>
        <v>Wisconsin</v>
      </c>
      <c r="I4661">
        <f>INDEX(Stores[sqft],MATCH(Sales[[#This Row],[store_no]],Stores[store_no],0))</f>
        <v>203800</v>
      </c>
      <c r="J4661" s="4" t="str">
        <f>INDEX(Departments[dept_name],MATCH(Sales[[#This Row],[dept_no]],Departments[dept_no],0))</f>
        <v>Automotive</v>
      </c>
      <c r="K4661" s="4" t="str">
        <f>CONCATENATE(Sales[[#This Row],[region]],Sales[[#This Row],[storetype]])</f>
        <v>2A</v>
      </c>
      <c r="L4661" s="4">
        <f>INDEX(RegionStoreCount[Store Count],MATCH(Sales[[#This Row],[RegionStoretype]],RegionStoreCount[Region/Type],0))</f>
        <v>5</v>
      </c>
      <c r="M4661" s="4">
        <f>AND(Sales[[#This Row],[date]]&lt;=TY_YTDMax,Sales[[#This Row],[date]]&gt;=TY_YTDMin)*Sales[[#This Row],[sales]]</f>
        <v>0</v>
      </c>
      <c r="N4661" s="4">
        <f>AND(Sales[[#This Row],[date]]&lt;=LY_YTDMax,Sales[[#This Row],[date]]&gt;=LY_YTDMin)*Sales[[#This Row],[sales]]</f>
        <v>0</v>
      </c>
      <c r="O4661" s="4">
        <f>AND(Sales[[#This Row],[date]]&gt;=YoY_Min,Sales[[#This Row],[date]]&lt;=TY_YTDMax)*(Sales[[#This Row],[sales]]/Sales[[#This Row],[sqft]])</f>
        <v>0.20333678213935233</v>
      </c>
      <c r="P4661" s="4">
        <f>SUMIF(Sales[RegionStoretype],Sales[[#This Row],[RegionStoretype]],Sales[YoY_SSF])/Sales[[#This Row],[Region_TypeCount]]</f>
        <v>60.052789354368521</v>
      </c>
    </row>
    <row r="4662" spans="1:16" x14ac:dyDescent="0.25">
      <c r="A4662" s="1">
        <v>43049</v>
      </c>
      <c r="B4662">
        <v>28</v>
      </c>
      <c r="C4662">
        <v>2</v>
      </c>
      <c r="D4662">
        <v>157640.486</v>
      </c>
      <c r="E4662">
        <f>INDEX(Stores[region],MATCH(Sales[[#This Row],[store_no]],Stores[store_no],0))</f>
        <v>2</v>
      </c>
      <c r="F4662" t="str">
        <f>INDEX(Stores[storetype],MATCH(Sales[[#This Row],[store_no]],Stores[store_no],0))</f>
        <v>A</v>
      </c>
      <c r="G4662" t="str">
        <f>INDEX(Stores[location_city],MATCH(Sales[[#This Row],[store_no]],Stores[store_no],0))</f>
        <v>Milwaukee</v>
      </c>
      <c r="H4662" t="str">
        <f>INDEX(Stores[location_state],MATCH(Sales[[#This Row],[store_no]],Stores[store_no],0))</f>
        <v>Wisconsin</v>
      </c>
      <c r="I4662">
        <f>INDEX(Stores[sqft],MATCH(Sales[[#This Row],[store_no]],Stores[store_no],0))</f>
        <v>203800</v>
      </c>
      <c r="J4662" s="4" t="str">
        <f>INDEX(Departments[dept_name],MATCH(Sales[[#This Row],[dept_no]],Departments[dept_no],0))</f>
        <v>Baby</v>
      </c>
      <c r="K4662" s="4" t="str">
        <f>CONCATENATE(Sales[[#This Row],[region]],Sales[[#This Row],[storetype]])</f>
        <v>2A</v>
      </c>
      <c r="L4662" s="4">
        <f>INDEX(RegionStoreCount[Store Count],MATCH(Sales[[#This Row],[RegionStoretype]],RegionStoreCount[Region/Type],0))</f>
        <v>5</v>
      </c>
      <c r="M4662" s="4">
        <f>AND(Sales[[#This Row],[date]]&lt;=TY_YTDMax,Sales[[#This Row],[date]]&gt;=TY_YTDMin)*Sales[[#This Row],[sales]]</f>
        <v>0</v>
      </c>
      <c r="N4662" s="4">
        <f>AND(Sales[[#This Row],[date]]&lt;=LY_YTDMax,Sales[[#This Row],[date]]&gt;=LY_YTDMin)*Sales[[#This Row],[sales]]</f>
        <v>0</v>
      </c>
      <c r="O4662" s="4">
        <f>AND(Sales[[#This Row],[date]]&gt;=YoY_Min,Sales[[#This Row],[date]]&lt;=TY_YTDMax)*(Sales[[#This Row],[sales]]/Sales[[#This Row],[sqft]])</f>
        <v>0.77350581943081453</v>
      </c>
      <c r="P4662" s="4">
        <f>SUMIF(Sales[RegionStoretype],Sales[[#This Row],[RegionStoretype]],Sales[YoY_SSF])/Sales[[#This Row],[Region_TypeCount]]</f>
        <v>60.052789354368521</v>
      </c>
    </row>
    <row r="4663" spans="1:16" x14ac:dyDescent="0.25">
      <c r="A4663" s="1">
        <v>43049</v>
      </c>
      <c r="B4663">
        <v>28</v>
      </c>
      <c r="C4663">
        <v>11</v>
      </c>
      <c r="D4663">
        <v>186923.99799999999</v>
      </c>
      <c r="E4663">
        <f>INDEX(Stores[region],MATCH(Sales[[#This Row],[store_no]],Stores[store_no],0))</f>
        <v>2</v>
      </c>
      <c r="F4663" t="str">
        <f>INDEX(Stores[storetype],MATCH(Sales[[#This Row],[store_no]],Stores[store_no],0))</f>
        <v>A</v>
      </c>
      <c r="G4663" t="str">
        <f>INDEX(Stores[location_city],MATCH(Sales[[#This Row],[store_no]],Stores[store_no],0))</f>
        <v>Milwaukee</v>
      </c>
      <c r="H4663" t="str">
        <f>INDEX(Stores[location_state],MATCH(Sales[[#This Row],[store_no]],Stores[store_no],0))</f>
        <v>Wisconsin</v>
      </c>
      <c r="I4663">
        <f>INDEX(Stores[sqft],MATCH(Sales[[#This Row],[store_no]],Stores[store_no],0))</f>
        <v>203800</v>
      </c>
      <c r="J4663" s="4" t="str">
        <f>INDEX(Departments[dept_name],MATCH(Sales[[#This Row],[dept_no]],Departments[dept_no],0))</f>
        <v>Home</v>
      </c>
      <c r="K4663" s="4" t="str">
        <f>CONCATENATE(Sales[[#This Row],[region]],Sales[[#This Row],[storetype]])</f>
        <v>2A</v>
      </c>
      <c r="L4663" s="4">
        <f>INDEX(RegionStoreCount[Store Count],MATCH(Sales[[#This Row],[RegionStoretype]],RegionStoreCount[Region/Type],0))</f>
        <v>5</v>
      </c>
      <c r="M4663" s="4">
        <f>AND(Sales[[#This Row],[date]]&lt;=TY_YTDMax,Sales[[#This Row],[date]]&gt;=TY_YTDMin)*Sales[[#This Row],[sales]]</f>
        <v>0</v>
      </c>
      <c r="N4663" s="4">
        <f>AND(Sales[[#This Row],[date]]&lt;=LY_YTDMax,Sales[[#This Row],[date]]&gt;=LY_YTDMin)*Sales[[#This Row],[sales]]</f>
        <v>0</v>
      </c>
      <c r="O4663" s="4">
        <f>AND(Sales[[#This Row],[date]]&gt;=YoY_Min,Sales[[#This Row],[date]]&lt;=TY_YTDMax)*(Sales[[#This Row],[sales]]/Sales[[#This Row],[sqft]])</f>
        <v>0.91719331697742879</v>
      </c>
      <c r="P4663" s="4">
        <f>SUMIF(Sales[RegionStoretype],Sales[[#This Row],[RegionStoretype]],Sales[YoY_SSF])/Sales[[#This Row],[Region_TypeCount]]</f>
        <v>60.052789354368521</v>
      </c>
    </row>
    <row r="4664" spans="1:16" x14ac:dyDescent="0.25">
      <c r="A4664" s="1">
        <v>43049</v>
      </c>
      <c r="B4664">
        <v>28</v>
      </c>
      <c r="C4664">
        <v>20</v>
      </c>
      <c r="D4664">
        <v>376135.18459999998</v>
      </c>
      <c r="E4664">
        <f>INDEX(Stores[region],MATCH(Sales[[#This Row],[store_no]],Stores[store_no],0))</f>
        <v>2</v>
      </c>
      <c r="F4664" t="str">
        <f>INDEX(Stores[storetype],MATCH(Sales[[#This Row],[store_no]],Stores[store_no],0))</f>
        <v>A</v>
      </c>
      <c r="G4664" t="str">
        <f>INDEX(Stores[location_city],MATCH(Sales[[#This Row],[store_no]],Stores[store_no],0))</f>
        <v>Milwaukee</v>
      </c>
      <c r="H4664" t="str">
        <f>INDEX(Stores[location_state],MATCH(Sales[[#This Row],[store_no]],Stores[store_no],0))</f>
        <v>Wisconsin</v>
      </c>
      <c r="I4664">
        <f>INDEX(Stores[sqft],MATCH(Sales[[#This Row],[store_no]],Stores[store_no],0))</f>
        <v>203800</v>
      </c>
      <c r="J4664" s="4" t="str">
        <f>INDEX(Departments[dept_name],MATCH(Sales[[#This Row],[dept_no]],Departments[dept_no],0))</f>
        <v>Toys</v>
      </c>
      <c r="K4664" s="4" t="str">
        <f>CONCATENATE(Sales[[#This Row],[region]],Sales[[#This Row],[storetype]])</f>
        <v>2A</v>
      </c>
      <c r="L4664" s="4">
        <f>INDEX(RegionStoreCount[Store Count],MATCH(Sales[[#This Row],[RegionStoretype]],RegionStoreCount[Region/Type],0))</f>
        <v>5</v>
      </c>
      <c r="M4664" s="4">
        <f>AND(Sales[[#This Row],[date]]&lt;=TY_YTDMax,Sales[[#This Row],[date]]&gt;=TY_YTDMin)*Sales[[#This Row],[sales]]</f>
        <v>0</v>
      </c>
      <c r="N4664" s="4">
        <f>AND(Sales[[#This Row],[date]]&lt;=LY_YTDMax,Sales[[#This Row],[date]]&gt;=LY_YTDMin)*Sales[[#This Row],[sales]]</f>
        <v>0</v>
      </c>
      <c r="O4664" s="4">
        <f>AND(Sales[[#This Row],[date]]&gt;=YoY_Min,Sales[[#This Row],[date]]&lt;=TY_YTDMax)*(Sales[[#This Row],[sales]]/Sales[[#This Row],[sqft]])</f>
        <v>1.8456093454367026</v>
      </c>
      <c r="P4664" s="4">
        <f>SUMIF(Sales[RegionStoretype],Sales[[#This Row],[RegionStoretype]],Sales[YoY_SSF])/Sales[[#This Row],[Region_TypeCount]]</f>
        <v>60.052789354368521</v>
      </c>
    </row>
    <row r="4665" spans="1:16" x14ac:dyDescent="0.25">
      <c r="A4665" s="1">
        <v>43049</v>
      </c>
      <c r="B4665">
        <v>29</v>
      </c>
      <c r="C4665">
        <v>10</v>
      </c>
      <c r="D4665">
        <v>26808.847099999999</v>
      </c>
      <c r="E4665">
        <f>INDEX(Stores[region],MATCH(Sales[[#This Row],[store_no]],Stores[store_no],0))</f>
        <v>1</v>
      </c>
      <c r="F4665" t="str">
        <f>INDEX(Stores[storetype],MATCH(Sales[[#This Row],[store_no]],Stores[store_no],0))</f>
        <v>B</v>
      </c>
      <c r="G4665" t="str">
        <f>INDEX(Stores[location_city],MATCH(Sales[[#This Row],[store_no]],Stores[store_no],0))</f>
        <v>Grand Rapids</v>
      </c>
      <c r="H4665" t="str">
        <f>INDEX(Stores[location_state],MATCH(Sales[[#This Row],[store_no]],Stores[store_no],0))</f>
        <v>Michigan</v>
      </c>
      <c r="I4665">
        <f>INDEX(Stores[sqft],MATCH(Sales[[#This Row],[store_no]],Stores[store_no],0))</f>
        <v>148300</v>
      </c>
      <c r="J4665" s="4" t="str">
        <f>INDEX(Departments[dept_name],MATCH(Sales[[#This Row],[dept_no]],Departments[dept_no],0))</f>
        <v>Health</v>
      </c>
      <c r="K4665" s="4" t="str">
        <f>CONCATENATE(Sales[[#This Row],[region]],Sales[[#This Row],[storetype]])</f>
        <v>1B</v>
      </c>
      <c r="L4665" s="4">
        <f>INDEX(RegionStoreCount[Store Count],MATCH(Sales[[#This Row],[RegionStoretype]],RegionStoreCount[Region/Type],0))</f>
        <v>5</v>
      </c>
      <c r="M4665" s="4">
        <f>AND(Sales[[#This Row],[date]]&lt;=TY_YTDMax,Sales[[#This Row],[date]]&gt;=TY_YTDMin)*Sales[[#This Row],[sales]]</f>
        <v>0</v>
      </c>
      <c r="N4665" s="4">
        <f>AND(Sales[[#This Row],[date]]&lt;=LY_YTDMax,Sales[[#This Row],[date]]&gt;=LY_YTDMin)*Sales[[#This Row],[sales]]</f>
        <v>0</v>
      </c>
      <c r="O4665" s="4">
        <f>AND(Sales[[#This Row],[date]]&gt;=YoY_Min,Sales[[#This Row],[date]]&lt;=TY_YTDMax)*(Sales[[#This Row],[sales]]/Sales[[#This Row],[sqft]])</f>
        <v>0.18077442414025624</v>
      </c>
      <c r="P4665" s="4">
        <f>SUMIF(Sales[RegionStoretype],Sales[[#This Row],[RegionStoretype]],Sales[YoY_SSF])/Sales[[#This Row],[Region_TypeCount]]</f>
        <v>68.518982968140051</v>
      </c>
    </row>
    <row r="4666" spans="1:16" x14ac:dyDescent="0.25">
      <c r="A4666" s="1">
        <v>43049</v>
      </c>
      <c r="B4666">
        <v>29</v>
      </c>
      <c r="C4666">
        <v>16</v>
      </c>
      <c r="D4666">
        <v>72874.430199999988</v>
      </c>
      <c r="E4666">
        <f>INDEX(Stores[region],MATCH(Sales[[#This Row],[store_no]],Stores[store_no],0))</f>
        <v>1</v>
      </c>
      <c r="F4666" t="str">
        <f>INDEX(Stores[storetype],MATCH(Sales[[#This Row],[store_no]],Stores[store_no],0))</f>
        <v>B</v>
      </c>
      <c r="G4666" t="str">
        <f>INDEX(Stores[location_city],MATCH(Sales[[#This Row],[store_no]],Stores[store_no],0))</f>
        <v>Grand Rapids</v>
      </c>
      <c r="H4666" t="str">
        <f>INDEX(Stores[location_state],MATCH(Sales[[#This Row],[store_no]],Stores[store_no],0))</f>
        <v>Michigan</v>
      </c>
      <c r="I4666">
        <f>INDEX(Stores[sqft],MATCH(Sales[[#This Row],[store_no]],Stores[store_no],0))</f>
        <v>148300</v>
      </c>
      <c r="J4666" s="4" t="str">
        <f>INDEX(Departments[dept_name],MATCH(Sales[[#This Row],[dept_no]],Departments[dept_no],0))</f>
        <v>Outdoors</v>
      </c>
      <c r="K4666" s="4" t="str">
        <f>CONCATENATE(Sales[[#This Row],[region]],Sales[[#This Row],[storetype]])</f>
        <v>1B</v>
      </c>
      <c r="L4666" s="4">
        <f>INDEX(RegionStoreCount[Store Count],MATCH(Sales[[#This Row],[RegionStoretype]],RegionStoreCount[Region/Type],0))</f>
        <v>5</v>
      </c>
      <c r="M4666" s="4">
        <f>AND(Sales[[#This Row],[date]]&lt;=TY_YTDMax,Sales[[#This Row],[date]]&gt;=TY_YTDMin)*Sales[[#This Row],[sales]]</f>
        <v>0</v>
      </c>
      <c r="N4666" s="4">
        <f>AND(Sales[[#This Row],[date]]&lt;=LY_YTDMax,Sales[[#This Row],[date]]&gt;=LY_YTDMin)*Sales[[#This Row],[sales]]</f>
        <v>0</v>
      </c>
      <c r="O4666" s="4">
        <f>AND(Sales[[#This Row],[date]]&gt;=YoY_Min,Sales[[#This Row],[date]]&lt;=TY_YTDMax)*(Sales[[#This Row],[sales]]/Sales[[#This Row],[sqft]])</f>
        <v>0.49139872016183406</v>
      </c>
      <c r="P4666" s="4">
        <f>SUMIF(Sales[RegionStoretype],Sales[[#This Row],[RegionStoretype]],Sales[YoY_SSF])/Sales[[#This Row],[Region_TypeCount]]</f>
        <v>68.518982968140051</v>
      </c>
    </row>
    <row r="4667" spans="1:16" x14ac:dyDescent="0.25">
      <c r="A4667" s="1">
        <v>43049</v>
      </c>
      <c r="B4667">
        <v>29</v>
      </c>
      <c r="C4667">
        <v>19</v>
      </c>
      <c r="D4667">
        <v>37656.58</v>
      </c>
      <c r="E4667">
        <f>INDEX(Stores[region],MATCH(Sales[[#This Row],[store_no]],Stores[store_no],0))</f>
        <v>1</v>
      </c>
      <c r="F4667" t="str">
        <f>INDEX(Stores[storetype],MATCH(Sales[[#This Row],[store_no]],Stores[store_no],0))</f>
        <v>B</v>
      </c>
      <c r="G4667" t="str">
        <f>INDEX(Stores[location_city],MATCH(Sales[[#This Row],[store_no]],Stores[store_no],0))</f>
        <v>Grand Rapids</v>
      </c>
      <c r="H4667" t="str">
        <f>INDEX(Stores[location_state],MATCH(Sales[[#This Row],[store_no]],Stores[store_no],0))</f>
        <v>Michigan</v>
      </c>
      <c r="I4667">
        <f>INDEX(Stores[sqft],MATCH(Sales[[#This Row],[store_no]],Stores[store_no],0))</f>
        <v>148300</v>
      </c>
      <c r="J4667" s="4" t="str">
        <f>INDEX(Departments[dept_name],MATCH(Sales[[#This Row],[dept_no]],Departments[dept_no],0))</f>
        <v>Tools</v>
      </c>
      <c r="K4667" s="4" t="str">
        <f>CONCATENATE(Sales[[#This Row],[region]],Sales[[#This Row],[storetype]])</f>
        <v>1B</v>
      </c>
      <c r="L4667" s="4">
        <f>INDEX(RegionStoreCount[Store Count],MATCH(Sales[[#This Row],[RegionStoretype]],RegionStoreCount[Region/Type],0))</f>
        <v>5</v>
      </c>
      <c r="M4667" s="4">
        <f>AND(Sales[[#This Row],[date]]&lt;=TY_YTDMax,Sales[[#This Row],[date]]&gt;=TY_YTDMin)*Sales[[#This Row],[sales]]</f>
        <v>0</v>
      </c>
      <c r="N4667" s="4">
        <f>AND(Sales[[#This Row],[date]]&lt;=LY_YTDMax,Sales[[#This Row],[date]]&gt;=LY_YTDMin)*Sales[[#This Row],[sales]]</f>
        <v>0</v>
      </c>
      <c r="O4667" s="4">
        <f>AND(Sales[[#This Row],[date]]&gt;=YoY_Min,Sales[[#This Row],[date]]&lt;=TY_YTDMax)*(Sales[[#This Row],[sales]]/Sales[[#This Row],[sqft]])</f>
        <v>0.2539216453135536</v>
      </c>
      <c r="P4667" s="4">
        <f>SUMIF(Sales[RegionStoretype],Sales[[#This Row],[RegionStoretype]],Sales[YoY_SSF])/Sales[[#This Row],[Region_TypeCount]]</f>
        <v>68.518982968140051</v>
      </c>
    </row>
    <row r="4668" spans="1:16" x14ac:dyDescent="0.25">
      <c r="A4668" s="1">
        <v>43049</v>
      </c>
      <c r="B4668">
        <v>29</v>
      </c>
      <c r="C4668">
        <v>20</v>
      </c>
      <c r="D4668">
        <v>64665.621899999998</v>
      </c>
      <c r="E4668">
        <f>INDEX(Stores[region],MATCH(Sales[[#This Row],[store_no]],Stores[store_no],0))</f>
        <v>1</v>
      </c>
      <c r="F4668" t="str">
        <f>INDEX(Stores[storetype],MATCH(Sales[[#This Row],[store_no]],Stores[store_no],0))</f>
        <v>B</v>
      </c>
      <c r="G4668" t="str">
        <f>INDEX(Stores[location_city],MATCH(Sales[[#This Row],[store_no]],Stores[store_no],0))</f>
        <v>Grand Rapids</v>
      </c>
      <c r="H4668" t="str">
        <f>INDEX(Stores[location_state],MATCH(Sales[[#This Row],[store_no]],Stores[store_no],0))</f>
        <v>Michigan</v>
      </c>
      <c r="I4668">
        <f>INDEX(Stores[sqft],MATCH(Sales[[#This Row],[store_no]],Stores[store_no],0))</f>
        <v>148300</v>
      </c>
      <c r="J4668" s="4" t="str">
        <f>INDEX(Departments[dept_name],MATCH(Sales[[#This Row],[dept_no]],Departments[dept_no],0))</f>
        <v>Toys</v>
      </c>
      <c r="K4668" s="4" t="str">
        <f>CONCATENATE(Sales[[#This Row],[region]],Sales[[#This Row],[storetype]])</f>
        <v>1B</v>
      </c>
      <c r="L4668" s="4">
        <f>INDEX(RegionStoreCount[Store Count],MATCH(Sales[[#This Row],[RegionStoretype]],RegionStoreCount[Region/Type],0))</f>
        <v>5</v>
      </c>
      <c r="M4668" s="4">
        <f>AND(Sales[[#This Row],[date]]&lt;=TY_YTDMax,Sales[[#This Row],[date]]&gt;=TY_YTDMin)*Sales[[#This Row],[sales]]</f>
        <v>0</v>
      </c>
      <c r="N4668" s="4">
        <f>AND(Sales[[#This Row],[date]]&lt;=LY_YTDMax,Sales[[#This Row],[date]]&gt;=LY_YTDMin)*Sales[[#This Row],[sales]]</f>
        <v>0</v>
      </c>
      <c r="O4668" s="4">
        <f>AND(Sales[[#This Row],[date]]&gt;=YoY_Min,Sales[[#This Row],[date]]&lt;=TY_YTDMax)*(Sales[[#This Row],[sales]]/Sales[[#This Row],[sqft]])</f>
        <v>0.43604600067430882</v>
      </c>
      <c r="P4668" s="4">
        <f>SUMIF(Sales[RegionStoretype],Sales[[#This Row],[RegionStoretype]],Sales[YoY_SSF])/Sales[[#This Row],[Region_TypeCount]]</f>
        <v>68.518982968140051</v>
      </c>
    </row>
    <row r="4669" spans="1:16" x14ac:dyDescent="0.25">
      <c r="A4669" s="1">
        <v>43049</v>
      </c>
      <c r="B4669">
        <v>30</v>
      </c>
      <c r="C4669">
        <v>1</v>
      </c>
      <c r="D4669">
        <v>5481.7380999999996</v>
      </c>
      <c r="E4669">
        <f>INDEX(Stores[region],MATCH(Sales[[#This Row],[store_no]],Stores[store_no],0))</f>
        <v>1</v>
      </c>
      <c r="F4669" t="str">
        <f>INDEX(Stores[storetype],MATCH(Sales[[#This Row],[store_no]],Stores[store_no],0))</f>
        <v>C</v>
      </c>
      <c r="G4669" t="str">
        <f>INDEX(Stores[location_city],MATCH(Sales[[#This Row],[store_no]],Stores[store_no],0))</f>
        <v>Dayton</v>
      </c>
      <c r="H4669" t="str">
        <f>INDEX(Stores[location_state],MATCH(Sales[[#This Row],[store_no]],Stores[store_no],0))</f>
        <v>Ohio</v>
      </c>
      <c r="I4669">
        <f>INDEX(Stores[sqft],MATCH(Sales[[#This Row],[store_no]],Stores[store_no],0))</f>
        <v>90000</v>
      </c>
      <c r="J4669" s="4" t="str">
        <f>INDEX(Departments[dept_name],MATCH(Sales[[#This Row],[dept_no]],Departments[dept_no],0))</f>
        <v>Automotive</v>
      </c>
      <c r="K4669" s="4" t="str">
        <f>CONCATENATE(Sales[[#This Row],[region]],Sales[[#This Row],[storetype]])</f>
        <v>1C</v>
      </c>
      <c r="L4669" s="4">
        <f>INDEX(RegionStoreCount[Store Count],MATCH(Sales[[#This Row],[RegionStoretype]],RegionStoreCount[Region/Type],0))</f>
        <v>1</v>
      </c>
      <c r="M4669" s="4">
        <f>AND(Sales[[#This Row],[date]]&lt;=TY_YTDMax,Sales[[#This Row],[date]]&gt;=TY_YTDMin)*Sales[[#This Row],[sales]]</f>
        <v>0</v>
      </c>
      <c r="N4669" s="4">
        <f>AND(Sales[[#This Row],[date]]&lt;=LY_YTDMax,Sales[[#This Row],[date]]&gt;=LY_YTDMin)*Sales[[#This Row],[sales]]</f>
        <v>0</v>
      </c>
      <c r="O4669" s="4">
        <f>AND(Sales[[#This Row],[date]]&gt;=YoY_Min,Sales[[#This Row],[date]]&lt;=TY_YTDMax)*(Sales[[#This Row],[sales]]/Sales[[#This Row],[sqft]])</f>
        <v>6.0908201111111109E-2</v>
      </c>
      <c r="P4669" s="4">
        <f>SUMIF(Sales[RegionStoretype],Sales[[#This Row],[RegionStoretype]],Sales[YoY_SSF])/Sales[[#This Row],[Region_TypeCount]]</f>
        <v>65.329042605555529</v>
      </c>
    </row>
    <row r="4670" spans="1:16" x14ac:dyDescent="0.25">
      <c r="A4670" s="1">
        <v>43049</v>
      </c>
      <c r="B4670">
        <v>30</v>
      </c>
      <c r="C4670">
        <v>5</v>
      </c>
      <c r="D4670">
        <v>92652.522199999992</v>
      </c>
      <c r="E4670">
        <f>INDEX(Stores[region],MATCH(Sales[[#This Row],[store_no]],Stores[store_no],0))</f>
        <v>1</v>
      </c>
      <c r="F4670" t="str">
        <f>INDEX(Stores[storetype],MATCH(Sales[[#This Row],[store_no]],Stores[store_no],0))</f>
        <v>C</v>
      </c>
      <c r="G4670" t="str">
        <f>INDEX(Stores[location_city],MATCH(Sales[[#This Row],[store_no]],Stores[store_no],0))</f>
        <v>Dayton</v>
      </c>
      <c r="H4670" t="str">
        <f>INDEX(Stores[location_state],MATCH(Sales[[#This Row],[store_no]],Stores[store_no],0))</f>
        <v>Ohio</v>
      </c>
      <c r="I4670">
        <f>INDEX(Stores[sqft],MATCH(Sales[[#This Row],[store_no]],Stores[store_no],0))</f>
        <v>90000</v>
      </c>
      <c r="J4670" s="4" t="str">
        <f>INDEX(Departments[dept_name],MATCH(Sales[[#This Row],[dept_no]],Departments[dept_no],0))</f>
        <v>Clothing</v>
      </c>
      <c r="K4670" s="4" t="str">
        <f>CONCATENATE(Sales[[#This Row],[region]],Sales[[#This Row],[storetype]])</f>
        <v>1C</v>
      </c>
      <c r="L4670" s="4">
        <f>INDEX(RegionStoreCount[Store Count],MATCH(Sales[[#This Row],[RegionStoretype]],RegionStoreCount[Region/Type],0))</f>
        <v>1</v>
      </c>
      <c r="M4670" s="4">
        <f>AND(Sales[[#This Row],[date]]&lt;=TY_YTDMax,Sales[[#This Row],[date]]&gt;=TY_YTDMin)*Sales[[#This Row],[sales]]</f>
        <v>0</v>
      </c>
      <c r="N4670" s="4">
        <f>AND(Sales[[#This Row],[date]]&lt;=LY_YTDMax,Sales[[#This Row],[date]]&gt;=LY_YTDMin)*Sales[[#This Row],[sales]]</f>
        <v>0</v>
      </c>
      <c r="O4670" s="4">
        <f>AND(Sales[[#This Row],[date]]&gt;=YoY_Min,Sales[[#This Row],[date]]&lt;=TY_YTDMax)*(Sales[[#This Row],[sales]]/Sales[[#This Row],[sqft]])</f>
        <v>1.0294724688888888</v>
      </c>
      <c r="P4670" s="4">
        <f>SUMIF(Sales[RegionStoretype],Sales[[#This Row],[RegionStoretype]],Sales[YoY_SSF])/Sales[[#This Row],[Region_TypeCount]]</f>
        <v>65.329042605555529</v>
      </c>
    </row>
    <row r="4671" spans="1:16" x14ac:dyDescent="0.25">
      <c r="A4671" s="1">
        <v>43049</v>
      </c>
      <c r="B4671">
        <v>30</v>
      </c>
      <c r="C4671">
        <v>6</v>
      </c>
      <c r="D4671">
        <v>710.71109999999999</v>
      </c>
      <c r="E4671">
        <f>INDEX(Stores[region],MATCH(Sales[[#This Row],[store_no]],Stores[store_no],0))</f>
        <v>1</v>
      </c>
      <c r="F4671" t="str">
        <f>INDEX(Stores[storetype],MATCH(Sales[[#This Row],[store_no]],Stores[store_no],0))</f>
        <v>C</v>
      </c>
      <c r="G4671" t="str">
        <f>INDEX(Stores[location_city],MATCH(Sales[[#This Row],[store_no]],Stores[store_no],0))</f>
        <v>Dayton</v>
      </c>
      <c r="H4671" t="str">
        <f>INDEX(Stores[location_state],MATCH(Sales[[#This Row],[store_no]],Stores[store_no],0))</f>
        <v>Ohio</v>
      </c>
      <c r="I4671">
        <f>INDEX(Stores[sqft],MATCH(Sales[[#This Row],[store_no]],Stores[store_no],0))</f>
        <v>90000</v>
      </c>
      <c r="J4671" s="4" t="str">
        <f>INDEX(Departments[dept_name],MATCH(Sales[[#This Row],[dept_no]],Departments[dept_no],0))</f>
        <v>Computers</v>
      </c>
      <c r="K4671" s="4" t="str">
        <f>CONCATENATE(Sales[[#This Row],[region]],Sales[[#This Row],[storetype]])</f>
        <v>1C</v>
      </c>
      <c r="L4671" s="4">
        <f>INDEX(RegionStoreCount[Store Count],MATCH(Sales[[#This Row],[RegionStoretype]],RegionStoreCount[Region/Type],0))</f>
        <v>1</v>
      </c>
      <c r="M4671" s="4">
        <f>AND(Sales[[#This Row],[date]]&lt;=TY_YTDMax,Sales[[#This Row],[date]]&gt;=TY_YTDMin)*Sales[[#This Row],[sales]]</f>
        <v>0</v>
      </c>
      <c r="N4671" s="4">
        <f>AND(Sales[[#This Row],[date]]&lt;=LY_YTDMax,Sales[[#This Row],[date]]&gt;=LY_YTDMin)*Sales[[#This Row],[sales]]</f>
        <v>0</v>
      </c>
      <c r="O4671" s="4">
        <f>AND(Sales[[#This Row],[date]]&gt;=YoY_Min,Sales[[#This Row],[date]]&lt;=TY_YTDMax)*(Sales[[#This Row],[sales]]/Sales[[#This Row],[sqft]])</f>
        <v>7.896789999999999E-3</v>
      </c>
      <c r="P4671" s="4">
        <f>SUMIF(Sales[RegionStoretype],Sales[[#This Row],[RegionStoretype]],Sales[YoY_SSF])/Sales[[#This Row],[Region_TypeCount]]</f>
        <v>65.329042605555529</v>
      </c>
    </row>
    <row r="4672" spans="1:16" x14ac:dyDescent="0.25">
      <c r="A4672" s="1">
        <v>43049</v>
      </c>
      <c r="B4672">
        <v>30</v>
      </c>
      <c r="C4672">
        <v>15</v>
      </c>
      <c r="D4672">
        <v>31104.905200000001</v>
      </c>
      <c r="E4672">
        <f>INDEX(Stores[region],MATCH(Sales[[#This Row],[store_no]],Stores[store_no],0))</f>
        <v>1</v>
      </c>
      <c r="F4672" t="str">
        <f>INDEX(Stores[storetype],MATCH(Sales[[#This Row],[store_no]],Stores[store_no],0))</f>
        <v>C</v>
      </c>
      <c r="G4672" t="str">
        <f>INDEX(Stores[location_city],MATCH(Sales[[#This Row],[store_no]],Stores[store_no],0))</f>
        <v>Dayton</v>
      </c>
      <c r="H4672" t="str">
        <f>INDEX(Stores[location_state],MATCH(Sales[[#This Row],[store_no]],Stores[store_no],0))</f>
        <v>Ohio</v>
      </c>
      <c r="I4672">
        <f>INDEX(Stores[sqft],MATCH(Sales[[#This Row],[store_no]],Stores[store_no],0))</f>
        <v>90000</v>
      </c>
      <c r="J4672" s="4" t="str">
        <f>INDEX(Departments[dept_name],MATCH(Sales[[#This Row],[dept_no]],Departments[dept_no],0))</f>
        <v>Music</v>
      </c>
      <c r="K4672" s="4" t="str">
        <f>CONCATENATE(Sales[[#This Row],[region]],Sales[[#This Row],[storetype]])</f>
        <v>1C</v>
      </c>
      <c r="L4672" s="4">
        <f>INDEX(RegionStoreCount[Store Count],MATCH(Sales[[#This Row],[RegionStoretype]],RegionStoreCount[Region/Type],0))</f>
        <v>1</v>
      </c>
      <c r="M4672" s="4">
        <f>AND(Sales[[#This Row],[date]]&lt;=TY_YTDMax,Sales[[#This Row],[date]]&gt;=TY_YTDMin)*Sales[[#This Row],[sales]]</f>
        <v>0</v>
      </c>
      <c r="N4672" s="4">
        <f>AND(Sales[[#This Row],[date]]&lt;=LY_YTDMax,Sales[[#This Row],[date]]&gt;=LY_YTDMin)*Sales[[#This Row],[sales]]</f>
        <v>0</v>
      </c>
      <c r="O4672" s="4">
        <f>AND(Sales[[#This Row],[date]]&gt;=YoY_Min,Sales[[#This Row],[date]]&lt;=TY_YTDMax)*(Sales[[#This Row],[sales]]/Sales[[#This Row],[sqft]])</f>
        <v>0.34561005777777781</v>
      </c>
      <c r="P4672" s="4">
        <f>SUMIF(Sales[RegionStoretype],Sales[[#This Row],[RegionStoretype]],Sales[YoY_SSF])/Sales[[#This Row],[Region_TypeCount]]</f>
        <v>65.329042605555529</v>
      </c>
    </row>
    <row r="4673" spans="1:16" x14ac:dyDescent="0.25">
      <c r="A4673" s="1">
        <v>43049</v>
      </c>
      <c r="B4673">
        <v>31</v>
      </c>
      <c r="C4673">
        <v>1</v>
      </c>
      <c r="D4673">
        <v>96921.633199999997</v>
      </c>
      <c r="E4673">
        <f>INDEX(Stores[region],MATCH(Sales[[#This Row],[store_no]],Stores[store_no],0))</f>
        <v>3</v>
      </c>
      <c r="F4673" t="str">
        <f>INDEX(Stores[storetype],MATCH(Sales[[#This Row],[store_no]],Stores[store_no],0))</f>
        <v>A</v>
      </c>
      <c r="G4673" t="str">
        <f>INDEX(Stores[location_city],MATCH(Sales[[#This Row],[store_no]],Stores[store_no],0))</f>
        <v>Rapid City</v>
      </c>
      <c r="H4673" t="str">
        <f>INDEX(Stores[location_state],MATCH(Sales[[#This Row],[store_no]],Stores[store_no],0))</f>
        <v>South Dakota</v>
      </c>
      <c r="I4673">
        <f>INDEX(Stores[sqft],MATCH(Sales[[#This Row],[store_no]],Stores[store_no],0))</f>
        <v>200100</v>
      </c>
      <c r="J4673" s="4" t="str">
        <f>INDEX(Departments[dept_name],MATCH(Sales[[#This Row],[dept_no]],Departments[dept_no],0))</f>
        <v>Automotive</v>
      </c>
      <c r="K4673" s="4" t="str">
        <f>CONCATENATE(Sales[[#This Row],[region]],Sales[[#This Row],[storetype]])</f>
        <v>3A</v>
      </c>
      <c r="L4673" s="4">
        <f>INDEX(RegionStoreCount[Store Count],MATCH(Sales[[#This Row],[RegionStoretype]],RegionStoreCount[Region/Type],0))</f>
        <v>9</v>
      </c>
      <c r="M4673" s="4">
        <f>AND(Sales[[#This Row],[date]]&lt;=TY_YTDMax,Sales[[#This Row],[date]]&gt;=TY_YTDMin)*Sales[[#This Row],[sales]]</f>
        <v>0</v>
      </c>
      <c r="N4673" s="4">
        <f>AND(Sales[[#This Row],[date]]&lt;=LY_YTDMax,Sales[[#This Row],[date]]&gt;=LY_YTDMin)*Sales[[#This Row],[sales]]</f>
        <v>0</v>
      </c>
      <c r="O4673" s="4">
        <f>AND(Sales[[#This Row],[date]]&gt;=YoY_Min,Sales[[#This Row],[date]]&lt;=TY_YTDMax)*(Sales[[#This Row],[sales]]/Sales[[#This Row],[sqft]])</f>
        <v>0.48436598300849576</v>
      </c>
      <c r="P4673" s="4">
        <f>SUMIF(Sales[RegionStoretype],Sales[[#This Row],[RegionStoretype]],Sales[YoY_SSF])/Sales[[#This Row],[Region_TypeCount]]</f>
        <v>53.603836561720975</v>
      </c>
    </row>
    <row r="4674" spans="1:16" x14ac:dyDescent="0.25">
      <c r="A4674" s="1">
        <v>43049</v>
      </c>
      <c r="B4674">
        <v>31</v>
      </c>
      <c r="C4674">
        <v>3</v>
      </c>
      <c r="D4674">
        <v>220702.42920000001</v>
      </c>
      <c r="E4674">
        <f>INDEX(Stores[region],MATCH(Sales[[#This Row],[store_no]],Stores[store_no],0))</f>
        <v>3</v>
      </c>
      <c r="F4674" t="str">
        <f>INDEX(Stores[storetype],MATCH(Sales[[#This Row],[store_no]],Stores[store_no],0))</f>
        <v>A</v>
      </c>
      <c r="G4674" t="str">
        <f>INDEX(Stores[location_city],MATCH(Sales[[#This Row],[store_no]],Stores[store_no],0))</f>
        <v>Rapid City</v>
      </c>
      <c r="H4674" t="str">
        <f>INDEX(Stores[location_state],MATCH(Sales[[#This Row],[store_no]],Stores[store_no],0))</f>
        <v>South Dakota</v>
      </c>
      <c r="I4674">
        <f>INDEX(Stores[sqft],MATCH(Sales[[#This Row],[store_no]],Stores[store_no],0))</f>
        <v>200100</v>
      </c>
      <c r="J4674" s="4" t="str">
        <f>INDEX(Departments[dept_name],MATCH(Sales[[#This Row],[dept_no]],Departments[dept_no],0))</f>
        <v>Beauty</v>
      </c>
      <c r="K4674" s="4" t="str">
        <f>CONCATENATE(Sales[[#This Row],[region]],Sales[[#This Row],[storetype]])</f>
        <v>3A</v>
      </c>
      <c r="L4674" s="4">
        <f>INDEX(RegionStoreCount[Store Count],MATCH(Sales[[#This Row],[RegionStoretype]],RegionStoreCount[Region/Type],0))</f>
        <v>9</v>
      </c>
      <c r="M4674" s="4">
        <f>AND(Sales[[#This Row],[date]]&lt;=TY_YTDMax,Sales[[#This Row],[date]]&gt;=TY_YTDMin)*Sales[[#This Row],[sales]]</f>
        <v>0</v>
      </c>
      <c r="N4674" s="4">
        <f>AND(Sales[[#This Row],[date]]&lt;=LY_YTDMax,Sales[[#This Row],[date]]&gt;=LY_YTDMin)*Sales[[#This Row],[sales]]</f>
        <v>0</v>
      </c>
      <c r="O4674" s="4">
        <f>AND(Sales[[#This Row],[date]]&gt;=YoY_Min,Sales[[#This Row],[date]]&lt;=TY_YTDMax)*(Sales[[#This Row],[sales]]/Sales[[#This Row],[sqft]])</f>
        <v>1.1029606656671664</v>
      </c>
      <c r="P4674" s="4">
        <f>SUMIF(Sales[RegionStoretype],Sales[[#This Row],[RegionStoretype]],Sales[YoY_SSF])/Sales[[#This Row],[Region_TypeCount]]</f>
        <v>53.603836561720975</v>
      </c>
    </row>
    <row r="4675" spans="1:16" x14ac:dyDescent="0.25">
      <c r="A4675" s="1">
        <v>43049</v>
      </c>
      <c r="B4675">
        <v>31</v>
      </c>
      <c r="C4675">
        <v>6</v>
      </c>
      <c r="D4675">
        <v>34077.665699999998</v>
      </c>
      <c r="E4675">
        <f>INDEX(Stores[region],MATCH(Sales[[#This Row],[store_no]],Stores[store_no],0))</f>
        <v>3</v>
      </c>
      <c r="F4675" t="str">
        <f>INDEX(Stores[storetype],MATCH(Sales[[#This Row],[store_no]],Stores[store_no],0))</f>
        <v>A</v>
      </c>
      <c r="G4675" t="str">
        <f>INDEX(Stores[location_city],MATCH(Sales[[#This Row],[store_no]],Stores[store_no],0))</f>
        <v>Rapid City</v>
      </c>
      <c r="H4675" t="str">
        <f>INDEX(Stores[location_state],MATCH(Sales[[#This Row],[store_no]],Stores[store_no],0))</f>
        <v>South Dakota</v>
      </c>
      <c r="I4675">
        <f>INDEX(Stores[sqft],MATCH(Sales[[#This Row],[store_no]],Stores[store_no],0))</f>
        <v>200100</v>
      </c>
      <c r="J4675" s="4" t="str">
        <f>INDEX(Departments[dept_name],MATCH(Sales[[#This Row],[dept_no]],Departments[dept_no],0))</f>
        <v>Computers</v>
      </c>
      <c r="K4675" s="4" t="str">
        <f>CONCATENATE(Sales[[#This Row],[region]],Sales[[#This Row],[storetype]])</f>
        <v>3A</v>
      </c>
      <c r="L4675" s="4">
        <f>INDEX(RegionStoreCount[Store Count],MATCH(Sales[[#This Row],[RegionStoretype]],RegionStoreCount[Region/Type],0))</f>
        <v>9</v>
      </c>
      <c r="M4675" s="4">
        <f>AND(Sales[[#This Row],[date]]&lt;=TY_YTDMax,Sales[[#This Row],[date]]&gt;=TY_YTDMin)*Sales[[#This Row],[sales]]</f>
        <v>0</v>
      </c>
      <c r="N4675" s="4">
        <f>AND(Sales[[#This Row],[date]]&lt;=LY_YTDMax,Sales[[#This Row],[date]]&gt;=LY_YTDMin)*Sales[[#This Row],[sales]]</f>
        <v>0</v>
      </c>
      <c r="O4675" s="4">
        <f>AND(Sales[[#This Row],[date]]&gt;=YoY_Min,Sales[[#This Row],[date]]&lt;=TY_YTDMax)*(Sales[[#This Row],[sales]]/Sales[[#This Row],[sqft]])</f>
        <v>0.17030317691154423</v>
      </c>
      <c r="P4675" s="4">
        <f>SUMIF(Sales[RegionStoretype],Sales[[#This Row],[RegionStoretype]],Sales[YoY_SSF])/Sales[[#This Row],[Region_TypeCount]]</f>
        <v>53.603836561720975</v>
      </c>
    </row>
    <row r="4676" spans="1:16" x14ac:dyDescent="0.25">
      <c r="A4676" s="1">
        <v>43049</v>
      </c>
      <c r="B4676">
        <v>31</v>
      </c>
      <c r="C4676">
        <v>18</v>
      </c>
      <c r="D4676">
        <v>147546.57829999999</v>
      </c>
      <c r="E4676">
        <f>INDEX(Stores[region],MATCH(Sales[[#This Row],[store_no]],Stores[store_no],0))</f>
        <v>3</v>
      </c>
      <c r="F4676" t="str">
        <f>INDEX(Stores[storetype],MATCH(Sales[[#This Row],[store_no]],Stores[store_no],0))</f>
        <v>A</v>
      </c>
      <c r="G4676" t="str">
        <f>INDEX(Stores[location_city],MATCH(Sales[[#This Row],[store_no]],Stores[store_no],0))</f>
        <v>Rapid City</v>
      </c>
      <c r="H4676" t="str">
        <f>INDEX(Stores[location_state],MATCH(Sales[[#This Row],[store_no]],Stores[store_no],0))</f>
        <v>South Dakota</v>
      </c>
      <c r="I4676">
        <f>INDEX(Stores[sqft],MATCH(Sales[[#This Row],[store_no]],Stores[store_no],0))</f>
        <v>200100</v>
      </c>
      <c r="J4676" s="4" t="str">
        <f>INDEX(Departments[dept_name],MATCH(Sales[[#This Row],[dept_no]],Departments[dept_no],0))</f>
        <v>Sports</v>
      </c>
      <c r="K4676" s="4" t="str">
        <f>CONCATENATE(Sales[[#This Row],[region]],Sales[[#This Row],[storetype]])</f>
        <v>3A</v>
      </c>
      <c r="L4676" s="4">
        <f>INDEX(RegionStoreCount[Store Count],MATCH(Sales[[#This Row],[RegionStoretype]],RegionStoreCount[Region/Type],0))</f>
        <v>9</v>
      </c>
      <c r="M4676" s="4">
        <f>AND(Sales[[#This Row],[date]]&lt;=TY_YTDMax,Sales[[#This Row],[date]]&gt;=TY_YTDMin)*Sales[[#This Row],[sales]]</f>
        <v>0</v>
      </c>
      <c r="N4676" s="4">
        <f>AND(Sales[[#This Row],[date]]&lt;=LY_YTDMax,Sales[[#This Row],[date]]&gt;=LY_YTDMin)*Sales[[#This Row],[sales]]</f>
        <v>0</v>
      </c>
      <c r="O4676" s="4">
        <f>AND(Sales[[#This Row],[date]]&gt;=YoY_Min,Sales[[#This Row],[date]]&lt;=TY_YTDMax)*(Sales[[#This Row],[sales]]/Sales[[#This Row],[sqft]])</f>
        <v>0.73736420939530234</v>
      </c>
      <c r="P4676" s="4">
        <f>SUMIF(Sales[RegionStoretype],Sales[[#This Row],[RegionStoretype]],Sales[YoY_SSF])/Sales[[#This Row],[Region_TypeCount]]</f>
        <v>53.603836561720975</v>
      </c>
    </row>
    <row r="4677" spans="1:16" x14ac:dyDescent="0.25">
      <c r="A4677" s="1">
        <v>43049</v>
      </c>
      <c r="B4677">
        <v>32</v>
      </c>
      <c r="C4677">
        <v>11</v>
      </c>
      <c r="D4677">
        <v>48589.009400000003</v>
      </c>
      <c r="E4677">
        <f>INDEX(Stores[region],MATCH(Sales[[#This Row],[store_no]],Stores[store_no],0))</f>
        <v>2</v>
      </c>
      <c r="F4677" t="str">
        <f>INDEX(Stores[storetype],MATCH(Sales[[#This Row],[store_no]],Stores[store_no],0))</f>
        <v>A</v>
      </c>
      <c r="G4677" t="str">
        <f>INDEX(Stores[location_city],MATCH(Sales[[#This Row],[store_no]],Stores[store_no],0))</f>
        <v>Western Springs</v>
      </c>
      <c r="H4677" t="str">
        <f>INDEX(Stores[location_state],MATCH(Sales[[#This Row],[store_no]],Stores[store_no],0))</f>
        <v>Illinois</v>
      </c>
      <c r="I4677">
        <f>INDEX(Stores[sqft],MATCH(Sales[[#This Row],[store_no]],Stores[store_no],0))</f>
        <v>118200</v>
      </c>
      <c r="J4677" s="4" t="str">
        <f>INDEX(Departments[dept_name],MATCH(Sales[[#This Row],[dept_no]],Departments[dept_no],0))</f>
        <v>Home</v>
      </c>
      <c r="K4677" s="4" t="str">
        <f>CONCATENATE(Sales[[#This Row],[region]],Sales[[#This Row],[storetype]])</f>
        <v>2A</v>
      </c>
      <c r="L4677" s="4">
        <f>INDEX(RegionStoreCount[Store Count],MATCH(Sales[[#This Row],[RegionStoretype]],RegionStoreCount[Region/Type],0))</f>
        <v>5</v>
      </c>
      <c r="M4677" s="4">
        <f>AND(Sales[[#This Row],[date]]&lt;=TY_YTDMax,Sales[[#This Row],[date]]&gt;=TY_YTDMin)*Sales[[#This Row],[sales]]</f>
        <v>0</v>
      </c>
      <c r="N4677" s="4">
        <f>AND(Sales[[#This Row],[date]]&lt;=LY_YTDMax,Sales[[#This Row],[date]]&gt;=LY_YTDMin)*Sales[[#This Row],[sales]]</f>
        <v>0</v>
      </c>
      <c r="O4677" s="4">
        <f>AND(Sales[[#This Row],[date]]&gt;=YoY_Min,Sales[[#This Row],[date]]&lt;=TY_YTDMax)*(Sales[[#This Row],[sales]]/Sales[[#This Row],[sqft]])</f>
        <v>0.41107452961082913</v>
      </c>
      <c r="P4677" s="4">
        <f>SUMIF(Sales[RegionStoretype],Sales[[#This Row],[RegionStoretype]],Sales[YoY_SSF])/Sales[[#This Row],[Region_TypeCount]]</f>
        <v>60.052789354368521</v>
      </c>
    </row>
    <row r="4678" spans="1:16" x14ac:dyDescent="0.25">
      <c r="A4678" s="1">
        <v>43049</v>
      </c>
      <c r="B4678">
        <v>32</v>
      </c>
      <c r="C4678">
        <v>17</v>
      </c>
      <c r="D4678">
        <v>109106.0609</v>
      </c>
      <c r="E4678">
        <f>INDEX(Stores[region],MATCH(Sales[[#This Row],[store_no]],Stores[store_no],0))</f>
        <v>2</v>
      </c>
      <c r="F4678" t="str">
        <f>INDEX(Stores[storetype],MATCH(Sales[[#This Row],[store_no]],Stores[store_no],0))</f>
        <v>A</v>
      </c>
      <c r="G4678" t="str">
        <f>INDEX(Stores[location_city],MATCH(Sales[[#This Row],[store_no]],Stores[store_no],0))</f>
        <v>Western Springs</v>
      </c>
      <c r="H4678" t="str">
        <f>INDEX(Stores[location_state],MATCH(Sales[[#This Row],[store_no]],Stores[store_no],0))</f>
        <v>Illinois</v>
      </c>
      <c r="I4678">
        <f>INDEX(Stores[sqft],MATCH(Sales[[#This Row],[store_no]],Stores[store_no],0))</f>
        <v>118200</v>
      </c>
      <c r="J4678" s="4" t="str">
        <f>INDEX(Departments[dept_name],MATCH(Sales[[#This Row],[dept_no]],Departments[dept_no],0))</f>
        <v>Shoes</v>
      </c>
      <c r="K4678" s="4" t="str">
        <f>CONCATENATE(Sales[[#This Row],[region]],Sales[[#This Row],[storetype]])</f>
        <v>2A</v>
      </c>
      <c r="L4678" s="4">
        <f>INDEX(RegionStoreCount[Store Count],MATCH(Sales[[#This Row],[RegionStoretype]],RegionStoreCount[Region/Type],0))</f>
        <v>5</v>
      </c>
      <c r="M4678" s="4">
        <f>AND(Sales[[#This Row],[date]]&lt;=TY_YTDMax,Sales[[#This Row],[date]]&gt;=TY_YTDMin)*Sales[[#This Row],[sales]]</f>
        <v>0</v>
      </c>
      <c r="N4678" s="4">
        <f>AND(Sales[[#This Row],[date]]&lt;=LY_YTDMax,Sales[[#This Row],[date]]&gt;=LY_YTDMin)*Sales[[#This Row],[sales]]</f>
        <v>0</v>
      </c>
      <c r="O4678" s="4">
        <f>AND(Sales[[#This Row],[date]]&gt;=YoY_Min,Sales[[#This Row],[date]]&lt;=TY_YTDMax)*(Sales[[#This Row],[sales]]/Sales[[#This Row],[sqft]])</f>
        <v>0.92306312098138743</v>
      </c>
      <c r="P4678" s="4">
        <f>SUMIF(Sales[RegionStoretype],Sales[[#This Row],[RegionStoretype]],Sales[YoY_SSF])/Sales[[#This Row],[Region_TypeCount]]</f>
        <v>60.052789354368521</v>
      </c>
    </row>
    <row r="4679" spans="1:16" x14ac:dyDescent="0.25">
      <c r="A4679" s="1">
        <v>43049</v>
      </c>
      <c r="B4679">
        <v>33</v>
      </c>
      <c r="C4679">
        <v>1</v>
      </c>
      <c r="D4679">
        <v>20933.633099999999</v>
      </c>
      <c r="E4679">
        <f>INDEX(Stores[region],MATCH(Sales[[#This Row],[store_no]],Stores[store_no],0))</f>
        <v>3</v>
      </c>
      <c r="F4679" t="str">
        <f>INDEX(Stores[storetype],MATCH(Sales[[#This Row],[store_no]],Stores[store_no],0))</f>
        <v>A</v>
      </c>
      <c r="G4679" t="str">
        <f>INDEX(Stores[location_city],MATCH(Sales[[#This Row],[store_no]],Stores[store_no],0))</f>
        <v>Omaha</v>
      </c>
      <c r="H4679" t="str">
        <f>INDEX(Stores[location_state],MATCH(Sales[[#This Row],[store_no]],Stores[store_no],0))</f>
        <v>Nebraska</v>
      </c>
      <c r="I4679">
        <f>INDEX(Stores[sqft],MATCH(Sales[[#This Row],[store_no]],Stores[store_no],0))</f>
        <v>40700</v>
      </c>
      <c r="J4679" s="4" t="str">
        <f>INDEX(Departments[dept_name],MATCH(Sales[[#This Row],[dept_no]],Departments[dept_no],0))</f>
        <v>Automotive</v>
      </c>
      <c r="K4679" s="4" t="str">
        <f>CONCATENATE(Sales[[#This Row],[region]],Sales[[#This Row],[storetype]])</f>
        <v>3A</v>
      </c>
      <c r="L4679" s="4">
        <f>INDEX(RegionStoreCount[Store Count],MATCH(Sales[[#This Row],[RegionStoretype]],RegionStoreCount[Region/Type],0))</f>
        <v>9</v>
      </c>
      <c r="M4679" s="4">
        <f>AND(Sales[[#This Row],[date]]&lt;=TY_YTDMax,Sales[[#This Row],[date]]&gt;=TY_YTDMin)*Sales[[#This Row],[sales]]</f>
        <v>0</v>
      </c>
      <c r="N4679" s="4">
        <f>AND(Sales[[#This Row],[date]]&lt;=LY_YTDMax,Sales[[#This Row],[date]]&gt;=LY_YTDMin)*Sales[[#This Row],[sales]]</f>
        <v>0</v>
      </c>
      <c r="O4679" s="4">
        <f>AND(Sales[[#This Row],[date]]&gt;=YoY_Min,Sales[[#This Row],[date]]&lt;=TY_YTDMax)*(Sales[[#This Row],[sales]]/Sales[[#This Row],[sqft]])</f>
        <v>0.51433987960687955</v>
      </c>
      <c r="P4679" s="4">
        <f>SUMIF(Sales[RegionStoretype],Sales[[#This Row],[RegionStoretype]],Sales[YoY_SSF])/Sales[[#This Row],[Region_TypeCount]]</f>
        <v>53.603836561720975</v>
      </c>
    </row>
    <row r="4680" spans="1:16" x14ac:dyDescent="0.25">
      <c r="A4680" s="1">
        <v>43049</v>
      </c>
      <c r="B4680">
        <v>33</v>
      </c>
      <c r="C4680">
        <v>15</v>
      </c>
      <c r="D4680">
        <v>56996.101699999999</v>
      </c>
      <c r="E4680">
        <f>INDEX(Stores[region],MATCH(Sales[[#This Row],[store_no]],Stores[store_no],0))</f>
        <v>3</v>
      </c>
      <c r="F4680" t="str">
        <f>INDEX(Stores[storetype],MATCH(Sales[[#This Row],[store_no]],Stores[store_no],0))</f>
        <v>A</v>
      </c>
      <c r="G4680" t="str">
        <f>INDEX(Stores[location_city],MATCH(Sales[[#This Row],[store_no]],Stores[store_no],0))</f>
        <v>Omaha</v>
      </c>
      <c r="H4680" t="str">
        <f>INDEX(Stores[location_state],MATCH(Sales[[#This Row],[store_no]],Stores[store_no],0))</f>
        <v>Nebraska</v>
      </c>
      <c r="I4680">
        <f>INDEX(Stores[sqft],MATCH(Sales[[#This Row],[store_no]],Stores[store_no],0))</f>
        <v>40700</v>
      </c>
      <c r="J4680" s="4" t="str">
        <f>INDEX(Departments[dept_name],MATCH(Sales[[#This Row],[dept_no]],Departments[dept_no],0))</f>
        <v>Music</v>
      </c>
      <c r="K4680" s="4" t="str">
        <f>CONCATENATE(Sales[[#This Row],[region]],Sales[[#This Row],[storetype]])</f>
        <v>3A</v>
      </c>
      <c r="L4680" s="4">
        <f>INDEX(RegionStoreCount[Store Count],MATCH(Sales[[#This Row],[RegionStoretype]],RegionStoreCount[Region/Type],0))</f>
        <v>9</v>
      </c>
      <c r="M4680" s="4">
        <f>AND(Sales[[#This Row],[date]]&lt;=TY_YTDMax,Sales[[#This Row],[date]]&gt;=TY_YTDMin)*Sales[[#This Row],[sales]]</f>
        <v>0</v>
      </c>
      <c r="N4680" s="4">
        <f>AND(Sales[[#This Row],[date]]&lt;=LY_YTDMax,Sales[[#This Row],[date]]&gt;=LY_YTDMin)*Sales[[#This Row],[sales]]</f>
        <v>0</v>
      </c>
      <c r="O4680" s="4">
        <f>AND(Sales[[#This Row],[date]]&gt;=YoY_Min,Sales[[#This Row],[date]]&lt;=TY_YTDMax)*(Sales[[#This Row],[sales]]/Sales[[#This Row],[sqft]])</f>
        <v>1.4003956191646192</v>
      </c>
      <c r="P4680" s="4">
        <f>SUMIF(Sales[RegionStoretype],Sales[[#This Row],[RegionStoretype]],Sales[YoY_SSF])/Sales[[#This Row],[Region_TypeCount]]</f>
        <v>53.603836561720975</v>
      </c>
    </row>
    <row r="4681" spans="1:16" x14ac:dyDescent="0.25">
      <c r="A4681" s="1">
        <v>43049</v>
      </c>
      <c r="B4681">
        <v>34</v>
      </c>
      <c r="C4681">
        <v>6</v>
      </c>
      <c r="D4681">
        <v>29650.239399999999</v>
      </c>
      <c r="E4681">
        <f>INDEX(Stores[region],MATCH(Sales[[#This Row],[store_no]],Stores[store_no],0))</f>
        <v>1</v>
      </c>
      <c r="F4681" t="str">
        <f>INDEX(Stores[storetype],MATCH(Sales[[#This Row],[store_no]],Stores[store_no],0))</f>
        <v>A</v>
      </c>
      <c r="G4681" t="str">
        <f>INDEX(Stores[location_city],MATCH(Sales[[#This Row],[store_no]],Stores[store_no],0))</f>
        <v>Toledo</v>
      </c>
      <c r="H4681" t="str">
        <f>INDEX(Stores[location_state],MATCH(Sales[[#This Row],[store_no]],Stores[store_no],0))</f>
        <v>Ohio</v>
      </c>
      <c r="I4681">
        <f>INDEX(Stores[sqft],MATCH(Sales[[#This Row],[store_no]],Stores[store_no],0))</f>
        <v>207900</v>
      </c>
      <c r="J4681" s="4" t="str">
        <f>INDEX(Departments[dept_name],MATCH(Sales[[#This Row],[dept_no]],Departments[dept_no],0))</f>
        <v>Computers</v>
      </c>
      <c r="K4681" s="4" t="str">
        <f>CONCATENATE(Sales[[#This Row],[region]],Sales[[#This Row],[storetype]])</f>
        <v>1A</v>
      </c>
      <c r="L4681" s="4">
        <f>INDEX(RegionStoreCount[Store Count],MATCH(Sales[[#This Row],[RegionStoretype]],RegionStoreCount[Region/Type],0))</f>
        <v>5</v>
      </c>
      <c r="M4681" s="4">
        <f>AND(Sales[[#This Row],[date]]&lt;=TY_YTDMax,Sales[[#This Row],[date]]&gt;=TY_YTDMin)*Sales[[#This Row],[sales]]</f>
        <v>0</v>
      </c>
      <c r="N4681" s="4">
        <f>AND(Sales[[#This Row],[date]]&lt;=LY_YTDMax,Sales[[#This Row],[date]]&gt;=LY_YTDMin)*Sales[[#This Row],[sales]]</f>
        <v>0</v>
      </c>
      <c r="O4681" s="4">
        <f>AND(Sales[[#This Row],[date]]&gt;=YoY_Min,Sales[[#This Row],[date]]&lt;=TY_YTDMax)*(Sales[[#This Row],[sales]]/Sales[[#This Row],[sqft]])</f>
        <v>0.14261779413179412</v>
      </c>
      <c r="P4681" s="4">
        <f>SUMIF(Sales[RegionStoretype],Sales[[#This Row],[RegionStoretype]],Sales[YoY_SSF])/Sales[[#This Row],[Region_TypeCount]]</f>
        <v>59.469551530910678</v>
      </c>
    </row>
    <row r="4682" spans="1:16" x14ac:dyDescent="0.25">
      <c r="A4682" s="1">
        <v>43049</v>
      </c>
      <c r="B4682">
        <v>34</v>
      </c>
      <c r="C4682">
        <v>8</v>
      </c>
      <c r="D4682">
        <v>29147.661199999999</v>
      </c>
      <c r="E4682">
        <f>INDEX(Stores[region],MATCH(Sales[[#This Row],[store_no]],Stores[store_no],0))</f>
        <v>1</v>
      </c>
      <c r="F4682" t="str">
        <f>INDEX(Stores[storetype],MATCH(Sales[[#This Row],[store_no]],Stores[store_no],0))</f>
        <v>A</v>
      </c>
      <c r="G4682" t="str">
        <f>INDEX(Stores[location_city],MATCH(Sales[[#This Row],[store_no]],Stores[store_no],0))</f>
        <v>Toledo</v>
      </c>
      <c r="H4682" t="str">
        <f>INDEX(Stores[location_state],MATCH(Sales[[#This Row],[store_no]],Stores[store_no],0))</f>
        <v>Ohio</v>
      </c>
      <c r="I4682">
        <f>INDEX(Stores[sqft],MATCH(Sales[[#This Row],[store_no]],Stores[store_no],0))</f>
        <v>207900</v>
      </c>
      <c r="J4682" s="4" t="str">
        <f>INDEX(Departments[dept_name],MATCH(Sales[[#This Row],[dept_no]],Departments[dept_no],0))</f>
        <v>Games</v>
      </c>
      <c r="K4682" s="4" t="str">
        <f>CONCATENATE(Sales[[#This Row],[region]],Sales[[#This Row],[storetype]])</f>
        <v>1A</v>
      </c>
      <c r="L4682" s="4">
        <f>INDEX(RegionStoreCount[Store Count],MATCH(Sales[[#This Row],[RegionStoretype]],RegionStoreCount[Region/Type],0))</f>
        <v>5</v>
      </c>
      <c r="M4682" s="4">
        <f>AND(Sales[[#This Row],[date]]&lt;=TY_YTDMax,Sales[[#This Row],[date]]&gt;=TY_YTDMin)*Sales[[#This Row],[sales]]</f>
        <v>0</v>
      </c>
      <c r="N4682" s="4">
        <f>AND(Sales[[#This Row],[date]]&lt;=LY_YTDMax,Sales[[#This Row],[date]]&gt;=LY_YTDMin)*Sales[[#This Row],[sales]]</f>
        <v>0</v>
      </c>
      <c r="O4682" s="4">
        <f>AND(Sales[[#This Row],[date]]&gt;=YoY_Min,Sales[[#This Row],[date]]&lt;=TY_YTDMax)*(Sales[[#This Row],[sales]]/Sales[[#This Row],[sqft]])</f>
        <v>0.14020039057239056</v>
      </c>
      <c r="P4682" s="4">
        <f>SUMIF(Sales[RegionStoretype],Sales[[#This Row],[RegionStoretype]],Sales[YoY_SSF])/Sales[[#This Row],[Region_TypeCount]]</f>
        <v>59.469551530910678</v>
      </c>
    </row>
    <row r="4683" spans="1:16" x14ac:dyDescent="0.25">
      <c r="A4683" s="1">
        <v>43049</v>
      </c>
      <c r="B4683">
        <v>34</v>
      </c>
      <c r="C4683">
        <v>15</v>
      </c>
      <c r="D4683">
        <v>128814.3719</v>
      </c>
      <c r="E4683">
        <f>INDEX(Stores[region],MATCH(Sales[[#This Row],[store_no]],Stores[store_no],0))</f>
        <v>1</v>
      </c>
      <c r="F4683" t="str">
        <f>INDEX(Stores[storetype],MATCH(Sales[[#This Row],[store_no]],Stores[store_no],0))</f>
        <v>A</v>
      </c>
      <c r="G4683" t="str">
        <f>INDEX(Stores[location_city],MATCH(Sales[[#This Row],[store_no]],Stores[store_no],0))</f>
        <v>Toledo</v>
      </c>
      <c r="H4683" t="str">
        <f>INDEX(Stores[location_state],MATCH(Sales[[#This Row],[store_no]],Stores[store_no],0))</f>
        <v>Ohio</v>
      </c>
      <c r="I4683">
        <f>INDEX(Stores[sqft],MATCH(Sales[[#This Row],[store_no]],Stores[store_no],0))</f>
        <v>207900</v>
      </c>
      <c r="J4683" s="4" t="str">
        <f>INDEX(Departments[dept_name],MATCH(Sales[[#This Row],[dept_no]],Departments[dept_no],0))</f>
        <v>Music</v>
      </c>
      <c r="K4683" s="4" t="str">
        <f>CONCATENATE(Sales[[#This Row],[region]],Sales[[#This Row],[storetype]])</f>
        <v>1A</v>
      </c>
      <c r="L4683" s="4">
        <f>INDEX(RegionStoreCount[Store Count],MATCH(Sales[[#This Row],[RegionStoretype]],RegionStoreCount[Region/Type],0))</f>
        <v>5</v>
      </c>
      <c r="M4683" s="4">
        <f>AND(Sales[[#This Row],[date]]&lt;=TY_YTDMax,Sales[[#This Row],[date]]&gt;=TY_YTDMin)*Sales[[#This Row],[sales]]</f>
        <v>0</v>
      </c>
      <c r="N4683" s="4">
        <f>AND(Sales[[#This Row],[date]]&lt;=LY_YTDMax,Sales[[#This Row],[date]]&gt;=LY_YTDMin)*Sales[[#This Row],[sales]]</f>
        <v>0</v>
      </c>
      <c r="O4683" s="4">
        <f>AND(Sales[[#This Row],[date]]&gt;=YoY_Min,Sales[[#This Row],[date]]&lt;=TY_YTDMax)*(Sales[[#This Row],[sales]]/Sales[[#This Row],[sqft]])</f>
        <v>0.61959774843674842</v>
      </c>
      <c r="P4683" s="4">
        <f>SUMIF(Sales[RegionStoretype],Sales[[#This Row],[RegionStoretype]],Sales[YoY_SSF])/Sales[[#This Row],[Region_TypeCount]]</f>
        <v>59.469551530910678</v>
      </c>
    </row>
    <row r="4684" spans="1:16" x14ac:dyDescent="0.25">
      <c r="A4684" s="1">
        <v>43049</v>
      </c>
      <c r="B4684">
        <v>35</v>
      </c>
      <c r="C4684">
        <v>9</v>
      </c>
      <c r="D4684">
        <v>26188.969400000002</v>
      </c>
      <c r="E4684">
        <f>INDEX(Stores[region],MATCH(Sales[[#This Row],[store_no]],Stores[store_no],0))</f>
        <v>3</v>
      </c>
      <c r="F4684" t="str">
        <f>INDEX(Stores[storetype],MATCH(Sales[[#This Row],[store_no]],Stores[store_no],0))</f>
        <v>C</v>
      </c>
      <c r="G4684" t="str">
        <f>INDEX(Stores[location_city],MATCH(Sales[[#This Row],[store_no]],Stores[store_no],0))</f>
        <v>Wichita</v>
      </c>
      <c r="H4684" t="str">
        <f>INDEX(Stores[location_state],MATCH(Sales[[#This Row],[store_no]],Stores[store_no],0))</f>
        <v>Kansas</v>
      </c>
      <c r="I4684">
        <f>INDEX(Stores[sqft],MATCH(Sales[[#This Row],[store_no]],Stores[store_no],0))</f>
        <v>72800</v>
      </c>
      <c r="J4684" s="4" t="str">
        <f>INDEX(Departments[dept_name],MATCH(Sales[[#This Row],[dept_no]],Departments[dept_no],0))</f>
        <v>Garden</v>
      </c>
      <c r="K4684" s="4" t="str">
        <f>CONCATENATE(Sales[[#This Row],[region]],Sales[[#This Row],[storetype]])</f>
        <v>3C</v>
      </c>
      <c r="L4684" s="4">
        <f>INDEX(RegionStoreCount[Store Count],MATCH(Sales[[#This Row],[RegionStoretype]],RegionStoreCount[Region/Type],0))</f>
        <v>2</v>
      </c>
      <c r="M4684" s="4">
        <f>AND(Sales[[#This Row],[date]]&lt;=TY_YTDMax,Sales[[#This Row],[date]]&gt;=TY_YTDMin)*Sales[[#This Row],[sales]]</f>
        <v>0</v>
      </c>
      <c r="N4684" s="4">
        <f>AND(Sales[[#This Row],[date]]&lt;=LY_YTDMax,Sales[[#This Row],[date]]&gt;=LY_YTDMin)*Sales[[#This Row],[sales]]</f>
        <v>0</v>
      </c>
      <c r="O4684" s="4">
        <f>AND(Sales[[#This Row],[date]]&gt;=YoY_Min,Sales[[#This Row],[date]]&lt;=TY_YTDMax)*(Sales[[#This Row],[sales]]/Sales[[#This Row],[sqft]])</f>
        <v>0.35973859065934066</v>
      </c>
      <c r="P4684" s="4">
        <f>SUMIF(Sales[RegionStoretype],Sales[[#This Row],[RegionStoretype]],Sales[YoY_SSF])/Sales[[#This Row],[Region_TypeCount]]</f>
        <v>47.561479460925746</v>
      </c>
    </row>
    <row r="4685" spans="1:16" x14ac:dyDescent="0.25">
      <c r="A4685" s="1">
        <v>43049</v>
      </c>
      <c r="B4685">
        <v>35</v>
      </c>
      <c r="C4685">
        <v>12</v>
      </c>
      <c r="D4685">
        <v>77094.458100000003</v>
      </c>
      <c r="E4685">
        <f>INDEX(Stores[region],MATCH(Sales[[#This Row],[store_no]],Stores[store_no],0))</f>
        <v>3</v>
      </c>
      <c r="F4685" t="str">
        <f>INDEX(Stores[storetype],MATCH(Sales[[#This Row],[store_no]],Stores[store_no],0))</f>
        <v>C</v>
      </c>
      <c r="G4685" t="str">
        <f>INDEX(Stores[location_city],MATCH(Sales[[#This Row],[store_no]],Stores[store_no],0))</f>
        <v>Wichita</v>
      </c>
      <c r="H4685" t="str">
        <f>INDEX(Stores[location_state],MATCH(Sales[[#This Row],[store_no]],Stores[store_no],0))</f>
        <v>Kansas</v>
      </c>
      <c r="I4685">
        <f>INDEX(Stores[sqft],MATCH(Sales[[#This Row],[store_no]],Stores[store_no],0))</f>
        <v>72800</v>
      </c>
      <c r="J4685" s="4" t="str">
        <f>INDEX(Departments[dept_name],MATCH(Sales[[#This Row],[dept_no]],Departments[dept_no],0))</f>
        <v>Jewelery</v>
      </c>
      <c r="K4685" s="4" t="str">
        <f>CONCATENATE(Sales[[#This Row],[region]],Sales[[#This Row],[storetype]])</f>
        <v>3C</v>
      </c>
      <c r="L4685" s="4">
        <f>INDEX(RegionStoreCount[Store Count],MATCH(Sales[[#This Row],[RegionStoretype]],RegionStoreCount[Region/Type],0))</f>
        <v>2</v>
      </c>
      <c r="M4685" s="4">
        <f>AND(Sales[[#This Row],[date]]&lt;=TY_YTDMax,Sales[[#This Row],[date]]&gt;=TY_YTDMin)*Sales[[#This Row],[sales]]</f>
        <v>0</v>
      </c>
      <c r="N4685" s="4">
        <f>AND(Sales[[#This Row],[date]]&lt;=LY_YTDMax,Sales[[#This Row],[date]]&gt;=LY_YTDMin)*Sales[[#This Row],[sales]]</f>
        <v>0</v>
      </c>
      <c r="O4685" s="4">
        <f>AND(Sales[[#This Row],[date]]&gt;=YoY_Min,Sales[[#This Row],[date]]&lt;=TY_YTDMax)*(Sales[[#This Row],[sales]]/Sales[[#This Row],[sqft]])</f>
        <v>1.0589898090659342</v>
      </c>
      <c r="P4685" s="4">
        <f>SUMIF(Sales[RegionStoretype],Sales[[#This Row],[RegionStoretype]],Sales[YoY_SSF])/Sales[[#This Row],[Region_TypeCount]]</f>
        <v>47.561479460925746</v>
      </c>
    </row>
    <row r="4686" spans="1:16" x14ac:dyDescent="0.25">
      <c r="A4686" s="1">
        <v>43049</v>
      </c>
      <c r="B4686">
        <v>36</v>
      </c>
      <c r="C4686">
        <v>2</v>
      </c>
      <c r="D4686">
        <v>99103.614899999986</v>
      </c>
      <c r="E4686">
        <f>INDEX(Stores[region],MATCH(Sales[[#This Row],[store_no]],Stores[store_no],0))</f>
        <v>2</v>
      </c>
      <c r="F4686" t="str">
        <f>INDEX(Stores[storetype],MATCH(Sales[[#This Row],[store_no]],Stores[store_no],0))</f>
        <v>A</v>
      </c>
      <c r="G4686" t="str">
        <f>INDEX(Stores[location_city],MATCH(Sales[[#This Row],[store_no]],Stores[store_no],0))</f>
        <v>Aurora</v>
      </c>
      <c r="H4686" t="str">
        <f>INDEX(Stores[location_state],MATCH(Sales[[#This Row],[store_no]],Stores[store_no],0))</f>
        <v>Illinois</v>
      </c>
      <c r="I4686">
        <f>INDEX(Stores[sqft],MATCH(Sales[[#This Row],[store_no]],Stores[store_no],0))</f>
        <v>209900</v>
      </c>
      <c r="J4686" s="4" t="str">
        <f>INDEX(Departments[dept_name],MATCH(Sales[[#This Row],[dept_no]],Departments[dept_no],0))</f>
        <v>Baby</v>
      </c>
      <c r="K4686" s="4" t="str">
        <f>CONCATENATE(Sales[[#This Row],[region]],Sales[[#This Row],[storetype]])</f>
        <v>2A</v>
      </c>
      <c r="L4686" s="4">
        <f>INDEX(RegionStoreCount[Store Count],MATCH(Sales[[#This Row],[RegionStoretype]],RegionStoreCount[Region/Type],0))</f>
        <v>5</v>
      </c>
      <c r="M4686" s="4">
        <f>AND(Sales[[#This Row],[date]]&lt;=TY_YTDMax,Sales[[#This Row],[date]]&gt;=TY_YTDMin)*Sales[[#This Row],[sales]]</f>
        <v>0</v>
      </c>
      <c r="N4686" s="4">
        <f>AND(Sales[[#This Row],[date]]&lt;=LY_YTDMax,Sales[[#This Row],[date]]&gt;=LY_YTDMin)*Sales[[#This Row],[sales]]</f>
        <v>0</v>
      </c>
      <c r="O4686" s="4">
        <f>AND(Sales[[#This Row],[date]]&gt;=YoY_Min,Sales[[#This Row],[date]]&lt;=TY_YTDMax)*(Sales[[#This Row],[sales]]/Sales[[#This Row],[sqft]])</f>
        <v>0.47214680752739391</v>
      </c>
      <c r="P4686" s="4">
        <f>SUMIF(Sales[RegionStoretype],Sales[[#This Row],[RegionStoretype]],Sales[YoY_SSF])/Sales[[#This Row],[Region_TypeCount]]</f>
        <v>60.052789354368521</v>
      </c>
    </row>
    <row r="4687" spans="1:16" x14ac:dyDescent="0.25">
      <c r="A4687" s="1">
        <v>43049</v>
      </c>
      <c r="B4687">
        <v>36</v>
      </c>
      <c r="C4687">
        <v>10</v>
      </c>
      <c r="D4687">
        <v>66490.453899999993</v>
      </c>
      <c r="E4687">
        <f>INDEX(Stores[region],MATCH(Sales[[#This Row],[store_no]],Stores[store_no],0))</f>
        <v>2</v>
      </c>
      <c r="F4687" t="str">
        <f>INDEX(Stores[storetype],MATCH(Sales[[#This Row],[store_no]],Stores[store_no],0))</f>
        <v>A</v>
      </c>
      <c r="G4687" t="str">
        <f>INDEX(Stores[location_city],MATCH(Sales[[#This Row],[store_no]],Stores[store_no],0))</f>
        <v>Aurora</v>
      </c>
      <c r="H4687" t="str">
        <f>INDEX(Stores[location_state],MATCH(Sales[[#This Row],[store_no]],Stores[store_no],0))</f>
        <v>Illinois</v>
      </c>
      <c r="I4687">
        <f>INDEX(Stores[sqft],MATCH(Sales[[#This Row],[store_no]],Stores[store_no],0))</f>
        <v>209900</v>
      </c>
      <c r="J4687" s="4" t="str">
        <f>INDEX(Departments[dept_name],MATCH(Sales[[#This Row],[dept_no]],Departments[dept_no],0))</f>
        <v>Health</v>
      </c>
      <c r="K4687" s="4" t="str">
        <f>CONCATENATE(Sales[[#This Row],[region]],Sales[[#This Row],[storetype]])</f>
        <v>2A</v>
      </c>
      <c r="L4687" s="4">
        <f>INDEX(RegionStoreCount[Store Count],MATCH(Sales[[#This Row],[RegionStoretype]],RegionStoreCount[Region/Type],0))</f>
        <v>5</v>
      </c>
      <c r="M4687" s="4">
        <f>AND(Sales[[#This Row],[date]]&lt;=TY_YTDMax,Sales[[#This Row],[date]]&gt;=TY_YTDMin)*Sales[[#This Row],[sales]]</f>
        <v>0</v>
      </c>
      <c r="N4687" s="4">
        <f>AND(Sales[[#This Row],[date]]&lt;=LY_YTDMax,Sales[[#This Row],[date]]&gt;=LY_YTDMin)*Sales[[#This Row],[sales]]</f>
        <v>0</v>
      </c>
      <c r="O4687" s="4">
        <f>AND(Sales[[#This Row],[date]]&gt;=YoY_Min,Sales[[#This Row],[date]]&lt;=TY_YTDMax)*(Sales[[#This Row],[sales]]/Sales[[#This Row],[sqft]])</f>
        <v>0.31677205288232491</v>
      </c>
      <c r="P4687" s="4">
        <f>SUMIF(Sales[RegionStoretype],Sales[[#This Row],[RegionStoretype]],Sales[YoY_SSF])/Sales[[#This Row],[Region_TypeCount]]</f>
        <v>60.052789354368521</v>
      </c>
    </row>
    <row r="4688" spans="1:16" x14ac:dyDescent="0.25">
      <c r="A4688" s="1">
        <v>43049</v>
      </c>
      <c r="B4688">
        <v>36</v>
      </c>
      <c r="C4688">
        <v>13</v>
      </c>
      <c r="D4688">
        <v>104491.23680000001</v>
      </c>
      <c r="E4688">
        <f>INDEX(Stores[region],MATCH(Sales[[#This Row],[store_no]],Stores[store_no],0))</f>
        <v>2</v>
      </c>
      <c r="F4688" t="str">
        <f>INDEX(Stores[storetype],MATCH(Sales[[#This Row],[store_no]],Stores[store_no],0))</f>
        <v>A</v>
      </c>
      <c r="G4688" t="str">
        <f>INDEX(Stores[location_city],MATCH(Sales[[#This Row],[store_no]],Stores[store_no],0))</f>
        <v>Aurora</v>
      </c>
      <c r="H4688" t="str">
        <f>INDEX(Stores[location_state],MATCH(Sales[[#This Row],[store_no]],Stores[store_no],0))</f>
        <v>Illinois</v>
      </c>
      <c r="I4688">
        <f>INDEX(Stores[sqft],MATCH(Sales[[#This Row],[store_no]],Stores[store_no],0))</f>
        <v>209900</v>
      </c>
      <c r="J4688" s="4" t="str">
        <f>INDEX(Departments[dept_name],MATCH(Sales[[#This Row],[dept_no]],Departments[dept_no],0))</f>
        <v>Kids</v>
      </c>
      <c r="K4688" s="4" t="str">
        <f>CONCATENATE(Sales[[#This Row],[region]],Sales[[#This Row],[storetype]])</f>
        <v>2A</v>
      </c>
      <c r="L4688" s="4">
        <f>INDEX(RegionStoreCount[Store Count],MATCH(Sales[[#This Row],[RegionStoretype]],RegionStoreCount[Region/Type],0))</f>
        <v>5</v>
      </c>
      <c r="M4688" s="4">
        <f>AND(Sales[[#This Row],[date]]&lt;=TY_YTDMax,Sales[[#This Row],[date]]&gt;=TY_YTDMin)*Sales[[#This Row],[sales]]</f>
        <v>0</v>
      </c>
      <c r="N4688" s="4">
        <f>AND(Sales[[#This Row],[date]]&lt;=LY_YTDMax,Sales[[#This Row],[date]]&gt;=LY_YTDMin)*Sales[[#This Row],[sales]]</f>
        <v>0</v>
      </c>
      <c r="O4688" s="4">
        <f>AND(Sales[[#This Row],[date]]&gt;=YoY_Min,Sales[[#This Row],[date]]&lt;=TY_YTDMax)*(Sales[[#This Row],[sales]]/Sales[[#This Row],[sqft]])</f>
        <v>0.4978143725583612</v>
      </c>
      <c r="P4688" s="4">
        <f>SUMIF(Sales[RegionStoretype],Sales[[#This Row],[RegionStoretype]],Sales[YoY_SSF])/Sales[[#This Row],[Region_TypeCount]]</f>
        <v>60.052789354368521</v>
      </c>
    </row>
    <row r="4689" spans="1:16" x14ac:dyDescent="0.25">
      <c r="A4689" s="1">
        <v>43049</v>
      </c>
      <c r="B4689">
        <v>36</v>
      </c>
      <c r="C4689">
        <v>15</v>
      </c>
      <c r="D4689">
        <v>57219.053899999999</v>
      </c>
      <c r="E4689">
        <f>INDEX(Stores[region],MATCH(Sales[[#This Row],[store_no]],Stores[store_no],0))</f>
        <v>2</v>
      </c>
      <c r="F4689" t="str">
        <f>INDEX(Stores[storetype],MATCH(Sales[[#This Row],[store_no]],Stores[store_no],0))</f>
        <v>A</v>
      </c>
      <c r="G4689" t="str">
        <f>INDEX(Stores[location_city],MATCH(Sales[[#This Row],[store_no]],Stores[store_no],0))</f>
        <v>Aurora</v>
      </c>
      <c r="H4689" t="str">
        <f>INDEX(Stores[location_state],MATCH(Sales[[#This Row],[store_no]],Stores[store_no],0))</f>
        <v>Illinois</v>
      </c>
      <c r="I4689">
        <f>INDEX(Stores[sqft],MATCH(Sales[[#This Row],[store_no]],Stores[store_no],0))</f>
        <v>209900</v>
      </c>
      <c r="J4689" s="4" t="str">
        <f>INDEX(Departments[dept_name],MATCH(Sales[[#This Row],[dept_no]],Departments[dept_no],0))</f>
        <v>Music</v>
      </c>
      <c r="K4689" s="4" t="str">
        <f>CONCATENATE(Sales[[#This Row],[region]],Sales[[#This Row],[storetype]])</f>
        <v>2A</v>
      </c>
      <c r="L4689" s="4">
        <f>INDEX(RegionStoreCount[Store Count],MATCH(Sales[[#This Row],[RegionStoretype]],RegionStoreCount[Region/Type],0))</f>
        <v>5</v>
      </c>
      <c r="M4689" s="4">
        <f>AND(Sales[[#This Row],[date]]&lt;=TY_YTDMax,Sales[[#This Row],[date]]&gt;=TY_YTDMin)*Sales[[#This Row],[sales]]</f>
        <v>0</v>
      </c>
      <c r="N4689" s="4">
        <f>AND(Sales[[#This Row],[date]]&lt;=LY_YTDMax,Sales[[#This Row],[date]]&gt;=LY_YTDMin)*Sales[[#This Row],[sales]]</f>
        <v>0</v>
      </c>
      <c r="O4689" s="4">
        <f>AND(Sales[[#This Row],[date]]&gt;=YoY_Min,Sales[[#This Row],[date]]&lt;=TY_YTDMax)*(Sales[[#This Row],[sales]]/Sales[[#This Row],[sqft]])</f>
        <v>0.27260149547403523</v>
      </c>
      <c r="P4689" s="4">
        <f>SUMIF(Sales[RegionStoretype],Sales[[#This Row],[RegionStoretype]],Sales[YoY_SSF])/Sales[[#This Row],[Region_TypeCount]]</f>
        <v>60.052789354368521</v>
      </c>
    </row>
    <row r="4690" spans="1:16" x14ac:dyDescent="0.25">
      <c r="A4690" s="1">
        <v>43049</v>
      </c>
      <c r="B4690">
        <v>37</v>
      </c>
      <c r="C4690">
        <v>2</v>
      </c>
      <c r="D4690">
        <v>71590.301500000001</v>
      </c>
      <c r="E4690">
        <f>INDEX(Stores[region],MATCH(Sales[[#This Row],[store_no]],Stores[store_no],0))</f>
        <v>3</v>
      </c>
      <c r="F4690" t="str">
        <f>INDEX(Stores[storetype],MATCH(Sales[[#This Row],[store_no]],Stores[store_no],0))</f>
        <v>C</v>
      </c>
      <c r="G4690" t="str">
        <f>INDEX(Stores[location_city],MATCH(Sales[[#This Row],[store_no]],Stores[store_no],0))</f>
        <v>Lincoln</v>
      </c>
      <c r="H4690" t="str">
        <f>INDEX(Stores[location_state],MATCH(Sales[[#This Row],[store_no]],Stores[store_no],0))</f>
        <v>Nebraska</v>
      </c>
      <c r="I4690">
        <f>INDEX(Stores[sqft],MATCH(Sales[[#This Row],[store_no]],Stores[store_no],0))</f>
        <v>161300</v>
      </c>
      <c r="J4690" s="4" t="str">
        <f>INDEX(Departments[dept_name],MATCH(Sales[[#This Row],[dept_no]],Departments[dept_no],0))</f>
        <v>Baby</v>
      </c>
      <c r="K4690" s="4" t="str">
        <f>CONCATENATE(Sales[[#This Row],[region]],Sales[[#This Row],[storetype]])</f>
        <v>3C</v>
      </c>
      <c r="L4690" s="4">
        <f>INDEX(RegionStoreCount[Store Count],MATCH(Sales[[#This Row],[RegionStoretype]],RegionStoreCount[Region/Type],0))</f>
        <v>2</v>
      </c>
      <c r="M4690" s="4">
        <f>AND(Sales[[#This Row],[date]]&lt;=TY_YTDMax,Sales[[#This Row],[date]]&gt;=TY_YTDMin)*Sales[[#This Row],[sales]]</f>
        <v>0</v>
      </c>
      <c r="N4690" s="4">
        <f>AND(Sales[[#This Row],[date]]&lt;=LY_YTDMax,Sales[[#This Row],[date]]&gt;=LY_YTDMin)*Sales[[#This Row],[sales]]</f>
        <v>0</v>
      </c>
      <c r="O4690" s="4">
        <f>AND(Sales[[#This Row],[date]]&gt;=YoY_Min,Sales[[#This Row],[date]]&lt;=TY_YTDMax)*(Sales[[#This Row],[sales]]/Sales[[#This Row],[sqft]])</f>
        <v>0.44383323930564167</v>
      </c>
      <c r="P4690" s="4">
        <f>SUMIF(Sales[RegionStoretype],Sales[[#This Row],[RegionStoretype]],Sales[YoY_SSF])/Sales[[#This Row],[Region_TypeCount]]</f>
        <v>47.561479460925746</v>
      </c>
    </row>
    <row r="4691" spans="1:16" x14ac:dyDescent="0.25">
      <c r="A4691" s="1">
        <v>43049</v>
      </c>
      <c r="B4691">
        <v>37</v>
      </c>
      <c r="C4691">
        <v>11</v>
      </c>
      <c r="D4691">
        <v>75155.20749999999</v>
      </c>
      <c r="E4691">
        <f>INDEX(Stores[region],MATCH(Sales[[#This Row],[store_no]],Stores[store_no],0))</f>
        <v>3</v>
      </c>
      <c r="F4691" t="str">
        <f>INDEX(Stores[storetype],MATCH(Sales[[#This Row],[store_no]],Stores[store_no],0))</f>
        <v>C</v>
      </c>
      <c r="G4691" t="str">
        <f>INDEX(Stores[location_city],MATCH(Sales[[#This Row],[store_no]],Stores[store_no],0))</f>
        <v>Lincoln</v>
      </c>
      <c r="H4691" t="str">
        <f>INDEX(Stores[location_state],MATCH(Sales[[#This Row],[store_no]],Stores[store_no],0))</f>
        <v>Nebraska</v>
      </c>
      <c r="I4691">
        <f>INDEX(Stores[sqft],MATCH(Sales[[#This Row],[store_no]],Stores[store_no],0))</f>
        <v>161300</v>
      </c>
      <c r="J4691" s="4" t="str">
        <f>INDEX(Departments[dept_name],MATCH(Sales[[#This Row],[dept_no]],Departments[dept_no],0))</f>
        <v>Home</v>
      </c>
      <c r="K4691" s="4" t="str">
        <f>CONCATENATE(Sales[[#This Row],[region]],Sales[[#This Row],[storetype]])</f>
        <v>3C</v>
      </c>
      <c r="L4691" s="4">
        <f>INDEX(RegionStoreCount[Store Count],MATCH(Sales[[#This Row],[RegionStoretype]],RegionStoreCount[Region/Type],0))</f>
        <v>2</v>
      </c>
      <c r="M4691" s="4">
        <f>AND(Sales[[#This Row],[date]]&lt;=TY_YTDMax,Sales[[#This Row],[date]]&gt;=TY_YTDMin)*Sales[[#This Row],[sales]]</f>
        <v>0</v>
      </c>
      <c r="N4691" s="4">
        <f>AND(Sales[[#This Row],[date]]&lt;=LY_YTDMax,Sales[[#This Row],[date]]&gt;=LY_YTDMin)*Sales[[#This Row],[sales]]</f>
        <v>0</v>
      </c>
      <c r="O4691" s="4">
        <f>AND(Sales[[#This Row],[date]]&gt;=YoY_Min,Sales[[#This Row],[date]]&lt;=TY_YTDMax)*(Sales[[#This Row],[sales]]/Sales[[#This Row],[sqft]])</f>
        <v>0.46593433044017352</v>
      </c>
      <c r="P4691" s="4">
        <f>SUMIF(Sales[RegionStoretype],Sales[[#This Row],[RegionStoretype]],Sales[YoY_SSF])/Sales[[#This Row],[Region_TypeCount]]</f>
        <v>47.561479460925746</v>
      </c>
    </row>
    <row r="4692" spans="1:16" x14ac:dyDescent="0.25">
      <c r="A4692" s="1">
        <v>43049</v>
      </c>
      <c r="B4692">
        <v>38</v>
      </c>
      <c r="C4692">
        <v>10</v>
      </c>
      <c r="D4692">
        <v>11015.9874</v>
      </c>
      <c r="E4692">
        <f>INDEX(Stores[region],MATCH(Sales[[#This Row],[store_no]],Stores[store_no],0))</f>
        <v>2</v>
      </c>
      <c r="F4692" t="str">
        <f>INDEX(Stores[storetype],MATCH(Sales[[#This Row],[store_no]],Stores[store_no],0))</f>
        <v>C</v>
      </c>
      <c r="G4692" t="str">
        <f>INDEX(Stores[location_city],MATCH(Sales[[#This Row],[store_no]],Stores[store_no],0))</f>
        <v>Hinsdale</v>
      </c>
      <c r="H4692" t="str">
        <f>INDEX(Stores[location_state],MATCH(Sales[[#This Row],[store_no]],Stores[store_no],0))</f>
        <v>Illinois</v>
      </c>
      <c r="I4692">
        <f>INDEX(Stores[sqft],MATCH(Sales[[#This Row],[store_no]],Stores[store_no],0))</f>
        <v>155600</v>
      </c>
      <c r="J4692" s="4" t="str">
        <f>INDEX(Departments[dept_name],MATCH(Sales[[#This Row],[dept_no]],Departments[dept_no],0))</f>
        <v>Health</v>
      </c>
      <c r="K4692" s="4" t="str">
        <f>CONCATENATE(Sales[[#This Row],[region]],Sales[[#This Row],[storetype]])</f>
        <v>2C</v>
      </c>
      <c r="L4692" s="4">
        <f>INDEX(RegionStoreCount[Store Count],MATCH(Sales[[#This Row],[RegionStoretype]],RegionStoreCount[Region/Type],0))</f>
        <v>1</v>
      </c>
      <c r="M4692" s="4">
        <f>AND(Sales[[#This Row],[date]]&lt;=TY_YTDMax,Sales[[#This Row],[date]]&gt;=TY_YTDMin)*Sales[[#This Row],[sales]]</f>
        <v>0</v>
      </c>
      <c r="N4692" s="4">
        <f>AND(Sales[[#This Row],[date]]&lt;=LY_YTDMax,Sales[[#This Row],[date]]&gt;=LY_YTDMin)*Sales[[#This Row],[sales]]</f>
        <v>0</v>
      </c>
      <c r="O4692" s="4">
        <f>AND(Sales[[#This Row],[date]]&gt;=YoY_Min,Sales[[#This Row],[date]]&lt;=TY_YTDMax)*(Sales[[#This Row],[sales]]/Sales[[#This Row],[sqft]])</f>
        <v>7.0796834190231361E-2</v>
      </c>
      <c r="P4692" s="4">
        <f>SUMIF(Sales[RegionStoretype],Sales[[#This Row],[RegionStoretype]],Sales[YoY_SSF])/Sales[[#This Row],[Region_TypeCount]]</f>
        <v>44.537621913239086</v>
      </c>
    </row>
    <row r="4693" spans="1:16" x14ac:dyDescent="0.25">
      <c r="A4693" s="1">
        <v>43049</v>
      </c>
      <c r="B4693">
        <v>38</v>
      </c>
      <c r="C4693">
        <v>19</v>
      </c>
      <c r="D4693">
        <v>7292.9540000000006</v>
      </c>
      <c r="E4693">
        <f>INDEX(Stores[region],MATCH(Sales[[#This Row],[store_no]],Stores[store_no],0))</f>
        <v>2</v>
      </c>
      <c r="F4693" t="str">
        <f>INDEX(Stores[storetype],MATCH(Sales[[#This Row],[store_no]],Stores[store_no],0))</f>
        <v>C</v>
      </c>
      <c r="G4693" t="str">
        <f>INDEX(Stores[location_city],MATCH(Sales[[#This Row],[store_no]],Stores[store_no],0))</f>
        <v>Hinsdale</v>
      </c>
      <c r="H4693" t="str">
        <f>INDEX(Stores[location_state],MATCH(Sales[[#This Row],[store_no]],Stores[store_no],0))</f>
        <v>Illinois</v>
      </c>
      <c r="I4693">
        <f>INDEX(Stores[sqft],MATCH(Sales[[#This Row],[store_no]],Stores[store_no],0))</f>
        <v>155600</v>
      </c>
      <c r="J4693" s="4" t="str">
        <f>INDEX(Departments[dept_name],MATCH(Sales[[#This Row],[dept_no]],Departments[dept_no],0))</f>
        <v>Tools</v>
      </c>
      <c r="K4693" s="4" t="str">
        <f>CONCATENATE(Sales[[#This Row],[region]],Sales[[#This Row],[storetype]])</f>
        <v>2C</v>
      </c>
      <c r="L4693" s="4">
        <f>INDEX(RegionStoreCount[Store Count],MATCH(Sales[[#This Row],[RegionStoretype]],RegionStoreCount[Region/Type],0))</f>
        <v>1</v>
      </c>
      <c r="M4693" s="4">
        <f>AND(Sales[[#This Row],[date]]&lt;=TY_YTDMax,Sales[[#This Row],[date]]&gt;=TY_YTDMin)*Sales[[#This Row],[sales]]</f>
        <v>0</v>
      </c>
      <c r="N4693" s="4">
        <f>AND(Sales[[#This Row],[date]]&lt;=LY_YTDMax,Sales[[#This Row],[date]]&gt;=LY_YTDMin)*Sales[[#This Row],[sales]]</f>
        <v>0</v>
      </c>
      <c r="O4693" s="4">
        <f>AND(Sales[[#This Row],[date]]&gt;=YoY_Min,Sales[[#This Row],[date]]&lt;=TY_YTDMax)*(Sales[[#This Row],[sales]]/Sales[[#This Row],[sqft]])</f>
        <v>4.686988431876607E-2</v>
      </c>
      <c r="P4693" s="4">
        <f>SUMIF(Sales[RegionStoretype],Sales[[#This Row],[RegionStoretype]],Sales[YoY_SSF])/Sales[[#This Row],[Region_TypeCount]]</f>
        <v>44.537621913239086</v>
      </c>
    </row>
    <row r="4694" spans="1:16" x14ac:dyDescent="0.25">
      <c r="A4694" s="1">
        <v>43056</v>
      </c>
      <c r="B4694">
        <v>1</v>
      </c>
      <c r="C4694">
        <v>13</v>
      </c>
      <c r="D4694">
        <v>53007.157200000001</v>
      </c>
      <c r="E4694">
        <f>INDEX(Stores[region],MATCH(Sales[[#This Row],[store_no]],Stores[store_no],0))</f>
        <v>1</v>
      </c>
      <c r="F4694" t="str">
        <f>INDEX(Stores[storetype],MATCH(Sales[[#This Row],[store_no]],Stores[store_no],0))</f>
        <v>A</v>
      </c>
      <c r="G4694" t="str">
        <f>INDEX(Stores[location_city],MATCH(Sales[[#This Row],[store_no]],Stores[store_no],0))</f>
        <v>Ann Arbor</v>
      </c>
      <c r="H4694" t="str">
        <f>INDEX(Stores[location_state],MATCH(Sales[[#This Row],[store_no]],Stores[store_no],0))</f>
        <v>Michigan</v>
      </c>
      <c r="I4694">
        <f>INDEX(Stores[sqft],MATCH(Sales[[#This Row],[store_no]],Stores[store_no],0))</f>
        <v>100600</v>
      </c>
      <c r="J4694" s="4" t="str">
        <f>INDEX(Departments[dept_name],MATCH(Sales[[#This Row],[dept_no]],Departments[dept_no],0))</f>
        <v>Kids</v>
      </c>
      <c r="K4694" s="4" t="str">
        <f>CONCATENATE(Sales[[#This Row],[region]],Sales[[#This Row],[storetype]])</f>
        <v>1A</v>
      </c>
      <c r="L4694" s="4">
        <f>INDEX(RegionStoreCount[Store Count],MATCH(Sales[[#This Row],[RegionStoretype]],RegionStoreCount[Region/Type],0))</f>
        <v>5</v>
      </c>
      <c r="M4694" s="4">
        <f>AND(Sales[[#This Row],[date]]&lt;=TY_YTDMax,Sales[[#This Row],[date]]&gt;=TY_YTDMin)*Sales[[#This Row],[sales]]</f>
        <v>0</v>
      </c>
      <c r="N4694" s="4">
        <f>AND(Sales[[#This Row],[date]]&lt;=LY_YTDMax,Sales[[#This Row],[date]]&gt;=LY_YTDMin)*Sales[[#This Row],[sales]]</f>
        <v>0</v>
      </c>
      <c r="O4694" s="4">
        <f>AND(Sales[[#This Row],[date]]&gt;=YoY_Min,Sales[[#This Row],[date]]&lt;=TY_YTDMax)*(Sales[[#This Row],[sales]]/Sales[[#This Row],[sqft]])</f>
        <v>0.52691011133200794</v>
      </c>
      <c r="P4694" s="4">
        <f>SUMIF(Sales[RegionStoretype],Sales[[#This Row],[RegionStoretype]],Sales[YoY_SSF])/Sales[[#This Row],[Region_TypeCount]]</f>
        <v>59.469551530910678</v>
      </c>
    </row>
    <row r="4695" spans="1:16" x14ac:dyDescent="0.25">
      <c r="A4695" s="1">
        <v>43056</v>
      </c>
      <c r="B4695">
        <v>1</v>
      </c>
      <c r="C4695">
        <v>15</v>
      </c>
      <c r="D4695">
        <v>3508.2168999999994</v>
      </c>
      <c r="E4695">
        <f>INDEX(Stores[region],MATCH(Sales[[#This Row],[store_no]],Stores[store_no],0))</f>
        <v>1</v>
      </c>
      <c r="F4695" t="str">
        <f>INDEX(Stores[storetype],MATCH(Sales[[#This Row],[store_no]],Stores[store_no],0))</f>
        <v>A</v>
      </c>
      <c r="G4695" t="str">
        <f>INDEX(Stores[location_city],MATCH(Sales[[#This Row],[store_no]],Stores[store_no],0))</f>
        <v>Ann Arbor</v>
      </c>
      <c r="H4695" t="str">
        <f>INDEX(Stores[location_state],MATCH(Sales[[#This Row],[store_no]],Stores[store_no],0))</f>
        <v>Michigan</v>
      </c>
      <c r="I4695">
        <f>INDEX(Stores[sqft],MATCH(Sales[[#This Row],[store_no]],Stores[store_no],0))</f>
        <v>100600</v>
      </c>
      <c r="J4695" s="4" t="str">
        <f>INDEX(Departments[dept_name],MATCH(Sales[[#This Row],[dept_no]],Departments[dept_no],0))</f>
        <v>Music</v>
      </c>
      <c r="K4695" s="4" t="str">
        <f>CONCATENATE(Sales[[#This Row],[region]],Sales[[#This Row],[storetype]])</f>
        <v>1A</v>
      </c>
      <c r="L4695" s="4">
        <f>INDEX(RegionStoreCount[Store Count],MATCH(Sales[[#This Row],[RegionStoretype]],RegionStoreCount[Region/Type],0))</f>
        <v>5</v>
      </c>
      <c r="M4695" s="4">
        <f>AND(Sales[[#This Row],[date]]&lt;=TY_YTDMax,Sales[[#This Row],[date]]&gt;=TY_YTDMin)*Sales[[#This Row],[sales]]</f>
        <v>0</v>
      </c>
      <c r="N4695" s="4">
        <f>AND(Sales[[#This Row],[date]]&lt;=LY_YTDMax,Sales[[#This Row],[date]]&gt;=LY_YTDMin)*Sales[[#This Row],[sales]]</f>
        <v>0</v>
      </c>
      <c r="O4695" s="4">
        <f>AND(Sales[[#This Row],[date]]&gt;=YoY_Min,Sales[[#This Row],[date]]&lt;=TY_YTDMax)*(Sales[[#This Row],[sales]]/Sales[[#This Row],[sqft]])</f>
        <v>3.4872931411530812E-2</v>
      </c>
      <c r="P4695" s="4">
        <f>SUMIF(Sales[RegionStoretype],Sales[[#This Row],[RegionStoretype]],Sales[YoY_SSF])/Sales[[#This Row],[Region_TypeCount]]</f>
        <v>59.469551530910678</v>
      </c>
    </row>
    <row r="4696" spans="1:16" x14ac:dyDescent="0.25">
      <c r="A4696" s="1">
        <v>43056</v>
      </c>
      <c r="B4696">
        <v>2</v>
      </c>
      <c r="C4696">
        <v>13</v>
      </c>
      <c r="D4696">
        <v>122163.3187</v>
      </c>
      <c r="E4696">
        <f>INDEX(Stores[region],MATCH(Sales[[#This Row],[store_no]],Stores[store_no],0))</f>
        <v>3</v>
      </c>
      <c r="F4696" t="str">
        <f>INDEX(Stores[storetype],MATCH(Sales[[#This Row],[store_no]],Stores[store_no],0))</f>
        <v>A</v>
      </c>
      <c r="G4696" t="str">
        <f>INDEX(Stores[location_city],MATCH(Sales[[#This Row],[store_no]],Stores[store_no],0))</f>
        <v>Minneapolis</v>
      </c>
      <c r="H4696" t="str">
        <f>INDEX(Stores[location_state],MATCH(Sales[[#This Row],[store_no]],Stores[store_no],0))</f>
        <v>Minnesota</v>
      </c>
      <c r="I4696">
        <f>INDEX(Stores[sqft],MATCH(Sales[[#This Row],[store_no]],Stores[store_no],0))</f>
        <v>210400</v>
      </c>
      <c r="J4696" s="4" t="str">
        <f>INDEX(Departments[dept_name],MATCH(Sales[[#This Row],[dept_no]],Departments[dept_no],0))</f>
        <v>Kids</v>
      </c>
      <c r="K4696" s="4" t="str">
        <f>CONCATENATE(Sales[[#This Row],[region]],Sales[[#This Row],[storetype]])</f>
        <v>3A</v>
      </c>
      <c r="L4696" s="4">
        <f>INDEX(RegionStoreCount[Store Count],MATCH(Sales[[#This Row],[RegionStoretype]],RegionStoreCount[Region/Type],0))</f>
        <v>9</v>
      </c>
      <c r="M4696" s="4">
        <f>AND(Sales[[#This Row],[date]]&lt;=TY_YTDMax,Sales[[#This Row],[date]]&gt;=TY_YTDMin)*Sales[[#This Row],[sales]]</f>
        <v>0</v>
      </c>
      <c r="N4696" s="4">
        <f>AND(Sales[[#This Row],[date]]&lt;=LY_YTDMax,Sales[[#This Row],[date]]&gt;=LY_YTDMin)*Sales[[#This Row],[sales]]</f>
        <v>0</v>
      </c>
      <c r="O4696" s="4">
        <f>AND(Sales[[#This Row],[date]]&gt;=YoY_Min,Sales[[#This Row],[date]]&lt;=TY_YTDMax)*(Sales[[#This Row],[sales]]/Sales[[#This Row],[sqft]])</f>
        <v>0.58062413830798476</v>
      </c>
      <c r="P4696" s="4">
        <f>SUMIF(Sales[RegionStoretype],Sales[[#This Row],[RegionStoretype]],Sales[YoY_SSF])/Sales[[#This Row],[Region_TypeCount]]</f>
        <v>53.603836561720975</v>
      </c>
    </row>
    <row r="4697" spans="1:16" x14ac:dyDescent="0.25">
      <c r="A4697" s="1">
        <v>43056</v>
      </c>
      <c r="B4697">
        <v>2</v>
      </c>
      <c r="C4697">
        <v>16</v>
      </c>
      <c r="D4697">
        <v>80560.0291</v>
      </c>
      <c r="E4697">
        <f>INDEX(Stores[region],MATCH(Sales[[#This Row],[store_no]],Stores[store_no],0))</f>
        <v>3</v>
      </c>
      <c r="F4697" t="str">
        <f>INDEX(Stores[storetype],MATCH(Sales[[#This Row],[store_no]],Stores[store_no],0))</f>
        <v>A</v>
      </c>
      <c r="G4697" t="str">
        <f>INDEX(Stores[location_city],MATCH(Sales[[#This Row],[store_no]],Stores[store_no],0))</f>
        <v>Minneapolis</v>
      </c>
      <c r="H4697" t="str">
        <f>INDEX(Stores[location_state],MATCH(Sales[[#This Row],[store_no]],Stores[store_no],0))</f>
        <v>Minnesota</v>
      </c>
      <c r="I4697">
        <f>INDEX(Stores[sqft],MATCH(Sales[[#This Row],[store_no]],Stores[store_no],0))</f>
        <v>210400</v>
      </c>
      <c r="J4697" s="4" t="str">
        <f>INDEX(Departments[dept_name],MATCH(Sales[[#This Row],[dept_no]],Departments[dept_no],0))</f>
        <v>Outdoors</v>
      </c>
      <c r="K4697" s="4" t="str">
        <f>CONCATENATE(Sales[[#This Row],[region]],Sales[[#This Row],[storetype]])</f>
        <v>3A</v>
      </c>
      <c r="L4697" s="4">
        <f>INDEX(RegionStoreCount[Store Count],MATCH(Sales[[#This Row],[RegionStoretype]],RegionStoreCount[Region/Type],0))</f>
        <v>9</v>
      </c>
      <c r="M4697" s="4">
        <f>AND(Sales[[#This Row],[date]]&lt;=TY_YTDMax,Sales[[#This Row],[date]]&gt;=TY_YTDMin)*Sales[[#This Row],[sales]]</f>
        <v>0</v>
      </c>
      <c r="N4697" s="4">
        <f>AND(Sales[[#This Row],[date]]&lt;=LY_YTDMax,Sales[[#This Row],[date]]&gt;=LY_YTDMin)*Sales[[#This Row],[sales]]</f>
        <v>0</v>
      </c>
      <c r="O4697" s="4">
        <f>AND(Sales[[#This Row],[date]]&gt;=YoY_Min,Sales[[#This Row],[date]]&lt;=TY_YTDMax)*(Sales[[#This Row],[sales]]/Sales[[#This Row],[sqft]])</f>
        <v>0.38288987214828896</v>
      </c>
      <c r="P4697" s="4">
        <f>SUMIF(Sales[RegionStoretype],Sales[[#This Row],[RegionStoretype]],Sales[YoY_SSF])/Sales[[#This Row],[Region_TypeCount]]</f>
        <v>53.603836561720975</v>
      </c>
    </row>
    <row r="4698" spans="1:16" x14ac:dyDescent="0.25">
      <c r="A4698" s="1">
        <v>43056</v>
      </c>
      <c r="B4698">
        <v>3</v>
      </c>
      <c r="C4698">
        <v>12</v>
      </c>
      <c r="D4698">
        <v>119058.07080000002</v>
      </c>
      <c r="E4698">
        <f>INDEX(Stores[region],MATCH(Sales[[#This Row],[store_no]],Stores[store_no],0))</f>
        <v>1</v>
      </c>
      <c r="F4698" t="str">
        <f>INDEX(Stores[storetype],MATCH(Sales[[#This Row],[store_no]],Stores[store_no],0))</f>
        <v>B</v>
      </c>
      <c r="G4698" t="str">
        <f>INDEX(Stores[location_city],MATCH(Sales[[#This Row],[store_no]],Stores[store_no],0))</f>
        <v>Detroit</v>
      </c>
      <c r="H4698" t="str">
        <f>INDEX(Stores[location_state],MATCH(Sales[[#This Row],[store_no]],Stores[store_no],0))</f>
        <v>Michigan</v>
      </c>
      <c r="I4698">
        <f>INDEX(Stores[sqft],MATCH(Sales[[#This Row],[store_no]],Stores[store_no],0))</f>
        <v>114500</v>
      </c>
      <c r="J4698" s="4" t="str">
        <f>INDEX(Departments[dept_name],MATCH(Sales[[#This Row],[dept_no]],Departments[dept_no],0))</f>
        <v>Jewelery</v>
      </c>
      <c r="K4698" s="4" t="str">
        <f>CONCATENATE(Sales[[#This Row],[region]],Sales[[#This Row],[storetype]])</f>
        <v>1B</v>
      </c>
      <c r="L4698" s="4">
        <f>INDEX(RegionStoreCount[Store Count],MATCH(Sales[[#This Row],[RegionStoretype]],RegionStoreCount[Region/Type],0))</f>
        <v>5</v>
      </c>
      <c r="M4698" s="4">
        <f>AND(Sales[[#This Row],[date]]&lt;=TY_YTDMax,Sales[[#This Row],[date]]&gt;=TY_YTDMin)*Sales[[#This Row],[sales]]</f>
        <v>0</v>
      </c>
      <c r="N4698" s="4">
        <f>AND(Sales[[#This Row],[date]]&lt;=LY_YTDMax,Sales[[#This Row],[date]]&gt;=LY_YTDMin)*Sales[[#This Row],[sales]]</f>
        <v>0</v>
      </c>
      <c r="O4698" s="4">
        <f>AND(Sales[[#This Row],[date]]&gt;=YoY_Min,Sales[[#This Row],[date]]&lt;=TY_YTDMax)*(Sales[[#This Row],[sales]]/Sales[[#This Row],[sqft]])</f>
        <v>1.0398084786026203</v>
      </c>
      <c r="P4698" s="4">
        <f>SUMIF(Sales[RegionStoretype],Sales[[#This Row],[RegionStoretype]],Sales[YoY_SSF])/Sales[[#This Row],[Region_TypeCount]]</f>
        <v>68.518982968140051</v>
      </c>
    </row>
    <row r="4699" spans="1:16" x14ac:dyDescent="0.25">
      <c r="A4699" s="1">
        <v>43056</v>
      </c>
      <c r="B4699">
        <v>3</v>
      </c>
      <c r="C4699">
        <v>15</v>
      </c>
      <c r="D4699">
        <v>2650.9222</v>
      </c>
      <c r="E4699">
        <f>INDEX(Stores[region],MATCH(Sales[[#This Row],[store_no]],Stores[store_no],0))</f>
        <v>1</v>
      </c>
      <c r="F4699" t="str">
        <f>INDEX(Stores[storetype],MATCH(Sales[[#This Row],[store_no]],Stores[store_no],0))</f>
        <v>B</v>
      </c>
      <c r="G4699" t="str">
        <f>INDEX(Stores[location_city],MATCH(Sales[[#This Row],[store_no]],Stores[store_no],0))</f>
        <v>Detroit</v>
      </c>
      <c r="H4699" t="str">
        <f>INDEX(Stores[location_state],MATCH(Sales[[#This Row],[store_no]],Stores[store_no],0))</f>
        <v>Michigan</v>
      </c>
      <c r="I4699">
        <f>INDEX(Stores[sqft],MATCH(Sales[[#This Row],[store_no]],Stores[store_no],0))</f>
        <v>114500</v>
      </c>
      <c r="J4699" s="4" t="str">
        <f>INDEX(Departments[dept_name],MATCH(Sales[[#This Row],[dept_no]],Departments[dept_no],0))</f>
        <v>Music</v>
      </c>
      <c r="K4699" s="4" t="str">
        <f>CONCATENATE(Sales[[#This Row],[region]],Sales[[#This Row],[storetype]])</f>
        <v>1B</v>
      </c>
      <c r="L4699" s="4">
        <f>INDEX(RegionStoreCount[Store Count],MATCH(Sales[[#This Row],[RegionStoretype]],RegionStoreCount[Region/Type],0))</f>
        <v>5</v>
      </c>
      <c r="M4699" s="4">
        <f>AND(Sales[[#This Row],[date]]&lt;=TY_YTDMax,Sales[[#This Row],[date]]&gt;=TY_YTDMin)*Sales[[#This Row],[sales]]</f>
        <v>0</v>
      </c>
      <c r="N4699" s="4">
        <f>AND(Sales[[#This Row],[date]]&lt;=LY_YTDMax,Sales[[#This Row],[date]]&gt;=LY_YTDMin)*Sales[[#This Row],[sales]]</f>
        <v>0</v>
      </c>
      <c r="O4699" s="4">
        <f>AND(Sales[[#This Row],[date]]&gt;=YoY_Min,Sales[[#This Row],[date]]&lt;=TY_YTDMax)*(Sales[[#This Row],[sales]]/Sales[[#This Row],[sqft]])</f>
        <v>2.3152158951965065E-2</v>
      </c>
      <c r="P4699" s="4">
        <f>SUMIF(Sales[RegionStoretype],Sales[[#This Row],[RegionStoretype]],Sales[YoY_SSF])/Sales[[#This Row],[Region_TypeCount]]</f>
        <v>68.518982968140051</v>
      </c>
    </row>
    <row r="4700" spans="1:16" x14ac:dyDescent="0.25">
      <c r="A4700" s="1">
        <v>43056</v>
      </c>
      <c r="B4700">
        <v>3</v>
      </c>
      <c r="C4700">
        <v>16</v>
      </c>
      <c r="D4700">
        <v>127905.20070000002</v>
      </c>
      <c r="E4700">
        <f>INDEX(Stores[region],MATCH(Sales[[#This Row],[store_no]],Stores[store_no],0))</f>
        <v>1</v>
      </c>
      <c r="F4700" t="str">
        <f>INDEX(Stores[storetype],MATCH(Sales[[#This Row],[store_no]],Stores[store_no],0))</f>
        <v>B</v>
      </c>
      <c r="G4700" t="str">
        <f>INDEX(Stores[location_city],MATCH(Sales[[#This Row],[store_no]],Stores[store_no],0))</f>
        <v>Detroit</v>
      </c>
      <c r="H4700" t="str">
        <f>INDEX(Stores[location_state],MATCH(Sales[[#This Row],[store_no]],Stores[store_no],0))</f>
        <v>Michigan</v>
      </c>
      <c r="I4700">
        <f>INDEX(Stores[sqft],MATCH(Sales[[#This Row],[store_no]],Stores[store_no],0))</f>
        <v>114500</v>
      </c>
      <c r="J4700" s="4" t="str">
        <f>INDEX(Departments[dept_name],MATCH(Sales[[#This Row],[dept_no]],Departments[dept_no],0))</f>
        <v>Outdoors</v>
      </c>
      <c r="K4700" s="4" t="str">
        <f>CONCATENATE(Sales[[#This Row],[region]],Sales[[#This Row],[storetype]])</f>
        <v>1B</v>
      </c>
      <c r="L4700" s="4">
        <f>INDEX(RegionStoreCount[Store Count],MATCH(Sales[[#This Row],[RegionStoretype]],RegionStoreCount[Region/Type],0))</f>
        <v>5</v>
      </c>
      <c r="M4700" s="4">
        <f>AND(Sales[[#This Row],[date]]&lt;=TY_YTDMax,Sales[[#This Row],[date]]&gt;=TY_YTDMin)*Sales[[#This Row],[sales]]</f>
        <v>0</v>
      </c>
      <c r="N4700" s="4">
        <f>AND(Sales[[#This Row],[date]]&lt;=LY_YTDMax,Sales[[#This Row],[date]]&gt;=LY_YTDMin)*Sales[[#This Row],[sales]]</f>
        <v>0</v>
      </c>
      <c r="O4700" s="4">
        <f>AND(Sales[[#This Row],[date]]&gt;=YoY_Min,Sales[[#This Row],[date]]&lt;=TY_YTDMax)*(Sales[[#This Row],[sales]]/Sales[[#This Row],[sqft]])</f>
        <v>1.1170759886462884</v>
      </c>
      <c r="P4700" s="4">
        <f>SUMIF(Sales[RegionStoretype],Sales[[#This Row],[RegionStoretype]],Sales[YoY_SSF])/Sales[[#This Row],[Region_TypeCount]]</f>
        <v>68.518982968140051</v>
      </c>
    </row>
    <row r="4701" spans="1:16" x14ac:dyDescent="0.25">
      <c r="A4701" s="1">
        <v>43056</v>
      </c>
      <c r="B4701">
        <v>3</v>
      </c>
      <c r="C4701">
        <v>20</v>
      </c>
      <c r="D4701">
        <v>360540.53070000006</v>
      </c>
      <c r="E4701">
        <f>INDEX(Stores[region],MATCH(Sales[[#This Row],[store_no]],Stores[store_no],0))</f>
        <v>1</v>
      </c>
      <c r="F4701" t="str">
        <f>INDEX(Stores[storetype],MATCH(Sales[[#This Row],[store_no]],Stores[store_no],0))</f>
        <v>B</v>
      </c>
      <c r="G4701" t="str">
        <f>INDEX(Stores[location_city],MATCH(Sales[[#This Row],[store_no]],Stores[store_no],0))</f>
        <v>Detroit</v>
      </c>
      <c r="H4701" t="str">
        <f>INDEX(Stores[location_state],MATCH(Sales[[#This Row],[store_no]],Stores[store_no],0))</f>
        <v>Michigan</v>
      </c>
      <c r="I4701">
        <f>INDEX(Stores[sqft],MATCH(Sales[[#This Row],[store_no]],Stores[store_no],0))</f>
        <v>114500</v>
      </c>
      <c r="J4701" s="4" t="str">
        <f>INDEX(Departments[dept_name],MATCH(Sales[[#This Row],[dept_no]],Departments[dept_no],0))</f>
        <v>Toys</v>
      </c>
      <c r="K4701" s="4" t="str">
        <f>CONCATENATE(Sales[[#This Row],[region]],Sales[[#This Row],[storetype]])</f>
        <v>1B</v>
      </c>
      <c r="L4701" s="4">
        <f>INDEX(RegionStoreCount[Store Count],MATCH(Sales[[#This Row],[RegionStoretype]],RegionStoreCount[Region/Type],0))</f>
        <v>5</v>
      </c>
      <c r="M4701" s="4">
        <f>AND(Sales[[#This Row],[date]]&lt;=TY_YTDMax,Sales[[#This Row],[date]]&gt;=TY_YTDMin)*Sales[[#This Row],[sales]]</f>
        <v>0</v>
      </c>
      <c r="N4701" s="4">
        <f>AND(Sales[[#This Row],[date]]&lt;=LY_YTDMax,Sales[[#This Row],[date]]&gt;=LY_YTDMin)*Sales[[#This Row],[sales]]</f>
        <v>0</v>
      </c>
      <c r="O4701" s="4">
        <f>AND(Sales[[#This Row],[date]]&gt;=YoY_Min,Sales[[#This Row],[date]]&lt;=TY_YTDMax)*(Sales[[#This Row],[sales]]/Sales[[#This Row],[sqft]])</f>
        <v>3.1488255956331881</v>
      </c>
      <c r="P4701" s="4">
        <f>SUMIF(Sales[RegionStoretype],Sales[[#This Row],[RegionStoretype]],Sales[YoY_SSF])/Sales[[#This Row],[Region_TypeCount]]</f>
        <v>68.518982968140051</v>
      </c>
    </row>
    <row r="4702" spans="1:16" x14ac:dyDescent="0.25">
      <c r="A4702" s="1">
        <v>43056</v>
      </c>
      <c r="B4702">
        <v>4</v>
      </c>
      <c r="C4702">
        <v>10</v>
      </c>
      <c r="D4702">
        <v>55056.849600000001</v>
      </c>
      <c r="E4702">
        <f>INDEX(Stores[region],MATCH(Sales[[#This Row],[store_no]],Stores[store_no],0))</f>
        <v>1</v>
      </c>
      <c r="F4702" t="str">
        <f>INDEX(Stores[storetype],MATCH(Sales[[#This Row],[store_no]],Stores[store_no],0))</f>
        <v>A</v>
      </c>
      <c r="G4702" t="str">
        <f>INDEX(Stores[location_city],MATCH(Sales[[#This Row],[store_no]],Stores[store_no],0))</f>
        <v>Cincinnati</v>
      </c>
      <c r="H4702" t="str">
        <f>INDEX(Stores[location_state],MATCH(Sales[[#This Row],[store_no]],Stores[store_no],0))</f>
        <v>Ohio</v>
      </c>
      <c r="I4702">
        <f>INDEX(Stores[sqft],MATCH(Sales[[#This Row],[store_no]],Stores[store_no],0))</f>
        <v>127800</v>
      </c>
      <c r="J4702" s="4" t="str">
        <f>INDEX(Departments[dept_name],MATCH(Sales[[#This Row],[dept_no]],Departments[dept_no],0))</f>
        <v>Health</v>
      </c>
      <c r="K4702" s="4" t="str">
        <f>CONCATENATE(Sales[[#This Row],[region]],Sales[[#This Row],[storetype]])</f>
        <v>1A</v>
      </c>
      <c r="L4702" s="4">
        <f>INDEX(RegionStoreCount[Store Count],MATCH(Sales[[#This Row],[RegionStoretype]],RegionStoreCount[Region/Type],0))</f>
        <v>5</v>
      </c>
      <c r="M4702" s="4">
        <f>AND(Sales[[#This Row],[date]]&lt;=TY_YTDMax,Sales[[#This Row],[date]]&gt;=TY_YTDMin)*Sales[[#This Row],[sales]]</f>
        <v>0</v>
      </c>
      <c r="N4702" s="4">
        <f>AND(Sales[[#This Row],[date]]&lt;=LY_YTDMax,Sales[[#This Row],[date]]&gt;=LY_YTDMin)*Sales[[#This Row],[sales]]</f>
        <v>0</v>
      </c>
      <c r="O4702" s="4">
        <f>AND(Sales[[#This Row],[date]]&gt;=YoY_Min,Sales[[#This Row],[date]]&lt;=TY_YTDMax)*(Sales[[#This Row],[sales]]/Sales[[#This Row],[sqft]])</f>
        <v>0.43080476995305167</v>
      </c>
      <c r="P4702" s="4">
        <f>SUMIF(Sales[RegionStoretype],Sales[[#This Row],[RegionStoretype]],Sales[YoY_SSF])/Sales[[#This Row],[Region_TypeCount]]</f>
        <v>59.469551530910678</v>
      </c>
    </row>
    <row r="4703" spans="1:16" x14ac:dyDescent="0.25">
      <c r="A4703" s="1">
        <v>43056</v>
      </c>
      <c r="B4703">
        <v>4</v>
      </c>
      <c r="C4703">
        <v>14</v>
      </c>
      <c r="D4703">
        <v>56604.350400000003</v>
      </c>
      <c r="E4703">
        <f>INDEX(Stores[region],MATCH(Sales[[#This Row],[store_no]],Stores[store_no],0))</f>
        <v>1</v>
      </c>
      <c r="F4703" t="str">
        <f>INDEX(Stores[storetype],MATCH(Sales[[#This Row],[store_no]],Stores[store_no],0))</f>
        <v>A</v>
      </c>
      <c r="G4703" t="str">
        <f>INDEX(Stores[location_city],MATCH(Sales[[#This Row],[store_no]],Stores[store_no],0))</f>
        <v>Cincinnati</v>
      </c>
      <c r="H4703" t="str">
        <f>INDEX(Stores[location_state],MATCH(Sales[[#This Row],[store_no]],Stores[store_no],0))</f>
        <v>Ohio</v>
      </c>
      <c r="I4703">
        <f>INDEX(Stores[sqft],MATCH(Sales[[#This Row],[store_no]],Stores[store_no],0))</f>
        <v>127800</v>
      </c>
      <c r="J4703" s="4" t="str">
        <f>INDEX(Departments[dept_name],MATCH(Sales[[#This Row],[dept_no]],Departments[dept_no],0))</f>
        <v>Movies</v>
      </c>
      <c r="K4703" s="4" t="str">
        <f>CONCATENATE(Sales[[#This Row],[region]],Sales[[#This Row],[storetype]])</f>
        <v>1A</v>
      </c>
      <c r="L4703" s="4">
        <f>INDEX(RegionStoreCount[Store Count],MATCH(Sales[[#This Row],[RegionStoretype]],RegionStoreCount[Region/Type],0))</f>
        <v>5</v>
      </c>
      <c r="M4703" s="4">
        <f>AND(Sales[[#This Row],[date]]&lt;=TY_YTDMax,Sales[[#This Row],[date]]&gt;=TY_YTDMin)*Sales[[#This Row],[sales]]</f>
        <v>0</v>
      </c>
      <c r="N4703" s="4">
        <f>AND(Sales[[#This Row],[date]]&lt;=LY_YTDMax,Sales[[#This Row],[date]]&gt;=LY_YTDMin)*Sales[[#This Row],[sales]]</f>
        <v>0</v>
      </c>
      <c r="O4703" s="4">
        <f>AND(Sales[[#This Row],[date]]&gt;=YoY_Min,Sales[[#This Row],[date]]&lt;=TY_YTDMax)*(Sales[[#This Row],[sales]]/Sales[[#This Row],[sqft]])</f>
        <v>0.44291353990610333</v>
      </c>
      <c r="P4703" s="4">
        <f>SUMIF(Sales[RegionStoretype],Sales[[#This Row],[RegionStoretype]],Sales[YoY_SSF])/Sales[[#This Row],[Region_TypeCount]]</f>
        <v>59.469551530910678</v>
      </c>
    </row>
    <row r="4704" spans="1:16" x14ac:dyDescent="0.25">
      <c r="A4704" s="1">
        <v>43056</v>
      </c>
      <c r="B4704">
        <v>5</v>
      </c>
      <c r="C4704">
        <v>6</v>
      </c>
      <c r="D4704">
        <v>34259.3825</v>
      </c>
      <c r="E4704">
        <f>INDEX(Stores[region],MATCH(Sales[[#This Row],[store_no]],Stores[store_no],0))</f>
        <v>1</v>
      </c>
      <c r="F4704" t="str">
        <f>INDEX(Stores[storetype],MATCH(Sales[[#This Row],[store_no]],Stores[store_no],0))</f>
        <v>B</v>
      </c>
      <c r="G4704" t="str">
        <f>INDEX(Stores[location_city],MATCH(Sales[[#This Row],[store_no]],Stores[store_no],0))</f>
        <v>Bloomington</v>
      </c>
      <c r="H4704" t="str">
        <f>INDEX(Stores[location_state],MATCH(Sales[[#This Row],[store_no]],Stores[store_no],0))</f>
        <v>Indiana</v>
      </c>
      <c r="I4704">
        <f>INDEX(Stores[sqft],MATCH(Sales[[#This Row],[store_no]],Stores[store_no],0))</f>
        <v>114500</v>
      </c>
      <c r="J4704" s="4" t="str">
        <f>INDEX(Departments[dept_name],MATCH(Sales[[#This Row],[dept_no]],Departments[dept_no],0))</f>
        <v>Computers</v>
      </c>
      <c r="K4704" s="4" t="str">
        <f>CONCATENATE(Sales[[#This Row],[region]],Sales[[#This Row],[storetype]])</f>
        <v>1B</v>
      </c>
      <c r="L4704" s="4">
        <f>INDEX(RegionStoreCount[Store Count],MATCH(Sales[[#This Row],[RegionStoretype]],RegionStoreCount[Region/Type],0))</f>
        <v>5</v>
      </c>
      <c r="M4704" s="4">
        <f>AND(Sales[[#This Row],[date]]&lt;=TY_YTDMax,Sales[[#This Row],[date]]&gt;=TY_YTDMin)*Sales[[#This Row],[sales]]</f>
        <v>0</v>
      </c>
      <c r="N4704" s="4">
        <f>AND(Sales[[#This Row],[date]]&lt;=LY_YTDMax,Sales[[#This Row],[date]]&gt;=LY_YTDMin)*Sales[[#This Row],[sales]]</f>
        <v>0</v>
      </c>
      <c r="O4704" s="4">
        <f>AND(Sales[[#This Row],[date]]&gt;=YoY_Min,Sales[[#This Row],[date]]&lt;=TY_YTDMax)*(Sales[[#This Row],[sales]]/Sales[[#This Row],[sqft]])</f>
        <v>0.29920858078602619</v>
      </c>
      <c r="P4704" s="4">
        <f>SUMIF(Sales[RegionStoretype],Sales[[#This Row],[RegionStoretype]],Sales[YoY_SSF])/Sales[[#This Row],[Region_TypeCount]]</f>
        <v>68.518982968140051</v>
      </c>
    </row>
    <row r="4705" spans="1:16" x14ac:dyDescent="0.25">
      <c r="A4705" s="1">
        <v>43056</v>
      </c>
      <c r="B4705">
        <v>5</v>
      </c>
      <c r="C4705">
        <v>9</v>
      </c>
      <c r="D4705">
        <v>280.21440000000001</v>
      </c>
      <c r="E4705">
        <f>INDEX(Stores[region],MATCH(Sales[[#This Row],[store_no]],Stores[store_no],0))</f>
        <v>1</v>
      </c>
      <c r="F4705" t="str">
        <f>INDEX(Stores[storetype],MATCH(Sales[[#This Row],[store_no]],Stores[store_no],0))</f>
        <v>B</v>
      </c>
      <c r="G4705" t="str">
        <f>INDEX(Stores[location_city],MATCH(Sales[[#This Row],[store_no]],Stores[store_no],0))</f>
        <v>Bloomington</v>
      </c>
      <c r="H4705" t="str">
        <f>INDEX(Stores[location_state],MATCH(Sales[[#This Row],[store_no]],Stores[store_no],0))</f>
        <v>Indiana</v>
      </c>
      <c r="I4705">
        <f>INDEX(Stores[sqft],MATCH(Sales[[#This Row],[store_no]],Stores[store_no],0))</f>
        <v>114500</v>
      </c>
      <c r="J4705" s="4" t="str">
        <f>INDEX(Departments[dept_name],MATCH(Sales[[#This Row],[dept_no]],Departments[dept_no],0))</f>
        <v>Garden</v>
      </c>
      <c r="K4705" s="4" t="str">
        <f>CONCATENATE(Sales[[#This Row],[region]],Sales[[#This Row],[storetype]])</f>
        <v>1B</v>
      </c>
      <c r="L4705" s="4">
        <f>INDEX(RegionStoreCount[Store Count],MATCH(Sales[[#This Row],[RegionStoretype]],RegionStoreCount[Region/Type],0))</f>
        <v>5</v>
      </c>
      <c r="M4705" s="4">
        <f>AND(Sales[[#This Row],[date]]&lt;=TY_YTDMax,Sales[[#This Row],[date]]&gt;=TY_YTDMin)*Sales[[#This Row],[sales]]</f>
        <v>0</v>
      </c>
      <c r="N4705" s="4">
        <f>AND(Sales[[#This Row],[date]]&lt;=LY_YTDMax,Sales[[#This Row],[date]]&gt;=LY_YTDMin)*Sales[[#This Row],[sales]]</f>
        <v>0</v>
      </c>
      <c r="O4705" s="4">
        <f>AND(Sales[[#This Row],[date]]&gt;=YoY_Min,Sales[[#This Row],[date]]&lt;=TY_YTDMax)*(Sales[[#This Row],[sales]]/Sales[[#This Row],[sqft]])</f>
        <v>2.4472873362445416E-3</v>
      </c>
      <c r="P4705" s="4">
        <f>SUMIF(Sales[RegionStoretype],Sales[[#This Row],[RegionStoretype]],Sales[YoY_SSF])/Sales[[#This Row],[Region_TypeCount]]</f>
        <v>68.518982968140051</v>
      </c>
    </row>
    <row r="4706" spans="1:16" x14ac:dyDescent="0.25">
      <c r="A4706" s="1">
        <v>43056</v>
      </c>
      <c r="B4706">
        <v>5</v>
      </c>
      <c r="C4706">
        <v>15</v>
      </c>
      <c r="D4706">
        <v>144291.90250000003</v>
      </c>
      <c r="E4706">
        <f>INDEX(Stores[region],MATCH(Sales[[#This Row],[store_no]],Stores[store_no],0))</f>
        <v>1</v>
      </c>
      <c r="F4706" t="str">
        <f>INDEX(Stores[storetype],MATCH(Sales[[#This Row],[store_no]],Stores[store_no],0))</f>
        <v>B</v>
      </c>
      <c r="G4706" t="str">
        <f>INDEX(Stores[location_city],MATCH(Sales[[#This Row],[store_no]],Stores[store_no],0))</f>
        <v>Bloomington</v>
      </c>
      <c r="H4706" t="str">
        <f>INDEX(Stores[location_state],MATCH(Sales[[#This Row],[store_no]],Stores[store_no],0))</f>
        <v>Indiana</v>
      </c>
      <c r="I4706">
        <f>INDEX(Stores[sqft],MATCH(Sales[[#This Row],[store_no]],Stores[store_no],0))</f>
        <v>114500</v>
      </c>
      <c r="J4706" s="4" t="str">
        <f>INDEX(Departments[dept_name],MATCH(Sales[[#This Row],[dept_no]],Departments[dept_no],0))</f>
        <v>Music</v>
      </c>
      <c r="K4706" s="4" t="str">
        <f>CONCATENATE(Sales[[#This Row],[region]],Sales[[#This Row],[storetype]])</f>
        <v>1B</v>
      </c>
      <c r="L4706" s="4">
        <f>INDEX(RegionStoreCount[Store Count],MATCH(Sales[[#This Row],[RegionStoretype]],RegionStoreCount[Region/Type],0))</f>
        <v>5</v>
      </c>
      <c r="M4706" s="4">
        <f>AND(Sales[[#This Row],[date]]&lt;=TY_YTDMax,Sales[[#This Row],[date]]&gt;=TY_YTDMin)*Sales[[#This Row],[sales]]</f>
        <v>0</v>
      </c>
      <c r="N4706" s="4">
        <f>AND(Sales[[#This Row],[date]]&lt;=LY_YTDMax,Sales[[#This Row],[date]]&gt;=LY_YTDMin)*Sales[[#This Row],[sales]]</f>
        <v>0</v>
      </c>
      <c r="O4706" s="4">
        <f>AND(Sales[[#This Row],[date]]&gt;=YoY_Min,Sales[[#This Row],[date]]&lt;=TY_YTDMax)*(Sales[[#This Row],[sales]]/Sales[[#This Row],[sqft]])</f>
        <v>1.2601912882096071</v>
      </c>
      <c r="P4706" s="4">
        <f>SUMIF(Sales[RegionStoretype],Sales[[#This Row],[RegionStoretype]],Sales[YoY_SSF])/Sales[[#This Row],[Region_TypeCount]]</f>
        <v>68.518982968140051</v>
      </c>
    </row>
    <row r="4707" spans="1:16" x14ac:dyDescent="0.25">
      <c r="A4707" s="1">
        <v>43056</v>
      </c>
      <c r="B4707">
        <v>6</v>
      </c>
      <c r="C4707">
        <v>4</v>
      </c>
      <c r="D4707">
        <v>32257.335599999999</v>
      </c>
      <c r="E4707">
        <f>INDEX(Stores[region],MATCH(Sales[[#This Row],[store_no]],Stores[store_no],0))</f>
        <v>3</v>
      </c>
      <c r="F4707" t="str">
        <f>INDEX(Stores[storetype],MATCH(Sales[[#This Row],[store_no]],Stores[store_no],0))</f>
        <v>A</v>
      </c>
      <c r="G4707" t="str">
        <f>INDEX(Stores[location_city],MATCH(Sales[[#This Row],[store_no]],Stores[store_no],0))</f>
        <v>Green Bay</v>
      </c>
      <c r="H4707" t="str">
        <f>INDEX(Stores[location_state],MATCH(Sales[[#This Row],[store_no]],Stores[store_no],0))</f>
        <v>Wisconsin</v>
      </c>
      <c r="I4707">
        <f>INDEX(Stores[sqft],MATCH(Sales[[#This Row],[store_no]],Stores[store_no],0))</f>
        <v>138800</v>
      </c>
      <c r="J4707" s="4" t="str">
        <f>INDEX(Departments[dept_name],MATCH(Sales[[#This Row],[dept_no]],Departments[dept_no],0))</f>
        <v>Books</v>
      </c>
      <c r="K4707" s="4" t="str">
        <f>CONCATENATE(Sales[[#This Row],[region]],Sales[[#This Row],[storetype]])</f>
        <v>3A</v>
      </c>
      <c r="L4707" s="4">
        <f>INDEX(RegionStoreCount[Store Count],MATCH(Sales[[#This Row],[RegionStoretype]],RegionStoreCount[Region/Type],0))</f>
        <v>9</v>
      </c>
      <c r="M4707" s="4">
        <f>AND(Sales[[#This Row],[date]]&lt;=TY_YTDMax,Sales[[#This Row],[date]]&gt;=TY_YTDMin)*Sales[[#This Row],[sales]]</f>
        <v>0</v>
      </c>
      <c r="N4707" s="4">
        <f>AND(Sales[[#This Row],[date]]&lt;=LY_YTDMax,Sales[[#This Row],[date]]&gt;=LY_YTDMin)*Sales[[#This Row],[sales]]</f>
        <v>0</v>
      </c>
      <c r="O4707" s="4">
        <f>AND(Sales[[#This Row],[date]]&gt;=YoY_Min,Sales[[#This Row],[date]]&lt;=TY_YTDMax)*(Sales[[#This Row],[sales]]/Sales[[#This Row],[sqft]])</f>
        <v>0.23240155331412102</v>
      </c>
      <c r="P4707" s="4">
        <f>SUMIF(Sales[RegionStoretype],Sales[[#This Row],[RegionStoretype]],Sales[YoY_SSF])/Sales[[#This Row],[Region_TypeCount]]</f>
        <v>53.603836561720975</v>
      </c>
    </row>
    <row r="4708" spans="1:16" x14ac:dyDescent="0.25">
      <c r="A4708" s="1">
        <v>43056</v>
      </c>
      <c r="B4708">
        <v>6</v>
      </c>
      <c r="C4708">
        <v>10</v>
      </c>
      <c r="D4708">
        <v>4131.3100000000004</v>
      </c>
      <c r="E4708">
        <f>INDEX(Stores[region],MATCH(Sales[[#This Row],[store_no]],Stores[store_no],0))</f>
        <v>3</v>
      </c>
      <c r="F4708" t="str">
        <f>INDEX(Stores[storetype],MATCH(Sales[[#This Row],[store_no]],Stores[store_no],0))</f>
        <v>A</v>
      </c>
      <c r="G4708" t="str">
        <f>INDEX(Stores[location_city],MATCH(Sales[[#This Row],[store_no]],Stores[store_no],0))</f>
        <v>Green Bay</v>
      </c>
      <c r="H4708" t="str">
        <f>INDEX(Stores[location_state],MATCH(Sales[[#This Row],[store_no]],Stores[store_no],0))</f>
        <v>Wisconsin</v>
      </c>
      <c r="I4708">
        <f>INDEX(Stores[sqft],MATCH(Sales[[#This Row],[store_no]],Stores[store_no],0))</f>
        <v>138800</v>
      </c>
      <c r="J4708" s="4" t="str">
        <f>INDEX(Departments[dept_name],MATCH(Sales[[#This Row],[dept_no]],Departments[dept_no],0))</f>
        <v>Health</v>
      </c>
      <c r="K4708" s="4" t="str">
        <f>CONCATENATE(Sales[[#This Row],[region]],Sales[[#This Row],[storetype]])</f>
        <v>3A</v>
      </c>
      <c r="L4708" s="4">
        <f>INDEX(RegionStoreCount[Store Count],MATCH(Sales[[#This Row],[RegionStoretype]],RegionStoreCount[Region/Type],0))</f>
        <v>9</v>
      </c>
      <c r="M4708" s="4">
        <f>AND(Sales[[#This Row],[date]]&lt;=TY_YTDMax,Sales[[#This Row],[date]]&gt;=TY_YTDMin)*Sales[[#This Row],[sales]]</f>
        <v>0</v>
      </c>
      <c r="N4708" s="4">
        <f>AND(Sales[[#This Row],[date]]&lt;=LY_YTDMax,Sales[[#This Row],[date]]&gt;=LY_YTDMin)*Sales[[#This Row],[sales]]</f>
        <v>0</v>
      </c>
      <c r="O4708" s="4">
        <f>AND(Sales[[#This Row],[date]]&gt;=YoY_Min,Sales[[#This Row],[date]]&lt;=TY_YTDMax)*(Sales[[#This Row],[sales]]/Sales[[#This Row],[sqft]])</f>
        <v>2.9764481268011532E-2</v>
      </c>
      <c r="P4708" s="4">
        <f>SUMIF(Sales[RegionStoretype],Sales[[#This Row],[RegionStoretype]],Sales[YoY_SSF])/Sales[[#This Row],[Region_TypeCount]]</f>
        <v>53.603836561720975</v>
      </c>
    </row>
    <row r="4709" spans="1:16" x14ac:dyDescent="0.25">
      <c r="A4709" s="1">
        <v>43056</v>
      </c>
      <c r="B4709">
        <v>7</v>
      </c>
      <c r="C4709">
        <v>1</v>
      </c>
      <c r="D4709">
        <v>6278.0465999999997</v>
      </c>
      <c r="E4709">
        <f>INDEX(Stores[region],MATCH(Sales[[#This Row],[store_no]],Stores[store_no],0))</f>
        <v>2</v>
      </c>
      <c r="F4709" t="str">
        <f>INDEX(Stores[storetype],MATCH(Sales[[#This Row],[store_no]],Stores[store_no],0))</f>
        <v>B</v>
      </c>
      <c r="G4709" t="str">
        <f>INDEX(Stores[location_city],MATCH(Sales[[#This Row],[store_no]],Stores[store_no],0))</f>
        <v>Rockford</v>
      </c>
      <c r="H4709" t="str">
        <f>INDEX(Stores[location_state],MATCH(Sales[[#This Row],[store_no]],Stores[store_no],0))</f>
        <v>Illinois</v>
      </c>
      <c r="I4709">
        <f>INDEX(Stores[sqft],MATCH(Sales[[#This Row],[store_no]],Stores[store_no],0))</f>
        <v>127100</v>
      </c>
      <c r="J4709" s="4" t="str">
        <f>INDEX(Departments[dept_name],MATCH(Sales[[#This Row],[dept_no]],Departments[dept_no],0))</f>
        <v>Automotive</v>
      </c>
      <c r="K4709" s="4" t="str">
        <f>CONCATENATE(Sales[[#This Row],[region]],Sales[[#This Row],[storetype]])</f>
        <v>2B</v>
      </c>
      <c r="L4709" s="4">
        <f>INDEX(RegionStoreCount[Store Count],MATCH(Sales[[#This Row],[RegionStoretype]],RegionStoreCount[Region/Type],0))</f>
        <v>6</v>
      </c>
      <c r="M4709" s="4">
        <f>AND(Sales[[#This Row],[date]]&lt;=TY_YTDMax,Sales[[#This Row],[date]]&gt;=TY_YTDMin)*Sales[[#This Row],[sales]]</f>
        <v>0</v>
      </c>
      <c r="N4709" s="4">
        <f>AND(Sales[[#This Row],[date]]&lt;=LY_YTDMax,Sales[[#This Row],[date]]&gt;=LY_YTDMin)*Sales[[#This Row],[sales]]</f>
        <v>0</v>
      </c>
      <c r="O4709" s="4">
        <f>AND(Sales[[#This Row],[date]]&gt;=YoY_Min,Sales[[#This Row],[date]]&lt;=TY_YTDMax)*(Sales[[#This Row],[sales]]/Sales[[#This Row],[sqft]])</f>
        <v>4.9394544453186466E-2</v>
      </c>
      <c r="P4709" s="4">
        <f>SUMIF(Sales[RegionStoretype],Sales[[#This Row],[RegionStoretype]],Sales[YoY_SSF])/Sales[[#This Row],[Region_TypeCount]]</f>
        <v>58.393757732919049</v>
      </c>
    </row>
    <row r="4710" spans="1:16" x14ac:dyDescent="0.25">
      <c r="A4710" s="1">
        <v>43056</v>
      </c>
      <c r="B4710">
        <v>7</v>
      </c>
      <c r="C4710">
        <v>10</v>
      </c>
      <c r="D4710">
        <v>7174.0806000000002</v>
      </c>
      <c r="E4710">
        <f>INDEX(Stores[region],MATCH(Sales[[#This Row],[store_no]],Stores[store_no],0))</f>
        <v>2</v>
      </c>
      <c r="F4710" t="str">
        <f>INDEX(Stores[storetype],MATCH(Sales[[#This Row],[store_no]],Stores[store_no],0))</f>
        <v>B</v>
      </c>
      <c r="G4710" t="str">
        <f>INDEX(Stores[location_city],MATCH(Sales[[#This Row],[store_no]],Stores[store_no],0))</f>
        <v>Rockford</v>
      </c>
      <c r="H4710" t="str">
        <f>INDEX(Stores[location_state],MATCH(Sales[[#This Row],[store_no]],Stores[store_no],0))</f>
        <v>Illinois</v>
      </c>
      <c r="I4710">
        <f>INDEX(Stores[sqft],MATCH(Sales[[#This Row],[store_no]],Stores[store_no],0))</f>
        <v>127100</v>
      </c>
      <c r="J4710" s="4" t="str">
        <f>INDEX(Departments[dept_name],MATCH(Sales[[#This Row],[dept_no]],Departments[dept_no],0))</f>
        <v>Health</v>
      </c>
      <c r="K4710" s="4" t="str">
        <f>CONCATENATE(Sales[[#This Row],[region]],Sales[[#This Row],[storetype]])</f>
        <v>2B</v>
      </c>
      <c r="L4710" s="4">
        <f>INDEX(RegionStoreCount[Store Count],MATCH(Sales[[#This Row],[RegionStoretype]],RegionStoreCount[Region/Type],0))</f>
        <v>6</v>
      </c>
      <c r="M4710" s="4">
        <f>AND(Sales[[#This Row],[date]]&lt;=TY_YTDMax,Sales[[#This Row],[date]]&gt;=TY_YTDMin)*Sales[[#This Row],[sales]]</f>
        <v>0</v>
      </c>
      <c r="N4710" s="4">
        <f>AND(Sales[[#This Row],[date]]&lt;=LY_YTDMax,Sales[[#This Row],[date]]&gt;=LY_YTDMin)*Sales[[#This Row],[sales]]</f>
        <v>0</v>
      </c>
      <c r="O4710" s="4">
        <f>AND(Sales[[#This Row],[date]]&gt;=YoY_Min,Sales[[#This Row],[date]]&lt;=TY_YTDMax)*(Sales[[#This Row],[sales]]/Sales[[#This Row],[sqft]])</f>
        <v>5.6444379228953581E-2</v>
      </c>
      <c r="P4710" s="4">
        <f>SUMIF(Sales[RegionStoretype],Sales[[#This Row],[RegionStoretype]],Sales[YoY_SSF])/Sales[[#This Row],[Region_TypeCount]]</f>
        <v>58.393757732919049</v>
      </c>
    </row>
    <row r="4711" spans="1:16" x14ac:dyDescent="0.25">
      <c r="A4711" s="1">
        <v>43056</v>
      </c>
      <c r="B4711">
        <v>9</v>
      </c>
      <c r="C4711">
        <v>16</v>
      </c>
      <c r="D4711">
        <v>119475.65739999998</v>
      </c>
      <c r="E4711">
        <f>INDEX(Stores[region],MATCH(Sales[[#This Row],[store_no]],Stores[store_no],0))</f>
        <v>1</v>
      </c>
      <c r="F4711" t="str">
        <f>INDEX(Stores[storetype],MATCH(Sales[[#This Row],[store_no]],Stores[store_no],0))</f>
        <v>B</v>
      </c>
      <c r="G4711" t="str">
        <f>INDEX(Stores[location_city],MATCH(Sales[[#This Row],[store_no]],Stores[store_no],0))</f>
        <v>Columbus</v>
      </c>
      <c r="H4711" t="str">
        <f>INDEX(Stores[location_state],MATCH(Sales[[#This Row],[store_no]],Stores[store_no],0))</f>
        <v>Ohio</v>
      </c>
      <c r="I4711">
        <f>INDEX(Stores[sqft],MATCH(Sales[[#This Row],[store_no]],Stores[store_no],0))</f>
        <v>221800</v>
      </c>
      <c r="J4711" s="4" t="str">
        <f>INDEX(Departments[dept_name],MATCH(Sales[[#This Row],[dept_no]],Departments[dept_no],0))</f>
        <v>Outdoors</v>
      </c>
      <c r="K4711" s="4" t="str">
        <f>CONCATENATE(Sales[[#This Row],[region]],Sales[[#This Row],[storetype]])</f>
        <v>1B</v>
      </c>
      <c r="L4711" s="4">
        <f>INDEX(RegionStoreCount[Store Count],MATCH(Sales[[#This Row],[RegionStoretype]],RegionStoreCount[Region/Type],0))</f>
        <v>5</v>
      </c>
      <c r="M4711" s="4">
        <f>AND(Sales[[#This Row],[date]]&lt;=TY_YTDMax,Sales[[#This Row],[date]]&gt;=TY_YTDMin)*Sales[[#This Row],[sales]]</f>
        <v>0</v>
      </c>
      <c r="N4711" s="4">
        <f>AND(Sales[[#This Row],[date]]&lt;=LY_YTDMax,Sales[[#This Row],[date]]&gt;=LY_YTDMin)*Sales[[#This Row],[sales]]</f>
        <v>0</v>
      </c>
      <c r="O4711" s="4">
        <f>AND(Sales[[#This Row],[date]]&gt;=YoY_Min,Sales[[#This Row],[date]]&lt;=TY_YTDMax)*(Sales[[#This Row],[sales]]/Sales[[#This Row],[sqft]])</f>
        <v>0.53866391974752026</v>
      </c>
      <c r="P4711" s="4">
        <f>SUMIF(Sales[RegionStoretype],Sales[[#This Row],[RegionStoretype]],Sales[YoY_SSF])/Sales[[#This Row],[Region_TypeCount]]</f>
        <v>68.518982968140051</v>
      </c>
    </row>
    <row r="4712" spans="1:16" x14ac:dyDescent="0.25">
      <c r="A4712" s="1">
        <v>43056</v>
      </c>
      <c r="B4712">
        <v>10</v>
      </c>
      <c r="C4712">
        <v>3</v>
      </c>
      <c r="D4712">
        <v>102387.8832</v>
      </c>
      <c r="E4712">
        <f>INDEX(Stores[region],MATCH(Sales[[#This Row],[store_no]],Stores[store_no],0))</f>
        <v>1</v>
      </c>
      <c r="F4712" t="str">
        <f>INDEX(Stores[storetype],MATCH(Sales[[#This Row],[store_no]],Stores[store_no],0))</f>
        <v>B</v>
      </c>
      <c r="G4712" t="str">
        <f>INDEX(Stores[location_city],MATCH(Sales[[#This Row],[store_no]],Stores[store_no],0))</f>
        <v>Traverse City</v>
      </c>
      <c r="H4712" t="str">
        <f>INDEX(Stores[location_state],MATCH(Sales[[#This Row],[store_no]],Stores[store_no],0))</f>
        <v>Michigan</v>
      </c>
      <c r="I4712">
        <f>INDEX(Stores[sqft],MATCH(Sales[[#This Row],[store_no]],Stores[store_no],0))</f>
        <v>158200</v>
      </c>
      <c r="J4712" s="4" t="str">
        <f>INDEX(Departments[dept_name],MATCH(Sales[[#This Row],[dept_no]],Departments[dept_no],0))</f>
        <v>Beauty</v>
      </c>
      <c r="K4712" s="4" t="str">
        <f>CONCATENATE(Sales[[#This Row],[region]],Sales[[#This Row],[storetype]])</f>
        <v>1B</v>
      </c>
      <c r="L4712" s="4">
        <f>INDEX(RegionStoreCount[Store Count],MATCH(Sales[[#This Row],[RegionStoretype]],RegionStoreCount[Region/Type],0))</f>
        <v>5</v>
      </c>
      <c r="M4712" s="4">
        <f>AND(Sales[[#This Row],[date]]&lt;=TY_YTDMax,Sales[[#This Row],[date]]&gt;=TY_YTDMin)*Sales[[#This Row],[sales]]</f>
        <v>0</v>
      </c>
      <c r="N4712" s="4">
        <f>AND(Sales[[#This Row],[date]]&lt;=LY_YTDMax,Sales[[#This Row],[date]]&gt;=LY_YTDMin)*Sales[[#This Row],[sales]]</f>
        <v>0</v>
      </c>
      <c r="O4712" s="4">
        <f>AND(Sales[[#This Row],[date]]&gt;=YoY_Min,Sales[[#This Row],[date]]&lt;=TY_YTDMax)*(Sales[[#This Row],[sales]]/Sales[[#This Row],[sqft]])</f>
        <v>0.64720532996207325</v>
      </c>
      <c r="P4712" s="4">
        <f>SUMIF(Sales[RegionStoretype],Sales[[#This Row],[RegionStoretype]],Sales[YoY_SSF])/Sales[[#This Row],[Region_TypeCount]]</f>
        <v>68.518982968140051</v>
      </c>
    </row>
    <row r="4713" spans="1:16" x14ac:dyDescent="0.25">
      <c r="A4713" s="1">
        <v>43056</v>
      </c>
      <c r="B4713">
        <v>10</v>
      </c>
      <c r="C4713">
        <v>12</v>
      </c>
      <c r="D4713">
        <v>87733.263200000001</v>
      </c>
      <c r="E4713">
        <f>INDEX(Stores[region],MATCH(Sales[[#This Row],[store_no]],Stores[store_no],0))</f>
        <v>1</v>
      </c>
      <c r="F4713" t="str">
        <f>INDEX(Stores[storetype],MATCH(Sales[[#This Row],[store_no]],Stores[store_no],0))</f>
        <v>B</v>
      </c>
      <c r="G4713" t="str">
        <f>INDEX(Stores[location_city],MATCH(Sales[[#This Row],[store_no]],Stores[store_no],0))</f>
        <v>Traverse City</v>
      </c>
      <c r="H4713" t="str">
        <f>INDEX(Stores[location_state],MATCH(Sales[[#This Row],[store_no]],Stores[store_no],0))</f>
        <v>Michigan</v>
      </c>
      <c r="I4713">
        <f>INDEX(Stores[sqft],MATCH(Sales[[#This Row],[store_no]],Stores[store_no],0))</f>
        <v>158200</v>
      </c>
      <c r="J4713" s="4" t="str">
        <f>INDEX(Departments[dept_name],MATCH(Sales[[#This Row],[dept_no]],Departments[dept_no],0))</f>
        <v>Jewelery</v>
      </c>
      <c r="K4713" s="4" t="str">
        <f>CONCATENATE(Sales[[#This Row],[region]],Sales[[#This Row],[storetype]])</f>
        <v>1B</v>
      </c>
      <c r="L4713" s="4">
        <f>INDEX(RegionStoreCount[Store Count],MATCH(Sales[[#This Row],[RegionStoretype]],RegionStoreCount[Region/Type],0))</f>
        <v>5</v>
      </c>
      <c r="M4713" s="4">
        <f>AND(Sales[[#This Row],[date]]&lt;=TY_YTDMax,Sales[[#This Row],[date]]&gt;=TY_YTDMin)*Sales[[#This Row],[sales]]</f>
        <v>0</v>
      </c>
      <c r="N4713" s="4">
        <f>AND(Sales[[#This Row],[date]]&lt;=LY_YTDMax,Sales[[#This Row],[date]]&gt;=LY_YTDMin)*Sales[[#This Row],[sales]]</f>
        <v>0</v>
      </c>
      <c r="O4713" s="4">
        <f>AND(Sales[[#This Row],[date]]&gt;=YoY_Min,Sales[[#This Row],[date]]&lt;=TY_YTDMax)*(Sales[[#This Row],[sales]]/Sales[[#This Row],[sqft]])</f>
        <v>0.55457182806573957</v>
      </c>
      <c r="P4713" s="4">
        <f>SUMIF(Sales[RegionStoretype],Sales[[#This Row],[RegionStoretype]],Sales[YoY_SSF])/Sales[[#This Row],[Region_TypeCount]]</f>
        <v>68.518982968140051</v>
      </c>
    </row>
    <row r="4714" spans="1:16" x14ac:dyDescent="0.25">
      <c r="A4714" s="1">
        <v>43056</v>
      </c>
      <c r="B4714">
        <v>10</v>
      </c>
      <c r="C4714">
        <v>15</v>
      </c>
      <c r="D4714">
        <v>1208.8193000000001</v>
      </c>
      <c r="E4714">
        <f>INDEX(Stores[region],MATCH(Sales[[#This Row],[store_no]],Stores[store_no],0))</f>
        <v>1</v>
      </c>
      <c r="F4714" t="str">
        <f>INDEX(Stores[storetype],MATCH(Sales[[#This Row],[store_no]],Stores[store_no],0))</f>
        <v>B</v>
      </c>
      <c r="G4714" t="str">
        <f>INDEX(Stores[location_city],MATCH(Sales[[#This Row],[store_no]],Stores[store_no],0))</f>
        <v>Traverse City</v>
      </c>
      <c r="H4714" t="str">
        <f>INDEX(Stores[location_state],MATCH(Sales[[#This Row],[store_no]],Stores[store_no],0))</f>
        <v>Michigan</v>
      </c>
      <c r="I4714">
        <f>INDEX(Stores[sqft],MATCH(Sales[[#This Row],[store_no]],Stores[store_no],0))</f>
        <v>158200</v>
      </c>
      <c r="J4714" s="4" t="str">
        <f>INDEX(Departments[dept_name],MATCH(Sales[[#This Row],[dept_no]],Departments[dept_no],0))</f>
        <v>Music</v>
      </c>
      <c r="K4714" s="4" t="str">
        <f>CONCATENATE(Sales[[#This Row],[region]],Sales[[#This Row],[storetype]])</f>
        <v>1B</v>
      </c>
      <c r="L4714" s="4">
        <f>INDEX(RegionStoreCount[Store Count],MATCH(Sales[[#This Row],[RegionStoretype]],RegionStoreCount[Region/Type],0))</f>
        <v>5</v>
      </c>
      <c r="M4714" s="4">
        <f>AND(Sales[[#This Row],[date]]&lt;=TY_YTDMax,Sales[[#This Row],[date]]&gt;=TY_YTDMin)*Sales[[#This Row],[sales]]</f>
        <v>0</v>
      </c>
      <c r="N4714" s="4">
        <f>AND(Sales[[#This Row],[date]]&lt;=LY_YTDMax,Sales[[#This Row],[date]]&gt;=LY_YTDMin)*Sales[[#This Row],[sales]]</f>
        <v>0</v>
      </c>
      <c r="O4714" s="4">
        <f>AND(Sales[[#This Row],[date]]&gt;=YoY_Min,Sales[[#This Row],[date]]&lt;=TY_YTDMax)*(Sales[[#This Row],[sales]]/Sales[[#This Row],[sqft]])</f>
        <v>7.6410828065739574E-3</v>
      </c>
      <c r="P4714" s="4">
        <f>SUMIF(Sales[RegionStoretype],Sales[[#This Row],[RegionStoretype]],Sales[YoY_SSF])/Sales[[#This Row],[Region_TypeCount]]</f>
        <v>68.518982968140051</v>
      </c>
    </row>
    <row r="4715" spans="1:16" x14ac:dyDescent="0.25">
      <c r="A4715" s="1">
        <v>43056</v>
      </c>
      <c r="B4715">
        <v>11</v>
      </c>
      <c r="C4715">
        <v>19</v>
      </c>
      <c r="D4715">
        <v>66665.3995</v>
      </c>
      <c r="E4715">
        <f>INDEX(Stores[region],MATCH(Sales[[#This Row],[store_no]],Stores[store_no],0))</f>
        <v>1</v>
      </c>
      <c r="F4715" t="str">
        <f>INDEX(Stores[storetype],MATCH(Sales[[#This Row],[store_no]],Stores[store_no],0))</f>
        <v>A</v>
      </c>
      <c r="G4715" t="str">
        <f>INDEX(Stores[location_city],MATCH(Sales[[#This Row],[store_no]],Stores[store_no],0))</f>
        <v>Cleveland</v>
      </c>
      <c r="H4715" t="str">
        <f>INDEX(Stores[location_state],MATCH(Sales[[#This Row],[store_no]],Stores[store_no],0))</f>
        <v>Ohio</v>
      </c>
      <c r="I4715">
        <f>INDEX(Stores[sqft],MATCH(Sales[[#This Row],[store_no]],Stores[store_no],0))</f>
        <v>192400</v>
      </c>
      <c r="J4715" s="4" t="str">
        <f>INDEX(Departments[dept_name],MATCH(Sales[[#This Row],[dept_no]],Departments[dept_no],0))</f>
        <v>Tools</v>
      </c>
      <c r="K4715" s="4" t="str">
        <f>CONCATENATE(Sales[[#This Row],[region]],Sales[[#This Row],[storetype]])</f>
        <v>1A</v>
      </c>
      <c r="L4715" s="4">
        <f>INDEX(RegionStoreCount[Store Count],MATCH(Sales[[#This Row],[RegionStoretype]],RegionStoreCount[Region/Type],0))</f>
        <v>5</v>
      </c>
      <c r="M4715" s="4">
        <f>AND(Sales[[#This Row],[date]]&lt;=TY_YTDMax,Sales[[#This Row],[date]]&gt;=TY_YTDMin)*Sales[[#This Row],[sales]]</f>
        <v>0</v>
      </c>
      <c r="N4715" s="4">
        <f>AND(Sales[[#This Row],[date]]&lt;=LY_YTDMax,Sales[[#This Row],[date]]&gt;=LY_YTDMin)*Sales[[#This Row],[sales]]</f>
        <v>0</v>
      </c>
      <c r="O4715" s="4">
        <f>AND(Sales[[#This Row],[date]]&gt;=YoY_Min,Sales[[#This Row],[date]]&lt;=TY_YTDMax)*(Sales[[#This Row],[sales]]/Sales[[#This Row],[sqft]])</f>
        <v>0.3464937603950104</v>
      </c>
      <c r="P4715" s="4">
        <f>SUMIF(Sales[RegionStoretype],Sales[[#This Row],[RegionStoretype]],Sales[YoY_SSF])/Sales[[#This Row],[Region_TypeCount]]</f>
        <v>59.469551530910678</v>
      </c>
    </row>
    <row r="4716" spans="1:16" x14ac:dyDescent="0.25">
      <c r="A4716" s="1">
        <v>43056</v>
      </c>
      <c r="B4716">
        <v>12</v>
      </c>
      <c r="C4716">
        <v>3</v>
      </c>
      <c r="D4716">
        <v>46784.745300000002</v>
      </c>
      <c r="E4716">
        <f>INDEX(Stores[region],MATCH(Sales[[#This Row],[store_no]],Stores[store_no],0))</f>
        <v>2</v>
      </c>
      <c r="F4716" t="str">
        <f>INDEX(Stores[storetype],MATCH(Sales[[#This Row],[store_no]],Stores[store_no],0))</f>
        <v>B</v>
      </c>
      <c r="G4716" t="str">
        <f>INDEX(Stores[location_city],MATCH(Sales[[#This Row],[store_no]],Stores[store_no],0))</f>
        <v>Indianapolis</v>
      </c>
      <c r="H4716" t="str">
        <f>INDEX(Stores[location_state],MATCH(Sales[[#This Row],[store_no]],Stores[store_no],0))</f>
        <v>Indiana</v>
      </c>
      <c r="I4716">
        <f>INDEX(Stores[sqft],MATCH(Sales[[#This Row],[store_no]],Stores[store_no],0))</f>
        <v>120800</v>
      </c>
      <c r="J4716" s="4" t="str">
        <f>INDEX(Departments[dept_name],MATCH(Sales[[#This Row],[dept_no]],Departments[dept_no],0))</f>
        <v>Beauty</v>
      </c>
      <c r="K4716" s="4" t="str">
        <f>CONCATENATE(Sales[[#This Row],[region]],Sales[[#This Row],[storetype]])</f>
        <v>2B</v>
      </c>
      <c r="L4716" s="4">
        <f>INDEX(RegionStoreCount[Store Count],MATCH(Sales[[#This Row],[RegionStoretype]],RegionStoreCount[Region/Type],0))</f>
        <v>6</v>
      </c>
      <c r="M4716" s="4">
        <f>AND(Sales[[#This Row],[date]]&lt;=TY_YTDMax,Sales[[#This Row],[date]]&gt;=TY_YTDMin)*Sales[[#This Row],[sales]]</f>
        <v>0</v>
      </c>
      <c r="N4716" s="4">
        <f>AND(Sales[[#This Row],[date]]&lt;=LY_YTDMax,Sales[[#This Row],[date]]&gt;=LY_YTDMin)*Sales[[#This Row],[sales]]</f>
        <v>0</v>
      </c>
      <c r="O4716" s="4">
        <f>AND(Sales[[#This Row],[date]]&gt;=YoY_Min,Sales[[#This Row],[date]]&lt;=TY_YTDMax)*(Sales[[#This Row],[sales]]/Sales[[#This Row],[sqft]])</f>
        <v>0.38729093791390728</v>
      </c>
      <c r="P4716" s="4">
        <f>SUMIF(Sales[RegionStoretype],Sales[[#This Row],[RegionStoretype]],Sales[YoY_SSF])/Sales[[#This Row],[Region_TypeCount]]</f>
        <v>58.393757732919049</v>
      </c>
    </row>
    <row r="4717" spans="1:16" x14ac:dyDescent="0.25">
      <c r="A4717" s="1">
        <v>43056</v>
      </c>
      <c r="B4717">
        <v>12</v>
      </c>
      <c r="C4717">
        <v>6</v>
      </c>
      <c r="D4717">
        <v>44540.006199999996</v>
      </c>
      <c r="E4717">
        <f>INDEX(Stores[region],MATCH(Sales[[#This Row],[store_no]],Stores[store_no],0))</f>
        <v>2</v>
      </c>
      <c r="F4717" t="str">
        <f>INDEX(Stores[storetype],MATCH(Sales[[#This Row],[store_no]],Stores[store_no],0))</f>
        <v>B</v>
      </c>
      <c r="G4717" t="str">
        <f>INDEX(Stores[location_city],MATCH(Sales[[#This Row],[store_no]],Stores[store_no],0))</f>
        <v>Indianapolis</v>
      </c>
      <c r="H4717" t="str">
        <f>INDEX(Stores[location_state],MATCH(Sales[[#This Row],[store_no]],Stores[store_no],0))</f>
        <v>Indiana</v>
      </c>
      <c r="I4717">
        <f>INDEX(Stores[sqft],MATCH(Sales[[#This Row],[store_no]],Stores[store_no],0))</f>
        <v>120800</v>
      </c>
      <c r="J4717" s="4" t="str">
        <f>INDEX(Departments[dept_name],MATCH(Sales[[#This Row],[dept_no]],Departments[dept_no],0))</f>
        <v>Computers</v>
      </c>
      <c r="K4717" s="4" t="str">
        <f>CONCATENATE(Sales[[#This Row],[region]],Sales[[#This Row],[storetype]])</f>
        <v>2B</v>
      </c>
      <c r="L4717" s="4">
        <f>INDEX(RegionStoreCount[Store Count],MATCH(Sales[[#This Row],[RegionStoretype]],RegionStoreCount[Region/Type],0))</f>
        <v>6</v>
      </c>
      <c r="M4717" s="4">
        <f>AND(Sales[[#This Row],[date]]&lt;=TY_YTDMax,Sales[[#This Row],[date]]&gt;=TY_YTDMin)*Sales[[#This Row],[sales]]</f>
        <v>0</v>
      </c>
      <c r="N4717" s="4">
        <f>AND(Sales[[#This Row],[date]]&lt;=LY_YTDMax,Sales[[#This Row],[date]]&gt;=LY_YTDMin)*Sales[[#This Row],[sales]]</f>
        <v>0</v>
      </c>
      <c r="O4717" s="4">
        <f>AND(Sales[[#This Row],[date]]&gt;=YoY_Min,Sales[[#This Row],[date]]&lt;=TY_YTDMax)*(Sales[[#This Row],[sales]]/Sales[[#This Row],[sqft]])</f>
        <v>0.36870866059602647</v>
      </c>
      <c r="P4717" s="4">
        <f>SUMIF(Sales[RegionStoretype],Sales[[#This Row],[RegionStoretype]],Sales[YoY_SSF])/Sales[[#This Row],[Region_TypeCount]]</f>
        <v>58.393757732919049</v>
      </c>
    </row>
    <row r="4718" spans="1:16" x14ac:dyDescent="0.25">
      <c r="A4718" s="1">
        <v>43056</v>
      </c>
      <c r="B4718">
        <v>12</v>
      </c>
      <c r="C4718">
        <v>8</v>
      </c>
      <c r="D4718">
        <v>31687.701500000003</v>
      </c>
      <c r="E4718">
        <f>INDEX(Stores[region],MATCH(Sales[[#This Row],[store_no]],Stores[store_no],0))</f>
        <v>2</v>
      </c>
      <c r="F4718" t="str">
        <f>INDEX(Stores[storetype],MATCH(Sales[[#This Row],[store_no]],Stores[store_no],0))</f>
        <v>B</v>
      </c>
      <c r="G4718" t="str">
        <f>INDEX(Stores[location_city],MATCH(Sales[[#This Row],[store_no]],Stores[store_no],0))</f>
        <v>Indianapolis</v>
      </c>
      <c r="H4718" t="str">
        <f>INDEX(Stores[location_state],MATCH(Sales[[#This Row],[store_no]],Stores[store_no],0))</f>
        <v>Indiana</v>
      </c>
      <c r="I4718">
        <f>INDEX(Stores[sqft],MATCH(Sales[[#This Row],[store_no]],Stores[store_no],0))</f>
        <v>120800</v>
      </c>
      <c r="J4718" s="4" t="str">
        <f>INDEX(Departments[dept_name],MATCH(Sales[[#This Row],[dept_no]],Departments[dept_no],0))</f>
        <v>Games</v>
      </c>
      <c r="K4718" s="4" t="str">
        <f>CONCATENATE(Sales[[#This Row],[region]],Sales[[#This Row],[storetype]])</f>
        <v>2B</v>
      </c>
      <c r="L4718" s="4">
        <f>INDEX(RegionStoreCount[Store Count],MATCH(Sales[[#This Row],[RegionStoretype]],RegionStoreCount[Region/Type],0))</f>
        <v>6</v>
      </c>
      <c r="M4718" s="4">
        <f>AND(Sales[[#This Row],[date]]&lt;=TY_YTDMax,Sales[[#This Row],[date]]&gt;=TY_YTDMin)*Sales[[#This Row],[sales]]</f>
        <v>0</v>
      </c>
      <c r="N4718" s="4">
        <f>AND(Sales[[#This Row],[date]]&lt;=LY_YTDMax,Sales[[#This Row],[date]]&gt;=LY_YTDMin)*Sales[[#This Row],[sales]]</f>
        <v>0</v>
      </c>
      <c r="O4718" s="4">
        <f>AND(Sales[[#This Row],[date]]&gt;=YoY_Min,Sales[[#This Row],[date]]&lt;=TY_YTDMax)*(Sales[[#This Row],[sales]]/Sales[[#This Row],[sqft]])</f>
        <v>0.26231540976821194</v>
      </c>
      <c r="P4718" s="4">
        <f>SUMIF(Sales[RegionStoretype],Sales[[#This Row],[RegionStoretype]],Sales[YoY_SSF])/Sales[[#This Row],[Region_TypeCount]]</f>
        <v>58.393757732919049</v>
      </c>
    </row>
    <row r="4719" spans="1:16" x14ac:dyDescent="0.25">
      <c r="A4719" s="1">
        <v>43056</v>
      </c>
      <c r="B4719">
        <v>12</v>
      </c>
      <c r="C4719">
        <v>15</v>
      </c>
      <c r="D4719">
        <v>47826.846899999997</v>
      </c>
      <c r="E4719">
        <f>INDEX(Stores[region],MATCH(Sales[[#This Row],[store_no]],Stores[store_no],0))</f>
        <v>2</v>
      </c>
      <c r="F4719" t="str">
        <f>INDEX(Stores[storetype],MATCH(Sales[[#This Row],[store_no]],Stores[store_no],0))</f>
        <v>B</v>
      </c>
      <c r="G4719" t="str">
        <f>INDEX(Stores[location_city],MATCH(Sales[[#This Row],[store_no]],Stores[store_no],0))</f>
        <v>Indianapolis</v>
      </c>
      <c r="H4719" t="str">
        <f>INDEX(Stores[location_state],MATCH(Sales[[#This Row],[store_no]],Stores[store_no],0))</f>
        <v>Indiana</v>
      </c>
      <c r="I4719">
        <f>INDEX(Stores[sqft],MATCH(Sales[[#This Row],[store_no]],Stores[store_no],0))</f>
        <v>120800</v>
      </c>
      <c r="J4719" s="4" t="str">
        <f>INDEX(Departments[dept_name],MATCH(Sales[[#This Row],[dept_no]],Departments[dept_no],0))</f>
        <v>Music</v>
      </c>
      <c r="K4719" s="4" t="str">
        <f>CONCATENATE(Sales[[#This Row],[region]],Sales[[#This Row],[storetype]])</f>
        <v>2B</v>
      </c>
      <c r="L4719" s="4">
        <f>INDEX(RegionStoreCount[Store Count],MATCH(Sales[[#This Row],[RegionStoretype]],RegionStoreCount[Region/Type],0))</f>
        <v>6</v>
      </c>
      <c r="M4719" s="4">
        <f>AND(Sales[[#This Row],[date]]&lt;=TY_YTDMax,Sales[[#This Row],[date]]&gt;=TY_YTDMin)*Sales[[#This Row],[sales]]</f>
        <v>0</v>
      </c>
      <c r="N4719" s="4">
        <f>AND(Sales[[#This Row],[date]]&lt;=LY_YTDMax,Sales[[#This Row],[date]]&gt;=LY_YTDMin)*Sales[[#This Row],[sales]]</f>
        <v>0</v>
      </c>
      <c r="O4719" s="4">
        <f>AND(Sales[[#This Row],[date]]&gt;=YoY_Min,Sales[[#This Row],[date]]&lt;=TY_YTDMax)*(Sales[[#This Row],[sales]]/Sales[[#This Row],[sqft]])</f>
        <v>0.39591760678807947</v>
      </c>
      <c r="P4719" s="4">
        <f>SUMIF(Sales[RegionStoretype],Sales[[#This Row],[RegionStoretype]],Sales[YoY_SSF])/Sales[[#This Row],[Region_TypeCount]]</f>
        <v>58.393757732919049</v>
      </c>
    </row>
    <row r="4720" spans="1:16" x14ac:dyDescent="0.25">
      <c r="A4720" s="1">
        <v>43056</v>
      </c>
      <c r="B4720">
        <v>13</v>
      </c>
      <c r="C4720">
        <v>3</v>
      </c>
      <c r="D4720">
        <v>156844.75539999999</v>
      </c>
      <c r="E4720">
        <f>INDEX(Stores[region],MATCH(Sales[[#This Row],[store_no]],Stores[store_no],0))</f>
        <v>3</v>
      </c>
      <c r="F4720" t="str">
        <f>INDEX(Stores[storetype],MATCH(Sales[[#This Row],[store_no]],Stores[store_no],0))</f>
        <v>A</v>
      </c>
      <c r="G4720" t="str">
        <f>INDEX(Stores[location_city],MATCH(Sales[[#This Row],[store_no]],Stores[store_no],0))</f>
        <v>Overland Park</v>
      </c>
      <c r="H4720" t="str">
        <f>INDEX(Stores[location_state],MATCH(Sales[[#This Row],[store_no]],Stores[store_no],0))</f>
        <v>Kansas</v>
      </c>
      <c r="I4720">
        <f>INDEX(Stores[sqft],MATCH(Sales[[#This Row],[store_no]],Stores[store_no],0))</f>
        <v>201000</v>
      </c>
      <c r="J4720" s="4" t="str">
        <f>INDEX(Departments[dept_name],MATCH(Sales[[#This Row],[dept_no]],Departments[dept_no],0))</f>
        <v>Beauty</v>
      </c>
      <c r="K4720" s="4" t="str">
        <f>CONCATENATE(Sales[[#This Row],[region]],Sales[[#This Row],[storetype]])</f>
        <v>3A</v>
      </c>
      <c r="L4720" s="4">
        <f>INDEX(RegionStoreCount[Store Count],MATCH(Sales[[#This Row],[RegionStoretype]],RegionStoreCount[Region/Type],0))</f>
        <v>9</v>
      </c>
      <c r="M4720" s="4">
        <f>AND(Sales[[#This Row],[date]]&lt;=TY_YTDMax,Sales[[#This Row],[date]]&gt;=TY_YTDMin)*Sales[[#This Row],[sales]]</f>
        <v>0</v>
      </c>
      <c r="N4720" s="4">
        <f>AND(Sales[[#This Row],[date]]&lt;=LY_YTDMax,Sales[[#This Row],[date]]&gt;=LY_YTDMin)*Sales[[#This Row],[sales]]</f>
        <v>0</v>
      </c>
      <c r="O4720" s="4">
        <f>AND(Sales[[#This Row],[date]]&gt;=YoY_Min,Sales[[#This Row],[date]]&lt;=TY_YTDMax)*(Sales[[#This Row],[sales]]/Sales[[#This Row],[sqft]])</f>
        <v>0.78032216616915417</v>
      </c>
      <c r="P4720" s="4">
        <f>SUMIF(Sales[RegionStoretype],Sales[[#This Row],[RegionStoretype]],Sales[YoY_SSF])/Sales[[#This Row],[Region_TypeCount]]</f>
        <v>53.603836561720975</v>
      </c>
    </row>
    <row r="4721" spans="1:16" x14ac:dyDescent="0.25">
      <c r="A4721" s="1">
        <v>43056</v>
      </c>
      <c r="B4721">
        <v>13</v>
      </c>
      <c r="C4721">
        <v>5</v>
      </c>
      <c r="D4721">
        <v>103431.15</v>
      </c>
      <c r="E4721">
        <f>INDEX(Stores[region],MATCH(Sales[[#This Row],[store_no]],Stores[store_no],0))</f>
        <v>3</v>
      </c>
      <c r="F4721" t="str">
        <f>INDEX(Stores[storetype],MATCH(Sales[[#This Row],[store_no]],Stores[store_no],0))</f>
        <v>A</v>
      </c>
      <c r="G4721" t="str">
        <f>INDEX(Stores[location_city],MATCH(Sales[[#This Row],[store_no]],Stores[store_no],0))</f>
        <v>Overland Park</v>
      </c>
      <c r="H4721" t="str">
        <f>INDEX(Stores[location_state],MATCH(Sales[[#This Row],[store_no]],Stores[store_no],0))</f>
        <v>Kansas</v>
      </c>
      <c r="I4721">
        <f>INDEX(Stores[sqft],MATCH(Sales[[#This Row],[store_no]],Stores[store_no],0))</f>
        <v>201000</v>
      </c>
      <c r="J4721" s="4" t="str">
        <f>INDEX(Departments[dept_name],MATCH(Sales[[#This Row],[dept_no]],Departments[dept_no],0))</f>
        <v>Clothing</v>
      </c>
      <c r="K4721" s="4" t="str">
        <f>CONCATENATE(Sales[[#This Row],[region]],Sales[[#This Row],[storetype]])</f>
        <v>3A</v>
      </c>
      <c r="L4721" s="4">
        <f>INDEX(RegionStoreCount[Store Count],MATCH(Sales[[#This Row],[RegionStoretype]],RegionStoreCount[Region/Type],0))</f>
        <v>9</v>
      </c>
      <c r="M4721" s="4">
        <f>AND(Sales[[#This Row],[date]]&lt;=TY_YTDMax,Sales[[#This Row],[date]]&gt;=TY_YTDMin)*Sales[[#This Row],[sales]]</f>
        <v>0</v>
      </c>
      <c r="N4721" s="4">
        <f>AND(Sales[[#This Row],[date]]&lt;=LY_YTDMax,Sales[[#This Row],[date]]&gt;=LY_YTDMin)*Sales[[#This Row],[sales]]</f>
        <v>0</v>
      </c>
      <c r="O4721" s="4">
        <f>AND(Sales[[#This Row],[date]]&gt;=YoY_Min,Sales[[#This Row],[date]]&lt;=TY_YTDMax)*(Sales[[#This Row],[sales]]/Sales[[#This Row],[sqft]])</f>
        <v>0.51458283582089548</v>
      </c>
      <c r="P4721" s="4">
        <f>SUMIF(Sales[RegionStoretype],Sales[[#This Row],[RegionStoretype]],Sales[YoY_SSF])/Sales[[#This Row],[Region_TypeCount]]</f>
        <v>53.603836561720975</v>
      </c>
    </row>
    <row r="4722" spans="1:16" x14ac:dyDescent="0.25">
      <c r="A4722" s="1">
        <v>43056</v>
      </c>
      <c r="B4722">
        <v>14</v>
      </c>
      <c r="C4722">
        <v>14</v>
      </c>
      <c r="D4722">
        <v>25091.392400000001</v>
      </c>
      <c r="E4722">
        <f>INDEX(Stores[region],MATCH(Sales[[#This Row],[store_no]],Stores[store_no],0))</f>
        <v>3</v>
      </c>
      <c r="F4722" t="str">
        <f>INDEX(Stores[storetype],MATCH(Sales[[#This Row],[store_no]],Stores[store_no],0))</f>
        <v>A</v>
      </c>
      <c r="G4722" t="str">
        <f>INDEX(Stores[location_city],MATCH(Sales[[#This Row],[store_no]],Stores[store_no],0))</f>
        <v>Bismarck</v>
      </c>
      <c r="H4722" t="str">
        <f>INDEX(Stores[location_state],MATCH(Sales[[#This Row],[store_no]],Stores[store_no],0))</f>
        <v>North Dakota</v>
      </c>
      <c r="I4722">
        <f>INDEX(Stores[sqft],MATCH(Sales[[#This Row],[store_no]],Stores[store_no],0))</f>
        <v>96400</v>
      </c>
      <c r="J4722" s="4" t="str">
        <f>INDEX(Departments[dept_name],MATCH(Sales[[#This Row],[dept_no]],Departments[dept_no],0))</f>
        <v>Movies</v>
      </c>
      <c r="K4722" s="4" t="str">
        <f>CONCATENATE(Sales[[#This Row],[region]],Sales[[#This Row],[storetype]])</f>
        <v>3A</v>
      </c>
      <c r="L4722" s="4">
        <f>INDEX(RegionStoreCount[Store Count],MATCH(Sales[[#This Row],[RegionStoretype]],RegionStoreCount[Region/Type],0))</f>
        <v>9</v>
      </c>
      <c r="M4722" s="4">
        <f>AND(Sales[[#This Row],[date]]&lt;=TY_YTDMax,Sales[[#This Row],[date]]&gt;=TY_YTDMin)*Sales[[#This Row],[sales]]</f>
        <v>0</v>
      </c>
      <c r="N4722" s="4">
        <f>AND(Sales[[#This Row],[date]]&lt;=LY_YTDMax,Sales[[#This Row],[date]]&gt;=LY_YTDMin)*Sales[[#This Row],[sales]]</f>
        <v>0</v>
      </c>
      <c r="O4722" s="4">
        <f>AND(Sales[[#This Row],[date]]&gt;=YoY_Min,Sales[[#This Row],[date]]&lt;=TY_YTDMax)*(Sales[[#This Row],[sales]]/Sales[[#This Row],[sqft]])</f>
        <v>0.26028415352697098</v>
      </c>
      <c r="P4722" s="4">
        <f>SUMIF(Sales[RegionStoretype],Sales[[#This Row],[RegionStoretype]],Sales[YoY_SSF])/Sales[[#This Row],[Region_TypeCount]]</f>
        <v>53.603836561720975</v>
      </c>
    </row>
    <row r="4723" spans="1:16" x14ac:dyDescent="0.25">
      <c r="A4723" s="1">
        <v>43056</v>
      </c>
      <c r="B4723">
        <v>14</v>
      </c>
      <c r="C4723">
        <v>16</v>
      </c>
      <c r="D4723">
        <v>94199.717899999989</v>
      </c>
      <c r="E4723">
        <f>INDEX(Stores[region],MATCH(Sales[[#This Row],[store_no]],Stores[store_no],0))</f>
        <v>3</v>
      </c>
      <c r="F4723" t="str">
        <f>INDEX(Stores[storetype],MATCH(Sales[[#This Row],[store_no]],Stores[store_no],0))</f>
        <v>A</v>
      </c>
      <c r="G4723" t="str">
        <f>INDEX(Stores[location_city],MATCH(Sales[[#This Row],[store_no]],Stores[store_no],0))</f>
        <v>Bismarck</v>
      </c>
      <c r="H4723" t="str">
        <f>INDEX(Stores[location_state],MATCH(Sales[[#This Row],[store_no]],Stores[store_no],0))</f>
        <v>North Dakota</v>
      </c>
      <c r="I4723">
        <f>INDEX(Stores[sqft],MATCH(Sales[[#This Row],[store_no]],Stores[store_no],0))</f>
        <v>96400</v>
      </c>
      <c r="J4723" s="4" t="str">
        <f>INDEX(Departments[dept_name],MATCH(Sales[[#This Row],[dept_no]],Departments[dept_no],0))</f>
        <v>Outdoors</v>
      </c>
      <c r="K4723" s="4" t="str">
        <f>CONCATENATE(Sales[[#This Row],[region]],Sales[[#This Row],[storetype]])</f>
        <v>3A</v>
      </c>
      <c r="L4723" s="4">
        <f>INDEX(RegionStoreCount[Store Count],MATCH(Sales[[#This Row],[RegionStoretype]],RegionStoreCount[Region/Type],0))</f>
        <v>9</v>
      </c>
      <c r="M4723" s="4">
        <f>AND(Sales[[#This Row],[date]]&lt;=TY_YTDMax,Sales[[#This Row],[date]]&gt;=TY_YTDMin)*Sales[[#This Row],[sales]]</f>
        <v>0</v>
      </c>
      <c r="N4723" s="4">
        <f>AND(Sales[[#This Row],[date]]&lt;=LY_YTDMax,Sales[[#This Row],[date]]&gt;=LY_YTDMin)*Sales[[#This Row],[sales]]</f>
        <v>0</v>
      </c>
      <c r="O4723" s="4">
        <f>AND(Sales[[#This Row],[date]]&gt;=YoY_Min,Sales[[#This Row],[date]]&lt;=TY_YTDMax)*(Sales[[#This Row],[sales]]/Sales[[#This Row],[sqft]])</f>
        <v>0.97717549688796668</v>
      </c>
      <c r="P4723" s="4">
        <f>SUMIF(Sales[RegionStoretype],Sales[[#This Row],[RegionStoretype]],Sales[YoY_SSF])/Sales[[#This Row],[Region_TypeCount]]</f>
        <v>53.603836561720975</v>
      </c>
    </row>
    <row r="4724" spans="1:16" x14ac:dyDescent="0.25">
      <c r="A4724" s="1">
        <v>43056</v>
      </c>
      <c r="B4724">
        <v>14</v>
      </c>
      <c r="C4724">
        <v>17</v>
      </c>
      <c r="D4724">
        <v>60850.328099999999</v>
      </c>
      <c r="E4724">
        <f>INDEX(Stores[region],MATCH(Sales[[#This Row],[store_no]],Stores[store_no],0))</f>
        <v>3</v>
      </c>
      <c r="F4724" t="str">
        <f>INDEX(Stores[storetype],MATCH(Sales[[#This Row],[store_no]],Stores[store_no],0))</f>
        <v>A</v>
      </c>
      <c r="G4724" t="str">
        <f>INDEX(Stores[location_city],MATCH(Sales[[#This Row],[store_no]],Stores[store_no],0))</f>
        <v>Bismarck</v>
      </c>
      <c r="H4724" t="str">
        <f>INDEX(Stores[location_state],MATCH(Sales[[#This Row],[store_no]],Stores[store_no],0))</f>
        <v>North Dakota</v>
      </c>
      <c r="I4724">
        <f>INDEX(Stores[sqft],MATCH(Sales[[#This Row],[store_no]],Stores[store_no],0))</f>
        <v>96400</v>
      </c>
      <c r="J4724" s="4" t="str">
        <f>INDEX(Departments[dept_name],MATCH(Sales[[#This Row],[dept_no]],Departments[dept_no],0))</f>
        <v>Shoes</v>
      </c>
      <c r="K4724" s="4" t="str">
        <f>CONCATENATE(Sales[[#This Row],[region]],Sales[[#This Row],[storetype]])</f>
        <v>3A</v>
      </c>
      <c r="L4724" s="4">
        <f>INDEX(RegionStoreCount[Store Count],MATCH(Sales[[#This Row],[RegionStoretype]],RegionStoreCount[Region/Type],0))</f>
        <v>9</v>
      </c>
      <c r="M4724" s="4">
        <f>AND(Sales[[#This Row],[date]]&lt;=TY_YTDMax,Sales[[#This Row],[date]]&gt;=TY_YTDMin)*Sales[[#This Row],[sales]]</f>
        <v>0</v>
      </c>
      <c r="N4724" s="4">
        <f>AND(Sales[[#This Row],[date]]&lt;=LY_YTDMax,Sales[[#This Row],[date]]&gt;=LY_YTDMin)*Sales[[#This Row],[sales]]</f>
        <v>0</v>
      </c>
      <c r="O4724" s="4">
        <f>AND(Sales[[#This Row],[date]]&gt;=YoY_Min,Sales[[#This Row],[date]]&lt;=TY_YTDMax)*(Sales[[#This Row],[sales]]/Sales[[#This Row],[sqft]])</f>
        <v>0.6312274699170124</v>
      </c>
      <c r="P4724" s="4">
        <f>SUMIF(Sales[RegionStoretype],Sales[[#This Row],[RegionStoretype]],Sales[YoY_SSF])/Sales[[#This Row],[Region_TypeCount]]</f>
        <v>53.603836561720975</v>
      </c>
    </row>
    <row r="4725" spans="1:16" x14ac:dyDescent="0.25">
      <c r="A4725" s="1">
        <v>43056</v>
      </c>
      <c r="B4725">
        <v>15</v>
      </c>
      <c r="C4725">
        <v>2</v>
      </c>
      <c r="D4725">
        <v>57867.931599999996</v>
      </c>
      <c r="E4725">
        <f>INDEX(Stores[region],MATCH(Sales[[#This Row],[store_no]],Stores[store_no],0))</f>
        <v>2</v>
      </c>
      <c r="F4725" t="str">
        <f>INDEX(Stores[storetype],MATCH(Sales[[#This Row],[store_no]],Stores[store_no],0))</f>
        <v>B</v>
      </c>
      <c r="G4725" t="str">
        <f>INDEX(Stores[location_city],MATCH(Sales[[#This Row],[store_no]],Stores[store_no],0))</f>
        <v>Rochester</v>
      </c>
      <c r="H4725" t="str">
        <f>INDEX(Stores[location_state],MATCH(Sales[[#This Row],[store_no]],Stores[store_no],0))</f>
        <v>Minnesota</v>
      </c>
      <c r="I4725">
        <f>INDEX(Stores[sqft],MATCH(Sales[[#This Row],[store_no]],Stores[store_no],0))</f>
        <v>128100</v>
      </c>
      <c r="J4725" s="4" t="str">
        <f>INDEX(Departments[dept_name],MATCH(Sales[[#This Row],[dept_no]],Departments[dept_no],0))</f>
        <v>Baby</v>
      </c>
      <c r="K4725" s="4" t="str">
        <f>CONCATENATE(Sales[[#This Row],[region]],Sales[[#This Row],[storetype]])</f>
        <v>2B</v>
      </c>
      <c r="L4725" s="4">
        <f>INDEX(RegionStoreCount[Store Count],MATCH(Sales[[#This Row],[RegionStoretype]],RegionStoreCount[Region/Type],0))</f>
        <v>6</v>
      </c>
      <c r="M4725" s="4">
        <f>AND(Sales[[#This Row],[date]]&lt;=TY_YTDMax,Sales[[#This Row],[date]]&gt;=TY_YTDMin)*Sales[[#This Row],[sales]]</f>
        <v>0</v>
      </c>
      <c r="N4725" s="4">
        <f>AND(Sales[[#This Row],[date]]&lt;=LY_YTDMax,Sales[[#This Row],[date]]&gt;=LY_YTDMin)*Sales[[#This Row],[sales]]</f>
        <v>0</v>
      </c>
      <c r="O4725" s="4">
        <f>AND(Sales[[#This Row],[date]]&gt;=YoY_Min,Sales[[#This Row],[date]]&lt;=TY_YTDMax)*(Sales[[#This Row],[sales]]/Sales[[#This Row],[sqft]])</f>
        <v>0.45174029352068695</v>
      </c>
      <c r="P4725" s="4">
        <f>SUMIF(Sales[RegionStoretype],Sales[[#This Row],[RegionStoretype]],Sales[YoY_SSF])/Sales[[#This Row],[Region_TypeCount]]</f>
        <v>58.393757732919049</v>
      </c>
    </row>
    <row r="4726" spans="1:16" x14ac:dyDescent="0.25">
      <c r="A4726" s="1">
        <v>43056</v>
      </c>
      <c r="B4726">
        <v>15</v>
      </c>
      <c r="C4726">
        <v>7</v>
      </c>
      <c r="D4726">
        <v>48771.622299999988</v>
      </c>
      <c r="E4726">
        <f>INDEX(Stores[region],MATCH(Sales[[#This Row],[store_no]],Stores[store_no],0))</f>
        <v>2</v>
      </c>
      <c r="F4726" t="str">
        <f>INDEX(Stores[storetype],MATCH(Sales[[#This Row],[store_no]],Stores[store_no],0))</f>
        <v>B</v>
      </c>
      <c r="G4726" t="str">
        <f>INDEX(Stores[location_city],MATCH(Sales[[#This Row],[store_no]],Stores[store_no],0))</f>
        <v>Rochester</v>
      </c>
      <c r="H4726" t="str">
        <f>INDEX(Stores[location_state],MATCH(Sales[[#This Row],[store_no]],Stores[store_no],0))</f>
        <v>Minnesota</v>
      </c>
      <c r="I4726">
        <f>INDEX(Stores[sqft],MATCH(Sales[[#This Row],[store_no]],Stores[store_no],0))</f>
        <v>128100</v>
      </c>
      <c r="J4726" s="4" t="str">
        <f>INDEX(Departments[dept_name],MATCH(Sales[[#This Row],[dept_no]],Departments[dept_no],0))</f>
        <v>Electronics</v>
      </c>
      <c r="K4726" s="4" t="str">
        <f>CONCATENATE(Sales[[#This Row],[region]],Sales[[#This Row],[storetype]])</f>
        <v>2B</v>
      </c>
      <c r="L4726" s="4">
        <f>INDEX(RegionStoreCount[Store Count],MATCH(Sales[[#This Row],[RegionStoretype]],RegionStoreCount[Region/Type],0))</f>
        <v>6</v>
      </c>
      <c r="M4726" s="4">
        <f>AND(Sales[[#This Row],[date]]&lt;=TY_YTDMax,Sales[[#This Row],[date]]&gt;=TY_YTDMin)*Sales[[#This Row],[sales]]</f>
        <v>0</v>
      </c>
      <c r="N4726" s="4">
        <f>AND(Sales[[#This Row],[date]]&lt;=LY_YTDMax,Sales[[#This Row],[date]]&gt;=LY_YTDMin)*Sales[[#This Row],[sales]]</f>
        <v>0</v>
      </c>
      <c r="O4726" s="4">
        <f>AND(Sales[[#This Row],[date]]&gt;=YoY_Min,Sales[[#This Row],[date]]&lt;=TY_YTDMax)*(Sales[[#This Row],[sales]]/Sales[[#This Row],[sqft]])</f>
        <v>0.38073085323965644</v>
      </c>
      <c r="P4726" s="4">
        <f>SUMIF(Sales[RegionStoretype],Sales[[#This Row],[RegionStoretype]],Sales[YoY_SSF])/Sales[[#This Row],[Region_TypeCount]]</f>
        <v>58.393757732919049</v>
      </c>
    </row>
    <row r="4727" spans="1:16" x14ac:dyDescent="0.25">
      <c r="A4727" s="1">
        <v>43056</v>
      </c>
      <c r="B4727">
        <v>15</v>
      </c>
      <c r="C4727">
        <v>9</v>
      </c>
      <c r="D4727">
        <v>15283.3874</v>
      </c>
      <c r="E4727">
        <f>INDEX(Stores[region],MATCH(Sales[[#This Row],[store_no]],Stores[store_no],0))</f>
        <v>2</v>
      </c>
      <c r="F4727" t="str">
        <f>INDEX(Stores[storetype],MATCH(Sales[[#This Row],[store_no]],Stores[store_no],0))</f>
        <v>B</v>
      </c>
      <c r="G4727" t="str">
        <f>INDEX(Stores[location_city],MATCH(Sales[[#This Row],[store_no]],Stores[store_no],0))</f>
        <v>Rochester</v>
      </c>
      <c r="H4727" t="str">
        <f>INDEX(Stores[location_state],MATCH(Sales[[#This Row],[store_no]],Stores[store_no],0))</f>
        <v>Minnesota</v>
      </c>
      <c r="I4727">
        <f>INDEX(Stores[sqft],MATCH(Sales[[#This Row],[store_no]],Stores[store_no],0))</f>
        <v>128100</v>
      </c>
      <c r="J4727" s="4" t="str">
        <f>INDEX(Departments[dept_name],MATCH(Sales[[#This Row],[dept_no]],Departments[dept_no],0))</f>
        <v>Garden</v>
      </c>
      <c r="K4727" s="4" t="str">
        <f>CONCATENATE(Sales[[#This Row],[region]],Sales[[#This Row],[storetype]])</f>
        <v>2B</v>
      </c>
      <c r="L4727" s="4">
        <f>INDEX(RegionStoreCount[Store Count],MATCH(Sales[[#This Row],[RegionStoretype]],RegionStoreCount[Region/Type],0))</f>
        <v>6</v>
      </c>
      <c r="M4727" s="4">
        <f>AND(Sales[[#This Row],[date]]&lt;=TY_YTDMax,Sales[[#This Row],[date]]&gt;=TY_YTDMin)*Sales[[#This Row],[sales]]</f>
        <v>0</v>
      </c>
      <c r="N4727" s="4">
        <f>AND(Sales[[#This Row],[date]]&lt;=LY_YTDMax,Sales[[#This Row],[date]]&gt;=LY_YTDMin)*Sales[[#This Row],[sales]]</f>
        <v>0</v>
      </c>
      <c r="O4727" s="4">
        <f>AND(Sales[[#This Row],[date]]&gt;=YoY_Min,Sales[[#This Row],[date]]&lt;=TY_YTDMax)*(Sales[[#This Row],[sales]]/Sales[[#This Row],[sqft]])</f>
        <v>0.11930825448868071</v>
      </c>
      <c r="P4727" s="4">
        <f>SUMIF(Sales[RegionStoretype],Sales[[#This Row],[RegionStoretype]],Sales[YoY_SSF])/Sales[[#This Row],[Region_TypeCount]]</f>
        <v>58.393757732919049</v>
      </c>
    </row>
    <row r="4728" spans="1:16" x14ac:dyDescent="0.25">
      <c r="A4728" s="1">
        <v>43056</v>
      </c>
      <c r="B4728">
        <v>15</v>
      </c>
      <c r="C4728">
        <v>12</v>
      </c>
      <c r="D4728">
        <v>129703.44469999998</v>
      </c>
      <c r="E4728">
        <f>INDEX(Stores[region],MATCH(Sales[[#This Row],[store_no]],Stores[store_no],0))</f>
        <v>2</v>
      </c>
      <c r="F4728" t="str">
        <f>INDEX(Stores[storetype],MATCH(Sales[[#This Row],[store_no]],Stores[store_no],0))</f>
        <v>B</v>
      </c>
      <c r="G4728" t="str">
        <f>INDEX(Stores[location_city],MATCH(Sales[[#This Row],[store_no]],Stores[store_no],0))</f>
        <v>Rochester</v>
      </c>
      <c r="H4728" t="str">
        <f>INDEX(Stores[location_state],MATCH(Sales[[#This Row],[store_no]],Stores[store_no],0))</f>
        <v>Minnesota</v>
      </c>
      <c r="I4728">
        <f>INDEX(Stores[sqft],MATCH(Sales[[#This Row],[store_no]],Stores[store_no],0))</f>
        <v>128100</v>
      </c>
      <c r="J4728" s="4" t="str">
        <f>INDEX(Departments[dept_name],MATCH(Sales[[#This Row],[dept_no]],Departments[dept_no],0))</f>
        <v>Jewelery</v>
      </c>
      <c r="K4728" s="4" t="str">
        <f>CONCATENATE(Sales[[#This Row],[region]],Sales[[#This Row],[storetype]])</f>
        <v>2B</v>
      </c>
      <c r="L4728" s="4">
        <f>INDEX(RegionStoreCount[Store Count],MATCH(Sales[[#This Row],[RegionStoretype]],RegionStoreCount[Region/Type],0))</f>
        <v>6</v>
      </c>
      <c r="M4728" s="4">
        <f>AND(Sales[[#This Row],[date]]&lt;=TY_YTDMax,Sales[[#This Row],[date]]&gt;=TY_YTDMin)*Sales[[#This Row],[sales]]</f>
        <v>0</v>
      </c>
      <c r="N4728" s="4">
        <f>AND(Sales[[#This Row],[date]]&lt;=LY_YTDMax,Sales[[#This Row],[date]]&gt;=LY_YTDMin)*Sales[[#This Row],[sales]]</f>
        <v>0</v>
      </c>
      <c r="O4728" s="4">
        <f>AND(Sales[[#This Row],[date]]&gt;=YoY_Min,Sales[[#This Row],[date]]&lt;=TY_YTDMax)*(Sales[[#This Row],[sales]]/Sales[[#This Row],[sqft]])</f>
        <v>1.0125171327088212</v>
      </c>
      <c r="P4728" s="4">
        <f>SUMIF(Sales[RegionStoretype],Sales[[#This Row],[RegionStoretype]],Sales[YoY_SSF])/Sales[[#This Row],[Region_TypeCount]]</f>
        <v>58.393757732919049</v>
      </c>
    </row>
    <row r="4729" spans="1:16" x14ac:dyDescent="0.25">
      <c r="A4729" s="1">
        <v>43056</v>
      </c>
      <c r="B4729">
        <v>15</v>
      </c>
      <c r="C4729">
        <v>15</v>
      </c>
      <c r="D4729">
        <v>100972.30619999999</v>
      </c>
      <c r="E4729">
        <f>INDEX(Stores[region],MATCH(Sales[[#This Row],[store_no]],Stores[store_no],0))</f>
        <v>2</v>
      </c>
      <c r="F4729" t="str">
        <f>INDEX(Stores[storetype],MATCH(Sales[[#This Row],[store_no]],Stores[store_no],0))</f>
        <v>B</v>
      </c>
      <c r="G4729" t="str">
        <f>INDEX(Stores[location_city],MATCH(Sales[[#This Row],[store_no]],Stores[store_no],0))</f>
        <v>Rochester</v>
      </c>
      <c r="H4729" t="str">
        <f>INDEX(Stores[location_state],MATCH(Sales[[#This Row],[store_no]],Stores[store_no],0))</f>
        <v>Minnesota</v>
      </c>
      <c r="I4729">
        <f>INDEX(Stores[sqft],MATCH(Sales[[#This Row],[store_no]],Stores[store_no],0))</f>
        <v>128100</v>
      </c>
      <c r="J4729" s="4" t="str">
        <f>INDEX(Departments[dept_name],MATCH(Sales[[#This Row],[dept_no]],Departments[dept_no],0))</f>
        <v>Music</v>
      </c>
      <c r="K4729" s="4" t="str">
        <f>CONCATENATE(Sales[[#This Row],[region]],Sales[[#This Row],[storetype]])</f>
        <v>2B</v>
      </c>
      <c r="L4729" s="4">
        <f>INDEX(RegionStoreCount[Store Count],MATCH(Sales[[#This Row],[RegionStoretype]],RegionStoreCount[Region/Type],0))</f>
        <v>6</v>
      </c>
      <c r="M4729" s="4">
        <f>AND(Sales[[#This Row],[date]]&lt;=TY_YTDMax,Sales[[#This Row],[date]]&gt;=TY_YTDMin)*Sales[[#This Row],[sales]]</f>
        <v>0</v>
      </c>
      <c r="N4729" s="4">
        <f>AND(Sales[[#This Row],[date]]&lt;=LY_YTDMax,Sales[[#This Row],[date]]&gt;=LY_YTDMin)*Sales[[#This Row],[sales]]</f>
        <v>0</v>
      </c>
      <c r="O4729" s="4">
        <f>AND(Sales[[#This Row],[date]]&gt;=YoY_Min,Sales[[#This Row],[date]]&lt;=TY_YTDMax)*(Sales[[#This Row],[sales]]/Sales[[#This Row],[sqft]])</f>
        <v>0.78823033723653391</v>
      </c>
      <c r="P4729" s="4">
        <f>SUMIF(Sales[RegionStoretype],Sales[[#This Row],[RegionStoretype]],Sales[YoY_SSF])/Sales[[#This Row],[Region_TypeCount]]</f>
        <v>58.393757732919049</v>
      </c>
    </row>
    <row r="4730" spans="1:16" x14ac:dyDescent="0.25">
      <c r="A4730" s="1">
        <v>43056</v>
      </c>
      <c r="B4730">
        <v>15</v>
      </c>
      <c r="C4730">
        <v>20</v>
      </c>
      <c r="D4730">
        <v>313135.66479999997</v>
      </c>
      <c r="E4730">
        <f>INDEX(Stores[region],MATCH(Sales[[#This Row],[store_no]],Stores[store_no],0))</f>
        <v>2</v>
      </c>
      <c r="F4730" t="str">
        <f>INDEX(Stores[storetype],MATCH(Sales[[#This Row],[store_no]],Stores[store_no],0))</f>
        <v>B</v>
      </c>
      <c r="G4730" t="str">
        <f>INDEX(Stores[location_city],MATCH(Sales[[#This Row],[store_no]],Stores[store_no],0))</f>
        <v>Rochester</v>
      </c>
      <c r="H4730" t="str">
        <f>INDEX(Stores[location_state],MATCH(Sales[[#This Row],[store_no]],Stores[store_no],0))</f>
        <v>Minnesota</v>
      </c>
      <c r="I4730">
        <f>INDEX(Stores[sqft],MATCH(Sales[[#This Row],[store_no]],Stores[store_no],0))</f>
        <v>128100</v>
      </c>
      <c r="J4730" s="4" t="str">
        <f>INDEX(Departments[dept_name],MATCH(Sales[[#This Row],[dept_no]],Departments[dept_no],0))</f>
        <v>Toys</v>
      </c>
      <c r="K4730" s="4" t="str">
        <f>CONCATENATE(Sales[[#This Row],[region]],Sales[[#This Row],[storetype]])</f>
        <v>2B</v>
      </c>
      <c r="L4730" s="4">
        <f>INDEX(RegionStoreCount[Store Count],MATCH(Sales[[#This Row],[RegionStoretype]],RegionStoreCount[Region/Type],0))</f>
        <v>6</v>
      </c>
      <c r="M4730" s="4">
        <f>AND(Sales[[#This Row],[date]]&lt;=TY_YTDMax,Sales[[#This Row],[date]]&gt;=TY_YTDMin)*Sales[[#This Row],[sales]]</f>
        <v>0</v>
      </c>
      <c r="N4730" s="4">
        <f>AND(Sales[[#This Row],[date]]&lt;=LY_YTDMax,Sales[[#This Row],[date]]&gt;=LY_YTDMin)*Sales[[#This Row],[sales]]</f>
        <v>0</v>
      </c>
      <c r="O4730" s="4">
        <f>AND(Sales[[#This Row],[date]]&gt;=YoY_Min,Sales[[#This Row],[date]]&lt;=TY_YTDMax)*(Sales[[#This Row],[sales]]/Sales[[#This Row],[sqft]])</f>
        <v>2.444462644808743</v>
      </c>
      <c r="P4730" s="4">
        <f>SUMIF(Sales[RegionStoretype],Sales[[#This Row],[RegionStoretype]],Sales[YoY_SSF])/Sales[[#This Row],[Region_TypeCount]]</f>
        <v>58.393757732919049</v>
      </c>
    </row>
    <row r="4731" spans="1:16" x14ac:dyDescent="0.25">
      <c r="A4731" s="1">
        <v>43056</v>
      </c>
      <c r="B4731">
        <v>16</v>
      </c>
      <c r="C4731">
        <v>5</v>
      </c>
      <c r="D4731">
        <v>280199.7035</v>
      </c>
      <c r="E4731">
        <f>INDEX(Stores[region],MATCH(Sales[[#This Row],[store_no]],Stores[store_no],0))</f>
        <v>2</v>
      </c>
      <c r="F4731" t="str">
        <f>INDEX(Stores[storetype],MATCH(Sales[[#This Row],[store_no]],Stores[store_no],0))</f>
        <v>B</v>
      </c>
      <c r="G4731" t="str">
        <f>INDEX(Stores[location_city],MATCH(Sales[[#This Row],[store_no]],Stores[store_no],0))</f>
        <v>Saint Paul</v>
      </c>
      <c r="H4731" t="str">
        <f>INDEX(Stores[location_state],MATCH(Sales[[#This Row],[store_no]],Stores[store_no],0))</f>
        <v>Minnesota</v>
      </c>
      <c r="I4731">
        <f>INDEX(Stores[sqft],MATCH(Sales[[#This Row],[store_no]],Stores[store_no],0))</f>
        <v>180400</v>
      </c>
      <c r="J4731" s="4" t="str">
        <f>INDEX(Departments[dept_name],MATCH(Sales[[#This Row],[dept_no]],Departments[dept_no],0))</f>
        <v>Clothing</v>
      </c>
      <c r="K4731" s="4" t="str">
        <f>CONCATENATE(Sales[[#This Row],[region]],Sales[[#This Row],[storetype]])</f>
        <v>2B</v>
      </c>
      <c r="L4731" s="4">
        <f>INDEX(RegionStoreCount[Store Count],MATCH(Sales[[#This Row],[RegionStoretype]],RegionStoreCount[Region/Type],0))</f>
        <v>6</v>
      </c>
      <c r="M4731" s="4">
        <f>AND(Sales[[#This Row],[date]]&lt;=TY_YTDMax,Sales[[#This Row],[date]]&gt;=TY_YTDMin)*Sales[[#This Row],[sales]]</f>
        <v>0</v>
      </c>
      <c r="N4731" s="4">
        <f>AND(Sales[[#This Row],[date]]&lt;=LY_YTDMax,Sales[[#This Row],[date]]&gt;=LY_YTDMin)*Sales[[#This Row],[sales]]</f>
        <v>0</v>
      </c>
      <c r="O4731" s="4">
        <f>AND(Sales[[#This Row],[date]]&gt;=YoY_Min,Sales[[#This Row],[date]]&lt;=TY_YTDMax)*(Sales[[#This Row],[sales]]/Sales[[#This Row],[sqft]])</f>
        <v>1.5532134340354766</v>
      </c>
      <c r="P4731" s="4">
        <f>SUMIF(Sales[RegionStoretype],Sales[[#This Row],[RegionStoretype]],Sales[YoY_SSF])/Sales[[#This Row],[Region_TypeCount]]</f>
        <v>58.393757732919049</v>
      </c>
    </row>
    <row r="4732" spans="1:16" x14ac:dyDescent="0.25">
      <c r="A4732" s="1">
        <v>43056</v>
      </c>
      <c r="B4732">
        <v>17</v>
      </c>
      <c r="C4732">
        <v>5</v>
      </c>
      <c r="D4732">
        <v>189857.34710000001</v>
      </c>
      <c r="E4732">
        <f>INDEX(Stores[region],MATCH(Sales[[#This Row],[store_no]],Stores[store_no],0))</f>
        <v>3</v>
      </c>
      <c r="F4732" t="str">
        <f>INDEX(Stores[storetype],MATCH(Sales[[#This Row],[store_no]],Stores[store_no],0))</f>
        <v>B</v>
      </c>
      <c r="G4732" t="str">
        <f>INDEX(Stores[location_city],MATCH(Sales[[#This Row],[store_no]],Stores[store_no],0))</f>
        <v>Fargo</v>
      </c>
      <c r="H4732" t="str">
        <f>INDEX(Stores[location_state],MATCH(Sales[[#This Row],[store_no]],Stores[store_no],0))</f>
        <v>North Dakota</v>
      </c>
      <c r="I4732">
        <f>INDEX(Stores[sqft],MATCH(Sales[[#This Row],[store_no]],Stores[store_no],0))</f>
        <v>211600</v>
      </c>
      <c r="J4732" s="4" t="str">
        <f>INDEX(Departments[dept_name],MATCH(Sales[[#This Row],[dept_no]],Departments[dept_no],0))</f>
        <v>Clothing</v>
      </c>
      <c r="K4732" s="4" t="str">
        <f>CONCATENATE(Sales[[#This Row],[region]],Sales[[#This Row],[storetype]])</f>
        <v>3B</v>
      </c>
      <c r="L4732" s="4">
        <f>INDEX(RegionStoreCount[Store Count],MATCH(Sales[[#This Row],[RegionStoretype]],RegionStoreCount[Region/Type],0))</f>
        <v>4</v>
      </c>
      <c r="M4732" s="4">
        <f>AND(Sales[[#This Row],[date]]&lt;=TY_YTDMax,Sales[[#This Row],[date]]&gt;=TY_YTDMin)*Sales[[#This Row],[sales]]</f>
        <v>0</v>
      </c>
      <c r="N4732" s="4">
        <f>AND(Sales[[#This Row],[date]]&lt;=LY_YTDMax,Sales[[#This Row],[date]]&gt;=LY_YTDMin)*Sales[[#This Row],[sales]]</f>
        <v>0</v>
      </c>
      <c r="O4732" s="4">
        <f>AND(Sales[[#This Row],[date]]&gt;=YoY_Min,Sales[[#This Row],[date]]&lt;=TY_YTDMax)*(Sales[[#This Row],[sales]]/Sales[[#This Row],[sqft]])</f>
        <v>0.89724644187145564</v>
      </c>
      <c r="P4732" s="4">
        <f>SUMIF(Sales[RegionStoretype],Sales[[#This Row],[RegionStoretype]],Sales[YoY_SSF])/Sales[[#This Row],[Region_TypeCount]]</f>
        <v>58.312187288105562</v>
      </c>
    </row>
    <row r="4733" spans="1:16" x14ac:dyDescent="0.25">
      <c r="A4733" s="1">
        <v>43056</v>
      </c>
      <c r="B4733">
        <v>17</v>
      </c>
      <c r="C4733">
        <v>8</v>
      </c>
      <c r="D4733">
        <v>52546.154000000002</v>
      </c>
      <c r="E4733">
        <f>INDEX(Stores[region],MATCH(Sales[[#This Row],[store_no]],Stores[store_no],0))</f>
        <v>3</v>
      </c>
      <c r="F4733" t="str">
        <f>INDEX(Stores[storetype],MATCH(Sales[[#This Row],[store_no]],Stores[store_no],0))</f>
        <v>B</v>
      </c>
      <c r="G4733" t="str">
        <f>INDEX(Stores[location_city],MATCH(Sales[[#This Row],[store_no]],Stores[store_no],0))</f>
        <v>Fargo</v>
      </c>
      <c r="H4733" t="str">
        <f>INDEX(Stores[location_state],MATCH(Sales[[#This Row],[store_no]],Stores[store_no],0))</f>
        <v>North Dakota</v>
      </c>
      <c r="I4733">
        <f>INDEX(Stores[sqft],MATCH(Sales[[#This Row],[store_no]],Stores[store_no],0))</f>
        <v>211600</v>
      </c>
      <c r="J4733" s="4" t="str">
        <f>INDEX(Departments[dept_name],MATCH(Sales[[#This Row],[dept_no]],Departments[dept_no],0))</f>
        <v>Games</v>
      </c>
      <c r="K4733" s="4" t="str">
        <f>CONCATENATE(Sales[[#This Row],[region]],Sales[[#This Row],[storetype]])</f>
        <v>3B</v>
      </c>
      <c r="L4733" s="4">
        <f>INDEX(RegionStoreCount[Store Count],MATCH(Sales[[#This Row],[RegionStoretype]],RegionStoreCount[Region/Type],0))</f>
        <v>4</v>
      </c>
      <c r="M4733" s="4">
        <f>AND(Sales[[#This Row],[date]]&lt;=TY_YTDMax,Sales[[#This Row],[date]]&gt;=TY_YTDMin)*Sales[[#This Row],[sales]]</f>
        <v>0</v>
      </c>
      <c r="N4733" s="4">
        <f>AND(Sales[[#This Row],[date]]&lt;=LY_YTDMax,Sales[[#This Row],[date]]&gt;=LY_YTDMin)*Sales[[#This Row],[sales]]</f>
        <v>0</v>
      </c>
      <c r="O4733" s="4">
        <f>AND(Sales[[#This Row],[date]]&gt;=YoY_Min,Sales[[#This Row],[date]]&lt;=TY_YTDMax)*(Sales[[#This Row],[sales]]/Sales[[#This Row],[sqft]])</f>
        <v>0.24832775992438563</v>
      </c>
      <c r="P4733" s="4">
        <f>SUMIF(Sales[RegionStoretype],Sales[[#This Row],[RegionStoretype]],Sales[YoY_SSF])/Sales[[#This Row],[Region_TypeCount]]</f>
        <v>58.312187288105562</v>
      </c>
    </row>
    <row r="4734" spans="1:16" x14ac:dyDescent="0.25">
      <c r="A4734" s="1">
        <v>43056</v>
      </c>
      <c r="B4734">
        <v>18</v>
      </c>
      <c r="C4734">
        <v>4</v>
      </c>
      <c r="D4734">
        <v>14630.793800000001</v>
      </c>
      <c r="E4734">
        <f>INDEX(Stores[region],MATCH(Sales[[#This Row],[store_no]],Stores[store_no],0))</f>
        <v>2</v>
      </c>
      <c r="F4734" t="str">
        <f>INDEX(Stores[storetype],MATCH(Sales[[#This Row],[store_no]],Stores[store_no],0))</f>
        <v>B</v>
      </c>
      <c r="G4734" t="str">
        <f>INDEX(Stores[location_city],MATCH(Sales[[#This Row],[store_no]],Stores[store_no],0))</f>
        <v>Chicago</v>
      </c>
      <c r="H4734" t="str">
        <f>INDEX(Stores[location_state],MATCH(Sales[[#This Row],[store_no]],Stores[store_no],0))</f>
        <v>Illinois</v>
      </c>
      <c r="I4734">
        <f>INDEX(Stores[sqft],MATCH(Sales[[#This Row],[store_no]],Stores[store_no],0))</f>
        <v>120700</v>
      </c>
      <c r="J4734" s="4" t="str">
        <f>INDEX(Departments[dept_name],MATCH(Sales[[#This Row],[dept_no]],Departments[dept_no],0))</f>
        <v>Books</v>
      </c>
      <c r="K4734" s="4" t="str">
        <f>CONCATENATE(Sales[[#This Row],[region]],Sales[[#This Row],[storetype]])</f>
        <v>2B</v>
      </c>
      <c r="L4734" s="4">
        <f>INDEX(RegionStoreCount[Store Count],MATCH(Sales[[#This Row],[RegionStoretype]],RegionStoreCount[Region/Type],0))</f>
        <v>6</v>
      </c>
      <c r="M4734" s="4">
        <f>AND(Sales[[#This Row],[date]]&lt;=TY_YTDMax,Sales[[#This Row],[date]]&gt;=TY_YTDMin)*Sales[[#This Row],[sales]]</f>
        <v>0</v>
      </c>
      <c r="N4734" s="4">
        <f>AND(Sales[[#This Row],[date]]&lt;=LY_YTDMax,Sales[[#This Row],[date]]&gt;=LY_YTDMin)*Sales[[#This Row],[sales]]</f>
        <v>0</v>
      </c>
      <c r="O4734" s="4">
        <f>AND(Sales[[#This Row],[date]]&gt;=YoY_Min,Sales[[#This Row],[date]]&lt;=TY_YTDMax)*(Sales[[#This Row],[sales]]/Sales[[#This Row],[sqft]])</f>
        <v>0.12121618724109363</v>
      </c>
      <c r="P4734" s="4">
        <f>SUMIF(Sales[RegionStoretype],Sales[[#This Row],[RegionStoretype]],Sales[YoY_SSF])/Sales[[#This Row],[Region_TypeCount]]</f>
        <v>58.393757732919049</v>
      </c>
    </row>
    <row r="4735" spans="1:16" x14ac:dyDescent="0.25">
      <c r="A4735" s="1">
        <v>43056</v>
      </c>
      <c r="B4735">
        <v>19</v>
      </c>
      <c r="C4735">
        <v>2</v>
      </c>
      <c r="D4735">
        <v>50275.445799999994</v>
      </c>
      <c r="E4735">
        <f>INDEX(Stores[region],MATCH(Sales[[#This Row],[store_no]],Stores[store_no],0))</f>
        <v>3</v>
      </c>
      <c r="F4735" t="str">
        <f>INDEX(Stores[storetype],MATCH(Sales[[#This Row],[store_no]],Stores[store_no],0))</f>
        <v>A</v>
      </c>
      <c r="G4735" t="str">
        <f>INDEX(Stores[location_city],MATCH(Sales[[#This Row],[store_no]],Stores[store_no],0))</f>
        <v>Des Moines</v>
      </c>
      <c r="H4735" t="str">
        <f>INDEX(Stores[location_state],MATCH(Sales[[#This Row],[store_no]],Stores[store_no],0))</f>
        <v>Iowa</v>
      </c>
      <c r="I4735">
        <f>INDEX(Stores[sqft],MATCH(Sales[[#This Row],[store_no]],Stores[store_no],0))</f>
        <v>197600</v>
      </c>
      <c r="J4735" s="4" t="str">
        <f>INDEX(Departments[dept_name],MATCH(Sales[[#This Row],[dept_no]],Departments[dept_no],0))</f>
        <v>Baby</v>
      </c>
      <c r="K4735" s="4" t="str">
        <f>CONCATENATE(Sales[[#This Row],[region]],Sales[[#This Row],[storetype]])</f>
        <v>3A</v>
      </c>
      <c r="L4735" s="4">
        <f>INDEX(RegionStoreCount[Store Count],MATCH(Sales[[#This Row],[RegionStoretype]],RegionStoreCount[Region/Type],0))</f>
        <v>9</v>
      </c>
      <c r="M4735" s="4">
        <f>AND(Sales[[#This Row],[date]]&lt;=TY_YTDMax,Sales[[#This Row],[date]]&gt;=TY_YTDMin)*Sales[[#This Row],[sales]]</f>
        <v>0</v>
      </c>
      <c r="N4735" s="4">
        <f>AND(Sales[[#This Row],[date]]&lt;=LY_YTDMax,Sales[[#This Row],[date]]&gt;=LY_YTDMin)*Sales[[#This Row],[sales]]</f>
        <v>0</v>
      </c>
      <c r="O4735" s="4">
        <f>AND(Sales[[#This Row],[date]]&gt;=YoY_Min,Sales[[#This Row],[date]]&lt;=TY_YTDMax)*(Sales[[#This Row],[sales]]/Sales[[#This Row],[sqft]])</f>
        <v>0.25443039372469634</v>
      </c>
      <c r="P4735" s="4">
        <f>SUMIF(Sales[RegionStoretype],Sales[[#This Row],[RegionStoretype]],Sales[YoY_SSF])/Sales[[#This Row],[Region_TypeCount]]</f>
        <v>53.603836561720975</v>
      </c>
    </row>
    <row r="4736" spans="1:16" x14ac:dyDescent="0.25">
      <c r="A4736" s="1">
        <v>43056</v>
      </c>
      <c r="B4736">
        <v>19</v>
      </c>
      <c r="C4736">
        <v>4</v>
      </c>
      <c r="D4736">
        <v>73058.918900000004</v>
      </c>
      <c r="E4736">
        <f>INDEX(Stores[region],MATCH(Sales[[#This Row],[store_no]],Stores[store_no],0))</f>
        <v>3</v>
      </c>
      <c r="F4736" t="str">
        <f>INDEX(Stores[storetype],MATCH(Sales[[#This Row],[store_no]],Stores[store_no],0))</f>
        <v>A</v>
      </c>
      <c r="G4736" t="str">
        <f>INDEX(Stores[location_city],MATCH(Sales[[#This Row],[store_no]],Stores[store_no],0))</f>
        <v>Des Moines</v>
      </c>
      <c r="H4736" t="str">
        <f>INDEX(Stores[location_state],MATCH(Sales[[#This Row],[store_no]],Stores[store_no],0))</f>
        <v>Iowa</v>
      </c>
      <c r="I4736">
        <f>INDEX(Stores[sqft],MATCH(Sales[[#This Row],[store_no]],Stores[store_no],0))</f>
        <v>197600</v>
      </c>
      <c r="J4736" s="4" t="str">
        <f>INDEX(Departments[dept_name],MATCH(Sales[[#This Row],[dept_no]],Departments[dept_no],0))</f>
        <v>Books</v>
      </c>
      <c r="K4736" s="4" t="str">
        <f>CONCATENATE(Sales[[#This Row],[region]],Sales[[#This Row],[storetype]])</f>
        <v>3A</v>
      </c>
      <c r="L4736" s="4">
        <f>INDEX(RegionStoreCount[Store Count],MATCH(Sales[[#This Row],[RegionStoretype]],RegionStoreCount[Region/Type],0))</f>
        <v>9</v>
      </c>
      <c r="M4736" s="4">
        <f>AND(Sales[[#This Row],[date]]&lt;=TY_YTDMax,Sales[[#This Row],[date]]&gt;=TY_YTDMin)*Sales[[#This Row],[sales]]</f>
        <v>0</v>
      </c>
      <c r="N4736" s="4">
        <f>AND(Sales[[#This Row],[date]]&lt;=LY_YTDMax,Sales[[#This Row],[date]]&gt;=LY_YTDMin)*Sales[[#This Row],[sales]]</f>
        <v>0</v>
      </c>
      <c r="O4736" s="4">
        <f>AND(Sales[[#This Row],[date]]&gt;=YoY_Min,Sales[[#This Row],[date]]&lt;=TY_YTDMax)*(Sales[[#This Row],[sales]]/Sales[[#This Row],[sqft]])</f>
        <v>0.369731370951417</v>
      </c>
      <c r="P4736" s="4">
        <f>SUMIF(Sales[RegionStoretype],Sales[[#This Row],[RegionStoretype]],Sales[YoY_SSF])/Sales[[#This Row],[Region_TypeCount]]</f>
        <v>53.603836561720975</v>
      </c>
    </row>
    <row r="4737" spans="1:16" x14ac:dyDescent="0.25">
      <c r="A4737" s="1">
        <v>43056</v>
      </c>
      <c r="B4737">
        <v>19</v>
      </c>
      <c r="C4737">
        <v>6</v>
      </c>
      <c r="D4737">
        <v>50901.249499999998</v>
      </c>
      <c r="E4737">
        <f>INDEX(Stores[region],MATCH(Sales[[#This Row],[store_no]],Stores[store_no],0))</f>
        <v>3</v>
      </c>
      <c r="F4737" t="str">
        <f>INDEX(Stores[storetype],MATCH(Sales[[#This Row],[store_no]],Stores[store_no],0))</f>
        <v>A</v>
      </c>
      <c r="G4737" t="str">
        <f>INDEX(Stores[location_city],MATCH(Sales[[#This Row],[store_no]],Stores[store_no],0))</f>
        <v>Des Moines</v>
      </c>
      <c r="H4737" t="str">
        <f>INDEX(Stores[location_state],MATCH(Sales[[#This Row],[store_no]],Stores[store_no],0))</f>
        <v>Iowa</v>
      </c>
      <c r="I4737">
        <f>INDEX(Stores[sqft],MATCH(Sales[[#This Row],[store_no]],Stores[store_no],0))</f>
        <v>197600</v>
      </c>
      <c r="J4737" s="4" t="str">
        <f>INDEX(Departments[dept_name],MATCH(Sales[[#This Row],[dept_no]],Departments[dept_no],0))</f>
        <v>Computers</v>
      </c>
      <c r="K4737" s="4" t="str">
        <f>CONCATENATE(Sales[[#This Row],[region]],Sales[[#This Row],[storetype]])</f>
        <v>3A</v>
      </c>
      <c r="L4737" s="4">
        <f>INDEX(RegionStoreCount[Store Count],MATCH(Sales[[#This Row],[RegionStoretype]],RegionStoreCount[Region/Type],0))</f>
        <v>9</v>
      </c>
      <c r="M4737" s="4">
        <f>AND(Sales[[#This Row],[date]]&lt;=TY_YTDMax,Sales[[#This Row],[date]]&gt;=TY_YTDMin)*Sales[[#This Row],[sales]]</f>
        <v>0</v>
      </c>
      <c r="N4737" s="4">
        <f>AND(Sales[[#This Row],[date]]&lt;=LY_YTDMax,Sales[[#This Row],[date]]&gt;=LY_YTDMin)*Sales[[#This Row],[sales]]</f>
        <v>0</v>
      </c>
      <c r="O4737" s="4">
        <f>AND(Sales[[#This Row],[date]]&gt;=YoY_Min,Sales[[#This Row],[date]]&lt;=TY_YTDMax)*(Sales[[#This Row],[sales]]/Sales[[#This Row],[sqft]])</f>
        <v>0.25759741649797568</v>
      </c>
      <c r="P4737" s="4">
        <f>SUMIF(Sales[RegionStoretype],Sales[[#This Row],[RegionStoretype]],Sales[YoY_SSF])/Sales[[#This Row],[Region_TypeCount]]</f>
        <v>53.603836561720975</v>
      </c>
    </row>
    <row r="4738" spans="1:16" x14ac:dyDescent="0.25">
      <c r="A4738" s="1">
        <v>43056</v>
      </c>
      <c r="B4738">
        <v>19</v>
      </c>
      <c r="C4738">
        <v>8</v>
      </c>
      <c r="D4738">
        <v>45337.042700000005</v>
      </c>
      <c r="E4738">
        <f>INDEX(Stores[region],MATCH(Sales[[#This Row],[store_no]],Stores[store_no],0))</f>
        <v>3</v>
      </c>
      <c r="F4738" t="str">
        <f>INDEX(Stores[storetype],MATCH(Sales[[#This Row],[store_no]],Stores[store_no],0))</f>
        <v>A</v>
      </c>
      <c r="G4738" t="str">
        <f>INDEX(Stores[location_city],MATCH(Sales[[#This Row],[store_no]],Stores[store_no],0))</f>
        <v>Des Moines</v>
      </c>
      <c r="H4738" t="str">
        <f>INDEX(Stores[location_state],MATCH(Sales[[#This Row],[store_no]],Stores[store_no],0))</f>
        <v>Iowa</v>
      </c>
      <c r="I4738">
        <f>INDEX(Stores[sqft],MATCH(Sales[[#This Row],[store_no]],Stores[store_no],0))</f>
        <v>197600</v>
      </c>
      <c r="J4738" s="4" t="str">
        <f>INDEX(Departments[dept_name],MATCH(Sales[[#This Row],[dept_no]],Departments[dept_no],0))</f>
        <v>Games</v>
      </c>
      <c r="K4738" s="4" t="str">
        <f>CONCATENATE(Sales[[#This Row],[region]],Sales[[#This Row],[storetype]])</f>
        <v>3A</v>
      </c>
      <c r="L4738" s="4">
        <f>INDEX(RegionStoreCount[Store Count],MATCH(Sales[[#This Row],[RegionStoretype]],RegionStoreCount[Region/Type],0))</f>
        <v>9</v>
      </c>
      <c r="M4738" s="4">
        <f>AND(Sales[[#This Row],[date]]&lt;=TY_YTDMax,Sales[[#This Row],[date]]&gt;=TY_YTDMin)*Sales[[#This Row],[sales]]</f>
        <v>0</v>
      </c>
      <c r="N4738" s="4">
        <f>AND(Sales[[#This Row],[date]]&lt;=LY_YTDMax,Sales[[#This Row],[date]]&gt;=LY_YTDMin)*Sales[[#This Row],[sales]]</f>
        <v>0</v>
      </c>
      <c r="O4738" s="4">
        <f>AND(Sales[[#This Row],[date]]&gt;=YoY_Min,Sales[[#This Row],[date]]&lt;=TY_YTDMax)*(Sales[[#This Row],[sales]]/Sales[[#This Row],[sqft]])</f>
        <v>0.22943847520242919</v>
      </c>
      <c r="P4738" s="4">
        <f>SUMIF(Sales[RegionStoretype],Sales[[#This Row],[RegionStoretype]],Sales[YoY_SSF])/Sales[[#This Row],[Region_TypeCount]]</f>
        <v>53.603836561720975</v>
      </c>
    </row>
    <row r="4739" spans="1:16" x14ac:dyDescent="0.25">
      <c r="A4739" s="1">
        <v>43056</v>
      </c>
      <c r="B4739">
        <v>19</v>
      </c>
      <c r="C4739">
        <v>9</v>
      </c>
      <c r="D4739">
        <v>14931.804</v>
      </c>
      <c r="E4739">
        <f>INDEX(Stores[region],MATCH(Sales[[#This Row],[store_no]],Stores[store_no],0))</f>
        <v>3</v>
      </c>
      <c r="F4739" t="str">
        <f>INDEX(Stores[storetype],MATCH(Sales[[#This Row],[store_no]],Stores[store_no],0))</f>
        <v>A</v>
      </c>
      <c r="G4739" t="str">
        <f>INDEX(Stores[location_city],MATCH(Sales[[#This Row],[store_no]],Stores[store_no],0))</f>
        <v>Des Moines</v>
      </c>
      <c r="H4739" t="str">
        <f>INDEX(Stores[location_state],MATCH(Sales[[#This Row],[store_no]],Stores[store_no],0))</f>
        <v>Iowa</v>
      </c>
      <c r="I4739">
        <f>INDEX(Stores[sqft],MATCH(Sales[[#This Row],[store_no]],Stores[store_no],0))</f>
        <v>197600</v>
      </c>
      <c r="J4739" s="4" t="str">
        <f>INDEX(Departments[dept_name],MATCH(Sales[[#This Row],[dept_no]],Departments[dept_no],0))</f>
        <v>Garden</v>
      </c>
      <c r="K4739" s="4" t="str">
        <f>CONCATENATE(Sales[[#This Row],[region]],Sales[[#This Row],[storetype]])</f>
        <v>3A</v>
      </c>
      <c r="L4739" s="4">
        <f>INDEX(RegionStoreCount[Store Count],MATCH(Sales[[#This Row],[RegionStoretype]],RegionStoreCount[Region/Type],0))</f>
        <v>9</v>
      </c>
      <c r="M4739" s="4">
        <f>AND(Sales[[#This Row],[date]]&lt;=TY_YTDMax,Sales[[#This Row],[date]]&gt;=TY_YTDMin)*Sales[[#This Row],[sales]]</f>
        <v>0</v>
      </c>
      <c r="N4739" s="4">
        <f>AND(Sales[[#This Row],[date]]&lt;=LY_YTDMax,Sales[[#This Row],[date]]&gt;=LY_YTDMin)*Sales[[#This Row],[sales]]</f>
        <v>0</v>
      </c>
      <c r="O4739" s="4">
        <f>AND(Sales[[#This Row],[date]]&gt;=YoY_Min,Sales[[#This Row],[date]]&lt;=TY_YTDMax)*(Sales[[#This Row],[sales]]/Sales[[#This Row],[sqft]])</f>
        <v>7.5565809716599194E-2</v>
      </c>
      <c r="P4739" s="4">
        <f>SUMIF(Sales[RegionStoretype],Sales[[#This Row],[RegionStoretype]],Sales[YoY_SSF])/Sales[[#This Row],[Region_TypeCount]]</f>
        <v>53.603836561720975</v>
      </c>
    </row>
    <row r="4740" spans="1:16" x14ac:dyDescent="0.25">
      <c r="A4740" s="1">
        <v>43056</v>
      </c>
      <c r="B4740">
        <v>19</v>
      </c>
      <c r="C4740">
        <v>14</v>
      </c>
      <c r="D4740">
        <v>112423.60009999998</v>
      </c>
      <c r="E4740">
        <f>INDEX(Stores[region],MATCH(Sales[[#This Row],[store_no]],Stores[store_no],0))</f>
        <v>3</v>
      </c>
      <c r="F4740" t="str">
        <f>INDEX(Stores[storetype],MATCH(Sales[[#This Row],[store_no]],Stores[store_no],0))</f>
        <v>A</v>
      </c>
      <c r="G4740" t="str">
        <f>INDEX(Stores[location_city],MATCH(Sales[[#This Row],[store_no]],Stores[store_no],0))</f>
        <v>Des Moines</v>
      </c>
      <c r="H4740" t="str">
        <f>INDEX(Stores[location_state],MATCH(Sales[[#This Row],[store_no]],Stores[store_no],0))</f>
        <v>Iowa</v>
      </c>
      <c r="I4740">
        <f>INDEX(Stores[sqft],MATCH(Sales[[#This Row],[store_no]],Stores[store_no],0))</f>
        <v>197600</v>
      </c>
      <c r="J4740" s="4" t="str">
        <f>INDEX(Departments[dept_name],MATCH(Sales[[#This Row],[dept_no]],Departments[dept_no],0))</f>
        <v>Movies</v>
      </c>
      <c r="K4740" s="4" t="str">
        <f>CONCATENATE(Sales[[#This Row],[region]],Sales[[#This Row],[storetype]])</f>
        <v>3A</v>
      </c>
      <c r="L4740" s="4">
        <f>INDEX(RegionStoreCount[Store Count],MATCH(Sales[[#This Row],[RegionStoretype]],RegionStoreCount[Region/Type],0))</f>
        <v>9</v>
      </c>
      <c r="M4740" s="4">
        <f>AND(Sales[[#This Row],[date]]&lt;=TY_YTDMax,Sales[[#This Row],[date]]&gt;=TY_YTDMin)*Sales[[#This Row],[sales]]</f>
        <v>0</v>
      </c>
      <c r="N4740" s="4">
        <f>AND(Sales[[#This Row],[date]]&lt;=LY_YTDMax,Sales[[#This Row],[date]]&gt;=LY_YTDMin)*Sales[[#This Row],[sales]]</f>
        <v>0</v>
      </c>
      <c r="O4740" s="4">
        <f>AND(Sales[[#This Row],[date]]&gt;=YoY_Min,Sales[[#This Row],[date]]&lt;=TY_YTDMax)*(Sales[[#This Row],[sales]]/Sales[[#This Row],[sqft]])</f>
        <v>0.5689453446356274</v>
      </c>
      <c r="P4740" s="4">
        <f>SUMIF(Sales[RegionStoretype],Sales[[#This Row],[RegionStoretype]],Sales[YoY_SSF])/Sales[[#This Row],[Region_TypeCount]]</f>
        <v>53.603836561720975</v>
      </c>
    </row>
    <row r="4741" spans="1:16" x14ac:dyDescent="0.25">
      <c r="A4741" s="1">
        <v>43056</v>
      </c>
      <c r="B4741">
        <v>19</v>
      </c>
      <c r="C4741">
        <v>20</v>
      </c>
      <c r="D4741">
        <v>317909.31450000004</v>
      </c>
      <c r="E4741">
        <f>INDEX(Stores[region],MATCH(Sales[[#This Row],[store_no]],Stores[store_no],0))</f>
        <v>3</v>
      </c>
      <c r="F4741" t="str">
        <f>INDEX(Stores[storetype],MATCH(Sales[[#This Row],[store_no]],Stores[store_no],0))</f>
        <v>A</v>
      </c>
      <c r="G4741" t="str">
        <f>INDEX(Stores[location_city],MATCH(Sales[[#This Row],[store_no]],Stores[store_no],0))</f>
        <v>Des Moines</v>
      </c>
      <c r="H4741" t="str">
        <f>INDEX(Stores[location_state],MATCH(Sales[[#This Row],[store_no]],Stores[store_no],0))</f>
        <v>Iowa</v>
      </c>
      <c r="I4741">
        <f>INDEX(Stores[sqft],MATCH(Sales[[#This Row],[store_no]],Stores[store_no],0))</f>
        <v>197600</v>
      </c>
      <c r="J4741" s="4" t="str">
        <f>INDEX(Departments[dept_name],MATCH(Sales[[#This Row],[dept_no]],Departments[dept_no],0))</f>
        <v>Toys</v>
      </c>
      <c r="K4741" s="4" t="str">
        <f>CONCATENATE(Sales[[#This Row],[region]],Sales[[#This Row],[storetype]])</f>
        <v>3A</v>
      </c>
      <c r="L4741" s="4">
        <f>INDEX(RegionStoreCount[Store Count],MATCH(Sales[[#This Row],[RegionStoretype]],RegionStoreCount[Region/Type],0))</f>
        <v>9</v>
      </c>
      <c r="M4741" s="4">
        <f>AND(Sales[[#This Row],[date]]&lt;=TY_YTDMax,Sales[[#This Row],[date]]&gt;=TY_YTDMin)*Sales[[#This Row],[sales]]</f>
        <v>0</v>
      </c>
      <c r="N4741" s="4">
        <f>AND(Sales[[#This Row],[date]]&lt;=LY_YTDMax,Sales[[#This Row],[date]]&gt;=LY_YTDMin)*Sales[[#This Row],[sales]]</f>
        <v>0</v>
      </c>
      <c r="O4741" s="4">
        <f>AND(Sales[[#This Row],[date]]&gt;=YoY_Min,Sales[[#This Row],[date]]&lt;=TY_YTDMax)*(Sales[[#This Row],[sales]]/Sales[[#This Row],[sqft]])</f>
        <v>1.6088528061740892</v>
      </c>
      <c r="P4741" s="4">
        <f>SUMIF(Sales[RegionStoretype],Sales[[#This Row],[RegionStoretype]],Sales[YoY_SSF])/Sales[[#This Row],[Region_TypeCount]]</f>
        <v>53.603836561720975</v>
      </c>
    </row>
    <row r="4742" spans="1:16" x14ac:dyDescent="0.25">
      <c r="A4742" s="1">
        <v>43056</v>
      </c>
      <c r="B4742">
        <v>20</v>
      </c>
      <c r="C4742">
        <v>11</v>
      </c>
      <c r="D4742">
        <v>532.54939999999999</v>
      </c>
      <c r="E4742">
        <f>INDEX(Stores[region],MATCH(Sales[[#This Row],[store_no]],Stores[store_no],0))</f>
        <v>1</v>
      </c>
      <c r="F4742" t="str">
        <f>INDEX(Stores[storetype],MATCH(Sales[[#This Row],[store_no]],Stores[store_no],0))</f>
        <v>A</v>
      </c>
      <c r="G4742" t="str">
        <f>INDEX(Stores[location_city],MATCH(Sales[[#This Row],[store_no]],Stores[store_no],0))</f>
        <v>South Bend</v>
      </c>
      <c r="H4742" t="str">
        <f>INDEX(Stores[location_state],MATCH(Sales[[#This Row],[store_no]],Stores[store_no],0))</f>
        <v>Indiana</v>
      </c>
      <c r="I4742">
        <f>INDEX(Stores[sqft],MATCH(Sales[[#This Row],[store_no]],Stores[store_no],0))</f>
        <v>39700</v>
      </c>
      <c r="J4742" s="4" t="str">
        <f>INDEX(Departments[dept_name],MATCH(Sales[[#This Row],[dept_no]],Departments[dept_no],0))</f>
        <v>Home</v>
      </c>
      <c r="K4742" s="4" t="str">
        <f>CONCATENATE(Sales[[#This Row],[region]],Sales[[#This Row],[storetype]])</f>
        <v>1A</v>
      </c>
      <c r="L4742" s="4">
        <f>INDEX(RegionStoreCount[Store Count],MATCH(Sales[[#This Row],[RegionStoretype]],RegionStoreCount[Region/Type],0))</f>
        <v>5</v>
      </c>
      <c r="M4742" s="4">
        <f>AND(Sales[[#This Row],[date]]&lt;=TY_YTDMax,Sales[[#This Row],[date]]&gt;=TY_YTDMin)*Sales[[#This Row],[sales]]</f>
        <v>0</v>
      </c>
      <c r="N4742" s="4">
        <f>AND(Sales[[#This Row],[date]]&lt;=LY_YTDMax,Sales[[#This Row],[date]]&gt;=LY_YTDMin)*Sales[[#This Row],[sales]]</f>
        <v>0</v>
      </c>
      <c r="O4742" s="4">
        <f>AND(Sales[[#This Row],[date]]&gt;=YoY_Min,Sales[[#This Row],[date]]&lt;=TY_YTDMax)*(Sales[[#This Row],[sales]]/Sales[[#This Row],[sqft]])</f>
        <v>1.3414342569269521E-2</v>
      </c>
      <c r="P4742" s="4">
        <f>SUMIF(Sales[RegionStoretype],Sales[[#This Row],[RegionStoretype]],Sales[YoY_SSF])/Sales[[#This Row],[Region_TypeCount]]</f>
        <v>59.469551530910678</v>
      </c>
    </row>
    <row r="4743" spans="1:16" x14ac:dyDescent="0.25">
      <c r="A4743" s="1">
        <v>43056</v>
      </c>
      <c r="B4743">
        <v>20</v>
      </c>
      <c r="C4743">
        <v>18</v>
      </c>
      <c r="D4743">
        <v>127894.3786</v>
      </c>
      <c r="E4743">
        <f>INDEX(Stores[region],MATCH(Sales[[#This Row],[store_no]],Stores[store_no],0))</f>
        <v>1</v>
      </c>
      <c r="F4743" t="str">
        <f>INDEX(Stores[storetype],MATCH(Sales[[#This Row],[store_no]],Stores[store_no],0))</f>
        <v>A</v>
      </c>
      <c r="G4743" t="str">
        <f>INDEX(Stores[location_city],MATCH(Sales[[#This Row],[store_no]],Stores[store_no],0))</f>
        <v>South Bend</v>
      </c>
      <c r="H4743" t="str">
        <f>INDEX(Stores[location_state],MATCH(Sales[[#This Row],[store_no]],Stores[store_no],0))</f>
        <v>Indiana</v>
      </c>
      <c r="I4743">
        <f>INDEX(Stores[sqft],MATCH(Sales[[#This Row],[store_no]],Stores[store_no],0))</f>
        <v>39700</v>
      </c>
      <c r="J4743" s="4" t="str">
        <f>INDEX(Departments[dept_name],MATCH(Sales[[#This Row],[dept_no]],Departments[dept_no],0))</f>
        <v>Sports</v>
      </c>
      <c r="K4743" s="4" t="str">
        <f>CONCATENATE(Sales[[#This Row],[region]],Sales[[#This Row],[storetype]])</f>
        <v>1A</v>
      </c>
      <c r="L4743" s="4">
        <f>INDEX(RegionStoreCount[Store Count],MATCH(Sales[[#This Row],[RegionStoretype]],RegionStoreCount[Region/Type],0))</f>
        <v>5</v>
      </c>
      <c r="M4743" s="4">
        <f>AND(Sales[[#This Row],[date]]&lt;=TY_YTDMax,Sales[[#This Row],[date]]&gt;=TY_YTDMin)*Sales[[#This Row],[sales]]</f>
        <v>0</v>
      </c>
      <c r="N4743" s="4">
        <f>AND(Sales[[#This Row],[date]]&lt;=LY_YTDMax,Sales[[#This Row],[date]]&gt;=LY_YTDMin)*Sales[[#This Row],[sales]]</f>
        <v>0</v>
      </c>
      <c r="O4743" s="4">
        <f>AND(Sales[[#This Row],[date]]&gt;=YoY_Min,Sales[[#This Row],[date]]&lt;=TY_YTDMax)*(Sales[[#This Row],[sales]]/Sales[[#This Row],[sqft]])</f>
        <v>3.2215208715365238</v>
      </c>
      <c r="P4743" s="4">
        <f>SUMIF(Sales[RegionStoretype],Sales[[#This Row],[RegionStoretype]],Sales[YoY_SSF])/Sales[[#This Row],[Region_TypeCount]]</f>
        <v>59.469551530910678</v>
      </c>
    </row>
    <row r="4744" spans="1:16" x14ac:dyDescent="0.25">
      <c r="A4744" s="1">
        <v>43056</v>
      </c>
      <c r="B4744">
        <v>21</v>
      </c>
      <c r="C4744">
        <v>2</v>
      </c>
      <c r="D4744">
        <v>81575.730100000015</v>
      </c>
      <c r="E4744">
        <f>INDEX(Stores[region],MATCH(Sales[[#This Row],[store_no]],Stores[store_no],0))</f>
        <v>2</v>
      </c>
      <c r="F4744" t="str">
        <f>INDEX(Stores[storetype],MATCH(Sales[[#This Row],[store_no]],Stores[store_no],0))</f>
        <v>B</v>
      </c>
      <c r="G4744" t="str">
        <f>INDEX(Stores[location_city],MATCH(Sales[[#This Row],[store_no]],Stores[store_no],0))</f>
        <v>Madison</v>
      </c>
      <c r="H4744" t="str">
        <f>INDEX(Stores[location_state],MATCH(Sales[[#This Row],[store_no]],Stores[store_no],0))</f>
        <v>Wisconsin</v>
      </c>
      <c r="I4744">
        <f>INDEX(Stores[sqft],MATCH(Sales[[#This Row],[store_no]],Stores[store_no],0))</f>
        <v>206400</v>
      </c>
      <c r="J4744" s="4" t="str">
        <f>INDEX(Departments[dept_name],MATCH(Sales[[#This Row],[dept_no]],Departments[dept_no],0))</f>
        <v>Baby</v>
      </c>
      <c r="K4744" s="4" t="str">
        <f>CONCATENATE(Sales[[#This Row],[region]],Sales[[#This Row],[storetype]])</f>
        <v>2B</v>
      </c>
      <c r="L4744" s="4">
        <f>INDEX(RegionStoreCount[Store Count],MATCH(Sales[[#This Row],[RegionStoretype]],RegionStoreCount[Region/Type],0))</f>
        <v>6</v>
      </c>
      <c r="M4744" s="4">
        <f>AND(Sales[[#This Row],[date]]&lt;=TY_YTDMax,Sales[[#This Row],[date]]&gt;=TY_YTDMin)*Sales[[#This Row],[sales]]</f>
        <v>0</v>
      </c>
      <c r="N4744" s="4">
        <f>AND(Sales[[#This Row],[date]]&lt;=LY_YTDMax,Sales[[#This Row],[date]]&gt;=LY_YTDMin)*Sales[[#This Row],[sales]]</f>
        <v>0</v>
      </c>
      <c r="O4744" s="4">
        <f>AND(Sales[[#This Row],[date]]&gt;=YoY_Min,Sales[[#This Row],[date]]&lt;=TY_YTDMax)*(Sales[[#This Row],[sales]]/Sales[[#This Row],[sqft]])</f>
        <v>0.3952312504844962</v>
      </c>
      <c r="P4744" s="4">
        <f>SUMIF(Sales[RegionStoretype],Sales[[#This Row],[RegionStoretype]],Sales[YoY_SSF])/Sales[[#This Row],[Region_TypeCount]]</f>
        <v>58.393757732919049</v>
      </c>
    </row>
    <row r="4745" spans="1:16" x14ac:dyDescent="0.25">
      <c r="A4745" s="1">
        <v>43056</v>
      </c>
      <c r="B4745">
        <v>21</v>
      </c>
      <c r="C4745">
        <v>17</v>
      </c>
      <c r="D4745">
        <v>160265.7536</v>
      </c>
      <c r="E4745">
        <f>INDEX(Stores[region],MATCH(Sales[[#This Row],[store_no]],Stores[store_no],0))</f>
        <v>2</v>
      </c>
      <c r="F4745" t="str">
        <f>INDEX(Stores[storetype],MATCH(Sales[[#This Row],[store_no]],Stores[store_no],0))</f>
        <v>B</v>
      </c>
      <c r="G4745" t="str">
        <f>INDEX(Stores[location_city],MATCH(Sales[[#This Row],[store_no]],Stores[store_no],0))</f>
        <v>Madison</v>
      </c>
      <c r="H4745" t="str">
        <f>INDEX(Stores[location_state],MATCH(Sales[[#This Row],[store_no]],Stores[store_no],0))</f>
        <v>Wisconsin</v>
      </c>
      <c r="I4745">
        <f>INDEX(Stores[sqft],MATCH(Sales[[#This Row],[store_no]],Stores[store_no],0))</f>
        <v>206400</v>
      </c>
      <c r="J4745" s="4" t="str">
        <f>INDEX(Departments[dept_name],MATCH(Sales[[#This Row],[dept_no]],Departments[dept_no],0))</f>
        <v>Shoes</v>
      </c>
      <c r="K4745" s="4" t="str">
        <f>CONCATENATE(Sales[[#This Row],[region]],Sales[[#This Row],[storetype]])</f>
        <v>2B</v>
      </c>
      <c r="L4745" s="4">
        <f>INDEX(RegionStoreCount[Store Count],MATCH(Sales[[#This Row],[RegionStoretype]],RegionStoreCount[Region/Type],0))</f>
        <v>6</v>
      </c>
      <c r="M4745" s="4">
        <f>AND(Sales[[#This Row],[date]]&lt;=TY_YTDMax,Sales[[#This Row],[date]]&gt;=TY_YTDMin)*Sales[[#This Row],[sales]]</f>
        <v>0</v>
      </c>
      <c r="N4745" s="4">
        <f>AND(Sales[[#This Row],[date]]&lt;=LY_YTDMax,Sales[[#This Row],[date]]&gt;=LY_YTDMin)*Sales[[#This Row],[sales]]</f>
        <v>0</v>
      </c>
      <c r="O4745" s="4">
        <f>AND(Sales[[#This Row],[date]]&gt;=YoY_Min,Sales[[#This Row],[date]]&lt;=TY_YTDMax)*(Sales[[#This Row],[sales]]/Sales[[#This Row],[sqft]])</f>
        <v>0.77648136434108528</v>
      </c>
      <c r="P4745" s="4">
        <f>SUMIF(Sales[RegionStoretype],Sales[[#This Row],[RegionStoretype]],Sales[YoY_SSF])/Sales[[#This Row],[Region_TypeCount]]</f>
        <v>58.393757732919049</v>
      </c>
    </row>
    <row r="4746" spans="1:16" x14ac:dyDescent="0.25">
      <c r="A4746" s="1">
        <v>43056</v>
      </c>
      <c r="B4746">
        <v>21</v>
      </c>
      <c r="C4746">
        <v>19</v>
      </c>
      <c r="D4746">
        <v>71549.082800000004</v>
      </c>
      <c r="E4746">
        <f>INDEX(Stores[region],MATCH(Sales[[#This Row],[store_no]],Stores[store_no],0))</f>
        <v>2</v>
      </c>
      <c r="F4746" t="str">
        <f>INDEX(Stores[storetype],MATCH(Sales[[#This Row],[store_no]],Stores[store_no],0))</f>
        <v>B</v>
      </c>
      <c r="G4746" t="str">
        <f>INDEX(Stores[location_city],MATCH(Sales[[#This Row],[store_no]],Stores[store_no],0))</f>
        <v>Madison</v>
      </c>
      <c r="H4746" t="str">
        <f>INDEX(Stores[location_state],MATCH(Sales[[#This Row],[store_no]],Stores[store_no],0))</f>
        <v>Wisconsin</v>
      </c>
      <c r="I4746">
        <f>INDEX(Stores[sqft],MATCH(Sales[[#This Row],[store_no]],Stores[store_no],0))</f>
        <v>206400</v>
      </c>
      <c r="J4746" s="4" t="str">
        <f>INDEX(Departments[dept_name],MATCH(Sales[[#This Row],[dept_no]],Departments[dept_no],0))</f>
        <v>Tools</v>
      </c>
      <c r="K4746" s="4" t="str">
        <f>CONCATENATE(Sales[[#This Row],[region]],Sales[[#This Row],[storetype]])</f>
        <v>2B</v>
      </c>
      <c r="L4746" s="4">
        <f>INDEX(RegionStoreCount[Store Count],MATCH(Sales[[#This Row],[RegionStoretype]],RegionStoreCount[Region/Type],0))</f>
        <v>6</v>
      </c>
      <c r="M4746" s="4">
        <f>AND(Sales[[#This Row],[date]]&lt;=TY_YTDMax,Sales[[#This Row],[date]]&gt;=TY_YTDMin)*Sales[[#This Row],[sales]]</f>
        <v>0</v>
      </c>
      <c r="N4746" s="4">
        <f>AND(Sales[[#This Row],[date]]&lt;=LY_YTDMax,Sales[[#This Row],[date]]&gt;=LY_YTDMin)*Sales[[#This Row],[sales]]</f>
        <v>0</v>
      </c>
      <c r="O4746" s="4">
        <f>AND(Sales[[#This Row],[date]]&gt;=YoY_Min,Sales[[#This Row],[date]]&lt;=TY_YTDMax)*(Sales[[#This Row],[sales]]/Sales[[#This Row],[sqft]])</f>
        <v>0.34665253294573645</v>
      </c>
      <c r="P4746" s="4">
        <f>SUMIF(Sales[RegionStoretype],Sales[[#This Row],[RegionStoretype]],Sales[YoY_SSF])/Sales[[#This Row],[Region_TypeCount]]</f>
        <v>58.393757732919049</v>
      </c>
    </row>
    <row r="4747" spans="1:16" x14ac:dyDescent="0.25">
      <c r="A4747" s="1">
        <v>43056</v>
      </c>
      <c r="B4747">
        <v>22</v>
      </c>
      <c r="C4747">
        <v>14</v>
      </c>
      <c r="D4747">
        <v>28668.4303</v>
      </c>
      <c r="E4747">
        <f>INDEX(Stores[region],MATCH(Sales[[#This Row],[store_no]],Stores[store_no],0))</f>
        <v>3</v>
      </c>
      <c r="F4747" t="str">
        <f>INDEX(Stores[storetype],MATCH(Sales[[#This Row],[store_no]],Stores[store_no],0))</f>
        <v>B</v>
      </c>
      <c r="G4747" t="str">
        <f>INDEX(Stores[location_city],MATCH(Sales[[#This Row],[store_no]],Stores[store_no],0))</f>
        <v>Sioux Falls</v>
      </c>
      <c r="H4747" t="str">
        <f>INDEX(Stores[location_state],MATCH(Sales[[#This Row],[store_no]],Stores[store_no],0))</f>
        <v>South Dakota</v>
      </c>
      <c r="I4747">
        <f>INDEX(Stores[sqft],MATCH(Sales[[#This Row],[store_no]],Stores[store_no],0))</f>
        <v>57800</v>
      </c>
      <c r="J4747" s="4" t="str">
        <f>INDEX(Departments[dept_name],MATCH(Sales[[#This Row],[dept_no]],Departments[dept_no],0))</f>
        <v>Movies</v>
      </c>
      <c r="K4747" s="4" t="str">
        <f>CONCATENATE(Sales[[#This Row],[region]],Sales[[#This Row],[storetype]])</f>
        <v>3B</v>
      </c>
      <c r="L4747" s="4">
        <f>INDEX(RegionStoreCount[Store Count],MATCH(Sales[[#This Row],[RegionStoretype]],RegionStoreCount[Region/Type],0))</f>
        <v>4</v>
      </c>
      <c r="M4747" s="4">
        <f>AND(Sales[[#This Row],[date]]&lt;=TY_YTDMax,Sales[[#This Row],[date]]&gt;=TY_YTDMin)*Sales[[#This Row],[sales]]</f>
        <v>0</v>
      </c>
      <c r="N4747" s="4">
        <f>AND(Sales[[#This Row],[date]]&lt;=LY_YTDMax,Sales[[#This Row],[date]]&gt;=LY_YTDMin)*Sales[[#This Row],[sales]]</f>
        <v>0</v>
      </c>
      <c r="O4747" s="4">
        <f>AND(Sales[[#This Row],[date]]&gt;=YoY_Min,Sales[[#This Row],[date]]&lt;=TY_YTDMax)*(Sales[[#This Row],[sales]]/Sales[[#This Row],[sqft]])</f>
        <v>0.49599360380622837</v>
      </c>
      <c r="P4747" s="4">
        <f>SUMIF(Sales[RegionStoretype],Sales[[#This Row],[RegionStoretype]],Sales[YoY_SSF])/Sales[[#This Row],[Region_TypeCount]]</f>
        <v>58.312187288105562</v>
      </c>
    </row>
    <row r="4748" spans="1:16" x14ac:dyDescent="0.25">
      <c r="A4748" s="1">
        <v>43056</v>
      </c>
      <c r="B4748">
        <v>22</v>
      </c>
      <c r="C4748">
        <v>20</v>
      </c>
      <c r="D4748">
        <v>103221.18369999999</v>
      </c>
      <c r="E4748">
        <f>INDEX(Stores[region],MATCH(Sales[[#This Row],[store_no]],Stores[store_no],0))</f>
        <v>3</v>
      </c>
      <c r="F4748" t="str">
        <f>INDEX(Stores[storetype],MATCH(Sales[[#This Row],[store_no]],Stores[store_no],0))</f>
        <v>B</v>
      </c>
      <c r="G4748" t="str">
        <f>INDEX(Stores[location_city],MATCH(Sales[[#This Row],[store_no]],Stores[store_no],0))</f>
        <v>Sioux Falls</v>
      </c>
      <c r="H4748" t="str">
        <f>INDEX(Stores[location_state],MATCH(Sales[[#This Row],[store_no]],Stores[store_no],0))</f>
        <v>South Dakota</v>
      </c>
      <c r="I4748">
        <f>INDEX(Stores[sqft],MATCH(Sales[[#This Row],[store_no]],Stores[store_no],0))</f>
        <v>57800</v>
      </c>
      <c r="J4748" s="4" t="str">
        <f>INDEX(Departments[dept_name],MATCH(Sales[[#This Row],[dept_no]],Departments[dept_no],0))</f>
        <v>Toys</v>
      </c>
      <c r="K4748" s="4" t="str">
        <f>CONCATENATE(Sales[[#This Row],[region]],Sales[[#This Row],[storetype]])</f>
        <v>3B</v>
      </c>
      <c r="L4748" s="4">
        <f>INDEX(RegionStoreCount[Store Count],MATCH(Sales[[#This Row],[RegionStoretype]],RegionStoreCount[Region/Type],0))</f>
        <v>4</v>
      </c>
      <c r="M4748" s="4">
        <f>AND(Sales[[#This Row],[date]]&lt;=TY_YTDMax,Sales[[#This Row],[date]]&gt;=TY_YTDMin)*Sales[[#This Row],[sales]]</f>
        <v>0</v>
      </c>
      <c r="N4748" s="4">
        <f>AND(Sales[[#This Row],[date]]&lt;=LY_YTDMax,Sales[[#This Row],[date]]&gt;=LY_YTDMin)*Sales[[#This Row],[sales]]</f>
        <v>0</v>
      </c>
      <c r="O4748" s="4">
        <f>AND(Sales[[#This Row],[date]]&gt;=YoY_Min,Sales[[#This Row],[date]]&lt;=TY_YTDMax)*(Sales[[#This Row],[sales]]/Sales[[#This Row],[sqft]])</f>
        <v>1.7858336280276816</v>
      </c>
      <c r="P4748" s="4">
        <f>SUMIF(Sales[RegionStoretype],Sales[[#This Row],[RegionStoretype]],Sales[YoY_SSF])/Sales[[#This Row],[Region_TypeCount]]</f>
        <v>58.312187288105562</v>
      </c>
    </row>
    <row r="4749" spans="1:16" x14ac:dyDescent="0.25">
      <c r="A4749" s="1">
        <v>43056</v>
      </c>
      <c r="B4749">
        <v>23</v>
      </c>
      <c r="C4749">
        <v>11</v>
      </c>
      <c r="D4749">
        <v>20319.3426</v>
      </c>
      <c r="E4749">
        <f>INDEX(Stores[region],MATCH(Sales[[#This Row],[store_no]],Stores[store_no],0))</f>
        <v>3</v>
      </c>
      <c r="F4749" t="str">
        <f>INDEX(Stores[storetype],MATCH(Sales[[#This Row],[store_no]],Stores[store_no],0))</f>
        <v>B</v>
      </c>
      <c r="G4749" t="str">
        <f>INDEX(Stores[location_city],MATCH(Sales[[#This Row],[store_no]],Stores[store_no],0))</f>
        <v>Cedar Rapids</v>
      </c>
      <c r="H4749" t="str">
        <f>INDEX(Stores[location_state],MATCH(Sales[[#This Row],[store_no]],Stores[store_no],0))</f>
        <v>Iowa</v>
      </c>
      <c r="I4749">
        <f>INDEX(Stores[sqft],MATCH(Sales[[#This Row],[store_no]],Stores[store_no],0))</f>
        <v>123700</v>
      </c>
      <c r="J4749" s="4" t="str">
        <f>INDEX(Departments[dept_name],MATCH(Sales[[#This Row],[dept_no]],Departments[dept_no],0))</f>
        <v>Home</v>
      </c>
      <c r="K4749" s="4" t="str">
        <f>CONCATENATE(Sales[[#This Row],[region]],Sales[[#This Row],[storetype]])</f>
        <v>3B</v>
      </c>
      <c r="L4749" s="4">
        <f>INDEX(RegionStoreCount[Store Count],MATCH(Sales[[#This Row],[RegionStoretype]],RegionStoreCount[Region/Type],0))</f>
        <v>4</v>
      </c>
      <c r="M4749" s="4">
        <f>AND(Sales[[#This Row],[date]]&lt;=TY_YTDMax,Sales[[#This Row],[date]]&gt;=TY_YTDMin)*Sales[[#This Row],[sales]]</f>
        <v>0</v>
      </c>
      <c r="N4749" s="4">
        <f>AND(Sales[[#This Row],[date]]&lt;=LY_YTDMax,Sales[[#This Row],[date]]&gt;=LY_YTDMin)*Sales[[#This Row],[sales]]</f>
        <v>0</v>
      </c>
      <c r="O4749" s="4">
        <f>AND(Sales[[#This Row],[date]]&gt;=YoY_Min,Sales[[#This Row],[date]]&lt;=TY_YTDMax)*(Sales[[#This Row],[sales]]/Sales[[#This Row],[sqft]])</f>
        <v>0.16426307679870655</v>
      </c>
      <c r="P4749" s="4">
        <f>SUMIF(Sales[RegionStoretype],Sales[[#This Row],[RegionStoretype]],Sales[YoY_SSF])/Sales[[#This Row],[Region_TypeCount]]</f>
        <v>58.312187288105562</v>
      </c>
    </row>
    <row r="4750" spans="1:16" x14ac:dyDescent="0.25">
      <c r="A4750" s="1">
        <v>43056</v>
      </c>
      <c r="B4750">
        <v>25</v>
      </c>
      <c r="C4750">
        <v>6</v>
      </c>
      <c r="D4750">
        <v>30917.516099999997</v>
      </c>
      <c r="E4750">
        <f>INDEX(Stores[region],MATCH(Sales[[#This Row],[store_no]],Stores[store_no],0))</f>
        <v>3</v>
      </c>
      <c r="F4750" t="str">
        <f>INDEX(Stores[storetype],MATCH(Sales[[#This Row],[store_no]],Stores[store_no],0))</f>
        <v>B</v>
      </c>
      <c r="G4750" t="str">
        <f>INDEX(Stores[location_city],MATCH(Sales[[#This Row],[store_no]],Stores[store_no],0))</f>
        <v>Kansas City</v>
      </c>
      <c r="H4750" t="str">
        <f>INDEX(Stores[location_state],MATCH(Sales[[#This Row],[store_no]],Stores[store_no],0))</f>
        <v>Missouri</v>
      </c>
      <c r="I4750">
        <f>INDEX(Stores[sqft],MATCH(Sales[[#This Row],[store_no]],Stores[store_no],0))</f>
        <v>92300</v>
      </c>
      <c r="J4750" s="4" t="str">
        <f>INDEX(Departments[dept_name],MATCH(Sales[[#This Row],[dept_no]],Departments[dept_no],0))</f>
        <v>Computers</v>
      </c>
      <c r="K4750" s="4" t="str">
        <f>CONCATENATE(Sales[[#This Row],[region]],Sales[[#This Row],[storetype]])</f>
        <v>3B</v>
      </c>
      <c r="L4750" s="4">
        <f>INDEX(RegionStoreCount[Store Count],MATCH(Sales[[#This Row],[RegionStoretype]],RegionStoreCount[Region/Type],0))</f>
        <v>4</v>
      </c>
      <c r="M4750" s="4">
        <f>AND(Sales[[#This Row],[date]]&lt;=TY_YTDMax,Sales[[#This Row],[date]]&gt;=TY_YTDMin)*Sales[[#This Row],[sales]]</f>
        <v>0</v>
      </c>
      <c r="N4750" s="4">
        <f>AND(Sales[[#This Row],[date]]&lt;=LY_YTDMax,Sales[[#This Row],[date]]&gt;=LY_YTDMin)*Sales[[#This Row],[sales]]</f>
        <v>0</v>
      </c>
      <c r="O4750" s="4">
        <f>AND(Sales[[#This Row],[date]]&gt;=YoY_Min,Sales[[#This Row],[date]]&lt;=TY_YTDMax)*(Sales[[#This Row],[sales]]/Sales[[#This Row],[sqft]])</f>
        <v>0.33496767172264352</v>
      </c>
      <c r="P4750" s="4">
        <f>SUMIF(Sales[RegionStoretype],Sales[[#This Row],[RegionStoretype]],Sales[YoY_SSF])/Sales[[#This Row],[Region_TypeCount]]</f>
        <v>58.312187288105562</v>
      </c>
    </row>
    <row r="4751" spans="1:16" x14ac:dyDescent="0.25">
      <c r="A4751" s="1">
        <v>43056</v>
      </c>
      <c r="B4751">
        <v>25</v>
      </c>
      <c r="C4751">
        <v>7</v>
      </c>
      <c r="D4751">
        <v>59892.145900000003</v>
      </c>
      <c r="E4751">
        <f>INDEX(Stores[region],MATCH(Sales[[#This Row],[store_no]],Stores[store_no],0))</f>
        <v>3</v>
      </c>
      <c r="F4751" t="str">
        <f>INDEX(Stores[storetype],MATCH(Sales[[#This Row],[store_no]],Stores[store_no],0))</f>
        <v>B</v>
      </c>
      <c r="G4751" t="str">
        <f>INDEX(Stores[location_city],MATCH(Sales[[#This Row],[store_no]],Stores[store_no],0))</f>
        <v>Kansas City</v>
      </c>
      <c r="H4751" t="str">
        <f>INDEX(Stores[location_state],MATCH(Sales[[#This Row],[store_no]],Stores[store_no],0))</f>
        <v>Missouri</v>
      </c>
      <c r="I4751">
        <f>INDEX(Stores[sqft],MATCH(Sales[[#This Row],[store_no]],Stores[store_no],0))</f>
        <v>92300</v>
      </c>
      <c r="J4751" s="4" t="str">
        <f>INDEX(Departments[dept_name],MATCH(Sales[[#This Row],[dept_no]],Departments[dept_no],0))</f>
        <v>Electronics</v>
      </c>
      <c r="K4751" s="4" t="str">
        <f>CONCATENATE(Sales[[#This Row],[region]],Sales[[#This Row],[storetype]])</f>
        <v>3B</v>
      </c>
      <c r="L4751" s="4">
        <f>INDEX(RegionStoreCount[Store Count],MATCH(Sales[[#This Row],[RegionStoretype]],RegionStoreCount[Region/Type],0))</f>
        <v>4</v>
      </c>
      <c r="M4751" s="4">
        <f>AND(Sales[[#This Row],[date]]&lt;=TY_YTDMax,Sales[[#This Row],[date]]&gt;=TY_YTDMin)*Sales[[#This Row],[sales]]</f>
        <v>0</v>
      </c>
      <c r="N4751" s="4">
        <f>AND(Sales[[#This Row],[date]]&lt;=LY_YTDMax,Sales[[#This Row],[date]]&gt;=LY_YTDMin)*Sales[[#This Row],[sales]]</f>
        <v>0</v>
      </c>
      <c r="O4751" s="4">
        <f>AND(Sales[[#This Row],[date]]&gt;=YoY_Min,Sales[[#This Row],[date]]&lt;=TY_YTDMax)*(Sales[[#This Row],[sales]]/Sales[[#This Row],[sqft]])</f>
        <v>0.64888565438786572</v>
      </c>
      <c r="P4751" s="4">
        <f>SUMIF(Sales[RegionStoretype],Sales[[#This Row],[RegionStoretype]],Sales[YoY_SSF])/Sales[[#This Row],[Region_TypeCount]]</f>
        <v>58.312187288105562</v>
      </c>
    </row>
    <row r="4752" spans="1:16" x14ac:dyDescent="0.25">
      <c r="A4752" s="1">
        <v>43056</v>
      </c>
      <c r="B4752">
        <v>25</v>
      </c>
      <c r="C4752">
        <v>16</v>
      </c>
      <c r="D4752">
        <v>7772.9144999999999</v>
      </c>
      <c r="E4752">
        <f>INDEX(Stores[region],MATCH(Sales[[#This Row],[store_no]],Stores[store_no],0))</f>
        <v>3</v>
      </c>
      <c r="F4752" t="str">
        <f>INDEX(Stores[storetype],MATCH(Sales[[#This Row],[store_no]],Stores[store_no],0))</f>
        <v>B</v>
      </c>
      <c r="G4752" t="str">
        <f>INDEX(Stores[location_city],MATCH(Sales[[#This Row],[store_no]],Stores[store_no],0))</f>
        <v>Kansas City</v>
      </c>
      <c r="H4752" t="str">
        <f>INDEX(Stores[location_state],MATCH(Sales[[#This Row],[store_no]],Stores[store_no],0))</f>
        <v>Missouri</v>
      </c>
      <c r="I4752">
        <f>INDEX(Stores[sqft],MATCH(Sales[[#This Row],[store_no]],Stores[store_no],0))</f>
        <v>92300</v>
      </c>
      <c r="J4752" s="4" t="str">
        <f>INDEX(Departments[dept_name],MATCH(Sales[[#This Row],[dept_no]],Departments[dept_no],0))</f>
        <v>Outdoors</v>
      </c>
      <c r="K4752" s="4" t="str">
        <f>CONCATENATE(Sales[[#This Row],[region]],Sales[[#This Row],[storetype]])</f>
        <v>3B</v>
      </c>
      <c r="L4752" s="4">
        <f>INDEX(RegionStoreCount[Store Count],MATCH(Sales[[#This Row],[RegionStoretype]],RegionStoreCount[Region/Type],0))</f>
        <v>4</v>
      </c>
      <c r="M4752" s="4">
        <f>AND(Sales[[#This Row],[date]]&lt;=TY_YTDMax,Sales[[#This Row],[date]]&gt;=TY_YTDMin)*Sales[[#This Row],[sales]]</f>
        <v>0</v>
      </c>
      <c r="N4752" s="4">
        <f>AND(Sales[[#This Row],[date]]&lt;=LY_YTDMax,Sales[[#This Row],[date]]&gt;=LY_YTDMin)*Sales[[#This Row],[sales]]</f>
        <v>0</v>
      </c>
      <c r="O4752" s="4">
        <f>AND(Sales[[#This Row],[date]]&gt;=YoY_Min,Sales[[#This Row],[date]]&lt;=TY_YTDMax)*(Sales[[#This Row],[sales]]/Sales[[#This Row],[sqft]])</f>
        <v>8.421359154929578E-2</v>
      </c>
      <c r="P4752" s="4">
        <f>SUMIF(Sales[RegionStoretype],Sales[[#This Row],[RegionStoretype]],Sales[YoY_SSF])/Sales[[#This Row],[Region_TypeCount]]</f>
        <v>58.312187288105562</v>
      </c>
    </row>
    <row r="4753" spans="1:16" x14ac:dyDescent="0.25">
      <c r="A4753" s="1">
        <v>43056</v>
      </c>
      <c r="B4753">
        <v>27</v>
      </c>
      <c r="C4753">
        <v>7</v>
      </c>
      <c r="D4753">
        <v>65170.347199999997</v>
      </c>
      <c r="E4753">
        <f>INDEX(Stores[region],MATCH(Sales[[#This Row],[store_no]],Stores[store_no],0))</f>
        <v>3</v>
      </c>
      <c r="F4753" t="str">
        <f>INDEX(Stores[storetype],MATCH(Sales[[#This Row],[store_no]],Stores[store_no],0))</f>
        <v>A</v>
      </c>
      <c r="G4753" t="str">
        <f>INDEX(Stores[location_city],MATCH(Sales[[#This Row],[store_no]],Stores[store_no],0))</f>
        <v>Springfield</v>
      </c>
      <c r="H4753" t="str">
        <f>INDEX(Stores[location_state],MATCH(Sales[[#This Row],[store_no]],Stores[store_no],0))</f>
        <v>Missouri</v>
      </c>
      <c r="I4753">
        <f>INDEX(Stores[sqft],MATCH(Sales[[#This Row],[store_no]],Stores[store_no],0))</f>
        <v>158200</v>
      </c>
      <c r="J4753" s="4" t="str">
        <f>INDEX(Departments[dept_name],MATCH(Sales[[#This Row],[dept_no]],Departments[dept_no],0))</f>
        <v>Electronics</v>
      </c>
      <c r="K4753" s="4" t="str">
        <f>CONCATENATE(Sales[[#This Row],[region]],Sales[[#This Row],[storetype]])</f>
        <v>3A</v>
      </c>
      <c r="L4753" s="4">
        <f>INDEX(RegionStoreCount[Store Count],MATCH(Sales[[#This Row],[RegionStoretype]],RegionStoreCount[Region/Type],0))</f>
        <v>9</v>
      </c>
      <c r="M4753" s="4">
        <f>AND(Sales[[#This Row],[date]]&lt;=TY_YTDMax,Sales[[#This Row],[date]]&gt;=TY_YTDMin)*Sales[[#This Row],[sales]]</f>
        <v>0</v>
      </c>
      <c r="N4753" s="4">
        <f>AND(Sales[[#This Row],[date]]&lt;=LY_YTDMax,Sales[[#This Row],[date]]&gt;=LY_YTDMin)*Sales[[#This Row],[sales]]</f>
        <v>0</v>
      </c>
      <c r="O4753" s="4">
        <f>AND(Sales[[#This Row],[date]]&gt;=YoY_Min,Sales[[#This Row],[date]]&lt;=TY_YTDMax)*(Sales[[#This Row],[sales]]/Sales[[#This Row],[sqft]])</f>
        <v>0.41194909734513274</v>
      </c>
      <c r="P4753" s="4">
        <f>SUMIF(Sales[RegionStoretype],Sales[[#This Row],[RegionStoretype]],Sales[YoY_SSF])/Sales[[#This Row],[Region_TypeCount]]</f>
        <v>53.603836561720975</v>
      </c>
    </row>
    <row r="4754" spans="1:16" x14ac:dyDescent="0.25">
      <c r="A4754" s="1">
        <v>43056</v>
      </c>
      <c r="B4754">
        <v>28</v>
      </c>
      <c r="C4754">
        <v>2</v>
      </c>
      <c r="D4754">
        <v>128602.59050000001</v>
      </c>
      <c r="E4754">
        <f>INDEX(Stores[region],MATCH(Sales[[#This Row],[store_no]],Stores[store_no],0))</f>
        <v>2</v>
      </c>
      <c r="F4754" t="str">
        <f>INDEX(Stores[storetype],MATCH(Sales[[#This Row],[store_no]],Stores[store_no],0))</f>
        <v>A</v>
      </c>
      <c r="G4754" t="str">
        <f>INDEX(Stores[location_city],MATCH(Sales[[#This Row],[store_no]],Stores[store_no],0))</f>
        <v>Milwaukee</v>
      </c>
      <c r="H4754" t="str">
        <f>INDEX(Stores[location_state],MATCH(Sales[[#This Row],[store_no]],Stores[store_no],0))</f>
        <v>Wisconsin</v>
      </c>
      <c r="I4754">
        <f>INDEX(Stores[sqft],MATCH(Sales[[#This Row],[store_no]],Stores[store_no],0))</f>
        <v>203800</v>
      </c>
      <c r="J4754" s="4" t="str">
        <f>INDEX(Departments[dept_name],MATCH(Sales[[#This Row],[dept_no]],Departments[dept_no],0))</f>
        <v>Baby</v>
      </c>
      <c r="K4754" s="4" t="str">
        <f>CONCATENATE(Sales[[#This Row],[region]],Sales[[#This Row],[storetype]])</f>
        <v>2A</v>
      </c>
      <c r="L4754" s="4">
        <f>INDEX(RegionStoreCount[Store Count],MATCH(Sales[[#This Row],[RegionStoretype]],RegionStoreCount[Region/Type],0))</f>
        <v>5</v>
      </c>
      <c r="M4754" s="4">
        <f>AND(Sales[[#This Row],[date]]&lt;=TY_YTDMax,Sales[[#This Row],[date]]&gt;=TY_YTDMin)*Sales[[#This Row],[sales]]</f>
        <v>0</v>
      </c>
      <c r="N4754" s="4">
        <f>AND(Sales[[#This Row],[date]]&lt;=LY_YTDMax,Sales[[#This Row],[date]]&gt;=LY_YTDMin)*Sales[[#This Row],[sales]]</f>
        <v>0</v>
      </c>
      <c r="O4754" s="4">
        <f>AND(Sales[[#This Row],[date]]&gt;=YoY_Min,Sales[[#This Row],[date]]&lt;=TY_YTDMax)*(Sales[[#This Row],[sales]]/Sales[[#This Row],[sqft]])</f>
        <v>0.63102350588812561</v>
      </c>
      <c r="P4754" s="4">
        <f>SUMIF(Sales[RegionStoretype],Sales[[#This Row],[RegionStoretype]],Sales[YoY_SSF])/Sales[[#This Row],[Region_TypeCount]]</f>
        <v>60.052789354368521</v>
      </c>
    </row>
    <row r="4755" spans="1:16" x14ac:dyDescent="0.25">
      <c r="A4755" s="1">
        <v>43056</v>
      </c>
      <c r="B4755">
        <v>28</v>
      </c>
      <c r="C4755">
        <v>14</v>
      </c>
      <c r="D4755">
        <v>134632.44649999999</v>
      </c>
      <c r="E4755">
        <f>INDEX(Stores[region],MATCH(Sales[[#This Row],[store_no]],Stores[store_no],0))</f>
        <v>2</v>
      </c>
      <c r="F4755" t="str">
        <f>INDEX(Stores[storetype],MATCH(Sales[[#This Row],[store_no]],Stores[store_no],0))</f>
        <v>A</v>
      </c>
      <c r="G4755" t="str">
        <f>INDEX(Stores[location_city],MATCH(Sales[[#This Row],[store_no]],Stores[store_no],0))</f>
        <v>Milwaukee</v>
      </c>
      <c r="H4755" t="str">
        <f>INDEX(Stores[location_state],MATCH(Sales[[#This Row],[store_no]],Stores[store_no],0))</f>
        <v>Wisconsin</v>
      </c>
      <c r="I4755">
        <f>INDEX(Stores[sqft],MATCH(Sales[[#This Row],[store_no]],Stores[store_no],0))</f>
        <v>203800</v>
      </c>
      <c r="J4755" s="4" t="str">
        <f>INDEX(Departments[dept_name],MATCH(Sales[[#This Row],[dept_no]],Departments[dept_no],0))</f>
        <v>Movies</v>
      </c>
      <c r="K4755" s="4" t="str">
        <f>CONCATENATE(Sales[[#This Row],[region]],Sales[[#This Row],[storetype]])</f>
        <v>2A</v>
      </c>
      <c r="L4755" s="4">
        <f>INDEX(RegionStoreCount[Store Count],MATCH(Sales[[#This Row],[RegionStoretype]],RegionStoreCount[Region/Type],0))</f>
        <v>5</v>
      </c>
      <c r="M4755" s="4">
        <f>AND(Sales[[#This Row],[date]]&lt;=TY_YTDMax,Sales[[#This Row],[date]]&gt;=TY_YTDMin)*Sales[[#This Row],[sales]]</f>
        <v>0</v>
      </c>
      <c r="N4755" s="4">
        <f>AND(Sales[[#This Row],[date]]&lt;=LY_YTDMax,Sales[[#This Row],[date]]&gt;=LY_YTDMin)*Sales[[#This Row],[sales]]</f>
        <v>0</v>
      </c>
      <c r="O4755" s="4">
        <f>AND(Sales[[#This Row],[date]]&gt;=YoY_Min,Sales[[#This Row],[date]]&lt;=TY_YTDMax)*(Sales[[#This Row],[sales]]/Sales[[#This Row],[sqft]])</f>
        <v>0.6606106305201177</v>
      </c>
      <c r="P4755" s="4">
        <f>SUMIF(Sales[RegionStoretype],Sales[[#This Row],[RegionStoretype]],Sales[YoY_SSF])/Sales[[#This Row],[Region_TypeCount]]</f>
        <v>60.052789354368521</v>
      </c>
    </row>
    <row r="4756" spans="1:16" x14ac:dyDescent="0.25">
      <c r="A4756" s="1">
        <v>43056</v>
      </c>
      <c r="B4756">
        <v>28</v>
      </c>
      <c r="C4756">
        <v>16</v>
      </c>
      <c r="D4756">
        <v>130659.28450000001</v>
      </c>
      <c r="E4756">
        <f>INDEX(Stores[region],MATCH(Sales[[#This Row],[store_no]],Stores[store_no],0))</f>
        <v>2</v>
      </c>
      <c r="F4756" t="str">
        <f>INDEX(Stores[storetype],MATCH(Sales[[#This Row],[store_no]],Stores[store_no],0))</f>
        <v>A</v>
      </c>
      <c r="G4756" t="str">
        <f>INDEX(Stores[location_city],MATCH(Sales[[#This Row],[store_no]],Stores[store_no],0))</f>
        <v>Milwaukee</v>
      </c>
      <c r="H4756" t="str">
        <f>INDEX(Stores[location_state],MATCH(Sales[[#This Row],[store_no]],Stores[store_no],0))</f>
        <v>Wisconsin</v>
      </c>
      <c r="I4756">
        <f>INDEX(Stores[sqft],MATCH(Sales[[#This Row],[store_no]],Stores[store_no],0))</f>
        <v>203800</v>
      </c>
      <c r="J4756" s="4" t="str">
        <f>INDEX(Departments[dept_name],MATCH(Sales[[#This Row],[dept_no]],Departments[dept_no],0))</f>
        <v>Outdoors</v>
      </c>
      <c r="K4756" s="4" t="str">
        <f>CONCATENATE(Sales[[#This Row],[region]],Sales[[#This Row],[storetype]])</f>
        <v>2A</v>
      </c>
      <c r="L4756" s="4">
        <f>INDEX(RegionStoreCount[Store Count],MATCH(Sales[[#This Row],[RegionStoretype]],RegionStoreCount[Region/Type],0))</f>
        <v>5</v>
      </c>
      <c r="M4756" s="4">
        <f>AND(Sales[[#This Row],[date]]&lt;=TY_YTDMax,Sales[[#This Row],[date]]&gt;=TY_YTDMin)*Sales[[#This Row],[sales]]</f>
        <v>0</v>
      </c>
      <c r="N4756" s="4">
        <f>AND(Sales[[#This Row],[date]]&lt;=LY_YTDMax,Sales[[#This Row],[date]]&gt;=LY_YTDMin)*Sales[[#This Row],[sales]]</f>
        <v>0</v>
      </c>
      <c r="O4756" s="4">
        <f>AND(Sales[[#This Row],[date]]&gt;=YoY_Min,Sales[[#This Row],[date]]&lt;=TY_YTDMax)*(Sales[[#This Row],[sales]]/Sales[[#This Row],[sqft]])</f>
        <v>0.64111523307163887</v>
      </c>
      <c r="P4756" s="4">
        <f>SUMIF(Sales[RegionStoretype],Sales[[#This Row],[RegionStoretype]],Sales[YoY_SSF])/Sales[[#This Row],[Region_TypeCount]]</f>
        <v>60.052789354368521</v>
      </c>
    </row>
    <row r="4757" spans="1:16" x14ac:dyDescent="0.25">
      <c r="A4757" s="1">
        <v>43056</v>
      </c>
      <c r="B4757">
        <v>29</v>
      </c>
      <c r="C4757">
        <v>15</v>
      </c>
      <c r="D4757">
        <v>1494.0355999999999</v>
      </c>
      <c r="E4757">
        <f>INDEX(Stores[region],MATCH(Sales[[#This Row],[store_no]],Stores[store_no],0))</f>
        <v>1</v>
      </c>
      <c r="F4757" t="str">
        <f>INDEX(Stores[storetype],MATCH(Sales[[#This Row],[store_no]],Stores[store_no],0))</f>
        <v>B</v>
      </c>
      <c r="G4757" t="str">
        <f>INDEX(Stores[location_city],MATCH(Sales[[#This Row],[store_no]],Stores[store_no],0))</f>
        <v>Grand Rapids</v>
      </c>
      <c r="H4757" t="str">
        <f>INDEX(Stores[location_state],MATCH(Sales[[#This Row],[store_no]],Stores[store_no],0))</f>
        <v>Michigan</v>
      </c>
      <c r="I4757">
        <f>INDEX(Stores[sqft],MATCH(Sales[[#This Row],[store_no]],Stores[store_no],0))</f>
        <v>148300</v>
      </c>
      <c r="J4757" s="4" t="str">
        <f>INDEX(Departments[dept_name],MATCH(Sales[[#This Row],[dept_no]],Departments[dept_no],0))</f>
        <v>Music</v>
      </c>
      <c r="K4757" s="4" t="str">
        <f>CONCATENATE(Sales[[#This Row],[region]],Sales[[#This Row],[storetype]])</f>
        <v>1B</v>
      </c>
      <c r="L4757" s="4">
        <f>INDEX(RegionStoreCount[Store Count],MATCH(Sales[[#This Row],[RegionStoretype]],RegionStoreCount[Region/Type],0))</f>
        <v>5</v>
      </c>
      <c r="M4757" s="4">
        <f>AND(Sales[[#This Row],[date]]&lt;=TY_YTDMax,Sales[[#This Row],[date]]&gt;=TY_YTDMin)*Sales[[#This Row],[sales]]</f>
        <v>0</v>
      </c>
      <c r="N4757" s="4">
        <f>AND(Sales[[#This Row],[date]]&lt;=LY_YTDMax,Sales[[#This Row],[date]]&gt;=LY_YTDMin)*Sales[[#This Row],[sales]]</f>
        <v>0</v>
      </c>
      <c r="O4757" s="4">
        <f>AND(Sales[[#This Row],[date]]&gt;=YoY_Min,Sales[[#This Row],[date]]&lt;=TY_YTDMax)*(Sales[[#This Row],[sales]]/Sales[[#This Row],[sqft]])</f>
        <v>1.0074414025623736E-2</v>
      </c>
      <c r="P4757" s="4">
        <f>SUMIF(Sales[RegionStoretype],Sales[[#This Row],[RegionStoretype]],Sales[YoY_SSF])/Sales[[#This Row],[Region_TypeCount]]</f>
        <v>68.518982968140051</v>
      </c>
    </row>
    <row r="4758" spans="1:16" x14ac:dyDescent="0.25">
      <c r="A4758" s="1">
        <v>43056</v>
      </c>
      <c r="B4758">
        <v>29</v>
      </c>
      <c r="C4758">
        <v>20</v>
      </c>
      <c r="D4758">
        <v>231232.5575</v>
      </c>
      <c r="E4758">
        <f>INDEX(Stores[region],MATCH(Sales[[#This Row],[store_no]],Stores[store_no],0))</f>
        <v>1</v>
      </c>
      <c r="F4758" t="str">
        <f>INDEX(Stores[storetype],MATCH(Sales[[#This Row],[store_no]],Stores[store_no],0))</f>
        <v>B</v>
      </c>
      <c r="G4758" t="str">
        <f>INDEX(Stores[location_city],MATCH(Sales[[#This Row],[store_no]],Stores[store_no],0))</f>
        <v>Grand Rapids</v>
      </c>
      <c r="H4758" t="str">
        <f>INDEX(Stores[location_state],MATCH(Sales[[#This Row],[store_no]],Stores[store_no],0))</f>
        <v>Michigan</v>
      </c>
      <c r="I4758">
        <f>INDEX(Stores[sqft],MATCH(Sales[[#This Row],[store_no]],Stores[store_no],0))</f>
        <v>148300</v>
      </c>
      <c r="J4758" s="4" t="str">
        <f>INDEX(Departments[dept_name],MATCH(Sales[[#This Row],[dept_no]],Departments[dept_no],0))</f>
        <v>Toys</v>
      </c>
      <c r="K4758" s="4" t="str">
        <f>CONCATENATE(Sales[[#This Row],[region]],Sales[[#This Row],[storetype]])</f>
        <v>1B</v>
      </c>
      <c r="L4758" s="4">
        <f>INDEX(RegionStoreCount[Store Count],MATCH(Sales[[#This Row],[RegionStoretype]],RegionStoreCount[Region/Type],0))</f>
        <v>5</v>
      </c>
      <c r="M4758" s="4">
        <f>AND(Sales[[#This Row],[date]]&lt;=TY_YTDMax,Sales[[#This Row],[date]]&gt;=TY_YTDMin)*Sales[[#This Row],[sales]]</f>
        <v>0</v>
      </c>
      <c r="N4758" s="4">
        <f>AND(Sales[[#This Row],[date]]&lt;=LY_YTDMax,Sales[[#This Row],[date]]&gt;=LY_YTDMin)*Sales[[#This Row],[sales]]</f>
        <v>0</v>
      </c>
      <c r="O4758" s="4">
        <f>AND(Sales[[#This Row],[date]]&gt;=YoY_Min,Sales[[#This Row],[date]]&lt;=TY_YTDMax)*(Sales[[#This Row],[sales]]/Sales[[#This Row],[sqft]])</f>
        <v>1.5592215610249494</v>
      </c>
      <c r="P4758" s="4">
        <f>SUMIF(Sales[RegionStoretype],Sales[[#This Row],[RegionStoretype]],Sales[YoY_SSF])/Sales[[#This Row],[Region_TypeCount]]</f>
        <v>68.518982968140051</v>
      </c>
    </row>
    <row r="4759" spans="1:16" x14ac:dyDescent="0.25">
      <c r="A4759" s="1">
        <v>43056</v>
      </c>
      <c r="B4759">
        <v>30</v>
      </c>
      <c r="C4759">
        <v>2</v>
      </c>
      <c r="D4759">
        <v>24782.522399999998</v>
      </c>
      <c r="E4759">
        <f>INDEX(Stores[region],MATCH(Sales[[#This Row],[store_no]],Stores[store_no],0))</f>
        <v>1</v>
      </c>
      <c r="F4759" t="str">
        <f>INDEX(Stores[storetype],MATCH(Sales[[#This Row],[store_no]],Stores[store_no],0))</f>
        <v>C</v>
      </c>
      <c r="G4759" t="str">
        <f>INDEX(Stores[location_city],MATCH(Sales[[#This Row],[store_no]],Stores[store_no],0))</f>
        <v>Dayton</v>
      </c>
      <c r="H4759" t="str">
        <f>INDEX(Stores[location_state],MATCH(Sales[[#This Row],[store_no]],Stores[store_no],0))</f>
        <v>Ohio</v>
      </c>
      <c r="I4759">
        <f>INDEX(Stores[sqft],MATCH(Sales[[#This Row],[store_no]],Stores[store_no],0))</f>
        <v>90000</v>
      </c>
      <c r="J4759" s="4" t="str">
        <f>INDEX(Departments[dept_name],MATCH(Sales[[#This Row],[dept_no]],Departments[dept_no],0))</f>
        <v>Baby</v>
      </c>
      <c r="K4759" s="4" t="str">
        <f>CONCATENATE(Sales[[#This Row],[region]],Sales[[#This Row],[storetype]])</f>
        <v>1C</v>
      </c>
      <c r="L4759" s="4">
        <f>INDEX(RegionStoreCount[Store Count],MATCH(Sales[[#This Row],[RegionStoretype]],RegionStoreCount[Region/Type],0))</f>
        <v>1</v>
      </c>
      <c r="M4759" s="4">
        <f>AND(Sales[[#This Row],[date]]&lt;=TY_YTDMax,Sales[[#This Row],[date]]&gt;=TY_YTDMin)*Sales[[#This Row],[sales]]</f>
        <v>0</v>
      </c>
      <c r="N4759" s="4">
        <f>AND(Sales[[#This Row],[date]]&lt;=LY_YTDMax,Sales[[#This Row],[date]]&gt;=LY_YTDMin)*Sales[[#This Row],[sales]]</f>
        <v>0</v>
      </c>
      <c r="O4759" s="4">
        <f>AND(Sales[[#This Row],[date]]&gt;=YoY_Min,Sales[[#This Row],[date]]&lt;=TY_YTDMax)*(Sales[[#This Row],[sales]]/Sales[[#This Row],[sqft]])</f>
        <v>0.27536136</v>
      </c>
      <c r="P4759" s="4">
        <f>SUMIF(Sales[RegionStoretype],Sales[[#This Row],[RegionStoretype]],Sales[YoY_SSF])/Sales[[#This Row],[Region_TypeCount]]</f>
        <v>65.329042605555529</v>
      </c>
    </row>
    <row r="4760" spans="1:16" x14ac:dyDescent="0.25">
      <c r="A4760" s="1">
        <v>43056</v>
      </c>
      <c r="B4760">
        <v>30</v>
      </c>
      <c r="C4760">
        <v>17</v>
      </c>
      <c r="D4760">
        <v>50953.394200000002</v>
      </c>
      <c r="E4760">
        <f>INDEX(Stores[region],MATCH(Sales[[#This Row],[store_no]],Stores[store_no],0))</f>
        <v>1</v>
      </c>
      <c r="F4760" t="str">
        <f>INDEX(Stores[storetype],MATCH(Sales[[#This Row],[store_no]],Stores[store_no],0))</f>
        <v>C</v>
      </c>
      <c r="G4760" t="str">
        <f>INDEX(Stores[location_city],MATCH(Sales[[#This Row],[store_no]],Stores[store_no],0))</f>
        <v>Dayton</v>
      </c>
      <c r="H4760" t="str">
        <f>INDEX(Stores[location_state],MATCH(Sales[[#This Row],[store_no]],Stores[store_no],0))</f>
        <v>Ohio</v>
      </c>
      <c r="I4760">
        <f>INDEX(Stores[sqft],MATCH(Sales[[#This Row],[store_no]],Stores[store_no],0))</f>
        <v>90000</v>
      </c>
      <c r="J4760" s="4" t="str">
        <f>INDEX(Departments[dept_name],MATCH(Sales[[#This Row],[dept_no]],Departments[dept_no],0))</f>
        <v>Shoes</v>
      </c>
      <c r="K4760" s="4" t="str">
        <f>CONCATENATE(Sales[[#This Row],[region]],Sales[[#This Row],[storetype]])</f>
        <v>1C</v>
      </c>
      <c r="L4760" s="4">
        <f>INDEX(RegionStoreCount[Store Count],MATCH(Sales[[#This Row],[RegionStoretype]],RegionStoreCount[Region/Type],0))</f>
        <v>1</v>
      </c>
      <c r="M4760" s="4">
        <f>AND(Sales[[#This Row],[date]]&lt;=TY_YTDMax,Sales[[#This Row],[date]]&gt;=TY_YTDMin)*Sales[[#This Row],[sales]]</f>
        <v>0</v>
      </c>
      <c r="N4760" s="4">
        <f>AND(Sales[[#This Row],[date]]&lt;=LY_YTDMax,Sales[[#This Row],[date]]&gt;=LY_YTDMin)*Sales[[#This Row],[sales]]</f>
        <v>0</v>
      </c>
      <c r="O4760" s="4">
        <f>AND(Sales[[#This Row],[date]]&gt;=YoY_Min,Sales[[#This Row],[date]]&lt;=TY_YTDMax)*(Sales[[#This Row],[sales]]/Sales[[#This Row],[sqft]])</f>
        <v>0.56614882444444448</v>
      </c>
      <c r="P4760" s="4">
        <f>SUMIF(Sales[RegionStoretype],Sales[[#This Row],[RegionStoretype]],Sales[YoY_SSF])/Sales[[#This Row],[Region_TypeCount]]</f>
        <v>65.329042605555529</v>
      </c>
    </row>
    <row r="4761" spans="1:16" x14ac:dyDescent="0.25">
      <c r="A4761" s="1">
        <v>43056</v>
      </c>
      <c r="B4761">
        <v>30</v>
      </c>
      <c r="C4761">
        <v>20</v>
      </c>
      <c r="D4761">
        <v>1363.6468</v>
      </c>
      <c r="E4761">
        <f>INDEX(Stores[region],MATCH(Sales[[#This Row],[store_no]],Stores[store_no],0))</f>
        <v>1</v>
      </c>
      <c r="F4761" t="str">
        <f>INDEX(Stores[storetype],MATCH(Sales[[#This Row],[store_no]],Stores[store_no],0))</f>
        <v>C</v>
      </c>
      <c r="G4761" t="str">
        <f>INDEX(Stores[location_city],MATCH(Sales[[#This Row],[store_no]],Stores[store_no],0))</f>
        <v>Dayton</v>
      </c>
      <c r="H4761" t="str">
        <f>INDEX(Stores[location_state],MATCH(Sales[[#This Row],[store_no]],Stores[store_no],0))</f>
        <v>Ohio</v>
      </c>
      <c r="I4761">
        <f>INDEX(Stores[sqft],MATCH(Sales[[#This Row],[store_no]],Stores[store_no],0))</f>
        <v>90000</v>
      </c>
      <c r="J4761" s="4" t="str">
        <f>INDEX(Departments[dept_name],MATCH(Sales[[#This Row],[dept_no]],Departments[dept_no],0))</f>
        <v>Toys</v>
      </c>
      <c r="K4761" s="4" t="str">
        <f>CONCATENATE(Sales[[#This Row],[region]],Sales[[#This Row],[storetype]])</f>
        <v>1C</v>
      </c>
      <c r="L4761" s="4">
        <f>INDEX(RegionStoreCount[Store Count],MATCH(Sales[[#This Row],[RegionStoretype]],RegionStoreCount[Region/Type],0))</f>
        <v>1</v>
      </c>
      <c r="M4761" s="4">
        <f>AND(Sales[[#This Row],[date]]&lt;=TY_YTDMax,Sales[[#This Row],[date]]&gt;=TY_YTDMin)*Sales[[#This Row],[sales]]</f>
        <v>0</v>
      </c>
      <c r="N4761" s="4">
        <f>AND(Sales[[#This Row],[date]]&lt;=LY_YTDMax,Sales[[#This Row],[date]]&gt;=LY_YTDMin)*Sales[[#This Row],[sales]]</f>
        <v>0</v>
      </c>
      <c r="O4761" s="4">
        <f>AND(Sales[[#This Row],[date]]&gt;=YoY_Min,Sales[[#This Row],[date]]&lt;=TY_YTDMax)*(Sales[[#This Row],[sales]]/Sales[[#This Row],[sqft]])</f>
        <v>1.515163111111111E-2</v>
      </c>
      <c r="P4761" s="4">
        <f>SUMIF(Sales[RegionStoretype],Sales[[#This Row],[RegionStoretype]],Sales[YoY_SSF])/Sales[[#This Row],[Region_TypeCount]]</f>
        <v>65.329042605555529</v>
      </c>
    </row>
    <row r="4762" spans="1:16" x14ac:dyDescent="0.25">
      <c r="A4762" s="1">
        <v>43056</v>
      </c>
      <c r="B4762">
        <v>31</v>
      </c>
      <c r="C4762">
        <v>9</v>
      </c>
      <c r="D4762">
        <v>37149.224300000002</v>
      </c>
      <c r="E4762">
        <f>INDEX(Stores[region],MATCH(Sales[[#This Row],[store_no]],Stores[store_no],0))</f>
        <v>3</v>
      </c>
      <c r="F4762" t="str">
        <f>INDEX(Stores[storetype],MATCH(Sales[[#This Row],[store_no]],Stores[store_no],0))</f>
        <v>A</v>
      </c>
      <c r="G4762" t="str">
        <f>INDEX(Stores[location_city],MATCH(Sales[[#This Row],[store_no]],Stores[store_no],0))</f>
        <v>Rapid City</v>
      </c>
      <c r="H4762" t="str">
        <f>INDEX(Stores[location_state],MATCH(Sales[[#This Row],[store_no]],Stores[store_no],0))</f>
        <v>South Dakota</v>
      </c>
      <c r="I4762">
        <f>INDEX(Stores[sqft],MATCH(Sales[[#This Row],[store_no]],Stores[store_no],0))</f>
        <v>200100</v>
      </c>
      <c r="J4762" s="4" t="str">
        <f>INDEX(Departments[dept_name],MATCH(Sales[[#This Row],[dept_no]],Departments[dept_no],0))</f>
        <v>Garden</v>
      </c>
      <c r="K4762" s="4" t="str">
        <f>CONCATENATE(Sales[[#This Row],[region]],Sales[[#This Row],[storetype]])</f>
        <v>3A</v>
      </c>
      <c r="L4762" s="4">
        <f>INDEX(RegionStoreCount[Store Count],MATCH(Sales[[#This Row],[RegionStoretype]],RegionStoreCount[Region/Type],0))</f>
        <v>9</v>
      </c>
      <c r="M4762" s="4">
        <f>AND(Sales[[#This Row],[date]]&lt;=TY_YTDMax,Sales[[#This Row],[date]]&gt;=TY_YTDMin)*Sales[[#This Row],[sales]]</f>
        <v>0</v>
      </c>
      <c r="N4762" s="4">
        <f>AND(Sales[[#This Row],[date]]&lt;=LY_YTDMax,Sales[[#This Row],[date]]&gt;=LY_YTDMin)*Sales[[#This Row],[sales]]</f>
        <v>0</v>
      </c>
      <c r="O4762" s="4">
        <f>AND(Sales[[#This Row],[date]]&gt;=YoY_Min,Sales[[#This Row],[date]]&lt;=TY_YTDMax)*(Sales[[#This Row],[sales]]/Sales[[#This Row],[sqft]])</f>
        <v>0.18565329485257373</v>
      </c>
      <c r="P4762" s="4">
        <f>SUMIF(Sales[RegionStoretype],Sales[[#This Row],[RegionStoretype]],Sales[YoY_SSF])/Sales[[#This Row],[Region_TypeCount]]</f>
        <v>53.603836561720975</v>
      </c>
    </row>
    <row r="4763" spans="1:16" x14ac:dyDescent="0.25">
      <c r="A4763" s="1">
        <v>43056</v>
      </c>
      <c r="B4763">
        <v>31</v>
      </c>
      <c r="C4763">
        <v>11</v>
      </c>
      <c r="D4763">
        <v>145259.27710000001</v>
      </c>
      <c r="E4763">
        <f>INDEX(Stores[region],MATCH(Sales[[#This Row],[store_no]],Stores[store_no],0))</f>
        <v>3</v>
      </c>
      <c r="F4763" t="str">
        <f>INDEX(Stores[storetype],MATCH(Sales[[#This Row],[store_no]],Stores[store_no],0))</f>
        <v>A</v>
      </c>
      <c r="G4763" t="str">
        <f>INDEX(Stores[location_city],MATCH(Sales[[#This Row],[store_no]],Stores[store_no],0))</f>
        <v>Rapid City</v>
      </c>
      <c r="H4763" t="str">
        <f>INDEX(Stores[location_state],MATCH(Sales[[#This Row],[store_no]],Stores[store_no],0))</f>
        <v>South Dakota</v>
      </c>
      <c r="I4763">
        <f>INDEX(Stores[sqft],MATCH(Sales[[#This Row],[store_no]],Stores[store_no],0))</f>
        <v>200100</v>
      </c>
      <c r="J4763" s="4" t="str">
        <f>INDEX(Departments[dept_name],MATCH(Sales[[#This Row],[dept_no]],Departments[dept_no],0))</f>
        <v>Home</v>
      </c>
      <c r="K4763" s="4" t="str">
        <f>CONCATENATE(Sales[[#This Row],[region]],Sales[[#This Row],[storetype]])</f>
        <v>3A</v>
      </c>
      <c r="L4763" s="4">
        <f>INDEX(RegionStoreCount[Store Count],MATCH(Sales[[#This Row],[RegionStoretype]],RegionStoreCount[Region/Type],0))</f>
        <v>9</v>
      </c>
      <c r="M4763" s="4">
        <f>AND(Sales[[#This Row],[date]]&lt;=TY_YTDMax,Sales[[#This Row],[date]]&gt;=TY_YTDMin)*Sales[[#This Row],[sales]]</f>
        <v>0</v>
      </c>
      <c r="N4763" s="4">
        <f>AND(Sales[[#This Row],[date]]&lt;=LY_YTDMax,Sales[[#This Row],[date]]&gt;=LY_YTDMin)*Sales[[#This Row],[sales]]</f>
        <v>0</v>
      </c>
      <c r="O4763" s="4">
        <f>AND(Sales[[#This Row],[date]]&gt;=YoY_Min,Sales[[#This Row],[date]]&lt;=TY_YTDMax)*(Sales[[#This Row],[sales]]/Sales[[#This Row],[sqft]])</f>
        <v>0.72593341879060469</v>
      </c>
      <c r="P4763" s="4">
        <f>SUMIF(Sales[RegionStoretype],Sales[[#This Row],[RegionStoretype]],Sales[YoY_SSF])/Sales[[#This Row],[Region_TypeCount]]</f>
        <v>53.603836561720975</v>
      </c>
    </row>
    <row r="4764" spans="1:16" x14ac:dyDescent="0.25">
      <c r="A4764" s="1">
        <v>43056</v>
      </c>
      <c r="B4764">
        <v>32</v>
      </c>
      <c r="C4764">
        <v>14</v>
      </c>
      <c r="D4764">
        <v>123644.1197</v>
      </c>
      <c r="E4764">
        <f>INDEX(Stores[region],MATCH(Sales[[#This Row],[store_no]],Stores[store_no],0))</f>
        <v>2</v>
      </c>
      <c r="F4764" t="str">
        <f>INDEX(Stores[storetype],MATCH(Sales[[#This Row],[store_no]],Stores[store_no],0))</f>
        <v>A</v>
      </c>
      <c r="G4764" t="str">
        <f>INDEX(Stores[location_city],MATCH(Sales[[#This Row],[store_no]],Stores[store_no],0))</f>
        <v>Western Springs</v>
      </c>
      <c r="H4764" t="str">
        <f>INDEX(Stores[location_state],MATCH(Sales[[#This Row],[store_no]],Stores[store_no],0))</f>
        <v>Illinois</v>
      </c>
      <c r="I4764">
        <f>INDEX(Stores[sqft],MATCH(Sales[[#This Row],[store_no]],Stores[store_no],0))</f>
        <v>118200</v>
      </c>
      <c r="J4764" s="4" t="str">
        <f>INDEX(Departments[dept_name],MATCH(Sales[[#This Row],[dept_no]],Departments[dept_no],0))</f>
        <v>Movies</v>
      </c>
      <c r="K4764" s="4" t="str">
        <f>CONCATENATE(Sales[[#This Row],[region]],Sales[[#This Row],[storetype]])</f>
        <v>2A</v>
      </c>
      <c r="L4764" s="4">
        <f>INDEX(RegionStoreCount[Store Count],MATCH(Sales[[#This Row],[RegionStoretype]],RegionStoreCount[Region/Type],0))</f>
        <v>5</v>
      </c>
      <c r="M4764" s="4">
        <f>AND(Sales[[#This Row],[date]]&lt;=TY_YTDMax,Sales[[#This Row],[date]]&gt;=TY_YTDMin)*Sales[[#This Row],[sales]]</f>
        <v>0</v>
      </c>
      <c r="N4764" s="4">
        <f>AND(Sales[[#This Row],[date]]&lt;=LY_YTDMax,Sales[[#This Row],[date]]&gt;=LY_YTDMin)*Sales[[#This Row],[sales]]</f>
        <v>0</v>
      </c>
      <c r="O4764" s="4">
        <f>AND(Sales[[#This Row],[date]]&gt;=YoY_Min,Sales[[#This Row],[date]]&lt;=TY_YTDMax)*(Sales[[#This Row],[sales]]/Sales[[#This Row],[sqft]])</f>
        <v>1.0460585423011843</v>
      </c>
      <c r="P4764" s="4">
        <f>SUMIF(Sales[RegionStoretype],Sales[[#This Row],[RegionStoretype]],Sales[YoY_SSF])/Sales[[#This Row],[Region_TypeCount]]</f>
        <v>60.052789354368521</v>
      </c>
    </row>
    <row r="4765" spans="1:16" x14ac:dyDescent="0.25">
      <c r="A4765" s="1">
        <v>43056</v>
      </c>
      <c r="B4765">
        <v>33</v>
      </c>
      <c r="C4765">
        <v>3</v>
      </c>
      <c r="D4765">
        <v>51213.042000000001</v>
      </c>
      <c r="E4765">
        <f>INDEX(Stores[region],MATCH(Sales[[#This Row],[store_no]],Stores[store_no],0))</f>
        <v>3</v>
      </c>
      <c r="F4765" t="str">
        <f>INDEX(Stores[storetype],MATCH(Sales[[#This Row],[store_no]],Stores[store_no],0))</f>
        <v>A</v>
      </c>
      <c r="G4765" t="str">
        <f>INDEX(Stores[location_city],MATCH(Sales[[#This Row],[store_no]],Stores[store_no],0))</f>
        <v>Omaha</v>
      </c>
      <c r="H4765" t="str">
        <f>INDEX(Stores[location_state],MATCH(Sales[[#This Row],[store_no]],Stores[store_no],0))</f>
        <v>Nebraska</v>
      </c>
      <c r="I4765">
        <f>INDEX(Stores[sqft],MATCH(Sales[[#This Row],[store_no]],Stores[store_no],0))</f>
        <v>40700</v>
      </c>
      <c r="J4765" s="4" t="str">
        <f>INDEX(Departments[dept_name],MATCH(Sales[[#This Row],[dept_no]],Departments[dept_no],0))</f>
        <v>Beauty</v>
      </c>
      <c r="K4765" s="4" t="str">
        <f>CONCATENATE(Sales[[#This Row],[region]],Sales[[#This Row],[storetype]])</f>
        <v>3A</v>
      </c>
      <c r="L4765" s="4">
        <f>INDEX(RegionStoreCount[Store Count],MATCH(Sales[[#This Row],[RegionStoretype]],RegionStoreCount[Region/Type],0))</f>
        <v>9</v>
      </c>
      <c r="M4765" s="4">
        <f>AND(Sales[[#This Row],[date]]&lt;=TY_YTDMax,Sales[[#This Row],[date]]&gt;=TY_YTDMin)*Sales[[#This Row],[sales]]</f>
        <v>0</v>
      </c>
      <c r="N4765" s="4">
        <f>AND(Sales[[#This Row],[date]]&lt;=LY_YTDMax,Sales[[#This Row],[date]]&gt;=LY_YTDMin)*Sales[[#This Row],[sales]]</f>
        <v>0</v>
      </c>
      <c r="O4765" s="4">
        <f>AND(Sales[[#This Row],[date]]&gt;=YoY_Min,Sales[[#This Row],[date]]&lt;=TY_YTDMax)*(Sales[[#This Row],[sales]]/Sales[[#This Row],[sqft]])</f>
        <v>1.2583057002457003</v>
      </c>
      <c r="P4765" s="4">
        <f>SUMIF(Sales[RegionStoretype],Sales[[#This Row],[RegionStoretype]],Sales[YoY_SSF])/Sales[[#This Row],[Region_TypeCount]]</f>
        <v>53.603836561720975</v>
      </c>
    </row>
    <row r="4766" spans="1:16" x14ac:dyDescent="0.25">
      <c r="A4766" s="1">
        <v>43056</v>
      </c>
      <c r="B4766">
        <v>33</v>
      </c>
      <c r="C4766">
        <v>11</v>
      </c>
      <c r="D4766">
        <v>328.01550000000003</v>
      </c>
      <c r="E4766">
        <f>INDEX(Stores[region],MATCH(Sales[[#This Row],[store_no]],Stores[store_no],0))</f>
        <v>3</v>
      </c>
      <c r="F4766" t="str">
        <f>INDEX(Stores[storetype],MATCH(Sales[[#This Row],[store_no]],Stores[store_no],0))</f>
        <v>A</v>
      </c>
      <c r="G4766" t="str">
        <f>INDEX(Stores[location_city],MATCH(Sales[[#This Row],[store_no]],Stores[store_no],0))</f>
        <v>Omaha</v>
      </c>
      <c r="H4766" t="str">
        <f>INDEX(Stores[location_state],MATCH(Sales[[#This Row],[store_no]],Stores[store_no],0))</f>
        <v>Nebraska</v>
      </c>
      <c r="I4766">
        <f>INDEX(Stores[sqft],MATCH(Sales[[#This Row],[store_no]],Stores[store_no],0))</f>
        <v>40700</v>
      </c>
      <c r="J4766" s="4" t="str">
        <f>INDEX(Departments[dept_name],MATCH(Sales[[#This Row],[dept_no]],Departments[dept_no],0))</f>
        <v>Home</v>
      </c>
      <c r="K4766" s="4" t="str">
        <f>CONCATENATE(Sales[[#This Row],[region]],Sales[[#This Row],[storetype]])</f>
        <v>3A</v>
      </c>
      <c r="L4766" s="4">
        <f>INDEX(RegionStoreCount[Store Count],MATCH(Sales[[#This Row],[RegionStoretype]],RegionStoreCount[Region/Type],0))</f>
        <v>9</v>
      </c>
      <c r="M4766" s="4">
        <f>AND(Sales[[#This Row],[date]]&lt;=TY_YTDMax,Sales[[#This Row],[date]]&gt;=TY_YTDMin)*Sales[[#This Row],[sales]]</f>
        <v>0</v>
      </c>
      <c r="N4766" s="4">
        <f>AND(Sales[[#This Row],[date]]&lt;=LY_YTDMax,Sales[[#This Row],[date]]&gt;=LY_YTDMin)*Sales[[#This Row],[sales]]</f>
        <v>0</v>
      </c>
      <c r="O4766" s="4">
        <f>AND(Sales[[#This Row],[date]]&gt;=YoY_Min,Sales[[#This Row],[date]]&lt;=TY_YTDMax)*(Sales[[#This Row],[sales]]/Sales[[#This Row],[sqft]])</f>
        <v>8.0593488943488945E-3</v>
      </c>
      <c r="P4766" s="4">
        <f>SUMIF(Sales[RegionStoretype],Sales[[#This Row],[RegionStoretype]],Sales[YoY_SSF])/Sales[[#This Row],[Region_TypeCount]]</f>
        <v>53.603836561720975</v>
      </c>
    </row>
    <row r="4767" spans="1:16" x14ac:dyDescent="0.25">
      <c r="A4767" s="1">
        <v>43056</v>
      </c>
      <c r="B4767">
        <v>34</v>
      </c>
      <c r="C4767">
        <v>4</v>
      </c>
      <c r="D4767">
        <v>15641.422500000001</v>
      </c>
      <c r="E4767">
        <f>INDEX(Stores[region],MATCH(Sales[[#This Row],[store_no]],Stores[store_no],0))</f>
        <v>1</v>
      </c>
      <c r="F4767" t="str">
        <f>INDEX(Stores[storetype],MATCH(Sales[[#This Row],[store_no]],Stores[store_no],0))</f>
        <v>A</v>
      </c>
      <c r="G4767" t="str">
        <f>INDEX(Stores[location_city],MATCH(Sales[[#This Row],[store_no]],Stores[store_no],0))</f>
        <v>Toledo</v>
      </c>
      <c r="H4767" t="str">
        <f>INDEX(Stores[location_state],MATCH(Sales[[#This Row],[store_no]],Stores[store_no],0))</f>
        <v>Ohio</v>
      </c>
      <c r="I4767">
        <f>INDEX(Stores[sqft],MATCH(Sales[[#This Row],[store_no]],Stores[store_no],0))</f>
        <v>207900</v>
      </c>
      <c r="J4767" s="4" t="str">
        <f>INDEX(Departments[dept_name],MATCH(Sales[[#This Row],[dept_no]],Departments[dept_no],0))</f>
        <v>Books</v>
      </c>
      <c r="K4767" s="4" t="str">
        <f>CONCATENATE(Sales[[#This Row],[region]],Sales[[#This Row],[storetype]])</f>
        <v>1A</v>
      </c>
      <c r="L4767" s="4">
        <f>INDEX(RegionStoreCount[Store Count],MATCH(Sales[[#This Row],[RegionStoretype]],RegionStoreCount[Region/Type],0))</f>
        <v>5</v>
      </c>
      <c r="M4767" s="4">
        <f>AND(Sales[[#This Row],[date]]&lt;=TY_YTDMax,Sales[[#This Row],[date]]&gt;=TY_YTDMin)*Sales[[#This Row],[sales]]</f>
        <v>0</v>
      </c>
      <c r="N4767" s="4">
        <f>AND(Sales[[#This Row],[date]]&lt;=LY_YTDMax,Sales[[#This Row],[date]]&gt;=LY_YTDMin)*Sales[[#This Row],[sales]]</f>
        <v>0</v>
      </c>
      <c r="O4767" s="4">
        <f>AND(Sales[[#This Row],[date]]&gt;=YoY_Min,Sales[[#This Row],[date]]&lt;=TY_YTDMax)*(Sales[[#This Row],[sales]]/Sales[[#This Row],[sqft]])</f>
        <v>7.5235317460317461E-2</v>
      </c>
      <c r="P4767" s="4">
        <f>SUMIF(Sales[RegionStoretype],Sales[[#This Row],[RegionStoretype]],Sales[YoY_SSF])/Sales[[#This Row],[Region_TypeCount]]</f>
        <v>59.469551530910678</v>
      </c>
    </row>
    <row r="4768" spans="1:16" x14ac:dyDescent="0.25">
      <c r="A4768" s="1">
        <v>43056</v>
      </c>
      <c r="B4768">
        <v>34</v>
      </c>
      <c r="C4768">
        <v>11</v>
      </c>
      <c r="D4768">
        <v>84386.534899999999</v>
      </c>
      <c r="E4768">
        <f>INDEX(Stores[region],MATCH(Sales[[#This Row],[store_no]],Stores[store_no],0))</f>
        <v>1</v>
      </c>
      <c r="F4768" t="str">
        <f>INDEX(Stores[storetype],MATCH(Sales[[#This Row],[store_no]],Stores[store_no],0))</f>
        <v>A</v>
      </c>
      <c r="G4768" t="str">
        <f>INDEX(Stores[location_city],MATCH(Sales[[#This Row],[store_no]],Stores[store_no],0))</f>
        <v>Toledo</v>
      </c>
      <c r="H4768" t="str">
        <f>INDEX(Stores[location_state],MATCH(Sales[[#This Row],[store_no]],Stores[store_no],0))</f>
        <v>Ohio</v>
      </c>
      <c r="I4768">
        <f>INDEX(Stores[sqft],MATCH(Sales[[#This Row],[store_no]],Stores[store_no],0))</f>
        <v>207900</v>
      </c>
      <c r="J4768" s="4" t="str">
        <f>INDEX(Departments[dept_name],MATCH(Sales[[#This Row],[dept_no]],Departments[dept_no],0))</f>
        <v>Home</v>
      </c>
      <c r="K4768" s="4" t="str">
        <f>CONCATENATE(Sales[[#This Row],[region]],Sales[[#This Row],[storetype]])</f>
        <v>1A</v>
      </c>
      <c r="L4768" s="4">
        <f>INDEX(RegionStoreCount[Store Count],MATCH(Sales[[#This Row],[RegionStoretype]],RegionStoreCount[Region/Type],0))</f>
        <v>5</v>
      </c>
      <c r="M4768" s="4">
        <f>AND(Sales[[#This Row],[date]]&lt;=TY_YTDMax,Sales[[#This Row],[date]]&gt;=TY_YTDMin)*Sales[[#This Row],[sales]]</f>
        <v>0</v>
      </c>
      <c r="N4768" s="4">
        <f>AND(Sales[[#This Row],[date]]&lt;=LY_YTDMax,Sales[[#This Row],[date]]&gt;=LY_YTDMin)*Sales[[#This Row],[sales]]</f>
        <v>0</v>
      </c>
      <c r="O4768" s="4">
        <f>AND(Sales[[#This Row],[date]]&gt;=YoY_Min,Sales[[#This Row],[date]]&lt;=TY_YTDMax)*(Sales[[#This Row],[sales]]/Sales[[#This Row],[sqft]])</f>
        <v>0.40589963876863877</v>
      </c>
      <c r="P4768" s="4">
        <f>SUMIF(Sales[RegionStoretype],Sales[[#This Row],[RegionStoretype]],Sales[YoY_SSF])/Sales[[#This Row],[Region_TypeCount]]</f>
        <v>59.469551530910678</v>
      </c>
    </row>
    <row r="4769" spans="1:16" x14ac:dyDescent="0.25">
      <c r="A4769" s="1">
        <v>43056</v>
      </c>
      <c r="B4769">
        <v>34</v>
      </c>
      <c r="C4769">
        <v>12</v>
      </c>
      <c r="D4769">
        <v>133766.5246</v>
      </c>
      <c r="E4769">
        <f>INDEX(Stores[region],MATCH(Sales[[#This Row],[store_no]],Stores[store_no],0))</f>
        <v>1</v>
      </c>
      <c r="F4769" t="str">
        <f>INDEX(Stores[storetype],MATCH(Sales[[#This Row],[store_no]],Stores[store_no],0))</f>
        <v>A</v>
      </c>
      <c r="G4769" t="str">
        <f>INDEX(Stores[location_city],MATCH(Sales[[#This Row],[store_no]],Stores[store_no],0))</f>
        <v>Toledo</v>
      </c>
      <c r="H4769" t="str">
        <f>INDEX(Stores[location_state],MATCH(Sales[[#This Row],[store_no]],Stores[store_no],0))</f>
        <v>Ohio</v>
      </c>
      <c r="I4769">
        <f>INDEX(Stores[sqft],MATCH(Sales[[#This Row],[store_no]],Stores[store_no],0))</f>
        <v>207900</v>
      </c>
      <c r="J4769" s="4" t="str">
        <f>INDEX(Departments[dept_name],MATCH(Sales[[#This Row],[dept_no]],Departments[dept_no],0))</f>
        <v>Jewelery</v>
      </c>
      <c r="K4769" s="4" t="str">
        <f>CONCATENATE(Sales[[#This Row],[region]],Sales[[#This Row],[storetype]])</f>
        <v>1A</v>
      </c>
      <c r="L4769" s="4">
        <f>INDEX(RegionStoreCount[Store Count],MATCH(Sales[[#This Row],[RegionStoretype]],RegionStoreCount[Region/Type],0))</f>
        <v>5</v>
      </c>
      <c r="M4769" s="4">
        <f>AND(Sales[[#This Row],[date]]&lt;=TY_YTDMax,Sales[[#This Row],[date]]&gt;=TY_YTDMin)*Sales[[#This Row],[sales]]</f>
        <v>0</v>
      </c>
      <c r="N4769" s="4">
        <f>AND(Sales[[#This Row],[date]]&lt;=LY_YTDMax,Sales[[#This Row],[date]]&gt;=LY_YTDMin)*Sales[[#This Row],[sales]]</f>
        <v>0</v>
      </c>
      <c r="O4769" s="4">
        <f>AND(Sales[[#This Row],[date]]&gt;=YoY_Min,Sales[[#This Row],[date]]&lt;=TY_YTDMax)*(Sales[[#This Row],[sales]]/Sales[[#This Row],[sqft]])</f>
        <v>0.64341762674362679</v>
      </c>
      <c r="P4769" s="4">
        <f>SUMIF(Sales[RegionStoretype],Sales[[#This Row],[RegionStoretype]],Sales[YoY_SSF])/Sales[[#This Row],[Region_TypeCount]]</f>
        <v>59.469551530910678</v>
      </c>
    </row>
    <row r="4770" spans="1:16" x14ac:dyDescent="0.25">
      <c r="A4770" s="1">
        <v>43056</v>
      </c>
      <c r="B4770">
        <v>35</v>
      </c>
      <c r="C4770">
        <v>10</v>
      </c>
      <c r="D4770">
        <v>6812.4573</v>
      </c>
      <c r="E4770">
        <f>INDEX(Stores[region],MATCH(Sales[[#This Row],[store_no]],Stores[store_no],0))</f>
        <v>3</v>
      </c>
      <c r="F4770" t="str">
        <f>INDEX(Stores[storetype],MATCH(Sales[[#This Row],[store_no]],Stores[store_no],0))</f>
        <v>C</v>
      </c>
      <c r="G4770" t="str">
        <f>INDEX(Stores[location_city],MATCH(Sales[[#This Row],[store_no]],Stores[store_no],0))</f>
        <v>Wichita</v>
      </c>
      <c r="H4770" t="str">
        <f>INDEX(Stores[location_state],MATCH(Sales[[#This Row],[store_no]],Stores[store_no],0))</f>
        <v>Kansas</v>
      </c>
      <c r="I4770">
        <f>INDEX(Stores[sqft],MATCH(Sales[[#This Row],[store_no]],Stores[store_no],0))</f>
        <v>72800</v>
      </c>
      <c r="J4770" s="4" t="str">
        <f>INDEX(Departments[dept_name],MATCH(Sales[[#This Row],[dept_no]],Departments[dept_no],0))</f>
        <v>Health</v>
      </c>
      <c r="K4770" s="4" t="str">
        <f>CONCATENATE(Sales[[#This Row],[region]],Sales[[#This Row],[storetype]])</f>
        <v>3C</v>
      </c>
      <c r="L4770" s="4">
        <f>INDEX(RegionStoreCount[Store Count],MATCH(Sales[[#This Row],[RegionStoretype]],RegionStoreCount[Region/Type],0))</f>
        <v>2</v>
      </c>
      <c r="M4770" s="4">
        <f>AND(Sales[[#This Row],[date]]&lt;=TY_YTDMax,Sales[[#This Row],[date]]&gt;=TY_YTDMin)*Sales[[#This Row],[sales]]</f>
        <v>0</v>
      </c>
      <c r="N4770" s="4">
        <f>AND(Sales[[#This Row],[date]]&lt;=LY_YTDMax,Sales[[#This Row],[date]]&gt;=LY_YTDMin)*Sales[[#This Row],[sales]]</f>
        <v>0</v>
      </c>
      <c r="O4770" s="4">
        <f>AND(Sales[[#This Row],[date]]&gt;=YoY_Min,Sales[[#This Row],[date]]&lt;=TY_YTDMax)*(Sales[[#This Row],[sales]]/Sales[[#This Row],[sqft]])</f>
        <v>9.3577710164835168E-2</v>
      </c>
      <c r="P4770" s="4">
        <f>SUMIF(Sales[RegionStoretype],Sales[[#This Row],[RegionStoretype]],Sales[YoY_SSF])/Sales[[#This Row],[Region_TypeCount]]</f>
        <v>47.561479460925746</v>
      </c>
    </row>
    <row r="4771" spans="1:16" x14ac:dyDescent="0.25">
      <c r="A4771" s="1">
        <v>43056</v>
      </c>
      <c r="B4771">
        <v>36</v>
      </c>
      <c r="C4771">
        <v>5</v>
      </c>
      <c r="D4771">
        <v>127352.3922</v>
      </c>
      <c r="E4771">
        <f>INDEX(Stores[region],MATCH(Sales[[#This Row],[store_no]],Stores[store_no],0))</f>
        <v>2</v>
      </c>
      <c r="F4771" t="str">
        <f>INDEX(Stores[storetype],MATCH(Sales[[#This Row],[store_no]],Stores[store_no],0))</f>
        <v>A</v>
      </c>
      <c r="G4771" t="str">
        <f>INDEX(Stores[location_city],MATCH(Sales[[#This Row],[store_no]],Stores[store_no],0))</f>
        <v>Aurora</v>
      </c>
      <c r="H4771" t="str">
        <f>INDEX(Stores[location_state],MATCH(Sales[[#This Row],[store_no]],Stores[store_no],0))</f>
        <v>Illinois</v>
      </c>
      <c r="I4771">
        <f>INDEX(Stores[sqft],MATCH(Sales[[#This Row],[store_no]],Stores[store_no],0))</f>
        <v>209900</v>
      </c>
      <c r="J4771" s="4" t="str">
        <f>INDEX(Departments[dept_name],MATCH(Sales[[#This Row],[dept_no]],Departments[dept_no],0))</f>
        <v>Clothing</v>
      </c>
      <c r="K4771" s="4" t="str">
        <f>CONCATENATE(Sales[[#This Row],[region]],Sales[[#This Row],[storetype]])</f>
        <v>2A</v>
      </c>
      <c r="L4771" s="4">
        <f>INDEX(RegionStoreCount[Store Count],MATCH(Sales[[#This Row],[RegionStoretype]],RegionStoreCount[Region/Type],0))</f>
        <v>5</v>
      </c>
      <c r="M4771" s="4">
        <f>AND(Sales[[#This Row],[date]]&lt;=TY_YTDMax,Sales[[#This Row],[date]]&gt;=TY_YTDMin)*Sales[[#This Row],[sales]]</f>
        <v>0</v>
      </c>
      <c r="N4771" s="4">
        <f>AND(Sales[[#This Row],[date]]&lt;=LY_YTDMax,Sales[[#This Row],[date]]&gt;=LY_YTDMin)*Sales[[#This Row],[sales]]</f>
        <v>0</v>
      </c>
      <c r="O4771" s="4">
        <f>AND(Sales[[#This Row],[date]]&gt;=YoY_Min,Sales[[#This Row],[date]]&lt;=TY_YTDMax)*(Sales[[#This Row],[sales]]/Sales[[#This Row],[sqft]])</f>
        <v>0.60672888137208192</v>
      </c>
      <c r="P4771" s="4">
        <f>SUMIF(Sales[RegionStoretype],Sales[[#This Row],[RegionStoretype]],Sales[YoY_SSF])/Sales[[#This Row],[Region_TypeCount]]</f>
        <v>60.052789354368521</v>
      </c>
    </row>
    <row r="4772" spans="1:16" x14ac:dyDescent="0.25">
      <c r="A4772" s="1">
        <v>43056</v>
      </c>
      <c r="B4772">
        <v>36</v>
      </c>
      <c r="C4772">
        <v>11</v>
      </c>
      <c r="D4772">
        <v>111889.68909999999</v>
      </c>
      <c r="E4772">
        <f>INDEX(Stores[region],MATCH(Sales[[#This Row],[store_no]],Stores[store_no],0))</f>
        <v>2</v>
      </c>
      <c r="F4772" t="str">
        <f>INDEX(Stores[storetype],MATCH(Sales[[#This Row],[store_no]],Stores[store_no],0))</f>
        <v>A</v>
      </c>
      <c r="G4772" t="str">
        <f>INDEX(Stores[location_city],MATCH(Sales[[#This Row],[store_no]],Stores[store_no],0))</f>
        <v>Aurora</v>
      </c>
      <c r="H4772" t="str">
        <f>INDEX(Stores[location_state],MATCH(Sales[[#This Row],[store_no]],Stores[store_no],0))</f>
        <v>Illinois</v>
      </c>
      <c r="I4772">
        <f>INDEX(Stores[sqft],MATCH(Sales[[#This Row],[store_no]],Stores[store_no],0))</f>
        <v>209900</v>
      </c>
      <c r="J4772" s="4" t="str">
        <f>INDEX(Departments[dept_name],MATCH(Sales[[#This Row],[dept_no]],Departments[dept_no],0))</f>
        <v>Home</v>
      </c>
      <c r="K4772" s="4" t="str">
        <f>CONCATENATE(Sales[[#This Row],[region]],Sales[[#This Row],[storetype]])</f>
        <v>2A</v>
      </c>
      <c r="L4772" s="4">
        <f>INDEX(RegionStoreCount[Store Count],MATCH(Sales[[#This Row],[RegionStoretype]],RegionStoreCount[Region/Type],0))</f>
        <v>5</v>
      </c>
      <c r="M4772" s="4">
        <f>AND(Sales[[#This Row],[date]]&lt;=TY_YTDMax,Sales[[#This Row],[date]]&gt;=TY_YTDMin)*Sales[[#This Row],[sales]]</f>
        <v>0</v>
      </c>
      <c r="N4772" s="4">
        <f>AND(Sales[[#This Row],[date]]&lt;=LY_YTDMax,Sales[[#This Row],[date]]&gt;=LY_YTDMin)*Sales[[#This Row],[sales]]</f>
        <v>0</v>
      </c>
      <c r="O4772" s="4">
        <f>AND(Sales[[#This Row],[date]]&gt;=YoY_Min,Sales[[#This Row],[date]]&lt;=TY_YTDMax)*(Sales[[#This Row],[sales]]/Sales[[#This Row],[sqft]])</f>
        <v>0.53306188232491658</v>
      </c>
      <c r="P4772" s="4">
        <f>SUMIF(Sales[RegionStoretype],Sales[[#This Row],[RegionStoretype]],Sales[YoY_SSF])/Sales[[#This Row],[Region_TypeCount]]</f>
        <v>60.052789354368521</v>
      </c>
    </row>
    <row r="4773" spans="1:16" x14ac:dyDescent="0.25">
      <c r="A4773" s="1">
        <v>43056</v>
      </c>
      <c r="B4773">
        <v>36</v>
      </c>
      <c r="C4773">
        <v>14</v>
      </c>
      <c r="D4773">
        <v>62450.616900000001</v>
      </c>
      <c r="E4773">
        <f>INDEX(Stores[region],MATCH(Sales[[#This Row],[store_no]],Stores[store_no],0))</f>
        <v>2</v>
      </c>
      <c r="F4773" t="str">
        <f>INDEX(Stores[storetype],MATCH(Sales[[#This Row],[store_no]],Stores[store_no],0))</f>
        <v>A</v>
      </c>
      <c r="G4773" t="str">
        <f>INDEX(Stores[location_city],MATCH(Sales[[#This Row],[store_no]],Stores[store_no],0))</f>
        <v>Aurora</v>
      </c>
      <c r="H4773" t="str">
        <f>INDEX(Stores[location_state],MATCH(Sales[[#This Row],[store_no]],Stores[store_no],0))</f>
        <v>Illinois</v>
      </c>
      <c r="I4773">
        <f>INDEX(Stores[sqft],MATCH(Sales[[#This Row],[store_no]],Stores[store_no],0))</f>
        <v>209900</v>
      </c>
      <c r="J4773" s="4" t="str">
        <f>INDEX(Departments[dept_name],MATCH(Sales[[#This Row],[dept_no]],Departments[dept_no],0))</f>
        <v>Movies</v>
      </c>
      <c r="K4773" s="4" t="str">
        <f>CONCATENATE(Sales[[#This Row],[region]],Sales[[#This Row],[storetype]])</f>
        <v>2A</v>
      </c>
      <c r="L4773" s="4">
        <f>INDEX(RegionStoreCount[Store Count],MATCH(Sales[[#This Row],[RegionStoretype]],RegionStoreCount[Region/Type],0))</f>
        <v>5</v>
      </c>
      <c r="M4773" s="4">
        <f>AND(Sales[[#This Row],[date]]&lt;=TY_YTDMax,Sales[[#This Row],[date]]&gt;=TY_YTDMin)*Sales[[#This Row],[sales]]</f>
        <v>0</v>
      </c>
      <c r="N4773" s="4">
        <f>AND(Sales[[#This Row],[date]]&lt;=LY_YTDMax,Sales[[#This Row],[date]]&gt;=LY_YTDMin)*Sales[[#This Row],[sales]]</f>
        <v>0</v>
      </c>
      <c r="O4773" s="4">
        <f>AND(Sales[[#This Row],[date]]&gt;=YoY_Min,Sales[[#This Row],[date]]&lt;=TY_YTDMax)*(Sales[[#This Row],[sales]]/Sales[[#This Row],[sqft]])</f>
        <v>0.29752556884230585</v>
      </c>
      <c r="P4773" s="4">
        <f>SUMIF(Sales[RegionStoretype],Sales[[#This Row],[RegionStoretype]],Sales[YoY_SSF])/Sales[[#This Row],[Region_TypeCount]]</f>
        <v>60.052789354368521</v>
      </c>
    </row>
    <row r="4774" spans="1:16" x14ac:dyDescent="0.25">
      <c r="A4774" s="1">
        <v>43056</v>
      </c>
      <c r="B4774">
        <v>37</v>
      </c>
      <c r="C4774">
        <v>1</v>
      </c>
      <c r="D4774">
        <v>37242.672899999998</v>
      </c>
      <c r="E4774">
        <f>INDEX(Stores[region],MATCH(Sales[[#This Row],[store_no]],Stores[store_no],0))</f>
        <v>3</v>
      </c>
      <c r="F4774" t="str">
        <f>INDEX(Stores[storetype],MATCH(Sales[[#This Row],[store_no]],Stores[store_no],0))</f>
        <v>C</v>
      </c>
      <c r="G4774" t="str">
        <f>INDEX(Stores[location_city],MATCH(Sales[[#This Row],[store_no]],Stores[store_no],0))</f>
        <v>Lincoln</v>
      </c>
      <c r="H4774" t="str">
        <f>INDEX(Stores[location_state],MATCH(Sales[[#This Row],[store_no]],Stores[store_no],0))</f>
        <v>Nebraska</v>
      </c>
      <c r="I4774">
        <f>INDEX(Stores[sqft],MATCH(Sales[[#This Row],[store_no]],Stores[store_no],0))</f>
        <v>161300</v>
      </c>
      <c r="J4774" s="4" t="str">
        <f>INDEX(Departments[dept_name],MATCH(Sales[[#This Row],[dept_no]],Departments[dept_no],0))</f>
        <v>Automotive</v>
      </c>
      <c r="K4774" s="4" t="str">
        <f>CONCATENATE(Sales[[#This Row],[region]],Sales[[#This Row],[storetype]])</f>
        <v>3C</v>
      </c>
      <c r="L4774" s="4">
        <f>INDEX(RegionStoreCount[Store Count],MATCH(Sales[[#This Row],[RegionStoretype]],RegionStoreCount[Region/Type],0))</f>
        <v>2</v>
      </c>
      <c r="M4774" s="4">
        <f>AND(Sales[[#This Row],[date]]&lt;=TY_YTDMax,Sales[[#This Row],[date]]&gt;=TY_YTDMin)*Sales[[#This Row],[sales]]</f>
        <v>0</v>
      </c>
      <c r="N4774" s="4">
        <f>AND(Sales[[#This Row],[date]]&lt;=LY_YTDMax,Sales[[#This Row],[date]]&gt;=LY_YTDMin)*Sales[[#This Row],[sales]]</f>
        <v>0</v>
      </c>
      <c r="O4774" s="4">
        <f>AND(Sales[[#This Row],[date]]&gt;=YoY_Min,Sales[[#This Row],[date]]&lt;=TY_YTDMax)*(Sales[[#This Row],[sales]]/Sales[[#This Row],[sqft]])</f>
        <v>0.23089071853688778</v>
      </c>
      <c r="P4774" s="4">
        <f>SUMIF(Sales[RegionStoretype],Sales[[#This Row],[RegionStoretype]],Sales[YoY_SSF])/Sales[[#This Row],[Region_TypeCount]]</f>
        <v>47.561479460925746</v>
      </c>
    </row>
    <row r="4775" spans="1:16" x14ac:dyDescent="0.25">
      <c r="A4775" s="1">
        <v>43056</v>
      </c>
      <c r="B4775">
        <v>37</v>
      </c>
      <c r="C4775">
        <v>3</v>
      </c>
      <c r="D4775">
        <v>69913.0726</v>
      </c>
      <c r="E4775">
        <f>INDEX(Stores[region],MATCH(Sales[[#This Row],[store_no]],Stores[store_no],0))</f>
        <v>3</v>
      </c>
      <c r="F4775" t="str">
        <f>INDEX(Stores[storetype],MATCH(Sales[[#This Row],[store_no]],Stores[store_no],0))</f>
        <v>C</v>
      </c>
      <c r="G4775" t="str">
        <f>INDEX(Stores[location_city],MATCH(Sales[[#This Row],[store_no]],Stores[store_no],0))</f>
        <v>Lincoln</v>
      </c>
      <c r="H4775" t="str">
        <f>INDEX(Stores[location_state],MATCH(Sales[[#This Row],[store_no]],Stores[store_no],0))</f>
        <v>Nebraska</v>
      </c>
      <c r="I4775">
        <f>INDEX(Stores[sqft],MATCH(Sales[[#This Row],[store_no]],Stores[store_no],0))</f>
        <v>161300</v>
      </c>
      <c r="J4775" s="4" t="str">
        <f>INDEX(Departments[dept_name],MATCH(Sales[[#This Row],[dept_no]],Departments[dept_no],0))</f>
        <v>Beauty</v>
      </c>
      <c r="K4775" s="4" t="str">
        <f>CONCATENATE(Sales[[#This Row],[region]],Sales[[#This Row],[storetype]])</f>
        <v>3C</v>
      </c>
      <c r="L4775" s="4">
        <f>INDEX(RegionStoreCount[Store Count],MATCH(Sales[[#This Row],[RegionStoretype]],RegionStoreCount[Region/Type],0))</f>
        <v>2</v>
      </c>
      <c r="M4775" s="4">
        <f>AND(Sales[[#This Row],[date]]&lt;=TY_YTDMax,Sales[[#This Row],[date]]&gt;=TY_YTDMin)*Sales[[#This Row],[sales]]</f>
        <v>0</v>
      </c>
      <c r="N4775" s="4">
        <f>AND(Sales[[#This Row],[date]]&lt;=LY_YTDMax,Sales[[#This Row],[date]]&gt;=LY_YTDMin)*Sales[[#This Row],[sales]]</f>
        <v>0</v>
      </c>
      <c r="O4775" s="4">
        <f>AND(Sales[[#This Row],[date]]&gt;=YoY_Min,Sales[[#This Row],[date]]&lt;=TY_YTDMax)*(Sales[[#This Row],[sales]]/Sales[[#This Row],[sqft]])</f>
        <v>0.43343504401735894</v>
      </c>
      <c r="P4775" s="4">
        <f>SUMIF(Sales[RegionStoretype],Sales[[#This Row],[RegionStoretype]],Sales[YoY_SSF])/Sales[[#This Row],[Region_TypeCount]]</f>
        <v>47.561479460925746</v>
      </c>
    </row>
    <row r="4776" spans="1:16" x14ac:dyDescent="0.25">
      <c r="A4776" s="1">
        <v>43056</v>
      </c>
      <c r="B4776">
        <v>37</v>
      </c>
      <c r="C4776">
        <v>14</v>
      </c>
      <c r="D4776">
        <v>68976.445000000007</v>
      </c>
      <c r="E4776">
        <f>INDEX(Stores[region],MATCH(Sales[[#This Row],[store_no]],Stores[store_no],0))</f>
        <v>3</v>
      </c>
      <c r="F4776" t="str">
        <f>INDEX(Stores[storetype],MATCH(Sales[[#This Row],[store_no]],Stores[store_no],0))</f>
        <v>C</v>
      </c>
      <c r="G4776" t="str">
        <f>INDEX(Stores[location_city],MATCH(Sales[[#This Row],[store_no]],Stores[store_no],0))</f>
        <v>Lincoln</v>
      </c>
      <c r="H4776" t="str">
        <f>INDEX(Stores[location_state],MATCH(Sales[[#This Row],[store_no]],Stores[store_no],0))</f>
        <v>Nebraska</v>
      </c>
      <c r="I4776">
        <f>INDEX(Stores[sqft],MATCH(Sales[[#This Row],[store_no]],Stores[store_no],0))</f>
        <v>161300</v>
      </c>
      <c r="J4776" s="4" t="str">
        <f>INDEX(Departments[dept_name],MATCH(Sales[[#This Row],[dept_no]],Departments[dept_no],0))</f>
        <v>Movies</v>
      </c>
      <c r="K4776" s="4" t="str">
        <f>CONCATENATE(Sales[[#This Row],[region]],Sales[[#This Row],[storetype]])</f>
        <v>3C</v>
      </c>
      <c r="L4776" s="4">
        <f>INDEX(RegionStoreCount[Store Count],MATCH(Sales[[#This Row],[RegionStoretype]],RegionStoreCount[Region/Type],0))</f>
        <v>2</v>
      </c>
      <c r="M4776" s="4">
        <f>AND(Sales[[#This Row],[date]]&lt;=TY_YTDMax,Sales[[#This Row],[date]]&gt;=TY_YTDMin)*Sales[[#This Row],[sales]]</f>
        <v>0</v>
      </c>
      <c r="N4776" s="4">
        <f>AND(Sales[[#This Row],[date]]&lt;=LY_YTDMax,Sales[[#This Row],[date]]&gt;=LY_YTDMin)*Sales[[#This Row],[sales]]</f>
        <v>0</v>
      </c>
      <c r="O4776" s="4">
        <f>AND(Sales[[#This Row],[date]]&gt;=YoY_Min,Sales[[#This Row],[date]]&lt;=TY_YTDMax)*(Sales[[#This Row],[sales]]/Sales[[#This Row],[sqft]])</f>
        <v>0.42762830130192192</v>
      </c>
      <c r="P4776" s="4">
        <f>SUMIF(Sales[RegionStoretype],Sales[[#This Row],[RegionStoretype]],Sales[YoY_SSF])/Sales[[#This Row],[Region_TypeCount]]</f>
        <v>47.561479460925746</v>
      </c>
    </row>
    <row r="4777" spans="1:16" x14ac:dyDescent="0.25">
      <c r="A4777" s="1">
        <v>43056</v>
      </c>
      <c r="B4777">
        <v>37</v>
      </c>
      <c r="C4777">
        <v>17</v>
      </c>
      <c r="D4777">
        <v>127247.54239999999</v>
      </c>
      <c r="E4777">
        <f>INDEX(Stores[region],MATCH(Sales[[#This Row],[store_no]],Stores[store_no],0))</f>
        <v>3</v>
      </c>
      <c r="F4777" t="str">
        <f>INDEX(Stores[storetype],MATCH(Sales[[#This Row],[store_no]],Stores[store_no],0))</f>
        <v>C</v>
      </c>
      <c r="G4777" t="str">
        <f>INDEX(Stores[location_city],MATCH(Sales[[#This Row],[store_no]],Stores[store_no],0))</f>
        <v>Lincoln</v>
      </c>
      <c r="H4777" t="str">
        <f>INDEX(Stores[location_state],MATCH(Sales[[#This Row],[store_no]],Stores[store_no],0))</f>
        <v>Nebraska</v>
      </c>
      <c r="I4777">
        <f>INDEX(Stores[sqft],MATCH(Sales[[#This Row],[store_no]],Stores[store_no],0))</f>
        <v>161300</v>
      </c>
      <c r="J4777" s="4" t="str">
        <f>INDEX(Departments[dept_name],MATCH(Sales[[#This Row],[dept_no]],Departments[dept_no],0))</f>
        <v>Shoes</v>
      </c>
      <c r="K4777" s="4" t="str">
        <f>CONCATENATE(Sales[[#This Row],[region]],Sales[[#This Row],[storetype]])</f>
        <v>3C</v>
      </c>
      <c r="L4777" s="4">
        <f>INDEX(RegionStoreCount[Store Count],MATCH(Sales[[#This Row],[RegionStoretype]],RegionStoreCount[Region/Type],0))</f>
        <v>2</v>
      </c>
      <c r="M4777" s="4">
        <f>AND(Sales[[#This Row],[date]]&lt;=TY_YTDMax,Sales[[#This Row],[date]]&gt;=TY_YTDMin)*Sales[[#This Row],[sales]]</f>
        <v>0</v>
      </c>
      <c r="N4777" s="4">
        <f>AND(Sales[[#This Row],[date]]&lt;=LY_YTDMax,Sales[[#This Row],[date]]&gt;=LY_YTDMin)*Sales[[#This Row],[sales]]</f>
        <v>0</v>
      </c>
      <c r="O4777" s="4">
        <f>AND(Sales[[#This Row],[date]]&gt;=YoY_Min,Sales[[#This Row],[date]]&lt;=TY_YTDMax)*(Sales[[#This Row],[sales]]/Sales[[#This Row],[sqft]])</f>
        <v>0.78888742963422187</v>
      </c>
      <c r="P4777" s="4">
        <f>SUMIF(Sales[RegionStoretype],Sales[[#This Row],[RegionStoretype]],Sales[YoY_SSF])/Sales[[#This Row],[Region_TypeCount]]</f>
        <v>47.561479460925746</v>
      </c>
    </row>
    <row r="4778" spans="1:16" x14ac:dyDescent="0.25">
      <c r="A4778" s="1">
        <v>43056</v>
      </c>
      <c r="B4778">
        <v>38</v>
      </c>
      <c r="C4778">
        <v>11</v>
      </c>
      <c r="D4778">
        <v>66623.282500000001</v>
      </c>
      <c r="E4778">
        <f>INDEX(Stores[region],MATCH(Sales[[#This Row],[store_no]],Stores[store_no],0))</f>
        <v>2</v>
      </c>
      <c r="F4778" t="str">
        <f>INDEX(Stores[storetype],MATCH(Sales[[#This Row],[store_no]],Stores[store_no],0))</f>
        <v>C</v>
      </c>
      <c r="G4778" t="str">
        <f>INDEX(Stores[location_city],MATCH(Sales[[#This Row],[store_no]],Stores[store_no],0))</f>
        <v>Hinsdale</v>
      </c>
      <c r="H4778" t="str">
        <f>INDEX(Stores[location_state],MATCH(Sales[[#This Row],[store_no]],Stores[store_no],0))</f>
        <v>Illinois</v>
      </c>
      <c r="I4778">
        <f>INDEX(Stores[sqft],MATCH(Sales[[#This Row],[store_no]],Stores[store_no],0))</f>
        <v>155600</v>
      </c>
      <c r="J4778" s="4" t="str">
        <f>INDEX(Departments[dept_name],MATCH(Sales[[#This Row],[dept_no]],Departments[dept_no],0))</f>
        <v>Home</v>
      </c>
      <c r="K4778" s="4" t="str">
        <f>CONCATENATE(Sales[[#This Row],[region]],Sales[[#This Row],[storetype]])</f>
        <v>2C</v>
      </c>
      <c r="L4778" s="4">
        <f>INDEX(RegionStoreCount[Store Count],MATCH(Sales[[#This Row],[RegionStoretype]],RegionStoreCount[Region/Type],0))</f>
        <v>1</v>
      </c>
      <c r="M4778" s="4">
        <f>AND(Sales[[#This Row],[date]]&lt;=TY_YTDMax,Sales[[#This Row],[date]]&gt;=TY_YTDMin)*Sales[[#This Row],[sales]]</f>
        <v>0</v>
      </c>
      <c r="N4778" s="4">
        <f>AND(Sales[[#This Row],[date]]&lt;=LY_YTDMax,Sales[[#This Row],[date]]&gt;=LY_YTDMin)*Sales[[#This Row],[sales]]</f>
        <v>0</v>
      </c>
      <c r="O4778" s="4">
        <f>AND(Sales[[#This Row],[date]]&gt;=YoY_Min,Sales[[#This Row],[date]]&lt;=TY_YTDMax)*(Sales[[#This Row],[sales]]/Sales[[#This Row],[sqft]])</f>
        <v>0.42817019601542416</v>
      </c>
      <c r="P4778" s="4">
        <f>SUMIF(Sales[RegionStoretype],Sales[[#This Row],[RegionStoretype]],Sales[YoY_SSF])/Sales[[#This Row],[Region_TypeCount]]</f>
        <v>44.537621913239086</v>
      </c>
    </row>
    <row r="4779" spans="1:16" x14ac:dyDescent="0.25">
      <c r="A4779" s="1">
        <v>43056</v>
      </c>
      <c r="B4779">
        <v>38</v>
      </c>
      <c r="C4779">
        <v>16</v>
      </c>
      <c r="D4779">
        <v>102134.09430000001</v>
      </c>
      <c r="E4779">
        <f>INDEX(Stores[region],MATCH(Sales[[#This Row],[store_no]],Stores[store_no],0))</f>
        <v>2</v>
      </c>
      <c r="F4779" t="str">
        <f>INDEX(Stores[storetype],MATCH(Sales[[#This Row],[store_no]],Stores[store_no],0))</f>
        <v>C</v>
      </c>
      <c r="G4779" t="str">
        <f>INDEX(Stores[location_city],MATCH(Sales[[#This Row],[store_no]],Stores[store_no],0))</f>
        <v>Hinsdale</v>
      </c>
      <c r="H4779" t="str">
        <f>INDEX(Stores[location_state],MATCH(Sales[[#This Row],[store_no]],Stores[store_no],0))</f>
        <v>Illinois</v>
      </c>
      <c r="I4779">
        <f>INDEX(Stores[sqft],MATCH(Sales[[#This Row],[store_no]],Stores[store_no],0))</f>
        <v>155600</v>
      </c>
      <c r="J4779" s="4" t="str">
        <f>INDEX(Departments[dept_name],MATCH(Sales[[#This Row],[dept_no]],Departments[dept_no],0))</f>
        <v>Outdoors</v>
      </c>
      <c r="K4779" s="4" t="str">
        <f>CONCATENATE(Sales[[#This Row],[region]],Sales[[#This Row],[storetype]])</f>
        <v>2C</v>
      </c>
      <c r="L4779" s="4">
        <f>INDEX(RegionStoreCount[Store Count],MATCH(Sales[[#This Row],[RegionStoretype]],RegionStoreCount[Region/Type],0))</f>
        <v>1</v>
      </c>
      <c r="M4779" s="4">
        <f>AND(Sales[[#This Row],[date]]&lt;=TY_YTDMax,Sales[[#This Row],[date]]&gt;=TY_YTDMin)*Sales[[#This Row],[sales]]</f>
        <v>0</v>
      </c>
      <c r="N4779" s="4">
        <f>AND(Sales[[#This Row],[date]]&lt;=LY_YTDMax,Sales[[#This Row],[date]]&gt;=LY_YTDMin)*Sales[[#This Row],[sales]]</f>
        <v>0</v>
      </c>
      <c r="O4779" s="4">
        <f>AND(Sales[[#This Row],[date]]&gt;=YoY_Min,Sales[[#This Row],[date]]&lt;=TY_YTDMax)*(Sales[[#This Row],[sales]]/Sales[[#This Row],[sqft]])</f>
        <v>0.65638878084832908</v>
      </c>
      <c r="P4779" s="4">
        <f>SUMIF(Sales[RegionStoretype],Sales[[#This Row],[RegionStoretype]],Sales[YoY_SSF])/Sales[[#This Row],[Region_TypeCount]]</f>
        <v>44.537621913239086</v>
      </c>
    </row>
    <row r="4780" spans="1:16" x14ac:dyDescent="0.25">
      <c r="A4780" s="1">
        <v>43063</v>
      </c>
      <c r="B4780">
        <v>2</v>
      </c>
      <c r="C4780">
        <v>4</v>
      </c>
      <c r="D4780">
        <v>71560.488500000007</v>
      </c>
      <c r="E4780">
        <f>INDEX(Stores[region],MATCH(Sales[[#This Row],[store_no]],Stores[store_no],0))</f>
        <v>3</v>
      </c>
      <c r="F4780" t="str">
        <f>INDEX(Stores[storetype],MATCH(Sales[[#This Row],[store_no]],Stores[store_no],0))</f>
        <v>A</v>
      </c>
      <c r="G4780" t="str">
        <f>INDEX(Stores[location_city],MATCH(Sales[[#This Row],[store_no]],Stores[store_no],0))</f>
        <v>Minneapolis</v>
      </c>
      <c r="H4780" t="str">
        <f>INDEX(Stores[location_state],MATCH(Sales[[#This Row],[store_no]],Stores[store_no],0))</f>
        <v>Minnesota</v>
      </c>
      <c r="I4780">
        <f>INDEX(Stores[sqft],MATCH(Sales[[#This Row],[store_no]],Stores[store_no],0))</f>
        <v>210400</v>
      </c>
      <c r="J4780" s="4" t="str">
        <f>INDEX(Departments[dept_name],MATCH(Sales[[#This Row],[dept_no]],Departments[dept_no],0))</f>
        <v>Books</v>
      </c>
      <c r="K4780" s="4" t="str">
        <f>CONCATENATE(Sales[[#This Row],[region]],Sales[[#This Row],[storetype]])</f>
        <v>3A</v>
      </c>
      <c r="L4780" s="4">
        <f>INDEX(RegionStoreCount[Store Count],MATCH(Sales[[#This Row],[RegionStoretype]],RegionStoreCount[Region/Type],0))</f>
        <v>9</v>
      </c>
      <c r="M4780" s="4">
        <f>AND(Sales[[#This Row],[date]]&lt;=TY_YTDMax,Sales[[#This Row],[date]]&gt;=TY_YTDMin)*Sales[[#This Row],[sales]]</f>
        <v>0</v>
      </c>
      <c r="N4780" s="4">
        <f>AND(Sales[[#This Row],[date]]&lt;=LY_YTDMax,Sales[[#This Row],[date]]&gt;=LY_YTDMin)*Sales[[#This Row],[sales]]</f>
        <v>0</v>
      </c>
      <c r="O4780" s="4">
        <f>AND(Sales[[#This Row],[date]]&gt;=YoY_Min,Sales[[#This Row],[date]]&lt;=TY_YTDMax)*(Sales[[#This Row],[sales]]/Sales[[#This Row],[sqft]])</f>
        <v>0.34011639020912549</v>
      </c>
      <c r="P4780" s="4">
        <f>SUMIF(Sales[RegionStoretype],Sales[[#This Row],[RegionStoretype]],Sales[YoY_SSF])/Sales[[#This Row],[Region_TypeCount]]</f>
        <v>53.603836561720975</v>
      </c>
    </row>
    <row r="4781" spans="1:16" x14ac:dyDescent="0.25">
      <c r="A4781" s="1">
        <v>43063</v>
      </c>
      <c r="B4781">
        <v>2</v>
      </c>
      <c r="C4781">
        <v>14</v>
      </c>
      <c r="D4781">
        <v>32745.697800000002</v>
      </c>
      <c r="E4781">
        <f>INDEX(Stores[region],MATCH(Sales[[#This Row],[store_no]],Stores[store_no],0))</f>
        <v>3</v>
      </c>
      <c r="F4781" t="str">
        <f>INDEX(Stores[storetype],MATCH(Sales[[#This Row],[store_no]],Stores[store_no],0))</f>
        <v>A</v>
      </c>
      <c r="G4781" t="str">
        <f>INDEX(Stores[location_city],MATCH(Sales[[#This Row],[store_no]],Stores[store_no],0))</f>
        <v>Minneapolis</v>
      </c>
      <c r="H4781" t="str">
        <f>INDEX(Stores[location_state],MATCH(Sales[[#This Row],[store_no]],Stores[store_no],0))</f>
        <v>Minnesota</v>
      </c>
      <c r="I4781">
        <f>INDEX(Stores[sqft],MATCH(Sales[[#This Row],[store_no]],Stores[store_no],0))</f>
        <v>210400</v>
      </c>
      <c r="J4781" s="4" t="str">
        <f>INDEX(Departments[dept_name],MATCH(Sales[[#This Row],[dept_no]],Departments[dept_no],0))</f>
        <v>Movies</v>
      </c>
      <c r="K4781" s="4" t="str">
        <f>CONCATENATE(Sales[[#This Row],[region]],Sales[[#This Row],[storetype]])</f>
        <v>3A</v>
      </c>
      <c r="L4781" s="4">
        <f>INDEX(RegionStoreCount[Store Count],MATCH(Sales[[#This Row],[RegionStoretype]],RegionStoreCount[Region/Type],0))</f>
        <v>9</v>
      </c>
      <c r="M4781" s="4">
        <f>AND(Sales[[#This Row],[date]]&lt;=TY_YTDMax,Sales[[#This Row],[date]]&gt;=TY_YTDMin)*Sales[[#This Row],[sales]]</f>
        <v>0</v>
      </c>
      <c r="N4781" s="4">
        <f>AND(Sales[[#This Row],[date]]&lt;=LY_YTDMax,Sales[[#This Row],[date]]&gt;=LY_YTDMin)*Sales[[#This Row],[sales]]</f>
        <v>0</v>
      </c>
      <c r="O4781" s="4">
        <f>AND(Sales[[#This Row],[date]]&gt;=YoY_Min,Sales[[#This Row],[date]]&lt;=TY_YTDMax)*(Sales[[#This Row],[sales]]/Sales[[#This Row],[sqft]])</f>
        <v>0.1556354458174905</v>
      </c>
      <c r="P4781" s="4">
        <f>SUMIF(Sales[RegionStoretype],Sales[[#This Row],[RegionStoretype]],Sales[YoY_SSF])/Sales[[#This Row],[Region_TypeCount]]</f>
        <v>53.603836561720975</v>
      </c>
    </row>
    <row r="4782" spans="1:16" x14ac:dyDescent="0.25">
      <c r="A4782" s="1">
        <v>43063</v>
      </c>
      <c r="B4782">
        <v>4</v>
      </c>
      <c r="C4782">
        <v>10</v>
      </c>
      <c r="D4782">
        <v>12674.0882</v>
      </c>
      <c r="E4782">
        <f>INDEX(Stores[region],MATCH(Sales[[#This Row],[store_no]],Stores[store_no],0))</f>
        <v>1</v>
      </c>
      <c r="F4782" t="str">
        <f>INDEX(Stores[storetype],MATCH(Sales[[#This Row],[store_no]],Stores[store_no],0))</f>
        <v>A</v>
      </c>
      <c r="G4782" t="str">
        <f>INDEX(Stores[location_city],MATCH(Sales[[#This Row],[store_no]],Stores[store_no],0))</f>
        <v>Cincinnati</v>
      </c>
      <c r="H4782" t="str">
        <f>INDEX(Stores[location_state],MATCH(Sales[[#This Row],[store_no]],Stores[store_no],0))</f>
        <v>Ohio</v>
      </c>
      <c r="I4782">
        <f>INDEX(Stores[sqft],MATCH(Sales[[#This Row],[store_no]],Stores[store_no],0))</f>
        <v>127800</v>
      </c>
      <c r="J4782" s="4" t="str">
        <f>INDEX(Departments[dept_name],MATCH(Sales[[#This Row],[dept_no]],Departments[dept_no],0))</f>
        <v>Health</v>
      </c>
      <c r="K4782" s="4" t="str">
        <f>CONCATENATE(Sales[[#This Row],[region]],Sales[[#This Row],[storetype]])</f>
        <v>1A</v>
      </c>
      <c r="L4782" s="4">
        <f>INDEX(RegionStoreCount[Store Count],MATCH(Sales[[#This Row],[RegionStoretype]],RegionStoreCount[Region/Type],0))</f>
        <v>5</v>
      </c>
      <c r="M4782" s="4">
        <f>AND(Sales[[#This Row],[date]]&lt;=TY_YTDMax,Sales[[#This Row],[date]]&gt;=TY_YTDMin)*Sales[[#This Row],[sales]]</f>
        <v>0</v>
      </c>
      <c r="N4782" s="4">
        <f>AND(Sales[[#This Row],[date]]&lt;=LY_YTDMax,Sales[[#This Row],[date]]&gt;=LY_YTDMin)*Sales[[#This Row],[sales]]</f>
        <v>0</v>
      </c>
      <c r="O4782" s="4">
        <f>AND(Sales[[#This Row],[date]]&gt;=YoY_Min,Sales[[#This Row],[date]]&lt;=TY_YTDMax)*(Sales[[#This Row],[sales]]/Sales[[#This Row],[sqft]])</f>
        <v>9.9171269170579029E-2</v>
      </c>
      <c r="P4782" s="4">
        <f>SUMIF(Sales[RegionStoretype],Sales[[#This Row],[RegionStoretype]],Sales[YoY_SSF])/Sales[[#This Row],[Region_TypeCount]]</f>
        <v>59.469551530910678</v>
      </c>
    </row>
    <row r="4783" spans="1:16" x14ac:dyDescent="0.25">
      <c r="A4783" s="1">
        <v>43063</v>
      </c>
      <c r="B4783">
        <v>4</v>
      </c>
      <c r="C4783">
        <v>16</v>
      </c>
      <c r="D4783">
        <v>131196.2458</v>
      </c>
      <c r="E4783">
        <f>INDEX(Stores[region],MATCH(Sales[[#This Row],[store_no]],Stores[store_no],0))</f>
        <v>1</v>
      </c>
      <c r="F4783" t="str">
        <f>INDEX(Stores[storetype],MATCH(Sales[[#This Row],[store_no]],Stores[store_no],0))</f>
        <v>A</v>
      </c>
      <c r="G4783" t="str">
        <f>INDEX(Stores[location_city],MATCH(Sales[[#This Row],[store_no]],Stores[store_no],0))</f>
        <v>Cincinnati</v>
      </c>
      <c r="H4783" t="str">
        <f>INDEX(Stores[location_state],MATCH(Sales[[#This Row],[store_no]],Stores[store_no],0))</f>
        <v>Ohio</v>
      </c>
      <c r="I4783">
        <f>INDEX(Stores[sqft],MATCH(Sales[[#This Row],[store_no]],Stores[store_no],0))</f>
        <v>127800</v>
      </c>
      <c r="J4783" s="4" t="str">
        <f>INDEX(Departments[dept_name],MATCH(Sales[[#This Row],[dept_no]],Departments[dept_no],0))</f>
        <v>Outdoors</v>
      </c>
      <c r="K4783" s="4" t="str">
        <f>CONCATENATE(Sales[[#This Row],[region]],Sales[[#This Row],[storetype]])</f>
        <v>1A</v>
      </c>
      <c r="L4783" s="4">
        <f>INDEX(RegionStoreCount[Store Count],MATCH(Sales[[#This Row],[RegionStoretype]],RegionStoreCount[Region/Type],0))</f>
        <v>5</v>
      </c>
      <c r="M4783" s="4">
        <f>AND(Sales[[#This Row],[date]]&lt;=TY_YTDMax,Sales[[#This Row],[date]]&gt;=TY_YTDMin)*Sales[[#This Row],[sales]]</f>
        <v>0</v>
      </c>
      <c r="N4783" s="4">
        <f>AND(Sales[[#This Row],[date]]&lt;=LY_YTDMax,Sales[[#This Row],[date]]&gt;=LY_YTDMin)*Sales[[#This Row],[sales]]</f>
        <v>0</v>
      </c>
      <c r="O4783" s="4">
        <f>AND(Sales[[#This Row],[date]]&gt;=YoY_Min,Sales[[#This Row],[date]]&lt;=TY_YTDMax)*(Sales[[#This Row],[sales]]/Sales[[#This Row],[sqft]])</f>
        <v>1.0265746932707356</v>
      </c>
      <c r="P4783" s="4">
        <f>SUMIF(Sales[RegionStoretype],Sales[[#This Row],[RegionStoretype]],Sales[YoY_SSF])/Sales[[#This Row],[Region_TypeCount]]</f>
        <v>59.469551530910678</v>
      </c>
    </row>
    <row r="4784" spans="1:16" x14ac:dyDescent="0.25">
      <c r="A4784" s="1">
        <v>43063</v>
      </c>
      <c r="B4784">
        <v>6</v>
      </c>
      <c r="C4784">
        <v>6</v>
      </c>
      <c r="D4784">
        <v>43975.878599999996</v>
      </c>
      <c r="E4784">
        <f>INDEX(Stores[region],MATCH(Sales[[#This Row],[store_no]],Stores[store_no],0))</f>
        <v>3</v>
      </c>
      <c r="F4784" t="str">
        <f>INDEX(Stores[storetype],MATCH(Sales[[#This Row],[store_no]],Stores[store_no],0))</f>
        <v>A</v>
      </c>
      <c r="G4784" t="str">
        <f>INDEX(Stores[location_city],MATCH(Sales[[#This Row],[store_no]],Stores[store_no],0))</f>
        <v>Green Bay</v>
      </c>
      <c r="H4784" t="str">
        <f>INDEX(Stores[location_state],MATCH(Sales[[#This Row],[store_no]],Stores[store_no],0))</f>
        <v>Wisconsin</v>
      </c>
      <c r="I4784">
        <f>INDEX(Stores[sqft],MATCH(Sales[[#This Row],[store_no]],Stores[store_no],0))</f>
        <v>138800</v>
      </c>
      <c r="J4784" s="4" t="str">
        <f>INDEX(Departments[dept_name],MATCH(Sales[[#This Row],[dept_no]],Departments[dept_no],0))</f>
        <v>Computers</v>
      </c>
      <c r="K4784" s="4" t="str">
        <f>CONCATENATE(Sales[[#This Row],[region]],Sales[[#This Row],[storetype]])</f>
        <v>3A</v>
      </c>
      <c r="L4784" s="4">
        <f>INDEX(RegionStoreCount[Store Count],MATCH(Sales[[#This Row],[RegionStoretype]],RegionStoreCount[Region/Type],0))</f>
        <v>9</v>
      </c>
      <c r="M4784" s="4">
        <f>AND(Sales[[#This Row],[date]]&lt;=TY_YTDMax,Sales[[#This Row],[date]]&gt;=TY_YTDMin)*Sales[[#This Row],[sales]]</f>
        <v>0</v>
      </c>
      <c r="N4784" s="4">
        <f>AND(Sales[[#This Row],[date]]&lt;=LY_YTDMax,Sales[[#This Row],[date]]&gt;=LY_YTDMin)*Sales[[#This Row],[sales]]</f>
        <v>0</v>
      </c>
      <c r="O4784" s="4">
        <f>AND(Sales[[#This Row],[date]]&gt;=YoY_Min,Sales[[#This Row],[date]]&lt;=TY_YTDMax)*(Sales[[#This Row],[sales]]/Sales[[#This Row],[sqft]])</f>
        <v>0.3168290965417867</v>
      </c>
      <c r="P4784" s="4">
        <f>SUMIF(Sales[RegionStoretype],Sales[[#This Row],[RegionStoretype]],Sales[YoY_SSF])/Sales[[#This Row],[Region_TypeCount]]</f>
        <v>53.603836561720975</v>
      </c>
    </row>
    <row r="4785" spans="1:16" x14ac:dyDescent="0.25">
      <c r="A4785" s="1">
        <v>43063</v>
      </c>
      <c r="B4785">
        <v>6</v>
      </c>
      <c r="C4785">
        <v>12</v>
      </c>
      <c r="D4785">
        <v>53543.748199999995</v>
      </c>
      <c r="E4785">
        <f>INDEX(Stores[region],MATCH(Sales[[#This Row],[store_no]],Stores[store_no],0))</f>
        <v>3</v>
      </c>
      <c r="F4785" t="str">
        <f>INDEX(Stores[storetype],MATCH(Sales[[#This Row],[store_no]],Stores[store_no],0))</f>
        <v>A</v>
      </c>
      <c r="G4785" t="str">
        <f>INDEX(Stores[location_city],MATCH(Sales[[#This Row],[store_no]],Stores[store_no],0))</f>
        <v>Green Bay</v>
      </c>
      <c r="H4785" t="str">
        <f>INDEX(Stores[location_state],MATCH(Sales[[#This Row],[store_no]],Stores[store_no],0))</f>
        <v>Wisconsin</v>
      </c>
      <c r="I4785">
        <f>INDEX(Stores[sqft],MATCH(Sales[[#This Row],[store_no]],Stores[store_no],0))</f>
        <v>138800</v>
      </c>
      <c r="J4785" s="4" t="str">
        <f>INDEX(Departments[dept_name],MATCH(Sales[[#This Row],[dept_no]],Departments[dept_no],0))</f>
        <v>Jewelery</v>
      </c>
      <c r="K4785" s="4" t="str">
        <f>CONCATENATE(Sales[[#This Row],[region]],Sales[[#This Row],[storetype]])</f>
        <v>3A</v>
      </c>
      <c r="L4785" s="4">
        <f>INDEX(RegionStoreCount[Store Count],MATCH(Sales[[#This Row],[RegionStoretype]],RegionStoreCount[Region/Type],0))</f>
        <v>9</v>
      </c>
      <c r="M4785" s="4">
        <f>AND(Sales[[#This Row],[date]]&lt;=TY_YTDMax,Sales[[#This Row],[date]]&gt;=TY_YTDMin)*Sales[[#This Row],[sales]]</f>
        <v>0</v>
      </c>
      <c r="N4785" s="4">
        <f>AND(Sales[[#This Row],[date]]&lt;=LY_YTDMax,Sales[[#This Row],[date]]&gt;=LY_YTDMin)*Sales[[#This Row],[sales]]</f>
        <v>0</v>
      </c>
      <c r="O4785" s="4">
        <f>AND(Sales[[#This Row],[date]]&gt;=YoY_Min,Sales[[#This Row],[date]]&lt;=TY_YTDMax)*(Sales[[#This Row],[sales]]/Sales[[#This Row],[sqft]])</f>
        <v>0.38576187463976941</v>
      </c>
      <c r="P4785" s="4">
        <f>SUMIF(Sales[RegionStoretype],Sales[[#This Row],[RegionStoretype]],Sales[YoY_SSF])/Sales[[#This Row],[Region_TypeCount]]</f>
        <v>53.603836561720975</v>
      </c>
    </row>
    <row r="4786" spans="1:16" x14ac:dyDescent="0.25">
      <c r="A4786" s="1">
        <v>43063</v>
      </c>
      <c r="B4786">
        <v>7</v>
      </c>
      <c r="C4786">
        <v>3</v>
      </c>
      <c r="D4786">
        <v>77432.55</v>
      </c>
      <c r="E4786">
        <f>INDEX(Stores[region],MATCH(Sales[[#This Row],[store_no]],Stores[store_no],0))</f>
        <v>2</v>
      </c>
      <c r="F4786" t="str">
        <f>INDEX(Stores[storetype],MATCH(Sales[[#This Row],[store_no]],Stores[store_no],0))</f>
        <v>B</v>
      </c>
      <c r="G4786" t="str">
        <f>INDEX(Stores[location_city],MATCH(Sales[[#This Row],[store_no]],Stores[store_no],0))</f>
        <v>Rockford</v>
      </c>
      <c r="H4786" t="str">
        <f>INDEX(Stores[location_state],MATCH(Sales[[#This Row],[store_no]],Stores[store_no],0))</f>
        <v>Illinois</v>
      </c>
      <c r="I4786">
        <f>INDEX(Stores[sqft],MATCH(Sales[[#This Row],[store_no]],Stores[store_no],0))</f>
        <v>127100</v>
      </c>
      <c r="J4786" s="4" t="str">
        <f>INDEX(Departments[dept_name],MATCH(Sales[[#This Row],[dept_no]],Departments[dept_no],0))</f>
        <v>Beauty</v>
      </c>
      <c r="K4786" s="4" t="str">
        <f>CONCATENATE(Sales[[#This Row],[region]],Sales[[#This Row],[storetype]])</f>
        <v>2B</v>
      </c>
      <c r="L4786" s="4">
        <f>INDEX(RegionStoreCount[Store Count],MATCH(Sales[[#This Row],[RegionStoretype]],RegionStoreCount[Region/Type],0))</f>
        <v>6</v>
      </c>
      <c r="M4786" s="4">
        <f>AND(Sales[[#This Row],[date]]&lt;=TY_YTDMax,Sales[[#This Row],[date]]&gt;=TY_YTDMin)*Sales[[#This Row],[sales]]</f>
        <v>0</v>
      </c>
      <c r="N4786" s="4">
        <f>AND(Sales[[#This Row],[date]]&lt;=LY_YTDMax,Sales[[#This Row],[date]]&gt;=LY_YTDMin)*Sales[[#This Row],[sales]]</f>
        <v>0</v>
      </c>
      <c r="O4786" s="4">
        <f>AND(Sales[[#This Row],[date]]&gt;=YoY_Min,Sales[[#This Row],[date]]&lt;=TY_YTDMax)*(Sales[[#This Row],[sales]]/Sales[[#This Row],[sqft]])</f>
        <v>0.6092254130605822</v>
      </c>
      <c r="P4786" s="4">
        <f>SUMIF(Sales[RegionStoretype],Sales[[#This Row],[RegionStoretype]],Sales[YoY_SSF])/Sales[[#This Row],[Region_TypeCount]]</f>
        <v>58.393757732919049</v>
      </c>
    </row>
    <row r="4787" spans="1:16" x14ac:dyDescent="0.25">
      <c r="A4787" s="1">
        <v>43063</v>
      </c>
      <c r="B4787">
        <v>7</v>
      </c>
      <c r="C4787">
        <v>4</v>
      </c>
      <c r="D4787">
        <v>9256.8390999999992</v>
      </c>
      <c r="E4787">
        <f>INDEX(Stores[region],MATCH(Sales[[#This Row],[store_no]],Stores[store_no],0))</f>
        <v>2</v>
      </c>
      <c r="F4787" t="str">
        <f>INDEX(Stores[storetype],MATCH(Sales[[#This Row],[store_no]],Stores[store_no],0))</f>
        <v>B</v>
      </c>
      <c r="G4787" t="str">
        <f>INDEX(Stores[location_city],MATCH(Sales[[#This Row],[store_no]],Stores[store_no],0))</f>
        <v>Rockford</v>
      </c>
      <c r="H4787" t="str">
        <f>INDEX(Stores[location_state],MATCH(Sales[[#This Row],[store_no]],Stores[store_no],0))</f>
        <v>Illinois</v>
      </c>
      <c r="I4787">
        <f>INDEX(Stores[sqft],MATCH(Sales[[#This Row],[store_no]],Stores[store_no],0))</f>
        <v>127100</v>
      </c>
      <c r="J4787" s="4" t="str">
        <f>INDEX(Departments[dept_name],MATCH(Sales[[#This Row],[dept_no]],Departments[dept_no],0))</f>
        <v>Books</v>
      </c>
      <c r="K4787" s="4" t="str">
        <f>CONCATENATE(Sales[[#This Row],[region]],Sales[[#This Row],[storetype]])</f>
        <v>2B</v>
      </c>
      <c r="L4787" s="4">
        <f>INDEX(RegionStoreCount[Store Count],MATCH(Sales[[#This Row],[RegionStoretype]],RegionStoreCount[Region/Type],0))</f>
        <v>6</v>
      </c>
      <c r="M4787" s="4">
        <f>AND(Sales[[#This Row],[date]]&lt;=TY_YTDMax,Sales[[#This Row],[date]]&gt;=TY_YTDMin)*Sales[[#This Row],[sales]]</f>
        <v>0</v>
      </c>
      <c r="N4787" s="4">
        <f>AND(Sales[[#This Row],[date]]&lt;=LY_YTDMax,Sales[[#This Row],[date]]&gt;=LY_YTDMin)*Sales[[#This Row],[sales]]</f>
        <v>0</v>
      </c>
      <c r="O4787" s="4">
        <f>AND(Sales[[#This Row],[date]]&gt;=YoY_Min,Sales[[#This Row],[date]]&lt;=TY_YTDMax)*(Sales[[#This Row],[sales]]/Sales[[#This Row],[sqft]])</f>
        <v>7.2831149488591651E-2</v>
      </c>
      <c r="P4787" s="4">
        <f>SUMIF(Sales[RegionStoretype],Sales[[#This Row],[RegionStoretype]],Sales[YoY_SSF])/Sales[[#This Row],[Region_TypeCount]]</f>
        <v>58.393757732919049</v>
      </c>
    </row>
    <row r="4788" spans="1:16" x14ac:dyDescent="0.25">
      <c r="A4788" s="1">
        <v>43063</v>
      </c>
      <c r="B4788">
        <v>7</v>
      </c>
      <c r="C4788">
        <v>12</v>
      </c>
      <c r="D4788">
        <v>78332.3796</v>
      </c>
      <c r="E4788">
        <f>INDEX(Stores[region],MATCH(Sales[[#This Row],[store_no]],Stores[store_no],0))</f>
        <v>2</v>
      </c>
      <c r="F4788" t="str">
        <f>INDEX(Stores[storetype],MATCH(Sales[[#This Row],[store_no]],Stores[store_no],0))</f>
        <v>B</v>
      </c>
      <c r="G4788" t="str">
        <f>INDEX(Stores[location_city],MATCH(Sales[[#This Row],[store_no]],Stores[store_no],0))</f>
        <v>Rockford</v>
      </c>
      <c r="H4788" t="str">
        <f>INDEX(Stores[location_state],MATCH(Sales[[#This Row],[store_no]],Stores[store_no],0))</f>
        <v>Illinois</v>
      </c>
      <c r="I4788">
        <f>INDEX(Stores[sqft],MATCH(Sales[[#This Row],[store_no]],Stores[store_no],0))</f>
        <v>127100</v>
      </c>
      <c r="J4788" s="4" t="str">
        <f>INDEX(Departments[dept_name],MATCH(Sales[[#This Row],[dept_no]],Departments[dept_no],0))</f>
        <v>Jewelery</v>
      </c>
      <c r="K4788" s="4" t="str">
        <f>CONCATENATE(Sales[[#This Row],[region]],Sales[[#This Row],[storetype]])</f>
        <v>2B</v>
      </c>
      <c r="L4788" s="4">
        <f>INDEX(RegionStoreCount[Store Count],MATCH(Sales[[#This Row],[RegionStoretype]],RegionStoreCount[Region/Type],0))</f>
        <v>6</v>
      </c>
      <c r="M4788" s="4">
        <f>AND(Sales[[#This Row],[date]]&lt;=TY_YTDMax,Sales[[#This Row],[date]]&gt;=TY_YTDMin)*Sales[[#This Row],[sales]]</f>
        <v>0</v>
      </c>
      <c r="N4788" s="4">
        <f>AND(Sales[[#This Row],[date]]&lt;=LY_YTDMax,Sales[[#This Row],[date]]&gt;=LY_YTDMin)*Sales[[#This Row],[sales]]</f>
        <v>0</v>
      </c>
      <c r="O4788" s="4">
        <f>AND(Sales[[#This Row],[date]]&gt;=YoY_Min,Sales[[#This Row],[date]]&lt;=TY_YTDMax)*(Sales[[#This Row],[sales]]/Sales[[#This Row],[sqft]])</f>
        <v>0.61630511093627061</v>
      </c>
      <c r="P4788" s="4">
        <f>SUMIF(Sales[RegionStoretype],Sales[[#This Row],[RegionStoretype]],Sales[YoY_SSF])/Sales[[#This Row],[Region_TypeCount]]</f>
        <v>58.393757732919049</v>
      </c>
    </row>
    <row r="4789" spans="1:16" x14ac:dyDescent="0.25">
      <c r="A4789" s="1">
        <v>43063</v>
      </c>
      <c r="B4789">
        <v>8</v>
      </c>
      <c r="C4789">
        <v>1</v>
      </c>
      <c r="D4789">
        <v>13607.2233</v>
      </c>
      <c r="E4789">
        <f>INDEX(Stores[region],MATCH(Sales[[#This Row],[store_no]],Stores[store_no],0))</f>
        <v>3</v>
      </c>
      <c r="F4789" t="str">
        <f>INDEX(Stores[storetype],MATCH(Sales[[#This Row],[store_no]],Stores[store_no],0))</f>
        <v>A</v>
      </c>
      <c r="G4789" t="str">
        <f>INDEX(Stores[location_city],MATCH(Sales[[#This Row],[store_no]],Stores[store_no],0))</f>
        <v>Saint Louis</v>
      </c>
      <c r="H4789" t="str">
        <f>INDEX(Stores[location_state],MATCH(Sales[[#This Row],[store_no]],Stores[store_no],0))</f>
        <v>Missouri</v>
      </c>
      <c r="I4789">
        <f>INDEX(Stores[sqft],MATCH(Sales[[#This Row],[store_no]],Stores[store_no],0))</f>
        <v>198900</v>
      </c>
      <c r="J4789" s="4" t="str">
        <f>INDEX(Departments[dept_name],MATCH(Sales[[#This Row],[dept_no]],Departments[dept_no],0))</f>
        <v>Automotive</v>
      </c>
      <c r="K4789" s="4" t="str">
        <f>CONCATENATE(Sales[[#This Row],[region]],Sales[[#This Row],[storetype]])</f>
        <v>3A</v>
      </c>
      <c r="L4789" s="4">
        <f>INDEX(RegionStoreCount[Store Count],MATCH(Sales[[#This Row],[RegionStoretype]],RegionStoreCount[Region/Type],0))</f>
        <v>9</v>
      </c>
      <c r="M4789" s="4">
        <f>AND(Sales[[#This Row],[date]]&lt;=TY_YTDMax,Sales[[#This Row],[date]]&gt;=TY_YTDMin)*Sales[[#This Row],[sales]]</f>
        <v>0</v>
      </c>
      <c r="N4789" s="4">
        <f>AND(Sales[[#This Row],[date]]&lt;=LY_YTDMax,Sales[[#This Row],[date]]&gt;=LY_YTDMin)*Sales[[#This Row],[sales]]</f>
        <v>0</v>
      </c>
      <c r="O4789" s="4">
        <f>AND(Sales[[#This Row],[date]]&gt;=YoY_Min,Sales[[#This Row],[date]]&lt;=TY_YTDMax)*(Sales[[#This Row],[sales]]/Sales[[#This Row],[sqft]])</f>
        <v>6.8412384615384611E-2</v>
      </c>
      <c r="P4789" s="4">
        <f>SUMIF(Sales[RegionStoretype],Sales[[#This Row],[RegionStoretype]],Sales[YoY_SSF])/Sales[[#This Row],[Region_TypeCount]]</f>
        <v>53.603836561720975</v>
      </c>
    </row>
    <row r="4790" spans="1:16" x14ac:dyDescent="0.25">
      <c r="A4790" s="1">
        <v>43063</v>
      </c>
      <c r="B4790">
        <v>8</v>
      </c>
      <c r="C4790">
        <v>5</v>
      </c>
      <c r="D4790">
        <v>198461.7493</v>
      </c>
      <c r="E4790">
        <f>INDEX(Stores[region],MATCH(Sales[[#This Row],[store_no]],Stores[store_no],0))</f>
        <v>3</v>
      </c>
      <c r="F4790" t="str">
        <f>INDEX(Stores[storetype],MATCH(Sales[[#This Row],[store_no]],Stores[store_no],0))</f>
        <v>A</v>
      </c>
      <c r="G4790" t="str">
        <f>INDEX(Stores[location_city],MATCH(Sales[[#This Row],[store_no]],Stores[store_no],0))</f>
        <v>Saint Louis</v>
      </c>
      <c r="H4790" t="str">
        <f>INDEX(Stores[location_state],MATCH(Sales[[#This Row],[store_no]],Stores[store_no],0))</f>
        <v>Missouri</v>
      </c>
      <c r="I4790">
        <f>INDEX(Stores[sqft],MATCH(Sales[[#This Row],[store_no]],Stores[store_no],0))</f>
        <v>198900</v>
      </c>
      <c r="J4790" s="4" t="str">
        <f>INDEX(Departments[dept_name],MATCH(Sales[[#This Row],[dept_no]],Departments[dept_no],0))</f>
        <v>Clothing</v>
      </c>
      <c r="K4790" s="4" t="str">
        <f>CONCATENATE(Sales[[#This Row],[region]],Sales[[#This Row],[storetype]])</f>
        <v>3A</v>
      </c>
      <c r="L4790" s="4">
        <f>INDEX(RegionStoreCount[Store Count],MATCH(Sales[[#This Row],[RegionStoretype]],RegionStoreCount[Region/Type],0))</f>
        <v>9</v>
      </c>
      <c r="M4790" s="4">
        <f>AND(Sales[[#This Row],[date]]&lt;=TY_YTDMax,Sales[[#This Row],[date]]&gt;=TY_YTDMin)*Sales[[#This Row],[sales]]</f>
        <v>0</v>
      </c>
      <c r="N4790" s="4">
        <f>AND(Sales[[#This Row],[date]]&lt;=LY_YTDMax,Sales[[#This Row],[date]]&gt;=LY_YTDMin)*Sales[[#This Row],[sales]]</f>
        <v>0</v>
      </c>
      <c r="O4790" s="4">
        <f>AND(Sales[[#This Row],[date]]&gt;=YoY_Min,Sales[[#This Row],[date]]&lt;=TY_YTDMax)*(Sales[[#This Row],[sales]]/Sales[[#This Row],[sqft]])</f>
        <v>0.99779662795374557</v>
      </c>
      <c r="P4790" s="4">
        <f>SUMIF(Sales[RegionStoretype],Sales[[#This Row],[RegionStoretype]],Sales[YoY_SSF])/Sales[[#This Row],[Region_TypeCount]]</f>
        <v>53.603836561720975</v>
      </c>
    </row>
    <row r="4791" spans="1:16" x14ac:dyDescent="0.25">
      <c r="A4791" s="1">
        <v>43063</v>
      </c>
      <c r="B4791">
        <v>8</v>
      </c>
      <c r="C4791">
        <v>12</v>
      </c>
      <c r="D4791">
        <v>96950.210699999996</v>
      </c>
      <c r="E4791">
        <f>INDEX(Stores[region],MATCH(Sales[[#This Row],[store_no]],Stores[store_no],0))</f>
        <v>3</v>
      </c>
      <c r="F4791" t="str">
        <f>INDEX(Stores[storetype],MATCH(Sales[[#This Row],[store_no]],Stores[store_no],0))</f>
        <v>A</v>
      </c>
      <c r="G4791" t="str">
        <f>INDEX(Stores[location_city],MATCH(Sales[[#This Row],[store_no]],Stores[store_no],0))</f>
        <v>Saint Louis</v>
      </c>
      <c r="H4791" t="str">
        <f>INDEX(Stores[location_state],MATCH(Sales[[#This Row],[store_no]],Stores[store_no],0))</f>
        <v>Missouri</v>
      </c>
      <c r="I4791">
        <f>INDEX(Stores[sqft],MATCH(Sales[[#This Row],[store_no]],Stores[store_no],0))</f>
        <v>198900</v>
      </c>
      <c r="J4791" s="4" t="str">
        <f>INDEX(Departments[dept_name],MATCH(Sales[[#This Row],[dept_no]],Departments[dept_no],0))</f>
        <v>Jewelery</v>
      </c>
      <c r="K4791" s="4" t="str">
        <f>CONCATENATE(Sales[[#This Row],[region]],Sales[[#This Row],[storetype]])</f>
        <v>3A</v>
      </c>
      <c r="L4791" s="4">
        <f>INDEX(RegionStoreCount[Store Count],MATCH(Sales[[#This Row],[RegionStoretype]],RegionStoreCount[Region/Type],0))</f>
        <v>9</v>
      </c>
      <c r="M4791" s="4">
        <f>AND(Sales[[#This Row],[date]]&lt;=TY_YTDMax,Sales[[#This Row],[date]]&gt;=TY_YTDMin)*Sales[[#This Row],[sales]]</f>
        <v>0</v>
      </c>
      <c r="N4791" s="4">
        <f>AND(Sales[[#This Row],[date]]&lt;=LY_YTDMax,Sales[[#This Row],[date]]&gt;=LY_YTDMin)*Sales[[#This Row],[sales]]</f>
        <v>0</v>
      </c>
      <c r="O4791" s="4">
        <f>AND(Sales[[#This Row],[date]]&gt;=YoY_Min,Sales[[#This Row],[date]]&lt;=TY_YTDMax)*(Sales[[#This Row],[sales]]/Sales[[#This Row],[sqft]])</f>
        <v>0.48743192911010558</v>
      </c>
      <c r="P4791" s="4">
        <f>SUMIF(Sales[RegionStoretype],Sales[[#This Row],[RegionStoretype]],Sales[YoY_SSF])/Sales[[#This Row],[Region_TypeCount]]</f>
        <v>53.603836561720975</v>
      </c>
    </row>
    <row r="4792" spans="1:16" x14ac:dyDescent="0.25">
      <c r="A4792" s="1">
        <v>43063</v>
      </c>
      <c r="B4792">
        <v>8</v>
      </c>
      <c r="C4792">
        <v>18</v>
      </c>
      <c r="D4792">
        <v>223505.9327</v>
      </c>
      <c r="E4792">
        <f>INDEX(Stores[region],MATCH(Sales[[#This Row],[store_no]],Stores[store_no],0))</f>
        <v>3</v>
      </c>
      <c r="F4792" t="str">
        <f>INDEX(Stores[storetype],MATCH(Sales[[#This Row],[store_no]],Stores[store_no],0))</f>
        <v>A</v>
      </c>
      <c r="G4792" t="str">
        <f>INDEX(Stores[location_city],MATCH(Sales[[#This Row],[store_no]],Stores[store_no],0))</f>
        <v>Saint Louis</v>
      </c>
      <c r="H4792" t="str">
        <f>INDEX(Stores[location_state],MATCH(Sales[[#This Row],[store_no]],Stores[store_no],0))</f>
        <v>Missouri</v>
      </c>
      <c r="I4792">
        <f>INDEX(Stores[sqft],MATCH(Sales[[#This Row],[store_no]],Stores[store_no],0))</f>
        <v>198900</v>
      </c>
      <c r="J4792" s="4" t="str">
        <f>INDEX(Departments[dept_name],MATCH(Sales[[#This Row],[dept_no]],Departments[dept_no],0))</f>
        <v>Sports</v>
      </c>
      <c r="K4792" s="4" t="str">
        <f>CONCATENATE(Sales[[#This Row],[region]],Sales[[#This Row],[storetype]])</f>
        <v>3A</v>
      </c>
      <c r="L4792" s="4">
        <f>INDEX(RegionStoreCount[Store Count],MATCH(Sales[[#This Row],[RegionStoretype]],RegionStoreCount[Region/Type],0))</f>
        <v>9</v>
      </c>
      <c r="M4792" s="4">
        <f>AND(Sales[[#This Row],[date]]&lt;=TY_YTDMax,Sales[[#This Row],[date]]&gt;=TY_YTDMin)*Sales[[#This Row],[sales]]</f>
        <v>0</v>
      </c>
      <c r="N4792" s="4">
        <f>AND(Sales[[#This Row],[date]]&lt;=LY_YTDMax,Sales[[#This Row],[date]]&gt;=LY_YTDMin)*Sales[[#This Row],[sales]]</f>
        <v>0</v>
      </c>
      <c r="O4792" s="4">
        <f>AND(Sales[[#This Row],[date]]&gt;=YoY_Min,Sales[[#This Row],[date]]&lt;=TY_YTDMax)*(Sales[[#This Row],[sales]]/Sales[[#This Row],[sqft]])</f>
        <v>1.1237100688788335</v>
      </c>
      <c r="P4792" s="4">
        <f>SUMIF(Sales[RegionStoretype],Sales[[#This Row],[RegionStoretype]],Sales[YoY_SSF])/Sales[[#This Row],[Region_TypeCount]]</f>
        <v>53.603836561720975</v>
      </c>
    </row>
    <row r="4793" spans="1:16" x14ac:dyDescent="0.25">
      <c r="A4793" s="1">
        <v>43063</v>
      </c>
      <c r="B4793">
        <v>9</v>
      </c>
      <c r="C4793">
        <v>7</v>
      </c>
      <c r="D4793">
        <v>80411.599300000002</v>
      </c>
      <c r="E4793">
        <f>INDEX(Stores[region],MATCH(Sales[[#This Row],[store_no]],Stores[store_no],0))</f>
        <v>1</v>
      </c>
      <c r="F4793" t="str">
        <f>INDEX(Stores[storetype],MATCH(Sales[[#This Row],[store_no]],Stores[store_no],0))</f>
        <v>B</v>
      </c>
      <c r="G4793" t="str">
        <f>INDEX(Stores[location_city],MATCH(Sales[[#This Row],[store_no]],Stores[store_no],0))</f>
        <v>Columbus</v>
      </c>
      <c r="H4793" t="str">
        <f>INDEX(Stores[location_state],MATCH(Sales[[#This Row],[store_no]],Stores[store_no],0))</f>
        <v>Ohio</v>
      </c>
      <c r="I4793">
        <f>INDEX(Stores[sqft],MATCH(Sales[[#This Row],[store_no]],Stores[store_no],0))</f>
        <v>221800</v>
      </c>
      <c r="J4793" s="4" t="str">
        <f>INDEX(Departments[dept_name],MATCH(Sales[[#This Row],[dept_no]],Departments[dept_no],0))</f>
        <v>Electronics</v>
      </c>
      <c r="K4793" s="4" t="str">
        <f>CONCATENATE(Sales[[#This Row],[region]],Sales[[#This Row],[storetype]])</f>
        <v>1B</v>
      </c>
      <c r="L4793" s="4">
        <f>INDEX(RegionStoreCount[Store Count],MATCH(Sales[[#This Row],[RegionStoretype]],RegionStoreCount[Region/Type],0))</f>
        <v>5</v>
      </c>
      <c r="M4793" s="4">
        <f>AND(Sales[[#This Row],[date]]&lt;=TY_YTDMax,Sales[[#This Row],[date]]&gt;=TY_YTDMin)*Sales[[#This Row],[sales]]</f>
        <v>0</v>
      </c>
      <c r="N4793" s="4">
        <f>AND(Sales[[#This Row],[date]]&lt;=LY_YTDMax,Sales[[#This Row],[date]]&gt;=LY_YTDMin)*Sales[[#This Row],[sales]]</f>
        <v>0</v>
      </c>
      <c r="O4793" s="4">
        <f>AND(Sales[[#This Row],[date]]&gt;=YoY_Min,Sales[[#This Row],[date]]&lt;=TY_YTDMax)*(Sales[[#This Row],[sales]]/Sales[[#This Row],[sqft]])</f>
        <v>0.36254102479711453</v>
      </c>
      <c r="P4793" s="4">
        <f>SUMIF(Sales[RegionStoretype],Sales[[#This Row],[RegionStoretype]],Sales[YoY_SSF])/Sales[[#This Row],[Region_TypeCount]]</f>
        <v>68.518982968140051</v>
      </c>
    </row>
    <row r="4794" spans="1:16" x14ac:dyDescent="0.25">
      <c r="A4794" s="1">
        <v>43063</v>
      </c>
      <c r="B4794">
        <v>9</v>
      </c>
      <c r="C4794">
        <v>9</v>
      </c>
      <c r="D4794">
        <v>84220.622799999983</v>
      </c>
      <c r="E4794">
        <f>INDEX(Stores[region],MATCH(Sales[[#This Row],[store_no]],Stores[store_no],0))</f>
        <v>1</v>
      </c>
      <c r="F4794" t="str">
        <f>INDEX(Stores[storetype],MATCH(Sales[[#This Row],[store_no]],Stores[store_no],0))</f>
        <v>B</v>
      </c>
      <c r="G4794" t="str">
        <f>INDEX(Stores[location_city],MATCH(Sales[[#This Row],[store_no]],Stores[store_no],0))</f>
        <v>Columbus</v>
      </c>
      <c r="H4794" t="str">
        <f>INDEX(Stores[location_state],MATCH(Sales[[#This Row],[store_no]],Stores[store_no],0))</f>
        <v>Ohio</v>
      </c>
      <c r="I4794">
        <f>INDEX(Stores[sqft],MATCH(Sales[[#This Row],[store_no]],Stores[store_no],0))</f>
        <v>221800</v>
      </c>
      <c r="J4794" s="4" t="str">
        <f>INDEX(Departments[dept_name],MATCH(Sales[[#This Row],[dept_no]],Departments[dept_no],0))</f>
        <v>Garden</v>
      </c>
      <c r="K4794" s="4" t="str">
        <f>CONCATENATE(Sales[[#This Row],[region]],Sales[[#This Row],[storetype]])</f>
        <v>1B</v>
      </c>
      <c r="L4794" s="4">
        <f>INDEX(RegionStoreCount[Store Count],MATCH(Sales[[#This Row],[RegionStoretype]],RegionStoreCount[Region/Type],0))</f>
        <v>5</v>
      </c>
      <c r="M4794" s="4">
        <f>AND(Sales[[#This Row],[date]]&lt;=TY_YTDMax,Sales[[#This Row],[date]]&gt;=TY_YTDMin)*Sales[[#This Row],[sales]]</f>
        <v>0</v>
      </c>
      <c r="N4794" s="4">
        <f>AND(Sales[[#This Row],[date]]&lt;=LY_YTDMax,Sales[[#This Row],[date]]&gt;=LY_YTDMin)*Sales[[#This Row],[sales]]</f>
        <v>0</v>
      </c>
      <c r="O4794" s="4">
        <f>AND(Sales[[#This Row],[date]]&gt;=YoY_Min,Sales[[#This Row],[date]]&lt;=TY_YTDMax)*(Sales[[#This Row],[sales]]/Sales[[#This Row],[sqft]])</f>
        <v>0.37971425969341743</v>
      </c>
      <c r="P4794" s="4">
        <f>SUMIF(Sales[RegionStoretype],Sales[[#This Row],[RegionStoretype]],Sales[YoY_SSF])/Sales[[#This Row],[Region_TypeCount]]</f>
        <v>68.518982968140051</v>
      </c>
    </row>
    <row r="4795" spans="1:16" x14ac:dyDescent="0.25">
      <c r="A4795" s="1">
        <v>43063</v>
      </c>
      <c r="B4795">
        <v>9</v>
      </c>
      <c r="C4795">
        <v>16</v>
      </c>
      <c r="D4795">
        <v>35634.857000000004</v>
      </c>
      <c r="E4795">
        <f>INDEX(Stores[region],MATCH(Sales[[#This Row],[store_no]],Stores[store_no],0))</f>
        <v>1</v>
      </c>
      <c r="F4795" t="str">
        <f>INDEX(Stores[storetype],MATCH(Sales[[#This Row],[store_no]],Stores[store_no],0))</f>
        <v>B</v>
      </c>
      <c r="G4795" t="str">
        <f>INDEX(Stores[location_city],MATCH(Sales[[#This Row],[store_no]],Stores[store_no],0))</f>
        <v>Columbus</v>
      </c>
      <c r="H4795" t="str">
        <f>INDEX(Stores[location_state],MATCH(Sales[[#This Row],[store_no]],Stores[store_no],0))</f>
        <v>Ohio</v>
      </c>
      <c r="I4795">
        <f>INDEX(Stores[sqft],MATCH(Sales[[#This Row],[store_no]],Stores[store_no],0))</f>
        <v>221800</v>
      </c>
      <c r="J4795" s="4" t="str">
        <f>INDEX(Departments[dept_name],MATCH(Sales[[#This Row],[dept_no]],Departments[dept_no],0))</f>
        <v>Outdoors</v>
      </c>
      <c r="K4795" s="4" t="str">
        <f>CONCATENATE(Sales[[#This Row],[region]],Sales[[#This Row],[storetype]])</f>
        <v>1B</v>
      </c>
      <c r="L4795" s="4">
        <f>INDEX(RegionStoreCount[Store Count],MATCH(Sales[[#This Row],[RegionStoretype]],RegionStoreCount[Region/Type],0))</f>
        <v>5</v>
      </c>
      <c r="M4795" s="4">
        <f>AND(Sales[[#This Row],[date]]&lt;=TY_YTDMax,Sales[[#This Row],[date]]&gt;=TY_YTDMin)*Sales[[#This Row],[sales]]</f>
        <v>0</v>
      </c>
      <c r="N4795" s="4">
        <f>AND(Sales[[#This Row],[date]]&lt;=LY_YTDMax,Sales[[#This Row],[date]]&gt;=LY_YTDMin)*Sales[[#This Row],[sales]]</f>
        <v>0</v>
      </c>
      <c r="O4795" s="4">
        <f>AND(Sales[[#This Row],[date]]&gt;=YoY_Min,Sales[[#This Row],[date]]&lt;=TY_YTDMax)*(Sales[[#This Row],[sales]]/Sales[[#This Row],[sqft]])</f>
        <v>0.16066211451758342</v>
      </c>
      <c r="P4795" s="4">
        <f>SUMIF(Sales[RegionStoretype],Sales[[#This Row],[RegionStoretype]],Sales[YoY_SSF])/Sales[[#This Row],[Region_TypeCount]]</f>
        <v>68.518982968140051</v>
      </c>
    </row>
    <row r="4796" spans="1:16" x14ac:dyDescent="0.25">
      <c r="A4796" s="1">
        <v>43063</v>
      </c>
      <c r="B4796">
        <v>9</v>
      </c>
      <c r="C4796">
        <v>20</v>
      </c>
      <c r="D4796">
        <v>446886.85060000006</v>
      </c>
      <c r="E4796">
        <f>INDEX(Stores[region],MATCH(Sales[[#This Row],[store_no]],Stores[store_no],0))</f>
        <v>1</v>
      </c>
      <c r="F4796" t="str">
        <f>INDEX(Stores[storetype],MATCH(Sales[[#This Row],[store_no]],Stores[store_no],0))</f>
        <v>B</v>
      </c>
      <c r="G4796" t="str">
        <f>INDEX(Stores[location_city],MATCH(Sales[[#This Row],[store_no]],Stores[store_no],0))</f>
        <v>Columbus</v>
      </c>
      <c r="H4796" t="str">
        <f>INDEX(Stores[location_state],MATCH(Sales[[#This Row],[store_no]],Stores[store_no],0))</f>
        <v>Ohio</v>
      </c>
      <c r="I4796">
        <f>INDEX(Stores[sqft],MATCH(Sales[[#This Row],[store_no]],Stores[store_no],0))</f>
        <v>221800</v>
      </c>
      <c r="J4796" s="4" t="str">
        <f>INDEX(Departments[dept_name],MATCH(Sales[[#This Row],[dept_no]],Departments[dept_no],0))</f>
        <v>Toys</v>
      </c>
      <c r="K4796" s="4" t="str">
        <f>CONCATENATE(Sales[[#This Row],[region]],Sales[[#This Row],[storetype]])</f>
        <v>1B</v>
      </c>
      <c r="L4796" s="4">
        <f>INDEX(RegionStoreCount[Store Count],MATCH(Sales[[#This Row],[RegionStoretype]],RegionStoreCount[Region/Type],0))</f>
        <v>5</v>
      </c>
      <c r="M4796" s="4">
        <f>AND(Sales[[#This Row],[date]]&lt;=TY_YTDMax,Sales[[#This Row],[date]]&gt;=TY_YTDMin)*Sales[[#This Row],[sales]]</f>
        <v>0</v>
      </c>
      <c r="N4796" s="4">
        <f>AND(Sales[[#This Row],[date]]&lt;=LY_YTDMax,Sales[[#This Row],[date]]&gt;=LY_YTDMin)*Sales[[#This Row],[sales]]</f>
        <v>0</v>
      </c>
      <c r="O4796" s="4">
        <f>AND(Sales[[#This Row],[date]]&gt;=YoY_Min,Sales[[#This Row],[date]]&lt;=TY_YTDMax)*(Sales[[#This Row],[sales]]/Sales[[#This Row],[sqft]])</f>
        <v>2.0148189837691617</v>
      </c>
      <c r="P4796" s="4">
        <f>SUMIF(Sales[RegionStoretype],Sales[[#This Row],[RegionStoretype]],Sales[YoY_SSF])/Sales[[#This Row],[Region_TypeCount]]</f>
        <v>68.518982968140051</v>
      </c>
    </row>
    <row r="4797" spans="1:16" x14ac:dyDescent="0.25">
      <c r="A4797" s="1">
        <v>43063</v>
      </c>
      <c r="B4797">
        <v>10</v>
      </c>
      <c r="C4797">
        <v>1</v>
      </c>
      <c r="D4797">
        <v>32070.748400000004</v>
      </c>
      <c r="E4797">
        <f>INDEX(Stores[region],MATCH(Sales[[#This Row],[store_no]],Stores[store_no],0))</f>
        <v>1</v>
      </c>
      <c r="F4797" t="str">
        <f>INDEX(Stores[storetype],MATCH(Sales[[#This Row],[store_no]],Stores[store_no],0))</f>
        <v>B</v>
      </c>
      <c r="G4797" t="str">
        <f>INDEX(Stores[location_city],MATCH(Sales[[#This Row],[store_no]],Stores[store_no],0))</f>
        <v>Traverse City</v>
      </c>
      <c r="H4797" t="str">
        <f>INDEX(Stores[location_state],MATCH(Sales[[#This Row],[store_no]],Stores[store_no],0))</f>
        <v>Michigan</v>
      </c>
      <c r="I4797">
        <f>INDEX(Stores[sqft],MATCH(Sales[[#This Row],[store_no]],Stores[store_no],0))</f>
        <v>158200</v>
      </c>
      <c r="J4797" s="4" t="str">
        <f>INDEX(Departments[dept_name],MATCH(Sales[[#This Row],[dept_no]],Departments[dept_no],0))</f>
        <v>Automotive</v>
      </c>
      <c r="K4797" s="4" t="str">
        <f>CONCATENATE(Sales[[#This Row],[region]],Sales[[#This Row],[storetype]])</f>
        <v>1B</v>
      </c>
      <c r="L4797" s="4">
        <f>INDEX(RegionStoreCount[Store Count],MATCH(Sales[[#This Row],[RegionStoretype]],RegionStoreCount[Region/Type],0))</f>
        <v>5</v>
      </c>
      <c r="M4797" s="4">
        <f>AND(Sales[[#This Row],[date]]&lt;=TY_YTDMax,Sales[[#This Row],[date]]&gt;=TY_YTDMin)*Sales[[#This Row],[sales]]</f>
        <v>0</v>
      </c>
      <c r="N4797" s="4">
        <f>AND(Sales[[#This Row],[date]]&lt;=LY_YTDMax,Sales[[#This Row],[date]]&gt;=LY_YTDMin)*Sales[[#This Row],[sales]]</f>
        <v>0</v>
      </c>
      <c r="O4797" s="4">
        <f>AND(Sales[[#This Row],[date]]&gt;=YoY_Min,Sales[[#This Row],[date]]&lt;=TY_YTDMax)*(Sales[[#This Row],[sales]]/Sales[[#This Row],[sqft]])</f>
        <v>0.20272280910240204</v>
      </c>
      <c r="P4797" s="4">
        <f>SUMIF(Sales[RegionStoretype],Sales[[#This Row],[RegionStoretype]],Sales[YoY_SSF])/Sales[[#This Row],[Region_TypeCount]]</f>
        <v>68.518982968140051</v>
      </c>
    </row>
    <row r="4798" spans="1:16" x14ac:dyDescent="0.25">
      <c r="A4798" s="1">
        <v>43063</v>
      </c>
      <c r="B4798">
        <v>10</v>
      </c>
      <c r="C4798">
        <v>2</v>
      </c>
      <c r="D4798">
        <v>85112.8701</v>
      </c>
      <c r="E4798">
        <f>INDEX(Stores[region],MATCH(Sales[[#This Row],[store_no]],Stores[store_no],0))</f>
        <v>1</v>
      </c>
      <c r="F4798" t="str">
        <f>INDEX(Stores[storetype],MATCH(Sales[[#This Row],[store_no]],Stores[store_no],0))</f>
        <v>B</v>
      </c>
      <c r="G4798" t="str">
        <f>INDEX(Stores[location_city],MATCH(Sales[[#This Row],[store_no]],Stores[store_no],0))</f>
        <v>Traverse City</v>
      </c>
      <c r="H4798" t="str">
        <f>INDEX(Stores[location_state],MATCH(Sales[[#This Row],[store_no]],Stores[store_no],0))</f>
        <v>Michigan</v>
      </c>
      <c r="I4798">
        <f>INDEX(Stores[sqft],MATCH(Sales[[#This Row],[store_no]],Stores[store_no],0))</f>
        <v>158200</v>
      </c>
      <c r="J4798" s="4" t="str">
        <f>INDEX(Departments[dept_name],MATCH(Sales[[#This Row],[dept_no]],Departments[dept_no],0))</f>
        <v>Baby</v>
      </c>
      <c r="K4798" s="4" t="str">
        <f>CONCATENATE(Sales[[#This Row],[region]],Sales[[#This Row],[storetype]])</f>
        <v>1B</v>
      </c>
      <c r="L4798" s="4">
        <f>INDEX(RegionStoreCount[Store Count],MATCH(Sales[[#This Row],[RegionStoretype]],RegionStoreCount[Region/Type],0))</f>
        <v>5</v>
      </c>
      <c r="M4798" s="4">
        <f>AND(Sales[[#This Row],[date]]&lt;=TY_YTDMax,Sales[[#This Row],[date]]&gt;=TY_YTDMin)*Sales[[#This Row],[sales]]</f>
        <v>0</v>
      </c>
      <c r="N4798" s="4">
        <f>AND(Sales[[#This Row],[date]]&lt;=LY_YTDMax,Sales[[#This Row],[date]]&gt;=LY_YTDMin)*Sales[[#This Row],[sales]]</f>
        <v>0</v>
      </c>
      <c r="O4798" s="4">
        <f>AND(Sales[[#This Row],[date]]&gt;=YoY_Min,Sales[[#This Row],[date]]&lt;=TY_YTDMax)*(Sales[[#This Row],[sales]]/Sales[[#This Row],[sqft]])</f>
        <v>0.53800802844500628</v>
      </c>
      <c r="P4798" s="4">
        <f>SUMIF(Sales[RegionStoretype],Sales[[#This Row],[RegionStoretype]],Sales[YoY_SSF])/Sales[[#This Row],[Region_TypeCount]]</f>
        <v>68.518982968140051</v>
      </c>
    </row>
    <row r="4799" spans="1:16" x14ac:dyDescent="0.25">
      <c r="A4799" s="1">
        <v>43063</v>
      </c>
      <c r="B4799">
        <v>10</v>
      </c>
      <c r="C4799">
        <v>5</v>
      </c>
      <c r="D4799">
        <v>55265.185599999997</v>
      </c>
      <c r="E4799">
        <f>INDEX(Stores[region],MATCH(Sales[[#This Row],[store_no]],Stores[store_no],0))</f>
        <v>1</v>
      </c>
      <c r="F4799" t="str">
        <f>INDEX(Stores[storetype],MATCH(Sales[[#This Row],[store_no]],Stores[store_no],0))</f>
        <v>B</v>
      </c>
      <c r="G4799" t="str">
        <f>INDEX(Stores[location_city],MATCH(Sales[[#This Row],[store_no]],Stores[store_no],0))</f>
        <v>Traverse City</v>
      </c>
      <c r="H4799" t="str">
        <f>INDEX(Stores[location_state],MATCH(Sales[[#This Row],[store_no]],Stores[store_no],0))</f>
        <v>Michigan</v>
      </c>
      <c r="I4799">
        <f>INDEX(Stores[sqft],MATCH(Sales[[#This Row],[store_no]],Stores[store_no],0))</f>
        <v>158200</v>
      </c>
      <c r="J4799" s="4" t="str">
        <f>INDEX(Departments[dept_name],MATCH(Sales[[#This Row],[dept_no]],Departments[dept_no],0))</f>
        <v>Clothing</v>
      </c>
      <c r="K4799" s="4" t="str">
        <f>CONCATENATE(Sales[[#This Row],[region]],Sales[[#This Row],[storetype]])</f>
        <v>1B</v>
      </c>
      <c r="L4799" s="4">
        <f>INDEX(RegionStoreCount[Store Count],MATCH(Sales[[#This Row],[RegionStoretype]],RegionStoreCount[Region/Type],0))</f>
        <v>5</v>
      </c>
      <c r="M4799" s="4">
        <f>AND(Sales[[#This Row],[date]]&lt;=TY_YTDMax,Sales[[#This Row],[date]]&gt;=TY_YTDMin)*Sales[[#This Row],[sales]]</f>
        <v>0</v>
      </c>
      <c r="N4799" s="4">
        <f>AND(Sales[[#This Row],[date]]&lt;=LY_YTDMax,Sales[[#This Row],[date]]&gt;=LY_YTDMin)*Sales[[#This Row],[sales]]</f>
        <v>0</v>
      </c>
      <c r="O4799" s="4">
        <f>AND(Sales[[#This Row],[date]]&gt;=YoY_Min,Sales[[#This Row],[date]]&lt;=TY_YTDMax)*(Sales[[#This Row],[sales]]/Sales[[#This Row],[sqft]])</f>
        <v>0.34933745638432362</v>
      </c>
      <c r="P4799" s="4">
        <f>SUMIF(Sales[RegionStoretype],Sales[[#This Row],[RegionStoretype]],Sales[YoY_SSF])/Sales[[#This Row],[Region_TypeCount]]</f>
        <v>68.518982968140051</v>
      </c>
    </row>
    <row r="4800" spans="1:16" x14ac:dyDescent="0.25">
      <c r="A4800" s="1">
        <v>43063</v>
      </c>
      <c r="B4800">
        <v>10</v>
      </c>
      <c r="C4800">
        <v>16</v>
      </c>
      <c r="D4800">
        <v>60958.196499999991</v>
      </c>
      <c r="E4800">
        <f>INDEX(Stores[region],MATCH(Sales[[#This Row],[store_no]],Stores[store_no],0))</f>
        <v>1</v>
      </c>
      <c r="F4800" t="str">
        <f>INDEX(Stores[storetype],MATCH(Sales[[#This Row],[store_no]],Stores[store_no],0))</f>
        <v>B</v>
      </c>
      <c r="G4800" t="str">
        <f>INDEX(Stores[location_city],MATCH(Sales[[#This Row],[store_no]],Stores[store_no],0))</f>
        <v>Traverse City</v>
      </c>
      <c r="H4800" t="str">
        <f>INDEX(Stores[location_state],MATCH(Sales[[#This Row],[store_no]],Stores[store_no],0))</f>
        <v>Michigan</v>
      </c>
      <c r="I4800">
        <f>INDEX(Stores[sqft],MATCH(Sales[[#This Row],[store_no]],Stores[store_no],0))</f>
        <v>158200</v>
      </c>
      <c r="J4800" s="4" t="str">
        <f>INDEX(Departments[dept_name],MATCH(Sales[[#This Row],[dept_no]],Departments[dept_no],0))</f>
        <v>Outdoors</v>
      </c>
      <c r="K4800" s="4" t="str">
        <f>CONCATENATE(Sales[[#This Row],[region]],Sales[[#This Row],[storetype]])</f>
        <v>1B</v>
      </c>
      <c r="L4800" s="4">
        <f>INDEX(RegionStoreCount[Store Count],MATCH(Sales[[#This Row],[RegionStoretype]],RegionStoreCount[Region/Type],0))</f>
        <v>5</v>
      </c>
      <c r="M4800" s="4">
        <f>AND(Sales[[#This Row],[date]]&lt;=TY_YTDMax,Sales[[#This Row],[date]]&gt;=TY_YTDMin)*Sales[[#This Row],[sales]]</f>
        <v>0</v>
      </c>
      <c r="N4800" s="4">
        <f>AND(Sales[[#This Row],[date]]&lt;=LY_YTDMax,Sales[[#This Row],[date]]&gt;=LY_YTDMin)*Sales[[#This Row],[sales]]</f>
        <v>0</v>
      </c>
      <c r="O4800" s="4">
        <f>AND(Sales[[#This Row],[date]]&gt;=YoY_Min,Sales[[#This Row],[date]]&lt;=TY_YTDMax)*(Sales[[#This Row],[sales]]/Sales[[#This Row],[sqft]])</f>
        <v>0.38532361883691524</v>
      </c>
      <c r="P4800" s="4">
        <f>SUMIF(Sales[RegionStoretype],Sales[[#This Row],[RegionStoretype]],Sales[YoY_SSF])/Sales[[#This Row],[Region_TypeCount]]</f>
        <v>68.518982968140051</v>
      </c>
    </row>
    <row r="4801" spans="1:16" x14ac:dyDescent="0.25">
      <c r="A4801" s="1">
        <v>43063</v>
      </c>
      <c r="B4801">
        <v>10</v>
      </c>
      <c r="C4801">
        <v>18</v>
      </c>
      <c r="D4801">
        <v>122786.73539999999</v>
      </c>
      <c r="E4801">
        <f>INDEX(Stores[region],MATCH(Sales[[#This Row],[store_no]],Stores[store_no],0))</f>
        <v>1</v>
      </c>
      <c r="F4801" t="str">
        <f>INDEX(Stores[storetype],MATCH(Sales[[#This Row],[store_no]],Stores[store_no],0))</f>
        <v>B</v>
      </c>
      <c r="G4801" t="str">
        <f>INDEX(Stores[location_city],MATCH(Sales[[#This Row],[store_no]],Stores[store_no],0))</f>
        <v>Traverse City</v>
      </c>
      <c r="H4801" t="str">
        <f>INDEX(Stores[location_state],MATCH(Sales[[#This Row],[store_no]],Stores[store_no],0))</f>
        <v>Michigan</v>
      </c>
      <c r="I4801">
        <f>INDEX(Stores[sqft],MATCH(Sales[[#This Row],[store_no]],Stores[store_no],0))</f>
        <v>158200</v>
      </c>
      <c r="J4801" s="4" t="str">
        <f>INDEX(Departments[dept_name],MATCH(Sales[[#This Row],[dept_no]],Departments[dept_no],0))</f>
        <v>Sports</v>
      </c>
      <c r="K4801" s="4" t="str">
        <f>CONCATENATE(Sales[[#This Row],[region]],Sales[[#This Row],[storetype]])</f>
        <v>1B</v>
      </c>
      <c r="L4801" s="4">
        <f>INDEX(RegionStoreCount[Store Count],MATCH(Sales[[#This Row],[RegionStoretype]],RegionStoreCount[Region/Type],0))</f>
        <v>5</v>
      </c>
      <c r="M4801" s="4">
        <f>AND(Sales[[#This Row],[date]]&lt;=TY_YTDMax,Sales[[#This Row],[date]]&gt;=TY_YTDMin)*Sales[[#This Row],[sales]]</f>
        <v>0</v>
      </c>
      <c r="N4801" s="4">
        <f>AND(Sales[[#This Row],[date]]&lt;=LY_YTDMax,Sales[[#This Row],[date]]&gt;=LY_YTDMin)*Sales[[#This Row],[sales]]</f>
        <v>0</v>
      </c>
      <c r="O4801" s="4">
        <f>AND(Sales[[#This Row],[date]]&gt;=YoY_Min,Sales[[#This Row],[date]]&lt;=TY_YTDMax)*(Sales[[#This Row],[sales]]/Sales[[#This Row],[sqft]])</f>
        <v>0.77614876991150439</v>
      </c>
      <c r="P4801" s="4">
        <f>SUMIF(Sales[RegionStoretype],Sales[[#This Row],[RegionStoretype]],Sales[YoY_SSF])/Sales[[#This Row],[Region_TypeCount]]</f>
        <v>68.518982968140051</v>
      </c>
    </row>
    <row r="4802" spans="1:16" x14ac:dyDescent="0.25">
      <c r="A4802" s="1">
        <v>43063</v>
      </c>
      <c r="B4802">
        <v>11</v>
      </c>
      <c r="C4802">
        <v>3</v>
      </c>
      <c r="D4802">
        <v>161068.41210000002</v>
      </c>
      <c r="E4802">
        <f>INDEX(Stores[region],MATCH(Sales[[#This Row],[store_no]],Stores[store_no],0))</f>
        <v>1</v>
      </c>
      <c r="F4802" t="str">
        <f>INDEX(Stores[storetype],MATCH(Sales[[#This Row],[store_no]],Stores[store_no],0))</f>
        <v>A</v>
      </c>
      <c r="G4802" t="str">
        <f>INDEX(Stores[location_city],MATCH(Sales[[#This Row],[store_no]],Stores[store_no],0))</f>
        <v>Cleveland</v>
      </c>
      <c r="H4802" t="str">
        <f>INDEX(Stores[location_state],MATCH(Sales[[#This Row],[store_no]],Stores[store_no],0))</f>
        <v>Ohio</v>
      </c>
      <c r="I4802">
        <f>INDEX(Stores[sqft],MATCH(Sales[[#This Row],[store_no]],Stores[store_no],0))</f>
        <v>192400</v>
      </c>
      <c r="J4802" s="4" t="str">
        <f>INDEX(Departments[dept_name],MATCH(Sales[[#This Row],[dept_no]],Departments[dept_no],0))</f>
        <v>Beauty</v>
      </c>
      <c r="K4802" s="4" t="str">
        <f>CONCATENATE(Sales[[#This Row],[region]],Sales[[#This Row],[storetype]])</f>
        <v>1A</v>
      </c>
      <c r="L4802" s="4">
        <f>INDEX(RegionStoreCount[Store Count],MATCH(Sales[[#This Row],[RegionStoretype]],RegionStoreCount[Region/Type],0))</f>
        <v>5</v>
      </c>
      <c r="M4802" s="4">
        <f>AND(Sales[[#This Row],[date]]&lt;=TY_YTDMax,Sales[[#This Row],[date]]&gt;=TY_YTDMin)*Sales[[#This Row],[sales]]</f>
        <v>0</v>
      </c>
      <c r="N4802" s="4">
        <f>AND(Sales[[#This Row],[date]]&lt;=LY_YTDMax,Sales[[#This Row],[date]]&gt;=LY_YTDMin)*Sales[[#This Row],[sales]]</f>
        <v>0</v>
      </c>
      <c r="O4802" s="4">
        <f>AND(Sales[[#This Row],[date]]&gt;=YoY_Min,Sales[[#This Row],[date]]&lt;=TY_YTDMax)*(Sales[[#This Row],[sales]]/Sales[[#This Row],[sqft]])</f>
        <v>0.83715390904365916</v>
      </c>
      <c r="P4802" s="4">
        <f>SUMIF(Sales[RegionStoretype],Sales[[#This Row],[RegionStoretype]],Sales[YoY_SSF])/Sales[[#This Row],[Region_TypeCount]]</f>
        <v>59.469551530910678</v>
      </c>
    </row>
    <row r="4803" spans="1:16" x14ac:dyDescent="0.25">
      <c r="A4803" s="1">
        <v>43063</v>
      </c>
      <c r="B4803">
        <v>11</v>
      </c>
      <c r="C4803">
        <v>8</v>
      </c>
      <c r="D4803">
        <v>50610.184000000001</v>
      </c>
      <c r="E4803">
        <f>INDEX(Stores[region],MATCH(Sales[[#This Row],[store_no]],Stores[store_no],0))</f>
        <v>1</v>
      </c>
      <c r="F4803" t="str">
        <f>INDEX(Stores[storetype],MATCH(Sales[[#This Row],[store_no]],Stores[store_no],0))</f>
        <v>A</v>
      </c>
      <c r="G4803" t="str">
        <f>INDEX(Stores[location_city],MATCH(Sales[[#This Row],[store_no]],Stores[store_no],0))</f>
        <v>Cleveland</v>
      </c>
      <c r="H4803" t="str">
        <f>INDEX(Stores[location_state],MATCH(Sales[[#This Row],[store_no]],Stores[store_no],0))</f>
        <v>Ohio</v>
      </c>
      <c r="I4803">
        <f>INDEX(Stores[sqft],MATCH(Sales[[#This Row],[store_no]],Stores[store_no],0))</f>
        <v>192400</v>
      </c>
      <c r="J4803" s="4" t="str">
        <f>INDEX(Departments[dept_name],MATCH(Sales[[#This Row],[dept_no]],Departments[dept_no],0))</f>
        <v>Games</v>
      </c>
      <c r="K4803" s="4" t="str">
        <f>CONCATENATE(Sales[[#This Row],[region]],Sales[[#This Row],[storetype]])</f>
        <v>1A</v>
      </c>
      <c r="L4803" s="4">
        <f>INDEX(RegionStoreCount[Store Count],MATCH(Sales[[#This Row],[RegionStoretype]],RegionStoreCount[Region/Type],0))</f>
        <v>5</v>
      </c>
      <c r="M4803" s="4">
        <f>AND(Sales[[#This Row],[date]]&lt;=TY_YTDMax,Sales[[#This Row],[date]]&gt;=TY_YTDMin)*Sales[[#This Row],[sales]]</f>
        <v>0</v>
      </c>
      <c r="N4803" s="4">
        <f>AND(Sales[[#This Row],[date]]&lt;=LY_YTDMax,Sales[[#This Row],[date]]&gt;=LY_YTDMin)*Sales[[#This Row],[sales]]</f>
        <v>0</v>
      </c>
      <c r="O4803" s="4">
        <f>AND(Sales[[#This Row],[date]]&gt;=YoY_Min,Sales[[#This Row],[date]]&lt;=TY_YTDMax)*(Sales[[#This Row],[sales]]/Sales[[#This Row],[sqft]])</f>
        <v>0.26304669438669437</v>
      </c>
      <c r="P4803" s="4">
        <f>SUMIF(Sales[RegionStoretype],Sales[[#This Row],[RegionStoretype]],Sales[YoY_SSF])/Sales[[#This Row],[Region_TypeCount]]</f>
        <v>59.469551530910678</v>
      </c>
    </row>
    <row r="4804" spans="1:16" x14ac:dyDescent="0.25">
      <c r="A4804" s="1">
        <v>43063</v>
      </c>
      <c r="B4804">
        <v>11</v>
      </c>
      <c r="C4804">
        <v>17</v>
      </c>
      <c r="D4804">
        <v>38891.790799999995</v>
      </c>
      <c r="E4804">
        <f>INDEX(Stores[region],MATCH(Sales[[#This Row],[store_no]],Stores[store_no],0))</f>
        <v>1</v>
      </c>
      <c r="F4804" t="str">
        <f>INDEX(Stores[storetype],MATCH(Sales[[#This Row],[store_no]],Stores[store_no],0))</f>
        <v>A</v>
      </c>
      <c r="G4804" t="str">
        <f>INDEX(Stores[location_city],MATCH(Sales[[#This Row],[store_no]],Stores[store_no],0))</f>
        <v>Cleveland</v>
      </c>
      <c r="H4804" t="str">
        <f>INDEX(Stores[location_state],MATCH(Sales[[#This Row],[store_no]],Stores[store_no],0))</f>
        <v>Ohio</v>
      </c>
      <c r="I4804">
        <f>INDEX(Stores[sqft],MATCH(Sales[[#This Row],[store_no]],Stores[store_no],0))</f>
        <v>192400</v>
      </c>
      <c r="J4804" s="4" t="str">
        <f>INDEX(Departments[dept_name],MATCH(Sales[[#This Row],[dept_no]],Departments[dept_no],0))</f>
        <v>Shoes</v>
      </c>
      <c r="K4804" s="4" t="str">
        <f>CONCATENATE(Sales[[#This Row],[region]],Sales[[#This Row],[storetype]])</f>
        <v>1A</v>
      </c>
      <c r="L4804" s="4">
        <f>INDEX(RegionStoreCount[Store Count],MATCH(Sales[[#This Row],[RegionStoretype]],RegionStoreCount[Region/Type],0))</f>
        <v>5</v>
      </c>
      <c r="M4804" s="4">
        <f>AND(Sales[[#This Row],[date]]&lt;=TY_YTDMax,Sales[[#This Row],[date]]&gt;=TY_YTDMin)*Sales[[#This Row],[sales]]</f>
        <v>0</v>
      </c>
      <c r="N4804" s="4">
        <f>AND(Sales[[#This Row],[date]]&lt;=LY_YTDMax,Sales[[#This Row],[date]]&gt;=LY_YTDMin)*Sales[[#This Row],[sales]]</f>
        <v>0</v>
      </c>
      <c r="O4804" s="4">
        <f>AND(Sales[[#This Row],[date]]&gt;=YoY_Min,Sales[[#This Row],[date]]&lt;=TY_YTDMax)*(Sales[[#This Row],[sales]]/Sales[[#This Row],[sqft]])</f>
        <v>0.2021402848232848</v>
      </c>
      <c r="P4804" s="4">
        <f>SUMIF(Sales[RegionStoretype],Sales[[#This Row],[RegionStoretype]],Sales[YoY_SSF])/Sales[[#This Row],[Region_TypeCount]]</f>
        <v>59.469551530910678</v>
      </c>
    </row>
    <row r="4805" spans="1:16" x14ac:dyDescent="0.25">
      <c r="A4805" s="1">
        <v>43063</v>
      </c>
      <c r="B4805">
        <v>12</v>
      </c>
      <c r="C4805">
        <v>4</v>
      </c>
      <c r="D4805">
        <v>16109.9277</v>
      </c>
      <c r="E4805">
        <f>INDEX(Stores[region],MATCH(Sales[[#This Row],[store_no]],Stores[store_no],0))</f>
        <v>2</v>
      </c>
      <c r="F4805" t="str">
        <f>INDEX(Stores[storetype],MATCH(Sales[[#This Row],[store_no]],Stores[store_no],0))</f>
        <v>B</v>
      </c>
      <c r="G4805" t="str">
        <f>INDEX(Stores[location_city],MATCH(Sales[[#This Row],[store_no]],Stores[store_no],0))</f>
        <v>Indianapolis</v>
      </c>
      <c r="H4805" t="str">
        <f>INDEX(Stores[location_state],MATCH(Sales[[#This Row],[store_no]],Stores[store_no],0))</f>
        <v>Indiana</v>
      </c>
      <c r="I4805">
        <f>INDEX(Stores[sqft],MATCH(Sales[[#This Row],[store_no]],Stores[store_no],0))</f>
        <v>120800</v>
      </c>
      <c r="J4805" s="4" t="str">
        <f>INDEX(Departments[dept_name],MATCH(Sales[[#This Row],[dept_no]],Departments[dept_no],0))</f>
        <v>Books</v>
      </c>
      <c r="K4805" s="4" t="str">
        <f>CONCATENATE(Sales[[#This Row],[region]],Sales[[#This Row],[storetype]])</f>
        <v>2B</v>
      </c>
      <c r="L4805" s="4">
        <f>INDEX(RegionStoreCount[Store Count],MATCH(Sales[[#This Row],[RegionStoretype]],RegionStoreCount[Region/Type],0))</f>
        <v>6</v>
      </c>
      <c r="M4805" s="4">
        <f>AND(Sales[[#This Row],[date]]&lt;=TY_YTDMax,Sales[[#This Row],[date]]&gt;=TY_YTDMin)*Sales[[#This Row],[sales]]</f>
        <v>0</v>
      </c>
      <c r="N4805" s="4">
        <f>AND(Sales[[#This Row],[date]]&lt;=LY_YTDMax,Sales[[#This Row],[date]]&gt;=LY_YTDMin)*Sales[[#This Row],[sales]]</f>
        <v>0</v>
      </c>
      <c r="O4805" s="4">
        <f>AND(Sales[[#This Row],[date]]&gt;=YoY_Min,Sales[[#This Row],[date]]&lt;=TY_YTDMax)*(Sales[[#This Row],[sales]]/Sales[[#This Row],[sqft]])</f>
        <v>0.13336032864238412</v>
      </c>
      <c r="P4805" s="4">
        <f>SUMIF(Sales[RegionStoretype],Sales[[#This Row],[RegionStoretype]],Sales[YoY_SSF])/Sales[[#This Row],[Region_TypeCount]]</f>
        <v>58.393757732919049</v>
      </c>
    </row>
    <row r="4806" spans="1:16" x14ac:dyDescent="0.25">
      <c r="A4806" s="1">
        <v>43063</v>
      </c>
      <c r="B4806">
        <v>12</v>
      </c>
      <c r="C4806">
        <v>7</v>
      </c>
      <c r="D4806">
        <v>55112.768800000005</v>
      </c>
      <c r="E4806">
        <f>INDEX(Stores[region],MATCH(Sales[[#This Row],[store_no]],Stores[store_no],0))</f>
        <v>2</v>
      </c>
      <c r="F4806" t="str">
        <f>INDEX(Stores[storetype],MATCH(Sales[[#This Row],[store_no]],Stores[store_no],0))</f>
        <v>B</v>
      </c>
      <c r="G4806" t="str">
        <f>INDEX(Stores[location_city],MATCH(Sales[[#This Row],[store_no]],Stores[store_no],0))</f>
        <v>Indianapolis</v>
      </c>
      <c r="H4806" t="str">
        <f>INDEX(Stores[location_state],MATCH(Sales[[#This Row],[store_no]],Stores[store_no],0))</f>
        <v>Indiana</v>
      </c>
      <c r="I4806">
        <f>INDEX(Stores[sqft],MATCH(Sales[[#This Row],[store_no]],Stores[store_no],0))</f>
        <v>120800</v>
      </c>
      <c r="J4806" s="4" t="str">
        <f>INDEX(Departments[dept_name],MATCH(Sales[[#This Row],[dept_no]],Departments[dept_no],0))</f>
        <v>Electronics</v>
      </c>
      <c r="K4806" s="4" t="str">
        <f>CONCATENATE(Sales[[#This Row],[region]],Sales[[#This Row],[storetype]])</f>
        <v>2B</v>
      </c>
      <c r="L4806" s="4">
        <f>INDEX(RegionStoreCount[Store Count],MATCH(Sales[[#This Row],[RegionStoretype]],RegionStoreCount[Region/Type],0))</f>
        <v>6</v>
      </c>
      <c r="M4806" s="4">
        <f>AND(Sales[[#This Row],[date]]&lt;=TY_YTDMax,Sales[[#This Row],[date]]&gt;=TY_YTDMin)*Sales[[#This Row],[sales]]</f>
        <v>0</v>
      </c>
      <c r="N4806" s="4">
        <f>AND(Sales[[#This Row],[date]]&lt;=LY_YTDMax,Sales[[#This Row],[date]]&gt;=LY_YTDMin)*Sales[[#This Row],[sales]]</f>
        <v>0</v>
      </c>
      <c r="O4806" s="4">
        <f>AND(Sales[[#This Row],[date]]&gt;=YoY_Min,Sales[[#This Row],[date]]&lt;=TY_YTDMax)*(Sales[[#This Row],[sales]]/Sales[[#This Row],[sqft]])</f>
        <v>0.45623152980132453</v>
      </c>
      <c r="P4806" s="4">
        <f>SUMIF(Sales[RegionStoretype],Sales[[#This Row],[RegionStoretype]],Sales[YoY_SSF])/Sales[[#This Row],[Region_TypeCount]]</f>
        <v>58.393757732919049</v>
      </c>
    </row>
    <row r="4807" spans="1:16" x14ac:dyDescent="0.25">
      <c r="A4807" s="1">
        <v>43063</v>
      </c>
      <c r="B4807">
        <v>13</v>
      </c>
      <c r="C4807">
        <v>10</v>
      </c>
      <c r="D4807">
        <v>39385.451199999996</v>
      </c>
      <c r="E4807">
        <f>INDEX(Stores[region],MATCH(Sales[[#This Row],[store_no]],Stores[store_no],0))</f>
        <v>3</v>
      </c>
      <c r="F4807" t="str">
        <f>INDEX(Stores[storetype],MATCH(Sales[[#This Row],[store_no]],Stores[store_no],0))</f>
        <v>A</v>
      </c>
      <c r="G4807" t="str">
        <f>INDEX(Stores[location_city],MATCH(Sales[[#This Row],[store_no]],Stores[store_no],0))</f>
        <v>Overland Park</v>
      </c>
      <c r="H4807" t="str">
        <f>INDEX(Stores[location_state],MATCH(Sales[[#This Row],[store_no]],Stores[store_no],0))</f>
        <v>Kansas</v>
      </c>
      <c r="I4807">
        <f>INDEX(Stores[sqft],MATCH(Sales[[#This Row],[store_no]],Stores[store_no],0))</f>
        <v>201000</v>
      </c>
      <c r="J4807" s="4" t="str">
        <f>INDEX(Departments[dept_name],MATCH(Sales[[#This Row],[dept_no]],Departments[dept_no],0))</f>
        <v>Health</v>
      </c>
      <c r="K4807" s="4" t="str">
        <f>CONCATENATE(Sales[[#This Row],[region]],Sales[[#This Row],[storetype]])</f>
        <v>3A</v>
      </c>
      <c r="L4807" s="4">
        <f>INDEX(RegionStoreCount[Store Count],MATCH(Sales[[#This Row],[RegionStoretype]],RegionStoreCount[Region/Type],0))</f>
        <v>9</v>
      </c>
      <c r="M4807" s="4">
        <f>AND(Sales[[#This Row],[date]]&lt;=TY_YTDMax,Sales[[#This Row],[date]]&gt;=TY_YTDMin)*Sales[[#This Row],[sales]]</f>
        <v>0</v>
      </c>
      <c r="N4807" s="4">
        <f>AND(Sales[[#This Row],[date]]&lt;=LY_YTDMax,Sales[[#This Row],[date]]&gt;=LY_YTDMin)*Sales[[#This Row],[sales]]</f>
        <v>0</v>
      </c>
      <c r="O4807" s="4">
        <f>AND(Sales[[#This Row],[date]]&gt;=YoY_Min,Sales[[#This Row],[date]]&lt;=TY_YTDMax)*(Sales[[#This Row],[sales]]/Sales[[#This Row],[sqft]])</f>
        <v>0.19594751840796018</v>
      </c>
      <c r="P4807" s="4">
        <f>SUMIF(Sales[RegionStoretype],Sales[[#This Row],[RegionStoretype]],Sales[YoY_SSF])/Sales[[#This Row],[Region_TypeCount]]</f>
        <v>53.603836561720975</v>
      </c>
    </row>
    <row r="4808" spans="1:16" x14ac:dyDescent="0.25">
      <c r="A4808" s="1">
        <v>43063</v>
      </c>
      <c r="B4808">
        <v>14</v>
      </c>
      <c r="C4808">
        <v>20</v>
      </c>
      <c r="D4808">
        <v>59727.469500000007</v>
      </c>
      <c r="E4808">
        <f>INDEX(Stores[region],MATCH(Sales[[#This Row],[store_no]],Stores[store_no],0))</f>
        <v>3</v>
      </c>
      <c r="F4808" t="str">
        <f>INDEX(Stores[storetype],MATCH(Sales[[#This Row],[store_no]],Stores[store_no],0))</f>
        <v>A</v>
      </c>
      <c r="G4808" t="str">
        <f>INDEX(Stores[location_city],MATCH(Sales[[#This Row],[store_no]],Stores[store_no],0))</f>
        <v>Bismarck</v>
      </c>
      <c r="H4808" t="str">
        <f>INDEX(Stores[location_state],MATCH(Sales[[#This Row],[store_no]],Stores[store_no],0))</f>
        <v>North Dakota</v>
      </c>
      <c r="I4808">
        <f>INDEX(Stores[sqft],MATCH(Sales[[#This Row],[store_no]],Stores[store_no],0))</f>
        <v>96400</v>
      </c>
      <c r="J4808" s="4" t="str">
        <f>INDEX(Departments[dept_name],MATCH(Sales[[#This Row],[dept_no]],Departments[dept_no],0))</f>
        <v>Toys</v>
      </c>
      <c r="K4808" s="4" t="str">
        <f>CONCATENATE(Sales[[#This Row],[region]],Sales[[#This Row],[storetype]])</f>
        <v>3A</v>
      </c>
      <c r="L4808" s="4">
        <f>INDEX(RegionStoreCount[Store Count],MATCH(Sales[[#This Row],[RegionStoretype]],RegionStoreCount[Region/Type],0))</f>
        <v>9</v>
      </c>
      <c r="M4808" s="4">
        <f>AND(Sales[[#This Row],[date]]&lt;=TY_YTDMax,Sales[[#This Row],[date]]&gt;=TY_YTDMin)*Sales[[#This Row],[sales]]</f>
        <v>0</v>
      </c>
      <c r="N4808" s="4">
        <f>AND(Sales[[#This Row],[date]]&lt;=LY_YTDMax,Sales[[#This Row],[date]]&gt;=LY_YTDMin)*Sales[[#This Row],[sales]]</f>
        <v>0</v>
      </c>
      <c r="O4808" s="4">
        <f>AND(Sales[[#This Row],[date]]&gt;=YoY_Min,Sales[[#This Row],[date]]&lt;=TY_YTDMax)*(Sales[[#This Row],[sales]]/Sales[[#This Row],[sqft]])</f>
        <v>0.61957955912863072</v>
      </c>
      <c r="P4808" s="4">
        <f>SUMIF(Sales[RegionStoretype],Sales[[#This Row],[RegionStoretype]],Sales[YoY_SSF])/Sales[[#This Row],[Region_TypeCount]]</f>
        <v>53.603836561720975</v>
      </c>
    </row>
    <row r="4809" spans="1:16" x14ac:dyDescent="0.25">
      <c r="A4809" s="1">
        <v>43063</v>
      </c>
      <c r="B4809">
        <v>15</v>
      </c>
      <c r="C4809">
        <v>4</v>
      </c>
      <c r="D4809">
        <v>16653.482799999998</v>
      </c>
      <c r="E4809">
        <f>INDEX(Stores[region],MATCH(Sales[[#This Row],[store_no]],Stores[store_no],0))</f>
        <v>2</v>
      </c>
      <c r="F4809" t="str">
        <f>INDEX(Stores[storetype],MATCH(Sales[[#This Row],[store_no]],Stores[store_no],0))</f>
        <v>B</v>
      </c>
      <c r="G4809" t="str">
        <f>INDEX(Stores[location_city],MATCH(Sales[[#This Row],[store_no]],Stores[store_no],0))</f>
        <v>Rochester</v>
      </c>
      <c r="H4809" t="str">
        <f>INDEX(Stores[location_state],MATCH(Sales[[#This Row],[store_no]],Stores[store_no],0))</f>
        <v>Minnesota</v>
      </c>
      <c r="I4809">
        <f>INDEX(Stores[sqft],MATCH(Sales[[#This Row],[store_no]],Stores[store_no],0))</f>
        <v>128100</v>
      </c>
      <c r="J4809" s="4" t="str">
        <f>INDEX(Departments[dept_name],MATCH(Sales[[#This Row],[dept_no]],Departments[dept_no],0))</f>
        <v>Books</v>
      </c>
      <c r="K4809" s="4" t="str">
        <f>CONCATENATE(Sales[[#This Row],[region]],Sales[[#This Row],[storetype]])</f>
        <v>2B</v>
      </c>
      <c r="L4809" s="4">
        <f>INDEX(RegionStoreCount[Store Count],MATCH(Sales[[#This Row],[RegionStoretype]],RegionStoreCount[Region/Type],0))</f>
        <v>6</v>
      </c>
      <c r="M4809" s="4">
        <f>AND(Sales[[#This Row],[date]]&lt;=TY_YTDMax,Sales[[#This Row],[date]]&gt;=TY_YTDMin)*Sales[[#This Row],[sales]]</f>
        <v>0</v>
      </c>
      <c r="N4809" s="4">
        <f>AND(Sales[[#This Row],[date]]&lt;=LY_YTDMax,Sales[[#This Row],[date]]&gt;=LY_YTDMin)*Sales[[#This Row],[sales]]</f>
        <v>0</v>
      </c>
      <c r="O4809" s="4">
        <f>AND(Sales[[#This Row],[date]]&gt;=YoY_Min,Sales[[#This Row],[date]]&lt;=TY_YTDMax)*(Sales[[#This Row],[sales]]/Sales[[#This Row],[sqft]])</f>
        <v>0.13000376893052301</v>
      </c>
      <c r="P4809" s="4">
        <f>SUMIF(Sales[RegionStoretype],Sales[[#This Row],[RegionStoretype]],Sales[YoY_SSF])/Sales[[#This Row],[Region_TypeCount]]</f>
        <v>58.393757732919049</v>
      </c>
    </row>
    <row r="4810" spans="1:16" x14ac:dyDescent="0.25">
      <c r="A4810" s="1">
        <v>43063</v>
      </c>
      <c r="B4810">
        <v>15</v>
      </c>
      <c r="C4810">
        <v>10</v>
      </c>
      <c r="D4810">
        <v>37830.857600000003</v>
      </c>
      <c r="E4810">
        <f>INDEX(Stores[region],MATCH(Sales[[#This Row],[store_no]],Stores[store_no],0))</f>
        <v>2</v>
      </c>
      <c r="F4810" t="str">
        <f>INDEX(Stores[storetype],MATCH(Sales[[#This Row],[store_no]],Stores[store_no],0))</f>
        <v>B</v>
      </c>
      <c r="G4810" t="str">
        <f>INDEX(Stores[location_city],MATCH(Sales[[#This Row],[store_no]],Stores[store_no],0))</f>
        <v>Rochester</v>
      </c>
      <c r="H4810" t="str">
        <f>INDEX(Stores[location_state],MATCH(Sales[[#This Row],[store_no]],Stores[store_no],0))</f>
        <v>Minnesota</v>
      </c>
      <c r="I4810">
        <f>INDEX(Stores[sqft],MATCH(Sales[[#This Row],[store_no]],Stores[store_no],0))</f>
        <v>128100</v>
      </c>
      <c r="J4810" s="4" t="str">
        <f>INDEX(Departments[dept_name],MATCH(Sales[[#This Row],[dept_no]],Departments[dept_no],0))</f>
        <v>Health</v>
      </c>
      <c r="K4810" s="4" t="str">
        <f>CONCATENATE(Sales[[#This Row],[region]],Sales[[#This Row],[storetype]])</f>
        <v>2B</v>
      </c>
      <c r="L4810" s="4">
        <f>INDEX(RegionStoreCount[Store Count],MATCH(Sales[[#This Row],[RegionStoretype]],RegionStoreCount[Region/Type],0))</f>
        <v>6</v>
      </c>
      <c r="M4810" s="4">
        <f>AND(Sales[[#This Row],[date]]&lt;=TY_YTDMax,Sales[[#This Row],[date]]&gt;=TY_YTDMin)*Sales[[#This Row],[sales]]</f>
        <v>0</v>
      </c>
      <c r="N4810" s="4">
        <f>AND(Sales[[#This Row],[date]]&lt;=LY_YTDMax,Sales[[#This Row],[date]]&gt;=LY_YTDMin)*Sales[[#This Row],[sales]]</f>
        <v>0</v>
      </c>
      <c r="O4810" s="4">
        <f>AND(Sales[[#This Row],[date]]&gt;=YoY_Min,Sales[[#This Row],[date]]&lt;=TY_YTDMax)*(Sales[[#This Row],[sales]]/Sales[[#This Row],[sqft]])</f>
        <v>0.29532285402029668</v>
      </c>
      <c r="P4810" s="4">
        <f>SUMIF(Sales[RegionStoretype],Sales[[#This Row],[RegionStoretype]],Sales[YoY_SSF])/Sales[[#This Row],[Region_TypeCount]]</f>
        <v>58.393757732919049</v>
      </c>
    </row>
    <row r="4811" spans="1:16" x14ac:dyDescent="0.25">
      <c r="A4811" s="1">
        <v>43063</v>
      </c>
      <c r="B4811">
        <v>15</v>
      </c>
      <c r="C4811">
        <v>13</v>
      </c>
      <c r="D4811">
        <v>191273.6476</v>
      </c>
      <c r="E4811">
        <f>INDEX(Stores[region],MATCH(Sales[[#This Row],[store_no]],Stores[store_no],0))</f>
        <v>2</v>
      </c>
      <c r="F4811" t="str">
        <f>INDEX(Stores[storetype],MATCH(Sales[[#This Row],[store_no]],Stores[store_no],0))</f>
        <v>B</v>
      </c>
      <c r="G4811" t="str">
        <f>INDEX(Stores[location_city],MATCH(Sales[[#This Row],[store_no]],Stores[store_no],0))</f>
        <v>Rochester</v>
      </c>
      <c r="H4811" t="str">
        <f>INDEX(Stores[location_state],MATCH(Sales[[#This Row],[store_no]],Stores[store_no],0))</f>
        <v>Minnesota</v>
      </c>
      <c r="I4811">
        <f>INDEX(Stores[sqft],MATCH(Sales[[#This Row],[store_no]],Stores[store_no],0))</f>
        <v>128100</v>
      </c>
      <c r="J4811" s="4" t="str">
        <f>INDEX(Departments[dept_name],MATCH(Sales[[#This Row],[dept_no]],Departments[dept_no],0))</f>
        <v>Kids</v>
      </c>
      <c r="K4811" s="4" t="str">
        <f>CONCATENATE(Sales[[#This Row],[region]],Sales[[#This Row],[storetype]])</f>
        <v>2B</v>
      </c>
      <c r="L4811" s="4">
        <f>INDEX(RegionStoreCount[Store Count],MATCH(Sales[[#This Row],[RegionStoretype]],RegionStoreCount[Region/Type],0))</f>
        <v>6</v>
      </c>
      <c r="M4811" s="4">
        <f>AND(Sales[[#This Row],[date]]&lt;=TY_YTDMax,Sales[[#This Row],[date]]&gt;=TY_YTDMin)*Sales[[#This Row],[sales]]</f>
        <v>0</v>
      </c>
      <c r="N4811" s="4">
        <f>AND(Sales[[#This Row],[date]]&lt;=LY_YTDMax,Sales[[#This Row],[date]]&gt;=LY_YTDMin)*Sales[[#This Row],[sales]]</f>
        <v>0</v>
      </c>
      <c r="O4811" s="4">
        <f>AND(Sales[[#This Row],[date]]&gt;=YoY_Min,Sales[[#This Row],[date]]&lt;=TY_YTDMax)*(Sales[[#This Row],[sales]]/Sales[[#This Row],[sqft]])</f>
        <v>1.4931588415300545</v>
      </c>
      <c r="P4811" s="4">
        <f>SUMIF(Sales[RegionStoretype],Sales[[#This Row],[RegionStoretype]],Sales[YoY_SSF])/Sales[[#This Row],[Region_TypeCount]]</f>
        <v>58.393757732919049</v>
      </c>
    </row>
    <row r="4812" spans="1:16" x14ac:dyDescent="0.25">
      <c r="A4812" s="1">
        <v>43063</v>
      </c>
      <c r="B4812">
        <v>15</v>
      </c>
      <c r="C4812">
        <v>18</v>
      </c>
      <c r="D4812">
        <v>31391.994500000001</v>
      </c>
      <c r="E4812">
        <f>INDEX(Stores[region],MATCH(Sales[[#This Row],[store_no]],Stores[store_no],0))</f>
        <v>2</v>
      </c>
      <c r="F4812" t="str">
        <f>INDEX(Stores[storetype],MATCH(Sales[[#This Row],[store_no]],Stores[store_no],0))</f>
        <v>B</v>
      </c>
      <c r="G4812" t="str">
        <f>INDEX(Stores[location_city],MATCH(Sales[[#This Row],[store_no]],Stores[store_no],0))</f>
        <v>Rochester</v>
      </c>
      <c r="H4812" t="str">
        <f>INDEX(Stores[location_state],MATCH(Sales[[#This Row],[store_no]],Stores[store_no],0))</f>
        <v>Minnesota</v>
      </c>
      <c r="I4812">
        <f>INDEX(Stores[sqft],MATCH(Sales[[#This Row],[store_no]],Stores[store_no],0))</f>
        <v>128100</v>
      </c>
      <c r="J4812" s="4" t="str">
        <f>INDEX(Departments[dept_name],MATCH(Sales[[#This Row],[dept_no]],Departments[dept_no],0))</f>
        <v>Sports</v>
      </c>
      <c r="K4812" s="4" t="str">
        <f>CONCATENATE(Sales[[#This Row],[region]],Sales[[#This Row],[storetype]])</f>
        <v>2B</v>
      </c>
      <c r="L4812" s="4">
        <f>INDEX(RegionStoreCount[Store Count],MATCH(Sales[[#This Row],[RegionStoretype]],RegionStoreCount[Region/Type],0))</f>
        <v>6</v>
      </c>
      <c r="M4812" s="4">
        <f>AND(Sales[[#This Row],[date]]&lt;=TY_YTDMax,Sales[[#This Row],[date]]&gt;=TY_YTDMin)*Sales[[#This Row],[sales]]</f>
        <v>0</v>
      </c>
      <c r="N4812" s="4">
        <f>AND(Sales[[#This Row],[date]]&lt;=LY_YTDMax,Sales[[#This Row],[date]]&gt;=LY_YTDMin)*Sales[[#This Row],[sales]]</f>
        <v>0</v>
      </c>
      <c r="O4812" s="4">
        <f>AND(Sales[[#This Row],[date]]&gt;=YoY_Min,Sales[[#This Row],[date]]&lt;=TY_YTDMax)*(Sales[[#This Row],[sales]]/Sales[[#This Row],[sqft]])</f>
        <v>0.24505850507416083</v>
      </c>
      <c r="P4812" s="4">
        <f>SUMIF(Sales[RegionStoretype],Sales[[#This Row],[RegionStoretype]],Sales[YoY_SSF])/Sales[[#This Row],[Region_TypeCount]]</f>
        <v>58.393757732919049</v>
      </c>
    </row>
    <row r="4813" spans="1:16" x14ac:dyDescent="0.25">
      <c r="A4813" s="1">
        <v>43063</v>
      </c>
      <c r="B4813">
        <v>16</v>
      </c>
      <c r="C4813">
        <v>6</v>
      </c>
      <c r="D4813">
        <v>62671.032800000001</v>
      </c>
      <c r="E4813">
        <f>INDEX(Stores[region],MATCH(Sales[[#This Row],[store_no]],Stores[store_no],0))</f>
        <v>2</v>
      </c>
      <c r="F4813" t="str">
        <f>INDEX(Stores[storetype],MATCH(Sales[[#This Row],[store_no]],Stores[store_no],0))</f>
        <v>B</v>
      </c>
      <c r="G4813" t="str">
        <f>INDEX(Stores[location_city],MATCH(Sales[[#This Row],[store_no]],Stores[store_no],0))</f>
        <v>Saint Paul</v>
      </c>
      <c r="H4813" t="str">
        <f>INDEX(Stores[location_state],MATCH(Sales[[#This Row],[store_no]],Stores[store_no],0))</f>
        <v>Minnesota</v>
      </c>
      <c r="I4813">
        <f>INDEX(Stores[sqft],MATCH(Sales[[#This Row],[store_no]],Stores[store_no],0))</f>
        <v>180400</v>
      </c>
      <c r="J4813" s="4" t="str">
        <f>INDEX(Departments[dept_name],MATCH(Sales[[#This Row],[dept_no]],Departments[dept_no],0))</f>
        <v>Computers</v>
      </c>
      <c r="K4813" s="4" t="str">
        <f>CONCATENATE(Sales[[#This Row],[region]],Sales[[#This Row],[storetype]])</f>
        <v>2B</v>
      </c>
      <c r="L4813" s="4">
        <f>INDEX(RegionStoreCount[Store Count],MATCH(Sales[[#This Row],[RegionStoretype]],RegionStoreCount[Region/Type],0))</f>
        <v>6</v>
      </c>
      <c r="M4813" s="4">
        <f>AND(Sales[[#This Row],[date]]&lt;=TY_YTDMax,Sales[[#This Row],[date]]&gt;=TY_YTDMin)*Sales[[#This Row],[sales]]</f>
        <v>0</v>
      </c>
      <c r="N4813" s="4">
        <f>AND(Sales[[#This Row],[date]]&lt;=LY_YTDMax,Sales[[#This Row],[date]]&gt;=LY_YTDMin)*Sales[[#This Row],[sales]]</f>
        <v>0</v>
      </c>
      <c r="O4813" s="4">
        <f>AND(Sales[[#This Row],[date]]&gt;=YoY_Min,Sales[[#This Row],[date]]&lt;=TY_YTDMax)*(Sales[[#This Row],[sales]]/Sales[[#This Row],[sqft]])</f>
        <v>0.34740040354767182</v>
      </c>
      <c r="P4813" s="4">
        <f>SUMIF(Sales[RegionStoretype],Sales[[#This Row],[RegionStoretype]],Sales[YoY_SSF])/Sales[[#This Row],[Region_TypeCount]]</f>
        <v>58.393757732919049</v>
      </c>
    </row>
    <row r="4814" spans="1:16" x14ac:dyDescent="0.25">
      <c r="A4814" s="1">
        <v>43063</v>
      </c>
      <c r="B4814">
        <v>18</v>
      </c>
      <c r="C4814">
        <v>10</v>
      </c>
      <c r="D4814">
        <v>6237.6792000000005</v>
      </c>
      <c r="E4814">
        <f>INDEX(Stores[region],MATCH(Sales[[#This Row],[store_no]],Stores[store_no],0))</f>
        <v>2</v>
      </c>
      <c r="F4814" t="str">
        <f>INDEX(Stores[storetype],MATCH(Sales[[#This Row],[store_no]],Stores[store_no],0))</f>
        <v>B</v>
      </c>
      <c r="G4814" t="str">
        <f>INDEX(Stores[location_city],MATCH(Sales[[#This Row],[store_no]],Stores[store_no],0))</f>
        <v>Chicago</v>
      </c>
      <c r="H4814" t="str">
        <f>INDEX(Stores[location_state],MATCH(Sales[[#This Row],[store_no]],Stores[store_no],0))</f>
        <v>Illinois</v>
      </c>
      <c r="I4814">
        <f>INDEX(Stores[sqft],MATCH(Sales[[#This Row],[store_no]],Stores[store_no],0))</f>
        <v>120700</v>
      </c>
      <c r="J4814" s="4" t="str">
        <f>INDEX(Departments[dept_name],MATCH(Sales[[#This Row],[dept_no]],Departments[dept_no],0))</f>
        <v>Health</v>
      </c>
      <c r="K4814" s="4" t="str">
        <f>CONCATENATE(Sales[[#This Row],[region]],Sales[[#This Row],[storetype]])</f>
        <v>2B</v>
      </c>
      <c r="L4814" s="4">
        <f>INDEX(RegionStoreCount[Store Count],MATCH(Sales[[#This Row],[RegionStoretype]],RegionStoreCount[Region/Type],0))</f>
        <v>6</v>
      </c>
      <c r="M4814" s="4">
        <f>AND(Sales[[#This Row],[date]]&lt;=TY_YTDMax,Sales[[#This Row],[date]]&gt;=TY_YTDMin)*Sales[[#This Row],[sales]]</f>
        <v>0</v>
      </c>
      <c r="N4814" s="4">
        <f>AND(Sales[[#This Row],[date]]&lt;=LY_YTDMax,Sales[[#This Row],[date]]&gt;=LY_YTDMin)*Sales[[#This Row],[sales]]</f>
        <v>0</v>
      </c>
      <c r="O4814" s="4">
        <f>AND(Sales[[#This Row],[date]]&gt;=YoY_Min,Sales[[#This Row],[date]]&lt;=TY_YTDMax)*(Sales[[#This Row],[sales]]/Sales[[#This Row],[sqft]])</f>
        <v>5.1679198011599009E-2</v>
      </c>
      <c r="P4814" s="4">
        <f>SUMIF(Sales[RegionStoretype],Sales[[#This Row],[RegionStoretype]],Sales[YoY_SSF])/Sales[[#This Row],[Region_TypeCount]]</f>
        <v>58.393757732919049</v>
      </c>
    </row>
    <row r="4815" spans="1:16" x14ac:dyDescent="0.25">
      <c r="A4815" s="1">
        <v>43063</v>
      </c>
      <c r="B4815">
        <v>18</v>
      </c>
      <c r="C4815">
        <v>11</v>
      </c>
      <c r="D4815">
        <v>64727.532800000001</v>
      </c>
      <c r="E4815">
        <f>INDEX(Stores[region],MATCH(Sales[[#This Row],[store_no]],Stores[store_no],0))</f>
        <v>2</v>
      </c>
      <c r="F4815" t="str">
        <f>INDEX(Stores[storetype],MATCH(Sales[[#This Row],[store_no]],Stores[store_no],0))</f>
        <v>B</v>
      </c>
      <c r="G4815" t="str">
        <f>INDEX(Stores[location_city],MATCH(Sales[[#This Row],[store_no]],Stores[store_no],0))</f>
        <v>Chicago</v>
      </c>
      <c r="H4815" t="str">
        <f>INDEX(Stores[location_state],MATCH(Sales[[#This Row],[store_no]],Stores[store_no],0))</f>
        <v>Illinois</v>
      </c>
      <c r="I4815">
        <f>INDEX(Stores[sqft],MATCH(Sales[[#This Row],[store_no]],Stores[store_no],0))</f>
        <v>120700</v>
      </c>
      <c r="J4815" s="4" t="str">
        <f>INDEX(Departments[dept_name],MATCH(Sales[[#This Row],[dept_no]],Departments[dept_no],0))</f>
        <v>Home</v>
      </c>
      <c r="K4815" s="4" t="str">
        <f>CONCATENATE(Sales[[#This Row],[region]],Sales[[#This Row],[storetype]])</f>
        <v>2B</v>
      </c>
      <c r="L4815" s="4">
        <f>INDEX(RegionStoreCount[Store Count],MATCH(Sales[[#This Row],[RegionStoretype]],RegionStoreCount[Region/Type],0))</f>
        <v>6</v>
      </c>
      <c r="M4815" s="4">
        <f>AND(Sales[[#This Row],[date]]&lt;=TY_YTDMax,Sales[[#This Row],[date]]&gt;=TY_YTDMin)*Sales[[#This Row],[sales]]</f>
        <v>0</v>
      </c>
      <c r="N4815" s="4">
        <f>AND(Sales[[#This Row],[date]]&lt;=LY_YTDMax,Sales[[#This Row],[date]]&gt;=LY_YTDMin)*Sales[[#This Row],[sales]]</f>
        <v>0</v>
      </c>
      <c r="O4815" s="4">
        <f>AND(Sales[[#This Row],[date]]&gt;=YoY_Min,Sales[[#This Row],[date]]&lt;=TY_YTDMax)*(Sales[[#This Row],[sales]]/Sales[[#This Row],[sqft]])</f>
        <v>0.53626787738193871</v>
      </c>
      <c r="P4815" s="4">
        <f>SUMIF(Sales[RegionStoretype],Sales[[#This Row],[RegionStoretype]],Sales[YoY_SSF])/Sales[[#This Row],[Region_TypeCount]]</f>
        <v>58.393757732919049</v>
      </c>
    </row>
    <row r="4816" spans="1:16" x14ac:dyDescent="0.25">
      <c r="A4816" s="1">
        <v>43063</v>
      </c>
      <c r="B4816">
        <v>18</v>
      </c>
      <c r="C4816">
        <v>14</v>
      </c>
      <c r="D4816">
        <v>40528.968200000003</v>
      </c>
      <c r="E4816">
        <f>INDEX(Stores[region],MATCH(Sales[[#This Row],[store_no]],Stores[store_no],0))</f>
        <v>2</v>
      </c>
      <c r="F4816" t="str">
        <f>INDEX(Stores[storetype],MATCH(Sales[[#This Row],[store_no]],Stores[store_no],0))</f>
        <v>B</v>
      </c>
      <c r="G4816" t="str">
        <f>INDEX(Stores[location_city],MATCH(Sales[[#This Row],[store_no]],Stores[store_no],0))</f>
        <v>Chicago</v>
      </c>
      <c r="H4816" t="str">
        <f>INDEX(Stores[location_state],MATCH(Sales[[#This Row],[store_no]],Stores[store_no],0))</f>
        <v>Illinois</v>
      </c>
      <c r="I4816">
        <f>INDEX(Stores[sqft],MATCH(Sales[[#This Row],[store_no]],Stores[store_no],0))</f>
        <v>120700</v>
      </c>
      <c r="J4816" s="4" t="str">
        <f>INDEX(Departments[dept_name],MATCH(Sales[[#This Row],[dept_no]],Departments[dept_no],0))</f>
        <v>Movies</v>
      </c>
      <c r="K4816" s="4" t="str">
        <f>CONCATENATE(Sales[[#This Row],[region]],Sales[[#This Row],[storetype]])</f>
        <v>2B</v>
      </c>
      <c r="L4816" s="4">
        <f>INDEX(RegionStoreCount[Store Count],MATCH(Sales[[#This Row],[RegionStoretype]],RegionStoreCount[Region/Type],0))</f>
        <v>6</v>
      </c>
      <c r="M4816" s="4">
        <f>AND(Sales[[#This Row],[date]]&lt;=TY_YTDMax,Sales[[#This Row],[date]]&gt;=TY_YTDMin)*Sales[[#This Row],[sales]]</f>
        <v>0</v>
      </c>
      <c r="N4816" s="4">
        <f>AND(Sales[[#This Row],[date]]&lt;=LY_YTDMax,Sales[[#This Row],[date]]&gt;=LY_YTDMin)*Sales[[#This Row],[sales]]</f>
        <v>0</v>
      </c>
      <c r="O4816" s="4">
        <f>AND(Sales[[#This Row],[date]]&gt;=YoY_Min,Sales[[#This Row],[date]]&lt;=TY_YTDMax)*(Sales[[#This Row],[sales]]/Sales[[#This Row],[sqft]])</f>
        <v>0.33578266942833473</v>
      </c>
      <c r="P4816" s="4">
        <f>SUMIF(Sales[RegionStoretype],Sales[[#This Row],[RegionStoretype]],Sales[YoY_SSF])/Sales[[#This Row],[Region_TypeCount]]</f>
        <v>58.393757732919049</v>
      </c>
    </row>
    <row r="4817" spans="1:16" x14ac:dyDescent="0.25">
      <c r="A4817" s="1">
        <v>43063</v>
      </c>
      <c r="B4817">
        <v>18</v>
      </c>
      <c r="C4817">
        <v>20</v>
      </c>
      <c r="D4817">
        <v>386336.05369999999</v>
      </c>
      <c r="E4817">
        <f>INDEX(Stores[region],MATCH(Sales[[#This Row],[store_no]],Stores[store_no],0))</f>
        <v>2</v>
      </c>
      <c r="F4817" t="str">
        <f>INDEX(Stores[storetype],MATCH(Sales[[#This Row],[store_no]],Stores[store_no],0))</f>
        <v>B</v>
      </c>
      <c r="G4817" t="str">
        <f>INDEX(Stores[location_city],MATCH(Sales[[#This Row],[store_no]],Stores[store_no],0))</f>
        <v>Chicago</v>
      </c>
      <c r="H4817" t="str">
        <f>INDEX(Stores[location_state],MATCH(Sales[[#This Row],[store_no]],Stores[store_no],0))</f>
        <v>Illinois</v>
      </c>
      <c r="I4817">
        <f>INDEX(Stores[sqft],MATCH(Sales[[#This Row],[store_no]],Stores[store_no],0))</f>
        <v>120700</v>
      </c>
      <c r="J4817" s="4" t="str">
        <f>INDEX(Departments[dept_name],MATCH(Sales[[#This Row],[dept_no]],Departments[dept_no],0))</f>
        <v>Toys</v>
      </c>
      <c r="K4817" s="4" t="str">
        <f>CONCATENATE(Sales[[#This Row],[region]],Sales[[#This Row],[storetype]])</f>
        <v>2B</v>
      </c>
      <c r="L4817" s="4">
        <f>INDEX(RegionStoreCount[Store Count],MATCH(Sales[[#This Row],[RegionStoretype]],RegionStoreCount[Region/Type],0))</f>
        <v>6</v>
      </c>
      <c r="M4817" s="4">
        <f>AND(Sales[[#This Row],[date]]&lt;=TY_YTDMax,Sales[[#This Row],[date]]&gt;=TY_YTDMin)*Sales[[#This Row],[sales]]</f>
        <v>0</v>
      </c>
      <c r="N4817" s="4">
        <f>AND(Sales[[#This Row],[date]]&lt;=LY_YTDMax,Sales[[#This Row],[date]]&gt;=LY_YTDMin)*Sales[[#This Row],[sales]]</f>
        <v>0</v>
      </c>
      <c r="O4817" s="4">
        <f>AND(Sales[[#This Row],[date]]&gt;=YoY_Min,Sales[[#This Row],[date]]&lt;=TY_YTDMax)*(Sales[[#This Row],[sales]]/Sales[[#This Row],[sqft]])</f>
        <v>3.2007958053024024</v>
      </c>
      <c r="P4817" s="4">
        <f>SUMIF(Sales[RegionStoretype],Sales[[#This Row],[RegionStoretype]],Sales[YoY_SSF])/Sales[[#This Row],[Region_TypeCount]]</f>
        <v>58.393757732919049</v>
      </c>
    </row>
    <row r="4818" spans="1:16" x14ac:dyDescent="0.25">
      <c r="A4818" s="1">
        <v>43063</v>
      </c>
      <c r="B4818">
        <v>19</v>
      </c>
      <c r="C4818">
        <v>4</v>
      </c>
      <c r="D4818">
        <v>157491.929</v>
      </c>
      <c r="E4818">
        <f>INDEX(Stores[region],MATCH(Sales[[#This Row],[store_no]],Stores[store_no],0))</f>
        <v>3</v>
      </c>
      <c r="F4818" t="str">
        <f>INDEX(Stores[storetype],MATCH(Sales[[#This Row],[store_no]],Stores[store_no],0))</f>
        <v>A</v>
      </c>
      <c r="G4818" t="str">
        <f>INDEX(Stores[location_city],MATCH(Sales[[#This Row],[store_no]],Stores[store_no],0))</f>
        <v>Des Moines</v>
      </c>
      <c r="H4818" t="str">
        <f>INDEX(Stores[location_state],MATCH(Sales[[#This Row],[store_no]],Stores[store_no],0))</f>
        <v>Iowa</v>
      </c>
      <c r="I4818">
        <f>INDEX(Stores[sqft],MATCH(Sales[[#This Row],[store_no]],Stores[store_no],0))</f>
        <v>197600</v>
      </c>
      <c r="J4818" s="4" t="str">
        <f>INDEX(Departments[dept_name],MATCH(Sales[[#This Row],[dept_no]],Departments[dept_no],0))</f>
        <v>Books</v>
      </c>
      <c r="K4818" s="4" t="str">
        <f>CONCATENATE(Sales[[#This Row],[region]],Sales[[#This Row],[storetype]])</f>
        <v>3A</v>
      </c>
      <c r="L4818" s="4">
        <f>INDEX(RegionStoreCount[Store Count],MATCH(Sales[[#This Row],[RegionStoretype]],RegionStoreCount[Region/Type],0))</f>
        <v>9</v>
      </c>
      <c r="M4818" s="4">
        <f>AND(Sales[[#This Row],[date]]&lt;=TY_YTDMax,Sales[[#This Row],[date]]&gt;=TY_YTDMin)*Sales[[#This Row],[sales]]</f>
        <v>0</v>
      </c>
      <c r="N4818" s="4">
        <f>AND(Sales[[#This Row],[date]]&lt;=LY_YTDMax,Sales[[#This Row],[date]]&gt;=LY_YTDMin)*Sales[[#This Row],[sales]]</f>
        <v>0</v>
      </c>
      <c r="O4818" s="4">
        <f>AND(Sales[[#This Row],[date]]&gt;=YoY_Min,Sales[[#This Row],[date]]&lt;=TY_YTDMax)*(Sales[[#This Row],[sales]]/Sales[[#This Row],[sqft]])</f>
        <v>0.7970239321862348</v>
      </c>
      <c r="P4818" s="4">
        <f>SUMIF(Sales[RegionStoretype],Sales[[#This Row],[RegionStoretype]],Sales[YoY_SSF])/Sales[[#This Row],[Region_TypeCount]]</f>
        <v>53.603836561720975</v>
      </c>
    </row>
    <row r="4819" spans="1:16" x14ac:dyDescent="0.25">
      <c r="A4819" s="1">
        <v>43063</v>
      </c>
      <c r="B4819">
        <v>19</v>
      </c>
      <c r="C4819">
        <v>6</v>
      </c>
      <c r="D4819">
        <v>44281.054900000003</v>
      </c>
      <c r="E4819">
        <f>INDEX(Stores[region],MATCH(Sales[[#This Row],[store_no]],Stores[store_no],0))</f>
        <v>3</v>
      </c>
      <c r="F4819" t="str">
        <f>INDEX(Stores[storetype],MATCH(Sales[[#This Row],[store_no]],Stores[store_no],0))</f>
        <v>A</v>
      </c>
      <c r="G4819" t="str">
        <f>INDEX(Stores[location_city],MATCH(Sales[[#This Row],[store_no]],Stores[store_no],0))</f>
        <v>Des Moines</v>
      </c>
      <c r="H4819" t="str">
        <f>INDEX(Stores[location_state],MATCH(Sales[[#This Row],[store_no]],Stores[store_no],0))</f>
        <v>Iowa</v>
      </c>
      <c r="I4819">
        <f>INDEX(Stores[sqft],MATCH(Sales[[#This Row],[store_no]],Stores[store_no],0))</f>
        <v>197600</v>
      </c>
      <c r="J4819" s="4" t="str">
        <f>INDEX(Departments[dept_name],MATCH(Sales[[#This Row],[dept_no]],Departments[dept_no],0))</f>
        <v>Computers</v>
      </c>
      <c r="K4819" s="4" t="str">
        <f>CONCATENATE(Sales[[#This Row],[region]],Sales[[#This Row],[storetype]])</f>
        <v>3A</v>
      </c>
      <c r="L4819" s="4">
        <f>INDEX(RegionStoreCount[Store Count],MATCH(Sales[[#This Row],[RegionStoretype]],RegionStoreCount[Region/Type],0))</f>
        <v>9</v>
      </c>
      <c r="M4819" s="4">
        <f>AND(Sales[[#This Row],[date]]&lt;=TY_YTDMax,Sales[[#This Row],[date]]&gt;=TY_YTDMin)*Sales[[#This Row],[sales]]</f>
        <v>0</v>
      </c>
      <c r="N4819" s="4">
        <f>AND(Sales[[#This Row],[date]]&lt;=LY_YTDMax,Sales[[#This Row],[date]]&gt;=LY_YTDMin)*Sales[[#This Row],[sales]]</f>
        <v>0</v>
      </c>
      <c r="O4819" s="4">
        <f>AND(Sales[[#This Row],[date]]&gt;=YoY_Min,Sales[[#This Row],[date]]&lt;=TY_YTDMax)*(Sales[[#This Row],[sales]]/Sales[[#This Row],[sqft]])</f>
        <v>0.22409440738866399</v>
      </c>
      <c r="P4819" s="4">
        <f>SUMIF(Sales[RegionStoretype],Sales[[#This Row],[RegionStoretype]],Sales[YoY_SSF])/Sales[[#This Row],[Region_TypeCount]]</f>
        <v>53.603836561720975</v>
      </c>
    </row>
    <row r="4820" spans="1:16" x14ac:dyDescent="0.25">
      <c r="A4820" s="1">
        <v>43063</v>
      </c>
      <c r="B4820">
        <v>20</v>
      </c>
      <c r="C4820">
        <v>15</v>
      </c>
      <c r="D4820">
        <v>20190.135200000001</v>
      </c>
      <c r="E4820">
        <f>INDEX(Stores[region],MATCH(Sales[[#This Row],[store_no]],Stores[store_no],0))</f>
        <v>1</v>
      </c>
      <c r="F4820" t="str">
        <f>INDEX(Stores[storetype],MATCH(Sales[[#This Row],[store_no]],Stores[store_no],0))</f>
        <v>A</v>
      </c>
      <c r="G4820" t="str">
        <f>INDEX(Stores[location_city],MATCH(Sales[[#This Row],[store_no]],Stores[store_no],0))</f>
        <v>South Bend</v>
      </c>
      <c r="H4820" t="str">
        <f>INDEX(Stores[location_state],MATCH(Sales[[#This Row],[store_no]],Stores[store_no],0))</f>
        <v>Indiana</v>
      </c>
      <c r="I4820">
        <f>INDEX(Stores[sqft],MATCH(Sales[[#This Row],[store_no]],Stores[store_no],0))</f>
        <v>39700</v>
      </c>
      <c r="J4820" s="4" t="str">
        <f>INDEX(Departments[dept_name],MATCH(Sales[[#This Row],[dept_no]],Departments[dept_no],0))</f>
        <v>Music</v>
      </c>
      <c r="K4820" s="4" t="str">
        <f>CONCATENATE(Sales[[#This Row],[region]],Sales[[#This Row],[storetype]])</f>
        <v>1A</v>
      </c>
      <c r="L4820" s="4">
        <f>INDEX(RegionStoreCount[Store Count],MATCH(Sales[[#This Row],[RegionStoretype]],RegionStoreCount[Region/Type],0))</f>
        <v>5</v>
      </c>
      <c r="M4820" s="4">
        <f>AND(Sales[[#This Row],[date]]&lt;=TY_YTDMax,Sales[[#This Row],[date]]&gt;=TY_YTDMin)*Sales[[#This Row],[sales]]</f>
        <v>0</v>
      </c>
      <c r="N4820" s="4">
        <f>AND(Sales[[#This Row],[date]]&lt;=LY_YTDMax,Sales[[#This Row],[date]]&gt;=LY_YTDMin)*Sales[[#This Row],[sales]]</f>
        <v>0</v>
      </c>
      <c r="O4820" s="4">
        <f>AND(Sales[[#This Row],[date]]&gt;=YoY_Min,Sales[[#This Row],[date]]&lt;=TY_YTDMax)*(Sales[[#This Row],[sales]]/Sales[[#This Row],[sqft]])</f>
        <v>0.50856763727959697</v>
      </c>
      <c r="P4820" s="4">
        <f>SUMIF(Sales[RegionStoretype],Sales[[#This Row],[RegionStoretype]],Sales[YoY_SSF])/Sales[[#This Row],[Region_TypeCount]]</f>
        <v>59.469551530910678</v>
      </c>
    </row>
    <row r="4821" spans="1:16" x14ac:dyDescent="0.25">
      <c r="A4821" s="1">
        <v>43063</v>
      </c>
      <c r="B4821">
        <v>20</v>
      </c>
      <c r="C4821">
        <v>17</v>
      </c>
      <c r="D4821">
        <v>31299.6806</v>
      </c>
      <c r="E4821">
        <f>INDEX(Stores[region],MATCH(Sales[[#This Row],[store_no]],Stores[store_no],0))</f>
        <v>1</v>
      </c>
      <c r="F4821" t="str">
        <f>INDEX(Stores[storetype],MATCH(Sales[[#This Row],[store_no]],Stores[store_no],0))</f>
        <v>A</v>
      </c>
      <c r="G4821" t="str">
        <f>INDEX(Stores[location_city],MATCH(Sales[[#This Row],[store_no]],Stores[store_no],0))</f>
        <v>South Bend</v>
      </c>
      <c r="H4821" t="str">
        <f>INDEX(Stores[location_state],MATCH(Sales[[#This Row],[store_no]],Stores[store_no],0))</f>
        <v>Indiana</v>
      </c>
      <c r="I4821">
        <f>INDEX(Stores[sqft],MATCH(Sales[[#This Row],[store_no]],Stores[store_no],0))</f>
        <v>39700</v>
      </c>
      <c r="J4821" s="4" t="str">
        <f>INDEX(Departments[dept_name],MATCH(Sales[[#This Row],[dept_no]],Departments[dept_no],0))</f>
        <v>Shoes</v>
      </c>
      <c r="K4821" s="4" t="str">
        <f>CONCATENATE(Sales[[#This Row],[region]],Sales[[#This Row],[storetype]])</f>
        <v>1A</v>
      </c>
      <c r="L4821" s="4">
        <f>INDEX(RegionStoreCount[Store Count],MATCH(Sales[[#This Row],[RegionStoretype]],RegionStoreCount[Region/Type],0))</f>
        <v>5</v>
      </c>
      <c r="M4821" s="4">
        <f>AND(Sales[[#This Row],[date]]&lt;=TY_YTDMax,Sales[[#This Row],[date]]&gt;=TY_YTDMin)*Sales[[#This Row],[sales]]</f>
        <v>0</v>
      </c>
      <c r="N4821" s="4">
        <f>AND(Sales[[#This Row],[date]]&lt;=LY_YTDMax,Sales[[#This Row],[date]]&gt;=LY_YTDMin)*Sales[[#This Row],[sales]]</f>
        <v>0</v>
      </c>
      <c r="O4821" s="4">
        <f>AND(Sales[[#This Row],[date]]&gt;=YoY_Min,Sales[[#This Row],[date]]&lt;=TY_YTDMax)*(Sales[[#This Row],[sales]]/Sales[[#This Row],[sqft]])</f>
        <v>0.78840505289672547</v>
      </c>
      <c r="P4821" s="4">
        <f>SUMIF(Sales[RegionStoretype],Sales[[#This Row],[RegionStoretype]],Sales[YoY_SSF])/Sales[[#This Row],[Region_TypeCount]]</f>
        <v>59.469551530910678</v>
      </c>
    </row>
    <row r="4822" spans="1:16" x14ac:dyDescent="0.25">
      <c r="A4822" s="1">
        <v>43063</v>
      </c>
      <c r="B4822">
        <v>21</v>
      </c>
      <c r="C4822">
        <v>2</v>
      </c>
      <c r="D4822">
        <v>122164.6407</v>
      </c>
      <c r="E4822">
        <f>INDEX(Stores[region],MATCH(Sales[[#This Row],[store_no]],Stores[store_no],0))</f>
        <v>2</v>
      </c>
      <c r="F4822" t="str">
        <f>INDEX(Stores[storetype],MATCH(Sales[[#This Row],[store_no]],Stores[store_no],0))</f>
        <v>B</v>
      </c>
      <c r="G4822" t="str">
        <f>INDEX(Stores[location_city],MATCH(Sales[[#This Row],[store_no]],Stores[store_no],0))</f>
        <v>Madison</v>
      </c>
      <c r="H4822" t="str">
        <f>INDEX(Stores[location_state],MATCH(Sales[[#This Row],[store_no]],Stores[store_no],0))</f>
        <v>Wisconsin</v>
      </c>
      <c r="I4822">
        <f>INDEX(Stores[sqft],MATCH(Sales[[#This Row],[store_no]],Stores[store_no],0))</f>
        <v>206400</v>
      </c>
      <c r="J4822" s="4" t="str">
        <f>INDEX(Departments[dept_name],MATCH(Sales[[#This Row],[dept_no]],Departments[dept_no],0))</f>
        <v>Baby</v>
      </c>
      <c r="K4822" s="4" t="str">
        <f>CONCATENATE(Sales[[#This Row],[region]],Sales[[#This Row],[storetype]])</f>
        <v>2B</v>
      </c>
      <c r="L4822" s="4">
        <f>INDEX(RegionStoreCount[Store Count],MATCH(Sales[[#This Row],[RegionStoretype]],RegionStoreCount[Region/Type],0))</f>
        <v>6</v>
      </c>
      <c r="M4822" s="4">
        <f>AND(Sales[[#This Row],[date]]&lt;=TY_YTDMax,Sales[[#This Row],[date]]&gt;=TY_YTDMin)*Sales[[#This Row],[sales]]</f>
        <v>0</v>
      </c>
      <c r="N4822" s="4">
        <f>AND(Sales[[#This Row],[date]]&lt;=LY_YTDMax,Sales[[#This Row],[date]]&gt;=LY_YTDMin)*Sales[[#This Row],[sales]]</f>
        <v>0</v>
      </c>
      <c r="O4822" s="4">
        <f>AND(Sales[[#This Row],[date]]&gt;=YoY_Min,Sales[[#This Row],[date]]&lt;=TY_YTDMax)*(Sales[[#This Row],[sales]]/Sales[[#This Row],[sqft]])</f>
        <v>0.59188294912790695</v>
      </c>
      <c r="P4822" s="4">
        <f>SUMIF(Sales[RegionStoretype],Sales[[#This Row],[RegionStoretype]],Sales[YoY_SSF])/Sales[[#This Row],[Region_TypeCount]]</f>
        <v>58.393757732919049</v>
      </c>
    </row>
    <row r="4823" spans="1:16" x14ac:dyDescent="0.25">
      <c r="A4823" s="1">
        <v>43063</v>
      </c>
      <c r="B4823">
        <v>21</v>
      </c>
      <c r="C4823">
        <v>8</v>
      </c>
      <c r="D4823">
        <v>147049.79979999998</v>
      </c>
      <c r="E4823">
        <f>INDEX(Stores[region],MATCH(Sales[[#This Row],[store_no]],Stores[store_no],0))</f>
        <v>2</v>
      </c>
      <c r="F4823" t="str">
        <f>INDEX(Stores[storetype],MATCH(Sales[[#This Row],[store_no]],Stores[store_no],0))</f>
        <v>B</v>
      </c>
      <c r="G4823" t="str">
        <f>INDEX(Stores[location_city],MATCH(Sales[[#This Row],[store_no]],Stores[store_no],0))</f>
        <v>Madison</v>
      </c>
      <c r="H4823" t="str">
        <f>INDEX(Stores[location_state],MATCH(Sales[[#This Row],[store_no]],Stores[store_no],0))</f>
        <v>Wisconsin</v>
      </c>
      <c r="I4823">
        <f>INDEX(Stores[sqft],MATCH(Sales[[#This Row],[store_no]],Stores[store_no],0))</f>
        <v>206400</v>
      </c>
      <c r="J4823" s="4" t="str">
        <f>INDEX(Departments[dept_name],MATCH(Sales[[#This Row],[dept_no]],Departments[dept_no],0))</f>
        <v>Games</v>
      </c>
      <c r="K4823" s="4" t="str">
        <f>CONCATENATE(Sales[[#This Row],[region]],Sales[[#This Row],[storetype]])</f>
        <v>2B</v>
      </c>
      <c r="L4823" s="4">
        <f>INDEX(RegionStoreCount[Store Count],MATCH(Sales[[#This Row],[RegionStoretype]],RegionStoreCount[Region/Type],0))</f>
        <v>6</v>
      </c>
      <c r="M4823" s="4">
        <f>AND(Sales[[#This Row],[date]]&lt;=TY_YTDMax,Sales[[#This Row],[date]]&gt;=TY_YTDMin)*Sales[[#This Row],[sales]]</f>
        <v>0</v>
      </c>
      <c r="N4823" s="4">
        <f>AND(Sales[[#This Row],[date]]&lt;=LY_YTDMax,Sales[[#This Row],[date]]&gt;=LY_YTDMin)*Sales[[#This Row],[sales]]</f>
        <v>0</v>
      </c>
      <c r="O4823" s="4">
        <f>AND(Sales[[#This Row],[date]]&gt;=YoY_Min,Sales[[#This Row],[date]]&lt;=TY_YTDMax)*(Sales[[#This Row],[sales]]/Sales[[#This Row],[sqft]])</f>
        <v>0.71245058042635645</v>
      </c>
      <c r="P4823" s="4">
        <f>SUMIF(Sales[RegionStoretype],Sales[[#This Row],[RegionStoretype]],Sales[YoY_SSF])/Sales[[#This Row],[Region_TypeCount]]</f>
        <v>58.393757732919049</v>
      </c>
    </row>
    <row r="4824" spans="1:16" x14ac:dyDescent="0.25">
      <c r="A4824" s="1">
        <v>43063</v>
      </c>
      <c r="B4824">
        <v>22</v>
      </c>
      <c r="C4824">
        <v>2</v>
      </c>
      <c r="D4824">
        <v>7688.1111000000001</v>
      </c>
      <c r="E4824">
        <f>INDEX(Stores[region],MATCH(Sales[[#This Row],[store_no]],Stores[store_no],0))</f>
        <v>3</v>
      </c>
      <c r="F4824" t="str">
        <f>INDEX(Stores[storetype],MATCH(Sales[[#This Row],[store_no]],Stores[store_no],0))</f>
        <v>B</v>
      </c>
      <c r="G4824" t="str">
        <f>INDEX(Stores[location_city],MATCH(Sales[[#This Row],[store_no]],Stores[store_no],0))</f>
        <v>Sioux Falls</v>
      </c>
      <c r="H4824" t="str">
        <f>INDEX(Stores[location_state],MATCH(Sales[[#This Row],[store_no]],Stores[store_no],0))</f>
        <v>South Dakota</v>
      </c>
      <c r="I4824">
        <f>INDEX(Stores[sqft],MATCH(Sales[[#This Row],[store_no]],Stores[store_no],0))</f>
        <v>57800</v>
      </c>
      <c r="J4824" s="4" t="str">
        <f>INDEX(Departments[dept_name],MATCH(Sales[[#This Row],[dept_no]],Departments[dept_no],0))</f>
        <v>Baby</v>
      </c>
      <c r="K4824" s="4" t="str">
        <f>CONCATENATE(Sales[[#This Row],[region]],Sales[[#This Row],[storetype]])</f>
        <v>3B</v>
      </c>
      <c r="L4824" s="4">
        <f>INDEX(RegionStoreCount[Store Count],MATCH(Sales[[#This Row],[RegionStoretype]],RegionStoreCount[Region/Type],0))</f>
        <v>4</v>
      </c>
      <c r="M4824" s="4">
        <f>AND(Sales[[#This Row],[date]]&lt;=TY_YTDMax,Sales[[#This Row],[date]]&gt;=TY_YTDMin)*Sales[[#This Row],[sales]]</f>
        <v>0</v>
      </c>
      <c r="N4824" s="4">
        <f>AND(Sales[[#This Row],[date]]&lt;=LY_YTDMax,Sales[[#This Row],[date]]&gt;=LY_YTDMin)*Sales[[#This Row],[sales]]</f>
        <v>0</v>
      </c>
      <c r="O4824" s="4">
        <f>AND(Sales[[#This Row],[date]]&gt;=YoY_Min,Sales[[#This Row],[date]]&lt;=TY_YTDMax)*(Sales[[#This Row],[sales]]/Sales[[#This Row],[sqft]])</f>
        <v>0.13301230276816609</v>
      </c>
      <c r="P4824" s="4">
        <f>SUMIF(Sales[RegionStoretype],Sales[[#This Row],[RegionStoretype]],Sales[YoY_SSF])/Sales[[#This Row],[Region_TypeCount]]</f>
        <v>58.312187288105562</v>
      </c>
    </row>
    <row r="4825" spans="1:16" x14ac:dyDescent="0.25">
      <c r="A4825" s="1">
        <v>43063</v>
      </c>
      <c r="B4825">
        <v>22</v>
      </c>
      <c r="C4825">
        <v>6</v>
      </c>
      <c r="D4825">
        <v>38376.728599999995</v>
      </c>
      <c r="E4825">
        <f>INDEX(Stores[region],MATCH(Sales[[#This Row],[store_no]],Stores[store_no],0))</f>
        <v>3</v>
      </c>
      <c r="F4825" t="str">
        <f>INDEX(Stores[storetype],MATCH(Sales[[#This Row],[store_no]],Stores[store_no],0))</f>
        <v>B</v>
      </c>
      <c r="G4825" t="str">
        <f>INDEX(Stores[location_city],MATCH(Sales[[#This Row],[store_no]],Stores[store_no],0))</f>
        <v>Sioux Falls</v>
      </c>
      <c r="H4825" t="str">
        <f>INDEX(Stores[location_state],MATCH(Sales[[#This Row],[store_no]],Stores[store_no],0))</f>
        <v>South Dakota</v>
      </c>
      <c r="I4825">
        <f>INDEX(Stores[sqft],MATCH(Sales[[#This Row],[store_no]],Stores[store_no],0))</f>
        <v>57800</v>
      </c>
      <c r="J4825" s="4" t="str">
        <f>INDEX(Departments[dept_name],MATCH(Sales[[#This Row],[dept_no]],Departments[dept_no],0))</f>
        <v>Computers</v>
      </c>
      <c r="K4825" s="4" t="str">
        <f>CONCATENATE(Sales[[#This Row],[region]],Sales[[#This Row],[storetype]])</f>
        <v>3B</v>
      </c>
      <c r="L4825" s="4">
        <f>INDEX(RegionStoreCount[Store Count],MATCH(Sales[[#This Row],[RegionStoretype]],RegionStoreCount[Region/Type],0))</f>
        <v>4</v>
      </c>
      <c r="M4825" s="4">
        <f>AND(Sales[[#This Row],[date]]&lt;=TY_YTDMax,Sales[[#This Row],[date]]&gt;=TY_YTDMin)*Sales[[#This Row],[sales]]</f>
        <v>0</v>
      </c>
      <c r="N4825" s="4">
        <f>AND(Sales[[#This Row],[date]]&lt;=LY_YTDMax,Sales[[#This Row],[date]]&gt;=LY_YTDMin)*Sales[[#This Row],[sales]]</f>
        <v>0</v>
      </c>
      <c r="O4825" s="4">
        <f>AND(Sales[[#This Row],[date]]&gt;=YoY_Min,Sales[[#This Row],[date]]&lt;=TY_YTDMax)*(Sales[[#This Row],[sales]]/Sales[[#This Row],[sqft]])</f>
        <v>0.66395724221453278</v>
      </c>
      <c r="P4825" s="4">
        <f>SUMIF(Sales[RegionStoretype],Sales[[#This Row],[RegionStoretype]],Sales[YoY_SSF])/Sales[[#This Row],[Region_TypeCount]]</f>
        <v>58.312187288105562</v>
      </c>
    </row>
    <row r="4826" spans="1:16" x14ac:dyDescent="0.25">
      <c r="A4826" s="1">
        <v>43063</v>
      </c>
      <c r="B4826">
        <v>22</v>
      </c>
      <c r="C4826">
        <v>19</v>
      </c>
      <c r="D4826">
        <v>112.0878</v>
      </c>
      <c r="E4826">
        <f>INDEX(Stores[region],MATCH(Sales[[#This Row],[store_no]],Stores[store_no],0))</f>
        <v>3</v>
      </c>
      <c r="F4826" t="str">
        <f>INDEX(Stores[storetype],MATCH(Sales[[#This Row],[store_no]],Stores[store_no],0))</f>
        <v>B</v>
      </c>
      <c r="G4826" t="str">
        <f>INDEX(Stores[location_city],MATCH(Sales[[#This Row],[store_no]],Stores[store_no],0))</f>
        <v>Sioux Falls</v>
      </c>
      <c r="H4826" t="str">
        <f>INDEX(Stores[location_state],MATCH(Sales[[#This Row],[store_no]],Stores[store_no],0))</f>
        <v>South Dakota</v>
      </c>
      <c r="I4826">
        <f>INDEX(Stores[sqft],MATCH(Sales[[#This Row],[store_no]],Stores[store_no],0))</f>
        <v>57800</v>
      </c>
      <c r="J4826" s="4" t="str">
        <f>INDEX(Departments[dept_name],MATCH(Sales[[#This Row],[dept_no]],Departments[dept_no],0))</f>
        <v>Tools</v>
      </c>
      <c r="K4826" s="4" t="str">
        <f>CONCATENATE(Sales[[#This Row],[region]],Sales[[#This Row],[storetype]])</f>
        <v>3B</v>
      </c>
      <c r="L4826" s="4">
        <f>INDEX(RegionStoreCount[Store Count],MATCH(Sales[[#This Row],[RegionStoretype]],RegionStoreCount[Region/Type],0))</f>
        <v>4</v>
      </c>
      <c r="M4826" s="4">
        <f>AND(Sales[[#This Row],[date]]&lt;=TY_YTDMax,Sales[[#This Row],[date]]&gt;=TY_YTDMin)*Sales[[#This Row],[sales]]</f>
        <v>0</v>
      </c>
      <c r="N4826" s="4">
        <f>AND(Sales[[#This Row],[date]]&lt;=LY_YTDMax,Sales[[#This Row],[date]]&gt;=LY_YTDMin)*Sales[[#This Row],[sales]]</f>
        <v>0</v>
      </c>
      <c r="O4826" s="4">
        <f>AND(Sales[[#This Row],[date]]&gt;=YoY_Min,Sales[[#This Row],[date]]&lt;=TY_YTDMax)*(Sales[[#This Row],[sales]]/Sales[[#This Row],[sqft]])</f>
        <v>1.939235294117647E-3</v>
      </c>
      <c r="P4826" s="4">
        <f>SUMIF(Sales[RegionStoretype],Sales[[#This Row],[RegionStoretype]],Sales[YoY_SSF])/Sales[[#This Row],[Region_TypeCount]]</f>
        <v>58.312187288105562</v>
      </c>
    </row>
    <row r="4827" spans="1:16" x14ac:dyDescent="0.25">
      <c r="A4827" s="1">
        <v>43063</v>
      </c>
      <c r="B4827">
        <v>23</v>
      </c>
      <c r="C4827">
        <v>2</v>
      </c>
      <c r="D4827">
        <v>39746.2984</v>
      </c>
      <c r="E4827">
        <f>INDEX(Stores[region],MATCH(Sales[[#This Row],[store_no]],Stores[store_no],0))</f>
        <v>3</v>
      </c>
      <c r="F4827" t="str">
        <f>INDEX(Stores[storetype],MATCH(Sales[[#This Row],[store_no]],Stores[store_no],0))</f>
        <v>B</v>
      </c>
      <c r="G4827" t="str">
        <f>INDEX(Stores[location_city],MATCH(Sales[[#This Row],[store_no]],Stores[store_no],0))</f>
        <v>Cedar Rapids</v>
      </c>
      <c r="H4827" t="str">
        <f>INDEX(Stores[location_state],MATCH(Sales[[#This Row],[store_no]],Stores[store_no],0))</f>
        <v>Iowa</v>
      </c>
      <c r="I4827">
        <f>INDEX(Stores[sqft],MATCH(Sales[[#This Row],[store_no]],Stores[store_no],0))</f>
        <v>123700</v>
      </c>
      <c r="J4827" s="4" t="str">
        <f>INDEX(Departments[dept_name],MATCH(Sales[[#This Row],[dept_no]],Departments[dept_no],0))</f>
        <v>Baby</v>
      </c>
      <c r="K4827" s="4" t="str">
        <f>CONCATENATE(Sales[[#This Row],[region]],Sales[[#This Row],[storetype]])</f>
        <v>3B</v>
      </c>
      <c r="L4827" s="4">
        <f>INDEX(RegionStoreCount[Store Count],MATCH(Sales[[#This Row],[RegionStoretype]],RegionStoreCount[Region/Type],0))</f>
        <v>4</v>
      </c>
      <c r="M4827" s="4">
        <f>AND(Sales[[#This Row],[date]]&lt;=TY_YTDMax,Sales[[#This Row],[date]]&gt;=TY_YTDMin)*Sales[[#This Row],[sales]]</f>
        <v>0</v>
      </c>
      <c r="N4827" s="4">
        <f>AND(Sales[[#This Row],[date]]&lt;=LY_YTDMax,Sales[[#This Row],[date]]&gt;=LY_YTDMin)*Sales[[#This Row],[sales]]</f>
        <v>0</v>
      </c>
      <c r="O4827" s="4">
        <f>AND(Sales[[#This Row],[date]]&gt;=YoY_Min,Sales[[#This Row],[date]]&lt;=TY_YTDMax)*(Sales[[#This Row],[sales]]/Sales[[#This Row],[sqft]])</f>
        <v>0.32131203233629752</v>
      </c>
      <c r="P4827" s="4">
        <f>SUMIF(Sales[RegionStoretype],Sales[[#This Row],[RegionStoretype]],Sales[YoY_SSF])/Sales[[#This Row],[Region_TypeCount]]</f>
        <v>58.312187288105562</v>
      </c>
    </row>
    <row r="4828" spans="1:16" x14ac:dyDescent="0.25">
      <c r="A4828" s="1">
        <v>43063</v>
      </c>
      <c r="B4828">
        <v>23</v>
      </c>
      <c r="C4828">
        <v>14</v>
      </c>
      <c r="D4828">
        <v>33843.150200000004</v>
      </c>
      <c r="E4828">
        <f>INDEX(Stores[region],MATCH(Sales[[#This Row],[store_no]],Stores[store_no],0))</f>
        <v>3</v>
      </c>
      <c r="F4828" t="str">
        <f>INDEX(Stores[storetype],MATCH(Sales[[#This Row],[store_no]],Stores[store_no],0))</f>
        <v>B</v>
      </c>
      <c r="G4828" t="str">
        <f>INDEX(Stores[location_city],MATCH(Sales[[#This Row],[store_no]],Stores[store_no],0))</f>
        <v>Cedar Rapids</v>
      </c>
      <c r="H4828" t="str">
        <f>INDEX(Stores[location_state],MATCH(Sales[[#This Row],[store_no]],Stores[store_no],0))</f>
        <v>Iowa</v>
      </c>
      <c r="I4828">
        <f>INDEX(Stores[sqft],MATCH(Sales[[#This Row],[store_no]],Stores[store_no],0))</f>
        <v>123700</v>
      </c>
      <c r="J4828" s="4" t="str">
        <f>INDEX(Departments[dept_name],MATCH(Sales[[#This Row],[dept_no]],Departments[dept_no],0))</f>
        <v>Movies</v>
      </c>
      <c r="K4828" s="4" t="str">
        <f>CONCATENATE(Sales[[#This Row],[region]],Sales[[#This Row],[storetype]])</f>
        <v>3B</v>
      </c>
      <c r="L4828" s="4">
        <f>INDEX(RegionStoreCount[Store Count],MATCH(Sales[[#This Row],[RegionStoretype]],RegionStoreCount[Region/Type],0))</f>
        <v>4</v>
      </c>
      <c r="M4828" s="4">
        <f>AND(Sales[[#This Row],[date]]&lt;=TY_YTDMax,Sales[[#This Row],[date]]&gt;=TY_YTDMin)*Sales[[#This Row],[sales]]</f>
        <v>0</v>
      </c>
      <c r="N4828" s="4">
        <f>AND(Sales[[#This Row],[date]]&lt;=LY_YTDMax,Sales[[#This Row],[date]]&gt;=LY_YTDMin)*Sales[[#This Row],[sales]]</f>
        <v>0</v>
      </c>
      <c r="O4828" s="4">
        <f>AND(Sales[[#This Row],[date]]&gt;=YoY_Min,Sales[[#This Row],[date]]&lt;=TY_YTDMax)*(Sales[[#This Row],[sales]]/Sales[[#This Row],[sqft]])</f>
        <v>0.27359054324979792</v>
      </c>
      <c r="P4828" s="4">
        <f>SUMIF(Sales[RegionStoretype],Sales[[#This Row],[RegionStoretype]],Sales[YoY_SSF])/Sales[[#This Row],[Region_TypeCount]]</f>
        <v>58.312187288105562</v>
      </c>
    </row>
    <row r="4829" spans="1:16" x14ac:dyDescent="0.25">
      <c r="A4829" s="1">
        <v>43063</v>
      </c>
      <c r="B4829">
        <v>23</v>
      </c>
      <c r="C4829">
        <v>18</v>
      </c>
      <c r="D4829">
        <v>2723.3849000000005</v>
      </c>
      <c r="E4829">
        <f>INDEX(Stores[region],MATCH(Sales[[#This Row],[store_no]],Stores[store_no],0))</f>
        <v>3</v>
      </c>
      <c r="F4829" t="str">
        <f>INDEX(Stores[storetype],MATCH(Sales[[#This Row],[store_no]],Stores[store_no],0))</f>
        <v>B</v>
      </c>
      <c r="G4829" t="str">
        <f>INDEX(Stores[location_city],MATCH(Sales[[#This Row],[store_no]],Stores[store_no],0))</f>
        <v>Cedar Rapids</v>
      </c>
      <c r="H4829" t="str">
        <f>INDEX(Stores[location_state],MATCH(Sales[[#This Row],[store_no]],Stores[store_no],0))</f>
        <v>Iowa</v>
      </c>
      <c r="I4829">
        <f>INDEX(Stores[sqft],MATCH(Sales[[#This Row],[store_no]],Stores[store_no],0))</f>
        <v>123700</v>
      </c>
      <c r="J4829" s="4" t="str">
        <f>INDEX(Departments[dept_name],MATCH(Sales[[#This Row],[dept_no]],Departments[dept_no],0))</f>
        <v>Sports</v>
      </c>
      <c r="K4829" s="4" t="str">
        <f>CONCATENATE(Sales[[#This Row],[region]],Sales[[#This Row],[storetype]])</f>
        <v>3B</v>
      </c>
      <c r="L4829" s="4">
        <f>INDEX(RegionStoreCount[Store Count],MATCH(Sales[[#This Row],[RegionStoretype]],RegionStoreCount[Region/Type],0))</f>
        <v>4</v>
      </c>
      <c r="M4829" s="4">
        <f>AND(Sales[[#This Row],[date]]&lt;=TY_YTDMax,Sales[[#This Row],[date]]&gt;=TY_YTDMin)*Sales[[#This Row],[sales]]</f>
        <v>0</v>
      </c>
      <c r="N4829" s="4">
        <f>AND(Sales[[#This Row],[date]]&lt;=LY_YTDMax,Sales[[#This Row],[date]]&gt;=LY_YTDMin)*Sales[[#This Row],[sales]]</f>
        <v>0</v>
      </c>
      <c r="O4829" s="4">
        <f>AND(Sales[[#This Row],[date]]&gt;=YoY_Min,Sales[[#This Row],[date]]&lt;=TY_YTDMax)*(Sales[[#This Row],[sales]]/Sales[[#This Row],[sqft]])</f>
        <v>2.2016046079223934E-2</v>
      </c>
      <c r="P4829" s="4">
        <f>SUMIF(Sales[RegionStoretype],Sales[[#This Row],[RegionStoretype]],Sales[YoY_SSF])/Sales[[#This Row],[Region_TypeCount]]</f>
        <v>58.312187288105562</v>
      </c>
    </row>
    <row r="4830" spans="1:16" x14ac:dyDescent="0.25">
      <c r="A4830" s="1">
        <v>43063</v>
      </c>
      <c r="B4830">
        <v>24</v>
      </c>
      <c r="C4830">
        <v>9</v>
      </c>
      <c r="D4830">
        <v>110930.21299999999</v>
      </c>
      <c r="E4830">
        <f>INDEX(Stores[region],MATCH(Sales[[#This Row],[store_no]],Stores[store_no],0))</f>
        <v>2</v>
      </c>
      <c r="F4830" t="str">
        <f>INDEX(Stores[storetype],MATCH(Sales[[#This Row],[store_no]],Stores[store_no],0))</f>
        <v>A</v>
      </c>
      <c r="G4830" t="str">
        <f>INDEX(Stores[location_city],MATCH(Sales[[#This Row],[store_no]],Stores[store_no],0))</f>
        <v>Winnetka</v>
      </c>
      <c r="H4830" t="str">
        <f>INDEX(Stores[location_state],MATCH(Sales[[#This Row],[store_no]],Stores[store_no],0))</f>
        <v>Illinois</v>
      </c>
      <c r="I4830">
        <f>INDEX(Stores[sqft],MATCH(Sales[[#This Row],[store_no]],Stores[store_no],0))</f>
        <v>207800</v>
      </c>
      <c r="J4830" s="4" t="str">
        <f>INDEX(Departments[dept_name],MATCH(Sales[[#This Row],[dept_no]],Departments[dept_no],0))</f>
        <v>Garden</v>
      </c>
      <c r="K4830" s="4" t="str">
        <f>CONCATENATE(Sales[[#This Row],[region]],Sales[[#This Row],[storetype]])</f>
        <v>2A</v>
      </c>
      <c r="L4830" s="4">
        <f>INDEX(RegionStoreCount[Store Count],MATCH(Sales[[#This Row],[RegionStoretype]],RegionStoreCount[Region/Type],0))</f>
        <v>5</v>
      </c>
      <c r="M4830" s="4">
        <f>AND(Sales[[#This Row],[date]]&lt;=TY_YTDMax,Sales[[#This Row],[date]]&gt;=TY_YTDMin)*Sales[[#This Row],[sales]]</f>
        <v>0</v>
      </c>
      <c r="N4830" s="4">
        <f>AND(Sales[[#This Row],[date]]&lt;=LY_YTDMax,Sales[[#This Row],[date]]&gt;=LY_YTDMin)*Sales[[#This Row],[sales]]</f>
        <v>0</v>
      </c>
      <c r="O4830" s="4">
        <f>AND(Sales[[#This Row],[date]]&gt;=YoY_Min,Sales[[#This Row],[date]]&lt;=TY_YTDMax)*(Sales[[#This Row],[sales]]/Sales[[#This Row],[sqft]])</f>
        <v>0.53383163137632328</v>
      </c>
      <c r="P4830" s="4">
        <f>SUMIF(Sales[RegionStoretype],Sales[[#This Row],[RegionStoretype]],Sales[YoY_SSF])/Sales[[#This Row],[Region_TypeCount]]</f>
        <v>60.052789354368521</v>
      </c>
    </row>
    <row r="4831" spans="1:16" x14ac:dyDescent="0.25">
      <c r="A4831" s="1">
        <v>43063</v>
      </c>
      <c r="B4831">
        <v>24</v>
      </c>
      <c r="C4831">
        <v>20</v>
      </c>
      <c r="D4831">
        <v>131195.17359999998</v>
      </c>
      <c r="E4831">
        <f>INDEX(Stores[region],MATCH(Sales[[#This Row],[store_no]],Stores[store_no],0))</f>
        <v>2</v>
      </c>
      <c r="F4831" t="str">
        <f>INDEX(Stores[storetype],MATCH(Sales[[#This Row],[store_no]],Stores[store_no],0))</f>
        <v>A</v>
      </c>
      <c r="G4831" t="str">
        <f>INDEX(Stores[location_city],MATCH(Sales[[#This Row],[store_no]],Stores[store_no],0))</f>
        <v>Winnetka</v>
      </c>
      <c r="H4831" t="str">
        <f>INDEX(Stores[location_state],MATCH(Sales[[#This Row],[store_no]],Stores[store_no],0))</f>
        <v>Illinois</v>
      </c>
      <c r="I4831">
        <f>INDEX(Stores[sqft],MATCH(Sales[[#This Row],[store_no]],Stores[store_no],0))</f>
        <v>207800</v>
      </c>
      <c r="J4831" s="4" t="str">
        <f>INDEX(Departments[dept_name],MATCH(Sales[[#This Row],[dept_no]],Departments[dept_no],0))</f>
        <v>Toys</v>
      </c>
      <c r="K4831" s="4" t="str">
        <f>CONCATENATE(Sales[[#This Row],[region]],Sales[[#This Row],[storetype]])</f>
        <v>2A</v>
      </c>
      <c r="L4831" s="4">
        <f>INDEX(RegionStoreCount[Store Count],MATCH(Sales[[#This Row],[RegionStoretype]],RegionStoreCount[Region/Type],0))</f>
        <v>5</v>
      </c>
      <c r="M4831" s="4">
        <f>AND(Sales[[#This Row],[date]]&lt;=TY_YTDMax,Sales[[#This Row],[date]]&gt;=TY_YTDMin)*Sales[[#This Row],[sales]]</f>
        <v>0</v>
      </c>
      <c r="N4831" s="4">
        <f>AND(Sales[[#This Row],[date]]&lt;=LY_YTDMax,Sales[[#This Row],[date]]&gt;=LY_YTDMin)*Sales[[#This Row],[sales]]</f>
        <v>0</v>
      </c>
      <c r="O4831" s="4">
        <f>AND(Sales[[#This Row],[date]]&gt;=YoY_Min,Sales[[#This Row],[date]]&lt;=TY_YTDMax)*(Sales[[#This Row],[sales]]/Sales[[#This Row],[sqft]])</f>
        <v>0.63135309720885457</v>
      </c>
      <c r="P4831" s="4">
        <f>SUMIF(Sales[RegionStoretype],Sales[[#This Row],[RegionStoretype]],Sales[YoY_SSF])/Sales[[#This Row],[Region_TypeCount]]</f>
        <v>60.052789354368521</v>
      </c>
    </row>
    <row r="4832" spans="1:16" x14ac:dyDescent="0.25">
      <c r="A4832" s="1">
        <v>43063</v>
      </c>
      <c r="B4832">
        <v>25</v>
      </c>
      <c r="C4832">
        <v>4</v>
      </c>
      <c r="D4832">
        <v>8190.3590000000004</v>
      </c>
      <c r="E4832">
        <f>INDEX(Stores[region],MATCH(Sales[[#This Row],[store_no]],Stores[store_no],0))</f>
        <v>3</v>
      </c>
      <c r="F4832" t="str">
        <f>INDEX(Stores[storetype],MATCH(Sales[[#This Row],[store_no]],Stores[store_no],0))</f>
        <v>B</v>
      </c>
      <c r="G4832" t="str">
        <f>INDEX(Stores[location_city],MATCH(Sales[[#This Row],[store_no]],Stores[store_no],0))</f>
        <v>Kansas City</v>
      </c>
      <c r="H4832" t="str">
        <f>INDEX(Stores[location_state],MATCH(Sales[[#This Row],[store_no]],Stores[store_no],0))</f>
        <v>Missouri</v>
      </c>
      <c r="I4832">
        <f>INDEX(Stores[sqft],MATCH(Sales[[#This Row],[store_no]],Stores[store_no],0))</f>
        <v>92300</v>
      </c>
      <c r="J4832" s="4" t="str">
        <f>INDEX(Departments[dept_name],MATCH(Sales[[#This Row],[dept_no]],Departments[dept_no],0))</f>
        <v>Books</v>
      </c>
      <c r="K4832" s="4" t="str">
        <f>CONCATENATE(Sales[[#This Row],[region]],Sales[[#This Row],[storetype]])</f>
        <v>3B</v>
      </c>
      <c r="L4832" s="4">
        <f>INDEX(RegionStoreCount[Store Count],MATCH(Sales[[#This Row],[RegionStoretype]],RegionStoreCount[Region/Type],0))</f>
        <v>4</v>
      </c>
      <c r="M4832" s="4">
        <f>AND(Sales[[#This Row],[date]]&lt;=TY_YTDMax,Sales[[#This Row],[date]]&gt;=TY_YTDMin)*Sales[[#This Row],[sales]]</f>
        <v>0</v>
      </c>
      <c r="N4832" s="4">
        <f>AND(Sales[[#This Row],[date]]&lt;=LY_YTDMax,Sales[[#This Row],[date]]&gt;=LY_YTDMin)*Sales[[#This Row],[sales]]</f>
        <v>0</v>
      </c>
      <c r="O4832" s="4">
        <f>AND(Sales[[#This Row],[date]]&gt;=YoY_Min,Sales[[#This Row],[date]]&lt;=TY_YTDMax)*(Sales[[#This Row],[sales]]/Sales[[#This Row],[sqft]])</f>
        <v>8.8736283856988091E-2</v>
      </c>
      <c r="P4832" s="4">
        <f>SUMIF(Sales[RegionStoretype],Sales[[#This Row],[RegionStoretype]],Sales[YoY_SSF])/Sales[[#This Row],[Region_TypeCount]]</f>
        <v>58.312187288105562</v>
      </c>
    </row>
    <row r="4833" spans="1:16" x14ac:dyDescent="0.25">
      <c r="A4833" s="1">
        <v>43063</v>
      </c>
      <c r="B4833">
        <v>25</v>
      </c>
      <c r="C4833">
        <v>9</v>
      </c>
      <c r="D4833">
        <v>11777.379500000001</v>
      </c>
      <c r="E4833">
        <f>INDEX(Stores[region],MATCH(Sales[[#This Row],[store_no]],Stores[store_no],0))</f>
        <v>3</v>
      </c>
      <c r="F4833" t="str">
        <f>INDEX(Stores[storetype],MATCH(Sales[[#This Row],[store_no]],Stores[store_no],0))</f>
        <v>B</v>
      </c>
      <c r="G4833" t="str">
        <f>INDEX(Stores[location_city],MATCH(Sales[[#This Row],[store_no]],Stores[store_no],0))</f>
        <v>Kansas City</v>
      </c>
      <c r="H4833" t="str">
        <f>INDEX(Stores[location_state],MATCH(Sales[[#This Row],[store_no]],Stores[store_no],0))</f>
        <v>Missouri</v>
      </c>
      <c r="I4833">
        <f>INDEX(Stores[sqft],MATCH(Sales[[#This Row],[store_no]],Stores[store_no],0))</f>
        <v>92300</v>
      </c>
      <c r="J4833" s="4" t="str">
        <f>INDEX(Departments[dept_name],MATCH(Sales[[#This Row],[dept_no]],Departments[dept_no],0))</f>
        <v>Garden</v>
      </c>
      <c r="K4833" s="4" t="str">
        <f>CONCATENATE(Sales[[#This Row],[region]],Sales[[#This Row],[storetype]])</f>
        <v>3B</v>
      </c>
      <c r="L4833" s="4">
        <f>INDEX(RegionStoreCount[Store Count],MATCH(Sales[[#This Row],[RegionStoretype]],RegionStoreCount[Region/Type],0))</f>
        <v>4</v>
      </c>
      <c r="M4833" s="4">
        <f>AND(Sales[[#This Row],[date]]&lt;=TY_YTDMax,Sales[[#This Row],[date]]&gt;=TY_YTDMin)*Sales[[#This Row],[sales]]</f>
        <v>0</v>
      </c>
      <c r="N4833" s="4">
        <f>AND(Sales[[#This Row],[date]]&lt;=LY_YTDMax,Sales[[#This Row],[date]]&gt;=LY_YTDMin)*Sales[[#This Row],[sales]]</f>
        <v>0</v>
      </c>
      <c r="O4833" s="4">
        <f>AND(Sales[[#This Row],[date]]&gt;=YoY_Min,Sales[[#This Row],[date]]&lt;=TY_YTDMax)*(Sales[[#This Row],[sales]]/Sales[[#This Row],[sqft]])</f>
        <v>0.12759891115926328</v>
      </c>
      <c r="P4833" s="4">
        <f>SUMIF(Sales[RegionStoretype],Sales[[#This Row],[RegionStoretype]],Sales[YoY_SSF])/Sales[[#This Row],[Region_TypeCount]]</f>
        <v>58.312187288105562</v>
      </c>
    </row>
    <row r="4834" spans="1:16" x14ac:dyDescent="0.25">
      <c r="A4834" s="1">
        <v>43063</v>
      </c>
      <c r="B4834">
        <v>25</v>
      </c>
      <c r="C4834">
        <v>13</v>
      </c>
      <c r="D4834">
        <v>100572.5904</v>
      </c>
      <c r="E4834">
        <f>INDEX(Stores[region],MATCH(Sales[[#This Row],[store_no]],Stores[store_no],0))</f>
        <v>3</v>
      </c>
      <c r="F4834" t="str">
        <f>INDEX(Stores[storetype],MATCH(Sales[[#This Row],[store_no]],Stores[store_no],0))</f>
        <v>B</v>
      </c>
      <c r="G4834" t="str">
        <f>INDEX(Stores[location_city],MATCH(Sales[[#This Row],[store_no]],Stores[store_no],0))</f>
        <v>Kansas City</v>
      </c>
      <c r="H4834" t="str">
        <f>INDEX(Stores[location_state],MATCH(Sales[[#This Row],[store_no]],Stores[store_no],0))</f>
        <v>Missouri</v>
      </c>
      <c r="I4834">
        <f>INDEX(Stores[sqft],MATCH(Sales[[#This Row],[store_no]],Stores[store_no],0))</f>
        <v>92300</v>
      </c>
      <c r="J4834" s="4" t="str">
        <f>INDEX(Departments[dept_name],MATCH(Sales[[#This Row],[dept_no]],Departments[dept_no],0))</f>
        <v>Kids</v>
      </c>
      <c r="K4834" s="4" t="str">
        <f>CONCATENATE(Sales[[#This Row],[region]],Sales[[#This Row],[storetype]])</f>
        <v>3B</v>
      </c>
      <c r="L4834" s="4">
        <f>INDEX(RegionStoreCount[Store Count],MATCH(Sales[[#This Row],[RegionStoretype]],RegionStoreCount[Region/Type],0))</f>
        <v>4</v>
      </c>
      <c r="M4834" s="4">
        <f>AND(Sales[[#This Row],[date]]&lt;=TY_YTDMax,Sales[[#This Row],[date]]&gt;=TY_YTDMin)*Sales[[#This Row],[sales]]</f>
        <v>0</v>
      </c>
      <c r="N4834" s="4">
        <f>AND(Sales[[#This Row],[date]]&lt;=LY_YTDMax,Sales[[#This Row],[date]]&gt;=LY_YTDMin)*Sales[[#This Row],[sales]]</f>
        <v>0</v>
      </c>
      <c r="O4834" s="4">
        <f>AND(Sales[[#This Row],[date]]&gt;=YoY_Min,Sales[[#This Row],[date]]&lt;=TY_YTDMax)*(Sales[[#This Row],[sales]]/Sales[[#This Row],[sqft]])</f>
        <v>1.0896271982665222</v>
      </c>
      <c r="P4834" s="4">
        <f>SUMIF(Sales[RegionStoretype],Sales[[#This Row],[RegionStoretype]],Sales[YoY_SSF])/Sales[[#This Row],[Region_TypeCount]]</f>
        <v>58.312187288105562</v>
      </c>
    </row>
    <row r="4835" spans="1:16" x14ac:dyDescent="0.25">
      <c r="A4835" s="1">
        <v>43063</v>
      </c>
      <c r="B4835">
        <v>25</v>
      </c>
      <c r="C4835">
        <v>17</v>
      </c>
      <c r="D4835">
        <v>105215.5621</v>
      </c>
      <c r="E4835">
        <f>INDEX(Stores[region],MATCH(Sales[[#This Row],[store_no]],Stores[store_no],0))</f>
        <v>3</v>
      </c>
      <c r="F4835" t="str">
        <f>INDEX(Stores[storetype],MATCH(Sales[[#This Row],[store_no]],Stores[store_no],0))</f>
        <v>B</v>
      </c>
      <c r="G4835" t="str">
        <f>INDEX(Stores[location_city],MATCH(Sales[[#This Row],[store_no]],Stores[store_no],0))</f>
        <v>Kansas City</v>
      </c>
      <c r="H4835" t="str">
        <f>INDEX(Stores[location_state],MATCH(Sales[[#This Row],[store_no]],Stores[store_no],0))</f>
        <v>Missouri</v>
      </c>
      <c r="I4835">
        <f>INDEX(Stores[sqft],MATCH(Sales[[#This Row],[store_no]],Stores[store_no],0))</f>
        <v>92300</v>
      </c>
      <c r="J4835" s="4" t="str">
        <f>INDEX(Departments[dept_name],MATCH(Sales[[#This Row],[dept_no]],Departments[dept_no],0))</f>
        <v>Shoes</v>
      </c>
      <c r="K4835" s="4" t="str">
        <f>CONCATENATE(Sales[[#This Row],[region]],Sales[[#This Row],[storetype]])</f>
        <v>3B</v>
      </c>
      <c r="L4835" s="4">
        <f>INDEX(RegionStoreCount[Store Count],MATCH(Sales[[#This Row],[RegionStoretype]],RegionStoreCount[Region/Type],0))</f>
        <v>4</v>
      </c>
      <c r="M4835" s="4">
        <f>AND(Sales[[#This Row],[date]]&lt;=TY_YTDMax,Sales[[#This Row],[date]]&gt;=TY_YTDMin)*Sales[[#This Row],[sales]]</f>
        <v>0</v>
      </c>
      <c r="N4835" s="4">
        <f>AND(Sales[[#This Row],[date]]&lt;=LY_YTDMax,Sales[[#This Row],[date]]&gt;=LY_YTDMin)*Sales[[#This Row],[sales]]</f>
        <v>0</v>
      </c>
      <c r="O4835" s="4">
        <f>AND(Sales[[#This Row],[date]]&gt;=YoY_Min,Sales[[#This Row],[date]]&lt;=TY_YTDMax)*(Sales[[#This Row],[sales]]/Sales[[#This Row],[sqft]])</f>
        <v>1.1399302502708559</v>
      </c>
      <c r="P4835" s="4">
        <f>SUMIF(Sales[RegionStoretype],Sales[[#This Row],[RegionStoretype]],Sales[YoY_SSF])/Sales[[#This Row],[Region_TypeCount]]</f>
        <v>58.312187288105562</v>
      </c>
    </row>
    <row r="4836" spans="1:16" x14ac:dyDescent="0.25">
      <c r="A4836" s="1">
        <v>43063</v>
      </c>
      <c r="B4836">
        <v>26</v>
      </c>
      <c r="C4836">
        <v>12</v>
      </c>
      <c r="D4836">
        <v>183258.8455</v>
      </c>
      <c r="E4836">
        <f>INDEX(Stores[region],MATCH(Sales[[#This Row],[store_no]],Stores[store_no],0))</f>
        <v>2</v>
      </c>
      <c r="F4836" t="str">
        <f>INDEX(Stores[storetype],MATCH(Sales[[#This Row],[store_no]],Stores[store_no],0))</f>
        <v>A</v>
      </c>
      <c r="G4836" t="str">
        <f>INDEX(Stores[location_city],MATCH(Sales[[#This Row],[store_no]],Stores[store_no],0))</f>
        <v>Carmel</v>
      </c>
      <c r="H4836" t="str">
        <f>INDEX(Stores[location_state],MATCH(Sales[[#This Row],[store_no]],Stores[store_no],0))</f>
        <v>Indiana</v>
      </c>
      <c r="I4836">
        <f>INDEX(Stores[sqft],MATCH(Sales[[#This Row],[store_no]],Stores[store_no],0))</f>
        <v>198500</v>
      </c>
      <c r="J4836" s="4" t="str">
        <f>INDEX(Departments[dept_name],MATCH(Sales[[#This Row],[dept_no]],Departments[dept_no],0))</f>
        <v>Jewelery</v>
      </c>
      <c r="K4836" s="4" t="str">
        <f>CONCATENATE(Sales[[#This Row],[region]],Sales[[#This Row],[storetype]])</f>
        <v>2A</v>
      </c>
      <c r="L4836" s="4">
        <f>INDEX(RegionStoreCount[Store Count],MATCH(Sales[[#This Row],[RegionStoretype]],RegionStoreCount[Region/Type],0))</f>
        <v>5</v>
      </c>
      <c r="M4836" s="4">
        <f>AND(Sales[[#This Row],[date]]&lt;=TY_YTDMax,Sales[[#This Row],[date]]&gt;=TY_YTDMin)*Sales[[#This Row],[sales]]</f>
        <v>0</v>
      </c>
      <c r="N4836" s="4">
        <f>AND(Sales[[#This Row],[date]]&lt;=LY_YTDMax,Sales[[#This Row],[date]]&gt;=LY_YTDMin)*Sales[[#This Row],[sales]]</f>
        <v>0</v>
      </c>
      <c r="O4836" s="4">
        <f>AND(Sales[[#This Row],[date]]&gt;=YoY_Min,Sales[[#This Row],[date]]&lt;=TY_YTDMax)*(Sales[[#This Row],[sales]]/Sales[[#This Row],[sqft]])</f>
        <v>0.92321836523929468</v>
      </c>
      <c r="P4836" s="4">
        <f>SUMIF(Sales[RegionStoretype],Sales[[#This Row],[RegionStoretype]],Sales[YoY_SSF])/Sales[[#This Row],[Region_TypeCount]]</f>
        <v>60.052789354368521</v>
      </c>
    </row>
    <row r="4837" spans="1:16" x14ac:dyDescent="0.25">
      <c r="A4837" s="1">
        <v>43063</v>
      </c>
      <c r="B4837">
        <v>27</v>
      </c>
      <c r="C4837">
        <v>9</v>
      </c>
      <c r="D4837">
        <v>55037.323199999999</v>
      </c>
      <c r="E4837">
        <f>INDEX(Stores[region],MATCH(Sales[[#This Row],[store_no]],Stores[store_no],0))</f>
        <v>3</v>
      </c>
      <c r="F4837" t="str">
        <f>INDEX(Stores[storetype],MATCH(Sales[[#This Row],[store_no]],Stores[store_no],0))</f>
        <v>A</v>
      </c>
      <c r="G4837" t="str">
        <f>INDEX(Stores[location_city],MATCH(Sales[[#This Row],[store_no]],Stores[store_no],0))</f>
        <v>Springfield</v>
      </c>
      <c r="H4837" t="str">
        <f>INDEX(Stores[location_state],MATCH(Sales[[#This Row],[store_no]],Stores[store_no],0))</f>
        <v>Missouri</v>
      </c>
      <c r="I4837">
        <f>INDEX(Stores[sqft],MATCH(Sales[[#This Row],[store_no]],Stores[store_no],0))</f>
        <v>158200</v>
      </c>
      <c r="J4837" s="4" t="str">
        <f>INDEX(Departments[dept_name],MATCH(Sales[[#This Row],[dept_no]],Departments[dept_no],0))</f>
        <v>Garden</v>
      </c>
      <c r="K4837" s="4" t="str">
        <f>CONCATENATE(Sales[[#This Row],[region]],Sales[[#This Row],[storetype]])</f>
        <v>3A</v>
      </c>
      <c r="L4837" s="4">
        <f>INDEX(RegionStoreCount[Store Count],MATCH(Sales[[#This Row],[RegionStoretype]],RegionStoreCount[Region/Type],0))</f>
        <v>9</v>
      </c>
      <c r="M4837" s="4">
        <f>AND(Sales[[#This Row],[date]]&lt;=TY_YTDMax,Sales[[#This Row],[date]]&gt;=TY_YTDMin)*Sales[[#This Row],[sales]]</f>
        <v>0</v>
      </c>
      <c r="N4837" s="4">
        <f>AND(Sales[[#This Row],[date]]&lt;=LY_YTDMax,Sales[[#This Row],[date]]&gt;=LY_YTDMin)*Sales[[#This Row],[sales]]</f>
        <v>0</v>
      </c>
      <c r="O4837" s="4">
        <f>AND(Sales[[#This Row],[date]]&gt;=YoY_Min,Sales[[#This Row],[date]]&lt;=TY_YTDMax)*(Sales[[#This Row],[sales]]/Sales[[#This Row],[sqft]])</f>
        <v>0.3478971125158028</v>
      </c>
      <c r="P4837" s="4">
        <f>SUMIF(Sales[RegionStoretype],Sales[[#This Row],[RegionStoretype]],Sales[YoY_SSF])/Sales[[#This Row],[Region_TypeCount]]</f>
        <v>53.603836561720975</v>
      </c>
    </row>
    <row r="4838" spans="1:16" x14ac:dyDescent="0.25">
      <c r="A4838" s="1">
        <v>43063</v>
      </c>
      <c r="B4838">
        <v>27</v>
      </c>
      <c r="C4838">
        <v>10</v>
      </c>
      <c r="D4838">
        <v>19698.496200000001</v>
      </c>
      <c r="E4838">
        <f>INDEX(Stores[region],MATCH(Sales[[#This Row],[store_no]],Stores[store_no],0))</f>
        <v>3</v>
      </c>
      <c r="F4838" t="str">
        <f>INDEX(Stores[storetype],MATCH(Sales[[#This Row],[store_no]],Stores[store_no],0))</f>
        <v>A</v>
      </c>
      <c r="G4838" t="str">
        <f>INDEX(Stores[location_city],MATCH(Sales[[#This Row],[store_no]],Stores[store_no],0))</f>
        <v>Springfield</v>
      </c>
      <c r="H4838" t="str">
        <f>INDEX(Stores[location_state],MATCH(Sales[[#This Row],[store_no]],Stores[store_no],0))</f>
        <v>Missouri</v>
      </c>
      <c r="I4838">
        <f>INDEX(Stores[sqft],MATCH(Sales[[#This Row],[store_no]],Stores[store_no],0))</f>
        <v>158200</v>
      </c>
      <c r="J4838" s="4" t="str">
        <f>INDEX(Departments[dept_name],MATCH(Sales[[#This Row],[dept_no]],Departments[dept_no],0))</f>
        <v>Health</v>
      </c>
      <c r="K4838" s="4" t="str">
        <f>CONCATENATE(Sales[[#This Row],[region]],Sales[[#This Row],[storetype]])</f>
        <v>3A</v>
      </c>
      <c r="L4838" s="4">
        <f>INDEX(RegionStoreCount[Store Count],MATCH(Sales[[#This Row],[RegionStoretype]],RegionStoreCount[Region/Type],0))</f>
        <v>9</v>
      </c>
      <c r="M4838" s="4">
        <f>AND(Sales[[#This Row],[date]]&lt;=TY_YTDMax,Sales[[#This Row],[date]]&gt;=TY_YTDMin)*Sales[[#This Row],[sales]]</f>
        <v>0</v>
      </c>
      <c r="N4838" s="4">
        <f>AND(Sales[[#This Row],[date]]&lt;=LY_YTDMax,Sales[[#This Row],[date]]&gt;=LY_YTDMin)*Sales[[#This Row],[sales]]</f>
        <v>0</v>
      </c>
      <c r="O4838" s="4">
        <f>AND(Sales[[#This Row],[date]]&gt;=YoY_Min,Sales[[#This Row],[date]]&lt;=TY_YTDMax)*(Sales[[#This Row],[sales]]/Sales[[#This Row],[sqft]])</f>
        <v>0.12451641087231353</v>
      </c>
      <c r="P4838" s="4">
        <f>SUMIF(Sales[RegionStoretype],Sales[[#This Row],[RegionStoretype]],Sales[YoY_SSF])/Sales[[#This Row],[Region_TypeCount]]</f>
        <v>53.603836561720975</v>
      </c>
    </row>
    <row r="4839" spans="1:16" x14ac:dyDescent="0.25">
      <c r="A4839" s="1">
        <v>43063</v>
      </c>
      <c r="B4839">
        <v>27</v>
      </c>
      <c r="C4839">
        <v>11</v>
      </c>
      <c r="D4839">
        <v>15207.193599999999</v>
      </c>
      <c r="E4839">
        <f>INDEX(Stores[region],MATCH(Sales[[#This Row],[store_no]],Stores[store_no],0))</f>
        <v>3</v>
      </c>
      <c r="F4839" t="str">
        <f>INDEX(Stores[storetype],MATCH(Sales[[#This Row],[store_no]],Stores[store_no],0))</f>
        <v>A</v>
      </c>
      <c r="G4839" t="str">
        <f>INDEX(Stores[location_city],MATCH(Sales[[#This Row],[store_no]],Stores[store_no],0))</f>
        <v>Springfield</v>
      </c>
      <c r="H4839" t="str">
        <f>INDEX(Stores[location_state],MATCH(Sales[[#This Row],[store_no]],Stores[store_no],0))</f>
        <v>Missouri</v>
      </c>
      <c r="I4839">
        <f>INDEX(Stores[sqft],MATCH(Sales[[#This Row],[store_no]],Stores[store_no],0))</f>
        <v>158200</v>
      </c>
      <c r="J4839" s="4" t="str">
        <f>INDEX(Departments[dept_name],MATCH(Sales[[#This Row],[dept_no]],Departments[dept_no],0))</f>
        <v>Home</v>
      </c>
      <c r="K4839" s="4" t="str">
        <f>CONCATENATE(Sales[[#This Row],[region]],Sales[[#This Row],[storetype]])</f>
        <v>3A</v>
      </c>
      <c r="L4839" s="4">
        <f>INDEX(RegionStoreCount[Store Count],MATCH(Sales[[#This Row],[RegionStoretype]],RegionStoreCount[Region/Type],0))</f>
        <v>9</v>
      </c>
      <c r="M4839" s="4">
        <f>AND(Sales[[#This Row],[date]]&lt;=TY_YTDMax,Sales[[#This Row],[date]]&gt;=TY_YTDMin)*Sales[[#This Row],[sales]]</f>
        <v>0</v>
      </c>
      <c r="N4839" s="4">
        <f>AND(Sales[[#This Row],[date]]&lt;=LY_YTDMax,Sales[[#This Row],[date]]&gt;=LY_YTDMin)*Sales[[#This Row],[sales]]</f>
        <v>0</v>
      </c>
      <c r="O4839" s="4">
        <f>AND(Sales[[#This Row],[date]]&gt;=YoY_Min,Sales[[#This Row],[date]]&lt;=TY_YTDMax)*(Sales[[#This Row],[sales]]/Sales[[#This Row],[sqft]])</f>
        <v>9.6126381795195948E-2</v>
      </c>
      <c r="P4839" s="4">
        <f>SUMIF(Sales[RegionStoretype],Sales[[#This Row],[RegionStoretype]],Sales[YoY_SSF])/Sales[[#This Row],[Region_TypeCount]]</f>
        <v>53.603836561720975</v>
      </c>
    </row>
    <row r="4840" spans="1:16" x14ac:dyDescent="0.25">
      <c r="A4840" s="1">
        <v>43063</v>
      </c>
      <c r="B4840">
        <v>28</v>
      </c>
      <c r="C4840">
        <v>4</v>
      </c>
      <c r="D4840">
        <v>23045.046200000001</v>
      </c>
      <c r="E4840">
        <f>INDEX(Stores[region],MATCH(Sales[[#This Row],[store_no]],Stores[store_no],0))</f>
        <v>2</v>
      </c>
      <c r="F4840" t="str">
        <f>INDEX(Stores[storetype],MATCH(Sales[[#This Row],[store_no]],Stores[store_no],0))</f>
        <v>A</v>
      </c>
      <c r="G4840" t="str">
        <f>INDEX(Stores[location_city],MATCH(Sales[[#This Row],[store_no]],Stores[store_no],0))</f>
        <v>Milwaukee</v>
      </c>
      <c r="H4840" t="str">
        <f>INDEX(Stores[location_state],MATCH(Sales[[#This Row],[store_no]],Stores[store_no],0))</f>
        <v>Wisconsin</v>
      </c>
      <c r="I4840">
        <f>INDEX(Stores[sqft],MATCH(Sales[[#This Row],[store_no]],Stores[store_no],0))</f>
        <v>203800</v>
      </c>
      <c r="J4840" s="4" t="str">
        <f>INDEX(Departments[dept_name],MATCH(Sales[[#This Row],[dept_no]],Departments[dept_no],0))</f>
        <v>Books</v>
      </c>
      <c r="K4840" s="4" t="str">
        <f>CONCATENATE(Sales[[#This Row],[region]],Sales[[#This Row],[storetype]])</f>
        <v>2A</v>
      </c>
      <c r="L4840" s="4">
        <f>INDEX(RegionStoreCount[Store Count],MATCH(Sales[[#This Row],[RegionStoretype]],RegionStoreCount[Region/Type],0))</f>
        <v>5</v>
      </c>
      <c r="M4840" s="4">
        <f>AND(Sales[[#This Row],[date]]&lt;=TY_YTDMax,Sales[[#This Row],[date]]&gt;=TY_YTDMin)*Sales[[#This Row],[sales]]</f>
        <v>0</v>
      </c>
      <c r="N4840" s="4">
        <f>AND(Sales[[#This Row],[date]]&lt;=LY_YTDMax,Sales[[#This Row],[date]]&gt;=LY_YTDMin)*Sales[[#This Row],[sales]]</f>
        <v>0</v>
      </c>
      <c r="O4840" s="4">
        <f>AND(Sales[[#This Row],[date]]&gt;=YoY_Min,Sales[[#This Row],[date]]&lt;=TY_YTDMax)*(Sales[[#This Row],[sales]]/Sales[[#This Row],[sqft]])</f>
        <v>0.11307677232580962</v>
      </c>
      <c r="P4840" s="4">
        <f>SUMIF(Sales[RegionStoretype],Sales[[#This Row],[RegionStoretype]],Sales[YoY_SSF])/Sales[[#This Row],[Region_TypeCount]]</f>
        <v>60.052789354368521</v>
      </c>
    </row>
    <row r="4841" spans="1:16" x14ac:dyDescent="0.25">
      <c r="A4841" s="1">
        <v>43063</v>
      </c>
      <c r="B4841">
        <v>28</v>
      </c>
      <c r="C4841">
        <v>8</v>
      </c>
      <c r="D4841">
        <v>157147.1434</v>
      </c>
      <c r="E4841">
        <f>INDEX(Stores[region],MATCH(Sales[[#This Row],[store_no]],Stores[store_no],0))</f>
        <v>2</v>
      </c>
      <c r="F4841" t="str">
        <f>INDEX(Stores[storetype],MATCH(Sales[[#This Row],[store_no]],Stores[store_no],0))</f>
        <v>A</v>
      </c>
      <c r="G4841" t="str">
        <f>INDEX(Stores[location_city],MATCH(Sales[[#This Row],[store_no]],Stores[store_no],0))</f>
        <v>Milwaukee</v>
      </c>
      <c r="H4841" t="str">
        <f>INDEX(Stores[location_state],MATCH(Sales[[#This Row],[store_no]],Stores[store_no],0))</f>
        <v>Wisconsin</v>
      </c>
      <c r="I4841">
        <f>INDEX(Stores[sqft],MATCH(Sales[[#This Row],[store_no]],Stores[store_no],0))</f>
        <v>203800</v>
      </c>
      <c r="J4841" s="4" t="str">
        <f>INDEX(Departments[dept_name],MATCH(Sales[[#This Row],[dept_no]],Departments[dept_no],0))</f>
        <v>Games</v>
      </c>
      <c r="K4841" s="4" t="str">
        <f>CONCATENATE(Sales[[#This Row],[region]],Sales[[#This Row],[storetype]])</f>
        <v>2A</v>
      </c>
      <c r="L4841" s="4">
        <f>INDEX(RegionStoreCount[Store Count],MATCH(Sales[[#This Row],[RegionStoretype]],RegionStoreCount[Region/Type],0))</f>
        <v>5</v>
      </c>
      <c r="M4841" s="4">
        <f>AND(Sales[[#This Row],[date]]&lt;=TY_YTDMax,Sales[[#This Row],[date]]&gt;=TY_YTDMin)*Sales[[#This Row],[sales]]</f>
        <v>0</v>
      </c>
      <c r="N4841" s="4">
        <f>AND(Sales[[#This Row],[date]]&lt;=LY_YTDMax,Sales[[#This Row],[date]]&gt;=LY_YTDMin)*Sales[[#This Row],[sales]]</f>
        <v>0</v>
      </c>
      <c r="O4841" s="4">
        <f>AND(Sales[[#This Row],[date]]&gt;=YoY_Min,Sales[[#This Row],[date]]&lt;=TY_YTDMax)*(Sales[[#This Row],[sales]]/Sales[[#This Row],[sqft]])</f>
        <v>0.77108510009813547</v>
      </c>
      <c r="P4841" s="4">
        <f>SUMIF(Sales[RegionStoretype],Sales[[#This Row],[RegionStoretype]],Sales[YoY_SSF])/Sales[[#This Row],[Region_TypeCount]]</f>
        <v>60.052789354368521</v>
      </c>
    </row>
    <row r="4842" spans="1:16" x14ac:dyDescent="0.25">
      <c r="A4842" s="1">
        <v>43063</v>
      </c>
      <c r="B4842">
        <v>28</v>
      </c>
      <c r="C4842">
        <v>11</v>
      </c>
      <c r="D4842">
        <v>67477.501099999994</v>
      </c>
      <c r="E4842">
        <f>INDEX(Stores[region],MATCH(Sales[[#This Row],[store_no]],Stores[store_no],0))</f>
        <v>2</v>
      </c>
      <c r="F4842" t="str">
        <f>INDEX(Stores[storetype],MATCH(Sales[[#This Row],[store_no]],Stores[store_no],0))</f>
        <v>A</v>
      </c>
      <c r="G4842" t="str">
        <f>INDEX(Stores[location_city],MATCH(Sales[[#This Row],[store_no]],Stores[store_no],0))</f>
        <v>Milwaukee</v>
      </c>
      <c r="H4842" t="str">
        <f>INDEX(Stores[location_state],MATCH(Sales[[#This Row],[store_no]],Stores[store_no],0))</f>
        <v>Wisconsin</v>
      </c>
      <c r="I4842">
        <f>INDEX(Stores[sqft],MATCH(Sales[[#This Row],[store_no]],Stores[store_no],0))</f>
        <v>203800</v>
      </c>
      <c r="J4842" s="4" t="str">
        <f>INDEX(Departments[dept_name],MATCH(Sales[[#This Row],[dept_no]],Departments[dept_no],0))</f>
        <v>Home</v>
      </c>
      <c r="K4842" s="4" t="str">
        <f>CONCATENATE(Sales[[#This Row],[region]],Sales[[#This Row],[storetype]])</f>
        <v>2A</v>
      </c>
      <c r="L4842" s="4">
        <f>INDEX(RegionStoreCount[Store Count],MATCH(Sales[[#This Row],[RegionStoretype]],RegionStoreCount[Region/Type],0))</f>
        <v>5</v>
      </c>
      <c r="M4842" s="4">
        <f>AND(Sales[[#This Row],[date]]&lt;=TY_YTDMax,Sales[[#This Row],[date]]&gt;=TY_YTDMin)*Sales[[#This Row],[sales]]</f>
        <v>0</v>
      </c>
      <c r="N4842" s="4">
        <f>AND(Sales[[#This Row],[date]]&lt;=LY_YTDMax,Sales[[#This Row],[date]]&gt;=LY_YTDMin)*Sales[[#This Row],[sales]]</f>
        <v>0</v>
      </c>
      <c r="O4842" s="4">
        <f>AND(Sales[[#This Row],[date]]&gt;=YoY_Min,Sales[[#This Row],[date]]&lt;=TY_YTDMax)*(Sales[[#This Row],[sales]]/Sales[[#This Row],[sqft]])</f>
        <v>0.3310966687929342</v>
      </c>
      <c r="P4842" s="4">
        <f>SUMIF(Sales[RegionStoretype],Sales[[#This Row],[RegionStoretype]],Sales[YoY_SSF])/Sales[[#This Row],[Region_TypeCount]]</f>
        <v>60.052789354368521</v>
      </c>
    </row>
    <row r="4843" spans="1:16" x14ac:dyDescent="0.25">
      <c r="A4843" s="1">
        <v>43063</v>
      </c>
      <c r="B4843">
        <v>29</v>
      </c>
      <c r="C4843">
        <v>1</v>
      </c>
      <c r="D4843">
        <v>11997.22</v>
      </c>
      <c r="E4843">
        <f>INDEX(Stores[region],MATCH(Sales[[#This Row],[store_no]],Stores[store_no],0))</f>
        <v>1</v>
      </c>
      <c r="F4843" t="str">
        <f>INDEX(Stores[storetype],MATCH(Sales[[#This Row],[store_no]],Stores[store_no],0))</f>
        <v>B</v>
      </c>
      <c r="G4843" t="str">
        <f>INDEX(Stores[location_city],MATCH(Sales[[#This Row],[store_no]],Stores[store_no],0))</f>
        <v>Grand Rapids</v>
      </c>
      <c r="H4843" t="str">
        <f>INDEX(Stores[location_state],MATCH(Sales[[#This Row],[store_no]],Stores[store_no],0))</f>
        <v>Michigan</v>
      </c>
      <c r="I4843">
        <f>INDEX(Stores[sqft],MATCH(Sales[[#This Row],[store_no]],Stores[store_no],0))</f>
        <v>148300</v>
      </c>
      <c r="J4843" s="4" t="str">
        <f>INDEX(Departments[dept_name],MATCH(Sales[[#This Row],[dept_no]],Departments[dept_no],0))</f>
        <v>Automotive</v>
      </c>
      <c r="K4843" s="4" t="str">
        <f>CONCATENATE(Sales[[#This Row],[region]],Sales[[#This Row],[storetype]])</f>
        <v>1B</v>
      </c>
      <c r="L4843" s="4">
        <f>INDEX(RegionStoreCount[Store Count],MATCH(Sales[[#This Row],[RegionStoretype]],RegionStoreCount[Region/Type],0))</f>
        <v>5</v>
      </c>
      <c r="M4843" s="4">
        <f>AND(Sales[[#This Row],[date]]&lt;=TY_YTDMax,Sales[[#This Row],[date]]&gt;=TY_YTDMin)*Sales[[#This Row],[sales]]</f>
        <v>0</v>
      </c>
      <c r="N4843" s="4">
        <f>AND(Sales[[#This Row],[date]]&lt;=LY_YTDMax,Sales[[#This Row],[date]]&gt;=LY_YTDMin)*Sales[[#This Row],[sales]]</f>
        <v>0</v>
      </c>
      <c r="O4843" s="4">
        <f>AND(Sales[[#This Row],[date]]&gt;=YoY_Min,Sales[[#This Row],[date]]&lt;=TY_YTDMax)*(Sales[[#This Row],[sales]]/Sales[[#This Row],[sqft]])</f>
        <v>8.0898314227916379E-2</v>
      </c>
      <c r="P4843" s="4">
        <f>SUMIF(Sales[RegionStoretype],Sales[[#This Row],[RegionStoretype]],Sales[YoY_SSF])/Sales[[#This Row],[Region_TypeCount]]</f>
        <v>68.518982968140051</v>
      </c>
    </row>
    <row r="4844" spans="1:16" x14ac:dyDescent="0.25">
      <c r="A4844" s="1">
        <v>43063</v>
      </c>
      <c r="B4844">
        <v>29</v>
      </c>
      <c r="C4844">
        <v>4</v>
      </c>
      <c r="D4844">
        <v>160273.21730000002</v>
      </c>
      <c r="E4844">
        <f>INDEX(Stores[region],MATCH(Sales[[#This Row],[store_no]],Stores[store_no],0))</f>
        <v>1</v>
      </c>
      <c r="F4844" t="str">
        <f>INDEX(Stores[storetype],MATCH(Sales[[#This Row],[store_no]],Stores[store_no],0))</f>
        <v>B</v>
      </c>
      <c r="G4844" t="str">
        <f>INDEX(Stores[location_city],MATCH(Sales[[#This Row],[store_no]],Stores[store_no],0))</f>
        <v>Grand Rapids</v>
      </c>
      <c r="H4844" t="str">
        <f>INDEX(Stores[location_state],MATCH(Sales[[#This Row],[store_no]],Stores[store_no],0))</f>
        <v>Michigan</v>
      </c>
      <c r="I4844">
        <f>INDEX(Stores[sqft],MATCH(Sales[[#This Row],[store_no]],Stores[store_no],0))</f>
        <v>148300</v>
      </c>
      <c r="J4844" s="4" t="str">
        <f>INDEX(Departments[dept_name],MATCH(Sales[[#This Row],[dept_no]],Departments[dept_no],0))</f>
        <v>Books</v>
      </c>
      <c r="K4844" s="4" t="str">
        <f>CONCATENATE(Sales[[#This Row],[region]],Sales[[#This Row],[storetype]])</f>
        <v>1B</v>
      </c>
      <c r="L4844" s="4">
        <f>INDEX(RegionStoreCount[Store Count],MATCH(Sales[[#This Row],[RegionStoretype]],RegionStoreCount[Region/Type],0))</f>
        <v>5</v>
      </c>
      <c r="M4844" s="4">
        <f>AND(Sales[[#This Row],[date]]&lt;=TY_YTDMax,Sales[[#This Row],[date]]&gt;=TY_YTDMin)*Sales[[#This Row],[sales]]</f>
        <v>0</v>
      </c>
      <c r="N4844" s="4">
        <f>AND(Sales[[#This Row],[date]]&lt;=LY_YTDMax,Sales[[#This Row],[date]]&gt;=LY_YTDMin)*Sales[[#This Row],[sales]]</f>
        <v>0</v>
      </c>
      <c r="O4844" s="4">
        <f>AND(Sales[[#This Row],[date]]&gt;=YoY_Min,Sales[[#This Row],[date]]&lt;=TY_YTDMax)*(Sales[[#This Row],[sales]]/Sales[[#This Row],[sqft]])</f>
        <v>1.0807364619015509</v>
      </c>
      <c r="P4844" s="4">
        <f>SUMIF(Sales[RegionStoretype],Sales[[#This Row],[RegionStoretype]],Sales[YoY_SSF])/Sales[[#This Row],[Region_TypeCount]]</f>
        <v>68.518982968140051</v>
      </c>
    </row>
    <row r="4845" spans="1:16" x14ac:dyDescent="0.25">
      <c r="A4845" s="1">
        <v>43063</v>
      </c>
      <c r="B4845">
        <v>29</v>
      </c>
      <c r="C4845">
        <v>15</v>
      </c>
      <c r="D4845">
        <v>120772.87609999999</v>
      </c>
      <c r="E4845">
        <f>INDEX(Stores[region],MATCH(Sales[[#This Row],[store_no]],Stores[store_no],0))</f>
        <v>1</v>
      </c>
      <c r="F4845" t="str">
        <f>INDEX(Stores[storetype],MATCH(Sales[[#This Row],[store_no]],Stores[store_no],0))</f>
        <v>B</v>
      </c>
      <c r="G4845" t="str">
        <f>INDEX(Stores[location_city],MATCH(Sales[[#This Row],[store_no]],Stores[store_no],0))</f>
        <v>Grand Rapids</v>
      </c>
      <c r="H4845" t="str">
        <f>INDEX(Stores[location_state],MATCH(Sales[[#This Row],[store_no]],Stores[store_no],0))</f>
        <v>Michigan</v>
      </c>
      <c r="I4845">
        <f>INDEX(Stores[sqft],MATCH(Sales[[#This Row],[store_no]],Stores[store_no],0))</f>
        <v>148300</v>
      </c>
      <c r="J4845" s="4" t="str">
        <f>INDEX(Departments[dept_name],MATCH(Sales[[#This Row],[dept_no]],Departments[dept_no],0))</f>
        <v>Music</v>
      </c>
      <c r="K4845" s="4" t="str">
        <f>CONCATENATE(Sales[[#This Row],[region]],Sales[[#This Row],[storetype]])</f>
        <v>1B</v>
      </c>
      <c r="L4845" s="4">
        <f>INDEX(RegionStoreCount[Store Count],MATCH(Sales[[#This Row],[RegionStoretype]],RegionStoreCount[Region/Type],0))</f>
        <v>5</v>
      </c>
      <c r="M4845" s="4">
        <f>AND(Sales[[#This Row],[date]]&lt;=TY_YTDMax,Sales[[#This Row],[date]]&gt;=TY_YTDMin)*Sales[[#This Row],[sales]]</f>
        <v>0</v>
      </c>
      <c r="N4845" s="4">
        <f>AND(Sales[[#This Row],[date]]&lt;=LY_YTDMax,Sales[[#This Row],[date]]&gt;=LY_YTDMin)*Sales[[#This Row],[sales]]</f>
        <v>0</v>
      </c>
      <c r="O4845" s="4">
        <f>AND(Sales[[#This Row],[date]]&gt;=YoY_Min,Sales[[#This Row],[date]]&lt;=TY_YTDMax)*(Sales[[#This Row],[sales]]/Sales[[#This Row],[sqft]])</f>
        <v>0.81438217194875251</v>
      </c>
      <c r="P4845" s="4">
        <f>SUMIF(Sales[RegionStoretype],Sales[[#This Row],[RegionStoretype]],Sales[YoY_SSF])/Sales[[#This Row],[Region_TypeCount]]</f>
        <v>68.518982968140051</v>
      </c>
    </row>
    <row r="4846" spans="1:16" x14ac:dyDescent="0.25">
      <c r="A4846" s="1">
        <v>43063</v>
      </c>
      <c r="B4846">
        <v>30</v>
      </c>
      <c r="C4846">
        <v>16</v>
      </c>
      <c r="D4846">
        <v>36333.743200000004</v>
      </c>
      <c r="E4846">
        <f>INDEX(Stores[region],MATCH(Sales[[#This Row],[store_no]],Stores[store_no],0))</f>
        <v>1</v>
      </c>
      <c r="F4846" t="str">
        <f>INDEX(Stores[storetype],MATCH(Sales[[#This Row],[store_no]],Stores[store_no],0))</f>
        <v>C</v>
      </c>
      <c r="G4846" t="str">
        <f>INDEX(Stores[location_city],MATCH(Sales[[#This Row],[store_no]],Stores[store_no],0))</f>
        <v>Dayton</v>
      </c>
      <c r="H4846" t="str">
        <f>INDEX(Stores[location_state],MATCH(Sales[[#This Row],[store_no]],Stores[store_no],0))</f>
        <v>Ohio</v>
      </c>
      <c r="I4846">
        <f>INDEX(Stores[sqft],MATCH(Sales[[#This Row],[store_no]],Stores[store_no],0))</f>
        <v>90000</v>
      </c>
      <c r="J4846" s="4" t="str">
        <f>INDEX(Departments[dept_name],MATCH(Sales[[#This Row],[dept_no]],Departments[dept_no],0))</f>
        <v>Outdoors</v>
      </c>
      <c r="K4846" s="4" t="str">
        <f>CONCATENATE(Sales[[#This Row],[region]],Sales[[#This Row],[storetype]])</f>
        <v>1C</v>
      </c>
      <c r="L4846" s="4">
        <f>INDEX(RegionStoreCount[Store Count],MATCH(Sales[[#This Row],[RegionStoretype]],RegionStoreCount[Region/Type],0))</f>
        <v>1</v>
      </c>
      <c r="M4846" s="4">
        <f>AND(Sales[[#This Row],[date]]&lt;=TY_YTDMax,Sales[[#This Row],[date]]&gt;=TY_YTDMin)*Sales[[#This Row],[sales]]</f>
        <v>0</v>
      </c>
      <c r="N4846" s="4">
        <f>AND(Sales[[#This Row],[date]]&lt;=LY_YTDMax,Sales[[#This Row],[date]]&gt;=LY_YTDMin)*Sales[[#This Row],[sales]]</f>
        <v>0</v>
      </c>
      <c r="O4846" s="4">
        <f>AND(Sales[[#This Row],[date]]&gt;=YoY_Min,Sales[[#This Row],[date]]&lt;=TY_YTDMax)*(Sales[[#This Row],[sales]]/Sales[[#This Row],[sqft]])</f>
        <v>0.4037082577777778</v>
      </c>
      <c r="P4846" s="4">
        <f>SUMIF(Sales[RegionStoretype],Sales[[#This Row],[RegionStoretype]],Sales[YoY_SSF])/Sales[[#This Row],[Region_TypeCount]]</f>
        <v>65.329042605555529</v>
      </c>
    </row>
    <row r="4847" spans="1:16" x14ac:dyDescent="0.25">
      <c r="A4847" s="1">
        <v>43063</v>
      </c>
      <c r="B4847">
        <v>30</v>
      </c>
      <c r="C4847">
        <v>20</v>
      </c>
      <c r="D4847">
        <v>2341.3483999999999</v>
      </c>
      <c r="E4847">
        <f>INDEX(Stores[region],MATCH(Sales[[#This Row],[store_no]],Stores[store_no],0))</f>
        <v>1</v>
      </c>
      <c r="F4847" t="str">
        <f>INDEX(Stores[storetype],MATCH(Sales[[#This Row],[store_no]],Stores[store_no],0))</f>
        <v>C</v>
      </c>
      <c r="G4847" t="str">
        <f>INDEX(Stores[location_city],MATCH(Sales[[#This Row],[store_no]],Stores[store_no],0))</f>
        <v>Dayton</v>
      </c>
      <c r="H4847" t="str">
        <f>INDEX(Stores[location_state],MATCH(Sales[[#This Row],[store_no]],Stores[store_no],0))</f>
        <v>Ohio</v>
      </c>
      <c r="I4847">
        <f>INDEX(Stores[sqft],MATCH(Sales[[#This Row],[store_no]],Stores[store_no],0))</f>
        <v>90000</v>
      </c>
      <c r="J4847" s="4" t="str">
        <f>INDEX(Departments[dept_name],MATCH(Sales[[#This Row],[dept_no]],Departments[dept_no],0))</f>
        <v>Toys</v>
      </c>
      <c r="K4847" s="4" t="str">
        <f>CONCATENATE(Sales[[#This Row],[region]],Sales[[#This Row],[storetype]])</f>
        <v>1C</v>
      </c>
      <c r="L4847" s="4">
        <f>INDEX(RegionStoreCount[Store Count],MATCH(Sales[[#This Row],[RegionStoretype]],RegionStoreCount[Region/Type],0))</f>
        <v>1</v>
      </c>
      <c r="M4847" s="4">
        <f>AND(Sales[[#This Row],[date]]&lt;=TY_YTDMax,Sales[[#This Row],[date]]&gt;=TY_YTDMin)*Sales[[#This Row],[sales]]</f>
        <v>0</v>
      </c>
      <c r="N4847" s="4">
        <f>AND(Sales[[#This Row],[date]]&lt;=LY_YTDMax,Sales[[#This Row],[date]]&gt;=LY_YTDMin)*Sales[[#This Row],[sales]]</f>
        <v>0</v>
      </c>
      <c r="O4847" s="4">
        <f>AND(Sales[[#This Row],[date]]&gt;=YoY_Min,Sales[[#This Row],[date]]&lt;=TY_YTDMax)*(Sales[[#This Row],[sales]]/Sales[[#This Row],[sqft]])</f>
        <v>2.6014982222222222E-2</v>
      </c>
      <c r="P4847" s="4">
        <f>SUMIF(Sales[RegionStoretype],Sales[[#This Row],[RegionStoretype]],Sales[YoY_SSF])/Sales[[#This Row],[Region_TypeCount]]</f>
        <v>65.329042605555529</v>
      </c>
    </row>
    <row r="4848" spans="1:16" x14ac:dyDescent="0.25">
      <c r="A4848" s="1">
        <v>43063</v>
      </c>
      <c r="B4848">
        <v>31</v>
      </c>
      <c r="C4848">
        <v>2</v>
      </c>
      <c r="D4848">
        <v>139496.7218</v>
      </c>
      <c r="E4848">
        <f>INDEX(Stores[region],MATCH(Sales[[#This Row],[store_no]],Stores[store_no],0))</f>
        <v>3</v>
      </c>
      <c r="F4848" t="str">
        <f>INDEX(Stores[storetype],MATCH(Sales[[#This Row],[store_no]],Stores[store_no],0))</f>
        <v>A</v>
      </c>
      <c r="G4848" t="str">
        <f>INDEX(Stores[location_city],MATCH(Sales[[#This Row],[store_no]],Stores[store_no],0))</f>
        <v>Rapid City</v>
      </c>
      <c r="H4848" t="str">
        <f>INDEX(Stores[location_state],MATCH(Sales[[#This Row],[store_no]],Stores[store_no],0))</f>
        <v>South Dakota</v>
      </c>
      <c r="I4848">
        <f>INDEX(Stores[sqft],MATCH(Sales[[#This Row],[store_no]],Stores[store_no],0))</f>
        <v>200100</v>
      </c>
      <c r="J4848" s="4" t="str">
        <f>INDEX(Departments[dept_name],MATCH(Sales[[#This Row],[dept_no]],Departments[dept_no],0))</f>
        <v>Baby</v>
      </c>
      <c r="K4848" s="4" t="str">
        <f>CONCATENATE(Sales[[#This Row],[region]],Sales[[#This Row],[storetype]])</f>
        <v>3A</v>
      </c>
      <c r="L4848" s="4">
        <f>INDEX(RegionStoreCount[Store Count],MATCH(Sales[[#This Row],[RegionStoretype]],RegionStoreCount[Region/Type],0))</f>
        <v>9</v>
      </c>
      <c r="M4848" s="4">
        <f>AND(Sales[[#This Row],[date]]&lt;=TY_YTDMax,Sales[[#This Row],[date]]&gt;=TY_YTDMin)*Sales[[#This Row],[sales]]</f>
        <v>0</v>
      </c>
      <c r="N4848" s="4">
        <f>AND(Sales[[#This Row],[date]]&lt;=LY_YTDMax,Sales[[#This Row],[date]]&gt;=LY_YTDMin)*Sales[[#This Row],[sales]]</f>
        <v>0</v>
      </c>
      <c r="O4848" s="4">
        <f>AND(Sales[[#This Row],[date]]&gt;=YoY_Min,Sales[[#This Row],[date]]&lt;=TY_YTDMax)*(Sales[[#This Row],[sales]]/Sales[[#This Row],[sqft]])</f>
        <v>0.69713504147926042</v>
      </c>
      <c r="P4848" s="4">
        <f>SUMIF(Sales[RegionStoretype],Sales[[#This Row],[RegionStoretype]],Sales[YoY_SSF])/Sales[[#This Row],[Region_TypeCount]]</f>
        <v>53.603836561720975</v>
      </c>
    </row>
    <row r="4849" spans="1:16" x14ac:dyDescent="0.25">
      <c r="A4849" s="1">
        <v>43063</v>
      </c>
      <c r="B4849">
        <v>32</v>
      </c>
      <c r="C4849">
        <v>1</v>
      </c>
      <c r="D4849">
        <v>10522.149600000001</v>
      </c>
      <c r="E4849">
        <f>INDEX(Stores[region],MATCH(Sales[[#This Row],[store_no]],Stores[store_no],0))</f>
        <v>2</v>
      </c>
      <c r="F4849" t="str">
        <f>INDEX(Stores[storetype],MATCH(Sales[[#This Row],[store_no]],Stores[store_no],0))</f>
        <v>A</v>
      </c>
      <c r="G4849" t="str">
        <f>INDEX(Stores[location_city],MATCH(Sales[[#This Row],[store_no]],Stores[store_no],0))</f>
        <v>Western Springs</v>
      </c>
      <c r="H4849" t="str">
        <f>INDEX(Stores[location_state],MATCH(Sales[[#This Row],[store_no]],Stores[store_no],0))</f>
        <v>Illinois</v>
      </c>
      <c r="I4849">
        <f>INDEX(Stores[sqft],MATCH(Sales[[#This Row],[store_no]],Stores[store_no],0))</f>
        <v>118200</v>
      </c>
      <c r="J4849" s="4" t="str">
        <f>INDEX(Departments[dept_name],MATCH(Sales[[#This Row],[dept_no]],Departments[dept_no],0))</f>
        <v>Automotive</v>
      </c>
      <c r="K4849" s="4" t="str">
        <f>CONCATENATE(Sales[[#This Row],[region]],Sales[[#This Row],[storetype]])</f>
        <v>2A</v>
      </c>
      <c r="L4849" s="4">
        <f>INDEX(RegionStoreCount[Store Count],MATCH(Sales[[#This Row],[RegionStoretype]],RegionStoreCount[Region/Type],0))</f>
        <v>5</v>
      </c>
      <c r="M4849" s="4">
        <f>AND(Sales[[#This Row],[date]]&lt;=TY_YTDMax,Sales[[#This Row],[date]]&gt;=TY_YTDMin)*Sales[[#This Row],[sales]]</f>
        <v>0</v>
      </c>
      <c r="N4849" s="4">
        <f>AND(Sales[[#This Row],[date]]&lt;=LY_YTDMax,Sales[[#This Row],[date]]&gt;=LY_YTDMin)*Sales[[#This Row],[sales]]</f>
        <v>0</v>
      </c>
      <c r="O4849" s="4">
        <f>AND(Sales[[#This Row],[date]]&gt;=YoY_Min,Sales[[#This Row],[date]]&lt;=TY_YTDMax)*(Sales[[#This Row],[sales]]/Sales[[#This Row],[sqft]])</f>
        <v>8.9019878172588843E-2</v>
      </c>
      <c r="P4849" s="4">
        <f>SUMIF(Sales[RegionStoretype],Sales[[#This Row],[RegionStoretype]],Sales[YoY_SSF])/Sales[[#This Row],[Region_TypeCount]]</f>
        <v>60.052789354368521</v>
      </c>
    </row>
    <row r="4850" spans="1:16" x14ac:dyDescent="0.25">
      <c r="A4850" s="1">
        <v>43063</v>
      </c>
      <c r="B4850">
        <v>32</v>
      </c>
      <c r="C4850">
        <v>17</v>
      </c>
      <c r="D4850">
        <v>66204.588399999993</v>
      </c>
      <c r="E4850">
        <f>INDEX(Stores[region],MATCH(Sales[[#This Row],[store_no]],Stores[store_no],0))</f>
        <v>2</v>
      </c>
      <c r="F4850" t="str">
        <f>INDEX(Stores[storetype],MATCH(Sales[[#This Row],[store_no]],Stores[store_no],0))</f>
        <v>A</v>
      </c>
      <c r="G4850" t="str">
        <f>INDEX(Stores[location_city],MATCH(Sales[[#This Row],[store_no]],Stores[store_no],0))</f>
        <v>Western Springs</v>
      </c>
      <c r="H4850" t="str">
        <f>INDEX(Stores[location_state],MATCH(Sales[[#This Row],[store_no]],Stores[store_no],0))</f>
        <v>Illinois</v>
      </c>
      <c r="I4850">
        <f>INDEX(Stores[sqft],MATCH(Sales[[#This Row],[store_no]],Stores[store_no],0))</f>
        <v>118200</v>
      </c>
      <c r="J4850" s="4" t="str">
        <f>INDEX(Departments[dept_name],MATCH(Sales[[#This Row],[dept_no]],Departments[dept_no],0))</f>
        <v>Shoes</v>
      </c>
      <c r="K4850" s="4" t="str">
        <f>CONCATENATE(Sales[[#This Row],[region]],Sales[[#This Row],[storetype]])</f>
        <v>2A</v>
      </c>
      <c r="L4850" s="4">
        <f>INDEX(RegionStoreCount[Store Count],MATCH(Sales[[#This Row],[RegionStoretype]],RegionStoreCount[Region/Type],0))</f>
        <v>5</v>
      </c>
      <c r="M4850" s="4">
        <f>AND(Sales[[#This Row],[date]]&lt;=TY_YTDMax,Sales[[#This Row],[date]]&gt;=TY_YTDMin)*Sales[[#This Row],[sales]]</f>
        <v>0</v>
      </c>
      <c r="N4850" s="4">
        <f>AND(Sales[[#This Row],[date]]&lt;=LY_YTDMax,Sales[[#This Row],[date]]&gt;=LY_YTDMin)*Sales[[#This Row],[sales]]</f>
        <v>0</v>
      </c>
      <c r="O4850" s="4">
        <f>AND(Sales[[#This Row],[date]]&gt;=YoY_Min,Sales[[#This Row],[date]]&lt;=TY_YTDMax)*(Sales[[#This Row],[sales]]/Sales[[#This Row],[sqft]])</f>
        <v>0.56010650084602365</v>
      </c>
      <c r="P4850" s="4">
        <f>SUMIF(Sales[RegionStoretype],Sales[[#This Row],[RegionStoretype]],Sales[YoY_SSF])/Sales[[#This Row],[Region_TypeCount]]</f>
        <v>60.052789354368521</v>
      </c>
    </row>
    <row r="4851" spans="1:16" x14ac:dyDescent="0.25">
      <c r="A4851" s="1">
        <v>43063</v>
      </c>
      <c r="B4851">
        <v>33</v>
      </c>
      <c r="C4851">
        <v>7</v>
      </c>
      <c r="D4851">
        <v>12652.8531</v>
      </c>
      <c r="E4851">
        <f>INDEX(Stores[region],MATCH(Sales[[#This Row],[store_no]],Stores[store_no],0))</f>
        <v>3</v>
      </c>
      <c r="F4851" t="str">
        <f>INDEX(Stores[storetype],MATCH(Sales[[#This Row],[store_no]],Stores[store_no],0))</f>
        <v>A</v>
      </c>
      <c r="G4851" t="str">
        <f>INDEX(Stores[location_city],MATCH(Sales[[#This Row],[store_no]],Stores[store_no],0))</f>
        <v>Omaha</v>
      </c>
      <c r="H4851" t="str">
        <f>INDEX(Stores[location_state],MATCH(Sales[[#This Row],[store_no]],Stores[store_no],0))</f>
        <v>Nebraska</v>
      </c>
      <c r="I4851">
        <f>INDEX(Stores[sqft],MATCH(Sales[[#This Row],[store_no]],Stores[store_no],0))</f>
        <v>40700</v>
      </c>
      <c r="J4851" s="4" t="str">
        <f>INDEX(Departments[dept_name],MATCH(Sales[[#This Row],[dept_no]],Departments[dept_no],0))</f>
        <v>Electronics</v>
      </c>
      <c r="K4851" s="4" t="str">
        <f>CONCATENATE(Sales[[#This Row],[region]],Sales[[#This Row],[storetype]])</f>
        <v>3A</v>
      </c>
      <c r="L4851" s="4">
        <f>INDEX(RegionStoreCount[Store Count],MATCH(Sales[[#This Row],[RegionStoretype]],RegionStoreCount[Region/Type],0))</f>
        <v>9</v>
      </c>
      <c r="M4851" s="4">
        <f>AND(Sales[[#This Row],[date]]&lt;=TY_YTDMax,Sales[[#This Row],[date]]&gt;=TY_YTDMin)*Sales[[#This Row],[sales]]</f>
        <v>0</v>
      </c>
      <c r="N4851" s="4">
        <f>AND(Sales[[#This Row],[date]]&lt;=LY_YTDMax,Sales[[#This Row],[date]]&gt;=LY_YTDMin)*Sales[[#This Row],[sales]]</f>
        <v>0</v>
      </c>
      <c r="O4851" s="4">
        <f>AND(Sales[[#This Row],[date]]&gt;=YoY_Min,Sales[[#This Row],[date]]&lt;=TY_YTDMax)*(Sales[[#This Row],[sales]]/Sales[[#This Row],[sqft]])</f>
        <v>0.31088091154791153</v>
      </c>
      <c r="P4851" s="4">
        <f>SUMIF(Sales[RegionStoretype],Sales[[#This Row],[RegionStoretype]],Sales[YoY_SSF])/Sales[[#This Row],[Region_TypeCount]]</f>
        <v>53.603836561720975</v>
      </c>
    </row>
    <row r="4852" spans="1:16" x14ac:dyDescent="0.25">
      <c r="A4852" s="1">
        <v>43063</v>
      </c>
      <c r="B4852">
        <v>33</v>
      </c>
      <c r="C4852">
        <v>16</v>
      </c>
      <c r="D4852">
        <v>141909.12990000003</v>
      </c>
      <c r="E4852">
        <f>INDEX(Stores[region],MATCH(Sales[[#This Row],[store_no]],Stores[store_no],0))</f>
        <v>3</v>
      </c>
      <c r="F4852" t="str">
        <f>INDEX(Stores[storetype],MATCH(Sales[[#This Row],[store_no]],Stores[store_no],0))</f>
        <v>A</v>
      </c>
      <c r="G4852" t="str">
        <f>INDEX(Stores[location_city],MATCH(Sales[[#This Row],[store_no]],Stores[store_no],0))</f>
        <v>Omaha</v>
      </c>
      <c r="H4852" t="str">
        <f>INDEX(Stores[location_state],MATCH(Sales[[#This Row],[store_no]],Stores[store_no],0))</f>
        <v>Nebraska</v>
      </c>
      <c r="I4852">
        <f>INDEX(Stores[sqft],MATCH(Sales[[#This Row],[store_no]],Stores[store_no],0))</f>
        <v>40700</v>
      </c>
      <c r="J4852" s="4" t="str">
        <f>INDEX(Departments[dept_name],MATCH(Sales[[#This Row],[dept_no]],Departments[dept_no],0))</f>
        <v>Outdoors</v>
      </c>
      <c r="K4852" s="4" t="str">
        <f>CONCATENATE(Sales[[#This Row],[region]],Sales[[#This Row],[storetype]])</f>
        <v>3A</v>
      </c>
      <c r="L4852" s="4">
        <f>INDEX(RegionStoreCount[Store Count],MATCH(Sales[[#This Row],[RegionStoretype]],RegionStoreCount[Region/Type],0))</f>
        <v>9</v>
      </c>
      <c r="M4852" s="4">
        <f>AND(Sales[[#This Row],[date]]&lt;=TY_YTDMax,Sales[[#This Row],[date]]&gt;=TY_YTDMin)*Sales[[#This Row],[sales]]</f>
        <v>0</v>
      </c>
      <c r="N4852" s="4">
        <f>AND(Sales[[#This Row],[date]]&lt;=LY_YTDMax,Sales[[#This Row],[date]]&gt;=LY_YTDMin)*Sales[[#This Row],[sales]]</f>
        <v>0</v>
      </c>
      <c r="O4852" s="4">
        <f>AND(Sales[[#This Row],[date]]&gt;=YoY_Min,Sales[[#This Row],[date]]&lt;=TY_YTDMax)*(Sales[[#This Row],[sales]]/Sales[[#This Row],[sqft]])</f>
        <v>3.4867108083538092</v>
      </c>
      <c r="P4852" s="4">
        <f>SUMIF(Sales[RegionStoretype],Sales[[#This Row],[RegionStoretype]],Sales[YoY_SSF])/Sales[[#This Row],[Region_TypeCount]]</f>
        <v>53.603836561720975</v>
      </c>
    </row>
    <row r="4853" spans="1:16" x14ac:dyDescent="0.25">
      <c r="A4853" s="1">
        <v>43063</v>
      </c>
      <c r="B4853">
        <v>33</v>
      </c>
      <c r="C4853">
        <v>20</v>
      </c>
      <c r="D4853">
        <v>1362.1511999999998</v>
      </c>
      <c r="E4853">
        <f>INDEX(Stores[region],MATCH(Sales[[#This Row],[store_no]],Stores[store_no],0))</f>
        <v>3</v>
      </c>
      <c r="F4853" t="str">
        <f>INDEX(Stores[storetype],MATCH(Sales[[#This Row],[store_no]],Stores[store_no],0))</f>
        <v>A</v>
      </c>
      <c r="G4853" t="str">
        <f>INDEX(Stores[location_city],MATCH(Sales[[#This Row],[store_no]],Stores[store_no],0))</f>
        <v>Omaha</v>
      </c>
      <c r="H4853" t="str">
        <f>INDEX(Stores[location_state],MATCH(Sales[[#This Row],[store_no]],Stores[store_no],0))</f>
        <v>Nebraska</v>
      </c>
      <c r="I4853">
        <f>INDEX(Stores[sqft],MATCH(Sales[[#This Row],[store_no]],Stores[store_no],0))</f>
        <v>40700</v>
      </c>
      <c r="J4853" s="4" t="str">
        <f>INDEX(Departments[dept_name],MATCH(Sales[[#This Row],[dept_no]],Departments[dept_no],0))</f>
        <v>Toys</v>
      </c>
      <c r="K4853" s="4" t="str">
        <f>CONCATENATE(Sales[[#This Row],[region]],Sales[[#This Row],[storetype]])</f>
        <v>3A</v>
      </c>
      <c r="L4853" s="4">
        <f>INDEX(RegionStoreCount[Store Count],MATCH(Sales[[#This Row],[RegionStoretype]],RegionStoreCount[Region/Type],0))</f>
        <v>9</v>
      </c>
      <c r="M4853" s="4">
        <f>AND(Sales[[#This Row],[date]]&lt;=TY_YTDMax,Sales[[#This Row],[date]]&gt;=TY_YTDMin)*Sales[[#This Row],[sales]]</f>
        <v>0</v>
      </c>
      <c r="N4853" s="4">
        <f>AND(Sales[[#This Row],[date]]&lt;=LY_YTDMax,Sales[[#This Row],[date]]&gt;=LY_YTDMin)*Sales[[#This Row],[sales]]</f>
        <v>0</v>
      </c>
      <c r="O4853" s="4">
        <f>AND(Sales[[#This Row],[date]]&gt;=YoY_Min,Sales[[#This Row],[date]]&lt;=TY_YTDMax)*(Sales[[#This Row],[sales]]/Sales[[#This Row],[sqft]])</f>
        <v>3.346808845208845E-2</v>
      </c>
      <c r="P4853" s="4">
        <f>SUMIF(Sales[RegionStoretype],Sales[[#This Row],[RegionStoretype]],Sales[YoY_SSF])/Sales[[#This Row],[Region_TypeCount]]</f>
        <v>53.603836561720975</v>
      </c>
    </row>
    <row r="4854" spans="1:16" x14ac:dyDescent="0.25">
      <c r="A4854" s="1">
        <v>43063</v>
      </c>
      <c r="B4854">
        <v>34</v>
      </c>
      <c r="C4854">
        <v>2</v>
      </c>
      <c r="D4854">
        <v>38580.730899999995</v>
      </c>
      <c r="E4854">
        <f>INDEX(Stores[region],MATCH(Sales[[#This Row],[store_no]],Stores[store_no],0))</f>
        <v>1</v>
      </c>
      <c r="F4854" t="str">
        <f>INDEX(Stores[storetype],MATCH(Sales[[#This Row],[store_no]],Stores[store_no],0))</f>
        <v>A</v>
      </c>
      <c r="G4854" t="str">
        <f>INDEX(Stores[location_city],MATCH(Sales[[#This Row],[store_no]],Stores[store_no],0))</f>
        <v>Toledo</v>
      </c>
      <c r="H4854" t="str">
        <f>INDEX(Stores[location_state],MATCH(Sales[[#This Row],[store_no]],Stores[store_no],0))</f>
        <v>Ohio</v>
      </c>
      <c r="I4854">
        <f>INDEX(Stores[sqft],MATCH(Sales[[#This Row],[store_no]],Stores[store_no],0))</f>
        <v>207900</v>
      </c>
      <c r="J4854" s="4" t="str">
        <f>INDEX(Departments[dept_name],MATCH(Sales[[#This Row],[dept_no]],Departments[dept_no],0))</f>
        <v>Baby</v>
      </c>
      <c r="K4854" s="4" t="str">
        <f>CONCATENATE(Sales[[#This Row],[region]],Sales[[#This Row],[storetype]])</f>
        <v>1A</v>
      </c>
      <c r="L4854" s="4">
        <f>INDEX(RegionStoreCount[Store Count],MATCH(Sales[[#This Row],[RegionStoretype]],RegionStoreCount[Region/Type],0))</f>
        <v>5</v>
      </c>
      <c r="M4854" s="4">
        <f>AND(Sales[[#This Row],[date]]&lt;=TY_YTDMax,Sales[[#This Row],[date]]&gt;=TY_YTDMin)*Sales[[#This Row],[sales]]</f>
        <v>0</v>
      </c>
      <c r="N4854" s="4">
        <f>AND(Sales[[#This Row],[date]]&lt;=LY_YTDMax,Sales[[#This Row],[date]]&gt;=LY_YTDMin)*Sales[[#This Row],[sales]]</f>
        <v>0</v>
      </c>
      <c r="O4854" s="4">
        <f>AND(Sales[[#This Row],[date]]&gt;=YoY_Min,Sales[[#This Row],[date]]&lt;=TY_YTDMax)*(Sales[[#This Row],[sales]]/Sales[[#This Row],[sqft]])</f>
        <v>0.18557350120250118</v>
      </c>
      <c r="P4854" s="4">
        <f>SUMIF(Sales[RegionStoretype],Sales[[#This Row],[RegionStoretype]],Sales[YoY_SSF])/Sales[[#This Row],[Region_TypeCount]]</f>
        <v>59.469551530910678</v>
      </c>
    </row>
    <row r="4855" spans="1:16" x14ac:dyDescent="0.25">
      <c r="A4855" s="1">
        <v>43063</v>
      </c>
      <c r="B4855">
        <v>34</v>
      </c>
      <c r="C4855">
        <v>3</v>
      </c>
      <c r="D4855">
        <v>76574.945699999997</v>
      </c>
      <c r="E4855">
        <f>INDEX(Stores[region],MATCH(Sales[[#This Row],[store_no]],Stores[store_no],0))</f>
        <v>1</v>
      </c>
      <c r="F4855" t="str">
        <f>INDEX(Stores[storetype],MATCH(Sales[[#This Row],[store_no]],Stores[store_no],0))</f>
        <v>A</v>
      </c>
      <c r="G4855" t="str">
        <f>INDEX(Stores[location_city],MATCH(Sales[[#This Row],[store_no]],Stores[store_no],0))</f>
        <v>Toledo</v>
      </c>
      <c r="H4855" t="str">
        <f>INDEX(Stores[location_state],MATCH(Sales[[#This Row],[store_no]],Stores[store_no],0))</f>
        <v>Ohio</v>
      </c>
      <c r="I4855">
        <f>INDEX(Stores[sqft],MATCH(Sales[[#This Row],[store_no]],Stores[store_no],0))</f>
        <v>207900</v>
      </c>
      <c r="J4855" s="4" t="str">
        <f>INDEX(Departments[dept_name],MATCH(Sales[[#This Row],[dept_no]],Departments[dept_no],0))</f>
        <v>Beauty</v>
      </c>
      <c r="K4855" s="4" t="str">
        <f>CONCATENATE(Sales[[#This Row],[region]],Sales[[#This Row],[storetype]])</f>
        <v>1A</v>
      </c>
      <c r="L4855" s="4">
        <f>INDEX(RegionStoreCount[Store Count],MATCH(Sales[[#This Row],[RegionStoretype]],RegionStoreCount[Region/Type],0))</f>
        <v>5</v>
      </c>
      <c r="M4855" s="4">
        <f>AND(Sales[[#This Row],[date]]&lt;=TY_YTDMax,Sales[[#This Row],[date]]&gt;=TY_YTDMin)*Sales[[#This Row],[sales]]</f>
        <v>0</v>
      </c>
      <c r="N4855" s="4">
        <f>AND(Sales[[#This Row],[date]]&lt;=LY_YTDMax,Sales[[#This Row],[date]]&gt;=LY_YTDMin)*Sales[[#This Row],[sales]]</f>
        <v>0</v>
      </c>
      <c r="O4855" s="4">
        <f>AND(Sales[[#This Row],[date]]&gt;=YoY_Min,Sales[[#This Row],[date]]&lt;=TY_YTDMax)*(Sales[[#This Row],[sales]]/Sales[[#This Row],[sqft]])</f>
        <v>0.36832585714285715</v>
      </c>
      <c r="P4855" s="4">
        <f>SUMIF(Sales[RegionStoretype],Sales[[#This Row],[RegionStoretype]],Sales[YoY_SSF])/Sales[[#This Row],[Region_TypeCount]]</f>
        <v>59.469551530910678</v>
      </c>
    </row>
    <row r="4856" spans="1:16" x14ac:dyDescent="0.25">
      <c r="A4856" s="1">
        <v>43063</v>
      </c>
      <c r="B4856">
        <v>34</v>
      </c>
      <c r="C4856">
        <v>19</v>
      </c>
      <c r="D4856">
        <v>26756.838899999999</v>
      </c>
      <c r="E4856">
        <f>INDEX(Stores[region],MATCH(Sales[[#This Row],[store_no]],Stores[store_no],0))</f>
        <v>1</v>
      </c>
      <c r="F4856" t="str">
        <f>INDEX(Stores[storetype],MATCH(Sales[[#This Row],[store_no]],Stores[store_no],0))</f>
        <v>A</v>
      </c>
      <c r="G4856" t="str">
        <f>INDEX(Stores[location_city],MATCH(Sales[[#This Row],[store_no]],Stores[store_no],0))</f>
        <v>Toledo</v>
      </c>
      <c r="H4856" t="str">
        <f>INDEX(Stores[location_state],MATCH(Sales[[#This Row],[store_no]],Stores[store_no],0))</f>
        <v>Ohio</v>
      </c>
      <c r="I4856">
        <f>INDEX(Stores[sqft],MATCH(Sales[[#This Row],[store_no]],Stores[store_no],0))</f>
        <v>207900</v>
      </c>
      <c r="J4856" s="4" t="str">
        <f>INDEX(Departments[dept_name],MATCH(Sales[[#This Row],[dept_no]],Departments[dept_no],0))</f>
        <v>Tools</v>
      </c>
      <c r="K4856" s="4" t="str">
        <f>CONCATENATE(Sales[[#This Row],[region]],Sales[[#This Row],[storetype]])</f>
        <v>1A</v>
      </c>
      <c r="L4856" s="4">
        <f>INDEX(RegionStoreCount[Store Count],MATCH(Sales[[#This Row],[RegionStoretype]],RegionStoreCount[Region/Type],0))</f>
        <v>5</v>
      </c>
      <c r="M4856" s="4">
        <f>AND(Sales[[#This Row],[date]]&lt;=TY_YTDMax,Sales[[#This Row],[date]]&gt;=TY_YTDMin)*Sales[[#This Row],[sales]]</f>
        <v>0</v>
      </c>
      <c r="N4856" s="4">
        <f>AND(Sales[[#This Row],[date]]&lt;=LY_YTDMax,Sales[[#This Row],[date]]&gt;=LY_YTDMin)*Sales[[#This Row],[sales]]</f>
        <v>0</v>
      </c>
      <c r="O4856" s="4">
        <f>AND(Sales[[#This Row],[date]]&gt;=YoY_Min,Sales[[#This Row],[date]]&lt;=TY_YTDMax)*(Sales[[#This Row],[sales]]/Sales[[#This Row],[sqft]])</f>
        <v>0.12870052380952379</v>
      </c>
      <c r="P4856" s="4">
        <f>SUMIF(Sales[RegionStoretype],Sales[[#This Row],[RegionStoretype]],Sales[YoY_SSF])/Sales[[#This Row],[Region_TypeCount]]</f>
        <v>59.469551530910678</v>
      </c>
    </row>
    <row r="4857" spans="1:16" x14ac:dyDescent="0.25">
      <c r="A4857" s="1">
        <v>43063</v>
      </c>
      <c r="B4857">
        <v>35</v>
      </c>
      <c r="C4857">
        <v>2</v>
      </c>
      <c r="D4857">
        <v>39751.283899999988</v>
      </c>
      <c r="E4857">
        <f>INDEX(Stores[region],MATCH(Sales[[#This Row],[store_no]],Stores[store_no],0))</f>
        <v>3</v>
      </c>
      <c r="F4857" t="str">
        <f>INDEX(Stores[storetype],MATCH(Sales[[#This Row],[store_no]],Stores[store_no],0))</f>
        <v>C</v>
      </c>
      <c r="G4857" t="str">
        <f>INDEX(Stores[location_city],MATCH(Sales[[#This Row],[store_no]],Stores[store_no],0))</f>
        <v>Wichita</v>
      </c>
      <c r="H4857" t="str">
        <f>INDEX(Stores[location_state],MATCH(Sales[[#This Row],[store_no]],Stores[store_no],0))</f>
        <v>Kansas</v>
      </c>
      <c r="I4857">
        <f>INDEX(Stores[sqft],MATCH(Sales[[#This Row],[store_no]],Stores[store_no],0))</f>
        <v>72800</v>
      </c>
      <c r="J4857" s="4" t="str">
        <f>INDEX(Departments[dept_name],MATCH(Sales[[#This Row],[dept_no]],Departments[dept_no],0))</f>
        <v>Baby</v>
      </c>
      <c r="K4857" s="4" t="str">
        <f>CONCATENATE(Sales[[#This Row],[region]],Sales[[#This Row],[storetype]])</f>
        <v>3C</v>
      </c>
      <c r="L4857" s="4">
        <f>INDEX(RegionStoreCount[Store Count],MATCH(Sales[[#This Row],[RegionStoretype]],RegionStoreCount[Region/Type],0))</f>
        <v>2</v>
      </c>
      <c r="M4857" s="4">
        <f>AND(Sales[[#This Row],[date]]&lt;=TY_YTDMax,Sales[[#This Row],[date]]&gt;=TY_YTDMin)*Sales[[#This Row],[sales]]</f>
        <v>0</v>
      </c>
      <c r="N4857" s="4">
        <f>AND(Sales[[#This Row],[date]]&lt;=LY_YTDMax,Sales[[#This Row],[date]]&gt;=LY_YTDMin)*Sales[[#This Row],[sales]]</f>
        <v>0</v>
      </c>
      <c r="O4857" s="4">
        <f>AND(Sales[[#This Row],[date]]&gt;=YoY_Min,Sales[[#This Row],[date]]&lt;=TY_YTDMax)*(Sales[[#This Row],[sales]]/Sales[[#This Row],[sqft]])</f>
        <v>0.5460341195054943</v>
      </c>
      <c r="P4857" s="4">
        <f>SUMIF(Sales[RegionStoretype],Sales[[#This Row],[RegionStoretype]],Sales[YoY_SSF])/Sales[[#This Row],[Region_TypeCount]]</f>
        <v>47.561479460925746</v>
      </c>
    </row>
    <row r="4858" spans="1:16" x14ac:dyDescent="0.25">
      <c r="A4858" s="1">
        <v>43063</v>
      </c>
      <c r="B4858">
        <v>35</v>
      </c>
      <c r="C4858">
        <v>14</v>
      </c>
      <c r="D4858">
        <v>14508.341399999999</v>
      </c>
      <c r="E4858">
        <f>INDEX(Stores[region],MATCH(Sales[[#This Row],[store_no]],Stores[store_no],0))</f>
        <v>3</v>
      </c>
      <c r="F4858" t="str">
        <f>INDEX(Stores[storetype],MATCH(Sales[[#This Row],[store_no]],Stores[store_no],0))</f>
        <v>C</v>
      </c>
      <c r="G4858" t="str">
        <f>INDEX(Stores[location_city],MATCH(Sales[[#This Row],[store_no]],Stores[store_no],0))</f>
        <v>Wichita</v>
      </c>
      <c r="H4858" t="str">
        <f>INDEX(Stores[location_state],MATCH(Sales[[#This Row],[store_no]],Stores[store_no],0))</f>
        <v>Kansas</v>
      </c>
      <c r="I4858">
        <f>INDEX(Stores[sqft],MATCH(Sales[[#This Row],[store_no]],Stores[store_no],0))</f>
        <v>72800</v>
      </c>
      <c r="J4858" s="4" t="str">
        <f>INDEX(Departments[dept_name],MATCH(Sales[[#This Row],[dept_no]],Departments[dept_no],0))</f>
        <v>Movies</v>
      </c>
      <c r="K4858" s="4" t="str">
        <f>CONCATENATE(Sales[[#This Row],[region]],Sales[[#This Row],[storetype]])</f>
        <v>3C</v>
      </c>
      <c r="L4858" s="4">
        <f>INDEX(RegionStoreCount[Store Count],MATCH(Sales[[#This Row],[RegionStoretype]],RegionStoreCount[Region/Type],0))</f>
        <v>2</v>
      </c>
      <c r="M4858" s="4">
        <f>AND(Sales[[#This Row],[date]]&lt;=TY_YTDMax,Sales[[#This Row],[date]]&gt;=TY_YTDMin)*Sales[[#This Row],[sales]]</f>
        <v>0</v>
      </c>
      <c r="N4858" s="4">
        <f>AND(Sales[[#This Row],[date]]&lt;=LY_YTDMax,Sales[[#This Row],[date]]&gt;=LY_YTDMin)*Sales[[#This Row],[sales]]</f>
        <v>0</v>
      </c>
      <c r="O4858" s="4">
        <f>AND(Sales[[#This Row],[date]]&gt;=YoY_Min,Sales[[#This Row],[date]]&lt;=TY_YTDMax)*(Sales[[#This Row],[sales]]/Sales[[#This Row],[sqft]])</f>
        <v>0.19929040384615385</v>
      </c>
      <c r="P4858" s="4">
        <f>SUMIF(Sales[RegionStoretype],Sales[[#This Row],[RegionStoretype]],Sales[YoY_SSF])/Sales[[#This Row],[Region_TypeCount]]</f>
        <v>47.561479460925746</v>
      </c>
    </row>
    <row r="4859" spans="1:16" x14ac:dyDescent="0.25">
      <c r="A4859" s="1">
        <v>43063</v>
      </c>
      <c r="B4859">
        <v>36</v>
      </c>
      <c r="C4859">
        <v>3</v>
      </c>
      <c r="D4859">
        <v>184602.47099999999</v>
      </c>
      <c r="E4859">
        <f>INDEX(Stores[region],MATCH(Sales[[#This Row],[store_no]],Stores[store_no],0))</f>
        <v>2</v>
      </c>
      <c r="F4859" t="str">
        <f>INDEX(Stores[storetype],MATCH(Sales[[#This Row],[store_no]],Stores[store_no],0))</f>
        <v>A</v>
      </c>
      <c r="G4859" t="str">
        <f>INDEX(Stores[location_city],MATCH(Sales[[#This Row],[store_no]],Stores[store_no],0))</f>
        <v>Aurora</v>
      </c>
      <c r="H4859" t="str">
        <f>INDEX(Stores[location_state],MATCH(Sales[[#This Row],[store_no]],Stores[store_no],0))</f>
        <v>Illinois</v>
      </c>
      <c r="I4859">
        <f>INDEX(Stores[sqft],MATCH(Sales[[#This Row],[store_no]],Stores[store_no],0))</f>
        <v>209900</v>
      </c>
      <c r="J4859" s="4" t="str">
        <f>INDEX(Departments[dept_name],MATCH(Sales[[#This Row],[dept_no]],Departments[dept_no],0))</f>
        <v>Beauty</v>
      </c>
      <c r="K4859" s="4" t="str">
        <f>CONCATENATE(Sales[[#This Row],[region]],Sales[[#This Row],[storetype]])</f>
        <v>2A</v>
      </c>
      <c r="L4859" s="4">
        <f>INDEX(RegionStoreCount[Store Count],MATCH(Sales[[#This Row],[RegionStoretype]],RegionStoreCount[Region/Type],0))</f>
        <v>5</v>
      </c>
      <c r="M4859" s="4">
        <f>AND(Sales[[#This Row],[date]]&lt;=TY_YTDMax,Sales[[#This Row],[date]]&gt;=TY_YTDMin)*Sales[[#This Row],[sales]]</f>
        <v>0</v>
      </c>
      <c r="N4859" s="4">
        <f>AND(Sales[[#This Row],[date]]&lt;=LY_YTDMax,Sales[[#This Row],[date]]&gt;=LY_YTDMin)*Sales[[#This Row],[sales]]</f>
        <v>0</v>
      </c>
      <c r="O4859" s="4">
        <f>AND(Sales[[#This Row],[date]]&gt;=YoY_Min,Sales[[#This Row],[date]]&lt;=TY_YTDMax)*(Sales[[#This Row],[sales]]/Sales[[#This Row],[sqft]])</f>
        <v>0.87947818484992846</v>
      </c>
      <c r="P4859" s="4">
        <f>SUMIF(Sales[RegionStoretype],Sales[[#This Row],[RegionStoretype]],Sales[YoY_SSF])/Sales[[#This Row],[Region_TypeCount]]</f>
        <v>60.052789354368521</v>
      </c>
    </row>
    <row r="4860" spans="1:16" x14ac:dyDescent="0.25">
      <c r="A4860" s="1">
        <v>43063</v>
      </c>
      <c r="B4860">
        <v>36</v>
      </c>
      <c r="C4860">
        <v>9</v>
      </c>
      <c r="D4860">
        <v>4057.2936</v>
      </c>
      <c r="E4860">
        <f>INDEX(Stores[region],MATCH(Sales[[#This Row],[store_no]],Stores[store_no],0))</f>
        <v>2</v>
      </c>
      <c r="F4860" t="str">
        <f>INDEX(Stores[storetype],MATCH(Sales[[#This Row],[store_no]],Stores[store_no],0))</f>
        <v>A</v>
      </c>
      <c r="G4860" t="str">
        <f>INDEX(Stores[location_city],MATCH(Sales[[#This Row],[store_no]],Stores[store_no],0))</f>
        <v>Aurora</v>
      </c>
      <c r="H4860" t="str">
        <f>INDEX(Stores[location_state],MATCH(Sales[[#This Row],[store_no]],Stores[store_no],0))</f>
        <v>Illinois</v>
      </c>
      <c r="I4860">
        <f>INDEX(Stores[sqft],MATCH(Sales[[#This Row],[store_no]],Stores[store_no],0))</f>
        <v>209900</v>
      </c>
      <c r="J4860" s="4" t="str">
        <f>INDEX(Departments[dept_name],MATCH(Sales[[#This Row],[dept_no]],Departments[dept_no],0))</f>
        <v>Garden</v>
      </c>
      <c r="K4860" s="4" t="str">
        <f>CONCATENATE(Sales[[#This Row],[region]],Sales[[#This Row],[storetype]])</f>
        <v>2A</v>
      </c>
      <c r="L4860" s="4">
        <f>INDEX(RegionStoreCount[Store Count],MATCH(Sales[[#This Row],[RegionStoretype]],RegionStoreCount[Region/Type],0))</f>
        <v>5</v>
      </c>
      <c r="M4860" s="4">
        <f>AND(Sales[[#This Row],[date]]&lt;=TY_YTDMax,Sales[[#This Row],[date]]&gt;=TY_YTDMin)*Sales[[#This Row],[sales]]</f>
        <v>0</v>
      </c>
      <c r="N4860" s="4">
        <f>AND(Sales[[#This Row],[date]]&lt;=LY_YTDMax,Sales[[#This Row],[date]]&gt;=LY_YTDMin)*Sales[[#This Row],[sales]]</f>
        <v>0</v>
      </c>
      <c r="O4860" s="4">
        <f>AND(Sales[[#This Row],[date]]&gt;=YoY_Min,Sales[[#This Row],[date]]&lt;=TY_YTDMax)*(Sales[[#This Row],[sales]]/Sales[[#This Row],[sqft]])</f>
        <v>1.9329650309671272E-2</v>
      </c>
      <c r="P4860" s="4">
        <f>SUMIF(Sales[RegionStoretype],Sales[[#This Row],[RegionStoretype]],Sales[YoY_SSF])/Sales[[#This Row],[Region_TypeCount]]</f>
        <v>60.052789354368521</v>
      </c>
    </row>
    <row r="4861" spans="1:16" x14ac:dyDescent="0.25">
      <c r="A4861" s="1">
        <v>43063</v>
      </c>
      <c r="B4861">
        <v>37</v>
      </c>
      <c r="C4861">
        <v>2</v>
      </c>
      <c r="D4861">
        <v>66087.324399999998</v>
      </c>
      <c r="E4861">
        <f>INDEX(Stores[region],MATCH(Sales[[#This Row],[store_no]],Stores[store_no],0))</f>
        <v>3</v>
      </c>
      <c r="F4861" t="str">
        <f>INDEX(Stores[storetype],MATCH(Sales[[#This Row],[store_no]],Stores[store_no],0))</f>
        <v>C</v>
      </c>
      <c r="G4861" t="str">
        <f>INDEX(Stores[location_city],MATCH(Sales[[#This Row],[store_no]],Stores[store_no],0))</f>
        <v>Lincoln</v>
      </c>
      <c r="H4861" t="str">
        <f>INDEX(Stores[location_state],MATCH(Sales[[#This Row],[store_no]],Stores[store_no],0))</f>
        <v>Nebraska</v>
      </c>
      <c r="I4861">
        <f>INDEX(Stores[sqft],MATCH(Sales[[#This Row],[store_no]],Stores[store_no],0))</f>
        <v>161300</v>
      </c>
      <c r="J4861" s="4" t="str">
        <f>INDEX(Departments[dept_name],MATCH(Sales[[#This Row],[dept_no]],Departments[dept_no],0))</f>
        <v>Baby</v>
      </c>
      <c r="K4861" s="4" t="str">
        <f>CONCATENATE(Sales[[#This Row],[region]],Sales[[#This Row],[storetype]])</f>
        <v>3C</v>
      </c>
      <c r="L4861" s="4">
        <f>INDEX(RegionStoreCount[Store Count],MATCH(Sales[[#This Row],[RegionStoretype]],RegionStoreCount[Region/Type],0))</f>
        <v>2</v>
      </c>
      <c r="M4861" s="4">
        <f>AND(Sales[[#This Row],[date]]&lt;=TY_YTDMax,Sales[[#This Row],[date]]&gt;=TY_YTDMin)*Sales[[#This Row],[sales]]</f>
        <v>0</v>
      </c>
      <c r="N4861" s="4">
        <f>AND(Sales[[#This Row],[date]]&lt;=LY_YTDMax,Sales[[#This Row],[date]]&gt;=LY_YTDMin)*Sales[[#This Row],[sales]]</f>
        <v>0</v>
      </c>
      <c r="O4861" s="4">
        <f>AND(Sales[[#This Row],[date]]&gt;=YoY_Min,Sales[[#This Row],[date]]&lt;=TY_YTDMax)*(Sales[[#This Row],[sales]]/Sales[[#This Row],[sqft]])</f>
        <v>0.40971682827030376</v>
      </c>
      <c r="P4861" s="4">
        <f>SUMIF(Sales[RegionStoretype],Sales[[#This Row],[RegionStoretype]],Sales[YoY_SSF])/Sales[[#This Row],[Region_TypeCount]]</f>
        <v>47.561479460925746</v>
      </c>
    </row>
    <row r="4862" spans="1:16" x14ac:dyDescent="0.25">
      <c r="A4862" s="1">
        <v>43063</v>
      </c>
      <c r="B4862">
        <v>37</v>
      </c>
      <c r="C4862">
        <v>5</v>
      </c>
      <c r="D4862">
        <v>175741.51199999999</v>
      </c>
      <c r="E4862">
        <f>INDEX(Stores[region],MATCH(Sales[[#This Row],[store_no]],Stores[store_no],0))</f>
        <v>3</v>
      </c>
      <c r="F4862" t="str">
        <f>INDEX(Stores[storetype],MATCH(Sales[[#This Row],[store_no]],Stores[store_no],0))</f>
        <v>C</v>
      </c>
      <c r="G4862" t="str">
        <f>INDEX(Stores[location_city],MATCH(Sales[[#This Row],[store_no]],Stores[store_no],0))</f>
        <v>Lincoln</v>
      </c>
      <c r="H4862" t="str">
        <f>INDEX(Stores[location_state],MATCH(Sales[[#This Row],[store_no]],Stores[store_no],0))</f>
        <v>Nebraska</v>
      </c>
      <c r="I4862">
        <f>INDEX(Stores[sqft],MATCH(Sales[[#This Row],[store_no]],Stores[store_no],0))</f>
        <v>161300</v>
      </c>
      <c r="J4862" s="4" t="str">
        <f>INDEX(Departments[dept_name],MATCH(Sales[[#This Row],[dept_no]],Departments[dept_no],0))</f>
        <v>Clothing</v>
      </c>
      <c r="K4862" s="4" t="str">
        <f>CONCATENATE(Sales[[#This Row],[region]],Sales[[#This Row],[storetype]])</f>
        <v>3C</v>
      </c>
      <c r="L4862" s="4">
        <f>INDEX(RegionStoreCount[Store Count],MATCH(Sales[[#This Row],[RegionStoretype]],RegionStoreCount[Region/Type],0))</f>
        <v>2</v>
      </c>
      <c r="M4862" s="4">
        <f>AND(Sales[[#This Row],[date]]&lt;=TY_YTDMax,Sales[[#This Row],[date]]&gt;=TY_YTDMin)*Sales[[#This Row],[sales]]</f>
        <v>0</v>
      </c>
      <c r="N4862" s="4">
        <f>AND(Sales[[#This Row],[date]]&lt;=LY_YTDMax,Sales[[#This Row],[date]]&gt;=LY_YTDMin)*Sales[[#This Row],[sales]]</f>
        <v>0</v>
      </c>
      <c r="O4862" s="4">
        <f>AND(Sales[[#This Row],[date]]&gt;=YoY_Min,Sales[[#This Row],[date]]&lt;=TY_YTDMax)*(Sales[[#This Row],[sales]]/Sales[[#This Row],[sqft]])</f>
        <v>1.0895320024798512</v>
      </c>
      <c r="P4862" s="4">
        <f>SUMIF(Sales[RegionStoretype],Sales[[#This Row],[RegionStoretype]],Sales[YoY_SSF])/Sales[[#This Row],[Region_TypeCount]]</f>
        <v>47.561479460925746</v>
      </c>
    </row>
    <row r="4863" spans="1:16" x14ac:dyDescent="0.25">
      <c r="A4863" s="1">
        <v>43063</v>
      </c>
      <c r="B4863">
        <v>37</v>
      </c>
      <c r="C4863">
        <v>9</v>
      </c>
      <c r="D4863">
        <v>2235.5107000000003</v>
      </c>
      <c r="E4863">
        <f>INDEX(Stores[region],MATCH(Sales[[#This Row],[store_no]],Stores[store_no],0))</f>
        <v>3</v>
      </c>
      <c r="F4863" t="str">
        <f>INDEX(Stores[storetype],MATCH(Sales[[#This Row],[store_no]],Stores[store_no],0))</f>
        <v>C</v>
      </c>
      <c r="G4863" t="str">
        <f>INDEX(Stores[location_city],MATCH(Sales[[#This Row],[store_no]],Stores[store_no],0))</f>
        <v>Lincoln</v>
      </c>
      <c r="H4863" t="str">
        <f>INDEX(Stores[location_state],MATCH(Sales[[#This Row],[store_no]],Stores[store_no],0))</f>
        <v>Nebraska</v>
      </c>
      <c r="I4863">
        <f>INDEX(Stores[sqft],MATCH(Sales[[#This Row],[store_no]],Stores[store_no],0))</f>
        <v>161300</v>
      </c>
      <c r="J4863" s="4" t="str">
        <f>INDEX(Departments[dept_name],MATCH(Sales[[#This Row],[dept_no]],Departments[dept_no],0))</f>
        <v>Garden</v>
      </c>
      <c r="K4863" s="4" t="str">
        <f>CONCATENATE(Sales[[#This Row],[region]],Sales[[#This Row],[storetype]])</f>
        <v>3C</v>
      </c>
      <c r="L4863" s="4">
        <f>INDEX(RegionStoreCount[Store Count],MATCH(Sales[[#This Row],[RegionStoretype]],RegionStoreCount[Region/Type],0))</f>
        <v>2</v>
      </c>
      <c r="M4863" s="4">
        <f>AND(Sales[[#This Row],[date]]&lt;=TY_YTDMax,Sales[[#This Row],[date]]&gt;=TY_YTDMin)*Sales[[#This Row],[sales]]</f>
        <v>0</v>
      </c>
      <c r="N4863" s="4">
        <f>AND(Sales[[#This Row],[date]]&lt;=LY_YTDMax,Sales[[#This Row],[date]]&gt;=LY_YTDMin)*Sales[[#This Row],[sales]]</f>
        <v>0</v>
      </c>
      <c r="O4863" s="4">
        <f>AND(Sales[[#This Row],[date]]&gt;=YoY_Min,Sales[[#This Row],[date]]&lt;=TY_YTDMax)*(Sales[[#This Row],[sales]]/Sales[[#This Row],[sqft]])</f>
        <v>1.3859334779913206E-2</v>
      </c>
      <c r="P4863" s="4">
        <f>SUMIF(Sales[RegionStoretype],Sales[[#This Row],[RegionStoretype]],Sales[YoY_SSF])/Sales[[#This Row],[Region_TypeCount]]</f>
        <v>47.561479460925746</v>
      </c>
    </row>
    <row r="4864" spans="1:16" x14ac:dyDescent="0.25">
      <c r="A4864" s="1">
        <v>43063</v>
      </c>
      <c r="B4864">
        <v>38</v>
      </c>
      <c r="C4864">
        <v>3</v>
      </c>
      <c r="D4864">
        <v>185001.3168</v>
      </c>
      <c r="E4864">
        <f>INDEX(Stores[region],MATCH(Sales[[#This Row],[store_no]],Stores[store_no],0))</f>
        <v>2</v>
      </c>
      <c r="F4864" t="str">
        <f>INDEX(Stores[storetype],MATCH(Sales[[#This Row],[store_no]],Stores[store_no],0))</f>
        <v>C</v>
      </c>
      <c r="G4864" t="str">
        <f>INDEX(Stores[location_city],MATCH(Sales[[#This Row],[store_no]],Stores[store_no],0))</f>
        <v>Hinsdale</v>
      </c>
      <c r="H4864" t="str">
        <f>INDEX(Stores[location_state],MATCH(Sales[[#This Row],[store_no]],Stores[store_no],0))</f>
        <v>Illinois</v>
      </c>
      <c r="I4864">
        <f>INDEX(Stores[sqft],MATCH(Sales[[#This Row],[store_no]],Stores[store_no],0))</f>
        <v>155600</v>
      </c>
      <c r="J4864" s="4" t="str">
        <f>INDEX(Departments[dept_name],MATCH(Sales[[#This Row],[dept_no]],Departments[dept_no],0))</f>
        <v>Beauty</v>
      </c>
      <c r="K4864" s="4" t="str">
        <f>CONCATENATE(Sales[[#This Row],[region]],Sales[[#This Row],[storetype]])</f>
        <v>2C</v>
      </c>
      <c r="L4864" s="4">
        <f>INDEX(RegionStoreCount[Store Count],MATCH(Sales[[#This Row],[RegionStoretype]],RegionStoreCount[Region/Type],0))</f>
        <v>1</v>
      </c>
      <c r="M4864" s="4">
        <f>AND(Sales[[#This Row],[date]]&lt;=TY_YTDMax,Sales[[#This Row],[date]]&gt;=TY_YTDMin)*Sales[[#This Row],[sales]]</f>
        <v>0</v>
      </c>
      <c r="N4864" s="4">
        <f>AND(Sales[[#This Row],[date]]&lt;=LY_YTDMax,Sales[[#This Row],[date]]&gt;=LY_YTDMin)*Sales[[#This Row],[sales]]</f>
        <v>0</v>
      </c>
      <c r="O4864" s="4">
        <f>AND(Sales[[#This Row],[date]]&gt;=YoY_Min,Sales[[#This Row],[date]]&lt;=TY_YTDMax)*(Sales[[#This Row],[sales]]/Sales[[#This Row],[sqft]])</f>
        <v>1.1889544781491002</v>
      </c>
      <c r="P4864" s="4">
        <f>SUMIF(Sales[RegionStoretype],Sales[[#This Row],[RegionStoretype]],Sales[YoY_SSF])/Sales[[#This Row],[Region_TypeCount]]</f>
        <v>44.537621913239086</v>
      </c>
    </row>
    <row r="4865" spans="1:16" x14ac:dyDescent="0.25">
      <c r="A4865" s="1">
        <v>43063</v>
      </c>
      <c r="B4865">
        <v>38</v>
      </c>
      <c r="C4865">
        <v>4</v>
      </c>
      <c r="D4865">
        <v>4529.4393</v>
      </c>
      <c r="E4865">
        <f>INDEX(Stores[region],MATCH(Sales[[#This Row],[store_no]],Stores[store_no],0))</f>
        <v>2</v>
      </c>
      <c r="F4865" t="str">
        <f>INDEX(Stores[storetype],MATCH(Sales[[#This Row],[store_no]],Stores[store_no],0))</f>
        <v>C</v>
      </c>
      <c r="G4865" t="str">
        <f>INDEX(Stores[location_city],MATCH(Sales[[#This Row],[store_no]],Stores[store_no],0))</f>
        <v>Hinsdale</v>
      </c>
      <c r="H4865" t="str">
        <f>INDEX(Stores[location_state],MATCH(Sales[[#This Row],[store_no]],Stores[store_no],0))</f>
        <v>Illinois</v>
      </c>
      <c r="I4865">
        <f>INDEX(Stores[sqft],MATCH(Sales[[#This Row],[store_no]],Stores[store_no],0))</f>
        <v>155600</v>
      </c>
      <c r="J4865" s="4" t="str">
        <f>INDEX(Departments[dept_name],MATCH(Sales[[#This Row],[dept_no]],Departments[dept_no],0))</f>
        <v>Books</v>
      </c>
      <c r="K4865" s="4" t="str">
        <f>CONCATENATE(Sales[[#This Row],[region]],Sales[[#This Row],[storetype]])</f>
        <v>2C</v>
      </c>
      <c r="L4865" s="4">
        <f>INDEX(RegionStoreCount[Store Count],MATCH(Sales[[#This Row],[RegionStoretype]],RegionStoreCount[Region/Type],0))</f>
        <v>1</v>
      </c>
      <c r="M4865" s="4">
        <f>AND(Sales[[#This Row],[date]]&lt;=TY_YTDMax,Sales[[#This Row],[date]]&gt;=TY_YTDMin)*Sales[[#This Row],[sales]]</f>
        <v>0</v>
      </c>
      <c r="N4865" s="4">
        <f>AND(Sales[[#This Row],[date]]&lt;=LY_YTDMax,Sales[[#This Row],[date]]&gt;=LY_YTDMin)*Sales[[#This Row],[sales]]</f>
        <v>0</v>
      </c>
      <c r="O4865" s="4">
        <f>AND(Sales[[#This Row],[date]]&gt;=YoY_Min,Sales[[#This Row],[date]]&lt;=TY_YTDMax)*(Sales[[#This Row],[sales]]/Sales[[#This Row],[sqft]])</f>
        <v>2.9109507069408739E-2</v>
      </c>
      <c r="P4865" s="4">
        <f>SUMIF(Sales[RegionStoretype],Sales[[#This Row],[RegionStoretype]],Sales[YoY_SSF])/Sales[[#This Row],[Region_TypeCount]]</f>
        <v>44.537621913239086</v>
      </c>
    </row>
    <row r="4866" spans="1:16" x14ac:dyDescent="0.25">
      <c r="A4866" s="1">
        <v>43063</v>
      </c>
      <c r="B4866">
        <v>38</v>
      </c>
      <c r="C4866">
        <v>10</v>
      </c>
      <c r="D4866">
        <v>13594.530099999998</v>
      </c>
      <c r="E4866">
        <f>INDEX(Stores[region],MATCH(Sales[[#This Row],[store_no]],Stores[store_no],0))</f>
        <v>2</v>
      </c>
      <c r="F4866" t="str">
        <f>INDEX(Stores[storetype],MATCH(Sales[[#This Row],[store_no]],Stores[store_no],0))</f>
        <v>C</v>
      </c>
      <c r="G4866" t="str">
        <f>INDEX(Stores[location_city],MATCH(Sales[[#This Row],[store_no]],Stores[store_no],0))</f>
        <v>Hinsdale</v>
      </c>
      <c r="H4866" t="str">
        <f>INDEX(Stores[location_state],MATCH(Sales[[#This Row],[store_no]],Stores[store_no],0))</f>
        <v>Illinois</v>
      </c>
      <c r="I4866">
        <f>INDEX(Stores[sqft],MATCH(Sales[[#This Row],[store_no]],Stores[store_no],0))</f>
        <v>155600</v>
      </c>
      <c r="J4866" s="4" t="str">
        <f>INDEX(Departments[dept_name],MATCH(Sales[[#This Row],[dept_no]],Departments[dept_no],0))</f>
        <v>Health</v>
      </c>
      <c r="K4866" s="4" t="str">
        <f>CONCATENATE(Sales[[#This Row],[region]],Sales[[#This Row],[storetype]])</f>
        <v>2C</v>
      </c>
      <c r="L4866" s="4">
        <f>INDEX(RegionStoreCount[Store Count],MATCH(Sales[[#This Row],[RegionStoretype]],RegionStoreCount[Region/Type],0))</f>
        <v>1</v>
      </c>
      <c r="M4866" s="4">
        <f>AND(Sales[[#This Row],[date]]&lt;=TY_YTDMax,Sales[[#This Row],[date]]&gt;=TY_YTDMin)*Sales[[#This Row],[sales]]</f>
        <v>0</v>
      </c>
      <c r="N4866" s="4">
        <f>AND(Sales[[#This Row],[date]]&lt;=LY_YTDMax,Sales[[#This Row],[date]]&gt;=LY_YTDMin)*Sales[[#This Row],[sales]]</f>
        <v>0</v>
      </c>
      <c r="O4866" s="4">
        <f>AND(Sales[[#This Row],[date]]&gt;=YoY_Min,Sales[[#This Row],[date]]&lt;=TY_YTDMax)*(Sales[[#This Row],[sales]]/Sales[[#This Row],[sqft]])</f>
        <v>8.7368445372750625E-2</v>
      </c>
      <c r="P4866" s="4">
        <f>SUMIF(Sales[RegionStoretype],Sales[[#This Row],[RegionStoretype]],Sales[YoY_SSF])/Sales[[#This Row],[Region_TypeCount]]</f>
        <v>44.537621913239086</v>
      </c>
    </row>
    <row r="4867" spans="1:16" x14ac:dyDescent="0.25">
      <c r="A4867" s="1">
        <v>43063</v>
      </c>
      <c r="B4867">
        <v>38</v>
      </c>
      <c r="C4867">
        <v>12</v>
      </c>
      <c r="D4867">
        <v>51038.144800000009</v>
      </c>
      <c r="E4867">
        <f>INDEX(Stores[region],MATCH(Sales[[#This Row],[store_no]],Stores[store_no],0))</f>
        <v>2</v>
      </c>
      <c r="F4867" t="str">
        <f>INDEX(Stores[storetype],MATCH(Sales[[#This Row],[store_no]],Stores[store_no],0))</f>
        <v>C</v>
      </c>
      <c r="G4867" t="str">
        <f>INDEX(Stores[location_city],MATCH(Sales[[#This Row],[store_no]],Stores[store_no],0))</f>
        <v>Hinsdale</v>
      </c>
      <c r="H4867" t="str">
        <f>INDEX(Stores[location_state],MATCH(Sales[[#This Row],[store_no]],Stores[store_no],0))</f>
        <v>Illinois</v>
      </c>
      <c r="I4867">
        <f>INDEX(Stores[sqft],MATCH(Sales[[#This Row],[store_no]],Stores[store_no],0))</f>
        <v>155600</v>
      </c>
      <c r="J4867" s="4" t="str">
        <f>INDEX(Departments[dept_name],MATCH(Sales[[#This Row],[dept_no]],Departments[dept_no],0))</f>
        <v>Jewelery</v>
      </c>
      <c r="K4867" s="4" t="str">
        <f>CONCATENATE(Sales[[#This Row],[region]],Sales[[#This Row],[storetype]])</f>
        <v>2C</v>
      </c>
      <c r="L4867" s="4">
        <f>INDEX(RegionStoreCount[Store Count],MATCH(Sales[[#This Row],[RegionStoretype]],RegionStoreCount[Region/Type],0))</f>
        <v>1</v>
      </c>
      <c r="M4867" s="4">
        <f>AND(Sales[[#This Row],[date]]&lt;=TY_YTDMax,Sales[[#This Row],[date]]&gt;=TY_YTDMin)*Sales[[#This Row],[sales]]</f>
        <v>0</v>
      </c>
      <c r="N4867" s="4">
        <f>AND(Sales[[#This Row],[date]]&lt;=LY_YTDMax,Sales[[#This Row],[date]]&gt;=LY_YTDMin)*Sales[[#This Row],[sales]]</f>
        <v>0</v>
      </c>
      <c r="O4867" s="4">
        <f>AND(Sales[[#This Row],[date]]&gt;=YoY_Min,Sales[[#This Row],[date]]&lt;=TY_YTDMax)*(Sales[[#This Row],[sales]]/Sales[[#This Row],[sqft]])</f>
        <v>0.32800864267352192</v>
      </c>
      <c r="P4867" s="4">
        <f>SUMIF(Sales[RegionStoretype],Sales[[#This Row],[RegionStoretype]],Sales[YoY_SSF])/Sales[[#This Row],[Region_TypeCount]]</f>
        <v>44.537621913239086</v>
      </c>
    </row>
    <row r="4868" spans="1:16" x14ac:dyDescent="0.25">
      <c r="A4868" s="1">
        <v>43070</v>
      </c>
      <c r="B4868">
        <v>1</v>
      </c>
      <c r="C4868">
        <v>4</v>
      </c>
      <c r="D4868">
        <v>10140.8146</v>
      </c>
      <c r="E4868">
        <f>INDEX(Stores[region],MATCH(Sales[[#This Row],[store_no]],Stores[store_no],0))</f>
        <v>1</v>
      </c>
      <c r="F4868" t="str">
        <f>INDEX(Stores[storetype],MATCH(Sales[[#This Row],[store_no]],Stores[store_no],0))</f>
        <v>A</v>
      </c>
      <c r="G4868" t="str">
        <f>INDEX(Stores[location_city],MATCH(Sales[[#This Row],[store_no]],Stores[store_no],0))</f>
        <v>Ann Arbor</v>
      </c>
      <c r="H4868" t="str">
        <f>INDEX(Stores[location_state],MATCH(Sales[[#This Row],[store_no]],Stores[store_no],0))</f>
        <v>Michigan</v>
      </c>
      <c r="I4868">
        <f>INDEX(Stores[sqft],MATCH(Sales[[#This Row],[store_no]],Stores[store_no],0))</f>
        <v>100600</v>
      </c>
      <c r="J4868" s="4" t="str">
        <f>INDEX(Departments[dept_name],MATCH(Sales[[#This Row],[dept_no]],Departments[dept_no],0))</f>
        <v>Books</v>
      </c>
      <c r="K4868" s="4" t="str">
        <f>CONCATENATE(Sales[[#This Row],[region]],Sales[[#This Row],[storetype]])</f>
        <v>1A</v>
      </c>
      <c r="L4868" s="4">
        <f>INDEX(RegionStoreCount[Store Count],MATCH(Sales[[#This Row],[RegionStoretype]],RegionStoreCount[Region/Type],0))</f>
        <v>5</v>
      </c>
      <c r="M4868" s="4">
        <f>AND(Sales[[#This Row],[date]]&lt;=TY_YTDMax,Sales[[#This Row],[date]]&gt;=TY_YTDMin)*Sales[[#This Row],[sales]]</f>
        <v>0</v>
      </c>
      <c r="N4868" s="4">
        <f>AND(Sales[[#This Row],[date]]&lt;=LY_YTDMax,Sales[[#This Row],[date]]&gt;=LY_YTDMin)*Sales[[#This Row],[sales]]</f>
        <v>0</v>
      </c>
      <c r="O4868" s="4">
        <f>AND(Sales[[#This Row],[date]]&gt;=YoY_Min,Sales[[#This Row],[date]]&lt;=TY_YTDMax)*(Sales[[#This Row],[sales]]/Sales[[#This Row],[sqft]])</f>
        <v>0.10080332604373757</v>
      </c>
      <c r="P4868" s="4">
        <f>SUMIF(Sales[RegionStoretype],Sales[[#This Row],[RegionStoretype]],Sales[YoY_SSF])/Sales[[#This Row],[Region_TypeCount]]</f>
        <v>59.469551530910678</v>
      </c>
    </row>
    <row r="4869" spans="1:16" x14ac:dyDescent="0.25">
      <c r="A4869" s="1">
        <v>43070</v>
      </c>
      <c r="B4869">
        <v>2</v>
      </c>
      <c r="C4869">
        <v>4</v>
      </c>
      <c r="D4869">
        <v>52835.705699999999</v>
      </c>
      <c r="E4869">
        <f>INDEX(Stores[region],MATCH(Sales[[#This Row],[store_no]],Stores[store_no],0))</f>
        <v>3</v>
      </c>
      <c r="F4869" t="str">
        <f>INDEX(Stores[storetype],MATCH(Sales[[#This Row],[store_no]],Stores[store_no],0))</f>
        <v>A</v>
      </c>
      <c r="G4869" t="str">
        <f>INDEX(Stores[location_city],MATCH(Sales[[#This Row],[store_no]],Stores[store_no],0))</f>
        <v>Minneapolis</v>
      </c>
      <c r="H4869" t="str">
        <f>INDEX(Stores[location_state],MATCH(Sales[[#This Row],[store_no]],Stores[store_no],0))</f>
        <v>Minnesota</v>
      </c>
      <c r="I4869">
        <f>INDEX(Stores[sqft],MATCH(Sales[[#This Row],[store_no]],Stores[store_no],0))</f>
        <v>210400</v>
      </c>
      <c r="J4869" s="4" t="str">
        <f>INDEX(Departments[dept_name],MATCH(Sales[[#This Row],[dept_no]],Departments[dept_no],0))</f>
        <v>Books</v>
      </c>
      <c r="K4869" s="4" t="str">
        <f>CONCATENATE(Sales[[#This Row],[region]],Sales[[#This Row],[storetype]])</f>
        <v>3A</v>
      </c>
      <c r="L4869" s="4">
        <f>INDEX(RegionStoreCount[Store Count],MATCH(Sales[[#This Row],[RegionStoretype]],RegionStoreCount[Region/Type],0))</f>
        <v>9</v>
      </c>
      <c r="M4869" s="4">
        <f>AND(Sales[[#This Row],[date]]&lt;=TY_YTDMax,Sales[[#This Row],[date]]&gt;=TY_YTDMin)*Sales[[#This Row],[sales]]</f>
        <v>0</v>
      </c>
      <c r="N4869" s="4">
        <f>AND(Sales[[#This Row],[date]]&lt;=LY_YTDMax,Sales[[#This Row],[date]]&gt;=LY_YTDMin)*Sales[[#This Row],[sales]]</f>
        <v>0</v>
      </c>
      <c r="O4869" s="4">
        <f>AND(Sales[[#This Row],[date]]&gt;=YoY_Min,Sales[[#This Row],[date]]&lt;=TY_YTDMax)*(Sales[[#This Row],[sales]]/Sales[[#This Row],[sqft]])</f>
        <v>0.25112027423954369</v>
      </c>
      <c r="P4869" s="4">
        <f>SUMIF(Sales[RegionStoretype],Sales[[#This Row],[RegionStoretype]],Sales[YoY_SSF])/Sales[[#This Row],[Region_TypeCount]]</f>
        <v>53.603836561720975</v>
      </c>
    </row>
    <row r="4870" spans="1:16" x14ac:dyDescent="0.25">
      <c r="A4870" s="1">
        <v>43070</v>
      </c>
      <c r="B4870">
        <v>2</v>
      </c>
      <c r="C4870">
        <v>12</v>
      </c>
      <c r="D4870">
        <v>113306.47570000001</v>
      </c>
      <c r="E4870">
        <f>INDEX(Stores[region],MATCH(Sales[[#This Row],[store_no]],Stores[store_no],0))</f>
        <v>3</v>
      </c>
      <c r="F4870" t="str">
        <f>INDEX(Stores[storetype],MATCH(Sales[[#This Row],[store_no]],Stores[store_no],0))</f>
        <v>A</v>
      </c>
      <c r="G4870" t="str">
        <f>INDEX(Stores[location_city],MATCH(Sales[[#This Row],[store_no]],Stores[store_no],0))</f>
        <v>Minneapolis</v>
      </c>
      <c r="H4870" t="str">
        <f>INDEX(Stores[location_state],MATCH(Sales[[#This Row],[store_no]],Stores[store_no],0))</f>
        <v>Minnesota</v>
      </c>
      <c r="I4870">
        <f>INDEX(Stores[sqft],MATCH(Sales[[#This Row],[store_no]],Stores[store_no],0))</f>
        <v>210400</v>
      </c>
      <c r="J4870" s="4" t="str">
        <f>INDEX(Departments[dept_name],MATCH(Sales[[#This Row],[dept_no]],Departments[dept_no],0))</f>
        <v>Jewelery</v>
      </c>
      <c r="K4870" s="4" t="str">
        <f>CONCATENATE(Sales[[#This Row],[region]],Sales[[#This Row],[storetype]])</f>
        <v>3A</v>
      </c>
      <c r="L4870" s="4">
        <f>INDEX(RegionStoreCount[Store Count],MATCH(Sales[[#This Row],[RegionStoretype]],RegionStoreCount[Region/Type],0))</f>
        <v>9</v>
      </c>
      <c r="M4870" s="4">
        <f>AND(Sales[[#This Row],[date]]&lt;=TY_YTDMax,Sales[[#This Row],[date]]&gt;=TY_YTDMin)*Sales[[#This Row],[sales]]</f>
        <v>0</v>
      </c>
      <c r="N4870" s="4">
        <f>AND(Sales[[#This Row],[date]]&lt;=LY_YTDMax,Sales[[#This Row],[date]]&gt;=LY_YTDMin)*Sales[[#This Row],[sales]]</f>
        <v>0</v>
      </c>
      <c r="O4870" s="4">
        <f>AND(Sales[[#This Row],[date]]&gt;=YoY_Min,Sales[[#This Row],[date]]&lt;=TY_YTDMax)*(Sales[[#This Row],[sales]]/Sales[[#This Row],[sqft]])</f>
        <v>0.53852887690114071</v>
      </c>
      <c r="P4870" s="4">
        <f>SUMIF(Sales[RegionStoretype],Sales[[#This Row],[RegionStoretype]],Sales[YoY_SSF])/Sales[[#This Row],[Region_TypeCount]]</f>
        <v>53.603836561720975</v>
      </c>
    </row>
    <row r="4871" spans="1:16" x14ac:dyDescent="0.25">
      <c r="A4871" s="1">
        <v>43070</v>
      </c>
      <c r="B4871">
        <v>2</v>
      </c>
      <c r="C4871">
        <v>17</v>
      </c>
      <c r="D4871">
        <v>27069.636000000002</v>
      </c>
      <c r="E4871">
        <f>INDEX(Stores[region],MATCH(Sales[[#This Row],[store_no]],Stores[store_no],0))</f>
        <v>3</v>
      </c>
      <c r="F4871" t="str">
        <f>INDEX(Stores[storetype],MATCH(Sales[[#This Row],[store_no]],Stores[store_no],0))</f>
        <v>A</v>
      </c>
      <c r="G4871" t="str">
        <f>INDEX(Stores[location_city],MATCH(Sales[[#This Row],[store_no]],Stores[store_no],0))</f>
        <v>Minneapolis</v>
      </c>
      <c r="H4871" t="str">
        <f>INDEX(Stores[location_state],MATCH(Sales[[#This Row],[store_no]],Stores[store_no],0))</f>
        <v>Minnesota</v>
      </c>
      <c r="I4871">
        <f>INDEX(Stores[sqft],MATCH(Sales[[#This Row],[store_no]],Stores[store_no],0))</f>
        <v>210400</v>
      </c>
      <c r="J4871" s="4" t="str">
        <f>INDEX(Departments[dept_name],MATCH(Sales[[#This Row],[dept_no]],Departments[dept_no],0))</f>
        <v>Shoes</v>
      </c>
      <c r="K4871" s="4" t="str">
        <f>CONCATENATE(Sales[[#This Row],[region]],Sales[[#This Row],[storetype]])</f>
        <v>3A</v>
      </c>
      <c r="L4871" s="4">
        <f>INDEX(RegionStoreCount[Store Count],MATCH(Sales[[#This Row],[RegionStoretype]],RegionStoreCount[Region/Type],0))</f>
        <v>9</v>
      </c>
      <c r="M4871" s="4">
        <f>AND(Sales[[#This Row],[date]]&lt;=TY_YTDMax,Sales[[#This Row],[date]]&gt;=TY_YTDMin)*Sales[[#This Row],[sales]]</f>
        <v>0</v>
      </c>
      <c r="N4871" s="4">
        <f>AND(Sales[[#This Row],[date]]&lt;=LY_YTDMax,Sales[[#This Row],[date]]&gt;=LY_YTDMin)*Sales[[#This Row],[sales]]</f>
        <v>0</v>
      </c>
      <c r="O4871" s="4">
        <f>AND(Sales[[#This Row],[date]]&gt;=YoY_Min,Sales[[#This Row],[date]]&lt;=TY_YTDMax)*(Sales[[#This Row],[sales]]/Sales[[#This Row],[sqft]])</f>
        <v>0.1286579657794677</v>
      </c>
      <c r="P4871" s="4">
        <f>SUMIF(Sales[RegionStoretype],Sales[[#This Row],[RegionStoretype]],Sales[YoY_SSF])/Sales[[#This Row],[Region_TypeCount]]</f>
        <v>53.603836561720975</v>
      </c>
    </row>
    <row r="4872" spans="1:16" x14ac:dyDescent="0.25">
      <c r="A4872" s="1">
        <v>43070</v>
      </c>
      <c r="B4872">
        <v>3</v>
      </c>
      <c r="C4872">
        <v>2</v>
      </c>
      <c r="D4872">
        <v>75100.568599999999</v>
      </c>
      <c r="E4872">
        <f>INDEX(Stores[region],MATCH(Sales[[#This Row],[store_no]],Stores[store_no],0))</f>
        <v>1</v>
      </c>
      <c r="F4872" t="str">
        <f>INDEX(Stores[storetype],MATCH(Sales[[#This Row],[store_no]],Stores[store_no],0))</f>
        <v>B</v>
      </c>
      <c r="G4872" t="str">
        <f>INDEX(Stores[location_city],MATCH(Sales[[#This Row],[store_no]],Stores[store_no],0))</f>
        <v>Detroit</v>
      </c>
      <c r="H4872" t="str">
        <f>INDEX(Stores[location_state],MATCH(Sales[[#This Row],[store_no]],Stores[store_no],0))</f>
        <v>Michigan</v>
      </c>
      <c r="I4872">
        <f>INDEX(Stores[sqft],MATCH(Sales[[#This Row],[store_no]],Stores[store_no],0))</f>
        <v>114500</v>
      </c>
      <c r="J4872" s="4" t="str">
        <f>INDEX(Departments[dept_name],MATCH(Sales[[#This Row],[dept_no]],Departments[dept_no],0))</f>
        <v>Baby</v>
      </c>
      <c r="K4872" s="4" t="str">
        <f>CONCATENATE(Sales[[#This Row],[region]],Sales[[#This Row],[storetype]])</f>
        <v>1B</v>
      </c>
      <c r="L4872" s="4">
        <f>INDEX(RegionStoreCount[Store Count],MATCH(Sales[[#This Row],[RegionStoretype]],RegionStoreCount[Region/Type],0))</f>
        <v>5</v>
      </c>
      <c r="M4872" s="4">
        <f>AND(Sales[[#This Row],[date]]&lt;=TY_YTDMax,Sales[[#This Row],[date]]&gt;=TY_YTDMin)*Sales[[#This Row],[sales]]</f>
        <v>0</v>
      </c>
      <c r="N4872" s="4">
        <f>AND(Sales[[#This Row],[date]]&lt;=LY_YTDMax,Sales[[#This Row],[date]]&gt;=LY_YTDMin)*Sales[[#This Row],[sales]]</f>
        <v>0</v>
      </c>
      <c r="O4872" s="4">
        <f>AND(Sales[[#This Row],[date]]&gt;=YoY_Min,Sales[[#This Row],[date]]&lt;=TY_YTDMax)*(Sales[[#This Row],[sales]]/Sales[[#This Row],[sqft]])</f>
        <v>0.65590016244541482</v>
      </c>
      <c r="P4872" s="4">
        <f>SUMIF(Sales[RegionStoretype],Sales[[#This Row],[RegionStoretype]],Sales[YoY_SSF])/Sales[[#This Row],[Region_TypeCount]]</f>
        <v>68.518982968140051</v>
      </c>
    </row>
    <row r="4873" spans="1:16" x14ac:dyDescent="0.25">
      <c r="A4873" s="1">
        <v>43070</v>
      </c>
      <c r="B4873">
        <v>3</v>
      </c>
      <c r="C4873">
        <v>11</v>
      </c>
      <c r="D4873">
        <v>91011.664699999994</v>
      </c>
      <c r="E4873">
        <f>INDEX(Stores[region],MATCH(Sales[[#This Row],[store_no]],Stores[store_no],0))</f>
        <v>1</v>
      </c>
      <c r="F4873" t="str">
        <f>INDEX(Stores[storetype],MATCH(Sales[[#This Row],[store_no]],Stores[store_no],0))</f>
        <v>B</v>
      </c>
      <c r="G4873" t="str">
        <f>INDEX(Stores[location_city],MATCH(Sales[[#This Row],[store_no]],Stores[store_no],0))</f>
        <v>Detroit</v>
      </c>
      <c r="H4873" t="str">
        <f>INDEX(Stores[location_state],MATCH(Sales[[#This Row],[store_no]],Stores[store_no],0))</f>
        <v>Michigan</v>
      </c>
      <c r="I4873">
        <f>INDEX(Stores[sqft],MATCH(Sales[[#This Row],[store_no]],Stores[store_no],0))</f>
        <v>114500</v>
      </c>
      <c r="J4873" s="4" t="str">
        <f>INDEX(Departments[dept_name],MATCH(Sales[[#This Row],[dept_no]],Departments[dept_no],0))</f>
        <v>Home</v>
      </c>
      <c r="K4873" s="4" t="str">
        <f>CONCATENATE(Sales[[#This Row],[region]],Sales[[#This Row],[storetype]])</f>
        <v>1B</v>
      </c>
      <c r="L4873" s="4">
        <f>INDEX(RegionStoreCount[Store Count],MATCH(Sales[[#This Row],[RegionStoretype]],RegionStoreCount[Region/Type],0))</f>
        <v>5</v>
      </c>
      <c r="M4873" s="4">
        <f>AND(Sales[[#This Row],[date]]&lt;=TY_YTDMax,Sales[[#This Row],[date]]&gt;=TY_YTDMin)*Sales[[#This Row],[sales]]</f>
        <v>0</v>
      </c>
      <c r="N4873" s="4">
        <f>AND(Sales[[#This Row],[date]]&lt;=LY_YTDMax,Sales[[#This Row],[date]]&gt;=LY_YTDMin)*Sales[[#This Row],[sales]]</f>
        <v>0</v>
      </c>
      <c r="O4873" s="4">
        <f>AND(Sales[[#This Row],[date]]&gt;=YoY_Min,Sales[[#This Row],[date]]&lt;=TY_YTDMax)*(Sales[[#This Row],[sales]]/Sales[[#This Row],[sqft]])</f>
        <v>0.79486170043668114</v>
      </c>
      <c r="P4873" s="4">
        <f>SUMIF(Sales[RegionStoretype],Sales[[#This Row],[RegionStoretype]],Sales[YoY_SSF])/Sales[[#This Row],[Region_TypeCount]]</f>
        <v>68.518982968140051</v>
      </c>
    </row>
    <row r="4874" spans="1:16" x14ac:dyDescent="0.25">
      <c r="A4874" s="1">
        <v>43070</v>
      </c>
      <c r="B4874">
        <v>3</v>
      </c>
      <c r="C4874">
        <v>13</v>
      </c>
      <c r="D4874">
        <v>248941.37350000002</v>
      </c>
      <c r="E4874">
        <f>INDEX(Stores[region],MATCH(Sales[[#This Row],[store_no]],Stores[store_no],0))</f>
        <v>1</v>
      </c>
      <c r="F4874" t="str">
        <f>INDEX(Stores[storetype],MATCH(Sales[[#This Row],[store_no]],Stores[store_no],0))</f>
        <v>B</v>
      </c>
      <c r="G4874" t="str">
        <f>INDEX(Stores[location_city],MATCH(Sales[[#This Row],[store_no]],Stores[store_no],0))</f>
        <v>Detroit</v>
      </c>
      <c r="H4874" t="str">
        <f>INDEX(Stores[location_state],MATCH(Sales[[#This Row],[store_no]],Stores[store_no],0))</f>
        <v>Michigan</v>
      </c>
      <c r="I4874">
        <f>INDEX(Stores[sqft],MATCH(Sales[[#This Row],[store_no]],Stores[store_no],0))</f>
        <v>114500</v>
      </c>
      <c r="J4874" s="4" t="str">
        <f>INDEX(Departments[dept_name],MATCH(Sales[[#This Row],[dept_no]],Departments[dept_no],0))</f>
        <v>Kids</v>
      </c>
      <c r="K4874" s="4" t="str">
        <f>CONCATENATE(Sales[[#This Row],[region]],Sales[[#This Row],[storetype]])</f>
        <v>1B</v>
      </c>
      <c r="L4874" s="4">
        <f>INDEX(RegionStoreCount[Store Count],MATCH(Sales[[#This Row],[RegionStoretype]],RegionStoreCount[Region/Type],0))</f>
        <v>5</v>
      </c>
      <c r="M4874" s="4">
        <f>AND(Sales[[#This Row],[date]]&lt;=TY_YTDMax,Sales[[#This Row],[date]]&gt;=TY_YTDMin)*Sales[[#This Row],[sales]]</f>
        <v>0</v>
      </c>
      <c r="N4874" s="4">
        <f>AND(Sales[[#This Row],[date]]&lt;=LY_YTDMax,Sales[[#This Row],[date]]&gt;=LY_YTDMin)*Sales[[#This Row],[sales]]</f>
        <v>0</v>
      </c>
      <c r="O4874" s="4">
        <f>AND(Sales[[#This Row],[date]]&gt;=YoY_Min,Sales[[#This Row],[date]]&lt;=TY_YTDMax)*(Sales[[#This Row],[sales]]/Sales[[#This Row],[sqft]])</f>
        <v>2.1741604672489085</v>
      </c>
      <c r="P4874" s="4">
        <f>SUMIF(Sales[RegionStoretype],Sales[[#This Row],[RegionStoretype]],Sales[YoY_SSF])/Sales[[#This Row],[Region_TypeCount]]</f>
        <v>68.518982968140051</v>
      </c>
    </row>
    <row r="4875" spans="1:16" x14ac:dyDescent="0.25">
      <c r="A4875" s="1">
        <v>43070</v>
      </c>
      <c r="B4875">
        <v>4</v>
      </c>
      <c r="C4875">
        <v>2</v>
      </c>
      <c r="D4875">
        <v>61848.8295</v>
      </c>
      <c r="E4875">
        <f>INDEX(Stores[region],MATCH(Sales[[#This Row],[store_no]],Stores[store_no],0))</f>
        <v>1</v>
      </c>
      <c r="F4875" t="str">
        <f>INDEX(Stores[storetype],MATCH(Sales[[#This Row],[store_no]],Stores[store_no],0))</f>
        <v>A</v>
      </c>
      <c r="G4875" t="str">
        <f>INDEX(Stores[location_city],MATCH(Sales[[#This Row],[store_no]],Stores[store_no],0))</f>
        <v>Cincinnati</v>
      </c>
      <c r="H4875" t="str">
        <f>INDEX(Stores[location_state],MATCH(Sales[[#This Row],[store_no]],Stores[store_no],0))</f>
        <v>Ohio</v>
      </c>
      <c r="I4875">
        <f>INDEX(Stores[sqft],MATCH(Sales[[#This Row],[store_no]],Stores[store_no],0))</f>
        <v>127800</v>
      </c>
      <c r="J4875" s="4" t="str">
        <f>INDEX(Departments[dept_name],MATCH(Sales[[#This Row],[dept_no]],Departments[dept_no],0))</f>
        <v>Baby</v>
      </c>
      <c r="K4875" s="4" t="str">
        <f>CONCATENATE(Sales[[#This Row],[region]],Sales[[#This Row],[storetype]])</f>
        <v>1A</v>
      </c>
      <c r="L4875" s="4">
        <f>INDEX(RegionStoreCount[Store Count],MATCH(Sales[[#This Row],[RegionStoretype]],RegionStoreCount[Region/Type],0))</f>
        <v>5</v>
      </c>
      <c r="M4875" s="4">
        <f>AND(Sales[[#This Row],[date]]&lt;=TY_YTDMax,Sales[[#This Row],[date]]&gt;=TY_YTDMin)*Sales[[#This Row],[sales]]</f>
        <v>0</v>
      </c>
      <c r="N4875" s="4">
        <f>AND(Sales[[#This Row],[date]]&lt;=LY_YTDMax,Sales[[#This Row],[date]]&gt;=LY_YTDMin)*Sales[[#This Row],[sales]]</f>
        <v>0</v>
      </c>
      <c r="O4875" s="4">
        <f>AND(Sales[[#This Row],[date]]&gt;=YoY_Min,Sales[[#This Row],[date]]&lt;=TY_YTDMax)*(Sales[[#This Row],[sales]]/Sales[[#This Row],[sqft]])</f>
        <v>0.48395015258215962</v>
      </c>
      <c r="P4875" s="4">
        <f>SUMIF(Sales[RegionStoretype],Sales[[#This Row],[RegionStoretype]],Sales[YoY_SSF])/Sales[[#This Row],[Region_TypeCount]]</f>
        <v>59.469551530910678</v>
      </c>
    </row>
    <row r="4876" spans="1:16" x14ac:dyDescent="0.25">
      <c r="A4876" s="1">
        <v>43070</v>
      </c>
      <c r="B4876">
        <v>5</v>
      </c>
      <c r="C4876">
        <v>8</v>
      </c>
      <c r="D4876">
        <v>54628.0962</v>
      </c>
      <c r="E4876">
        <f>INDEX(Stores[region],MATCH(Sales[[#This Row],[store_no]],Stores[store_no],0))</f>
        <v>1</v>
      </c>
      <c r="F4876" t="str">
        <f>INDEX(Stores[storetype],MATCH(Sales[[#This Row],[store_no]],Stores[store_no],0))</f>
        <v>B</v>
      </c>
      <c r="G4876" t="str">
        <f>INDEX(Stores[location_city],MATCH(Sales[[#This Row],[store_no]],Stores[store_no],0))</f>
        <v>Bloomington</v>
      </c>
      <c r="H4876" t="str">
        <f>INDEX(Stores[location_state],MATCH(Sales[[#This Row],[store_no]],Stores[store_no],0))</f>
        <v>Indiana</v>
      </c>
      <c r="I4876">
        <f>INDEX(Stores[sqft],MATCH(Sales[[#This Row],[store_no]],Stores[store_no],0))</f>
        <v>114500</v>
      </c>
      <c r="J4876" s="4" t="str">
        <f>INDEX(Departments[dept_name],MATCH(Sales[[#This Row],[dept_no]],Departments[dept_no],0))</f>
        <v>Games</v>
      </c>
      <c r="K4876" s="4" t="str">
        <f>CONCATENATE(Sales[[#This Row],[region]],Sales[[#This Row],[storetype]])</f>
        <v>1B</v>
      </c>
      <c r="L4876" s="4">
        <f>INDEX(RegionStoreCount[Store Count],MATCH(Sales[[#This Row],[RegionStoretype]],RegionStoreCount[Region/Type],0))</f>
        <v>5</v>
      </c>
      <c r="M4876" s="4">
        <f>AND(Sales[[#This Row],[date]]&lt;=TY_YTDMax,Sales[[#This Row],[date]]&gt;=TY_YTDMin)*Sales[[#This Row],[sales]]</f>
        <v>0</v>
      </c>
      <c r="N4876" s="4">
        <f>AND(Sales[[#This Row],[date]]&lt;=LY_YTDMax,Sales[[#This Row],[date]]&gt;=LY_YTDMin)*Sales[[#This Row],[sales]]</f>
        <v>0</v>
      </c>
      <c r="O4876" s="4">
        <f>AND(Sales[[#This Row],[date]]&gt;=YoY_Min,Sales[[#This Row],[date]]&lt;=TY_YTDMax)*(Sales[[#This Row],[sales]]/Sales[[#This Row],[sqft]])</f>
        <v>0.47710127685589521</v>
      </c>
      <c r="P4876" s="4">
        <f>SUMIF(Sales[RegionStoretype],Sales[[#This Row],[RegionStoretype]],Sales[YoY_SSF])/Sales[[#This Row],[Region_TypeCount]]</f>
        <v>68.518982968140051</v>
      </c>
    </row>
    <row r="4877" spans="1:16" x14ac:dyDescent="0.25">
      <c r="A4877" s="1">
        <v>43070</v>
      </c>
      <c r="B4877">
        <v>5</v>
      </c>
      <c r="C4877">
        <v>15</v>
      </c>
      <c r="D4877">
        <v>50399.8</v>
      </c>
      <c r="E4877">
        <f>INDEX(Stores[region],MATCH(Sales[[#This Row],[store_no]],Stores[store_no],0))</f>
        <v>1</v>
      </c>
      <c r="F4877" t="str">
        <f>INDEX(Stores[storetype],MATCH(Sales[[#This Row],[store_no]],Stores[store_no],0))</f>
        <v>B</v>
      </c>
      <c r="G4877" t="str">
        <f>INDEX(Stores[location_city],MATCH(Sales[[#This Row],[store_no]],Stores[store_no],0))</f>
        <v>Bloomington</v>
      </c>
      <c r="H4877" t="str">
        <f>INDEX(Stores[location_state],MATCH(Sales[[#This Row],[store_no]],Stores[store_no],0))</f>
        <v>Indiana</v>
      </c>
      <c r="I4877">
        <f>INDEX(Stores[sqft],MATCH(Sales[[#This Row],[store_no]],Stores[store_no],0))</f>
        <v>114500</v>
      </c>
      <c r="J4877" s="4" t="str">
        <f>INDEX(Departments[dept_name],MATCH(Sales[[#This Row],[dept_no]],Departments[dept_no],0))</f>
        <v>Music</v>
      </c>
      <c r="K4877" s="4" t="str">
        <f>CONCATENATE(Sales[[#This Row],[region]],Sales[[#This Row],[storetype]])</f>
        <v>1B</v>
      </c>
      <c r="L4877" s="4">
        <f>INDEX(RegionStoreCount[Store Count],MATCH(Sales[[#This Row],[RegionStoretype]],RegionStoreCount[Region/Type],0))</f>
        <v>5</v>
      </c>
      <c r="M4877" s="4">
        <f>AND(Sales[[#This Row],[date]]&lt;=TY_YTDMax,Sales[[#This Row],[date]]&gt;=TY_YTDMin)*Sales[[#This Row],[sales]]</f>
        <v>0</v>
      </c>
      <c r="N4877" s="4">
        <f>AND(Sales[[#This Row],[date]]&lt;=LY_YTDMax,Sales[[#This Row],[date]]&gt;=LY_YTDMin)*Sales[[#This Row],[sales]]</f>
        <v>0</v>
      </c>
      <c r="O4877" s="4">
        <f>AND(Sales[[#This Row],[date]]&gt;=YoY_Min,Sales[[#This Row],[date]]&lt;=TY_YTDMax)*(Sales[[#This Row],[sales]]/Sales[[#This Row],[sqft]])</f>
        <v>0.44017292576419215</v>
      </c>
      <c r="P4877" s="4">
        <f>SUMIF(Sales[RegionStoretype],Sales[[#This Row],[RegionStoretype]],Sales[YoY_SSF])/Sales[[#This Row],[Region_TypeCount]]</f>
        <v>68.518982968140051</v>
      </c>
    </row>
    <row r="4878" spans="1:16" x14ac:dyDescent="0.25">
      <c r="A4878" s="1">
        <v>43070</v>
      </c>
      <c r="B4878">
        <v>6</v>
      </c>
      <c r="C4878">
        <v>1</v>
      </c>
      <c r="D4878">
        <v>37817.207399999999</v>
      </c>
      <c r="E4878">
        <f>INDEX(Stores[region],MATCH(Sales[[#This Row],[store_no]],Stores[store_no],0))</f>
        <v>3</v>
      </c>
      <c r="F4878" t="str">
        <f>INDEX(Stores[storetype],MATCH(Sales[[#This Row],[store_no]],Stores[store_no],0))</f>
        <v>A</v>
      </c>
      <c r="G4878" t="str">
        <f>INDEX(Stores[location_city],MATCH(Sales[[#This Row],[store_no]],Stores[store_no],0))</f>
        <v>Green Bay</v>
      </c>
      <c r="H4878" t="str">
        <f>INDEX(Stores[location_state],MATCH(Sales[[#This Row],[store_no]],Stores[store_no],0))</f>
        <v>Wisconsin</v>
      </c>
      <c r="I4878">
        <f>INDEX(Stores[sqft],MATCH(Sales[[#This Row],[store_no]],Stores[store_no],0))</f>
        <v>138800</v>
      </c>
      <c r="J4878" s="4" t="str">
        <f>INDEX(Departments[dept_name],MATCH(Sales[[#This Row],[dept_no]],Departments[dept_no],0))</f>
        <v>Automotive</v>
      </c>
      <c r="K4878" s="4" t="str">
        <f>CONCATENATE(Sales[[#This Row],[region]],Sales[[#This Row],[storetype]])</f>
        <v>3A</v>
      </c>
      <c r="L4878" s="4">
        <f>INDEX(RegionStoreCount[Store Count],MATCH(Sales[[#This Row],[RegionStoretype]],RegionStoreCount[Region/Type],0))</f>
        <v>9</v>
      </c>
      <c r="M4878" s="4">
        <f>AND(Sales[[#This Row],[date]]&lt;=TY_YTDMax,Sales[[#This Row],[date]]&gt;=TY_YTDMin)*Sales[[#This Row],[sales]]</f>
        <v>0</v>
      </c>
      <c r="N4878" s="4">
        <f>AND(Sales[[#This Row],[date]]&lt;=LY_YTDMax,Sales[[#This Row],[date]]&gt;=LY_YTDMin)*Sales[[#This Row],[sales]]</f>
        <v>0</v>
      </c>
      <c r="O4878" s="4">
        <f>AND(Sales[[#This Row],[date]]&gt;=YoY_Min,Sales[[#This Row],[date]]&lt;=TY_YTDMax)*(Sales[[#This Row],[sales]]/Sales[[#This Row],[sqft]])</f>
        <v>0.27245826657060518</v>
      </c>
      <c r="P4878" s="4">
        <f>SUMIF(Sales[RegionStoretype],Sales[[#This Row],[RegionStoretype]],Sales[YoY_SSF])/Sales[[#This Row],[Region_TypeCount]]</f>
        <v>53.603836561720975</v>
      </c>
    </row>
    <row r="4879" spans="1:16" x14ac:dyDescent="0.25">
      <c r="A4879" s="1">
        <v>43070</v>
      </c>
      <c r="B4879">
        <v>6</v>
      </c>
      <c r="C4879">
        <v>8</v>
      </c>
      <c r="D4879">
        <v>27406.3966</v>
      </c>
      <c r="E4879">
        <f>INDEX(Stores[region],MATCH(Sales[[#This Row],[store_no]],Stores[store_no],0))</f>
        <v>3</v>
      </c>
      <c r="F4879" t="str">
        <f>INDEX(Stores[storetype],MATCH(Sales[[#This Row],[store_no]],Stores[store_no],0))</f>
        <v>A</v>
      </c>
      <c r="G4879" t="str">
        <f>INDEX(Stores[location_city],MATCH(Sales[[#This Row],[store_no]],Stores[store_no],0))</f>
        <v>Green Bay</v>
      </c>
      <c r="H4879" t="str">
        <f>INDEX(Stores[location_state],MATCH(Sales[[#This Row],[store_no]],Stores[store_no],0))</f>
        <v>Wisconsin</v>
      </c>
      <c r="I4879">
        <f>INDEX(Stores[sqft],MATCH(Sales[[#This Row],[store_no]],Stores[store_no],0))</f>
        <v>138800</v>
      </c>
      <c r="J4879" s="4" t="str">
        <f>INDEX(Departments[dept_name],MATCH(Sales[[#This Row],[dept_no]],Departments[dept_no],0))</f>
        <v>Games</v>
      </c>
      <c r="K4879" s="4" t="str">
        <f>CONCATENATE(Sales[[#This Row],[region]],Sales[[#This Row],[storetype]])</f>
        <v>3A</v>
      </c>
      <c r="L4879" s="4">
        <f>INDEX(RegionStoreCount[Store Count],MATCH(Sales[[#This Row],[RegionStoretype]],RegionStoreCount[Region/Type],0))</f>
        <v>9</v>
      </c>
      <c r="M4879" s="4">
        <f>AND(Sales[[#This Row],[date]]&lt;=TY_YTDMax,Sales[[#This Row],[date]]&gt;=TY_YTDMin)*Sales[[#This Row],[sales]]</f>
        <v>0</v>
      </c>
      <c r="N4879" s="4">
        <f>AND(Sales[[#This Row],[date]]&lt;=LY_YTDMax,Sales[[#This Row],[date]]&gt;=LY_YTDMin)*Sales[[#This Row],[sales]]</f>
        <v>0</v>
      </c>
      <c r="O4879" s="4">
        <f>AND(Sales[[#This Row],[date]]&gt;=YoY_Min,Sales[[#This Row],[date]]&lt;=TY_YTDMax)*(Sales[[#This Row],[sales]]/Sales[[#This Row],[sqft]])</f>
        <v>0.19745242507204611</v>
      </c>
      <c r="P4879" s="4">
        <f>SUMIF(Sales[RegionStoretype],Sales[[#This Row],[RegionStoretype]],Sales[YoY_SSF])/Sales[[#This Row],[Region_TypeCount]]</f>
        <v>53.603836561720975</v>
      </c>
    </row>
    <row r="4880" spans="1:16" x14ac:dyDescent="0.25">
      <c r="A4880" s="1">
        <v>43070</v>
      </c>
      <c r="B4880">
        <v>6</v>
      </c>
      <c r="C4880">
        <v>17</v>
      </c>
      <c r="D4880">
        <v>118967.5491</v>
      </c>
      <c r="E4880">
        <f>INDEX(Stores[region],MATCH(Sales[[#This Row],[store_no]],Stores[store_no],0))</f>
        <v>3</v>
      </c>
      <c r="F4880" t="str">
        <f>INDEX(Stores[storetype],MATCH(Sales[[#This Row],[store_no]],Stores[store_no],0))</f>
        <v>A</v>
      </c>
      <c r="G4880" t="str">
        <f>INDEX(Stores[location_city],MATCH(Sales[[#This Row],[store_no]],Stores[store_no],0))</f>
        <v>Green Bay</v>
      </c>
      <c r="H4880" t="str">
        <f>INDEX(Stores[location_state],MATCH(Sales[[#This Row],[store_no]],Stores[store_no],0))</f>
        <v>Wisconsin</v>
      </c>
      <c r="I4880">
        <f>INDEX(Stores[sqft],MATCH(Sales[[#This Row],[store_no]],Stores[store_no],0))</f>
        <v>138800</v>
      </c>
      <c r="J4880" s="4" t="str">
        <f>INDEX(Departments[dept_name],MATCH(Sales[[#This Row],[dept_no]],Departments[dept_no],0))</f>
        <v>Shoes</v>
      </c>
      <c r="K4880" s="4" t="str">
        <f>CONCATENATE(Sales[[#This Row],[region]],Sales[[#This Row],[storetype]])</f>
        <v>3A</v>
      </c>
      <c r="L4880" s="4">
        <f>INDEX(RegionStoreCount[Store Count],MATCH(Sales[[#This Row],[RegionStoretype]],RegionStoreCount[Region/Type],0))</f>
        <v>9</v>
      </c>
      <c r="M4880" s="4">
        <f>AND(Sales[[#This Row],[date]]&lt;=TY_YTDMax,Sales[[#This Row],[date]]&gt;=TY_YTDMin)*Sales[[#This Row],[sales]]</f>
        <v>0</v>
      </c>
      <c r="N4880" s="4">
        <f>AND(Sales[[#This Row],[date]]&lt;=LY_YTDMax,Sales[[#This Row],[date]]&gt;=LY_YTDMin)*Sales[[#This Row],[sales]]</f>
        <v>0</v>
      </c>
      <c r="O4880" s="4">
        <f>AND(Sales[[#This Row],[date]]&gt;=YoY_Min,Sales[[#This Row],[date]]&lt;=TY_YTDMax)*(Sales[[#This Row],[sales]]/Sales[[#This Row],[sqft]])</f>
        <v>0.85711490706051874</v>
      </c>
      <c r="P4880" s="4">
        <f>SUMIF(Sales[RegionStoretype],Sales[[#This Row],[RegionStoretype]],Sales[YoY_SSF])/Sales[[#This Row],[Region_TypeCount]]</f>
        <v>53.603836561720975</v>
      </c>
    </row>
    <row r="4881" spans="1:16" x14ac:dyDescent="0.25">
      <c r="A4881" s="1">
        <v>43070</v>
      </c>
      <c r="B4881">
        <v>7</v>
      </c>
      <c r="C4881">
        <v>11</v>
      </c>
      <c r="D4881">
        <v>29313.089800000002</v>
      </c>
      <c r="E4881">
        <f>INDEX(Stores[region],MATCH(Sales[[#This Row],[store_no]],Stores[store_no],0))</f>
        <v>2</v>
      </c>
      <c r="F4881" t="str">
        <f>INDEX(Stores[storetype],MATCH(Sales[[#This Row],[store_no]],Stores[store_no],0))</f>
        <v>B</v>
      </c>
      <c r="G4881" t="str">
        <f>INDEX(Stores[location_city],MATCH(Sales[[#This Row],[store_no]],Stores[store_no],0))</f>
        <v>Rockford</v>
      </c>
      <c r="H4881" t="str">
        <f>INDEX(Stores[location_state],MATCH(Sales[[#This Row],[store_no]],Stores[store_no],0))</f>
        <v>Illinois</v>
      </c>
      <c r="I4881">
        <f>INDEX(Stores[sqft],MATCH(Sales[[#This Row],[store_no]],Stores[store_no],0))</f>
        <v>127100</v>
      </c>
      <c r="J4881" s="4" t="str">
        <f>INDEX(Departments[dept_name],MATCH(Sales[[#This Row],[dept_no]],Departments[dept_no],0))</f>
        <v>Home</v>
      </c>
      <c r="K4881" s="4" t="str">
        <f>CONCATENATE(Sales[[#This Row],[region]],Sales[[#This Row],[storetype]])</f>
        <v>2B</v>
      </c>
      <c r="L4881" s="4">
        <f>INDEX(RegionStoreCount[Store Count],MATCH(Sales[[#This Row],[RegionStoretype]],RegionStoreCount[Region/Type],0))</f>
        <v>6</v>
      </c>
      <c r="M4881" s="4">
        <f>AND(Sales[[#This Row],[date]]&lt;=TY_YTDMax,Sales[[#This Row],[date]]&gt;=TY_YTDMin)*Sales[[#This Row],[sales]]</f>
        <v>0</v>
      </c>
      <c r="N4881" s="4">
        <f>AND(Sales[[#This Row],[date]]&lt;=LY_YTDMax,Sales[[#This Row],[date]]&gt;=LY_YTDMin)*Sales[[#This Row],[sales]]</f>
        <v>0</v>
      </c>
      <c r="O4881" s="4">
        <f>AND(Sales[[#This Row],[date]]&gt;=YoY_Min,Sales[[#This Row],[date]]&lt;=TY_YTDMax)*(Sales[[#This Row],[sales]]/Sales[[#This Row],[sqft]])</f>
        <v>0.23063013217938633</v>
      </c>
      <c r="P4881" s="4">
        <f>SUMIF(Sales[RegionStoretype],Sales[[#This Row],[RegionStoretype]],Sales[YoY_SSF])/Sales[[#This Row],[Region_TypeCount]]</f>
        <v>58.393757732919049</v>
      </c>
    </row>
    <row r="4882" spans="1:16" x14ac:dyDescent="0.25">
      <c r="A4882" s="1">
        <v>43070</v>
      </c>
      <c r="B4882">
        <v>7</v>
      </c>
      <c r="C4882">
        <v>14</v>
      </c>
      <c r="D4882">
        <v>30299.8897</v>
      </c>
      <c r="E4882">
        <f>INDEX(Stores[region],MATCH(Sales[[#This Row],[store_no]],Stores[store_no],0))</f>
        <v>2</v>
      </c>
      <c r="F4882" t="str">
        <f>INDEX(Stores[storetype],MATCH(Sales[[#This Row],[store_no]],Stores[store_no],0))</f>
        <v>B</v>
      </c>
      <c r="G4882" t="str">
        <f>INDEX(Stores[location_city],MATCH(Sales[[#This Row],[store_no]],Stores[store_no],0))</f>
        <v>Rockford</v>
      </c>
      <c r="H4882" t="str">
        <f>INDEX(Stores[location_state],MATCH(Sales[[#This Row],[store_no]],Stores[store_no],0))</f>
        <v>Illinois</v>
      </c>
      <c r="I4882">
        <f>INDEX(Stores[sqft],MATCH(Sales[[#This Row],[store_no]],Stores[store_no],0))</f>
        <v>127100</v>
      </c>
      <c r="J4882" s="4" t="str">
        <f>INDEX(Departments[dept_name],MATCH(Sales[[#This Row],[dept_no]],Departments[dept_no],0))</f>
        <v>Movies</v>
      </c>
      <c r="K4882" s="4" t="str">
        <f>CONCATENATE(Sales[[#This Row],[region]],Sales[[#This Row],[storetype]])</f>
        <v>2B</v>
      </c>
      <c r="L4882" s="4">
        <f>INDEX(RegionStoreCount[Store Count],MATCH(Sales[[#This Row],[RegionStoretype]],RegionStoreCount[Region/Type],0))</f>
        <v>6</v>
      </c>
      <c r="M4882" s="4">
        <f>AND(Sales[[#This Row],[date]]&lt;=TY_YTDMax,Sales[[#This Row],[date]]&gt;=TY_YTDMin)*Sales[[#This Row],[sales]]</f>
        <v>0</v>
      </c>
      <c r="N4882" s="4">
        <f>AND(Sales[[#This Row],[date]]&lt;=LY_YTDMax,Sales[[#This Row],[date]]&gt;=LY_YTDMin)*Sales[[#This Row],[sales]]</f>
        <v>0</v>
      </c>
      <c r="O4882" s="4">
        <f>AND(Sales[[#This Row],[date]]&gt;=YoY_Min,Sales[[#This Row],[date]]&lt;=TY_YTDMax)*(Sales[[#This Row],[sales]]/Sales[[#This Row],[sqft]])</f>
        <v>0.23839409677419354</v>
      </c>
      <c r="P4882" s="4">
        <f>SUMIF(Sales[RegionStoretype],Sales[[#This Row],[RegionStoretype]],Sales[YoY_SSF])/Sales[[#This Row],[Region_TypeCount]]</f>
        <v>58.393757732919049</v>
      </c>
    </row>
    <row r="4883" spans="1:16" x14ac:dyDescent="0.25">
      <c r="A4883" s="1">
        <v>43070</v>
      </c>
      <c r="B4883">
        <v>7</v>
      </c>
      <c r="C4883">
        <v>16</v>
      </c>
      <c r="D4883">
        <v>16583.398499999999</v>
      </c>
      <c r="E4883">
        <f>INDEX(Stores[region],MATCH(Sales[[#This Row],[store_no]],Stores[store_no],0))</f>
        <v>2</v>
      </c>
      <c r="F4883" t="str">
        <f>INDEX(Stores[storetype],MATCH(Sales[[#This Row],[store_no]],Stores[store_no],0))</f>
        <v>B</v>
      </c>
      <c r="G4883" t="str">
        <f>INDEX(Stores[location_city],MATCH(Sales[[#This Row],[store_no]],Stores[store_no],0))</f>
        <v>Rockford</v>
      </c>
      <c r="H4883" t="str">
        <f>INDEX(Stores[location_state],MATCH(Sales[[#This Row],[store_no]],Stores[store_no],0))</f>
        <v>Illinois</v>
      </c>
      <c r="I4883">
        <f>INDEX(Stores[sqft],MATCH(Sales[[#This Row],[store_no]],Stores[store_no],0))</f>
        <v>127100</v>
      </c>
      <c r="J4883" s="4" t="str">
        <f>INDEX(Departments[dept_name],MATCH(Sales[[#This Row],[dept_no]],Departments[dept_no],0))</f>
        <v>Outdoors</v>
      </c>
      <c r="K4883" s="4" t="str">
        <f>CONCATENATE(Sales[[#This Row],[region]],Sales[[#This Row],[storetype]])</f>
        <v>2B</v>
      </c>
      <c r="L4883" s="4">
        <f>INDEX(RegionStoreCount[Store Count],MATCH(Sales[[#This Row],[RegionStoretype]],RegionStoreCount[Region/Type],0))</f>
        <v>6</v>
      </c>
      <c r="M4883" s="4">
        <f>AND(Sales[[#This Row],[date]]&lt;=TY_YTDMax,Sales[[#This Row],[date]]&gt;=TY_YTDMin)*Sales[[#This Row],[sales]]</f>
        <v>0</v>
      </c>
      <c r="N4883" s="4">
        <f>AND(Sales[[#This Row],[date]]&lt;=LY_YTDMax,Sales[[#This Row],[date]]&gt;=LY_YTDMin)*Sales[[#This Row],[sales]]</f>
        <v>0</v>
      </c>
      <c r="O4883" s="4">
        <f>AND(Sales[[#This Row],[date]]&gt;=YoY_Min,Sales[[#This Row],[date]]&lt;=TY_YTDMax)*(Sales[[#This Row],[sales]]/Sales[[#This Row],[sqft]])</f>
        <v>0.13047520456333594</v>
      </c>
      <c r="P4883" s="4">
        <f>SUMIF(Sales[RegionStoretype],Sales[[#This Row],[RegionStoretype]],Sales[YoY_SSF])/Sales[[#This Row],[Region_TypeCount]]</f>
        <v>58.393757732919049</v>
      </c>
    </row>
    <row r="4884" spans="1:16" x14ac:dyDescent="0.25">
      <c r="A4884" s="1">
        <v>43070</v>
      </c>
      <c r="B4884">
        <v>7</v>
      </c>
      <c r="C4884">
        <v>20</v>
      </c>
      <c r="D4884">
        <v>131853.5012</v>
      </c>
      <c r="E4884">
        <f>INDEX(Stores[region],MATCH(Sales[[#This Row],[store_no]],Stores[store_no],0))</f>
        <v>2</v>
      </c>
      <c r="F4884" t="str">
        <f>INDEX(Stores[storetype],MATCH(Sales[[#This Row],[store_no]],Stores[store_no],0))</f>
        <v>B</v>
      </c>
      <c r="G4884" t="str">
        <f>INDEX(Stores[location_city],MATCH(Sales[[#This Row],[store_no]],Stores[store_no],0))</f>
        <v>Rockford</v>
      </c>
      <c r="H4884" t="str">
        <f>INDEX(Stores[location_state],MATCH(Sales[[#This Row],[store_no]],Stores[store_no],0))</f>
        <v>Illinois</v>
      </c>
      <c r="I4884">
        <f>INDEX(Stores[sqft],MATCH(Sales[[#This Row],[store_no]],Stores[store_no],0))</f>
        <v>127100</v>
      </c>
      <c r="J4884" s="4" t="str">
        <f>INDEX(Departments[dept_name],MATCH(Sales[[#This Row],[dept_no]],Departments[dept_no],0))</f>
        <v>Toys</v>
      </c>
      <c r="K4884" s="4" t="str">
        <f>CONCATENATE(Sales[[#This Row],[region]],Sales[[#This Row],[storetype]])</f>
        <v>2B</v>
      </c>
      <c r="L4884" s="4">
        <f>INDEX(RegionStoreCount[Store Count],MATCH(Sales[[#This Row],[RegionStoretype]],RegionStoreCount[Region/Type],0))</f>
        <v>6</v>
      </c>
      <c r="M4884" s="4">
        <f>AND(Sales[[#This Row],[date]]&lt;=TY_YTDMax,Sales[[#This Row],[date]]&gt;=TY_YTDMin)*Sales[[#This Row],[sales]]</f>
        <v>0</v>
      </c>
      <c r="N4884" s="4">
        <f>AND(Sales[[#This Row],[date]]&lt;=LY_YTDMax,Sales[[#This Row],[date]]&gt;=LY_YTDMin)*Sales[[#This Row],[sales]]</f>
        <v>0</v>
      </c>
      <c r="O4884" s="4">
        <f>AND(Sales[[#This Row],[date]]&gt;=YoY_Min,Sales[[#This Row],[date]]&lt;=TY_YTDMax)*(Sales[[#This Row],[sales]]/Sales[[#This Row],[sqft]])</f>
        <v>1.0373996947285602</v>
      </c>
      <c r="P4884" s="4">
        <f>SUMIF(Sales[RegionStoretype],Sales[[#This Row],[RegionStoretype]],Sales[YoY_SSF])/Sales[[#This Row],[Region_TypeCount]]</f>
        <v>58.393757732919049</v>
      </c>
    </row>
    <row r="4885" spans="1:16" x14ac:dyDescent="0.25">
      <c r="A4885" s="1">
        <v>43070</v>
      </c>
      <c r="B4885">
        <v>8</v>
      </c>
      <c r="C4885">
        <v>13</v>
      </c>
      <c r="D4885">
        <v>265099.98090000002</v>
      </c>
      <c r="E4885">
        <f>INDEX(Stores[region],MATCH(Sales[[#This Row],[store_no]],Stores[store_no],0))</f>
        <v>3</v>
      </c>
      <c r="F4885" t="str">
        <f>INDEX(Stores[storetype],MATCH(Sales[[#This Row],[store_no]],Stores[store_no],0))</f>
        <v>A</v>
      </c>
      <c r="G4885" t="str">
        <f>INDEX(Stores[location_city],MATCH(Sales[[#This Row],[store_no]],Stores[store_no],0))</f>
        <v>Saint Louis</v>
      </c>
      <c r="H4885" t="str">
        <f>INDEX(Stores[location_state],MATCH(Sales[[#This Row],[store_no]],Stores[store_no],0))</f>
        <v>Missouri</v>
      </c>
      <c r="I4885">
        <f>INDEX(Stores[sqft],MATCH(Sales[[#This Row],[store_no]],Stores[store_no],0))</f>
        <v>198900</v>
      </c>
      <c r="J4885" s="4" t="str">
        <f>INDEX(Departments[dept_name],MATCH(Sales[[#This Row],[dept_no]],Departments[dept_no],0))</f>
        <v>Kids</v>
      </c>
      <c r="K4885" s="4" t="str">
        <f>CONCATENATE(Sales[[#This Row],[region]],Sales[[#This Row],[storetype]])</f>
        <v>3A</v>
      </c>
      <c r="L4885" s="4">
        <f>INDEX(RegionStoreCount[Store Count],MATCH(Sales[[#This Row],[RegionStoretype]],RegionStoreCount[Region/Type],0))</f>
        <v>9</v>
      </c>
      <c r="M4885" s="4">
        <f>AND(Sales[[#This Row],[date]]&lt;=TY_YTDMax,Sales[[#This Row],[date]]&gt;=TY_YTDMin)*Sales[[#This Row],[sales]]</f>
        <v>0</v>
      </c>
      <c r="N4885" s="4">
        <f>AND(Sales[[#This Row],[date]]&lt;=LY_YTDMax,Sales[[#This Row],[date]]&gt;=LY_YTDMin)*Sales[[#This Row],[sales]]</f>
        <v>0</v>
      </c>
      <c r="O4885" s="4">
        <f>AND(Sales[[#This Row],[date]]&gt;=YoY_Min,Sales[[#This Row],[date]]&lt;=TY_YTDMax)*(Sales[[#This Row],[sales]]/Sales[[#This Row],[sqft]])</f>
        <v>1.3328304720965309</v>
      </c>
      <c r="P4885" s="4">
        <f>SUMIF(Sales[RegionStoretype],Sales[[#This Row],[RegionStoretype]],Sales[YoY_SSF])/Sales[[#This Row],[Region_TypeCount]]</f>
        <v>53.603836561720975</v>
      </c>
    </row>
    <row r="4886" spans="1:16" x14ac:dyDescent="0.25">
      <c r="A4886" s="1">
        <v>43070</v>
      </c>
      <c r="B4886">
        <v>8</v>
      </c>
      <c r="C4886">
        <v>16</v>
      </c>
      <c r="D4886">
        <v>336497.88170000003</v>
      </c>
      <c r="E4886">
        <f>INDEX(Stores[region],MATCH(Sales[[#This Row],[store_no]],Stores[store_no],0))</f>
        <v>3</v>
      </c>
      <c r="F4886" t="str">
        <f>INDEX(Stores[storetype],MATCH(Sales[[#This Row],[store_no]],Stores[store_no],0))</f>
        <v>A</v>
      </c>
      <c r="G4886" t="str">
        <f>INDEX(Stores[location_city],MATCH(Sales[[#This Row],[store_no]],Stores[store_no],0))</f>
        <v>Saint Louis</v>
      </c>
      <c r="H4886" t="str">
        <f>INDEX(Stores[location_state],MATCH(Sales[[#This Row],[store_no]],Stores[store_no],0))</f>
        <v>Missouri</v>
      </c>
      <c r="I4886">
        <f>INDEX(Stores[sqft],MATCH(Sales[[#This Row],[store_no]],Stores[store_no],0))</f>
        <v>198900</v>
      </c>
      <c r="J4886" s="4" t="str">
        <f>INDEX(Departments[dept_name],MATCH(Sales[[#This Row],[dept_no]],Departments[dept_no],0))</f>
        <v>Outdoors</v>
      </c>
      <c r="K4886" s="4" t="str">
        <f>CONCATENATE(Sales[[#This Row],[region]],Sales[[#This Row],[storetype]])</f>
        <v>3A</v>
      </c>
      <c r="L4886" s="4">
        <f>INDEX(RegionStoreCount[Store Count],MATCH(Sales[[#This Row],[RegionStoretype]],RegionStoreCount[Region/Type],0))</f>
        <v>9</v>
      </c>
      <c r="M4886" s="4">
        <f>AND(Sales[[#This Row],[date]]&lt;=TY_YTDMax,Sales[[#This Row],[date]]&gt;=TY_YTDMin)*Sales[[#This Row],[sales]]</f>
        <v>0</v>
      </c>
      <c r="N4886" s="4">
        <f>AND(Sales[[#This Row],[date]]&lt;=LY_YTDMax,Sales[[#This Row],[date]]&gt;=LY_YTDMin)*Sales[[#This Row],[sales]]</f>
        <v>0</v>
      </c>
      <c r="O4886" s="4">
        <f>AND(Sales[[#This Row],[date]]&gt;=YoY_Min,Sales[[#This Row],[date]]&lt;=TY_YTDMax)*(Sales[[#This Row],[sales]]/Sales[[#This Row],[sqft]])</f>
        <v>1.6917942770236301</v>
      </c>
      <c r="P4886" s="4">
        <f>SUMIF(Sales[RegionStoretype],Sales[[#This Row],[RegionStoretype]],Sales[YoY_SSF])/Sales[[#This Row],[Region_TypeCount]]</f>
        <v>53.603836561720975</v>
      </c>
    </row>
    <row r="4887" spans="1:16" x14ac:dyDescent="0.25">
      <c r="A4887" s="1">
        <v>43070</v>
      </c>
      <c r="B4887">
        <v>9</v>
      </c>
      <c r="C4887">
        <v>4</v>
      </c>
      <c r="D4887">
        <v>137210.959</v>
      </c>
      <c r="E4887">
        <f>INDEX(Stores[region],MATCH(Sales[[#This Row],[store_no]],Stores[store_no],0))</f>
        <v>1</v>
      </c>
      <c r="F4887" t="str">
        <f>INDEX(Stores[storetype],MATCH(Sales[[#This Row],[store_no]],Stores[store_no],0))</f>
        <v>B</v>
      </c>
      <c r="G4887" t="str">
        <f>INDEX(Stores[location_city],MATCH(Sales[[#This Row],[store_no]],Stores[store_no],0))</f>
        <v>Columbus</v>
      </c>
      <c r="H4887" t="str">
        <f>INDEX(Stores[location_state],MATCH(Sales[[#This Row],[store_no]],Stores[store_no],0))</f>
        <v>Ohio</v>
      </c>
      <c r="I4887">
        <f>INDEX(Stores[sqft],MATCH(Sales[[#This Row],[store_no]],Stores[store_no],0))</f>
        <v>221800</v>
      </c>
      <c r="J4887" s="4" t="str">
        <f>INDEX(Departments[dept_name],MATCH(Sales[[#This Row],[dept_no]],Departments[dept_no],0))</f>
        <v>Books</v>
      </c>
      <c r="K4887" s="4" t="str">
        <f>CONCATENATE(Sales[[#This Row],[region]],Sales[[#This Row],[storetype]])</f>
        <v>1B</v>
      </c>
      <c r="L4887" s="4">
        <f>INDEX(RegionStoreCount[Store Count],MATCH(Sales[[#This Row],[RegionStoretype]],RegionStoreCount[Region/Type],0))</f>
        <v>5</v>
      </c>
      <c r="M4887" s="4">
        <f>AND(Sales[[#This Row],[date]]&lt;=TY_YTDMax,Sales[[#This Row],[date]]&gt;=TY_YTDMin)*Sales[[#This Row],[sales]]</f>
        <v>0</v>
      </c>
      <c r="N4887" s="4">
        <f>AND(Sales[[#This Row],[date]]&lt;=LY_YTDMax,Sales[[#This Row],[date]]&gt;=LY_YTDMin)*Sales[[#This Row],[sales]]</f>
        <v>0</v>
      </c>
      <c r="O4887" s="4">
        <f>AND(Sales[[#This Row],[date]]&gt;=YoY_Min,Sales[[#This Row],[date]]&lt;=TY_YTDMax)*(Sales[[#This Row],[sales]]/Sales[[#This Row],[sqft]])</f>
        <v>0.61862470243462575</v>
      </c>
      <c r="P4887" s="4">
        <f>SUMIF(Sales[RegionStoretype],Sales[[#This Row],[RegionStoretype]],Sales[YoY_SSF])/Sales[[#This Row],[Region_TypeCount]]</f>
        <v>68.518982968140051</v>
      </c>
    </row>
    <row r="4888" spans="1:16" x14ac:dyDescent="0.25">
      <c r="A4888" s="1">
        <v>43070</v>
      </c>
      <c r="B4888">
        <v>9</v>
      </c>
      <c r="C4888">
        <v>14</v>
      </c>
      <c r="D4888">
        <v>46867.8969</v>
      </c>
      <c r="E4888">
        <f>INDEX(Stores[region],MATCH(Sales[[#This Row],[store_no]],Stores[store_no],0))</f>
        <v>1</v>
      </c>
      <c r="F4888" t="str">
        <f>INDEX(Stores[storetype],MATCH(Sales[[#This Row],[store_no]],Stores[store_no],0))</f>
        <v>B</v>
      </c>
      <c r="G4888" t="str">
        <f>INDEX(Stores[location_city],MATCH(Sales[[#This Row],[store_no]],Stores[store_no],0))</f>
        <v>Columbus</v>
      </c>
      <c r="H4888" t="str">
        <f>INDEX(Stores[location_state],MATCH(Sales[[#This Row],[store_no]],Stores[store_no],0))</f>
        <v>Ohio</v>
      </c>
      <c r="I4888">
        <f>INDEX(Stores[sqft],MATCH(Sales[[#This Row],[store_no]],Stores[store_no],0))</f>
        <v>221800</v>
      </c>
      <c r="J4888" s="4" t="str">
        <f>INDEX(Departments[dept_name],MATCH(Sales[[#This Row],[dept_no]],Departments[dept_no],0))</f>
        <v>Movies</v>
      </c>
      <c r="K4888" s="4" t="str">
        <f>CONCATENATE(Sales[[#This Row],[region]],Sales[[#This Row],[storetype]])</f>
        <v>1B</v>
      </c>
      <c r="L4888" s="4">
        <f>INDEX(RegionStoreCount[Store Count],MATCH(Sales[[#This Row],[RegionStoretype]],RegionStoreCount[Region/Type],0))</f>
        <v>5</v>
      </c>
      <c r="M4888" s="4">
        <f>AND(Sales[[#This Row],[date]]&lt;=TY_YTDMax,Sales[[#This Row],[date]]&gt;=TY_YTDMin)*Sales[[#This Row],[sales]]</f>
        <v>0</v>
      </c>
      <c r="N4888" s="4">
        <f>AND(Sales[[#This Row],[date]]&lt;=LY_YTDMax,Sales[[#This Row],[date]]&gt;=LY_YTDMin)*Sales[[#This Row],[sales]]</f>
        <v>0</v>
      </c>
      <c r="O4888" s="4">
        <f>AND(Sales[[#This Row],[date]]&gt;=YoY_Min,Sales[[#This Row],[date]]&lt;=TY_YTDMax)*(Sales[[#This Row],[sales]]/Sales[[#This Row],[sqft]])</f>
        <v>0.21130701938683499</v>
      </c>
      <c r="P4888" s="4">
        <f>SUMIF(Sales[RegionStoretype],Sales[[#This Row],[RegionStoretype]],Sales[YoY_SSF])/Sales[[#This Row],[Region_TypeCount]]</f>
        <v>68.518982968140051</v>
      </c>
    </row>
    <row r="4889" spans="1:16" x14ac:dyDescent="0.25">
      <c r="A4889" s="1">
        <v>43070</v>
      </c>
      <c r="B4889">
        <v>9</v>
      </c>
      <c r="C4889">
        <v>17</v>
      </c>
      <c r="D4889">
        <v>121272.7659</v>
      </c>
      <c r="E4889">
        <f>INDEX(Stores[region],MATCH(Sales[[#This Row],[store_no]],Stores[store_no],0))</f>
        <v>1</v>
      </c>
      <c r="F4889" t="str">
        <f>INDEX(Stores[storetype],MATCH(Sales[[#This Row],[store_no]],Stores[store_no],0))</f>
        <v>B</v>
      </c>
      <c r="G4889" t="str">
        <f>INDEX(Stores[location_city],MATCH(Sales[[#This Row],[store_no]],Stores[store_no],0))</f>
        <v>Columbus</v>
      </c>
      <c r="H4889" t="str">
        <f>INDEX(Stores[location_state],MATCH(Sales[[#This Row],[store_no]],Stores[store_no],0))</f>
        <v>Ohio</v>
      </c>
      <c r="I4889">
        <f>INDEX(Stores[sqft],MATCH(Sales[[#This Row],[store_no]],Stores[store_no],0))</f>
        <v>221800</v>
      </c>
      <c r="J4889" s="4" t="str">
        <f>INDEX(Departments[dept_name],MATCH(Sales[[#This Row],[dept_no]],Departments[dept_no],0))</f>
        <v>Shoes</v>
      </c>
      <c r="K4889" s="4" t="str">
        <f>CONCATENATE(Sales[[#This Row],[region]],Sales[[#This Row],[storetype]])</f>
        <v>1B</v>
      </c>
      <c r="L4889" s="4">
        <f>INDEX(RegionStoreCount[Store Count],MATCH(Sales[[#This Row],[RegionStoretype]],RegionStoreCount[Region/Type],0))</f>
        <v>5</v>
      </c>
      <c r="M4889" s="4">
        <f>AND(Sales[[#This Row],[date]]&lt;=TY_YTDMax,Sales[[#This Row],[date]]&gt;=TY_YTDMin)*Sales[[#This Row],[sales]]</f>
        <v>0</v>
      </c>
      <c r="N4889" s="4">
        <f>AND(Sales[[#This Row],[date]]&lt;=LY_YTDMax,Sales[[#This Row],[date]]&gt;=LY_YTDMin)*Sales[[#This Row],[sales]]</f>
        <v>0</v>
      </c>
      <c r="O4889" s="4">
        <f>AND(Sales[[#This Row],[date]]&gt;=YoY_Min,Sales[[#This Row],[date]]&lt;=TY_YTDMax)*(Sales[[#This Row],[sales]]/Sales[[#This Row],[sqft]])</f>
        <v>0.54676630252479708</v>
      </c>
      <c r="P4889" s="4">
        <f>SUMIF(Sales[RegionStoretype],Sales[[#This Row],[RegionStoretype]],Sales[YoY_SSF])/Sales[[#This Row],[Region_TypeCount]]</f>
        <v>68.518982968140051</v>
      </c>
    </row>
    <row r="4890" spans="1:16" x14ac:dyDescent="0.25">
      <c r="A4890" s="1">
        <v>43070</v>
      </c>
      <c r="B4890">
        <v>10</v>
      </c>
      <c r="C4890">
        <v>9</v>
      </c>
      <c r="D4890">
        <v>51770.550300000003</v>
      </c>
      <c r="E4890">
        <f>INDEX(Stores[region],MATCH(Sales[[#This Row],[store_no]],Stores[store_no],0))</f>
        <v>1</v>
      </c>
      <c r="F4890" t="str">
        <f>INDEX(Stores[storetype],MATCH(Sales[[#This Row],[store_no]],Stores[store_no],0))</f>
        <v>B</v>
      </c>
      <c r="G4890" t="str">
        <f>INDEX(Stores[location_city],MATCH(Sales[[#This Row],[store_no]],Stores[store_no],0))</f>
        <v>Traverse City</v>
      </c>
      <c r="H4890" t="str">
        <f>INDEX(Stores[location_state],MATCH(Sales[[#This Row],[store_no]],Stores[store_no],0))</f>
        <v>Michigan</v>
      </c>
      <c r="I4890">
        <f>INDEX(Stores[sqft],MATCH(Sales[[#This Row],[store_no]],Stores[store_no],0))</f>
        <v>158200</v>
      </c>
      <c r="J4890" s="4" t="str">
        <f>INDEX(Departments[dept_name],MATCH(Sales[[#This Row],[dept_no]],Departments[dept_no],0))</f>
        <v>Garden</v>
      </c>
      <c r="K4890" s="4" t="str">
        <f>CONCATENATE(Sales[[#This Row],[region]],Sales[[#This Row],[storetype]])</f>
        <v>1B</v>
      </c>
      <c r="L4890" s="4">
        <f>INDEX(RegionStoreCount[Store Count],MATCH(Sales[[#This Row],[RegionStoretype]],RegionStoreCount[Region/Type],0))</f>
        <v>5</v>
      </c>
      <c r="M4890" s="4">
        <f>AND(Sales[[#This Row],[date]]&lt;=TY_YTDMax,Sales[[#This Row],[date]]&gt;=TY_YTDMin)*Sales[[#This Row],[sales]]</f>
        <v>0</v>
      </c>
      <c r="N4890" s="4">
        <f>AND(Sales[[#This Row],[date]]&lt;=LY_YTDMax,Sales[[#This Row],[date]]&gt;=LY_YTDMin)*Sales[[#This Row],[sales]]</f>
        <v>0</v>
      </c>
      <c r="O4890" s="4">
        <f>AND(Sales[[#This Row],[date]]&gt;=YoY_Min,Sales[[#This Row],[date]]&lt;=TY_YTDMax)*(Sales[[#This Row],[sales]]/Sales[[#This Row],[sqft]])</f>
        <v>0.32724747345132743</v>
      </c>
      <c r="P4890" s="4">
        <f>SUMIF(Sales[RegionStoretype],Sales[[#This Row],[RegionStoretype]],Sales[YoY_SSF])/Sales[[#This Row],[Region_TypeCount]]</f>
        <v>68.518982968140051</v>
      </c>
    </row>
    <row r="4891" spans="1:16" x14ac:dyDescent="0.25">
      <c r="A4891" s="1">
        <v>43070</v>
      </c>
      <c r="B4891">
        <v>10</v>
      </c>
      <c r="C4891">
        <v>11</v>
      </c>
      <c r="D4891">
        <v>74243.901100000003</v>
      </c>
      <c r="E4891">
        <f>INDEX(Stores[region],MATCH(Sales[[#This Row],[store_no]],Stores[store_no],0))</f>
        <v>1</v>
      </c>
      <c r="F4891" t="str">
        <f>INDEX(Stores[storetype],MATCH(Sales[[#This Row],[store_no]],Stores[store_no],0))</f>
        <v>B</v>
      </c>
      <c r="G4891" t="str">
        <f>INDEX(Stores[location_city],MATCH(Sales[[#This Row],[store_no]],Stores[store_no],0))</f>
        <v>Traverse City</v>
      </c>
      <c r="H4891" t="str">
        <f>INDEX(Stores[location_state],MATCH(Sales[[#This Row],[store_no]],Stores[store_no],0))</f>
        <v>Michigan</v>
      </c>
      <c r="I4891">
        <f>INDEX(Stores[sqft],MATCH(Sales[[#This Row],[store_no]],Stores[store_no],0))</f>
        <v>158200</v>
      </c>
      <c r="J4891" s="4" t="str">
        <f>INDEX(Departments[dept_name],MATCH(Sales[[#This Row],[dept_no]],Departments[dept_no],0))</f>
        <v>Home</v>
      </c>
      <c r="K4891" s="4" t="str">
        <f>CONCATENATE(Sales[[#This Row],[region]],Sales[[#This Row],[storetype]])</f>
        <v>1B</v>
      </c>
      <c r="L4891" s="4">
        <f>INDEX(RegionStoreCount[Store Count],MATCH(Sales[[#This Row],[RegionStoretype]],RegionStoreCount[Region/Type],0))</f>
        <v>5</v>
      </c>
      <c r="M4891" s="4">
        <f>AND(Sales[[#This Row],[date]]&lt;=TY_YTDMax,Sales[[#This Row],[date]]&gt;=TY_YTDMin)*Sales[[#This Row],[sales]]</f>
        <v>0</v>
      </c>
      <c r="N4891" s="4">
        <f>AND(Sales[[#This Row],[date]]&lt;=LY_YTDMax,Sales[[#This Row],[date]]&gt;=LY_YTDMin)*Sales[[#This Row],[sales]]</f>
        <v>0</v>
      </c>
      <c r="O4891" s="4">
        <f>AND(Sales[[#This Row],[date]]&gt;=YoY_Min,Sales[[#This Row],[date]]&lt;=TY_YTDMax)*(Sales[[#This Row],[sales]]/Sales[[#This Row],[sqft]])</f>
        <v>0.46930405246523388</v>
      </c>
      <c r="P4891" s="4">
        <f>SUMIF(Sales[RegionStoretype],Sales[[#This Row],[RegionStoretype]],Sales[YoY_SSF])/Sales[[#This Row],[Region_TypeCount]]</f>
        <v>68.518982968140051</v>
      </c>
    </row>
    <row r="4892" spans="1:16" x14ac:dyDescent="0.25">
      <c r="A4892" s="1">
        <v>43070</v>
      </c>
      <c r="B4892">
        <v>11</v>
      </c>
      <c r="C4892">
        <v>7</v>
      </c>
      <c r="D4892">
        <v>76251.294699999999</v>
      </c>
      <c r="E4892">
        <f>INDEX(Stores[region],MATCH(Sales[[#This Row],[store_no]],Stores[store_no],0))</f>
        <v>1</v>
      </c>
      <c r="F4892" t="str">
        <f>INDEX(Stores[storetype],MATCH(Sales[[#This Row],[store_no]],Stores[store_no],0))</f>
        <v>A</v>
      </c>
      <c r="G4892" t="str">
        <f>INDEX(Stores[location_city],MATCH(Sales[[#This Row],[store_no]],Stores[store_no],0))</f>
        <v>Cleveland</v>
      </c>
      <c r="H4892" t="str">
        <f>INDEX(Stores[location_state],MATCH(Sales[[#This Row],[store_no]],Stores[store_no],0))</f>
        <v>Ohio</v>
      </c>
      <c r="I4892">
        <f>INDEX(Stores[sqft],MATCH(Sales[[#This Row],[store_no]],Stores[store_no],0))</f>
        <v>192400</v>
      </c>
      <c r="J4892" s="4" t="str">
        <f>INDEX(Departments[dept_name],MATCH(Sales[[#This Row],[dept_no]],Departments[dept_no],0))</f>
        <v>Electronics</v>
      </c>
      <c r="K4892" s="4" t="str">
        <f>CONCATENATE(Sales[[#This Row],[region]],Sales[[#This Row],[storetype]])</f>
        <v>1A</v>
      </c>
      <c r="L4892" s="4">
        <f>INDEX(RegionStoreCount[Store Count],MATCH(Sales[[#This Row],[RegionStoretype]],RegionStoreCount[Region/Type],0))</f>
        <v>5</v>
      </c>
      <c r="M4892" s="4">
        <f>AND(Sales[[#This Row],[date]]&lt;=TY_YTDMax,Sales[[#This Row],[date]]&gt;=TY_YTDMin)*Sales[[#This Row],[sales]]</f>
        <v>0</v>
      </c>
      <c r="N4892" s="4">
        <f>AND(Sales[[#This Row],[date]]&lt;=LY_YTDMax,Sales[[#This Row],[date]]&gt;=LY_YTDMin)*Sales[[#This Row],[sales]]</f>
        <v>0</v>
      </c>
      <c r="O4892" s="4">
        <f>AND(Sales[[#This Row],[date]]&gt;=YoY_Min,Sales[[#This Row],[date]]&lt;=TY_YTDMax)*(Sales[[#This Row],[sales]]/Sales[[#This Row],[sqft]])</f>
        <v>0.39631650051975054</v>
      </c>
      <c r="P4892" s="4">
        <f>SUMIF(Sales[RegionStoretype],Sales[[#This Row],[RegionStoretype]],Sales[YoY_SSF])/Sales[[#This Row],[Region_TypeCount]]</f>
        <v>59.469551530910678</v>
      </c>
    </row>
    <row r="4893" spans="1:16" x14ac:dyDescent="0.25">
      <c r="A4893" s="1">
        <v>43070</v>
      </c>
      <c r="B4893">
        <v>11</v>
      </c>
      <c r="C4893">
        <v>9</v>
      </c>
      <c r="D4893">
        <v>28444.263899999998</v>
      </c>
      <c r="E4893">
        <f>INDEX(Stores[region],MATCH(Sales[[#This Row],[store_no]],Stores[store_no],0))</f>
        <v>1</v>
      </c>
      <c r="F4893" t="str">
        <f>INDEX(Stores[storetype],MATCH(Sales[[#This Row],[store_no]],Stores[store_no],0))</f>
        <v>A</v>
      </c>
      <c r="G4893" t="str">
        <f>INDEX(Stores[location_city],MATCH(Sales[[#This Row],[store_no]],Stores[store_no],0))</f>
        <v>Cleveland</v>
      </c>
      <c r="H4893" t="str">
        <f>INDEX(Stores[location_state],MATCH(Sales[[#This Row],[store_no]],Stores[store_no],0))</f>
        <v>Ohio</v>
      </c>
      <c r="I4893">
        <f>INDEX(Stores[sqft],MATCH(Sales[[#This Row],[store_no]],Stores[store_no],0))</f>
        <v>192400</v>
      </c>
      <c r="J4893" s="4" t="str">
        <f>INDEX(Departments[dept_name],MATCH(Sales[[#This Row],[dept_no]],Departments[dept_no],0))</f>
        <v>Garden</v>
      </c>
      <c r="K4893" s="4" t="str">
        <f>CONCATENATE(Sales[[#This Row],[region]],Sales[[#This Row],[storetype]])</f>
        <v>1A</v>
      </c>
      <c r="L4893" s="4">
        <f>INDEX(RegionStoreCount[Store Count],MATCH(Sales[[#This Row],[RegionStoretype]],RegionStoreCount[Region/Type],0))</f>
        <v>5</v>
      </c>
      <c r="M4893" s="4">
        <f>AND(Sales[[#This Row],[date]]&lt;=TY_YTDMax,Sales[[#This Row],[date]]&gt;=TY_YTDMin)*Sales[[#This Row],[sales]]</f>
        <v>0</v>
      </c>
      <c r="N4893" s="4">
        <f>AND(Sales[[#This Row],[date]]&lt;=LY_YTDMax,Sales[[#This Row],[date]]&gt;=LY_YTDMin)*Sales[[#This Row],[sales]]</f>
        <v>0</v>
      </c>
      <c r="O4893" s="4">
        <f>AND(Sales[[#This Row],[date]]&gt;=YoY_Min,Sales[[#This Row],[date]]&lt;=TY_YTDMax)*(Sales[[#This Row],[sales]]/Sales[[#This Row],[sqft]])</f>
        <v>0.14783920945945944</v>
      </c>
      <c r="P4893" s="4">
        <f>SUMIF(Sales[RegionStoretype],Sales[[#This Row],[RegionStoretype]],Sales[YoY_SSF])/Sales[[#This Row],[Region_TypeCount]]</f>
        <v>59.469551530910678</v>
      </c>
    </row>
    <row r="4894" spans="1:16" x14ac:dyDescent="0.25">
      <c r="A4894" s="1">
        <v>43070</v>
      </c>
      <c r="B4894">
        <v>12</v>
      </c>
      <c r="C4894">
        <v>10</v>
      </c>
      <c r="D4894">
        <v>38954.658199999998</v>
      </c>
      <c r="E4894">
        <f>INDEX(Stores[region],MATCH(Sales[[#This Row],[store_no]],Stores[store_no],0))</f>
        <v>2</v>
      </c>
      <c r="F4894" t="str">
        <f>INDEX(Stores[storetype],MATCH(Sales[[#This Row],[store_no]],Stores[store_no],0))</f>
        <v>B</v>
      </c>
      <c r="G4894" t="str">
        <f>INDEX(Stores[location_city],MATCH(Sales[[#This Row],[store_no]],Stores[store_no],0))</f>
        <v>Indianapolis</v>
      </c>
      <c r="H4894" t="str">
        <f>INDEX(Stores[location_state],MATCH(Sales[[#This Row],[store_no]],Stores[store_no],0))</f>
        <v>Indiana</v>
      </c>
      <c r="I4894">
        <f>INDEX(Stores[sqft],MATCH(Sales[[#This Row],[store_no]],Stores[store_no],0))</f>
        <v>120800</v>
      </c>
      <c r="J4894" s="4" t="str">
        <f>INDEX(Departments[dept_name],MATCH(Sales[[#This Row],[dept_no]],Departments[dept_no],0))</f>
        <v>Health</v>
      </c>
      <c r="K4894" s="4" t="str">
        <f>CONCATENATE(Sales[[#This Row],[region]],Sales[[#This Row],[storetype]])</f>
        <v>2B</v>
      </c>
      <c r="L4894" s="4">
        <f>INDEX(RegionStoreCount[Store Count],MATCH(Sales[[#This Row],[RegionStoretype]],RegionStoreCount[Region/Type],0))</f>
        <v>6</v>
      </c>
      <c r="M4894" s="4">
        <f>AND(Sales[[#This Row],[date]]&lt;=TY_YTDMax,Sales[[#This Row],[date]]&gt;=TY_YTDMin)*Sales[[#This Row],[sales]]</f>
        <v>0</v>
      </c>
      <c r="N4894" s="4">
        <f>AND(Sales[[#This Row],[date]]&lt;=LY_YTDMax,Sales[[#This Row],[date]]&gt;=LY_YTDMin)*Sales[[#This Row],[sales]]</f>
        <v>0</v>
      </c>
      <c r="O4894" s="4">
        <f>AND(Sales[[#This Row],[date]]&gt;=YoY_Min,Sales[[#This Row],[date]]&lt;=TY_YTDMax)*(Sales[[#This Row],[sales]]/Sales[[#This Row],[sqft]])</f>
        <v>0.32247233609271519</v>
      </c>
      <c r="P4894" s="4">
        <f>SUMIF(Sales[RegionStoretype],Sales[[#This Row],[RegionStoretype]],Sales[YoY_SSF])/Sales[[#This Row],[Region_TypeCount]]</f>
        <v>58.393757732919049</v>
      </c>
    </row>
    <row r="4895" spans="1:16" x14ac:dyDescent="0.25">
      <c r="A4895" s="1">
        <v>43070</v>
      </c>
      <c r="B4895">
        <v>12</v>
      </c>
      <c r="C4895">
        <v>20</v>
      </c>
      <c r="D4895">
        <v>297450.50040000002</v>
      </c>
      <c r="E4895">
        <f>INDEX(Stores[region],MATCH(Sales[[#This Row],[store_no]],Stores[store_no],0))</f>
        <v>2</v>
      </c>
      <c r="F4895" t="str">
        <f>INDEX(Stores[storetype],MATCH(Sales[[#This Row],[store_no]],Stores[store_no],0))</f>
        <v>B</v>
      </c>
      <c r="G4895" t="str">
        <f>INDEX(Stores[location_city],MATCH(Sales[[#This Row],[store_no]],Stores[store_no],0))</f>
        <v>Indianapolis</v>
      </c>
      <c r="H4895" t="str">
        <f>INDEX(Stores[location_state],MATCH(Sales[[#This Row],[store_no]],Stores[store_no],0))</f>
        <v>Indiana</v>
      </c>
      <c r="I4895">
        <f>INDEX(Stores[sqft],MATCH(Sales[[#This Row],[store_no]],Stores[store_no],0))</f>
        <v>120800</v>
      </c>
      <c r="J4895" s="4" t="str">
        <f>INDEX(Departments[dept_name],MATCH(Sales[[#This Row],[dept_no]],Departments[dept_no],0))</f>
        <v>Toys</v>
      </c>
      <c r="K4895" s="4" t="str">
        <f>CONCATENATE(Sales[[#This Row],[region]],Sales[[#This Row],[storetype]])</f>
        <v>2B</v>
      </c>
      <c r="L4895" s="4">
        <f>INDEX(RegionStoreCount[Store Count],MATCH(Sales[[#This Row],[RegionStoretype]],RegionStoreCount[Region/Type],0))</f>
        <v>6</v>
      </c>
      <c r="M4895" s="4">
        <f>AND(Sales[[#This Row],[date]]&lt;=TY_YTDMax,Sales[[#This Row],[date]]&gt;=TY_YTDMin)*Sales[[#This Row],[sales]]</f>
        <v>0</v>
      </c>
      <c r="N4895" s="4">
        <f>AND(Sales[[#This Row],[date]]&lt;=LY_YTDMax,Sales[[#This Row],[date]]&gt;=LY_YTDMin)*Sales[[#This Row],[sales]]</f>
        <v>0</v>
      </c>
      <c r="O4895" s="4">
        <f>AND(Sales[[#This Row],[date]]&gt;=YoY_Min,Sales[[#This Row],[date]]&lt;=TY_YTDMax)*(Sales[[#This Row],[sales]]/Sales[[#This Row],[sqft]])</f>
        <v>2.4623385794701989</v>
      </c>
      <c r="P4895" s="4">
        <f>SUMIF(Sales[RegionStoretype],Sales[[#This Row],[RegionStoretype]],Sales[YoY_SSF])/Sales[[#This Row],[Region_TypeCount]]</f>
        <v>58.393757732919049</v>
      </c>
    </row>
    <row r="4896" spans="1:16" x14ac:dyDescent="0.25">
      <c r="A4896" s="1">
        <v>43070</v>
      </c>
      <c r="B4896">
        <v>13</v>
      </c>
      <c r="C4896">
        <v>9</v>
      </c>
      <c r="D4896">
        <v>10065.0522</v>
      </c>
      <c r="E4896">
        <f>INDEX(Stores[region],MATCH(Sales[[#This Row],[store_no]],Stores[store_no],0))</f>
        <v>3</v>
      </c>
      <c r="F4896" t="str">
        <f>INDEX(Stores[storetype],MATCH(Sales[[#This Row],[store_no]],Stores[store_no],0))</f>
        <v>A</v>
      </c>
      <c r="G4896" t="str">
        <f>INDEX(Stores[location_city],MATCH(Sales[[#This Row],[store_no]],Stores[store_no],0))</f>
        <v>Overland Park</v>
      </c>
      <c r="H4896" t="str">
        <f>INDEX(Stores[location_state],MATCH(Sales[[#This Row],[store_no]],Stores[store_no],0))</f>
        <v>Kansas</v>
      </c>
      <c r="I4896">
        <f>INDEX(Stores[sqft],MATCH(Sales[[#This Row],[store_no]],Stores[store_no],0))</f>
        <v>201000</v>
      </c>
      <c r="J4896" s="4" t="str">
        <f>INDEX(Departments[dept_name],MATCH(Sales[[#This Row],[dept_no]],Departments[dept_no],0))</f>
        <v>Garden</v>
      </c>
      <c r="K4896" s="4" t="str">
        <f>CONCATENATE(Sales[[#This Row],[region]],Sales[[#This Row],[storetype]])</f>
        <v>3A</v>
      </c>
      <c r="L4896" s="4">
        <f>INDEX(RegionStoreCount[Store Count],MATCH(Sales[[#This Row],[RegionStoretype]],RegionStoreCount[Region/Type],0))</f>
        <v>9</v>
      </c>
      <c r="M4896" s="4">
        <f>AND(Sales[[#This Row],[date]]&lt;=TY_YTDMax,Sales[[#This Row],[date]]&gt;=TY_YTDMin)*Sales[[#This Row],[sales]]</f>
        <v>0</v>
      </c>
      <c r="N4896" s="4">
        <f>AND(Sales[[#This Row],[date]]&lt;=LY_YTDMax,Sales[[#This Row],[date]]&gt;=LY_YTDMin)*Sales[[#This Row],[sales]]</f>
        <v>0</v>
      </c>
      <c r="O4896" s="4">
        <f>AND(Sales[[#This Row],[date]]&gt;=YoY_Min,Sales[[#This Row],[date]]&lt;=TY_YTDMax)*(Sales[[#This Row],[sales]]/Sales[[#This Row],[sqft]])</f>
        <v>5.0074886567164183E-2</v>
      </c>
      <c r="P4896" s="4">
        <f>SUMIF(Sales[RegionStoretype],Sales[[#This Row],[RegionStoretype]],Sales[YoY_SSF])/Sales[[#This Row],[Region_TypeCount]]</f>
        <v>53.603836561720975</v>
      </c>
    </row>
    <row r="4897" spans="1:16" x14ac:dyDescent="0.25">
      <c r="A4897" s="1">
        <v>43070</v>
      </c>
      <c r="B4897">
        <v>13</v>
      </c>
      <c r="C4897">
        <v>13</v>
      </c>
      <c r="D4897">
        <v>129539.62419999999</v>
      </c>
      <c r="E4897">
        <f>INDEX(Stores[region],MATCH(Sales[[#This Row],[store_no]],Stores[store_no],0))</f>
        <v>3</v>
      </c>
      <c r="F4897" t="str">
        <f>INDEX(Stores[storetype],MATCH(Sales[[#This Row],[store_no]],Stores[store_no],0))</f>
        <v>A</v>
      </c>
      <c r="G4897" t="str">
        <f>INDEX(Stores[location_city],MATCH(Sales[[#This Row],[store_no]],Stores[store_no],0))</f>
        <v>Overland Park</v>
      </c>
      <c r="H4897" t="str">
        <f>INDEX(Stores[location_state],MATCH(Sales[[#This Row],[store_no]],Stores[store_no],0))</f>
        <v>Kansas</v>
      </c>
      <c r="I4897">
        <f>INDEX(Stores[sqft],MATCH(Sales[[#This Row],[store_no]],Stores[store_no],0))</f>
        <v>201000</v>
      </c>
      <c r="J4897" s="4" t="str">
        <f>INDEX(Departments[dept_name],MATCH(Sales[[#This Row],[dept_no]],Departments[dept_no],0))</f>
        <v>Kids</v>
      </c>
      <c r="K4897" s="4" t="str">
        <f>CONCATENATE(Sales[[#This Row],[region]],Sales[[#This Row],[storetype]])</f>
        <v>3A</v>
      </c>
      <c r="L4897" s="4">
        <f>INDEX(RegionStoreCount[Store Count],MATCH(Sales[[#This Row],[RegionStoretype]],RegionStoreCount[Region/Type],0))</f>
        <v>9</v>
      </c>
      <c r="M4897" s="4">
        <f>AND(Sales[[#This Row],[date]]&lt;=TY_YTDMax,Sales[[#This Row],[date]]&gt;=TY_YTDMin)*Sales[[#This Row],[sales]]</f>
        <v>0</v>
      </c>
      <c r="N4897" s="4">
        <f>AND(Sales[[#This Row],[date]]&lt;=LY_YTDMax,Sales[[#This Row],[date]]&gt;=LY_YTDMin)*Sales[[#This Row],[sales]]</f>
        <v>0</v>
      </c>
      <c r="O4897" s="4">
        <f>AND(Sales[[#This Row],[date]]&gt;=YoY_Min,Sales[[#This Row],[date]]&lt;=TY_YTDMax)*(Sales[[#This Row],[sales]]/Sales[[#This Row],[sqft]])</f>
        <v>0.6444757422885572</v>
      </c>
      <c r="P4897" s="4">
        <f>SUMIF(Sales[RegionStoretype],Sales[[#This Row],[RegionStoretype]],Sales[YoY_SSF])/Sales[[#This Row],[Region_TypeCount]]</f>
        <v>53.603836561720975</v>
      </c>
    </row>
    <row r="4898" spans="1:16" x14ac:dyDescent="0.25">
      <c r="A4898" s="1">
        <v>43070</v>
      </c>
      <c r="B4898">
        <v>13</v>
      </c>
      <c r="C4898">
        <v>16</v>
      </c>
      <c r="D4898">
        <v>40769.170899999997</v>
      </c>
      <c r="E4898">
        <f>INDEX(Stores[region],MATCH(Sales[[#This Row],[store_no]],Stores[store_no],0))</f>
        <v>3</v>
      </c>
      <c r="F4898" t="str">
        <f>INDEX(Stores[storetype],MATCH(Sales[[#This Row],[store_no]],Stores[store_no],0))</f>
        <v>A</v>
      </c>
      <c r="G4898" t="str">
        <f>INDEX(Stores[location_city],MATCH(Sales[[#This Row],[store_no]],Stores[store_no],0))</f>
        <v>Overland Park</v>
      </c>
      <c r="H4898" t="str">
        <f>INDEX(Stores[location_state],MATCH(Sales[[#This Row],[store_no]],Stores[store_no],0))</f>
        <v>Kansas</v>
      </c>
      <c r="I4898">
        <f>INDEX(Stores[sqft],MATCH(Sales[[#This Row],[store_no]],Stores[store_no],0))</f>
        <v>201000</v>
      </c>
      <c r="J4898" s="4" t="str">
        <f>INDEX(Departments[dept_name],MATCH(Sales[[#This Row],[dept_no]],Departments[dept_no],0))</f>
        <v>Outdoors</v>
      </c>
      <c r="K4898" s="4" t="str">
        <f>CONCATENATE(Sales[[#This Row],[region]],Sales[[#This Row],[storetype]])</f>
        <v>3A</v>
      </c>
      <c r="L4898" s="4">
        <f>INDEX(RegionStoreCount[Store Count],MATCH(Sales[[#This Row],[RegionStoretype]],RegionStoreCount[Region/Type],0))</f>
        <v>9</v>
      </c>
      <c r="M4898" s="4">
        <f>AND(Sales[[#This Row],[date]]&lt;=TY_YTDMax,Sales[[#This Row],[date]]&gt;=TY_YTDMin)*Sales[[#This Row],[sales]]</f>
        <v>0</v>
      </c>
      <c r="N4898" s="4">
        <f>AND(Sales[[#This Row],[date]]&lt;=LY_YTDMax,Sales[[#This Row],[date]]&gt;=LY_YTDMin)*Sales[[#This Row],[sales]]</f>
        <v>0</v>
      </c>
      <c r="O4898" s="4">
        <f>AND(Sales[[#This Row],[date]]&gt;=YoY_Min,Sales[[#This Row],[date]]&lt;=TY_YTDMax)*(Sales[[#This Row],[sales]]/Sales[[#This Row],[sqft]])</f>
        <v>0.20283169601990048</v>
      </c>
      <c r="P4898" s="4">
        <f>SUMIF(Sales[RegionStoretype],Sales[[#This Row],[RegionStoretype]],Sales[YoY_SSF])/Sales[[#This Row],[Region_TypeCount]]</f>
        <v>53.603836561720975</v>
      </c>
    </row>
    <row r="4899" spans="1:16" x14ac:dyDescent="0.25">
      <c r="A4899" s="1">
        <v>43070</v>
      </c>
      <c r="B4899">
        <v>13</v>
      </c>
      <c r="C4899">
        <v>19</v>
      </c>
      <c r="D4899">
        <v>66744.792600000001</v>
      </c>
      <c r="E4899">
        <f>INDEX(Stores[region],MATCH(Sales[[#This Row],[store_no]],Stores[store_no],0))</f>
        <v>3</v>
      </c>
      <c r="F4899" t="str">
        <f>INDEX(Stores[storetype],MATCH(Sales[[#This Row],[store_no]],Stores[store_no],0))</f>
        <v>A</v>
      </c>
      <c r="G4899" t="str">
        <f>INDEX(Stores[location_city],MATCH(Sales[[#This Row],[store_no]],Stores[store_no],0))</f>
        <v>Overland Park</v>
      </c>
      <c r="H4899" t="str">
        <f>INDEX(Stores[location_state],MATCH(Sales[[#This Row],[store_no]],Stores[store_no],0))</f>
        <v>Kansas</v>
      </c>
      <c r="I4899">
        <f>INDEX(Stores[sqft],MATCH(Sales[[#This Row],[store_no]],Stores[store_no],0))</f>
        <v>201000</v>
      </c>
      <c r="J4899" s="4" t="str">
        <f>INDEX(Departments[dept_name],MATCH(Sales[[#This Row],[dept_no]],Departments[dept_no],0))</f>
        <v>Tools</v>
      </c>
      <c r="K4899" s="4" t="str">
        <f>CONCATENATE(Sales[[#This Row],[region]],Sales[[#This Row],[storetype]])</f>
        <v>3A</v>
      </c>
      <c r="L4899" s="4">
        <f>INDEX(RegionStoreCount[Store Count],MATCH(Sales[[#This Row],[RegionStoretype]],RegionStoreCount[Region/Type],0))</f>
        <v>9</v>
      </c>
      <c r="M4899" s="4">
        <f>AND(Sales[[#This Row],[date]]&lt;=TY_YTDMax,Sales[[#This Row],[date]]&gt;=TY_YTDMin)*Sales[[#This Row],[sales]]</f>
        <v>0</v>
      </c>
      <c r="N4899" s="4">
        <f>AND(Sales[[#This Row],[date]]&lt;=LY_YTDMax,Sales[[#This Row],[date]]&gt;=LY_YTDMin)*Sales[[#This Row],[sales]]</f>
        <v>0</v>
      </c>
      <c r="O4899" s="4">
        <f>AND(Sales[[#This Row],[date]]&gt;=YoY_Min,Sales[[#This Row],[date]]&lt;=TY_YTDMax)*(Sales[[#This Row],[sales]]/Sales[[#This Row],[sqft]])</f>
        <v>0.33206364477611938</v>
      </c>
      <c r="P4899" s="4">
        <f>SUMIF(Sales[RegionStoretype],Sales[[#This Row],[RegionStoretype]],Sales[YoY_SSF])/Sales[[#This Row],[Region_TypeCount]]</f>
        <v>53.603836561720975</v>
      </c>
    </row>
    <row r="4900" spans="1:16" x14ac:dyDescent="0.25">
      <c r="A4900" s="1">
        <v>43070</v>
      </c>
      <c r="B4900">
        <v>14</v>
      </c>
      <c r="C4900">
        <v>4</v>
      </c>
      <c r="D4900">
        <v>9780.2708999999977</v>
      </c>
      <c r="E4900">
        <f>INDEX(Stores[region],MATCH(Sales[[#This Row],[store_no]],Stores[store_no],0))</f>
        <v>3</v>
      </c>
      <c r="F4900" t="str">
        <f>INDEX(Stores[storetype],MATCH(Sales[[#This Row],[store_no]],Stores[store_no],0))</f>
        <v>A</v>
      </c>
      <c r="G4900" t="str">
        <f>INDEX(Stores[location_city],MATCH(Sales[[#This Row],[store_no]],Stores[store_no],0))</f>
        <v>Bismarck</v>
      </c>
      <c r="H4900" t="str">
        <f>INDEX(Stores[location_state],MATCH(Sales[[#This Row],[store_no]],Stores[store_no],0))</f>
        <v>North Dakota</v>
      </c>
      <c r="I4900">
        <f>INDEX(Stores[sqft],MATCH(Sales[[#This Row],[store_no]],Stores[store_no],0))</f>
        <v>96400</v>
      </c>
      <c r="J4900" s="4" t="str">
        <f>INDEX(Departments[dept_name],MATCH(Sales[[#This Row],[dept_no]],Departments[dept_no],0))</f>
        <v>Books</v>
      </c>
      <c r="K4900" s="4" t="str">
        <f>CONCATENATE(Sales[[#This Row],[region]],Sales[[#This Row],[storetype]])</f>
        <v>3A</v>
      </c>
      <c r="L4900" s="4">
        <f>INDEX(RegionStoreCount[Store Count],MATCH(Sales[[#This Row],[RegionStoretype]],RegionStoreCount[Region/Type],0))</f>
        <v>9</v>
      </c>
      <c r="M4900" s="4">
        <f>AND(Sales[[#This Row],[date]]&lt;=TY_YTDMax,Sales[[#This Row],[date]]&gt;=TY_YTDMin)*Sales[[#This Row],[sales]]</f>
        <v>0</v>
      </c>
      <c r="N4900" s="4">
        <f>AND(Sales[[#This Row],[date]]&lt;=LY_YTDMax,Sales[[#This Row],[date]]&gt;=LY_YTDMin)*Sales[[#This Row],[sales]]</f>
        <v>0</v>
      </c>
      <c r="O4900" s="4">
        <f>AND(Sales[[#This Row],[date]]&gt;=YoY_Min,Sales[[#This Row],[date]]&lt;=TY_YTDMax)*(Sales[[#This Row],[sales]]/Sales[[#This Row],[sqft]])</f>
        <v>0.10145509232365142</v>
      </c>
      <c r="P4900" s="4">
        <f>SUMIF(Sales[RegionStoretype],Sales[[#This Row],[RegionStoretype]],Sales[YoY_SSF])/Sales[[#This Row],[Region_TypeCount]]</f>
        <v>53.603836561720975</v>
      </c>
    </row>
    <row r="4901" spans="1:16" x14ac:dyDescent="0.25">
      <c r="A4901" s="1">
        <v>43070</v>
      </c>
      <c r="B4901">
        <v>14</v>
      </c>
      <c r="C4901">
        <v>5</v>
      </c>
      <c r="D4901">
        <v>122557.8495</v>
      </c>
      <c r="E4901">
        <f>INDEX(Stores[region],MATCH(Sales[[#This Row],[store_no]],Stores[store_no],0))</f>
        <v>3</v>
      </c>
      <c r="F4901" t="str">
        <f>INDEX(Stores[storetype],MATCH(Sales[[#This Row],[store_no]],Stores[store_no],0))</f>
        <v>A</v>
      </c>
      <c r="G4901" t="str">
        <f>INDEX(Stores[location_city],MATCH(Sales[[#This Row],[store_no]],Stores[store_no],0))</f>
        <v>Bismarck</v>
      </c>
      <c r="H4901" t="str">
        <f>INDEX(Stores[location_state],MATCH(Sales[[#This Row],[store_no]],Stores[store_no],0))</f>
        <v>North Dakota</v>
      </c>
      <c r="I4901">
        <f>INDEX(Stores[sqft],MATCH(Sales[[#This Row],[store_no]],Stores[store_no],0))</f>
        <v>96400</v>
      </c>
      <c r="J4901" s="4" t="str">
        <f>INDEX(Departments[dept_name],MATCH(Sales[[#This Row],[dept_no]],Departments[dept_no],0))</f>
        <v>Clothing</v>
      </c>
      <c r="K4901" s="4" t="str">
        <f>CONCATENATE(Sales[[#This Row],[region]],Sales[[#This Row],[storetype]])</f>
        <v>3A</v>
      </c>
      <c r="L4901" s="4">
        <f>INDEX(RegionStoreCount[Store Count],MATCH(Sales[[#This Row],[RegionStoretype]],RegionStoreCount[Region/Type],0))</f>
        <v>9</v>
      </c>
      <c r="M4901" s="4">
        <f>AND(Sales[[#This Row],[date]]&lt;=TY_YTDMax,Sales[[#This Row],[date]]&gt;=TY_YTDMin)*Sales[[#This Row],[sales]]</f>
        <v>0</v>
      </c>
      <c r="N4901" s="4">
        <f>AND(Sales[[#This Row],[date]]&lt;=LY_YTDMax,Sales[[#This Row],[date]]&gt;=LY_YTDMin)*Sales[[#This Row],[sales]]</f>
        <v>0</v>
      </c>
      <c r="O4901" s="4">
        <f>AND(Sales[[#This Row],[date]]&gt;=YoY_Min,Sales[[#This Row],[date]]&lt;=TY_YTDMax)*(Sales[[#This Row],[sales]]/Sales[[#This Row],[sqft]])</f>
        <v>1.2713469865145228</v>
      </c>
      <c r="P4901" s="4">
        <f>SUMIF(Sales[RegionStoretype],Sales[[#This Row],[RegionStoretype]],Sales[YoY_SSF])/Sales[[#This Row],[Region_TypeCount]]</f>
        <v>53.603836561720975</v>
      </c>
    </row>
    <row r="4902" spans="1:16" x14ac:dyDescent="0.25">
      <c r="A4902" s="1">
        <v>43070</v>
      </c>
      <c r="B4902">
        <v>15</v>
      </c>
      <c r="C4902">
        <v>1</v>
      </c>
      <c r="D4902">
        <v>18380.6934</v>
      </c>
      <c r="E4902">
        <f>INDEX(Stores[region],MATCH(Sales[[#This Row],[store_no]],Stores[store_no],0))</f>
        <v>2</v>
      </c>
      <c r="F4902" t="str">
        <f>INDEX(Stores[storetype],MATCH(Sales[[#This Row],[store_no]],Stores[store_no],0))</f>
        <v>B</v>
      </c>
      <c r="G4902" t="str">
        <f>INDEX(Stores[location_city],MATCH(Sales[[#This Row],[store_no]],Stores[store_no],0))</f>
        <v>Rochester</v>
      </c>
      <c r="H4902" t="str">
        <f>INDEX(Stores[location_state],MATCH(Sales[[#This Row],[store_no]],Stores[store_no],0))</f>
        <v>Minnesota</v>
      </c>
      <c r="I4902">
        <f>INDEX(Stores[sqft],MATCH(Sales[[#This Row],[store_no]],Stores[store_no],0))</f>
        <v>128100</v>
      </c>
      <c r="J4902" s="4" t="str">
        <f>INDEX(Departments[dept_name],MATCH(Sales[[#This Row],[dept_no]],Departments[dept_no],0))</f>
        <v>Automotive</v>
      </c>
      <c r="K4902" s="4" t="str">
        <f>CONCATENATE(Sales[[#This Row],[region]],Sales[[#This Row],[storetype]])</f>
        <v>2B</v>
      </c>
      <c r="L4902" s="4">
        <f>INDEX(RegionStoreCount[Store Count],MATCH(Sales[[#This Row],[RegionStoretype]],RegionStoreCount[Region/Type],0))</f>
        <v>6</v>
      </c>
      <c r="M4902" s="4">
        <f>AND(Sales[[#This Row],[date]]&lt;=TY_YTDMax,Sales[[#This Row],[date]]&gt;=TY_YTDMin)*Sales[[#This Row],[sales]]</f>
        <v>0</v>
      </c>
      <c r="N4902" s="4">
        <f>AND(Sales[[#This Row],[date]]&lt;=LY_YTDMax,Sales[[#This Row],[date]]&gt;=LY_YTDMin)*Sales[[#This Row],[sales]]</f>
        <v>0</v>
      </c>
      <c r="O4902" s="4">
        <f>AND(Sales[[#This Row],[date]]&gt;=YoY_Min,Sales[[#This Row],[date]]&lt;=TY_YTDMax)*(Sales[[#This Row],[sales]]/Sales[[#This Row],[sqft]])</f>
        <v>0.14348706791569088</v>
      </c>
      <c r="P4902" s="4">
        <f>SUMIF(Sales[RegionStoretype],Sales[[#This Row],[RegionStoretype]],Sales[YoY_SSF])/Sales[[#This Row],[Region_TypeCount]]</f>
        <v>58.393757732919049</v>
      </c>
    </row>
    <row r="4903" spans="1:16" x14ac:dyDescent="0.25">
      <c r="A4903" s="1">
        <v>43070</v>
      </c>
      <c r="B4903">
        <v>15</v>
      </c>
      <c r="C4903">
        <v>10</v>
      </c>
      <c r="D4903">
        <v>25980.134599999998</v>
      </c>
      <c r="E4903">
        <f>INDEX(Stores[region],MATCH(Sales[[#This Row],[store_no]],Stores[store_no],0))</f>
        <v>2</v>
      </c>
      <c r="F4903" t="str">
        <f>INDEX(Stores[storetype],MATCH(Sales[[#This Row],[store_no]],Stores[store_no],0))</f>
        <v>B</v>
      </c>
      <c r="G4903" t="str">
        <f>INDEX(Stores[location_city],MATCH(Sales[[#This Row],[store_no]],Stores[store_no],0))</f>
        <v>Rochester</v>
      </c>
      <c r="H4903" t="str">
        <f>INDEX(Stores[location_state],MATCH(Sales[[#This Row],[store_no]],Stores[store_no],0))</f>
        <v>Minnesota</v>
      </c>
      <c r="I4903">
        <f>INDEX(Stores[sqft],MATCH(Sales[[#This Row],[store_no]],Stores[store_no],0))</f>
        <v>128100</v>
      </c>
      <c r="J4903" s="4" t="str">
        <f>INDEX(Departments[dept_name],MATCH(Sales[[#This Row],[dept_no]],Departments[dept_no],0))</f>
        <v>Health</v>
      </c>
      <c r="K4903" s="4" t="str">
        <f>CONCATENATE(Sales[[#This Row],[region]],Sales[[#This Row],[storetype]])</f>
        <v>2B</v>
      </c>
      <c r="L4903" s="4">
        <f>INDEX(RegionStoreCount[Store Count],MATCH(Sales[[#This Row],[RegionStoretype]],RegionStoreCount[Region/Type],0))</f>
        <v>6</v>
      </c>
      <c r="M4903" s="4">
        <f>AND(Sales[[#This Row],[date]]&lt;=TY_YTDMax,Sales[[#This Row],[date]]&gt;=TY_YTDMin)*Sales[[#This Row],[sales]]</f>
        <v>0</v>
      </c>
      <c r="N4903" s="4">
        <f>AND(Sales[[#This Row],[date]]&lt;=LY_YTDMax,Sales[[#This Row],[date]]&gt;=LY_YTDMin)*Sales[[#This Row],[sales]]</f>
        <v>0</v>
      </c>
      <c r="O4903" s="4">
        <f>AND(Sales[[#This Row],[date]]&gt;=YoY_Min,Sales[[#This Row],[date]]&lt;=TY_YTDMax)*(Sales[[#This Row],[sales]]/Sales[[#This Row],[sqft]])</f>
        <v>0.20281135519125681</v>
      </c>
      <c r="P4903" s="4">
        <f>SUMIF(Sales[RegionStoretype],Sales[[#This Row],[RegionStoretype]],Sales[YoY_SSF])/Sales[[#This Row],[Region_TypeCount]]</f>
        <v>58.393757732919049</v>
      </c>
    </row>
    <row r="4904" spans="1:16" x14ac:dyDescent="0.25">
      <c r="A4904" s="1">
        <v>43070</v>
      </c>
      <c r="B4904">
        <v>15</v>
      </c>
      <c r="C4904">
        <v>20</v>
      </c>
      <c r="D4904">
        <v>102453.47399999999</v>
      </c>
      <c r="E4904">
        <f>INDEX(Stores[region],MATCH(Sales[[#This Row],[store_no]],Stores[store_no],0))</f>
        <v>2</v>
      </c>
      <c r="F4904" t="str">
        <f>INDEX(Stores[storetype],MATCH(Sales[[#This Row],[store_no]],Stores[store_no],0))</f>
        <v>B</v>
      </c>
      <c r="G4904" t="str">
        <f>INDEX(Stores[location_city],MATCH(Sales[[#This Row],[store_no]],Stores[store_no],0))</f>
        <v>Rochester</v>
      </c>
      <c r="H4904" t="str">
        <f>INDEX(Stores[location_state],MATCH(Sales[[#This Row],[store_no]],Stores[store_no],0))</f>
        <v>Minnesota</v>
      </c>
      <c r="I4904">
        <f>INDEX(Stores[sqft],MATCH(Sales[[#This Row],[store_no]],Stores[store_no],0))</f>
        <v>128100</v>
      </c>
      <c r="J4904" s="4" t="str">
        <f>INDEX(Departments[dept_name],MATCH(Sales[[#This Row],[dept_no]],Departments[dept_no],0))</f>
        <v>Toys</v>
      </c>
      <c r="K4904" s="4" t="str">
        <f>CONCATENATE(Sales[[#This Row],[region]],Sales[[#This Row],[storetype]])</f>
        <v>2B</v>
      </c>
      <c r="L4904" s="4">
        <f>INDEX(RegionStoreCount[Store Count],MATCH(Sales[[#This Row],[RegionStoretype]],RegionStoreCount[Region/Type],0))</f>
        <v>6</v>
      </c>
      <c r="M4904" s="4">
        <f>AND(Sales[[#This Row],[date]]&lt;=TY_YTDMax,Sales[[#This Row],[date]]&gt;=TY_YTDMin)*Sales[[#This Row],[sales]]</f>
        <v>0</v>
      </c>
      <c r="N4904" s="4">
        <f>AND(Sales[[#This Row],[date]]&lt;=LY_YTDMax,Sales[[#This Row],[date]]&gt;=LY_YTDMin)*Sales[[#This Row],[sales]]</f>
        <v>0</v>
      </c>
      <c r="O4904" s="4">
        <f>AND(Sales[[#This Row],[date]]&gt;=YoY_Min,Sales[[#This Row],[date]]&lt;=TY_YTDMax)*(Sales[[#This Row],[sales]]/Sales[[#This Row],[sqft]])</f>
        <v>0.79979292740046826</v>
      </c>
      <c r="P4904" s="4">
        <f>SUMIF(Sales[RegionStoretype],Sales[[#This Row],[RegionStoretype]],Sales[YoY_SSF])/Sales[[#This Row],[Region_TypeCount]]</f>
        <v>58.393757732919049</v>
      </c>
    </row>
    <row r="4905" spans="1:16" x14ac:dyDescent="0.25">
      <c r="A4905" s="1">
        <v>43070</v>
      </c>
      <c r="B4905">
        <v>16</v>
      </c>
      <c r="C4905">
        <v>2</v>
      </c>
      <c r="D4905">
        <v>103604.56080000001</v>
      </c>
      <c r="E4905">
        <f>INDEX(Stores[region],MATCH(Sales[[#This Row],[store_no]],Stores[store_no],0))</f>
        <v>2</v>
      </c>
      <c r="F4905" t="str">
        <f>INDEX(Stores[storetype],MATCH(Sales[[#This Row],[store_no]],Stores[store_no],0))</f>
        <v>B</v>
      </c>
      <c r="G4905" t="str">
        <f>INDEX(Stores[location_city],MATCH(Sales[[#This Row],[store_no]],Stores[store_no],0))</f>
        <v>Saint Paul</v>
      </c>
      <c r="H4905" t="str">
        <f>INDEX(Stores[location_state],MATCH(Sales[[#This Row],[store_no]],Stores[store_no],0))</f>
        <v>Minnesota</v>
      </c>
      <c r="I4905">
        <f>INDEX(Stores[sqft],MATCH(Sales[[#This Row],[store_no]],Stores[store_no],0))</f>
        <v>180400</v>
      </c>
      <c r="J4905" s="4" t="str">
        <f>INDEX(Departments[dept_name],MATCH(Sales[[#This Row],[dept_no]],Departments[dept_no],0))</f>
        <v>Baby</v>
      </c>
      <c r="K4905" s="4" t="str">
        <f>CONCATENATE(Sales[[#This Row],[region]],Sales[[#This Row],[storetype]])</f>
        <v>2B</v>
      </c>
      <c r="L4905" s="4">
        <f>INDEX(RegionStoreCount[Store Count],MATCH(Sales[[#This Row],[RegionStoretype]],RegionStoreCount[Region/Type],0))</f>
        <v>6</v>
      </c>
      <c r="M4905" s="4">
        <f>AND(Sales[[#This Row],[date]]&lt;=TY_YTDMax,Sales[[#This Row],[date]]&gt;=TY_YTDMin)*Sales[[#This Row],[sales]]</f>
        <v>0</v>
      </c>
      <c r="N4905" s="4">
        <f>AND(Sales[[#This Row],[date]]&lt;=LY_YTDMax,Sales[[#This Row],[date]]&gt;=LY_YTDMin)*Sales[[#This Row],[sales]]</f>
        <v>0</v>
      </c>
      <c r="O4905" s="4">
        <f>AND(Sales[[#This Row],[date]]&gt;=YoY_Min,Sales[[#This Row],[date]]&lt;=TY_YTDMax)*(Sales[[#This Row],[sales]]/Sales[[#This Row],[sqft]])</f>
        <v>0.57430466075388031</v>
      </c>
      <c r="P4905" s="4">
        <f>SUMIF(Sales[RegionStoretype],Sales[[#This Row],[RegionStoretype]],Sales[YoY_SSF])/Sales[[#This Row],[Region_TypeCount]]</f>
        <v>58.393757732919049</v>
      </c>
    </row>
    <row r="4906" spans="1:16" x14ac:dyDescent="0.25">
      <c r="A4906" s="1">
        <v>43070</v>
      </c>
      <c r="B4906">
        <v>16</v>
      </c>
      <c r="C4906">
        <v>11</v>
      </c>
      <c r="D4906">
        <v>90951.612300000008</v>
      </c>
      <c r="E4906">
        <f>INDEX(Stores[region],MATCH(Sales[[#This Row],[store_no]],Stores[store_no],0))</f>
        <v>2</v>
      </c>
      <c r="F4906" t="str">
        <f>INDEX(Stores[storetype],MATCH(Sales[[#This Row],[store_no]],Stores[store_no],0))</f>
        <v>B</v>
      </c>
      <c r="G4906" t="str">
        <f>INDEX(Stores[location_city],MATCH(Sales[[#This Row],[store_no]],Stores[store_no],0))</f>
        <v>Saint Paul</v>
      </c>
      <c r="H4906" t="str">
        <f>INDEX(Stores[location_state],MATCH(Sales[[#This Row],[store_no]],Stores[store_no],0))</f>
        <v>Minnesota</v>
      </c>
      <c r="I4906">
        <f>INDEX(Stores[sqft],MATCH(Sales[[#This Row],[store_no]],Stores[store_no],0))</f>
        <v>180400</v>
      </c>
      <c r="J4906" s="4" t="str">
        <f>INDEX(Departments[dept_name],MATCH(Sales[[#This Row],[dept_no]],Departments[dept_no],0))</f>
        <v>Home</v>
      </c>
      <c r="K4906" s="4" t="str">
        <f>CONCATENATE(Sales[[#This Row],[region]],Sales[[#This Row],[storetype]])</f>
        <v>2B</v>
      </c>
      <c r="L4906" s="4">
        <f>INDEX(RegionStoreCount[Store Count],MATCH(Sales[[#This Row],[RegionStoretype]],RegionStoreCount[Region/Type],0))</f>
        <v>6</v>
      </c>
      <c r="M4906" s="4">
        <f>AND(Sales[[#This Row],[date]]&lt;=TY_YTDMax,Sales[[#This Row],[date]]&gt;=TY_YTDMin)*Sales[[#This Row],[sales]]</f>
        <v>0</v>
      </c>
      <c r="N4906" s="4">
        <f>AND(Sales[[#This Row],[date]]&lt;=LY_YTDMax,Sales[[#This Row],[date]]&gt;=LY_YTDMin)*Sales[[#This Row],[sales]]</f>
        <v>0</v>
      </c>
      <c r="O4906" s="4">
        <f>AND(Sales[[#This Row],[date]]&gt;=YoY_Min,Sales[[#This Row],[date]]&lt;=TY_YTDMax)*(Sales[[#This Row],[sales]]/Sales[[#This Row],[sqft]])</f>
        <v>0.5041663652993349</v>
      </c>
      <c r="P4906" s="4">
        <f>SUMIF(Sales[RegionStoretype],Sales[[#This Row],[RegionStoretype]],Sales[YoY_SSF])/Sales[[#This Row],[Region_TypeCount]]</f>
        <v>58.393757732919049</v>
      </c>
    </row>
    <row r="4907" spans="1:16" x14ac:dyDescent="0.25">
      <c r="A4907" s="1">
        <v>43070</v>
      </c>
      <c r="B4907">
        <v>17</v>
      </c>
      <c r="C4907">
        <v>2</v>
      </c>
      <c r="D4907">
        <v>106104.1427</v>
      </c>
      <c r="E4907">
        <f>INDEX(Stores[region],MATCH(Sales[[#This Row],[store_no]],Stores[store_no],0))</f>
        <v>3</v>
      </c>
      <c r="F4907" t="str">
        <f>INDEX(Stores[storetype],MATCH(Sales[[#This Row],[store_no]],Stores[store_no],0))</f>
        <v>B</v>
      </c>
      <c r="G4907" t="str">
        <f>INDEX(Stores[location_city],MATCH(Sales[[#This Row],[store_no]],Stores[store_no],0))</f>
        <v>Fargo</v>
      </c>
      <c r="H4907" t="str">
        <f>INDEX(Stores[location_state],MATCH(Sales[[#This Row],[store_no]],Stores[store_no],0))</f>
        <v>North Dakota</v>
      </c>
      <c r="I4907">
        <f>INDEX(Stores[sqft],MATCH(Sales[[#This Row],[store_no]],Stores[store_no],0))</f>
        <v>211600</v>
      </c>
      <c r="J4907" s="4" t="str">
        <f>INDEX(Departments[dept_name],MATCH(Sales[[#This Row],[dept_no]],Departments[dept_no],0))</f>
        <v>Baby</v>
      </c>
      <c r="K4907" s="4" t="str">
        <f>CONCATENATE(Sales[[#This Row],[region]],Sales[[#This Row],[storetype]])</f>
        <v>3B</v>
      </c>
      <c r="L4907" s="4">
        <f>INDEX(RegionStoreCount[Store Count],MATCH(Sales[[#This Row],[RegionStoretype]],RegionStoreCount[Region/Type],0))</f>
        <v>4</v>
      </c>
      <c r="M4907" s="4">
        <f>AND(Sales[[#This Row],[date]]&lt;=TY_YTDMax,Sales[[#This Row],[date]]&gt;=TY_YTDMin)*Sales[[#This Row],[sales]]</f>
        <v>0</v>
      </c>
      <c r="N4907" s="4">
        <f>AND(Sales[[#This Row],[date]]&lt;=LY_YTDMax,Sales[[#This Row],[date]]&gt;=LY_YTDMin)*Sales[[#This Row],[sales]]</f>
        <v>0</v>
      </c>
      <c r="O4907" s="4">
        <f>AND(Sales[[#This Row],[date]]&gt;=YoY_Min,Sales[[#This Row],[date]]&lt;=TY_YTDMax)*(Sales[[#This Row],[sales]]/Sales[[#This Row],[sqft]])</f>
        <v>0.5014373473534971</v>
      </c>
      <c r="P4907" s="4">
        <f>SUMIF(Sales[RegionStoretype],Sales[[#This Row],[RegionStoretype]],Sales[YoY_SSF])/Sales[[#This Row],[Region_TypeCount]]</f>
        <v>58.312187288105562</v>
      </c>
    </row>
    <row r="4908" spans="1:16" x14ac:dyDescent="0.25">
      <c r="A4908" s="1">
        <v>43070</v>
      </c>
      <c r="B4908">
        <v>17</v>
      </c>
      <c r="C4908">
        <v>20</v>
      </c>
      <c r="D4908">
        <v>211008.21280000004</v>
      </c>
      <c r="E4908">
        <f>INDEX(Stores[region],MATCH(Sales[[#This Row],[store_no]],Stores[store_no],0))</f>
        <v>3</v>
      </c>
      <c r="F4908" t="str">
        <f>INDEX(Stores[storetype],MATCH(Sales[[#This Row],[store_no]],Stores[store_no],0))</f>
        <v>B</v>
      </c>
      <c r="G4908" t="str">
        <f>INDEX(Stores[location_city],MATCH(Sales[[#This Row],[store_no]],Stores[store_no],0))</f>
        <v>Fargo</v>
      </c>
      <c r="H4908" t="str">
        <f>INDEX(Stores[location_state],MATCH(Sales[[#This Row],[store_no]],Stores[store_no],0))</f>
        <v>North Dakota</v>
      </c>
      <c r="I4908">
        <f>INDEX(Stores[sqft],MATCH(Sales[[#This Row],[store_no]],Stores[store_no],0))</f>
        <v>211600</v>
      </c>
      <c r="J4908" s="4" t="str">
        <f>INDEX(Departments[dept_name],MATCH(Sales[[#This Row],[dept_no]],Departments[dept_no],0))</f>
        <v>Toys</v>
      </c>
      <c r="K4908" s="4" t="str">
        <f>CONCATENATE(Sales[[#This Row],[region]],Sales[[#This Row],[storetype]])</f>
        <v>3B</v>
      </c>
      <c r="L4908" s="4">
        <f>INDEX(RegionStoreCount[Store Count],MATCH(Sales[[#This Row],[RegionStoretype]],RegionStoreCount[Region/Type],0))</f>
        <v>4</v>
      </c>
      <c r="M4908" s="4">
        <f>AND(Sales[[#This Row],[date]]&lt;=TY_YTDMax,Sales[[#This Row],[date]]&gt;=TY_YTDMin)*Sales[[#This Row],[sales]]</f>
        <v>0</v>
      </c>
      <c r="N4908" s="4">
        <f>AND(Sales[[#This Row],[date]]&lt;=LY_YTDMax,Sales[[#This Row],[date]]&gt;=LY_YTDMin)*Sales[[#This Row],[sales]]</f>
        <v>0</v>
      </c>
      <c r="O4908" s="4">
        <f>AND(Sales[[#This Row],[date]]&gt;=YoY_Min,Sales[[#This Row],[date]]&lt;=TY_YTDMax)*(Sales[[#This Row],[sales]]/Sales[[#This Row],[sqft]])</f>
        <v>0.99720327410207954</v>
      </c>
      <c r="P4908" s="4">
        <f>SUMIF(Sales[RegionStoretype],Sales[[#This Row],[RegionStoretype]],Sales[YoY_SSF])/Sales[[#This Row],[Region_TypeCount]]</f>
        <v>58.312187288105562</v>
      </c>
    </row>
    <row r="4909" spans="1:16" x14ac:dyDescent="0.25">
      <c r="A4909" s="1">
        <v>43070</v>
      </c>
      <c r="B4909">
        <v>18</v>
      </c>
      <c r="C4909">
        <v>8</v>
      </c>
      <c r="D4909">
        <v>39768.942499999997</v>
      </c>
      <c r="E4909">
        <f>INDEX(Stores[region],MATCH(Sales[[#This Row],[store_no]],Stores[store_no],0))</f>
        <v>2</v>
      </c>
      <c r="F4909" t="str">
        <f>INDEX(Stores[storetype],MATCH(Sales[[#This Row],[store_no]],Stores[store_no],0))</f>
        <v>B</v>
      </c>
      <c r="G4909" t="str">
        <f>INDEX(Stores[location_city],MATCH(Sales[[#This Row],[store_no]],Stores[store_no],0))</f>
        <v>Chicago</v>
      </c>
      <c r="H4909" t="str">
        <f>INDEX(Stores[location_state],MATCH(Sales[[#This Row],[store_no]],Stores[store_no],0))</f>
        <v>Illinois</v>
      </c>
      <c r="I4909">
        <f>INDEX(Stores[sqft],MATCH(Sales[[#This Row],[store_no]],Stores[store_no],0))</f>
        <v>120700</v>
      </c>
      <c r="J4909" s="4" t="str">
        <f>INDEX(Departments[dept_name],MATCH(Sales[[#This Row],[dept_no]],Departments[dept_no],0))</f>
        <v>Games</v>
      </c>
      <c r="K4909" s="4" t="str">
        <f>CONCATENATE(Sales[[#This Row],[region]],Sales[[#This Row],[storetype]])</f>
        <v>2B</v>
      </c>
      <c r="L4909" s="4">
        <f>INDEX(RegionStoreCount[Store Count],MATCH(Sales[[#This Row],[RegionStoretype]],RegionStoreCount[Region/Type],0))</f>
        <v>6</v>
      </c>
      <c r="M4909" s="4">
        <f>AND(Sales[[#This Row],[date]]&lt;=TY_YTDMax,Sales[[#This Row],[date]]&gt;=TY_YTDMin)*Sales[[#This Row],[sales]]</f>
        <v>0</v>
      </c>
      <c r="N4909" s="4">
        <f>AND(Sales[[#This Row],[date]]&lt;=LY_YTDMax,Sales[[#This Row],[date]]&gt;=LY_YTDMin)*Sales[[#This Row],[sales]]</f>
        <v>0</v>
      </c>
      <c r="O4909" s="4">
        <f>AND(Sales[[#This Row],[date]]&gt;=YoY_Min,Sales[[#This Row],[date]]&lt;=TY_YTDMax)*(Sales[[#This Row],[sales]]/Sales[[#This Row],[sqft]])</f>
        <v>0.32948585335542668</v>
      </c>
      <c r="P4909" s="4">
        <f>SUMIF(Sales[RegionStoretype],Sales[[#This Row],[RegionStoretype]],Sales[YoY_SSF])/Sales[[#This Row],[Region_TypeCount]]</f>
        <v>58.393757732919049</v>
      </c>
    </row>
    <row r="4910" spans="1:16" x14ac:dyDescent="0.25">
      <c r="A4910" s="1">
        <v>43070</v>
      </c>
      <c r="B4910">
        <v>18</v>
      </c>
      <c r="C4910">
        <v>12</v>
      </c>
      <c r="D4910">
        <v>118487.27690000001</v>
      </c>
      <c r="E4910">
        <f>INDEX(Stores[region],MATCH(Sales[[#This Row],[store_no]],Stores[store_no],0))</f>
        <v>2</v>
      </c>
      <c r="F4910" t="str">
        <f>INDEX(Stores[storetype],MATCH(Sales[[#This Row],[store_no]],Stores[store_no],0))</f>
        <v>B</v>
      </c>
      <c r="G4910" t="str">
        <f>INDEX(Stores[location_city],MATCH(Sales[[#This Row],[store_no]],Stores[store_no],0))</f>
        <v>Chicago</v>
      </c>
      <c r="H4910" t="str">
        <f>INDEX(Stores[location_state],MATCH(Sales[[#This Row],[store_no]],Stores[store_no],0))</f>
        <v>Illinois</v>
      </c>
      <c r="I4910">
        <f>INDEX(Stores[sqft],MATCH(Sales[[#This Row],[store_no]],Stores[store_no],0))</f>
        <v>120700</v>
      </c>
      <c r="J4910" s="4" t="str">
        <f>INDEX(Departments[dept_name],MATCH(Sales[[#This Row],[dept_no]],Departments[dept_no],0))</f>
        <v>Jewelery</v>
      </c>
      <c r="K4910" s="4" t="str">
        <f>CONCATENATE(Sales[[#This Row],[region]],Sales[[#This Row],[storetype]])</f>
        <v>2B</v>
      </c>
      <c r="L4910" s="4">
        <f>INDEX(RegionStoreCount[Store Count],MATCH(Sales[[#This Row],[RegionStoretype]],RegionStoreCount[Region/Type],0))</f>
        <v>6</v>
      </c>
      <c r="M4910" s="4">
        <f>AND(Sales[[#This Row],[date]]&lt;=TY_YTDMax,Sales[[#This Row],[date]]&gt;=TY_YTDMin)*Sales[[#This Row],[sales]]</f>
        <v>0</v>
      </c>
      <c r="N4910" s="4">
        <f>AND(Sales[[#This Row],[date]]&lt;=LY_YTDMax,Sales[[#This Row],[date]]&gt;=LY_YTDMin)*Sales[[#This Row],[sales]]</f>
        <v>0</v>
      </c>
      <c r="O4910" s="4">
        <f>AND(Sales[[#This Row],[date]]&gt;=YoY_Min,Sales[[#This Row],[date]]&lt;=TY_YTDMax)*(Sales[[#This Row],[sales]]/Sales[[#This Row],[sqft]])</f>
        <v>0.98166757995029008</v>
      </c>
      <c r="P4910" s="4">
        <f>SUMIF(Sales[RegionStoretype],Sales[[#This Row],[RegionStoretype]],Sales[YoY_SSF])/Sales[[#This Row],[Region_TypeCount]]</f>
        <v>58.393757732919049</v>
      </c>
    </row>
    <row r="4911" spans="1:16" x14ac:dyDescent="0.25">
      <c r="A4911" s="1">
        <v>43070</v>
      </c>
      <c r="B4911">
        <v>19</v>
      </c>
      <c r="C4911">
        <v>3</v>
      </c>
      <c r="D4911">
        <v>303187.48119999998</v>
      </c>
      <c r="E4911">
        <f>INDEX(Stores[region],MATCH(Sales[[#This Row],[store_no]],Stores[store_no],0))</f>
        <v>3</v>
      </c>
      <c r="F4911" t="str">
        <f>INDEX(Stores[storetype],MATCH(Sales[[#This Row],[store_no]],Stores[store_no],0))</f>
        <v>A</v>
      </c>
      <c r="G4911" t="str">
        <f>INDEX(Stores[location_city],MATCH(Sales[[#This Row],[store_no]],Stores[store_no],0))</f>
        <v>Des Moines</v>
      </c>
      <c r="H4911" t="str">
        <f>INDEX(Stores[location_state],MATCH(Sales[[#This Row],[store_no]],Stores[store_no],0))</f>
        <v>Iowa</v>
      </c>
      <c r="I4911">
        <f>INDEX(Stores[sqft],MATCH(Sales[[#This Row],[store_no]],Stores[store_no],0))</f>
        <v>197600</v>
      </c>
      <c r="J4911" s="4" t="str">
        <f>INDEX(Departments[dept_name],MATCH(Sales[[#This Row],[dept_no]],Departments[dept_no],0))</f>
        <v>Beauty</v>
      </c>
      <c r="K4911" s="4" t="str">
        <f>CONCATENATE(Sales[[#This Row],[region]],Sales[[#This Row],[storetype]])</f>
        <v>3A</v>
      </c>
      <c r="L4911" s="4">
        <f>INDEX(RegionStoreCount[Store Count],MATCH(Sales[[#This Row],[RegionStoretype]],RegionStoreCount[Region/Type],0))</f>
        <v>9</v>
      </c>
      <c r="M4911" s="4">
        <f>AND(Sales[[#This Row],[date]]&lt;=TY_YTDMax,Sales[[#This Row],[date]]&gt;=TY_YTDMin)*Sales[[#This Row],[sales]]</f>
        <v>0</v>
      </c>
      <c r="N4911" s="4">
        <f>AND(Sales[[#This Row],[date]]&lt;=LY_YTDMax,Sales[[#This Row],[date]]&gt;=LY_YTDMin)*Sales[[#This Row],[sales]]</f>
        <v>0</v>
      </c>
      <c r="O4911" s="4">
        <f>AND(Sales[[#This Row],[date]]&gt;=YoY_Min,Sales[[#This Row],[date]]&lt;=TY_YTDMax)*(Sales[[#This Row],[sales]]/Sales[[#This Row],[sqft]])</f>
        <v>1.5343496012145748</v>
      </c>
      <c r="P4911" s="4">
        <f>SUMIF(Sales[RegionStoretype],Sales[[#This Row],[RegionStoretype]],Sales[YoY_SSF])/Sales[[#This Row],[Region_TypeCount]]</f>
        <v>53.603836561720975</v>
      </c>
    </row>
    <row r="4912" spans="1:16" x14ac:dyDescent="0.25">
      <c r="A4912" s="1">
        <v>43070</v>
      </c>
      <c r="B4912">
        <v>19</v>
      </c>
      <c r="C4912">
        <v>6</v>
      </c>
      <c r="D4912">
        <v>16860.252400000001</v>
      </c>
      <c r="E4912">
        <f>INDEX(Stores[region],MATCH(Sales[[#This Row],[store_no]],Stores[store_no],0))</f>
        <v>3</v>
      </c>
      <c r="F4912" t="str">
        <f>INDEX(Stores[storetype],MATCH(Sales[[#This Row],[store_no]],Stores[store_no],0))</f>
        <v>A</v>
      </c>
      <c r="G4912" t="str">
        <f>INDEX(Stores[location_city],MATCH(Sales[[#This Row],[store_no]],Stores[store_no],0))</f>
        <v>Des Moines</v>
      </c>
      <c r="H4912" t="str">
        <f>INDEX(Stores[location_state],MATCH(Sales[[#This Row],[store_no]],Stores[store_no],0))</f>
        <v>Iowa</v>
      </c>
      <c r="I4912">
        <f>INDEX(Stores[sqft],MATCH(Sales[[#This Row],[store_no]],Stores[store_no],0))</f>
        <v>197600</v>
      </c>
      <c r="J4912" s="4" t="str">
        <f>INDEX(Departments[dept_name],MATCH(Sales[[#This Row],[dept_no]],Departments[dept_no],0))</f>
        <v>Computers</v>
      </c>
      <c r="K4912" s="4" t="str">
        <f>CONCATENATE(Sales[[#This Row],[region]],Sales[[#This Row],[storetype]])</f>
        <v>3A</v>
      </c>
      <c r="L4912" s="4">
        <f>INDEX(RegionStoreCount[Store Count],MATCH(Sales[[#This Row],[RegionStoretype]],RegionStoreCount[Region/Type],0))</f>
        <v>9</v>
      </c>
      <c r="M4912" s="4">
        <f>AND(Sales[[#This Row],[date]]&lt;=TY_YTDMax,Sales[[#This Row],[date]]&gt;=TY_YTDMin)*Sales[[#This Row],[sales]]</f>
        <v>0</v>
      </c>
      <c r="N4912" s="4">
        <f>AND(Sales[[#This Row],[date]]&lt;=LY_YTDMax,Sales[[#This Row],[date]]&gt;=LY_YTDMin)*Sales[[#This Row],[sales]]</f>
        <v>0</v>
      </c>
      <c r="O4912" s="4">
        <f>AND(Sales[[#This Row],[date]]&gt;=YoY_Min,Sales[[#This Row],[date]]&lt;=TY_YTDMax)*(Sales[[#This Row],[sales]]/Sales[[#This Row],[sqft]])</f>
        <v>8.5325163967611348E-2</v>
      </c>
      <c r="P4912" s="4">
        <f>SUMIF(Sales[RegionStoretype],Sales[[#This Row],[RegionStoretype]],Sales[YoY_SSF])/Sales[[#This Row],[Region_TypeCount]]</f>
        <v>53.603836561720975</v>
      </c>
    </row>
    <row r="4913" spans="1:16" x14ac:dyDescent="0.25">
      <c r="A4913" s="1">
        <v>43070</v>
      </c>
      <c r="B4913">
        <v>20</v>
      </c>
      <c r="C4913">
        <v>2</v>
      </c>
      <c r="D4913">
        <v>21964.6037</v>
      </c>
      <c r="E4913">
        <f>INDEX(Stores[region],MATCH(Sales[[#This Row],[store_no]],Stores[store_no],0))</f>
        <v>1</v>
      </c>
      <c r="F4913" t="str">
        <f>INDEX(Stores[storetype],MATCH(Sales[[#This Row],[store_no]],Stores[store_no],0))</f>
        <v>A</v>
      </c>
      <c r="G4913" t="str">
        <f>INDEX(Stores[location_city],MATCH(Sales[[#This Row],[store_no]],Stores[store_no],0))</f>
        <v>South Bend</v>
      </c>
      <c r="H4913" t="str">
        <f>INDEX(Stores[location_state],MATCH(Sales[[#This Row],[store_no]],Stores[store_no],0))</f>
        <v>Indiana</v>
      </c>
      <c r="I4913">
        <f>INDEX(Stores[sqft],MATCH(Sales[[#This Row],[store_no]],Stores[store_no],0))</f>
        <v>39700</v>
      </c>
      <c r="J4913" s="4" t="str">
        <f>INDEX(Departments[dept_name],MATCH(Sales[[#This Row],[dept_no]],Departments[dept_no],0))</f>
        <v>Baby</v>
      </c>
      <c r="K4913" s="4" t="str">
        <f>CONCATENATE(Sales[[#This Row],[region]],Sales[[#This Row],[storetype]])</f>
        <v>1A</v>
      </c>
      <c r="L4913" s="4">
        <f>INDEX(RegionStoreCount[Store Count],MATCH(Sales[[#This Row],[RegionStoretype]],RegionStoreCount[Region/Type],0))</f>
        <v>5</v>
      </c>
      <c r="M4913" s="4">
        <f>AND(Sales[[#This Row],[date]]&lt;=TY_YTDMax,Sales[[#This Row],[date]]&gt;=TY_YTDMin)*Sales[[#This Row],[sales]]</f>
        <v>0</v>
      </c>
      <c r="N4913" s="4">
        <f>AND(Sales[[#This Row],[date]]&lt;=LY_YTDMax,Sales[[#This Row],[date]]&gt;=LY_YTDMin)*Sales[[#This Row],[sales]]</f>
        <v>0</v>
      </c>
      <c r="O4913" s="4">
        <f>AND(Sales[[#This Row],[date]]&gt;=YoY_Min,Sales[[#This Row],[date]]&lt;=TY_YTDMax)*(Sales[[#This Row],[sales]]/Sales[[#This Row],[sqft]])</f>
        <v>0.55326457682619645</v>
      </c>
      <c r="P4913" s="4">
        <f>SUMIF(Sales[RegionStoretype],Sales[[#This Row],[RegionStoretype]],Sales[YoY_SSF])/Sales[[#This Row],[Region_TypeCount]]</f>
        <v>59.469551530910678</v>
      </c>
    </row>
    <row r="4914" spans="1:16" x14ac:dyDescent="0.25">
      <c r="A4914" s="1">
        <v>43070</v>
      </c>
      <c r="B4914">
        <v>20</v>
      </c>
      <c r="C4914">
        <v>11</v>
      </c>
      <c r="D4914">
        <v>123940.35219999999</v>
      </c>
      <c r="E4914">
        <f>INDEX(Stores[region],MATCH(Sales[[#This Row],[store_no]],Stores[store_no],0))</f>
        <v>1</v>
      </c>
      <c r="F4914" t="str">
        <f>INDEX(Stores[storetype],MATCH(Sales[[#This Row],[store_no]],Stores[store_no],0))</f>
        <v>A</v>
      </c>
      <c r="G4914" t="str">
        <f>INDEX(Stores[location_city],MATCH(Sales[[#This Row],[store_no]],Stores[store_no],0))</f>
        <v>South Bend</v>
      </c>
      <c r="H4914" t="str">
        <f>INDEX(Stores[location_state],MATCH(Sales[[#This Row],[store_no]],Stores[store_no],0))</f>
        <v>Indiana</v>
      </c>
      <c r="I4914">
        <f>INDEX(Stores[sqft],MATCH(Sales[[#This Row],[store_no]],Stores[store_no],0))</f>
        <v>39700</v>
      </c>
      <c r="J4914" s="4" t="str">
        <f>INDEX(Departments[dept_name],MATCH(Sales[[#This Row],[dept_no]],Departments[dept_no],0))</f>
        <v>Home</v>
      </c>
      <c r="K4914" s="4" t="str">
        <f>CONCATENATE(Sales[[#This Row],[region]],Sales[[#This Row],[storetype]])</f>
        <v>1A</v>
      </c>
      <c r="L4914" s="4">
        <f>INDEX(RegionStoreCount[Store Count],MATCH(Sales[[#This Row],[RegionStoretype]],RegionStoreCount[Region/Type],0))</f>
        <v>5</v>
      </c>
      <c r="M4914" s="4">
        <f>AND(Sales[[#This Row],[date]]&lt;=TY_YTDMax,Sales[[#This Row],[date]]&gt;=TY_YTDMin)*Sales[[#This Row],[sales]]</f>
        <v>0</v>
      </c>
      <c r="N4914" s="4">
        <f>AND(Sales[[#This Row],[date]]&lt;=LY_YTDMax,Sales[[#This Row],[date]]&gt;=LY_YTDMin)*Sales[[#This Row],[sales]]</f>
        <v>0</v>
      </c>
      <c r="O4914" s="4">
        <f>AND(Sales[[#This Row],[date]]&gt;=YoY_Min,Sales[[#This Row],[date]]&lt;=TY_YTDMax)*(Sales[[#This Row],[sales]]/Sales[[#This Row],[sqft]])</f>
        <v>3.1219232292191434</v>
      </c>
      <c r="P4914" s="4">
        <f>SUMIF(Sales[RegionStoretype],Sales[[#This Row],[RegionStoretype]],Sales[YoY_SSF])/Sales[[#This Row],[Region_TypeCount]]</f>
        <v>59.469551530910678</v>
      </c>
    </row>
    <row r="4915" spans="1:16" x14ac:dyDescent="0.25">
      <c r="A4915" s="1">
        <v>43070</v>
      </c>
      <c r="B4915">
        <v>21</v>
      </c>
      <c r="C4915">
        <v>16</v>
      </c>
      <c r="D4915">
        <v>21014.207199999997</v>
      </c>
      <c r="E4915">
        <f>INDEX(Stores[region],MATCH(Sales[[#This Row],[store_no]],Stores[store_no],0))</f>
        <v>2</v>
      </c>
      <c r="F4915" t="str">
        <f>INDEX(Stores[storetype],MATCH(Sales[[#This Row],[store_no]],Stores[store_no],0))</f>
        <v>B</v>
      </c>
      <c r="G4915" t="str">
        <f>INDEX(Stores[location_city],MATCH(Sales[[#This Row],[store_no]],Stores[store_no],0))</f>
        <v>Madison</v>
      </c>
      <c r="H4915" t="str">
        <f>INDEX(Stores[location_state],MATCH(Sales[[#This Row],[store_no]],Stores[store_no],0))</f>
        <v>Wisconsin</v>
      </c>
      <c r="I4915">
        <f>INDEX(Stores[sqft],MATCH(Sales[[#This Row],[store_no]],Stores[store_no],0))</f>
        <v>206400</v>
      </c>
      <c r="J4915" s="4" t="str">
        <f>INDEX(Departments[dept_name],MATCH(Sales[[#This Row],[dept_no]],Departments[dept_no],0))</f>
        <v>Outdoors</v>
      </c>
      <c r="K4915" s="4" t="str">
        <f>CONCATENATE(Sales[[#This Row],[region]],Sales[[#This Row],[storetype]])</f>
        <v>2B</v>
      </c>
      <c r="L4915" s="4">
        <f>INDEX(RegionStoreCount[Store Count],MATCH(Sales[[#This Row],[RegionStoretype]],RegionStoreCount[Region/Type],0))</f>
        <v>6</v>
      </c>
      <c r="M4915" s="4">
        <f>AND(Sales[[#This Row],[date]]&lt;=TY_YTDMax,Sales[[#This Row],[date]]&gt;=TY_YTDMin)*Sales[[#This Row],[sales]]</f>
        <v>0</v>
      </c>
      <c r="N4915" s="4">
        <f>AND(Sales[[#This Row],[date]]&lt;=LY_YTDMax,Sales[[#This Row],[date]]&gt;=LY_YTDMin)*Sales[[#This Row],[sales]]</f>
        <v>0</v>
      </c>
      <c r="O4915" s="4">
        <f>AND(Sales[[#This Row],[date]]&gt;=YoY_Min,Sales[[#This Row],[date]]&lt;=TY_YTDMax)*(Sales[[#This Row],[sales]]/Sales[[#This Row],[sqft]])</f>
        <v>0.10181301937984495</v>
      </c>
      <c r="P4915" s="4">
        <f>SUMIF(Sales[RegionStoretype],Sales[[#This Row],[RegionStoretype]],Sales[YoY_SSF])/Sales[[#This Row],[Region_TypeCount]]</f>
        <v>58.393757732919049</v>
      </c>
    </row>
    <row r="4916" spans="1:16" x14ac:dyDescent="0.25">
      <c r="A4916" s="1">
        <v>43070</v>
      </c>
      <c r="B4916">
        <v>22</v>
      </c>
      <c r="C4916">
        <v>1</v>
      </c>
      <c r="D4916">
        <v>14357.794700000002</v>
      </c>
      <c r="E4916">
        <f>INDEX(Stores[region],MATCH(Sales[[#This Row],[store_no]],Stores[store_no],0))</f>
        <v>3</v>
      </c>
      <c r="F4916" t="str">
        <f>INDEX(Stores[storetype],MATCH(Sales[[#This Row],[store_no]],Stores[store_no],0))</f>
        <v>B</v>
      </c>
      <c r="G4916" t="str">
        <f>INDEX(Stores[location_city],MATCH(Sales[[#This Row],[store_no]],Stores[store_no],0))</f>
        <v>Sioux Falls</v>
      </c>
      <c r="H4916" t="str">
        <f>INDEX(Stores[location_state],MATCH(Sales[[#This Row],[store_no]],Stores[store_no],0))</f>
        <v>South Dakota</v>
      </c>
      <c r="I4916">
        <f>INDEX(Stores[sqft],MATCH(Sales[[#This Row],[store_no]],Stores[store_no],0))</f>
        <v>57800</v>
      </c>
      <c r="J4916" s="4" t="str">
        <f>INDEX(Departments[dept_name],MATCH(Sales[[#This Row],[dept_no]],Departments[dept_no],0))</f>
        <v>Automotive</v>
      </c>
      <c r="K4916" s="4" t="str">
        <f>CONCATENATE(Sales[[#This Row],[region]],Sales[[#This Row],[storetype]])</f>
        <v>3B</v>
      </c>
      <c r="L4916" s="4">
        <f>INDEX(RegionStoreCount[Store Count],MATCH(Sales[[#This Row],[RegionStoretype]],RegionStoreCount[Region/Type],0))</f>
        <v>4</v>
      </c>
      <c r="M4916" s="4">
        <f>AND(Sales[[#This Row],[date]]&lt;=TY_YTDMax,Sales[[#This Row],[date]]&gt;=TY_YTDMin)*Sales[[#This Row],[sales]]</f>
        <v>0</v>
      </c>
      <c r="N4916" s="4">
        <f>AND(Sales[[#This Row],[date]]&lt;=LY_YTDMax,Sales[[#This Row],[date]]&gt;=LY_YTDMin)*Sales[[#This Row],[sales]]</f>
        <v>0</v>
      </c>
      <c r="O4916" s="4">
        <f>AND(Sales[[#This Row],[date]]&gt;=YoY_Min,Sales[[#This Row],[date]]&lt;=TY_YTDMax)*(Sales[[#This Row],[sales]]/Sales[[#This Row],[sqft]])</f>
        <v>0.24840475259515574</v>
      </c>
      <c r="P4916" s="4">
        <f>SUMIF(Sales[RegionStoretype],Sales[[#This Row],[RegionStoretype]],Sales[YoY_SSF])/Sales[[#This Row],[Region_TypeCount]]</f>
        <v>58.312187288105562</v>
      </c>
    </row>
    <row r="4917" spans="1:16" x14ac:dyDescent="0.25">
      <c r="A4917" s="1">
        <v>43070</v>
      </c>
      <c r="B4917">
        <v>23</v>
      </c>
      <c r="C4917">
        <v>4</v>
      </c>
      <c r="D4917">
        <v>4679.7921999999999</v>
      </c>
      <c r="E4917">
        <f>INDEX(Stores[region],MATCH(Sales[[#This Row],[store_no]],Stores[store_no],0))</f>
        <v>3</v>
      </c>
      <c r="F4917" t="str">
        <f>INDEX(Stores[storetype],MATCH(Sales[[#This Row],[store_no]],Stores[store_no],0))</f>
        <v>B</v>
      </c>
      <c r="G4917" t="str">
        <f>INDEX(Stores[location_city],MATCH(Sales[[#This Row],[store_no]],Stores[store_no],0))</f>
        <v>Cedar Rapids</v>
      </c>
      <c r="H4917" t="str">
        <f>INDEX(Stores[location_state],MATCH(Sales[[#This Row],[store_no]],Stores[store_no],0))</f>
        <v>Iowa</v>
      </c>
      <c r="I4917">
        <f>INDEX(Stores[sqft],MATCH(Sales[[#This Row],[store_no]],Stores[store_no],0))</f>
        <v>123700</v>
      </c>
      <c r="J4917" s="4" t="str">
        <f>INDEX(Departments[dept_name],MATCH(Sales[[#This Row],[dept_no]],Departments[dept_no],0))</f>
        <v>Books</v>
      </c>
      <c r="K4917" s="4" t="str">
        <f>CONCATENATE(Sales[[#This Row],[region]],Sales[[#This Row],[storetype]])</f>
        <v>3B</v>
      </c>
      <c r="L4917" s="4">
        <f>INDEX(RegionStoreCount[Store Count],MATCH(Sales[[#This Row],[RegionStoretype]],RegionStoreCount[Region/Type],0))</f>
        <v>4</v>
      </c>
      <c r="M4917" s="4">
        <f>AND(Sales[[#This Row],[date]]&lt;=TY_YTDMax,Sales[[#This Row],[date]]&gt;=TY_YTDMin)*Sales[[#This Row],[sales]]</f>
        <v>0</v>
      </c>
      <c r="N4917" s="4">
        <f>AND(Sales[[#This Row],[date]]&lt;=LY_YTDMax,Sales[[#This Row],[date]]&gt;=LY_YTDMin)*Sales[[#This Row],[sales]]</f>
        <v>0</v>
      </c>
      <c r="O4917" s="4">
        <f>AND(Sales[[#This Row],[date]]&gt;=YoY_Min,Sales[[#This Row],[date]]&lt;=TY_YTDMax)*(Sales[[#This Row],[sales]]/Sales[[#This Row],[sqft]])</f>
        <v>3.7831788197251415E-2</v>
      </c>
      <c r="P4917" s="4">
        <f>SUMIF(Sales[RegionStoretype],Sales[[#This Row],[RegionStoretype]],Sales[YoY_SSF])/Sales[[#This Row],[Region_TypeCount]]</f>
        <v>58.312187288105562</v>
      </c>
    </row>
    <row r="4918" spans="1:16" x14ac:dyDescent="0.25">
      <c r="A4918" s="1">
        <v>43070</v>
      </c>
      <c r="B4918">
        <v>24</v>
      </c>
      <c r="C4918">
        <v>2</v>
      </c>
      <c r="D4918">
        <v>58646.698499999999</v>
      </c>
      <c r="E4918">
        <f>INDEX(Stores[region],MATCH(Sales[[#This Row],[store_no]],Stores[store_no],0))</f>
        <v>2</v>
      </c>
      <c r="F4918" t="str">
        <f>INDEX(Stores[storetype],MATCH(Sales[[#This Row],[store_no]],Stores[store_no],0))</f>
        <v>A</v>
      </c>
      <c r="G4918" t="str">
        <f>INDEX(Stores[location_city],MATCH(Sales[[#This Row],[store_no]],Stores[store_no],0))</f>
        <v>Winnetka</v>
      </c>
      <c r="H4918" t="str">
        <f>INDEX(Stores[location_state],MATCH(Sales[[#This Row],[store_no]],Stores[store_no],0))</f>
        <v>Illinois</v>
      </c>
      <c r="I4918">
        <f>INDEX(Stores[sqft],MATCH(Sales[[#This Row],[store_no]],Stores[store_no],0))</f>
        <v>207800</v>
      </c>
      <c r="J4918" s="4" t="str">
        <f>INDEX(Departments[dept_name],MATCH(Sales[[#This Row],[dept_no]],Departments[dept_no],0))</f>
        <v>Baby</v>
      </c>
      <c r="K4918" s="4" t="str">
        <f>CONCATENATE(Sales[[#This Row],[region]],Sales[[#This Row],[storetype]])</f>
        <v>2A</v>
      </c>
      <c r="L4918" s="4">
        <f>INDEX(RegionStoreCount[Store Count],MATCH(Sales[[#This Row],[RegionStoretype]],RegionStoreCount[Region/Type],0))</f>
        <v>5</v>
      </c>
      <c r="M4918" s="4">
        <f>AND(Sales[[#This Row],[date]]&lt;=TY_YTDMax,Sales[[#This Row],[date]]&gt;=TY_YTDMin)*Sales[[#This Row],[sales]]</f>
        <v>0</v>
      </c>
      <c r="N4918" s="4">
        <f>AND(Sales[[#This Row],[date]]&lt;=LY_YTDMax,Sales[[#This Row],[date]]&gt;=LY_YTDMin)*Sales[[#This Row],[sales]]</f>
        <v>0</v>
      </c>
      <c r="O4918" s="4">
        <f>AND(Sales[[#This Row],[date]]&gt;=YoY_Min,Sales[[#This Row],[date]]&lt;=TY_YTDMax)*(Sales[[#This Row],[sales]]/Sales[[#This Row],[sqft]])</f>
        <v>0.28222665303176131</v>
      </c>
      <c r="P4918" s="4">
        <f>SUMIF(Sales[RegionStoretype],Sales[[#This Row],[RegionStoretype]],Sales[YoY_SSF])/Sales[[#This Row],[Region_TypeCount]]</f>
        <v>60.052789354368521</v>
      </c>
    </row>
    <row r="4919" spans="1:16" x14ac:dyDescent="0.25">
      <c r="A4919" s="1">
        <v>43070</v>
      </c>
      <c r="B4919">
        <v>24</v>
      </c>
      <c r="C4919">
        <v>18</v>
      </c>
      <c r="D4919">
        <v>223700.52009999999</v>
      </c>
      <c r="E4919">
        <f>INDEX(Stores[region],MATCH(Sales[[#This Row],[store_no]],Stores[store_no],0))</f>
        <v>2</v>
      </c>
      <c r="F4919" t="str">
        <f>INDEX(Stores[storetype],MATCH(Sales[[#This Row],[store_no]],Stores[store_no],0))</f>
        <v>A</v>
      </c>
      <c r="G4919" t="str">
        <f>INDEX(Stores[location_city],MATCH(Sales[[#This Row],[store_no]],Stores[store_no],0))</f>
        <v>Winnetka</v>
      </c>
      <c r="H4919" t="str">
        <f>INDEX(Stores[location_state],MATCH(Sales[[#This Row],[store_no]],Stores[store_no],0))</f>
        <v>Illinois</v>
      </c>
      <c r="I4919">
        <f>INDEX(Stores[sqft],MATCH(Sales[[#This Row],[store_no]],Stores[store_no],0))</f>
        <v>207800</v>
      </c>
      <c r="J4919" s="4" t="str">
        <f>INDEX(Departments[dept_name],MATCH(Sales[[#This Row],[dept_no]],Departments[dept_no],0))</f>
        <v>Sports</v>
      </c>
      <c r="K4919" s="4" t="str">
        <f>CONCATENATE(Sales[[#This Row],[region]],Sales[[#This Row],[storetype]])</f>
        <v>2A</v>
      </c>
      <c r="L4919" s="4">
        <f>INDEX(RegionStoreCount[Store Count],MATCH(Sales[[#This Row],[RegionStoretype]],RegionStoreCount[Region/Type],0))</f>
        <v>5</v>
      </c>
      <c r="M4919" s="4">
        <f>AND(Sales[[#This Row],[date]]&lt;=TY_YTDMax,Sales[[#This Row],[date]]&gt;=TY_YTDMin)*Sales[[#This Row],[sales]]</f>
        <v>0</v>
      </c>
      <c r="N4919" s="4">
        <f>AND(Sales[[#This Row],[date]]&lt;=LY_YTDMax,Sales[[#This Row],[date]]&gt;=LY_YTDMin)*Sales[[#This Row],[sales]]</f>
        <v>0</v>
      </c>
      <c r="O4919" s="4">
        <f>AND(Sales[[#This Row],[date]]&gt;=YoY_Min,Sales[[#This Row],[date]]&lt;=TY_YTDMax)*(Sales[[#This Row],[sales]]/Sales[[#This Row],[sqft]])</f>
        <v>1.0765183835418672</v>
      </c>
      <c r="P4919" s="4">
        <f>SUMIF(Sales[RegionStoretype],Sales[[#This Row],[RegionStoretype]],Sales[YoY_SSF])/Sales[[#This Row],[Region_TypeCount]]</f>
        <v>60.052789354368521</v>
      </c>
    </row>
    <row r="4920" spans="1:16" x14ac:dyDescent="0.25">
      <c r="A4920" s="1">
        <v>43070</v>
      </c>
      <c r="B4920">
        <v>25</v>
      </c>
      <c r="C4920">
        <v>2</v>
      </c>
      <c r="D4920">
        <v>44686.718399999998</v>
      </c>
      <c r="E4920">
        <f>INDEX(Stores[region],MATCH(Sales[[#This Row],[store_no]],Stores[store_no],0))</f>
        <v>3</v>
      </c>
      <c r="F4920" t="str">
        <f>INDEX(Stores[storetype],MATCH(Sales[[#This Row],[store_no]],Stores[store_no],0))</f>
        <v>B</v>
      </c>
      <c r="G4920" t="str">
        <f>INDEX(Stores[location_city],MATCH(Sales[[#This Row],[store_no]],Stores[store_no],0))</f>
        <v>Kansas City</v>
      </c>
      <c r="H4920" t="str">
        <f>INDEX(Stores[location_state],MATCH(Sales[[#This Row],[store_no]],Stores[store_no],0))</f>
        <v>Missouri</v>
      </c>
      <c r="I4920">
        <f>INDEX(Stores[sqft],MATCH(Sales[[#This Row],[store_no]],Stores[store_no],0))</f>
        <v>92300</v>
      </c>
      <c r="J4920" s="4" t="str">
        <f>INDEX(Departments[dept_name],MATCH(Sales[[#This Row],[dept_no]],Departments[dept_no],0))</f>
        <v>Baby</v>
      </c>
      <c r="K4920" s="4" t="str">
        <f>CONCATENATE(Sales[[#This Row],[region]],Sales[[#This Row],[storetype]])</f>
        <v>3B</v>
      </c>
      <c r="L4920" s="4">
        <f>INDEX(RegionStoreCount[Store Count],MATCH(Sales[[#This Row],[RegionStoretype]],RegionStoreCount[Region/Type],0))</f>
        <v>4</v>
      </c>
      <c r="M4920" s="4">
        <f>AND(Sales[[#This Row],[date]]&lt;=TY_YTDMax,Sales[[#This Row],[date]]&gt;=TY_YTDMin)*Sales[[#This Row],[sales]]</f>
        <v>0</v>
      </c>
      <c r="N4920" s="4">
        <f>AND(Sales[[#This Row],[date]]&lt;=LY_YTDMax,Sales[[#This Row],[date]]&gt;=LY_YTDMin)*Sales[[#This Row],[sales]]</f>
        <v>0</v>
      </c>
      <c r="O4920" s="4">
        <f>AND(Sales[[#This Row],[date]]&gt;=YoY_Min,Sales[[#This Row],[date]]&lt;=TY_YTDMax)*(Sales[[#This Row],[sales]]/Sales[[#This Row],[sqft]])</f>
        <v>0.48414646153846153</v>
      </c>
      <c r="P4920" s="4">
        <f>SUMIF(Sales[RegionStoretype],Sales[[#This Row],[RegionStoretype]],Sales[YoY_SSF])/Sales[[#This Row],[Region_TypeCount]]</f>
        <v>58.312187288105562</v>
      </c>
    </row>
    <row r="4921" spans="1:16" x14ac:dyDescent="0.25">
      <c r="A4921" s="1">
        <v>43070</v>
      </c>
      <c r="B4921">
        <v>25</v>
      </c>
      <c r="C4921">
        <v>6</v>
      </c>
      <c r="D4921">
        <v>51287.232400000001</v>
      </c>
      <c r="E4921">
        <f>INDEX(Stores[region],MATCH(Sales[[#This Row],[store_no]],Stores[store_no],0))</f>
        <v>3</v>
      </c>
      <c r="F4921" t="str">
        <f>INDEX(Stores[storetype],MATCH(Sales[[#This Row],[store_no]],Stores[store_no],0))</f>
        <v>B</v>
      </c>
      <c r="G4921" t="str">
        <f>INDEX(Stores[location_city],MATCH(Sales[[#This Row],[store_no]],Stores[store_no],0))</f>
        <v>Kansas City</v>
      </c>
      <c r="H4921" t="str">
        <f>INDEX(Stores[location_state],MATCH(Sales[[#This Row],[store_no]],Stores[store_no],0))</f>
        <v>Missouri</v>
      </c>
      <c r="I4921">
        <f>INDEX(Stores[sqft],MATCH(Sales[[#This Row],[store_no]],Stores[store_no],0))</f>
        <v>92300</v>
      </c>
      <c r="J4921" s="4" t="str">
        <f>INDEX(Departments[dept_name],MATCH(Sales[[#This Row],[dept_no]],Departments[dept_no],0))</f>
        <v>Computers</v>
      </c>
      <c r="K4921" s="4" t="str">
        <f>CONCATENATE(Sales[[#This Row],[region]],Sales[[#This Row],[storetype]])</f>
        <v>3B</v>
      </c>
      <c r="L4921" s="4">
        <f>INDEX(RegionStoreCount[Store Count],MATCH(Sales[[#This Row],[RegionStoretype]],RegionStoreCount[Region/Type],0))</f>
        <v>4</v>
      </c>
      <c r="M4921" s="4">
        <f>AND(Sales[[#This Row],[date]]&lt;=TY_YTDMax,Sales[[#This Row],[date]]&gt;=TY_YTDMin)*Sales[[#This Row],[sales]]</f>
        <v>0</v>
      </c>
      <c r="N4921" s="4">
        <f>AND(Sales[[#This Row],[date]]&lt;=LY_YTDMax,Sales[[#This Row],[date]]&gt;=LY_YTDMin)*Sales[[#This Row],[sales]]</f>
        <v>0</v>
      </c>
      <c r="O4921" s="4">
        <f>AND(Sales[[#This Row],[date]]&gt;=YoY_Min,Sales[[#This Row],[date]]&lt;=TY_YTDMax)*(Sales[[#This Row],[sales]]/Sales[[#This Row],[sqft]])</f>
        <v>0.55565798916576381</v>
      </c>
      <c r="P4921" s="4">
        <f>SUMIF(Sales[RegionStoretype],Sales[[#This Row],[RegionStoretype]],Sales[YoY_SSF])/Sales[[#This Row],[Region_TypeCount]]</f>
        <v>58.312187288105562</v>
      </c>
    </row>
    <row r="4922" spans="1:16" x14ac:dyDescent="0.25">
      <c r="A4922" s="1">
        <v>43070</v>
      </c>
      <c r="B4922">
        <v>26</v>
      </c>
      <c r="C4922">
        <v>4</v>
      </c>
      <c r="D4922">
        <v>115736.79789999999</v>
      </c>
      <c r="E4922">
        <f>INDEX(Stores[region],MATCH(Sales[[#This Row],[store_no]],Stores[store_no],0))</f>
        <v>2</v>
      </c>
      <c r="F4922" t="str">
        <f>INDEX(Stores[storetype],MATCH(Sales[[#This Row],[store_no]],Stores[store_no],0))</f>
        <v>A</v>
      </c>
      <c r="G4922" t="str">
        <f>INDEX(Stores[location_city],MATCH(Sales[[#This Row],[store_no]],Stores[store_no],0))</f>
        <v>Carmel</v>
      </c>
      <c r="H4922" t="str">
        <f>INDEX(Stores[location_state],MATCH(Sales[[#This Row],[store_no]],Stores[store_no],0))</f>
        <v>Indiana</v>
      </c>
      <c r="I4922">
        <f>INDEX(Stores[sqft],MATCH(Sales[[#This Row],[store_no]],Stores[store_no],0))</f>
        <v>198500</v>
      </c>
      <c r="J4922" s="4" t="str">
        <f>INDEX(Departments[dept_name],MATCH(Sales[[#This Row],[dept_no]],Departments[dept_no],0))</f>
        <v>Books</v>
      </c>
      <c r="K4922" s="4" t="str">
        <f>CONCATENATE(Sales[[#This Row],[region]],Sales[[#This Row],[storetype]])</f>
        <v>2A</v>
      </c>
      <c r="L4922" s="4">
        <f>INDEX(RegionStoreCount[Store Count],MATCH(Sales[[#This Row],[RegionStoretype]],RegionStoreCount[Region/Type],0))</f>
        <v>5</v>
      </c>
      <c r="M4922" s="4">
        <f>AND(Sales[[#This Row],[date]]&lt;=TY_YTDMax,Sales[[#This Row],[date]]&gt;=TY_YTDMin)*Sales[[#This Row],[sales]]</f>
        <v>0</v>
      </c>
      <c r="N4922" s="4">
        <f>AND(Sales[[#This Row],[date]]&lt;=LY_YTDMax,Sales[[#This Row],[date]]&gt;=LY_YTDMin)*Sales[[#This Row],[sales]]</f>
        <v>0</v>
      </c>
      <c r="O4922" s="4">
        <f>AND(Sales[[#This Row],[date]]&gt;=YoY_Min,Sales[[#This Row],[date]]&lt;=TY_YTDMax)*(Sales[[#This Row],[sales]]/Sales[[#This Row],[sqft]])</f>
        <v>0.58305691637279589</v>
      </c>
      <c r="P4922" s="4">
        <f>SUMIF(Sales[RegionStoretype],Sales[[#This Row],[RegionStoretype]],Sales[YoY_SSF])/Sales[[#This Row],[Region_TypeCount]]</f>
        <v>60.052789354368521</v>
      </c>
    </row>
    <row r="4923" spans="1:16" x14ac:dyDescent="0.25">
      <c r="A4923" s="1">
        <v>43070</v>
      </c>
      <c r="B4923">
        <v>26</v>
      </c>
      <c r="C4923">
        <v>10</v>
      </c>
      <c r="D4923">
        <v>69597.234400000016</v>
      </c>
      <c r="E4923">
        <f>INDEX(Stores[region],MATCH(Sales[[#This Row],[store_no]],Stores[store_no],0))</f>
        <v>2</v>
      </c>
      <c r="F4923" t="str">
        <f>INDEX(Stores[storetype],MATCH(Sales[[#This Row],[store_no]],Stores[store_no],0))</f>
        <v>A</v>
      </c>
      <c r="G4923" t="str">
        <f>INDEX(Stores[location_city],MATCH(Sales[[#This Row],[store_no]],Stores[store_no],0))</f>
        <v>Carmel</v>
      </c>
      <c r="H4923" t="str">
        <f>INDEX(Stores[location_state],MATCH(Sales[[#This Row],[store_no]],Stores[store_no],0))</f>
        <v>Indiana</v>
      </c>
      <c r="I4923">
        <f>INDEX(Stores[sqft],MATCH(Sales[[#This Row],[store_no]],Stores[store_no],0))</f>
        <v>198500</v>
      </c>
      <c r="J4923" s="4" t="str">
        <f>INDEX(Departments[dept_name],MATCH(Sales[[#This Row],[dept_no]],Departments[dept_no],0))</f>
        <v>Health</v>
      </c>
      <c r="K4923" s="4" t="str">
        <f>CONCATENATE(Sales[[#This Row],[region]],Sales[[#This Row],[storetype]])</f>
        <v>2A</v>
      </c>
      <c r="L4923" s="4">
        <f>INDEX(RegionStoreCount[Store Count],MATCH(Sales[[#This Row],[RegionStoretype]],RegionStoreCount[Region/Type],0))</f>
        <v>5</v>
      </c>
      <c r="M4923" s="4">
        <f>AND(Sales[[#This Row],[date]]&lt;=TY_YTDMax,Sales[[#This Row],[date]]&gt;=TY_YTDMin)*Sales[[#This Row],[sales]]</f>
        <v>0</v>
      </c>
      <c r="N4923" s="4">
        <f>AND(Sales[[#This Row],[date]]&lt;=LY_YTDMax,Sales[[#This Row],[date]]&gt;=LY_YTDMin)*Sales[[#This Row],[sales]]</f>
        <v>0</v>
      </c>
      <c r="O4923" s="4">
        <f>AND(Sales[[#This Row],[date]]&gt;=YoY_Min,Sales[[#This Row],[date]]&lt;=TY_YTDMax)*(Sales[[#This Row],[sales]]/Sales[[#This Row],[sqft]])</f>
        <v>0.35061579042821167</v>
      </c>
      <c r="P4923" s="4">
        <f>SUMIF(Sales[RegionStoretype],Sales[[#This Row],[RegionStoretype]],Sales[YoY_SSF])/Sales[[#This Row],[Region_TypeCount]]</f>
        <v>60.052789354368521</v>
      </c>
    </row>
    <row r="4924" spans="1:16" x14ac:dyDescent="0.25">
      <c r="A4924" s="1">
        <v>43070</v>
      </c>
      <c r="B4924">
        <v>26</v>
      </c>
      <c r="C4924">
        <v>12</v>
      </c>
      <c r="D4924">
        <v>180006.06659999999</v>
      </c>
      <c r="E4924">
        <f>INDEX(Stores[region],MATCH(Sales[[#This Row],[store_no]],Stores[store_no],0))</f>
        <v>2</v>
      </c>
      <c r="F4924" t="str">
        <f>INDEX(Stores[storetype],MATCH(Sales[[#This Row],[store_no]],Stores[store_no],0))</f>
        <v>A</v>
      </c>
      <c r="G4924" t="str">
        <f>INDEX(Stores[location_city],MATCH(Sales[[#This Row],[store_no]],Stores[store_no],0))</f>
        <v>Carmel</v>
      </c>
      <c r="H4924" t="str">
        <f>INDEX(Stores[location_state],MATCH(Sales[[#This Row],[store_no]],Stores[store_no],0))</f>
        <v>Indiana</v>
      </c>
      <c r="I4924">
        <f>INDEX(Stores[sqft],MATCH(Sales[[#This Row],[store_no]],Stores[store_no],0))</f>
        <v>198500</v>
      </c>
      <c r="J4924" s="4" t="str">
        <f>INDEX(Departments[dept_name],MATCH(Sales[[#This Row],[dept_no]],Departments[dept_no],0))</f>
        <v>Jewelery</v>
      </c>
      <c r="K4924" s="4" t="str">
        <f>CONCATENATE(Sales[[#This Row],[region]],Sales[[#This Row],[storetype]])</f>
        <v>2A</v>
      </c>
      <c r="L4924" s="4">
        <f>INDEX(RegionStoreCount[Store Count],MATCH(Sales[[#This Row],[RegionStoretype]],RegionStoreCount[Region/Type],0))</f>
        <v>5</v>
      </c>
      <c r="M4924" s="4">
        <f>AND(Sales[[#This Row],[date]]&lt;=TY_YTDMax,Sales[[#This Row],[date]]&gt;=TY_YTDMin)*Sales[[#This Row],[sales]]</f>
        <v>0</v>
      </c>
      <c r="N4924" s="4">
        <f>AND(Sales[[#This Row],[date]]&lt;=LY_YTDMax,Sales[[#This Row],[date]]&gt;=LY_YTDMin)*Sales[[#This Row],[sales]]</f>
        <v>0</v>
      </c>
      <c r="O4924" s="4">
        <f>AND(Sales[[#This Row],[date]]&gt;=YoY_Min,Sales[[#This Row],[date]]&lt;=TY_YTDMax)*(Sales[[#This Row],[sales]]/Sales[[#This Row],[sqft]])</f>
        <v>0.90683156977329971</v>
      </c>
      <c r="P4924" s="4">
        <f>SUMIF(Sales[RegionStoretype],Sales[[#This Row],[RegionStoretype]],Sales[YoY_SSF])/Sales[[#This Row],[Region_TypeCount]]</f>
        <v>60.052789354368521</v>
      </c>
    </row>
    <row r="4925" spans="1:16" x14ac:dyDescent="0.25">
      <c r="A4925" s="1">
        <v>43070</v>
      </c>
      <c r="B4925">
        <v>26</v>
      </c>
      <c r="C4925">
        <v>14</v>
      </c>
      <c r="D4925">
        <v>61514.300900000002</v>
      </c>
      <c r="E4925">
        <f>INDEX(Stores[region],MATCH(Sales[[#This Row],[store_no]],Stores[store_no],0))</f>
        <v>2</v>
      </c>
      <c r="F4925" t="str">
        <f>INDEX(Stores[storetype],MATCH(Sales[[#This Row],[store_no]],Stores[store_no],0))</f>
        <v>A</v>
      </c>
      <c r="G4925" t="str">
        <f>INDEX(Stores[location_city],MATCH(Sales[[#This Row],[store_no]],Stores[store_no],0))</f>
        <v>Carmel</v>
      </c>
      <c r="H4925" t="str">
        <f>INDEX(Stores[location_state],MATCH(Sales[[#This Row],[store_no]],Stores[store_no],0))</f>
        <v>Indiana</v>
      </c>
      <c r="I4925">
        <f>INDEX(Stores[sqft],MATCH(Sales[[#This Row],[store_no]],Stores[store_no],0))</f>
        <v>198500</v>
      </c>
      <c r="J4925" s="4" t="str">
        <f>INDEX(Departments[dept_name],MATCH(Sales[[#This Row],[dept_no]],Departments[dept_no],0))</f>
        <v>Movies</v>
      </c>
      <c r="K4925" s="4" t="str">
        <f>CONCATENATE(Sales[[#This Row],[region]],Sales[[#This Row],[storetype]])</f>
        <v>2A</v>
      </c>
      <c r="L4925" s="4">
        <f>INDEX(RegionStoreCount[Store Count],MATCH(Sales[[#This Row],[RegionStoretype]],RegionStoreCount[Region/Type],0))</f>
        <v>5</v>
      </c>
      <c r="M4925" s="4">
        <f>AND(Sales[[#This Row],[date]]&lt;=TY_YTDMax,Sales[[#This Row],[date]]&gt;=TY_YTDMin)*Sales[[#This Row],[sales]]</f>
        <v>0</v>
      </c>
      <c r="N4925" s="4">
        <f>AND(Sales[[#This Row],[date]]&lt;=LY_YTDMax,Sales[[#This Row],[date]]&gt;=LY_YTDMin)*Sales[[#This Row],[sales]]</f>
        <v>0</v>
      </c>
      <c r="O4925" s="4">
        <f>AND(Sales[[#This Row],[date]]&gt;=YoY_Min,Sales[[#This Row],[date]]&lt;=TY_YTDMax)*(Sales[[#This Row],[sales]]/Sales[[#This Row],[sqft]])</f>
        <v>0.30989572241813601</v>
      </c>
      <c r="P4925" s="4">
        <f>SUMIF(Sales[RegionStoretype],Sales[[#This Row],[RegionStoretype]],Sales[YoY_SSF])/Sales[[#This Row],[Region_TypeCount]]</f>
        <v>60.052789354368521</v>
      </c>
    </row>
    <row r="4926" spans="1:16" x14ac:dyDescent="0.25">
      <c r="A4926" s="1">
        <v>43070</v>
      </c>
      <c r="B4926">
        <v>26</v>
      </c>
      <c r="C4926">
        <v>20</v>
      </c>
      <c r="D4926">
        <v>267834.34340000001</v>
      </c>
      <c r="E4926">
        <f>INDEX(Stores[region],MATCH(Sales[[#This Row],[store_no]],Stores[store_no],0))</f>
        <v>2</v>
      </c>
      <c r="F4926" t="str">
        <f>INDEX(Stores[storetype],MATCH(Sales[[#This Row],[store_no]],Stores[store_no],0))</f>
        <v>A</v>
      </c>
      <c r="G4926" t="str">
        <f>INDEX(Stores[location_city],MATCH(Sales[[#This Row],[store_no]],Stores[store_no],0))</f>
        <v>Carmel</v>
      </c>
      <c r="H4926" t="str">
        <f>INDEX(Stores[location_state],MATCH(Sales[[#This Row],[store_no]],Stores[store_no],0))</f>
        <v>Indiana</v>
      </c>
      <c r="I4926">
        <f>INDEX(Stores[sqft],MATCH(Sales[[#This Row],[store_no]],Stores[store_no],0))</f>
        <v>198500</v>
      </c>
      <c r="J4926" s="4" t="str">
        <f>INDEX(Departments[dept_name],MATCH(Sales[[#This Row],[dept_no]],Departments[dept_no],0))</f>
        <v>Toys</v>
      </c>
      <c r="K4926" s="4" t="str">
        <f>CONCATENATE(Sales[[#This Row],[region]],Sales[[#This Row],[storetype]])</f>
        <v>2A</v>
      </c>
      <c r="L4926" s="4">
        <f>INDEX(RegionStoreCount[Store Count],MATCH(Sales[[#This Row],[RegionStoretype]],RegionStoreCount[Region/Type],0))</f>
        <v>5</v>
      </c>
      <c r="M4926" s="4">
        <f>AND(Sales[[#This Row],[date]]&lt;=TY_YTDMax,Sales[[#This Row],[date]]&gt;=TY_YTDMin)*Sales[[#This Row],[sales]]</f>
        <v>0</v>
      </c>
      <c r="N4926" s="4">
        <f>AND(Sales[[#This Row],[date]]&lt;=LY_YTDMax,Sales[[#This Row],[date]]&gt;=LY_YTDMin)*Sales[[#This Row],[sales]]</f>
        <v>0</v>
      </c>
      <c r="O4926" s="4">
        <f>AND(Sales[[#This Row],[date]]&gt;=YoY_Min,Sales[[#This Row],[date]]&lt;=TY_YTDMax)*(Sales[[#This Row],[sales]]/Sales[[#This Row],[sqft]])</f>
        <v>1.3492914025188918</v>
      </c>
      <c r="P4926" s="4">
        <f>SUMIF(Sales[RegionStoretype],Sales[[#This Row],[RegionStoretype]],Sales[YoY_SSF])/Sales[[#This Row],[Region_TypeCount]]</f>
        <v>60.052789354368521</v>
      </c>
    </row>
    <row r="4927" spans="1:16" x14ac:dyDescent="0.25">
      <c r="A4927" s="1">
        <v>43070</v>
      </c>
      <c r="B4927">
        <v>27</v>
      </c>
      <c r="C4927">
        <v>9</v>
      </c>
      <c r="D4927">
        <v>56315.672999999995</v>
      </c>
      <c r="E4927">
        <f>INDEX(Stores[region],MATCH(Sales[[#This Row],[store_no]],Stores[store_no],0))</f>
        <v>3</v>
      </c>
      <c r="F4927" t="str">
        <f>INDEX(Stores[storetype],MATCH(Sales[[#This Row],[store_no]],Stores[store_no],0))</f>
        <v>A</v>
      </c>
      <c r="G4927" t="str">
        <f>INDEX(Stores[location_city],MATCH(Sales[[#This Row],[store_no]],Stores[store_no],0))</f>
        <v>Springfield</v>
      </c>
      <c r="H4927" t="str">
        <f>INDEX(Stores[location_state],MATCH(Sales[[#This Row],[store_no]],Stores[store_no],0))</f>
        <v>Missouri</v>
      </c>
      <c r="I4927">
        <f>INDEX(Stores[sqft],MATCH(Sales[[#This Row],[store_no]],Stores[store_no],0))</f>
        <v>158200</v>
      </c>
      <c r="J4927" s="4" t="str">
        <f>INDEX(Departments[dept_name],MATCH(Sales[[#This Row],[dept_no]],Departments[dept_no],0))</f>
        <v>Garden</v>
      </c>
      <c r="K4927" s="4" t="str">
        <f>CONCATENATE(Sales[[#This Row],[region]],Sales[[#This Row],[storetype]])</f>
        <v>3A</v>
      </c>
      <c r="L4927" s="4">
        <f>INDEX(RegionStoreCount[Store Count],MATCH(Sales[[#This Row],[RegionStoretype]],RegionStoreCount[Region/Type],0))</f>
        <v>9</v>
      </c>
      <c r="M4927" s="4">
        <f>AND(Sales[[#This Row],[date]]&lt;=TY_YTDMax,Sales[[#This Row],[date]]&gt;=TY_YTDMin)*Sales[[#This Row],[sales]]</f>
        <v>0</v>
      </c>
      <c r="N4927" s="4">
        <f>AND(Sales[[#This Row],[date]]&lt;=LY_YTDMax,Sales[[#This Row],[date]]&gt;=LY_YTDMin)*Sales[[#This Row],[sales]]</f>
        <v>0</v>
      </c>
      <c r="O4927" s="4">
        <f>AND(Sales[[#This Row],[date]]&gt;=YoY_Min,Sales[[#This Row],[date]]&lt;=TY_YTDMax)*(Sales[[#This Row],[sales]]/Sales[[#This Row],[sqft]])</f>
        <v>0.35597770543615675</v>
      </c>
      <c r="P4927" s="4">
        <f>SUMIF(Sales[RegionStoretype],Sales[[#This Row],[RegionStoretype]],Sales[YoY_SSF])/Sales[[#This Row],[Region_TypeCount]]</f>
        <v>53.603836561720975</v>
      </c>
    </row>
    <row r="4928" spans="1:16" x14ac:dyDescent="0.25">
      <c r="A4928" s="1">
        <v>43070</v>
      </c>
      <c r="B4928">
        <v>28</v>
      </c>
      <c r="C4928">
        <v>7</v>
      </c>
      <c r="D4928">
        <v>59521.519000000008</v>
      </c>
      <c r="E4928">
        <f>INDEX(Stores[region],MATCH(Sales[[#This Row],[store_no]],Stores[store_no],0))</f>
        <v>2</v>
      </c>
      <c r="F4928" t="str">
        <f>INDEX(Stores[storetype],MATCH(Sales[[#This Row],[store_no]],Stores[store_no],0))</f>
        <v>A</v>
      </c>
      <c r="G4928" t="str">
        <f>INDEX(Stores[location_city],MATCH(Sales[[#This Row],[store_no]],Stores[store_no],0))</f>
        <v>Milwaukee</v>
      </c>
      <c r="H4928" t="str">
        <f>INDEX(Stores[location_state],MATCH(Sales[[#This Row],[store_no]],Stores[store_no],0))</f>
        <v>Wisconsin</v>
      </c>
      <c r="I4928">
        <f>INDEX(Stores[sqft],MATCH(Sales[[#This Row],[store_no]],Stores[store_no],0))</f>
        <v>203800</v>
      </c>
      <c r="J4928" s="4" t="str">
        <f>INDEX(Departments[dept_name],MATCH(Sales[[#This Row],[dept_no]],Departments[dept_no],0))</f>
        <v>Electronics</v>
      </c>
      <c r="K4928" s="4" t="str">
        <f>CONCATENATE(Sales[[#This Row],[region]],Sales[[#This Row],[storetype]])</f>
        <v>2A</v>
      </c>
      <c r="L4928" s="4">
        <f>INDEX(RegionStoreCount[Store Count],MATCH(Sales[[#This Row],[RegionStoretype]],RegionStoreCount[Region/Type],0))</f>
        <v>5</v>
      </c>
      <c r="M4928" s="4">
        <f>AND(Sales[[#This Row],[date]]&lt;=TY_YTDMax,Sales[[#This Row],[date]]&gt;=TY_YTDMin)*Sales[[#This Row],[sales]]</f>
        <v>0</v>
      </c>
      <c r="N4928" s="4">
        <f>AND(Sales[[#This Row],[date]]&lt;=LY_YTDMax,Sales[[#This Row],[date]]&gt;=LY_YTDMin)*Sales[[#This Row],[sales]]</f>
        <v>0</v>
      </c>
      <c r="O4928" s="4">
        <f>AND(Sales[[#This Row],[date]]&gt;=YoY_Min,Sales[[#This Row],[date]]&lt;=TY_YTDMax)*(Sales[[#This Row],[sales]]/Sales[[#This Row],[sqft]])</f>
        <v>0.29205848380765459</v>
      </c>
      <c r="P4928" s="4">
        <f>SUMIF(Sales[RegionStoretype],Sales[[#This Row],[RegionStoretype]],Sales[YoY_SSF])/Sales[[#This Row],[Region_TypeCount]]</f>
        <v>60.052789354368521</v>
      </c>
    </row>
    <row r="4929" spans="1:16" x14ac:dyDescent="0.25">
      <c r="A4929" s="1">
        <v>43070</v>
      </c>
      <c r="B4929">
        <v>30</v>
      </c>
      <c r="C4929">
        <v>3</v>
      </c>
      <c r="D4929">
        <v>31051.701799999999</v>
      </c>
      <c r="E4929">
        <f>INDEX(Stores[region],MATCH(Sales[[#This Row],[store_no]],Stores[store_no],0))</f>
        <v>1</v>
      </c>
      <c r="F4929" t="str">
        <f>INDEX(Stores[storetype],MATCH(Sales[[#This Row],[store_no]],Stores[store_no],0))</f>
        <v>C</v>
      </c>
      <c r="G4929" t="str">
        <f>INDEX(Stores[location_city],MATCH(Sales[[#This Row],[store_no]],Stores[store_no],0))</f>
        <v>Dayton</v>
      </c>
      <c r="H4929" t="str">
        <f>INDEX(Stores[location_state],MATCH(Sales[[#This Row],[store_no]],Stores[store_no],0))</f>
        <v>Ohio</v>
      </c>
      <c r="I4929">
        <f>INDEX(Stores[sqft],MATCH(Sales[[#This Row],[store_no]],Stores[store_no],0))</f>
        <v>90000</v>
      </c>
      <c r="J4929" s="4" t="str">
        <f>INDEX(Departments[dept_name],MATCH(Sales[[#This Row],[dept_no]],Departments[dept_no],0))</f>
        <v>Beauty</v>
      </c>
      <c r="K4929" s="4" t="str">
        <f>CONCATENATE(Sales[[#This Row],[region]],Sales[[#This Row],[storetype]])</f>
        <v>1C</v>
      </c>
      <c r="L4929" s="4">
        <f>INDEX(RegionStoreCount[Store Count],MATCH(Sales[[#This Row],[RegionStoretype]],RegionStoreCount[Region/Type],0))</f>
        <v>1</v>
      </c>
      <c r="M4929" s="4">
        <f>AND(Sales[[#This Row],[date]]&lt;=TY_YTDMax,Sales[[#This Row],[date]]&gt;=TY_YTDMin)*Sales[[#This Row],[sales]]</f>
        <v>0</v>
      </c>
      <c r="N4929" s="4">
        <f>AND(Sales[[#This Row],[date]]&lt;=LY_YTDMax,Sales[[#This Row],[date]]&gt;=LY_YTDMin)*Sales[[#This Row],[sales]]</f>
        <v>0</v>
      </c>
      <c r="O4929" s="4">
        <f>AND(Sales[[#This Row],[date]]&gt;=YoY_Min,Sales[[#This Row],[date]]&lt;=TY_YTDMax)*(Sales[[#This Row],[sales]]/Sales[[#This Row],[sqft]])</f>
        <v>0.34501890888888886</v>
      </c>
      <c r="P4929" s="4">
        <f>SUMIF(Sales[RegionStoretype],Sales[[#This Row],[RegionStoretype]],Sales[YoY_SSF])/Sales[[#This Row],[Region_TypeCount]]</f>
        <v>65.329042605555529</v>
      </c>
    </row>
    <row r="4930" spans="1:16" x14ac:dyDescent="0.25">
      <c r="A4930" s="1">
        <v>43070</v>
      </c>
      <c r="B4930">
        <v>30</v>
      </c>
      <c r="C4930">
        <v>13</v>
      </c>
      <c r="D4930">
        <v>28848.384900000005</v>
      </c>
      <c r="E4930">
        <f>INDEX(Stores[region],MATCH(Sales[[#This Row],[store_no]],Stores[store_no],0))</f>
        <v>1</v>
      </c>
      <c r="F4930" t="str">
        <f>INDEX(Stores[storetype],MATCH(Sales[[#This Row],[store_no]],Stores[store_no],0))</f>
        <v>C</v>
      </c>
      <c r="G4930" t="str">
        <f>INDEX(Stores[location_city],MATCH(Sales[[#This Row],[store_no]],Stores[store_no],0))</f>
        <v>Dayton</v>
      </c>
      <c r="H4930" t="str">
        <f>INDEX(Stores[location_state],MATCH(Sales[[#This Row],[store_no]],Stores[store_no],0))</f>
        <v>Ohio</v>
      </c>
      <c r="I4930">
        <f>INDEX(Stores[sqft],MATCH(Sales[[#This Row],[store_no]],Stores[store_no],0))</f>
        <v>90000</v>
      </c>
      <c r="J4930" s="4" t="str">
        <f>INDEX(Departments[dept_name],MATCH(Sales[[#This Row],[dept_no]],Departments[dept_no],0))</f>
        <v>Kids</v>
      </c>
      <c r="K4930" s="4" t="str">
        <f>CONCATENATE(Sales[[#This Row],[region]],Sales[[#This Row],[storetype]])</f>
        <v>1C</v>
      </c>
      <c r="L4930" s="4">
        <f>INDEX(RegionStoreCount[Store Count],MATCH(Sales[[#This Row],[RegionStoretype]],RegionStoreCount[Region/Type],0))</f>
        <v>1</v>
      </c>
      <c r="M4930" s="4">
        <f>AND(Sales[[#This Row],[date]]&lt;=TY_YTDMax,Sales[[#This Row],[date]]&gt;=TY_YTDMin)*Sales[[#This Row],[sales]]</f>
        <v>0</v>
      </c>
      <c r="N4930" s="4">
        <f>AND(Sales[[#This Row],[date]]&lt;=LY_YTDMax,Sales[[#This Row],[date]]&gt;=LY_YTDMin)*Sales[[#This Row],[sales]]</f>
        <v>0</v>
      </c>
      <c r="O4930" s="4">
        <f>AND(Sales[[#This Row],[date]]&gt;=YoY_Min,Sales[[#This Row],[date]]&lt;=TY_YTDMax)*(Sales[[#This Row],[sales]]/Sales[[#This Row],[sqft]])</f>
        <v>0.32053761000000003</v>
      </c>
      <c r="P4930" s="4">
        <f>SUMIF(Sales[RegionStoretype],Sales[[#This Row],[RegionStoretype]],Sales[YoY_SSF])/Sales[[#This Row],[Region_TypeCount]]</f>
        <v>65.329042605555529</v>
      </c>
    </row>
    <row r="4931" spans="1:16" x14ac:dyDescent="0.25">
      <c r="A4931" s="1">
        <v>43070</v>
      </c>
      <c r="B4931">
        <v>30</v>
      </c>
      <c r="C4931">
        <v>20</v>
      </c>
      <c r="D4931">
        <v>3428.933</v>
      </c>
      <c r="E4931">
        <f>INDEX(Stores[region],MATCH(Sales[[#This Row],[store_no]],Stores[store_no],0))</f>
        <v>1</v>
      </c>
      <c r="F4931" t="str">
        <f>INDEX(Stores[storetype],MATCH(Sales[[#This Row],[store_no]],Stores[store_no],0))</f>
        <v>C</v>
      </c>
      <c r="G4931" t="str">
        <f>INDEX(Stores[location_city],MATCH(Sales[[#This Row],[store_no]],Stores[store_no],0))</f>
        <v>Dayton</v>
      </c>
      <c r="H4931" t="str">
        <f>INDEX(Stores[location_state],MATCH(Sales[[#This Row],[store_no]],Stores[store_no],0))</f>
        <v>Ohio</v>
      </c>
      <c r="I4931">
        <f>INDEX(Stores[sqft],MATCH(Sales[[#This Row],[store_no]],Stores[store_no],0))</f>
        <v>90000</v>
      </c>
      <c r="J4931" s="4" t="str">
        <f>INDEX(Departments[dept_name],MATCH(Sales[[#This Row],[dept_no]],Departments[dept_no],0))</f>
        <v>Toys</v>
      </c>
      <c r="K4931" s="4" t="str">
        <f>CONCATENATE(Sales[[#This Row],[region]],Sales[[#This Row],[storetype]])</f>
        <v>1C</v>
      </c>
      <c r="L4931" s="4">
        <f>INDEX(RegionStoreCount[Store Count],MATCH(Sales[[#This Row],[RegionStoretype]],RegionStoreCount[Region/Type],0))</f>
        <v>1</v>
      </c>
      <c r="M4931" s="4">
        <f>AND(Sales[[#This Row],[date]]&lt;=TY_YTDMax,Sales[[#This Row],[date]]&gt;=TY_YTDMin)*Sales[[#This Row],[sales]]</f>
        <v>0</v>
      </c>
      <c r="N4931" s="4">
        <f>AND(Sales[[#This Row],[date]]&lt;=LY_YTDMax,Sales[[#This Row],[date]]&gt;=LY_YTDMin)*Sales[[#This Row],[sales]]</f>
        <v>0</v>
      </c>
      <c r="O4931" s="4">
        <f>AND(Sales[[#This Row],[date]]&gt;=YoY_Min,Sales[[#This Row],[date]]&lt;=TY_YTDMax)*(Sales[[#This Row],[sales]]/Sales[[#This Row],[sqft]])</f>
        <v>3.8099255555555558E-2</v>
      </c>
      <c r="P4931" s="4">
        <f>SUMIF(Sales[RegionStoretype],Sales[[#This Row],[RegionStoretype]],Sales[YoY_SSF])/Sales[[#This Row],[Region_TypeCount]]</f>
        <v>65.329042605555529</v>
      </c>
    </row>
    <row r="4932" spans="1:16" x14ac:dyDescent="0.25">
      <c r="A4932" s="1">
        <v>43070</v>
      </c>
      <c r="B4932">
        <v>31</v>
      </c>
      <c r="C4932">
        <v>4</v>
      </c>
      <c r="D4932">
        <v>66764.273300000001</v>
      </c>
      <c r="E4932">
        <f>INDEX(Stores[region],MATCH(Sales[[#This Row],[store_no]],Stores[store_no],0))</f>
        <v>3</v>
      </c>
      <c r="F4932" t="str">
        <f>INDEX(Stores[storetype],MATCH(Sales[[#This Row],[store_no]],Stores[store_no],0))</f>
        <v>A</v>
      </c>
      <c r="G4932" t="str">
        <f>INDEX(Stores[location_city],MATCH(Sales[[#This Row],[store_no]],Stores[store_no],0))</f>
        <v>Rapid City</v>
      </c>
      <c r="H4932" t="str">
        <f>INDEX(Stores[location_state],MATCH(Sales[[#This Row],[store_no]],Stores[store_no],0))</f>
        <v>South Dakota</v>
      </c>
      <c r="I4932">
        <f>INDEX(Stores[sqft],MATCH(Sales[[#This Row],[store_no]],Stores[store_no],0))</f>
        <v>200100</v>
      </c>
      <c r="J4932" s="4" t="str">
        <f>INDEX(Departments[dept_name],MATCH(Sales[[#This Row],[dept_no]],Departments[dept_no],0))</f>
        <v>Books</v>
      </c>
      <c r="K4932" s="4" t="str">
        <f>CONCATENATE(Sales[[#This Row],[region]],Sales[[#This Row],[storetype]])</f>
        <v>3A</v>
      </c>
      <c r="L4932" s="4">
        <f>INDEX(RegionStoreCount[Store Count],MATCH(Sales[[#This Row],[RegionStoretype]],RegionStoreCount[Region/Type],0))</f>
        <v>9</v>
      </c>
      <c r="M4932" s="4">
        <f>AND(Sales[[#This Row],[date]]&lt;=TY_YTDMax,Sales[[#This Row],[date]]&gt;=TY_YTDMin)*Sales[[#This Row],[sales]]</f>
        <v>0</v>
      </c>
      <c r="N4932" s="4">
        <f>AND(Sales[[#This Row],[date]]&lt;=LY_YTDMax,Sales[[#This Row],[date]]&gt;=LY_YTDMin)*Sales[[#This Row],[sales]]</f>
        <v>0</v>
      </c>
      <c r="O4932" s="4">
        <f>AND(Sales[[#This Row],[date]]&gt;=YoY_Min,Sales[[#This Row],[date]]&lt;=TY_YTDMax)*(Sales[[#This Row],[sales]]/Sales[[#This Row],[sqft]])</f>
        <v>0.33365453923038479</v>
      </c>
      <c r="P4932" s="4">
        <f>SUMIF(Sales[RegionStoretype],Sales[[#This Row],[RegionStoretype]],Sales[YoY_SSF])/Sales[[#This Row],[Region_TypeCount]]</f>
        <v>53.603836561720975</v>
      </c>
    </row>
    <row r="4933" spans="1:16" x14ac:dyDescent="0.25">
      <c r="A4933" s="1">
        <v>43070</v>
      </c>
      <c r="B4933">
        <v>31</v>
      </c>
      <c r="C4933">
        <v>14</v>
      </c>
      <c r="D4933">
        <v>255764.96179999999</v>
      </c>
      <c r="E4933">
        <f>INDEX(Stores[region],MATCH(Sales[[#This Row],[store_no]],Stores[store_no],0))</f>
        <v>3</v>
      </c>
      <c r="F4933" t="str">
        <f>INDEX(Stores[storetype],MATCH(Sales[[#This Row],[store_no]],Stores[store_no],0))</f>
        <v>A</v>
      </c>
      <c r="G4933" t="str">
        <f>INDEX(Stores[location_city],MATCH(Sales[[#This Row],[store_no]],Stores[store_no],0))</f>
        <v>Rapid City</v>
      </c>
      <c r="H4933" t="str">
        <f>INDEX(Stores[location_state],MATCH(Sales[[#This Row],[store_no]],Stores[store_no],0))</f>
        <v>South Dakota</v>
      </c>
      <c r="I4933">
        <f>INDEX(Stores[sqft],MATCH(Sales[[#This Row],[store_no]],Stores[store_no],0))</f>
        <v>200100</v>
      </c>
      <c r="J4933" s="4" t="str">
        <f>INDEX(Departments[dept_name],MATCH(Sales[[#This Row],[dept_no]],Departments[dept_no],0))</f>
        <v>Movies</v>
      </c>
      <c r="K4933" s="4" t="str">
        <f>CONCATENATE(Sales[[#This Row],[region]],Sales[[#This Row],[storetype]])</f>
        <v>3A</v>
      </c>
      <c r="L4933" s="4">
        <f>INDEX(RegionStoreCount[Store Count],MATCH(Sales[[#This Row],[RegionStoretype]],RegionStoreCount[Region/Type],0))</f>
        <v>9</v>
      </c>
      <c r="M4933" s="4">
        <f>AND(Sales[[#This Row],[date]]&lt;=TY_YTDMax,Sales[[#This Row],[date]]&gt;=TY_YTDMin)*Sales[[#This Row],[sales]]</f>
        <v>0</v>
      </c>
      <c r="N4933" s="4">
        <f>AND(Sales[[#This Row],[date]]&lt;=LY_YTDMax,Sales[[#This Row],[date]]&gt;=LY_YTDMin)*Sales[[#This Row],[sales]]</f>
        <v>0</v>
      </c>
      <c r="O4933" s="4">
        <f>AND(Sales[[#This Row],[date]]&gt;=YoY_Min,Sales[[#This Row],[date]]&lt;=TY_YTDMax)*(Sales[[#This Row],[sales]]/Sales[[#This Row],[sqft]])</f>
        <v>1.278185716141929</v>
      </c>
      <c r="P4933" s="4">
        <f>SUMIF(Sales[RegionStoretype],Sales[[#This Row],[RegionStoretype]],Sales[YoY_SSF])/Sales[[#This Row],[Region_TypeCount]]</f>
        <v>53.603836561720975</v>
      </c>
    </row>
    <row r="4934" spans="1:16" x14ac:dyDescent="0.25">
      <c r="A4934" s="1">
        <v>43070</v>
      </c>
      <c r="B4934">
        <v>31</v>
      </c>
      <c r="C4934">
        <v>17</v>
      </c>
      <c r="D4934">
        <v>186608.32189999995</v>
      </c>
      <c r="E4934">
        <f>INDEX(Stores[region],MATCH(Sales[[#This Row],[store_no]],Stores[store_no],0))</f>
        <v>3</v>
      </c>
      <c r="F4934" t="str">
        <f>INDEX(Stores[storetype],MATCH(Sales[[#This Row],[store_no]],Stores[store_no],0))</f>
        <v>A</v>
      </c>
      <c r="G4934" t="str">
        <f>INDEX(Stores[location_city],MATCH(Sales[[#This Row],[store_no]],Stores[store_no],0))</f>
        <v>Rapid City</v>
      </c>
      <c r="H4934" t="str">
        <f>INDEX(Stores[location_state],MATCH(Sales[[#This Row],[store_no]],Stores[store_no],0))</f>
        <v>South Dakota</v>
      </c>
      <c r="I4934">
        <f>INDEX(Stores[sqft],MATCH(Sales[[#This Row],[store_no]],Stores[store_no],0))</f>
        <v>200100</v>
      </c>
      <c r="J4934" s="4" t="str">
        <f>INDEX(Departments[dept_name],MATCH(Sales[[#This Row],[dept_no]],Departments[dept_no],0))</f>
        <v>Shoes</v>
      </c>
      <c r="K4934" s="4" t="str">
        <f>CONCATENATE(Sales[[#This Row],[region]],Sales[[#This Row],[storetype]])</f>
        <v>3A</v>
      </c>
      <c r="L4934" s="4">
        <f>INDEX(RegionStoreCount[Store Count],MATCH(Sales[[#This Row],[RegionStoretype]],RegionStoreCount[Region/Type],0))</f>
        <v>9</v>
      </c>
      <c r="M4934" s="4">
        <f>AND(Sales[[#This Row],[date]]&lt;=TY_YTDMax,Sales[[#This Row],[date]]&gt;=TY_YTDMin)*Sales[[#This Row],[sales]]</f>
        <v>0</v>
      </c>
      <c r="N4934" s="4">
        <f>AND(Sales[[#This Row],[date]]&lt;=LY_YTDMax,Sales[[#This Row],[date]]&gt;=LY_YTDMin)*Sales[[#This Row],[sales]]</f>
        <v>0</v>
      </c>
      <c r="O4934" s="4">
        <f>AND(Sales[[#This Row],[date]]&gt;=YoY_Min,Sales[[#This Row],[date]]&lt;=TY_YTDMax)*(Sales[[#This Row],[sales]]/Sales[[#This Row],[sqft]])</f>
        <v>0.93257532183908021</v>
      </c>
      <c r="P4934" s="4">
        <f>SUMIF(Sales[RegionStoretype],Sales[[#This Row],[RegionStoretype]],Sales[YoY_SSF])/Sales[[#This Row],[Region_TypeCount]]</f>
        <v>53.603836561720975</v>
      </c>
    </row>
    <row r="4935" spans="1:16" x14ac:dyDescent="0.25">
      <c r="A4935" s="1">
        <v>43070</v>
      </c>
      <c r="B4935">
        <v>32</v>
      </c>
      <c r="C4935">
        <v>2</v>
      </c>
      <c r="D4935">
        <v>75866.135500000004</v>
      </c>
      <c r="E4935">
        <f>INDEX(Stores[region],MATCH(Sales[[#This Row],[store_no]],Stores[store_no],0))</f>
        <v>2</v>
      </c>
      <c r="F4935" t="str">
        <f>INDEX(Stores[storetype],MATCH(Sales[[#This Row],[store_no]],Stores[store_no],0))</f>
        <v>A</v>
      </c>
      <c r="G4935" t="str">
        <f>INDEX(Stores[location_city],MATCH(Sales[[#This Row],[store_no]],Stores[store_no],0))</f>
        <v>Western Springs</v>
      </c>
      <c r="H4935" t="str">
        <f>INDEX(Stores[location_state],MATCH(Sales[[#This Row],[store_no]],Stores[store_no],0))</f>
        <v>Illinois</v>
      </c>
      <c r="I4935">
        <f>INDEX(Stores[sqft],MATCH(Sales[[#This Row],[store_no]],Stores[store_no],0))</f>
        <v>118200</v>
      </c>
      <c r="J4935" s="4" t="str">
        <f>INDEX(Departments[dept_name],MATCH(Sales[[#This Row],[dept_no]],Departments[dept_no],0))</f>
        <v>Baby</v>
      </c>
      <c r="K4935" s="4" t="str">
        <f>CONCATENATE(Sales[[#This Row],[region]],Sales[[#This Row],[storetype]])</f>
        <v>2A</v>
      </c>
      <c r="L4935" s="4">
        <f>INDEX(RegionStoreCount[Store Count],MATCH(Sales[[#This Row],[RegionStoretype]],RegionStoreCount[Region/Type],0))</f>
        <v>5</v>
      </c>
      <c r="M4935" s="4">
        <f>AND(Sales[[#This Row],[date]]&lt;=TY_YTDMax,Sales[[#This Row],[date]]&gt;=TY_YTDMin)*Sales[[#This Row],[sales]]</f>
        <v>0</v>
      </c>
      <c r="N4935" s="4">
        <f>AND(Sales[[#This Row],[date]]&lt;=LY_YTDMax,Sales[[#This Row],[date]]&gt;=LY_YTDMin)*Sales[[#This Row],[sales]]</f>
        <v>0</v>
      </c>
      <c r="O4935" s="4">
        <f>AND(Sales[[#This Row],[date]]&gt;=YoY_Min,Sales[[#This Row],[date]]&lt;=TY_YTDMax)*(Sales[[#This Row],[sales]]/Sales[[#This Row],[sqft]])</f>
        <v>0.6418454780033841</v>
      </c>
      <c r="P4935" s="4">
        <f>SUMIF(Sales[RegionStoretype],Sales[[#This Row],[RegionStoretype]],Sales[YoY_SSF])/Sales[[#This Row],[Region_TypeCount]]</f>
        <v>60.052789354368521</v>
      </c>
    </row>
    <row r="4936" spans="1:16" x14ac:dyDescent="0.25">
      <c r="A4936" s="1">
        <v>43070</v>
      </c>
      <c r="B4936">
        <v>32</v>
      </c>
      <c r="C4936">
        <v>3</v>
      </c>
      <c r="D4936">
        <v>33669.1054</v>
      </c>
      <c r="E4936">
        <f>INDEX(Stores[region],MATCH(Sales[[#This Row],[store_no]],Stores[store_no],0))</f>
        <v>2</v>
      </c>
      <c r="F4936" t="str">
        <f>INDEX(Stores[storetype],MATCH(Sales[[#This Row],[store_no]],Stores[store_no],0))</f>
        <v>A</v>
      </c>
      <c r="G4936" t="str">
        <f>INDEX(Stores[location_city],MATCH(Sales[[#This Row],[store_no]],Stores[store_no],0))</f>
        <v>Western Springs</v>
      </c>
      <c r="H4936" t="str">
        <f>INDEX(Stores[location_state],MATCH(Sales[[#This Row],[store_no]],Stores[store_no],0))</f>
        <v>Illinois</v>
      </c>
      <c r="I4936">
        <f>INDEX(Stores[sqft],MATCH(Sales[[#This Row],[store_no]],Stores[store_no],0))</f>
        <v>118200</v>
      </c>
      <c r="J4936" s="4" t="str">
        <f>INDEX(Departments[dept_name],MATCH(Sales[[#This Row],[dept_no]],Departments[dept_no],0))</f>
        <v>Beauty</v>
      </c>
      <c r="K4936" s="4" t="str">
        <f>CONCATENATE(Sales[[#This Row],[region]],Sales[[#This Row],[storetype]])</f>
        <v>2A</v>
      </c>
      <c r="L4936" s="4">
        <f>INDEX(RegionStoreCount[Store Count],MATCH(Sales[[#This Row],[RegionStoretype]],RegionStoreCount[Region/Type],0))</f>
        <v>5</v>
      </c>
      <c r="M4936" s="4">
        <f>AND(Sales[[#This Row],[date]]&lt;=TY_YTDMax,Sales[[#This Row],[date]]&gt;=TY_YTDMin)*Sales[[#This Row],[sales]]</f>
        <v>0</v>
      </c>
      <c r="N4936" s="4">
        <f>AND(Sales[[#This Row],[date]]&lt;=LY_YTDMax,Sales[[#This Row],[date]]&gt;=LY_YTDMin)*Sales[[#This Row],[sales]]</f>
        <v>0</v>
      </c>
      <c r="O4936" s="4">
        <f>AND(Sales[[#This Row],[date]]&gt;=YoY_Min,Sales[[#This Row],[date]]&lt;=TY_YTDMax)*(Sales[[#This Row],[sales]]/Sales[[#This Row],[sqft]])</f>
        <v>0.28484860744500845</v>
      </c>
      <c r="P4936" s="4">
        <f>SUMIF(Sales[RegionStoretype],Sales[[#This Row],[RegionStoretype]],Sales[YoY_SSF])/Sales[[#This Row],[Region_TypeCount]]</f>
        <v>60.052789354368521</v>
      </c>
    </row>
    <row r="4937" spans="1:16" x14ac:dyDescent="0.25">
      <c r="A4937" s="1">
        <v>43070</v>
      </c>
      <c r="B4937">
        <v>32</v>
      </c>
      <c r="C4937">
        <v>8</v>
      </c>
      <c r="D4937">
        <v>29978.917999999998</v>
      </c>
      <c r="E4937">
        <f>INDEX(Stores[region],MATCH(Sales[[#This Row],[store_no]],Stores[store_no],0))</f>
        <v>2</v>
      </c>
      <c r="F4937" t="str">
        <f>INDEX(Stores[storetype],MATCH(Sales[[#This Row],[store_no]],Stores[store_no],0))</f>
        <v>A</v>
      </c>
      <c r="G4937" t="str">
        <f>INDEX(Stores[location_city],MATCH(Sales[[#This Row],[store_no]],Stores[store_no],0))</f>
        <v>Western Springs</v>
      </c>
      <c r="H4937" t="str">
        <f>INDEX(Stores[location_state],MATCH(Sales[[#This Row],[store_no]],Stores[store_no],0))</f>
        <v>Illinois</v>
      </c>
      <c r="I4937">
        <f>INDEX(Stores[sqft],MATCH(Sales[[#This Row],[store_no]],Stores[store_no],0))</f>
        <v>118200</v>
      </c>
      <c r="J4937" s="4" t="str">
        <f>INDEX(Departments[dept_name],MATCH(Sales[[#This Row],[dept_no]],Departments[dept_no],0))</f>
        <v>Games</v>
      </c>
      <c r="K4937" s="4" t="str">
        <f>CONCATENATE(Sales[[#This Row],[region]],Sales[[#This Row],[storetype]])</f>
        <v>2A</v>
      </c>
      <c r="L4937" s="4">
        <f>INDEX(RegionStoreCount[Store Count],MATCH(Sales[[#This Row],[RegionStoretype]],RegionStoreCount[Region/Type],0))</f>
        <v>5</v>
      </c>
      <c r="M4937" s="4">
        <f>AND(Sales[[#This Row],[date]]&lt;=TY_YTDMax,Sales[[#This Row],[date]]&gt;=TY_YTDMin)*Sales[[#This Row],[sales]]</f>
        <v>0</v>
      </c>
      <c r="N4937" s="4">
        <f>AND(Sales[[#This Row],[date]]&lt;=LY_YTDMax,Sales[[#This Row],[date]]&gt;=LY_YTDMin)*Sales[[#This Row],[sales]]</f>
        <v>0</v>
      </c>
      <c r="O4937" s="4">
        <f>AND(Sales[[#This Row],[date]]&gt;=YoY_Min,Sales[[#This Row],[date]]&lt;=TY_YTDMax)*(Sales[[#This Row],[sales]]/Sales[[#This Row],[sqft]])</f>
        <v>0.25362874788494078</v>
      </c>
      <c r="P4937" s="4">
        <f>SUMIF(Sales[RegionStoretype],Sales[[#This Row],[RegionStoretype]],Sales[YoY_SSF])/Sales[[#This Row],[Region_TypeCount]]</f>
        <v>60.052789354368521</v>
      </c>
    </row>
    <row r="4938" spans="1:16" x14ac:dyDescent="0.25">
      <c r="A4938" s="1">
        <v>43070</v>
      </c>
      <c r="B4938">
        <v>32</v>
      </c>
      <c r="C4938">
        <v>16</v>
      </c>
      <c r="D4938">
        <v>68188.243099999992</v>
      </c>
      <c r="E4938">
        <f>INDEX(Stores[region],MATCH(Sales[[#This Row],[store_no]],Stores[store_no],0))</f>
        <v>2</v>
      </c>
      <c r="F4938" t="str">
        <f>INDEX(Stores[storetype],MATCH(Sales[[#This Row],[store_no]],Stores[store_no],0))</f>
        <v>A</v>
      </c>
      <c r="G4938" t="str">
        <f>INDEX(Stores[location_city],MATCH(Sales[[#This Row],[store_no]],Stores[store_no],0))</f>
        <v>Western Springs</v>
      </c>
      <c r="H4938" t="str">
        <f>INDEX(Stores[location_state],MATCH(Sales[[#This Row],[store_no]],Stores[store_no],0))</f>
        <v>Illinois</v>
      </c>
      <c r="I4938">
        <f>INDEX(Stores[sqft],MATCH(Sales[[#This Row],[store_no]],Stores[store_no],0))</f>
        <v>118200</v>
      </c>
      <c r="J4938" s="4" t="str">
        <f>INDEX(Departments[dept_name],MATCH(Sales[[#This Row],[dept_no]],Departments[dept_no],0))</f>
        <v>Outdoors</v>
      </c>
      <c r="K4938" s="4" t="str">
        <f>CONCATENATE(Sales[[#This Row],[region]],Sales[[#This Row],[storetype]])</f>
        <v>2A</v>
      </c>
      <c r="L4938" s="4">
        <f>INDEX(RegionStoreCount[Store Count],MATCH(Sales[[#This Row],[RegionStoretype]],RegionStoreCount[Region/Type],0))</f>
        <v>5</v>
      </c>
      <c r="M4938" s="4">
        <f>AND(Sales[[#This Row],[date]]&lt;=TY_YTDMax,Sales[[#This Row],[date]]&gt;=TY_YTDMin)*Sales[[#This Row],[sales]]</f>
        <v>0</v>
      </c>
      <c r="N4938" s="4">
        <f>AND(Sales[[#This Row],[date]]&lt;=LY_YTDMax,Sales[[#This Row],[date]]&gt;=LY_YTDMin)*Sales[[#This Row],[sales]]</f>
        <v>0</v>
      </c>
      <c r="O4938" s="4">
        <f>AND(Sales[[#This Row],[date]]&gt;=YoY_Min,Sales[[#This Row],[date]]&lt;=TY_YTDMax)*(Sales[[#This Row],[sales]]/Sales[[#This Row],[sqft]])</f>
        <v>0.57688868950930616</v>
      </c>
      <c r="P4938" s="4">
        <f>SUMIF(Sales[RegionStoretype],Sales[[#This Row],[RegionStoretype]],Sales[YoY_SSF])/Sales[[#This Row],[Region_TypeCount]]</f>
        <v>60.052789354368521</v>
      </c>
    </row>
    <row r="4939" spans="1:16" x14ac:dyDescent="0.25">
      <c r="A4939" s="1">
        <v>43070</v>
      </c>
      <c r="B4939">
        <v>32</v>
      </c>
      <c r="C4939">
        <v>17</v>
      </c>
      <c r="D4939">
        <v>74977.687300000005</v>
      </c>
      <c r="E4939">
        <f>INDEX(Stores[region],MATCH(Sales[[#This Row],[store_no]],Stores[store_no],0))</f>
        <v>2</v>
      </c>
      <c r="F4939" t="str">
        <f>INDEX(Stores[storetype],MATCH(Sales[[#This Row],[store_no]],Stores[store_no],0))</f>
        <v>A</v>
      </c>
      <c r="G4939" t="str">
        <f>INDEX(Stores[location_city],MATCH(Sales[[#This Row],[store_no]],Stores[store_no],0))</f>
        <v>Western Springs</v>
      </c>
      <c r="H4939" t="str">
        <f>INDEX(Stores[location_state],MATCH(Sales[[#This Row],[store_no]],Stores[store_no],0))</f>
        <v>Illinois</v>
      </c>
      <c r="I4939">
        <f>INDEX(Stores[sqft],MATCH(Sales[[#This Row],[store_no]],Stores[store_no],0))</f>
        <v>118200</v>
      </c>
      <c r="J4939" s="4" t="str">
        <f>INDEX(Departments[dept_name],MATCH(Sales[[#This Row],[dept_no]],Departments[dept_no],0))</f>
        <v>Shoes</v>
      </c>
      <c r="K4939" s="4" t="str">
        <f>CONCATENATE(Sales[[#This Row],[region]],Sales[[#This Row],[storetype]])</f>
        <v>2A</v>
      </c>
      <c r="L4939" s="4">
        <f>INDEX(RegionStoreCount[Store Count],MATCH(Sales[[#This Row],[RegionStoretype]],RegionStoreCount[Region/Type],0))</f>
        <v>5</v>
      </c>
      <c r="M4939" s="4">
        <f>AND(Sales[[#This Row],[date]]&lt;=TY_YTDMax,Sales[[#This Row],[date]]&gt;=TY_YTDMin)*Sales[[#This Row],[sales]]</f>
        <v>0</v>
      </c>
      <c r="N4939" s="4">
        <f>AND(Sales[[#This Row],[date]]&lt;=LY_YTDMax,Sales[[#This Row],[date]]&gt;=LY_YTDMin)*Sales[[#This Row],[sales]]</f>
        <v>0</v>
      </c>
      <c r="O4939" s="4">
        <f>AND(Sales[[#This Row],[date]]&gt;=YoY_Min,Sales[[#This Row],[date]]&lt;=TY_YTDMax)*(Sales[[#This Row],[sales]]/Sales[[#This Row],[sqft]])</f>
        <v>0.63432899576988155</v>
      </c>
      <c r="P4939" s="4">
        <f>SUMIF(Sales[RegionStoretype],Sales[[#This Row],[RegionStoretype]],Sales[YoY_SSF])/Sales[[#This Row],[Region_TypeCount]]</f>
        <v>60.052789354368521</v>
      </c>
    </row>
    <row r="4940" spans="1:16" x14ac:dyDescent="0.25">
      <c r="A4940" s="1">
        <v>43070</v>
      </c>
      <c r="B4940">
        <v>33</v>
      </c>
      <c r="C4940">
        <v>2</v>
      </c>
      <c r="D4940">
        <v>1576.8996</v>
      </c>
      <c r="E4940">
        <f>INDEX(Stores[region],MATCH(Sales[[#This Row],[store_no]],Stores[store_no],0))</f>
        <v>3</v>
      </c>
      <c r="F4940" t="str">
        <f>INDEX(Stores[storetype],MATCH(Sales[[#This Row],[store_no]],Stores[store_no],0))</f>
        <v>A</v>
      </c>
      <c r="G4940" t="str">
        <f>INDEX(Stores[location_city],MATCH(Sales[[#This Row],[store_no]],Stores[store_no],0))</f>
        <v>Omaha</v>
      </c>
      <c r="H4940" t="str">
        <f>INDEX(Stores[location_state],MATCH(Sales[[#This Row],[store_no]],Stores[store_no],0))</f>
        <v>Nebraska</v>
      </c>
      <c r="I4940">
        <f>INDEX(Stores[sqft],MATCH(Sales[[#This Row],[store_no]],Stores[store_no],0))</f>
        <v>40700</v>
      </c>
      <c r="J4940" s="4" t="str">
        <f>INDEX(Departments[dept_name],MATCH(Sales[[#This Row],[dept_no]],Departments[dept_no],0))</f>
        <v>Baby</v>
      </c>
      <c r="K4940" s="4" t="str">
        <f>CONCATENATE(Sales[[#This Row],[region]],Sales[[#This Row],[storetype]])</f>
        <v>3A</v>
      </c>
      <c r="L4940" s="4">
        <f>INDEX(RegionStoreCount[Store Count],MATCH(Sales[[#This Row],[RegionStoretype]],RegionStoreCount[Region/Type],0))</f>
        <v>9</v>
      </c>
      <c r="M4940" s="4">
        <f>AND(Sales[[#This Row],[date]]&lt;=TY_YTDMax,Sales[[#This Row],[date]]&gt;=TY_YTDMin)*Sales[[#This Row],[sales]]</f>
        <v>0</v>
      </c>
      <c r="N4940" s="4">
        <f>AND(Sales[[#This Row],[date]]&lt;=LY_YTDMax,Sales[[#This Row],[date]]&gt;=LY_YTDMin)*Sales[[#This Row],[sales]]</f>
        <v>0</v>
      </c>
      <c r="O4940" s="4">
        <f>AND(Sales[[#This Row],[date]]&gt;=YoY_Min,Sales[[#This Row],[date]]&lt;=TY_YTDMax)*(Sales[[#This Row],[sales]]/Sales[[#This Row],[sqft]])</f>
        <v>3.8744461916461914E-2</v>
      </c>
      <c r="P4940" s="4">
        <f>SUMIF(Sales[RegionStoretype],Sales[[#This Row],[RegionStoretype]],Sales[YoY_SSF])/Sales[[#This Row],[Region_TypeCount]]</f>
        <v>53.603836561720975</v>
      </c>
    </row>
    <row r="4941" spans="1:16" x14ac:dyDescent="0.25">
      <c r="A4941" s="1">
        <v>43070</v>
      </c>
      <c r="B4941">
        <v>33</v>
      </c>
      <c r="C4941">
        <v>8</v>
      </c>
      <c r="D4941">
        <v>5.7618</v>
      </c>
      <c r="E4941">
        <f>INDEX(Stores[region],MATCH(Sales[[#This Row],[store_no]],Stores[store_no],0))</f>
        <v>3</v>
      </c>
      <c r="F4941" t="str">
        <f>INDEX(Stores[storetype],MATCH(Sales[[#This Row],[store_no]],Stores[store_no],0))</f>
        <v>A</v>
      </c>
      <c r="G4941" t="str">
        <f>INDEX(Stores[location_city],MATCH(Sales[[#This Row],[store_no]],Stores[store_no],0))</f>
        <v>Omaha</v>
      </c>
      <c r="H4941" t="str">
        <f>INDEX(Stores[location_state],MATCH(Sales[[#This Row],[store_no]],Stores[store_no],0))</f>
        <v>Nebraska</v>
      </c>
      <c r="I4941">
        <f>INDEX(Stores[sqft],MATCH(Sales[[#This Row],[store_no]],Stores[store_no],0))</f>
        <v>40700</v>
      </c>
      <c r="J4941" s="4" t="str">
        <f>INDEX(Departments[dept_name],MATCH(Sales[[#This Row],[dept_no]],Departments[dept_no],0))</f>
        <v>Games</v>
      </c>
      <c r="K4941" s="4" t="str">
        <f>CONCATENATE(Sales[[#This Row],[region]],Sales[[#This Row],[storetype]])</f>
        <v>3A</v>
      </c>
      <c r="L4941" s="4">
        <f>INDEX(RegionStoreCount[Store Count],MATCH(Sales[[#This Row],[RegionStoretype]],RegionStoreCount[Region/Type],0))</f>
        <v>9</v>
      </c>
      <c r="M4941" s="4">
        <f>AND(Sales[[#This Row],[date]]&lt;=TY_YTDMax,Sales[[#This Row],[date]]&gt;=TY_YTDMin)*Sales[[#This Row],[sales]]</f>
        <v>0</v>
      </c>
      <c r="N4941" s="4">
        <f>AND(Sales[[#This Row],[date]]&lt;=LY_YTDMax,Sales[[#This Row],[date]]&gt;=LY_YTDMin)*Sales[[#This Row],[sales]]</f>
        <v>0</v>
      </c>
      <c r="O4941" s="4">
        <f>AND(Sales[[#This Row],[date]]&gt;=YoY_Min,Sales[[#This Row],[date]]&lt;=TY_YTDMax)*(Sales[[#This Row],[sales]]/Sales[[#This Row],[sqft]])</f>
        <v>1.4156756756756756E-4</v>
      </c>
      <c r="P4941" s="4">
        <f>SUMIF(Sales[RegionStoretype],Sales[[#This Row],[RegionStoretype]],Sales[YoY_SSF])/Sales[[#This Row],[Region_TypeCount]]</f>
        <v>53.603836561720975</v>
      </c>
    </row>
    <row r="4942" spans="1:16" x14ac:dyDescent="0.25">
      <c r="A4942" s="1">
        <v>43070</v>
      </c>
      <c r="B4942">
        <v>33</v>
      </c>
      <c r="C4942">
        <v>15</v>
      </c>
      <c r="D4942">
        <v>54328.000800000002</v>
      </c>
      <c r="E4942">
        <f>INDEX(Stores[region],MATCH(Sales[[#This Row],[store_no]],Stores[store_no],0))</f>
        <v>3</v>
      </c>
      <c r="F4942" t="str">
        <f>INDEX(Stores[storetype],MATCH(Sales[[#This Row],[store_no]],Stores[store_no],0))</f>
        <v>A</v>
      </c>
      <c r="G4942" t="str">
        <f>INDEX(Stores[location_city],MATCH(Sales[[#This Row],[store_no]],Stores[store_no],0))</f>
        <v>Omaha</v>
      </c>
      <c r="H4942" t="str">
        <f>INDEX(Stores[location_state],MATCH(Sales[[#This Row],[store_no]],Stores[store_no],0))</f>
        <v>Nebraska</v>
      </c>
      <c r="I4942">
        <f>INDEX(Stores[sqft],MATCH(Sales[[#This Row],[store_no]],Stores[store_no],0))</f>
        <v>40700</v>
      </c>
      <c r="J4942" s="4" t="str">
        <f>INDEX(Departments[dept_name],MATCH(Sales[[#This Row],[dept_no]],Departments[dept_no],0))</f>
        <v>Music</v>
      </c>
      <c r="K4942" s="4" t="str">
        <f>CONCATENATE(Sales[[#This Row],[region]],Sales[[#This Row],[storetype]])</f>
        <v>3A</v>
      </c>
      <c r="L4942" s="4">
        <f>INDEX(RegionStoreCount[Store Count],MATCH(Sales[[#This Row],[RegionStoretype]],RegionStoreCount[Region/Type],0))</f>
        <v>9</v>
      </c>
      <c r="M4942" s="4">
        <f>AND(Sales[[#This Row],[date]]&lt;=TY_YTDMax,Sales[[#This Row],[date]]&gt;=TY_YTDMin)*Sales[[#This Row],[sales]]</f>
        <v>0</v>
      </c>
      <c r="N4942" s="4">
        <f>AND(Sales[[#This Row],[date]]&lt;=LY_YTDMax,Sales[[#This Row],[date]]&gt;=LY_YTDMin)*Sales[[#This Row],[sales]]</f>
        <v>0</v>
      </c>
      <c r="O4942" s="4">
        <f>AND(Sales[[#This Row],[date]]&gt;=YoY_Min,Sales[[#This Row],[date]]&lt;=TY_YTDMax)*(Sales[[#This Row],[sales]]/Sales[[#This Row],[sqft]])</f>
        <v>1.3348403144963146</v>
      </c>
      <c r="P4942" s="4">
        <f>SUMIF(Sales[RegionStoretype],Sales[[#This Row],[RegionStoretype]],Sales[YoY_SSF])/Sales[[#This Row],[Region_TypeCount]]</f>
        <v>53.603836561720975</v>
      </c>
    </row>
    <row r="4943" spans="1:16" x14ac:dyDescent="0.25">
      <c r="A4943" s="1">
        <v>43070</v>
      </c>
      <c r="B4943">
        <v>34</v>
      </c>
      <c r="C4943">
        <v>7</v>
      </c>
      <c r="D4943">
        <v>35496.693599999999</v>
      </c>
      <c r="E4943">
        <f>INDEX(Stores[region],MATCH(Sales[[#This Row],[store_no]],Stores[store_no],0))</f>
        <v>1</v>
      </c>
      <c r="F4943" t="str">
        <f>INDEX(Stores[storetype],MATCH(Sales[[#This Row],[store_no]],Stores[store_no],0))</f>
        <v>A</v>
      </c>
      <c r="G4943" t="str">
        <f>INDEX(Stores[location_city],MATCH(Sales[[#This Row],[store_no]],Stores[store_no],0))</f>
        <v>Toledo</v>
      </c>
      <c r="H4943" t="str">
        <f>INDEX(Stores[location_state],MATCH(Sales[[#This Row],[store_no]],Stores[store_no],0))</f>
        <v>Ohio</v>
      </c>
      <c r="I4943">
        <f>INDEX(Stores[sqft],MATCH(Sales[[#This Row],[store_no]],Stores[store_no],0))</f>
        <v>207900</v>
      </c>
      <c r="J4943" s="4" t="str">
        <f>INDEX(Departments[dept_name],MATCH(Sales[[#This Row],[dept_no]],Departments[dept_no],0))</f>
        <v>Electronics</v>
      </c>
      <c r="K4943" s="4" t="str">
        <f>CONCATENATE(Sales[[#This Row],[region]],Sales[[#This Row],[storetype]])</f>
        <v>1A</v>
      </c>
      <c r="L4943" s="4">
        <f>INDEX(RegionStoreCount[Store Count],MATCH(Sales[[#This Row],[RegionStoretype]],RegionStoreCount[Region/Type],0))</f>
        <v>5</v>
      </c>
      <c r="M4943" s="4">
        <f>AND(Sales[[#This Row],[date]]&lt;=TY_YTDMax,Sales[[#This Row],[date]]&gt;=TY_YTDMin)*Sales[[#This Row],[sales]]</f>
        <v>0</v>
      </c>
      <c r="N4943" s="4">
        <f>AND(Sales[[#This Row],[date]]&lt;=LY_YTDMax,Sales[[#This Row],[date]]&gt;=LY_YTDMin)*Sales[[#This Row],[sales]]</f>
        <v>0</v>
      </c>
      <c r="O4943" s="4">
        <f>AND(Sales[[#This Row],[date]]&gt;=YoY_Min,Sales[[#This Row],[date]]&lt;=TY_YTDMax)*(Sales[[#This Row],[sales]]/Sales[[#This Row],[sqft]])</f>
        <v>0.17073926695526695</v>
      </c>
      <c r="P4943" s="4">
        <f>SUMIF(Sales[RegionStoretype],Sales[[#This Row],[RegionStoretype]],Sales[YoY_SSF])/Sales[[#This Row],[Region_TypeCount]]</f>
        <v>59.469551530910678</v>
      </c>
    </row>
    <row r="4944" spans="1:16" x14ac:dyDescent="0.25">
      <c r="A4944" s="1">
        <v>43070</v>
      </c>
      <c r="B4944">
        <v>34</v>
      </c>
      <c r="C4944">
        <v>16</v>
      </c>
      <c r="D4944">
        <v>15147.679</v>
      </c>
      <c r="E4944">
        <f>INDEX(Stores[region],MATCH(Sales[[#This Row],[store_no]],Stores[store_no],0))</f>
        <v>1</v>
      </c>
      <c r="F4944" t="str">
        <f>INDEX(Stores[storetype],MATCH(Sales[[#This Row],[store_no]],Stores[store_no],0))</f>
        <v>A</v>
      </c>
      <c r="G4944" t="str">
        <f>INDEX(Stores[location_city],MATCH(Sales[[#This Row],[store_no]],Stores[store_no],0))</f>
        <v>Toledo</v>
      </c>
      <c r="H4944" t="str">
        <f>INDEX(Stores[location_state],MATCH(Sales[[#This Row],[store_no]],Stores[store_no],0))</f>
        <v>Ohio</v>
      </c>
      <c r="I4944">
        <f>INDEX(Stores[sqft],MATCH(Sales[[#This Row],[store_no]],Stores[store_no],0))</f>
        <v>207900</v>
      </c>
      <c r="J4944" s="4" t="str">
        <f>INDEX(Departments[dept_name],MATCH(Sales[[#This Row],[dept_no]],Departments[dept_no],0))</f>
        <v>Outdoors</v>
      </c>
      <c r="K4944" s="4" t="str">
        <f>CONCATENATE(Sales[[#This Row],[region]],Sales[[#This Row],[storetype]])</f>
        <v>1A</v>
      </c>
      <c r="L4944" s="4">
        <f>INDEX(RegionStoreCount[Store Count],MATCH(Sales[[#This Row],[RegionStoretype]],RegionStoreCount[Region/Type],0))</f>
        <v>5</v>
      </c>
      <c r="M4944" s="4">
        <f>AND(Sales[[#This Row],[date]]&lt;=TY_YTDMax,Sales[[#This Row],[date]]&gt;=TY_YTDMin)*Sales[[#This Row],[sales]]</f>
        <v>0</v>
      </c>
      <c r="N4944" s="4">
        <f>AND(Sales[[#This Row],[date]]&lt;=LY_YTDMax,Sales[[#This Row],[date]]&gt;=LY_YTDMin)*Sales[[#This Row],[sales]]</f>
        <v>0</v>
      </c>
      <c r="O4944" s="4">
        <f>AND(Sales[[#This Row],[date]]&gt;=YoY_Min,Sales[[#This Row],[date]]&lt;=TY_YTDMax)*(Sales[[#This Row],[sales]]/Sales[[#This Row],[sqft]])</f>
        <v>7.2860408850408856E-2</v>
      </c>
      <c r="P4944" s="4">
        <f>SUMIF(Sales[RegionStoretype],Sales[[#This Row],[RegionStoretype]],Sales[YoY_SSF])/Sales[[#This Row],[Region_TypeCount]]</f>
        <v>59.469551530910678</v>
      </c>
    </row>
    <row r="4945" spans="1:16" x14ac:dyDescent="0.25">
      <c r="A4945" s="1">
        <v>43070</v>
      </c>
      <c r="B4945">
        <v>35</v>
      </c>
      <c r="C4945">
        <v>13</v>
      </c>
      <c r="D4945">
        <v>55940.497600000002</v>
      </c>
      <c r="E4945">
        <f>INDEX(Stores[region],MATCH(Sales[[#This Row],[store_no]],Stores[store_no],0))</f>
        <v>3</v>
      </c>
      <c r="F4945" t="str">
        <f>INDEX(Stores[storetype],MATCH(Sales[[#This Row],[store_no]],Stores[store_no],0))</f>
        <v>C</v>
      </c>
      <c r="G4945" t="str">
        <f>INDEX(Stores[location_city],MATCH(Sales[[#This Row],[store_no]],Stores[store_no],0))</f>
        <v>Wichita</v>
      </c>
      <c r="H4945" t="str">
        <f>INDEX(Stores[location_state],MATCH(Sales[[#This Row],[store_no]],Stores[store_no],0))</f>
        <v>Kansas</v>
      </c>
      <c r="I4945">
        <f>INDEX(Stores[sqft],MATCH(Sales[[#This Row],[store_no]],Stores[store_no],0))</f>
        <v>72800</v>
      </c>
      <c r="J4945" s="4" t="str">
        <f>INDEX(Departments[dept_name],MATCH(Sales[[#This Row],[dept_no]],Departments[dept_no],0))</f>
        <v>Kids</v>
      </c>
      <c r="K4945" s="4" t="str">
        <f>CONCATENATE(Sales[[#This Row],[region]],Sales[[#This Row],[storetype]])</f>
        <v>3C</v>
      </c>
      <c r="L4945" s="4">
        <f>INDEX(RegionStoreCount[Store Count],MATCH(Sales[[#This Row],[RegionStoretype]],RegionStoreCount[Region/Type],0))</f>
        <v>2</v>
      </c>
      <c r="M4945" s="4">
        <f>AND(Sales[[#This Row],[date]]&lt;=TY_YTDMax,Sales[[#This Row],[date]]&gt;=TY_YTDMin)*Sales[[#This Row],[sales]]</f>
        <v>0</v>
      </c>
      <c r="N4945" s="4">
        <f>AND(Sales[[#This Row],[date]]&lt;=LY_YTDMax,Sales[[#This Row],[date]]&gt;=LY_YTDMin)*Sales[[#This Row],[sales]]</f>
        <v>0</v>
      </c>
      <c r="O4945" s="4">
        <f>AND(Sales[[#This Row],[date]]&gt;=YoY_Min,Sales[[#This Row],[date]]&lt;=TY_YTDMax)*(Sales[[#This Row],[sales]]/Sales[[#This Row],[sqft]])</f>
        <v>0.76841342857142858</v>
      </c>
      <c r="P4945" s="4">
        <f>SUMIF(Sales[RegionStoretype],Sales[[#This Row],[RegionStoretype]],Sales[YoY_SSF])/Sales[[#This Row],[Region_TypeCount]]</f>
        <v>47.561479460925746</v>
      </c>
    </row>
    <row r="4946" spans="1:16" x14ac:dyDescent="0.25">
      <c r="A4946" s="1">
        <v>43070</v>
      </c>
      <c r="B4946">
        <v>36</v>
      </c>
      <c r="C4946">
        <v>6</v>
      </c>
      <c r="D4946">
        <v>72451.050399999993</v>
      </c>
      <c r="E4946">
        <f>INDEX(Stores[region],MATCH(Sales[[#This Row],[store_no]],Stores[store_no],0))</f>
        <v>2</v>
      </c>
      <c r="F4946" t="str">
        <f>INDEX(Stores[storetype],MATCH(Sales[[#This Row],[store_no]],Stores[store_no],0))</f>
        <v>A</v>
      </c>
      <c r="G4946" t="str">
        <f>INDEX(Stores[location_city],MATCH(Sales[[#This Row],[store_no]],Stores[store_no],0))</f>
        <v>Aurora</v>
      </c>
      <c r="H4946" t="str">
        <f>INDEX(Stores[location_state],MATCH(Sales[[#This Row],[store_no]],Stores[store_no],0))</f>
        <v>Illinois</v>
      </c>
      <c r="I4946">
        <f>INDEX(Stores[sqft],MATCH(Sales[[#This Row],[store_no]],Stores[store_no],0))</f>
        <v>209900</v>
      </c>
      <c r="J4946" s="4" t="str">
        <f>INDEX(Departments[dept_name],MATCH(Sales[[#This Row],[dept_no]],Departments[dept_no],0))</f>
        <v>Computers</v>
      </c>
      <c r="K4946" s="4" t="str">
        <f>CONCATENATE(Sales[[#This Row],[region]],Sales[[#This Row],[storetype]])</f>
        <v>2A</v>
      </c>
      <c r="L4946" s="4">
        <f>INDEX(RegionStoreCount[Store Count],MATCH(Sales[[#This Row],[RegionStoretype]],RegionStoreCount[Region/Type],0))</f>
        <v>5</v>
      </c>
      <c r="M4946" s="4">
        <f>AND(Sales[[#This Row],[date]]&lt;=TY_YTDMax,Sales[[#This Row],[date]]&gt;=TY_YTDMin)*Sales[[#This Row],[sales]]</f>
        <v>0</v>
      </c>
      <c r="N4946" s="4">
        <f>AND(Sales[[#This Row],[date]]&lt;=LY_YTDMax,Sales[[#This Row],[date]]&gt;=LY_YTDMin)*Sales[[#This Row],[sales]]</f>
        <v>0</v>
      </c>
      <c r="O4946" s="4">
        <f>AND(Sales[[#This Row],[date]]&gt;=YoY_Min,Sales[[#This Row],[date]]&lt;=TY_YTDMax)*(Sales[[#This Row],[sales]]/Sales[[#This Row],[sqft]])</f>
        <v>0.34516936827060501</v>
      </c>
      <c r="P4946" s="4">
        <f>SUMIF(Sales[RegionStoretype],Sales[[#This Row],[RegionStoretype]],Sales[YoY_SSF])/Sales[[#This Row],[Region_TypeCount]]</f>
        <v>60.052789354368521</v>
      </c>
    </row>
    <row r="4947" spans="1:16" x14ac:dyDescent="0.25">
      <c r="A4947" s="1">
        <v>43070</v>
      </c>
      <c r="B4947">
        <v>37</v>
      </c>
      <c r="C4947">
        <v>1</v>
      </c>
      <c r="D4947">
        <v>21544.881000000001</v>
      </c>
      <c r="E4947">
        <f>INDEX(Stores[region],MATCH(Sales[[#This Row],[store_no]],Stores[store_no],0))</f>
        <v>3</v>
      </c>
      <c r="F4947" t="str">
        <f>INDEX(Stores[storetype],MATCH(Sales[[#This Row],[store_no]],Stores[store_no],0))</f>
        <v>C</v>
      </c>
      <c r="G4947" t="str">
        <f>INDEX(Stores[location_city],MATCH(Sales[[#This Row],[store_no]],Stores[store_no],0))</f>
        <v>Lincoln</v>
      </c>
      <c r="H4947" t="str">
        <f>INDEX(Stores[location_state],MATCH(Sales[[#This Row],[store_no]],Stores[store_no],0))</f>
        <v>Nebraska</v>
      </c>
      <c r="I4947">
        <f>INDEX(Stores[sqft],MATCH(Sales[[#This Row],[store_no]],Stores[store_no],0))</f>
        <v>161300</v>
      </c>
      <c r="J4947" s="4" t="str">
        <f>INDEX(Departments[dept_name],MATCH(Sales[[#This Row],[dept_no]],Departments[dept_no],0))</f>
        <v>Automotive</v>
      </c>
      <c r="K4947" s="4" t="str">
        <f>CONCATENATE(Sales[[#This Row],[region]],Sales[[#This Row],[storetype]])</f>
        <v>3C</v>
      </c>
      <c r="L4947" s="4">
        <f>INDEX(RegionStoreCount[Store Count],MATCH(Sales[[#This Row],[RegionStoretype]],RegionStoreCount[Region/Type],0))</f>
        <v>2</v>
      </c>
      <c r="M4947" s="4">
        <f>AND(Sales[[#This Row],[date]]&lt;=TY_YTDMax,Sales[[#This Row],[date]]&gt;=TY_YTDMin)*Sales[[#This Row],[sales]]</f>
        <v>0</v>
      </c>
      <c r="N4947" s="4">
        <f>AND(Sales[[#This Row],[date]]&lt;=LY_YTDMax,Sales[[#This Row],[date]]&gt;=LY_YTDMin)*Sales[[#This Row],[sales]]</f>
        <v>0</v>
      </c>
      <c r="O4947" s="4">
        <f>AND(Sales[[#This Row],[date]]&gt;=YoY_Min,Sales[[#This Row],[date]]&lt;=TY_YTDMax)*(Sales[[#This Row],[sales]]/Sales[[#This Row],[sqft]])</f>
        <v>0.1335702479851209</v>
      </c>
      <c r="P4947" s="4">
        <f>SUMIF(Sales[RegionStoretype],Sales[[#This Row],[RegionStoretype]],Sales[YoY_SSF])/Sales[[#This Row],[Region_TypeCount]]</f>
        <v>47.561479460925746</v>
      </c>
    </row>
    <row r="4948" spans="1:16" x14ac:dyDescent="0.25">
      <c r="A4948" s="1">
        <v>43070</v>
      </c>
      <c r="B4948">
        <v>37</v>
      </c>
      <c r="C4948">
        <v>3</v>
      </c>
      <c r="D4948">
        <v>97475.296999999991</v>
      </c>
      <c r="E4948">
        <f>INDEX(Stores[region],MATCH(Sales[[#This Row],[store_no]],Stores[store_no],0))</f>
        <v>3</v>
      </c>
      <c r="F4948" t="str">
        <f>INDEX(Stores[storetype],MATCH(Sales[[#This Row],[store_no]],Stores[store_no],0))</f>
        <v>C</v>
      </c>
      <c r="G4948" t="str">
        <f>INDEX(Stores[location_city],MATCH(Sales[[#This Row],[store_no]],Stores[store_no],0))</f>
        <v>Lincoln</v>
      </c>
      <c r="H4948" t="str">
        <f>INDEX(Stores[location_state],MATCH(Sales[[#This Row],[store_no]],Stores[store_no],0))</f>
        <v>Nebraska</v>
      </c>
      <c r="I4948">
        <f>INDEX(Stores[sqft],MATCH(Sales[[#This Row],[store_no]],Stores[store_no],0))</f>
        <v>161300</v>
      </c>
      <c r="J4948" s="4" t="str">
        <f>INDEX(Departments[dept_name],MATCH(Sales[[#This Row],[dept_no]],Departments[dept_no],0))</f>
        <v>Beauty</v>
      </c>
      <c r="K4948" s="4" t="str">
        <f>CONCATENATE(Sales[[#This Row],[region]],Sales[[#This Row],[storetype]])</f>
        <v>3C</v>
      </c>
      <c r="L4948" s="4">
        <f>INDEX(RegionStoreCount[Store Count],MATCH(Sales[[#This Row],[RegionStoretype]],RegionStoreCount[Region/Type],0))</f>
        <v>2</v>
      </c>
      <c r="M4948" s="4">
        <f>AND(Sales[[#This Row],[date]]&lt;=TY_YTDMax,Sales[[#This Row],[date]]&gt;=TY_YTDMin)*Sales[[#This Row],[sales]]</f>
        <v>0</v>
      </c>
      <c r="N4948" s="4">
        <f>AND(Sales[[#This Row],[date]]&lt;=LY_YTDMax,Sales[[#This Row],[date]]&gt;=LY_YTDMin)*Sales[[#This Row],[sales]]</f>
        <v>0</v>
      </c>
      <c r="O4948" s="4">
        <f>AND(Sales[[#This Row],[date]]&gt;=YoY_Min,Sales[[#This Row],[date]]&lt;=TY_YTDMax)*(Sales[[#This Row],[sales]]/Sales[[#This Row],[sqft]])</f>
        <v>0.60431058276503402</v>
      </c>
      <c r="P4948" s="4">
        <f>SUMIF(Sales[RegionStoretype],Sales[[#This Row],[RegionStoretype]],Sales[YoY_SSF])/Sales[[#This Row],[Region_TypeCount]]</f>
        <v>47.561479460925746</v>
      </c>
    </row>
    <row r="4949" spans="1:16" x14ac:dyDescent="0.25">
      <c r="A4949" s="1">
        <v>43070</v>
      </c>
      <c r="B4949">
        <v>37</v>
      </c>
      <c r="C4949">
        <v>5</v>
      </c>
      <c r="D4949">
        <v>78591.95259999999</v>
      </c>
      <c r="E4949">
        <f>INDEX(Stores[region],MATCH(Sales[[#This Row],[store_no]],Stores[store_no],0))</f>
        <v>3</v>
      </c>
      <c r="F4949" t="str">
        <f>INDEX(Stores[storetype],MATCH(Sales[[#This Row],[store_no]],Stores[store_no],0))</f>
        <v>C</v>
      </c>
      <c r="G4949" t="str">
        <f>INDEX(Stores[location_city],MATCH(Sales[[#This Row],[store_no]],Stores[store_no],0))</f>
        <v>Lincoln</v>
      </c>
      <c r="H4949" t="str">
        <f>INDEX(Stores[location_state],MATCH(Sales[[#This Row],[store_no]],Stores[store_no],0))</f>
        <v>Nebraska</v>
      </c>
      <c r="I4949">
        <f>INDEX(Stores[sqft],MATCH(Sales[[#This Row],[store_no]],Stores[store_no],0))</f>
        <v>161300</v>
      </c>
      <c r="J4949" s="4" t="str">
        <f>INDEX(Departments[dept_name],MATCH(Sales[[#This Row],[dept_no]],Departments[dept_no],0))</f>
        <v>Clothing</v>
      </c>
      <c r="K4949" s="4" t="str">
        <f>CONCATENATE(Sales[[#This Row],[region]],Sales[[#This Row],[storetype]])</f>
        <v>3C</v>
      </c>
      <c r="L4949" s="4">
        <f>INDEX(RegionStoreCount[Store Count],MATCH(Sales[[#This Row],[RegionStoretype]],RegionStoreCount[Region/Type],0))</f>
        <v>2</v>
      </c>
      <c r="M4949" s="4">
        <f>AND(Sales[[#This Row],[date]]&lt;=TY_YTDMax,Sales[[#This Row],[date]]&gt;=TY_YTDMin)*Sales[[#This Row],[sales]]</f>
        <v>0</v>
      </c>
      <c r="N4949" s="4">
        <f>AND(Sales[[#This Row],[date]]&lt;=LY_YTDMax,Sales[[#This Row],[date]]&gt;=LY_YTDMin)*Sales[[#This Row],[sales]]</f>
        <v>0</v>
      </c>
      <c r="O4949" s="4">
        <f>AND(Sales[[#This Row],[date]]&gt;=YoY_Min,Sales[[#This Row],[date]]&lt;=TY_YTDMax)*(Sales[[#This Row],[sales]]/Sales[[#This Row],[sqft]])</f>
        <v>0.48724087166769986</v>
      </c>
      <c r="P4949" s="4">
        <f>SUMIF(Sales[RegionStoretype],Sales[[#This Row],[RegionStoretype]],Sales[YoY_SSF])/Sales[[#This Row],[Region_TypeCount]]</f>
        <v>47.561479460925746</v>
      </c>
    </row>
    <row r="4950" spans="1:16" x14ac:dyDescent="0.25">
      <c r="A4950" s="1">
        <v>43070</v>
      </c>
      <c r="B4950">
        <v>37</v>
      </c>
      <c r="C4950">
        <v>12</v>
      </c>
      <c r="D4950">
        <v>77427.842100000009</v>
      </c>
      <c r="E4950">
        <f>INDEX(Stores[region],MATCH(Sales[[#This Row],[store_no]],Stores[store_no],0))</f>
        <v>3</v>
      </c>
      <c r="F4950" t="str">
        <f>INDEX(Stores[storetype],MATCH(Sales[[#This Row],[store_no]],Stores[store_no],0))</f>
        <v>C</v>
      </c>
      <c r="G4950" t="str">
        <f>INDEX(Stores[location_city],MATCH(Sales[[#This Row],[store_no]],Stores[store_no],0))</f>
        <v>Lincoln</v>
      </c>
      <c r="H4950" t="str">
        <f>INDEX(Stores[location_state],MATCH(Sales[[#This Row],[store_no]],Stores[store_no],0))</f>
        <v>Nebraska</v>
      </c>
      <c r="I4950">
        <f>INDEX(Stores[sqft],MATCH(Sales[[#This Row],[store_no]],Stores[store_no],0))</f>
        <v>161300</v>
      </c>
      <c r="J4950" s="4" t="str">
        <f>INDEX(Departments[dept_name],MATCH(Sales[[#This Row],[dept_no]],Departments[dept_no],0))</f>
        <v>Jewelery</v>
      </c>
      <c r="K4950" s="4" t="str">
        <f>CONCATENATE(Sales[[#This Row],[region]],Sales[[#This Row],[storetype]])</f>
        <v>3C</v>
      </c>
      <c r="L4950" s="4">
        <f>INDEX(RegionStoreCount[Store Count],MATCH(Sales[[#This Row],[RegionStoretype]],RegionStoreCount[Region/Type],0))</f>
        <v>2</v>
      </c>
      <c r="M4950" s="4">
        <f>AND(Sales[[#This Row],[date]]&lt;=TY_YTDMax,Sales[[#This Row],[date]]&gt;=TY_YTDMin)*Sales[[#This Row],[sales]]</f>
        <v>0</v>
      </c>
      <c r="N4950" s="4">
        <f>AND(Sales[[#This Row],[date]]&lt;=LY_YTDMax,Sales[[#This Row],[date]]&gt;=LY_YTDMin)*Sales[[#This Row],[sales]]</f>
        <v>0</v>
      </c>
      <c r="O4950" s="4">
        <f>AND(Sales[[#This Row],[date]]&gt;=YoY_Min,Sales[[#This Row],[date]]&lt;=TY_YTDMax)*(Sales[[#This Row],[sales]]/Sales[[#This Row],[sqft]])</f>
        <v>0.48002381959082463</v>
      </c>
      <c r="P4950" s="4">
        <f>SUMIF(Sales[RegionStoretype],Sales[[#This Row],[RegionStoretype]],Sales[YoY_SSF])/Sales[[#This Row],[Region_TypeCount]]</f>
        <v>47.561479460925746</v>
      </c>
    </row>
    <row r="4951" spans="1:16" x14ac:dyDescent="0.25">
      <c r="A4951" s="1">
        <v>43070</v>
      </c>
      <c r="B4951">
        <v>37</v>
      </c>
      <c r="C4951">
        <v>19</v>
      </c>
      <c r="D4951">
        <v>3243.8820000000001</v>
      </c>
      <c r="E4951">
        <f>INDEX(Stores[region],MATCH(Sales[[#This Row],[store_no]],Stores[store_no],0))</f>
        <v>3</v>
      </c>
      <c r="F4951" t="str">
        <f>INDEX(Stores[storetype],MATCH(Sales[[#This Row],[store_no]],Stores[store_no],0))</f>
        <v>C</v>
      </c>
      <c r="G4951" t="str">
        <f>INDEX(Stores[location_city],MATCH(Sales[[#This Row],[store_no]],Stores[store_no],0))</f>
        <v>Lincoln</v>
      </c>
      <c r="H4951" t="str">
        <f>INDEX(Stores[location_state],MATCH(Sales[[#This Row],[store_no]],Stores[store_no],0))</f>
        <v>Nebraska</v>
      </c>
      <c r="I4951">
        <f>INDEX(Stores[sqft],MATCH(Sales[[#This Row],[store_no]],Stores[store_no],0))</f>
        <v>161300</v>
      </c>
      <c r="J4951" s="4" t="str">
        <f>INDEX(Departments[dept_name],MATCH(Sales[[#This Row],[dept_no]],Departments[dept_no],0))</f>
        <v>Tools</v>
      </c>
      <c r="K4951" s="4" t="str">
        <f>CONCATENATE(Sales[[#This Row],[region]],Sales[[#This Row],[storetype]])</f>
        <v>3C</v>
      </c>
      <c r="L4951" s="4">
        <f>INDEX(RegionStoreCount[Store Count],MATCH(Sales[[#This Row],[RegionStoretype]],RegionStoreCount[Region/Type],0))</f>
        <v>2</v>
      </c>
      <c r="M4951" s="4">
        <f>AND(Sales[[#This Row],[date]]&lt;=TY_YTDMax,Sales[[#This Row],[date]]&gt;=TY_YTDMin)*Sales[[#This Row],[sales]]</f>
        <v>0</v>
      </c>
      <c r="N4951" s="4">
        <f>AND(Sales[[#This Row],[date]]&lt;=LY_YTDMax,Sales[[#This Row],[date]]&gt;=LY_YTDMin)*Sales[[#This Row],[sales]]</f>
        <v>0</v>
      </c>
      <c r="O4951" s="4">
        <f>AND(Sales[[#This Row],[date]]&gt;=YoY_Min,Sales[[#This Row],[date]]&lt;=TY_YTDMax)*(Sales[[#This Row],[sales]]/Sales[[#This Row],[sqft]])</f>
        <v>2.0110861748295104E-2</v>
      </c>
      <c r="P4951" s="4">
        <f>SUMIF(Sales[RegionStoretype],Sales[[#This Row],[RegionStoretype]],Sales[YoY_SSF])/Sales[[#This Row],[Region_TypeCount]]</f>
        <v>47.561479460925746</v>
      </c>
    </row>
    <row r="4952" spans="1:16" x14ac:dyDescent="0.25">
      <c r="A4952" s="1">
        <v>43070</v>
      </c>
      <c r="B4952">
        <v>37</v>
      </c>
      <c r="C4952">
        <v>20</v>
      </c>
      <c r="D4952">
        <v>70505.152800000011</v>
      </c>
      <c r="E4952">
        <f>INDEX(Stores[region],MATCH(Sales[[#This Row],[store_no]],Stores[store_no],0))</f>
        <v>3</v>
      </c>
      <c r="F4952" t="str">
        <f>INDEX(Stores[storetype],MATCH(Sales[[#This Row],[store_no]],Stores[store_no],0))</f>
        <v>C</v>
      </c>
      <c r="G4952" t="str">
        <f>INDEX(Stores[location_city],MATCH(Sales[[#This Row],[store_no]],Stores[store_no],0))</f>
        <v>Lincoln</v>
      </c>
      <c r="H4952" t="str">
        <f>INDEX(Stores[location_state],MATCH(Sales[[#This Row],[store_no]],Stores[store_no],0))</f>
        <v>Nebraska</v>
      </c>
      <c r="I4952">
        <f>INDEX(Stores[sqft],MATCH(Sales[[#This Row],[store_no]],Stores[store_no],0))</f>
        <v>161300</v>
      </c>
      <c r="J4952" s="4" t="str">
        <f>INDEX(Departments[dept_name],MATCH(Sales[[#This Row],[dept_no]],Departments[dept_no],0))</f>
        <v>Toys</v>
      </c>
      <c r="K4952" s="4" t="str">
        <f>CONCATENATE(Sales[[#This Row],[region]],Sales[[#This Row],[storetype]])</f>
        <v>3C</v>
      </c>
      <c r="L4952" s="4">
        <f>INDEX(RegionStoreCount[Store Count],MATCH(Sales[[#This Row],[RegionStoretype]],RegionStoreCount[Region/Type],0))</f>
        <v>2</v>
      </c>
      <c r="M4952" s="4">
        <f>AND(Sales[[#This Row],[date]]&lt;=TY_YTDMax,Sales[[#This Row],[date]]&gt;=TY_YTDMin)*Sales[[#This Row],[sales]]</f>
        <v>0</v>
      </c>
      <c r="N4952" s="4">
        <f>AND(Sales[[#This Row],[date]]&lt;=LY_YTDMax,Sales[[#This Row],[date]]&gt;=LY_YTDMin)*Sales[[#This Row],[sales]]</f>
        <v>0</v>
      </c>
      <c r="O4952" s="4">
        <f>AND(Sales[[#This Row],[date]]&gt;=YoY_Min,Sales[[#This Row],[date]]&lt;=TY_YTDMax)*(Sales[[#This Row],[sales]]/Sales[[#This Row],[sqft]])</f>
        <v>0.43710572101673906</v>
      </c>
      <c r="P4952" s="4">
        <f>SUMIF(Sales[RegionStoretype],Sales[[#This Row],[RegionStoretype]],Sales[YoY_SSF])/Sales[[#This Row],[Region_TypeCount]]</f>
        <v>47.561479460925746</v>
      </c>
    </row>
    <row r="4953" spans="1:16" x14ac:dyDescent="0.25">
      <c r="A4953" s="1">
        <v>43070</v>
      </c>
      <c r="B4953">
        <v>38</v>
      </c>
      <c r="C4953">
        <v>15</v>
      </c>
      <c r="D4953">
        <v>68379.815399999992</v>
      </c>
      <c r="E4953">
        <f>INDEX(Stores[region],MATCH(Sales[[#This Row],[store_no]],Stores[store_no],0))</f>
        <v>2</v>
      </c>
      <c r="F4953" t="str">
        <f>INDEX(Stores[storetype],MATCH(Sales[[#This Row],[store_no]],Stores[store_no],0))</f>
        <v>C</v>
      </c>
      <c r="G4953" t="str">
        <f>INDEX(Stores[location_city],MATCH(Sales[[#This Row],[store_no]],Stores[store_no],0))</f>
        <v>Hinsdale</v>
      </c>
      <c r="H4953" t="str">
        <f>INDEX(Stores[location_state],MATCH(Sales[[#This Row],[store_no]],Stores[store_no],0))</f>
        <v>Illinois</v>
      </c>
      <c r="I4953">
        <f>INDEX(Stores[sqft],MATCH(Sales[[#This Row],[store_no]],Stores[store_no],0))</f>
        <v>155600</v>
      </c>
      <c r="J4953" s="4" t="str">
        <f>INDEX(Departments[dept_name],MATCH(Sales[[#This Row],[dept_no]],Departments[dept_no],0))</f>
        <v>Music</v>
      </c>
      <c r="K4953" s="4" t="str">
        <f>CONCATENATE(Sales[[#This Row],[region]],Sales[[#This Row],[storetype]])</f>
        <v>2C</v>
      </c>
      <c r="L4953" s="4">
        <f>INDEX(RegionStoreCount[Store Count],MATCH(Sales[[#This Row],[RegionStoretype]],RegionStoreCount[Region/Type],0))</f>
        <v>1</v>
      </c>
      <c r="M4953" s="4">
        <f>AND(Sales[[#This Row],[date]]&lt;=TY_YTDMax,Sales[[#This Row],[date]]&gt;=TY_YTDMin)*Sales[[#This Row],[sales]]</f>
        <v>0</v>
      </c>
      <c r="N4953" s="4">
        <f>AND(Sales[[#This Row],[date]]&lt;=LY_YTDMax,Sales[[#This Row],[date]]&gt;=LY_YTDMin)*Sales[[#This Row],[sales]]</f>
        <v>0</v>
      </c>
      <c r="O4953" s="4">
        <f>AND(Sales[[#This Row],[date]]&gt;=YoY_Min,Sales[[#This Row],[date]]&lt;=TY_YTDMax)*(Sales[[#This Row],[sales]]/Sales[[#This Row],[sqft]])</f>
        <v>0.43945896786632388</v>
      </c>
      <c r="P4953" s="4">
        <f>SUMIF(Sales[RegionStoretype],Sales[[#This Row],[RegionStoretype]],Sales[YoY_SSF])/Sales[[#This Row],[Region_TypeCount]]</f>
        <v>44.537621913239086</v>
      </c>
    </row>
    <row r="4954" spans="1:16" x14ac:dyDescent="0.25">
      <c r="A4954" s="1">
        <v>43070</v>
      </c>
      <c r="B4954">
        <v>38</v>
      </c>
      <c r="C4954">
        <v>19</v>
      </c>
      <c r="D4954">
        <v>24967.8354</v>
      </c>
      <c r="E4954">
        <f>INDEX(Stores[region],MATCH(Sales[[#This Row],[store_no]],Stores[store_no],0))</f>
        <v>2</v>
      </c>
      <c r="F4954" t="str">
        <f>INDEX(Stores[storetype],MATCH(Sales[[#This Row],[store_no]],Stores[store_no],0))</f>
        <v>C</v>
      </c>
      <c r="G4954" t="str">
        <f>INDEX(Stores[location_city],MATCH(Sales[[#This Row],[store_no]],Stores[store_no],0))</f>
        <v>Hinsdale</v>
      </c>
      <c r="H4954" t="str">
        <f>INDEX(Stores[location_state],MATCH(Sales[[#This Row],[store_no]],Stores[store_no],0))</f>
        <v>Illinois</v>
      </c>
      <c r="I4954">
        <f>INDEX(Stores[sqft],MATCH(Sales[[#This Row],[store_no]],Stores[store_no],0))</f>
        <v>155600</v>
      </c>
      <c r="J4954" s="4" t="str">
        <f>INDEX(Departments[dept_name],MATCH(Sales[[#This Row],[dept_no]],Departments[dept_no],0))</f>
        <v>Tools</v>
      </c>
      <c r="K4954" s="4" t="str">
        <f>CONCATENATE(Sales[[#This Row],[region]],Sales[[#This Row],[storetype]])</f>
        <v>2C</v>
      </c>
      <c r="L4954" s="4">
        <f>INDEX(RegionStoreCount[Store Count],MATCH(Sales[[#This Row],[RegionStoretype]],RegionStoreCount[Region/Type],0))</f>
        <v>1</v>
      </c>
      <c r="M4954" s="4">
        <f>AND(Sales[[#This Row],[date]]&lt;=TY_YTDMax,Sales[[#This Row],[date]]&gt;=TY_YTDMin)*Sales[[#This Row],[sales]]</f>
        <v>0</v>
      </c>
      <c r="N4954" s="4">
        <f>AND(Sales[[#This Row],[date]]&lt;=LY_YTDMax,Sales[[#This Row],[date]]&gt;=LY_YTDMin)*Sales[[#This Row],[sales]]</f>
        <v>0</v>
      </c>
      <c r="O4954" s="4">
        <f>AND(Sales[[#This Row],[date]]&gt;=YoY_Min,Sales[[#This Row],[date]]&lt;=TY_YTDMax)*(Sales[[#This Row],[sales]]/Sales[[#This Row],[sqft]])</f>
        <v>0.16046166709511567</v>
      </c>
      <c r="P4954" s="4">
        <f>SUMIF(Sales[RegionStoretype],Sales[[#This Row],[RegionStoretype]],Sales[YoY_SSF])/Sales[[#This Row],[Region_TypeCount]]</f>
        <v>44.537621913239086</v>
      </c>
    </row>
    <row r="4955" spans="1:16" x14ac:dyDescent="0.25">
      <c r="A4955" s="1">
        <v>43070</v>
      </c>
      <c r="B4955">
        <v>38</v>
      </c>
      <c r="C4955">
        <v>20</v>
      </c>
      <c r="D4955">
        <v>86985.306899999996</v>
      </c>
      <c r="E4955">
        <f>INDEX(Stores[region],MATCH(Sales[[#This Row],[store_no]],Stores[store_no],0))</f>
        <v>2</v>
      </c>
      <c r="F4955" t="str">
        <f>INDEX(Stores[storetype],MATCH(Sales[[#This Row],[store_no]],Stores[store_no],0))</f>
        <v>C</v>
      </c>
      <c r="G4955" t="str">
        <f>INDEX(Stores[location_city],MATCH(Sales[[#This Row],[store_no]],Stores[store_no],0))</f>
        <v>Hinsdale</v>
      </c>
      <c r="H4955" t="str">
        <f>INDEX(Stores[location_state],MATCH(Sales[[#This Row],[store_no]],Stores[store_no],0))</f>
        <v>Illinois</v>
      </c>
      <c r="I4955">
        <f>INDEX(Stores[sqft],MATCH(Sales[[#This Row],[store_no]],Stores[store_no],0))</f>
        <v>155600</v>
      </c>
      <c r="J4955" s="4" t="str">
        <f>INDEX(Departments[dept_name],MATCH(Sales[[#This Row],[dept_no]],Departments[dept_no],0))</f>
        <v>Toys</v>
      </c>
      <c r="K4955" s="4" t="str">
        <f>CONCATENATE(Sales[[#This Row],[region]],Sales[[#This Row],[storetype]])</f>
        <v>2C</v>
      </c>
      <c r="L4955" s="4">
        <f>INDEX(RegionStoreCount[Store Count],MATCH(Sales[[#This Row],[RegionStoretype]],RegionStoreCount[Region/Type],0))</f>
        <v>1</v>
      </c>
      <c r="M4955" s="4">
        <f>AND(Sales[[#This Row],[date]]&lt;=TY_YTDMax,Sales[[#This Row],[date]]&gt;=TY_YTDMin)*Sales[[#This Row],[sales]]</f>
        <v>0</v>
      </c>
      <c r="N4955" s="4">
        <f>AND(Sales[[#This Row],[date]]&lt;=LY_YTDMax,Sales[[#This Row],[date]]&gt;=LY_YTDMin)*Sales[[#This Row],[sales]]</f>
        <v>0</v>
      </c>
      <c r="O4955" s="4">
        <f>AND(Sales[[#This Row],[date]]&gt;=YoY_Min,Sales[[#This Row],[date]]&lt;=TY_YTDMax)*(Sales[[#This Row],[sales]]/Sales[[#This Row],[sqft]])</f>
        <v>0.55903153534704364</v>
      </c>
      <c r="P4955" s="4">
        <f>SUMIF(Sales[RegionStoretype],Sales[[#This Row],[RegionStoretype]],Sales[YoY_SSF])/Sales[[#This Row],[Region_TypeCount]]</f>
        <v>44.537621913239086</v>
      </c>
    </row>
    <row r="4956" spans="1:16" x14ac:dyDescent="0.25">
      <c r="A4956" s="1">
        <v>43077</v>
      </c>
      <c r="B4956">
        <v>1</v>
      </c>
      <c r="C4956">
        <v>15</v>
      </c>
      <c r="D4956">
        <v>83250.298899999994</v>
      </c>
      <c r="E4956">
        <f>INDEX(Stores[region],MATCH(Sales[[#This Row],[store_no]],Stores[store_no],0))</f>
        <v>1</v>
      </c>
      <c r="F4956" t="str">
        <f>INDEX(Stores[storetype],MATCH(Sales[[#This Row],[store_no]],Stores[store_no],0))</f>
        <v>A</v>
      </c>
      <c r="G4956" t="str">
        <f>INDEX(Stores[location_city],MATCH(Sales[[#This Row],[store_no]],Stores[store_no],0))</f>
        <v>Ann Arbor</v>
      </c>
      <c r="H4956" t="str">
        <f>INDEX(Stores[location_state],MATCH(Sales[[#This Row],[store_no]],Stores[store_no],0))</f>
        <v>Michigan</v>
      </c>
      <c r="I4956">
        <f>INDEX(Stores[sqft],MATCH(Sales[[#This Row],[store_no]],Stores[store_no],0))</f>
        <v>100600</v>
      </c>
      <c r="J4956" s="4" t="str">
        <f>INDEX(Departments[dept_name],MATCH(Sales[[#This Row],[dept_no]],Departments[dept_no],0))</f>
        <v>Music</v>
      </c>
      <c r="K4956" s="4" t="str">
        <f>CONCATENATE(Sales[[#This Row],[region]],Sales[[#This Row],[storetype]])</f>
        <v>1A</v>
      </c>
      <c r="L4956" s="4">
        <f>INDEX(RegionStoreCount[Store Count],MATCH(Sales[[#This Row],[RegionStoretype]],RegionStoreCount[Region/Type],0))</f>
        <v>5</v>
      </c>
      <c r="M4956" s="4">
        <f>AND(Sales[[#This Row],[date]]&lt;=TY_YTDMax,Sales[[#This Row],[date]]&gt;=TY_YTDMin)*Sales[[#This Row],[sales]]</f>
        <v>0</v>
      </c>
      <c r="N4956" s="4">
        <f>AND(Sales[[#This Row],[date]]&lt;=LY_YTDMax,Sales[[#This Row],[date]]&gt;=LY_YTDMin)*Sales[[#This Row],[sales]]</f>
        <v>0</v>
      </c>
      <c r="O4956" s="4">
        <f>AND(Sales[[#This Row],[date]]&gt;=YoY_Min,Sales[[#This Row],[date]]&lt;=TY_YTDMax)*(Sales[[#This Row],[sales]]/Sales[[#This Row],[sqft]])</f>
        <v>0.8275377624254473</v>
      </c>
      <c r="P4956" s="4">
        <f>SUMIF(Sales[RegionStoretype],Sales[[#This Row],[RegionStoretype]],Sales[YoY_SSF])/Sales[[#This Row],[Region_TypeCount]]</f>
        <v>59.469551530910678</v>
      </c>
    </row>
    <row r="4957" spans="1:16" x14ac:dyDescent="0.25">
      <c r="A4957" s="1">
        <v>43077</v>
      </c>
      <c r="B4957">
        <v>1</v>
      </c>
      <c r="C4957">
        <v>16</v>
      </c>
      <c r="D4957">
        <v>89040.931199999992</v>
      </c>
      <c r="E4957">
        <f>INDEX(Stores[region],MATCH(Sales[[#This Row],[store_no]],Stores[store_no],0))</f>
        <v>1</v>
      </c>
      <c r="F4957" t="str">
        <f>INDEX(Stores[storetype],MATCH(Sales[[#This Row],[store_no]],Stores[store_no],0))</f>
        <v>A</v>
      </c>
      <c r="G4957" t="str">
        <f>INDEX(Stores[location_city],MATCH(Sales[[#This Row],[store_no]],Stores[store_no],0))</f>
        <v>Ann Arbor</v>
      </c>
      <c r="H4957" t="str">
        <f>INDEX(Stores[location_state],MATCH(Sales[[#This Row],[store_no]],Stores[store_no],0))</f>
        <v>Michigan</v>
      </c>
      <c r="I4957">
        <f>INDEX(Stores[sqft],MATCH(Sales[[#This Row],[store_no]],Stores[store_no],0))</f>
        <v>100600</v>
      </c>
      <c r="J4957" s="4" t="str">
        <f>INDEX(Departments[dept_name],MATCH(Sales[[#This Row],[dept_no]],Departments[dept_no],0))</f>
        <v>Outdoors</v>
      </c>
      <c r="K4957" s="4" t="str">
        <f>CONCATENATE(Sales[[#This Row],[region]],Sales[[#This Row],[storetype]])</f>
        <v>1A</v>
      </c>
      <c r="L4957" s="4">
        <f>INDEX(RegionStoreCount[Store Count],MATCH(Sales[[#This Row],[RegionStoretype]],RegionStoreCount[Region/Type],0))</f>
        <v>5</v>
      </c>
      <c r="M4957" s="4">
        <f>AND(Sales[[#This Row],[date]]&lt;=TY_YTDMax,Sales[[#This Row],[date]]&gt;=TY_YTDMin)*Sales[[#This Row],[sales]]</f>
        <v>0</v>
      </c>
      <c r="N4957" s="4">
        <f>AND(Sales[[#This Row],[date]]&lt;=LY_YTDMax,Sales[[#This Row],[date]]&gt;=LY_YTDMin)*Sales[[#This Row],[sales]]</f>
        <v>0</v>
      </c>
      <c r="O4957" s="4">
        <f>AND(Sales[[#This Row],[date]]&gt;=YoY_Min,Sales[[#This Row],[date]]&lt;=TY_YTDMax)*(Sales[[#This Row],[sales]]/Sales[[#This Row],[sqft]])</f>
        <v>0.88509871968190845</v>
      </c>
      <c r="P4957" s="4">
        <f>SUMIF(Sales[RegionStoretype],Sales[[#This Row],[RegionStoretype]],Sales[YoY_SSF])/Sales[[#This Row],[Region_TypeCount]]</f>
        <v>59.469551530910678</v>
      </c>
    </row>
    <row r="4958" spans="1:16" x14ac:dyDescent="0.25">
      <c r="A4958" s="1">
        <v>43077</v>
      </c>
      <c r="B4958">
        <v>2</v>
      </c>
      <c r="C4958">
        <v>4</v>
      </c>
      <c r="D4958">
        <v>56286.7601</v>
      </c>
      <c r="E4958">
        <f>INDEX(Stores[region],MATCH(Sales[[#This Row],[store_no]],Stores[store_no],0))</f>
        <v>3</v>
      </c>
      <c r="F4958" t="str">
        <f>INDEX(Stores[storetype],MATCH(Sales[[#This Row],[store_no]],Stores[store_no],0))</f>
        <v>A</v>
      </c>
      <c r="G4958" t="str">
        <f>INDEX(Stores[location_city],MATCH(Sales[[#This Row],[store_no]],Stores[store_no],0))</f>
        <v>Minneapolis</v>
      </c>
      <c r="H4958" t="str">
        <f>INDEX(Stores[location_state],MATCH(Sales[[#This Row],[store_no]],Stores[store_no],0))</f>
        <v>Minnesota</v>
      </c>
      <c r="I4958">
        <f>INDEX(Stores[sqft],MATCH(Sales[[#This Row],[store_no]],Stores[store_no],0))</f>
        <v>210400</v>
      </c>
      <c r="J4958" s="4" t="str">
        <f>INDEX(Departments[dept_name],MATCH(Sales[[#This Row],[dept_no]],Departments[dept_no],0))</f>
        <v>Books</v>
      </c>
      <c r="K4958" s="4" t="str">
        <f>CONCATENATE(Sales[[#This Row],[region]],Sales[[#This Row],[storetype]])</f>
        <v>3A</v>
      </c>
      <c r="L4958" s="4">
        <f>INDEX(RegionStoreCount[Store Count],MATCH(Sales[[#This Row],[RegionStoretype]],RegionStoreCount[Region/Type],0))</f>
        <v>9</v>
      </c>
      <c r="M4958" s="4">
        <f>AND(Sales[[#This Row],[date]]&lt;=TY_YTDMax,Sales[[#This Row],[date]]&gt;=TY_YTDMin)*Sales[[#This Row],[sales]]</f>
        <v>0</v>
      </c>
      <c r="N4958" s="4">
        <f>AND(Sales[[#This Row],[date]]&lt;=LY_YTDMax,Sales[[#This Row],[date]]&gt;=LY_YTDMin)*Sales[[#This Row],[sales]]</f>
        <v>0</v>
      </c>
      <c r="O4958" s="4">
        <f>AND(Sales[[#This Row],[date]]&gt;=YoY_Min,Sales[[#This Row],[date]]&lt;=TY_YTDMax)*(Sales[[#This Row],[sales]]/Sales[[#This Row],[sqft]])</f>
        <v>0.26752262404942967</v>
      </c>
      <c r="P4958" s="4">
        <f>SUMIF(Sales[RegionStoretype],Sales[[#This Row],[RegionStoretype]],Sales[YoY_SSF])/Sales[[#This Row],[Region_TypeCount]]</f>
        <v>53.603836561720975</v>
      </c>
    </row>
    <row r="4959" spans="1:16" x14ac:dyDescent="0.25">
      <c r="A4959" s="1">
        <v>43077</v>
      </c>
      <c r="B4959">
        <v>2</v>
      </c>
      <c r="C4959">
        <v>15</v>
      </c>
      <c r="D4959">
        <v>2577.2952000000005</v>
      </c>
      <c r="E4959">
        <f>INDEX(Stores[region],MATCH(Sales[[#This Row],[store_no]],Stores[store_no],0))</f>
        <v>3</v>
      </c>
      <c r="F4959" t="str">
        <f>INDEX(Stores[storetype],MATCH(Sales[[#This Row],[store_no]],Stores[store_no],0))</f>
        <v>A</v>
      </c>
      <c r="G4959" t="str">
        <f>INDEX(Stores[location_city],MATCH(Sales[[#This Row],[store_no]],Stores[store_no],0))</f>
        <v>Minneapolis</v>
      </c>
      <c r="H4959" t="str">
        <f>INDEX(Stores[location_state],MATCH(Sales[[#This Row],[store_no]],Stores[store_no],0))</f>
        <v>Minnesota</v>
      </c>
      <c r="I4959">
        <f>INDEX(Stores[sqft],MATCH(Sales[[#This Row],[store_no]],Stores[store_no],0))</f>
        <v>210400</v>
      </c>
      <c r="J4959" s="4" t="str">
        <f>INDEX(Departments[dept_name],MATCH(Sales[[#This Row],[dept_no]],Departments[dept_no],0))</f>
        <v>Music</v>
      </c>
      <c r="K4959" s="4" t="str">
        <f>CONCATENATE(Sales[[#This Row],[region]],Sales[[#This Row],[storetype]])</f>
        <v>3A</v>
      </c>
      <c r="L4959" s="4">
        <f>INDEX(RegionStoreCount[Store Count],MATCH(Sales[[#This Row],[RegionStoretype]],RegionStoreCount[Region/Type],0))</f>
        <v>9</v>
      </c>
      <c r="M4959" s="4">
        <f>AND(Sales[[#This Row],[date]]&lt;=TY_YTDMax,Sales[[#This Row],[date]]&gt;=TY_YTDMin)*Sales[[#This Row],[sales]]</f>
        <v>0</v>
      </c>
      <c r="N4959" s="4">
        <f>AND(Sales[[#This Row],[date]]&lt;=LY_YTDMax,Sales[[#This Row],[date]]&gt;=LY_YTDMin)*Sales[[#This Row],[sales]]</f>
        <v>0</v>
      </c>
      <c r="O4959" s="4">
        <f>AND(Sales[[#This Row],[date]]&gt;=YoY_Min,Sales[[#This Row],[date]]&lt;=TY_YTDMax)*(Sales[[#This Row],[sales]]/Sales[[#This Row],[sqft]])</f>
        <v>1.2249501901140686E-2</v>
      </c>
      <c r="P4959" s="4">
        <f>SUMIF(Sales[RegionStoretype],Sales[[#This Row],[RegionStoretype]],Sales[YoY_SSF])/Sales[[#This Row],[Region_TypeCount]]</f>
        <v>53.603836561720975</v>
      </c>
    </row>
    <row r="4960" spans="1:16" x14ac:dyDescent="0.25">
      <c r="A4960" s="1">
        <v>43077</v>
      </c>
      <c r="B4960">
        <v>3</v>
      </c>
      <c r="C4960">
        <v>2</v>
      </c>
      <c r="D4960">
        <v>162580.61539999998</v>
      </c>
      <c r="E4960">
        <f>INDEX(Stores[region],MATCH(Sales[[#This Row],[store_no]],Stores[store_no],0))</f>
        <v>1</v>
      </c>
      <c r="F4960" t="str">
        <f>INDEX(Stores[storetype],MATCH(Sales[[#This Row],[store_no]],Stores[store_no],0))</f>
        <v>B</v>
      </c>
      <c r="G4960" t="str">
        <f>INDEX(Stores[location_city],MATCH(Sales[[#This Row],[store_no]],Stores[store_no],0))</f>
        <v>Detroit</v>
      </c>
      <c r="H4960" t="str">
        <f>INDEX(Stores[location_state],MATCH(Sales[[#This Row],[store_no]],Stores[store_no],0))</f>
        <v>Michigan</v>
      </c>
      <c r="I4960">
        <f>INDEX(Stores[sqft],MATCH(Sales[[#This Row],[store_no]],Stores[store_no],0))</f>
        <v>114500</v>
      </c>
      <c r="J4960" s="4" t="str">
        <f>INDEX(Departments[dept_name],MATCH(Sales[[#This Row],[dept_no]],Departments[dept_no],0))</f>
        <v>Baby</v>
      </c>
      <c r="K4960" s="4" t="str">
        <f>CONCATENATE(Sales[[#This Row],[region]],Sales[[#This Row],[storetype]])</f>
        <v>1B</v>
      </c>
      <c r="L4960" s="4">
        <f>INDEX(RegionStoreCount[Store Count],MATCH(Sales[[#This Row],[RegionStoretype]],RegionStoreCount[Region/Type],0))</f>
        <v>5</v>
      </c>
      <c r="M4960" s="4">
        <f>AND(Sales[[#This Row],[date]]&lt;=TY_YTDMax,Sales[[#This Row],[date]]&gt;=TY_YTDMin)*Sales[[#This Row],[sales]]</f>
        <v>0</v>
      </c>
      <c r="N4960" s="4">
        <f>AND(Sales[[#This Row],[date]]&lt;=LY_YTDMax,Sales[[#This Row],[date]]&gt;=LY_YTDMin)*Sales[[#This Row],[sales]]</f>
        <v>0</v>
      </c>
      <c r="O4960" s="4">
        <f>AND(Sales[[#This Row],[date]]&gt;=YoY_Min,Sales[[#This Row],[date]]&lt;=TY_YTDMax)*(Sales[[#This Row],[sales]]/Sales[[#This Row],[sqft]])</f>
        <v>1.4199180384279475</v>
      </c>
      <c r="P4960" s="4">
        <f>SUMIF(Sales[RegionStoretype],Sales[[#This Row],[RegionStoretype]],Sales[YoY_SSF])/Sales[[#This Row],[Region_TypeCount]]</f>
        <v>68.518982968140051</v>
      </c>
    </row>
    <row r="4961" spans="1:16" x14ac:dyDescent="0.25">
      <c r="A4961" s="1">
        <v>43077</v>
      </c>
      <c r="B4961">
        <v>4</v>
      </c>
      <c r="C4961">
        <v>18</v>
      </c>
      <c r="D4961">
        <v>28719.4087</v>
      </c>
      <c r="E4961">
        <f>INDEX(Stores[region],MATCH(Sales[[#This Row],[store_no]],Stores[store_no],0))</f>
        <v>1</v>
      </c>
      <c r="F4961" t="str">
        <f>INDEX(Stores[storetype],MATCH(Sales[[#This Row],[store_no]],Stores[store_no],0))</f>
        <v>A</v>
      </c>
      <c r="G4961" t="str">
        <f>INDEX(Stores[location_city],MATCH(Sales[[#This Row],[store_no]],Stores[store_no],0))</f>
        <v>Cincinnati</v>
      </c>
      <c r="H4961" t="str">
        <f>INDEX(Stores[location_state],MATCH(Sales[[#This Row],[store_no]],Stores[store_no],0))</f>
        <v>Ohio</v>
      </c>
      <c r="I4961">
        <f>INDEX(Stores[sqft],MATCH(Sales[[#This Row],[store_no]],Stores[store_no],0))</f>
        <v>127800</v>
      </c>
      <c r="J4961" s="4" t="str">
        <f>INDEX(Departments[dept_name],MATCH(Sales[[#This Row],[dept_no]],Departments[dept_no],0))</f>
        <v>Sports</v>
      </c>
      <c r="K4961" s="4" t="str">
        <f>CONCATENATE(Sales[[#This Row],[region]],Sales[[#This Row],[storetype]])</f>
        <v>1A</v>
      </c>
      <c r="L4961" s="4">
        <f>INDEX(RegionStoreCount[Store Count],MATCH(Sales[[#This Row],[RegionStoretype]],RegionStoreCount[Region/Type],0))</f>
        <v>5</v>
      </c>
      <c r="M4961" s="4">
        <f>AND(Sales[[#This Row],[date]]&lt;=TY_YTDMax,Sales[[#This Row],[date]]&gt;=TY_YTDMin)*Sales[[#This Row],[sales]]</f>
        <v>0</v>
      </c>
      <c r="N4961" s="4">
        <f>AND(Sales[[#This Row],[date]]&lt;=LY_YTDMax,Sales[[#This Row],[date]]&gt;=LY_YTDMin)*Sales[[#This Row],[sales]]</f>
        <v>0</v>
      </c>
      <c r="O4961" s="4">
        <f>AND(Sales[[#This Row],[date]]&gt;=YoY_Min,Sales[[#This Row],[date]]&lt;=TY_YTDMax)*(Sales[[#This Row],[sales]]/Sales[[#This Row],[sqft]])</f>
        <v>0.22472150782472614</v>
      </c>
      <c r="P4961" s="4">
        <f>SUMIF(Sales[RegionStoretype],Sales[[#This Row],[RegionStoretype]],Sales[YoY_SSF])/Sales[[#This Row],[Region_TypeCount]]</f>
        <v>59.469551530910678</v>
      </c>
    </row>
    <row r="4962" spans="1:16" x14ac:dyDescent="0.25">
      <c r="A4962" s="1">
        <v>43077</v>
      </c>
      <c r="B4962">
        <v>5</v>
      </c>
      <c r="C4962">
        <v>19</v>
      </c>
      <c r="D4962">
        <v>25464.812099999999</v>
      </c>
      <c r="E4962">
        <f>INDEX(Stores[region],MATCH(Sales[[#This Row],[store_no]],Stores[store_no],0))</f>
        <v>1</v>
      </c>
      <c r="F4962" t="str">
        <f>INDEX(Stores[storetype],MATCH(Sales[[#This Row],[store_no]],Stores[store_no],0))</f>
        <v>B</v>
      </c>
      <c r="G4962" t="str">
        <f>INDEX(Stores[location_city],MATCH(Sales[[#This Row],[store_no]],Stores[store_no],0))</f>
        <v>Bloomington</v>
      </c>
      <c r="H4962" t="str">
        <f>INDEX(Stores[location_state],MATCH(Sales[[#This Row],[store_no]],Stores[store_no],0))</f>
        <v>Indiana</v>
      </c>
      <c r="I4962">
        <f>INDEX(Stores[sqft],MATCH(Sales[[#This Row],[store_no]],Stores[store_no],0))</f>
        <v>114500</v>
      </c>
      <c r="J4962" s="4" t="str">
        <f>INDEX(Departments[dept_name],MATCH(Sales[[#This Row],[dept_no]],Departments[dept_no],0))</f>
        <v>Tools</v>
      </c>
      <c r="K4962" s="4" t="str">
        <f>CONCATENATE(Sales[[#This Row],[region]],Sales[[#This Row],[storetype]])</f>
        <v>1B</v>
      </c>
      <c r="L4962" s="4">
        <f>INDEX(RegionStoreCount[Store Count],MATCH(Sales[[#This Row],[RegionStoretype]],RegionStoreCount[Region/Type],0))</f>
        <v>5</v>
      </c>
      <c r="M4962" s="4">
        <f>AND(Sales[[#This Row],[date]]&lt;=TY_YTDMax,Sales[[#This Row],[date]]&gt;=TY_YTDMin)*Sales[[#This Row],[sales]]</f>
        <v>0</v>
      </c>
      <c r="N4962" s="4">
        <f>AND(Sales[[#This Row],[date]]&lt;=LY_YTDMax,Sales[[#This Row],[date]]&gt;=LY_YTDMin)*Sales[[#This Row],[sales]]</f>
        <v>0</v>
      </c>
      <c r="O4962" s="4">
        <f>AND(Sales[[#This Row],[date]]&gt;=YoY_Min,Sales[[#This Row],[date]]&lt;=TY_YTDMax)*(Sales[[#This Row],[sales]]/Sales[[#This Row],[sqft]])</f>
        <v>0.22240010567685589</v>
      </c>
      <c r="P4962" s="4">
        <f>SUMIF(Sales[RegionStoretype],Sales[[#This Row],[RegionStoretype]],Sales[YoY_SSF])/Sales[[#This Row],[Region_TypeCount]]</f>
        <v>68.518982968140051</v>
      </c>
    </row>
    <row r="4963" spans="1:16" x14ac:dyDescent="0.25">
      <c r="A4963" s="1">
        <v>43077</v>
      </c>
      <c r="B4963">
        <v>6</v>
      </c>
      <c r="C4963">
        <v>2</v>
      </c>
      <c r="D4963">
        <v>29794.422500000001</v>
      </c>
      <c r="E4963">
        <f>INDEX(Stores[region],MATCH(Sales[[#This Row],[store_no]],Stores[store_no],0))</f>
        <v>3</v>
      </c>
      <c r="F4963" t="str">
        <f>INDEX(Stores[storetype],MATCH(Sales[[#This Row],[store_no]],Stores[store_no],0))</f>
        <v>A</v>
      </c>
      <c r="G4963" t="str">
        <f>INDEX(Stores[location_city],MATCH(Sales[[#This Row],[store_no]],Stores[store_no],0))</f>
        <v>Green Bay</v>
      </c>
      <c r="H4963" t="str">
        <f>INDEX(Stores[location_state],MATCH(Sales[[#This Row],[store_no]],Stores[store_no],0))</f>
        <v>Wisconsin</v>
      </c>
      <c r="I4963">
        <f>INDEX(Stores[sqft],MATCH(Sales[[#This Row],[store_no]],Stores[store_no],0))</f>
        <v>138800</v>
      </c>
      <c r="J4963" s="4" t="str">
        <f>INDEX(Departments[dept_name],MATCH(Sales[[#This Row],[dept_no]],Departments[dept_no],0))</f>
        <v>Baby</v>
      </c>
      <c r="K4963" s="4" t="str">
        <f>CONCATENATE(Sales[[#This Row],[region]],Sales[[#This Row],[storetype]])</f>
        <v>3A</v>
      </c>
      <c r="L4963" s="4">
        <f>INDEX(RegionStoreCount[Store Count],MATCH(Sales[[#This Row],[RegionStoretype]],RegionStoreCount[Region/Type],0))</f>
        <v>9</v>
      </c>
      <c r="M4963" s="4">
        <f>AND(Sales[[#This Row],[date]]&lt;=TY_YTDMax,Sales[[#This Row],[date]]&gt;=TY_YTDMin)*Sales[[#This Row],[sales]]</f>
        <v>0</v>
      </c>
      <c r="N4963" s="4">
        <f>AND(Sales[[#This Row],[date]]&lt;=LY_YTDMax,Sales[[#This Row],[date]]&gt;=LY_YTDMin)*Sales[[#This Row],[sales]]</f>
        <v>0</v>
      </c>
      <c r="O4963" s="4">
        <f>AND(Sales[[#This Row],[date]]&gt;=YoY_Min,Sales[[#This Row],[date]]&lt;=TY_YTDMax)*(Sales[[#This Row],[sales]]/Sales[[#This Row],[sqft]])</f>
        <v>0.21465722262247838</v>
      </c>
      <c r="P4963" s="4">
        <f>SUMIF(Sales[RegionStoretype],Sales[[#This Row],[RegionStoretype]],Sales[YoY_SSF])/Sales[[#This Row],[Region_TypeCount]]</f>
        <v>53.603836561720975</v>
      </c>
    </row>
    <row r="4964" spans="1:16" x14ac:dyDescent="0.25">
      <c r="A4964" s="1">
        <v>43077</v>
      </c>
      <c r="B4964">
        <v>6</v>
      </c>
      <c r="C4964">
        <v>8</v>
      </c>
      <c r="D4964">
        <v>73463.433900000004</v>
      </c>
      <c r="E4964">
        <f>INDEX(Stores[region],MATCH(Sales[[#This Row],[store_no]],Stores[store_no],0))</f>
        <v>3</v>
      </c>
      <c r="F4964" t="str">
        <f>INDEX(Stores[storetype],MATCH(Sales[[#This Row],[store_no]],Stores[store_no],0))</f>
        <v>A</v>
      </c>
      <c r="G4964" t="str">
        <f>INDEX(Stores[location_city],MATCH(Sales[[#This Row],[store_no]],Stores[store_no],0))</f>
        <v>Green Bay</v>
      </c>
      <c r="H4964" t="str">
        <f>INDEX(Stores[location_state],MATCH(Sales[[#This Row],[store_no]],Stores[store_no],0))</f>
        <v>Wisconsin</v>
      </c>
      <c r="I4964">
        <f>INDEX(Stores[sqft],MATCH(Sales[[#This Row],[store_no]],Stores[store_no],0))</f>
        <v>138800</v>
      </c>
      <c r="J4964" s="4" t="str">
        <f>INDEX(Departments[dept_name],MATCH(Sales[[#This Row],[dept_no]],Departments[dept_no],0))</f>
        <v>Games</v>
      </c>
      <c r="K4964" s="4" t="str">
        <f>CONCATENATE(Sales[[#This Row],[region]],Sales[[#This Row],[storetype]])</f>
        <v>3A</v>
      </c>
      <c r="L4964" s="4">
        <f>INDEX(RegionStoreCount[Store Count],MATCH(Sales[[#This Row],[RegionStoretype]],RegionStoreCount[Region/Type],0))</f>
        <v>9</v>
      </c>
      <c r="M4964" s="4">
        <f>AND(Sales[[#This Row],[date]]&lt;=TY_YTDMax,Sales[[#This Row],[date]]&gt;=TY_YTDMin)*Sales[[#This Row],[sales]]</f>
        <v>0</v>
      </c>
      <c r="N4964" s="4">
        <f>AND(Sales[[#This Row],[date]]&lt;=LY_YTDMax,Sales[[#This Row],[date]]&gt;=LY_YTDMin)*Sales[[#This Row],[sales]]</f>
        <v>0</v>
      </c>
      <c r="O4964" s="4">
        <f>AND(Sales[[#This Row],[date]]&gt;=YoY_Min,Sales[[#This Row],[date]]&lt;=TY_YTDMax)*(Sales[[#This Row],[sales]]/Sales[[#This Row],[sqft]])</f>
        <v>0.52927546037463979</v>
      </c>
      <c r="P4964" s="4">
        <f>SUMIF(Sales[RegionStoretype],Sales[[#This Row],[RegionStoretype]],Sales[YoY_SSF])/Sales[[#This Row],[Region_TypeCount]]</f>
        <v>53.603836561720975</v>
      </c>
    </row>
    <row r="4965" spans="1:16" x14ac:dyDescent="0.25">
      <c r="A4965" s="1">
        <v>43077</v>
      </c>
      <c r="B4965">
        <v>6</v>
      </c>
      <c r="C4965">
        <v>12</v>
      </c>
      <c r="D4965">
        <v>74278.385899999994</v>
      </c>
      <c r="E4965">
        <f>INDEX(Stores[region],MATCH(Sales[[#This Row],[store_no]],Stores[store_no],0))</f>
        <v>3</v>
      </c>
      <c r="F4965" t="str">
        <f>INDEX(Stores[storetype],MATCH(Sales[[#This Row],[store_no]],Stores[store_no],0))</f>
        <v>A</v>
      </c>
      <c r="G4965" t="str">
        <f>INDEX(Stores[location_city],MATCH(Sales[[#This Row],[store_no]],Stores[store_no],0))</f>
        <v>Green Bay</v>
      </c>
      <c r="H4965" t="str">
        <f>INDEX(Stores[location_state],MATCH(Sales[[#This Row],[store_no]],Stores[store_no],0))</f>
        <v>Wisconsin</v>
      </c>
      <c r="I4965">
        <f>INDEX(Stores[sqft],MATCH(Sales[[#This Row],[store_no]],Stores[store_no],0))</f>
        <v>138800</v>
      </c>
      <c r="J4965" s="4" t="str">
        <f>INDEX(Departments[dept_name],MATCH(Sales[[#This Row],[dept_no]],Departments[dept_no],0))</f>
        <v>Jewelery</v>
      </c>
      <c r="K4965" s="4" t="str">
        <f>CONCATENATE(Sales[[#This Row],[region]],Sales[[#This Row],[storetype]])</f>
        <v>3A</v>
      </c>
      <c r="L4965" s="4">
        <f>INDEX(RegionStoreCount[Store Count],MATCH(Sales[[#This Row],[RegionStoretype]],RegionStoreCount[Region/Type],0))</f>
        <v>9</v>
      </c>
      <c r="M4965" s="4">
        <f>AND(Sales[[#This Row],[date]]&lt;=TY_YTDMax,Sales[[#This Row],[date]]&gt;=TY_YTDMin)*Sales[[#This Row],[sales]]</f>
        <v>0</v>
      </c>
      <c r="N4965" s="4">
        <f>AND(Sales[[#This Row],[date]]&lt;=LY_YTDMax,Sales[[#This Row],[date]]&gt;=LY_YTDMin)*Sales[[#This Row],[sales]]</f>
        <v>0</v>
      </c>
      <c r="O4965" s="4">
        <f>AND(Sales[[#This Row],[date]]&gt;=YoY_Min,Sales[[#This Row],[date]]&lt;=TY_YTDMax)*(Sales[[#This Row],[sales]]/Sales[[#This Row],[sqft]])</f>
        <v>0.5351468724783861</v>
      </c>
      <c r="P4965" s="4">
        <f>SUMIF(Sales[RegionStoretype],Sales[[#This Row],[RegionStoretype]],Sales[YoY_SSF])/Sales[[#This Row],[Region_TypeCount]]</f>
        <v>53.603836561720975</v>
      </c>
    </row>
    <row r="4966" spans="1:16" x14ac:dyDescent="0.25">
      <c r="A4966" s="1">
        <v>43077</v>
      </c>
      <c r="B4966">
        <v>6</v>
      </c>
      <c r="C4966">
        <v>18</v>
      </c>
      <c r="D4966">
        <v>40338.224600000009</v>
      </c>
      <c r="E4966">
        <f>INDEX(Stores[region],MATCH(Sales[[#This Row],[store_no]],Stores[store_no],0))</f>
        <v>3</v>
      </c>
      <c r="F4966" t="str">
        <f>INDEX(Stores[storetype],MATCH(Sales[[#This Row],[store_no]],Stores[store_no],0))</f>
        <v>A</v>
      </c>
      <c r="G4966" t="str">
        <f>INDEX(Stores[location_city],MATCH(Sales[[#This Row],[store_no]],Stores[store_no],0))</f>
        <v>Green Bay</v>
      </c>
      <c r="H4966" t="str">
        <f>INDEX(Stores[location_state],MATCH(Sales[[#This Row],[store_no]],Stores[store_no],0))</f>
        <v>Wisconsin</v>
      </c>
      <c r="I4966">
        <f>INDEX(Stores[sqft],MATCH(Sales[[#This Row],[store_no]],Stores[store_no],0))</f>
        <v>138800</v>
      </c>
      <c r="J4966" s="4" t="str">
        <f>INDEX(Departments[dept_name],MATCH(Sales[[#This Row],[dept_no]],Departments[dept_no],0))</f>
        <v>Sports</v>
      </c>
      <c r="K4966" s="4" t="str">
        <f>CONCATENATE(Sales[[#This Row],[region]],Sales[[#This Row],[storetype]])</f>
        <v>3A</v>
      </c>
      <c r="L4966" s="4">
        <f>INDEX(RegionStoreCount[Store Count],MATCH(Sales[[#This Row],[RegionStoretype]],RegionStoreCount[Region/Type],0))</f>
        <v>9</v>
      </c>
      <c r="M4966" s="4">
        <f>AND(Sales[[#This Row],[date]]&lt;=TY_YTDMax,Sales[[#This Row],[date]]&gt;=TY_YTDMin)*Sales[[#This Row],[sales]]</f>
        <v>0</v>
      </c>
      <c r="N4966" s="4">
        <f>AND(Sales[[#This Row],[date]]&lt;=LY_YTDMax,Sales[[#This Row],[date]]&gt;=LY_YTDMin)*Sales[[#This Row],[sales]]</f>
        <v>0</v>
      </c>
      <c r="O4966" s="4">
        <f>AND(Sales[[#This Row],[date]]&gt;=YoY_Min,Sales[[#This Row],[date]]&lt;=TY_YTDMax)*(Sales[[#This Row],[sales]]/Sales[[#This Row],[sqft]])</f>
        <v>0.29062121469740643</v>
      </c>
      <c r="P4966" s="4">
        <f>SUMIF(Sales[RegionStoretype],Sales[[#This Row],[RegionStoretype]],Sales[YoY_SSF])/Sales[[#This Row],[Region_TypeCount]]</f>
        <v>53.603836561720975</v>
      </c>
    </row>
    <row r="4967" spans="1:16" x14ac:dyDescent="0.25">
      <c r="A4967" s="1">
        <v>43077</v>
      </c>
      <c r="B4967">
        <v>7</v>
      </c>
      <c r="C4967">
        <v>2</v>
      </c>
      <c r="D4967">
        <v>34462.641799999998</v>
      </c>
      <c r="E4967">
        <f>INDEX(Stores[region],MATCH(Sales[[#This Row],[store_no]],Stores[store_no],0))</f>
        <v>2</v>
      </c>
      <c r="F4967" t="str">
        <f>INDEX(Stores[storetype],MATCH(Sales[[#This Row],[store_no]],Stores[store_no],0))</f>
        <v>B</v>
      </c>
      <c r="G4967" t="str">
        <f>INDEX(Stores[location_city],MATCH(Sales[[#This Row],[store_no]],Stores[store_no],0))</f>
        <v>Rockford</v>
      </c>
      <c r="H4967" t="str">
        <f>INDEX(Stores[location_state],MATCH(Sales[[#This Row],[store_no]],Stores[store_no],0))</f>
        <v>Illinois</v>
      </c>
      <c r="I4967">
        <f>INDEX(Stores[sqft],MATCH(Sales[[#This Row],[store_no]],Stores[store_no],0))</f>
        <v>127100</v>
      </c>
      <c r="J4967" s="4" t="str">
        <f>INDEX(Departments[dept_name],MATCH(Sales[[#This Row],[dept_no]],Departments[dept_no],0))</f>
        <v>Baby</v>
      </c>
      <c r="K4967" s="4" t="str">
        <f>CONCATENATE(Sales[[#This Row],[region]],Sales[[#This Row],[storetype]])</f>
        <v>2B</v>
      </c>
      <c r="L4967" s="4">
        <f>INDEX(RegionStoreCount[Store Count],MATCH(Sales[[#This Row],[RegionStoretype]],RegionStoreCount[Region/Type],0))</f>
        <v>6</v>
      </c>
      <c r="M4967" s="4">
        <f>AND(Sales[[#This Row],[date]]&lt;=TY_YTDMax,Sales[[#This Row],[date]]&gt;=TY_YTDMin)*Sales[[#This Row],[sales]]</f>
        <v>0</v>
      </c>
      <c r="N4967" s="4">
        <f>AND(Sales[[#This Row],[date]]&lt;=LY_YTDMax,Sales[[#This Row],[date]]&gt;=LY_YTDMin)*Sales[[#This Row],[sales]]</f>
        <v>0</v>
      </c>
      <c r="O4967" s="4">
        <f>AND(Sales[[#This Row],[date]]&gt;=YoY_Min,Sales[[#This Row],[date]]&lt;=TY_YTDMax)*(Sales[[#This Row],[sales]]/Sales[[#This Row],[sqft]])</f>
        <v>0.27114588355625491</v>
      </c>
      <c r="P4967" s="4">
        <f>SUMIF(Sales[RegionStoretype],Sales[[#This Row],[RegionStoretype]],Sales[YoY_SSF])/Sales[[#This Row],[Region_TypeCount]]</f>
        <v>58.393757732919049</v>
      </c>
    </row>
    <row r="4968" spans="1:16" x14ac:dyDescent="0.25">
      <c r="A4968" s="1">
        <v>43077</v>
      </c>
      <c r="B4968">
        <v>7</v>
      </c>
      <c r="C4968">
        <v>8</v>
      </c>
      <c r="D4968">
        <v>17474.584700000003</v>
      </c>
      <c r="E4968">
        <f>INDEX(Stores[region],MATCH(Sales[[#This Row],[store_no]],Stores[store_no],0))</f>
        <v>2</v>
      </c>
      <c r="F4968" t="str">
        <f>INDEX(Stores[storetype],MATCH(Sales[[#This Row],[store_no]],Stores[store_no],0))</f>
        <v>B</v>
      </c>
      <c r="G4968" t="str">
        <f>INDEX(Stores[location_city],MATCH(Sales[[#This Row],[store_no]],Stores[store_no],0))</f>
        <v>Rockford</v>
      </c>
      <c r="H4968" t="str">
        <f>INDEX(Stores[location_state],MATCH(Sales[[#This Row],[store_no]],Stores[store_no],0))</f>
        <v>Illinois</v>
      </c>
      <c r="I4968">
        <f>INDEX(Stores[sqft],MATCH(Sales[[#This Row],[store_no]],Stores[store_no],0))</f>
        <v>127100</v>
      </c>
      <c r="J4968" s="4" t="str">
        <f>INDEX(Departments[dept_name],MATCH(Sales[[#This Row],[dept_no]],Departments[dept_no],0))</f>
        <v>Games</v>
      </c>
      <c r="K4968" s="4" t="str">
        <f>CONCATENATE(Sales[[#This Row],[region]],Sales[[#This Row],[storetype]])</f>
        <v>2B</v>
      </c>
      <c r="L4968" s="4">
        <f>INDEX(RegionStoreCount[Store Count],MATCH(Sales[[#This Row],[RegionStoretype]],RegionStoreCount[Region/Type],0))</f>
        <v>6</v>
      </c>
      <c r="M4968" s="4">
        <f>AND(Sales[[#This Row],[date]]&lt;=TY_YTDMax,Sales[[#This Row],[date]]&gt;=TY_YTDMin)*Sales[[#This Row],[sales]]</f>
        <v>0</v>
      </c>
      <c r="N4968" s="4">
        <f>AND(Sales[[#This Row],[date]]&lt;=LY_YTDMax,Sales[[#This Row],[date]]&gt;=LY_YTDMin)*Sales[[#This Row],[sales]]</f>
        <v>0</v>
      </c>
      <c r="O4968" s="4">
        <f>AND(Sales[[#This Row],[date]]&gt;=YoY_Min,Sales[[#This Row],[date]]&lt;=TY_YTDMax)*(Sales[[#This Row],[sales]]/Sales[[#This Row],[sqft]])</f>
        <v>0.13748689771833206</v>
      </c>
      <c r="P4968" s="4">
        <f>SUMIF(Sales[RegionStoretype],Sales[[#This Row],[RegionStoretype]],Sales[YoY_SSF])/Sales[[#This Row],[Region_TypeCount]]</f>
        <v>58.393757732919049</v>
      </c>
    </row>
    <row r="4969" spans="1:16" x14ac:dyDescent="0.25">
      <c r="A4969" s="1">
        <v>43077</v>
      </c>
      <c r="B4969">
        <v>7</v>
      </c>
      <c r="C4969">
        <v>15</v>
      </c>
      <c r="D4969">
        <v>35643.9444</v>
      </c>
      <c r="E4969">
        <f>INDEX(Stores[region],MATCH(Sales[[#This Row],[store_no]],Stores[store_no],0))</f>
        <v>2</v>
      </c>
      <c r="F4969" t="str">
        <f>INDEX(Stores[storetype],MATCH(Sales[[#This Row],[store_no]],Stores[store_no],0))</f>
        <v>B</v>
      </c>
      <c r="G4969" t="str">
        <f>INDEX(Stores[location_city],MATCH(Sales[[#This Row],[store_no]],Stores[store_no],0))</f>
        <v>Rockford</v>
      </c>
      <c r="H4969" t="str">
        <f>INDEX(Stores[location_state],MATCH(Sales[[#This Row],[store_no]],Stores[store_no],0))</f>
        <v>Illinois</v>
      </c>
      <c r="I4969">
        <f>INDEX(Stores[sqft],MATCH(Sales[[#This Row],[store_no]],Stores[store_no],0))</f>
        <v>127100</v>
      </c>
      <c r="J4969" s="4" t="str">
        <f>INDEX(Departments[dept_name],MATCH(Sales[[#This Row],[dept_no]],Departments[dept_no],0))</f>
        <v>Music</v>
      </c>
      <c r="K4969" s="4" t="str">
        <f>CONCATENATE(Sales[[#This Row],[region]],Sales[[#This Row],[storetype]])</f>
        <v>2B</v>
      </c>
      <c r="L4969" s="4">
        <f>INDEX(RegionStoreCount[Store Count],MATCH(Sales[[#This Row],[RegionStoretype]],RegionStoreCount[Region/Type],0))</f>
        <v>6</v>
      </c>
      <c r="M4969" s="4">
        <f>AND(Sales[[#This Row],[date]]&lt;=TY_YTDMax,Sales[[#This Row],[date]]&gt;=TY_YTDMin)*Sales[[#This Row],[sales]]</f>
        <v>0</v>
      </c>
      <c r="N4969" s="4">
        <f>AND(Sales[[#This Row],[date]]&lt;=LY_YTDMax,Sales[[#This Row],[date]]&gt;=LY_YTDMin)*Sales[[#This Row],[sales]]</f>
        <v>0</v>
      </c>
      <c r="O4969" s="4">
        <f>AND(Sales[[#This Row],[date]]&gt;=YoY_Min,Sales[[#This Row],[date]]&lt;=TY_YTDMax)*(Sales[[#This Row],[sales]]/Sales[[#This Row],[sqft]])</f>
        <v>0.28044016050354054</v>
      </c>
      <c r="P4969" s="4">
        <f>SUMIF(Sales[RegionStoretype],Sales[[#This Row],[RegionStoretype]],Sales[YoY_SSF])/Sales[[#This Row],[Region_TypeCount]]</f>
        <v>58.393757732919049</v>
      </c>
    </row>
    <row r="4970" spans="1:16" x14ac:dyDescent="0.25">
      <c r="A4970" s="1">
        <v>43077</v>
      </c>
      <c r="B4970">
        <v>7</v>
      </c>
      <c r="C4970">
        <v>20</v>
      </c>
      <c r="D4970">
        <v>99815.913799999995</v>
      </c>
      <c r="E4970">
        <f>INDEX(Stores[region],MATCH(Sales[[#This Row],[store_no]],Stores[store_no],0))</f>
        <v>2</v>
      </c>
      <c r="F4970" t="str">
        <f>INDEX(Stores[storetype],MATCH(Sales[[#This Row],[store_no]],Stores[store_no],0))</f>
        <v>B</v>
      </c>
      <c r="G4970" t="str">
        <f>INDEX(Stores[location_city],MATCH(Sales[[#This Row],[store_no]],Stores[store_no],0))</f>
        <v>Rockford</v>
      </c>
      <c r="H4970" t="str">
        <f>INDEX(Stores[location_state],MATCH(Sales[[#This Row],[store_no]],Stores[store_no],0))</f>
        <v>Illinois</v>
      </c>
      <c r="I4970">
        <f>INDEX(Stores[sqft],MATCH(Sales[[#This Row],[store_no]],Stores[store_no],0))</f>
        <v>127100</v>
      </c>
      <c r="J4970" s="4" t="str">
        <f>INDEX(Departments[dept_name],MATCH(Sales[[#This Row],[dept_no]],Departments[dept_no],0))</f>
        <v>Toys</v>
      </c>
      <c r="K4970" s="4" t="str">
        <f>CONCATENATE(Sales[[#This Row],[region]],Sales[[#This Row],[storetype]])</f>
        <v>2B</v>
      </c>
      <c r="L4970" s="4">
        <f>INDEX(RegionStoreCount[Store Count],MATCH(Sales[[#This Row],[RegionStoretype]],RegionStoreCount[Region/Type],0))</f>
        <v>6</v>
      </c>
      <c r="M4970" s="4">
        <f>AND(Sales[[#This Row],[date]]&lt;=TY_YTDMax,Sales[[#This Row],[date]]&gt;=TY_YTDMin)*Sales[[#This Row],[sales]]</f>
        <v>0</v>
      </c>
      <c r="N4970" s="4">
        <f>AND(Sales[[#This Row],[date]]&lt;=LY_YTDMax,Sales[[#This Row],[date]]&gt;=LY_YTDMin)*Sales[[#This Row],[sales]]</f>
        <v>0</v>
      </c>
      <c r="O4970" s="4">
        <f>AND(Sales[[#This Row],[date]]&gt;=YoY_Min,Sales[[#This Row],[date]]&lt;=TY_YTDMax)*(Sales[[#This Row],[sales]]/Sales[[#This Row],[sqft]])</f>
        <v>0.78533370416994486</v>
      </c>
      <c r="P4970" s="4">
        <f>SUMIF(Sales[RegionStoretype],Sales[[#This Row],[RegionStoretype]],Sales[YoY_SSF])/Sales[[#This Row],[Region_TypeCount]]</f>
        <v>58.393757732919049</v>
      </c>
    </row>
    <row r="4971" spans="1:16" x14ac:dyDescent="0.25">
      <c r="A4971" s="1">
        <v>43077</v>
      </c>
      <c r="B4971">
        <v>8</v>
      </c>
      <c r="C4971">
        <v>14</v>
      </c>
      <c r="D4971">
        <v>66468.225999999995</v>
      </c>
      <c r="E4971">
        <f>INDEX(Stores[region],MATCH(Sales[[#This Row],[store_no]],Stores[store_no],0))</f>
        <v>3</v>
      </c>
      <c r="F4971" t="str">
        <f>INDEX(Stores[storetype],MATCH(Sales[[#This Row],[store_no]],Stores[store_no],0))</f>
        <v>A</v>
      </c>
      <c r="G4971" t="str">
        <f>INDEX(Stores[location_city],MATCH(Sales[[#This Row],[store_no]],Stores[store_no],0))</f>
        <v>Saint Louis</v>
      </c>
      <c r="H4971" t="str">
        <f>INDEX(Stores[location_state],MATCH(Sales[[#This Row],[store_no]],Stores[store_no],0))</f>
        <v>Missouri</v>
      </c>
      <c r="I4971">
        <f>INDEX(Stores[sqft],MATCH(Sales[[#This Row],[store_no]],Stores[store_no],0))</f>
        <v>198900</v>
      </c>
      <c r="J4971" s="4" t="str">
        <f>INDEX(Departments[dept_name],MATCH(Sales[[#This Row],[dept_no]],Departments[dept_no],0))</f>
        <v>Movies</v>
      </c>
      <c r="K4971" s="4" t="str">
        <f>CONCATENATE(Sales[[#This Row],[region]],Sales[[#This Row],[storetype]])</f>
        <v>3A</v>
      </c>
      <c r="L4971" s="4">
        <f>INDEX(RegionStoreCount[Store Count],MATCH(Sales[[#This Row],[RegionStoretype]],RegionStoreCount[Region/Type],0))</f>
        <v>9</v>
      </c>
      <c r="M4971" s="4">
        <f>AND(Sales[[#This Row],[date]]&lt;=TY_YTDMax,Sales[[#This Row],[date]]&gt;=TY_YTDMin)*Sales[[#This Row],[sales]]</f>
        <v>0</v>
      </c>
      <c r="N4971" s="4">
        <f>AND(Sales[[#This Row],[date]]&lt;=LY_YTDMax,Sales[[#This Row],[date]]&gt;=LY_YTDMin)*Sales[[#This Row],[sales]]</f>
        <v>0</v>
      </c>
      <c r="O4971" s="4">
        <f>AND(Sales[[#This Row],[date]]&gt;=YoY_Min,Sales[[#This Row],[date]]&lt;=TY_YTDMax)*(Sales[[#This Row],[sales]]/Sales[[#This Row],[sqft]])</f>
        <v>0.33417911513323273</v>
      </c>
      <c r="P4971" s="4">
        <f>SUMIF(Sales[RegionStoretype],Sales[[#This Row],[RegionStoretype]],Sales[YoY_SSF])/Sales[[#This Row],[Region_TypeCount]]</f>
        <v>53.603836561720975</v>
      </c>
    </row>
    <row r="4972" spans="1:16" x14ac:dyDescent="0.25">
      <c r="A4972" s="1">
        <v>43077</v>
      </c>
      <c r="B4972">
        <v>9</v>
      </c>
      <c r="C4972">
        <v>3</v>
      </c>
      <c r="D4972">
        <v>256914.81509999998</v>
      </c>
      <c r="E4972">
        <f>INDEX(Stores[region],MATCH(Sales[[#This Row],[store_no]],Stores[store_no],0))</f>
        <v>1</v>
      </c>
      <c r="F4972" t="str">
        <f>INDEX(Stores[storetype],MATCH(Sales[[#This Row],[store_no]],Stores[store_no],0))</f>
        <v>B</v>
      </c>
      <c r="G4972" t="str">
        <f>INDEX(Stores[location_city],MATCH(Sales[[#This Row],[store_no]],Stores[store_no],0))</f>
        <v>Columbus</v>
      </c>
      <c r="H4972" t="str">
        <f>INDEX(Stores[location_state],MATCH(Sales[[#This Row],[store_no]],Stores[store_no],0))</f>
        <v>Ohio</v>
      </c>
      <c r="I4972">
        <f>INDEX(Stores[sqft],MATCH(Sales[[#This Row],[store_no]],Stores[store_no],0))</f>
        <v>221800</v>
      </c>
      <c r="J4972" s="4" t="str">
        <f>INDEX(Departments[dept_name],MATCH(Sales[[#This Row],[dept_no]],Departments[dept_no],0))</f>
        <v>Beauty</v>
      </c>
      <c r="K4972" s="4" t="str">
        <f>CONCATENATE(Sales[[#This Row],[region]],Sales[[#This Row],[storetype]])</f>
        <v>1B</v>
      </c>
      <c r="L4972" s="4">
        <f>INDEX(RegionStoreCount[Store Count],MATCH(Sales[[#This Row],[RegionStoretype]],RegionStoreCount[Region/Type],0))</f>
        <v>5</v>
      </c>
      <c r="M4972" s="4">
        <f>AND(Sales[[#This Row],[date]]&lt;=TY_YTDMax,Sales[[#This Row],[date]]&gt;=TY_YTDMin)*Sales[[#This Row],[sales]]</f>
        <v>0</v>
      </c>
      <c r="N4972" s="4">
        <f>AND(Sales[[#This Row],[date]]&lt;=LY_YTDMax,Sales[[#This Row],[date]]&gt;=LY_YTDMin)*Sales[[#This Row],[sales]]</f>
        <v>0</v>
      </c>
      <c r="O4972" s="4">
        <f>AND(Sales[[#This Row],[date]]&gt;=YoY_Min,Sales[[#This Row],[date]]&lt;=TY_YTDMax)*(Sales[[#This Row],[sales]]/Sales[[#This Row],[sqft]])</f>
        <v>1.1583174711451758</v>
      </c>
      <c r="P4972" s="4">
        <f>SUMIF(Sales[RegionStoretype],Sales[[#This Row],[RegionStoretype]],Sales[YoY_SSF])/Sales[[#This Row],[Region_TypeCount]]</f>
        <v>68.518982968140051</v>
      </c>
    </row>
    <row r="4973" spans="1:16" x14ac:dyDescent="0.25">
      <c r="A4973" s="1">
        <v>43077</v>
      </c>
      <c r="B4973">
        <v>9</v>
      </c>
      <c r="C4973">
        <v>14</v>
      </c>
      <c r="D4973">
        <v>207622.34450000001</v>
      </c>
      <c r="E4973">
        <f>INDEX(Stores[region],MATCH(Sales[[#This Row],[store_no]],Stores[store_no],0))</f>
        <v>1</v>
      </c>
      <c r="F4973" t="str">
        <f>INDEX(Stores[storetype],MATCH(Sales[[#This Row],[store_no]],Stores[store_no],0))</f>
        <v>B</v>
      </c>
      <c r="G4973" t="str">
        <f>INDEX(Stores[location_city],MATCH(Sales[[#This Row],[store_no]],Stores[store_no],0))</f>
        <v>Columbus</v>
      </c>
      <c r="H4973" t="str">
        <f>INDEX(Stores[location_state],MATCH(Sales[[#This Row],[store_no]],Stores[store_no],0))</f>
        <v>Ohio</v>
      </c>
      <c r="I4973">
        <f>INDEX(Stores[sqft],MATCH(Sales[[#This Row],[store_no]],Stores[store_no],0))</f>
        <v>221800</v>
      </c>
      <c r="J4973" s="4" t="str">
        <f>INDEX(Departments[dept_name],MATCH(Sales[[#This Row],[dept_no]],Departments[dept_no],0))</f>
        <v>Movies</v>
      </c>
      <c r="K4973" s="4" t="str">
        <f>CONCATENATE(Sales[[#This Row],[region]],Sales[[#This Row],[storetype]])</f>
        <v>1B</v>
      </c>
      <c r="L4973" s="4">
        <f>INDEX(RegionStoreCount[Store Count],MATCH(Sales[[#This Row],[RegionStoretype]],RegionStoreCount[Region/Type],0))</f>
        <v>5</v>
      </c>
      <c r="M4973" s="4">
        <f>AND(Sales[[#This Row],[date]]&lt;=TY_YTDMax,Sales[[#This Row],[date]]&gt;=TY_YTDMin)*Sales[[#This Row],[sales]]</f>
        <v>0</v>
      </c>
      <c r="N4973" s="4">
        <f>AND(Sales[[#This Row],[date]]&lt;=LY_YTDMax,Sales[[#This Row],[date]]&gt;=LY_YTDMin)*Sales[[#This Row],[sales]]</f>
        <v>0</v>
      </c>
      <c r="O4973" s="4">
        <f>AND(Sales[[#This Row],[date]]&gt;=YoY_Min,Sales[[#This Row],[date]]&lt;=TY_YTDMax)*(Sales[[#This Row],[sales]]/Sales[[#This Row],[sqft]])</f>
        <v>0.93607910054102794</v>
      </c>
      <c r="P4973" s="4">
        <f>SUMIF(Sales[RegionStoretype],Sales[[#This Row],[RegionStoretype]],Sales[YoY_SSF])/Sales[[#This Row],[Region_TypeCount]]</f>
        <v>68.518982968140051</v>
      </c>
    </row>
    <row r="4974" spans="1:16" x14ac:dyDescent="0.25">
      <c r="A4974" s="1">
        <v>43077</v>
      </c>
      <c r="B4974">
        <v>9</v>
      </c>
      <c r="C4974">
        <v>15</v>
      </c>
      <c r="D4974">
        <v>161384.1421</v>
      </c>
      <c r="E4974">
        <f>INDEX(Stores[region],MATCH(Sales[[#This Row],[store_no]],Stores[store_no],0))</f>
        <v>1</v>
      </c>
      <c r="F4974" t="str">
        <f>INDEX(Stores[storetype],MATCH(Sales[[#This Row],[store_no]],Stores[store_no],0))</f>
        <v>B</v>
      </c>
      <c r="G4974" t="str">
        <f>INDEX(Stores[location_city],MATCH(Sales[[#This Row],[store_no]],Stores[store_no],0))</f>
        <v>Columbus</v>
      </c>
      <c r="H4974" t="str">
        <f>INDEX(Stores[location_state],MATCH(Sales[[#This Row],[store_no]],Stores[store_no],0))</f>
        <v>Ohio</v>
      </c>
      <c r="I4974">
        <f>INDEX(Stores[sqft],MATCH(Sales[[#This Row],[store_no]],Stores[store_no],0))</f>
        <v>221800</v>
      </c>
      <c r="J4974" s="4" t="str">
        <f>INDEX(Departments[dept_name],MATCH(Sales[[#This Row],[dept_no]],Departments[dept_no],0))</f>
        <v>Music</v>
      </c>
      <c r="K4974" s="4" t="str">
        <f>CONCATENATE(Sales[[#This Row],[region]],Sales[[#This Row],[storetype]])</f>
        <v>1B</v>
      </c>
      <c r="L4974" s="4">
        <f>INDEX(RegionStoreCount[Store Count],MATCH(Sales[[#This Row],[RegionStoretype]],RegionStoreCount[Region/Type],0))</f>
        <v>5</v>
      </c>
      <c r="M4974" s="4">
        <f>AND(Sales[[#This Row],[date]]&lt;=TY_YTDMax,Sales[[#This Row],[date]]&gt;=TY_YTDMin)*Sales[[#This Row],[sales]]</f>
        <v>0</v>
      </c>
      <c r="N4974" s="4">
        <f>AND(Sales[[#This Row],[date]]&lt;=LY_YTDMax,Sales[[#This Row],[date]]&gt;=LY_YTDMin)*Sales[[#This Row],[sales]]</f>
        <v>0</v>
      </c>
      <c r="O4974" s="4">
        <f>AND(Sales[[#This Row],[date]]&gt;=YoY_Min,Sales[[#This Row],[date]]&lt;=TY_YTDMax)*(Sales[[#This Row],[sales]]/Sales[[#This Row],[sqft]])</f>
        <v>0.72761110054102796</v>
      </c>
      <c r="P4974" s="4">
        <f>SUMIF(Sales[RegionStoretype],Sales[[#This Row],[RegionStoretype]],Sales[YoY_SSF])/Sales[[#This Row],[Region_TypeCount]]</f>
        <v>68.518982968140051</v>
      </c>
    </row>
    <row r="4975" spans="1:16" x14ac:dyDescent="0.25">
      <c r="A4975" s="1">
        <v>43077</v>
      </c>
      <c r="B4975">
        <v>10</v>
      </c>
      <c r="C4975">
        <v>3</v>
      </c>
      <c r="D4975">
        <v>110662.3648</v>
      </c>
      <c r="E4975">
        <f>INDEX(Stores[region],MATCH(Sales[[#This Row],[store_no]],Stores[store_no],0))</f>
        <v>1</v>
      </c>
      <c r="F4975" t="str">
        <f>INDEX(Stores[storetype],MATCH(Sales[[#This Row],[store_no]],Stores[store_no],0))</f>
        <v>B</v>
      </c>
      <c r="G4975" t="str">
        <f>INDEX(Stores[location_city],MATCH(Sales[[#This Row],[store_no]],Stores[store_no],0))</f>
        <v>Traverse City</v>
      </c>
      <c r="H4975" t="str">
        <f>INDEX(Stores[location_state],MATCH(Sales[[#This Row],[store_no]],Stores[store_no],0))</f>
        <v>Michigan</v>
      </c>
      <c r="I4975">
        <f>INDEX(Stores[sqft],MATCH(Sales[[#This Row],[store_no]],Stores[store_no],0))</f>
        <v>158200</v>
      </c>
      <c r="J4975" s="4" t="str">
        <f>INDEX(Departments[dept_name],MATCH(Sales[[#This Row],[dept_no]],Departments[dept_no],0))</f>
        <v>Beauty</v>
      </c>
      <c r="K4975" s="4" t="str">
        <f>CONCATENATE(Sales[[#This Row],[region]],Sales[[#This Row],[storetype]])</f>
        <v>1B</v>
      </c>
      <c r="L4975" s="4">
        <f>INDEX(RegionStoreCount[Store Count],MATCH(Sales[[#This Row],[RegionStoretype]],RegionStoreCount[Region/Type],0))</f>
        <v>5</v>
      </c>
      <c r="M4975" s="4">
        <f>AND(Sales[[#This Row],[date]]&lt;=TY_YTDMax,Sales[[#This Row],[date]]&gt;=TY_YTDMin)*Sales[[#This Row],[sales]]</f>
        <v>0</v>
      </c>
      <c r="N4975" s="4">
        <f>AND(Sales[[#This Row],[date]]&lt;=LY_YTDMax,Sales[[#This Row],[date]]&gt;=LY_YTDMin)*Sales[[#This Row],[sales]]</f>
        <v>0</v>
      </c>
      <c r="O4975" s="4">
        <f>AND(Sales[[#This Row],[date]]&gt;=YoY_Min,Sales[[#This Row],[date]]&lt;=TY_YTDMax)*(Sales[[#This Row],[sales]]/Sales[[#This Row],[sqft]])</f>
        <v>0.69950925916561313</v>
      </c>
      <c r="P4975" s="4">
        <f>SUMIF(Sales[RegionStoretype],Sales[[#This Row],[RegionStoretype]],Sales[YoY_SSF])/Sales[[#This Row],[Region_TypeCount]]</f>
        <v>68.518982968140051</v>
      </c>
    </row>
    <row r="4976" spans="1:16" x14ac:dyDescent="0.25">
      <c r="A4976" s="1">
        <v>43077</v>
      </c>
      <c r="B4976">
        <v>10</v>
      </c>
      <c r="C4976">
        <v>5</v>
      </c>
      <c r="D4976">
        <v>299628.58259999997</v>
      </c>
      <c r="E4976">
        <f>INDEX(Stores[region],MATCH(Sales[[#This Row],[store_no]],Stores[store_no],0))</f>
        <v>1</v>
      </c>
      <c r="F4976" t="str">
        <f>INDEX(Stores[storetype],MATCH(Sales[[#This Row],[store_no]],Stores[store_no],0))</f>
        <v>B</v>
      </c>
      <c r="G4976" t="str">
        <f>INDEX(Stores[location_city],MATCH(Sales[[#This Row],[store_no]],Stores[store_no],0))</f>
        <v>Traverse City</v>
      </c>
      <c r="H4976" t="str">
        <f>INDEX(Stores[location_state],MATCH(Sales[[#This Row],[store_no]],Stores[store_no],0))</f>
        <v>Michigan</v>
      </c>
      <c r="I4976">
        <f>INDEX(Stores[sqft],MATCH(Sales[[#This Row],[store_no]],Stores[store_no],0))</f>
        <v>158200</v>
      </c>
      <c r="J4976" s="4" t="str">
        <f>INDEX(Departments[dept_name],MATCH(Sales[[#This Row],[dept_no]],Departments[dept_no],0))</f>
        <v>Clothing</v>
      </c>
      <c r="K4976" s="4" t="str">
        <f>CONCATENATE(Sales[[#This Row],[region]],Sales[[#This Row],[storetype]])</f>
        <v>1B</v>
      </c>
      <c r="L4976" s="4">
        <f>INDEX(RegionStoreCount[Store Count],MATCH(Sales[[#This Row],[RegionStoretype]],RegionStoreCount[Region/Type],0))</f>
        <v>5</v>
      </c>
      <c r="M4976" s="4">
        <f>AND(Sales[[#This Row],[date]]&lt;=TY_YTDMax,Sales[[#This Row],[date]]&gt;=TY_YTDMin)*Sales[[#This Row],[sales]]</f>
        <v>0</v>
      </c>
      <c r="N4976" s="4">
        <f>AND(Sales[[#This Row],[date]]&lt;=LY_YTDMax,Sales[[#This Row],[date]]&gt;=LY_YTDMin)*Sales[[#This Row],[sales]]</f>
        <v>0</v>
      </c>
      <c r="O4976" s="4">
        <f>AND(Sales[[#This Row],[date]]&gt;=YoY_Min,Sales[[#This Row],[date]]&lt;=TY_YTDMax)*(Sales[[#This Row],[sales]]/Sales[[#This Row],[sqft]])</f>
        <v>1.8939859835651072</v>
      </c>
      <c r="P4976" s="4">
        <f>SUMIF(Sales[RegionStoretype],Sales[[#This Row],[RegionStoretype]],Sales[YoY_SSF])/Sales[[#This Row],[Region_TypeCount]]</f>
        <v>68.518982968140051</v>
      </c>
    </row>
    <row r="4977" spans="1:16" x14ac:dyDescent="0.25">
      <c r="A4977" s="1">
        <v>43077</v>
      </c>
      <c r="B4977">
        <v>11</v>
      </c>
      <c r="C4977">
        <v>5</v>
      </c>
      <c r="D4977">
        <v>146795.33920000002</v>
      </c>
      <c r="E4977">
        <f>INDEX(Stores[region],MATCH(Sales[[#This Row],[store_no]],Stores[store_no],0))</f>
        <v>1</v>
      </c>
      <c r="F4977" t="str">
        <f>INDEX(Stores[storetype],MATCH(Sales[[#This Row],[store_no]],Stores[store_no],0))</f>
        <v>A</v>
      </c>
      <c r="G4977" t="str">
        <f>INDEX(Stores[location_city],MATCH(Sales[[#This Row],[store_no]],Stores[store_no],0))</f>
        <v>Cleveland</v>
      </c>
      <c r="H4977" t="str">
        <f>INDEX(Stores[location_state],MATCH(Sales[[#This Row],[store_no]],Stores[store_no],0))</f>
        <v>Ohio</v>
      </c>
      <c r="I4977">
        <f>INDEX(Stores[sqft],MATCH(Sales[[#This Row],[store_no]],Stores[store_no],0))</f>
        <v>192400</v>
      </c>
      <c r="J4977" s="4" t="str">
        <f>INDEX(Departments[dept_name],MATCH(Sales[[#This Row],[dept_no]],Departments[dept_no],0))</f>
        <v>Clothing</v>
      </c>
      <c r="K4977" s="4" t="str">
        <f>CONCATENATE(Sales[[#This Row],[region]],Sales[[#This Row],[storetype]])</f>
        <v>1A</v>
      </c>
      <c r="L4977" s="4">
        <f>INDEX(RegionStoreCount[Store Count],MATCH(Sales[[#This Row],[RegionStoretype]],RegionStoreCount[Region/Type],0))</f>
        <v>5</v>
      </c>
      <c r="M4977" s="4">
        <f>AND(Sales[[#This Row],[date]]&lt;=TY_YTDMax,Sales[[#This Row],[date]]&gt;=TY_YTDMin)*Sales[[#This Row],[sales]]</f>
        <v>0</v>
      </c>
      <c r="N4977" s="4">
        <f>AND(Sales[[#This Row],[date]]&lt;=LY_YTDMax,Sales[[#This Row],[date]]&gt;=LY_YTDMin)*Sales[[#This Row],[sales]]</f>
        <v>0</v>
      </c>
      <c r="O4977" s="4">
        <f>AND(Sales[[#This Row],[date]]&gt;=YoY_Min,Sales[[#This Row],[date]]&lt;=TY_YTDMax)*(Sales[[#This Row],[sales]]/Sales[[#This Row],[sqft]])</f>
        <v>0.76296953846153859</v>
      </c>
      <c r="P4977" s="4">
        <f>SUMIF(Sales[RegionStoretype],Sales[[#This Row],[RegionStoretype]],Sales[YoY_SSF])/Sales[[#This Row],[Region_TypeCount]]</f>
        <v>59.469551530910678</v>
      </c>
    </row>
    <row r="4978" spans="1:16" x14ac:dyDescent="0.25">
      <c r="A4978" s="1">
        <v>43077</v>
      </c>
      <c r="B4978">
        <v>11</v>
      </c>
      <c r="C4978">
        <v>11</v>
      </c>
      <c r="D4978">
        <v>115521.667</v>
      </c>
      <c r="E4978">
        <f>INDEX(Stores[region],MATCH(Sales[[#This Row],[store_no]],Stores[store_no],0))</f>
        <v>1</v>
      </c>
      <c r="F4978" t="str">
        <f>INDEX(Stores[storetype],MATCH(Sales[[#This Row],[store_no]],Stores[store_no],0))</f>
        <v>A</v>
      </c>
      <c r="G4978" t="str">
        <f>INDEX(Stores[location_city],MATCH(Sales[[#This Row],[store_no]],Stores[store_no],0))</f>
        <v>Cleveland</v>
      </c>
      <c r="H4978" t="str">
        <f>INDEX(Stores[location_state],MATCH(Sales[[#This Row],[store_no]],Stores[store_no],0))</f>
        <v>Ohio</v>
      </c>
      <c r="I4978">
        <f>INDEX(Stores[sqft],MATCH(Sales[[#This Row],[store_no]],Stores[store_no],0))</f>
        <v>192400</v>
      </c>
      <c r="J4978" s="4" t="str">
        <f>INDEX(Departments[dept_name],MATCH(Sales[[#This Row],[dept_no]],Departments[dept_no],0))</f>
        <v>Home</v>
      </c>
      <c r="K4978" s="4" t="str">
        <f>CONCATENATE(Sales[[#This Row],[region]],Sales[[#This Row],[storetype]])</f>
        <v>1A</v>
      </c>
      <c r="L4978" s="4">
        <f>INDEX(RegionStoreCount[Store Count],MATCH(Sales[[#This Row],[RegionStoretype]],RegionStoreCount[Region/Type],0))</f>
        <v>5</v>
      </c>
      <c r="M4978" s="4">
        <f>AND(Sales[[#This Row],[date]]&lt;=TY_YTDMax,Sales[[#This Row],[date]]&gt;=TY_YTDMin)*Sales[[#This Row],[sales]]</f>
        <v>0</v>
      </c>
      <c r="N4978" s="4">
        <f>AND(Sales[[#This Row],[date]]&lt;=LY_YTDMax,Sales[[#This Row],[date]]&gt;=LY_YTDMin)*Sales[[#This Row],[sales]]</f>
        <v>0</v>
      </c>
      <c r="O4978" s="4">
        <f>AND(Sales[[#This Row],[date]]&gt;=YoY_Min,Sales[[#This Row],[date]]&lt;=TY_YTDMax)*(Sales[[#This Row],[sales]]/Sales[[#This Row],[sqft]])</f>
        <v>0.60042446465696464</v>
      </c>
      <c r="P4978" s="4">
        <f>SUMIF(Sales[RegionStoretype],Sales[[#This Row],[RegionStoretype]],Sales[YoY_SSF])/Sales[[#This Row],[Region_TypeCount]]</f>
        <v>59.469551530910678</v>
      </c>
    </row>
    <row r="4979" spans="1:16" x14ac:dyDescent="0.25">
      <c r="A4979" s="1">
        <v>43077</v>
      </c>
      <c r="B4979">
        <v>11</v>
      </c>
      <c r="C4979">
        <v>19</v>
      </c>
      <c r="D4979">
        <v>70485.991000000009</v>
      </c>
      <c r="E4979">
        <f>INDEX(Stores[region],MATCH(Sales[[#This Row],[store_no]],Stores[store_no],0))</f>
        <v>1</v>
      </c>
      <c r="F4979" t="str">
        <f>INDEX(Stores[storetype],MATCH(Sales[[#This Row],[store_no]],Stores[store_no],0))</f>
        <v>A</v>
      </c>
      <c r="G4979" t="str">
        <f>INDEX(Stores[location_city],MATCH(Sales[[#This Row],[store_no]],Stores[store_no],0))</f>
        <v>Cleveland</v>
      </c>
      <c r="H4979" t="str">
        <f>INDEX(Stores[location_state],MATCH(Sales[[#This Row],[store_no]],Stores[store_no],0))</f>
        <v>Ohio</v>
      </c>
      <c r="I4979">
        <f>INDEX(Stores[sqft],MATCH(Sales[[#This Row],[store_no]],Stores[store_no],0))</f>
        <v>192400</v>
      </c>
      <c r="J4979" s="4" t="str">
        <f>INDEX(Departments[dept_name],MATCH(Sales[[#This Row],[dept_no]],Departments[dept_no],0))</f>
        <v>Tools</v>
      </c>
      <c r="K4979" s="4" t="str">
        <f>CONCATENATE(Sales[[#This Row],[region]],Sales[[#This Row],[storetype]])</f>
        <v>1A</v>
      </c>
      <c r="L4979" s="4">
        <f>INDEX(RegionStoreCount[Store Count],MATCH(Sales[[#This Row],[RegionStoretype]],RegionStoreCount[Region/Type],0))</f>
        <v>5</v>
      </c>
      <c r="M4979" s="4">
        <f>AND(Sales[[#This Row],[date]]&lt;=TY_YTDMax,Sales[[#This Row],[date]]&gt;=TY_YTDMin)*Sales[[#This Row],[sales]]</f>
        <v>0</v>
      </c>
      <c r="N4979" s="4">
        <f>AND(Sales[[#This Row],[date]]&lt;=LY_YTDMax,Sales[[#This Row],[date]]&gt;=LY_YTDMin)*Sales[[#This Row],[sales]]</f>
        <v>0</v>
      </c>
      <c r="O4979" s="4">
        <f>AND(Sales[[#This Row],[date]]&gt;=YoY_Min,Sales[[#This Row],[date]]&lt;=TY_YTDMax)*(Sales[[#This Row],[sales]]/Sales[[#This Row],[sqft]])</f>
        <v>0.3663513045738046</v>
      </c>
      <c r="P4979" s="4">
        <f>SUMIF(Sales[RegionStoretype],Sales[[#This Row],[RegionStoretype]],Sales[YoY_SSF])/Sales[[#This Row],[Region_TypeCount]]</f>
        <v>59.469551530910678</v>
      </c>
    </row>
    <row r="4980" spans="1:16" x14ac:dyDescent="0.25">
      <c r="A4980" s="1">
        <v>43077</v>
      </c>
      <c r="B4980">
        <v>12</v>
      </c>
      <c r="C4980">
        <v>1</v>
      </c>
      <c r="D4980">
        <v>12453.6446</v>
      </c>
      <c r="E4980">
        <f>INDEX(Stores[region],MATCH(Sales[[#This Row],[store_no]],Stores[store_no],0))</f>
        <v>2</v>
      </c>
      <c r="F4980" t="str">
        <f>INDEX(Stores[storetype],MATCH(Sales[[#This Row],[store_no]],Stores[store_no],0))</f>
        <v>B</v>
      </c>
      <c r="G4980" t="str">
        <f>INDEX(Stores[location_city],MATCH(Sales[[#This Row],[store_no]],Stores[store_no],0))</f>
        <v>Indianapolis</v>
      </c>
      <c r="H4980" t="str">
        <f>INDEX(Stores[location_state],MATCH(Sales[[#This Row],[store_no]],Stores[store_no],0))</f>
        <v>Indiana</v>
      </c>
      <c r="I4980">
        <f>INDEX(Stores[sqft],MATCH(Sales[[#This Row],[store_no]],Stores[store_no],0))</f>
        <v>120800</v>
      </c>
      <c r="J4980" s="4" t="str">
        <f>INDEX(Departments[dept_name],MATCH(Sales[[#This Row],[dept_no]],Departments[dept_no],0))</f>
        <v>Automotive</v>
      </c>
      <c r="K4980" s="4" t="str">
        <f>CONCATENATE(Sales[[#This Row],[region]],Sales[[#This Row],[storetype]])</f>
        <v>2B</v>
      </c>
      <c r="L4980" s="4">
        <f>INDEX(RegionStoreCount[Store Count],MATCH(Sales[[#This Row],[RegionStoretype]],RegionStoreCount[Region/Type],0))</f>
        <v>6</v>
      </c>
      <c r="M4980" s="4">
        <f>AND(Sales[[#This Row],[date]]&lt;=TY_YTDMax,Sales[[#This Row],[date]]&gt;=TY_YTDMin)*Sales[[#This Row],[sales]]</f>
        <v>0</v>
      </c>
      <c r="N4980" s="4">
        <f>AND(Sales[[#This Row],[date]]&lt;=LY_YTDMax,Sales[[#This Row],[date]]&gt;=LY_YTDMin)*Sales[[#This Row],[sales]]</f>
        <v>0</v>
      </c>
      <c r="O4980" s="4">
        <f>AND(Sales[[#This Row],[date]]&gt;=YoY_Min,Sales[[#This Row],[date]]&lt;=TY_YTDMax)*(Sales[[#This Row],[sales]]/Sales[[#This Row],[sqft]])</f>
        <v>0.10309308443708609</v>
      </c>
      <c r="P4980" s="4">
        <f>SUMIF(Sales[RegionStoretype],Sales[[#This Row],[RegionStoretype]],Sales[YoY_SSF])/Sales[[#This Row],[Region_TypeCount]]</f>
        <v>58.393757732919049</v>
      </c>
    </row>
    <row r="4981" spans="1:16" x14ac:dyDescent="0.25">
      <c r="A4981" s="1">
        <v>43077</v>
      </c>
      <c r="B4981">
        <v>12</v>
      </c>
      <c r="C4981">
        <v>10</v>
      </c>
      <c r="D4981">
        <v>40099.629199999996</v>
      </c>
      <c r="E4981">
        <f>INDEX(Stores[region],MATCH(Sales[[#This Row],[store_no]],Stores[store_no],0))</f>
        <v>2</v>
      </c>
      <c r="F4981" t="str">
        <f>INDEX(Stores[storetype],MATCH(Sales[[#This Row],[store_no]],Stores[store_no],0))</f>
        <v>B</v>
      </c>
      <c r="G4981" t="str">
        <f>INDEX(Stores[location_city],MATCH(Sales[[#This Row],[store_no]],Stores[store_no],0))</f>
        <v>Indianapolis</v>
      </c>
      <c r="H4981" t="str">
        <f>INDEX(Stores[location_state],MATCH(Sales[[#This Row],[store_no]],Stores[store_no],0))</f>
        <v>Indiana</v>
      </c>
      <c r="I4981">
        <f>INDEX(Stores[sqft],MATCH(Sales[[#This Row],[store_no]],Stores[store_no],0))</f>
        <v>120800</v>
      </c>
      <c r="J4981" s="4" t="str">
        <f>INDEX(Departments[dept_name],MATCH(Sales[[#This Row],[dept_no]],Departments[dept_no],0))</f>
        <v>Health</v>
      </c>
      <c r="K4981" s="4" t="str">
        <f>CONCATENATE(Sales[[#This Row],[region]],Sales[[#This Row],[storetype]])</f>
        <v>2B</v>
      </c>
      <c r="L4981" s="4">
        <f>INDEX(RegionStoreCount[Store Count],MATCH(Sales[[#This Row],[RegionStoretype]],RegionStoreCount[Region/Type],0))</f>
        <v>6</v>
      </c>
      <c r="M4981" s="4">
        <f>AND(Sales[[#This Row],[date]]&lt;=TY_YTDMax,Sales[[#This Row],[date]]&gt;=TY_YTDMin)*Sales[[#This Row],[sales]]</f>
        <v>0</v>
      </c>
      <c r="N4981" s="4">
        <f>AND(Sales[[#This Row],[date]]&lt;=LY_YTDMax,Sales[[#This Row],[date]]&gt;=LY_YTDMin)*Sales[[#This Row],[sales]]</f>
        <v>0</v>
      </c>
      <c r="O4981" s="4">
        <f>AND(Sales[[#This Row],[date]]&gt;=YoY_Min,Sales[[#This Row],[date]]&lt;=TY_YTDMax)*(Sales[[#This Row],[sales]]/Sales[[#This Row],[sqft]])</f>
        <v>0.33195057284768209</v>
      </c>
      <c r="P4981" s="4">
        <f>SUMIF(Sales[RegionStoretype],Sales[[#This Row],[RegionStoretype]],Sales[YoY_SSF])/Sales[[#This Row],[Region_TypeCount]]</f>
        <v>58.393757732919049</v>
      </c>
    </row>
    <row r="4982" spans="1:16" x14ac:dyDescent="0.25">
      <c r="A4982" s="1">
        <v>43077</v>
      </c>
      <c r="B4982">
        <v>13</v>
      </c>
      <c r="C4982">
        <v>4</v>
      </c>
      <c r="D4982">
        <v>35441.909399999997</v>
      </c>
      <c r="E4982">
        <f>INDEX(Stores[region],MATCH(Sales[[#This Row],[store_no]],Stores[store_no],0))</f>
        <v>3</v>
      </c>
      <c r="F4982" t="str">
        <f>INDEX(Stores[storetype],MATCH(Sales[[#This Row],[store_no]],Stores[store_no],0))</f>
        <v>A</v>
      </c>
      <c r="G4982" t="str">
        <f>INDEX(Stores[location_city],MATCH(Sales[[#This Row],[store_no]],Stores[store_no],0))</f>
        <v>Overland Park</v>
      </c>
      <c r="H4982" t="str">
        <f>INDEX(Stores[location_state],MATCH(Sales[[#This Row],[store_no]],Stores[store_no],0))</f>
        <v>Kansas</v>
      </c>
      <c r="I4982">
        <f>INDEX(Stores[sqft],MATCH(Sales[[#This Row],[store_no]],Stores[store_no],0))</f>
        <v>201000</v>
      </c>
      <c r="J4982" s="4" t="str">
        <f>INDEX(Departments[dept_name],MATCH(Sales[[#This Row],[dept_no]],Departments[dept_no],0))</f>
        <v>Books</v>
      </c>
      <c r="K4982" s="4" t="str">
        <f>CONCATENATE(Sales[[#This Row],[region]],Sales[[#This Row],[storetype]])</f>
        <v>3A</v>
      </c>
      <c r="L4982" s="4">
        <f>INDEX(RegionStoreCount[Store Count],MATCH(Sales[[#This Row],[RegionStoretype]],RegionStoreCount[Region/Type],0))</f>
        <v>9</v>
      </c>
      <c r="M4982" s="4">
        <f>AND(Sales[[#This Row],[date]]&lt;=TY_YTDMax,Sales[[#This Row],[date]]&gt;=TY_YTDMin)*Sales[[#This Row],[sales]]</f>
        <v>0</v>
      </c>
      <c r="N4982" s="4">
        <f>AND(Sales[[#This Row],[date]]&lt;=LY_YTDMax,Sales[[#This Row],[date]]&gt;=LY_YTDMin)*Sales[[#This Row],[sales]]</f>
        <v>0</v>
      </c>
      <c r="O4982" s="4">
        <f>AND(Sales[[#This Row],[date]]&gt;=YoY_Min,Sales[[#This Row],[date]]&lt;=TY_YTDMax)*(Sales[[#This Row],[sales]]/Sales[[#This Row],[sqft]])</f>
        <v>0.17632790746268656</v>
      </c>
      <c r="P4982" s="4">
        <f>SUMIF(Sales[RegionStoretype],Sales[[#This Row],[RegionStoretype]],Sales[YoY_SSF])/Sales[[#This Row],[Region_TypeCount]]</f>
        <v>53.603836561720975</v>
      </c>
    </row>
    <row r="4983" spans="1:16" x14ac:dyDescent="0.25">
      <c r="A4983" s="1">
        <v>43077</v>
      </c>
      <c r="B4983">
        <v>13</v>
      </c>
      <c r="C4983">
        <v>12</v>
      </c>
      <c r="D4983">
        <v>128995.49949999999</v>
      </c>
      <c r="E4983">
        <f>INDEX(Stores[region],MATCH(Sales[[#This Row],[store_no]],Stores[store_no],0))</f>
        <v>3</v>
      </c>
      <c r="F4983" t="str">
        <f>INDEX(Stores[storetype],MATCH(Sales[[#This Row],[store_no]],Stores[store_no],0))</f>
        <v>A</v>
      </c>
      <c r="G4983" t="str">
        <f>INDEX(Stores[location_city],MATCH(Sales[[#This Row],[store_no]],Stores[store_no],0))</f>
        <v>Overland Park</v>
      </c>
      <c r="H4983" t="str">
        <f>INDEX(Stores[location_state],MATCH(Sales[[#This Row],[store_no]],Stores[store_no],0))</f>
        <v>Kansas</v>
      </c>
      <c r="I4983">
        <f>INDEX(Stores[sqft],MATCH(Sales[[#This Row],[store_no]],Stores[store_no],0))</f>
        <v>201000</v>
      </c>
      <c r="J4983" s="4" t="str">
        <f>INDEX(Departments[dept_name],MATCH(Sales[[#This Row],[dept_no]],Departments[dept_no],0))</f>
        <v>Jewelery</v>
      </c>
      <c r="K4983" s="4" t="str">
        <f>CONCATENATE(Sales[[#This Row],[region]],Sales[[#This Row],[storetype]])</f>
        <v>3A</v>
      </c>
      <c r="L4983" s="4">
        <f>INDEX(RegionStoreCount[Store Count],MATCH(Sales[[#This Row],[RegionStoretype]],RegionStoreCount[Region/Type],0))</f>
        <v>9</v>
      </c>
      <c r="M4983" s="4">
        <f>AND(Sales[[#This Row],[date]]&lt;=TY_YTDMax,Sales[[#This Row],[date]]&gt;=TY_YTDMin)*Sales[[#This Row],[sales]]</f>
        <v>0</v>
      </c>
      <c r="N4983" s="4">
        <f>AND(Sales[[#This Row],[date]]&lt;=LY_YTDMax,Sales[[#This Row],[date]]&gt;=LY_YTDMin)*Sales[[#This Row],[sales]]</f>
        <v>0</v>
      </c>
      <c r="O4983" s="4">
        <f>AND(Sales[[#This Row],[date]]&gt;=YoY_Min,Sales[[#This Row],[date]]&lt;=TY_YTDMax)*(Sales[[#This Row],[sales]]/Sales[[#This Row],[sqft]])</f>
        <v>0.64176865422885565</v>
      </c>
      <c r="P4983" s="4">
        <f>SUMIF(Sales[RegionStoretype],Sales[[#This Row],[RegionStoretype]],Sales[YoY_SSF])/Sales[[#This Row],[Region_TypeCount]]</f>
        <v>53.603836561720975</v>
      </c>
    </row>
    <row r="4984" spans="1:16" x14ac:dyDescent="0.25">
      <c r="A4984" s="1">
        <v>43077</v>
      </c>
      <c r="B4984">
        <v>13</v>
      </c>
      <c r="C4984">
        <v>20</v>
      </c>
      <c r="D4984">
        <v>189260.74979999999</v>
      </c>
      <c r="E4984">
        <f>INDEX(Stores[region],MATCH(Sales[[#This Row],[store_no]],Stores[store_no],0))</f>
        <v>3</v>
      </c>
      <c r="F4984" t="str">
        <f>INDEX(Stores[storetype],MATCH(Sales[[#This Row],[store_no]],Stores[store_no],0))</f>
        <v>A</v>
      </c>
      <c r="G4984" t="str">
        <f>INDEX(Stores[location_city],MATCH(Sales[[#This Row],[store_no]],Stores[store_no],0))</f>
        <v>Overland Park</v>
      </c>
      <c r="H4984" t="str">
        <f>INDEX(Stores[location_state],MATCH(Sales[[#This Row],[store_no]],Stores[store_no],0))</f>
        <v>Kansas</v>
      </c>
      <c r="I4984">
        <f>INDEX(Stores[sqft],MATCH(Sales[[#This Row],[store_no]],Stores[store_no],0))</f>
        <v>201000</v>
      </c>
      <c r="J4984" s="4" t="str">
        <f>INDEX(Departments[dept_name],MATCH(Sales[[#This Row],[dept_no]],Departments[dept_no],0))</f>
        <v>Toys</v>
      </c>
      <c r="K4984" s="4" t="str">
        <f>CONCATENATE(Sales[[#This Row],[region]],Sales[[#This Row],[storetype]])</f>
        <v>3A</v>
      </c>
      <c r="L4984" s="4">
        <f>INDEX(RegionStoreCount[Store Count],MATCH(Sales[[#This Row],[RegionStoretype]],RegionStoreCount[Region/Type],0))</f>
        <v>9</v>
      </c>
      <c r="M4984" s="4">
        <f>AND(Sales[[#This Row],[date]]&lt;=TY_YTDMax,Sales[[#This Row],[date]]&gt;=TY_YTDMin)*Sales[[#This Row],[sales]]</f>
        <v>0</v>
      </c>
      <c r="N4984" s="4">
        <f>AND(Sales[[#This Row],[date]]&lt;=LY_YTDMax,Sales[[#This Row],[date]]&gt;=LY_YTDMin)*Sales[[#This Row],[sales]]</f>
        <v>0</v>
      </c>
      <c r="O4984" s="4">
        <f>AND(Sales[[#This Row],[date]]&gt;=YoY_Min,Sales[[#This Row],[date]]&lt;=TY_YTDMax)*(Sales[[#This Row],[sales]]/Sales[[#This Row],[sqft]])</f>
        <v>0.94159577014925366</v>
      </c>
      <c r="P4984" s="4">
        <f>SUMIF(Sales[RegionStoretype],Sales[[#This Row],[RegionStoretype]],Sales[YoY_SSF])/Sales[[#This Row],[Region_TypeCount]]</f>
        <v>53.603836561720975</v>
      </c>
    </row>
    <row r="4985" spans="1:16" x14ac:dyDescent="0.25">
      <c r="A4985" s="1">
        <v>43077</v>
      </c>
      <c r="B4985">
        <v>14</v>
      </c>
      <c r="C4985">
        <v>1</v>
      </c>
      <c r="D4985">
        <v>5933.2517000000007</v>
      </c>
      <c r="E4985">
        <f>INDEX(Stores[region],MATCH(Sales[[#This Row],[store_no]],Stores[store_no],0))</f>
        <v>3</v>
      </c>
      <c r="F4985" t="str">
        <f>INDEX(Stores[storetype],MATCH(Sales[[#This Row],[store_no]],Stores[store_no],0))</f>
        <v>A</v>
      </c>
      <c r="G4985" t="str">
        <f>INDEX(Stores[location_city],MATCH(Sales[[#This Row],[store_no]],Stores[store_no],0))</f>
        <v>Bismarck</v>
      </c>
      <c r="H4985" t="str">
        <f>INDEX(Stores[location_state],MATCH(Sales[[#This Row],[store_no]],Stores[store_no],0))</f>
        <v>North Dakota</v>
      </c>
      <c r="I4985">
        <f>INDEX(Stores[sqft],MATCH(Sales[[#This Row],[store_no]],Stores[store_no],0))</f>
        <v>96400</v>
      </c>
      <c r="J4985" s="4" t="str">
        <f>INDEX(Departments[dept_name],MATCH(Sales[[#This Row],[dept_no]],Departments[dept_no],0))</f>
        <v>Automotive</v>
      </c>
      <c r="K4985" s="4" t="str">
        <f>CONCATENATE(Sales[[#This Row],[region]],Sales[[#This Row],[storetype]])</f>
        <v>3A</v>
      </c>
      <c r="L4985" s="4">
        <f>INDEX(RegionStoreCount[Store Count],MATCH(Sales[[#This Row],[RegionStoretype]],RegionStoreCount[Region/Type],0))</f>
        <v>9</v>
      </c>
      <c r="M4985" s="4">
        <f>AND(Sales[[#This Row],[date]]&lt;=TY_YTDMax,Sales[[#This Row],[date]]&gt;=TY_YTDMin)*Sales[[#This Row],[sales]]</f>
        <v>0</v>
      </c>
      <c r="N4985" s="4">
        <f>AND(Sales[[#This Row],[date]]&lt;=LY_YTDMax,Sales[[#This Row],[date]]&gt;=LY_YTDMin)*Sales[[#This Row],[sales]]</f>
        <v>0</v>
      </c>
      <c r="O4985" s="4">
        <f>AND(Sales[[#This Row],[date]]&gt;=YoY_Min,Sales[[#This Row],[date]]&lt;=TY_YTDMax)*(Sales[[#This Row],[sales]]/Sales[[#This Row],[sqft]])</f>
        <v>6.1548254149377604E-2</v>
      </c>
      <c r="P4985" s="4">
        <f>SUMIF(Sales[RegionStoretype],Sales[[#This Row],[RegionStoretype]],Sales[YoY_SSF])/Sales[[#This Row],[Region_TypeCount]]</f>
        <v>53.603836561720975</v>
      </c>
    </row>
    <row r="4986" spans="1:16" x14ac:dyDescent="0.25">
      <c r="A4986" s="1">
        <v>43077</v>
      </c>
      <c r="B4986">
        <v>14</v>
      </c>
      <c r="C4986">
        <v>4</v>
      </c>
      <c r="D4986">
        <v>4936.2672000000002</v>
      </c>
      <c r="E4986">
        <f>INDEX(Stores[region],MATCH(Sales[[#This Row],[store_no]],Stores[store_no],0))</f>
        <v>3</v>
      </c>
      <c r="F4986" t="str">
        <f>INDEX(Stores[storetype],MATCH(Sales[[#This Row],[store_no]],Stores[store_no],0))</f>
        <v>A</v>
      </c>
      <c r="G4986" t="str">
        <f>INDEX(Stores[location_city],MATCH(Sales[[#This Row],[store_no]],Stores[store_no],0))</f>
        <v>Bismarck</v>
      </c>
      <c r="H4986" t="str">
        <f>INDEX(Stores[location_state],MATCH(Sales[[#This Row],[store_no]],Stores[store_no],0))</f>
        <v>North Dakota</v>
      </c>
      <c r="I4986">
        <f>INDEX(Stores[sqft],MATCH(Sales[[#This Row],[store_no]],Stores[store_no],0))</f>
        <v>96400</v>
      </c>
      <c r="J4986" s="4" t="str">
        <f>INDEX(Departments[dept_name],MATCH(Sales[[#This Row],[dept_no]],Departments[dept_no],0))</f>
        <v>Books</v>
      </c>
      <c r="K4986" s="4" t="str">
        <f>CONCATENATE(Sales[[#This Row],[region]],Sales[[#This Row],[storetype]])</f>
        <v>3A</v>
      </c>
      <c r="L4986" s="4">
        <f>INDEX(RegionStoreCount[Store Count],MATCH(Sales[[#This Row],[RegionStoretype]],RegionStoreCount[Region/Type],0))</f>
        <v>9</v>
      </c>
      <c r="M4986" s="4">
        <f>AND(Sales[[#This Row],[date]]&lt;=TY_YTDMax,Sales[[#This Row],[date]]&gt;=TY_YTDMin)*Sales[[#This Row],[sales]]</f>
        <v>0</v>
      </c>
      <c r="N4986" s="4">
        <f>AND(Sales[[#This Row],[date]]&lt;=LY_YTDMax,Sales[[#This Row],[date]]&gt;=LY_YTDMin)*Sales[[#This Row],[sales]]</f>
        <v>0</v>
      </c>
      <c r="O4986" s="4">
        <f>AND(Sales[[#This Row],[date]]&gt;=YoY_Min,Sales[[#This Row],[date]]&lt;=TY_YTDMax)*(Sales[[#This Row],[sales]]/Sales[[#This Row],[sqft]])</f>
        <v>5.1206091286307057E-2</v>
      </c>
      <c r="P4986" s="4">
        <f>SUMIF(Sales[RegionStoretype],Sales[[#This Row],[RegionStoretype]],Sales[YoY_SSF])/Sales[[#This Row],[Region_TypeCount]]</f>
        <v>53.603836561720975</v>
      </c>
    </row>
    <row r="4987" spans="1:16" x14ac:dyDescent="0.25">
      <c r="A4987" s="1">
        <v>43077</v>
      </c>
      <c r="B4987">
        <v>15</v>
      </c>
      <c r="C4987">
        <v>4</v>
      </c>
      <c r="D4987">
        <v>13291.148299999999</v>
      </c>
      <c r="E4987">
        <f>INDEX(Stores[region],MATCH(Sales[[#This Row],[store_no]],Stores[store_no],0))</f>
        <v>2</v>
      </c>
      <c r="F4987" t="str">
        <f>INDEX(Stores[storetype],MATCH(Sales[[#This Row],[store_no]],Stores[store_no],0))</f>
        <v>B</v>
      </c>
      <c r="G4987" t="str">
        <f>INDEX(Stores[location_city],MATCH(Sales[[#This Row],[store_no]],Stores[store_no],0))</f>
        <v>Rochester</v>
      </c>
      <c r="H4987" t="str">
        <f>INDEX(Stores[location_state],MATCH(Sales[[#This Row],[store_no]],Stores[store_no],0))</f>
        <v>Minnesota</v>
      </c>
      <c r="I4987">
        <f>INDEX(Stores[sqft],MATCH(Sales[[#This Row],[store_no]],Stores[store_no],0))</f>
        <v>128100</v>
      </c>
      <c r="J4987" s="4" t="str">
        <f>INDEX(Departments[dept_name],MATCH(Sales[[#This Row],[dept_no]],Departments[dept_no],0))</f>
        <v>Books</v>
      </c>
      <c r="K4987" s="4" t="str">
        <f>CONCATENATE(Sales[[#This Row],[region]],Sales[[#This Row],[storetype]])</f>
        <v>2B</v>
      </c>
      <c r="L4987" s="4">
        <f>INDEX(RegionStoreCount[Store Count],MATCH(Sales[[#This Row],[RegionStoretype]],RegionStoreCount[Region/Type],0))</f>
        <v>6</v>
      </c>
      <c r="M4987" s="4">
        <f>AND(Sales[[#This Row],[date]]&lt;=TY_YTDMax,Sales[[#This Row],[date]]&gt;=TY_YTDMin)*Sales[[#This Row],[sales]]</f>
        <v>0</v>
      </c>
      <c r="N4987" s="4">
        <f>AND(Sales[[#This Row],[date]]&lt;=LY_YTDMax,Sales[[#This Row],[date]]&gt;=LY_YTDMin)*Sales[[#This Row],[sales]]</f>
        <v>0</v>
      </c>
      <c r="O4987" s="4">
        <f>AND(Sales[[#This Row],[date]]&gt;=YoY_Min,Sales[[#This Row],[date]]&lt;=TY_YTDMax)*(Sales[[#This Row],[sales]]/Sales[[#This Row],[sqft]])</f>
        <v>0.10375603669008586</v>
      </c>
      <c r="P4987" s="4">
        <f>SUMIF(Sales[RegionStoretype],Sales[[#This Row],[RegionStoretype]],Sales[YoY_SSF])/Sales[[#This Row],[Region_TypeCount]]</f>
        <v>58.393757732919049</v>
      </c>
    </row>
    <row r="4988" spans="1:16" x14ac:dyDescent="0.25">
      <c r="A4988" s="1">
        <v>43077</v>
      </c>
      <c r="B4988">
        <v>16</v>
      </c>
      <c r="C4988">
        <v>7</v>
      </c>
      <c r="D4988">
        <v>18202.762600000002</v>
      </c>
      <c r="E4988">
        <f>INDEX(Stores[region],MATCH(Sales[[#This Row],[store_no]],Stores[store_no],0))</f>
        <v>2</v>
      </c>
      <c r="F4988" t="str">
        <f>INDEX(Stores[storetype],MATCH(Sales[[#This Row],[store_no]],Stores[store_no],0))</f>
        <v>B</v>
      </c>
      <c r="G4988" t="str">
        <f>INDEX(Stores[location_city],MATCH(Sales[[#This Row],[store_no]],Stores[store_no],0))</f>
        <v>Saint Paul</v>
      </c>
      <c r="H4988" t="str">
        <f>INDEX(Stores[location_state],MATCH(Sales[[#This Row],[store_no]],Stores[store_no],0))</f>
        <v>Minnesota</v>
      </c>
      <c r="I4988">
        <f>INDEX(Stores[sqft],MATCH(Sales[[#This Row],[store_no]],Stores[store_no],0))</f>
        <v>180400</v>
      </c>
      <c r="J4988" s="4" t="str">
        <f>INDEX(Departments[dept_name],MATCH(Sales[[#This Row],[dept_no]],Departments[dept_no],0))</f>
        <v>Electronics</v>
      </c>
      <c r="K4988" s="4" t="str">
        <f>CONCATENATE(Sales[[#This Row],[region]],Sales[[#This Row],[storetype]])</f>
        <v>2B</v>
      </c>
      <c r="L4988" s="4">
        <f>INDEX(RegionStoreCount[Store Count],MATCH(Sales[[#This Row],[RegionStoretype]],RegionStoreCount[Region/Type],0))</f>
        <v>6</v>
      </c>
      <c r="M4988" s="4">
        <f>AND(Sales[[#This Row],[date]]&lt;=TY_YTDMax,Sales[[#This Row],[date]]&gt;=TY_YTDMin)*Sales[[#This Row],[sales]]</f>
        <v>0</v>
      </c>
      <c r="N4988" s="4">
        <f>AND(Sales[[#This Row],[date]]&lt;=LY_YTDMax,Sales[[#This Row],[date]]&gt;=LY_YTDMin)*Sales[[#This Row],[sales]]</f>
        <v>0</v>
      </c>
      <c r="O4988" s="4">
        <f>AND(Sales[[#This Row],[date]]&gt;=YoY_Min,Sales[[#This Row],[date]]&lt;=TY_YTDMax)*(Sales[[#This Row],[sales]]/Sales[[#This Row],[sqft]])</f>
        <v>0.10090223170731709</v>
      </c>
      <c r="P4988" s="4">
        <f>SUMIF(Sales[RegionStoretype],Sales[[#This Row],[RegionStoretype]],Sales[YoY_SSF])/Sales[[#This Row],[Region_TypeCount]]</f>
        <v>58.393757732919049</v>
      </c>
    </row>
    <row r="4989" spans="1:16" x14ac:dyDescent="0.25">
      <c r="A4989" s="1">
        <v>43077</v>
      </c>
      <c r="B4989">
        <v>16</v>
      </c>
      <c r="C4989">
        <v>12</v>
      </c>
      <c r="D4989">
        <v>186920.90969999999</v>
      </c>
      <c r="E4989">
        <f>INDEX(Stores[region],MATCH(Sales[[#This Row],[store_no]],Stores[store_no],0))</f>
        <v>2</v>
      </c>
      <c r="F4989" t="str">
        <f>INDEX(Stores[storetype],MATCH(Sales[[#This Row],[store_no]],Stores[store_no],0))</f>
        <v>B</v>
      </c>
      <c r="G4989" t="str">
        <f>INDEX(Stores[location_city],MATCH(Sales[[#This Row],[store_no]],Stores[store_no],0))</f>
        <v>Saint Paul</v>
      </c>
      <c r="H4989" t="str">
        <f>INDEX(Stores[location_state],MATCH(Sales[[#This Row],[store_no]],Stores[store_no],0))</f>
        <v>Minnesota</v>
      </c>
      <c r="I4989">
        <f>INDEX(Stores[sqft],MATCH(Sales[[#This Row],[store_no]],Stores[store_no],0))</f>
        <v>180400</v>
      </c>
      <c r="J4989" s="4" t="str">
        <f>INDEX(Departments[dept_name],MATCH(Sales[[#This Row],[dept_no]],Departments[dept_no],0))</f>
        <v>Jewelery</v>
      </c>
      <c r="K4989" s="4" t="str">
        <f>CONCATENATE(Sales[[#This Row],[region]],Sales[[#This Row],[storetype]])</f>
        <v>2B</v>
      </c>
      <c r="L4989" s="4">
        <f>INDEX(RegionStoreCount[Store Count],MATCH(Sales[[#This Row],[RegionStoretype]],RegionStoreCount[Region/Type],0))</f>
        <v>6</v>
      </c>
      <c r="M4989" s="4">
        <f>AND(Sales[[#This Row],[date]]&lt;=TY_YTDMax,Sales[[#This Row],[date]]&gt;=TY_YTDMin)*Sales[[#This Row],[sales]]</f>
        <v>0</v>
      </c>
      <c r="N4989" s="4">
        <f>AND(Sales[[#This Row],[date]]&lt;=LY_YTDMax,Sales[[#This Row],[date]]&gt;=LY_YTDMin)*Sales[[#This Row],[sales]]</f>
        <v>0</v>
      </c>
      <c r="O4989" s="4">
        <f>AND(Sales[[#This Row],[date]]&gt;=YoY_Min,Sales[[#This Row],[date]]&lt;=TY_YTDMax)*(Sales[[#This Row],[sales]]/Sales[[#This Row],[sqft]])</f>
        <v>1.036146949556541</v>
      </c>
      <c r="P4989" s="4">
        <f>SUMIF(Sales[RegionStoretype],Sales[[#This Row],[RegionStoretype]],Sales[YoY_SSF])/Sales[[#This Row],[Region_TypeCount]]</f>
        <v>58.393757732919049</v>
      </c>
    </row>
    <row r="4990" spans="1:16" x14ac:dyDescent="0.25">
      <c r="A4990" s="1">
        <v>43077</v>
      </c>
      <c r="B4990">
        <v>16</v>
      </c>
      <c r="C4990">
        <v>13</v>
      </c>
      <c r="D4990">
        <v>287381.66039999999</v>
      </c>
      <c r="E4990">
        <f>INDEX(Stores[region],MATCH(Sales[[#This Row],[store_no]],Stores[store_no],0))</f>
        <v>2</v>
      </c>
      <c r="F4990" t="str">
        <f>INDEX(Stores[storetype],MATCH(Sales[[#This Row],[store_no]],Stores[store_no],0))</f>
        <v>B</v>
      </c>
      <c r="G4990" t="str">
        <f>INDEX(Stores[location_city],MATCH(Sales[[#This Row],[store_no]],Stores[store_no],0))</f>
        <v>Saint Paul</v>
      </c>
      <c r="H4990" t="str">
        <f>INDEX(Stores[location_state],MATCH(Sales[[#This Row],[store_no]],Stores[store_no],0))</f>
        <v>Minnesota</v>
      </c>
      <c r="I4990">
        <f>INDEX(Stores[sqft],MATCH(Sales[[#This Row],[store_no]],Stores[store_no],0))</f>
        <v>180400</v>
      </c>
      <c r="J4990" s="4" t="str">
        <f>INDEX(Departments[dept_name],MATCH(Sales[[#This Row],[dept_no]],Departments[dept_no],0))</f>
        <v>Kids</v>
      </c>
      <c r="K4990" s="4" t="str">
        <f>CONCATENATE(Sales[[#This Row],[region]],Sales[[#This Row],[storetype]])</f>
        <v>2B</v>
      </c>
      <c r="L4990" s="4">
        <f>INDEX(RegionStoreCount[Store Count],MATCH(Sales[[#This Row],[RegionStoretype]],RegionStoreCount[Region/Type],0))</f>
        <v>6</v>
      </c>
      <c r="M4990" s="4">
        <f>AND(Sales[[#This Row],[date]]&lt;=TY_YTDMax,Sales[[#This Row],[date]]&gt;=TY_YTDMin)*Sales[[#This Row],[sales]]</f>
        <v>0</v>
      </c>
      <c r="N4990" s="4">
        <f>AND(Sales[[#This Row],[date]]&lt;=LY_YTDMax,Sales[[#This Row],[date]]&gt;=LY_YTDMin)*Sales[[#This Row],[sales]]</f>
        <v>0</v>
      </c>
      <c r="O4990" s="4">
        <f>AND(Sales[[#This Row],[date]]&gt;=YoY_Min,Sales[[#This Row],[date]]&lt;=TY_YTDMax)*(Sales[[#This Row],[sales]]/Sales[[#This Row],[sqft]])</f>
        <v>1.5930247250554324</v>
      </c>
      <c r="P4990" s="4">
        <f>SUMIF(Sales[RegionStoretype],Sales[[#This Row],[RegionStoretype]],Sales[YoY_SSF])/Sales[[#This Row],[Region_TypeCount]]</f>
        <v>58.393757732919049</v>
      </c>
    </row>
    <row r="4991" spans="1:16" x14ac:dyDescent="0.25">
      <c r="A4991" s="1">
        <v>43077</v>
      </c>
      <c r="B4991">
        <v>16</v>
      </c>
      <c r="C4991">
        <v>14</v>
      </c>
      <c r="D4991">
        <v>123385.9602</v>
      </c>
      <c r="E4991">
        <f>INDEX(Stores[region],MATCH(Sales[[#This Row],[store_no]],Stores[store_no],0))</f>
        <v>2</v>
      </c>
      <c r="F4991" t="str">
        <f>INDEX(Stores[storetype],MATCH(Sales[[#This Row],[store_no]],Stores[store_no],0))</f>
        <v>B</v>
      </c>
      <c r="G4991" t="str">
        <f>INDEX(Stores[location_city],MATCH(Sales[[#This Row],[store_no]],Stores[store_no],0))</f>
        <v>Saint Paul</v>
      </c>
      <c r="H4991" t="str">
        <f>INDEX(Stores[location_state],MATCH(Sales[[#This Row],[store_no]],Stores[store_no],0))</f>
        <v>Minnesota</v>
      </c>
      <c r="I4991">
        <f>INDEX(Stores[sqft],MATCH(Sales[[#This Row],[store_no]],Stores[store_no],0))</f>
        <v>180400</v>
      </c>
      <c r="J4991" s="4" t="str">
        <f>INDEX(Departments[dept_name],MATCH(Sales[[#This Row],[dept_no]],Departments[dept_no],0))</f>
        <v>Movies</v>
      </c>
      <c r="K4991" s="4" t="str">
        <f>CONCATENATE(Sales[[#This Row],[region]],Sales[[#This Row],[storetype]])</f>
        <v>2B</v>
      </c>
      <c r="L4991" s="4">
        <f>INDEX(RegionStoreCount[Store Count],MATCH(Sales[[#This Row],[RegionStoretype]],RegionStoreCount[Region/Type],0))</f>
        <v>6</v>
      </c>
      <c r="M4991" s="4">
        <f>AND(Sales[[#This Row],[date]]&lt;=TY_YTDMax,Sales[[#This Row],[date]]&gt;=TY_YTDMin)*Sales[[#This Row],[sales]]</f>
        <v>0</v>
      </c>
      <c r="N4991" s="4">
        <f>AND(Sales[[#This Row],[date]]&lt;=LY_YTDMax,Sales[[#This Row],[date]]&gt;=LY_YTDMin)*Sales[[#This Row],[sales]]</f>
        <v>0</v>
      </c>
      <c r="O4991" s="4">
        <f>AND(Sales[[#This Row],[date]]&gt;=YoY_Min,Sales[[#This Row],[date]]&lt;=TY_YTDMax)*(Sales[[#This Row],[sales]]/Sales[[#This Row],[sqft]])</f>
        <v>0.68395765077605319</v>
      </c>
      <c r="P4991" s="4">
        <f>SUMIF(Sales[RegionStoretype],Sales[[#This Row],[RegionStoretype]],Sales[YoY_SSF])/Sales[[#This Row],[Region_TypeCount]]</f>
        <v>58.393757732919049</v>
      </c>
    </row>
    <row r="4992" spans="1:16" x14ac:dyDescent="0.25">
      <c r="A4992" s="1">
        <v>43077</v>
      </c>
      <c r="B4992">
        <v>17</v>
      </c>
      <c r="C4992">
        <v>5</v>
      </c>
      <c r="D4992">
        <v>269987.86410000001</v>
      </c>
      <c r="E4992">
        <f>INDEX(Stores[region],MATCH(Sales[[#This Row],[store_no]],Stores[store_no],0))</f>
        <v>3</v>
      </c>
      <c r="F4992" t="str">
        <f>INDEX(Stores[storetype],MATCH(Sales[[#This Row],[store_no]],Stores[store_no],0))</f>
        <v>B</v>
      </c>
      <c r="G4992" t="str">
        <f>INDEX(Stores[location_city],MATCH(Sales[[#This Row],[store_no]],Stores[store_no],0))</f>
        <v>Fargo</v>
      </c>
      <c r="H4992" t="str">
        <f>INDEX(Stores[location_state],MATCH(Sales[[#This Row],[store_no]],Stores[store_no],0))</f>
        <v>North Dakota</v>
      </c>
      <c r="I4992">
        <f>INDEX(Stores[sqft],MATCH(Sales[[#This Row],[store_no]],Stores[store_no],0))</f>
        <v>211600</v>
      </c>
      <c r="J4992" s="4" t="str">
        <f>INDEX(Departments[dept_name],MATCH(Sales[[#This Row],[dept_no]],Departments[dept_no],0))</f>
        <v>Clothing</v>
      </c>
      <c r="K4992" s="4" t="str">
        <f>CONCATENATE(Sales[[#This Row],[region]],Sales[[#This Row],[storetype]])</f>
        <v>3B</v>
      </c>
      <c r="L4992" s="4">
        <f>INDEX(RegionStoreCount[Store Count],MATCH(Sales[[#This Row],[RegionStoretype]],RegionStoreCount[Region/Type],0))</f>
        <v>4</v>
      </c>
      <c r="M4992" s="4">
        <f>AND(Sales[[#This Row],[date]]&lt;=TY_YTDMax,Sales[[#This Row],[date]]&gt;=TY_YTDMin)*Sales[[#This Row],[sales]]</f>
        <v>0</v>
      </c>
      <c r="N4992" s="4">
        <f>AND(Sales[[#This Row],[date]]&lt;=LY_YTDMax,Sales[[#This Row],[date]]&gt;=LY_YTDMin)*Sales[[#This Row],[sales]]</f>
        <v>0</v>
      </c>
      <c r="O4992" s="4">
        <f>AND(Sales[[#This Row],[date]]&gt;=YoY_Min,Sales[[#This Row],[date]]&lt;=TY_YTDMax)*(Sales[[#This Row],[sales]]/Sales[[#This Row],[sqft]])</f>
        <v>1.2759350855387523</v>
      </c>
      <c r="P4992" s="4">
        <f>SUMIF(Sales[RegionStoretype],Sales[[#This Row],[RegionStoretype]],Sales[YoY_SSF])/Sales[[#This Row],[Region_TypeCount]]</f>
        <v>58.312187288105562</v>
      </c>
    </row>
    <row r="4993" spans="1:16" x14ac:dyDescent="0.25">
      <c r="A4993" s="1">
        <v>43077</v>
      </c>
      <c r="B4993">
        <v>17</v>
      </c>
      <c r="C4993">
        <v>11</v>
      </c>
      <c r="D4993">
        <v>2649.6848</v>
      </c>
      <c r="E4993">
        <f>INDEX(Stores[region],MATCH(Sales[[#This Row],[store_no]],Stores[store_no],0))</f>
        <v>3</v>
      </c>
      <c r="F4993" t="str">
        <f>INDEX(Stores[storetype],MATCH(Sales[[#This Row],[store_no]],Stores[store_no],0))</f>
        <v>B</v>
      </c>
      <c r="G4993" t="str">
        <f>INDEX(Stores[location_city],MATCH(Sales[[#This Row],[store_no]],Stores[store_no],0))</f>
        <v>Fargo</v>
      </c>
      <c r="H4993" t="str">
        <f>INDEX(Stores[location_state],MATCH(Sales[[#This Row],[store_no]],Stores[store_no],0))</f>
        <v>North Dakota</v>
      </c>
      <c r="I4993">
        <f>INDEX(Stores[sqft],MATCH(Sales[[#This Row],[store_no]],Stores[store_no],0))</f>
        <v>211600</v>
      </c>
      <c r="J4993" s="4" t="str">
        <f>INDEX(Departments[dept_name],MATCH(Sales[[#This Row],[dept_no]],Departments[dept_no],0))</f>
        <v>Home</v>
      </c>
      <c r="K4993" s="4" t="str">
        <f>CONCATENATE(Sales[[#This Row],[region]],Sales[[#This Row],[storetype]])</f>
        <v>3B</v>
      </c>
      <c r="L4993" s="4">
        <f>INDEX(RegionStoreCount[Store Count],MATCH(Sales[[#This Row],[RegionStoretype]],RegionStoreCount[Region/Type],0))</f>
        <v>4</v>
      </c>
      <c r="M4993" s="4">
        <f>AND(Sales[[#This Row],[date]]&lt;=TY_YTDMax,Sales[[#This Row],[date]]&gt;=TY_YTDMin)*Sales[[#This Row],[sales]]</f>
        <v>0</v>
      </c>
      <c r="N4993" s="4">
        <f>AND(Sales[[#This Row],[date]]&lt;=LY_YTDMax,Sales[[#This Row],[date]]&gt;=LY_YTDMin)*Sales[[#This Row],[sales]]</f>
        <v>0</v>
      </c>
      <c r="O4993" s="4">
        <f>AND(Sales[[#This Row],[date]]&gt;=YoY_Min,Sales[[#This Row],[date]]&lt;=TY_YTDMax)*(Sales[[#This Row],[sales]]/Sales[[#This Row],[sqft]])</f>
        <v>1.2522139886578449E-2</v>
      </c>
      <c r="P4993" s="4">
        <f>SUMIF(Sales[RegionStoretype],Sales[[#This Row],[RegionStoretype]],Sales[YoY_SSF])/Sales[[#This Row],[Region_TypeCount]]</f>
        <v>58.312187288105562</v>
      </c>
    </row>
    <row r="4994" spans="1:16" x14ac:dyDescent="0.25">
      <c r="A4994" s="1">
        <v>43077</v>
      </c>
      <c r="B4994">
        <v>17</v>
      </c>
      <c r="C4994">
        <v>12</v>
      </c>
      <c r="D4994">
        <v>73091.880700000009</v>
      </c>
      <c r="E4994">
        <f>INDEX(Stores[region],MATCH(Sales[[#This Row],[store_no]],Stores[store_no],0))</f>
        <v>3</v>
      </c>
      <c r="F4994" t="str">
        <f>INDEX(Stores[storetype],MATCH(Sales[[#This Row],[store_no]],Stores[store_no],0))</f>
        <v>B</v>
      </c>
      <c r="G4994" t="str">
        <f>INDEX(Stores[location_city],MATCH(Sales[[#This Row],[store_no]],Stores[store_no],0))</f>
        <v>Fargo</v>
      </c>
      <c r="H4994" t="str">
        <f>INDEX(Stores[location_state],MATCH(Sales[[#This Row],[store_no]],Stores[store_no],0))</f>
        <v>North Dakota</v>
      </c>
      <c r="I4994">
        <f>INDEX(Stores[sqft],MATCH(Sales[[#This Row],[store_no]],Stores[store_no],0))</f>
        <v>211600</v>
      </c>
      <c r="J4994" s="4" t="str">
        <f>INDEX(Departments[dept_name],MATCH(Sales[[#This Row],[dept_no]],Departments[dept_no],0))</f>
        <v>Jewelery</v>
      </c>
      <c r="K4994" s="4" t="str">
        <f>CONCATENATE(Sales[[#This Row],[region]],Sales[[#This Row],[storetype]])</f>
        <v>3B</v>
      </c>
      <c r="L4994" s="4">
        <f>INDEX(RegionStoreCount[Store Count],MATCH(Sales[[#This Row],[RegionStoretype]],RegionStoreCount[Region/Type],0))</f>
        <v>4</v>
      </c>
      <c r="M4994" s="4">
        <f>AND(Sales[[#This Row],[date]]&lt;=TY_YTDMax,Sales[[#This Row],[date]]&gt;=TY_YTDMin)*Sales[[#This Row],[sales]]</f>
        <v>0</v>
      </c>
      <c r="N4994" s="4">
        <f>AND(Sales[[#This Row],[date]]&lt;=LY_YTDMax,Sales[[#This Row],[date]]&gt;=LY_YTDMin)*Sales[[#This Row],[sales]]</f>
        <v>0</v>
      </c>
      <c r="O4994" s="4">
        <f>AND(Sales[[#This Row],[date]]&gt;=YoY_Min,Sales[[#This Row],[date]]&lt;=TY_YTDMax)*(Sales[[#This Row],[sales]]/Sales[[#This Row],[sqft]])</f>
        <v>0.34542476701323255</v>
      </c>
      <c r="P4994" s="4">
        <f>SUMIF(Sales[RegionStoretype],Sales[[#This Row],[RegionStoretype]],Sales[YoY_SSF])/Sales[[#This Row],[Region_TypeCount]]</f>
        <v>58.312187288105562</v>
      </c>
    </row>
    <row r="4995" spans="1:16" x14ac:dyDescent="0.25">
      <c r="A4995" s="1">
        <v>43077</v>
      </c>
      <c r="B4995">
        <v>17</v>
      </c>
      <c r="C4995">
        <v>18</v>
      </c>
      <c r="D4995">
        <v>91977.597600000008</v>
      </c>
      <c r="E4995">
        <f>INDEX(Stores[region],MATCH(Sales[[#This Row],[store_no]],Stores[store_no],0))</f>
        <v>3</v>
      </c>
      <c r="F4995" t="str">
        <f>INDEX(Stores[storetype],MATCH(Sales[[#This Row],[store_no]],Stores[store_no],0))</f>
        <v>B</v>
      </c>
      <c r="G4995" t="str">
        <f>INDEX(Stores[location_city],MATCH(Sales[[#This Row],[store_no]],Stores[store_no],0))</f>
        <v>Fargo</v>
      </c>
      <c r="H4995" t="str">
        <f>INDEX(Stores[location_state],MATCH(Sales[[#This Row],[store_no]],Stores[store_no],0))</f>
        <v>North Dakota</v>
      </c>
      <c r="I4995">
        <f>INDEX(Stores[sqft],MATCH(Sales[[#This Row],[store_no]],Stores[store_no],0))</f>
        <v>211600</v>
      </c>
      <c r="J4995" s="4" t="str">
        <f>INDEX(Departments[dept_name],MATCH(Sales[[#This Row],[dept_no]],Departments[dept_no],0))</f>
        <v>Sports</v>
      </c>
      <c r="K4995" s="4" t="str">
        <f>CONCATENATE(Sales[[#This Row],[region]],Sales[[#This Row],[storetype]])</f>
        <v>3B</v>
      </c>
      <c r="L4995" s="4">
        <f>INDEX(RegionStoreCount[Store Count],MATCH(Sales[[#This Row],[RegionStoretype]],RegionStoreCount[Region/Type],0))</f>
        <v>4</v>
      </c>
      <c r="M4995" s="4">
        <f>AND(Sales[[#This Row],[date]]&lt;=TY_YTDMax,Sales[[#This Row],[date]]&gt;=TY_YTDMin)*Sales[[#This Row],[sales]]</f>
        <v>0</v>
      </c>
      <c r="N4995" s="4">
        <f>AND(Sales[[#This Row],[date]]&lt;=LY_YTDMax,Sales[[#This Row],[date]]&gt;=LY_YTDMin)*Sales[[#This Row],[sales]]</f>
        <v>0</v>
      </c>
      <c r="O4995" s="4">
        <f>AND(Sales[[#This Row],[date]]&gt;=YoY_Min,Sales[[#This Row],[date]]&lt;=TY_YTDMax)*(Sales[[#This Row],[sales]]/Sales[[#This Row],[sqft]])</f>
        <v>0.43467673724007566</v>
      </c>
      <c r="P4995" s="4">
        <f>SUMIF(Sales[RegionStoretype],Sales[[#This Row],[RegionStoretype]],Sales[YoY_SSF])/Sales[[#This Row],[Region_TypeCount]]</f>
        <v>58.312187288105562</v>
      </c>
    </row>
    <row r="4996" spans="1:16" x14ac:dyDescent="0.25">
      <c r="A4996" s="1">
        <v>43077</v>
      </c>
      <c r="B4996">
        <v>18</v>
      </c>
      <c r="C4996">
        <v>3</v>
      </c>
      <c r="D4996">
        <v>59422.4568</v>
      </c>
      <c r="E4996">
        <f>INDEX(Stores[region],MATCH(Sales[[#This Row],[store_no]],Stores[store_no],0))</f>
        <v>2</v>
      </c>
      <c r="F4996" t="str">
        <f>INDEX(Stores[storetype],MATCH(Sales[[#This Row],[store_no]],Stores[store_no],0))</f>
        <v>B</v>
      </c>
      <c r="G4996" t="str">
        <f>INDEX(Stores[location_city],MATCH(Sales[[#This Row],[store_no]],Stores[store_no],0))</f>
        <v>Chicago</v>
      </c>
      <c r="H4996" t="str">
        <f>INDEX(Stores[location_state],MATCH(Sales[[#This Row],[store_no]],Stores[store_no],0))</f>
        <v>Illinois</v>
      </c>
      <c r="I4996">
        <f>INDEX(Stores[sqft],MATCH(Sales[[#This Row],[store_no]],Stores[store_no],0))</f>
        <v>120700</v>
      </c>
      <c r="J4996" s="4" t="str">
        <f>INDEX(Departments[dept_name],MATCH(Sales[[#This Row],[dept_no]],Departments[dept_no],0))</f>
        <v>Beauty</v>
      </c>
      <c r="K4996" s="4" t="str">
        <f>CONCATENATE(Sales[[#This Row],[region]],Sales[[#This Row],[storetype]])</f>
        <v>2B</v>
      </c>
      <c r="L4996" s="4">
        <f>INDEX(RegionStoreCount[Store Count],MATCH(Sales[[#This Row],[RegionStoretype]],RegionStoreCount[Region/Type],0))</f>
        <v>6</v>
      </c>
      <c r="M4996" s="4">
        <f>AND(Sales[[#This Row],[date]]&lt;=TY_YTDMax,Sales[[#This Row],[date]]&gt;=TY_YTDMin)*Sales[[#This Row],[sales]]</f>
        <v>0</v>
      </c>
      <c r="N4996" s="4">
        <f>AND(Sales[[#This Row],[date]]&lt;=LY_YTDMax,Sales[[#This Row],[date]]&gt;=LY_YTDMin)*Sales[[#This Row],[sales]]</f>
        <v>0</v>
      </c>
      <c r="O4996" s="4">
        <f>AND(Sales[[#This Row],[date]]&gt;=YoY_Min,Sales[[#This Row],[date]]&lt;=TY_YTDMax)*(Sales[[#This Row],[sales]]/Sales[[#This Row],[sqft]])</f>
        <v>0.49231530074565039</v>
      </c>
      <c r="P4996" s="4">
        <f>SUMIF(Sales[RegionStoretype],Sales[[#This Row],[RegionStoretype]],Sales[YoY_SSF])/Sales[[#This Row],[Region_TypeCount]]</f>
        <v>58.393757732919049</v>
      </c>
    </row>
    <row r="4997" spans="1:16" x14ac:dyDescent="0.25">
      <c r="A4997" s="1">
        <v>43077</v>
      </c>
      <c r="B4997">
        <v>19</v>
      </c>
      <c r="C4997">
        <v>4</v>
      </c>
      <c r="D4997">
        <v>149595.25160000002</v>
      </c>
      <c r="E4997">
        <f>INDEX(Stores[region],MATCH(Sales[[#This Row],[store_no]],Stores[store_no],0))</f>
        <v>3</v>
      </c>
      <c r="F4997" t="str">
        <f>INDEX(Stores[storetype],MATCH(Sales[[#This Row],[store_no]],Stores[store_no],0))</f>
        <v>A</v>
      </c>
      <c r="G4997" t="str">
        <f>INDEX(Stores[location_city],MATCH(Sales[[#This Row],[store_no]],Stores[store_no],0))</f>
        <v>Des Moines</v>
      </c>
      <c r="H4997" t="str">
        <f>INDEX(Stores[location_state],MATCH(Sales[[#This Row],[store_no]],Stores[store_no],0))</f>
        <v>Iowa</v>
      </c>
      <c r="I4997">
        <f>INDEX(Stores[sqft],MATCH(Sales[[#This Row],[store_no]],Stores[store_no],0))</f>
        <v>197600</v>
      </c>
      <c r="J4997" s="4" t="str">
        <f>INDEX(Departments[dept_name],MATCH(Sales[[#This Row],[dept_no]],Departments[dept_no],0))</f>
        <v>Books</v>
      </c>
      <c r="K4997" s="4" t="str">
        <f>CONCATENATE(Sales[[#This Row],[region]],Sales[[#This Row],[storetype]])</f>
        <v>3A</v>
      </c>
      <c r="L4997" s="4">
        <f>INDEX(RegionStoreCount[Store Count],MATCH(Sales[[#This Row],[RegionStoretype]],RegionStoreCount[Region/Type],0))</f>
        <v>9</v>
      </c>
      <c r="M4997" s="4">
        <f>AND(Sales[[#This Row],[date]]&lt;=TY_YTDMax,Sales[[#This Row],[date]]&gt;=TY_YTDMin)*Sales[[#This Row],[sales]]</f>
        <v>0</v>
      </c>
      <c r="N4997" s="4">
        <f>AND(Sales[[#This Row],[date]]&lt;=LY_YTDMax,Sales[[#This Row],[date]]&gt;=LY_YTDMin)*Sales[[#This Row],[sales]]</f>
        <v>0</v>
      </c>
      <c r="O4997" s="4">
        <f>AND(Sales[[#This Row],[date]]&gt;=YoY_Min,Sales[[#This Row],[date]]&lt;=TY_YTDMax)*(Sales[[#This Row],[sales]]/Sales[[#This Row],[sqft]])</f>
        <v>0.75706098987854265</v>
      </c>
      <c r="P4997" s="4">
        <f>SUMIF(Sales[RegionStoretype],Sales[[#This Row],[RegionStoretype]],Sales[YoY_SSF])/Sales[[#This Row],[Region_TypeCount]]</f>
        <v>53.603836561720975</v>
      </c>
    </row>
    <row r="4998" spans="1:16" x14ac:dyDescent="0.25">
      <c r="A4998" s="1">
        <v>43077</v>
      </c>
      <c r="B4998">
        <v>19</v>
      </c>
      <c r="C4998">
        <v>20</v>
      </c>
      <c r="D4998">
        <v>44857.493199999997</v>
      </c>
      <c r="E4998">
        <f>INDEX(Stores[region],MATCH(Sales[[#This Row],[store_no]],Stores[store_no],0))</f>
        <v>3</v>
      </c>
      <c r="F4998" t="str">
        <f>INDEX(Stores[storetype],MATCH(Sales[[#This Row],[store_no]],Stores[store_no],0))</f>
        <v>A</v>
      </c>
      <c r="G4998" t="str">
        <f>INDEX(Stores[location_city],MATCH(Sales[[#This Row],[store_no]],Stores[store_no],0))</f>
        <v>Des Moines</v>
      </c>
      <c r="H4998" t="str">
        <f>INDEX(Stores[location_state],MATCH(Sales[[#This Row],[store_no]],Stores[store_no],0))</f>
        <v>Iowa</v>
      </c>
      <c r="I4998">
        <f>INDEX(Stores[sqft],MATCH(Sales[[#This Row],[store_no]],Stores[store_no],0))</f>
        <v>197600</v>
      </c>
      <c r="J4998" s="4" t="str">
        <f>INDEX(Departments[dept_name],MATCH(Sales[[#This Row],[dept_no]],Departments[dept_no],0))</f>
        <v>Toys</v>
      </c>
      <c r="K4998" s="4" t="str">
        <f>CONCATENATE(Sales[[#This Row],[region]],Sales[[#This Row],[storetype]])</f>
        <v>3A</v>
      </c>
      <c r="L4998" s="4">
        <f>INDEX(RegionStoreCount[Store Count],MATCH(Sales[[#This Row],[RegionStoretype]],RegionStoreCount[Region/Type],0))</f>
        <v>9</v>
      </c>
      <c r="M4998" s="4">
        <f>AND(Sales[[#This Row],[date]]&lt;=TY_YTDMax,Sales[[#This Row],[date]]&gt;=TY_YTDMin)*Sales[[#This Row],[sales]]</f>
        <v>0</v>
      </c>
      <c r="N4998" s="4">
        <f>AND(Sales[[#This Row],[date]]&lt;=LY_YTDMax,Sales[[#This Row],[date]]&gt;=LY_YTDMin)*Sales[[#This Row],[sales]]</f>
        <v>0</v>
      </c>
      <c r="O4998" s="4">
        <f>AND(Sales[[#This Row],[date]]&gt;=YoY_Min,Sales[[#This Row],[date]]&lt;=TY_YTDMax)*(Sales[[#This Row],[sales]]/Sales[[#This Row],[sqft]])</f>
        <v>0.22701160526315789</v>
      </c>
      <c r="P4998" s="4">
        <f>SUMIF(Sales[RegionStoretype],Sales[[#This Row],[RegionStoretype]],Sales[YoY_SSF])/Sales[[#This Row],[Region_TypeCount]]</f>
        <v>53.603836561720975</v>
      </c>
    </row>
    <row r="4999" spans="1:16" x14ac:dyDescent="0.25">
      <c r="A4999" s="1">
        <v>43077</v>
      </c>
      <c r="B4999">
        <v>20</v>
      </c>
      <c r="C4999">
        <v>1</v>
      </c>
      <c r="D4999">
        <v>189.92079999999999</v>
      </c>
      <c r="E4999">
        <f>INDEX(Stores[region],MATCH(Sales[[#This Row],[store_no]],Stores[store_no],0))</f>
        <v>1</v>
      </c>
      <c r="F4999" t="str">
        <f>INDEX(Stores[storetype],MATCH(Sales[[#This Row],[store_no]],Stores[store_no],0))</f>
        <v>A</v>
      </c>
      <c r="G4999" t="str">
        <f>INDEX(Stores[location_city],MATCH(Sales[[#This Row],[store_no]],Stores[store_no],0))</f>
        <v>South Bend</v>
      </c>
      <c r="H4999" t="str">
        <f>INDEX(Stores[location_state],MATCH(Sales[[#This Row],[store_no]],Stores[store_no],0))</f>
        <v>Indiana</v>
      </c>
      <c r="I4999">
        <f>INDEX(Stores[sqft],MATCH(Sales[[#This Row],[store_no]],Stores[store_no],0))</f>
        <v>39700</v>
      </c>
      <c r="J4999" s="4" t="str">
        <f>INDEX(Departments[dept_name],MATCH(Sales[[#This Row],[dept_no]],Departments[dept_no],0))</f>
        <v>Automotive</v>
      </c>
      <c r="K4999" s="4" t="str">
        <f>CONCATENATE(Sales[[#This Row],[region]],Sales[[#This Row],[storetype]])</f>
        <v>1A</v>
      </c>
      <c r="L4999" s="4">
        <f>INDEX(RegionStoreCount[Store Count],MATCH(Sales[[#This Row],[RegionStoretype]],RegionStoreCount[Region/Type],0))</f>
        <v>5</v>
      </c>
      <c r="M4999" s="4">
        <f>AND(Sales[[#This Row],[date]]&lt;=TY_YTDMax,Sales[[#This Row],[date]]&gt;=TY_YTDMin)*Sales[[#This Row],[sales]]</f>
        <v>0</v>
      </c>
      <c r="N4999" s="4">
        <f>AND(Sales[[#This Row],[date]]&lt;=LY_YTDMax,Sales[[#This Row],[date]]&gt;=LY_YTDMin)*Sales[[#This Row],[sales]]</f>
        <v>0</v>
      </c>
      <c r="O4999" s="4">
        <f>AND(Sales[[#This Row],[date]]&gt;=YoY_Min,Sales[[#This Row],[date]]&lt;=TY_YTDMax)*(Sales[[#This Row],[sales]]/Sales[[#This Row],[sqft]])</f>
        <v>4.7838992443324929E-3</v>
      </c>
      <c r="P4999" s="4">
        <f>SUMIF(Sales[RegionStoretype],Sales[[#This Row],[RegionStoretype]],Sales[YoY_SSF])/Sales[[#This Row],[Region_TypeCount]]</f>
        <v>59.469551530910678</v>
      </c>
    </row>
    <row r="5000" spans="1:16" x14ac:dyDescent="0.25">
      <c r="A5000" s="1">
        <v>43077</v>
      </c>
      <c r="B5000">
        <v>20</v>
      </c>
      <c r="C5000">
        <v>2</v>
      </c>
      <c r="D5000">
        <v>21515.699500000002</v>
      </c>
      <c r="E5000">
        <f>INDEX(Stores[region],MATCH(Sales[[#This Row],[store_no]],Stores[store_no],0))</f>
        <v>1</v>
      </c>
      <c r="F5000" t="str">
        <f>INDEX(Stores[storetype],MATCH(Sales[[#This Row],[store_no]],Stores[store_no],0))</f>
        <v>A</v>
      </c>
      <c r="G5000" t="str">
        <f>INDEX(Stores[location_city],MATCH(Sales[[#This Row],[store_no]],Stores[store_no],0))</f>
        <v>South Bend</v>
      </c>
      <c r="H5000" t="str">
        <f>INDEX(Stores[location_state],MATCH(Sales[[#This Row],[store_no]],Stores[store_no],0))</f>
        <v>Indiana</v>
      </c>
      <c r="I5000">
        <f>INDEX(Stores[sqft],MATCH(Sales[[#This Row],[store_no]],Stores[store_no],0))</f>
        <v>39700</v>
      </c>
      <c r="J5000" s="4" t="str">
        <f>INDEX(Departments[dept_name],MATCH(Sales[[#This Row],[dept_no]],Departments[dept_no],0))</f>
        <v>Baby</v>
      </c>
      <c r="K5000" s="4" t="str">
        <f>CONCATENATE(Sales[[#This Row],[region]],Sales[[#This Row],[storetype]])</f>
        <v>1A</v>
      </c>
      <c r="L5000" s="4">
        <f>INDEX(RegionStoreCount[Store Count],MATCH(Sales[[#This Row],[RegionStoretype]],RegionStoreCount[Region/Type],0))</f>
        <v>5</v>
      </c>
      <c r="M5000" s="4">
        <f>AND(Sales[[#This Row],[date]]&lt;=TY_YTDMax,Sales[[#This Row],[date]]&gt;=TY_YTDMin)*Sales[[#This Row],[sales]]</f>
        <v>0</v>
      </c>
      <c r="N5000" s="4">
        <f>AND(Sales[[#This Row],[date]]&lt;=LY_YTDMax,Sales[[#This Row],[date]]&gt;=LY_YTDMin)*Sales[[#This Row],[sales]]</f>
        <v>0</v>
      </c>
      <c r="O5000" s="4">
        <f>AND(Sales[[#This Row],[date]]&gt;=YoY_Min,Sales[[#This Row],[date]]&lt;=TY_YTDMax)*(Sales[[#This Row],[sales]]/Sales[[#This Row],[sqft]])</f>
        <v>0.54195716624685142</v>
      </c>
      <c r="P5000" s="4">
        <f>SUMIF(Sales[RegionStoretype],Sales[[#This Row],[RegionStoretype]],Sales[YoY_SSF])/Sales[[#This Row],[Region_TypeCount]]</f>
        <v>59.469551530910678</v>
      </c>
    </row>
    <row r="5001" spans="1:16" x14ac:dyDescent="0.25">
      <c r="A5001" s="1">
        <v>43077</v>
      </c>
      <c r="B5001">
        <v>20</v>
      </c>
      <c r="C5001">
        <v>10</v>
      </c>
      <c r="D5001">
        <v>1837.53</v>
      </c>
      <c r="E5001">
        <f>INDEX(Stores[region],MATCH(Sales[[#This Row],[store_no]],Stores[store_no],0))</f>
        <v>1</v>
      </c>
      <c r="F5001" t="str">
        <f>INDEX(Stores[storetype],MATCH(Sales[[#This Row],[store_no]],Stores[store_no],0))</f>
        <v>A</v>
      </c>
      <c r="G5001" t="str">
        <f>INDEX(Stores[location_city],MATCH(Sales[[#This Row],[store_no]],Stores[store_no],0))</f>
        <v>South Bend</v>
      </c>
      <c r="H5001" t="str">
        <f>INDEX(Stores[location_state],MATCH(Sales[[#This Row],[store_no]],Stores[store_no],0))</f>
        <v>Indiana</v>
      </c>
      <c r="I5001">
        <f>INDEX(Stores[sqft],MATCH(Sales[[#This Row],[store_no]],Stores[store_no],0))</f>
        <v>39700</v>
      </c>
      <c r="J5001" s="4" t="str">
        <f>INDEX(Departments[dept_name],MATCH(Sales[[#This Row],[dept_no]],Departments[dept_no],0))</f>
        <v>Health</v>
      </c>
      <c r="K5001" s="4" t="str">
        <f>CONCATENATE(Sales[[#This Row],[region]],Sales[[#This Row],[storetype]])</f>
        <v>1A</v>
      </c>
      <c r="L5001" s="4">
        <f>INDEX(RegionStoreCount[Store Count],MATCH(Sales[[#This Row],[RegionStoretype]],RegionStoreCount[Region/Type],0))</f>
        <v>5</v>
      </c>
      <c r="M5001" s="4">
        <f>AND(Sales[[#This Row],[date]]&lt;=TY_YTDMax,Sales[[#This Row],[date]]&gt;=TY_YTDMin)*Sales[[#This Row],[sales]]</f>
        <v>0</v>
      </c>
      <c r="N5001" s="4">
        <f>AND(Sales[[#This Row],[date]]&lt;=LY_YTDMax,Sales[[#This Row],[date]]&gt;=LY_YTDMin)*Sales[[#This Row],[sales]]</f>
        <v>0</v>
      </c>
      <c r="O5001" s="4">
        <f>AND(Sales[[#This Row],[date]]&gt;=YoY_Min,Sales[[#This Row],[date]]&lt;=TY_YTDMax)*(Sales[[#This Row],[sales]]/Sales[[#This Row],[sqft]])</f>
        <v>4.6285390428211587E-2</v>
      </c>
      <c r="P5001" s="4">
        <f>SUMIF(Sales[RegionStoretype],Sales[[#This Row],[RegionStoretype]],Sales[YoY_SSF])/Sales[[#This Row],[Region_TypeCount]]</f>
        <v>59.469551530910678</v>
      </c>
    </row>
    <row r="5002" spans="1:16" x14ac:dyDescent="0.25">
      <c r="A5002" s="1">
        <v>43077</v>
      </c>
      <c r="B5002">
        <v>21</v>
      </c>
      <c r="C5002">
        <v>1</v>
      </c>
      <c r="D5002">
        <v>105317.66929999999</v>
      </c>
      <c r="E5002">
        <f>INDEX(Stores[region],MATCH(Sales[[#This Row],[store_no]],Stores[store_no],0))</f>
        <v>2</v>
      </c>
      <c r="F5002" t="str">
        <f>INDEX(Stores[storetype],MATCH(Sales[[#This Row],[store_no]],Stores[store_no],0))</f>
        <v>B</v>
      </c>
      <c r="G5002" t="str">
        <f>INDEX(Stores[location_city],MATCH(Sales[[#This Row],[store_no]],Stores[store_no],0))</f>
        <v>Madison</v>
      </c>
      <c r="H5002" t="str">
        <f>INDEX(Stores[location_state],MATCH(Sales[[#This Row],[store_no]],Stores[store_no],0))</f>
        <v>Wisconsin</v>
      </c>
      <c r="I5002">
        <f>INDEX(Stores[sqft],MATCH(Sales[[#This Row],[store_no]],Stores[store_no],0))</f>
        <v>206400</v>
      </c>
      <c r="J5002" s="4" t="str">
        <f>INDEX(Departments[dept_name],MATCH(Sales[[#This Row],[dept_no]],Departments[dept_no],0))</f>
        <v>Automotive</v>
      </c>
      <c r="K5002" s="4" t="str">
        <f>CONCATENATE(Sales[[#This Row],[region]],Sales[[#This Row],[storetype]])</f>
        <v>2B</v>
      </c>
      <c r="L5002" s="4">
        <f>INDEX(RegionStoreCount[Store Count],MATCH(Sales[[#This Row],[RegionStoretype]],RegionStoreCount[Region/Type],0))</f>
        <v>6</v>
      </c>
      <c r="M5002" s="4">
        <f>AND(Sales[[#This Row],[date]]&lt;=TY_YTDMax,Sales[[#This Row],[date]]&gt;=TY_YTDMin)*Sales[[#This Row],[sales]]</f>
        <v>0</v>
      </c>
      <c r="N5002" s="4">
        <f>AND(Sales[[#This Row],[date]]&lt;=LY_YTDMax,Sales[[#This Row],[date]]&gt;=LY_YTDMin)*Sales[[#This Row],[sales]]</f>
        <v>0</v>
      </c>
      <c r="O5002" s="4">
        <f>AND(Sales[[#This Row],[date]]&gt;=YoY_Min,Sales[[#This Row],[date]]&lt;=TY_YTDMax)*(Sales[[#This Row],[sales]]/Sales[[#This Row],[sqft]])</f>
        <v>0.51026002567829454</v>
      </c>
      <c r="P5002" s="4">
        <f>SUMIF(Sales[RegionStoretype],Sales[[#This Row],[RegionStoretype]],Sales[YoY_SSF])/Sales[[#This Row],[Region_TypeCount]]</f>
        <v>58.393757732919049</v>
      </c>
    </row>
    <row r="5003" spans="1:16" x14ac:dyDescent="0.25">
      <c r="A5003" s="1">
        <v>43077</v>
      </c>
      <c r="B5003">
        <v>21</v>
      </c>
      <c r="C5003">
        <v>2</v>
      </c>
      <c r="D5003">
        <v>90236.439100000018</v>
      </c>
      <c r="E5003">
        <f>INDEX(Stores[region],MATCH(Sales[[#This Row],[store_no]],Stores[store_no],0))</f>
        <v>2</v>
      </c>
      <c r="F5003" t="str">
        <f>INDEX(Stores[storetype],MATCH(Sales[[#This Row],[store_no]],Stores[store_no],0))</f>
        <v>B</v>
      </c>
      <c r="G5003" t="str">
        <f>INDEX(Stores[location_city],MATCH(Sales[[#This Row],[store_no]],Stores[store_no],0))</f>
        <v>Madison</v>
      </c>
      <c r="H5003" t="str">
        <f>INDEX(Stores[location_state],MATCH(Sales[[#This Row],[store_no]],Stores[store_no],0))</f>
        <v>Wisconsin</v>
      </c>
      <c r="I5003">
        <f>INDEX(Stores[sqft],MATCH(Sales[[#This Row],[store_no]],Stores[store_no],0))</f>
        <v>206400</v>
      </c>
      <c r="J5003" s="4" t="str">
        <f>INDEX(Departments[dept_name],MATCH(Sales[[#This Row],[dept_no]],Departments[dept_no],0))</f>
        <v>Baby</v>
      </c>
      <c r="K5003" s="4" t="str">
        <f>CONCATENATE(Sales[[#This Row],[region]],Sales[[#This Row],[storetype]])</f>
        <v>2B</v>
      </c>
      <c r="L5003" s="4">
        <f>INDEX(RegionStoreCount[Store Count],MATCH(Sales[[#This Row],[RegionStoretype]],RegionStoreCount[Region/Type],0))</f>
        <v>6</v>
      </c>
      <c r="M5003" s="4">
        <f>AND(Sales[[#This Row],[date]]&lt;=TY_YTDMax,Sales[[#This Row],[date]]&gt;=TY_YTDMin)*Sales[[#This Row],[sales]]</f>
        <v>0</v>
      </c>
      <c r="N5003" s="4">
        <f>AND(Sales[[#This Row],[date]]&lt;=LY_YTDMax,Sales[[#This Row],[date]]&gt;=LY_YTDMin)*Sales[[#This Row],[sales]]</f>
        <v>0</v>
      </c>
      <c r="O5003" s="4">
        <f>AND(Sales[[#This Row],[date]]&gt;=YoY_Min,Sales[[#This Row],[date]]&lt;=TY_YTDMax)*(Sales[[#This Row],[sales]]/Sales[[#This Row],[sqft]])</f>
        <v>0.43719204990310084</v>
      </c>
      <c r="P5003" s="4">
        <f>SUMIF(Sales[RegionStoretype],Sales[[#This Row],[RegionStoretype]],Sales[YoY_SSF])/Sales[[#This Row],[Region_TypeCount]]</f>
        <v>58.393757732919049</v>
      </c>
    </row>
    <row r="5004" spans="1:16" x14ac:dyDescent="0.25">
      <c r="A5004" s="1">
        <v>43077</v>
      </c>
      <c r="B5004">
        <v>21</v>
      </c>
      <c r="C5004">
        <v>9</v>
      </c>
      <c r="D5004">
        <v>12280.3974</v>
      </c>
      <c r="E5004">
        <f>INDEX(Stores[region],MATCH(Sales[[#This Row],[store_no]],Stores[store_no],0))</f>
        <v>2</v>
      </c>
      <c r="F5004" t="str">
        <f>INDEX(Stores[storetype],MATCH(Sales[[#This Row],[store_no]],Stores[store_no],0))</f>
        <v>B</v>
      </c>
      <c r="G5004" t="str">
        <f>INDEX(Stores[location_city],MATCH(Sales[[#This Row],[store_no]],Stores[store_no],0))</f>
        <v>Madison</v>
      </c>
      <c r="H5004" t="str">
        <f>INDEX(Stores[location_state],MATCH(Sales[[#This Row],[store_no]],Stores[store_no],0))</f>
        <v>Wisconsin</v>
      </c>
      <c r="I5004">
        <f>INDEX(Stores[sqft],MATCH(Sales[[#This Row],[store_no]],Stores[store_no],0))</f>
        <v>206400</v>
      </c>
      <c r="J5004" s="4" t="str">
        <f>INDEX(Departments[dept_name],MATCH(Sales[[#This Row],[dept_no]],Departments[dept_no],0))</f>
        <v>Garden</v>
      </c>
      <c r="K5004" s="4" t="str">
        <f>CONCATENATE(Sales[[#This Row],[region]],Sales[[#This Row],[storetype]])</f>
        <v>2B</v>
      </c>
      <c r="L5004" s="4">
        <f>INDEX(RegionStoreCount[Store Count],MATCH(Sales[[#This Row],[RegionStoretype]],RegionStoreCount[Region/Type],0))</f>
        <v>6</v>
      </c>
      <c r="M5004" s="4">
        <f>AND(Sales[[#This Row],[date]]&lt;=TY_YTDMax,Sales[[#This Row],[date]]&gt;=TY_YTDMin)*Sales[[#This Row],[sales]]</f>
        <v>0</v>
      </c>
      <c r="N5004" s="4">
        <f>AND(Sales[[#This Row],[date]]&lt;=LY_YTDMax,Sales[[#This Row],[date]]&gt;=LY_YTDMin)*Sales[[#This Row],[sales]]</f>
        <v>0</v>
      </c>
      <c r="O5004" s="4">
        <f>AND(Sales[[#This Row],[date]]&gt;=YoY_Min,Sales[[#This Row],[date]]&lt;=TY_YTDMax)*(Sales[[#This Row],[sales]]/Sales[[#This Row],[sqft]])</f>
        <v>5.9498049418604648E-2</v>
      </c>
      <c r="P5004" s="4">
        <f>SUMIF(Sales[RegionStoretype],Sales[[#This Row],[RegionStoretype]],Sales[YoY_SSF])/Sales[[#This Row],[Region_TypeCount]]</f>
        <v>58.393757732919049</v>
      </c>
    </row>
    <row r="5005" spans="1:16" x14ac:dyDescent="0.25">
      <c r="A5005" s="1">
        <v>43077</v>
      </c>
      <c r="B5005">
        <v>21</v>
      </c>
      <c r="C5005">
        <v>18</v>
      </c>
      <c r="D5005">
        <v>336178.47119999997</v>
      </c>
      <c r="E5005">
        <f>INDEX(Stores[region],MATCH(Sales[[#This Row],[store_no]],Stores[store_no],0))</f>
        <v>2</v>
      </c>
      <c r="F5005" t="str">
        <f>INDEX(Stores[storetype],MATCH(Sales[[#This Row],[store_no]],Stores[store_no],0))</f>
        <v>B</v>
      </c>
      <c r="G5005" t="str">
        <f>INDEX(Stores[location_city],MATCH(Sales[[#This Row],[store_no]],Stores[store_no],0))</f>
        <v>Madison</v>
      </c>
      <c r="H5005" t="str">
        <f>INDEX(Stores[location_state],MATCH(Sales[[#This Row],[store_no]],Stores[store_no],0))</f>
        <v>Wisconsin</v>
      </c>
      <c r="I5005">
        <f>INDEX(Stores[sqft],MATCH(Sales[[#This Row],[store_no]],Stores[store_no],0))</f>
        <v>206400</v>
      </c>
      <c r="J5005" s="4" t="str">
        <f>INDEX(Departments[dept_name],MATCH(Sales[[#This Row],[dept_no]],Departments[dept_no],0))</f>
        <v>Sports</v>
      </c>
      <c r="K5005" s="4" t="str">
        <f>CONCATENATE(Sales[[#This Row],[region]],Sales[[#This Row],[storetype]])</f>
        <v>2B</v>
      </c>
      <c r="L5005" s="4">
        <f>INDEX(RegionStoreCount[Store Count],MATCH(Sales[[#This Row],[RegionStoretype]],RegionStoreCount[Region/Type],0))</f>
        <v>6</v>
      </c>
      <c r="M5005" s="4">
        <f>AND(Sales[[#This Row],[date]]&lt;=TY_YTDMax,Sales[[#This Row],[date]]&gt;=TY_YTDMin)*Sales[[#This Row],[sales]]</f>
        <v>0</v>
      </c>
      <c r="N5005" s="4">
        <f>AND(Sales[[#This Row],[date]]&lt;=LY_YTDMax,Sales[[#This Row],[date]]&gt;=LY_YTDMin)*Sales[[#This Row],[sales]]</f>
        <v>0</v>
      </c>
      <c r="O5005" s="4">
        <f>AND(Sales[[#This Row],[date]]&gt;=YoY_Min,Sales[[#This Row],[date]]&lt;=TY_YTDMax)*(Sales[[#This Row],[sales]]/Sales[[#This Row],[sqft]])</f>
        <v>1.6287716627906976</v>
      </c>
      <c r="P5005" s="4">
        <f>SUMIF(Sales[RegionStoretype],Sales[[#This Row],[RegionStoretype]],Sales[YoY_SSF])/Sales[[#This Row],[Region_TypeCount]]</f>
        <v>58.393757732919049</v>
      </c>
    </row>
    <row r="5006" spans="1:16" x14ac:dyDescent="0.25">
      <c r="A5006" s="1">
        <v>43077</v>
      </c>
      <c r="B5006">
        <v>22</v>
      </c>
      <c r="C5006">
        <v>8</v>
      </c>
      <c r="D5006">
        <v>13722.556100000002</v>
      </c>
      <c r="E5006">
        <f>INDEX(Stores[region],MATCH(Sales[[#This Row],[store_no]],Stores[store_no],0))</f>
        <v>3</v>
      </c>
      <c r="F5006" t="str">
        <f>INDEX(Stores[storetype],MATCH(Sales[[#This Row],[store_no]],Stores[store_no],0))</f>
        <v>B</v>
      </c>
      <c r="G5006" t="str">
        <f>INDEX(Stores[location_city],MATCH(Sales[[#This Row],[store_no]],Stores[store_no],0))</f>
        <v>Sioux Falls</v>
      </c>
      <c r="H5006" t="str">
        <f>INDEX(Stores[location_state],MATCH(Sales[[#This Row],[store_no]],Stores[store_no],0))</f>
        <v>South Dakota</v>
      </c>
      <c r="I5006">
        <f>INDEX(Stores[sqft],MATCH(Sales[[#This Row],[store_no]],Stores[store_no],0))</f>
        <v>57800</v>
      </c>
      <c r="J5006" s="4" t="str">
        <f>INDEX(Departments[dept_name],MATCH(Sales[[#This Row],[dept_no]],Departments[dept_no],0))</f>
        <v>Games</v>
      </c>
      <c r="K5006" s="4" t="str">
        <f>CONCATENATE(Sales[[#This Row],[region]],Sales[[#This Row],[storetype]])</f>
        <v>3B</v>
      </c>
      <c r="L5006" s="4">
        <f>INDEX(RegionStoreCount[Store Count],MATCH(Sales[[#This Row],[RegionStoretype]],RegionStoreCount[Region/Type],0))</f>
        <v>4</v>
      </c>
      <c r="M5006" s="4">
        <f>AND(Sales[[#This Row],[date]]&lt;=TY_YTDMax,Sales[[#This Row],[date]]&gt;=TY_YTDMin)*Sales[[#This Row],[sales]]</f>
        <v>0</v>
      </c>
      <c r="N5006" s="4">
        <f>AND(Sales[[#This Row],[date]]&lt;=LY_YTDMax,Sales[[#This Row],[date]]&gt;=LY_YTDMin)*Sales[[#This Row],[sales]]</f>
        <v>0</v>
      </c>
      <c r="O5006" s="4">
        <f>AND(Sales[[#This Row],[date]]&gt;=YoY_Min,Sales[[#This Row],[date]]&lt;=TY_YTDMax)*(Sales[[#This Row],[sales]]/Sales[[#This Row],[sqft]])</f>
        <v>0.23741446539792391</v>
      </c>
      <c r="P5006" s="4">
        <f>SUMIF(Sales[RegionStoretype],Sales[[#This Row],[RegionStoretype]],Sales[YoY_SSF])/Sales[[#This Row],[Region_TypeCount]]</f>
        <v>58.312187288105562</v>
      </c>
    </row>
    <row r="5007" spans="1:16" x14ac:dyDescent="0.25">
      <c r="A5007" s="1">
        <v>43077</v>
      </c>
      <c r="B5007">
        <v>22</v>
      </c>
      <c r="C5007">
        <v>16</v>
      </c>
      <c r="D5007">
        <v>74592.069900000002</v>
      </c>
      <c r="E5007">
        <f>INDEX(Stores[region],MATCH(Sales[[#This Row],[store_no]],Stores[store_no],0))</f>
        <v>3</v>
      </c>
      <c r="F5007" t="str">
        <f>INDEX(Stores[storetype],MATCH(Sales[[#This Row],[store_no]],Stores[store_no],0))</f>
        <v>B</v>
      </c>
      <c r="G5007" t="str">
        <f>INDEX(Stores[location_city],MATCH(Sales[[#This Row],[store_no]],Stores[store_no],0))</f>
        <v>Sioux Falls</v>
      </c>
      <c r="H5007" t="str">
        <f>INDEX(Stores[location_state],MATCH(Sales[[#This Row],[store_no]],Stores[store_no],0))</f>
        <v>South Dakota</v>
      </c>
      <c r="I5007">
        <f>INDEX(Stores[sqft],MATCH(Sales[[#This Row],[store_no]],Stores[store_no],0))</f>
        <v>57800</v>
      </c>
      <c r="J5007" s="4" t="str">
        <f>INDEX(Departments[dept_name],MATCH(Sales[[#This Row],[dept_no]],Departments[dept_no],0))</f>
        <v>Outdoors</v>
      </c>
      <c r="K5007" s="4" t="str">
        <f>CONCATENATE(Sales[[#This Row],[region]],Sales[[#This Row],[storetype]])</f>
        <v>3B</v>
      </c>
      <c r="L5007" s="4">
        <f>INDEX(RegionStoreCount[Store Count],MATCH(Sales[[#This Row],[RegionStoretype]],RegionStoreCount[Region/Type],0))</f>
        <v>4</v>
      </c>
      <c r="M5007" s="4">
        <f>AND(Sales[[#This Row],[date]]&lt;=TY_YTDMax,Sales[[#This Row],[date]]&gt;=TY_YTDMin)*Sales[[#This Row],[sales]]</f>
        <v>0</v>
      </c>
      <c r="N5007" s="4">
        <f>AND(Sales[[#This Row],[date]]&lt;=LY_YTDMax,Sales[[#This Row],[date]]&gt;=LY_YTDMin)*Sales[[#This Row],[sales]]</f>
        <v>0</v>
      </c>
      <c r="O5007" s="4">
        <f>AND(Sales[[#This Row],[date]]&gt;=YoY_Min,Sales[[#This Row],[date]]&lt;=TY_YTDMax)*(Sales[[#This Row],[sales]]/Sales[[#This Row],[sqft]])</f>
        <v>1.2905202404844291</v>
      </c>
      <c r="P5007" s="4">
        <f>SUMIF(Sales[RegionStoretype],Sales[[#This Row],[RegionStoretype]],Sales[YoY_SSF])/Sales[[#This Row],[Region_TypeCount]]</f>
        <v>58.312187288105562</v>
      </c>
    </row>
    <row r="5008" spans="1:16" x14ac:dyDescent="0.25">
      <c r="A5008" s="1">
        <v>43077</v>
      </c>
      <c r="B5008">
        <v>23</v>
      </c>
      <c r="C5008">
        <v>2</v>
      </c>
      <c r="D5008">
        <v>57087.273199999996</v>
      </c>
      <c r="E5008">
        <f>INDEX(Stores[region],MATCH(Sales[[#This Row],[store_no]],Stores[store_no],0))</f>
        <v>3</v>
      </c>
      <c r="F5008" t="str">
        <f>INDEX(Stores[storetype],MATCH(Sales[[#This Row],[store_no]],Stores[store_no],0))</f>
        <v>B</v>
      </c>
      <c r="G5008" t="str">
        <f>INDEX(Stores[location_city],MATCH(Sales[[#This Row],[store_no]],Stores[store_no],0))</f>
        <v>Cedar Rapids</v>
      </c>
      <c r="H5008" t="str">
        <f>INDEX(Stores[location_state],MATCH(Sales[[#This Row],[store_no]],Stores[store_no],0))</f>
        <v>Iowa</v>
      </c>
      <c r="I5008">
        <f>INDEX(Stores[sqft],MATCH(Sales[[#This Row],[store_no]],Stores[store_no],0))</f>
        <v>123700</v>
      </c>
      <c r="J5008" s="4" t="str">
        <f>INDEX(Departments[dept_name],MATCH(Sales[[#This Row],[dept_no]],Departments[dept_no],0))</f>
        <v>Baby</v>
      </c>
      <c r="K5008" s="4" t="str">
        <f>CONCATENATE(Sales[[#This Row],[region]],Sales[[#This Row],[storetype]])</f>
        <v>3B</v>
      </c>
      <c r="L5008" s="4">
        <f>INDEX(RegionStoreCount[Store Count],MATCH(Sales[[#This Row],[RegionStoretype]],RegionStoreCount[Region/Type],0))</f>
        <v>4</v>
      </c>
      <c r="M5008" s="4">
        <f>AND(Sales[[#This Row],[date]]&lt;=TY_YTDMax,Sales[[#This Row],[date]]&gt;=TY_YTDMin)*Sales[[#This Row],[sales]]</f>
        <v>0</v>
      </c>
      <c r="N5008" s="4">
        <f>AND(Sales[[#This Row],[date]]&lt;=LY_YTDMax,Sales[[#This Row],[date]]&gt;=LY_YTDMin)*Sales[[#This Row],[sales]]</f>
        <v>0</v>
      </c>
      <c r="O5008" s="4">
        <f>AND(Sales[[#This Row],[date]]&gt;=YoY_Min,Sales[[#This Row],[date]]&lt;=TY_YTDMax)*(Sales[[#This Row],[sales]]/Sales[[#This Row],[sqft]])</f>
        <v>0.46149776232821338</v>
      </c>
      <c r="P5008" s="4">
        <f>SUMIF(Sales[RegionStoretype],Sales[[#This Row],[RegionStoretype]],Sales[YoY_SSF])/Sales[[#This Row],[Region_TypeCount]]</f>
        <v>58.312187288105562</v>
      </c>
    </row>
    <row r="5009" spans="1:16" x14ac:dyDescent="0.25">
      <c r="A5009" s="1">
        <v>43077</v>
      </c>
      <c r="B5009">
        <v>23</v>
      </c>
      <c r="C5009">
        <v>10</v>
      </c>
      <c r="D5009">
        <v>18461.023000000001</v>
      </c>
      <c r="E5009">
        <f>INDEX(Stores[region],MATCH(Sales[[#This Row],[store_no]],Stores[store_no],0))</f>
        <v>3</v>
      </c>
      <c r="F5009" t="str">
        <f>INDEX(Stores[storetype],MATCH(Sales[[#This Row],[store_no]],Stores[store_no],0))</f>
        <v>B</v>
      </c>
      <c r="G5009" t="str">
        <f>INDEX(Stores[location_city],MATCH(Sales[[#This Row],[store_no]],Stores[store_no],0))</f>
        <v>Cedar Rapids</v>
      </c>
      <c r="H5009" t="str">
        <f>INDEX(Stores[location_state],MATCH(Sales[[#This Row],[store_no]],Stores[store_no],0))</f>
        <v>Iowa</v>
      </c>
      <c r="I5009">
        <f>INDEX(Stores[sqft],MATCH(Sales[[#This Row],[store_no]],Stores[store_no],0))</f>
        <v>123700</v>
      </c>
      <c r="J5009" s="4" t="str">
        <f>INDEX(Departments[dept_name],MATCH(Sales[[#This Row],[dept_no]],Departments[dept_no],0))</f>
        <v>Health</v>
      </c>
      <c r="K5009" s="4" t="str">
        <f>CONCATENATE(Sales[[#This Row],[region]],Sales[[#This Row],[storetype]])</f>
        <v>3B</v>
      </c>
      <c r="L5009" s="4">
        <f>INDEX(RegionStoreCount[Store Count],MATCH(Sales[[#This Row],[RegionStoretype]],RegionStoreCount[Region/Type],0))</f>
        <v>4</v>
      </c>
      <c r="M5009" s="4">
        <f>AND(Sales[[#This Row],[date]]&lt;=TY_YTDMax,Sales[[#This Row],[date]]&gt;=TY_YTDMin)*Sales[[#This Row],[sales]]</f>
        <v>0</v>
      </c>
      <c r="N5009" s="4">
        <f>AND(Sales[[#This Row],[date]]&lt;=LY_YTDMax,Sales[[#This Row],[date]]&gt;=LY_YTDMin)*Sales[[#This Row],[sales]]</f>
        <v>0</v>
      </c>
      <c r="O5009" s="4">
        <f>AND(Sales[[#This Row],[date]]&gt;=YoY_Min,Sales[[#This Row],[date]]&lt;=TY_YTDMax)*(Sales[[#This Row],[sales]]/Sales[[#This Row],[sqft]])</f>
        <v>0.14924028294260308</v>
      </c>
      <c r="P5009" s="4">
        <f>SUMIF(Sales[RegionStoretype],Sales[[#This Row],[RegionStoretype]],Sales[YoY_SSF])/Sales[[#This Row],[Region_TypeCount]]</f>
        <v>58.312187288105562</v>
      </c>
    </row>
    <row r="5010" spans="1:16" x14ac:dyDescent="0.25">
      <c r="A5010" s="1">
        <v>43077</v>
      </c>
      <c r="B5010">
        <v>23</v>
      </c>
      <c r="C5010">
        <v>16</v>
      </c>
      <c r="D5010">
        <v>136158.6599</v>
      </c>
      <c r="E5010">
        <f>INDEX(Stores[region],MATCH(Sales[[#This Row],[store_no]],Stores[store_no],0))</f>
        <v>3</v>
      </c>
      <c r="F5010" t="str">
        <f>INDEX(Stores[storetype],MATCH(Sales[[#This Row],[store_no]],Stores[store_no],0))</f>
        <v>B</v>
      </c>
      <c r="G5010" t="str">
        <f>INDEX(Stores[location_city],MATCH(Sales[[#This Row],[store_no]],Stores[store_no],0))</f>
        <v>Cedar Rapids</v>
      </c>
      <c r="H5010" t="str">
        <f>INDEX(Stores[location_state],MATCH(Sales[[#This Row],[store_no]],Stores[store_no],0))</f>
        <v>Iowa</v>
      </c>
      <c r="I5010">
        <f>INDEX(Stores[sqft],MATCH(Sales[[#This Row],[store_no]],Stores[store_no],0))</f>
        <v>123700</v>
      </c>
      <c r="J5010" s="4" t="str">
        <f>INDEX(Departments[dept_name],MATCH(Sales[[#This Row],[dept_no]],Departments[dept_no],0))</f>
        <v>Outdoors</v>
      </c>
      <c r="K5010" s="4" t="str">
        <f>CONCATENATE(Sales[[#This Row],[region]],Sales[[#This Row],[storetype]])</f>
        <v>3B</v>
      </c>
      <c r="L5010" s="4">
        <f>INDEX(RegionStoreCount[Store Count],MATCH(Sales[[#This Row],[RegionStoretype]],RegionStoreCount[Region/Type],0))</f>
        <v>4</v>
      </c>
      <c r="M5010" s="4">
        <f>AND(Sales[[#This Row],[date]]&lt;=TY_YTDMax,Sales[[#This Row],[date]]&gt;=TY_YTDMin)*Sales[[#This Row],[sales]]</f>
        <v>0</v>
      </c>
      <c r="N5010" s="4">
        <f>AND(Sales[[#This Row],[date]]&lt;=LY_YTDMax,Sales[[#This Row],[date]]&gt;=LY_YTDMin)*Sales[[#This Row],[sales]]</f>
        <v>0</v>
      </c>
      <c r="O5010" s="4">
        <f>AND(Sales[[#This Row],[date]]&gt;=YoY_Min,Sales[[#This Row],[date]]&lt;=TY_YTDMax)*(Sales[[#This Row],[sales]]/Sales[[#This Row],[sqft]])</f>
        <v>1.1007167332255456</v>
      </c>
      <c r="P5010" s="4">
        <f>SUMIF(Sales[RegionStoretype],Sales[[#This Row],[RegionStoretype]],Sales[YoY_SSF])/Sales[[#This Row],[Region_TypeCount]]</f>
        <v>58.312187288105562</v>
      </c>
    </row>
    <row r="5011" spans="1:16" x14ac:dyDescent="0.25">
      <c r="A5011" s="1">
        <v>43077</v>
      </c>
      <c r="B5011">
        <v>23</v>
      </c>
      <c r="C5011">
        <v>17</v>
      </c>
      <c r="D5011">
        <v>28244.186600000001</v>
      </c>
      <c r="E5011">
        <f>INDEX(Stores[region],MATCH(Sales[[#This Row],[store_no]],Stores[store_no],0))</f>
        <v>3</v>
      </c>
      <c r="F5011" t="str">
        <f>INDEX(Stores[storetype],MATCH(Sales[[#This Row],[store_no]],Stores[store_no],0))</f>
        <v>B</v>
      </c>
      <c r="G5011" t="str">
        <f>INDEX(Stores[location_city],MATCH(Sales[[#This Row],[store_no]],Stores[store_no],0))</f>
        <v>Cedar Rapids</v>
      </c>
      <c r="H5011" t="str">
        <f>INDEX(Stores[location_state],MATCH(Sales[[#This Row],[store_no]],Stores[store_no],0))</f>
        <v>Iowa</v>
      </c>
      <c r="I5011">
        <f>INDEX(Stores[sqft],MATCH(Sales[[#This Row],[store_no]],Stores[store_no],0))</f>
        <v>123700</v>
      </c>
      <c r="J5011" s="4" t="str">
        <f>INDEX(Departments[dept_name],MATCH(Sales[[#This Row],[dept_no]],Departments[dept_no],0))</f>
        <v>Shoes</v>
      </c>
      <c r="K5011" s="4" t="str">
        <f>CONCATENATE(Sales[[#This Row],[region]],Sales[[#This Row],[storetype]])</f>
        <v>3B</v>
      </c>
      <c r="L5011" s="4">
        <f>INDEX(RegionStoreCount[Store Count],MATCH(Sales[[#This Row],[RegionStoretype]],RegionStoreCount[Region/Type],0))</f>
        <v>4</v>
      </c>
      <c r="M5011" s="4">
        <f>AND(Sales[[#This Row],[date]]&lt;=TY_YTDMax,Sales[[#This Row],[date]]&gt;=TY_YTDMin)*Sales[[#This Row],[sales]]</f>
        <v>0</v>
      </c>
      <c r="N5011" s="4">
        <f>AND(Sales[[#This Row],[date]]&lt;=LY_YTDMax,Sales[[#This Row],[date]]&gt;=LY_YTDMin)*Sales[[#This Row],[sales]]</f>
        <v>0</v>
      </c>
      <c r="O5011" s="4">
        <f>AND(Sales[[#This Row],[date]]&gt;=YoY_Min,Sales[[#This Row],[date]]&lt;=TY_YTDMax)*(Sales[[#This Row],[sales]]/Sales[[#This Row],[sqft]])</f>
        <v>0.22832810509296686</v>
      </c>
      <c r="P5011" s="4">
        <f>SUMIF(Sales[RegionStoretype],Sales[[#This Row],[RegionStoretype]],Sales[YoY_SSF])/Sales[[#This Row],[Region_TypeCount]]</f>
        <v>58.312187288105562</v>
      </c>
    </row>
    <row r="5012" spans="1:16" x14ac:dyDescent="0.25">
      <c r="A5012" s="1">
        <v>43077</v>
      </c>
      <c r="B5012">
        <v>24</v>
      </c>
      <c r="C5012">
        <v>3</v>
      </c>
      <c r="D5012">
        <v>316890.18999999994</v>
      </c>
      <c r="E5012">
        <f>INDEX(Stores[region],MATCH(Sales[[#This Row],[store_no]],Stores[store_no],0))</f>
        <v>2</v>
      </c>
      <c r="F5012" t="str">
        <f>INDEX(Stores[storetype],MATCH(Sales[[#This Row],[store_no]],Stores[store_no],0))</f>
        <v>A</v>
      </c>
      <c r="G5012" t="str">
        <f>INDEX(Stores[location_city],MATCH(Sales[[#This Row],[store_no]],Stores[store_no],0))</f>
        <v>Winnetka</v>
      </c>
      <c r="H5012" t="str">
        <f>INDEX(Stores[location_state],MATCH(Sales[[#This Row],[store_no]],Stores[store_no],0))</f>
        <v>Illinois</v>
      </c>
      <c r="I5012">
        <f>INDEX(Stores[sqft],MATCH(Sales[[#This Row],[store_no]],Stores[store_no],0))</f>
        <v>207800</v>
      </c>
      <c r="J5012" s="4" t="str">
        <f>INDEX(Departments[dept_name],MATCH(Sales[[#This Row],[dept_no]],Departments[dept_no],0))</f>
        <v>Beauty</v>
      </c>
      <c r="K5012" s="4" t="str">
        <f>CONCATENATE(Sales[[#This Row],[region]],Sales[[#This Row],[storetype]])</f>
        <v>2A</v>
      </c>
      <c r="L5012" s="4">
        <f>INDEX(RegionStoreCount[Store Count],MATCH(Sales[[#This Row],[RegionStoretype]],RegionStoreCount[Region/Type],0))</f>
        <v>5</v>
      </c>
      <c r="M5012" s="4">
        <f>AND(Sales[[#This Row],[date]]&lt;=TY_YTDMax,Sales[[#This Row],[date]]&gt;=TY_YTDMin)*Sales[[#This Row],[sales]]</f>
        <v>0</v>
      </c>
      <c r="N5012" s="4">
        <f>AND(Sales[[#This Row],[date]]&lt;=LY_YTDMax,Sales[[#This Row],[date]]&gt;=LY_YTDMin)*Sales[[#This Row],[sales]]</f>
        <v>0</v>
      </c>
      <c r="O5012" s="4">
        <f>AND(Sales[[#This Row],[date]]&gt;=YoY_Min,Sales[[#This Row],[date]]&lt;=TY_YTDMax)*(Sales[[#This Row],[sales]]/Sales[[#This Row],[sqft]])</f>
        <v>1.5249768527430219</v>
      </c>
      <c r="P5012" s="4">
        <f>SUMIF(Sales[RegionStoretype],Sales[[#This Row],[RegionStoretype]],Sales[YoY_SSF])/Sales[[#This Row],[Region_TypeCount]]</f>
        <v>60.052789354368521</v>
      </c>
    </row>
    <row r="5013" spans="1:16" x14ac:dyDescent="0.25">
      <c r="A5013" s="1">
        <v>43077</v>
      </c>
      <c r="B5013">
        <v>24</v>
      </c>
      <c r="C5013">
        <v>6</v>
      </c>
      <c r="D5013">
        <v>76955.95180000001</v>
      </c>
      <c r="E5013">
        <f>INDEX(Stores[region],MATCH(Sales[[#This Row],[store_no]],Stores[store_no],0))</f>
        <v>2</v>
      </c>
      <c r="F5013" t="str">
        <f>INDEX(Stores[storetype],MATCH(Sales[[#This Row],[store_no]],Stores[store_no],0))</f>
        <v>A</v>
      </c>
      <c r="G5013" t="str">
        <f>INDEX(Stores[location_city],MATCH(Sales[[#This Row],[store_no]],Stores[store_no],0))</f>
        <v>Winnetka</v>
      </c>
      <c r="H5013" t="str">
        <f>INDEX(Stores[location_state],MATCH(Sales[[#This Row],[store_no]],Stores[store_no],0))</f>
        <v>Illinois</v>
      </c>
      <c r="I5013">
        <f>INDEX(Stores[sqft],MATCH(Sales[[#This Row],[store_no]],Stores[store_no],0))</f>
        <v>207800</v>
      </c>
      <c r="J5013" s="4" t="str">
        <f>INDEX(Departments[dept_name],MATCH(Sales[[#This Row],[dept_no]],Departments[dept_no],0))</f>
        <v>Computers</v>
      </c>
      <c r="K5013" s="4" t="str">
        <f>CONCATENATE(Sales[[#This Row],[region]],Sales[[#This Row],[storetype]])</f>
        <v>2A</v>
      </c>
      <c r="L5013" s="4">
        <f>INDEX(RegionStoreCount[Store Count],MATCH(Sales[[#This Row],[RegionStoretype]],RegionStoreCount[Region/Type],0))</f>
        <v>5</v>
      </c>
      <c r="M5013" s="4">
        <f>AND(Sales[[#This Row],[date]]&lt;=TY_YTDMax,Sales[[#This Row],[date]]&gt;=TY_YTDMin)*Sales[[#This Row],[sales]]</f>
        <v>0</v>
      </c>
      <c r="N5013" s="4">
        <f>AND(Sales[[#This Row],[date]]&lt;=LY_YTDMax,Sales[[#This Row],[date]]&gt;=LY_YTDMin)*Sales[[#This Row],[sales]]</f>
        <v>0</v>
      </c>
      <c r="O5013" s="4">
        <f>AND(Sales[[#This Row],[date]]&gt;=YoY_Min,Sales[[#This Row],[date]]&lt;=TY_YTDMax)*(Sales[[#This Row],[sales]]/Sales[[#This Row],[sqft]])</f>
        <v>0.3703366304138595</v>
      </c>
      <c r="P5013" s="4">
        <f>SUMIF(Sales[RegionStoretype],Sales[[#This Row],[RegionStoretype]],Sales[YoY_SSF])/Sales[[#This Row],[Region_TypeCount]]</f>
        <v>60.052789354368521</v>
      </c>
    </row>
    <row r="5014" spans="1:16" x14ac:dyDescent="0.25">
      <c r="A5014" s="1">
        <v>43077</v>
      </c>
      <c r="B5014">
        <v>24</v>
      </c>
      <c r="C5014">
        <v>13</v>
      </c>
      <c r="D5014">
        <v>382366.28720000002</v>
      </c>
      <c r="E5014">
        <f>INDEX(Stores[region],MATCH(Sales[[#This Row],[store_no]],Stores[store_no],0))</f>
        <v>2</v>
      </c>
      <c r="F5014" t="str">
        <f>INDEX(Stores[storetype],MATCH(Sales[[#This Row],[store_no]],Stores[store_no],0))</f>
        <v>A</v>
      </c>
      <c r="G5014" t="str">
        <f>INDEX(Stores[location_city],MATCH(Sales[[#This Row],[store_no]],Stores[store_no],0))</f>
        <v>Winnetka</v>
      </c>
      <c r="H5014" t="str">
        <f>INDEX(Stores[location_state],MATCH(Sales[[#This Row],[store_no]],Stores[store_no],0))</f>
        <v>Illinois</v>
      </c>
      <c r="I5014">
        <f>INDEX(Stores[sqft],MATCH(Sales[[#This Row],[store_no]],Stores[store_no],0))</f>
        <v>207800</v>
      </c>
      <c r="J5014" s="4" t="str">
        <f>INDEX(Departments[dept_name],MATCH(Sales[[#This Row],[dept_no]],Departments[dept_no],0))</f>
        <v>Kids</v>
      </c>
      <c r="K5014" s="4" t="str">
        <f>CONCATENATE(Sales[[#This Row],[region]],Sales[[#This Row],[storetype]])</f>
        <v>2A</v>
      </c>
      <c r="L5014" s="4">
        <f>INDEX(RegionStoreCount[Store Count],MATCH(Sales[[#This Row],[RegionStoretype]],RegionStoreCount[Region/Type],0))</f>
        <v>5</v>
      </c>
      <c r="M5014" s="4">
        <f>AND(Sales[[#This Row],[date]]&lt;=TY_YTDMax,Sales[[#This Row],[date]]&gt;=TY_YTDMin)*Sales[[#This Row],[sales]]</f>
        <v>0</v>
      </c>
      <c r="N5014" s="4">
        <f>AND(Sales[[#This Row],[date]]&lt;=LY_YTDMax,Sales[[#This Row],[date]]&gt;=LY_YTDMin)*Sales[[#This Row],[sales]]</f>
        <v>0</v>
      </c>
      <c r="O5014" s="4">
        <f>AND(Sales[[#This Row],[date]]&gt;=YoY_Min,Sales[[#This Row],[date]]&lt;=TY_YTDMax)*(Sales[[#This Row],[sales]]/Sales[[#This Row],[sqft]])</f>
        <v>1.8400687545717036</v>
      </c>
      <c r="P5014" s="4">
        <f>SUMIF(Sales[RegionStoretype],Sales[[#This Row],[RegionStoretype]],Sales[YoY_SSF])/Sales[[#This Row],[Region_TypeCount]]</f>
        <v>60.052789354368521</v>
      </c>
    </row>
    <row r="5015" spans="1:16" x14ac:dyDescent="0.25">
      <c r="A5015" s="1">
        <v>43077</v>
      </c>
      <c r="B5015">
        <v>25</v>
      </c>
      <c r="C5015">
        <v>13</v>
      </c>
      <c r="D5015">
        <v>81357.071699999986</v>
      </c>
      <c r="E5015">
        <f>INDEX(Stores[region],MATCH(Sales[[#This Row],[store_no]],Stores[store_no],0))</f>
        <v>3</v>
      </c>
      <c r="F5015" t="str">
        <f>INDEX(Stores[storetype],MATCH(Sales[[#This Row],[store_no]],Stores[store_no],0))</f>
        <v>B</v>
      </c>
      <c r="G5015" t="str">
        <f>INDEX(Stores[location_city],MATCH(Sales[[#This Row],[store_no]],Stores[store_no],0))</f>
        <v>Kansas City</v>
      </c>
      <c r="H5015" t="str">
        <f>INDEX(Stores[location_state],MATCH(Sales[[#This Row],[store_no]],Stores[store_no],0))</f>
        <v>Missouri</v>
      </c>
      <c r="I5015">
        <f>INDEX(Stores[sqft],MATCH(Sales[[#This Row],[store_no]],Stores[store_no],0))</f>
        <v>92300</v>
      </c>
      <c r="J5015" s="4" t="str">
        <f>INDEX(Departments[dept_name],MATCH(Sales[[#This Row],[dept_no]],Departments[dept_no],0))</f>
        <v>Kids</v>
      </c>
      <c r="K5015" s="4" t="str">
        <f>CONCATENATE(Sales[[#This Row],[region]],Sales[[#This Row],[storetype]])</f>
        <v>3B</v>
      </c>
      <c r="L5015" s="4">
        <f>INDEX(RegionStoreCount[Store Count],MATCH(Sales[[#This Row],[RegionStoretype]],RegionStoreCount[Region/Type],0))</f>
        <v>4</v>
      </c>
      <c r="M5015" s="4">
        <f>AND(Sales[[#This Row],[date]]&lt;=TY_YTDMax,Sales[[#This Row],[date]]&gt;=TY_YTDMin)*Sales[[#This Row],[sales]]</f>
        <v>0</v>
      </c>
      <c r="N5015" s="4">
        <f>AND(Sales[[#This Row],[date]]&lt;=LY_YTDMax,Sales[[#This Row],[date]]&gt;=LY_YTDMin)*Sales[[#This Row],[sales]]</f>
        <v>0</v>
      </c>
      <c r="O5015" s="4">
        <f>AND(Sales[[#This Row],[date]]&gt;=YoY_Min,Sales[[#This Row],[date]]&lt;=TY_YTDMax)*(Sales[[#This Row],[sales]]/Sales[[#This Row],[sqft]])</f>
        <v>0.88144173022751882</v>
      </c>
      <c r="P5015" s="4">
        <f>SUMIF(Sales[RegionStoretype],Sales[[#This Row],[RegionStoretype]],Sales[YoY_SSF])/Sales[[#This Row],[Region_TypeCount]]</f>
        <v>58.312187288105562</v>
      </c>
    </row>
    <row r="5016" spans="1:16" x14ac:dyDescent="0.25">
      <c r="A5016" s="1">
        <v>43077</v>
      </c>
      <c r="B5016">
        <v>25</v>
      </c>
      <c r="C5016">
        <v>16</v>
      </c>
      <c r="D5016">
        <v>100937.95419999999</v>
      </c>
      <c r="E5016">
        <f>INDEX(Stores[region],MATCH(Sales[[#This Row],[store_no]],Stores[store_no],0))</f>
        <v>3</v>
      </c>
      <c r="F5016" t="str">
        <f>INDEX(Stores[storetype],MATCH(Sales[[#This Row],[store_no]],Stores[store_no],0))</f>
        <v>B</v>
      </c>
      <c r="G5016" t="str">
        <f>INDEX(Stores[location_city],MATCH(Sales[[#This Row],[store_no]],Stores[store_no],0))</f>
        <v>Kansas City</v>
      </c>
      <c r="H5016" t="str">
        <f>INDEX(Stores[location_state],MATCH(Sales[[#This Row],[store_no]],Stores[store_no],0))</f>
        <v>Missouri</v>
      </c>
      <c r="I5016">
        <f>INDEX(Stores[sqft],MATCH(Sales[[#This Row],[store_no]],Stores[store_no],0))</f>
        <v>92300</v>
      </c>
      <c r="J5016" s="4" t="str">
        <f>INDEX(Departments[dept_name],MATCH(Sales[[#This Row],[dept_no]],Departments[dept_no],0))</f>
        <v>Outdoors</v>
      </c>
      <c r="K5016" s="4" t="str">
        <f>CONCATENATE(Sales[[#This Row],[region]],Sales[[#This Row],[storetype]])</f>
        <v>3B</v>
      </c>
      <c r="L5016" s="4">
        <f>INDEX(RegionStoreCount[Store Count],MATCH(Sales[[#This Row],[RegionStoretype]],RegionStoreCount[Region/Type],0))</f>
        <v>4</v>
      </c>
      <c r="M5016" s="4">
        <f>AND(Sales[[#This Row],[date]]&lt;=TY_YTDMax,Sales[[#This Row],[date]]&gt;=TY_YTDMin)*Sales[[#This Row],[sales]]</f>
        <v>0</v>
      </c>
      <c r="N5016" s="4">
        <f>AND(Sales[[#This Row],[date]]&lt;=LY_YTDMax,Sales[[#This Row],[date]]&gt;=LY_YTDMin)*Sales[[#This Row],[sales]]</f>
        <v>0</v>
      </c>
      <c r="O5016" s="4">
        <f>AND(Sales[[#This Row],[date]]&gt;=YoY_Min,Sales[[#This Row],[date]]&lt;=TY_YTDMax)*(Sales[[#This Row],[sales]]/Sales[[#This Row],[sqft]])</f>
        <v>1.0935856359696641</v>
      </c>
      <c r="P5016" s="4">
        <f>SUMIF(Sales[RegionStoretype],Sales[[#This Row],[RegionStoretype]],Sales[YoY_SSF])/Sales[[#This Row],[Region_TypeCount]]</f>
        <v>58.312187288105562</v>
      </c>
    </row>
    <row r="5017" spans="1:16" x14ac:dyDescent="0.25">
      <c r="A5017" s="1">
        <v>43077</v>
      </c>
      <c r="B5017">
        <v>25</v>
      </c>
      <c r="C5017">
        <v>20</v>
      </c>
      <c r="D5017">
        <v>265703.98300000001</v>
      </c>
      <c r="E5017">
        <f>INDEX(Stores[region],MATCH(Sales[[#This Row],[store_no]],Stores[store_no],0))</f>
        <v>3</v>
      </c>
      <c r="F5017" t="str">
        <f>INDEX(Stores[storetype],MATCH(Sales[[#This Row],[store_no]],Stores[store_no],0))</f>
        <v>B</v>
      </c>
      <c r="G5017" t="str">
        <f>INDEX(Stores[location_city],MATCH(Sales[[#This Row],[store_no]],Stores[store_no],0))</f>
        <v>Kansas City</v>
      </c>
      <c r="H5017" t="str">
        <f>INDEX(Stores[location_state],MATCH(Sales[[#This Row],[store_no]],Stores[store_no],0))</f>
        <v>Missouri</v>
      </c>
      <c r="I5017">
        <f>INDEX(Stores[sqft],MATCH(Sales[[#This Row],[store_no]],Stores[store_no],0))</f>
        <v>92300</v>
      </c>
      <c r="J5017" s="4" t="str">
        <f>INDEX(Departments[dept_name],MATCH(Sales[[#This Row],[dept_no]],Departments[dept_no],0))</f>
        <v>Toys</v>
      </c>
      <c r="K5017" s="4" t="str">
        <f>CONCATENATE(Sales[[#This Row],[region]],Sales[[#This Row],[storetype]])</f>
        <v>3B</v>
      </c>
      <c r="L5017" s="4">
        <f>INDEX(RegionStoreCount[Store Count],MATCH(Sales[[#This Row],[RegionStoretype]],RegionStoreCount[Region/Type],0))</f>
        <v>4</v>
      </c>
      <c r="M5017" s="4">
        <f>AND(Sales[[#This Row],[date]]&lt;=TY_YTDMax,Sales[[#This Row],[date]]&gt;=TY_YTDMin)*Sales[[#This Row],[sales]]</f>
        <v>0</v>
      </c>
      <c r="N5017" s="4">
        <f>AND(Sales[[#This Row],[date]]&lt;=LY_YTDMax,Sales[[#This Row],[date]]&gt;=LY_YTDMin)*Sales[[#This Row],[sales]]</f>
        <v>0</v>
      </c>
      <c r="O5017" s="4">
        <f>AND(Sales[[#This Row],[date]]&gt;=YoY_Min,Sales[[#This Row],[date]]&lt;=TY_YTDMax)*(Sales[[#This Row],[sales]]/Sales[[#This Row],[sqft]])</f>
        <v>2.8786997074756231</v>
      </c>
      <c r="P5017" s="4">
        <f>SUMIF(Sales[RegionStoretype],Sales[[#This Row],[RegionStoretype]],Sales[YoY_SSF])/Sales[[#This Row],[Region_TypeCount]]</f>
        <v>58.312187288105562</v>
      </c>
    </row>
    <row r="5018" spans="1:16" x14ac:dyDescent="0.25">
      <c r="A5018" s="1">
        <v>43077</v>
      </c>
      <c r="B5018">
        <v>26</v>
      </c>
      <c r="C5018">
        <v>17</v>
      </c>
      <c r="D5018">
        <v>104130.45599999999</v>
      </c>
      <c r="E5018">
        <f>INDEX(Stores[region],MATCH(Sales[[#This Row],[store_no]],Stores[store_no],0))</f>
        <v>2</v>
      </c>
      <c r="F5018" t="str">
        <f>INDEX(Stores[storetype],MATCH(Sales[[#This Row],[store_no]],Stores[store_no],0))</f>
        <v>A</v>
      </c>
      <c r="G5018" t="str">
        <f>INDEX(Stores[location_city],MATCH(Sales[[#This Row],[store_no]],Stores[store_no],0))</f>
        <v>Carmel</v>
      </c>
      <c r="H5018" t="str">
        <f>INDEX(Stores[location_state],MATCH(Sales[[#This Row],[store_no]],Stores[store_no],0))</f>
        <v>Indiana</v>
      </c>
      <c r="I5018">
        <f>INDEX(Stores[sqft],MATCH(Sales[[#This Row],[store_no]],Stores[store_no],0))</f>
        <v>198500</v>
      </c>
      <c r="J5018" s="4" t="str">
        <f>INDEX(Departments[dept_name],MATCH(Sales[[#This Row],[dept_no]],Departments[dept_no],0))</f>
        <v>Shoes</v>
      </c>
      <c r="K5018" s="4" t="str">
        <f>CONCATENATE(Sales[[#This Row],[region]],Sales[[#This Row],[storetype]])</f>
        <v>2A</v>
      </c>
      <c r="L5018" s="4">
        <f>INDEX(RegionStoreCount[Store Count],MATCH(Sales[[#This Row],[RegionStoretype]],RegionStoreCount[Region/Type],0))</f>
        <v>5</v>
      </c>
      <c r="M5018" s="4">
        <f>AND(Sales[[#This Row],[date]]&lt;=TY_YTDMax,Sales[[#This Row],[date]]&gt;=TY_YTDMin)*Sales[[#This Row],[sales]]</f>
        <v>0</v>
      </c>
      <c r="N5018" s="4">
        <f>AND(Sales[[#This Row],[date]]&lt;=LY_YTDMax,Sales[[#This Row],[date]]&gt;=LY_YTDMin)*Sales[[#This Row],[sales]]</f>
        <v>0</v>
      </c>
      <c r="O5018" s="4">
        <f>AND(Sales[[#This Row],[date]]&gt;=YoY_Min,Sales[[#This Row],[date]]&lt;=TY_YTDMax)*(Sales[[#This Row],[sales]]/Sales[[#This Row],[sqft]])</f>
        <v>0.5245866801007556</v>
      </c>
      <c r="P5018" s="4">
        <f>SUMIF(Sales[RegionStoretype],Sales[[#This Row],[RegionStoretype]],Sales[YoY_SSF])/Sales[[#This Row],[Region_TypeCount]]</f>
        <v>60.052789354368521</v>
      </c>
    </row>
    <row r="5019" spans="1:16" x14ac:dyDescent="0.25">
      <c r="A5019" s="1">
        <v>43077</v>
      </c>
      <c r="B5019">
        <v>27</v>
      </c>
      <c r="C5019">
        <v>1</v>
      </c>
      <c r="D5019">
        <v>8862.2109999999993</v>
      </c>
      <c r="E5019">
        <f>INDEX(Stores[region],MATCH(Sales[[#This Row],[store_no]],Stores[store_no],0))</f>
        <v>3</v>
      </c>
      <c r="F5019" t="str">
        <f>INDEX(Stores[storetype],MATCH(Sales[[#This Row],[store_no]],Stores[store_no],0))</f>
        <v>A</v>
      </c>
      <c r="G5019" t="str">
        <f>INDEX(Stores[location_city],MATCH(Sales[[#This Row],[store_no]],Stores[store_no],0))</f>
        <v>Springfield</v>
      </c>
      <c r="H5019" t="str">
        <f>INDEX(Stores[location_state],MATCH(Sales[[#This Row],[store_no]],Stores[store_no],0))</f>
        <v>Missouri</v>
      </c>
      <c r="I5019">
        <f>INDEX(Stores[sqft],MATCH(Sales[[#This Row],[store_no]],Stores[store_no],0))</f>
        <v>158200</v>
      </c>
      <c r="J5019" s="4" t="str">
        <f>INDEX(Departments[dept_name],MATCH(Sales[[#This Row],[dept_no]],Departments[dept_no],0))</f>
        <v>Automotive</v>
      </c>
      <c r="K5019" s="4" t="str">
        <f>CONCATENATE(Sales[[#This Row],[region]],Sales[[#This Row],[storetype]])</f>
        <v>3A</v>
      </c>
      <c r="L5019" s="4">
        <f>INDEX(RegionStoreCount[Store Count],MATCH(Sales[[#This Row],[RegionStoretype]],RegionStoreCount[Region/Type],0))</f>
        <v>9</v>
      </c>
      <c r="M5019" s="4">
        <f>AND(Sales[[#This Row],[date]]&lt;=TY_YTDMax,Sales[[#This Row],[date]]&gt;=TY_YTDMin)*Sales[[#This Row],[sales]]</f>
        <v>0</v>
      </c>
      <c r="N5019" s="4">
        <f>AND(Sales[[#This Row],[date]]&lt;=LY_YTDMax,Sales[[#This Row],[date]]&gt;=LY_YTDMin)*Sales[[#This Row],[sales]]</f>
        <v>0</v>
      </c>
      <c r="O5019" s="4">
        <f>AND(Sales[[#This Row],[date]]&gt;=YoY_Min,Sales[[#This Row],[date]]&lt;=TY_YTDMax)*(Sales[[#This Row],[sales]]/Sales[[#This Row],[sqft]])</f>
        <v>5.6019032869785081E-2</v>
      </c>
      <c r="P5019" s="4">
        <f>SUMIF(Sales[RegionStoretype],Sales[[#This Row],[RegionStoretype]],Sales[YoY_SSF])/Sales[[#This Row],[Region_TypeCount]]</f>
        <v>53.603836561720975</v>
      </c>
    </row>
    <row r="5020" spans="1:16" x14ac:dyDescent="0.25">
      <c r="A5020" s="1">
        <v>43077</v>
      </c>
      <c r="B5020">
        <v>27</v>
      </c>
      <c r="C5020">
        <v>16</v>
      </c>
      <c r="D5020">
        <v>68208.1587</v>
      </c>
      <c r="E5020">
        <f>INDEX(Stores[region],MATCH(Sales[[#This Row],[store_no]],Stores[store_no],0))</f>
        <v>3</v>
      </c>
      <c r="F5020" t="str">
        <f>INDEX(Stores[storetype],MATCH(Sales[[#This Row],[store_no]],Stores[store_no],0))</f>
        <v>A</v>
      </c>
      <c r="G5020" t="str">
        <f>INDEX(Stores[location_city],MATCH(Sales[[#This Row],[store_no]],Stores[store_no],0))</f>
        <v>Springfield</v>
      </c>
      <c r="H5020" t="str">
        <f>INDEX(Stores[location_state],MATCH(Sales[[#This Row],[store_no]],Stores[store_no],0))</f>
        <v>Missouri</v>
      </c>
      <c r="I5020">
        <f>INDEX(Stores[sqft],MATCH(Sales[[#This Row],[store_no]],Stores[store_no],0))</f>
        <v>158200</v>
      </c>
      <c r="J5020" s="4" t="str">
        <f>INDEX(Departments[dept_name],MATCH(Sales[[#This Row],[dept_no]],Departments[dept_no],0))</f>
        <v>Outdoors</v>
      </c>
      <c r="K5020" s="4" t="str">
        <f>CONCATENATE(Sales[[#This Row],[region]],Sales[[#This Row],[storetype]])</f>
        <v>3A</v>
      </c>
      <c r="L5020" s="4">
        <f>INDEX(RegionStoreCount[Store Count],MATCH(Sales[[#This Row],[RegionStoretype]],RegionStoreCount[Region/Type],0))</f>
        <v>9</v>
      </c>
      <c r="M5020" s="4">
        <f>AND(Sales[[#This Row],[date]]&lt;=TY_YTDMax,Sales[[#This Row],[date]]&gt;=TY_YTDMin)*Sales[[#This Row],[sales]]</f>
        <v>0</v>
      </c>
      <c r="N5020" s="4">
        <f>AND(Sales[[#This Row],[date]]&lt;=LY_YTDMax,Sales[[#This Row],[date]]&gt;=LY_YTDMin)*Sales[[#This Row],[sales]]</f>
        <v>0</v>
      </c>
      <c r="O5020" s="4">
        <f>AND(Sales[[#This Row],[date]]&gt;=YoY_Min,Sales[[#This Row],[date]]&lt;=TY_YTDMax)*(Sales[[#This Row],[sales]]/Sales[[#This Row],[sqft]])</f>
        <v>0.43115144563843238</v>
      </c>
      <c r="P5020" s="4">
        <f>SUMIF(Sales[RegionStoretype],Sales[[#This Row],[RegionStoretype]],Sales[YoY_SSF])/Sales[[#This Row],[Region_TypeCount]]</f>
        <v>53.603836561720975</v>
      </c>
    </row>
    <row r="5021" spans="1:16" x14ac:dyDescent="0.25">
      <c r="A5021" s="1">
        <v>43077</v>
      </c>
      <c r="B5021">
        <v>28</v>
      </c>
      <c r="C5021">
        <v>8</v>
      </c>
      <c r="D5021">
        <v>134664.58119999999</v>
      </c>
      <c r="E5021">
        <f>INDEX(Stores[region],MATCH(Sales[[#This Row],[store_no]],Stores[store_no],0))</f>
        <v>2</v>
      </c>
      <c r="F5021" t="str">
        <f>INDEX(Stores[storetype],MATCH(Sales[[#This Row],[store_no]],Stores[store_no],0))</f>
        <v>A</v>
      </c>
      <c r="G5021" t="str">
        <f>INDEX(Stores[location_city],MATCH(Sales[[#This Row],[store_no]],Stores[store_no],0))</f>
        <v>Milwaukee</v>
      </c>
      <c r="H5021" t="str">
        <f>INDEX(Stores[location_state],MATCH(Sales[[#This Row],[store_no]],Stores[store_no],0))</f>
        <v>Wisconsin</v>
      </c>
      <c r="I5021">
        <f>INDEX(Stores[sqft],MATCH(Sales[[#This Row],[store_no]],Stores[store_no],0))</f>
        <v>203800</v>
      </c>
      <c r="J5021" s="4" t="str">
        <f>INDEX(Departments[dept_name],MATCH(Sales[[#This Row],[dept_no]],Departments[dept_no],0))</f>
        <v>Games</v>
      </c>
      <c r="K5021" s="4" t="str">
        <f>CONCATENATE(Sales[[#This Row],[region]],Sales[[#This Row],[storetype]])</f>
        <v>2A</v>
      </c>
      <c r="L5021" s="4">
        <f>INDEX(RegionStoreCount[Store Count],MATCH(Sales[[#This Row],[RegionStoretype]],RegionStoreCount[Region/Type],0))</f>
        <v>5</v>
      </c>
      <c r="M5021" s="4">
        <f>AND(Sales[[#This Row],[date]]&lt;=TY_YTDMax,Sales[[#This Row],[date]]&gt;=TY_YTDMin)*Sales[[#This Row],[sales]]</f>
        <v>0</v>
      </c>
      <c r="N5021" s="4">
        <f>AND(Sales[[#This Row],[date]]&lt;=LY_YTDMax,Sales[[#This Row],[date]]&gt;=LY_YTDMin)*Sales[[#This Row],[sales]]</f>
        <v>0</v>
      </c>
      <c r="O5021" s="4">
        <f>AND(Sales[[#This Row],[date]]&gt;=YoY_Min,Sales[[#This Row],[date]]&lt;=TY_YTDMax)*(Sales[[#This Row],[sales]]/Sales[[#This Row],[sqft]])</f>
        <v>0.66076830814524035</v>
      </c>
      <c r="P5021" s="4">
        <f>SUMIF(Sales[RegionStoretype],Sales[[#This Row],[RegionStoretype]],Sales[YoY_SSF])/Sales[[#This Row],[Region_TypeCount]]</f>
        <v>60.052789354368521</v>
      </c>
    </row>
    <row r="5022" spans="1:16" x14ac:dyDescent="0.25">
      <c r="A5022" s="1">
        <v>43077</v>
      </c>
      <c r="B5022">
        <v>28</v>
      </c>
      <c r="C5022">
        <v>14</v>
      </c>
      <c r="D5022">
        <v>43771.258600000008</v>
      </c>
      <c r="E5022">
        <f>INDEX(Stores[region],MATCH(Sales[[#This Row],[store_no]],Stores[store_no],0))</f>
        <v>2</v>
      </c>
      <c r="F5022" t="str">
        <f>INDEX(Stores[storetype],MATCH(Sales[[#This Row],[store_no]],Stores[store_no],0))</f>
        <v>A</v>
      </c>
      <c r="G5022" t="str">
        <f>INDEX(Stores[location_city],MATCH(Sales[[#This Row],[store_no]],Stores[store_no],0))</f>
        <v>Milwaukee</v>
      </c>
      <c r="H5022" t="str">
        <f>INDEX(Stores[location_state],MATCH(Sales[[#This Row],[store_no]],Stores[store_no],0))</f>
        <v>Wisconsin</v>
      </c>
      <c r="I5022">
        <f>INDEX(Stores[sqft],MATCH(Sales[[#This Row],[store_no]],Stores[store_no],0))</f>
        <v>203800</v>
      </c>
      <c r="J5022" s="4" t="str">
        <f>INDEX(Departments[dept_name],MATCH(Sales[[#This Row],[dept_no]],Departments[dept_no],0))</f>
        <v>Movies</v>
      </c>
      <c r="K5022" s="4" t="str">
        <f>CONCATENATE(Sales[[#This Row],[region]],Sales[[#This Row],[storetype]])</f>
        <v>2A</v>
      </c>
      <c r="L5022" s="4">
        <f>INDEX(RegionStoreCount[Store Count],MATCH(Sales[[#This Row],[RegionStoretype]],RegionStoreCount[Region/Type],0))</f>
        <v>5</v>
      </c>
      <c r="M5022" s="4">
        <f>AND(Sales[[#This Row],[date]]&lt;=TY_YTDMax,Sales[[#This Row],[date]]&gt;=TY_YTDMin)*Sales[[#This Row],[sales]]</f>
        <v>0</v>
      </c>
      <c r="N5022" s="4">
        <f>AND(Sales[[#This Row],[date]]&lt;=LY_YTDMax,Sales[[#This Row],[date]]&gt;=LY_YTDMin)*Sales[[#This Row],[sales]]</f>
        <v>0</v>
      </c>
      <c r="O5022" s="4">
        <f>AND(Sales[[#This Row],[date]]&gt;=YoY_Min,Sales[[#This Row],[date]]&lt;=TY_YTDMax)*(Sales[[#This Row],[sales]]/Sales[[#This Row],[sqft]])</f>
        <v>0.21477555740922477</v>
      </c>
      <c r="P5022" s="4">
        <f>SUMIF(Sales[RegionStoretype],Sales[[#This Row],[RegionStoretype]],Sales[YoY_SSF])/Sales[[#This Row],[Region_TypeCount]]</f>
        <v>60.052789354368521</v>
      </c>
    </row>
    <row r="5023" spans="1:16" x14ac:dyDescent="0.25">
      <c r="A5023" s="1">
        <v>43077</v>
      </c>
      <c r="B5023">
        <v>28</v>
      </c>
      <c r="C5023">
        <v>18</v>
      </c>
      <c r="D5023">
        <v>155265.89609999998</v>
      </c>
      <c r="E5023">
        <f>INDEX(Stores[region],MATCH(Sales[[#This Row],[store_no]],Stores[store_no],0))</f>
        <v>2</v>
      </c>
      <c r="F5023" t="str">
        <f>INDEX(Stores[storetype],MATCH(Sales[[#This Row],[store_no]],Stores[store_no],0))</f>
        <v>A</v>
      </c>
      <c r="G5023" t="str">
        <f>INDEX(Stores[location_city],MATCH(Sales[[#This Row],[store_no]],Stores[store_no],0))</f>
        <v>Milwaukee</v>
      </c>
      <c r="H5023" t="str">
        <f>INDEX(Stores[location_state],MATCH(Sales[[#This Row],[store_no]],Stores[store_no],0))</f>
        <v>Wisconsin</v>
      </c>
      <c r="I5023">
        <f>INDEX(Stores[sqft],MATCH(Sales[[#This Row],[store_no]],Stores[store_no],0))</f>
        <v>203800</v>
      </c>
      <c r="J5023" s="4" t="str">
        <f>INDEX(Departments[dept_name],MATCH(Sales[[#This Row],[dept_no]],Departments[dept_no],0))</f>
        <v>Sports</v>
      </c>
      <c r="K5023" s="4" t="str">
        <f>CONCATENATE(Sales[[#This Row],[region]],Sales[[#This Row],[storetype]])</f>
        <v>2A</v>
      </c>
      <c r="L5023" s="4">
        <f>INDEX(RegionStoreCount[Store Count],MATCH(Sales[[#This Row],[RegionStoretype]],RegionStoreCount[Region/Type],0))</f>
        <v>5</v>
      </c>
      <c r="M5023" s="4">
        <f>AND(Sales[[#This Row],[date]]&lt;=TY_YTDMax,Sales[[#This Row],[date]]&gt;=TY_YTDMin)*Sales[[#This Row],[sales]]</f>
        <v>0</v>
      </c>
      <c r="N5023" s="4">
        <f>AND(Sales[[#This Row],[date]]&lt;=LY_YTDMax,Sales[[#This Row],[date]]&gt;=LY_YTDMin)*Sales[[#This Row],[sales]]</f>
        <v>0</v>
      </c>
      <c r="O5023" s="4">
        <f>AND(Sales[[#This Row],[date]]&gt;=YoY_Min,Sales[[#This Row],[date]]&lt;=TY_YTDMax)*(Sales[[#This Row],[sales]]/Sales[[#This Row],[sqft]])</f>
        <v>0.76185424975466132</v>
      </c>
      <c r="P5023" s="4">
        <f>SUMIF(Sales[RegionStoretype],Sales[[#This Row],[RegionStoretype]],Sales[YoY_SSF])/Sales[[#This Row],[Region_TypeCount]]</f>
        <v>60.052789354368521</v>
      </c>
    </row>
    <row r="5024" spans="1:16" x14ac:dyDescent="0.25">
      <c r="A5024" s="1">
        <v>43077</v>
      </c>
      <c r="B5024">
        <v>29</v>
      </c>
      <c r="C5024">
        <v>7</v>
      </c>
      <c r="D5024">
        <v>150267.6802</v>
      </c>
      <c r="E5024">
        <f>INDEX(Stores[region],MATCH(Sales[[#This Row],[store_no]],Stores[store_no],0))</f>
        <v>1</v>
      </c>
      <c r="F5024" t="str">
        <f>INDEX(Stores[storetype],MATCH(Sales[[#This Row],[store_no]],Stores[store_no],0))</f>
        <v>B</v>
      </c>
      <c r="G5024" t="str">
        <f>INDEX(Stores[location_city],MATCH(Sales[[#This Row],[store_no]],Stores[store_no],0))</f>
        <v>Grand Rapids</v>
      </c>
      <c r="H5024" t="str">
        <f>INDEX(Stores[location_state],MATCH(Sales[[#This Row],[store_no]],Stores[store_no],0))</f>
        <v>Michigan</v>
      </c>
      <c r="I5024">
        <f>INDEX(Stores[sqft],MATCH(Sales[[#This Row],[store_no]],Stores[store_no],0))</f>
        <v>148300</v>
      </c>
      <c r="J5024" s="4" t="str">
        <f>INDEX(Departments[dept_name],MATCH(Sales[[#This Row],[dept_no]],Departments[dept_no],0))</f>
        <v>Electronics</v>
      </c>
      <c r="K5024" s="4" t="str">
        <f>CONCATENATE(Sales[[#This Row],[region]],Sales[[#This Row],[storetype]])</f>
        <v>1B</v>
      </c>
      <c r="L5024" s="4">
        <f>INDEX(RegionStoreCount[Store Count],MATCH(Sales[[#This Row],[RegionStoretype]],RegionStoreCount[Region/Type],0))</f>
        <v>5</v>
      </c>
      <c r="M5024" s="4">
        <f>AND(Sales[[#This Row],[date]]&lt;=TY_YTDMax,Sales[[#This Row],[date]]&gt;=TY_YTDMin)*Sales[[#This Row],[sales]]</f>
        <v>0</v>
      </c>
      <c r="N5024" s="4">
        <f>AND(Sales[[#This Row],[date]]&lt;=LY_YTDMax,Sales[[#This Row],[date]]&gt;=LY_YTDMin)*Sales[[#This Row],[sales]]</f>
        <v>0</v>
      </c>
      <c r="O5024" s="4">
        <f>AND(Sales[[#This Row],[date]]&gt;=YoY_Min,Sales[[#This Row],[date]]&lt;=TY_YTDMax)*(Sales[[#This Row],[sales]]/Sales[[#This Row],[sqft]])</f>
        <v>1.0132682414025624</v>
      </c>
      <c r="P5024" s="4">
        <f>SUMIF(Sales[RegionStoretype],Sales[[#This Row],[RegionStoretype]],Sales[YoY_SSF])/Sales[[#This Row],[Region_TypeCount]]</f>
        <v>68.518982968140051</v>
      </c>
    </row>
    <row r="5025" spans="1:16" x14ac:dyDescent="0.25">
      <c r="A5025" s="1">
        <v>43077</v>
      </c>
      <c r="B5025">
        <v>29</v>
      </c>
      <c r="C5025">
        <v>10</v>
      </c>
      <c r="D5025">
        <v>68664.41889999999</v>
      </c>
      <c r="E5025">
        <f>INDEX(Stores[region],MATCH(Sales[[#This Row],[store_no]],Stores[store_no],0))</f>
        <v>1</v>
      </c>
      <c r="F5025" t="str">
        <f>INDEX(Stores[storetype],MATCH(Sales[[#This Row],[store_no]],Stores[store_no],0))</f>
        <v>B</v>
      </c>
      <c r="G5025" t="str">
        <f>INDEX(Stores[location_city],MATCH(Sales[[#This Row],[store_no]],Stores[store_no],0))</f>
        <v>Grand Rapids</v>
      </c>
      <c r="H5025" t="str">
        <f>INDEX(Stores[location_state],MATCH(Sales[[#This Row],[store_no]],Stores[store_no],0))</f>
        <v>Michigan</v>
      </c>
      <c r="I5025">
        <f>INDEX(Stores[sqft],MATCH(Sales[[#This Row],[store_no]],Stores[store_no],0))</f>
        <v>148300</v>
      </c>
      <c r="J5025" s="4" t="str">
        <f>INDEX(Departments[dept_name],MATCH(Sales[[#This Row],[dept_no]],Departments[dept_no],0))</f>
        <v>Health</v>
      </c>
      <c r="K5025" s="4" t="str">
        <f>CONCATENATE(Sales[[#This Row],[region]],Sales[[#This Row],[storetype]])</f>
        <v>1B</v>
      </c>
      <c r="L5025" s="4">
        <f>INDEX(RegionStoreCount[Store Count],MATCH(Sales[[#This Row],[RegionStoretype]],RegionStoreCount[Region/Type],0))</f>
        <v>5</v>
      </c>
      <c r="M5025" s="4">
        <f>AND(Sales[[#This Row],[date]]&lt;=TY_YTDMax,Sales[[#This Row],[date]]&gt;=TY_YTDMin)*Sales[[#This Row],[sales]]</f>
        <v>0</v>
      </c>
      <c r="N5025" s="4">
        <f>AND(Sales[[#This Row],[date]]&lt;=LY_YTDMax,Sales[[#This Row],[date]]&gt;=LY_YTDMin)*Sales[[#This Row],[sales]]</f>
        <v>0</v>
      </c>
      <c r="O5025" s="4">
        <f>AND(Sales[[#This Row],[date]]&gt;=YoY_Min,Sales[[#This Row],[date]]&lt;=TY_YTDMax)*(Sales[[#This Row],[sales]]/Sales[[#This Row],[sqft]])</f>
        <v>0.46301024207687114</v>
      </c>
      <c r="P5025" s="4">
        <f>SUMIF(Sales[RegionStoretype],Sales[[#This Row],[RegionStoretype]],Sales[YoY_SSF])/Sales[[#This Row],[Region_TypeCount]]</f>
        <v>68.518982968140051</v>
      </c>
    </row>
    <row r="5026" spans="1:16" x14ac:dyDescent="0.25">
      <c r="A5026" s="1">
        <v>43077</v>
      </c>
      <c r="B5026">
        <v>30</v>
      </c>
      <c r="C5026">
        <v>6</v>
      </c>
      <c r="D5026">
        <v>4327.5262999999995</v>
      </c>
      <c r="E5026">
        <f>INDEX(Stores[region],MATCH(Sales[[#This Row],[store_no]],Stores[store_no],0))</f>
        <v>1</v>
      </c>
      <c r="F5026" t="str">
        <f>INDEX(Stores[storetype],MATCH(Sales[[#This Row],[store_no]],Stores[store_no],0))</f>
        <v>C</v>
      </c>
      <c r="G5026" t="str">
        <f>INDEX(Stores[location_city],MATCH(Sales[[#This Row],[store_no]],Stores[store_no],0))</f>
        <v>Dayton</v>
      </c>
      <c r="H5026" t="str">
        <f>INDEX(Stores[location_state],MATCH(Sales[[#This Row],[store_no]],Stores[store_no],0))</f>
        <v>Ohio</v>
      </c>
      <c r="I5026">
        <f>INDEX(Stores[sqft],MATCH(Sales[[#This Row],[store_no]],Stores[store_no],0))</f>
        <v>90000</v>
      </c>
      <c r="J5026" s="4" t="str">
        <f>INDEX(Departments[dept_name],MATCH(Sales[[#This Row],[dept_no]],Departments[dept_no],0))</f>
        <v>Computers</v>
      </c>
      <c r="K5026" s="4" t="str">
        <f>CONCATENATE(Sales[[#This Row],[region]],Sales[[#This Row],[storetype]])</f>
        <v>1C</v>
      </c>
      <c r="L5026" s="4">
        <f>INDEX(RegionStoreCount[Store Count],MATCH(Sales[[#This Row],[RegionStoretype]],RegionStoreCount[Region/Type],0))</f>
        <v>1</v>
      </c>
      <c r="M5026" s="4">
        <f>AND(Sales[[#This Row],[date]]&lt;=TY_YTDMax,Sales[[#This Row],[date]]&gt;=TY_YTDMin)*Sales[[#This Row],[sales]]</f>
        <v>0</v>
      </c>
      <c r="N5026" s="4">
        <f>AND(Sales[[#This Row],[date]]&lt;=LY_YTDMax,Sales[[#This Row],[date]]&gt;=LY_YTDMin)*Sales[[#This Row],[sales]]</f>
        <v>0</v>
      </c>
      <c r="O5026" s="4">
        <f>AND(Sales[[#This Row],[date]]&gt;=YoY_Min,Sales[[#This Row],[date]]&lt;=TY_YTDMax)*(Sales[[#This Row],[sales]]/Sales[[#This Row],[sqft]])</f>
        <v>4.8083625555555551E-2</v>
      </c>
      <c r="P5026" s="4">
        <f>SUMIF(Sales[RegionStoretype],Sales[[#This Row],[RegionStoretype]],Sales[YoY_SSF])/Sales[[#This Row],[Region_TypeCount]]</f>
        <v>65.329042605555529</v>
      </c>
    </row>
    <row r="5027" spans="1:16" x14ac:dyDescent="0.25">
      <c r="A5027" s="1">
        <v>43077</v>
      </c>
      <c r="B5027">
        <v>30</v>
      </c>
      <c r="C5027">
        <v>15</v>
      </c>
      <c r="D5027">
        <v>66123.154300000009</v>
      </c>
      <c r="E5027">
        <f>INDEX(Stores[region],MATCH(Sales[[#This Row],[store_no]],Stores[store_no],0))</f>
        <v>1</v>
      </c>
      <c r="F5027" t="str">
        <f>INDEX(Stores[storetype],MATCH(Sales[[#This Row],[store_no]],Stores[store_no],0))</f>
        <v>C</v>
      </c>
      <c r="G5027" t="str">
        <f>INDEX(Stores[location_city],MATCH(Sales[[#This Row],[store_no]],Stores[store_no],0))</f>
        <v>Dayton</v>
      </c>
      <c r="H5027" t="str">
        <f>INDEX(Stores[location_state],MATCH(Sales[[#This Row],[store_no]],Stores[store_no],0))</f>
        <v>Ohio</v>
      </c>
      <c r="I5027">
        <f>INDEX(Stores[sqft],MATCH(Sales[[#This Row],[store_no]],Stores[store_no],0))</f>
        <v>90000</v>
      </c>
      <c r="J5027" s="4" t="str">
        <f>INDEX(Departments[dept_name],MATCH(Sales[[#This Row],[dept_no]],Departments[dept_no],0))</f>
        <v>Music</v>
      </c>
      <c r="K5027" s="4" t="str">
        <f>CONCATENATE(Sales[[#This Row],[region]],Sales[[#This Row],[storetype]])</f>
        <v>1C</v>
      </c>
      <c r="L5027" s="4">
        <f>INDEX(RegionStoreCount[Store Count],MATCH(Sales[[#This Row],[RegionStoretype]],RegionStoreCount[Region/Type],0))</f>
        <v>1</v>
      </c>
      <c r="M5027" s="4">
        <f>AND(Sales[[#This Row],[date]]&lt;=TY_YTDMax,Sales[[#This Row],[date]]&gt;=TY_YTDMin)*Sales[[#This Row],[sales]]</f>
        <v>0</v>
      </c>
      <c r="N5027" s="4">
        <f>AND(Sales[[#This Row],[date]]&lt;=LY_YTDMax,Sales[[#This Row],[date]]&gt;=LY_YTDMin)*Sales[[#This Row],[sales]]</f>
        <v>0</v>
      </c>
      <c r="O5027" s="4">
        <f>AND(Sales[[#This Row],[date]]&gt;=YoY_Min,Sales[[#This Row],[date]]&lt;=TY_YTDMax)*(Sales[[#This Row],[sales]]/Sales[[#This Row],[sqft]])</f>
        <v>0.73470171444444454</v>
      </c>
      <c r="P5027" s="4">
        <f>SUMIF(Sales[RegionStoretype],Sales[[#This Row],[RegionStoretype]],Sales[YoY_SSF])/Sales[[#This Row],[Region_TypeCount]]</f>
        <v>65.329042605555529</v>
      </c>
    </row>
    <row r="5028" spans="1:16" x14ac:dyDescent="0.25">
      <c r="A5028" s="1">
        <v>43077</v>
      </c>
      <c r="B5028">
        <v>31</v>
      </c>
      <c r="C5028">
        <v>5</v>
      </c>
      <c r="D5028">
        <v>131693.38</v>
      </c>
      <c r="E5028">
        <f>INDEX(Stores[region],MATCH(Sales[[#This Row],[store_no]],Stores[store_no],0))</f>
        <v>3</v>
      </c>
      <c r="F5028" t="str">
        <f>INDEX(Stores[storetype],MATCH(Sales[[#This Row],[store_no]],Stores[store_no],0))</f>
        <v>A</v>
      </c>
      <c r="G5028" t="str">
        <f>INDEX(Stores[location_city],MATCH(Sales[[#This Row],[store_no]],Stores[store_no],0))</f>
        <v>Rapid City</v>
      </c>
      <c r="H5028" t="str">
        <f>INDEX(Stores[location_state],MATCH(Sales[[#This Row],[store_no]],Stores[store_no],0))</f>
        <v>South Dakota</v>
      </c>
      <c r="I5028">
        <f>INDEX(Stores[sqft],MATCH(Sales[[#This Row],[store_no]],Stores[store_no],0))</f>
        <v>200100</v>
      </c>
      <c r="J5028" s="4" t="str">
        <f>INDEX(Departments[dept_name],MATCH(Sales[[#This Row],[dept_no]],Departments[dept_no],0))</f>
        <v>Clothing</v>
      </c>
      <c r="K5028" s="4" t="str">
        <f>CONCATENATE(Sales[[#This Row],[region]],Sales[[#This Row],[storetype]])</f>
        <v>3A</v>
      </c>
      <c r="L5028" s="4">
        <f>INDEX(RegionStoreCount[Store Count],MATCH(Sales[[#This Row],[RegionStoretype]],RegionStoreCount[Region/Type],0))</f>
        <v>9</v>
      </c>
      <c r="M5028" s="4">
        <f>AND(Sales[[#This Row],[date]]&lt;=TY_YTDMax,Sales[[#This Row],[date]]&gt;=TY_YTDMin)*Sales[[#This Row],[sales]]</f>
        <v>0</v>
      </c>
      <c r="N5028" s="4">
        <f>AND(Sales[[#This Row],[date]]&lt;=LY_YTDMax,Sales[[#This Row],[date]]&gt;=LY_YTDMin)*Sales[[#This Row],[sales]]</f>
        <v>0</v>
      </c>
      <c r="O5028" s="4">
        <f>AND(Sales[[#This Row],[date]]&gt;=YoY_Min,Sales[[#This Row],[date]]&lt;=TY_YTDMax)*(Sales[[#This Row],[sales]]/Sales[[#This Row],[sqft]])</f>
        <v>0.65813783108445778</v>
      </c>
      <c r="P5028" s="4">
        <f>SUMIF(Sales[RegionStoretype],Sales[[#This Row],[RegionStoretype]],Sales[YoY_SSF])/Sales[[#This Row],[Region_TypeCount]]</f>
        <v>53.603836561720975</v>
      </c>
    </row>
    <row r="5029" spans="1:16" x14ac:dyDescent="0.25">
      <c r="A5029" s="1">
        <v>43077</v>
      </c>
      <c r="B5029">
        <v>31</v>
      </c>
      <c r="C5029">
        <v>9</v>
      </c>
      <c r="D5029">
        <v>27215.716799999998</v>
      </c>
      <c r="E5029">
        <f>INDEX(Stores[region],MATCH(Sales[[#This Row],[store_no]],Stores[store_no],0))</f>
        <v>3</v>
      </c>
      <c r="F5029" t="str">
        <f>INDEX(Stores[storetype],MATCH(Sales[[#This Row],[store_no]],Stores[store_no],0))</f>
        <v>A</v>
      </c>
      <c r="G5029" t="str">
        <f>INDEX(Stores[location_city],MATCH(Sales[[#This Row],[store_no]],Stores[store_no],0))</f>
        <v>Rapid City</v>
      </c>
      <c r="H5029" t="str">
        <f>INDEX(Stores[location_state],MATCH(Sales[[#This Row],[store_no]],Stores[store_no],0))</f>
        <v>South Dakota</v>
      </c>
      <c r="I5029">
        <f>INDEX(Stores[sqft],MATCH(Sales[[#This Row],[store_no]],Stores[store_no],0))</f>
        <v>200100</v>
      </c>
      <c r="J5029" s="4" t="str">
        <f>INDEX(Departments[dept_name],MATCH(Sales[[#This Row],[dept_no]],Departments[dept_no],0))</f>
        <v>Garden</v>
      </c>
      <c r="K5029" s="4" t="str">
        <f>CONCATENATE(Sales[[#This Row],[region]],Sales[[#This Row],[storetype]])</f>
        <v>3A</v>
      </c>
      <c r="L5029" s="4">
        <f>INDEX(RegionStoreCount[Store Count],MATCH(Sales[[#This Row],[RegionStoretype]],RegionStoreCount[Region/Type],0))</f>
        <v>9</v>
      </c>
      <c r="M5029" s="4">
        <f>AND(Sales[[#This Row],[date]]&lt;=TY_YTDMax,Sales[[#This Row],[date]]&gt;=TY_YTDMin)*Sales[[#This Row],[sales]]</f>
        <v>0</v>
      </c>
      <c r="N5029" s="4">
        <f>AND(Sales[[#This Row],[date]]&lt;=LY_YTDMax,Sales[[#This Row],[date]]&gt;=LY_YTDMin)*Sales[[#This Row],[sales]]</f>
        <v>0</v>
      </c>
      <c r="O5029" s="4">
        <f>AND(Sales[[#This Row],[date]]&gt;=YoY_Min,Sales[[#This Row],[date]]&lt;=TY_YTDMax)*(Sales[[#This Row],[sales]]/Sales[[#This Row],[sqft]])</f>
        <v>0.13601057871064468</v>
      </c>
      <c r="P5029" s="4">
        <f>SUMIF(Sales[RegionStoretype],Sales[[#This Row],[RegionStoretype]],Sales[YoY_SSF])/Sales[[#This Row],[Region_TypeCount]]</f>
        <v>53.603836561720975</v>
      </c>
    </row>
    <row r="5030" spans="1:16" x14ac:dyDescent="0.25">
      <c r="A5030" s="1">
        <v>43077</v>
      </c>
      <c r="B5030">
        <v>31</v>
      </c>
      <c r="C5030">
        <v>11</v>
      </c>
      <c r="D5030">
        <v>110459.54999999999</v>
      </c>
      <c r="E5030">
        <f>INDEX(Stores[region],MATCH(Sales[[#This Row],[store_no]],Stores[store_no],0))</f>
        <v>3</v>
      </c>
      <c r="F5030" t="str">
        <f>INDEX(Stores[storetype],MATCH(Sales[[#This Row],[store_no]],Stores[store_no],0))</f>
        <v>A</v>
      </c>
      <c r="G5030" t="str">
        <f>INDEX(Stores[location_city],MATCH(Sales[[#This Row],[store_no]],Stores[store_no],0))</f>
        <v>Rapid City</v>
      </c>
      <c r="H5030" t="str">
        <f>INDEX(Stores[location_state],MATCH(Sales[[#This Row],[store_no]],Stores[store_no],0))</f>
        <v>South Dakota</v>
      </c>
      <c r="I5030">
        <f>INDEX(Stores[sqft],MATCH(Sales[[#This Row],[store_no]],Stores[store_no],0))</f>
        <v>200100</v>
      </c>
      <c r="J5030" s="4" t="str">
        <f>INDEX(Departments[dept_name],MATCH(Sales[[#This Row],[dept_no]],Departments[dept_no],0))</f>
        <v>Home</v>
      </c>
      <c r="K5030" s="4" t="str">
        <f>CONCATENATE(Sales[[#This Row],[region]],Sales[[#This Row],[storetype]])</f>
        <v>3A</v>
      </c>
      <c r="L5030" s="4">
        <f>INDEX(RegionStoreCount[Store Count],MATCH(Sales[[#This Row],[RegionStoretype]],RegionStoreCount[Region/Type],0))</f>
        <v>9</v>
      </c>
      <c r="M5030" s="4">
        <f>AND(Sales[[#This Row],[date]]&lt;=TY_YTDMax,Sales[[#This Row],[date]]&gt;=TY_YTDMin)*Sales[[#This Row],[sales]]</f>
        <v>0</v>
      </c>
      <c r="N5030" s="4">
        <f>AND(Sales[[#This Row],[date]]&lt;=LY_YTDMax,Sales[[#This Row],[date]]&gt;=LY_YTDMin)*Sales[[#This Row],[sales]]</f>
        <v>0</v>
      </c>
      <c r="O5030" s="4">
        <f>AND(Sales[[#This Row],[date]]&gt;=YoY_Min,Sales[[#This Row],[date]]&lt;=TY_YTDMax)*(Sales[[#This Row],[sales]]/Sales[[#This Row],[sqft]])</f>
        <v>0.55202173913043473</v>
      </c>
      <c r="P5030" s="4">
        <f>SUMIF(Sales[RegionStoretype],Sales[[#This Row],[RegionStoretype]],Sales[YoY_SSF])/Sales[[#This Row],[Region_TypeCount]]</f>
        <v>53.603836561720975</v>
      </c>
    </row>
    <row r="5031" spans="1:16" x14ac:dyDescent="0.25">
      <c r="A5031" s="1">
        <v>43077</v>
      </c>
      <c r="B5031">
        <v>31</v>
      </c>
      <c r="C5031">
        <v>15</v>
      </c>
      <c r="D5031">
        <v>143479.63769999999</v>
      </c>
      <c r="E5031">
        <f>INDEX(Stores[region],MATCH(Sales[[#This Row],[store_no]],Stores[store_no],0))</f>
        <v>3</v>
      </c>
      <c r="F5031" t="str">
        <f>INDEX(Stores[storetype],MATCH(Sales[[#This Row],[store_no]],Stores[store_no],0))</f>
        <v>A</v>
      </c>
      <c r="G5031" t="str">
        <f>INDEX(Stores[location_city],MATCH(Sales[[#This Row],[store_no]],Stores[store_no],0))</f>
        <v>Rapid City</v>
      </c>
      <c r="H5031" t="str">
        <f>INDEX(Stores[location_state],MATCH(Sales[[#This Row],[store_no]],Stores[store_no],0))</f>
        <v>South Dakota</v>
      </c>
      <c r="I5031">
        <f>INDEX(Stores[sqft],MATCH(Sales[[#This Row],[store_no]],Stores[store_no],0))</f>
        <v>200100</v>
      </c>
      <c r="J5031" s="4" t="str">
        <f>INDEX(Departments[dept_name],MATCH(Sales[[#This Row],[dept_no]],Departments[dept_no],0))</f>
        <v>Music</v>
      </c>
      <c r="K5031" s="4" t="str">
        <f>CONCATENATE(Sales[[#This Row],[region]],Sales[[#This Row],[storetype]])</f>
        <v>3A</v>
      </c>
      <c r="L5031" s="4">
        <f>INDEX(RegionStoreCount[Store Count],MATCH(Sales[[#This Row],[RegionStoretype]],RegionStoreCount[Region/Type],0))</f>
        <v>9</v>
      </c>
      <c r="M5031" s="4">
        <f>AND(Sales[[#This Row],[date]]&lt;=TY_YTDMax,Sales[[#This Row],[date]]&gt;=TY_YTDMin)*Sales[[#This Row],[sales]]</f>
        <v>0</v>
      </c>
      <c r="N5031" s="4">
        <f>AND(Sales[[#This Row],[date]]&lt;=LY_YTDMax,Sales[[#This Row],[date]]&gt;=LY_YTDMin)*Sales[[#This Row],[sales]]</f>
        <v>0</v>
      </c>
      <c r="O5031" s="4">
        <f>AND(Sales[[#This Row],[date]]&gt;=YoY_Min,Sales[[#This Row],[date]]&lt;=TY_YTDMax)*(Sales[[#This Row],[sales]]/Sales[[#This Row],[sqft]])</f>
        <v>0.71703966866566715</v>
      </c>
      <c r="P5031" s="4">
        <f>SUMIF(Sales[RegionStoretype],Sales[[#This Row],[RegionStoretype]],Sales[YoY_SSF])/Sales[[#This Row],[Region_TypeCount]]</f>
        <v>53.603836561720975</v>
      </c>
    </row>
    <row r="5032" spans="1:16" x14ac:dyDescent="0.25">
      <c r="A5032" s="1">
        <v>43077</v>
      </c>
      <c r="B5032">
        <v>32</v>
      </c>
      <c r="C5032">
        <v>1</v>
      </c>
      <c r="D5032">
        <v>74175.197100000005</v>
      </c>
      <c r="E5032">
        <f>INDEX(Stores[region],MATCH(Sales[[#This Row],[store_no]],Stores[store_no],0))</f>
        <v>2</v>
      </c>
      <c r="F5032" t="str">
        <f>INDEX(Stores[storetype],MATCH(Sales[[#This Row],[store_no]],Stores[store_no],0))</f>
        <v>A</v>
      </c>
      <c r="G5032" t="str">
        <f>INDEX(Stores[location_city],MATCH(Sales[[#This Row],[store_no]],Stores[store_no],0))</f>
        <v>Western Springs</v>
      </c>
      <c r="H5032" t="str">
        <f>INDEX(Stores[location_state],MATCH(Sales[[#This Row],[store_no]],Stores[store_no],0))</f>
        <v>Illinois</v>
      </c>
      <c r="I5032">
        <f>INDEX(Stores[sqft],MATCH(Sales[[#This Row],[store_no]],Stores[store_no],0))</f>
        <v>118200</v>
      </c>
      <c r="J5032" s="4" t="str">
        <f>INDEX(Departments[dept_name],MATCH(Sales[[#This Row],[dept_no]],Departments[dept_no],0))</f>
        <v>Automotive</v>
      </c>
      <c r="K5032" s="4" t="str">
        <f>CONCATENATE(Sales[[#This Row],[region]],Sales[[#This Row],[storetype]])</f>
        <v>2A</v>
      </c>
      <c r="L5032" s="4">
        <f>INDEX(RegionStoreCount[Store Count],MATCH(Sales[[#This Row],[RegionStoretype]],RegionStoreCount[Region/Type],0))</f>
        <v>5</v>
      </c>
      <c r="M5032" s="4">
        <f>AND(Sales[[#This Row],[date]]&lt;=TY_YTDMax,Sales[[#This Row],[date]]&gt;=TY_YTDMin)*Sales[[#This Row],[sales]]</f>
        <v>0</v>
      </c>
      <c r="N5032" s="4">
        <f>AND(Sales[[#This Row],[date]]&lt;=LY_YTDMax,Sales[[#This Row],[date]]&gt;=LY_YTDMin)*Sales[[#This Row],[sales]]</f>
        <v>0</v>
      </c>
      <c r="O5032" s="4">
        <f>AND(Sales[[#This Row],[date]]&gt;=YoY_Min,Sales[[#This Row],[date]]&lt;=TY_YTDMax)*(Sales[[#This Row],[sales]]/Sales[[#This Row],[sqft]])</f>
        <v>0.62753973857868028</v>
      </c>
      <c r="P5032" s="4">
        <f>SUMIF(Sales[RegionStoretype],Sales[[#This Row],[RegionStoretype]],Sales[YoY_SSF])/Sales[[#This Row],[Region_TypeCount]]</f>
        <v>60.052789354368521</v>
      </c>
    </row>
    <row r="5033" spans="1:16" x14ac:dyDescent="0.25">
      <c r="A5033" s="1">
        <v>43077</v>
      </c>
      <c r="B5033">
        <v>32</v>
      </c>
      <c r="C5033">
        <v>8</v>
      </c>
      <c r="D5033">
        <v>57683.819999999992</v>
      </c>
      <c r="E5033">
        <f>INDEX(Stores[region],MATCH(Sales[[#This Row],[store_no]],Stores[store_no],0))</f>
        <v>2</v>
      </c>
      <c r="F5033" t="str">
        <f>INDEX(Stores[storetype],MATCH(Sales[[#This Row],[store_no]],Stores[store_no],0))</f>
        <v>A</v>
      </c>
      <c r="G5033" t="str">
        <f>INDEX(Stores[location_city],MATCH(Sales[[#This Row],[store_no]],Stores[store_no],0))</f>
        <v>Western Springs</v>
      </c>
      <c r="H5033" t="str">
        <f>INDEX(Stores[location_state],MATCH(Sales[[#This Row],[store_no]],Stores[store_no],0))</f>
        <v>Illinois</v>
      </c>
      <c r="I5033">
        <f>INDEX(Stores[sqft],MATCH(Sales[[#This Row],[store_no]],Stores[store_no],0))</f>
        <v>118200</v>
      </c>
      <c r="J5033" s="4" t="str">
        <f>INDEX(Departments[dept_name],MATCH(Sales[[#This Row],[dept_no]],Departments[dept_no],0))</f>
        <v>Games</v>
      </c>
      <c r="K5033" s="4" t="str">
        <f>CONCATENATE(Sales[[#This Row],[region]],Sales[[#This Row],[storetype]])</f>
        <v>2A</v>
      </c>
      <c r="L5033" s="4">
        <f>INDEX(RegionStoreCount[Store Count],MATCH(Sales[[#This Row],[RegionStoretype]],RegionStoreCount[Region/Type],0))</f>
        <v>5</v>
      </c>
      <c r="M5033" s="4">
        <f>AND(Sales[[#This Row],[date]]&lt;=TY_YTDMax,Sales[[#This Row],[date]]&gt;=TY_YTDMin)*Sales[[#This Row],[sales]]</f>
        <v>0</v>
      </c>
      <c r="N5033" s="4">
        <f>AND(Sales[[#This Row],[date]]&lt;=LY_YTDMax,Sales[[#This Row],[date]]&gt;=LY_YTDMin)*Sales[[#This Row],[sales]]</f>
        <v>0</v>
      </c>
      <c r="O5033" s="4">
        <f>AND(Sales[[#This Row],[date]]&gt;=YoY_Min,Sales[[#This Row],[date]]&lt;=TY_YTDMax)*(Sales[[#This Row],[sales]]/Sales[[#This Row],[sqft]])</f>
        <v>0.48801878172588825</v>
      </c>
      <c r="P5033" s="4">
        <f>SUMIF(Sales[RegionStoretype],Sales[[#This Row],[RegionStoretype]],Sales[YoY_SSF])/Sales[[#This Row],[Region_TypeCount]]</f>
        <v>60.052789354368521</v>
      </c>
    </row>
    <row r="5034" spans="1:16" x14ac:dyDescent="0.25">
      <c r="A5034" s="1">
        <v>43077</v>
      </c>
      <c r="B5034">
        <v>32</v>
      </c>
      <c r="C5034">
        <v>11</v>
      </c>
      <c r="D5034">
        <v>64527.721699999995</v>
      </c>
      <c r="E5034">
        <f>INDEX(Stores[region],MATCH(Sales[[#This Row],[store_no]],Stores[store_no],0))</f>
        <v>2</v>
      </c>
      <c r="F5034" t="str">
        <f>INDEX(Stores[storetype],MATCH(Sales[[#This Row],[store_no]],Stores[store_no],0))</f>
        <v>A</v>
      </c>
      <c r="G5034" t="str">
        <f>INDEX(Stores[location_city],MATCH(Sales[[#This Row],[store_no]],Stores[store_no],0))</f>
        <v>Western Springs</v>
      </c>
      <c r="H5034" t="str">
        <f>INDEX(Stores[location_state],MATCH(Sales[[#This Row],[store_no]],Stores[store_no],0))</f>
        <v>Illinois</v>
      </c>
      <c r="I5034">
        <f>INDEX(Stores[sqft],MATCH(Sales[[#This Row],[store_no]],Stores[store_no],0))</f>
        <v>118200</v>
      </c>
      <c r="J5034" s="4" t="str">
        <f>INDEX(Departments[dept_name],MATCH(Sales[[#This Row],[dept_no]],Departments[dept_no],0))</f>
        <v>Home</v>
      </c>
      <c r="K5034" s="4" t="str">
        <f>CONCATENATE(Sales[[#This Row],[region]],Sales[[#This Row],[storetype]])</f>
        <v>2A</v>
      </c>
      <c r="L5034" s="4">
        <f>INDEX(RegionStoreCount[Store Count],MATCH(Sales[[#This Row],[RegionStoretype]],RegionStoreCount[Region/Type],0))</f>
        <v>5</v>
      </c>
      <c r="M5034" s="4">
        <f>AND(Sales[[#This Row],[date]]&lt;=TY_YTDMax,Sales[[#This Row],[date]]&gt;=TY_YTDMin)*Sales[[#This Row],[sales]]</f>
        <v>0</v>
      </c>
      <c r="N5034" s="4">
        <f>AND(Sales[[#This Row],[date]]&lt;=LY_YTDMax,Sales[[#This Row],[date]]&gt;=LY_YTDMin)*Sales[[#This Row],[sales]]</f>
        <v>0</v>
      </c>
      <c r="O5034" s="4">
        <f>AND(Sales[[#This Row],[date]]&gt;=YoY_Min,Sales[[#This Row],[date]]&lt;=TY_YTDMax)*(Sales[[#This Row],[sales]]/Sales[[#This Row],[sqft]])</f>
        <v>0.54591981133671741</v>
      </c>
      <c r="P5034" s="4">
        <f>SUMIF(Sales[RegionStoretype],Sales[[#This Row],[RegionStoretype]],Sales[YoY_SSF])/Sales[[#This Row],[Region_TypeCount]]</f>
        <v>60.052789354368521</v>
      </c>
    </row>
    <row r="5035" spans="1:16" x14ac:dyDescent="0.25">
      <c r="A5035" s="1">
        <v>43077</v>
      </c>
      <c r="B5035">
        <v>33</v>
      </c>
      <c r="C5035">
        <v>12</v>
      </c>
      <c r="D5035">
        <v>32261.477499999997</v>
      </c>
      <c r="E5035">
        <f>INDEX(Stores[region],MATCH(Sales[[#This Row],[store_no]],Stores[store_no],0))</f>
        <v>3</v>
      </c>
      <c r="F5035" t="str">
        <f>INDEX(Stores[storetype],MATCH(Sales[[#This Row],[store_no]],Stores[store_no],0))</f>
        <v>A</v>
      </c>
      <c r="G5035" t="str">
        <f>INDEX(Stores[location_city],MATCH(Sales[[#This Row],[store_no]],Stores[store_no],0))</f>
        <v>Omaha</v>
      </c>
      <c r="H5035" t="str">
        <f>INDEX(Stores[location_state],MATCH(Sales[[#This Row],[store_no]],Stores[store_no],0))</f>
        <v>Nebraska</v>
      </c>
      <c r="I5035">
        <f>INDEX(Stores[sqft],MATCH(Sales[[#This Row],[store_no]],Stores[store_no],0))</f>
        <v>40700</v>
      </c>
      <c r="J5035" s="4" t="str">
        <f>INDEX(Departments[dept_name],MATCH(Sales[[#This Row],[dept_no]],Departments[dept_no],0))</f>
        <v>Jewelery</v>
      </c>
      <c r="K5035" s="4" t="str">
        <f>CONCATENATE(Sales[[#This Row],[region]],Sales[[#This Row],[storetype]])</f>
        <v>3A</v>
      </c>
      <c r="L5035" s="4">
        <f>INDEX(RegionStoreCount[Store Count],MATCH(Sales[[#This Row],[RegionStoretype]],RegionStoreCount[Region/Type],0))</f>
        <v>9</v>
      </c>
      <c r="M5035" s="4">
        <f>AND(Sales[[#This Row],[date]]&lt;=TY_YTDMax,Sales[[#This Row],[date]]&gt;=TY_YTDMin)*Sales[[#This Row],[sales]]</f>
        <v>0</v>
      </c>
      <c r="N5035" s="4">
        <f>AND(Sales[[#This Row],[date]]&lt;=LY_YTDMax,Sales[[#This Row],[date]]&gt;=LY_YTDMin)*Sales[[#This Row],[sales]]</f>
        <v>0</v>
      </c>
      <c r="O5035" s="4">
        <f>AND(Sales[[#This Row],[date]]&gt;=YoY_Min,Sales[[#This Row],[date]]&lt;=TY_YTDMax)*(Sales[[#This Row],[sales]]/Sales[[#This Row],[sqft]])</f>
        <v>0.7926652948402948</v>
      </c>
      <c r="P5035" s="4">
        <f>SUMIF(Sales[RegionStoretype],Sales[[#This Row],[RegionStoretype]],Sales[YoY_SSF])/Sales[[#This Row],[Region_TypeCount]]</f>
        <v>53.603836561720975</v>
      </c>
    </row>
    <row r="5036" spans="1:16" x14ac:dyDescent="0.25">
      <c r="A5036" s="1">
        <v>43077</v>
      </c>
      <c r="B5036">
        <v>34</v>
      </c>
      <c r="C5036">
        <v>1</v>
      </c>
      <c r="D5036">
        <v>44764.058700000001</v>
      </c>
      <c r="E5036">
        <f>INDEX(Stores[region],MATCH(Sales[[#This Row],[store_no]],Stores[store_no],0))</f>
        <v>1</v>
      </c>
      <c r="F5036" t="str">
        <f>INDEX(Stores[storetype],MATCH(Sales[[#This Row],[store_no]],Stores[store_no],0))</f>
        <v>A</v>
      </c>
      <c r="G5036" t="str">
        <f>INDEX(Stores[location_city],MATCH(Sales[[#This Row],[store_no]],Stores[store_no],0))</f>
        <v>Toledo</v>
      </c>
      <c r="H5036" t="str">
        <f>INDEX(Stores[location_state],MATCH(Sales[[#This Row],[store_no]],Stores[store_no],0))</f>
        <v>Ohio</v>
      </c>
      <c r="I5036">
        <f>INDEX(Stores[sqft],MATCH(Sales[[#This Row],[store_no]],Stores[store_no],0))</f>
        <v>207900</v>
      </c>
      <c r="J5036" s="4" t="str">
        <f>INDEX(Departments[dept_name],MATCH(Sales[[#This Row],[dept_no]],Departments[dept_no],0))</f>
        <v>Automotive</v>
      </c>
      <c r="K5036" s="4" t="str">
        <f>CONCATENATE(Sales[[#This Row],[region]],Sales[[#This Row],[storetype]])</f>
        <v>1A</v>
      </c>
      <c r="L5036" s="4">
        <f>INDEX(RegionStoreCount[Store Count],MATCH(Sales[[#This Row],[RegionStoretype]],RegionStoreCount[Region/Type],0))</f>
        <v>5</v>
      </c>
      <c r="M5036" s="4">
        <f>AND(Sales[[#This Row],[date]]&lt;=TY_YTDMax,Sales[[#This Row],[date]]&gt;=TY_YTDMin)*Sales[[#This Row],[sales]]</f>
        <v>0</v>
      </c>
      <c r="N5036" s="4">
        <f>AND(Sales[[#This Row],[date]]&lt;=LY_YTDMax,Sales[[#This Row],[date]]&gt;=LY_YTDMin)*Sales[[#This Row],[sales]]</f>
        <v>0</v>
      </c>
      <c r="O5036" s="4">
        <f>AND(Sales[[#This Row],[date]]&gt;=YoY_Min,Sales[[#This Row],[date]]&lt;=TY_YTDMax)*(Sales[[#This Row],[sales]]/Sales[[#This Row],[sqft]])</f>
        <v>0.21531533766233768</v>
      </c>
      <c r="P5036" s="4">
        <f>SUMIF(Sales[RegionStoretype],Sales[[#This Row],[RegionStoretype]],Sales[YoY_SSF])/Sales[[#This Row],[Region_TypeCount]]</f>
        <v>59.469551530910678</v>
      </c>
    </row>
    <row r="5037" spans="1:16" x14ac:dyDescent="0.25">
      <c r="A5037" s="1">
        <v>43077</v>
      </c>
      <c r="B5037">
        <v>34</v>
      </c>
      <c r="C5037">
        <v>13</v>
      </c>
      <c r="D5037">
        <v>296331.84539999999</v>
      </c>
      <c r="E5037">
        <f>INDEX(Stores[region],MATCH(Sales[[#This Row],[store_no]],Stores[store_no],0))</f>
        <v>1</v>
      </c>
      <c r="F5037" t="str">
        <f>INDEX(Stores[storetype],MATCH(Sales[[#This Row],[store_no]],Stores[store_no],0))</f>
        <v>A</v>
      </c>
      <c r="G5037" t="str">
        <f>INDEX(Stores[location_city],MATCH(Sales[[#This Row],[store_no]],Stores[store_no],0))</f>
        <v>Toledo</v>
      </c>
      <c r="H5037" t="str">
        <f>INDEX(Stores[location_state],MATCH(Sales[[#This Row],[store_no]],Stores[store_no],0))</f>
        <v>Ohio</v>
      </c>
      <c r="I5037">
        <f>INDEX(Stores[sqft],MATCH(Sales[[#This Row],[store_no]],Stores[store_no],0))</f>
        <v>207900</v>
      </c>
      <c r="J5037" s="4" t="str">
        <f>INDEX(Departments[dept_name],MATCH(Sales[[#This Row],[dept_no]],Departments[dept_no],0))</f>
        <v>Kids</v>
      </c>
      <c r="K5037" s="4" t="str">
        <f>CONCATENATE(Sales[[#This Row],[region]],Sales[[#This Row],[storetype]])</f>
        <v>1A</v>
      </c>
      <c r="L5037" s="4">
        <f>INDEX(RegionStoreCount[Store Count],MATCH(Sales[[#This Row],[RegionStoretype]],RegionStoreCount[Region/Type],0))</f>
        <v>5</v>
      </c>
      <c r="M5037" s="4">
        <f>AND(Sales[[#This Row],[date]]&lt;=TY_YTDMax,Sales[[#This Row],[date]]&gt;=TY_YTDMin)*Sales[[#This Row],[sales]]</f>
        <v>0</v>
      </c>
      <c r="N5037" s="4">
        <f>AND(Sales[[#This Row],[date]]&lt;=LY_YTDMax,Sales[[#This Row],[date]]&gt;=LY_YTDMin)*Sales[[#This Row],[sales]]</f>
        <v>0</v>
      </c>
      <c r="O5037" s="4">
        <f>AND(Sales[[#This Row],[date]]&gt;=YoY_Min,Sales[[#This Row],[date]]&lt;=TY_YTDMax)*(Sales[[#This Row],[sales]]/Sales[[#This Row],[sqft]])</f>
        <v>1.4253576017316016</v>
      </c>
      <c r="P5037" s="4">
        <f>SUMIF(Sales[RegionStoretype],Sales[[#This Row],[RegionStoretype]],Sales[YoY_SSF])/Sales[[#This Row],[Region_TypeCount]]</f>
        <v>59.469551530910678</v>
      </c>
    </row>
    <row r="5038" spans="1:16" x14ac:dyDescent="0.25">
      <c r="A5038" s="1">
        <v>43077</v>
      </c>
      <c r="B5038">
        <v>35</v>
      </c>
      <c r="C5038">
        <v>4</v>
      </c>
      <c r="D5038">
        <v>11292.628500000001</v>
      </c>
      <c r="E5038">
        <f>INDEX(Stores[region],MATCH(Sales[[#This Row],[store_no]],Stores[store_no],0))</f>
        <v>3</v>
      </c>
      <c r="F5038" t="str">
        <f>INDEX(Stores[storetype],MATCH(Sales[[#This Row],[store_no]],Stores[store_no],0))</f>
        <v>C</v>
      </c>
      <c r="G5038" t="str">
        <f>INDEX(Stores[location_city],MATCH(Sales[[#This Row],[store_no]],Stores[store_no],0))</f>
        <v>Wichita</v>
      </c>
      <c r="H5038" t="str">
        <f>INDEX(Stores[location_state],MATCH(Sales[[#This Row],[store_no]],Stores[store_no],0))</f>
        <v>Kansas</v>
      </c>
      <c r="I5038">
        <f>INDEX(Stores[sqft],MATCH(Sales[[#This Row],[store_no]],Stores[store_no],0))</f>
        <v>72800</v>
      </c>
      <c r="J5038" s="4" t="str">
        <f>INDEX(Departments[dept_name],MATCH(Sales[[#This Row],[dept_no]],Departments[dept_no],0))</f>
        <v>Books</v>
      </c>
      <c r="K5038" s="4" t="str">
        <f>CONCATENATE(Sales[[#This Row],[region]],Sales[[#This Row],[storetype]])</f>
        <v>3C</v>
      </c>
      <c r="L5038" s="4">
        <f>INDEX(RegionStoreCount[Store Count],MATCH(Sales[[#This Row],[RegionStoretype]],RegionStoreCount[Region/Type],0))</f>
        <v>2</v>
      </c>
      <c r="M5038" s="4">
        <f>AND(Sales[[#This Row],[date]]&lt;=TY_YTDMax,Sales[[#This Row],[date]]&gt;=TY_YTDMin)*Sales[[#This Row],[sales]]</f>
        <v>0</v>
      </c>
      <c r="N5038" s="4">
        <f>AND(Sales[[#This Row],[date]]&lt;=LY_YTDMax,Sales[[#This Row],[date]]&gt;=LY_YTDMin)*Sales[[#This Row],[sales]]</f>
        <v>0</v>
      </c>
      <c r="O5038" s="4">
        <f>AND(Sales[[#This Row],[date]]&gt;=YoY_Min,Sales[[#This Row],[date]]&lt;=TY_YTDMax)*(Sales[[#This Row],[sales]]/Sales[[#This Row],[sqft]])</f>
        <v>0.15511852335164836</v>
      </c>
      <c r="P5038" s="4">
        <f>SUMIF(Sales[RegionStoretype],Sales[[#This Row],[RegionStoretype]],Sales[YoY_SSF])/Sales[[#This Row],[Region_TypeCount]]</f>
        <v>47.561479460925746</v>
      </c>
    </row>
    <row r="5039" spans="1:16" x14ac:dyDescent="0.25">
      <c r="A5039" s="1">
        <v>43077</v>
      </c>
      <c r="B5039">
        <v>35</v>
      </c>
      <c r="C5039">
        <v>6</v>
      </c>
      <c r="D5039">
        <v>7424.1804000000002</v>
      </c>
      <c r="E5039">
        <f>INDEX(Stores[region],MATCH(Sales[[#This Row],[store_no]],Stores[store_no],0))</f>
        <v>3</v>
      </c>
      <c r="F5039" t="str">
        <f>INDEX(Stores[storetype],MATCH(Sales[[#This Row],[store_no]],Stores[store_no],0))</f>
        <v>C</v>
      </c>
      <c r="G5039" t="str">
        <f>INDEX(Stores[location_city],MATCH(Sales[[#This Row],[store_no]],Stores[store_no],0))</f>
        <v>Wichita</v>
      </c>
      <c r="H5039" t="str">
        <f>INDEX(Stores[location_state],MATCH(Sales[[#This Row],[store_no]],Stores[store_no],0))</f>
        <v>Kansas</v>
      </c>
      <c r="I5039">
        <f>INDEX(Stores[sqft],MATCH(Sales[[#This Row],[store_no]],Stores[store_no],0))</f>
        <v>72800</v>
      </c>
      <c r="J5039" s="4" t="str">
        <f>INDEX(Departments[dept_name],MATCH(Sales[[#This Row],[dept_no]],Departments[dept_no],0))</f>
        <v>Computers</v>
      </c>
      <c r="K5039" s="4" t="str">
        <f>CONCATENATE(Sales[[#This Row],[region]],Sales[[#This Row],[storetype]])</f>
        <v>3C</v>
      </c>
      <c r="L5039" s="4">
        <f>INDEX(RegionStoreCount[Store Count],MATCH(Sales[[#This Row],[RegionStoretype]],RegionStoreCount[Region/Type],0))</f>
        <v>2</v>
      </c>
      <c r="M5039" s="4">
        <f>AND(Sales[[#This Row],[date]]&lt;=TY_YTDMax,Sales[[#This Row],[date]]&gt;=TY_YTDMin)*Sales[[#This Row],[sales]]</f>
        <v>0</v>
      </c>
      <c r="N5039" s="4">
        <f>AND(Sales[[#This Row],[date]]&lt;=LY_YTDMax,Sales[[#This Row],[date]]&gt;=LY_YTDMin)*Sales[[#This Row],[sales]]</f>
        <v>0</v>
      </c>
      <c r="O5039" s="4">
        <f>AND(Sales[[#This Row],[date]]&gt;=YoY_Min,Sales[[#This Row],[date]]&lt;=TY_YTDMax)*(Sales[[#This Row],[sales]]/Sales[[#This Row],[sqft]])</f>
        <v>0.1019805</v>
      </c>
      <c r="P5039" s="4">
        <f>SUMIF(Sales[RegionStoretype],Sales[[#This Row],[RegionStoretype]],Sales[YoY_SSF])/Sales[[#This Row],[Region_TypeCount]]</f>
        <v>47.561479460925746</v>
      </c>
    </row>
    <row r="5040" spans="1:16" x14ac:dyDescent="0.25">
      <c r="A5040" s="1">
        <v>43077</v>
      </c>
      <c r="B5040">
        <v>36</v>
      </c>
      <c r="C5040">
        <v>4</v>
      </c>
      <c r="D5040">
        <v>75270.014599999995</v>
      </c>
      <c r="E5040">
        <f>INDEX(Stores[region],MATCH(Sales[[#This Row],[store_no]],Stores[store_no],0))</f>
        <v>2</v>
      </c>
      <c r="F5040" t="str">
        <f>INDEX(Stores[storetype],MATCH(Sales[[#This Row],[store_no]],Stores[store_no],0))</f>
        <v>A</v>
      </c>
      <c r="G5040" t="str">
        <f>INDEX(Stores[location_city],MATCH(Sales[[#This Row],[store_no]],Stores[store_no],0))</f>
        <v>Aurora</v>
      </c>
      <c r="H5040" t="str">
        <f>INDEX(Stores[location_state],MATCH(Sales[[#This Row],[store_no]],Stores[store_no],0))</f>
        <v>Illinois</v>
      </c>
      <c r="I5040">
        <f>INDEX(Stores[sqft],MATCH(Sales[[#This Row],[store_no]],Stores[store_no],0))</f>
        <v>209900</v>
      </c>
      <c r="J5040" s="4" t="str">
        <f>INDEX(Departments[dept_name],MATCH(Sales[[#This Row],[dept_no]],Departments[dept_no],0))</f>
        <v>Books</v>
      </c>
      <c r="K5040" s="4" t="str">
        <f>CONCATENATE(Sales[[#This Row],[region]],Sales[[#This Row],[storetype]])</f>
        <v>2A</v>
      </c>
      <c r="L5040" s="4">
        <f>INDEX(RegionStoreCount[Store Count],MATCH(Sales[[#This Row],[RegionStoretype]],RegionStoreCount[Region/Type],0))</f>
        <v>5</v>
      </c>
      <c r="M5040" s="4">
        <f>AND(Sales[[#This Row],[date]]&lt;=TY_YTDMax,Sales[[#This Row],[date]]&gt;=TY_YTDMin)*Sales[[#This Row],[sales]]</f>
        <v>0</v>
      </c>
      <c r="N5040" s="4">
        <f>AND(Sales[[#This Row],[date]]&lt;=LY_YTDMax,Sales[[#This Row],[date]]&gt;=LY_YTDMin)*Sales[[#This Row],[sales]]</f>
        <v>0</v>
      </c>
      <c r="O5040" s="4">
        <f>AND(Sales[[#This Row],[date]]&gt;=YoY_Min,Sales[[#This Row],[date]]&lt;=TY_YTDMax)*(Sales[[#This Row],[sales]]/Sales[[#This Row],[sqft]])</f>
        <v>0.3585994025726536</v>
      </c>
      <c r="P5040" s="4">
        <f>SUMIF(Sales[RegionStoretype],Sales[[#This Row],[RegionStoretype]],Sales[YoY_SSF])/Sales[[#This Row],[Region_TypeCount]]</f>
        <v>60.052789354368521</v>
      </c>
    </row>
    <row r="5041" spans="1:16" x14ac:dyDescent="0.25">
      <c r="A5041" s="1">
        <v>43077</v>
      </c>
      <c r="B5041">
        <v>36</v>
      </c>
      <c r="C5041">
        <v>7</v>
      </c>
      <c r="D5041">
        <v>55595.965900000003</v>
      </c>
      <c r="E5041">
        <f>INDEX(Stores[region],MATCH(Sales[[#This Row],[store_no]],Stores[store_no],0))</f>
        <v>2</v>
      </c>
      <c r="F5041" t="str">
        <f>INDEX(Stores[storetype],MATCH(Sales[[#This Row],[store_no]],Stores[store_no],0))</f>
        <v>A</v>
      </c>
      <c r="G5041" t="str">
        <f>INDEX(Stores[location_city],MATCH(Sales[[#This Row],[store_no]],Stores[store_no],0))</f>
        <v>Aurora</v>
      </c>
      <c r="H5041" t="str">
        <f>INDEX(Stores[location_state],MATCH(Sales[[#This Row],[store_no]],Stores[store_no],0))</f>
        <v>Illinois</v>
      </c>
      <c r="I5041">
        <f>INDEX(Stores[sqft],MATCH(Sales[[#This Row],[store_no]],Stores[store_no],0))</f>
        <v>209900</v>
      </c>
      <c r="J5041" s="4" t="str">
        <f>INDEX(Departments[dept_name],MATCH(Sales[[#This Row],[dept_no]],Departments[dept_no],0))</f>
        <v>Electronics</v>
      </c>
      <c r="K5041" s="4" t="str">
        <f>CONCATENATE(Sales[[#This Row],[region]],Sales[[#This Row],[storetype]])</f>
        <v>2A</v>
      </c>
      <c r="L5041" s="4">
        <f>INDEX(RegionStoreCount[Store Count],MATCH(Sales[[#This Row],[RegionStoretype]],RegionStoreCount[Region/Type],0))</f>
        <v>5</v>
      </c>
      <c r="M5041" s="4">
        <f>AND(Sales[[#This Row],[date]]&lt;=TY_YTDMax,Sales[[#This Row],[date]]&gt;=TY_YTDMin)*Sales[[#This Row],[sales]]</f>
        <v>0</v>
      </c>
      <c r="N5041" s="4">
        <f>AND(Sales[[#This Row],[date]]&lt;=LY_YTDMax,Sales[[#This Row],[date]]&gt;=LY_YTDMin)*Sales[[#This Row],[sales]]</f>
        <v>0</v>
      </c>
      <c r="O5041" s="4">
        <f>AND(Sales[[#This Row],[date]]&gt;=YoY_Min,Sales[[#This Row],[date]]&lt;=TY_YTDMax)*(Sales[[#This Row],[sales]]/Sales[[#This Row],[sqft]])</f>
        <v>0.26486882277274892</v>
      </c>
      <c r="P5041" s="4">
        <f>SUMIF(Sales[RegionStoretype],Sales[[#This Row],[RegionStoretype]],Sales[YoY_SSF])/Sales[[#This Row],[Region_TypeCount]]</f>
        <v>60.052789354368521</v>
      </c>
    </row>
    <row r="5042" spans="1:16" x14ac:dyDescent="0.25">
      <c r="A5042" s="1">
        <v>43077</v>
      </c>
      <c r="B5042">
        <v>36</v>
      </c>
      <c r="C5042">
        <v>12</v>
      </c>
      <c r="D5042">
        <v>191650.74780000001</v>
      </c>
      <c r="E5042">
        <f>INDEX(Stores[region],MATCH(Sales[[#This Row],[store_no]],Stores[store_no],0))</f>
        <v>2</v>
      </c>
      <c r="F5042" t="str">
        <f>INDEX(Stores[storetype],MATCH(Sales[[#This Row],[store_no]],Stores[store_no],0))</f>
        <v>A</v>
      </c>
      <c r="G5042" t="str">
        <f>INDEX(Stores[location_city],MATCH(Sales[[#This Row],[store_no]],Stores[store_no],0))</f>
        <v>Aurora</v>
      </c>
      <c r="H5042" t="str">
        <f>INDEX(Stores[location_state],MATCH(Sales[[#This Row],[store_no]],Stores[store_no],0))</f>
        <v>Illinois</v>
      </c>
      <c r="I5042">
        <f>INDEX(Stores[sqft],MATCH(Sales[[#This Row],[store_no]],Stores[store_no],0))</f>
        <v>209900</v>
      </c>
      <c r="J5042" s="4" t="str">
        <f>INDEX(Departments[dept_name],MATCH(Sales[[#This Row],[dept_no]],Departments[dept_no],0))</f>
        <v>Jewelery</v>
      </c>
      <c r="K5042" s="4" t="str">
        <f>CONCATENATE(Sales[[#This Row],[region]],Sales[[#This Row],[storetype]])</f>
        <v>2A</v>
      </c>
      <c r="L5042" s="4">
        <f>INDEX(RegionStoreCount[Store Count],MATCH(Sales[[#This Row],[RegionStoretype]],RegionStoreCount[Region/Type],0))</f>
        <v>5</v>
      </c>
      <c r="M5042" s="4">
        <f>AND(Sales[[#This Row],[date]]&lt;=TY_YTDMax,Sales[[#This Row],[date]]&gt;=TY_YTDMin)*Sales[[#This Row],[sales]]</f>
        <v>0</v>
      </c>
      <c r="N5042" s="4">
        <f>AND(Sales[[#This Row],[date]]&lt;=LY_YTDMax,Sales[[#This Row],[date]]&gt;=LY_YTDMin)*Sales[[#This Row],[sales]]</f>
        <v>0</v>
      </c>
      <c r="O5042" s="4">
        <f>AND(Sales[[#This Row],[date]]&gt;=YoY_Min,Sales[[#This Row],[date]]&lt;=TY_YTDMax)*(Sales[[#This Row],[sales]]/Sales[[#This Row],[sqft]])</f>
        <v>0.91305739780848028</v>
      </c>
      <c r="P5042" s="4">
        <f>SUMIF(Sales[RegionStoretype],Sales[[#This Row],[RegionStoretype]],Sales[YoY_SSF])/Sales[[#This Row],[Region_TypeCount]]</f>
        <v>60.052789354368521</v>
      </c>
    </row>
    <row r="5043" spans="1:16" x14ac:dyDescent="0.25">
      <c r="A5043" s="1">
        <v>43077</v>
      </c>
      <c r="B5043">
        <v>36</v>
      </c>
      <c r="C5043">
        <v>13</v>
      </c>
      <c r="D5043">
        <v>153713.15580000001</v>
      </c>
      <c r="E5043">
        <f>INDEX(Stores[region],MATCH(Sales[[#This Row],[store_no]],Stores[store_no],0))</f>
        <v>2</v>
      </c>
      <c r="F5043" t="str">
        <f>INDEX(Stores[storetype],MATCH(Sales[[#This Row],[store_no]],Stores[store_no],0))</f>
        <v>A</v>
      </c>
      <c r="G5043" t="str">
        <f>INDEX(Stores[location_city],MATCH(Sales[[#This Row],[store_no]],Stores[store_no],0))</f>
        <v>Aurora</v>
      </c>
      <c r="H5043" t="str">
        <f>INDEX(Stores[location_state],MATCH(Sales[[#This Row],[store_no]],Stores[store_no],0))</f>
        <v>Illinois</v>
      </c>
      <c r="I5043">
        <f>INDEX(Stores[sqft],MATCH(Sales[[#This Row],[store_no]],Stores[store_no],0))</f>
        <v>209900</v>
      </c>
      <c r="J5043" s="4" t="str">
        <f>INDEX(Departments[dept_name],MATCH(Sales[[#This Row],[dept_no]],Departments[dept_no],0))</f>
        <v>Kids</v>
      </c>
      <c r="K5043" s="4" t="str">
        <f>CONCATENATE(Sales[[#This Row],[region]],Sales[[#This Row],[storetype]])</f>
        <v>2A</v>
      </c>
      <c r="L5043" s="4">
        <f>INDEX(RegionStoreCount[Store Count],MATCH(Sales[[#This Row],[RegionStoretype]],RegionStoreCount[Region/Type],0))</f>
        <v>5</v>
      </c>
      <c r="M5043" s="4">
        <f>AND(Sales[[#This Row],[date]]&lt;=TY_YTDMax,Sales[[#This Row],[date]]&gt;=TY_YTDMin)*Sales[[#This Row],[sales]]</f>
        <v>0</v>
      </c>
      <c r="N5043" s="4">
        <f>AND(Sales[[#This Row],[date]]&lt;=LY_YTDMax,Sales[[#This Row],[date]]&gt;=LY_YTDMin)*Sales[[#This Row],[sales]]</f>
        <v>0</v>
      </c>
      <c r="O5043" s="4">
        <f>AND(Sales[[#This Row],[date]]&gt;=YoY_Min,Sales[[#This Row],[date]]&lt;=TY_YTDMax)*(Sales[[#This Row],[sales]]/Sales[[#This Row],[sqft]])</f>
        <v>0.73231613053835165</v>
      </c>
      <c r="P5043" s="4">
        <f>SUMIF(Sales[RegionStoretype],Sales[[#This Row],[RegionStoretype]],Sales[YoY_SSF])/Sales[[#This Row],[Region_TypeCount]]</f>
        <v>60.052789354368521</v>
      </c>
    </row>
    <row r="5044" spans="1:16" x14ac:dyDescent="0.25">
      <c r="A5044" s="1">
        <v>43077</v>
      </c>
      <c r="B5044">
        <v>37</v>
      </c>
      <c r="C5044">
        <v>1</v>
      </c>
      <c r="D5044">
        <v>43782.834000000003</v>
      </c>
      <c r="E5044">
        <f>INDEX(Stores[region],MATCH(Sales[[#This Row],[store_no]],Stores[store_no],0))</f>
        <v>3</v>
      </c>
      <c r="F5044" t="str">
        <f>INDEX(Stores[storetype],MATCH(Sales[[#This Row],[store_no]],Stores[store_no],0))</f>
        <v>C</v>
      </c>
      <c r="G5044" t="str">
        <f>INDEX(Stores[location_city],MATCH(Sales[[#This Row],[store_no]],Stores[store_no],0))</f>
        <v>Lincoln</v>
      </c>
      <c r="H5044" t="str">
        <f>INDEX(Stores[location_state],MATCH(Sales[[#This Row],[store_no]],Stores[store_no],0))</f>
        <v>Nebraska</v>
      </c>
      <c r="I5044">
        <f>INDEX(Stores[sqft],MATCH(Sales[[#This Row],[store_no]],Stores[store_no],0))</f>
        <v>161300</v>
      </c>
      <c r="J5044" s="4" t="str">
        <f>INDEX(Departments[dept_name],MATCH(Sales[[#This Row],[dept_no]],Departments[dept_no],0))</f>
        <v>Automotive</v>
      </c>
      <c r="K5044" s="4" t="str">
        <f>CONCATENATE(Sales[[#This Row],[region]],Sales[[#This Row],[storetype]])</f>
        <v>3C</v>
      </c>
      <c r="L5044" s="4">
        <f>INDEX(RegionStoreCount[Store Count],MATCH(Sales[[#This Row],[RegionStoretype]],RegionStoreCount[Region/Type],0))</f>
        <v>2</v>
      </c>
      <c r="M5044" s="4">
        <f>AND(Sales[[#This Row],[date]]&lt;=TY_YTDMax,Sales[[#This Row],[date]]&gt;=TY_YTDMin)*Sales[[#This Row],[sales]]</f>
        <v>0</v>
      </c>
      <c r="N5044" s="4">
        <f>AND(Sales[[#This Row],[date]]&lt;=LY_YTDMax,Sales[[#This Row],[date]]&gt;=LY_YTDMin)*Sales[[#This Row],[sales]]</f>
        <v>0</v>
      </c>
      <c r="O5044" s="4">
        <f>AND(Sales[[#This Row],[date]]&gt;=YoY_Min,Sales[[#This Row],[date]]&lt;=TY_YTDMax)*(Sales[[#This Row],[sales]]/Sales[[#This Row],[sqft]])</f>
        <v>0.27143728456292626</v>
      </c>
      <c r="P5044" s="4">
        <f>SUMIF(Sales[RegionStoretype],Sales[[#This Row],[RegionStoretype]],Sales[YoY_SSF])/Sales[[#This Row],[Region_TypeCount]]</f>
        <v>47.561479460925746</v>
      </c>
    </row>
    <row r="5045" spans="1:16" x14ac:dyDescent="0.25">
      <c r="A5045" s="1">
        <v>43077</v>
      </c>
      <c r="B5045">
        <v>37</v>
      </c>
      <c r="C5045">
        <v>2</v>
      </c>
      <c r="D5045">
        <v>78866.843600000007</v>
      </c>
      <c r="E5045">
        <f>INDEX(Stores[region],MATCH(Sales[[#This Row],[store_no]],Stores[store_no],0))</f>
        <v>3</v>
      </c>
      <c r="F5045" t="str">
        <f>INDEX(Stores[storetype],MATCH(Sales[[#This Row],[store_no]],Stores[store_no],0))</f>
        <v>C</v>
      </c>
      <c r="G5045" t="str">
        <f>INDEX(Stores[location_city],MATCH(Sales[[#This Row],[store_no]],Stores[store_no],0))</f>
        <v>Lincoln</v>
      </c>
      <c r="H5045" t="str">
        <f>INDEX(Stores[location_state],MATCH(Sales[[#This Row],[store_no]],Stores[store_no],0))</f>
        <v>Nebraska</v>
      </c>
      <c r="I5045">
        <f>INDEX(Stores[sqft],MATCH(Sales[[#This Row],[store_no]],Stores[store_no],0))</f>
        <v>161300</v>
      </c>
      <c r="J5045" s="4" t="str">
        <f>INDEX(Departments[dept_name],MATCH(Sales[[#This Row],[dept_no]],Departments[dept_no],0))</f>
        <v>Baby</v>
      </c>
      <c r="K5045" s="4" t="str">
        <f>CONCATENATE(Sales[[#This Row],[region]],Sales[[#This Row],[storetype]])</f>
        <v>3C</v>
      </c>
      <c r="L5045" s="4">
        <f>INDEX(RegionStoreCount[Store Count],MATCH(Sales[[#This Row],[RegionStoretype]],RegionStoreCount[Region/Type],0))</f>
        <v>2</v>
      </c>
      <c r="M5045" s="4">
        <f>AND(Sales[[#This Row],[date]]&lt;=TY_YTDMax,Sales[[#This Row],[date]]&gt;=TY_YTDMin)*Sales[[#This Row],[sales]]</f>
        <v>0</v>
      </c>
      <c r="N5045" s="4">
        <f>AND(Sales[[#This Row],[date]]&lt;=LY_YTDMax,Sales[[#This Row],[date]]&gt;=LY_YTDMin)*Sales[[#This Row],[sales]]</f>
        <v>0</v>
      </c>
      <c r="O5045" s="4">
        <f>AND(Sales[[#This Row],[date]]&gt;=YoY_Min,Sales[[#This Row],[date]]&lt;=TY_YTDMax)*(Sales[[#This Row],[sales]]/Sales[[#This Row],[sqft]])</f>
        <v>0.48894509361438321</v>
      </c>
      <c r="P5045" s="4">
        <f>SUMIF(Sales[RegionStoretype],Sales[[#This Row],[RegionStoretype]],Sales[YoY_SSF])/Sales[[#This Row],[Region_TypeCount]]</f>
        <v>47.561479460925746</v>
      </c>
    </row>
    <row r="5046" spans="1:16" x14ac:dyDescent="0.25">
      <c r="A5046" s="1">
        <v>43077</v>
      </c>
      <c r="B5046">
        <v>37</v>
      </c>
      <c r="C5046">
        <v>3</v>
      </c>
      <c r="D5046">
        <v>96671.854999999996</v>
      </c>
      <c r="E5046">
        <f>INDEX(Stores[region],MATCH(Sales[[#This Row],[store_no]],Stores[store_no],0))</f>
        <v>3</v>
      </c>
      <c r="F5046" t="str">
        <f>INDEX(Stores[storetype],MATCH(Sales[[#This Row],[store_no]],Stores[store_no],0))</f>
        <v>C</v>
      </c>
      <c r="G5046" t="str">
        <f>INDEX(Stores[location_city],MATCH(Sales[[#This Row],[store_no]],Stores[store_no],0))</f>
        <v>Lincoln</v>
      </c>
      <c r="H5046" t="str">
        <f>INDEX(Stores[location_state],MATCH(Sales[[#This Row],[store_no]],Stores[store_no],0))</f>
        <v>Nebraska</v>
      </c>
      <c r="I5046">
        <f>INDEX(Stores[sqft],MATCH(Sales[[#This Row],[store_no]],Stores[store_no],0))</f>
        <v>161300</v>
      </c>
      <c r="J5046" s="4" t="str">
        <f>INDEX(Departments[dept_name],MATCH(Sales[[#This Row],[dept_no]],Departments[dept_no],0))</f>
        <v>Beauty</v>
      </c>
      <c r="K5046" s="4" t="str">
        <f>CONCATENATE(Sales[[#This Row],[region]],Sales[[#This Row],[storetype]])</f>
        <v>3C</v>
      </c>
      <c r="L5046" s="4">
        <f>INDEX(RegionStoreCount[Store Count],MATCH(Sales[[#This Row],[RegionStoretype]],RegionStoreCount[Region/Type],0))</f>
        <v>2</v>
      </c>
      <c r="M5046" s="4">
        <f>AND(Sales[[#This Row],[date]]&lt;=TY_YTDMax,Sales[[#This Row],[date]]&gt;=TY_YTDMin)*Sales[[#This Row],[sales]]</f>
        <v>0</v>
      </c>
      <c r="N5046" s="4">
        <f>AND(Sales[[#This Row],[date]]&lt;=LY_YTDMax,Sales[[#This Row],[date]]&gt;=LY_YTDMin)*Sales[[#This Row],[sales]]</f>
        <v>0</v>
      </c>
      <c r="O5046" s="4">
        <f>AND(Sales[[#This Row],[date]]&gt;=YoY_Min,Sales[[#This Row],[date]]&lt;=TY_YTDMax)*(Sales[[#This Row],[sales]]/Sales[[#This Row],[sqft]])</f>
        <v>0.59932954122752635</v>
      </c>
      <c r="P5046" s="4">
        <f>SUMIF(Sales[RegionStoretype],Sales[[#This Row],[RegionStoretype]],Sales[YoY_SSF])/Sales[[#This Row],[Region_TypeCount]]</f>
        <v>47.561479460925746</v>
      </c>
    </row>
    <row r="5047" spans="1:16" x14ac:dyDescent="0.25">
      <c r="A5047" s="1">
        <v>43077</v>
      </c>
      <c r="B5047">
        <v>37</v>
      </c>
      <c r="C5047">
        <v>10</v>
      </c>
      <c r="D5047">
        <v>32891.945599999999</v>
      </c>
      <c r="E5047">
        <f>INDEX(Stores[region],MATCH(Sales[[#This Row],[store_no]],Stores[store_no],0))</f>
        <v>3</v>
      </c>
      <c r="F5047" t="str">
        <f>INDEX(Stores[storetype],MATCH(Sales[[#This Row],[store_no]],Stores[store_no],0))</f>
        <v>C</v>
      </c>
      <c r="G5047" t="str">
        <f>INDEX(Stores[location_city],MATCH(Sales[[#This Row],[store_no]],Stores[store_no],0))</f>
        <v>Lincoln</v>
      </c>
      <c r="H5047" t="str">
        <f>INDEX(Stores[location_state],MATCH(Sales[[#This Row],[store_no]],Stores[store_no],0))</f>
        <v>Nebraska</v>
      </c>
      <c r="I5047">
        <f>INDEX(Stores[sqft],MATCH(Sales[[#This Row],[store_no]],Stores[store_no],0))</f>
        <v>161300</v>
      </c>
      <c r="J5047" s="4" t="str">
        <f>INDEX(Departments[dept_name],MATCH(Sales[[#This Row],[dept_no]],Departments[dept_no],0))</f>
        <v>Health</v>
      </c>
      <c r="K5047" s="4" t="str">
        <f>CONCATENATE(Sales[[#This Row],[region]],Sales[[#This Row],[storetype]])</f>
        <v>3C</v>
      </c>
      <c r="L5047" s="4">
        <f>INDEX(RegionStoreCount[Store Count],MATCH(Sales[[#This Row],[RegionStoretype]],RegionStoreCount[Region/Type],0))</f>
        <v>2</v>
      </c>
      <c r="M5047" s="4">
        <f>AND(Sales[[#This Row],[date]]&lt;=TY_YTDMax,Sales[[#This Row],[date]]&gt;=TY_YTDMin)*Sales[[#This Row],[sales]]</f>
        <v>0</v>
      </c>
      <c r="N5047" s="4">
        <f>AND(Sales[[#This Row],[date]]&lt;=LY_YTDMax,Sales[[#This Row],[date]]&gt;=LY_YTDMin)*Sales[[#This Row],[sales]]</f>
        <v>0</v>
      </c>
      <c r="O5047" s="4">
        <f>AND(Sales[[#This Row],[date]]&gt;=YoY_Min,Sales[[#This Row],[date]]&lt;=TY_YTDMax)*(Sales[[#This Row],[sales]]/Sales[[#This Row],[sqft]])</f>
        <v>0.20391782765034097</v>
      </c>
      <c r="P5047" s="4">
        <f>SUMIF(Sales[RegionStoretype],Sales[[#This Row],[RegionStoretype]],Sales[YoY_SSF])/Sales[[#This Row],[Region_TypeCount]]</f>
        <v>47.561479460925746</v>
      </c>
    </row>
    <row r="5048" spans="1:16" x14ac:dyDescent="0.25">
      <c r="A5048" s="1">
        <v>43077</v>
      </c>
      <c r="B5048">
        <v>37</v>
      </c>
      <c r="C5048">
        <v>12</v>
      </c>
      <c r="D5048">
        <v>50173.90310000001</v>
      </c>
      <c r="E5048">
        <f>INDEX(Stores[region],MATCH(Sales[[#This Row],[store_no]],Stores[store_no],0))</f>
        <v>3</v>
      </c>
      <c r="F5048" t="str">
        <f>INDEX(Stores[storetype],MATCH(Sales[[#This Row],[store_no]],Stores[store_no],0))</f>
        <v>C</v>
      </c>
      <c r="G5048" t="str">
        <f>INDEX(Stores[location_city],MATCH(Sales[[#This Row],[store_no]],Stores[store_no],0))</f>
        <v>Lincoln</v>
      </c>
      <c r="H5048" t="str">
        <f>INDEX(Stores[location_state],MATCH(Sales[[#This Row],[store_no]],Stores[store_no],0))</f>
        <v>Nebraska</v>
      </c>
      <c r="I5048">
        <f>INDEX(Stores[sqft],MATCH(Sales[[#This Row],[store_no]],Stores[store_no],0))</f>
        <v>161300</v>
      </c>
      <c r="J5048" s="4" t="str">
        <f>INDEX(Departments[dept_name],MATCH(Sales[[#This Row],[dept_no]],Departments[dept_no],0))</f>
        <v>Jewelery</v>
      </c>
      <c r="K5048" s="4" t="str">
        <f>CONCATENATE(Sales[[#This Row],[region]],Sales[[#This Row],[storetype]])</f>
        <v>3C</v>
      </c>
      <c r="L5048" s="4">
        <f>INDEX(RegionStoreCount[Store Count],MATCH(Sales[[#This Row],[RegionStoretype]],RegionStoreCount[Region/Type],0))</f>
        <v>2</v>
      </c>
      <c r="M5048" s="4">
        <f>AND(Sales[[#This Row],[date]]&lt;=TY_YTDMax,Sales[[#This Row],[date]]&gt;=TY_YTDMin)*Sales[[#This Row],[sales]]</f>
        <v>0</v>
      </c>
      <c r="N5048" s="4">
        <f>AND(Sales[[#This Row],[date]]&lt;=LY_YTDMax,Sales[[#This Row],[date]]&gt;=LY_YTDMin)*Sales[[#This Row],[sales]]</f>
        <v>0</v>
      </c>
      <c r="O5048" s="4">
        <f>AND(Sales[[#This Row],[date]]&gt;=YoY_Min,Sales[[#This Row],[date]]&lt;=TY_YTDMax)*(Sales[[#This Row],[sales]]/Sales[[#This Row],[sqft]])</f>
        <v>0.31105953564786121</v>
      </c>
      <c r="P5048" s="4">
        <f>SUMIF(Sales[RegionStoretype],Sales[[#This Row],[RegionStoretype]],Sales[YoY_SSF])/Sales[[#This Row],[Region_TypeCount]]</f>
        <v>47.561479460925746</v>
      </c>
    </row>
    <row r="5049" spans="1:16" x14ac:dyDescent="0.25">
      <c r="A5049" s="1">
        <v>43077</v>
      </c>
      <c r="B5049">
        <v>37</v>
      </c>
      <c r="C5049">
        <v>13</v>
      </c>
      <c r="D5049">
        <v>94618.138800000015</v>
      </c>
      <c r="E5049">
        <f>INDEX(Stores[region],MATCH(Sales[[#This Row],[store_no]],Stores[store_no],0))</f>
        <v>3</v>
      </c>
      <c r="F5049" t="str">
        <f>INDEX(Stores[storetype],MATCH(Sales[[#This Row],[store_no]],Stores[store_no],0))</f>
        <v>C</v>
      </c>
      <c r="G5049" t="str">
        <f>INDEX(Stores[location_city],MATCH(Sales[[#This Row],[store_no]],Stores[store_no],0))</f>
        <v>Lincoln</v>
      </c>
      <c r="H5049" t="str">
        <f>INDEX(Stores[location_state],MATCH(Sales[[#This Row],[store_no]],Stores[store_no],0))</f>
        <v>Nebraska</v>
      </c>
      <c r="I5049">
        <f>INDEX(Stores[sqft],MATCH(Sales[[#This Row],[store_no]],Stores[store_no],0))</f>
        <v>161300</v>
      </c>
      <c r="J5049" s="4" t="str">
        <f>INDEX(Departments[dept_name],MATCH(Sales[[#This Row],[dept_no]],Departments[dept_no],0))</f>
        <v>Kids</v>
      </c>
      <c r="K5049" s="4" t="str">
        <f>CONCATENATE(Sales[[#This Row],[region]],Sales[[#This Row],[storetype]])</f>
        <v>3C</v>
      </c>
      <c r="L5049" s="4">
        <f>INDEX(RegionStoreCount[Store Count],MATCH(Sales[[#This Row],[RegionStoretype]],RegionStoreCount[Region/Type],0))</f>
        <v>2</v>
      </c>
      <c r="M5049" s="4">
        <f>AND(Sales[[#This Row],[date]]&lt;=TY_YTDMax,Sales[[#This Row],[date]]&gt;=TY_YTDMin)*Sales[[#This Row],[sales]]</f>
        <v>0</v>
      </c>
      <c r="N5049" s="4">
        <f>AND(Sales[[#This Row],[date]]&lt;=LY_YTDMax,Sales[[#This Row],[date]]&gt;=LY_YTDMin)*Sales[[#This Row],[sales]]</f>
        <v>0</v>
      </c>
      <c r="O5049" s="4">
        <f>AND(Sales[[#This Row],[date]]&gt;=YoY_Min,Sales[[#This Row],[date]]&lt;=TY_YTDMax)*(Sales[[#This Row],[sales]]/Sales[[#This Row],[sqft]])</f>
        <v>0.58659726472411666</v>
      </c>
      <c r="P5049" s="4">
        <f>SUMIF(Sales[RegionStoretype],Sales[[#This Row],[RegionStoretype]],Sales[YoY_SSF])/Sales[[#This Row],[Region_TypeCount]]</f>
        <v>47.561479460925746</v>
      </c>
    </row>
    <row r="5050" spans="1:16" x14ac:dyDescent="0.25">
      <c r="A5050" s="1">
        <v>43077</v>
      </c>
      <c r="B5050">
        <v>38</v>
      </c>
      <c r="C5050">
        <v>7</v>
      </c>
      <c r="D5050">
        <v>25505.006400000002</v>
      </c>
      <c r="E5050">
        <f>INDEX(Stores[region],MATCH(Sales[[#This Row],[store_no]],Stores[store_no],0))</f>
        <v>2</v>
      </c>
      <c r="F5050" t="str">
        <f>INDEX(Stores[storetype],MATCH(Sales[[#This Row],[store_no]],Stores[store_no],0))</f>
        <v>C</v>
      </c>
      <c r="G5050" t="str">
        <f>INDEX(Stores[location_city],MATCH(Sales[[#This Row],[store_no]],Stores[store_no],0))</f>
        <v>Hinsdale</v>
      </c>
      <c r="H5050" t="str">
        <f>INDEX(Stores[location_state],MATCH(Sales[[#This Row],[store_no]],Stores[store_no],0))</f>
        <v>Illinois</v>
      </c>
      <c r="I5050">
        <f>INDEX(Stores[sqft],MATCH(Sales[[#This Row],[store_no]],Stores[store_no],0))</f>
        <v>155600</v>
      </c>
      <c r="J5050" s="4" t="str">
        <f>INDEX(Departments[dept_name],MATCH(Sales[[#This Row],[dept_no]],Departments[dept_no],0))</f>
        <v>Electronics</v>
      </c>
      <c r="K5050" s="4" t="str">
        <f>CONCATENATE(Sales[[#This Row],[region]],Sales[[#This Row],[storetype]])</f>
        <v>2C</v>
      </c>
      <c r="L5050" s="4">
        <f>INDEX(RegionStoreCount[Store Count],MATCH(Sales[[#This Row],[RegionStoretype]],RegionStoreCount[Region/Type],0))</f>
        <v>1</v>
      </c>
      <c r="M5050" s="4">
        <f>AND(Sales[[#This Row],[date]]&lt;=TY_YTDMax,Sales[[#This Row],[date]]&gt;=TY_YTDMin)*Sales[[#This Row],[sales]]</f>
        <v>0</v>
      </c>
      <c r="N5050" s="4">
        <f>AND(Sales[[#This Row],[date]]&lt;=LY_YTDMax,Sales[[#This Row],[date]]&gt;=LY_YTDMin)*Sales[[#This Row],[sales]]</f>
        <v>0</v>
      </c>
      <c r="O5050" s="4">
        <f>AND(Sales[[#This Row],[date]]&gt;=YoY_Min,Sales[[#This Row],[date]]&lt;=TY_YTDMax)*(Sales[[#This Row],[sales]]/Sales[[#This Row],[sqft]])</f>
        <v>0.16391392287917739</v>
      </c>
      <c r="P5050" s="4">
        <f>SUMIF(Sales[RegionStoretype],Sales[[#This Row],[RegionStoretype]],Sales[YoY_SSF])/Sales[[#This Row],[Region_TypeCount]]</f>
        <v>44.537621913239086</v>
      </c>
    </row>
    <row r="5051" spans="1:16" x14ac:dyDescent="0.25">
      <c r="A5051" s="1">
        <v>43077</v>
      </c>
      <c r="B5051">
        <v>38</v>
      </c>
      <c r="C5051">
        <v>10</v>
      </c>
      <c r="D5051">
        <v>21152.583899999998</v>
      </c>
      <c r="E5051">
        <f>INDEX(Stores[region],MATCH(Sales[[#This Row],[store_no]],Stores[store_no],0))</f>
        <v>2</v>
      </c>
      <c r="F5051" t="str">
        <f>INDEX(Stores[storetype],MATCH(Sales[[#This Row],[store_no]],Stores[store_no],0))</f>
        <v>C</v>
      </c>
      <c r="G5051" t="str">
        <f>INDEX(Stores[location_city],MATCH(Sales[[#This Row],[store_no]],Stores[store_no],0))</f>
        <v>Hinsdale</v>
      </c>
      <c r="H5051" t="str">
        <f>INDEX(Stores[location_state],MATCH(Sales[[#This Row],[store_no]],Stores[store_no],0))</f>
        <v>Illinois</v>
      </c>
      <c r="I5051">
        <f>INDEX(Stores[sqft],MATCH(Sales[[#This Row],[store_no]],Stores[store_no],0))</f>
        <v>155600</v>
      </c>
      <c r="J5051" s="4" t="str">
        <f>INDEX(Departments[dept_name],MATCH(Sales[[#This Row],[dept_no]],Departments[dept_no],0))</f>
        <v>Health</v>
      </c>
      <c r="K5051" s="4" t="str">
        <f>CONCATENATE(Sales[[#This Row],[region]],Sales[[#This Row],[storetype]])</f>
        <v>2C</v>
      </c>
      <c r="L5051" s="4">
        <f>INDEX(RegionStoreCount[Store Count],MATCH(Sales[[#This Row],[RegionStoretype]],RegionStoreCount[Region/Type],0))</f>
        <v>1</v>
      </c>
      <c r="M5051" s="4">
        <f>AND(Sales[[#This Row],[date]]&lt;=TY_YTDMax,Sales[[#This Row],[date]]&gt;=TY_YTDMin)*Sales[[#This Row],[sales]]</f>
        <v>0</v>
      </c>
      <c r="N5051" s="4">
        <f>AND(Sales[[#This Row],[date]]&lt;=LY_YTDMax,Sales[[#This Row],[date]]&gt;=LY_YTDMin)*Sales[[#This Row],[sales]]</f>
        <v>0</v>
      </c>
      <c r="O5051" s="4">
        <f>AND(Sales[[#This Row],[date]]&gt;=YoY_Min,Sales[[#This Row],[date]]&lt;=TY_YTDMax)*(Sales[[#This Row],[sales]]/Sales[[#This Row],[sqft]])</f>
        <v>0.13594205591259639</v>
      </c>
      <c r="P5051" s="4">
        <f>SUMIF(Sales[RegionStoretype],Sales[[#This Row],[RegionStoretype]],Sales[YoY_SSF])/Sales[[#This Row],[Region_TypeCount]]</f>
        <v>44.537621913239086</v>
      </c>
    </row>
    <row r="5052" spans="1:16" x14ac:dyDescent="0.25">
      <c r="A5052" s="1">
        <v>43077</v>
      </c>
      <c r="B5052">
        <v>38</v>
      </c>
      <c r="C5052">
        <v>13</v>
      </c>
      <c r="D5052">
        <v>100896.83560000001</v>
      </c>
      <c r="E5052">
        <f>INDEX(Stores[region],MATCH(Sales[[#This Row],[store_no]],Stores[store_no],0))</f>
        <v>2</v>
      </c>
      <c r="F5052" t="str">
        <f>INDEX(Stores[storetype],MATCH(Sales[[#This Row],[store_no]],Stores[store_no],0))</f>
        <v>C</v>
      </c>
      <c r="G5052" t="str">
        <f>INDEX(Stores[location_city],MATCH(Sales[[#This Row],[store_no]],Stores[store_no],0))</f>
        <v>Hinsdale</v>
      </c>
      <c r="H5052" t="str">
        <f>INDEX(Stores[location_state],MATCH(Sales[[#This Row],[store_no]],Stores[store_no],0))</f>
        <v>Illinois</v>
      </c>
      <c r="I5052">
        <f>INDEX(Stores[sqft],MATCH(Sales[[#This Row],[store_no]],Stores[store_no],0))</f>
        <v>155600</v>
      </c>
      <c r="J5052" s="4" t="str">
        <f>INDEX(Departments[dept_name],MATCH(Sales[[#This Row],[dept_no]],Departments[dept_no],0))</f>
        <v>Kids</v>
      </c>
      <c r="K5052" s="4" t="str">
        <f>CONCATENATE(Sales[[#This Row],[region]],Sales[[#This Row],[storetype]])</f>
        <v>2C</v>
      </c>
      <c r="L5052" s="4">
        <f>INDEX(RegionStoreCount[Store Count],MATCH(Sales[[#This Row],[RegionStoretype]],RegionStoreCount[Region/Type],0))</f>
        <v>1</v>
      </c>
      <c r="M5052" s="4">
        <f>AND(Sales[[#This Row],[date]]&lt;=TY_YTDMax,Sales[[#This Row],[date]]&gt;=TY_YTDMin)*Sales[[#This Row],[sales]]</f>
        <v>0</v>
      </c>
      <c r="N5052" s="4">
        <f>AND(Sales[[#This Row],[date]]&lt;=LY_YTDMax,Sales[[#This Row],[date]]&gt;=LY_YTDMin)*Sales[[#This Row],[sales]]</f>
        <v>0</v>
      </c>
      <c r="O5052" s="4">
        <f>AND(Sales[[#This Row],[date]]&gt;=YoY_Min,Sales[[#This Row],[date]]&lt;=TY_YTDMax)*(Sales[[#This Row],[sales]]/Sales[[#This Row],[sqft]])</f>
        <v>0.64843724678663239</v>
      </c>
      <c r="P5052" s="4">
        <f>SUMIF(Sales[RegionStoretype],Sales[[#This Row],[RegionStoretype]],Sales[YoY_SSF])/Sales[[#This Row],[Region_TypeCount]]</f>
        <v>44.537621913239086</v>
      </c>
    </row>
    <row r="5053" spans="1:16" x14ac:dyDescent="0.25">
      <c r="A5053" s="1">
        <v>43084</v>
      </c>
      <c r="B5053">
        <v>1</v>
      </c>
      <c r="C5053">
        <v>6</v>
      </c>
      <c r="D5053">
        <v>10480.853499999999</v>
      </c>
      <c r="E5053">
        <f>INDEX(Stores[region],MATCH(Sales[[#This Row],[store_no]],Stores[store_no],0))</f>
        <v>1</v>
      </c>
      <c r="F5053" t="str">
        <f>INDEX(Stores[storetype],MATCH(Sales[[#This Row],[store_no]],Stores[store_no],0))</f>
        <v>A</v>
      </c>
      <c r="G5053" t="str">
        <f>INDEX(Stores[location_city],MATCH(Sales[[#This Row],[store_no]],Stores[store_no],0))</f>
        <v>Ann Arbor</v>
      </c>
      <c r="H5053" t="str">
        <f>INDEX(Stores[location_state],MATCH(Sales[[#This Row],[store_no]],Stores[store_no],0))</f>
        <v>Michigan</v>
      </c>
      <c r="I5053">
        <f>INDEX(Stores[sqft],MATCH(Sales[[#This Row],[store_no]],Stores[store_no],0))</f>
        <v>100600</v>
      </c>
      <c r="J5053" s="4" t="str">
        <f>INDEX(Departments[dept_name],MATCH(Sales[[#This Row],[dept_no]],Departments[dept_no],0))</f>
        <v>Computers</v>
      </c>
      <c r="K5053" s="4" t="str">
        <f>CONCATENATE(Sales[[#This Row],[region]],Sales[[#This Row],[storetype]])</f>
        <v>1A</v>
      </c>
      <c r="L5053" s="4">
        <f>INDEX(RegionStoreCount[Store Count],MATCH(Sales[[#This Row],[RegionStoretype]],RegionStoreCount[Region/Type],0))</f>
        <v>5</v>
      </c>
      <c r="M5053" s="4">
        <f>AND(Sales[[#This Row],[date]]&lt;=TY_YTDMax,Sales[[#This Row],[date]]&gt;=TY_YTDMin)*Sales[[#This Row],[sales]]</f>
        <v>0</v>
      </c>
      <c r="N5053" s="4">
        <f>AND(Sales[[#This Row],[date]]&lt;=LY_YTDMax,Sales[[#This Row],[date]]&gt;=LY_YTDMin)*Sales[[#This Row],[sales]]</f>
        <v>0</v>
      </c>
      <c r="O5053" s="4">
        <f>AND(Sales[[#This Row],[date]]&gt;=YoY_Min,Sales[[#This Row],[date]]&lt;=TY_YTDMax)*(Sales[[#This Row],[sales]]/Sales[[#This Row],[sqft]])</f>
        <v>0.10418343439363817</v>
      </c>
      <c r="P5053" s="4">
        <f>SUMIF(Sales[RegionStoretype],Sales[[#This Row],[RegionStoretype]],Sales[YoY_SSF])/Sales[[#This Row],[Region_TypeCount]]</f>
        <v>59.469551530910678</v>
      </c>
    </row>
    <row r="5054" spans="1:16" x14ac:dyDescent="0.25">
      <c r="A5054" s="1">
        <v>43084</v>
      </c>
      <c r="B5054">
        <v>1</v>
      </c>
      <c r="C5054">
        <v>17</v>
      </c>
      <c r="D5054">
        <v>83290.580600000016</v>
      </c>
      <c r="E5054">
        <f>INDEX(Stores[region],MATCH(Sales[[#This Row],[store_no]],Stores[store_no],0))</f>
        <v>1</v>
      </c>
      <c r="F5054" t="str">
        <f>INDEX(Stores[storetype],MATCH(Sales[[#This Row],[store_no]],Stores[store_no],0))</f>
        <v>A</v>
      </c>
      <c r="G5054" t="str">
        <f>INDEX(Stores[location_city],MATCH(Sales[[#This Row],[store_no]],Stores[store_no],0))</f>
        <v>Ann Arbor</v>
      </c>
      <c r="H5054" t="str">
        <f>INDEX(Stores[location_state],MATCH(Sales[[#This Row],[store_no]],Stores[store_no],0))</f>
        <v>Michigan</v>
      </c>
      <c r="I5054">
        <f>INDEX(Stores[sqft],MATCH(Sales[[#This Row],[store_no]],Stores[store_no],0))</f>
        <v>100600</v>
      </c>
      <c r="J5054" s="4" t="str">
        <f>INDEX(Departments[dept_name],MATCH(Sales[[#This Row],[dept_no]],Departments[dept_no],0))</f>
        <v>Shoes</v>
      </c>
      <c r="K5054" s="4" t="str">
        <f>CONCATENATE(Sales[[#This Row],[region]],Sales[[#This Row],[storetype]])</f>
        <v>1A</v>
      </c>
      <c r="L5054" s="4">
        <f>INDEX(RegionStoreCount[Store Count],MATCH(Sales[[#This Row],[RegionStoretype]],RegionStoreCount[Region/Type],0))</f>
        <v>5</v>
      </c>
      <c r="M5054" s="4">
        <f>AND(Sales[[#This Row],[date]]&lt;=TY_YTDMax,Sales[[#This Row],[date]]&gt;=TY_YTDMin)*Sales[[#This Row],[sales]]</f>
        <v>0</v>
      </c>
      <c r="N5054" s="4">
        <f>AND(Sales[[#This Row],[date]]&lt;=LY_YTDMax,Sales[[#This Row],[date]]&gt;=LY_YTDMin)*Sales[[#This Row],[sales]]</f>
        <v>0</v>
      </c>
      <c r="O5054" s="4">
        <f>AND(Sales[[#This Row],[date]]&gt;=YoY_Min,Sales[[#This Row],[date]]&lt;=TY_YTDMax)*(Sales[[#This Row],[sales]]/Sales[[#This Row],[sqft]])</f>
        <v>0.82793817693836991</v>
      </c>
      <c r="P5054" s="4">
        <f>SUMIF(Sales[RegionStoretype],Sales[[#This Row],[RegionStoretype]],Sales[YoY_SSF])/Sales[[#This Row],[Region_TypeCount]]</f>
        <v>59.469551530910678</v>
      </c>
    </row>
    <row r="5055" spans="1:16" x14ac:dyDescent="0.25">
      <c r="A5055" s="1">
        <v>43084</v>
      </c>
      <c r="B5055">
        <v>2</v>
      </c>
      <c r="C5055">
        <v>4</v>
      </c>
      <c r="D5055">
        <v>81362.991399999999</v>
      </c>
      <c r="E5055">
        <f>INDEX(Stores[region],MATCH(Sales[[#This Row],[store_no]],Stores[store_no],0))</f>
        <v>3</v>
      </c>
      <c r="F5055" t="str">
        <f>INDEX(Stores[storetype],MATCH(Sales[[#This Row],[store_no]],Stores[store_no],0))</f>
        <v>A</v>
      </c>
      <c r="G5055" t="str">
        <f>INDEX(Stores[location_city],MATCH(Sales[[#This Row],[store_no]],Stores[store_no],0))</f>
        <v>Minneapolis</v>
      </c>
      <c r="H5055" t="str">
        <f>INDEX(Stores[location_state],MATCH(Sales[[#This Row],[store_no]],Stores[store_no],0))</f>
        <v>Minnesota</v>
      </c>
      <c r="I5055">
        <f>INDEX(Stores[sqft],MATCH(Sales[[#This Row],[store_no]],Stores[store_no],0))</f>
        <v>210400</v>
      </c>
      <c r="J5055" s="4" t="str">
        <f>INDEX(Departments[dept_name],MATCH(Sales[[#This Row],[dept_no]],Departments[dept_no],0))</f>
        <v>Books</v>
      </c>
      <c r="K5055" s="4" t="str">
        <f>CONCATENATE(Sales[[#This Row],[region]],Sales[[#This Row],[storetype]])</f>
        <v>3A</v>
      </c>
      <c r="L5055" s="4">
        <f>INDEX(RegionStoreCount[Store Count],MATCH(Sales[[#This Row],[RegionStoretype]],RegionStoreCount[Region/Type],0))</f>
        <v>9</v>
      </c>
      <c r="M5055" s="4">
        <f>AND(Sales[[#This Row],[date]]&lt;=TY_YTDMax,Sales[[#This Row],[date]]&gt;=TY_YTDMin)*Sales[[#This Row],[sales]]</f>
        <v>0</v>
      </c>
      <c r="N5055" s="4">
        <f>AND(Sales[[#This Row],[date]]&lt;=LY_YTDMax,Sales[[#This Row],[date]]&gt;=LY_YTDMin)*Sales[[#This Row],[sales]]</f>
        <v>0</v>
      </c>
      <c r="O5055" s="4">
        <f>AND(Sales[[#This Row],[date]]&gt;=YoY_Min,Sales[[#This Row],[date]]&lt;=TY_YTDMax)*(Sales[[#This Row],[sales]]/Sales[[#This Row],[sqft]])</f>
        <v>0.38670623288973383</v>
      </c>
      <c r="P5055" s="4">
        <f>SUMIF(Sales[RegionStoretype],Sales[[#This Row],[RegionStoretype]],Sales[YoY_SSF])/Sales[[#This Row],[Region_TypeCount]]</f>
        <v>53.603836561720975</v>
      </c>
    </row>
    <row r="5056" spans="1:16" x14ac:dyDescent="0.25">
      <c r="A5056" s="1">
        <v>43084</v>
      </c>
      <c r="B5056">
        <v>2</v>
      </c>
      <c r="C5056">
        <v>8</v>
      </c>
      <c r="D5056">
        <v>119189.39140000001</v>
      </c>
      <c r="E5056">
        <f>INDEX(Stores[region],MATCH(Sales[[#This Row],[store_no]],Stores[store_no],0))</f>
        <v>3</v>
      </c>
      <c r="F5056" t="str">
        <f>INDEX(Stores[storetype],MATCH(Sales[[#This Row],[store_no]],Stores[store_no],0))</f>
        <v>A</v>
      </c>
      <c r="G5056" t="str">
        <f>INDEX(Stores[location_city],MATCH(Sales[[#This Row],[store_no]],Stores[store_no],0))</f>
        <v>Minneapolis</v>
      </c>
      <c r="H5056" t="str">
        <f>INDEX(Stores[location_state],MATCH(Sales[[#This Row],[store_no]],Stores[store_no],0))</f>
        <v>Minnesota</v>
      </c>
      <c r="I5056">
        <f>INDEX(Stores[sqft],MATCH(Sales[[#This Row],[store_no]],Stores[store_no],0))</f>
        <v>210400</v>
      </c>
      <c r="J5056" s="4" t="str">
        <f>INDEX(Departments[dept_name],MATCH(Sales[[#This Row],[dept_no]],Departments[dept_no],0))</f>
        <v>Games</v>
      </c>
      <c r="K5056" s="4" t="str">
        <f>CONCATENATE(Sales[[#This Row],[region]],Sales[[#This Row],[storetype]])</f>
        <v>3A</v>
      </c>
      <c r="L5056" s="4">
        <f>INDEX(RegionStoreCount[Store Count],MATCH(Sales[[#This Row],[RegionStoretype]],RegionStoreCount[Region/Type],0))</f>
        <v>9</v>
      </c>
      <c r="M5056" s="4">
        <f>AND(Sales[[#This Row],[date]]&lt;=TY_YTDMax,Sales[[#This Row],[date]]&gt;=TY_YTDMin)*Sales[[#This Row],[sales]]</f>
        <v>0</v>
      </c>
      <c r="N5056" s="4">
        <f>AND(Sales[[#This Row],[date]]&lt;=LY_YTDMax,Sales[[#This Row],[date]]&gt;=LY_YTDMin)*Sales[[#This Row],[sales]]</f>
        <v>0</v>
      </c>
      <c r="O5056" s="4">
        <f>AND(Sales[[#This Row],[date]]&gt;=YoY_Min,Sales[[#This Row],[date]]&lt;=TY_YTDMax)*(Sales[[#This Row],[sales]]/Sales[[#This Row],[sqft]])</f>
        <v>0.56648950285171107</v>
      </c>
      <c r="P5056" s="4">
        <f>SUMIF(Sales[RegionStoretype],Sales[[#This Row],[RegionStoretype]],Sales[YoY_SSF])/Sales[[#This Row],[Region_TypeCount]]</f>
        <v>53.603836561720975</v>
      </c>
    </row>
    <row r="5057" spans="1:16" x14ac:dyDescent="0.25">
      <c r="A5057" s="1">
        <v>43084</v>
      </c>
      <c r="B5057">
        <v>2</v>
      </c>
      <c r="C5057">
        <v>9</v>
      </c>
      <c r="D5057">
        <v>19068.368599999998</v>
      </c>
      <c r="E5057">
        <f>INDEX(Stores[region],MATCH(Sales[[#This Row],[store_no]],Stores[store_no],0))</f>
        <v>3</v>
      </c>
      <c r="F5057" t="str">
        <f>INDEX(Stores[storetype],MATCH(Sales[[#This Row],[store_no]],Stores[store_no],0))</f>
        <v>A</v>
      </c>
      <c r="G5057" t="str">
        <f>INDEX(Stores[location_city],MATCH(Sales[[#This Row],[store_no]],Stores[store_no],0))</f>
        <v>Minneapolis</v>
      </c>
      <c r="H5057" t="str">
        <f>INDEX(Stores[location_state],MATCH(Sales[[#This Row],[store_no]],Stores[store_no],0))</f>
        <v>Minnesota</v>
      </c>
      <c r="I5057">
        <f>INDEX(Stores[sqft],MATCH(Sales[[#This Row],[store_no]],Stores[store_no],0))</f>
        <v>210400</v>
      </c>
      <c r="J5057" s="4" t="str">
        <f>INDEX(Departments[dept_name],MATCH(Sales[[#This Row],[dept_no]],Departments[dept_no],0))</f>
        <v>Garden</v>
      </c>
      <c r="K5057" s="4" t="str">
        <f>CONCATENATE(Sales[[#This Row],[region]],Sales[[#This Row],[storetype]])</f>
        <v>3A</v>
      </c>
      <c r="L5057" s="4">
        <f>INDEX(RegionStoreCount[Store Count],MATCH(Sales[[#This Row],[RegionStoretype]],RegionStoreCount[Region/Type],0))</f>
        <v>9</v>
      </c>
      <c r="M5057" s="4">
        <f>AND(Sales[[#This Row],[date]]&lt;=TY_YTDMax,Sales[[#This Row],[date]]&gt;=TY_YTDMin)*Sales[[#This Row],[sales]]</f>
        <v>0</v>
      </c>
      <c r="N5057" s="4">
        <f>AND(Sales[[#This Row],[date]]&lt;=LY_YTDMax,Sales[[#This Row],[date]]&gt;=LY_YTDMin)*Sales[[#This Row],[sales]]</f>
        <v>0</v>
      </c>
      <c r="O5057" s="4">
        <f>AND(Sales[[#This Row],[date]]&gt;=YoY_Min,Sales[[#This Row],[date]]&lt;=TY_YTDMax)*(Sales[[#This Row],[sales]]/Sales[[#This Row],[sqft]])</f>
        <v>9.0629128326996183E-2</v>
      </c>
      <c r="P5057" s="4">
        <f>SUMIF(Sales[RegionStoretype],Sales[[#This Row],[RegionStoretype]],Sales[YoY_SSF])/Sales[[#This Row],[Region_TypeCount]]</f>
        <v>53.603836561720975</v>
      </c>
    </row>
    <row r="5058" spans="1:16" x14ac:dyDescent="0.25">
      <c r="A5058" s="1">
        <v>43084</v>
      </c>
      <c r="B5058">
        <v>3</v>
      </c>
      <c r="C5058">
        <v>1</v>
      </c>
      <c r="D5058">
        <v>48077.207600000002</v>
      </c>
      <c r="E5058">
        <f>INDEX(Stores[region],MATCH(Sales[[#This Row],[store_no]],Stores[store_no],0))</f>
        <v>1</v>
      </c>
      <c r="F5058" t="str">
        <f>INDEX(Stores[storetype],MATCH(Sales[[#This Row],[store_no]],Stores[store_no],0))</f>
        <v>B</v>
      </c>
      <c r="G5058" t="str">
        <f>INDEX(Stores[location_city],MATCH(Sales[[#This Row],[store_no]],Stores[store_no],0))</f>
        <v>Detroit</v>
      </c>
      <c r="H5058" t="str">
        <f>INDEX(Stores[location_state],MATCH(Sales[[#This Row],[store_no]],Stores[store_no],0))</f>
        <v>Michigan</v>
      </c>
      <c r="I5058">
        <f>INDEX(Stores[sqft],MATCH(Sales[[#This Row],[store_no]],Stores[store_no],0))</f>
        <v>114500</v>
      </c>
      <c r="J5058" s="4" t="str">
        <f>INDEX(Departments[dept_name],MATCH(Sales[[#This Row],[dept_no]],Departments[dept_no],0))</f>
        <v>Automotive</v>
      </c>
      <c r="K5058" s="4" t="str">
        <f>CONCATENATE(Sales[[#This Row],[region]],Sales[[#This Row],[storetype]])</f>
        <v>1B</v>
      </c>
      <c r="L5058" s="4">
        <f>INDEX(RegionStoreCount[Store Count],MATCH(Sales[[#This Row],[RegionStoretype]],RegionStoreCount[Region/Type],0))</f>
        <v>5</v>
      </c>
      <c r="M5058" s="4">
        <f>AND(Sales[[#This Row],[date]]&lt;=TY_YTDMax,Sales[[#This Row],[date]]&gt;=TY_YTDMin)*Sales[[#This Row],[sales]]</f>
        <v>0</v>
      </c>
      <c r="N5058" s="4">
        <f>AND(Sales[[#This Row],[date]]&lt;=LY_YTDMax,Sales[[#This Row],[date]]&gt;=LY_YTDMin)*Sales[[#This Row],[sales]]</f>
        <v>0</v>
      </c>
      <c r="O5058" s="4">
        <f>AND(Sales[[#This Row],[date]]&gt;=YoY_Min,Sales[[#This Row],[date]]&lt;=TY_YTDMax)*(Sales[[#This Row],[sales]]/Sales[[#This Row],[sqft]])</f>
        <v>0.41988827598253275</v>
      </c>
      <c r="P5058" s="4">
        <f>SUMIF(Sales[RegionStoretype],Sales[[#This Row],[RegionStoretype]],Sales[YoY_SSF])/Sales[[#This Row],[Region_TypeCount]]</f>
        <v>68.518982968140051</v>
      </c>
    </row>
    <row r="5059" spans="1:16" x14ac:dyDescent="0.25">
      <c r="A5059" s="1">
        <v>43084</v>
      </c>
      <c r="B5059">
        <v>3</v>
      </c>
      <c r="C5059">
        <v>13</v>
      </c>
      <c r="D5059">
        <v>340443.82319999998</v>
      </c>
      <c r="E5059">
        <f>INDEX(Stores[region],MATCH(Sales[[#This Row],[store_no]],Stores[store_no],0))</f>
        <v>1</v>
      </c>
      <c r="F5059" t="str">
        <f>INDEX(Stores[storetype],MATCH(Sales[[#This Row],[store_no]],Stores[store_no],0))</f>
        <v>B</v>
      </c>
      <c r="G5059" t="str">
        <f>INDEX(Stores[location_city],MATCH(Sales[[#This Row],[store_no]],Stores[store_no],0))</f>
        <v>Detroit</v>
      </c>
      <c r="H5059" t="str">
        <f>INDEX(Stores[location_state],MATCH(Sales[[#This Row],[store_no]],Stores[store_no],0))</f>
        <v>Michigan</v>
      </c>
      <c r="I5059">
        <f>INDEX(Stores[sqft],MATCH(Sales[[#This Row],[store_no]],Stores[store_no],0))</f>
        <v>114500</v>
      </c>
      <c r="J5059" s="4" t="str">
        <f>INDEX(Departments[dept_name],MATCH(Sales[[#This Row],[dept_no]],Departments[dept_no],0))</f>
        <v>Kids</v>
      </c>
      <c r="K5059" s="4" t="str">
        <f>CONCATENATE(Sales[[#This Row],[region]],Sales[[#This Row],[storetype]])</f>
        <v>1B</v>
      </c>
      <c r="L5059" s="4">
        <f>INDEX(RegionStoreCount[Store Count],MATCH(Sales[[#This Row],[RegionStoretype]],RegionStoreCount[Region/Type],0))</f>
        <v>5</v>
      </c>
      <c r="M5059" s="4">
        <f>AND(Sales[[#This Row],[date]]&lt;=TY_YTDMax,Sales[[#This Row],[date]]&gt;=TY_YTDMin)*Sales[[#This Row],[sales]]</f>
        <v>0</v>
      </c>
      <c r="N5059" s="4">
        <f>AND(Sales[[#This Row],[date]]&lt;=LY_YTDMax,Sales[[#This Row],[date]]&gt;=LY_YTDMin)*Sales[[#This Row],[sales]]</f>
        <v>0</v>
      </c>
      <c r="O5059" s="4">
        <f>AND(Sales[[#This Row],[date]]&gt;=YoY_Min,Sales[[#This Row],[date]]&lt;=TY_YTDMax)*(Sales[[#This Row],[sales]]/Sales[[#This Row],[sqft]])</f>
        <v>2.9733084995633186</v>
      </c>
      <c r="P5059" s="4">
        <f>SUMIF(Sales[RegionStoretype],Sales[[#This Row],[RegionStoretype]],Sales[YoY_SSF])/Sales[[#This Row],[Region_TypeCount]]</f>
        <v>68.518982968140051</v>
      </c>
    </row>
    <row r="5060" spans="1:16" x14ac:dyDescent="0.25">
      <c r="A5060" s="1">
        <v>43084</v>
      </c>
      <c r="B5060">
        <v>4</v>
      </c>
      <c r="C5060">
        <v>18</v>
      </c>
      <c r="D5060">
        <v>26943.374400000001</v>
      </c>
      <c r="E5060">
        <f>INDEX(Stores[region],MATCH(Sales[[#This Row],[store_no]],Stores[store_no],0))</f>
        <v>1</v>
      </c>
      <c r="F5060" t="str">
        <f>INDEX(Stores[storetype],MATCH(Sales[[#This Row],[store_no]],Stores[store_no],0))</f>
        <v>A</v>
      </c>
      <c r="G5060" t="str">
        <f>INDEX(Stores[location_city],MATCH(Sales[[#This Row],[store_no]],Stores[store_no],0))</f>
        <v>Cincinnati</v>
      </c>
      <c r="H5060" t="str">
        <f>INDEX(Stores[location_state],MATCH(Sales[[#This Row],[store_no]],Stores[store_no],0))</f>
        <v>Ohio</v>
      </c>
      <c r="I5060">
        <f>INDEX(Stores[sqft],MATCH(Sales[[#This Row],[store_no]],Stores[store_no],0))</f>
        <v>127800</v>
      </c>
      <c r="J5060" s="4" t="str">
        <f>INDEX(Departments[dept_name],MATCH(Sales[[#This Row],[dept_no]],Departments[dept_no],0))</f>
        <v>Sports</v>
      </c>
      <c r="K5060" s="4" t="str">
        <f>CONCATENATE(Sales[[#This Row],[region]],Sales[[#This Row],[storetype]])</f>
        <v>1A</v>
      </c>
      <c r="L5060" s="4">
        <f>INDEX(RegionStoreCount[Store Count],MATCH(Sales[[#This Row],[RegionStoretype]],RegionStoreCount[Region/Type],0))</f>
        <v>5</v>
      </c>
      <c r="M5060" s="4">
        <f>AND(Sales[[#This Row],[date]]&lt;=TY_YTDMax,Sales[[#This Row],[date]]&gt;=TY_YTDMin)*Sales[[#This Row],[sales]]</f>
        <v>0</v>
      </c>
      <c r="N5060" s="4">
        <f>AND(Sales[[#This Row],[date]]&lt;=LY_YTDMax,Sales[[#This Row],[date]]&gt;=LY_YTDMin)*Sales[[#This Row],[sales]]</f>
        <v>0</v>
      </c>
      <c r="O5060" s="4">
        <f>AND(Sales[[#This Row],[date]]&gt;=YoY_Min,Sales[[#This Row],[date]]&lt;=TY_YTDMax)*(Sales[[#This Row],[sales]]/Sales[[#This Row],[sqft]])</f>
        <v>0.21082452582159625</v>
      </c>
      <c r="P5060" s="4">
        <f>SUMIF(Sales[RegionStoretype],Sales[[#This Row],[RegionStoretype]],Sales[YoY_SSF])/Sales[[#This Row],[Region_TypeCount]]</f>
        <v>59.469551530910678</v>
      </c>
    </row>
    <row r="5061" spans="1:16" x14ac:dyDescent="0.25">
      <c r="A5061" s="1">
        <v>43084</v>
      </c>
      <c r="B5061">
        <v>5</v>
      </c>
      <c r="C5061">
        <v>1</v>
      </c>
      <c r="D5061">
        <v>93.686999999999998</v>
      </c>
      <c r="E5061">
        <f>INDEX(Stores[region],MATCH(Sales[[#This Row],[store_no]],Stores[store_no],0))</f>
        <v>1</v>
      </c>
      <c r="F5061" t="str">
        <f>INDEX(Stores[storetype],MATCH(Sales[[#This Row],[store_no]],Stores[store_no],0))</f>
        <v>B</v>
      </c>
      <c r="G5061" t="str">
        <f>INDEX(Stores[location_city],MATCH(Sales[[#This Row],[store_no]],Stores[store_no],0))</f>
        <v>Bloomington</v>
      </c>
      <c r="H5061" t="str">
        <f>INDEX(Stores[location_state],MATCH(Sales[[#This Row],[store_no]],Stores[store_no],0))</f>
        <v>Indiana</v>
      </c>
      <c r="I5061">
        <f>INDEX(Stores[sqft],MATCH(Sales[[#This Row],[store_no]],Stores[store_no],0))</f>
        <v>114500</v>
      </c>
      <c r="J5061" s="4" t="str">
        <f>INDEX(Departments[dept_name],MATCH(Sales[[#This Row],[dept_no]],Departments[dept_no],0))</f>
        <v>Automotive</v>
      </c>
      <c r="K5061" s="4" t="str">
        <f>CONCATENATE(Sales[[#This Row],[region]],Sales[[#This Row],[storetype]])</f>
        <v>1B</v>
      </c>
      <c r="L5061" s="4">
        <f>INDEX(RegionStoreCount[Store Count],MATCH(Sales[[#This Row],[RegionStoretype]],RegionStoreCount[Region/Type],0))</f>
        <v>5</v>
      </c>
      <c r="M5061" s="4">
        <f>AND(Sales[[#This Row],[date]]&lt;=TY_YTDMax,Sales[[#This Row],[date]]&gt;=TY_YTDMin)*Sales[[#This Row],[sales]]</f>
        <v>0</v>
      </c>
      <c r="N5061" s="4">
        <f>AND(Sales[[#This Row],[date]]&lt;=LY_YTDMax,Sales[[#This Row],[date]]&gt;=LY_YTDMin)*Sales[[#This Row],[sales]]</f>
        <v>0</v>
      </c>
      <c r="O5061" s="4">
        <f>AND(Sales[[#This Row],[date]]&gt;=YoY_Min,Sales[[#This Row],[date]]&lt;=TY_YTDMax)*(Sales[[#This Row],[sales]]/Sales[[#This Row],[sqft]])</f>
        <v>8.1822707423580786E-4</v>
      </c>
      <c r="P5061" s="4">
        <f>SUMIF(Sales[RegionStoretype],Sales[[#This Row],[RegionStoretype]],Sales[YoY_SSF])/Sales[[#This Row],[Region_TypeCount]]</f>
        <v>68.518982968140051</v>
      </c>
    </row>
    <row r="5062" spans="1:16" x14ac:dyDescent="0.25">
      <c r="A5062" s="1">
        <v>43084</v>
      </c>
      <c r="B5062">
        <v>5</v>
      </c>
      <c r="C5062">
        <v>7</v>
      </c>
      <c r="D5062">
        <v>12278.398499999999</v>
      </c>
      <c r="E5062">
        <f>INDEX(Stores[region],MATCH(Sales[[#This Row],[store_no]],Stores[store_no],0))</f>
        <v>1</v>
      </c>
      <c r="F5062" t="str">
        <f>INDEX(Stores[storetype],MATCH(Sales[[#This Row],[store_no]],Stores[store_no],0))</f>
        <v>B</v>
      </c>
      <c r="G5062" t="str">
        <f>INDEX(Stores[location_city],MATCH(Sales[[#This Row],[store_no]],Stores[store_no],0))</f>
        <v>Bloomington</v>
      </c>
      <c r="H5062" t="str">
        <f>INDEX(Stores[location_state],MATCH(Sales[[#This Row],[store_no]],Stores[store_no],0))</f>
        <v>Indiana</v>
      </c>
      <c r="I5062">
        <f>INDEX(Stores[sqft],MATCH(Sales[[#This Row],[store_no]],Stores[store_no],0))</f>
        <v>114500</v>
      </c>
      <c r="J5062" s="4" t="str">
        <f>INDEX(Departments[dept_name],MATCH(Sales[[#This Row],[dept_no]],Departments[dept_no],0))</f>
        <v>Electronics</v>
      </c>
      <c r="K5062" s="4" t="str">
        <f>CONCATENATE(Sales[[#This Row],[region]],Sales[[#This Row],[storetype]])</f>
        <v>1B</v>
      </c>
      <c r="L5062" s="4">
        <f>INDEX(RegionStoreCount[Store Count],MATCH(Sales[[#This Row],[RegionStoretype]],RegionStoreCount[Region/Type],0))</f>
        <v>5</v>
      </c>
      <c r="M5062" s="4">
        <f>AND(Sales[[#This Row],[date]]&lt;=TY_YTDMax,Sales[[#This Row],[date]]&gt;=TY_YTDMin)*Sales[[#This Row],[sales]]</f>
        <v>0</v>
      </c>
      <c r="N5062" s="4">
        <f>AND(Sales[[#This Row],[date]]&lt;=LY_YTDMax,Sales[[#This Row],[date]]&gt;=LY_YTDMin)*Sales[[#This Row],[sales]]</f>
        <v>0</v>
      </c>
      <c r="O5062" s="4">
        <f>AND(Sales[[#This Row],[date]]&gt;=YoY_Min,Sales[[#This Row],[date]]&lt;=TY_YTDMax)*(Sales[[#This Row],[sales]]/Sales[[#This Row],[sqft]])</f>
        <v>0.1072349213973799</v>
      </c>
      <c r="P5062" s="4">
        <f>SUMIF(Sales[RegionStoretype],Sales[[#This Row],[RegionStoretype]],Sales[YoY_SSF])/Sales[[#This Row],[Region_TypeCount]]</f>
        <v>68.518982968140051</v>
      </c>
    </row>
    <row r="5063" spans="1:16" x14ac:dyDescent="0.25">
      <c r="A5063" s="1">
        <v>43084</v>
      </c>
      <c r="B5063">
        <v>5</v>
      </c>
      <c r="C5063">
        <v>11</v>
      </c>
      <c r="D5063">
        <v>16049.344000000001</v>
      </c>
      <c r="E5063">
        <f>INDEX(Stores[region],MATCH(Sales[[#This Row],[store_no]],Stores[store_no],0))</f>
        <v>1</v>
      </c>
      <c r="F5063" t="str">
        <f>INDEX(Stores[storetype],MATCH(Sales[[#This Row],[store_no]],Stores[store_no],0))</f>
        <v>B</v>
      </c>
      <c r="G5063" t="str">
        <f>INDEX(Stores[location_city],MATCH(Sales[[#This Row],[store_no]],Stores[store_no],0))</f>
        <v>Bloomington</v>
      </c>
      <c r="H5063" t="str">
        <f>INDEX(Stores[location_state],MATCH(Sales[[#This Row],[store_no]],Stores[store_no],0))</f>
        <v>Indiana</v>
      </c>
      <c r="I5063">
        <f>INDEX(Stores[sqft],MATCH(Sales[[#This Row],[store_no]],Stores[store_no],0))</f>
        <v>114500</v>
      </c>
      <c r="J5063" s="4" t="str">
        <f>INDEX(Departments[dept_name],MATCH(Sales[[#This Row],[dept_no]],Departments[dept_no],0))</f>
        <v>Home</v>
      </c>
      <c r="K5063" s="4" t="str">
        <f>CONCATENATE(Sales[[#This Row],[region]],Sales[[#This Row],[storetype]])</f>
        <v>1B</v>
      </c>
      <c r="L5063" s="4">
        <f>INDEX(RegionStoreCount[Store Count],MATCH(Sales[[#This Row],[RegionStoretype]],RegionStoreCount[Region/Type],0))</f>
        <v>5</v>
      </c>
      <c r="M5063" s="4">
        <f>AND(Sales[[#This Row],[date]]&lt;=TY_YTDMax,Sales[[#This Row],[date]]&gt;=TY_YTDMin)*Sales[[#This Row],[sales]]</f>
        <v>0</v>
      </c>
      <c r="N5063" s="4">
        <f>AND(Sales[[#This Row],[date]]&lt;=LY_YTDMax,Sales[[#This Row],[date]]&gt;=LY_YTDMin)*Sales[[#This Row],[sales]]</f>
        <v>0</v>
      </c>
      <c r="O5063" s="4">
        <f>AND(Sales[[#This Row],[date]]&gt;=YoY_Min,Sales[[#This Row],[date]]&lt;=TY_YTDMax)*(Sales[[#This Row],[sales]]/Sales[[#This Row],[sqft]])</f>
        <v>0.14016894323144105</v>
      </c>
      <c r="P5063" s="4">
        <f>SUMIF(Sales[RegionStoretype],Sales[[#This Row],[RegionStoretype]],Sales[YoY_SSF])/Sales[[#This Row],[Region_TypeCount]]</f>
        <v>68.518982968140051</v>
      </c>
    </row>
    <row r="5064" spans="1:16" x14ac:dyDescent="0.25">
      <c r="A5064" s="1">
        <v>43084</v>
      </c>
      <c r="B5064">
        <v>5</v>
      </c>
      <c r="C5064">
        <v>16</v>
      </c>
      <c r="D5064">
        <v>1607.52</v>
      </c>
      <c r="E5064">
        <f>INDEX(Stores[region],MATCH(Sales[[#This Row],[store_no]],Stores[store_no],0))</f>
        <v>1</v>
      </c>
      <c r="F5064" t="str">
        <f>INDEX(Stores[storetype],MATCH(Sales[[#This Row],[store_no]],Stores[store_no],0))</f>
        <v>B</v>
      </c>
      <c r="G5064" t="str">
        <f>INDEX(Stores[location_city],MATCH(Sales[[#This Row],[store_no]],Stores[store_no],0))</f>
        <v>Bloomington</v>
      </c>
      <c r="H5064" t="str">
        <f>INDEX(Stores[location_state],MATCH(Sales[[#This Row],[store_no]],Stores[store_no],0))</f>
        <v>Indiana</v>
      </c>
      <c r="I5064">
        <f>INDEX(Stores[sqft],MATCH(Sales[[#This Row],[store_no]],Stores[store_no],0))</f>
        <v>114500</v>
      </c>
      <c r="J5064" s="4" t="str">
        <f>INDEX(Departments[dept_name],MATCH(Sales[[#This Row],[dept_no]],Departments[dept_no],0))</f>
        <v>Outdoors</v>
      </c>
      <c r="K5064" s="4" t="str">
        <f>CONCATENATE(Sales[[#This Row],[region]],Sales[[#This Row],[storetype]])</f>
        <v>1B</v>
      </c>
      <c r="L5064" s="4">
        <f>INDEX(RegionStoreCount[Store Count],MATCH(Sales[[#This Row],[RegionStoretype]],RegionStoreCount[Region/Type],0))</f>
        <v>5</v>
      </c>
      <c r="M5064" s="4">
        <f>AND(Sales[[#This Row],[date]]&lt;=TY_YTDMax,Sales[[#This Row],[date]]&gt;=TY_YTDMin)*Sales[[#This Row],[sales]]</f>
        <v>0</v>
      </c>
      <c r="N5064" s="4">
        <f>AND(Sales[[#This Row],[date]]&lt;=LY_YTDMax,Sales[[#This Row],[date]]&gt;=LY_YTDMin)*Sales[[#This Row],[sales]]</f>
        <v>0</v>
      </c>
      <c r="O5064" s="4">
        <f>AND(Sales[[#This Row],[date]]&gt;=YoY_Min,Sales[[#This Row],[date]]&lt;=TY_YTDMax)*(Sales[[#This Row],[sales]]/Sales[[#This Row],[sqft]])</f>
        <v>1.4039475982532751E-2</v>
      </c>
      <c r="P5064" s="4">
        <f>SUMIF(Sales[RegionStoretype],Sales[[#This Row],[RegionStoretype]],Sales[YoY_SSF])/Sales[[#This Row],[Region_TypeCount]]</f>
        <v>68.518982968140051</v>
      </c>
    </row>
    <row r="5065" spans="1:16" x14ac:dyDescent="0.25">
      <c r="A5065" s="1">
        <v>43084</v>
      </c>
      <c r="B5065">
        <v>6</v>
      </c>
      <c r="C5065">
        <v>15</v>
      </c>
      <c r="D5065">
        <v>21961.705900000001</v>
      </c>
      <c r="E5065">
        <f>INDEX(Stores[region],MATCH(Sales[[#This Row],[store_no]],Stores[store_no],0))</f>
        <v>3</v>
      </c>
      <c r="F5065" t="str">
        <f>INDEX(Stores[storetype],MATCH(Sales[[#This Row],[store_no]],Stores[store_no],0))</f>
        <v>A</v>
      </c>
      <c r="G5065" t="str">
        <f>INDEX(Stores[location_city],MATCH(Sales[[#This Row],[store_no]],Stores[store_no],0))</f>
        <v>Green Bay</v>
      </c>
      <c r="H5065" t="str">
        <f>INDEX(Stores[location_state],MATCH(Sales[[#This Row],[store_no]],Stores[store_no],0))</f>
        <v>Wisconsin</v>
      </c>
      <c r="I5065">
        <f>INDEX(Stores[sqft],MATCH(Sales[[#This Row],[store_no]],Stores[store_no],0))</f>
        <v>138800</v>
      </c>
      <c r="J5065" s="4" t="str">
        <f>INDEX(Departments[dept_name],MATCH(Sales[[#This Row],[dept_no]],Departments[dept_no],0))</f>
        <v>Music</v>
      </c>
      <c r="K5065" s="4" t="str">
        <f>CONCATENATE(Sales[[#This Row],[region]],Sales[[#This Row],[storetype]])</f>
        <v>3A</v>
      </c>
      <c r="L5065" s="4">
        <f>INDEX(RegionStoreCount[Store Count],MATCH(Sales[[#This Row],[RegionStoretype]],RegionStoreCount[Region/Type],0))</f>
        <v>9</v>
      </c>
      <c r="M5065" s="4">
        <f>AND(Sales[[#This Row],[date]]&lt;=TY_YTDMax,Sales[[#This Row],[date]]&gt;=TY_YTDMin)*Sales[[#This Row],[sales]]</f>
        <v>0</v>
      </c>
      <c r="N5065" s="4">
        <f>AND(Sales[[#This Row],[date]]&lt;=LY_YTDMax,Sales[[#This Row],[date]]&gt;=LY_YTDMin)*Sales[[#This Row],[sales]]</f>
        <v>0</v>
      </c>
      <c r="O5065" s="4">
        <f>AND(Sales[[#This Row],[date]]&gt;=YoY_Min,Sales[[#This Row],[date]]&lt;=TY_YTDMax)*(Sales[[#This Row],[sales]]/Sales[[#This Row],[sqft]])</f>
        <v>0.1582255468299712</v>
      </c>
      <c r="P5065" s="4">
        <f>SUMIF(Sales[RegionStoretype],Sales[[#This Row],[RegionStoretype]],Sales[YoY_SSF])/Sales[[#This Row],[Region_TypeCount]]</f>
        <v>53.603836561720975</v>
      </c>
    </row>
    <row r="5066" spans="1:16" x14ac:dyDescent="0.25">
      <c r="A5066" s="1">
        <v>43084</v>
      </c>
      <c r="B5066">
        <v>6</v>
      </c>
      <c r="C5066">
        <v>16</v>
      </c>
      <c r="D5066">
        <v>21907.042800000003</v>
      </c>
      <c r="E5066">
        <f>INDEX(Stores[region],MATCH(Sales[[#This Row],[store_no]],Stores[store_no],0))</f>
        <v>3</v>
      </c>
      <c r="F5066" t="str">
        <f>INDEX(Stores[storetype],MATCH(Sales[[#This Row],[store_no]],Stores[store_no],0))</f>
        <v>A</v>
      </c>
      <c r="G5066" t="str">
        <f>INDEX(Stores[location_city],MATCH(Sales[[#This Row],[store_no]],Stores[store_no],0))</f>
        <v>Green Bay</v>
      </c>
      <c r="H5066" t="str">
        <f>INDEX(Stores[location_state],MATCH(Sales[[#This Row],[store_no]],Stores[store_no],0))</f>
        <v>Wisconsin</v>
      </c>
      <c r="I5066">
        <f>INDEX(Stores[sqft],MATCH(Sales[[#This Row],[store_no]],Stores[store_no],0))</f>
        <v>138800</v>
      </c>
      <c r="J5066" s="4" t="str">
        <f>INDEX(Departments[dept_name],MATCH(Sales[[#This Row],[dept_no]],Departments[dept_no],0))</f>
        <v>Outdoors</v>
      </c>
      <c r="K5066" s="4" t="str">
        <f>CONCATENATE(Sales[[#This Row],[region]],Sales[[#This Row],[storetype]])</f>
        <v>3A</v>
      </c>
      <c r="L5066" s="4">
        <f>INDEX(RegionStoreCount[Store Count],MATCH(Sales[[#This Row],[RegionStoretype]],RegionStoreCount[Region/Type],0))</f>
        <v>9</v>
      </c>
      <c r="M5066" s="4">
        <f>AND(Sales[[#This Row],[date]]&lt;=TY_YTDMax,Sales[[#This Row],[date]]&gt;=TY_YTDMin)*Sales[[#This Row],[sales]]</f>
        <v>0</v>
      </c>
      <c r="N5066" s="4">
        <f>AND(Sales[[#This Row],[date]]&lt;=LY_YTDMax,Sales[[#This Row],[date]]&gt;=LY_YTDMin)*Sales[[#This Row],[sales]]</f>
        <v>0</v>
      </c>
      <c r="O5066" s="4">
        <f>AND(Sales[[#This Row],[date]]&gt;=YoY_Min,Sales[[#This Row],[date]]&lt;=TY_YTDMax)*(Sales[[#This Row],[sales]]/Sales[[#This Row],[sqft]])</f>
        <v>0.15783172046109512</v>
      </c>
      <c r="P5066" s="4">
        <f>SUMIF(Sales[RegionStoretype],Sales[[#This Row],[RegionStoretype]],Sales[YoY_SSF])/Sales[[#This Row],[Region_TypeCount]]</f>
        <v>53.603836561720975</v>
      </c>
    </row>
    <row r="5067" spans="1:16" x14ac:dyDescent="0.25">
      <c r="A5067" s="1">
        <v>43084</v>
      </c>
      <c r="B5067">
        <v>7</v>
      </c>
      <c r="C5067">
        <v>3</v>
      </c>
      <c r="D5067">
        <v>77387.656500000012</v>
      </c>
      <c r="E5067">
        <f>INDEX(Stores[region],MATCH(Sales[[#This Row],[store_no]],Stores[store_no],0))</f>
        <v>2</v>
      </c>
      <c r="F5067" t="str">
        <f>INDEX(Stores[storetype],MATCH(Sales[[#This Row],[store_no]],Stores[store_no],0))</f>
        <v>B</v>
      </c>
      <c r="G5067" t="str">
        <f>INDEX(Stores[location_city],MATCH(Sales[[#This Row],[store_no]],Stores[store_no],0))</f>
        <v>Rockford</v>
      </c>
      <c r="H5067" t="str">
        <f>INDEX(Stores[location_state],MATCH(Sales[[#This Row],[store_no]],Stores[store_no],0))</f>
        <v>Illinois</v>
      </c>
      <c r="I5067">
        <f>INDEX(Stores[sqft],MATCH(Sales[[#This Row],[store_no]],Stores[store_no],0))</f>
        <v>127100</v>
      </c>
      <c r="J5067" s="4" t="str">
        <f>INDEX(Departments[dept_name],MATCH(Sales[[#This Row],[dept_no]],Departments[dept_no],0))</f>
        <v>Beauty</v>
      </c>
      <c r="K5067" s="4" t="str">
        <f>CONCATENATE(Sales[[#This Row],[region]],Sales[[#This Row],[storetype]])</f>
        <v>2B</v>
      </c>
      <c r="L5067" s="4">
        <f>INDEX(RegionStoreCount[Store Count],MATCH(Sales[[#This Row],[RegionStoretype]],RegionStoreCount[Region/Type],0))</f>
        <v>6</v>
      </c>
      <c r="M5067" s="4">
        <f>AND(Sales[[#This Row],[date]]&lt;=TY_YTDMax,Sales[[#This Row],[date]]&gt;=TY_YTDMin)*Sales[[#This Row],[sales]]</f>
        <v>0</v>
      </c>
      <c r="N5067" s="4">
        <f>AND(Sales[[#This Row],[date]]&lt;=LY_YTDMax,Sales[[#This Row],[date]]&gt;=LY_YTDMin)*Sales[[#This Row],[sales]]</f>
        <v>0</v>
      </c>
      <c r="O5067" s="4">
        <f>AND(Sales[[#This Row],[date]]&gt;=YoY_Min,Sales[[#This Row],[date]]&lt;=TY_YTDMax)*(Sales[[#This Row],[sales]]/Sales[[#This Row],[sqft]])</f>
        <v>0.60887219905586165</v>
      </c>
      <c r="P5067" s="4">
        <f>SUMIF(Sales[RegionStoretype],Sales[[#This Row],[RegionStoretype]],Sales[YoY_SSF])/Sales[[#This Row],[Region_TypeCount]]</f>
        <v>58.393757732919049</v>
      </c>
    </row>
    <row r="5068" spans="1:16" x14ac:dyDescent="0.25">
      <c r="A5068" s="1">
        <v>43084</v>
      </c>
      <c r="B5068">
        <v>7</v>
      </c>
      <c r="C5068">
        <v>19</v>
      </c>
      <c r="D5068">
        <v>16665.828299999997</v>
      </c>
      <c r="E5068">
        <f>INDEX(Stores[region],MATCH(Sales[[#This Row],[store_no]],Stores[store_no],0))</f>
        <v>2</v>
      </c>
      <c r="F5068" t="str">
        <f>INDEX(Stores[storetype],MATCH(Sales[[#This Row],[store_no]],Stores[store_no],0))</f>
        <v>B</v>
      </c>
      <c r="G5068" t="str">
        <f>INDEX(Stores[location_city],MATCH(Sales[[#This Row],[store_no]],Stores[store_no],0))</f>
        <v>Rockford</v>
      </c>
      <c r="H5068" t="str">
        <f>INDEX(Stores[location_state],MATCH(Sales[[#This Row],[store_no]],Stores[store_no],0))</f>
        <v>Illinois</v>
      </c>
      <c r="I5068">
        <f>INDEX(Stores[sqft],MATCH(Sales[[#This Row],[store_no]],Stores[store_no],0))</f>
        <v>127100</v>
      </c>
      <c r="J5068" s="4" t="str">
        <f>INDEX(Departments[dept_name],MATCH(Sales[[#This Row],[dept_no]],Departments[dept_no],0))</f>
        <v>Tools</v>
      </c>
      <c r="K5068" s="4" t="str">
        <f>CONCATENATE(Sales[[#This Row],[region]],Sales[[#This Row],[storetype]])</f>
        <v>2B</v>
      </c>
      <c r="L5068" s="4">
        <f>INDEX(RegionStoreCount[Store Count],MATCH(Sales[[#This Row],[RegionStoretype]],RegionStoreCount[Region/Type],0))</f>
        <v>6</v>
      </c>
      <c r="M5068" s="4">
        <f>AND(Sales[[#This Row],[date]]&lt;=TY_YTDMax,Sales[[#This Row],[date]]&gt;=TY_YTDMin)*Sales[[#This Row],[sales]]</f>
        <v>0</v>
      </c>
      <c r="N5068" s="4">
        <f>AND(Sales[[#This Row],[date]]&lt;=LY_YTDMax,Sales[[#This Row],[date]]&gt;=LY_YTDMin)*Sales[[#This Row],[sales]]</f>
        <v>0</v>
      </c>
      <c r="O5068" s="4">
        <f>AND(Sales[[#This Row],[date]]&gt;=YoY_Min,Sales[[#This Row],[date]]&lt;=TY_YTDMax)*(Sales[[#This Row],[sales]]/Sales[[#This Row],[sqft]])</f>
        <v>0.13112374744295829</v>
      </c>
      <c r="P5068" s="4">
        <f>SUMIF(Sales[RegionStoretype],Sales[[#This Row],[RegionStoretype]],Sales[YoY_SSF])/Sales[[#This Row],[Region_TypeCount]]</f>
        <v>58.393757732919049</v>
      </c>
    </row>
    <row r="5069" spans="1:16" x14ac:dyDescent="0.25">
      <c r="A5069" s="1">
        <v>43084</v>
      </c>
      <c r="B5069">
        <v>7</v>
      </c>
      <c r="C5069">
        <v>20</v>
      </c>
      <c r="D5069">
        <v>187358.33350000001</v>
      </c>
      <c r="E5069">
        <f>INDEX(Stores[region],MATCH(Sales[[#This Row],[store_no]],Stores[store_no],0))</f>
        <v>2</v>
      </c>
      <c r="F5069" t="str">
        <f>INDEX(Stores[storetype],MATCH(Sales[[#This Row],[store_no]],Stores[store_no],0))</f>
        <v>B</v>
      </c>
      <c r="G5069" t="str">
        <f>INDEX(Stores[location_city],MATCH(Sales[[#This Row],[store_no]],Stores[store_no],0))</f>
        <v>Rockford</v>
      </c>
      <c r="H5069" t="str">
        <f>INDEX(Stores[location_state],MATCH(Sales[[#This Row],[store_no]],Stores[store_no],0))</f>
        <v>Illinois</v>
      </c>
      <c r="I5069">
        <f>INDEX(Stores[sqft],MATCH(Sales[[#This Row],[store_no]],Stores[store_no],0))</f>
        <v>127100</v>
      </c>
      <c r="J5069" s="4" t="str">
        <f>INDEX(Departments[dept_name],MATCH(Sales[[#This Row],[dept_no]],Departments[dept_no],0))</f>
        <v>Toys</v>
      </c>
      <c r="K5069" s="4" t="str">
        <f>CONCATENATE(Sales[[#This Row],[region]],Sales[[#This Row],[storetype]])</f>
        <v>2B</v>
      </c>
      <c r="L5069" s="4">
        <f>INDEX(RegionStoreCount[Store Count],MATCH(Sales[[#This Row],[RegionStoretype]],RegionStoreCount[Region/Type],0))</f>
        <v>6</v>
      </c>
      <c r="M5069" s="4">
        <f>AND(Sales[[#This Row],[date]]&lt;=TY_YTDMax,Sales[[#This Row],[date]]&gt;=TY_YTDMin)*Sales[[#This Row],[sales]]</f>
        <v>0</v>
      </c>
      <c r="N5069" s="4">
        <f>AND(Sales[[#This Row],[date]]&lt;=LY_YTDMax,Sales[[#This Row],[date]]&gt;=LY_YTDMin)*Sales[[#This Row],[sales]]</f>
        <v>0</v>
      </c>
      <c r="O5069" s="4">
        <f>AND(Sales[[#This Row],[date]]&gt;=YoY_Min,Sales[[#This Row],[date]]&lt;=TY_YTDMax)*(Sales[[#This Row],[sales]]/Sales[[#This Row],[sqft]])</f>
        <v>1.4741017584579073</v>
      </c>
      <c r="P5069" s="4">
        <f>SUMIF(Sales[RegionStoretype],Sales[[#This Row],[RegionStoretype]],Sales[YoY_SSF])/Sales[[#This Row],[Region_TypeCount]]</f>
        <v>58.393757732919049</v>
      </c>
    </row>
    <row r="5070" spans="1:16" x14ac:dyDescent="0.25">
      <c r="A5070" s="1">
        <v>43084</v>
      </c>
      <c r="B5070">
        <v>8</v>
      </c>
      <c r="C5070">
        <v>3</v>
      </c>
      <c r="D5070">
        <v>146441.98639999999</v>
      </c>
      <c r="E5070">
        <f>INDEX(Stores[region],MATCH(Sales[[#This Row],[store_no]],Stores[store_no],0))</f>
        <v>3</v>
      </c>
      <c r="F5070" t="str">
        <f>INDEX(Stores[storetype],MATCH(Sales[[#This Row],[store_no]],Stores[store_no],0))</f>
        <v>A</v>
      </c>
      <c r="G5070" t="str">
        <f>INDEX(Stores[location_city],MATCH(Sales[[#This Row],[store_no]],Stores[store_no],0))</f>
        <v>Saint Louis</v>
      </c>
      <c r="H5070" t="str">
        <f>INDEX(Stores[location_state],MATCH(Sales[[#This Row],[store_no]],Stores[store_no],0))</f>
        <v>Missouri</v>
      </c>
      <c r="I5070">
        <f>INDEX(Stores[sqft],MATCH(Sales[[#This Row],[store_no]],Stores[store_no],0))</f>
        <v>198900</v>
      </c>
      <c r="J5070" s="4" t="str">
        <f>INDEX(Departments[dept_name],MATCH(Sales[[#This Row],[dept_no]],Departments[dept_no],0))</f>
        <v>Beauty</v>
      </c>
      <c r="K5070" s="4" t="str">
        <f>CONCATENATE(Sales[[#This Row],[region]],Sales[[#This Row],[storetype]])</f>
        <v>3A</v>
      </c>
      <c r="L5070" s="4">
        <f>INDEX(RegionStoreCount[Store Count],MATCH(Sales[[#This Row],[RegionStoretype]],RegionStoreCount[Region/Type],0))</f>
        <v>9</v>
      </c>
      <c r="M5070" s="4">
        <f>AND(Sales[[#This Row],[date]]&lt;=TY_YTDMax,Sales[[#This Row],[date]]&gt;=TY_YTDMin)*Sales[[#This Row],[sales]]</f>
        <v>0</v>
      </c>
      <c r="N5070" s="4">
        <f>AND(Sales[[#This Row],[date]]&lt;=LY_YTDMax,Sales[[#This Row],[date]]&gt;=LY_YTDMin)*Sales[[#This Row],[sales]]</f>
        <v>0</v>
      </c>
      <c r="O5070" s="4">
        <f>AND(Sales[[#This Row],[date]]&gt;=YoY_Min,Sales[[#This Row],[date]]&lt;=TY_YTDMax)*(Sales[[#This Row],[sales]]/Sales[[#This Row],[sqft]])</f>
        <v>0.73625935847159374</v>
      </c>
      <c r="P5070" s="4">
        <f>SUMIF(Sales[RegionStoretype],Sales[[#This Row],[RegionStoretype]],Sales[YoY_SSF])/Sales[[#This Row],[Region_TypeCount]]</f>
        <v>53.603836561720975</v>
      </c>
    </row>
    <row r="5071" spans="1:16" x14ac:dyDescent="0.25">
      <c r="A5071" s="1">
        <v>43084</v>
      </c>
      <c r="B5071">
        <v>8</v>
      </c>
      <c r="C5071">
        <v>19</v>
      </c>
      <c r="D5071">
        <v>6679.9340999999995</v>
      </c>
      <c r="E5071">
        <f>INDEX(Stores[region],MATCH(Sales[[#This Row],[store_no]],Stores[store_no],0))</f>
        <v>3</v>
      </c>
      <c r="F5071" t="str">
        <f>INDEX(Stores[storetype],MATCH(Sales[[#This Row],[store_no]],Stores[store_no],0))</f>
        <v>A</v>
      </c>
      <c r="G5071" t="str">
        <f>INDEX(Stores[location_city],MATCH(Sales[[#This Row],[store_no]],Stores[store_no],0))</f>
        <v>Saint Louis</v>
      </c>
      <c r="H5071" t="str">
        <f>INDEX(Stores[location_state],MATCH(Sales[[#This Row],[store_no]],Stores[store_no],0))</f>
        <v>Missouri</v>
      </c>
      <c r="I5071">
        <f>INDEX(Stores[sqft],MATCH(Sales[[#This Row],[store_no]],Stores[store_no],0))</f>
        <v>198900</v>
      </c>
      <c r="J5071" s="4" t="str">
        <f>INDEX(Departments[dept_name],MATCH(Sales[[#This Row],[dept_no]],Departments[dept_no],0))</f>
        <v>Tools</v>
      </c>
      <c r="K5071" s="4" t="str">
        <f>CONCATENATE(Sales[[#This Row],[region]],Sales[[#This Row],[storetype]])</f>
        <v>3A</v>
      </c>
      <c r="L5071" s="4">
        <f>INDEX(RegionStoreCount[Store Count],MATCH(Sales[[#This Row],[RegionStoretype]],RegionStoreCount[Region/Type],0))</f>
        <v>9</v>
      </c>
      <c r="M5071" s="4">
        <f>AND(Sales[[#This Row],[date]]&lt;=TY_YTDMax,Sales[[#This Row],[date]]&gt;=TY_YTDMin)*Sales[[#This Row],[sales]]</f>
        <v>0</v>
      </c>
      <c r="N5071" s="4">
        <f>AND(Sales[[#This Row],[date]]&lt;=LY_YTDMax,Sales[[#This Row],[date]]&gt;=LY_YTDMin)*Sales[[#This Row],[sales]]</f>
        <v>0</v>
      </c>
      <c r="O5071" s="4">
        <f>AND(Sales[[#This Row],[date]]&gt;=YoY_Min,Sales[[#This Row],[date]]&lt;=TY_YTDMax)*(Sales[[#This Row],[sales]]/Sales[[#This Row],[sqft]])</f>
        <v>3.3584384615384613E-2</v>
      </c>
      <c r="P5071" s="4">
        <f>SUMIF(Sales[RegionStoretype],Sales[[#This Row],[RegionStoretype]],Sales[YoY_SSF])/Sales[[#This Row],[Region_TypeCount]]</f>
        <v>53.603836561720975</v>
      </c>
    </row>
    <row r="5072" spans="1:16" x14ac:dyDescent="0.25">
      <c r="A5072" s="1">
        <v>43084</v>
      </c>
      <c r="B5072">
        <v>8</v>
      </c>
      <c r="C5072">
        <v>20</v>
      </c>
      <c r="D5072">
        <v>382166.24320000003</v>
      </c>
      <c r="E5072">
        <f>INDEX(Stores[region],MATCH(Sales[[#This Row],[store_no]],Stores[store_no],0))</f>
        <v>3</v>
      </c>
      <c r="F5072" t="str">
        <f>INDEX(Stores[storetype],MATCH(Sales[[#This Row],[store_no]],Stores[store_no],0))</f>
        <v>A</v>
      </c>
      <c r="G5072" t="str">
        <f>INDEX(Stores[location_city],MATCH(Sales[[#This Row],[store_no]],Stores[store_no],0))</f>
        <v>Saint Louis</v>
      </c>
      <c r="H5072" t="str">
        <f>INDEX(Stores[location_state],MATCH(Sales[[#This Row],[store_no]],Stores[store_no],0))</f>
        <v>Missouri</v>
      </c>
      <c r="I5072">
        <f>INDEX(Stores[sqft],MATCH(Sales[[#This Row],[store_no]],Stores[store_no],0))</f>
        <v>198900</v>
      </c>
      <c r="J5072" s="4" t="str">
        <f>INDEX(Departments[dept_name],MATCH(Sales[[#This Row],[dept_no]],Departments[dept_no],0))</f>
        <v>Toys</v>
      </c>
      <c r="K5072" s="4" t="str">
        <f>CONCATENATE(Sales[[#This Row],[region]],Sales[[#This Row],[storetype]])</f>
        <v>3A</v>
      </c>
      <c r="L5072" s="4">
        <f>INDEX(RegionStoreCount[Store Count],MATCH(Sales[[#This Row],[RegionStoretype]],RegionStoreCount[Region/Type],0))</f>
        <v>9</v>
      </c>
      <c r="M5072" s="4">
        <f>AND(Sales[[#This Row],[date]]&lt;=TY_YTDMax,Sales[[#This Row],[date]]&gt;=TY_YTDMin)*Sales[[#This Row],[sales]]</f>
        <v>0</v>
      </c>
      <c r="N5072" s="4">
        <f>AND(Sales[[#This Row],[date]]&lt;=LY_YTDMax,Sales[[#This Row],[date]]&gt;=LY_YTDMin)*Sales[[#This Row],[sales]]</f>
        <v>0</v>
      </c>
      <c r="O5072" s="4">
        <f>AND(Sales[[#This Row],[date]]&gt;=YoY_Min,Sales[[#This Row],[date]]&lt;=TY_YTDMax)*(Sales[[#This Row],[sales]]/Sales[[#This Row],[sqft]])</f>
        <v>1.9213989100050277</v>
      </c>
      <c r="P5072" s="4">
        <f>SUMIF(Sales[RegionStoretype],Sales[[#This Row],[RegionStoretype]],Sales[YoY_SSF])/Sales[[#This Row],[Region_TypeCount]]</f>
        <v>53.603836561720975</v>
      </c>
    </row>
    <row r="5073" spans="1:16" x14ac:dyDescent="0.25">
      <c r="A5073" s="1">
        <v>43084</v>
      </c>
      <c r="B5073">
        <v>9</v>
      </c>
      <c r="C5073">
        <v>7</v>
      </c>
      <c r="D5073">
        <v>189814.48540000001</v>
      </c>
      <c r="E5073">
        <f>INDEX(Stores[region],MATCH(Sales[[#This Row],[store_no]],Stores[store_no],0))</f>
        <v>1</v>
      </c>
      <c r="F5073" t="str">
        <f>INDEX(Stores[storetype],MATCH(Sales[[#This Row],[store_no]],Stores[store_no],0))</f>
        <v>B</v>
      </c>
      <c r="G5073" t="str">
        <f>INDEX(Stores[location_city],MATCH(Sales[[#This Row],[store_no]],Stores[store_no],0))</f>
        <v>Columbus</v>
      </c>
      <c r="H5073" t="str">
        <f>INDEX(Stores[location_state],MATCH(Sales[[#This Row],[store_no]],Stores[store_no],0))</f>
        <v>Ohio</v>
      </c>
      <c r="I5073">
        <f>INDEX(Stores[sqft],MATCH(Sales[[#This Row],[store_no]],Stores[store_no],0))</f>
        <v>221800</v>
      </c>
      <c r="J5073" s="4" t="str">
        <f>INDEX(Departments[dept_name],MATCH(Sales[[#This Row],[dept_no]],Departments[dept_no],0))</f>
        <v>Electronics</v>
      </c>
      <c r="K5073" s="4" t="str">
        <f>CONCATENATE(Sales[[#This Row],[region]],Sales[[#This Row],[storetype]])</f>
        <v>1B</v>
      </c>
      <c r="L5073" s="4">
        <f>INDEX(RegionStoreCount[Store Count],MATCH(Sales[[#This Row],[RegionStoretype]],RegionStoreCount[Region/Type],0))</f>
        <v>5</v>
      </c>
      <c r="M5073" s="4">
        <f>AND(Sales[[#This Row],[date]]&lt;=TY_YTDMax,Sales[[#This Row],[date]]&gt;=TY_YTDMin)*Sales[[#This Row],[sales]]</f>
        <v>0</v>
      </c>
      <c r="N5073" s="4">
        <f>AND(Sales[[#This Row],[date]]&lt;=LY_YTDMax,Sales[[#This Row],[date]]&gt;=LY_YTDMin)*Sales[[#This Row],[sales]]</f>
        <v>0</v>
      </c>
      <c r="O5073" s="4">
        <f>AND(Sales[[#This Row],[date]]&gt;=YoY_Min,Sales[[#This Row],[date]]&lt;=TY_YTDMax)*(Sales[[#This Row],[sales]]/Sales[[#This Row],[sqft]])</f>
        <v>0.85579118755635708</v>
      </c>
      <c r="P5073" s="4">
        <f>SUMIF(Sales[RegionStoretype],Sales[[#This Row],[RegionStoretype]],Sales[YoY_SSF])/Sales[[#This Row],[Region_TypeCount]]</f>
        <v>68.518982968140051</v>
      </c>
    </row>
    <row r="5074" spans="1:16" x14ac:dyDescent="0.25">
      <c r="A5074" s="1">
        <v>43084</v>
      </c>
      <c r="B5074">
        <v>9</v>
      </c>
      <c r="C5074">
        <v>13</v>
      </c>
      <c r="D5074">
        <v>154364.76630000002</v>
      </c>
      <c r="E5074">
        <f>INDEX(Stores[region],MATCH(Sales[[#This Row],[store_no]],Stores[store_no],0))</f>
        <v>1</v>
      </c>
      <c r="F5074" t="str">
        <f>INDEX(Stores[storetype],MATCH(Sales[[#This Row],[store_no]],Stores[store_no],0))</f>
        <v>B</v>
      </c>
      <c r="G5074" t="str">
        <f>INDEX(Stores[location_city],MATCH(Sales[[#This Row],[store_no]],Stores[store_no],0))</f>
        <v>Columbus</v>
      </c>
      <c r="H5074" t="str">
        <f>INDEX(Stores[location_state],MATCH(Sales[[#This Row],[store_no]],Stores[store_no],0))</f>
        <v>Ohio</v>
      </c>
      <c r="I5074">
        <f>INDEX(Stores[sqft],MATCH(Sales[[#This Row],[store_no]],Stores[store_no],0))</f>
        <v>221800</v>
      </c>
      <c r="J5074" s="4" t="str">
        <f>INDEX(Departments[dept_name],MATCH(Sales[[#This Row],[dept_no]],Departments[dept_no],0))</f>
        <v>Kids</v>
      </c>
      <c r="K5074" s="4" t="str">
        <f>CONCATENATE(Sales[[#This Row],[region]],Sales[[#This Row],[storetype]])</f>
        <v>1B</v>
      </c>
      <c r="L5074" s="4">
        <f>INDEX(RegionStoreCount[Store Count],MATCH(Sales[[#This Row],[RegionStoretype]],RegionStoreCount[Region/Type],0))</f>
        <v>5</v>
      </c>
      <c r="M5074" s="4">
        <f>AND(Sales[[#This Row],[date]]&lt;=TY_YTDMax,Sales[[#This Row],[date]]&gt;=TY_YTDMin)*Sales[[#This Row],[sales]]</f>
        <v>0</v>
      </c>
      <c r="N5074" s="4">
        <f>AND(Sales[[#This Row],[date]]&lt;=LY_YTDMax,Sales[[#This Row],[date]]&gt;=LY_YTDMin)*Sales[[#This Row],[sales]]</f>
        <v>0</v>
      </c>
      <c r="O5074" s="4">
        <f>AND(Sales[[#This Row],[date]]&gt;=YoY_Min,Sales[[#This Row],[date]]&lt;=TY_YTDMax)*(Sales[[#This Row],[sales]]/Sales[[#This Row],[sqft]])</f>
        <v>0.69596377953110922</v>
      </c>
      <c r="P5074" s="4">
        <f>SUMIF(Sales[RegionStoretype],Sales[[#This Row],[RegionStoretype]],Sales[YoY_SSF])/Sales[[#This Row],[Region_TypeCount]]</f>
        <v>68.518982968140051</v>
      </c>
    </row>
    <row r="5075" spans="1:16" x14ac:dyDescent="0.25">
      <c r="A5075" s="1">
        <v>43084</v>
      </c>
      <c r="B5075">
        <v>9</v>
      </c>
      <c r="C5075">
        <v>19</v>
      </c>
      <c r="D5075">
        <v>141268.96950000001</v>
      </c>
      <c r="E5075">
        <f>INDEX(Stores[region],MATCH(Sales[[#This Row],[store_no]],Stores[store_no],0))</f>
        <v>1</v>
      </c>
      <c r="F5075" t="str">
        <f>INDEX(Stores[storetype],MATCH(Sales[[#This Row],[store_no]],Stores[store_no],0))</f>
        <v>B</v>
      </c>
      <c r="G5075" t="str">
        <f>INDEX(Stores[location_city],MATCH(Sales[[#This Row],[store_no]],Stores[store_no],0))</f>
        <v>Columbus</v>
      </c>
      <c r="H5075" t="str">
        <f>INDEX(Stores[location_state],MATCH(Sales[[#This Row],[store_no]],Stores[store_no],0))</f>
        <v>Ohio</v>
      </c>
      <c r="I5075">
        <f>INDEX(Stores[sqft],MATCH(Sales[[#This Row],[store_no]],Stores[store_no],0))</f>
        <v>221800</v>
      </c>
      <c r="J5075" s="4" t="str">
        <f>INDEX(Departments[dept_name],MATCH(Sales[[#This Row],[dept_no]],Departments[dept_no],0))</f>
        <v>Tools</v>
      </c>
      <c r="K5075" s="4" t="str">
        <f>CONCATENATE(Sales[[#This Row],[region]],Sales[[#This Row],[storetype]])</f>
        <v>1B</v>
      </c>
      <c r="L5075" s="4">
        <f>INDEX(RegionStoreCount[Store Count],MATCH(Sales[[#This Row],[RegionStoretype]],RegionStoreCount[Region/Type],0))</f>
        <v>5</v>
      </c>
      <c r="M5075" s="4">
        <f>AND(Sales[[#This Row],[date]]&lt;=TY_YTDMax,Sales[[#This Row],[date]]&gt;=TY_YTDMin)*Sales[[#This Row],[sales]]</f>
        <v>0</v>
      </c>
      <c r="N5075" s="4">
        <f>AND(Sales[[#This Row],[date]]&lt;=LY_YTDMax,Sales[[#This Row],[date]]&gt;=LY_YTDMin)*Sales[[#This Row],[sales]]</f>
        <v>0</v>
      </c>
      <c r="O5075" s="4">
        <f>AND(Sales[[#This Row],[date]]&gt;=YoY_Min,Sales[[#This Row],[date]]&lt;=TY_YTDMax)*(Sales[[#This Row],[sales]]/Sales[[#This Row],[sqft]])</f>
        <v>0.63692051172227238</v>
      </c>
      <c r="P5075" s="4">
        <f>SUMIF(Sales[RegionStoretype],Sales[[#This Row],[RegionStoretype]],Sales[YoY_SSF])/Sales[[#This Row],[Region_TypeCount]]</f>
        <v>68.518982968140051</v>
      </c>
    </row>
    <row r="5076" spans="1:16" x14ac:dyDescent="0.25">
      <c r="A5076" s="1">
        <v>43084</v>
      </c>
      <c r="B5076">
        <v>9</v>
      </c>
      <c r="C5076">
        <v>20</v>
      </c>
      <c r="D5076">
        <v>471216.09749999997</v>
      </c>
      <c r="E5076">
        <f>INDEX(Stores[region],MATCH(Sales[[#This Row],[store_no]],Stores[store_no],0))</f>
        <v>1</v>
      </c>
      <c r="F5076" t="str">
        <f>INDEX(Stores[storetype],MATCH(Sales[[#This Row],[store_no]],Stores[store_no],0))</f>
        <v>B</v>
      </c>
      <c r="G5076" t="str">
        <f>INDEX(Stores[location_city],MATCH(Sales[[#This Row],[store_no]],Stores[store_no],0))</f>
        <v>Columbus</v>
      </c>
      <c r="H5076" t="str">
        <f>INDEX(Stores[location_state],MATCH(Sales[[#This Row],[store_no]],Stores[store_no],0))</f>
        <v>Ohio</v>
      </c>
      <c r="I5076">
        <f>INDEX(Stores[sqft],MATCH(Sales[[#This Row],[store_no]],Stores[store_no],0))</f>
        <v>221800</v>
      </c>
      <c r="J5076" s="4" t="str">
        <f>INDEX(Departments[dept_name],MATCH(Sales[[#This Row],[dept_no]],Departments[dept_no],0))</f>
        <v>Toys</v>
      </c>
      <c r="K5076" s="4" t="str">
        <f>CONCATENATE(Sales[[#This Row],[region]],Sales[[#This Row],[storetype]])</f>
        <v>1B</v>
      </c>
      <c r="L5076" s="4">
        <f>INDEX(RegionStoreCount[Store Count],MATCH(Sales[[#This Row],[RegionStoretype]],RegionStoreCount[Region/Type],0))</f>
        <v>5</v>
      </c>
      <c r="M5076" s="4">
        <f>AND(Sales[[#This Row],[date]]&lt;=TY_YTDMax,Sales[[#This Row],[date]]&gt;=TY_YTDMin)*Sales[[#This Row],[sales]]</f>
        <v>0</v>
      </c>
      <c r="N5076" s="4">
        <f>AND(Sales[[#This Row],[date]]&lt;=LY_YTDMax,Sales[[#This Row],[date]]&gt;=LY_YTDMin)*Sales[[#This Row],[sales]]</f>
        <v>0</v>
      </c>
      <c r="O5076" s="4">
        <f>AND(Sales[[#This Row],[date]]&gt;=YoY_Min,Sales[[#This Row],[date]]&lt;=TY_YTDMax)*(Sales[[#This Row],[sales]]/Sales[[#This Row],[sqft]])</f>
        <v>2.1245090058611362</v>
      </c>
      <c r="P5076" s="4">
        <f>SUMIF(Sales[RegionStoretype],Sales[[#This Row],[RegionStoretype]],Sales[YoY_SSF])/Sales[[#This Row],[Region_TypeCount]]</f>
        <v>68.518982968140051</v>
      </c>
    </row>
    <row r="5077" spans="1:16" x14ac:dyDescent="0.25">
      <c r="A5077" s="1">
        <v>43084</v>
      </c>
      <c r="B5077">
        <v>10</v>
      </c>
      <c r="C5077">
        <v>10</v>
      </c>
      <c r="D5077">
        <v>16991.743399999999</v>
      </c>
      <c r="E5077">
        <f>INDEX(Stores[region],MATCH(Sales[[#This Row],[store_no]],Stores[store_no],0))</f>
        <v>1</v>
      </c>
      <c r="F5077" t="str">
        <f>INDEX(Stores[storetype],MATCH(Sales[[#This Row],[store_no]],Stores[store_no],0))</f>
        <v>B</v>
      </c>
      <c r="G5077" t="str">
        <f>INDEX(Stores[location_city],MATCH(Sales[[#This Row],[store_no]],Stores[store_no],0))</f>
        <v>Traverse City</v>
      </c>
      <c r="H5077" t="str">
        <f>INDEX(Stores[location_state],MATCH(Sales[[#This Row],[store_no]],Stores[store_no],0))</f>
        <v>Michigan</v>
      </c>
      <c r="I5077">
        <f>INDEX(Stores[sqft],MATCH(Sales[[#This Row],[store_no]],Stores[store_no],0))</f>
        <v>158200</v>
      </c>
      <c r="J5077" s="4" t="str">
        <f>INDEX(Departments[dept_name],MATCH(Sales[[#This Row],[dept_no]],Departments[dept_no],0))</f>
        <v>Health</v>
      </c>
      <c r="K5077" s="4" t="str">
        <f>CONCATENATE(Sales[[#This Row],[region]],Sales[[#This Row],[storetype]])</f>
        <v>1B</v>
      </c>
      <c r="L5077" s="4">
        <f>INDEX(RegionStoreCount[Store Count],MATCH(Sales[[#This Row],[RegionStoretype]],RegionStoreCount[Region/Type],0))</f>
        <v>5</v>
      </c>
      <c r="M5077" s="4">
        <f>AND(Sales[[#This Row],[date]]&lt;=TY_YTDMax,Sales[[#This Row],[date]]&gt;=TY_YTDMin)*Sales[[#This Row],[sales]]</f>
        <v>0</v>
      </c>
      <c r="N5077" s="4">
        <f>AND(Sales[[#This Row],[date]]&lt;=LY_YTDMax,Sales[[#This Row],[date]]&gt;=LY_YTDMin)*Sales[[#This Row],[sales]]</f>
        <v>0</v>
      </c>
      <c r="O5077" s="4">
        <f>AND(Sales[[#This Row],[date]]&gt;=YoY_Min,Sales[[#This Row],[date]]&lt;=TY_YTDMax)*(Sales[[#This Row],[sales]]/Sales[[#This Row],[sqft]])</f>
        <v>0.1074067218710493</v>
      </c>
      <c r="P5077" s="4">
        <f>SUMIF(Sales[RegionStoretype],Sales[[#This Row],[RegionStoretype]],Sales[YoY_SSF])/Sales[[#This Row],[Region_TypeCount]]</f>
        <v>68.518982968140051</v>
      </c>
    </row>
    <row r="5078" spans="1:16" x14ac:dyDescent="0.25">
      <c r="A5078" s="1">
        <v>43084</v>
      </c>
      <c r="B5078">
        <v>10</v>
      </c>
      <c r="C5078">
        <v>13</v>
      </c>
      <c r="D5078">
        <v>73558.542799999996</v>
      </c>
      <c r="E5078">
        <f>INDEX(Stores[region],MATCH(Sales[[#This Row],[store_no]],Stores[store_no],0))</f>
        <v>1</v>
      </c>
      <c r="F5078" t="str">
        <f>INDEX(Stores[storetype],MATCH(Sales[[#This Row],[store_no]],Stores[store_no],0))</f>
        <v>B</v>
      </c>
      <c r="G5078" t="str">
        <f>INDEX(Stores[location_city],MATCH(Sales[[#This Row],[store_no]],Stores[store_no],0))</f>
        <v>Traverse City</v>
      </c>
      <c r="H5078" t="str">
        <f>INDEX(Stores[location_state],MATCH(Sales[[#This Row],[store_no]],Stores[store_no],0))</f>
        <v>Michigan</v>
      </c>
      <c r="I5078">
        <f>INDEX(Stores[sqft],MATCH(Sales[[#This Row],[store_no]],Stores[store_no],0))</f>
        <v>158200</v>
      </c>
      <c r="J5078" s="4" t="str">
        <f>INDEX(Departments[dept_name],MATCH(Sales[[#This Row],[dept_no]],Departments[dept_no],0))</f>
        <v>Kids</v>
      </c>
      <c r="K5078" s="4" t="str">
        <f>CONCATENATE(Sales[[#This Row],[region]],Sales[[#This Row],[storetype]])</f>
        <v>1B</v>
      </c>
      <c r="L5078" s="4">
        <f>INDEX(RegionStoreCount[Store Count],MATCH(Sales[[#This Row],[RegionStoretype]],RegionStoreCount[Region/Type],0))</f>
        <v>5</v>
      </c>
      <c r="M5078" s="4">
        <f>AND(Sales[[#This Row],[date]]&lt;=TY_YTDMax,Sales[[#This Row],[date]]&gt;=TY_YTDMin)*Sales[[#This Row],[sales]]</f>
        <v>0</v>
      </c>
      <c r="N5078" s="4">
        <f>AND(Sales[[#This Row],[date]]&lt;=LY_YTDMax,Sales[[#This Row],[date]]&gt;=LY_YTDMin)*Sales[[#This Row],[sales]]</f>
        <v>0</v>
      </c>
      <c r="O5078" s="4">
        <f>AND(Sales[[#This Row],[date]]&gt;=YoY_Min,Sales[[#This Row],[date]]&lt;=TY_YTDMax)*(Sales[[#This Row],[sales]]/Sales[[#This Row],[sqft]])</f>
        <v>0.46497182553729455</v>
      </c>
      <c r="P5078" s="4">
        <f>SUMIF(Sales[RegionStoretype],Sales[[#This Row],[RegionStoretype]],Sales[YoY_SSF])/Sales[[#This Row],[Region_TypeCount]]</f>
        <v>68.518982968140051</v>
      </c>
    </row>
    <row r="5079" spans="1:16" x14ac:dyDescent="0.25">
      <c r="A5079" s="1">
        <v>43084</v>
      </c>
      <c r="B5079">
        <v>13</v>
      </c>
      <c r="C5079">
        <v>4</v>
      </c>
      <c r="D5079">
        <v>50455.652900000001</v>
      </c>
      <c r="E5079">
        <f>INDEX(Stores[region],MATCH(Sales[[#This Row],[store_no]],Stores[store_no],0))</f>
        <v>3</v>
      </c>
      <c r="F5079" t="str">
        <f>INDEX(Stores[storetype],MATCH(Sales[[#This Row],[store_no]],Stores[store_no],0))</f>
        <v>A</v>
      </c>
      <c r="G5079" t="str">
        <f>INDEX(Stores[location_city],MATCH(Sales[[#This Row],[store_no]],Stores[store_no],0))</f>
        <v>Overland Park</v>
      </c>
      <c r="H5079" t="str">
        <f>INDEX(Stores[location_state],MATCH(Sales[[#This Row],[store_no]],Stores[store_no],0))</f>
        <v>Kansas</v>
      </c>
      <c r="I5079">
        <f>INDEX(Stores[sqft],MATCH(Sales[[#This Row],[store_no]],Stores[store_no],0))</f>
        <v>201000</v>
      </c>
      <c r="J5079" s="4" t="str">
        <f>INDEX(Departments[dept_name],MATCH(Sales[[#This Row],[dept_no]],Departments[dept_no],0))</f>
        <v>Books</v>
      </c>
      <c r="K5079" s="4" t="str">
        <f>CONCATENATE(Sales[[#This Row],[region]],Sales[[#This Row],[storetype]])</f>
        <v>3A</v>
      </c>
      <c r="L5079" s="4">
        <f>INDEX(RegionStoreCount[Store Count],MATCH(Sales[[#This Row],[RegionStoretype]],RegionStoreCount[Region/Type],0))</f>
        <v>9</v>
      </c>
      <c r="M5079" s="4">
        <f>AND(Sales[[#This Row],[date]]&lt;=TY_YTDMax,Sales[[#This Row],[date]]&gt;=TY_YTDMin)*Sales[[#This Row],[sales]]</f>
        <v>0</v>
      </c>
      <c r="N5079" s="4">
        <f>AND(Sales[[#This Row],[date]]&lt;=LY_YTDMax,Sales[[#This Row],[date]]&gt;=LY_YTDMin)*Sales[[#This Row],[sales]]</f>
        <v>0</v>
      </c>
      <c r="O5079" s="4">
        <f>AND(Sales[[#This Row],[date]]&gt;=YoY_Min,Sales[[#This Row],[date]]&lt;=TY_YTDMax)*(Sales[[#This Row],[sales]]/Sales[[#This Row],[sqft]])</f>
        <v>0.25102314875621889</v>
      </c>
      <c r="P5079" s="4">
        <f>SUMIF(Sales[RegionStoretype],Sales[[#This Row],[RegionStoretype]],Sales[YoY_SSF])/Sales[[#This Row],[Region_TypeCount]]</f>
        <v>53.603836561720975</v>
      </c>
    </row>
    <row r="5080" spans="1:16" x14ac:dyDescent="0.25">
      <c r="A5080" s="1">
        <v>43084</v>
      </c>
      <c r="B5080">
        <v>13</v>
      </c>
      <c r="C5080">
        <v>7</v>
      </c>
      <c r="D5080">
        <v>111085.96879999999</v>
      </c>
      <c r="E5080">
        <f>INDEX(Stores[region],MATCH(Sales[[#This Row],[store_no]],Stores[store_no],0))</f>
        <v>3</v>
      </c>
      <c r="F5080" t="str">
        <f>INDEX(Stores[storetype],MATCH(Sales[[#This Row],[store_no]],Stores[store_no],0))</f>
        <v>A</v>
      </c>
      <c r="G5080" t="str">
        <f>INDEX(Stores[location_city],MATCH(Sales[[#This Row],[store_no]],Stores[store_no],0))</f>
        <v>Overland Park</v>
      </c>
      <c r="H5080" t="str">
        <f>INDEX(Stores[location_state],MATCH(Sales[[#This Row],[store_no]],Stores[store_no],0))</f>
        <v>Kansas</v>
      </c>
      <c r="I5080">
        <f>INDEX(Stores[sqft],MATCH(Sales[[#This Row],[store_no]],Stores[store_no],0))</f>
        <v>201000</v>
      </c>
      <c r="J5080" s="4" t="str">
        <f>INDEX(Departments[dept_name],MATCH(Sales[[#This Row],[dept_no]],Departments[dept_no],0))</f>
        <v>Electronics</v>
      </c>
      <c r="K5080" s="4" t="str">
        <f>CONCATENATE(Sales[[#This Row],[region]],Sales[[#This Row],[storetype]])</f>
        <v>3A</v>
      </c>
      <c r="L5080" s="4">
        <f>INDEX(RegionStoreCount[Store Count],MATCH(Sales[[#This Row],[RegionStoretype]],RegionStoreCount[Region/Type],0))</f>
        <v>9</v>
      </c>
      <c r="M5080" s="4">
        <f>AND(Sales[[#This Row],[date]]&lt;=TY_YTDMax,Sales[[#This Row],[date]]&gt;=TY_YTDMin)*Sales[[#This Row],[sales]]</f>
        <v>0</v>
      </c>
      <c r="N5080" s="4">
        <f>AND(Sales[[#This Row],[date]]&lt;=LY_YTDMax,Sales[[#This Row],[date]]&gt;=LY_YTDMin)*Sales[[#This Row],[sales]]</f>
        <v>0</v>
      </c>
      <c r="O5080" s="4">
        <f>AND(Sales[[#This Row],[date]]&gt;=YoY_Min,Sales[[#This Row],[date]]&lt;=TY_YTDMax)*(Sales[[#This Row],[sales]]/Sales[[#This Row],[sqft]])</f>
        <v>0.552666511442786</v>
      </c>
      <c r="P5080" s="4">
        <f>SUMIF(Sales[RegionStoretype],Sales[[#This Row],[RegionStoretype]],Sales[YoY_SSF])/Sales[[#This Row],[Region_TypeCount]]</f>
        <v>53.603836561720975</v>
      </c>
    </row>
    <row r="5081" spans="1:16" x14ac:dyDescent="0.25">
      <c r="A5081" s="1">
        <v>43084</v>
      </c>
      <c r="B5081">
        <v>14</v>
      </c>
      <c r="C5081">
        <v>9</v>
      </c>
      <c r="D5081">
        <v>38388.570099999997</v>
      </c>
      <c r="E5081">
        <f>INDEX(Stores[region],MATCH(Sales[[#This Row],[store_no]],Stores[store_no],0))</f>
        <v>3</v>
      </c>
      <c r="F5081" t="str">
        <f>INDEX(Stores[storetype],MATCH(Sales[[#This Row],[store_no]],Stores[store_no],0))</f>
        <v>A</v>
      </c>
      <c r="G5081" t="str">
        <f>INDEX(Stores[location_city],MATCH(Sales[[#This Row],[store_no]],Stores[store_no],0))</f>
        <v>Bismarck</v>
      </c>
      <c r="H5081" t="str">
        <f>INDEX(Stores[location_state],MATCH(Sales[[#This Row],[store_no]],Stores[store_no],0))</f>
        <v>North Dakota</v>
      </c>
      <c r="I5081">
        <f>INDEX(Stores[sqft],MATCH(Sales[[#This Row],[store_no]],Stores[store_no],0))</f>
        <v>96400</v>
      </c>
      <c r="J5081" s="4" t="str">
        <f>INDEX(Departments[dept_name],MATCH(Sales[[#This Row],[dept_no]],Departments[dept_no],0))</f>
        <v>Garden</v>
      </c>
      <c r="K5081" s="4" t="str">
        <f>CONCATENATE(Sales[[#This Row],[region]],Sales[[#This Row],[storetype]])</f>
        <v>3A</v>
      </c>
      <c r="L5081" s="4">
        <f>INDEX(RegionStoreCount[Store Count],MATCH(Sales[[#This Row],[RegionStoretype]],RegionStoreCount[Region/Type],0))</f>
        <v>9</v>
      </c>
      <c r="M5081" s="4">
        <f>AND(Sales[[#This Row],[date]]&lt;=TY_YTDMax,Sales[[#This Row],[date]]&gt;=TY_YTDMin)*Sales[[#This Row],[sales]]</f>
        <v>0</v>
      </c>
      <c r="N5081" s="4">
        <f>AND(Sales[[#This Row],[date]]&lt;=LY_YTDMax,Sales[[#This Row],[date]]&gt;=LY_YTDMin)*Sales[[#This Row],[sales]]</f>
        <v>0</v>
      </c>
      <c r="O5081" s="4">
        <f>AND(Sales[[#This Row],[date]]&gt;=YoY_Min,Sales[[#This Row],[date]]&lt;=TY_YTDMax)*(Sales[[#This Row],[sales]]/Sales[[#This Row],[sqft]])</f>
        <v>0.39822168153526966</v>
      </c>
      <c r="P5081" s="4">
        <f>SUMIF(Sales[RegionStoretype],Sales[[#This Row],[RegionStoretype]],Sales[YoY_SSF])/Sales[[#This Row],[Region_TypeCount]]</f>
        <v>53.603836561720975</v>
      </c>
    </row>
    <row r="5082" spans="1:16" x14ac:dyDescent="0.25">
      <c r="A5082" s="1">
        <v>43084</v>
      </c>
      <c r="B5082">
        <v>14</v>
      </c>
      <c r="C5082">
        <v>11</v>
      </c>
      <c r="D5082">
        <v>27636.814900000005</v>
      </c>
      <c r="E5082">
        <f>INDEX(Stores[region],MATCH(Sales[[#This Row],[store_no]],Stores[store_no],0))</f>
        <v>3</v>
      </c>
      <c r="F5082" t="str">
        <f>INDEX(Stores[storetype],MATCH(Sales[[#This Row],[store_no]],Stores[store_no],0))</f>
        <v>A</v>
      </c>
      <c r="G5082" t="str">
        <f>INDEX(Stores[location_city],MATCH(Sales[[#This Row],[store_no]],Stores[store_no],0))</f>
        <v>Bismarck</v>
      </c>
      <c r="H5082" t="str">
        <f>INDEX(Stores[location_state],MATCH(Sales[[#This Row],[store_no]],Stores[store_no],0))</f>
        <v>North Dakota</v>
      </c>
      <c r="I5082">
        <f>INDEX(Stores[sqft],MATCH(Sales[[#This Row],[store_no]],Stores[store_no],0))</f>
        <v>96400</v>
      </c>
      <c r="J5082" s="4" t="str">
        <f>INDEX(Departments[dept_name],MATCH(Sales[[#This Row],[dept_no]],Departments[dept_no],0))</f>
        <v>Home</v>
      </c>
      <c r="K5082" s="4" t="str">
        <f>CONCATENATE(Sales[[#This Row],[region]],Sales[[#This Row],[storetype]])</f>
        <v>3A</v>
      </c>
      <c r="L5082" s="4">
        <f>INDEX(RegionStoreCount[Store Count],MATCH(Sales[[#This Row],[RegionStoretype]],RegionStoreCount[Region/Type],0))</f>
        <v>9</v>
      </c>
      <c r="M5082" s="4">
        <f>AND(Sales[[#This Row],[date]]&lt;=TY_YTDMax,Sales[[#This Row],[date]]&gt;=TY_YTDMin)*Sales[[#This Row],[sales]]</f>
        <v>0</v>
      </c>
      <c r="N5082" s="4">
        <f>AND(Sales[[#This Row],[date]]&lt;=LY_YTDMax,Sales[[#This Row],[date]]&gt;=LY_YTDMin)*Sales[[#This Row],[sales]]</f>
        <v>0</v>
      </c>
      <c r="O5082" s="4">
        <f>AND(Sales[[#This Row],[date]]&gt;=YoY_Min,Sales[[#This Row],[date]]&lt;=TY_YTDMax)*(Sales[[#This Row],[sales]]/Sales[[#This Row],[sqft]])</f>
        <v>0.28668895124481331</v>
      </c>
      <c r="P5082" s="4">
        <f>SUMIF(Sales[RegionStoretype],Sales[[#This Row],[RegionStoretype]],Sales[YoY_SSF])/Sales[[#This Row],[Region_TypeCount]]</f>
        <v>53.603836561720975</v>
      </c>
    </row>
    <row r="5083" spans="1:16" x14ac:dyDescent="0.25">
      <c r="A5083" s="1">
        <v>43084</v>
      </c>
      <c r="B5083">
        <v>14</v>
      </c>
      <c r="C5083">
        <v>12</v>
      </c>
      <c r="D5083">
        <v>125596.6876</v>
      </c>
      <c r="E5083">
        <f>INDEX(Stores[region],MATCH(Sales[[#This Row],[store_no]],Stores[store_no],0))</f>
        <v>3</v>
      </c>
      <c r="F5083" t="str">
        <f>INDEX(Stores[storetype],MATCH(Sales[[#This Row],[store_no]],Stores[store_no],0))</f>
        <v>A</v>
      </c>
      <c r="G5083" t="str">
        <f>INDEX(Stores[location_city],MATCH(Sales[[#This Row],[store_no]],Stores[store_no],0))</f>
        <v>Bismarck</v>
      </c>
      <c r="H5083" t="str">
        <f>INDEX(Stores[location_state],MATCH(Sales[[#This Row],[store_no]],Stores[store_no],0))</f>
        <v>North Dakota</v>
      </c>
      <c r="I5083">
        <f>INDEX(Stores[sqft],MATCH(Sales[[#This Row],[store_no]],Stores[store_no],0))</f>
        <v>96400</v>
      </c>
      <c r="J5083" s="4" t="str">
        <f>INDEX(Departments[dept_name],MATCH(Sales[[#This Row],[dept_no]],Departments[dept_no],0))</f>
        <v>Jewelery</v>
      </c>
      <c r="K5083" s="4" t="str">
        <f>CONCATENATE(Sales[[#This Row],[region]],Sales[[#This Row],[storetype]])</f>
        <v>3A</v>
      </c>
      <c r="L5083" s="4">
        <f>INDEX(RegionStoreCount[Store Count],MATCH(Sales[[#This Row],[RegionStoretype]],RegionStoreCount[Region/Type],0))</f>
        <v>9</v>
      </c>
      <c r="M5083" s="4">
        <f>AND(Sales[[#This Row],[date]]&lt;=TY_YTDMax,Sales[[#This Row],[date]]&gt;=TY_YTDMin)*Sales[[#This Row],[sales]]</f>
        <v>0</v>
      </c>
      <c r="N5083" s="4">
        <f>AND(Sales[[#This Row],[date]]&lt;=LY_YTDMax,Sales[[#This Row],[date]]&gt;=LY_YTDMin)*Sales[[#This Row],[sales]]</f>
        <v>0</v>
      </c>
      <c r="O5083" s="4">
        <f>AND(Sales[[#This Row],[date]]&gt;=YoY_Min,Sales[[#This Row],[date]]&lt;=TY_YTDMax)*(Sales[[#This Row],[sales]]/Sales[[#This Row],[sqft]])</f>
        <v>1.3028702033195021</v>
      </c>
      <c r="P5083" s="4">
        <f>SUMIF(Sales[RegionStoretype],Sales[[#This Row],[RegionStoretype]],Sales[YoY_SSF])/Sales[[#This Row],[Region_TypeCount]]</f>
        <v>53.603836561720975</v>
      </c>
    </row>
    <row r="5084" spans="1:16" x14ac:dyDescent="0.25">
      <c r="A5084" s="1">
        <v>43084</v>
      </c>
      <c r="B5084">
        <v>15</v>
      </c>
      <c r="C5084">
        <v>13</v>
      </c>
      <c r="D5084">
        <v>176025.7421</v>
      </c>
      <c r="E5084">
        <f>INDEX(Stores[region],MATCH(Sales[[#This Row],[store_no]],Stores[store_no],0))</f>
        <v>2</v>
      </c>
      <c r="F5084" t="str">
        <f>INDEX(Stores[storetype],MATCH(Sales[[#This Row],[store_no]],Stores[store_no],0))</f>
        <v>B</v>
      </c>
      <c r="G5084" t="str">
        <f>INDEX(Stores[location_city],MATCH(Sales[[#This Row],[store_no]],Stores[store_no],0))</f>
        <v>Rochester</v>
      </c>
      <c r="H5084" t="str">
        <f>INDEX(Stores[location_state],MATCH(Sales[[#This Row],[store_no]],Stores[store_no],0))</f>
        <v>Minnesota</v>
      </c>
      <c r="I5084">
        <f>INDEX(Stores[sqft],MATCH(Sales[[#This Row],[store_no]],Stores[store_no],0))</f>
        <v>128100</v>
      </c>
      <c r="J5084" s="4" t="str">
        <f>INDEX(Departments[dept_name],MATCH(Sales[[#This Row],[dept_no]],Departments[dept_no],0))</f>
        <v>Kids</v>
      </c>
      <c r="K5084" s="4" t="str">
        <f>CONCATENATE(Sales[[#This Row],[region]],Sales[[#This Row],[storetype]])</f>
        <v>2B</v>
      </c>
      <c r="L5084" s="4">
        <f>INDEX(RegionStoreCount[Store Count],MATCH(Sales[[#This Row],[RegionStoretype]],RegionStoreCount[Region/Type],0))</f>
        <v>6</v>
      </c>
      <c r="M5084" s="4">
        <f>AND(Sales[[#This Row],[date]]&lt;=TY_YTDMax,Sales[[#This Row],[date]]&gt;=TY_YTDMin)*Sales[[#This Row],[sales]]</f>
        <v>0</v>
      </c>
      <c r="N5084" s="4">
        <f>AND(Sales[[#This Row],[date]]&lt;=LY_YTDMax,Sales[[#This Row],[date]]&gt;=LY_YTDMin)*Sales[[#This Row],[sales]]</f>
        <v>0</v>
      </c>
      <c r="O5084" s="4">
        <f>AND(Sales[[#This Row],[date]]&gt;=YoY_Min,Sales[[#This Row],[date]]&lt;=TY_YTDMax)*(Sales[[#This Row],[sales]]/Sales[[#This Row],[sqft]])</f>
        <v>1.3741275729898517</v>
      </c>
      <c r="P5084" s="4">
        <f>SUMIF(Sales[RegionStoretype],Sales[[#This Row],[RegionStoretype]],Sales[YoY_SSF])/Sales[[#This Row],[Region_TypeCount]]</f>
        <v>58.393757732919049</v>
      </c>
    </row>
    <row r="5085" spans="1:16" x14ac:dyDescent="0.25">
      <c r="A5085" s="1">
        <v>43084</v>
      </c>
      <c r="B5085">
        <v>15</v>
      </c>
      <c r="C5085">
        <v>17</v>
      </c>
      <c r="D5085">
        <v>99411.287799999991</v>
      </c>
      <c r="E5085">
        <f>INDEX(Stores[region],MATCH(Sales[[#This Row],[store_no]],Stores[store_no],0))</f>
        <v>2</v>
      </c>
      <c r="F5085" t="str">
        <f>INDEX(Stores[storetype],MATCH(Sales[[#This Row],[store_no]],Stores[store_no],0))</f>
        <v>B</v>
      </c>
      <c r="G5085" t="str">
        <f>INDEX(Stores[location_city],MATCH(Sales[[#This Row],[store_no]],Stores[store_no],0))</f>
        <v>Rochester</v>
      </c>
      <c r="H5085" t="str">
        <f>INDEX(Stores[location_state],MATCH(Sales[[#This Row],[store_no]],Stores[store_no],0))</f>
        <v>Minnesota</v>
      </c>
      <c r="I5085">
        <f>INDEX(Stores[sqft],MATCH(Sales[[#This Row],[store_no]],Stores[store_no],0))</f>
        <v>128100</v>
      </c>
      <c r="J5085" s="4" t="str">
        <f>INDEX(Departments[dept_name],MATCH(Sales[[#This Row],[dept_no]],Departments[dept_no],0))</f>
        <v>Shoes</v>
      </c>
      <c r="K5085" s="4" t="str">
        <f>CONCATENATE(Sales[[#This Row],[region]],Sales[[#This Row],[storetype]])</f>
        <v>2B</v>
      </c>
      <c r="L5085" s="4">
        <f>INDEX(RegionStoreCount[Store Count],MATCH(Sales[[#This Row],[RegionStoretype]],RegionStoreCount[Region/Type],0))</f>
        <v>6</v>
      </c>
      <c r="M5085" s="4">
        <f>AND(Sales[[#This Row],[date]]&lt;=TY_YTDMax,Sales[[#This Row],[date]]&gt;=TY_YTDMin)*Sales[[#This Row],[sales]]</f>
        <v>0</v>
      </c>
      <c r="N5085" s="4">
        <f>AND(Sales[[#This Row],[date]]&lt;=LY_YTDMax,Sales[[#This Row],[date]]&gt;=LY_YTDMin)*Sales[[#This Row],[sales]]</f>
        <v>0</v>
      </c>
      <c r="O5085" s="4">
        <f>AND(Sales[[#This Row],[date]]&gt;=YoY_Min,Sales[[#This Row],[date]]&lt;=TY_YTDMax)*(Sales[[#This Row],[sales]]/Sales[[#This Row],[sqft]])</f>
        <v>0.77604440124902407</v>
      </c>
      <c r="P5085" s="4">
        <f>SUMIF(Sales[RegionStoretype],Sales[[#This Row],[RegionStoretype]],Sales[YoY_SSF])/Sales[[#This Row],[Region_TypeCount]]</f>
        <v>58.393757732919049</v>
      </c>
    </row>
    <row r="5086" spans="1:16" x14ac:dyDescent="0.25">
      <c r="A5086" s="1">
        <v>43084</v>
      </c>
      <c r="B5086">
        <v>16</v>
      </c>
      <c r="C5086">
        <v>11</v>
      </c>
      <c r="D5086">
        <v>171016.94380000001</v>
      </c>
      <c r="E5086">
        <f>INDEX(Stores[region],MATCH(Sales[[#This Row],[store_no]],Stores[store_no],0))</f>
        <v>2</v>
      </c>
      <c r="F5086" t="str">
        <f>INDEX(Stores[storetype],MATCH(Sales[[#This Row],[store_no]],Stores[store_no],0))</f>
        <v>B</v>
      </c>
      <c r="G5086" t="str">
        <f>INDEX(Stores[location_city],MATCH(Sales[[#This Row],[store_no]],Stores[store_no],0))</f>
        <v>Saint Paul</v>
      </c>
      <c r="H5086" t="str">
        <f>INDEX(Stores[location_state],MATCH(Sales[[#This Row],[store_no]],Stores[store_no],0))</f>
        <v>Minnesota</v>
      </c>
      <c r="I5086">
        <f>INDEX(Stores[sqft],MATCH(Sales[[#This Row],[store_no]],Stores[store_no],0))</f>
        <v>180400</v>
      </c>
      <c r="J5086" s="4" t="str">
        <f>INDEX(Departments[dept_name],MATCH(Sales[[#This Row],[dept_no]],Departments[dept_no],0))</f>
        <v>Home</v>
      </c>
      <c r="K5086" s="4" t="str">
        <f>CONCATENATE(Sales[[#This Row],[region]],Sales[[#This Row],[storetype]])</f>
        <v>2B</v>
      </c>
      <c r="L5086" s="4">
        <f>INDEX(RegionStoreCount[Store Count],MATCH(Sales[[#This Row],[RegionStoretype]],RegionStoreCount[Region/Type],0))</f>
        <v>6</v>
      </c>
      <c r="M5086" s="4">
        <f>AND(Sales[[#This Row],[date]]&lt;=TY_YTDMax,Sales[[#This Row],[date]]&gt;=TY_YTDMin)*Sales[[#This Row],[sales]]</f>
        <v>0</v>
      </c>
      <c r="N5086" s="4">
        <f>AND(Sales[[#This Row],[date]]&lt;=LY_YTDMax,Sales[[#This Row],[date]]&gt;=LY_YTDMin)*Sales[[#This Row],[sales]]</f>
        <v>0</v>
      </c>
      <c r="O5086" s="4">
        <f>AND(Sales[[#This Row],[date]]&gt;=YoY_Min,Sales[[#This Row],[date]]&lt;=TY_YTDMax)*(Sales[[#This Row],[sales]]/Sales[[#This Row],[sqft]])</f>
        <v>0.94798749334811538</v>
      </c>
      <c r="P5086" s="4">
        <f>SUMIF(Sales[RegionStoretype],Sales[[#This Row],[RegionStoretype]],Sales[YoY_SSF])/Sales[[#This Row],[Region_TypeCount]]</f>
        <v>58.393757732919049</v>
      </c>
    </row>
    <row r="5087" spans="1:16" x14ac:dyDescent="0.25">
      <c r="A5087" s="1">
        <v>43084</v>
      </c>
      <c r="B5087">
        <v>16</v>
      </c>
      <c r="C5087">
        <v>20</v>
      </c>
      <c r="D5087">
        <v>162141.9374</v>
      </c>
      <c r="E5087">
        <f>INDEX(Stores[region],MATCH(Sales[[#This Row],[store_no]],Stores[store_no],0))</f>
        <v>2</v>
      </c>
      <c r="F5087" t="str">
        <f>INDEX(Stores[storetype],MATCH(Sales[[#This Row],[store_no]],Stores[store_no],0))</f>
        <v>B</v>
      </c>
      <c r="G5087" t="str">
        <f>INDEX(Stores[location_city],MATCH(Sales[[#This Row],[store_no]],Stores[store_no],0))</f>
        <v>Saint Paul</v>
      </c>
      <c r="H5087" t="str">
        <f>INDEX(Stores[location_state],MATCH(Sales[[#This Row],[store_no]],Stores[store_no],0))</f>
        <v>Minnesota</v>
      </c>
      <c r="I5087">
        <f>INDEX(Stores[sqft],MATCH(Sales[[#This Row],[store_no]],Stores[store_no],0))</f>
        <v>180400</v>
      </c>
      <c r="J5087" s="4" t="str">
        <f>INDEX(Departments[dept_name],MATCH(Sales[[#This Row],[dept_no]],Departments[dept_no],0))</f>
        <v>Toys</v>
      </c>
      <c r="K5087" s="4" t="str">
        <f>CONCATENATE(Sales[[#This Row],[region]],Sales[[#This Row],[storetype]])</f>
        <v>2B</v>
      </c>
      <c r="L5087" s="4">
        <f>INDEX(RegionStoreCount[Store Count],MATCH(Sales[[#This Row],[RegionStoretype]],RegionStoreCount[Region/Type],0))</f>
        <v>6</v>
      </c>
      <c r="M5087" s="4">
        <f>AND(Sales[[#This Row],[date]]&lt;=TY_YTDMax,Sales[[#This Row],[date]]&gt;=TY_YTDMin)*Sales[[#This Row],[sales]]</f>
        <v>0</v>
      </c>
      <c r="N5087" s="4">
        <f>AND(Sales[[#This Row],[date]]&lt;=LY_YTDMax,Sales[[#This Row],[date]]&gt;=LY_YTDMin)*Sales[[#This Row],[sales]]</f>
        <v>0</v>
      </c>
      <c r="O5087" s="4">
        <f>AND(Sales[[#This Row],[date]]&gt;=YoY_Min,Sales[[#This Row],[date]]&lt;=TY_YTDMax)*(Sales[[#This Row],[sales]]/Sales[[#This Row],[sqft]])</f>
        <v>0.8987912272727272</v>
      </c>
      <c r="P5087" s="4">
        <f>SUMIF(Sales[RegionStoretype],Sales[[#This Row],[RegionStoretype]],Sales[YoY_SSF])/Sales[[#This Row],[Region_TypeCount]]</f>
        <v>58.393757732919049</v>
      </c>
    </row>
    <row r="5088" spans="1:16" x14ac:dyDescent="0.25">
      <c r="A5088" s="1">
        <v>43084</v>
      </c>
      <c r="B5088">
        <v>17</v>
      </c>
      <c r="C5088">
        <v>14</v>
      </c>
      <c r="D5088">
        <v>82656.464800000002</v>
      </c>
      <c r="E5088">
        <f>INDEX(Stores[region],MATCH(Sales[[#This Row],[store_no]],Stores[store_no],0))</f>
        <v>3</v>
      </c>
      <c r="F5088" t="str">
        <f>INDEX(Stores[storetype],MATCH(Sales[[#This Row],[store_no]],Stores[store_no],0))</f>
        <v>B</v>
      </c>
      <c r="G5088" t="str">
        <f>INDEX(Stores[location_city],MATCH(Sales[[#This Row],[store_no]],Stores[store_no],0))</f>
        <v>Fargo</v>
      </c>
      <c r="H5088" t="str">
        <f>INDEX(Stores[location_state],MATCH(Sales[[#This Row],[store_no]],Stores[store_no],0))</f>
        <v>North Dakota</v>
      </c>
      <c r="I5088">
        <f>INDEX(Stores[sqft],MATCH(Sales[[#This Row],[store_no]],Stores[store_no],0))</f>
        <v>211600</v>
      </c>
      <c r="J5088" s="4" t="str">
        <f>INDEX(Departments[dept_name],MATCH(Sales[[#This Row],[dept_no]],Departments[dept_no],0))</f>
        <v>Movies</v>
      </c>
      <c r="K5088" s="4" t="str">
        <f>CONCATENATE(Sales[[#This Row],[region]],Sales[[#This Row],[storetype]])</f>
        <v>3B</v>
      </c>
      <c r="L5088" s="4">
        <f>INDEX(RegionStoreCount[Store Count],MATCH(Sales[[#This Row],[RegionStoretype]],RegionStoreCount[Region/Type],0))</f>
        <v>4</v>
      </c>
      <c r="M5088" s="4">
        <f>AND(Sales[[#This Row],[date]]&lt;=TY_YTDMax,Sales[[#This Row],[date]]&gt;=TY_YTDMin)*Sales[[#This Row],[sales]]</f>
        <v>0</v>
      </c>
      <c r="N5088" s="4">
        <f>AND(Sales[[#This Row],[date]]&lt;=LY_YTDMax,Sales[[#This Row],[date]]&gt;=LY_YTDMin)*Sales[[#This Row],[sales]]</f>
        <v>0</v>
      </c>
      <c r="O5088" s="4">
        <f>AND(Sales[[#This Row],[date]]&gt;=YoY_Min,Sales[[#This Row],[date]]&lt;=TY_YTDMax)*(Sales[[#This Row],[sales]]/Sales[[#This Row],[sqft]])</f>
        <v>0.39062601512287337</v>
      </c>
      <c r="P5088" s="4">
        <f>SUMIF(Sales[RegionStoretype],Sales[[#This Row],[RegionStoretype]],Sales[YoY_SSF])/Sales[[#This Row],[Region_TypeCount]]</f>
        <v>58.312187288105562</v>
      </c>
    </row>
    <row r="5089" spans="1:16" x14ac:dyDescent="0.25">
      <c r="A5089" s="1">
        <v>43084</v>
      </c>
      <c r="B5089">
        <v>18</v>
      </c>
      <c r="C5089">
        <v>15</v>
      </c>
      <c r="D5089">
        <v>12538.2708</v>
      </c>
      <c r="E5089">
        <f>INDEX(Stores[region],MATCH(Sales[[#This Row],[store_no]],Stores[store_no],0))</f>
        <v>2</v>
      </c>
      <c r="F5089" t="str">
        <f>INDEX(Stores[storetype],MATCH(Sales[[#This Row],[store_no]],Stores[store_no],0))</f>
        <v>B</v>
      </c>
      <c r="G5089" t="str">
        <f>INDEX(Stores[location_city],MATCH(Sales[[#This Row],[store_no]],Stores[store_no],0))</f>
        <v>Chicago</v>
      </c>
      <c r="H5089" t="str">
        <f>INDEX(Stores[location_state],MATCH(Sales[[#This Row],[store_no]],Stores[store_no],0))</f>
        <v>Illinois</v>
      </c>
      <c r="I5089">
        <f>INDEX(Stores[sqft],MATCH(Sales[[#This Row],[store_no]],Stores[store_no],0))</f>
        <v>120700</v>
      </c>
      <c r="J5089" s="4" t="str">
        <f>INDEX(Departments[dept_name],MATCH(Sales[[#This Row],[dept_no]],Departments[dept_no],0))</f>
        <v>Music</v>
      </c>
      <c r="K5089" s="4" t="str">
        <f>CONCATENATE(Sales[[#This Row],[region]],Sales[[#This Row],[storetype]])</f>
        <v>2B</v>
      </c>
      <c r="L5089" s="4">
        <f>INDEX(RegionStoreCount[Store Count],MATCH(Sales[[#This Row],[RegionStoretype]],RegionStoreCount[Region/Type],0))</f>
        <v>6</v>
      </c>
      <c r="M5089" s="4">
        <f>AND(Sales[[#This Row],[date]]&lt;=TY_YTDMax,Sales[[#This Row],[date]]&gt;=TY_YTDMin)*Sales[[#This Row],[sales]]</f>
        <v>0</v>
      </c>
      <c r="N5089" s="4">
        <f>AND(Sales[[#This Row],[date]]&lt;=LY_YTDMax,Sales[[#This Row],[date]]&gt;=LY_YTDMin)*Sales[[#This Row],[sales]]</f>
        <v>0</v>
      </c>
      <c r="O5089" s="4">
        <f>AND(Sales[[#This Row],[date]]&gt;=YoY_Min,Sales[[#This Row],[date]]&lt;=TY_YTDMax)*(Sales[[#This Row],[sales]]/Sales[[#This Row],[sqft]])</f>
        <v>0.10387962551781275</v>
      </c>
      <c r="P5089" s="4">
        <f>SUMIF(Sales[RegionStoretype],Sales[[#This Row],[RegionStoretype]],Sales[YoY_SSF])/Sales[[#This Row],[Region_TypeCount]]</f>
        <v>58.393757732919049</v>
      </c>
    </row>
    <row r="5090" spans="1:16" x14ac:dyDescent="0.25">
      <c r="A5090" s="1">
        <v>43084</v>
      </c>
      <c r="B5090">
        <v>18</v>
      </c>
      <c r="C5090">
        <v>18</v>
      </c>
      <c r="D5090">
        <v>22379.156999999999</v>
      </c>
      <c r="E5090">
        <f>INDEX(Stores[region],MATCH(Sales[[#This Row],[store_no]],Stores[store_no],0))</f>
        <v>2</v>
      </c>
      <c r="F5090" t="str">
        <f>INDEX(Stores[storetype],MATCH(Sales[[#This Row],[store_no]],Stores[store_no],0))</f>
        <v>B</v>
      </c>
      <c r="G5090" t="str">
        <f>INDEX(Stores[location_city],MATCH(Sales[[#This Row],[store_no]],Stores[store_no],0))</f>
        <v>Chicago</v>
      </c>
      <c r="H5090" t="str">
        <f>INDEX(Stores[location_state],MATCH(Sales[[#This Row],[store_no]],Stores[store_no],0))</f>
        <v>Illinois</v>
      </c>
      <c r="I5090">
        <f>INDEX(Stores[sqft],MATCH(Sales[[#This Row],[store_no]],Stores[store_no],0))</f>
        <v>120700</v>
      </c>
      <c r="J5090" s="4" t="str">
        <f>INDEX(Departments[dept_name],MATCH(Sales[[#This Row],[dept_no]],Departments[dept_no],0))</f>
        <v>Sports</v>
      </c>
      <c r="K5090" s="4" t="str">
        <f>CONCATENATE(Sales[[#This Row],[region]],Sales[[#This Row],[storetype]])</f>
        <v>2B</v>
      </c>
      <c r="L5090" s="4">
        <f>INDEX(RegionStoreCount[Store Count],MATCH(Sales[[#This Row],[RegionStoretype]],RegionStoreCount[Region/Type],0))</f>
        <v>6</v>
      </c>
      <c r="M5090" s="4">
        <f>AND(Sales[[#This Row],[date]]&lt;=TY_YTDMax,Sales[[#This Row],[date]]&gt;=TY_YTDMin)*Sales[[#This Row],[sales]]</f>
        <v>0</v>
      </c>
      <c r="N5090" s="4">
        <f>AND(Sales[[#This Row],[date]]&lt;=LY_YTDMax,Sales[[#This Row],[date]]&gt;=LY_YTDMin)*Sales[[#This Row],[sales]]</f>
        <v>0</v>
      </c>
      <c r="O5090" s="4">
        <f>AND(Sales[[#This Row],[date]]&gt;=YoY_Min,Sales[[#This Row],[date]]&lt;=TY_YTDMax)*(Sales[[#This Row],[sales]]/Sales[[#This Row],[sqft]])</f>
        <v>0.18541140845070422</v>
      </c>
      <c r="P5090" s="4">
        <f>SUMIF(Sales[RegionStoretype],Sales[[#This Row],[RegionStoretype]],Sales[YoY_SSF])/Sales[[#This Row],[Region_TypeCount]]</f>
        <v>58.393757732919049</v>
      </c>
    </row>
    <row r="5091" spans="1:16" x14ac:dyDescent="0.25">
      <c r="A5091" s="1">
        <v>43084</v>
      </c>
      <c r="B5091">
        <v>19</v>
      </c>
      <c r="C5091">
        <v>3</v>
      </c>
      <c r="D5091">
        <v>108106.5194</v>
      </c>
      <c r="E5091">
        <f>INDEX(Stores[region],MATCH(Sales[[#This Row],[store_no]],Stores[store_no],0))</f>
        <v>3</v>
      </c>
      <c r="F5091" t="str">
        <f>INDEX(Stores[storetype],MATCH(Sales[[#This Row],[store_no]],Stores[store_no],0))</f>
        <v>A</v>
      </c>
      <c r="G5091" t="str">
        <f>INDEX(Stores[location_city],MATCH(Sales[[#This Row],[store_no]],Stores[store_no],0))</f>
        <v>Des Moines</v>
      </c>
      <c r="H5091" t="str">
        <f>INDEX(Stores[location_state],MATCH(Sales[[#This Row],[store_no]],Stores[store_no],0))</f>
        <v>Iowa</v>
      </c>
      <c r="I5091">
        <f>INDEX(Stores[sqft],MATCH(Sales[[#This Row],[store_no]],Stores[store_no],0))</f>
        <v>197600</v>
      </c>
      <c r="J5091" s="4" t="str">
        <f>INDEX(Departments[dept_name],MATCH(Sales[[#This Row],[dept_no]],Departments[dept_no],0))</f>
        <v>Beauty</v>
      </c>
      <c r="K5091" s="4" t="str">
        <f>CONCATENATE(Sales[[#This Row],[region]],Sales[[#This Row],[storetype]])</f>
        <v>3A</v>
      </c>
      <c r="L5091" s="4">
        <f>INDEX(RegionStoreCount[Store Count],MATCH(Sales[[#This Row],[RegionStoretype]],RegionStoreCount[Region/Type],0))</f>
        <v>9</v>
      </c>
      <c r="M5091" s="4">
        <f>AND(Sales[[#This Row],[date]]&lt;=TY_YTDMax,Sales[[#This Row],[date]]&gt;=TY_YTDMin)*Sales[[#This Row],[sales]]</f>
        <v>0</v>
      </c>
      <c r="N5091" s="4">
        <f>AND(Sales[[#This Row],[date]]&lt;=LY_YTDMax,Sales[[#This Row],[date]]&gt;=LY_YTDMin)*Sales[[#This Row],[sales]]</f>
        <v>0</v>
      </c>
      <c r="O5091" s="4">
        <f>AND(Sales[[#This Row],[date]]&gt;=YoY_Min,Sales[[#This Row],[date]]&lt;=TY_YTDMax)*(Sales[[#This Row],[sales]]/Sales[[#This Row],[sqft]])</f>
        <v>0.54709777024291495</v>
      </c>
      <c r="P5091" s="4">
        <f>SUMIF(Sales[RegionStoretype],Sales[[#This Row],[RegionStoretype]],Sales[YoY_SSF])/Sales[[#This Row],[Region_TypeCount]]</f>
        <v>53.603836561720975</v>
      </c>
    </row>
    <row r="5092" spans="1:16" x14ac:dyDescent="0.25">
      <c r="A5092" s="1">
        <v>43084</v>
      </c>
      <c r="B5092">
        <v>19</v>
      </c>
      <c r="C5092">
        <v>6</v>
      </c>
      <c r="D5092">
        <v>34926.875</v>
      </c>
      <c r="E5092">
        <f>INDEX(Stores[region],MATCH(Sales[[#This Row],[store_no]],Stores[store_no],0))</f>
        <v>3</v>
      </c>
      <c r="F5092" t="str">
        <f>INDEX(Stores[storetype],MATCH(Sales[[#This Row],[store_no]],Stores[store_no],0))</f>
        <v>A</v>
      </c>
      <c r="G5092" t="str">
        <f>INDEX(Stores[location_city],MATCH(Sales[[#This Row],[store_no]],Stores[store_no],0))</f>
        <v>Des Moines</v>
      </c>
      <c r="H5092" t="str">
        <f>INDEX(Stores[location_state],MATCH(Sales[[#This Row],[store_no]],Stores[store_no],0))</f>
        <v>Iowa</v>
      </c>
      <c r="I5092">
        <f>INDEX(Stores[sqft],MATCH(Sales[[#This Row],[store_no]],Stores[store_no],0))</f>
        <v>197600</v>
      </c>
      <c r="J5092" s="4" t="str">
        <f>INDEX(Departments[dept_name],MATCH(Sales[[#This Row],[dept_no]],Departments[dept_no],0))</f>
        <v>Computers</v>
      </c>
      <c r="K5092" s="4" t="str">
        <f>CONCATENATE(Sales[[#This Row],[region]],Sales[[#This Row],[storetype]])</f>
        <v>3A</v>
      </c>
      <c r="L5092" s="4">
        <f>INDEX(RegionStoreCount[Store Count],MATCH(Sales[[#This Row],[RegionStoretype]],RegionStoreCount[Region/Type],0))</f>
        <v>9</v>
      </c>
      <c r="M5092" s="4">
        <f>AND(Sales[[#This Row],[date]]&lt;=TY_YTDMax,Sales[[#This Row],[date]]&gt;=TY_YTDMin)*Sales[[#This Row],[sales]]</f>
        <v>0</v>
      </c>
      <c r="N5092" s="4">
        <f>AND(Sales[[#This Row],[date]]&lt;=LY_YTDMax,Sales[[#This Row],[date]]&gt;=LY_YTDMin)*Sales[[#This Row],[sales]]</f>
        <v>0</v>
      </c>
      <c r="O5092" s="4">
        <f>AND(Sales[[#This Row],[date]]&gt;=YoY_Min,Sales[[#This Row],[date]]&lt;=TY_YTDMax)*(Sales[[#This Row],[sales]]/Sales[[#This Row],[sqft]])</f>
        <v>0.17675544028340082</v>
      </c>
      <c r="P5092" s="4">
        <f>SUMIF(Sales[RegionStoretype],Sales[[#This Row],[RegionStoretype]],Sales[YoY_SSF])/Sales[[#This Row],[Region_TypeCount]]</f>
        <v>53.603836561720975</v>
      </c>
    </row>
    <row r="5093" spans="1:16" x14ac:dyDescent="0.25">
      <c r="A5093" s="1">
        <v>43084</v>
      </c>
      <c r="B5093">
        <v>19</v>
      </c>
      <c r="C5093">
        <v>8</v>
      </c>
      <c r="D5093">
        <v>58881.684500000003</v>
      </c>
      <c r="E5093">
        <f>INDEX(Stores[region],MATCH(Sales[[#This Row],[store_no]],Stores[store_no],0))</f>
        <v>3</v>
      </c>
      <c r="F5093" t="str">
        <f>INDEX(Stores[storetype],MATCH(Sales[[#This Row],[store_no]],Stores[store_no],0))</f>
        <v>A</v>
      </c>
      <c r="G5093" t="str">
        <f>INDEX(Stores[location_city],MATCH(Sales[[#This Row],[store_no]],Stores[store_no],0))</f>
        <v>Des Moines</v>
      </c>
      <c r="H5093" t="str">
        <f>INDEX(Stores[location_state],MATCH(Sales[[#This Row],[store_no]],Stores[store_no],0))</f>
        <v>Iowa</v>
      </c>
      <c r="I5093">
        <f>INDEX(Stores[sqft],MATCH(Sales[[#This Row],[store_no]],Stores[store_no],0))</f>
        <v>197600</v>
      </c>
      <c r="J5093" s="4" t="str">
        <f>INDEX(Departments[dept_name],MATCH(Sales[[#This Row],[dept_no]],Departments[dept_no],0))</f>
        <v>Games</v>
      </c>
      <c r="K5093" s="4" t="str">
        <f>CONCATENATE(Sales[[#This Row],[region]],Sales[[#This Row],[storetype]])</f>
        <v>3A</v>
      </c>
      <c r="L5093" s="4">
        <f>INDEX(RegionStoreCount[Store Count],MATCH(Sales[[#This Row],[RegionStoretype]],RegionStoreCount[Region/Type],0))</f>
        <v>9</v>
      </c>
      <c r="M5093" s="4">
        <f>AND(Sales[[#This Row],[date]]&lt;=TY_YTDMax,Sales[[#This Row],[date]]&gt;=TY_YTDMin)*Sales[[#This Row],[sales]]</f>
        <v>0</v>
      </c>
      <c r="N5093" s="4">
        <f>AND(Sales[[#This Row],[date]]&lt;=LY_YTDMax,Sales[[#This Row],[date]]&gt;=LY_YTDMin)*Sales[[#This Row],[sales]]</f>
        <v>0</v>
      </c>
      <c r="O5093" s="4">
        <f>AND(Sales[[#This Row],[date]]&gt;=YoY_Min,Sales[[#This Row],[date]]&lt;=TY_YTDMax)*(Sales[[#This Row],[sales]]/Sales[[#This Row],[sqft]])</f>
        <v>0.29798423329959517</v>
      </c>
      <c r="P5093" s="4">
        <f>SUMIF(Sales[RegionStoretype],Sales[[#This Row],[RegionStoretype]],Sales[YoY_SSF])/Sales[[#This Row],[Region_TypeCount]]</f>
        <v>53.603836561720975</v>
      </c>
    </row>
    <row r="5094" spans="1:16" x14ac:dyDescent="0.25">
      <c r="A5094" s="1">
        <v>43084</v>
      </c>
      <c r="B5094">
        <v>19</v>
      </c>
      <c r="C5094">
        <v>11</v>
      </c>
      <c r="D5094">
        <v>76654.25</v>
      </c>
      <c r="E5094">
        <f>INDEX(Stores[region],MATCH(Sales[[#This Row],[store_no]],Stores[store_no],0))</f>
        <v>3</v>
      </c>
      <c r="F5094" t="str">
        <f>INDEX(Stores[storetype],MATCH(Sales[[#This Row],[store_no]],Stores[store_no],0))</f>
        <v>A</v>
      </c>
      <c r="G5094" t="str">
        <f>INDEX(Stores[location_city],MATCH(Sales[[#This Row],[store_no]],Stores[store_no],0))</f>
        <v>Des Moines</v>
      </c>
      <c r="H5094" t="str">
        <f>INDEX(Stores[location_state],MATCH(Sales[[#This Row],[store_no]],Stores[store_no],0))</f>
        <v>Iowa</v>
      </c>
      <c r="I5094">
        <f>INDEX(Stores[sqft],MATCH(Sales[[#This Row],[store_no]],Stores[store_no],0))</f>
        <v>197600</v>
      </c>
      <c r="J5094" s="4" t="str">
        <f>INDEX(Departments[dept_name],MATCH(Sales[[#This Row],[dept_no]],Departments[dept_no],0))</f>
        <v>Home</v>
      </c>
      <c r="K5094" s="4" t="str">
        <f>CONCATENATE(Sales[[#This Row],[region]],Sales[[#This Row],[storetype]])</f>
        <v>3A</v>
      </c>
      <c r="L5094" s="4">
        <f>INDEX(RegionStoreCount[Store Count],MATCH(Sales[[#This Row],[RegionStoretype]],RegionStoreCount[Region/Type],0))</f>
        <v>9</v>
      </c>
      <c r="M5094" s="4">
        <f>AND(Sales[[#This Row],[date]]&lt;=TY_YTDMax,Sales[[#This Row],[date]]&gt;=TY_YTDMin)*Sales[[#This Row],[sales]]</f>
        <v>0</v>
      </c>
      <c r="N5094" s="4">
        <f>AND(Sales[[#This Row],[date]]&lt;=LY_YTDMax,Sales[[#This Row],[date]]&gt;=LY_YTDMin)*Sales[[#This Row],[sales]]</f>
        <v>0</v>
      </c>
      <c r="O5094" s="4">
        <f>AND(Sales[[#This Row],[date]]&gt;=YoY_Min,Sales[[#This Row],[date]]&lt;=TY_YTDMax)*(Sales[[#This Row],[sales]]/Sales[[#This Row],[sqft]])</f>
        <v>0.38792636639676115</v>
      </c>
      <c r="P5094" s="4">
        <f>SUMIF(Sales[RegionStoretype],Sales[[#This Row],[RegionStoretype]],Sales[YoY_SSF])/Sales[[#This Row],[Region_TypeCount]]</f>
        <v>53.603836561720975</v>
      </c>
    </row>
    <row r="5095" spans="1:16" x14ac:dyDescent="0.25">
      <c r="A5095" s="1">
        <v>43084</v>
      </c>
      <c r="B5095">
        <v>19</v>
      </c>
      <c r="C5095">
        <v>19</v>
      </c>
      <c r="D5095">
        <v>13442.6854</v>
      </c>
      <c r="E5095">
        <f>INDEX(Stores[region],MATCH(Sales[[#This Row],[store_no]],Stores[store_no],0))</f>
        <v>3</v>
      </c>
      <c r="F5095" t="str">
        <f>INDEX(Stores[storetype],MATCH(Sales[[#This Row],[store_no]],Stores[store_no],0))</f>
        <v>A</v>
      </c>
      <c r="G5095" t="str">
        <f>INDEX(Stores[location_city],MATCH(Sales[[#This Row],[store_no]],Stores[store_no],0))</f>
        <v>Des Moines</v>
      </c>
      <c r="H5095" t="str">
        <f>INDEX(Stores[location_state],MATCH(Sales[[#This Row],[store_no]],Stores[store_no],0))</f>
        <v>Iowa</v>
      </c>
      <c r="I5095">
        <f>INDEX(Stores[sqft],MATCH(Sales[[#This Row],[store_no]],Stores[store_no],0))</f>
        <v>197600</v>
      </c>
      <c r="J5095" s="4" t="str">
        <f>INDEX(Departments[dept_name],MATCH(Sales[[#This Row],[dept_no]],Departments[dept_no],0))</f>
        <v>Tools</v>
      </c>
      <c r="K5095" s="4" t="str">
        <f>CONCATENATE(Sales[[#This Row],[region]],Sales[[#This Row],[storetype]])</f>
        <v>3A</v>
      </c>
      <c r="L5095" s="4">
        <f>INDEX(RegionStoreCount[Store Count],MATCH(Sales[[#This Row],[RegionStoretype]],RegionStoreCount[Region/Type],0))</f>
        <v>9</v>
      </c>
      <c r="M5095" s="4">
        <f>AND(Sales[[#This Row],[date]]&lt;=TY_YTDMax,Sales[[#This Row],[date]]&gt;=TY_YTDMin)*Sales[[#This Row],[sales]]</f>
        <v>0</v>
      </c>
      <c r="N5095" s="4">
        <f>AND(Sales[[#This Row],[date]]&lt;=LY_YTDMax,Sales[[#This Row],[date]]&gt;=LY_YTDMin)*Sales[[#This Row],[sales]]</f>
        <v>0</v>
      </c>
      <c r="O5095" s="4">
        <f>AND(Sales[[#This Row],[date]]&gt;=YoY_Min,Sales[[#This Row],[date]]&lt;=TY_YTDMax)*(Sales[[#This Row],[sales]]/Sales[[#This Row],[sqft]])</f>
        <v>6.8029784412955471E-2</v>
      </c>
      <c r="P5095" s="4">
        <f>SUMIF(Sales[RegionStoretype],Sales[[#This Row],[RegionStoretype]],Sales[YoY_SSF])/Sales[[#This Row],[Region_TypeCount]]</f>
        <v>53.603836561720975</v>
      </c>
    </row>
    <row r="5096" spans="1:16" x14ac:dyDescent="0.25">
      <c r="A5096" s="1">
        <v>43084</v>
      </c>
      <c r="B5096">
        <v>21</v>
      </c>
      <c r="C5096">
        <v>7</v>
      </c>
      <c r="D5096">
        <v>141779.66499999998</v>
      </c>
      <c r="E5096">
        <f>INDEX(Stores[region],MATCH(Sales[[#This Row],[store_no]],Stores[store_no],0))</f>
        <v>2</v>
      </c>
      <c r="F5096" t="str">
        <f>INDEX(Stores[storetype],MATCH(Sales[[#This Row],[store_no]],Stores[store_no],0))</f>
        <v>B</v>
      </c>
      <c r="G5096" t="str">
        <f>INDEX(Stores[location_city],MATCH(Sales[[#This Row],[store_no]],Stores[store_no],0))</f>
        <v>Madison</v>
      </c>
      <c r="H5096" t="str">
        <f>INDEX(Stores[location_state],MATCH(Sales[[#This Row],[store_no]],Stores[store_no],0))</f>
        <v>Wisconsin</v>
      </c>
      <c r="I5096">
        <f>INDEX(Stores[sqft],MATCH(Sales[[#This Row],[store_no]],Stores[store_no],0))</f>
        <v>206400</v>
      </c>
      <c r="J5096" s="4" t="str">
        <f>INDEX(Departments[dept_name],MATCH(Sales[[#This Row],[dept_no]],Departments[dept_no],0))</f>
        <v>Electronics</v>
      </c>
      <c r="K5096" s="4" t="str">
        <f>CONCATENATE(Sales[[#This Row],[region]],Sales[[#This Row],[storetype]])</f>
        <v>2B</v>
      </c>
      <c r="L5096" s="4">
        <f>INDEX(RegionStoreCount[Store Count],MATCH(Sales[[#This Row],[RegionStoretype]],RegionStoreCount[Region/Type],0))</f>
        <v>6</v>
      </c>
      <c r="M5096" s="4">
        <f>AND(Sales[[#This Row],[date]]&lt;=TY_YTDMax,Sales[[#This Row],[date]]&gt;=TY_YTDMin)*Sales[[#This Row],[sales]]</f>
        <v>0</v>
      </c>
      <c r="N5096" s="4">
        <f>AND(Sales[[#This Row],[date]]&lt;=LY_YTDMax,Sales[[#This Row],[date]]&gt;=LY_YTDMin)*Sales[[#This Row],[sales]]</f>
        <v>0</v>
      </c>
      <c r="O5096" s="4">
        <f>AND(Sales[[#This Row],[date]]&gt;=YoY_Min,Sales[[#This Row],[date]]&lt;=TY_YTDMax)*(Sales[[#This Row],[sales]]/Sales[[#This Row],[sqft]])</f>
        <v>0.68691698158914716</v>
      </c>
      <c r="P5096" s="4">
        <f>SUMIF(Sales[RegionStoretype],Sales[[#This Row],[RegionStoretype]],Sales[YoY_SSF])/Sales[[#This Row],[Region_TypeCount]]</f>
        <v>58.393757732919049</v>
      </c>
    </row>
    <row r="5097" spans="1:16" x14ac:dyDescent="0.25">
      <c r="A5097" s="1">
        <v>43084</v>
      </c>
      <c r="B5097">
        <v>21</v>
      </c>
      <c r="C5097">
        <v>8</v>
      </c>
      <c r="D5097">
        <v>114219.21840000001</v>
      </c>
      <c r="E5097">
        <f>INDEX(Stores[region],MATCH(Sales[[#This Row],[store_no]],Stores[store_no],0))</f>
        <v>2</v>
      </c>
      <c r="F5097" t="str">
        <f>INDEX(Stores[storetype],MATCH(Sales[[#This Row],[store_no]],Stores[store_no],0))</f>
        <v>B</v>
      </c>
      <c r="G5097" t="str">
        <f>INDEX(Stores[location_city],MATCH(Sales[[#This Row],[store_no]],Stores[store_no],0))</f>
        <v>Madison</v>
      </c>
      <c r="H5097" t="str">
        <f>INDEX(Stores[location_state],MATCH(Sales[[#This Row],[store_no]],Stores[store_no],0))</f>
        <v>Wisconsin</v>
      </c>
      <c r="I5097">
        <f>INDEX(Stores[sqft],MATCH(Sales[[#This Row],[store_no]],Stores[store_no],0))</f>
        <v>206400</v>
      </c>
      <c r="J5097" s="4" t="str">
        <f>INDEX(Departments[dept_name],MATCH(Sales[[#This Row],[dept_no]],Departments[dept_no],0))</f>
        <v>Games</v>
      </c>
      <c r="K5097" s="4" t="str">
        <f>CONCATENATE(Sales[[#This Row],[region]],Sales[[#This Row],[storetype]])</f>
        <v>2B</v>
      </c>
      <c r="L5097" s="4">
        <f>INDEX(RegionStoreCount[Store Count],MATCH(Sales[[#This Row],[RegionStoretype]],RegionStoreCount[Region/Type],0))</f>
        <v>6</v>
      </c>
      <c r="M5097" s="4">
        <f>AND(Sales[[#This Row],[date]]&lt;=TY_YTDMax,Sales[[#This Row],[date]]&gt;=TY_YTDMin)*Sales[[#This Row],[sales]]</f>
        <v>0</v>
      </c>
      <c r="N5097" s="4">
        <f>AND(Sales[[#This Row],[date]]&lt;=LY_YTDMax,Sales[[#This Row],[date]]&gt;=LY_YTDMin)*Sales[[#This Row],[sales]]</f>
        <v>0</v>
      </c>
      <c r="O5097" s="4">
        <f>AND(Sales[[#This Row],[date]]&gt;=YoY_Min,Sales[[#This Row],[date]]&lt;=TY_YTDMax)*(Sales[[#This Row],[sales]]/Sales[[#This Row],[sqft]])</f>
        <v>0.55338768604651167</v>
      </c>
      <c r="P5097" s="4">
        <f>SUMIF(Sales[RegionStoretype],Sales[[#This Row],[RegionStoretype]],Sales[YoY_SSF])/Sales[[#This Row],[Region_TypeCount]]</f>
        <v>58.393757732919049</v>
      </c>
    </row>
    <row r="5098" spans="1:16" x14ac:dyDescent="0.25">
      <c r="A5098" s="1">
        <v>43084</v>
      </c>
      <c r="B5098">
        <v>21</v>
      </c>
      <c r="C5098">
        <v>9</v>
      </c>
      <c r="D5098">
        <v>71665.093500000003</v>
      </c>
      <c r="E5098">
        <f>INDEX(Stores[region],MATCH(Sales[[#This Row],[store_no]],Stores[store_no],0))</f>
        <v>2</v>
      </c>
      <c r="F5098" t="str">
        <f>INDEX(Stores[storetype],MATCH(Sales[[#This Row],[store_no]],Stores[store_no],0))</f>
        <v>B</v>
      </c>
      <c r="G5098" t="str">
        <f>INDEX(Stores[location_city],MATCH(Sales[[#This Row],[store_no]],Stores[store_no],0))</f>
        <v>Madison</v>
      </c>
      <c r="H5098" t="str">
        <f>INDEX(Stores[location_state],MATCH(Sales[[#This Row],[store_no]],Stores[store_no],0))</f>
        <v>Wisconsin</v>
      </c>
      <c r="I5098">
        <f>INDEX(Stores[sqft],MATCH(Sales[[#This Row],[store_no]],Stores[store_no],0))</f>
        <v>206400</v>
      </c>
      <c r="J5098" s="4" t="str">
        <f>INDEX(Departments[dept_name],MATCH(Sales[[#This Row],[dept_no]],Departments[dept_no],0))</f>
        <v>Garden</v>
      </c>
      <c r="K5098" s="4" t="str">
        <f>CONCATENATE(Sales[[#This Row],[region]],Sales[[#This Row],[storetype]])</f>
        <v>2B</v>
      </c>
      <c r="L5098" s="4">
        <f>INDEX(RegionStoreCount[Store Count],MATCH(Sales[[#This Row],[RegionStoretype]],RegionStoreCount[Region/Type],0))</f>
        <v>6</v>
      </c>
      <c r="M5098" s="4">
        <f>AND(Sales[[#This Row],[date]]&lt;=TY_YTDMax,Sales[[#This Row],[date]]&gt;=TY_YTDMin)*Sales[[#This Row],[sales]]</f>
        <v>0</v>
      </c>
      <c r="N5098" s="4">
        <f>AND(Sales[[#This Row],[date]]&lt;=LY_YTDMax,Sales[[#This Row],[date]]&gt;=LY_YTDMin)*Sales[[#This Row],[sales]]</f>
        <v>0</v>
      </c>
      <c r="O5098" s="4">
        <f>AND(Sales[[#This Row],[date]]&gt;=YoY_Min,Sales[[#This Row],[date]]&lt;=TY_YTDMax)*(Sales[[#This Row],[sales]]/Sales[[#This Row],[sqft]])</f>
        <v>0.34721460029069767</v>
      </c>
      <c r="P5098" s="4">
        <f>SUMIF(Sales[RegionStoretype],Sales[[#This Row],[RegionStoretype]],Sales[YoY_SSF])/Sales[[#This Row],[Region_TypeCount]]</f>
        <v>58.393757732919049</v>
      </c>
    </row>
    <row r="5099" spans="1:16" x14ac:dyDescent="0.25">
      <c r="A5099" s="1">
        <v>43084</v>
      </c>
      <c r="B5099">
        <v>22</v>
      </c>
      <c r="C5099">
        <v>14</v>
      </c>
      <c r="D5099">
        <v>67550.227799999993</v>
      </c>
      <c r="E5099">
        <f>INDEX(Stores[region],MATCH(Sales[[#This Row],[store_no]],Stores[store_no],0))</f>
        <v>3</v>
      </c>
      <c r="F5099" t="str">
        <f>INDEX(Stores[storetype],MATCH(Sales[[#This Row],[store_no]],Stores[store_no],0))</f>
        <v>B</v>
      </c>
      <c r="G5099" t="str">
        <f>INDEX(Stores[location_city],MATCH(Sales[[#This Row],[store_no]],Stores[store_no],0))</f>
        <v>Sioux Falls</v>
      </c>
      <c r="H5099" t="str">
        <f>INDEX(Stores[location_state],MATCH(Sales[[#This Row],[store_no]],Stores[store_no],0))</f>
        <v>South Dakota</v>
      </c>
      <c r="I5099">
        <f>INDEX(Stores[sqft],MATCH(Sales[[#This Row],[store_no]],Stores[store_no],0))</f>
        <v>57800</v>
      </c>
      <c r="J5099" s="4" t="str">
        <f>INDEX(Departments[dept_name],MATCH(Sales[[#This Row],[dept_no]],Departments[dept_no],0))</f>
        <v>Movies</v>
      </c>
      <c r="K5099" s="4" t="str">
        <f>CONCATENATE(Sales[[#This Row],[region]],Sales[[#This Row],[storetype]])</f>
        <v>3B</v>
      </c>
      <c r="L5099" s="4">
        <f>INDEX(RegionStoreCount[Store Count],MATCH(Sales[[#This Row],[RegionStoretype]],RegionStoreCount[Region/Type],0))</f>
        <v>4</v>
      </c>
      <c r="M5099" s="4">
        <f>AND(Sales[[#This Row],[date]]&lt;=TY_YTDMax,Sales[[#This Row],[date]]&gt;=TY_YTDMin)*Sales[[#This Row],[sales]]</f>
        <v>0</v>
      </c>
      <c r="N5099" s="4">
        <f>AND(Sales[[#This Row],[date]]&lt;=LY_YTDMax,Sales[[#This Row],[date]]&gt;=LY_YTDMin)*Sales[[#This Row],[sales]]</f>
        <v>0</v>
      </c>
      <c r="O5099" s="4">
        <f>AND(Sales[[#This Row],[date]]&gt;=YoY_Min,Sales[[#This Row],[date]]&lt;=TY_YTDMax)*(Sales[[#This Row],[sales]]/Sales[[#This Row],[sqft]])</f>
        <v>1.1686890622837369</v>
      </c>
      <c r="P5099" s="4">
        <f>SUMIF(Sales[RegionStoretype],Sales[[#This Row],[RegionStoretype]],Sales[YoY_SSF])/Sales[[#This Row],[Region_TypeCount]]</f>
        <v>58.312187288105562</v>
      </c>
    </row>
    <row r="5100" spans="1:16" x14ac:dyDescent="0.25">
      <c r="A5100" s="1">
        <v>43084</v>
      </c>
      <c r="B5100">
        <v>23</v>
      </c>
      <c r="C5100">
        <v>4</v>
      </c>
      <c r="D5100">
        <v>8248.1933000000008</v>
      </c>
      <c r="E5100">
        <f>INDEX(Stores[region],MATCH(Sales[[#This Row],[store_no]],Stores[store_no],0))</f>
        <v>3</v>
      </c>
      <c r="F5100" t="str">
        <f>INDEX(Stores[storetype],MATCH(Sales[[#This Row],[store_no]],Stores[store_no],0))</f>
        <v>B</v>
      </c>
      <c r="G5100" t="str">
        <f>INDEX(Stores[location_city],MATCH(Sales[[#This Row],[store_no]],Stores[store_no],0))</f>
        <v>Cedar Rapids</v>
      </c>
      <c r="H5100" t="str">
        <f>INDEX(Stores[location_state],MATCH(Sales[[#This Row],[store_no]],Stores[store_no],0))</f>
        <v>Iowa</v>
      </c>
      <c r="I5100">
        <f>INDEX(Stores[sqft],MATCH(Sales[[#This Row],[store_no]],Stores[store_no],0))</f>
        <v>123700</v>
      </c>
      <c r="J5100" s="4" t="str">
        <f>INDEX(Departments[dept_name],MATCH(Sales[[#This Row],[dept_no]],Departments[dept_no],0))</f>
        <v>Books</v>
      </c>
      <c r="K5100" s="4" t="str">
        <f>CONCATENATE(Sales[[#This Row],[region]],Sales[[#This Row],[storetype]])</f>
        <v>3B</v>
      </c>
      <c r="L5100" s="4">
        <f>INDEX(RegionStoreCount[Store Count],MATCH(Sales[[#This Row],[RegionStoretype]],RegionStoreCount[Region/Type],0))</f>
        <v>4</v>
      </c>
      <c r="M5100" s="4">
        <f>AND(Sales[[#This Row],[date]]&lt;=TY_YTDMax,Sales[[#This Row],[date]]&gt;=TY_YTDMin)*Sales[[#This Row],[sales]]</f>
        <v>0</v>
      </c>
      <c r="N5100" s="4">
        <f>AND(Sales[[#This Row],[date]]&lt;=LY_YTDMax,Sales[[#This Row],[date]]&gt;=LY_YTDMin)*Sales[[#This Row],[sales]]</f>
        <v>0</v>
      </c>
      <c r="O5100" s="4">
        <f>AND(Sales[[#This Row],[date]]&gt;=YoY_Min,Sales[[#This Row],[date]]&lt;=TY_YTDMax)*(Sales[[#This Row],[sales]]/Sales[[#This Row],[sqft]])</f>
        <v>6.6679008084074384E-2</v>
      </c>
      <c r="P5100" s="4">
        <f>SUMIF(Sales[RegionStoretype],Sales[[#This Row],[RegionStoretype]],Sales[YoY_SSF])/Sales[[#This Row],[Region_TypeCount]]</f>
        <v>58.312187288105562</v>
      </c>
    </row>
    <row r="5101" spans="1:16" x14ac:dyDescent="0.25">
      <c r="A5101" s="1">
        <v>43084</v>
      </c>
      <c r="B5101">
        <v>23</v>
      </c>
      <c r="C5101">
        <v>8</v>
      </c>
      <c r="D5101">
        <v>48955.460800000001</v>
      </c>
      <c r="E5101">
        <f>INDEX(Stores[region],MATCH(Sales[[#This Row],[store_no]],Stores[store_no],0))</f>
        <v>3</v>
      </c>
      <c r="F5101" t="str">
        <f>INDEX(Stores[storetype],MATCH(Sales[[#This Row],[store_no]],Stores[store_no],0))</f>
        <v>B</v>
      </c>
      <c r="G5101" t="str">
        <f>INDEX(Stores[location_city],MATCH(Sales[[#This Row],[store_no]],Stores[store_no],0))</f>
        <v>Cedar Rapids</v>
      </c>
      <c r="H5101" t="str">
        <f>INDEX(Stores[location_state],MATCH(Sales[[#This Row],[store_no]],Stores[store_no],0))</f>
        <v>Iowa</v>
      </c>
      <c r="I5101">
        <f>INDEX(Stores[sqft],MATCH(Sales[[#This Row],[store_no]],Stores[store_no],0))</f>
        <v>123700</v>
      </c>
      <c r="J5101" s="4" t="str">
        <f>INDEX(Departments[dept_name],MATCH(Sales[[#This Row],[dept_no]],Departments[dept_no],0))</f>
        <v>Games</v>
      </c>
      <c r="K5101" s="4" t="str">
        <f>CONCATENATE(Sales[[#This Row],[region]],Sales[[#This Row],[storetype]])</f>
        <v>3B</v>
      </c>
      <c r="L5101" s="4">
        <f>INDEX(RegionStoreCount[Store Count],MATCH(Sales[[#This Row],[RegionStoretype]],RegionStoreCount[Region/Type],0))</f>
        <v>4</v>
      </c>
      <c r="M5101" s="4">
        <f>AND(Sales[[#This Row],[date]]&lt;=TY_YTDMax,Sales[[#This Row],[date]]&gt;=TY_YTDMin)*Sales[[#This Row],[sales]]</f>
        <v>0</v>
      </c>
      <c r="N5101" s="4">
        <f>AND(Sales[[#This Row],[date]]&lt;=LY_YTDMax,Sales[[#This Row],[date]]&gt;=LY_YTDMin)*Sales[[#This Row],[sales]]</f>
        <v>0</v>
      </c>
      <c r="O5101" s="4">
        <f>AND(Sales[[#This Row],[date]]&gt;=YoY_Min,Sales[[#This Row],[date]]&lt;=TY_YTDMax)*(Sales[[#This Row],[sales]]/Sales[[#This Row],[sqft]])</f>
        <v>0.39575958609539208</v>
      </c>
      <c r="P5101" s="4">
        <f>SUMIF(Sales[RegionStoretype],Sales[[#This Row],[RegionStoretype]],Sales[YoY_SSF])/Sales[[#This Row],[Region_TypeCount]]</f>
        <v>58.312187288105562</v>
      </c>
    </row>
    <row r="5102" spans="1:16" x14ac:dyDescent="0.25">
      <c r="A5102" s="1">
        <v>43084</v>
      </c>
      <c r="B5102">
        <v>23</v>
      </c>
      <c r="C5102">
        <v>11</v>
      </c>
      <c r="D5102">
        <v>33379.459400000007</v>
      </c>
      <c r="E5102">
        <f>INDEX(Stores[region],MATCH(Sales[[#This Row],[store_no]],Stores[store_no],0))</f>
        <v>3</v>
      </c>
      <c r="F5102" t="str">
        <f>INDEX(Stores[storetype],MATCH(Sales[[#This Row],[store_no]],Stores[store_no],0))</f>
        <v>B</v>
      </c>
      <c r="G5102" t="str">
        <f>INDEX(Stores[location_city],MATCH(Sales[[#This Row],[store_no]],Stores[store_no],0))</f>
        <v>Cedar Rapids</v>
      </c>
      <c r="H5102" t="str">
        <f>INDEX(Stores[location_state],MATCH(Sales[[#This Row],[store_no]],Stores[store_no],0))</f>
        <v>Iowa</v>
      </c>
      <c r="I5102">
        <f>INDEX(Stores[sqft],MATCH(Sales[[#This Row],[store_no]],Stores[store_no],0))</f>
        <v>123700</v>
      </c>
      <c r="J5102" s="4" t="str">
        <f>INDEX(Departments[dept_name],MATCH(Sales[[#This Row],[dept_no]],Departments[dept_no],0))</f>
        <v>Home</v>
      </c>
      <c r="K5102" s="4" t="str">
        <f>CONCATENATE(Sales[[#This Row],[region]],Sales[[#This Row],[storetype]])</f>
        <v>3B</v>
      </c>
      <c r="L5102" s="4">
        <f>INDEX(RegionStoreCount[Store Count],MATCH(Sales[[#This Row],[RegionStoretype]],RegionStoreCount[Region/Type],0))</f>
        <v>4</v>
      </c>
      <c r="M5102" s="4">
        <f>AND(Sales[[#This Row],[date]]&lt;=TY_YTDMax,Sales[[#This Row],[date]]&gt;=TY_YTDMin)*Sales[[#This Row],[sales]]</f>
        <v>0</v>
      </c>
      <c r="N5102" s="4">
        <f>AND(Sales[[#This Row],[date]]&lt;=LY_YTDMax,Sales[[#This Row],[date]]&gt;=LY_YTDMin)*Sales[[#This Row],[sales]]</f>
        <v>0</v>
      </c>
      <c r="O5102" s="4">
        <f>AND(Sales[[#This Row],[date]]&gt;=YoY_Min,Sales[[#This Row],[date]]&lt;=TY_YTDMax)*(Sales[[#This Row],[sales]]/Sales[[#This Row],[sqft]])</f>
        <v>0.26984203233629755</v>
      </c>
      <c r="P5102" s="4">
        <f>SUMIF(Sales[RegionStoretype],Sales[[#This Row],[RegionStoretype]],Sales[YoY_SSF])/Sales[[#This Row],[Region_TypeCount]]</f>
        <v>58.312187288105562</v>
      </c>
    </row>
    <row r="5103" spans="1:16" x14ac:dyDescent="0.25">
      <c r="A5103" s="1">
        <v>43084</v>
      </c>
      <c r="B5103">
        <v>23</v>
      </c>
      <c r="C5103">
        <v>12</v>
      </c>
      <c r="D5103">
        <v>113466.43280000001</v>
      </c>
      <c r="E5103">
        <f>INDEX(Stores[region],MATCH(Sales[[#This Row],[store_no]],Stores[store_no],0))</f>
        <v>3</v>
      </c>
      <c r="F5103" t="str">
        <f>INDEX(Stores[storetype],MATCH(Sales[[#This Row],[store_no]],Stores[store_no],0))</f>
        <v>B</v>
      </c>
      <c r="G5103" t="str">
        <f>INDEX(Stores[location_city],MATCH(Sales[[#This Row],[store_no]],Stores[store_no],0))</f>
        <v>Cedar Rapids</v>
      </c>
      <c r="H5103" t="str">
        <f>INDEX(Stores[location_state],MATCH(Sales[[#This Row],[store_no]],Stores[store_no],0))</f>
        <v>Iowa</v>
      </c>
      <c r="I5103">
        <f>INDEX(Stores[sqft],MATCH(Sales[[#This Row],[store_no]],Stores[store_no],0))</f>
        <v>123700</v>
      </c>
      <c r="J5103" s="4" t="str">
        <f>INDEX(Departments[dept_name],MATCH(Sales[[#This Row],[dept_no]],Departments[dept_no],0))</f>
        <v>Jewelery</v>
      </c>
      <c r="K5103" s="4" t="str">
        <f>CONCATENATE(Sales[[#This Row],[region]],Sales[[#This Row],[storetype]])</f>
        <v>3B</v>
      </c>
      <c r="L5103" s="4">
        <f>INDEX(RegionStoreCount[Store Count],MATCH(Sales[[#This Row],[RegionStoretype]],RegionStoreCount[Region/Type],0))</f>
        <v>4</v>
      </c>
      <c r="M5103" s="4">
        <f>AND(Sales[[#This Row],[date]]&lt;=TY_YTDMax,Sales[[#This Row],[date]]&gt;=TY_YTDMin)*Sales[[#This Row],[sales]]</f>
        <v>0</v>
      </c>
      <c r="N5103" s="4">
        <f>AND(Sales[[#This Row],[date]]&lt;=LY_YTDMax,Sales[[#This Row],[date]]&gt;=LY_YTDMin)*Sales[[#This Row],[sales]]</f>
        <v>0</v>
      </c>
      <c r="O5103" s="4">
        <f>AND(Sales[[#This Row],[date]]&gt;=YoY_Min,Sales[[#This Row],[date]]&lt;=TY_YTDMax)*(Sales[[#This Row],[sales]]/Sales[[#This Row],[sqft]])</f>
        <v>0.91727108164915128</v>
      </c>
      <c r="P5103" s="4">
        <f>SUMIF(Sales[RegionStoretype],Sales[[#This Row],[RegionStoretype]],Sales[YoY_SSF])/Sales[[#This Row],[Region_TypeCount]]</f>
        <v>58.312187288105562</v>
      </c>
    </row>
    <row r="5104" spans="1:16" x14ac:dyDescent="0.25">
      <c r="A5104" s="1">
        <v>43084</v>
      </c>
      <c r="B5104">
        <v>24</v>
      </c>
      <c r="C5104">
        <v>20</v>
      </c>
      <c r="D5104">
        <v>365535.59959999996</v>
      </c>
      <c r="E5104">
        <f>INDEX(Stores[region],MATCH(Sales[[#This Row],[store_no]],Stores[store_no],0))</f>
        <v>2</v>
      </c>
      <c r="F5104" t="str">
        <f>INDEX(Stores[storetype],MATCH(Sales[[#This Row],[store_no]],Stores[store_no],0))</f>
        <v>A</v>
      </c>
      <c r="G5104" t="str">
        <f>INDEX(Stores[location_city],MATCH(Sales[[#This Row],[store_no]],Stores[store_no],0))</f>
        <v>Winnetka</v>
      </c>
      <c r="H5104" t="str">
        <f>INDEX(Stores[location_state],MATCH(Sales[[#This Row],[store_no]],Stores[store_no],0))</f>
        <v>Illinois</v>
      </c>
      <c r="I5104">
        <f>INDEX(Stores[sqft],MATCH(Sales[[#This Row],[store_no]],Stores[store_no],0))</f>
        <v>207800</v>
      </c>
      <c r="J5104" s="4" t="str">
        <f>INDEX(Departments[dept_name],MATCH(Sales[[#This Row],[dept_no]],Departments[dept_no],0))</f>
        <v>Toys</v>
      </c>
      <c r="K5104" s="4" t="str">
        <f>CONCATENATE(Sales[[#This Row],[region]],Sales[[#This Row],[storetype]])</f>
        <v>2A</v>
      </c>
      <c r="L5104" s="4">
        <f>INDEX(RegionStoreCount[Store Count],MATCH(Sales[[#This Row],[RegionStoretype]],RegionStoreCount[Region/Type],0))</f>
        <v>5</v>
      </c>
      <c r="M5104" s="4">
        <f>AND(Sales[[#This Row],[date]]&lt;=TY_YTDMax,Sales[[#This Row],[date]]&gt;=TY_YTDMin)*Sales[[#This Row],[sales]]</f>
        <v>0</v>
      </c>
      <c r="N5104" s="4">
        <f>AND(Sales[[#This Row],[date]]&lt;=LY_YTDMax,Sales[[#This Row],[date]]&gt;=LY_YTDMin)*Sales[[#This Row],[sales]]</f>
        <v>0</v>
      </c>
      <c r="O5104" s="4">
        <f>AND(Sales[[#This Row],[date]]&gt;=YoY_Min,Sales[[#This Row],[date]]&lt;=TY_YTDMax)*(Sales[[#This Row],[sales]]/Sales[[#This Row],[sqft]])</f>
        <v>1.7590741077959575</v>
      </c>
      <c r="P5104" s="4">
        <f>SUMIF(Sales[RegionStoretype],Sales[[#This Row],[RegionStoretype]],Sales[YoY_SSF])/Sales[[#This Row],[Region_TypeCount]]</f>
        <v>60.052789354368521</v>
      </c>
    </row>
    <row r="5105" spans="1:16" x14ac:dyDescent="0.25">
      <c r="A5105" s="1">
        <v>43084</v>
      </c>
      <c r="B5105">
        <v>26</v>
      </c>
      <c r="C5105">
        <v>11</v>
      </c>
      <c r="D5105">
        <v>55818.5792</v>
      </c>
      <c r="E5105">
        <f>INDEX(Stores[region],MATCH(Sales[[#This Row],[store_no]],Stores[store_no],0))</f>
        <v>2</v>
      </c>
      <c r="F5105" t="str">
        <f>INDEX(Stores[storetype],MATCH(Sales[[#This Row],[store_no]],Stores[store_no],0))</f>
        <v>A</v>
      </c>
      <c r="G5105" t="str">
        <f>INDEX(Stores[location_city],MATCH(Sales[[#This Row],[store_no]],Stores[store_no],0))</f>
        <v>Carmel</v>
      </c>
      <c r="H5105" t="str">
        <f>INDEX(Stores[location_state],MATCH(Sales[[#This Row],[store_no]],Stores[store_no],0))</f>
        <v>Indiana</v>
      </c>
      <c r="I5105">
        <f>INDEX(Stores[sqft],MATCH(Sales[[#This Row],[store_no]],Stores[store_no],0))</f>
        <v>198500</v>
      </c>
      <c r="J5105" s="4" t="str">
        <f>INDEX(Departments[dept_name],MATCH(Sales[[#This Row],[dept_no]],Departments[dept_no],0))</f>
        <v>Home</v>
      </c>
      <c r="K5105" s="4" t="str">
        <f>CONCATENATE(Sales[[#This Row],[region]],Sales[[#This Row],[storetype]])</f>
        <v>2A</v>
      </c>
      <c r="L5105" s="4">
        <f>INDEX(RegionStoreCount[Store Count],MATCH(Sales[[#This Row],[RegionStoretype]],RegionStoreCount[Region/Type],0))</f>
        <v>5</v>
      </c>
      <c r="M5105" s="4">
        <f>AND(Sales[[#This Row],[date]]&lt;=TY_YTDMax,Sales[[#This Row],[date]]&gt;=TY_YTDMin)*Sales[[#This Row],[sales]]</f>
        <v>0</v>
      </c>
      <c r="N5105" s="4">
        <f>AND(Sales[[#This Row],[date]]&lt;=LY_YTDMax,Sales[[#This Row],[date]]&gt;=LY_YTDMin)*Sales[[#This Row],[sales]]</f>
        <v>0</v>
      </c>
      <c r="O5105" s="4">
        <f>AND(Sales[[#This Row],[date]]&gt;=YoY_Min,Sales[[#This Row],[date]]&lt;=TY_YTDMax)*(Sales[[#This Row],[sales]]/Sales[[#This Row],[sqft]])</f>
        <v>0.2812019103274559</v>
      </c>
      <c r="P5105" s="4">
        <f>SUMIF(Sales[RegionStoretype],Sales[[#This Row],[RegionStoretype]],Sales[YoY_SSF])/Sales[[#This Row],[Region_TypeCount]]</f>
        <v>60.052789354368521</v>
      </c>
    </row>
    <row r="5106" spans="1:16" x14ac:dyDescent="0.25">
      <c r="A5106" s="1">
        <v>43084</v>
      </c>
      <c r="B5106">
        <v>27</v>
      </c>
      <c r="C5106">
        <v>12</v>
      </c>
      <c r="D5106">
        <v>126115.7289</v>
      </c>
      <c r="E5106">
        <f>INDEX(Stores[region],MATCH(Sales[[#This Row],[store_no]],Stores[store_no],0))</f>
        <v>3</v>
      </c>
      <c r="F5106" t="str">
        <f>INDEX(Stores[storetype],MATCH(Sales[[#This Row],[store_no]],Stores[store_no],0))</f>
        <v>A</v>
      </c>
      <c r="G5106" t="str">
        <f>INDEX(Stores[location_city],MATCH(Sales[[#This Row],[store_no]],Stores[store_no],0))</f>
        <v>Springfield</v>
      </c>
      <c r="H5106" t="str">
        <f>INDEX(Stores[location_state],MATCH(Sales[[#This Row],[store_no]],Stores[store_no],0))</f>
        <v>Missouri</v>
      </c>
      <c r="I5106">
        <f>INDEX(Stores[sqft],MATCH(Sales[[#This Row],[store_no]],Stores[store_no],0))</f>
        <v>158200</v>
      </c>
      <c r="J5106" s="4" t="str">
        <f>INDEX(Departments[dept_name],MATCH(Sales[[#This Row],[dept_no]],Departments[dept_no],0))</f>
        <v>Jewelery</v>
      </c>
      <c r="K5106" s="4" t="str">
        <f>CONCATENATE(Sales[[#This Row],[region]],Sales[[#This Row],[storetype]])</f>
        <v>3A</v>
      </c>
      <c r="L5106" s="4">
        <f>INDEX(RegionStoreCount[Store Count],MATCH(Sales[[#This Row],[RegionStoretype]],RegionStoreCount[Region/Type],0))</f>
        <v>9</v>
      </c>
      <c r="M5106" s="4">
        <f>AND(Sales[[#This Row],[date]]&lt;=TY_YTDMax,Sales[[#This Row],[date]]&gt;=TY_YTDMin)*Sales[[#This Row],[sales]]</f>
        <v>0</v>
      </c>
      <c r="N5106" s="4">
        <f>AND(Sales[[#This Row],[date]]&lt;=LY_YTDMax,Sales[[#This Row],[date]]&gt;=LY_YTDMin)*Sales[[#This Row],[sales]]</f>
        <v>0</v>
      </c>
      <c r="O5106" s="4">
        <f>AND(Sales[[#This Row],[date]]&gt;=YoY_Min,Sales[[#This Row],[date]]&lt;=TY_YTDMax)*(Sales[[#This Row],[sales]]/Sales[[#This Row],[sqft]])</f>
        <v>0.79719171238938058</v>
      </c>
      <c r="P5106" s="4">
        <f>SUMIF(Sales[RegionStoretype],Sales[[#This Row],[RegionStoretype]],Sales[YoY_SSF])/Sales[[#This Row],[Region_TypeCount]]</f>
        <v>53.603836561720975</v>
      </c>
    </row>
    <row r="5107" spans="1:16" x14ac:dyDescent="0.25">
      <c r="A5107" s="1">
        <v>43084</v>
      </c>
      <c r="B5107">
        <v>27</v>
      </c>
      <c r="C5107">
        <v>15</v>
      </c>
      <c r="D5107">
        <v>31716.977800000001</v>
      </c>
      <c r="E5107">
        <f>INDEX(Stores[region],MATCH(Sales[[#This Row],[store_no]],Stores[store_no],0))</f>
        <v>3</v>
      </c>
      <c r="F5107" t="str">
        <f>INDEX(Stores[storetype],MATCH(Sales[[#This Row],[store_no]],Stores[store_no],0))</f>
        <v>A</v>
      </c>
      <c r="G5107" t="str">
        <f>INDEX(Stores[location_city],MATCH(Sales[[#This Row],[store_no]],Stores[store_no],0))</f>
        <v>Springfield</v>
      </c>
      <c r="H5107" t="str">
        <f>INDEX(Stores[location_state],MATCH(Sales[[#This Row],[store_no]],Stores[store_no],0))</f>
        <v>Missouri</v>
      </c>
      <c r="I5107">
        <f>INDEX(Stores[sqft],MATCH(Sales[[#This Row],[store_no]],Stores[store_no],0))</f>
        <v>158200</v>
      </c>
      <c r="J5107" s="4" t="str">
        <f>INDEX(Departments[dept_name],MATCH(Sales[[#This Row],[dept_no]],Departments[dept_no],0))</f>
        <v>Music</v>
      </c>
      <c r="K5107" s="4" t="str">
        <f>CONCATENATE(Sales[[#This Row],[region]],Sales[[#This Row],[storetype]])</f>
        <v>3A</v>
      </c>
      <c r="L5107" s="4">
        <f>INDEX(RegionStoreCount[Store Count],MATCH(Sales[[#This Row],[RegionStoretype]],RegionStoreCount[Region/Type],0))</f>
        <v>9</v>
      </c>
      <c r="M5107" s="4">
        <f>AND(Sales[[#This Row],[date]]&lt;=TY_YTDMax,Sales[[#This Row],[date]]&gt;=TY_YTDMin)*Sales[[#This Row],[sales]]</f>
        <v>0</v>
      </c>
      <c r="N5107" s="4">
        <f>AND(Sales[[#This Row],[date]]&lt;=LY_YTDMax,Sales[[#This Row],[date]]&gt;=LY_YTDMin)*Sales[[#This Row],[sales]]</f>
        <v>0</v>
      </c>
      <c r="O5107" s="4">
        <f>AND(Sales[[#This Row],[date]]&gt;=YoY_Min,Sales[[#This Row],[date]]&lt;=TY_YTDMax)*(Sales[[#This Row],[sales]]/Sales[[#This Row],[sqft]])</f>
        <v>0.20048658533501898</v>
      </c>
      <c r="P5107" s="4">
        <f>SUMIF(Sales[RegionStoretype],Sales[[#This Row],[RegionStoretype]],Sales[YoY_SSF])/Sales[[#This Row],[Region_TypeCount]]</f>
        <v>53.603836561720975</v>
      </c>
    </row>
    <row r="5108" spans="1:16" x14ac:dyDescent="0.25">
      <c r="A5108" s="1">
        <v>43084</v>
      </c>
      <c r="B5108">
        <v>27</v>
      </c>
      <c r="C5108">
        <v>19</v>
      </c>
      <c r="D5108">
        <v>64594.007799999992</v>
      </c>
      <c r="E5108">
        <f>INDEX(Stores[region],MATCH(Sales[[#This Row],[store_no]],Stores[store_no],0))</f>
        <v>3</v>
      </c>
      <c r="F5108" t="str">
        <f>INDEX(Stores[storetype],MATCH(Sales[[#This Row],[store_no]],Stores[store_no],0))</f>
        <v>A</v>
      </c>
      <c r="G5108" t="str">
        <f>INDEX(Stores[location_city],MATCH(Sales[[#This Row],[store_no]],Stores[store_no],0))</f>
        <v>Springfield</v>
      </c>
      <c r="H5108" t="str">
        <f>INDEX(Stores[location_state],MATCH(Sales[[#This Row],[store_no]],Stores[store_no],0))</f>
        <v>Missouri</v>
      </c>
      <c r="I5108">
        <f>INDEX(Stores[sqft],MATCH(Sales[[#This Row],[store_no]],Stores[store_no],0))</f>
        <v>158200</v>
      </c>
      <c r="J5108" s="4" t="str">
        <f>INDEX(Departments[dept_name],MATCH(Sales[[#This Row],[dept_no]],Departments[dept_no],0))</f>
        <v>Tools</v>
      </c>
      <c r="K5108" s="4" t="str">
        <f>CONCATENATE(Sales[[#This Row],[region]],Sales[[#This Row],[storetype]])</f>
        <v>3A</v>
      </c>
      <c r="L5108" s="4">
        <f>INDEX(RegionStoreCount[Store Count],MATCH(Sales[[#This Row],[RegionStoretype]],RegionStoreCount[Region/Type],0))</f>
        <v>9</v>
      </c>
      <c r="M5108" s="4">
        <f>AND(Sales[[#This Row],[date]]&lt;=TY_YTDMax,Sales[[#This Row],[date]]&gt;=TY_YTDMin)*Sales[[#This Row],[sales]]</f>
        <v>0</v>
      </c>
      <c r="N5108" s="4">
        <f>AND(Sales[[#This Row],[date]]&lt;=LY_YTDMax,Sales[[#This Row],[date]]&gt;=LY_YTDMin)*Sales[[#This Row],[sales]]</f>
        <v>0</v>
      </c>
      <c r="O5108" s="4">
        <f>AND(Sales[[#This Row],[date]]&gt;=YoY_Min,Sales[[#This Row],[date]]&lt;=TY_YTDMax)*(Sales[[#This Row],[sales]]/Sales[[#This Row],[sqft]])</f>
        <v>0.40830599115044242</v>
      </c>
      <c r="P5108" s="4">
        <f>SUMIF(Sales[RegionStoretype],Sales[[#This Row],[RegionStoretype]],Sales[YoY_SSF])/Sales[[#This Row],[Region_TypeCount]]</f>
        <v>53.603836561720975</v>
      </c>
    </row>
    <row r="5109" spans="1:16" x14ac:dyDescent="0.25">
      <c r="A5109" s="1">
        <v>43084</v>
      </c>
      <c r="B5109">
        <v>29</v>
      </c>
      <c r="C5109">
        <v>13</v>
      </c>
      <c r="D5109">
        <v>382682.76989999996</v>
      </c>
      <c r="E5109">
        <f>INDEX(Stores[region],MATCH(Sales[[#This Row],[store_no]],Stores[store_no],0))</f>
        <v>1</v>
      </c>
      <c r="F5109" t="str">
        <f>INDEX(Stores[storetype],MATCH(Sales[[#This Row],[store_no]],Stores[store_no],0))</f>
        <v>B</v>
      </c>
      <c r="G5109" t="str">
        <f>INDEX(Stores[location_city],MATCH(Sales[[#This Row],[store_no]],Stores[store_no],0))</f>
        <v>Grand Rapids</v>
      </c>
      <c r="H5109" t="str">
        <f>INDEX(Stores[location_state],MATCH(Sales[[#This Row],[store_no]],Stores[store_no],0))</f>
        <v>Michigan</v>
      </c>
      <c r="I5109">
        <f>INDEX(Stores[sqft],MATCH(Sales[[#This Row],[store_no]],Stores[store_no],0))</f>
        <v>148300</v>
      </c>
      <c r="J5109" s="4" t="str">
        <f>INDEX(Departments[dept_name],MATCH(Sales[[#This Row],[dept_no]],Departments[dept_no],0))</f>
        <v>Kids</v>
      </c>
      <c r="K5109" s="4" t="str">
        <f>CONCATENATE(Sales[[#This Row],[region]],Sales[[#This Row],[storetype]])</f>
        <v>1B</v>
      </c>
      <c r="L5109" s="4">
        <f>INDEX(RegionStoreCount[Store Count],MATCH(Sales[[#This Row],[RegionStoretype]],RegionStoreCount[Region/Type],0))</f>
        <v>5</v>
      </c>
      <c r="M5109" s="4">
        <f>AND(Sales[[#This Row],[date]]&lt;=TY_YTDMax,Sales[[#This Row],[date]]&gt;=TY_YTDMin)*Sales[[#This Row],[sales]]</f>
        <v>0</v>
      </c>
      <c r="N5109" s="4">
        <f>AND(Sales[[#This Row],[date]]&lt;=LY_YTDMax,Sales[[#This Row],[date]]&gt;=LY_YTDMin)*Sales[[#This Row],[sales]]</f>
        <v>0</v>
      </c>
      <c r="O5109" s="4">
        <f>AND(Sales[[#This Row],[date]]&gt;=YoY_Min,Sales[[#This Row],[date]]&lt;=TY_YTDMax)*(Sales[[#This Row],[sales]]/Sales[[#This Row],[sqft]])</f>
        <v>2.5804637215104513</v>
      </c>
      <c r="P5109" s="4">
        <f>SUMIF(Sales[RegionStoretype],Sales[[#This Row],[RegionStoretype]],Sales[YoY_SSF])/Sales[[#This Row],[Region_TypeCount]]</f>
        <v>68.518982968140051</v>
      </c>
    </row>
    <row r="5110" spans="1:16" x14ac:dyDescent="0.25">
      <c r="A5110" s="1">
        <v>43084</v>
      </c>
      <c r="B5110">
        <v>30</v>
      </c>
      <c r="C5110">
        <v>9</v>
      </c>
      <c r="D5110">
        <v>1231.3704</v>
      </c>
      <c r="E5110">
        <f>INDEX(Stores[region],MATCH(Sales[[#This Row],[store_no]],Stores[store_no],0))</f>
        <v>1</v>
      </c>
      <c r="F5110" t="str">
        <f>INDEX(Stores[storetype],MATCH(Sales[[#This Row],[store_no]],Stores[store_no],0))</f>
        <v>C</v>
      </c>
      <c r="G5110" t="str">
        <f>INDEX(Stores[location_city],MATCH(Sales[[#This Row],[store_no]],Stores[store_no],0))</f>
        <v>Dayton</v>
      </c>
      <c r="H5110" t="str">
        <f>INDEX(Stores[location_state],MATCH(Sales[[#This Row],[store_no]],Stores[store_no],0))</f>
        <v>Ohio</v>
      </c>
      <c r="I5110">
        <f>INDEX(Stores[sqft],MATCH(Sales[[#This Row],[store_no]],Stores[store_no],0))</f>
        <v>90000</v>
      </c>
      <c r="J5110" s="4" t="str">
        <f>INDEX(Departments[dept_name],MATCH(Sales[[#This Row],[dept_no]],Departments[dept_no],0))</f>
        <v>Garden</v>
      </c>
      <c r="K5110" s="4" t="str">
        <f>CONCATENATE(Sales[[#This Row],[region]],Sales[[#This Row],[storetype]])</f>
        <v>1C</v>
      </c>
      <c r="L5110" s="4">
        <f>INDEX(RegionStoreCount[Store Count],MATCH(Sales[[#This Row],[RegionStoretype]],RegionStoreCount[Region/Type],0))</f>
        <v>1</v>
      </c>
      <c r="M5110" s="4">
        <f>AND(Sales[[#This Row],[date]]&lt;=TY_YTDMax,Sales[[#This Row],[date]]&gt;=TY_YTDMin)*Sales[[#This Row],[sales]]</f>
        <v>0</v>
      </c>
      <c r="N5110" s="4">
        <f>AND(Sales[[#This Row],[date]]&lt;=LY_YTDMax,Sales[[#This Row],[date]]&gt;=LY_YTDMin)*Sales[[#This Row],[sales]]</f>
        <v>0</v>
      </c>
      <c r="O5110" s="4">
        <f>AND(Sales[[#This Row],[date]]&gt;=YoY_Min,Sales[[#This Row],[date]]&lt;=TY_YTDMax)*(Sales[[#This Row],[sales]]/Sales[[#This Row],[sqft]])</f>
        <v>1.3681893333333334E-2</v>
      </c>
      <c r="P5110" s="4">
        <f>SUMIF(Sales[RegionStoretype],Sales[[#This Row],[RegionStoretype]],Sales[YoY_SSF])/Sales[[#This Row],[Region_TypeCount]]</f>
        <v>65.329042605555529</v>
      </c>
    </row>
    <row r="5111" spans="1:16" x14ac:dyDescent="0.25">
      <c r="A5111" s="1">
        <v>43084</v>
      </c>
      <c r="B5111">
        <v>31</v>
      </c>
      <c r="C5111">
        <v>17</v>
      </c>
      <c r="D5111">
        <v>93160.157199999987</v>
      </c>
      <c r="E5111">
        <f>INDEX(Stores[region],MATCH(Sales[[#This Row],[store_no]],Stores[store_no],0))</f>
        <v>3</v>
      </c>
      <c r="F5111" t="str">
        <f>INDEX(Stores[storetype],MATCH(Sales[[#This Row],[store_no]],Stores[store_no],0))</f>
        <v>A</v>
      </c>
      <c r="G5111" t="str">
        <f>INDEX(Stores[location_city],MATCH(Sales[[#This Row],[store_no]],Stores[store_no],0))</f>
        <v>Rapid City</v>
      </c>
      <c r="H5111" t="str">
        <f>INDEX(Stores[location_state],MATCH(Sales[[#This Row],[store_no]],Stores[store_no],0))</f>
        <v>South Dakota</v>
      </c>
      <c r="I5111">
        <f>INDEX(Stores[sqft],MATCH(Sales[[#This Row],[store_no]],Stores[store_no],0))</f>
        <v>200100</v>
      </c>
      <c r="J5111" s="4" t="str">
        <f>INDEX(Departments[dept_name],MATCH(Sales[[#This Row],[dept_no]],Departments[dept_no],0))</f>
        <v>Shoes</v>
      </c>
      <c r="K5111" s="4" t="str">
        <f>CONCATENATE(Sales[[#This Row],[region]],Sales[[#This Row],[storetype]])</f>
        <v>3A</v>
      </c>
      <c r="L5111" s="4">
        <f>INDEX(RegionStoreCount[Store Count],MATCH(Sales[[#This Row],[RegionStoretype]],RegionStoreCount[Region/Type],0))</f>
        <v>9</v>
      </c>
      <c r="M5111" s="4">
        <f>AND(Sales[[#This Row],[date]]&lt;=TY_YTDMax,Sales[[#This Row],[date]]&gt;=TY_YTDMin)*Sales[[#This Row],[sales]]</f>
        <v>0</v>
      </c>
      <c r="N5111" s="4">
        <f>AND(Sales[[#This Row],[date]]&lt;=LY_YTDMax,Sales[[#This Row],[date]]&gt;=LY_YTDMin)*Sales[[#This Row],[sales]]</f>
        <v>0</v>
      </c>
      <c r="O5111" s="4">
        <f>AND(Sales[[#This Row],[date]]&gt;=YoY_Min,Sales[[#This Row],[date]]&lt;=TY_YTDMax)*(Sales[[#This Row],[sales]]/Sales[[#This Row],[sqft]])</f>
        <v>0.46556800199900045</v>
      </c>
      <c r="P5111" s="4">
        <f>SUMIF(Sales[RegionStoretype],Sales[[#This Row],[RegionStoretype]],Sales[YoY_SSF])/Sales[[#This Row],[Region_TypeCount]]</f>
        <v>53.603836561720975</v>
      </c>
    </row>
    <row r="5112" spans="1:16" x14ac:dyDescent="0.25">
      <c r="A5112" s="1">
        <v>43084</v>
      </c>
      <c r="B5112">
        <v>32</v>
      </c>
      <c r="C5112">
        <v>9</v>
      </c>
      <c r="D5112">
        <v>18054.706399999999</v>
      </c>
      <c r="E5112">
        <f>INDEX(Stores[region],MATCH(Sales[[#This Row],[store_no]],Stores[store_no],0))</f>
        <v>2</v>
      </c>
      <c r="F5112" t="str">
        <f>INDEX(Stores[storetype],MATCH(Sales[[#This Row],[store_no]],Stores[store_no],0))</f>
        <v>A</v>
      </c>
      <c r="G5112" t="str">
        <f>INDEX(Stores[location_city],MATCH(Sales[[#This Row],[store_no]],Stores[store_no],0))</f>
        <v>Western Springs</v>
      </c>
      <c r="H5112" t="str">
        <f>INDEX(Stores[location_state],MATCH(Sales[[#This Row],[store_no]],Stores[store_no],0))</f>
        <v>Illinois</v>
      </c>
      <c r="I5112">
        <f>INDEX(Stores[sqft],MATCH(Sales[[#This Row],[store_no]],Stores[store_no],0))</f>
        <v>118200</v>
      </c>
      <c r="J5112" s="4" t="str">
        <f>INDEX(Departments[dept_name],MATCH(Sales[[#This Row],[dept_no]],Departments[dept_no],0))</f>
        <v>Garden</v>
      </c>
      <c r="K5112" s="4" t="str">
        <f>CONCATENATE(Sales[[#This Row],[region]],Sales[[#This Row],[storetype]])</f>
        <v>2A</v>
      </c>
      <c r="L5112" s="4">
        <f>INDEX(RegionStoreCount[Store Count],MATCH(Sales[[#This Row],[RegionStoretype]],RegionStoreCount[Region/Type],0))</f>
        <v>5</v>
      </c>
      <c r="M5112" s="4">
        <f>AND(Sales[[#This Row],[date]]&lt;=TY_YTDMax,Sales[[#This Row],[date]]&gt;=TY_YTDMin)*Sales[[#This Row],[sales]]</f>
        <v>0</v>
      </c>
      <c r="N5112" s="4">
        <f>AND(Sales[[#This Row],[date]]&lt;=LY_YTDMax,Sales[[#This Row],[date]]&gt;=LY_YTDMin)*Sales[[#This Row],[sales]]</f>
        <v>0</v>
      </c>
      <c r="O5112" s="4">
        <f>AND(Sales[[#This Row],[date]]&gt;=YoY_Min,Sales[[#This Row],[date]]&lt;=TY_YTDMax)*(Sales[[#This Row],[sales]]/Sales[[#This Row],[sqft]])</f>
        <v>0.15274709306260575</v>
      </c>
      <c r="P5112" s="4">
        <f>SUMIF(Sales[RegionStoretype],Sales[[#This Row],[RegionStoretype]],Sales[YoY_SSF])/Sales[[#This Row],[Region_TypeCount]]</f>
        <v>60.052789354368521</v>
      </c>
    </row>
    <row r="5113" spans="1:16" x14ac:dyDescent="0.25">
      <c r="A5113" s="1">
        <v>43084</v>
      </c>
      <c r="B5113">
        <v>32</v>
      </c>
      <c r="C5113">
        <v>13</v>
      </c>
      <c r="D5113">
        <v>267654.53499999997</v>
      </c>
      <c r="E5113">
        <f>INDEX(Stores[region],MATCH(Sales[[#This Row],[store_no]],Stores[store_no],0))</f>
        <v>2</v>
      </c>
      <c r="F5113" t="str">
        <f>INDEX(Stores[storetype],MATCH(Sales[[#This Row],[store_no]],Stores[store_no],0))</f>
        <v>A</v>
      </c>
      <c r="G5113" t="str">
        <f>INDEX(Stores[location_city],MATCH(Sales[[#This Row],[store_no]],Stores[store_no],0))</f>
        <v>Western Springs</v>
      </c>
      <c r="H5113" t="str">
        <f>INDEX(Stores[location_state],MATCH(Sales[[#This Row],[store_no]],Stores[store_no],0))</f>
        <v>Illinois</v>
      </c>
      <c r="I5113">
        <f>INDEX(Stores[sqft],MATCH(Sales[[#This Row],[store_no]],Stores[store_no],0))</f>
        <v>118200</v>
      </c>
      <c r="J5113" s="4" t="str">
        <f>INDEX(Departments[dept_name],MATCH(Sales[[#This Row],[dept_no]],Departments[dept_no],0))</f>
        <v>Kids</v>
      </c>
      <c r="K5113" s="4" t="str">
        <f>CONCATENATE(Sales[[#This Row],[region]],Sales[[#This Row],[storetype]])</f>
        <v>2A</v>
      </c>
      <c r="L5113" s="4">
        <f>INDEX(RegionStoreCount[Store Count],MATCH(Sales[[#This Row],[RegionStoretype]],RegionStoreCount[Region/Type],0))</f>
        <v>5</v>
      </c>
      <c r="M5113" s="4">
        <f>AND(Sales[[#This Row],[date]]&lt;=TY_YTDMax,Sales[[#This Row],[date]]&gt;=TY_YTDMin)*Sales[[#This Row],[sales]]</f>
        <v>0</v>
      </c>
      <c r="N5113" s="4">
        <f>AND(Sales[[#This Row],[date]]&lt;=LY_YTDMax,Sales[[#This Row],[date]]&gt;=LY_YTDMin)*Sales[[#This Row],[sales]]</f>
        <v>0</v>
      </c>
      <c r="O5113" s="4">
        <f>AND(Sales[[#This Row],[date]]&gt;=YoY_Min,Sales[[#This Row],[date]]&lt;=TY_YTDMax)*(Sales[[#This Row],[sales]]/Sales[[#This Row],[sqft]])</f>
        <v>2.2644207698815566</v>
      </c>
      <c r="P5113" s="4">
        <f>SUMIF(Sales[RegionStoretype],Sales[[#This Row],[RegionStoretype]],Sales[YoY_SSF])/Sales[[#This Row],[Region_TypeCount]]</f>
        <v>60.052789354368521</v>
      </c>
    </row>
    <row r="5114" spans="1:16" x14ac:dyDescent="0.25">
      <c r="A5114" s="1">
        <v>43084</v>
      </c>
      <c r="B5114">
        <v>32</v>
      </c>
      <c r="C5114">
        <v>19</v>
      </c>
      <c r="D5114">
        <v>73059.6682</v>
      </c>
      <c r="E5114">
        <f>INDEX(Stores[region],MATCH(Sales[[#This Row],[store_no]],Stores[store_no],0))</f>
        <v>2</v>
      </c>
      <c r="F5114" t="str">
        <f>INDEX(Stores[storetype],MATCH(Sales[[#This Row],[store_no]],Stores[store_no],0))</f>
        <v>A</v>
      </c>
      <c r="G5114" t="str">
        <f>INDEX(Stores[location_city],MATCH(Sales[[#This Row],[store_no]],Stores[store_no],0))</f>
        <v>Western Springs</v>
      </c>
      <c r="H5114" t="str">
        <f>INDEX(Stores[location_state],MATCH(Sales[[#This Row],[store_no]],Stores[store_no],0))</f>
        <v>Illinois</v>
      </c>
      <c r="I5114">
        <f>INDEX(Stores[sqft],MATCH(Sales[[#This Row],[store_no]],Stores[store_no],0))</f>
        <v>118200</v>
      </c>
      <c r="J5114" s="4" t="str">
        <f>INDEX(Departments[dept_name],MATCH(Sales[[#This Row],[dept_no]],Departments[dept_no],0))</f>
        <v>Tools</v>
      </c>
      <c r="K5114" s="4" t="str">
        <f>CONCATENATE(Sales[[#This Row],[region]],Sales[[#This Row],[storetype]])</f>
        <v>2A</v>
      </c>
      <c r="L5114" s="4">
        <f>INDEX(RegionStoreCount[Store Count],MATCH(Sales[[#This Row],[RegionStoretype]],RegionStoreCount[Region/Type],0))</f>
        <v>5</v>
      </c>
      <c r="M5114" s="4">
        <f>AND(Sales[[#This Row],[date]]&lt;=TY_YTDMax,Sales[[#This Row],[date]]&gt;=TY_YTDMin)*Sales[[#This Row],[sales]]</f>
        <v>0</v>
      </c>
      <c r="N5114" s="4">
        <f>AND(Sales[[#This Row],[date]]&lt;=LY_YTDMax,Sales[[#This Row],[date]]&gt;=LY_YTDMin)*Sales[[#This Row],[sales]]</f>
        <v>0</v>
      </c>
      <c r="O5114" s="4">
        <f>AND(Sales[[#This Row],[date]]&gt;=YoY_Min,Sales[[#This Row],[date]]&lt;=TY_YTDMax)*(Sales[[#This Row],[sales]]/Sales[[#This Row],[sqft]])</f>
        <v>0.61810209983079523</v>
      </c>
      <c r="P5114" s="4">
        <f>SUMIF(Sales[RegionStoretype],Sales[[#This Row],[RegionStoretype]],Sales[YoY_SSF])/Sales[[#This Row],[Region_TypeCount]]</f>
        <v>60.052789354368521</v>
      </c>
    </row>
    <row r="5115" spans="1:16" x14ac:dyDescent="0.25">
      <c r="A5115" s="1">
        <v>43084</v>
      </c>
      <c r="B5115">
        <v>33</v>
      </c>
      <c r="C5115">
        <v>6</v>
      </c>
      <c r="D5115">
        <v>1160.9250999999999</v>
      </c>
      <c r="E5115">
        <f>INDEX(Stores[region],MATCH(Sales[[#This Row],[store_no]],Stores[store_no],0))</f>
        <v>3</v>
      </c>
      <c r="F5115" t="str">
        <f>INDEX(Stores[storetype],MATCH(Sales[[#This Row],[store_no]],Stores[store_no],0))</f>
        <v>A</v>
      </c>
      <c r="G5115" t="str">
        <f>INDEX(Stores[location_city],MATCH(Sales[[#This Row],[store_no]],Stores[store_no],0))</f>
        <v>Omaha</v>
      </c>
      <c r="H5115" t="str">
        <f>INDEX(Stores[location_state],MATCH(Sales[[#This Row],[store_no]],Stores[store_no],0))</f>
        <v>Nebraska</v>
      </c>
      <c r="I5115">
        <f>INDEX(Stores[sqft],MATCH(Sales[[#This Row],[store_no]],Stores[store_no],0))</f>
        <v>40700</v>
      </c>
      <c r="J5115" s="4" t="str">
        <f>INDEX(Departments[dept_name],MATCH(Sales[[#This Row],[dept_no]],Departments[dept_no],0))</f>
        <v>Computers</v>
      </c>
      <c r="K5115" s="4" t="str">
        <f>CONCATENATE(Sales[[#This Row],[region]],Sales[[#This Row],[storetype]])</f>
        <v>3A</v>
      </c>
      <c r="L5115" s="4">
        <f>INDEX(RegionStoreCount[Store Count],MATCH(Sales[[#This Row],[RegionStoretype]],RegionStoreCount[Region/Type],0))</f>
        <v>9</v>
      </c>
      <c r="M5115" s="4">
        <f>AND(Sales[[#This Row],[date]]&lt;=TY_YTDMax,Sales[[#This Row],[date]]&gt;=TY_YTDMin)*Sales[[#This Row],[sales]]</f>
        <v>0</v>
      </c>
      <c r="N5115" s="4">
        <f>AND(Sales[[#This Row],[date]]&lt;=LY_YTDMax,Sales[[#This Row],[date]]&gt;=LY_YTDMin)*Sales[[#This Row],[sales]]</f>
        <v>0</v>
      </c>
      <c r="O5115" s="4">
        <f>AND(Sales[[#This Row],[date]]&gt;=YoY_Min,Sales[[#This Row],[date]]&lt;=TY_YTDMax)*(Sales[[#This Row],[sales]]/Sales[[#This Row],[sqft]])</f>
        <v>2.852395823095823E-2</v>
      </c>
      <c r="P5115" s="4">
        <f>SUMIF(Sales[RegionStoretype],Sales[[#This Row],[RegionStoretype]],Sales[YoY_SSF])/Sales[[#This Row],[Region_TypeCount]]</f>
        <v>53.603836561720975</v>
      </c>
    </row>
    <row r="5116" spans="1:16" x14ac:dyDescent="0.25">
      <c r="A5116" s="1">
        <v>43084</v>
      </c>
      <c r="B5116">
        <v>34</v>
      </c>
      <c r="C5116">
        <v>6</v>
      </c>
      <c r="D5116">
        <v>40728.914100000002</v>
      </c>
      <c r="E5116">
        <f>INDEX(Stores[region],MATCH(Sales[[#This Row],[store_no]],Stores[store_no],0))</f>
        <v>1</v>
      </c>
      <c r="F5116" t="str">
        <f>INDEX(Stores[storetype],MATCH(Sales[[#This Row],[store_no]],Stores[store_no],0))</f>
        <v>A</v>
      </c>
      <c r="G5116" t="str">
        <f>INDEX(Stores[location_city],MATCH(Sales[[#This Row],[store_no]],Stores[store_no],0))</f>
        <v>Toledo</v>
      </c>
      <c r="H5116" t="str">
        <f>INDEX(Stores[location_state],MATCH(Sales[[#This Row],[store_no]],Stores[store_no],0))</f>
        <v>Ohio</v>
      </c>
      <c r="I5116">
        <f>INDEX(Stores[sqft],MATCH(Sales[[#This Row],[store_no]],Stores[store_no],0))</f>
        <v>207900</v>
      </c>
      <c r="J5116" s="4" t="str">
        <f>INDEX(Departments[dept_name],MATCH(Sales[[#This Row],[dept_no]],Departments[dept_no],0))</f>
        <v>Computers</v>
      </c>
      <c r="K5116" s="4" t="str">
        <f>CONCATENATE(Sales[[#This Row],[region]],Sales[[#This Row],[storetype]])</f>
        <v>1A</v>
      </c>
      <c r="L5116" s="4">
        <f>INDEX(RegionStoreCount[Store Count],MATCH(Sales[[#This Row],[RegionStoretype]],RegionStoreCount[Region/Type],0))</f>
        <v>5</v>
      </c>
      <c r="M5116" s="4">
        <f>AND(Sales[[#This Row],[date]]&lt;=TY_YTDMax,Sales[[#This Row],[date]]&gt;=TY_YTDMin)*Sales[[#This Row],[sales]]</f>
        <v>0</v>
      </c>
      <c r="N5116" s="4">
        <f>AND(Sales[[#This Row],[date]]&lt;=LY_YTDMax,Sales[[#This Row],[date]]&gt;=LY_YTDMin)*Sales[[#This Row],[sales]]</f>
        <v>0</v>
      </c>
      <c r="O5116" s="4">
        <f>AND(Sales[[#This Row],[date]]&gt;=YoY_Min,Sales[[#This Row],[date]]&lt;=TY_YTDMax)*(Sales[[#This Row],[sales]]/Sales[[#This Row],[sqft]])</f>
        <v>0.19590627272727273</v>
      </c>
      <c r="P5116" s="4">
        <f>SUMIF(Sales[RegionStoretype],Sales[[#This Row],[RegionStoretype]],Sales[YoY_SSF])/Sales[[#This Row],[Region_TypeCount]]</f>
        <v>59.469551530910678</v>
      </c>
    </row>
    <row r="5117" spans="1:16" x14ac:dyDescent="0.25">
      <c r="A5117" s="1">
        <v>43084</v>
      </c>
      <c r="B5117">
        <v>34</v>
      </c>
      <c r="C5117">
        <v>14</v>
      </c>
      <c r="D5117">
        <v>109485.09109999999</v>
      </c>
      <c r="E5117">
        <f>INDEX(Stores[region],MATCH(Sales[[#This Row],[store_no]],Stores[store_no],0))</f>
        <v>1</v>
      </c>
      <c r="F5117" t="str">
        <f>INDEX(Stores[storetype],MATCH(Sales[[#This Row],[store_no]],Stores[store_no],0))</f>
        <v>A</v>
      </c>
      <c r="G5117" t="str">
        <f>INDEX(Stores[location_city],MATCH(Sales[[#This Row],[store_no]],Stores[store_no],0))</f>
        <v>Toledo</v>
      </c>
      <c r="H5117" t="str">
        <f>INDEX(Stores[location_state],MATCH(Sales[[#This Row],[store_no]],Stores[store_no],0))</f>
        <v>Ohio</v>
      </c>
      <c r="I5117">
        <f>INDEX(Stores[sqft],MATCH(Sales[[#This Row],[store_no]],Stores[store_no],0))</f>
        <v>207900</v>
      </c>
      <c r="J5117" s="4" t="str">
        <f>INDEX(Departments[dept_name],MATCH(Sales[[#This Row],[dept_no]],Departments[dept_no],0))</f>
        <v>Movies</v>
      </c>
      <c r="K5117" s="4" t="str">
        <f>CONCATENATE(Sales[[#This Row],[region]],Sales[[#This Row],[storetype]])</f>
        <v>1A</v>
      </c>
      <c r="L5117" s="4">
        <f>INDEX(RegionStoreCount[Store Count],MATCH(Sales[[#This Row],[RegionStoretype]],RegionStoreCount[Region/Type],0))</f>
        <v>5</v>
      </c>
      <c r="M5117" s="4">
        <f>AND(Sales[[#This Row],[date]]&lt;=TY_YTDMax,Sales[[#This Row],[date]]&gt;=TY_YTDMin)*Sales[[#This Row],[sales]]</f>
        <v>0</v>
      </c>
      <c r="N5117" s="4">
        <f>AND(Sales[[#This Row],[date]]&lt;=LY_YTDMax,Sales[[#This Row],[date]]&gt;=LY_YTDMin)*Sales[[#This Row],[sales]]</f>
        <v>0</v>
      </c>
      <c r="O5117" s="4">
        <f>AND(Sales[[#This Row],[date]]&gt;=YoY_Min,Sales[[#This Row],[date]]&lt;=TY_YTDMax)*(Sales[[#This Row],[sales]]/Sales[[#This Row],[sqft]])</f>
        <v>0.52662381481481479</v>
      </c>
      <c r="P5117" s="4">
        <f>SUMIF(Sales[RegionStoretype],Sales[[#This Row],[RegionStoretype]],Sales[YoY_SSF])/Sales[[#This Row],[Region_TypeCount]]</f>
        <v>59.469551530910678</v>
      </c>
    </row>
    <row r="5118" spans="1:16" x14ac:dyDescent="0.25">
      <c r="A5118" s="1">
        <v>43084</v>
      </c>
      <c r="B5118">
        <v>35</v>
      </c>
      <c r="C5118">
        <v>14</v>
      </c>
      <c r="D5118">
        <v>12252.2094</v>
      </c>
      <c r="E5118">
        <f>INDEX(Stores[region],MATCH(Sales[[#This Row],[store_no]],Stores[store_no],0))</f>
        <v>3</v>
      </c>
      <c r="F5118" t="str">
        <f>INDEX(Stores[storetype],MATCH(Sales[[#This Row],[store_no]],Stores[store_no],0))</f>
        <v>C</v>
      </c>
      <c r="G5118" t="str">
        <f>INDEX(Stores[location_city],MATCH(Sales[[#This Row],[store_no]],Stores[store_no],0))</f>
        <v>Wichita</v>
      </c>
      <c r="H5118" t="str">
        <f>INDEX(Stores[location_state],MATCH(Sales[[#This Row],[store_no]],Stores[store_no],0))</f>
        <v>Kansas</v>
      </c>
      <c r="I5118">
        <f>INDEX(Stores[sqft],MATCH(Sales[[#This Row],[store_no]],Stores[store_no],0))</f>
        <v>72800</v>
      </c>
      <c r="J5118" s="4" t="str">
        <f>INDEX(Departments[dept_name],MATCH(Sales[[#This Row],[dept_no]],Departments[dept_no],0))</f>
        <v>Movies</v>
      </c>
      <c r="K5118" s="4" t="str">
        <f>CONCATENATE(Sales[[#This Row],[region]],Sales[[#This Row],[storetype]])</f>
        <v>3C</v>
      </c>
      <c r="L5118" s="4">
        <f>INDEX(RegionStoreCount[Store Count],MATCH(Sales[[#This Row],[RegionStoretype]],RegionStoreCount[Region/Type],0))</f>
        <v>2</v>
      </c>
      <c r="M5118" s="4">
        <f>AND(Sales[[#This Row],[date]]&lt;=TY_YTDMax,Sales[[#This Row],[date]]&gt;=TY_YTDMin)*Sales[[#This Row],[sales]]</f>
        <v>0</v>
      </c>
      <c r="N5118" s="4">
        <f>AND(Sales[[#This Row],[date]]&lt;=LY_YTDMax,Sales[[#This Row],[date]]&gt;=LY_YTDMin)*Sales[[#This Row],[sales]]</f>
        <v>0</v>
      </c>
      <c r="O5118" s="4">
        <f>AND(Sales[[#This Row],[date]]&gt;=YoY_Min,Sales[[#This Row],[date]]&lt;=TY_YTDMax)*(Sales[[#This Row],[sales]]/Sales[[#This Row],[sqft]])</f>
        <v>0.16829957967032966</v>
      </c>
      <c r="P5118" s="4">
        <f>SUMIF(Sales[RegionStoretype],Sales[[#This Row],[RegionStoretype]],Sales[YoY_SSF])/Sales[[#This Row],[Region_TypeCount]]</f>
        <v>47.561479460925746</v>
      </c>
    </row>
    <row r="5119" spans="1:16" x14ac:dyDescent="0.25">
      <c r="A5119" s="1">
        <v>43084</v>
      </c>
      <c r="B5119">
        <v>36</v>
      </c>
      <c r="C5119">
        <v>1</v>
      </c>
      <c r="D5119">
        <v>41305.385699999999</v>
      </c>
      <c r="E5119">
        <f>INDEX(Stores[region],MATCH(Sales[[#This Row],[store_no]],Stores[store_no],0))</f>
        <v>2</v>
      </c>
      <c r="F5119" t="str">
        <f>INDEX(Stores[storetype],MATCH(Sales[[#This Row],[store_no]],Stores[store_no],0))</f>
        <v>A</v>
      </c>
      <c r="G5119" t="str">
        <f>INDEX(Stores[location_city],MATCH(Sales[[#This Row],[store_no]],Stores[store_no],0))</f>
        <v>Aurora</v>
      </c>
      <c r="H5119" t="str">
        <f>INDEX(Stores[location_state],MATCH(Sales[[#This Row],[store_no]],Stores[store_no],0))</f>
        <v>Illinois</v>
      </c>
      <c r="I5119">
        <f>INDEX(Stores[sqft],MATCH(Sales[[#This Row],[store_no]],Stores[store_no],0))</f>
        <v>209900</v>
      </c>
      <c r="J5119" s="4" t="str">
        <f>INDEX(Departments[dept_name],MATCH(Sales[[#This Row],[dept_no]],Departments[dept_no],0))</f>
        <v>Automotive</v>
      </c>
      <c r="K5119" s="4" t="str">
        <f>CONCATENATE(Sales[[#This Row],[region]],Sales[[#This Row],[storetype]])</f>
        <v>2A</v>
      </c>
      <c r="L5119" s="4">
        <f>INDEX(RegionStoreCount[Store Count],MATCH(Sales[[#This Row],[RegionStoretype]],RegionStoreCount[Region/Type],0))</f>
        <v>5</v>
      </c>
      <c r="M5119" s="4">
        <f>AND(Sales[[#This Row],[date]]&lt;=TY_YTDMax,Sales[[#This Row],[date]]&gt;=TY_YTDMin)*Sales[[#This Row],[sales]]</f>
        <v>0</v>
      </c>
      <c r="N5119" s="4">
        <f>AND(Sales[[#This Row],[date]]&lt;=LY_YTDMax,Sales[[#This Row],[date]]&gt;=LY_YTDMin)*Sales[[#This Row],[sales]]</f>
        <v>0</v>
      </c>
      <c r="O5119" s="4">
        <f>AND(Sales[[#This Row],[date]]&gt;=YoY_Min,Sales[[#This Row],[date]]&lt;=TY_YTDMax)*(Sales[[#This Row],[sales]]/Sales[[#This Row],[sqft]])</f>
        <v>0.19678602048594568</v>
      </c>
      <c r="P5119" s="4">
        <f>SUMIF(Sales[RegionStoretype],Sales[[#This Row],[RegionStoretype]],Sales[YoY_SSF])/Sales[[#This Row],[Region_TypeCount]]</f>
        <v>60.052789354368521</v>
      </c>
    </row>
    <row r="5120" spans="1:16" x14ac:dyDescent="0.25">
      <c r="A5120" s="1">
        <v>43084</v>
      </c>
      <c r="B5120">
        <v>36</v>
      </c>
      <c r="C5120">
        <v>3</v>
      </c>
      <c r="D5120">
        <v>108292.14540000001</v>
      </c>
      <c r="E5120">
        <f>INDEX(Stores[region],MATCH(Sales[[#This Row],[store_no]],Stores[store_no],0))</f>
        <v>2</v>
      </c>
      <c r="F5120" t="str">
        <f>INDEX(Stores[storetype],MATCH(Sales[[#This Row],[store_no]],Stores[store_no],0))</f>
        <v>A</v>
      </c>
      <c r="G5120" t="str">
        <f>INDEX(Stores[location_city],MATCH(Sales[[#This Row],[store_no]],Stores[store_no],0))</f>
        <v>Aurora</v>
      </c>
      <c r="H5120" t="str">
        <f>INDEX(Stores[location_state],MATCH(Sales[[#This Row],[store_no]],Stores[store_no],0))</f>
        <v>Illinois</v>
      </c>
      <c r="I5120">
        <f>INDEX(Stores[sqft],MATCH(Sales[[#This Row],[store_no]],Stores[store_no],0))</f>
        <v>209900</v>
      </c>
      <c r="J5120" s="4" t="str">
        <f>INDEX(Departments[dept_name],MATCH(Sales[[#This Row],[dept_no]],Departments[dept_no],0))</f>
        <v>Beauty</v>
      </c>
      <c r="K5120" s="4" t="str">
        <f>CONCATENATE(Sales[[#This Row],[region]],Sales[[#This Row],[storetype]])</f>
        <v>2A</v>
      </c>
      <c r="L5120" s="4">
        <f>INDEX(RegionStoreCount[Store Count],MATCH(Sales[[#This Row],[RegionStoretype]],RegionStoreCount[Region/Type],0))</f>
        <v>5</v>
      </c>
      <c r="M5120" s="4">
        <f>AND(Sales[[#This Row],[date]]&lt;=TY_YTDMax,Sales[[#This Row],[date]]&gt;=TY_YTDMin)*Sales[[#This Row],[sales]]</f>
        <v>0</v>
      </c>
      <c r="N5120" s="4">
        <f>AND(Sales[[#This Row],[date]]&lt;=LY_YTDMax,Sales[[#This Row],[date]]&gt;=LY_YTDMin)*Sales[[#This Row],[sales]]</f>
        <v>0</v>
      </c>
      <c r="O5120" s="4">
        <f>AND(Sales[[#This Row],[date]]&gt;=YoY_Min,Sales[[#This Row],[date]]&lt;=TY_YTDMax)*(Sales[[#This Row],[sales]]/Sales[[#This Row],[sqft]])</f>
        <v>0.51592256026679373</v>
      </c>
      <c r="P5120" s="4">
        <f>SUMIF(Sales[RegionStoretype],Sales[[#This Row],[RegionStoretype]],Sales[YoY_SSF])/Sales[[#This Row],[Region_TypeCount]]</f>
        <v>60.052789354368521</v>
      </c>
    </row>
    <row r="5121" spans="1:16" x14ac:dyDescent="0.25">
      <c r="A5121" s="1">
        <v>43084</v>
      </c>
      <c r="B5121">
        <v>36</v>
      </c>
      <c r="C5121">
        <v>7</v>
      </c>
      <c r="D5121">
        <v>229269.64600000001</v>
      </c>
      <c r="E5121">
        <f>INDEX(Stores[region],MATCH(Sales[[#This Row],[store_no]],Stores[store_no],0))</f>
        <v>2</v>
      </c>
      <c r="F5121" t="str">
        <f>INDEX(Stores[storetype],MATCH(Sales[[#This Row],[store_no]],Stores[store_no],0))</f>
        <v>A</v>
      </c>
      <c r="G5121" t="str">
        <f>INDEX(Stores[location_city],MATCH(Sales[[#This Row],[store_no]],Stores[store_no],0))</f>
        <v>Aurora</v>
      </c>
      <c r="H5121" t="str">
        <f>INDEX(Stores[location_state],MATCH(Sales[[#This Row],[store_no]],Stores[store_no],0))</f>
        <v>Illinois</v>
      </c>
      <c r="I5121">
        <f>INDEX(Stores[sqft],MATCH(Sales[[#This Row],[store_no]],Stores[store_no],0))</f>
        <v>209900</v>
      </c>
      <c r="J5121" s="4" t="str">
        <f>INDEX(Departments[dept_name],MATCH(Sales[[#This Row],[dept_no]],Departments[dept_no],0))</f>
        <v>Electronics</v>
      </c>
      <c r="K5121" s="4" t="str">
        <f>CONCATENATE(Sales[[#This Row],[region]],Sales[[#This Row],[storetype]])</f>
        <v>2A</v>
      </c>
      <c r="L5121" s="4">
        <f>INDEX(RegionStoreCount[Store Count],MATCH(Sales[[#This Row],[RegionStoretype]],RegionStoreCount[Region/Type],0))</f>
        <v>5</v>
      </c>
      <c r="M5121" s="4">
        <f>AND(Sales[[#This Row],[date]]&lt;=TY_YTDMax,Sales[[#This Row],[date]]&gt;=TY_YTDMin)*Sales[[#This Row],[sales]]</f>
        <v>0</v>
      </c>
      <c r="N5121" s="4">
        <f>AND(Sales[[#This Row],[date]]&lt;=LY_YTDMax,Sales[[#This Row],[date]]&gt;=LY_YTDMin)*Sales[[#This Row],[sales]]</f>
        <v>0</v>
      </c>
      <c r="O5121" s="4">
        <f>AND(Sales[[#This Row],[date]]&gt;=YoY_Min,Sales[[#This Row],[date]]&lt;=TY_YTDMax)*(Sales[[#This Row],[sales]]/Sales[[#This Row],[sqft]])</f>
        <v>1.0922803525488327</v>
      </c>
      <c r="P5121" s="4">
        <f>SUMIF(Sales[RegionStoretype],Sales[[#This Row],[RegionStoretype]],Sales[YoY_SSF])/Sales[[#This Row],[Region_TypeCount]]</f>
        <v>60.052789354368521</v>
      </c>
    </row>
    <row r="5122" spans="1:16" x14ac:dyDescent="0.25">
      <c r="A5122" s="1">
        <v>43084</v>
      </c>
      <c r="B5122">
        <v>36</v>
      </c>
      <c r="C5122">
        <v>8</v>
      </c>
      <c r="D5122">
        <v>11562.9139</v>
      </c>
      <c r="E5122">
        <f>INDEX(Stores[region],MATCH(Sales[[#This Row],[store_no]],Stores[store_no],0))</f>
        <v>2</v>
      </c>
      <c r="F5122" t="str">
        <f>INDEX(Stores[storetype],MATCH(Sales[[#This Row],[store_no]],Stores[store_no],0))</f>
        <v>A</v>
      </c>
      <c r="G5122" t="str">
        <f>INDEX(Stores[location_city],MATCH(Sales[[#This Row],[store_no]],Stores[store_no],0))</f>
        <v>Aurora</v>
      </c>
      <c r="H5122" t="str">
        <f>INDEX(Stores[location_state],MATCH(Sales[[#This Row],[store_no]],Stores[store_no],0))</f>
        <v>Illinois</v>
      </c>
      <c r="I5122">
        <f>INDEX(Stores[sqft],MATCH(Sales[[#This Row],[store_no]],Stores[store_no],0))</f>
        <v>209900</v>
      </c>
      <c r="J5122" s="4" t="str">
        <f>INDEX(Departments[dept_name],MATCH(Sales[[#This Row],[dept_no]],Departments[dept_no],0))</f>
        <v>Games</v>
      </c>
      <c r="K5122" s="4" t="str">
        <f>CONCATENATE(Sales[[#This Row],[region]],Sales[[#This Row],[storetype]])</f>
        <v>2A</v>
      </c>
      <c r="L5122" s="4">
        <f>INDEX(RegionStoreCount[Store Count],MATCH(Sales[[#This Row],[RegionStoretype]],RegionStoreCount[Region/Type],0))</f>
        <v>5</v>
      </c>
      <c r="M5122" s="4">
        <f>AND(Sales[[#This Row],[date]]&lt;=TY_YTDMax,Sales[[#This Row],[date]]&gt;=TY_YTDMin)*Sales[[#This Row],[sales]]</f>
        <v>0</v>
      </c>
      <c r="N5122" s="4">
        <f>AND(Sales[[#This Row],[date]]&lt;=LY_YTDMax,Sales[[#This Row],[date]]&gt;=LY_YTDMin)*Sales[[#This Row],[sales]]</f>
        <v>0</v>
      </c>
      <c r="O5122" s="4">
        <f>AND(Sales[[#This Row],[date]]&gt;=YoY_Min,Sales[[#This Row],[date]]&lt;=TY_YTDMax)*(Sales[[#This Row],[sales]]/Sales[[#This Row],[sqft]])</f>
        <v>5.5087727012863269E-2</v>
      </c>
      <c r="P5122" s="4">
        <f>SUMIF(Sales[RegionStoretype],Sales[[#This Row],[RegionStoretype]],Sales[YoY_SSF])/Sales[[#This Row],[Region_TypeCount]]</f>
        <v>60.052789354368521</v>
      </c>
    </row>
    <row r="5123" spans="1:16" x14ac:dyDescent="0.25">
      <c r="A5123" s="1">
        <v>43084</v>
      </c>
      <c r="B5123">
        <v>36</v>
      </c>
      <c r="C5123">
        <v>14</v>
      </c>
      <c r="D5123">
        <v>67196.858399999997</v>
      </c>
      <c r="E5123">
        <f>INDEX(Stores[region],MATCH(Sales[[#This Row],[store_no]],Stores[store_no],0))</f>
        <v>2</v>
      </c>
      <c r="F5123" t="str">
        <f>INDEX(Stores[storetype],MATCH(Sales[[#This Row],[store_no]],Stores[store_no],0))</f>
        <v>A</v>
      </c>
      <c r="G5123" t="str">
        <f>INDEX(Stores[location_city],MATCH(Sales[[#This Row],[store_no]],Stores[store_no],0))</f>
        <v>Aurora</v>
      </c>
      <c r="H5123" t="str">
        <f>INDEX(Stores[location_state],MATCH(Sales[[#This Row],[store_no]],Stores[store_no],0))</f>
        <v>Illinois</v>
      </c>
      <c r="I5123">
        <f>INDEX(Stores[sqft],MATCH(Sales[[#This Row],[store_no]],Stores[store_no],0))</f>
        <v>209900</v>
      </c>
      <c r="J5123" s="4" t="str">
        <f>INDEX(Departments[dept_name],MATCH(Sales[[#This Row],[dept_no]],Departments[dept_no],0))</f>
        <v>Movies</v>
      </c>
      <c r="K5123" s="4" t="str">
        <f>CONCATENATE(Sales[[#This Row],[region]],Sales[[#This Row],[storetype]])</f>
        <v>2A</v>
      </c>
      <c r="L5123" s="4">
        <f>INDEX(RegionStoreCount[Store Count],MATCH(Sales[[#This Row],[RegionStoretype]],RegionStoreCount[Region/Type],0))</f>
        <v>5</v>
      </c>
      <c r="M5123" s="4">
        <f>AND(Sales[[#This Row],[date]]&lt;=TY_YTDMax,Sales[[#This Row],[date]]&gt;=TY_YTDMin)*Sales[[#This Row],[sales]]</f>
        <v>0</v>
      </c>
      <c r="N5123" s="4">
        <f>AND(Sales[[#This Row],[date]]&lt;=LY_YTDMax,Sales[[#This Row],[date]]&gt;=LY_YTDMin)*Sales[[#This Row],[sales]]</f>
        <v>0</v>
      </c>
      <c r="O5123" s="4">
        <f>AND(Sales[[#This Row],[date]]&gt;=YoY_Min,Sales[[#This Row],[date]]&lt;=TY_YTDMax)*(Sales[[#This Row],[sales]]/Sales[[#This Row],[sqft]])</f>
        <v>0.32013748642210577</v>
      </c>
      <c r="P5123" s="4">
        <f>SUMIF(Sales[RegionStoretype],Sales[[#This Row],[RegionStoretype]],Sales[YoY_SSF])/Sales[[#This Row],[Region_TypeCount]]</f>
        <v>60.052789354368521</v>
      </c>
    </row>
    <row r="5124" spans="1:16" x14ac:dyDescent="0.25">
      <c r="A5124" s="1">
        <v>43084</v>
      </c>
      <c r="B5124">
        <v>36</v>
      </c>
      <c r="C5124">
        <v>15</v>
      </c>
      <c r="D5124">
        <v>117792.7928</v>
      </c>
      <c r="E5124">
        <f>INDEX(Stores[region],MATCH(Sales[[#This Row],[store_no]],Stores[store_no],0))</f>
        <v>2</v>
      </c>
      <c r="F5124" t="str">
        <f>INDEX(Stores[storetype],MATCH(Sales[[#This Row],[store_no]],Stores[store_no],0))</f>
        <v>A</v>
      </c>
      <c r="G5124" t="str">
        <f>INDEX(Stores[location_city],MATCH(Sales[[#This Row],[store_no]],Stores[store_no],0))</f>
        <v>Aurora</v>
      </c>
      <c r="H5124" t="str">
        <f>INDEX(Stores[location_state],MATCH(Sales[[#This Row],[store_no]],Stores[store_no],0))</f>
        <v>Illinois</v>
      </c>
      <c r="I5124">
        <f>INDEX(Stores[sqft],MATCH(Sales[[#This Row],[store_no]],Stores[store_no],0))</f>
        <v>209900</v>
      </c>
      <c r="J5124" s="4" t="str">
        <f>INDEX(Departments[dept_name],MATCH(Sales[[#This Row],[dept_no]],Departments[dept_no],0))</f>
        <v>Music</v>
      </c>
      <c r="K5124" s="4" t="str">
        <f>CONCATENATE(Sales[[#This Row],[region]],Sales[[#This Row],[storetype]])</f>
        <v>2A</v>
      </c>
      <c r="L5124" s="4">
        <f>INDEX(RegionStoreCount[Store Count],MATCH(Sales[[#This Row],[RegionStoretype]],RegionStoreCount[Region/Type],0))</f>
        <v>5</v>
      </c>
      <c r="M5124" s="4">
        <f>AND(Sales[[#This Row],[date]]&lt;=TY_YTDMax,Sales[[#This Row],[date]]&gt;=TY_YTDMin)*Sales[[#This Row],[sales]]</f>
        <v>0</v>
      </c>
      <c r="N5124" s="4">
        <f>AND(Sales[[#This Row],[date]]&lt;=LY_YTDMax,Sales[[#This Row],[date]]&gt;=LY_YTDMin)*Sales[[#This Row],[sales]]</f>
        <v>0</v>
      </c>
      <c r="O5124" s="4">
        <f>AND(Sales[[#This Row],[date]]&gt;=YoY_Min,Sales[[#This Row],[date]]&lt;=TY_YTDMax)*(Sales[[#This Row],[sales]]/Sales[[#This Row],[sqft]])</f>
        <v>0.56118529204383039</v>
      </c>
      <c r="P5124" s="4">
        <f>SUMIF(Sales[RegionStoretype],Sales[[#This Row],[RegionStoretype]],Sales[YoY_SSF])/Sales[[#This Row],[Region_TypeCount]]</f>
        <v>60.052789354368521</v>
      </c>
    </row>
    <row r="5125" spans="1:16" x14ac:dyDescent="0.25">
      <c r="A5125" s="1">
        <v>43084</v>
      </c>
      <c r="B5125">
        <v>38</v>
      </c>
      <c r="C5125">
        <v>4</v>
      </c>
      <c r="D5125">
        <v>46402.7454</v>
      </c>
      <c r="E5125">
        <f>INDEX(Stores[region],MATCH(Sales[[#This Row],[store_no]],Stores[store_no],0))</f>
        <v>2</v>
      </c>
      <c r="F5125" t="str">
        <f>INDEX(Stores[storetype],MATCH(Sales[[#This Row],[store_no]],Stores[store_no],0))</f>
        <v>C</v>
      </c>
      <c r="G5125" t="str">
        <f>INDEX(Stores[location_city],MATCH(Sales[[#This Row],[store_no]],Stores[store_no],0))</f>
        <v>Hinsdale</v>
      </c>
      <c r="H5125" t="str">
        <f>INDEX(Stores[location_state],MATCH(Sales[[#This Row],[store_no]],Stores[store_no],0))</f>
        <v>Illinois</v>
      </c>
      <c r="I5125">
        <f>INDEX(Stores[sqft],MATCH(Sales[[#This Row],[store_no]],Stores[store_no],0))</f>
        <v>155600</v>
      </c>
      <c r="J5125" s="4" t="str">
        <f>INDEX(Departments[dept_name],MATCH(Sales[[#This Row],[dept_no]],Departments[dept_no],0))</f>
        <v>Books</v>
      </c>
      <c r="K5125" s="4" t="str">
        <f>CONCATENATE(Sales[[#This Row],[region]],Sales[[#This Row],[storetype]])</f>
        <v>2C</v>
      </c>
      <c r="L5125" s="4">
        <f>INDEX(RegionStoreCount[Store Count],MATCH(Sales[[#This Row],[RegionStoretype]],RegionStoreCount[Region/Type],0))</f>
        <v>1</v>
      </c>
      <c r="M5125" s="4">
        <f>AND(Sales[[#This Row],[date]]&lt;=TY_YTDMax,Sales[[#This Row],[date]]&gt;=TY_YTDMin)*Sales[[#This Row],[sales]]</f>
        <v>0</v>
      </c>
      <c r="N5125" s="4">
        <f>AND(Sales[[#This Row],[date]]&lt;=LY_YTDMax,Sales[[#This Row],[date]]&gt;=LY_YTDMin)*Sales[[#This Row],[sales]]</f>
        <v>0</v>
      </c>
      <c r="O5125" s="4">
        <f>AND(Sales[[#This Row],[date]]&gt;=YoY_Min,Sales[[#This Row],[date]]&lt;=TY_YTDMax)*(Sales[[#This Row],[sales]]/Sales[[#This Row],[sqft]])</f>
        <v>0.29821815809768637</v>
      </c>
      <c r="P5125" s="4">
        <f>SUMIF(Sales[RegionStoretype],Sales[[#This Row],[RegionStoretype]],Sales[YoY_SSF])/Sales[[#This Row],[Region_TypeCount]]</f>
        <v>44.537621913239086</v>
      </c>
    </row>
    <row r="5126" spans="1:16" x14ac:dyDescent="0.25">
      <c r="A5126" s="1">
        <v>43084</v>
      </c>
      <c r="B5126">
        <v>38</v>
      </c>
      <c r="C5126">
        <v>9</v>
      </c>
      <c r="D5126">
        <v>3312.6172000000001</v>
      </c>
      <c r="E5126">
        <f>INDEX(Stores[region],MATCH(Sales[[#This Row],[store_no]],Stores[store_no],0))</f>
        <v>2</v>
      </c>
      <c r="F5126" t="str">
        <f>INDEX(Stores[storetype],MATCH(Sales[[#This Row],[store_no]],Stores[store_no],0))</f>
        <v>C</v>
      </c>
      <c r="G5126" t="str">
        <f>INDEX(Stores[location_city],MATCH(Sales[[#This Row],[store_no]],Stores[store_no],0))</f>
        <v>Hinsdale</v>
      </c>
      <c r="H5126" t="str">
        <f>INDEX(Stores[location_state],MATCH(Sales[[#This Row],[store_no]],Stores[store_no],0))</f>
        <v>Illinois</v>
      </c>
      <c r="I5126">
        <f>INDEX(Stores[sqft],MATCH(Sales[[#This Row],[store_no]],Stores[store_no],0))</f>
        <v>155600</v>
      </c>
      <c r="J5126" s="4" t="str">
        <f>INDEX(Departments[dept_name],MATCH(Sales[[#This Row],[dept_no]],Departments[dept_no],0))</f>
        <v>Garden</v>
      </c>
      <c r="K5126" s="4" t="str">
        <f>CONCATENATE(Sales[[#This Row],[region]],Sales[[#This Row],[storetype]])</f>
        <v>2C</v>
      </c>
      <c r="L5126" s="4">
        <f>INDEX(RegionStoreCount[Store Count],MATCH(Sales[[#This Row],[RegionStoretype]],RegionStoreCount[Region/Type],0))</f>
        <v>1</v>
      </c>
      <c r="M5126" s="4">
        <f>AND(Sales[[#This Row],[date]]&lt;=TY_YTDMax,Sales[[#This Row],[date]]&gt;=TY_YTDMin)*Sales[[#This Row],[sales]]</f>
        <v>0</v>
      </c>
      <c r="N5126" s="4">
        <f>AND(Sales[[#This Row],[date]]&lt;=LY_YTDMax,Sales[[#This Row],[date]]&gt;=LY_YTDMin)*Sales[[#This Row],[sales]]</f>
        <v>0</v>
      </c>
      <c r="O5126" s="4">
        <f>AND(Sales[[#This Row],[date]]&gt;=YoY_Min,Sales[[#This Row],[date]]&lt;=TY_YTDMax)*(Sales[[#This Row],[sales]]/Sales[[#This Row],[sqft]])</f>
        <v>2.1289313624678664E-2</v>
      </c>
      <c r="P5126" s="4">
        <f>SUMIF(Sales[RegionStoretype],Sales[[#This Row],[RegionStoretype]],Sales[YoY_SSF])/Sales[[#This Row],[Region_TypeCount]]</f>
        <v>44.537621913239086</v>
      </c>
    </row>
    <row r="5127" spans="1:16" x14ac:dyDescent="0.25">
      <c r="A5127" s="1">
        <v>43084</v>
      </c>
      <c r="B5127">
        <v>38</v>
      </c>
      <c r="C5127">
        <v>18</v>
      </c>
      <c r="D5127">
        <v>191033.4565</v>
      </c>
      <c r="E5127">
        <f>INDEX(Stores[region],MATCH(Sales[[#This Row],[store_no]],Stores[store_no],0))</f>
        <v>2</v>
      </c>
      <c r="F5127" t="str">
        <f>INDEX(Stores[storetype],MATCH(Sales[[#This Row],[store_no]],Stores[store_no],0))</f>
        <v>C</v>
      </c>
      <c r="G5127" t="str">
        <f>INDEX(Stores[location_city],MATCH(Sales[[#This Row],[store_no]],Stores[store_no],0))</f>
        <v>Hinsdale</v>
      </c>
      <c r="H5127" t="str">
        <f>INDEX(Stores[location_state],MATCH(Sales[[#This Row],[store_no]],Stores[store_no],0))</f>
        <v>Illinois</v>
      </c>
      <c r="I5127">
        <f>INDEX(Stores[sqft],MATCH(Sales[[#This Row],[store_no]],Stores[store_no],0))</f>
        <v>155600</v>
      </c>
      <c r="J5127" s="4" t="str">
        <f>INDEX(Departments[dept_name],MATCH(Sales[[#This Row],[dept_no]],Departments[dept_no],0))</f>
        <v>Sports</v>
      </c>
      <c r="K5127" s="4" t="str">
        <f>CONCATENATE(Sales[[#This Row],[region]],Sales[[#This Row],[storetype]])</f>
        <v>2C</v>
      </c>
      <c r="L5127" s="4">
        <f>INDEX(RegionStoreCount[Store Count],MATCH(Sales[[#This Row],[RegionStoretype]],RegionStoreCount[Region/Type],0))</f>
        <v>1</v>
      </c>
      <c r="M5127" s="4">
        <f>AND(Sales[[#This Row],[date]]&lt;=TY_YTDMax,Sales[[#This Row],[date]]&gt;=TY_YTDMin)*Sales[[#This Row],[sales]]</f>
        <v>0</v>
      </c>
      <c r="N5127" s="4">
        <f>AND(Sales[[#This Row],[date]]&lt;=LY_YTDMax,Sales[[#This Row],[date]]&gt;=LY_YTDMin)*Sales[[#This Row],[sales]]</f>
        <v>0</v>
      </c>
      <c r="O5127" s="4">
        <f>AND(Sales[[#This Row],[date]]&gt;=YoY_Min,Sales[[#This Row],[date]]&lt;=TY_YTDMax)*(Sales[[#This Row],[sales]]/Sales[[#This Row],[sqft]])</f>
        <v>1.2277214428020566</v>
      </c>
      <c r="P5127" s="4">
        <f>SUMIF(Sales[RegionStoretype],Sales[[#This Row],[RegionStoretype]],Sales[YoY_SSF])/Sales[[#This Row],[Region_TypeCount]]</f>
        <v>44.537621913239086</v>
      </c>
    </row>
    <row r="5128" spans="1:16" x14ac:dyDescent="0.25">
      <c r="A5128" s="1">
        <v>43084</v>
      </c>
      <c r="B5128">
        <v>38</v>
      </c>
      <c r="C5128">
        <v>19</v>
      </c>
      <c r="D5128">
        <v>26647.158599999999</v>
      </c>
      <c r="E5128">
        <f>INDEX(Stores[region],MATCH(Sales[[#This Row],[store_no]],Stores[store_no],0))</f>
        <v>2</v>
      </c>
      <c r="F5128" t="str">
        <f>INDEX(Stores[storetype],MATCH(Sales[[#This Row],[store_no]],Stores[store_no],0))</f>
        <v>C</v>
      </c>
      <c r="G5128" t="str">
        <f>INDEX(Stores[location_city],MATCH(Sales[[#This Row],[store_no]],Stores[store_no],0))</f>
        <v>Hinsdale</v>
      </c>
      <c r="H5128" t="str">
        <f>INDEX(Stores[location_state],MATCH(Sales[[#This Row],[store_no]],Stores[store_no],0))</f>
        <v>Illinois</v>
      </c>
      <c r="I5128">
        <f>INDEX(Stores[sqft],MATCH(Sales[[#This Row],[store_no]],Stores[store_no],0))</f>
        <v>155600</v>
      </c>
      <c r="J5128" s="4" t="str">
        <f>INDEX(Departments[dept_name],MATCH(Sales[[#This Row],[dept_no]],Departments[dept_no],0))</f>
        <v>Tools</v>
      </c>
      <c r="K5128" s="4" t="str">
        <f>CONCATENATE(Sales[[#This Row],[region]],Sales[[#This Row],[storetype]])</f>
        <v>2C</v>
      </c>
      <c r="L5128" s="4">
        <f>INDEX(RegionStoreCount[Store Count],MATCH(Sales[[#This Row],[RegionStoretype]],RegionStoreCount[Region/Type],0))</f>
        <v>1</v>
      </c>
      <c r="M5128" s="4">
        <f>AND(Sales[[#This Row],[date]]&lt;=TY_YTDMax,Sales[[#This Row],[date]]&gt;=TY_YTDMin)*Sales[[#This Row],[sales]]</f>
        <v>0</v>
      </c>
      <c r="N5128" s="4">
        <f>AND(Sales[[#This Row],[date]]&lt;=LY_YTDMax,Sales[[#This Row],[date]]&gt;=LY_YTDMin)*Sales[[#This Row],[sales]]</f>
        <v>0</v>
      </c>
      <c r="O5128" s="4">
        <f>AND(Sales[[#This Row],[date]]&gt;=YoY_Min,Sales[[#This Row],[date]]&lt;=TY_YTDMax)*(Sales[[#This Row],[sales]]/Sales[[#This Row],[sqft]])</f>
        <v>0.17125423264781489</v>
      </c>
      <c r="P5128" s="4">
        <f>SUMIF(Sales[RegionStoretype],Sales[[#This Row],[RegionStoretype]],Sales[YoY_SSF])/Sales[[#This Row],[Region_TypeCount]]</f>
        <v>44.537621913239086</v>
      </c>
    </row>
    <row r="5129" spans="1:16" x14ac:dyDescent="0.25">
      <c r="A5129" s="1">
        <v>43084</v>
      </c>
      <c r="B5129">
        <v>38</v>
      </c>
      <c r="C5129">
        <v>20</v>
      </c>
      <c r="D5129">
        <v>40372.010200000004</v>
      </c>
      <c r="E5129">
        <f>INDEX(Stores[region],MATCH(Sales[[#This Row],[store_no]],Stores[store_no],0))</f>
        <v>2</v>
      </c>
      <c r="F5129" t="str">
        <f>INDEX(Stores[storetype],MATCH(Sales[[#This Row],[store_no]],Stores[store_no],0))</f>
        <v>C</v>
      </c>
      <c r="G5129" t="str">
        <f>INDEX(Stores[location_city],MATCH(Sales[[#This Row],[store_no]],Stores[store_no],0))</f>
        <v>Hinsdale</v>
      </c>
      <c r="H5129" t="str">
        <f>INDEX(Stores[location_state],MATCH(Sales[[#This Row],[store_no]],Stores[store_no],0))</f>
        <v>Illinois</v>
      </c>
      <c r="I5129">
        <f>INDEX(Stores[sqft],MATCH(Sales[[#This Row],[store_no]],Stores[store_no],0))</f>
        <v>155600</v>
      </c>
      <c r="J5129" s="4" t="str">
        <f>INDEX(Departments[dept_name],MATCH(Sales[[#This Row],[dept_no]],Departments[dept_no],0))</f>
        <v>Toys</v>
      </c>
      <c r="K5129" s="4" t="str">
        <f>CONCATENATE(Sales[[#This Row],[region]],Sales[[#This Row],[storetype]])</f>
        <v>2C</v>
      </c>
      <c r="L5129" s="4">
        <f>INDEX(RegionStoreCount[Store Count],MATCH(Sales[[#This Row],[RegionStoretype]],RegionStoreCount[Region/Type],0))</f>
        <v>1</v>
      </c>
      <c r="M5129" s="4">
        <f>AND(Sales[[#This Row],[date]]&lt;=TY_YTDMax,Sales[[#This Row],[date]]&gt;=TY_YTDMin)*Sales[[#This Row],[sales]]</f>
        <v>0</v>
      </c>
      <c r="N5129" s="4">
        <f>AND(Sales[[#This Row],[date]]&lt;=LY_YTDMax,Sales[[#This Row],[date]]&gt;=LY_YTDMin)*Sales[[#This Row],[sales]]</f>
        <v>0</v>
      </c>
      <c r="O5129" s="4">
        <f>AND(Sales[[#This Row],[date]]&gt;=YoY_Min,Sales[[#This Row],[date]]&lt;=TY_YTDMax)*(Sales[[#This Row],[sales]]/Sales[[#This Row],[sqft]])</f>
        <v>0.25946021979434453</v>
      </c>
      <c r="P5129" s="4">
        <f>SUMIF(Sales[RegionStoretype],Sales[[#This Row],[RegionStoretype]],Sales[YoY_SSF])/Sales[[#This Row],[Region_TypeCount]]</f>
        <v>44.537621913239086</v>
      </c>
    </row>
    <row r="5130" spans="1:16" x14ac:dyDescent="0.25">
      <c r="A5130" s="1">
        <v>43091</v>
      </c>
      <c r="B5130">
        <v>1</v>
      </c>
      <c r="C5130">
        <v>11</v>
      </c>
      <c r="D5130">
        <v>32302.7215</v>
      </c>
      <c r="E5130">
        <f>INDEX(Stores[region],MATCH(Sales[[#This Row],[store_no]],Stores[store_no],0))</f>
        <v>1</v>
      </c>
      <c r="F5130" t="str">
        <f>INDEX(Stores[storetype],MATCH(Sales[[#This Row],[store_no]],Stores[store_no],0))</f>
        <v>A</v>
      </c>
      <c r="G5130" t="str">
        <f>INDEX(Stores[location_city],MATCH(Sales[[#This Row],[store_no]],Stores[store_no],0))</f>
        <v>Ann Arbor</v>
      </c>
      <c r="H5130" t="str">
        <f>INDEX(Stores[location_state],MATCH(Sales[[#This Row],[store_no]],Stores[store_no],0))</f>
        <v>Michigan</v>
      </c>
      <c r="I5130">
        <f>INDEX(Stores[sqft],MATCH(Sales[[#This Row],[store_no]],Stores[store_no],0))</f>
        <v>100600</v>
      </c>
      <c r="J5130" s="4" t="str">
        <f>INDEX(Departments[dept_name],MATCH(Sales[[#This Row],[dept_no]],Departments[dept_no],0))</f>
        <v>Home</v>
      </c>
      <c r="K5130" s="4" t="str">
        <f>CONCATENATE(Sales[[#This Row],[region]],Sales[[#This Row],[storetype]])</f>
        <v>1A</v>
      </c>
      <c r="L5130" s="4">
        <f>INDEX(RegionStoreCount[Store Count],MATCH(Sales[[#This Row],[RegionStoretype]],RegionStoreCount[Region/Type],0))</f>
        <v>5</v>
      </c>
      <c r="M5130" s="4">
        <f>AND(Sales[[#This Row],[date]]&lt;=TY_YTDMax,Sales[[#This Row],[date]]&gt;=TY_YTDMin)*Sales[[#This Row],[sales]]</f>
        <v>0</v>
      </c>
      <c r="N5130" s="4">
        <f>AND(Sales[[#This Row],[date]]&lt;=LY_YTDMax,Sales[[#This Row],[date]]&gt;=LY_YTDMin)*Sales[[#This Row],[sales]]</f>
        <v>0</v>
      </c>
      <c r="O5130" s="4">
        <f>AND(Sales[[#This Row],[date]]&gt;=YoY_Min,Sales[[#This Row],[date]]&lt;=TY_YTDMax)*(Sales[[#This Row],[sales]]/Sales[[#This Row],[sqft]])</f>
        <v>0.32110061133200796</v>
      </c>
      <c r="P5130" s="4">
        <f>SUMIF(Sales[RegionStoretype],Sales[[#This Row],[RegionStoretype]],Sales[YoY_SSF])/Sales[[#This Row],[Region_TypeCount]]</f>
        <v>59.469551530910678</v>
      </c>
    </row>
    <row r="5131" spans="1:16" x14ac:dyDescent="0.25">
      <c r="A5131" s="1">
        <v>43091</v>
      </c>
      <c r="B5131">
        <v>1</v>
      </c>
      <c r="C5131">
        <v>12</v>
      </c>
      <c r="D5131">
        <v>6593.0733</v>
      </c>
      <c r="E5131">
        <f>INDEX(Stores[region],MATCH(Sales[[#This Row],[store_no]],Stores[store_no],0))</f>
        <v>1</v>
      </c>
      <c r="F5131" t="str">
        <f>INDEX(Stores[storetype],MATCH(Sales[[#This Row],[store_no]],Stores[store_no],0))</f>
        <v>A</v>
      </c>
      <c r="G5131" t="str">
        <f>INDEX(Stores[location_city],MATCH(Sales[[#This Row],[store_no]],Stores[store_no],0))</f>
        <v>Ann Arbor</v>
      </c>
      <c r="H5131" t="str">
        <f>INDEX(Stores[location_state],MATCH(Sales[[#This Row],[store_no]],Stores[store_no],0))</f>
        <v>Michigan</v>
      </c>
      <c r="I5131">
        <f>INDEX(Stores[sqft],MATCH(Sales[[#This Row],[store_no]],Stores[store_no],0))</f>
        <v>100600</v>
      </c>
      <c r="J5131" s="4" t="str">
        <f>INDEX(Departments[dept_name],MATCH(Sales[[#This Row],[dept_no]],Departments[dept_no],0))</f>
        <v>Jewelery</v>
      </c>
      <c r="K5131" s="4" t="str">
        <f>CONCATENATE(Sales[[#This Row],[region]],Sales[[#This Row],[storetype]])</f>
        <v>1A</v>
      </c>
      <c r="L5131" s="4">
        <f>INDEX(RegionStoreCount[Store Count],MATCH(Sales[[#This Row],[RegionStoretype]],RegionStoreCount[Region/Type],0))</f>
        <v>5</v>
      </c>
      <c r="M5131" s="4">
        <f>AND(Sales[[#This Row],[date]]&lt;=TY_YTDMax,Sales[[#This Row],[date]]&gt;=TY_YTDMin)*Sales[[#This Row],[sales]]</f>
        <v>0</v>
      </c>
      <c r="N5131" s="4">
        <f>AND(Sales[[#This Row],[date]]&lt;=LY_YTDMax,Sales[[#This Row],[date]]&gt;=LY_YTDMin)*Sales[[#This Row],[sales]]</f>
        <v>0</v>
      </c>
      <c r="O5131" s="4">
        <f>AND(Sales[[#This Row],[date]]&gt;=YoY_Min,Sales[[#This Row],[date]]&lt;=TY_YTDMax)*(Sales[[#This Row],[sales]]/Sales[[#This Row],[sqft]])</f>
        <v>6.5537507952286286E-2</v>
      </c>
      <c r="P5131" s="4">
        <f>SUMIF(Sales[RegionStoretype],Sales[[#This Row],[RegionStoretype]],Sales[YoY_SSF])/Sales[[#This Row],[Region_TypeCount]]</f>
        <v>59.469551530910678</v>
      </c>
    </row>
    <row r="5132" spans="1:16" x14ac:dyDescent="0.25">
      <c r="A5132" s="1">
        <v>43091</v>
      </c>
      <c r="B5132">
        <v>1</v>
      </c>
      <c r="C5132">
        <v>16</v>
      </c>
      <c r="D5132">
        <v>31771.143000000004</v>
      </c>
      <c r="E5132">
        <f>INDEX(Stores[region],MATCH(Sales[[#This Row],[store_no]],Stores[store_no],0))</f>
        <v>1</v>
      </c>
      <c r="F5132" t="str">
        <f>INDEX(Stores[storetype],MATCH(Sales[[#This Row],[store_no]],Stores[store_no],0))</f>
        <v>A</v>
      </c>
      <c r="G5132" t="str">
        <f>INDEX(Stores[location_city],MATCH(Sales[[#This Row],[store_no]],Stores[store_no],0))</f>
        <v>Ann Arbor</v>
      </c>
      <c r="H5132" t="str">
        <f>INDEX(Stores[location_state],MATCH(Sales[[#This Row],[store_no]],Stores[store_no],0))</f>
        <v>Michigan</v>
      </c>
      <c r="I5132">
        <f>INDEX(Stores[sqft],MATCH(Sales[[#This Row],[store_no]],Stores[store_no],0))</f>
        <v>100600</v>
      </c>
      <c r="J5132" s="4" t="str">
        <f>INDEX(Departments[dept_name],MATCH(Sales[[#This Row],[dept_no]],Departments[dept_no],0))</f>
        <v>Outdoors</v>
      </c>
      <c r="K5132" s="4" t="str">
        <f>CONCATENATE(Sales[[#This Row],[region]],Sales[[#This Row],[storetype]])</f>
        <v>1A</v>
      </c>
      <c r="L5132" s="4">
        <f>INDEX(RegionStoreCount[Store Count],MATCH(Sales[[#This Row],[RegionStoretype]],RegionStoreCount[Region/Type],0))</f>
        <v>5</v>
      </c>
      <c r="M5132" s="4">
        <f>AND(Sales[[#This Row],[date]]&lt;=TY_YTDMax,Sales[[#This Row],[date]]&gt;=TY_YTDMin)*Sales[[#This Row],[sales]]</f>
        <v>0</v>
      </c>
      <c r="N5132" s="4">
        <f>AND(Sales[[#This Row],[date]]&lt;=LY_YTDMax,Sales[[#This Row],[date]]&gt;=LY_YTDMin)*Sales[[#This Row],[sales]]</f>
        <v>0</v>
      </c>
      <c r="O5132" s="4">
        <f>AND(Sales[[#This Row],[date]]&gt;=YoY_Min,Sales[[#This Row],[date]]&lt;=TY_YTDMax)*(Sales[[#This Row],[sales]]/Sales[[#This Row],[sqft]])</f>
        <v>0.31581653081510935</v>
      </c>
      <c r="P5132" s="4">
        <f>SUMIF(Sales[RegionStoretype],Sales[[#This Row],[RegionStoretype]],Sales[YoY_SSF])/Sales[[#This Row],[Region_TypeCount]]</f>
        <v>59.469551530910678</v>
      </c>
    </row>
    <row r="5133" spans="1:16" x14ac:dyDescent="0.25">
      <c r="A5133" s="1">
        <v>43091</v>
      </c>
      <c r="B5133">
        <v>2</v>
      </c>
      <c r="C5133">
        <v>5</v>
      </c>
      <c r="D5133">
        <v>77976.971099999995</v>
      </c>
      <c r="E5133">
        <f>INDEX(Stores[region],MATCH(Sales[[#This Row],[store_no]],Stores[store_no],0))</f>
        <v>3</v>
      </c>
      <c r="F5133" t="str">
        <f>INDEX(Stores[storetype],MATCH(Sales[[#This Row],[store_no]],Stores[store_no],0))</f>
        <v>A</v>
      </c>
      <c r="G5133" t="str">
        <f>INDEX(Stores[location_city],MATCH(Sales[[#This Row],[store_no]],Stores[store_no],0))</f>
        <v>Minneapolis</v>
      </c>
      <c r="H5133" t="str">
        <f>INDEX(Stores[location_state],MATCH(Sales[[#This Row],[store_no]],Stores[store_no],0))</f>
        <v>Minnesota</v>
      </c>
      <c r="I5133">
        <f>INDEX(Stores[sqft],MATCH(Sales[[#This Row],[store_no]],Stores[store_no],0))</f>
        <v>210400</v>
      </c>
      <c r="J5133" s="4" t="str">
        <f>INDEX(Departments[dept_name],MATCH(Sales[[#This Row],[dept_no]],Departments[dept_no],0))</f>
        <v>Clothing</v>
      </c>
      <c r="K5133" s="4" t="str">
        <f>CONCATENATE(Sales[[#This Row],[region]],Sales[[#This Row],[storetype]])</f>
        <v>3A</v>
      </c>
      <c r="L5133" s="4">
        <f>INDEX(RegionStoreCount[Store Count],MATCH(Sales[[#This Row],[RegionStoretype]],RegionStoreCount[Region/Type],0))</f>
        <v>9</v>
      </c>
      <c r="M5133" s="4">
        <f>AND(Sales[[#This Row],[date]]&lt;=TY_YTDMax,Sales[[#This Row],[date]]&gt;=TY_YTDMin)*Sales[[#This Row],[sales]]</f>
        <v>0</v>
      </c>
      <c r="N5133" s="4">
        <f>AND(Sales[[#This Row],[date]]&lt;=LY_YTDMax,Sales[[#This Row],[date]]&gt;=LY_YTDMin)*Sales[[#This Row],[sales]]</f>
        <v>0</v>
      </c>
      <c r="O5133" s="4">
        <f>AND(Sales[[#This Row],[date]]&gt;=YoY_Min,Sales[[#This Row],[date]]&lt;=TY_YTDMax)*(Sales[[#This Row],[sales]]/Sales[[#This Row],[sqft]])</f>
        <v>0.37061298051330799</v>
      </c>
      <c r="P5133" s="4">
        <f>SUMIF(Sales[RegionStoretype],Sales[[#This Row],[RegionStoretype]],Sales[YoY_SSF])/Sales[[#This Row],[Region_TypeCount]]</f>
        <v>53.603836561720975</v>
      </c>
    </row>
    <row r="5134" spans="1:16" x14ac:dyDescent="0.25">
      <c r="A5134" s="1">
        <v>43091</v>
      </c>
      <c r="B5134">
        <v>2</v>
      </c>
      <c r="C5134">
        <v>19</v>
      </c>
      <c r="D5134">
        <v>70958.806099999987</v>
      </c>
      <c r="E5134">
        <f>INDEX(Stores[region],MATCH(Sales[[#This Row],[store_no]],Stores[store_no],0))</f>
        <v>3</v>
      </c>
      <c r="F5134" t="str">
        <f>INDEX(Stores[storetype],MATCH(Sales[[#This Row],[store_no]],Stores[store_no],0))</f>
        <v>A</v>
      </c>
      <c r="G5134" t="str">
        <f>INDEX(Stores[location_city],MATCH(Sales[[#This Row],[store_no]],Stores[store_no],0))</f>
        <v>Minneapolis</v>
      </c>
      <c r="H5134" t="str">
        <f>INDEX(Stores[location_state],MATCH(Sales[[#This Row],[store_no]],Stores[store_no],0))</f>
        <v>Minnesota</v>
      </c>
      <c r="I5134">
        <f>INDEX(Stores[sqft],MATCH(Sales[[#This Row],[store_no]],Stores[store_no],0))</f>
        <v>210400</v>
      </c>
      <c r="J5134" s="4" t="str">
        <f>INDEX(Departments[dept_name],MATCH(Sales[[#This Row],[dept_no]],Departments[dept_no],0))</f>
        <v>Tools</v>
      </c>
      <c r="K5134" s="4" t="str">
        <f>CONCATENATE(Sales[[#This Row],[region]],Sales[[#This Row],[storetype]])</f>
        <v>3A</v>
      </c>
      <c r="L5134" s="4">
        <f>INDEX(RegionStoreCount[Store Count],MATCH(Sales[[#This Row],[RegionStoretype]],RegionStoreCount[Region/Type],0))</f>
        <v>9</v>
      </c>
      <c r="M5134" s="4">
        <f>AND(Sales[[#This Row],[date]]&lt;=TY_YTDMax,Sales[[#This Row],[date]]&gt;=TY_YTDMin)*Sales[[#This Row],[sales]]</f>
        <v>0</v>
      </c>
      <c r="N5134" s="4">
        <f>AND(Sales[[#This Row],[date]]&lt;=LY_YTDMax,Sales[[#This Row],[date]]&gt;=LY_YTDMin)*Sales[[#This Row],[sales]]</f>
        <v>0</v>
      </c>
      <c r="O5134" s="4">
        <f>AND(Sales[[#This Row],[date]]&gt;=YoY_Min,Sales[[#This Row],[date]]&lt;=TY_YTDMax)*(Sales[[#This Row],[sales]]/Sales[[#This Row],[sqft]])</f>
        <v>0.33725668298479083</v>
      </c>
      <c r="P5134" s="4">
        <f>SUMIF(Sales[RegionStoretype],Sales[[#This Row],[RegionStoretype]],Sales[YoY_SSF])/Sales[[#This Row],[Region_TypeCount]]</f>
        <v>53.603836561720975</v>
      </c>
    </row>
    <row r="5135" spans="1:16" x14ac:dyDescent="0.25">
      <c r="A5135" s="1">
        <v>43091</v>
      </c>
      <c r="B5135">
        <v>3</v>
      </c>
      <c r="C5135">
        <v>5</v>
      </c>
      <c r="D5135">
        <v>84455.143200000006</v>
      </c>
      <c r="E5135">
        <f>INDEX(Stores[region],MATCH(Sales[[#This Row],[store_no]],Stores[store_no],0))</f>
        <v>1</v>
      </c>
      <c r="F5135" t="str">
        <f>INDEX(Stores[storetype],MATCH(Sales[[#This Row],[store_no]],Stores[store_no],0))</f>
        <v>B</v>
      </c>
      <c r="G5135" t="str">
        <f>INDEX(Stores[location_city],MATCH(Sales[[#This Row],[store_no]],Stores[store_no],0))</f>
        <v>Detroit</v>
      </c>
      <c r="H5135" t="str">
        <f>INDEX(Stores[location_state],MATCH(Sales[[#This Row],[store_no]],Stores[store_no],0))</f>
        <v>Michigan</v>
      </c>
      <c r="I5135">
        <f>INDEX(Stores[sqft],MATCH(Sales[[#This Row],[store_no]],Stores[store_no],0))</f>
        <v>114500</v>
      </c>
      <c r="J5135" s="4" t="str">
        <f>INDEX(Departments[dept_name],MATCH(Sales[[#This Row],[dept_no]],Departments[dept_no],0))</f>
        <v>Clothing</v>
      </c>
      <c r="K5135" s="4" t="str">
        <f>CONCATENATE(Sales[[#This Row],[region]],Sales[[#This Row],[storetype]])</f>
        <v>1B</v>
      </c>
      <c r="L5135" s="4">
        <f>INDEX(RegionStoreCount[Store Count],MATCH(Sales[[#This Row],[RegionStoretype]],RegionStoreCount[Region/Type],0))</f>
        <v>5</v>
      </c>
      <c r="M5135" s="4">
        <f>AND(Sales[[#This Row],[date]]&lt;=TY_YTDMax,Sales[[#This Row],[date]]&gt;=TY_YTDMin)*Sales[[#This Row],[sales]]</f>
        <v>0</v>
      </c>
      <c r="N5135" s="4">
        <f>AND(Sales[[#This Row],[date]]&lt;=LY_YTDMax,Sales[[#This Row],[date]]&gt;=LY_YTDMin)*Sales[[#This Row],[sales]]</f>
        <v>0</v>
      </c>
      <c r="O5135" s="4">
        <f>AND(Sales[[#This Row],[date]]&gt;=YoY_Min,Sales[[#This Row],[date]]&lt;=TY_YTDMax)*(Sales[[#This Row],[sales]]/Sales[[#This Row],[sqft]])</f>
        <v>0.73759950393013107</v>
      </c>
      <c r="P5135" s="4">
        <f>SUMIF(Sales[RegionStoretype],Sales[[#This Row],[RegionStoretype]],Sales[YoY_SSF])/Sales[[#This Row],[Region_TypeCount]]</f>
        <v>68.518982968140051</v>
      </c>
    </row>
    <row r="5136" spans="1:16" x14ac:dyDescent="0.25">
      <c r="A5136" s="1">
        <v>43091</v>
      </c>
      <c r="B5136">
        <v>3</v>
      </c>
      <c r="C5136">
        <v>6</v>
      </c>
      <c r="D5136">
        <v>49514.500399999997</v>
      </c>
      <c r="E5136">
        <f>INDEX(Stores[region],MATCH(Sales[[#This Row],[store_no]],Stores[store_no],0))</f>
        <v>1</v>
      </c>
      <c r="F5136" t="str">
        <f>INDEX(Stores[storetype],MATCH(Sales[[#This Row],[store_no]],Stores[store_no],0))</f>
        <v>B</v>
      </c>
      <c r="G5136" t="str">
        <f>INDEX(Stores[location_city],MATCH(Sales[[#This Row],[store_no]],Stores[store_no],0))</f>
        <v>Detroit</v>
      </c>
      <c r="H5136" t="str">
        <f>INDEX(Stores[location_state],MATCH(Sales[[#This Row],[store_no]],Stores[store_no],0))</f>
        <v>Michigan</v>
      </c>
      <c r="I5136">
        <f>INDEX(Stores[sqft],MATCH(Sales[[#This Row],[store_no]],Stores[store_no],0))</f>
        <v>114500</v>
      </c>
      <c r="J5136" s="4" t="str">
        <f>INDEX(Departments[dept_name],MATCH(Sales[[#This Row],[dept_no]],Departments[dept_no],0))</f>
        <v>Computers</v>
      </c>
      <c r="K5136" s="4" t="str">
        <f>CONCATENATE(Sales[[#This Row],[region]],Sales[[#This Row],[storetype]])</f>
        <v>1B</v>
      </c>
      <c r="L5136" s="4">
        <f>INDEX(RegionStoreCount[Store Count],MATCH(Sales[[#This Row],[RegionStoretype]],RegionStoreCount[Region/Type],0))</f>
        <v>5</v>
      </c>
      <c r="M5136" s="4">
        <f>AND(Sales[[#This Row],[date]]&lt;=TY_YTDMax,Sales[[#This Row],[date]]&gt;=TY_YTDMin)*Sales[[#This Row],[sales]]</f>
        <v>0</v>
      </c>
      <c r="N5136" s="4">
        <f>AND(Sales[[#This Row],[date]]&lt;=LY_YTDMax,Sales[[#This Row],[date]]&gt;=LY_YTDMin)*Sales[[#This Row],[sales]]</f>
        <v>0</v>
      </c>
      <c r="O5136" s="4">
        <f>AND(Sales[[#This Row],[date]]&gt;=YoY_Min,Sales[[#This Row],[date]]&lt;=TY_YTDMax)*(Sales[[#This Row],[sales]]/Sales[[#This Row],[sqft]])</f>
        <v>0.43244105152838425</v>
      </c>
      <c r="P5136" s="4">
        <f>SUMIF(Sales[RegionStoretype],Sales[[#This Row],[RegionStoretype]],Sales[YoY_SSF])/Sales[[#This Row],[Region_TypeCount]]</f>
        <v>68.518982968140051</v>
      </c>
    </row>
    <row r="5137" spans="1:16" x14ac:dyDescent="0.25">
      <c r="A5137" s="1">
        <v>43091</v>
      </c>
      <c r="B5137">
        <v>3</v>
      </c>
      <c r="C5137">
        <v>20</v>
      </c>
      <c r="D5137">
        <v>315757.57829999999</v>
      </c>
      <c r="E5137">
        <f>INDEX(Stores[region],MATCH(Sales[[#This Row],[store_no]],Stores[store_no],0))</f>
        <v>1</v>
      </c>
      <c r="F5137" t="str">
        <f>INDEX(Stores[storetype],MATCH(Sales[[#This Row],[store_no]],Stores[store_no],0))</f>
        <v>B</v>
      </c>
      <c r="G5137" t="str">
        <f>INDEX(Stores[location_city],MATCH(Sales[[#This Row],[store_no]],Stores[store_no],0))</f>
        <v>Detroit</v>
      </c>
      <c r="H5137" t="str">
        <f>INDEX(Stores[location_state],MATCH(Sales[[#This Row],[store_no]],Stores[store_no],0))</f>
        <v>Michigan</v>
      </c>
      <c r="I5137">
        <f>INDEX(Stores[sqft],MATCH(Sales[[#This Row],[store_no]],Stores[store_no],0))</f>
        <v>114500</v>
      </c>
      <c r="J5137" s="4" t="str">
        <f>INDEX(Departments[dept_name],MATCH(Sales[[#This Row],[dept_no]],Departments[dept_no],0))</f>
        <v>Toys</v>
      </c>
      <c r="K5137" s="4" t="str">
        <f>CONCATENATE(Sales[[#This Row],[region]],Sales[[#This Row],[storetype]])</f>
        <v>1B</v>
      </c>
      <c r="L5137" s="4">
        <f>INDEX(RegionStoreCount[Store Count],MATCH(Sales[[#This Row],[RegionStoretype]],RegionStoreCount[Region/Type],0))</f>
        <v>5</v>
      </c>
      <c r="M5137" s="4">
        <f>AND(Sales[[#This Row],[date]]&lt;=TY_YTDMax,Sales[[#This Row],[date]]&gt;=TY_YTDMin)*Sales[[#This Row],[sales]]</f>
        <v>0</v>
      </c>
      <c r="N5137" s="4">
        <f>AND(Sales[[#This Row],[date]]&lt;=LY_YTDMax,Sales[[#This Row],[date]]&gt;=LY_YTDMin)*Sales[[#This Row],[sales]]</f>
        <v>0</v>
      </c>
      <c r="O5137" s="4">
        <f>AND(Sales[[#This Row],[date]]&gt;=YoY_Min,Sales[[#This Row],[date]]&lt;=TY_YTDMax)*(Sales[[#This Row],[sales]]/Sales[[#This Row],[sqft]])</f>
        <v>2.7577081074235807</v>
      </c>
      <c r="P5137" s="4">
        <f>SUMIF(Sales[RegionStoretype],Sales[[#This Row],[RegionStoretype]],Sales[YoY_SSF])/Sales[[#This Row],[Region_TypeCount]]</f>
        <v>68.518982968140051</v>
      </c>
    </row>
    <row r="5138" spans="1:16" x14ac:dyDescent="0.25">
      <c r="A5138" s="1">
        <v>43091</v>
      </c>
      <c r="B5138">
        <v>4</v>
      </c>
      <c r="C5138">
        <v>4</v>
      </c>
      <c r="D5138">
        <v>2481.7518</v>
      </c>
      <c r="E5138">
        <f>INDEX(Stores[region],MATCH(Sales[[#This Row],[store_no]],Stores[store_no],0))</f>
        <v>1</v>
      </c>
      <c r="F5138" t="str">
        <f>INDEX(Stores[storetype],MATCH(Sales[[#This Row],[store_no]],Stores[store_no],0))</f>
        <v>A</v>
      </c>
      <c r="G5138" t="str">
        <f>INDEX(Stores[location_city],MATCH(Sales[[#This Row],[store_no]],Stores[store_no],0))</f>
        <v>Cincinnati</v>
      </c>
      <c r="H5138" t="str">
        <f>INDEX(Stores[location_state],MATCH(Sales[[#This Row],[store_no]],Stores[store_no],0))</f>
        <v>Ohio</v>
      </c>
      <c r="I5138">
        <f>INDEX(Stores[sqft],MATCH(Sales[[#This Row],[store_no]],Stores[store_no],0))</f>
        <v>127800</v>
      </c>
      <c r="J5138" s="4" t="str">
        <f>INDEX(Departments[dept_name],MATCH(Sales[[#This Row],[dept_no]],Departments[dept_no],0))</f>
        <v>Books</v>
      </c>
      <c r="K5138" s="4" t="str">
        <f>CONCATENATE(Sales[[#This Row],[region]],Sales[[#This Row],[storetype]])</f>
        <v>1A</v>
      </c>
      <c r="L5138" s="4">
        <f>INDEX(RegionStoreCount[Store Count],MATCH(Sales[[#This Row],[RegionStoretype]],RegionStoreCount[Region/Type],0))</f>
        <v>5</v>
      </c>
      <c r="M5138" s="4">
        <f>AND(Sales[[#This Row],[date]]&lt;=TY_YTDMax,Sales[[#This Row],[date]]&gt;=TY_YTDMin)*Sales[[#This Row],[sales]]</f>
        <v>0</v>
      </c>
      <c r="N5138" s="4">
        <f>AND(Sales[[#This Row],[date]]&lt;=LY_YTDMax,Sales[[#This Row],[date]]&gt;=LY_YTDMin)*Sales[[#This Row],[sales]]</f>
        <v>0</v>
      </c>
      <c r="O5138" s="4">
        <f>AND(Sales[[#This Row],[date]]&gt;=YoY_Min,Sales[[#This Row],[date]]&lt;=TY_YTDMax)*(Sales[[#This Row],[sales]]/Sales[[#This Row],[sqft]])</f>
        <v>1.9419028169014085E-2</v>
      </c>
      <c r="P5138" s="4">
        <f>SUMIF(Sales[RegionStoretype],Sales[[#This Row],[RegionStoretype]],Sales[YoY_SSF])/Sales[[#This Row],[Region_TypeCount]]</f>
        <v>59.469551530910678</v>
      </c>
    </row>
    <row r="5139" spans="1:16" x14ac:dyDescent="0.25">
      <c r="A5139" s="1">
        <v>43091</v>
      </c>
      <c r="B5139">
        <v>5</v>
      </c>
      <c r="C5139">
        <v>7</v>
      </c>
      <c r="D5139">
        <v>53835.554700000001</v>
      </c>
      <c r="E5139">
        <f>INDEX(Stores[region],MATCH(Sales[[#This Row],[store_no]],Stores[store_no],0))</f>
        <v>1</v>
      </c>
      <c r="F5139" t="str">
        <f>INDEX(Stores[storetype],MATCH(Sales[[#This Row],[store_no]],Stores[store_no],0))</f>
        <v>B</v>
      </c>
      <c r="G5139" t="str">
        <f>INDEX(Stores[location_city],MATCH(Sales[[#This Row],[store_no]],Stores[store_no],0))</f>
        <v>Bloomington</v>
      </c>
      <c r="H5139" t="str">
        <f>INDEX(Stores[location_state],MATCH(Sales[[#This Row],[store_no]],Stores[store_no],0))</f>
        <v>Indiana</v>
      </c>
      <c r="I5139">
        <f>INDEX(Stores[sqft],MATCH(Sales[[#This Row],[store_no]],Stores[store_no],0))</f>
        <v>114500</v>
      </c>
      <c r="J5139" s="4" t="str">
        <f>INDEX(Departments[dept_name],MATCH(Sales[[#This Row],[dept_no]],Departments[dept_no],0))</f>
        <v>Electronics</v>
      </c>
      <c r="K5139" s="4" t="str">
        <f>CONCATENATE(Sales[[#This Row],[region]],Sales[[#This Row],[storetype]])</f>
        <v>1B</v>
      </c>
      <c r="L5139" s="4">
        <f>INDEX(RegionStoreCount[Store Count],MATCH(Sales[[#This Row],[RegionStoretype]],RegionStoreCount[Region/Type],0))</f>
        <v>5</v>
      </c>
      <c r="M5139" s="4">
        <f>AND(Sales[[#This Row],[date]]&lt;=TY_YTDMax,Sales[[#This Row],[date]]&gt;=TY_YTDMin)*Sales[[#This Row],[sales]]</f>
        <v>0</v>
      </c>
      <c r="N5139" s="4">
        <f>AND(Sales[[#This Row],[date]]&lt;=LY_YTDMax,Sales[[#This Row],[date]]&gt;=LY_YTDMin)*Sales[[#This Row],[sales]]</f>
        <v>0</v>
      </c>
      <c r="O5139" s="4">
        <f>AND(Sales[[#This Row],[date]]&gt;=YoY_Min,Sales[[#This Row],[date]]&lt;=TY_YTDMax)*(Sales[[#This Row],[sales]]/Sales[[#This Row],[sqft]])</f>
        <v>0.47017951703056771</v>
      </c>
      <c r="P5139" s="4">
        <f>SUMIF(Sales[RegionStoretype],Sales[[#This Row],[RegionStoretype]],Sales[YoY_SSF])/Sales[[#This Row],[Region_TypeCount]]</f>
        <v>68.518982968140051</v>
      </c>
    </row>
    <row r="5140" spans="1:16" x14ac:dyDescent="0.25">
      <c r="A5140" s="1">
        <v>43091</v>
      </c>
      <c r="B5140">
        <v>5</v>
      </c>
      <c r="C5140">
        <v>18</v>
      </c>
      <c r="D5140">
        <v>15271.0309</v>
      </c>
      <c r="E5140">
        <f>INDEX(Stores[region],MATCH(Sales[[#This Row],[store_no]],Stores[store_no],0))</f>
        <v>1</v>
      </c>
      <c r="F5140" t="str">
        <f>INDEX(Stores[storetype],MATCH(Sales[[#This Row],[store_no]],Stores[store_no],0))</f>
        <v>B</v>
      </c>
      <c r="G5140" t="str">
        <f>INDEX(Stores[location_city],MATCH(Sales[[#This Row],[store_no]],Stores[store_no],0))</f>
        <v>Bloomington</v>
      </c>
      <c r="H5140" t="str">
        <f>INDEX(Stores[location_state],MATCH(Sales[[#This Row],[store_no]],Stores[store_no],0))</f>
        <v>Indiana</v>
      </c>
      <c r="I5140">
        <f>INDEX(Stores[sqft],MATCH(Sales[[#This Row],[store_no]],Stores[store_no],0))</f>
        <v>114500</v>
      </c>
      <c r="J5140" s="4" t="str">
        <f>INDEX(Departments[dept_name],MATCH(Sales[[#This Row],[dept_no]],Departments[dept_no],0))</f>
        <v>Sports</v>
      </c>
      <c r="K5140" s="4" t="str">
        <f>CONCATENATE(Sales[[#This Row],[region]],Sales[[#This Row],[storetype]])</f>
        <v>1B</v>
      </c>
      <c r="L5140" s="4">
        <f>INDEX(RegionStoreCount[Store Count],MATCH(Sales[[#This Row],[RegionStoretype]],RegionStoreCount[Region/Type],0))</f>
        <v>5</v>
      </c>
      <c r="M5140" s="4">
        <f>AND(Sales[[#This Row],[date]]&lt;=TY_YTDMax,Sales[[#This Row],[date]]&gt;=TY_YTDMin)*Sales[[#This Row],[sales]]</f>
        <v>0</v>
      </c>
      <c r="N5140" s="4">
        <f>AND(Sales[[#This Row],[date]]&lt;=LY_YTDMax,Sales[[#This Row],[date]]&gt;=LY_YTDMin)*Sales[[#This Row],[sales]]</f>
        <v>0</v>
      </c>
      <c r="O5140" s="4">
        <f>AND(Sales[[#This Row],[date]]&gt;=YoY_Min,Sales[[#This Row],[date]]&lt;=TY_YTDMax)*(Sales[[#This Row],[sales]]/Sales[[#This Row],[sqft]])</f>
        <v>0.13337144890829694</v>
      </c>
      <c r="P5140" s="4">
        <f>SUMIF(Sales[RegionStoretype],Sales[[#This Row],[RegionStoretype]],Sales[YoY_SSF])/Sales[[#This Row],[Region_TypeCount]]</f>
        <v>68.518982968140051</v>
      </c>
    </row>
    <row r="5141" spans="1:16" x14ac:dyDescent="0.25">
      <c r="A5141" s="1">
        <v>43091</v>
      </c>
      <c r="B5141">
        <v>6</v>
      </c>
      <c r="C5141">
        <v>7</v>
      </c>
      <c r="D5141">
        <v>118845.0868</v>
      </c>
      <c r="E5141">
        <f>INDEX(Stores[region],MATCH(Sales[[#This Row],[store_no]],Stores[store_no],0))</f>
        <v>3</v>
      </c>
      <c r="F5141" t="str">
        <f>INDEX(Stores[storetype],MATCH(Sales[[#This Row],[store_no]],Stores[store_no],0))</f>
        <v>A</v>
      </c>
      <c r="G5141" t="str">
        <f>INDEX(Stores[location_city],MATCH(Sales[[#This Row],[store_no]],Stores[store_no],0))</f>
        <v>Green Bay</v>
      </c>
      <c r="H5141" t="str">
        <f>INDEX(Stores[location_state],MATCH(Sales[[#This Row],[store_no]],Stores[store_no],0))</f>
        <v>Wisconsin</v>
      </c>
      <c r="I5141">
        <f>INDEX(Stores[sqft],MATCH(Sales[[#This Row],[store_no]],Stores[store_no],0))</f>
        <v>138800</v>
      </c>
      <c r="J5141" s="4" t="str">
        <f>INDEX(Departments[dept_name],MATCH(Sales[[#This Row],[dept_no]],Departments[dept_no],0))</f>
        <v>Electronics</v>
      </c>
      <c r="K5141" s="4" t="str">
        <f>CONCATENATE(Sales[[#This Row],[region]],Sales[[#This Row],[storetype]])</f>
        <v>3A</v>
      </c>
      <c r="L5141" s="4">
        <f>INDEX(RegionStoreCount[Store Count],MATCH(Sales[[#This Row],[RegionStoretype]],RegionStoreCount[Region/Type],0))</f>
        <v>9</v>
      </c>
      <c r="M5141" s="4">
        <f>AND(Sales[[#This Row],[date]]&lt;=TY_YTDMax,Sales[[#This Row],[date]]&gt;=TY_YTDMin)*Sales[[#This Row],[sales]]</f>
        <v>0</v>
      </c>
      <c r="N5141" s="4">
        <f>AND(Sales[[#This Row],[date]]&lt;=LY_YTDMax,Sales[[#This Row],[date]]&gt;=LY_YTDMin)*Sales[[#This Row],[sales]]</f>
        <v>0</v>
      </c>
      <c r="O5141" s="4">
        <f>AND(Sales[[#This Row],[date]]&gt;=YoY_Min,Sales[[#This Row],[date]]&lt;=TY_YTDMax)*(Sales[[#This Row],[sales]]/Sales[[#This Row],[sqft]])</f>
        <v>0.8562326138328531</v>
      </c>
      <c r="P5141" s="4">
        <f>SUMIF(Sales[RegionStoretype],Sales[[#This Row],[RegionStoretype]],Sales[YoY_SSF])/Sales[[#This Row],[Region_TypeCount]]</f>
        <v>53.603836561720975</v>
      </c>
    </row>
    <row r="5142" spans="1:16" x14ac:dyDescent="0.25">
      <c r="A5142" s="1">
        <v>43091</v>
      </c>
      <c r="B5142">
        <v>6</v>
      </c>
      <c r="C5142">
        <v>13</v>
      </c>
      <c r="D5142">
        <v>98041.455000000016</v>
      </c>
      <c r="E5142">
        <f>INDEX(Stores[region],MATCH(Sales[[#This Row],[store_no]],Stores[store_no],0))</f>
        <v>3</v>
      </c>
      <c r="F5142" t="str">
        <f>INDEX(Stores[storetype],MATCH(Sales[[#This Row],[store_no]],Stores[store_no],0))</f>
        <v>A</v>
      </c>
      <c r="G5142" t="str">
        <f>INDEX(Stores[location_city],MATCH(Sales[[#This Row],[store_no]],Stores[store_no],0))</f>
        <v>Green Bay</v>
      </c>
      <c r="H5142" t="str">
        <f>INDEX(Stores[location_state],MATCH(Sales[[#This Row],[store_no]],Stores[store_no],0))</f>
        <v>Wisconsin</v>
      </c>
      <c r="I5142">
        <f>INDEX(Stores[sqft],MATCH(Sales[[#This Row],[store_no]],Stores[store_no],0))</f>
        <v>138800</v>
      </c>
      <c r="J5142" s="4" t="str">
        <f>INDEX(Departments[dept_name],MATCH(Sales[[#This Row],[dept_no]],Departments[dept_no],0))</f>
        <v>Kids</v>
      </c>
      <c r="K5142" s="4" t="str">
        <f>CONCATENATE(Sales[[#This Row],[region]],Sales[[#This Row],[storetype]])</f>
        <v>3A</v>
      </c>
      <c r="L5142" s="4">
        <f>INDEX(RegionStoreCount[Store Count],MATCH(Sales[[#This Row],[RegionStoretype]],RegionStoreCount[Region/Type],0))</f>
        <v>9</v>
      </c>
      <c r="M5142" s="4">
        <f>AND(Sales[[#This Row],[date]]&lt;=TY_YTDMax,Sales[[#This Row],[date]]&gt;=TY_YTDMin)*Sales[[#This Row],[sales]]</f>
        <v>0</v>
      </c>
      <c r="N5142" s="4">
        <f>AND(Sales[[#This Row],[date]]&lt;=LY_YTDMax,Sales[[#This Row],[date]]&gt;=LY_YTDMin)*Sales[[#This Row],[sales]]</f>
        <v>0</v>
      </c>
      <c r="O5142" s="4">
        <f>AND(Sales[[#This Row],[date]]&gt;=YoY_Min,Sales[[#This Row],[date]]&lt;=TY_YTDMax)*(Sales[[#This Row],[sales]]/Sales[[#This Row],[sqft]])</f>
        <v>0.70635054034582145</v>
      </c>
      <c r="P5142" s="4">
        <f>SUMIF(Sales[RegionStoretype],Sales[[#This Row],[RegionStoretype]],Sales[YoY_SSF])/Sales[[#This Row],[Region_TypeCount]]</f>
        <v>53.603836561720975</v>
      </c>
    </row>
    <row r="5143" spans="1:16" x14ac:dyDescent="0.25">
      <c r="A5143" s="1">
        <v>43091</v>
      </c>
      <c r="B5143">
        <v>6</v>
      </c>
      <c r="C5143">
        <v>14</v>
      </c>
      <c r="D5143">
        <v>47961.705100000006</v>
      </c>
      <c r="E5143">
        <f>INDEX(Stores[region],MATCH(Sales[[#This Row],[store_no]],Stores[store_no],0))</f>
        <v>3</v>
      </c>
      <c r="F5143" t="str">
        <f>INDEX(Stores[storetype],MATCH(Sales[[#This Row],[store_no]],Stores[store_no],0))</f>
        <v>A</v>
      </c>
      <c r="G5143" t="str">
        <f>INDEX(Stores[location_city],MATCH(Sales[[#This Row],[store_no]],Stores[store_no],0))</f>
        <v>Green Bay</v>
      </c>
      <c r="H5143" t="str">
        <f>INDEX(Stores[location_state],MATCH(Sales[[#This Row],[store_no]],Stores[store_no],0))</f>
        <v>Wisconsin</v>
      </c>
      <c r="I5143">
        <f>INDEX(Stores[sqft],MATCH(Sales[[#This Row],[store_no]],Stores[store_no],0))</f>
        <v>138800</v>
      </c>
      <c r="J5143" s="4" t="str">
        <f>INDEX(Departments[dept_name],MATCH(Sales[[#This Row],[dept_no]],Departments[dept_no],0))</f>
        <v>Movies</v>
      </c>
      <c r="K5143" s="4" t="str">
        <f>CONCATENATE(Sales[[#This Row],[region]],Sales[[#This Row],[storetype]])</f>
        <v>3A</v>
      </c>
      <c r="L5143" s="4">
        <f>INDEX(RegionStoreCount[Store Count],MATCH(Sales[[#This Row],[RegionStoretype]],RegionStoreCount[Region/Type],0))</f>
        <v>9</v>
      </c>
      <c r="M5143" s="4">
        <f>AND(Sales[[#This Row],[date]]&lt;=TY_YTDMax,Sales[[#This Row],[date]]&gt;=TY_YTDMin)*Sales[[#This Row],[sales]]</f>
        <v>0</v>
      </c>
      <c r="N5143" s="4">
        <f>AND(Sales[[#This Row],[date]]&lt;=LY_YTDMax,Sales[[#This Row],[date]]&gt;=LY_YTDMin)*Sales[[#This Row],[sales]]</f>
        <v>0</v>
      </c>
      <c r="O5143" s="4">
        <f>AND(Sales[[#This Row],[date]]&gt;=YoY_Min,Sales[[#This Row],[date]]&lt;=TY_YTDMax)*(Sales[[#This Row],[sales]]/Sales[[#This Row],[sqft]])</f>
        <v>0.34554542579250724</v>
      </c>
      <c r="P5143" s="4">
        <f>SUMIF(Sales[RegionStoretype],Sales[[#This Row],[RegionStoretype]],Sales[YoY_SSF])/Sales[[#This Row],[Region_TypeCount]]</f>
        <v>53.603836561720975</v>
      </c>
    </row>
    <row r="5144" spans="1:16" x14ac:dyDescent="0.25">
      <c r="A5144" s="1">
        <v>43091</v>
      </c>
      <c r="B5144">
        <v>8</v>
      </c>
      <c r="C5144">
        <v>12</v>
      </c>
      <c r="D5144">
        <v>37271.3698</v>
      </c>
      <c r="E5144">
        <f>INDEX(Stores[region],MATCH(Sales[[#This Row],[store_no]],Stores[store_no],0))</f>
        <v>3</v>
      </c>
      <c r="F5144" t="str">
        <f>INDEX(Stores[storetype],MATCH(Sales[[#This Row],[store_no]],Stores[store_no],0))</f>
        <v>A</v>
      </c>
      <c r="G5144" t="str">
        <f>INDEX(Stores[location_city],MATCH(Sales[[#This Row],[store_no]],Stores[store_no],0))</f>
        <v>Saint Louis</v>
      </c>
      <c r="H5144" t="str">
        <f>INDEX(Stores[location_state],MATCH(Sales[[#This Row],[store_no]],Stores[store_no],0))</f>
        <v>Missouri</v>
      </c>
      <c r="I5144">
        <f>INDEX(Stores[sqft],MATCH(Sales[[#This Row],[store_no]],Stores[store_no],0))</f>
        <v>198900</v>
      </c>
      <c r="J5144" s="4" t="str">
        <f>INDEX(Departments[dept_name],MATCH(Sales[[#This Row],[dept_no]],Departments[dept_no],0))</f>
        <v>Jewelery</v>
      </c>
      <c r="K5144" s="4" t="str">
        <f>CONCATENATE(Sales[[#This Row],[region]],Sales[[#This Row],[storetype]])</f>
        <v>3A</v>
      </c>
      <c r="L5144" s="4">
        <f>INDEX(RegionStoreCount[Store Count],MATCH(Sales[[#This Row],[RegionStoretype]],RegionStoreCount[Region/Type],0))</f>
        <v>9</v>
      </c>
      <c r="M5144" s="4">
        <f>AND(Sales[[#This Row],[date]]&lt;=TY_YTDMax,Sales[[#This Row],[date]]&gt;=TY_YTDMin)*Sales[[#This Row],[sales]]</f>
        <v>0</v>
      </c>
      <c r="N5144" s="4">
        <f>AND(Sales[[#This Row],[date]]&lt;=LY_YTDMax,Sales[[#This Row],[date]]&gt;=LY_YTDMin)*Sales[[#This Row],[sales]]</f>
        <v>0</v>
      </c>
      <c r="O5144" s="4">
        <f>AND(Sales[[#This Row],[date]]&gt;=YoY_Min,Sales[[#This Row],[date]]&lt;=TY_YTDMax)*(Sales[[#This Row],[sales]]/Sales[[#This Row],[sqft]])</f>
        <v>0.18738748014077425</v>
      </c>
      <c r="P5144" s="4">
        <f>SUMIF(Sales[RegionStoretype],Sales[[#This Row],[RegionStoretype]],Sales[YoY_SSF])/Sales[[#This Row],[Region_TypeCount]]</f>
        <v>53.603836561720975</v>
      </c>
    </row>
    <row r="5145" spans="1:16" x14ac:dyDescent="0.25">
      <c r="A5145" s="1">
        <v>43091</v>
      </c>
      <c r="B5145">
        <v>8</v>
      </c>
      <c r="C5145">
        <v>17</v>
      </c>
      <c r="D5145">
        <v>271156.74659999995</v>
      </c>
      <c r="E5145">
        <f>INDEX(Stores[region],MATCH(Sales[[#This Row],[store_no]],Stores[store_no],0))</f>
        <v>3</v>
      </c>
      <c r="F5145" t="str">
        <f>INDEX(Stores[storetype],MATCH(Sales[[#This Row],[store_no]],Stores[store_no],0))</f>
        <v>A</v>
      </c>
      <c r="G5145" t="str">
        <f>INDEX(Stores[location_city],MATCH(Sales[[#This Row],[store_no]],Stores[store_no],0))</f>
        <v>Saint Louis</v>
      </c>
      <c r="H5145" t="str">
        <f>INDEX(Stores[location_state],MATCH(Sales[[#This Row],[store_no]],Stores[store_no],0))</f>
        <v>Missouri</v>
      </c>
      <c r="I5145">
        <f>INDEX(Stores[sqft],MATCH(Sales[[#This Row],[store_no]],Stores[store_no],0))</f>
        <v>198900</v>
      </c>
      <c r="J5145" s="4" t="str">
        <f>INDEX(Departments[dept_name],MATCH(Sales[[#This Row],[dept_no]],Departments[dept_no],0))</f>
        <v>Shoes</v>
      </c>
      <c r="K5145" s="4" t="str">
        <f>CONCATENATE(Sales[[#This Row],[region]],Sales[[#This Row],[storetype]])</f>
        <v>3A</v>
      </c>
      <c r="L5145" s="4">
        <f>INDEX(RegionStoreCount[Store Count],MATCH(Sales[[#This Row],[RegionStoretype]],RegionStoreCount[Region/Type],0))</f>
        <v>9</v>
      </c>
      <c r="M5145" s="4">
        <f>AND(Sales[[#This Row],[date]]&lt;=TY_YTDMax,Sales[[#This Row],[date]]&gt;=TY_YTDMin)*Sales[[#This Row],[sales]]</f>
        <v>0</v>
      </c>
      <c r="N5145" s="4">
        <f>AND(Sales[[#This Row],[date]]&lt;=LY_YTDMax,Sales[[#This Row],[date]]&gt;=LY_YTDMin)*Sales[[#This Row],[sales]]</f>
        <v>0</v>
      </c>
      <c r="O5145" s="4">
        <f>AND(Sales[[#This Row],[date]]&gt;=YoY_Min,Sales[[#This Row],[date]]&lt;=TY_YTDMax)*(Sales[[#This Row],[sales]]/Sales[[#This Row],[sqft]])</f>
        <v>1.3632817828054296</v>
      </c>
      <c r="P5145" s="4">
        <f>SUMIF(Sales[RegionStoretype],Sales[[#This Row],[RegionStoretype]],Sales[YoY_SSF])/Sales[[#This Row],[Region_TypeCount]]</f>
        <v>53.603836561720975</v>
      </c>
    </row>
    <row r="5146" spans="1:16" x14ac:dyDescent="0.25">
      <c r="A5146" s="1">
        <v>43091</v>
      </c>
      <c r="B5146">
        <v>8</v>
      </c>
      <c r="C5146">
        <v>18</v>
      </c>
      <c r="D5146">
        <v>342179.33630000002</v>
      </c>
      <c r="E5146">
        <f>INDEX(Stores[region],MATCH(Sales[[#This Row],[store_no]],Stores[store_no],0))</f>
        <v>3</v>
      </c>
      <c r="F5146" t="str">
        <f>INDEX(Stores[storetype],MATCH(Sales[[#This Row],[store_no]],Stores[store_no],0))</f>
        <v>A</v>
      </c>
      <c r="G5146" t="str">
        <f>INDEX(Stores[location_city],MATCH(Sales[[#This Row],[store_no]],Stores[store_no],0))</f>
        <v>Saint Louis</v>
      </c>
      <c r="H5146" t="str">
        <f>INDEX(Stores[location_state],MATCH(Sales[[#This Row],[store_no]],Stores[store_no],0))</f>
        <v>Missouri</v>
      </c>
      <c r="I5146">
        <f>INDEX(Stores[sqft],MATCH(Sales[[#This Row],[store_no]],Stores[store_no],0))</f>
        <v>198900</v>
      </c>
      <c r="J5146" s="4" t="str">
        <f>INDEX(Departments[dept_name],MATCH(Sales[[#This Row],[dept_no]],Departments[dept_no],0))</f>
        <v>Sports</v>
      </c>
      <c r="K5146" s="4" t="str">
        <f>CONCATENATE(Sales[[#This Row],[region]],Sales[[#This Row],[storetype]])</f>
        <v>3A</v>
      </c>
      <c r="L5146" s="4">
        <f>INDEX(RegionStoreCount[Store Count],MATCH(Sales[[#This Row],[RegionStoretype]],RegionStoreCount[Region/Type],0))</f>
        <v>9</v>
      </c>
      <c r="M5146" s="4">
        <f>AND(Sales[[#This Row],[date]]&lt;=TY_YTDMax,Sales[[#This Row],[date]]&gt;=TY_YTDMin)*Sales[[#This Row],[sales]]</f>
        <v>0</v>
      </c>
      <c r="N5146" s="4">
        <f>AND(Sales[[#This Row],[date]]&lt;=LY_YTDMax,Sales[[#This Row],[date]]&gt;=LY_YTDMin)*Sales[[#This Row],[sales]]</f>
        <v>0</v>
      </c>
      <c r="O5146" s="4">
        <f>AND(Sales[[#This Row],[date]]&gt;=YoY_Min,Sales[[#This Row],[date]]&lt;=TY_YTDMax)*(Sales[[#This Row],[sales]]/Sales[[#This Row],[sqft]])</f>
        <v>1.7203586540975366</v>
      </c>
      <c r="P5146" s="4">
        <f>SUMIF(Sales[RegionStoretype],Sales[[#This Row],[RegionStoretype]],Sales[YoY_SSF])/Sales[[#This Row],[Region_TypeCount]]</f>
        <v>53.603836561720975</v>
      </c>
    </row>
    <row r="5147" spans="1:16" x14ac:dyDescent="0.25">
      <c r="A5147" s="1">
        <v>43091</v>
      </c>
      <c r="B5147">
        <v>9</v>
      </c>
      <c r="C5147">
        <v>1</v>
      </c>
      <c r="D5147">
        <v>18951.326300000001</v>
      </c>
      <c r="E5147">
        <f>INDEX(Stores[region],MATCH(Sales[[#This Row],[store_no]],Stores[store_no],0))</f>
        <v>1</v>
      </c>
      <c r="F5147" t="str">
        <f>INDEX(Stores[storetype],MATCH(Sales[[#This Row],[store_no]],Stores[store_no],0))</f>
        <v>B</v>
      </c>
      <c r="G5147" t="str">
        <f>INDEX(Stores[location_city],MATCH(Sales[[#This Row],[store_no]],Stores[store_no],0))</f>
        <v>Columbus</v>
      </c>
      <c r="H5147" t="str">
        <f>INDEX(Stores[location_state],MATCH(Sales[[#This Row],[store_no]],Stores[store_no],0))</f>
        <v>Ohio</v>
      </c>
      <c r="I5147">
        <f>INDEX(Stores[sqft],MATCH(Sales[[#This Row],[store_no]],Stores[store_no],0))</f>
        <v>221800</v>
      </c>
      <c r="J5147" s="4" t="str">
        <f>INDEX(Departments[dept_name],MATCH(Sales[[#This Row],[dept_no]],Departments[dept_no],0))</f>
        <v>Automotive</v>
      </c>
      <c r="K5147" s="4" t="str">
        <f>CONCATENATE(Sales[[#This Row],[region]],Sales[[#This Row],[storetype]])</f>
        <v>1B</v>
      </c>
      <c r="L5147" s="4">
        <f>INDEX(RegionStoreCount[Store Count],MATCH(Sales[[#This Row],[RegionStoretype]],RegionStoreCount[Region/Type],0))</f>
        <v>5</v>
      </c>
      <c r="M5147" s="4">
        <f>AND(Sales[[#This Row],[date]]&lt;=TY_YTDMax,Sales[[#This Row],[date]]&gt;=TY_YTDMin)*Sales[[#This Row],[sales]]</f>
        <v>0</v>
      </c>
      <c r="N5147" s="4">
        <f>AND(Sales[[#This Row],[date]]&lt;=LY_YTDMax,Sales[[#This Row],[date]]&gt;=LY_YTDMin)*Sales[[#This Row],[sales]]</f>
        <v>0</v>
      </c>
      <c r="O5147" s="4">
        <f>AND(Sales[[#This Row],[date]]&gt;=YoY_Min,Sales[[#This Row],[date]]&lt;=TY_YTDMax)*(Sales[[#This Row],[sales]]/Sales[[#This Row],[sqft]])</f>
        <v>8.5443310640216416E-2</v>
      </c>
      <c r="P5147" s="4">
        <f>SUMIF(Sales[RegionStoretype],Sales[[#This Row],[RegionStoretype]],Sales[YoY_SSF])/Sales[[#This Row],[Region_TypeCount]]</f>
        <v>68.518982968140051</v>
      </c>
    </row>
    <row r="5148" spans="1:16" x14ac:dyDescent="0.25">
      <c r="A5148" s="1">
        <v>43091</v>
      </c>
      <c r="B5148">
        <v>9</v>
      </c>
      <c r="C5148">
        <v>4</v>
      </c>
      <c r="D5148">
        <v>6669.0855000000001</v>
      </c>
      <c r="E5148">
        <f>INDEX(Stores[region],MATCH(Sales[[#This Row],[store_no]],Stores[store_no],0))</f>
        <v>1</v>
      </c>
      <c r="F5148" t="str">
        <f>INDEX(Stores[storetype],MATCH(Sales[[#This Row],[store_no]],Stores[store_no],0))</f>
        <v>B</v>
      </c>
      <c r="G5148" t="str">
        <f>INDEX(Stores[location_city],MATCH(Sales[[#This Row],[store_no]],Stores[store_no],0))</f>
        <v>Columbus</v>
      </c>
      <c r="H5148" t="str">
        <f>INDEX(Stores[location_state],MATCH(Sales[[#This Row],[store_no]],Stores[store_no],0))</f>
        <v>Ohio</v>
      </c>
      <c r="I5148">
        <f>INDEX(Stores[sqft],MATCH(Sales[[#This Row],[store_no]],Stores[store_no],0))</f>
        <v>221800</v>
      </c>
      <c r="J5148" s="4" t="str">
        <f>INDEX(Departments[dept_name],MATCH(Sales[[#This Row],[dept_no]],Departments[dept_no],0))</f>
        <v>Books</v>
      </c>
      <c r="K5148" s="4" t="str">
        <f>CONCATENATE(Sales[[#This Row],[region]],Sales[[#This Row],[storetype]])</f>
        <v>1B</v>
      </c>
      <c r="L5148" s="4">
        <f>INDEX(RegionStoreCount[Store Count],MATCH(Sales[[#This Row],[RegionStoretype]],RegionStoreCount[Region/Type],0))</f>
        <v>5</v>
      </c>
      <c r="M5148" s="4">
        <f>AND(Sales[[#This Row],[date]]&lt;=TY_YTDMax,Sales[[#This Row],[date]]&gt;=TY_YTDMin)*Sales[[#This Row],[sales]]</f>
        <v>0</v>
      </c>
      <c r="N5148" s="4">
        <f>AND(Sales[[#This Row],[date]]&lt;=LY_YTDMax,Sales[[#This Row],[date]]&gt;=LY_YTDMin)*Sales[[#This Row],[sales]]</f>
        <v>0</v>
      </c>
      <c r="O5148" s="4">
        <f>AND(Sales[[#This Row],[date]]&gt;=YoY_Min,Sales[[#This Row],[date]]&lt;=TY_YTDMax)*(Sales[[#This Row],[sales]]/Sales[[#This Row],[sqft]])</f>
        <v>3.0068013976555456E-2</v>
      </c>
      <c r="P5148" s="4">
        <f>SUMIF(Sales[RegionStoretype],Sales[[#This Row],[RegionStoretype]],Sales[YoY_SSF])/Sales[[#This Row],[Region_TypeCount]]</f>
        <v>68.518982968140051</v>
      </c>
    </row>
    <row r="5149" spans="1:16" x14ac:dyDescent="0.25">
      <c r="A5149" s="1">
        <v>43091</v>
      </c>
      <c r="B5149">
        <v>9</v>
      </c>
      <c r="C5149">
        <v>7</v>
      </c>
      <c r="D5149">
        <v>137033.4068</v>
      </c>
      <c r="E5149">
        <f>INDEX(Stores[region],MATCH(Sales[[#This Row],[store_no]],Stores[store_no],0))</f>
        <v>1</v>
      </c>
      <c r="F5149" t="str">
        <f>INDEX(Stores[storetype],MATCH(Sales[[#This Row],[store_no]],Stores[store_no],0))</f>
        <v>B</v>
      </c>
      <c r="G5149" t="str">
        <f>INDEX(Stores[location_city],MATCH(Sales[[#This Row],[store_no]],Stores[store_no],0))</f>
        <v>Columbus</v>
      </c>
      <c r="H5149" t="str">
        <f>INDEX(Stores[location_state],MATCH(Sales[[#This Row],[store_no]],Stores[store_no],0))</f>
        <v>Ohio</v>
      </c>
      <c r="I5149">
        <f>INDEX(Stores[sqft],MATCH(Sales[[#This Row],[store_no]],Stores[store_no],0))</f>
        <v>221800</v>
      </c>
      <c r="J5149" s="4" t="str">
        <f>INDEX(Departments[dept_name],MATCH(Sales[[#This Row],[dept_no]],Departments[dept_no],0))</f>
        <v>Electronics</v>
      </c>
      <c r="K5149" s="4" t="str">
        <f>CONCATENATE(Sales[[#This Row],[region]],Sales[[#This Row],[storetype]])</f>
        <v>1B</v>
      </c>
      <c r="L5149" s="4">
        <f>INDEX(RegionStoreCount[Store Count],MATCH(Sales[[#This Row],[RegionStoretype]],RegionStoreCount[Region/Type],0))</f>
        <v>5</v>
      </c>
      <c r="M5149" s="4">
        <f>AND(Sales[[#This Row],[date]]&lt;=TY_YTDMax,Sales[[#This Row],[date]]&gt;=TY_YTDMin)*Sales[[#This Row],[sales]]</f>
        <v>0</v>
      </c>
      <c r="N5149" s="4">
        <f>AND(Sales[[#This Row],[date]]&lt;=LY_YTDMax,Sales[[#This Row],[date]]&gt;=LY_YTDMin)*Sales[[#This Row],[sales]]</f>
        <v>0</v>
      </c>
      <c r="O5149" s="4">
        <f>AND(Sales[[#This Row],[date]]&gt;=YoY_Min,Sales[[#This Row],[date]]&lt;=TY_YTDMax)*(Sales[[#This Row],[sales]]/Sales[[#This Row],[sqft]])</f>
        <v>0.61782419657348964</v>
      </c>
      <c r="P5149" s="4">
        <f>SUMIF(Sales[RegionStoretype],Sales[[#This Row],[RegionStoretype]],Sales[YoY_SSF])/Sales[[#This Row],[Region_TypeCount]]</f>
        <v>68.518982968140051</v>
      </c>
    </row>
    <row r="5150" spans="1:16" x14ac:dyDescent="0.25">
      <c r="A5150" s="1">
        <v>43091</v>
      </c>
      <c r="B5150">
        <v>9</v>
      </c>
      <c r="C5150">
        <v>10</v>
      </c>
      <c r="D5150">
        <v>44644.590400000001</v>
      </c>
      <c r="E5150">
        <f>INDEX(Stores[region],MATCH(Sales[[#This Row],[store_no]],Stores[store_no],0))</f>
        <v>1</v>
      </c>
      <c r="F5150" t="str">
        <f>INDEX(Stores[storetype],MATCH(Sales[[#This Row],[store_no]],Stores[store_no],0))</f>
        <v>B</v>
      </c>
      <c r="G5150" t="str">
        <f>INDEX(Stores[location_city],MATCH(Sales[[#This Row],[store_no]],Stores[store_no],0))</f>
        <v>Columbus</v>
      </c>
      <c r="H5150" t="str">
        <f>INDEX(Stores[location_state],MATCH(Sales[[#This Row],[store_no]],Stores[store_no],0))</f>
        <v>Ohio</v>
      </c>
      <c r="I5150">
        <f>INDEX(Stores[sqft],MATCH(Sales[[#This Row],[store_no]],Stores[store_no],0))</f>
        <v>221800</v>
      </c>
      <c r="J5150" s="4" t="str">
        <f>INDEX(Departments[dept_name],MATCH(Sales[[#This Row],[dept_no]],Departments[dept_no],0))</f>
        <v>Health</v>
      </c>
      <c r="K5150" s="4" t="str">
        <f>CONCATENATE(Sales[[#This Row],[region]],Sales[[#This Row],[storetype]])</f>
        <v>1B</v>
      </c>
      <c r="L5150" s="4">
        <f>INDEX(RegionStoreCount[Store Count],MATCH(Sales[[#This Row],[RegionStoretype]],RegionStoreCount[Region/Type],0))</f>
        <v>5</v>
      </c>
      <c r="M5150" s="4">
        <f>AND(Sales[[#This Row],[date]]&lt;=TY_YTDMax,Sales[[#This Row],[date]]&gt;=TY_YTDMin)*Sales[[#This Row],[sales]]</f>
        <v>0</v>
      </c>
      <c r="N5150" s="4">
        <f>AND(Sales[[#This Row],[date]]&lt;=LY_YTDMax,Sales[[#This Row],[date]]&gt;=LY_YTDMin)*Sales[[#This Row],[sales]]</f>
        <v>0</v>
      </c>
      <c r="O5150" s="4">
        <f>AND(Sales[[#This Row],[date]]&gt;=YoY_Min,Sales[[#This Row],[date]]&lt;=TY_YTDMax)*(Sales[[#This Row],[sales]]/Sales[[#This Row],[sqft]])</f>
        <v>0.20128309467989181</v>
      </c>
      <c r="P5150" s="4">
        <f>SUMIF(Sales[RegionStoretype],Sales[[#This Row],[RegionStoretype]],Sales[YoY_SSF])/Sales[[#This Row],[Region_TypeCount]]</f>
        <v>68.518982968140051</v>
      </c>
    </row>
    <row r="5151" spans="1:16" x14ac:dyDescent="0.25">
      <c r="A5151" s="1">
        <v>43091</v>
      </c>
      <c r="B5151">
        <v>9</v>
      </c>
      <c r="C5151">
        <v>11</v>
      </c>
      <c r="D5151">
        <v>45527.317800000004</v>
      </c>
      <c r="E5151">
        <f>INDEX(Stores[region],MATCH(Sales[[#This Row],[store_no]],Stores[store_no],0))</f>
        <v>1</v>
      </c>
      <c r="F5151" t="str">
        <f>INDEX(Stores[storetype],MATCH(Sales[[#This Row],[store_no]],Stores[store_no],0))</f>
        <v>B</v>
      </c>
      <c r="G5151" t="str">
        <f>INDEX(Stores[location_city],MATCH(Sales[[#This Row],[store_no]],Stores[store_no],0))</f>
        <v>Columbus</v>
      </c>
      <c r="H5151" t="str">
        <f>INDEX(Stores[location_state],MATCH(Sales[[#This Row],[store_no]],Stores[store_no],0))</f>
        <v>Ohio</v>
      </c>
      <c r="I5151">
        <f>INDEX(Stores[sqft],MATCH(Sales[[#This Row],[store_no]],Stores[store_no],0))</f>
        <v>221800</v>
      </c>
      <c r="J5151" s="4" t="str">
        <f>INDEX(Departments[dept_name],MATCH(Sales[[#This Row],[dept_no]],Departments[dept_no],0))</f>
        <v>Home</v>
      </c>
      <c r="K5151" s="4" t="str">
        <f>CONCATENATE(Sales[[#This Row],[region]],Sales[[#This Row],[storetype]])</f>
        <v>1B</v>
      </c>
      <c r="L5151" s="4">
        <f>INDEX(RegionStoreCount[Store Count],MATCH(Sales[[#This Row],[RegionStoretype]],RegionStoreCount[Region/Type],0))</f>
        <v>5</v>
      </c>
      <c r="M5151" s="4">
        <f>AND(Sales[[#This Row],[date]]&lt;=TY_YTDMax,Sales[[#This Row],[date]]&gt;=TY_YTDMin)*Sales[[#This Row],[sales]]</f>
        <v>0</v>
      </c>
      <c r="N5151" s="4">
        <f>AND(Sales[[#This Row],[date]]&lt;=LY_YTDMax,Sales[[#This Row],[date]]&gt;=LY_YTDMin)*Sales[[#This Row],[sales]]</f>
        <v>0</v>
      </c>
      <c r="O5151" s="4">
        <f>AND(Sales[[#This Row],[date]]&gt;=YoY_Min,Sales[[#This Row],[date]]&lt;=TY_YTDMax)*(Sales[[#This Row],[sales]]/Sales[[#This Row],[sqft]])</f>
        <v>0.20526292966636611</v>
      </c>
      <c r="P5151" s="4">
        <f>SUMIF(Sales[RegionStoretype],Sales[[#This Row],[RegionStoretype]],Sales[YoY_SSF])/Sales[[#This Row],[Region_TypeCount]]</f>
        <v>68.518982968140051</v>
      </c>
    </row>
    <row r="5152" spans="1:16" x14ac:dyDescent="0.25">
      <c r="A5152" s="1">
        <v>43091</v>
      </c>
      <c r="B5152">
        <v>9</v>
      </c>
      <c r="C5152">
        <v>15</v>
      </c>
      <c r="D5152">
        <v>93003.497500000012</v>
      </c>
      <c r="E5152">
        <f>INDEX(Stores[region],MATCH(Sales[[#This Row],[store_no]],Stores[store_no],0))</f>
        <v>1</v>
      </c>
      <c r="F5152" t="str">
        <f>INDEX(Stores[storetype],MATCH(Sales[[#This Row],[store_no]],Stores[store_no],0))</f>
        <v>B</v>
      </c>
      <c r="G5152" t="str">
        <f>INDEX(Stores[location_city],MATCH(Sales[[#This Row],[store_no]],Stores[store_no],0))</f>
        <v>Columbus</v>
      </c>
      <c r="H5152" t="str">
        <f>INDEX(Stores[location_state],MATCH(Sales[[#This Row],[store_no]],Stores[store_no],0))</f>
        <v>Ohio</v>
      </c>
      <c r="I5152">
        <f>INDEX(Stores[sqft],MATCH(Sales[[#This Row],[store_no]],Stores[store_no],0))</f>
        <v>221800</v>
      </c>
      <c r="J5152" s="4" t="str">
        <f>INDEX(Departments[dept_name],MATCH(Sales[[#This Row],[dept_no]],Departments[dept_no],0))</f>
        <v>Music</v>
      </c>
      <c r="K5152" s="4" t="str">
        <f>CONCATENATE(Sales[[#This Row],[region]],Sales[[#This Row],[storetype]])</f>
        <v>1B</v>
      </c>
      <c r="L5152" s="4">
        <f>INDEX(RegionStoreCount[Store Count],MATCH(Sales[[#This Row],[RegionStoretype]],RegionStoreCount[Region/Type],0))</f>
        <v>5</v>
      </c>
      <c r="M5152" s="4">
        <f>AND(Sales[[#This Row],[date]]&lt;=TY_YTDMax,Sales[[#This Row],[date]]&gt;=TY_YTDMin)*Sales[[#This Row],[sales]]</f>
        <v>0</v>
      </c>
      <c r="N5152" s="4">
        <f>AND(Sales[[#This Row],[date]]&lt;=LY_YTDMax,Sales[[#This Row],[date]]&gt;=LY_YTDMin)*Sales[[#This Row],[sales]]</f>
        <v>0</v>
      </c>
      <c r="O5152" s="4">
        <f>AND(Sales[[#This Row],[date]]&gt;=YoY_Min,Sales[[#This Row],[date]]&lt;=TY_YTDMax)*(Sales[[#This Row],[sales]]/Sales[[#This Row],[sqft]])</f>
        <v>0.41931243237150589</v>
      </c>
      <c r="P5152" s="4">
        <f>SUMIF(Sales[RegionStoretype],Sales[[#This Row],[RegionStoretype]],Sales[YoY_SSF])/Sales[[#This Row],[Region_TypeCount]]</f>
        <v>68.518982968140051</v>
      </c>
    </row>
    <row r="5153" spans="1:16" x14ac:dyDescent="0.25">
      <c r="A5153" s="1">
        <v>43091</v>
      </c>
      <c r="B5153">
        <v>10</v>
      </c>
      <c r="C5153">
        <v>15</v>
      </c>
      <c r="D5153">
        <v>58488.256600000001</v>
      </c>
      <c r="E5153">
        <f>INDEX(Stores[region],MATCH(Sales[[#This Row],[store_no]],Stores[store_no],0))</f>
        <v>1</v>
      </c>
      <c r="F5153" t="str">
        <f>INDEX(Stores[storetype],MATCH(Sales[[#This Row],[store_no]],Stores[store_no],0))</f>
        <v>B</v>
      </c>
      <c r="G5153" t="str">
        <f>INDEX(Stores[location_city],MATCH(Sales[[#This Row],[store_no]],Stores[store_no],0))</f>
        <v>Traverse City</v>
      </c>
      <c r="H5153" t="str">
        <f>INDEX(Stores[location_state],MATCH(Sales[[#This Row],[store_no]],Stores[store_no],0))</f>
        <v>Michigan</v>
      </c>
      <c r="I5153">
        <f>INDEX(Stores[sqft],MATCH(Sales[[#This Row],[store_no]],Stores[store_no],0))</f>
        <v>158200</v>
      </c>
      <c r="J5153" s="4" t="str">
        <f>INDEX(Departments[dept_name],MATCH(Sales[[#This Row],[dept_no]],Departments[dept_no],0))</f>
        <v>Music</v>
      </c>
      <c r="K5153" s="4" t="str">
        <f>CONCATENATE(Sales[[#This Row],[region]],Sales[[#This Row],[storetype]])</f>
        <v>1B</v>
      </c>
      <c r="L5153" s="4">
        <f>INDEX(RegionStoreCount[Store Count],MATCH(Sales[[#This Row],[RegionStoretype]],RegionStoreCount[Region/Type],0))</f>
        <v>5</v>
      </c>
      <c r="M5153" s="4">
        <f>AND(Sales[[#This Row],[date]]&lt;=TY_YTDMax,Sales[[#This Row],[date]]&gt;=TY_YTDMin)*Sales[[#This Row],[sales]]</f>
        <v>0</v>
      </c>
      <c r="N5153" s="4">
        <f>AND(Sales[[#This Row],[date]]&lt;=LY_YTDMax,Sales[[#This Row],[date]]&gt;=LY_YTDMin)*Sales[[#This Row],[sales]]</f>
        <v>0</v>
      </c>
      <c r="O5153" s="4">
        <f>AND(Sales[[#This Row],[date]]&gt;=YoY_Min,Sales[[#This Row],[date]]&lt;=TY_YTDMax)*(Sales[[#This Row],[sales]]/Sales[[#This Row],[sqft]])</f>
        <v>0.36971085082174465</v>
      </c>
      <c r="P5153" s="4">
        <f>SUMIF(Sales[RegionStoretype],Sales[[#This Row],[RegionStoretype]],Sales[YoY_SSF])/Sales[[#This Row],[Region_TypeCount]]</f>
        <v>68.518982968140051</v>
      </c>
    </row>
    <row r="5154" spans="1:16" x14ac:dyDescent="0.25">
      <c r="A5154" s="1">
        <v>43091</v>
      </c>
      <c r="B5154">
        <v>12</v>
      </c>
      <c r="C5154">
        <v>3</v>
      </c>
      <c r="D5154">
        <v>58843.392</v>
      </c>
      <c r="E5154">
        <f>INDEX(Stores[region],MATCH(Sales[[#This Row],[store_no]],Stores[store_no],0))</f>
        <v>2</v>
      </c>
      <c r="F5154" t="str">
        <f>INDEX(Stores[storetype],MATCH(Sales[[#This Row],[store_no]],Stores[store_no],0))</f>
        <v>B</v>
      </c>
      <c r="G5154" t="str">
        <f>INDEX(Stores[location_city],MATCH(Sales[[#This Row],[store_no]],Stores[store_no],0))</f>
        <v>Indianapolis</v>
      </c>
      <c r="H5154" t="str">
        <f>INDEX(Stores[location_state],MATCH(Sales[[#This Row],[store_no]],Stores[store_no],0))</f>
        <v>Indiana</v>
      </c>
      <c r="I5154">
        <f>INDEX(Stores[sqft],MATCH(Sales[[#This Row],[store_no]],Stores[store_no],0))</f>
        <v>120800</v>
      </c>
      <c r="J5154" s="4" t="str">
        <f>INDEX(Departments[dept_name],MATCH(Sales[[#This Row],[dept_no]],Departments[dept_no],0))</f>
        <v>Beauty</v>
      </c>
      <c r="K5154" s="4" t="str">
        <f>CONCATENATE(Sales[[#This Row],[region]],Sales[[#This Row],[storetype]])</f>
        <v>2B</v>
      </c>
      <c r="L5154" s="4">
        <f>INDEX(RegionStoreCount[Store Count],MATCH(Sales[[#This Row],[RegionStoretype]],RegionStoreCount[Region/Type],0))</f>
        <v>6</v>
      </c>
      <c r="M5154" s="4">
        <f>AND(Sales[[#This Row],[date]]&lt;=TY_YTDMax,Sales[[#This Row],[date]]&gt;=TY_YTDMin)*Sales[[#This Row],[sales]]</f>
        <v>0</v>
      </c>
      <c r="N5154" s="4">
        <f>AND(Sales[[#This Row],[date]]&lt;=LY_YTDMax,Sales[[#This Row],[date]]&gt;=LY_YTDMin)*Sales[[#This Row],[sales]]</f>
        <v>0</v>
      </c>
      <c r="O5154" s="4">
        <f>AND(Sales[[#This Row],[date]]&gt;=YoY_Min,Sales[[#This Row],[date]]&lt;=TY_YTDMax)*(Sales[[#This Row],[sales]]/Sales[[#This Row],[sqft]])</f>
        <v>0.48711417218543046</v>
      </c>
      <c r="P5154" s="4">
        <f>SUMIF(Sales[RegionStoretype],Sales[[#This Row],[RegionStoretype]],Sales[YoY_SSF])/Sales[[#This Row],[Region_TypeCount]]</f>
        <v>58.393757732919049</v>
      </c>
    </row>
    <row r="5155" spans="1:16" x14ac:dyDescent="0.25">
      <c r="A5155" s="1">
        <v>43091</v>
      </c>
      <c r="B5155">
        <v>12</v>
      </c>
      <c r="C5155">
        <v>4</v>
      </c>
      <c r="D5155">
        <v>16806.280500000001</v>
      </c>
      <c r="E5155">
        <f>INDEX(Stores[region],MATCH(Sales[[#This Row],[store_no]],Stores[store_no],0))</f>
        <v>2</v>
      </c>
      <c r="F5155" t="str">
        <f>INDEX(Stores[storetype],MATCH(Sales[[#This Row],[store_no]],Stores[store_no],0))</f>
        <v>B</v>
      </c>
      <c r="G5155" t="str">
        <f>INDEX(Stores[location_city],MATCH(Sales[[#This Row],[store_no]],Stores[store_no],0))</f>
        <v>Indianapolis</v>
      </c>
      <c r="H5155" t="str">
        <f>INDEX(Stores[location_state],MATCH(Sales[[#This Row],[store_no]],Stores[store_no],0))</f>
        <v>Indiana</v>
      </c>
      <c r="I5155">
        <f>INDEX(Stores[sqft],MATCH(Sales[[#This Row],[store_no]],Stores[store_no],0))</f>
        <v>120800</v>
      </c>
      <c r="J5155" s="4" t="str">
        <f>INDEX(Departments[dept_name],MATCH(Sales[[#This Row],[dept_no]],Departments[dept_no],0))</f>
        <v>Books</v>
      </c>
      <c r="K5155" s="4" t="str">
        <f>CONCATENATE(Sales[[#This Row],[region]],Sales[[#This Row],[storetype]])</f>
        <v>2B</v>
      </c>
      <c r="L5155" s="4">
        <f>INDEX(RegionStoreCount[Store Count],MATCH(Sales[[#This Row],[RegionStoretype]],RegionStoreCount[Region/Type],0))</f>
        <v>6</v>
      </c>
      <c r="M5155" s="4">
        <f>AND(Sales[[#This Row],[date]]&lt;=TY_YTDMax,Sales[[#This Row],[date]]&gt;=TY_YTDMin)*Sales[[#This Row],[sales]]</f>
        <v>0</v>
      </c>
      <c r="N5155" s="4">
        <f>AND(Sales[[#This Row],[date]]&lt;=LY_YTDMax,Sales[[#This Row],[date]]&gt;=LY_YTDMin)*Sales[[#This Row],[sales]]</f>
        <v>0</v>
      </c>
      <c r="O5155" s="4">
        <f>AND(Sales[[#This Row],[date]]&gt;=YoY_Min,Sales[[#This Row],[date]]&lt;=TY_YTDMax)*(Sales[[#This Row],[sales]]/Sales[[#This Row],[sqft]])</f>
        <v>0.13912483857615895</v>
      </c>
      <c r="P5155" s="4">
        <f>SUMIF(Sales[RegionStoretype],Sales[[#This Row],[RegionStoretype]],Sales[YoY_SSF])/Sales[[#This Row],[Region_TypeCount]]</f>
        <v>58.393757732919049</v>
      </c>
    </row>
    <row r="5156" spans="1:16" x14ac:dyDescent="0.25">
      <c r="A5156" s="1">
        <v>43091</v>
      </c>
      <c r="B5156">
        <v>12</v>
      </c>
      <c r="C5156">
        <v>7</v>
      </c>
      <c r="D5156">
        <v>25326.863200000003</v>
      </c>
      <c r="E5156">
        <f>INDEX(Stores[region],MATCH(Sales[[#This Row],[store_no]],Stores[store_no],0))</f>
        <v>2</v>
      </c>
      <c r="F5156" t="str">
        <f>INDEX(Stores[storetype],MATCH(Sales[[#This Row],[store_no]],Stores[store_no],0))</f>
        <v>B</v>
      </c>
      <c r="G5156" t="str">
        <f>INDEX(Stores[location_city],MATCH(Sales[[#This Row],[store_no]],Stores[store_no],0))</f>
        <v>Indianapolis</v>
      </c>
      <c r="H5156" t="str">
        <f>INDEX(Stores[location_state],MATCH(Sales[[#This Row],[store_no]],Stores[store_no],0))</f>
        <v>Indiana</v>
      </c>
      <c r="I5156">
        <f>INDEX(Stores[sqft],MATCH(Sales[[#This Row],[store_no]],Stores[store_no],0))</f>
        <v>120800</v>
      </c>
      <c r="J5156" s="4" t="str">
        <f>INDEX(Departments[dept_name],MATCH(Sales[[#This Row],[dept_no]],Departments[dept_no],0))</f>
        <v>Electronics</v>
      </c>
      <c r="K5156" s="4" t="str">
        <f>CONCATENATE(Sales[[#This Row],[region]],Sales[[#This Row],[storetype]])</f>
        <v>2B</v>
      </c>
      <c r="L5156" s="4">
        <f>INDEX(RegionStoreCount[Store Count],MATCH(Sales[[#This Row],[RegionStoretype]],RegionStoreCount[Region/Type],0))</f>
        <v>6</v>
      </c>
      <c r="M5156" s="4">
        <f>AND(Sales[[#This Row],[date]]&lt;=TY_YTDMax,Sales[[#This Row],[date]]&gt;=TY_YTDMin)*Sales[[#This Row],[sales]]</f>
        <v>0</v>
      </c>
      <c r="N5156" s="4">
        <f>AND(Sales[[#This Row],[date]]&lt;=LY_YTDMax,Sales[[#This Row],[date]]&gt;=LY_YTDMin)*Sales[[#This Row],[sales]]</f>
        <v>0</v>
      </c>
      <c r="O5156" s="4">
        <f>AND(Sales[[#This Row],[date]]&gt;=YoY_Min,Sales[[#This Row],[date]]&lt;=TY_YTDMax)*(Sales[[#This Row],[sales]]/Sales[[#This Row],[sqft]])</f>
        <v>0.20965946357615897</v>
      </c>
      <c r="P5156" s="4">
        <f>SUMIF(Sales[RegionStoretype],Sales[[#This Row],[RegionStoretype]],Sales[YoY_SSF])/Sales[[#This Row],[Region_TypeCount]]</f>
        <v>58.393757732919049</v>
      </c>
    </row>
    <row r="5157" spans="1:16" x14ac:dyDescent="0.25">
      <c r="A5157" s="1">
        <v>43091</v>
      </c>
      <c r="B5157">
        <v>14</v>
      </c>
      <c r="C5157">
        <v>4</v>
      </c>
      <c r="D5157">
        <v>6092.1281000000008</v>
      </c>
      <c r="E5157">
        <f>INDEX(Stores[region],MATCH(Sales[[#This Row],[store_no]],Stores[store_no],0))</f>
        <v>3</v>
      </c>
      <c r="F5157" t="str">
        <f>INDEX(Stores[storetype],MATCH(Sales[[#This Row],[store_no]],Stores[store_no],0))</f>
        <v>A</v>
      </c>
      <c r="G5157" t="str">
        <f>INDEX(Stores[location_city],MATCH(Sales[[#This Row],[store_no]],Stores[store_no],0))</f>
        <v>Bismarck</v>
      </c>
      <c r="H5157" t="str">
        <f>INDEX(Stores[location_state],MATCH(Sales[[#This Row],[store_no]],Stores[store_no],0))</f>
        <v>North Dakota</v>
      </c>
      <c r="I5157">
        <f>INDEX(Stores[sqft],MATCH(Sales[[#This Row],[store_no]],Stores[store_no],0))</f>
        <v>96400</v>
      </c>
      <c r="J5157" s="4" t="str">
        <f>INDEX(Departments[dept_name],MATCH(Sales[[#This Row],[dept_no]],Departments[dept_no],0))</f>
        <v>Books</v>
      </c>
      <c r="K5157" s="4" t="str">
        <f>CONCATENATE(Sales[[#This Row],[region]],Sales[[#This Row],[storetype]])</f>
        <v>3A</v>
      </c>
      <c r="L5157" s="4">
        <f>INDEX(RegionStoreCount[Store Count],MATCH(Sales[[#This Row],[RegionStoretype]],RegionStoreCount[Region/Type],0))</f>
        <v>9</v>
      </c>
      <c r="M5157" s="4">
        <f>AND(Sales[[#This Row],[date]]&lt;=TY_YTDMax,Sales[[#This Row],[date]]&gt;=TY_YTDMin)*Sales[[#This Row],[sales]]</f>
        <v>0</v>
      </c>
      <c r="N5157" s="4">
        <f>AND(Sales[[#This Row],[date]]&lt;=LY_YTDMax,Sales[[#This Row],[date]]&gt;=LY_YTDMin)*Sales[[#This Row],[sales]]</f>
        <v>0</v>
      </c>
      <c r="O5157" s="4">
        <f>AND(Sales[[#This Row],[date]]&gt;=YoY_Min,Sales[[#This Row],[date]]&lt;=TY_YTDMax)*(Sales[[#This Row],[sales]]/Sales[[#This Row],[sqft]])</f>
        <v>6.3196349585062248E-2</v>
      </c>
      <c r="P5157" s="4">
        <f>SUMIF(Sales[RegionStoretype],Sales[[#This Row],[RegionStoretype]],Sales[YoY_SSF])/Sales[[#This Row],[Region_TypeCount]]</f>
        <v>53.603836561720975</v>
      </c>
    </row>
    <row r="5158" spans="1:16" x14ac:dyDescent="0.25">
      <c r="A5158" s="1">
        <v>43091</v>
      </c>
      <c r="B5158">
        <v>14</v>
      </c>
      <c r="C5158">
        <v>7</v>
      </c>
      <c r="D5158">
        <v>6687.9449999999997</v>
      </c>
      <c r="E5158">
        <f>INDEX(Stores[region],MATCH(Sales[[#This Row],[store_no]],Stores[store_no],0))</f>
        <v>3</v>
      </c>
      <c r="F5158" t="str">
        <f>INDEX(Stores[storetype],MATCH(Sales[[#This Row],[store_no]],Stores[store_no],0))</f>
        <v>A</v>
      </c>
      <c r="G5158" t="str">
        <f>INDEX(Stores[location_city],MATCH(Sales[[#This Row],[store_no]],Stores[store_no],0))</f>
        <v>Bismarck</v>
      </c>
      <c r="H5158" t="str">
        <f>INDEX(Stores[location_state],MATCH(Sales[[#This Row],[store_no]],Stores[store_no],0))</f>
        <v>North Dakota</v>
      </c>
      <c r="I5158">
        <f>INDEX(Stores[sqft],MATCH(Sales[[#This Row],[store_no]],Stores[store_no],0))</f>
        <v>96400</v>
      </c>
      <c r="J5158" s="4" t="str">
        <f>INDEX(Departments[dept_name],MATCH(Sales[[#This Row],[dept_no]],Departments[dept_no],0))</f>
        <v>Electronics</v>
      </c>
      <c r="K5158" s="4" t="str">
        <f>CONCATENATE(Sales[[#This Row],[region]],Sales[[#This Row],[storetype]])</f>
        <v>3A</v>
      </c>
      <c r="L5158" s="4">
        <f>INDEX(RegionStoreCount[Store Count],MATCH(Sales[[#This Row],[RegionStoretype]],RegionStoreCount[Region/Type],0))</f>
        <v>9</v>
      </c>
      <c r="M5158" s="4">
        <f>AND(Sales[[#This Row],[date]]&lt;=TY_YTDMax,Sales[[#This Row],[date]]&gt;=TY_YTDMin)*Sales[[#This Row],[sales]]</f>
        <v>0</v>
      </c>
      <c r="N5158" s="4">
        <f>AND(Sales[[#This Row],[date]]&lt;=LY_YTDMax,Sales[[#This Row],[date]]&gt;=LY_YTDMin)*Sales[[#This Row],[sales]]</f>
        <v>0</v>
      </c>
      <c r="O5158" s="4">
        <f>AND(Sales[[#This Row],[date]]&gt;=YoY_Min,Sales[[#This Row],[date]]&lt;=TY_YTDMax)*(Sales[[#This Row],[sales]]/Sales[[#This Row],[sqft]])</f>
        <v>6.9377022821576761E-2</v>
      </c>
      <c r="P5158" s="4">
        <f>SUMIF(Sales[RegionStoretype],Sales[[#This Row],[RegionStoretype]],Sales[YoY_SSF])/Sales[[#This Row],[Region_TypeCount]]</f>
        <v>53.603836561720975</v>
      </c>
    </row>
    <row r="5159" spans="1:16" x14ac:dyDescent="0.25">
      <c r="A5159" s="1">
        <v>43091</v>
      </c>
      <c r="B5159">
        <v>14</v>
      </c>
      <c r="C5159">
        <v>9</v>
      </c>
      <c r="D5159">
        <v>1519.6634999999999</v>
      </c>
      <c r="E5159">
        <f>INDEX(Stores[region],MATCH(Sales[[#This Row],[store_no]],Stores[store_no],0))</f>
        <v>3</v>
      </c>
      <c r="F5159" t="str">
        <f>INDEX(Stores[storetype],MATCH(Sales[[#This Row],[store_no]],Stores[store_no],0))</f>
        <v>A</v>
      </c>
      <c r="G5159" t="str">
        <f>INDEX(Stores[location_city],MATCH(Sales[[#This Row],[store_no]],Stores[store_no],0))</f>
        <v>Bismarck</v>
      </c>
      <c r="H5159" t="str">
        <f>INDEX(Stores[location_state],MATCH(Sales[[#This Row],[store_no]],Stores[store_no],0))</f>
        <v>North Dakota</v>
      </c>
      <c r="I5159">
        <f>INDEX(Stores[sqft],MATCH(Sales[[#This Row],[store_no]],Stores[store_no],0))</f>
        <v>96400</v>
      </c>
      <c r="J5159" s="4" t="str">
        <f>INDEX(Departments[dept_name],MATCH(Sales[[#This Row],[dept_no]],Departments[dept_no],0))</f>
        <v>Garden</v>
      </c>
      <c r="K5159" s="4" t="str">
        <f>CONCATENATE(Sales[[#This Row],[region]],Sales[[#This Row],[storetype]])</f>
        <v>3A</v>
      </c>
      <c r="L5159" s="4">
        <f>INDEX(RegionStoreCount[Store Count],MATCH(Sales[[#This Row],[RegionStoretype]],RegionStoreCount[Region/Type],0))</f>
        <v>9</v>
      </c>
      <c r="M5159" s="4">
        <f>AND(Sales[[#This Row],[date]]&lt;=TY_YTDMax,Sales[[#This Row],[date]]&gt;=TY_YTDMin)*Sales[[#This Row],[sales]]</f>
        <v>0</v>
      </c>
      <c r="N5159" s="4">
        <f>AND(Sales[[#This Row],[date]]&lt;=LY_YTDMax,Sales[[#This Row],[date]]&gt;=LY_YTDMin)*Sales[[#This Row],[sales]]</f>
        <v>0</v>
      </c>
      <c r="O5159" s="4">
        <f>AND(Sales[[#This Row],[date]]&gt;=YoY_Min,Sales[[#This Row],[date]]&lt;=TY_YTDMax)*(Sales[[#This Row],[sales]]/Sales[[#This Row],[sqft]])</f>
        <v>1.5764144190871368E-2</v>
      </c>
      <c r="P5159" s="4">
        <f>SUMIF(Sales[RegionStoretype],Sales[[#This Row],[RegionStoretype]],Sales[YoY_SSF])/Sales[[#This Row],[Region_TypeCount]]</f>
        <v>53.603836561720975</v>
      </c>
    </row>
    <row r="5160" spans="1:16" x14ac:dyDescent="0.25">
      <c r="A5160" s="1">
        <v>43091</v>
      </c>
      <c r="B5160">
        <v>14</v>
      </c>
      <c r="C5160">
        <v>12</v>
      </c>
      <c r="D5160">
        <v>36436.718200000003</v>
      </c>
      <c r="E5160">
        <f>INDEX(Stores[region],MATCH(Sales[[#This Row],[store_no]],Stores[store_no],0))</f>
        <v>3</v>
      </c>
      <c r="F5160" t="str">
        <f>INDEX(Stores[storetype],MATCH(Sales[[#This Row],[store_no]],Stores[store_no],0))</f>
        <v>A</v>
      </c>
      <c r="G5160" t="str">
        <f>INDEX(Stores[location_city],MATCH(Sales[[#This Row],[store_no]],Stores[store_no],0))</f>
        <v>Bismarck</v>
      </c>
      <c r="H5160" t="str">
        <f>INDEX(Stores[location_state],MATCH(Sales[[#This Row],[store_no]],Stores[store_no],0))</f>
        <v>North Dakota</v>
      </c>
      <c r="I5160">
        <f>INDEX(Stores[sqft],MATCH(Sales[[#This Row],[store_no]],Stores[store_no],0))</f>
        <v>96400</v>
      </c>
      <c r="J5160" s="4" t="str">
        <f>INDEX(Departments[dept_name],MATCH(Sales[[#This Row],[dept_no]],Departments[dept_no],0))</f>
        <v>Jewelery</v>
      </c>
      <c r="K5160" s="4" t="str">
        <f>CONCATENATE(Sales[[#This Row],[region]],Sales[[#This Row],[storetype]])</f>
        <v>3A</v>
      </c>
      <c r="L5160" s="4">
        <f>INDEX(RegionStoreCount[Store Count],MATCH(Sales[[#This Row],[RegionStoretype]],RegionStoreCount[Region/Type],0))</f>
        <v>9</v>
      </c>
      <c r="M5160" s="4">
        <f>AND(Sales[[#This Row],[date]]&lt;=TY_YTDMax,Sales[[#This Row],[date]]&gt;=TY_YTDMin)*Sales[[#This Row],[sales]]</f>
        <v>0</v>
      </c>
      <c r="N5160" s="4">
        <f>AND(Sales[[#This Row],[date]]&lt;=LY_YTDMax,Sales[[#This Row],[date]]&gt;=LY_YTDMin)*Sales[[#This Row],[sales]]</f>
        <v>0</v>
      </c>
      <c r="O5160" s="4">
        <f>AND(Sales[[#This Row],[date]]&gt;=YoY_Min,Sales[[#This Row],[date]]&lt;=TY_YTDMax)*(Sales[[#This Row],[sales]]/Sales[[#This Row],[sqft]])</f>
        <v>0.37797425518672201</v>
      </c>
      <c r="P5160" s="4">
        <f>SUMIF(Sales[RegionStoretype],Sales[[#This Row],[RegionStoretype]],Sales[YoY_SSF])/Sales[[#This Row],[Region_TypeCount]]</f>
        <v>53.603836561720975</v>
      </c>
    </row>
    <row r="5161" spans="1:16" x14ac:dyDescent="0.25">
      <c r="A5161" s="1">
        <v>43091</v>
      </c>
      <c r="B5161">
        <v>14</v>
      </c>
      <c r="C5161">
        <v>17</v>
      </c>
      <c r="D5161">
        <v>24400.797599999998</v>
      </c>
      <c r="E5161">
        <f>INDEX(Stores[region],MATCH(Sales[[#This Row],[store_no]],Stores[store_no],0))</f>
        <v>3</v>
      </c>
      <c r="F5161" t="str">
        <f>INDEX(Stores[storetype],MATCH(Sales[[#This Row],[store_no]],Stores[store_no],0))</f>
        <v>A</v>
      </c>
      <c r="G5161" t="str">
        <f>INDEX(Stores[location_city],MATCH(Sales[[#This Row],[store_no]],Stores[store_no],0))</f>
        <v>Bismarck</v>
      </c>
      <c r="H5161" t="str">
        <f>INDEX(Stores[location_state],MATCH(Sales[[#This Row],[store_no]],Stores[store_no],0))</f>
        <v>North Dakota</v>
      </c>
      <c r="I5161">
        <f>INDEX(Stores[sqft],MATCH(Sales[[#This Row],[store_no]],Stores[store_no],0))</f>
        <v>96400</v>
      </c>
      <c r="J5161" s="4" t="str">
        <f>INDEX(Departments[dept_name],MATCH(Sales[[#This Row],[dept_no]],Departments[dept_no],0))</f>
        <v>Shoes</v>
      </c>
      <c r="K5161" s="4" t="str">
        <f>CONCATENATE(Sales[[#This Row],[region]],Sales[[#This Row],[storetype]])</f>
        <v>3A</v>
      </c>
      <c r="L5161" s="4">
        <f>INDEX(RegionStoreCount[Store Count],MATCH(Sales[[#This Row],[RegionStoretype]],RegionStoreCount[Region/Type],0))</f>
        <v>9</v>
      </c>
      <c r="M5161" s="4">
        <f>AND(Sales[[#This Row],[date]]&lt;=TY_YTDMax,Sales[[#This Row],[date]]&gt;=TY_YTDMin)*Sales[[#This Row],[sales]]</f>
        <v>0</v>
      </c>
      <c r="N5161" s="4">
        <f>AND(Sales[[#This Row],[date]]&lt;=LY_YTDMax,Sales[[#This Row],[date]]&gt;=LY_YTDMin)*Sales[[#This Row],[sales]]</f>
        <v>0</v>
      </c>
      <c r="O5161" s="4">
        <f>AND(Sales[[#This Row],[date]]&gt;=YoY_Min,Sales[[#This Row],[date]]&lt;=TY_YTDMax)*(Sales[[#This Row],[sales]]/Sales[[#This Row],[sqft]])</f>
        <v>0.2531203070539419</v>
      </c>
      <c r="P5161" s="4">
        <f>SUMIF(Sales[RegionStoretype],Sales[[#This Row],[RegionStoretype]],Sales[YoY_SSF])/Sales[[#This Row],[Region_TypeCount]]</f>
        <v>53.603836561720975</v>
      </c>
    </row>
    <row r="5162" spans="1:16" x14ac:dyDescent="0.25">
      <c r="A5162" s="1">
        <v>43091</v>
      </c>
      <c r="B5162">
        <v>14</v>
      </c>
      <c r="C5162">
        <v>19</v>
      </c>
      <c r="D5162">
        <v>141.9957</v>
      </c>
      <c r="E5162">
        <f>INDEX(Stores[region],MATCH(Sales[[#This Row],[store_no]],Stores[store_no],0))</f>
        <v>3</v>
      </c>
      <c r="F5162" t="str">
        <f>INDEX(Stores[storetype],MATCH(Sales[[#This Row],[store_no]],Stores[store_no],0))</f>
        <v>A</v>
      </c>
      <c r="G5162" t="str">
        <f>INDEX(Stores[location_city],MATCH(Sales[[#This Row],[store_no]],Stores[store_no],0))</f>
        <v>Bismarck</v>
      </c>
      <c r="H5162" t="str">
        <f>INDEX(Stores[location_state],MATCH(Sales[[#This Row],[store_no]],Stores[store_no],0))</f>
        <v>North Dakota</v>
      </c>
      <c r="I5162">
        <f>INDEX(Stores[sqft],MATCH(Sales[[#This Row],[store_no]],Stores[store_no],0))</f>
        <v>96400</v>
      </c>
      <c r="J5162" s="4" t="str">
        <f>INDEX(Departments[dept_name],MATCH(Sales[[#This Row],[dept_no]],Departments[dept_no],0))</f>
        <v>Tools</v>
      </c>
      <c r="K5162" s="4" t="str">
        <f>CONCATENATE(Sales[[#This Row],[region]],Sales[[#This Row],[storetype]])</f>
        <v>3A</v>
      </c>
      <c r="L5162" s="4">
        <f>INDEX(RegionStoreCount[Store Count],MATCH(Sales[[#This Row],[RegionStoretype]],RegionStoreCount[Region/Type],0))</f>
        <v>9</v>
      </c>
      <c r="M5162" s="4">
        <f>AND(Sales[[#This Row],[date]]&lt;=TY_YTDMax,Sales[[#This Row],[date]]&gt;=TY_YTDMin)*Sales[[#This Row],[sales]]</f>
        <v>0</v>
      </c>
      <c r="N5162" s="4">
        <f>AND(Sales[[#This Row],[date]]&lt;=LY_YTDMax,Sales[[#This Row],[date]]&gt;=LY_YTDMin)*Sales[[#This Row],[sales]]</f>
        <v>0</v>
      </c>
      <c r="O5162" s="4">
        <f>AND(Sales[[#This Row],[date]]&gt;=YoY_Min,Sales[[#This Row],[date]]&lt;=TY_YTDMax)*(Sales[[#This Row],[sales]]/Sales[[#This Row],[sqft]])</f>
        <v>1.472984439834025E-3</v>
      </c>
      <c r="P5162" s="4">
        <f>SUMIF(Sales[RegionStoretype],Sales[[#This Row],[RegionStoretype]],Sales[YoY_SSF])/Sales[[#This Row],[Region_TypeCount]]</f>
        <v>53.603836561720975</v>
      </c>
    </row>
    <row r="5163" spans="1:16" x14ac:dyDescent="0.25">
      <c r="A5163" s="1">
        <v>43091</v>
      </c>
      <c r="B5163">
        <v>15</v>
      </c>
      <c r="C5163">
        <v>4</v>
      </c>
      <c r="D5163">
        <v>7238.5828999999994</v>
      </c>
      <c r="E5163">
        <f>INDEX(Stores[region],MATCH(Sales[[#This Row],[store_no]],Stores[store_no],0))</f>
        <v>2</v>
      </c>
      <c r="F5163" t="str">
        <f>INDEX(Stores[storetype],MATCH(Sales[[#This Row],[store_no]],Stores[store_no],0))</f>
        <v>B</v>
      </c>
      <c r="G5163" t="str">
        <f>INDEX(Stores[location_city],MATCH(Sales[[#This Row],[store_no]],Stores[store_no],0))</f>
        <v>Rochester</v>
      </c>
      <c r="H5163" t="str">
        <f>INDEX(Stores[location_state],MATCH(Sales[[#This Row],[store_no]],Stores[store_no],0))</f>
        <v>Minnesota</v>
      </c>
      <c r="I5163">
        <f>INDEX(Stores[sqft],MATCH(Sales[[#This Row],[store_no]],Stores[store_no],0))</f>
        <v>128100</v>
      </c>
      <c r="J5163" s="4" t="str">
        <f>INDEX(Departments[dept_name],MATCH(Sales[[#This Row],[dept_no]],Departments[dept_no],0))</f>
        <v>Books</v>
      </c>
      <c r="K5163" s="4" t="str">
        <f>CONCATENATE(Sales[[#This Row],[region]],Sales[[#This Row],[storetype]])</f>
        <v>2B</v>
      </c>
      <c r="L5163" s="4">
        <f>INDEX(RegionStoreCount[Store Count],MATCH(Sales[[#This Row],[RegionStoretype]],RegionStoreCount[Region/Type],0))</f>
        <v>6</v>
      </c>
      <c r="M5163" s="4">
        <f>AND(Sales[[#This Row],[date]]&lt;=TY_YTDMax,Sales[[#This Row],[date]]&gt;=TY_YTDMin)*Sales[[#This Row],[sales]]</f>
        <v>0</v>
      </c>
      <c r="N5163" s="4">
        <f>AND(Sales[[#This Row],[date]]&lt;=LY_YTDMax,Sales[[#This Row],[date]]&gt;=LY_YTDMin)*Sales[[#This Row],[sales]]</f>
        <v>0</v>
      </c>
      <c r="O5163" s="4">
        <f>AND(Sales[[#This Row],[date]]&gt;=YoY_Min,Sales[[#This Row],[date]]&lt;=TY_YTDMax)*(Sales[[#This Row],[sales]]/Sales[[#This Row],[sqft]])</f>
        <v>5.6507282591725209E-2</v>
      </c>
      <c r="P5163" s="4">
        <f>SUMIF(Sales[RegionStoretype],Sales[[#This Row],[RegionStoretype]],Sales[YoY_SSF])/Sales[[#This Row],[Region_TypeCount]]</f>
        <v>58.393757732919049</v>
      </c>
    </row>
    <row r="5164" spans="1:16" x14ac:dyDescent="0.25">
      <c r="A5164" s="1">
        <v>43091</v>
      </c>
      <c r="B5164">
        <v>15</v>
      </c>
      <c r="C5164">
        <v>11</v>
      </c>
      <c r="D5164">
        <v>56159.877099999998</v>
      </c>
      <c r="E5164">
        <f>INDEX(Stores[region],MATCH(Sales[[#This Row],[store_no]],Stores[store_no],0))</f>
        <v>2</v>
      </c>
      <c r="F5164" t="str">
        <f>INDEX(Stores[storetype],MATCH(Sales[[#This Row],[store_no]],Stores[store_no],0))</f>
        <v>B</v>
      </c>
      <c r="G5164" t="str">
        <f>INDEX(Stores[location_city],MATCH(Sales[[#This Row],[store_no]],Stores[store_no],0))</f>
        <v>Rochester</v>
      </c>
      <c r="H5164" t="str">
        <f>INDEX(Stores[location_state],MATCH(Sales[[#This Row],[store_no]],Stores[store_no],0))</f>
        <v>Minnesota</v>
      </c>
      <c r="I5164">
        <f>INDEX(Stores[sqft],MATCH(Sales[[#This Row],[store_no]],Stores[store_no],0))</f>
        <v>128100</v>
      </c>
      <c r="J5164" s="4" t="str">
        <f>INDEX(Departments[dept_name],MATCH(Sales[[#This Row],[dept_no]],Departments[dept_no],0))</f>
        <v>Home</v>
      </c>
      <c r="K5164" s="4" t="str">
        <f>CONCATENATE(Sales[[#This Row],[region]],Sales[[#This Row],[storetype]])</f>
        <v>2B</v>
      </c>
      <c r="L5164" s="4">
        <f>INDEX(RegionStoreCount[Store Count],MATCH(Sales[[#This Row],[RegionStoretype]],RegionStoreCount[Region/Type],0))</f>
        <v>6</v>
      </c>
      <c r="M5164" s="4">
        <f>AND(Sales[[#This Row],[date]]&lt;=TY_YTDMax,Sales[[#This Row],[date]]&gt;=TY_YTDMin)*Sales[[#This Row],[sales]]</f>
        <v>0</v>
      </c>
      <c r="N5164" s="4">
        <f>AND(Sales[[#This Row],[date]]&lt;=LY_YTDMax,Sales[[#This Row],[date]]&gt;=LY_YTDMin)*Sales[[#This Row],[sales]]</f>
        <v>0</v>
      </c>
      <c r="O5164" s="4">
        <f>AND(Sales[[#This Row],[date]]&gt;=YoY_Min,Sales[[#This Row],[date]]&lt;=TY_YTDMax)*(Sales[[#This Row],[sales]]/Sales[[#This Row],[sqft]])</f>
        <v>0.43840653473848556</v>
      </c>
      <c r="P5164" s="4">
        <f>SUMIF(Sales[RegionStoretype],Sales[[#This Row],[RegionStoretype]],Sales[YoY_SSF])/Sales[[#This Row],[Region_TypeCount]]</f>
        <v>58.393757732919049</v>
      </c>
    </row>
    <row r="5165" spans="1:16" x14ac:dyDescent="0.25">
      <c r="A5165" s="1">
        <v>43091</v>
      </c>
      <c r="B5165">
        <v>15</v>
      </c>
      <c r="C5165">
        <v>12</v>
      </c>
      <c r="D5165">
        <v>185856.18619999997</v>
      </c>
      <c r="E5165">
        <f>INDEX(Stores[region],MATCH(Sales[[#This Row],[store_no]],Stores[store_no],0))</f>
        <v>2</v>
      </c>
      <c r="F5165" t="str">
        <f>INDEX(Stores[storetype],MATCH(Sales[[#This Row],[store_no]],Stores[store_no],0))</f>
        <v>B</v>
      </c>
      <c r="G5165" t="str">
        <f>INDEX(Stores[location_city],MATCH(Sales[[#This Row],[store_no]],Stores[store_no],0))</f>
        <v>Rochester</v>
      </c>
      <c r="H5165" t="str">
        <f>INDEX(Stores[location_state],MATCH(Sales[[#This Row],[store_no]],Stores[store_no],0))</f>
        <v>Minnesota</v>
      </c>
      <c r="I5165">
        <f>INDEX(Stores[sqft],MATCH(Sales[[#This Row],[store_no]],Stores[store_no],0))</f>
        <v>128100</v>
      </c>
      <c r="J5165" s="4" t="str">
        <f>INDEX(Departments[dept_name],MATCH(Sales[[#This Row],[dept_no]],Departments[dept_no],0))</f>
        <v>Jewelery</v>
      </c>
      <c r="K5165" s="4" t="str">
        <f>CONCATENATE(Sales[[#This Row],[region]],Sales[[#This Row],[storetype]])</f>
        <v>2B</v>
      </c>
      <c r="L5165" s="4">
        <f>INDEX(RegionStoreCount[Store Count],MATCH(Sales[[#This Row],[RegionStoretype]],RegionStoreCount[Region/Type],0))</f>
        <v>6</v>
      </c>
      <c r="M5165" s="4">
        <f>AND(Sales[[#This Row],[date]]&lt;=TY_YTDMax,Sales[[#This Row],[date]]&gt;=TY_YTDMin)*Sales[[#This Row],[sales]]</f>
        <v>0</v>
      </c>
      <c r="N5165" s="4">
        <f>AND(Sales[[#This Row],[date]]&lt;=LY_YTDMax,Sales[[#This Row],[date]]&gt;=LY_YTDMin)*Sales[[#This Row],[sales]]</f>
        <v>0</v>
      </c>
      <c r="O5165" s="4">
        <f>AND(Sales[[#This Row],[date]]&gt;=YoY_Min,Sales[[#This Row],[date]]&lt;=TY_YTDMax)*(Sales[[#This Row],[sales]]/Sales[[#This Row],[sqft]])</f>
        <v>1.450867964090554</v>
      </c>
      <c r="P5165" s="4">
        <f>SUMIF(Sales[RegionStoretype],Sales[[#This Row],[RegionStoretype]],Sales[YoY_SSF])/Sales[[#This Row],[Region_TypeCount]]</f>
        <v>58.393757732919049</v>
      </c>
    </row>
    <row r="5166" spans="1:16" x14ac:dyDescent="0.25">
      <c r="A5166" s="1">
        <v>43091</v>
      </c>
      <c r="B5166">
        <v>15</v>
      </c>
      <c r="C5166">
        <v>18</v>
      </c>
      <c r="D5166">
        <v>17049.2245</v>
      </c>
      <c r="E5166">
        <f>INDEX(Stores[region],MATCH(Sales[[#This Row],[store_no]],Stores[store_no],0))</f>
        <v>2</v>
      </c>
      <c r="F5166" t="str">
        <f>INDEX(Stores[storetype],MATCH(Sales[[#This Row],[store_no]],Stores[store_no],0))</f>
        <v>B</v>
      </c>
      <c r="G5166" t="str">
        <f>INDEX(Stores[location_city],MATCH(Sales[[#This Row],[store_no]],Stores[store_no],0))</f>
        <v>Rochester</v>
      </c>
      <c r="H5166" t="str">
        <f>INDEX(Stores[location_state],MATCH(Sales[[#This Row],[store_no]],Stores[store_no],0))</f>
        <v>Minnesota</v>
      </c>
      <c r="I5166">
        <f>INDEX(Stores[sqft],MATCH(Sales[[#This Row],[store_no]],Stores[store_no],0))</f>
        <v>128100</v>
      </c>
      <c r="J5166" s="4" t="str">
        <f>INDEX(Departments[dept_name],MATCH(Sales[[#This Row],[dept_no]],Departments[dept_no],0))</f>
        <v>Sports</v>
      </c>
      <c r="K5166" s="4" t="str">
        <f>CONCATENATE(Sales[[#This Row],[region]],Sales[[#This Row],[storetype]])</f>
        <v>2B</v>
      </c>
      <c r="L5166" s="4">
        <f>INDEX(RegionStoreCount[Store Count],MATCH(Sales[[#This Row],[RegionStoretype]],RegionStoreCount[Region/Type],0))</f>
        <v>6</v>
      </c>
      <c r="M5166" s="4">
        <f>AND(Sales[[#This Row],[date]]&lt;=TY_YTDMax,Sales[[#This Row],[date]]&gt;=TY_YTDMin)*Sales[[#This Row],[sales]]</f>
        <v>0</v>
      </c>
      <c r="N5166" s="4">
        <f>AND(Sales[[#This Row],[date]]&lt;=LY_YTDMax,Sales[[#This Row],[date]]&gt;=LY_YTDMin)*Sales[[#This Row],[sales]]</f>
        <v>0</v>
      </c>
      <c r="O5166" s="4">
        <f>AND(Sales[[#This Row],[date]]&gt;=YoY_Min,Sales[[#This Row],[date]]&lt;=TY_YTDMax)*(Sales[[#This Row],[sales]]/Sales[[#This Row],[sqft]])</f>
        <v>0.13309308743169398</v>
      </c>
      <c r="P5166" s="4">
        <f>SUMIF(Sales[RegionStoretype],Sales[[#This Row],[RegionStoretype]],Sales[YoY_SSF])/Sales[[#This Row],[Region_TypeCount]]</f>
        <v>58.393757732919049</v>
      </c>
    </row>
    <row r="5167" spans="1:16" x14ac:dyDescent="0.25">
      <c r="A5167" s="1">
        <v>43091</v>
      </c>
      <c r="B5167">
        <v>16</v>
      </c>
      <c r="C5167">
        <v>3</v>
      </c>
      <c r="D5167">
        <v>211175.41440000001</v>
      </c>
      <c r="E5167">
        <f>INDEX(Stores[region],MATCH(Sales[[#This Row],[store_no]],Stores[store_no],0))</f>
        <v>2</v>
      </c>
      <c r="F5167" t="str">
        <f>INDEX(Stores[storetype],MATCH(Sales[[#This Row],[store_no]],Stores[store_no],0))</f>
        <v>B</v>
      </c>
      <c r="G5167" t="str">
        <f>INDEX(Stores[location_city],MATCH(Sales[[#This Row],[store_no]],Stores[store_no],0))</f>
        <v>Saint Paul</v>
      </c>
      <c r="H5167" t="str">
        <f>INDEX(Stores[location_state],MATCH(Sales[[#This Row],[store_no]],Stores[store_no],0))</f>
        <v>Minnesota</v>
      </c>
      <c r="I5167">
        <f>INDEX(Stores[sqft],MATCH(Sales[[#This Row],[store_no]],Stores[store_no],0))</f>
        <v>180400</v>
      </c>
      <c r="J5167" s="4" t="str">
        <f>INDEX(Departments[dept_name],MATCH(Sales[[#This Row],[dept_no]],Departments[dept_no],0))</f>
        <v>Beauty</v>
      </c>
      <c r="K5167" s="4" t="str">
        <f>CONCATENATE(Sales[[#This Row],[region]],Sales[[#This Row],[storetype]])</f>
        <v>2B</v>
      </c>
      <c r="L5167" s="4">
        <f>INDEX(RegionStoreCount[Store Count],MATCH(Sales[[#This Row],[RegionStoretype]],RegionStoreCount[Region/Type],0))</f>
        <v>6</v>
      </c>
      <c r="M5167" s="4">
        <f>AND(Sales[[#This Row],[date]]&lt;=TY_YTDMax,Sales[[#This Row],[date]]&gt;=TY_YTDMin)*Sales[[#This Row],[sales]]</f>
        <v>0</v>
      </c>
      <c r="N5167" s="4">
        <f>AND(Sales[[#This Row],[date]]&lt;=LY_YTDMax,Sales[[#This Row],[date]]&gt;=LY_YTDMin)*Sales[[#This Row],[sales]]</f>
        <v>0</v>
      </c>
      <c r="O5167" s="4">
        <f>AND(Sales[[#This Row],[date]]&gt;=YoY_Min,Sales[[#This Row],[date]]&lt;=TY_YTDMax)*(Sales[[#This Row],[sales]]/Sales[[#This Row],[sqft]])</f>
        <v>1.170595423503326</v>
      </c>
      <c r="P5167" s="4">
        <f>SUMIF(Sales[RegionStoretype],Sales[[#This Row],[RegionStoretype]],Sales[YoY_SSF])/Sales[[#This Row],[Region_TypeCount]]</f>
        <v>58.393757732919049</v>
      </c>
    </row>
    <row r="5168" spans="1:16" x14ac:dyDescent="0.25">
      <c r="A5168" s="1">
        <v>43091</v>
      </c>
      <c r="B5168">
        <v>16</v>
      </c>
      <c r="C5168">
        <v>6</v>
      </c>
      <c r="D5168">
        <v>62756.944700000007</v>
      </c>
      <c r="E5168">
        <f>INDEX(Stores[region],MATCH(Sales[[#This Row],[store_no]],Stores[store_no],0))</f>
        <v>2</v>
      </c>
      <c r="F5168" t="str">
        <f>INDEX(Stores[storetype],MATCH(Sales[[#This Row],[store_no]],Stores[store_no],0))</f>
        <v>B</v>
      </c>
      <c r="G5168" t="str">
        <f>INDEX(Stores[location_city],MATCH(Sales[[#This Row],[store_no]],Stores[store_no],0))</f>
        <v>Saint Paul</v>
      </c>
      <c r="H5168" t="str">
        <f>INDEX(Stores[location_state],MATCH(Sales[[#This Row],[store_no]],Stores[store_no],0))</f>
        <v>Minnesota</v>
      </c>
      <c r="I5168">
        <f>INDEX(Stores[sqft],MATCH(Sales[[#This Row],[store_no]],Stores[store_no],0))</f>
        <v>180400</v>
      </c>
      <c r="J5168" s="4" t="str">
        <f>INDEX(Departments[dept_name],MATCH(Sales[[#This Row],[dept_no]],Departments[dept_no],0))</f>
        <v>Computers</v>
      </c>
      <c r="K5168" s="4" t="str">
        <f>CONCATENATE(Sales[[#This Row],[region]],Sales[[#This Row],[storetype]])</f>
        <v>2B</v>
      </c>
      <c r="L5168" s="4">
        <f>INDEX(RegionStoreCount[Store Count],MATCH(Sales[[#This Row],[RegionStoretype]],RegionStoreCount[Region/Type],0))</f>
        <v>6</v>
      </c>
      <c r="M5168" s="4">
        <f>AND(Sales[[#This Row],[date]]&lt;=TY_YTDMax,Sales[[#This Row],[date]]&gt;=TY_YTDMin)*Sales[[#This Row],[sales]]</f>
        <v>0</v>
      </c>
      <c r="N5168" s="4">
        <f>AND(Sales[[#This Row],[date]]&lt;=LY_YTDMax,Sales[[#This Row],[date]]&gt;=LY_YTDMin)*Sales[[#This Row],[sales]]</f>
        <v>0</v>
      </c>
      <c r="O5168" s="4">
        <f>AND(Sales[[#This Row],[date]]&gt;=YoY_Min,Sales[[#This Row],[date]]&lt;=TY_YTDMax)*(Sales[[#This Row],[sales]]/Sales[[#This Row],[sqft]])</f>
        <v>0.34787663359201776</v>
      </c>
      <c r="P5168" s="4">
        <f>SUMIF(Sales[RegionStoretype],Sales[[#This Row],[RegionStoretype]],Sales[YoY_SSF])/Sales[[#This Row],[Region_TypeCount]]</f>
        <v>58.393757732919049</v>
      </c>
    </row>
    <row r="5169" spans="1:16" x14ac:dyDescent="0.25">
      <c r="A5169" s="1">
        <v>43091</v>
      </c>
      <c r="B5169">
        <v>16</v>
      </c>
      <c r="C5169">
        <v>9</v>
      </c>
      <c r="D5169">
        <v>10238.0105</v>
      </c>
      <c r="E5169">
        <f>INDEX(Stores[region],MATCH(Sales[[#This Row],[store_no]],Stores[store_no],0))</f>
        <v>2</v>
      </c>
      <c r="F5169" t="str">
        <f>INDEX(Stores[storetype],MATCH(Sales[[#This Row],[store_no]],Stores[store_no],0))</f>
        <v>B</v>
      </c>
      <c r="G5169" t="str">
        <f>INDEX(Stores[location_city],MATCH(Sales[[#This Row],[store_no]],Stores[store_no],0))</f>
        <v>Saint Paul</v>
      </c>
      <c r="H5169" t="str">
        <f>INDEX(Stores[location_state],MATCH(Sales[[#This Row],[store_no]],Stores[store_no],0))</f>
        <v>Minnesota</v>
      </c>
      <c r="I5169">
        <f>INDEX(Stores[sqft],MATCH(Sales[[#This Row],[store_no]],Stores[store_no],0))</f>
        <v>180400</v>
      </c>
      <c r="J5169" s="4" t="str">
        <f>INDEX(Departments[dept_name],MATCH(Sales[[#This Row],[dept_no]],Departments[dept_no],0))</f>
        <v>Garden</v>
      </c>
      <c r="K5169" s="4" t="str">
        <f>CONCATENATE(Sales[[#This Row],[region]],Sales[[#This Row],[storetype]])</f>
        <v>2B</v>
      </c>
      <c r="L5169" s="4">
        <f>INDEX(RegionStoreCount[Store Count],MATCH(Sales[[#This Row],[RegionStoretype]],RegionStoreCount[Region/Type],0))</f>
        <v>6</v>
      </c>
      <c r="M5169" s="4">
        <f>AND(Sales[[#This Row],[date]]&lt;=TY_YTDMax,Sales[[#This Row],[date]]&gt;=TY_YTDMin)*Sales[[#This Row],[sales]]</f>
        <v>0</v>
      </c>
      <c r="N5169" s="4">
        <f>AND(Sales[[#This Row],[date]]&lt;=LY_YTDMax,Sales[[#This Row],[date]]&gt;=LY_YTDMin)*Sales[[#This Row],[sales]]</f>
        <v>0</v>
      </c>
      <c r="O5169" s="4">
        <f>AND(Sales[[#This Row],[date]]&gt;=YoY_Min,Sales[[#This Row],[date]]&lt;=TY_YTDMax)*(Sales[[#This Row],[sales]]/Sales[[#This Row],[sqft]])</f>
        <v>5.6751721175166296E-2</v>
      </c>
      <c r="P5169" s="4">
        <f>SUMIF(Sales[RegionStoretype],Sales[[#This Row],[RegionStoretype]],Sales[YoY_SSF])/Sales[[#This Row],[Region_TypeCount]]</f>
        <v>58.393757732919049</v>
      </c>
    </row>
    <row r="5170" spans="1:16" x14ac:dyDescent="0.25">
      <c r="A5170" s="1">
        <v>43091</v>
      </c>
      <c r="B5170">
        <v>16</v>
      </c>
      <c r="C5170">
        <v>11</v>
      </c>
      <c r="D5170">
        <v>142669.54389999999</v>
      </c>
      <c r="E5170">
        <f>INDEX(Stores[region],MATCH(Sales[[#This Row],[store_no]],Stores[store_no],0))</f>
        <v>2</v>
      </c>
      <c r="F5170" t="str">
        <f>INDEX(Stores[storetype],MATCH(Sales[[#This Row],[store_no]],Stores[store_no],0))</f>
        <v>B</v>
      </c>
      <c r="G5170" t="str">
        <f>INDEX(Stores[location_city],MATCH(Sales[[#This Row],[store_no]],Stores[store_no],0))</f>
        <v>Saint Paul</v>
      </c>
      <c r="H5170" t="str">
        <f>INDEX(Stores[location_state],MATCH(Sales[[#This Row],[store_no]],Stores[store_no],0))</f>
        <v>Minnesota</v>
      </c>
      <c r="I5170">
        <f>INDEX(Stores[sqft],MATCH(Sales[[#This Row],[store_no]],Stores[store_no],0))</f>
        <v>180400</v>
      </c>
      <c r="J5170" s="4" t="str">
        <f>INDEX(Departments[dept_name],MATCH(Sales[[#This Row],[dept_no]],Departments[dept_no],0))</f>
        <v>Home</v>
      </c>
      <c r="K5170" s="4" t="str">
        <f>CONCATENATE(Sales[[#This Row],[region]],Sales[[#This Row],[storetype]])</f>
        <v>2B</v>
      </c>
      <c r="L5170" s="4">
        <f>INDEX(RegionStoreCount[Store Count],MATCH(Sales[[#This Row],[RegionStoretype]],RegionStoreCount[Region/Type],0))</f>
        <v>6</v>
      </c>
      <c r="M5170" s="4">
        <f>AND(Sales[[#This Row],[date]]&lt;=TY_YTDMax,Sales[[#This Row],[date]]&gt;=TY_YTDMin)*Sales[[#This Row],[sales]]</f>
        <v>0</v>
      </c>
      <c r="N5170" s="4">
        <f>AND(Sales[[#This Row],[date]]&lt;=LY_YTDMax,Sales[[#This Row],[date]]&gt;=LY_YTDMin)*Sales[[#This Row],[sales]]</f>
        <v>0</v>
      </c>
      <c r="O5170" s="4">
        <f>AND(Sales[[#This Row],[date]]&gt;=YoY_Min,Sales[[#This Row],[date]]&lt;=TY_YTDMax)*(Sales[[#This Row],[sales]]/Sales[[#This Row],[sqft]])</f>
        <v>0.79085113026607534</v>
      </c>
      <c r="P5170" s="4">
        <f>SUMIF(Sales[RegionStoretype],Sales[[#This Row],[RegionStoretype]],Sales[YoY_SSF])/Sales[[#This Row],[Region_TypeCount]]</f>
        <v>58.393757732919049</v>
      </c>
    </row>
    <row r="5171" spans="1:16" x14ac:dyDescent="0.25">
      <c r="A5171" s="1">
        <v>43091</v>
      </c>
      <c r="B5171">
        <v>18</v>
      </c>
      <c r="C5171">
        <v>1</v>
      </c>
      <c r="D5171">
        <v>42603.425300000003</v>
      </c>
      <c r="E5171">
        <f>INDEX(Stores[region],MATCH(Sales[[#This Row],[store_no]],Stores[store_no],0))</f>
        <v>2</v>
      </c>
      <c r="F5171" t="str">
        <f>INDEX(Stores[storetype],MATCH(Sales[[#This Row],[store_no]],Stores[store_no],0))</f>
        <v>B</v>
      </c>
      <c r="G5171" t="str">
        <f>INDEX(Stores[location_city],MATCH(Sales[[#This Row],[store_no]],Stores[store_no],0))</f>
        <v>Chicago</v>
      </c>
      <c r="H5171" t="str">
        <f>INDEX(Stores[location_state],MATCH(Sales[[#This Row],[store_no]],Stores[store_no],0))</f>
        <v>Illinois</v>
      </c>
      <c r="I5171">
        <f>INDEX(Stores[sqft],MATCH(Sales[[#This Row],[store_no]],Stores[store_no],0))</f>
        <v>120700</v>
      </c>
      <c r="J5171" s="4" t="str">
        <f>INDEX(Departments[dept_name],MATCH(Sales[[#This Row],[dept_no]],Departments[dept_no],0))</f>
        <v>Automotive</v>
      </c>
      <c r="K5171" s="4" t="str">
        <f>CONCATENATE(Sales[[#This Row],[region]],Sales[[#This Row],[storetype]])</f>
        <v>2B</v>
      </c>
      <c r="L5171" s="4">
        <f>INDEX(RegionStoreCount[Store Count],MATCH(Sales[[#This Row],[RegionStoretype]],RegionStoreCount[Region/Type],0))</f>
        <v>6</v>
      </c>
      <c r="M5171" s="4">
        <f>AND(Sales[[#This Row],[date]]&lt;=TY_YTDMax,Sales[[#This Row],[date]]&gt;=TY_YTDMin)*Sales[[#This Row],[sales]]</f>
        <v>0</v>
      </c>
      <c r="N5171" s="4">
        <f>AND(Sales[[#This Row],[date]]&lt;=LY_YTDMax,Sales[[#This Row],[date]]&gt;=LY_YTDMin)*Sales[[#This Row],[sales]]</f>
        <v>0</v>
      </c>
      <c r="O5171" s="4">
        <f>AND(Sales[[#This Row],[date]]&gt;=YoY_Min,Sales[[#This Row],[date]]&lt;=TY_YTDMax)*(Sales[[#This Row],[sales]]/Sales[[#This Row],[sqft]])</f>
        <v>0.35296955509527755</v>
      </c>
      <c r="P5171" s="4">
        <f>SUMIF(Sales[RegionStoretype],Sales[[#This Row],[RegionStoretype]],Sales[YoY_SSF])/Sales[[#This Row],[Region_TypeCount]]</f>
        <v>58.393757732919049</v>
      </c>
    </row>
    <row r="5172" spans="1:16" x14ac:dyDescent="0.25">
      <c r="A5172" s="1">
        <v>43091</v>
      </c>
      <c r="B5172">
        <v>18</v>
      </c>
      <c r="C5172">
        <v>8</v>
      </c>
      <c r="D5172">
        <v>30989.031499999997</v>
      </c>
      <c r="E5172">
        <f>INDEX(Stores[region],MATCH(Sales[[#This Row],[store_no]],Stores[store_no],0))</f>
        <v>2</v>
      </c>
      <c r="F5172" t="str">
        <f>INDEX(Stores[storetype],MATCH(Sales[[#This Row],[store_no]],Stores[store_no],0))</f>
        <v>B</v>
      </c>
      <c r="G5172" t="str">
        <f>INDEX(Stores[location_city],MATCH(Sales[[#This Row],[store_no]],Stores[store_no],0))</f>
        <v>Chicago</v>
      </c>
      <c r="H5172" t="str">
        <f>INDEX(Stores[location_state],MATCH(Sales[[#This Row],[store_no]],Stores[store_no],0))</f>
        <v>Illinois</v>
      </c>
      <c r="I5172">
        <f>INDEX(Stores[sqft],MATCH(Sales[[#This Row],[store_no]],Stores[store_no],0))</f>
        <v>120700</v>
      </c>
      <c r="J5172" s="4" t="str">
        <f>INDEX(Departments[dept_name],MATCH(Sales[[#This Row],[dept_no]],Departments[dept_no],0))</f>
        <v>Games</v>
      </c>
      <c r="K5172" s="4" t="str">
        <f>CONCATENATE(Sales[[#This Row],[region]],Sales[[#This Row],[storetype]])</f>
        <v>2B</v>
      </c>
      <c r="L5172" s="4">
        <f>INDEX(RegionStoreCount[Store Count],MATCH(Sales[[#This Row],[RegionStoretype]],RegionStoreCount[Region/Type],0))</f>
        <v>6</v>
      </c>
      <c r="M5172" s="4">
        <f>AND(Sales[[#This Row],[date]]&lt;=TY_YTDMax,Sales[[#This Row],[date]]&gt;=TY_YTDMin)*Sales[[#This Row],[sales]]</f>
        <v>0</v>
      </c>
      <c r="N5172" s="4">
        <f>AND(Sales[[#This Row],[date]]&lt;=LY_YTDMax,Sales[[#This Row],[date]]&gt;=LY_YTDMin)*Sales[[#This Row],[sales]]</f>
        <v>0</v>
      </c>
      <c r="O5172" s="4">
        <f>AND(Sales[[#This Row],[date]]&gt;=YoY_Min,Sales[[#This Row],[date]]&lt;=TY_YTDMax)*(Sales[[#This Row],[sales]]/Sales[[#This Row],[sqft]])</f>
        <v>0.25674425434962717</v>
      </c>
      <c r="P5172" s="4">
        <f>SUMIF(Sales[RegionStoretype],Sales[[#This Row],[RegionStoretype]],Sales[YoY_SSF])/Sales[[#This Row],[Region_TypeCount]]</f>
        <v>58.393757732919049</v>
      </c>
    </row>
    <row r="5173" spans="1:16" x14ac:dyDescent="0.25">
      <c r="A5173" s="1">
        <v>43091</v>
      </c>
      <c r="B5173">
        <v>18</v>
      </c>
      <c r="C5173">
        <v>19</v>
      </c>
      <c r="D5173">
        <v>9704.3760000000002</v>
      </c>
      <c r="E5173">
        <f>INDEX(Stores[region],MATCH(Sales[[#This Row],[store_no]],Stores[store_no],0))</f>
        <v>2</v>
      </c>
      <c r="F5173" t="str">
        <f>INDEX(Stores[storetype],MATCH(Sales[[#This Row],[store_no]],Stores[store_no],0))</f>
        <v>B</v>
      </c>
      <c r="G5173" t="str">
        <f>INDEX(Stores[location_city],MATCH(Sales[[#This Row],[store_no]],Stores[store_no],0))</f>
        <v>Chicago</v>
      </c>
      <c r="H5173" t="str">
        <f>INDEX(Stores[location_state],MATCH(Sales[[#This Row],[store_no]],Stores[store_no],0))</f>
        <v>Illinois</v>
      </c>
      <c r="I5173">
        <f>INDEX(Stores[sqft],MATCH(Sales[[#This Row],[store_no]],Stores[store_no],0))</f>
        <v>120700</v>
      </c>
      <c r="J5173" s="4" t="str">
        <f>INDEX(Departments[dept_name],MATCH(Sales[[#This Row],[dept_no]],Departments[dept_no],0))</f>
        <v>Tools</v>
      </c>
      <c r="K5173" s="4" t="str">
        <f>CONCATENATE(Sales[[#This Row],[region]],Sales[[#This Row],[storetype]])</f>
        <v>2B</v>
      </c>
      <c r="L5173" s="4">
        <f>INDEX(RegionStoreCount[Store Count],MATCH(Sales[[#This Row],[RegionStoretype]],RegionStoreCount[Region/Type],0))</f>
        <v>6</v>
      </c>
      <c r="M5173" s="4">
        <f>AND(Sales[[#This Row],[date]]&lt;=TY_YTDMax,Sales[[#This Row],[date]]&gt;=TY_YTDMin)*Sales[[#This Row],[sales]]</f>
        <v>0</v>
      </c>
      <c r="N5173" s="4">
        <f>AND(Sales[[#This Row],[date]]&lt;=LY_YTDMax,Sales[[#This Row],[date]]&gt;=LY_YTDMin)*Sales[[#This Row],[sales]]</f>
        <v>0</v>
      </c>
      <c r="O5173" s="4">
        <f>AND(Sales[[#This Row],[date]]&gt;=YoY_Min,Sales[[#This Row],[date]]&lt;=TY_YTDMax)*(Sales[[#This Row],[sales]]/Sales[[#This Row],[sqft]])</f>
        <v>8.0400795360397681E-2</v>
      </c>
      <c r="P5173" s="4">
        <f>SUMIF(Sales[RegionStoretype],Sales[[#This Row],[RegionStoretype]],Sales[YoY_SSF])/Sales[[#This Row],[Region_TypeCount]]</f>
        <v>58.393757732919049</v>
      </c>
    </row>
    <row r="5174" spans="1:16" x14ac:dyDescent="0.25">
      <c r="A5174" s="1">
        <v>43091</v>
      </c>
      <c r="B5174">
        <v>19</v>
      </c>
      <c r="C5174">
        <v>16</v>
      </c>
      <c r="D5174">
        <v>38942.152800000003</v>
      </c>
      <c r="E5174">
        <f>INDEX(Stores[region],MATCH(Sales[[#This Row],[store_no]],Stores[store_no],0))</f>
        <v>3</v>
      </c>
      <c r="F5174" t="str">
        <f>INDEX(Stores[storetype],MATCH(Sales[[#This Row],[store_no]],Stores[store_no],0))</f>
        <v>A</v>
      </c>
      <c r="G5174" t="str">
        <f>INDEX(Stores[location_city],MATCH(Sales[[#This Row],[store_no]],Stores[store_no],0))</f>
        <v>Des Moines</v>
      </c>
      <c r="H5174" t="str">
        <f>INDEX(Stores[location_state],MATCH(Sales[[#This Row],[store_no]],Stores[store_no],0))</f>
        <v>Iowa</v>
      </c>
      <c r="I5174">
        <f>INDEX(Stores[sqft],MATCH(Sales[[#This Row],[store_no]],Stores[store_no],0))</f>
        <v>197600</v>
      </c>
      <c r="J5174" s="4" t="str">
        <f>INDEX(Departments[dept_name],MATCH(Sales[[#This Row],[dept_no]],Departments[dept_no],0))</f>
        <v>Outdoors</v>
      </c>
      <c r="K5174" s="4" t="str">
        <f>CONCATENATE(Sales[[#This Row],[region]],Sales[[#This Row],[storetype]])</f>
        <v>3A</v>
      </c>
      <c r="L5174" s="4">
        <f>INDEX(RegionStoreCount[Store Count],MATCH(Sales[[#This Row],[RegionStoretype]],RegionStoreCount[Region/Type],0))</f>
        <v>9</v>
      </c>
      <c r="M5174" s="4">
        <f>AND(Sales[[#This Row],[date]]&lt;=TY_YTDMax,Sales[[#This Row],[date]]&gt;=TY_YTDMin)*Sales[[#This Row],[sales]]</f>
        <v>0</v>
      </c>
      <c r="N5174" s="4">
        <f>AND(Sales[[#This Row],[date]]&lt;=LY_YTDMax,Sales[[#This Row],[date]]&gt;=LY_YTDMin)*Sales[[#This Row],[sales]]</f>
        <v>0</v>
      </c>
      <c r="O5174" s="4">
        <f>AND(Sales[[#This Row],[date]]&gt;=YoY_Min,Sales[[#This Row],[date]]&lt;=TY_YTDMax)*(Sales[[#This Row],[sales]]/Sales[[#This Row],[sqft]])</f>
        <v>0.19707567206477736</v>
      </c>
      <c r="P5174" s="4">
        <f>SUMIF(Sales[RegionStoretype],Sales[[#This Row],[RegionStoretype]],Sales[YoY_SSF])/Sales[[#This Row],[Region_TypeCount]]</f>
        <v>53.603836561720975</v>
      </c>
    </row>
    <row r="5175" spans="1:16" x14ac:dyDescent="0.25">
      <c r="A5175" s="1">
        <v>43091</v>
      </c>
      <c r="B5175">
        <v>20</v>
      </c>
      <c r="C5175">
        <v>2</v>
      </c>
      <c r="D5175">
        <v>2349.567</v>
      </c>
      <c r="E5175">
        <f>INDEX(Stores[region],MATCH(Sales[[#This Row],[store_no]],Stores[store_no],0))</f>
        <v>1</v>
      </c>
      <c r="F5175" t="str">
        <f>INDEX(Stores[storetype],MATCH(Sales[[#This Row],[store_no]],Stores[store_no],0))</f>
        <v>A</v>
      </c>
      <c r="G5175" t="str">
        <f>INDEX(Stores[location_city],MATCH(Sales[[#This Row],[store_no]],Stores[store_no],0))</f>
        <v>South Bend</v>
      </c>
      <c r="H5175" t="str">
        <f>INDEX(Stores[location_state],MATCH(Sales[[#This Row],[store_no]],Stores[store_no],0))</f>
        <v>Indiana</v>
      </c>
      <c r="I5175">
        <f>INDEX(Stores[sqft],MATCH(Sales[[#This Row],[store_no]],Stores[store_no],0))</f>
        <v>39700</v>
      </c>
      <c r="J5175" s="4" t="str">
        <f>INDEX(Departments[dept_name],MATCH(Sales[[#This Row],[dept_no]],Departments[dept_no],0))</f>
        <v>Baby</v>
      </c>
      <c r="K5175" s="4" t="str">
        <f>CONCATENATE(Sales[[#This Row],[region]],Sales[[#This Row],[storetype]])</f>
        <v>1A</v>
      </c>
      <c r="L5175" s="4">
        <f>INDEX(RegionStoreCount[Store Count],MATCH(Sales[[#This Row],[RegionStoretype]],RegionStoreCount[Region/Type],0))</f>
        <v>5</v>
      </c>
      <c r="M5175" s="4">
        <f>AND(Sales[[#This Row],[date]]&lt;=TY_YTDMax,Sales[[#This Row],[date]]&gt;=TY_YTDMin)*Sales[[#This Row],[sales]]</f>
        <v>0</v>
      </c>
      <c r="N5175" s="4">
        <f>AND(Sales[[#This Row],[date]]&lt;=LY_YTDMax,Sales[[#This Row],[date]]&gt;=LY_YTDMin)*Sales[[#This Row],[sales]]</f>
        <v>0</v>
      </c>
      <c r="O5175" s="4">
        <f>AND(Sales[[#This Row],[date]]&gt;=YoY_Min,Sales[[#This Row],[date]]&lt;=TY_YTDMax)*(Sales[[#This Row],[sales]]/Sales[[#This Row],[sqft]])</f>
        <v>5.9183047858942066E-2</v>
      </c>
      <c r="P5175" s="4">
        <f>SUMIF(Sales[RegionStoretype],Sales[[#This Row],[RegionStoretype]],Sales[YoY_SSF])/Sales[[#This Row],[Region_TypeCount]]</f>
        <v>59.469551530910678</v>
      </c>
    </row>
    <row r="5176" spans="1:16" x14ac:dyDescent="0.25">
      <c r="A5176" s="1">
        <v>43091</v>
      </c>
      <c r="B5176">
        <v>20</v>
      </c>
      <c r="C5176">
        <v>17</v>
      </c>
      <c r="D5176">
        <v>34492.474199999997</v>
      </c>
      <c r="E5176">
        <f>INDEX(Stores[region],MATCH(Sales[[#This Row],[store_no]],Stores[store_no],0))</f>
        <v>1</v>
      </c>
      <c r="F5176" t="str">
        <f>INDEX(Stores[storetype],MATCH(Sales[[#This Row],[store_no]],Stores[store_no],0))</f>
        <v>A</v>
      </c>
      <c r="G5176" t="str">
        <f>INDEX(Stores[location_city],MATCH(Sales[[#This Row],[store_no]],Stores[store_no],0))</f>
        <v>South Bend</v>
      </c>
      <c r="H5176" t="str">
        <f>INDEX(Stores[location_state],MATCH(Sales[[#This Row],[store_no]],Stores[store_no],0))</f>
        <v>Indiana</v>
      </c>
      <c r="I5176">
        <f>INDEX(Stores[sqft],MATCH(Sales[[#This Row],[store_no]],Stores[store_no],0))</f>
        <v>39700</v>
      </c>
      <c r="J5176" s="4" t="str">
        <f>INDEX(Departments[dept_name],MATCH(Sales[[#This Row],[dept_no]],Departments[dept_no],0))</f>
        <v>Shoes</v>
      </c>
      <c r="K5176" s="4" t="str">
        <f>CONCATENATE(Sales[[#This Row],[region]],Sales[[#This Row],[storetype]])</f>
        <v>1A</v>
      </c>
      <c r="L5176" s="4">
        <f>INDEX(RegionStoreCount[Store Count],MATCH(Sales[[#This Row],[RegionStoretype]],RegionStoreCount[Region/Type],0))</f>
        <v>5</v>
      </c>
      <c r="M5176" s="4">
        <f>AND(Sales[[#This Row],[date]]&lt;=TY_YTDMax,Sales[[#This Row],[date]]&gt;=TY_YTDMin)*Sales[[#This Row],[sales]]</f>
        <v>0</v>
      </c>
      <c r="N5176" s="4">
        <f>AND(Sales[[#This Row],[date]]&lt;=LY_YTDMax,Sales[[#This Row],[date]]&gt;=LY_YTDMin)*Sales[[#This Row],[sales]]</f>
        <v>0</v>
      </c>
      <c r="O5176" s="4">
        <f>AND(Sales[[#This Row],[date]]&gt;=YoY_Min,Sales[[#This Row],[date]]&lt;=TY_YTDMax)*(Sales[[#This Row],[sales]]/Sales[[#This Row],[sqft]])</f>
        <v>0.86882806549118385</v>
      </c>
      <c r="P5176" s="4">
        <f>SUMIF(Sales[RegionStoretype],Sales[[#This Row],[RegionStoretype]],Sales[YoY_SSF])/Sales[[#This Row],[Region_TypeCount]]</f>
        <v>59.469551530910678</v>
      </c>
    </row>
    <row r="5177" spans="1:16" x14ac:dyDescent="0.25">
      <c r="A5177" s="1">
        <v>43091</v>
      </c>
      <c r="B5177">
        <v>23</v>
      </c>
      <c r="C5177">
        <v>3</v>
      </c>
      <c r="D5177">
        <v>58485.605600000003</v>
      </c>
      <c r="E5177">
        <f>INDEX(Stores[region],MATCH(Sales[[#This Row],[store_no]],Stores[store_no],0))</f>
        <v>3</v>
      </c>
      <c r="F5177" t="str">
        <f>INDEX(Stores[storetype],MATCH(Sales[[#This Row],[store_no]],Stores[store_no],0))</f>
        <v>B</v>
      </c>
      <c r="G5177" t="str">
        <f>INDEX(Stores[location_city],MATCH(Sales[[#This Row],[store_no]],Stores[store_no],0))</f>
        <v>Cedar Rapids</v>
      </c>
      <c r="H5177" t="str">
        <f>INDEX(Stores[location_state],MATCH(Sales[[#This Row],[store_no]],Stores[store_no],0))</f>
        <v>Iowa</v>
      </c>
      <c r="I5177">
        <f>INDEX(Stores[sqft],MATCH(Sales[[#This Row],[store_no]],Stores[store_no],0))</f>
        <v>123700</v>
      </c>
      <c r="J5177" s="4" t="str">
        <f>INDEX(Departments[dept_name],MATCH(Sales[[#This Row],[dept_no]],Departments[dept_no],0))</f>
        <v>Beauty</v>
      </c>
      <c r="K5177" s="4" t="str">
        <f>CONCATENATE(Sales[[#This Row],[region]],Sales[[#This Row],[storetype]])</f>
        <v>3B</v>
      </c>
      <c r="L5177" s="4">
        <f>INDEX(RegionStoreCount[Store Count],MATCH(Sales[[#This Row],[RegionStoretype]],RegionStoreCount[Region/Type],0))</f>
        <v>4</v>
      </c>
      <c r="M5177" s="4">
        <f>AND(Sales[[#This Row],[date]]&lt;=TY_YTDMax,Sales[[#This Row],[date]]&gt;=TY_YTDMin)*Sales[[#This Row],[sales]]</f>
        <v>0</v>
      </c>
      <c r="N5177" s="4">
        <f>AND(Sales[[#This Row],[date]]&lt;=LY_YTDMax,Sales[[#This Row],[date]]&gt;=LY_YTDMin)*Sales[[#This Row],[sales]]</f>
        <v>0</v>
      </c>
      <c r="O5177" s="4">
        <f>AND(Sales[[#This Row],[date]]&gt;=YoY_Min,Sales[[#This Row],[date]]&lt;=TY_YTDMax)*(Sales[[#This Row],[sales]]/Sales[[#This Row],[sqft]])</f>
        <v>0.47280198544866614</v>
      </c>
      <c r="P5177" s="4">
        <f>SUMIF(Sales[RegionStoretype],Sales[[#This Row],[RegionStoretype]],Sales[YoY_SSF])/Sales[[#This Row],[Region_TypeCount]]</f>
        <v>58.312187288105562</v>
      </c>
    </row>
    <row r="5178" spans="1:16" x14ac:dyDescent="0.25">
      <c r="A5178" s="1">
        <v>43091</v>
      </c>
      <c r="B5178">
        <v>24</v>
      </c>
      <c r="C5178">
        <v>2</v>
      </c>
      <c r="D5178">
        <v>221762.59110000002</v>
      </c>
      <c r="E5178">
        <f>INDEX(Stores[region],MATCH(Sales[[#This Row],[store_no]],Stores[store_no],0))</f>
        <v>2</v>
      </c>
      <c r="F5178" t="str">
        <f>INDEX(Stores[storetype],MATCH(Sales[[#This Row],[store_no]],Stores[store_no],0))</f>
        <v>A</v>
      </c>
      <c r="G5178" t="str">
        <f>INDEX(Stores[location_city],MATCH(Sales[[#This Row],[store_no]],Stores[store_no],0))</f>
        <v>Winnetka</v>
      </c>
      <c r="H5178" t="str">
        <f>INDEX(Stores[location_state],MATCH(Sales[[#This Row],[store_no]],Stores[store_no],0))</f>
        <v>Illinois</v>
      </c>
      <c r="I5178">
        <f>INDEX(Stores[sqft],MATCH(Sales[[#This Row],[store_no]],Stores[store_no],0))</f>
        <v>207800</v>
      </c>
      <c r="J5178" s="4" t="str">
        <f>INDEX(Departments[dept_name],MATCH(Sales[[#This Row],[dept_no]],Departments[dept_no],0))</f>
        <v>Baby</v>
      </c>
      <c r="K5178" s="4" t="str">
        <f>CONCATENATE(Sales[[#This Row],[region]],Sales[[#This Row],[storetype]])</f>
        <v>2A</v>
      </c>
      <c r="L5178" s="4">
        <f>INDEX(RegionStoreCount[Store Count],MATCH(Sales[[#This Row],[RegionStoretype]],RegionStoreCount[Region/Type],0))</f>
        <v>5</v>
      </c>
      <c r="M5178" s="4">
        <f>AND(Sales[[#This Row],[date]]&lt;=TY_YTDMax,Sales[[#This Row],[date]]&gt;=TY_YTDMin)*Sales[[#This Row],[sales]]</f>
        <v>0</v>
      </c>
      <c r="N5178" s="4">
        <f>AND(Sales[[#This Row],[date]]&lt;=LY_YTDMax,Sales[[#This Row],[date]]&gt;=LY_YTDMin)*Sales[[#This Row],[sales]]</f>
        <v>0</v>
      </c>
      <c r="O5178" s="4">
        <f>AND(Sales[[#This Row],[date]]&gt;=YoY_Min,Sales[[#This Row],[date]]&lt;=TY_YTDMax)*(Sales[[#This Row],[sales]]/Sales[[#This Row],[sqft]])</f>
        <v>1.067192449951877</v>
      </c>
      <c r="P5178" s="4">
        <f>SUMIF(Sales[RegionStoretype],Sales[[#This Row],[RegionStoretype]],Sales[YoY_SSF])/Sales[[#This Row],[Region_TypeCount]]</f>
        <v>60.052789354368521</v>
      </c>
    </row>
    <row r="5179" spans="1:16" x14ac:dyDescent="0.25">
      <c r="A5179" s="1">
        <v>43091</v>
      </c>
      <c r="B5179">
        <v>24</v>
      </c>
      <c r="C5179">
        <v>20</v>
      </c>
      <c r="D5179">
        <v>192359.18089999998</v>
      </c>
      <c r="E5179">
        <f>INDEX(Stores[region],MATCH(Sales[[#This Row],[store_no]],Stores[store_no],0))</f>
        <v>2</v>
      </c>
      <c r="F5179" t="str">
        <f>INDEX(Stores[storetype],MATCH(Sales[[#This Row],[store_no]],Stores[store_no],0))</f>
        <v>A</v>
      </c>
      <c r="G5179" t="str">
        <f>INDEX(Stores[location_city],MATCH(Sales[[#This Row],[store_no]],Stores[store_no],0))</f>
        <v>Winnetka</v>
      </c>
      <c r="H5179" t="str">
        <f>INDEX(Stores[location_state],MATCH(Sales[[#This Row],[store_no]],Stores[store_no],0))</f>
        <v>Illinois</v>
      </c>
      <c r="I5179">
        <f>INDEX(Stores[sqft],MATCH(Sales[[#This Row],[store_no]],Stores[store_no],0))</f>
        <v>207800</v>
      </c>
      <c r="J5179" s="4" t="str">
        <f>INDEX(Departments[dept_name],MATCH(Sales[[#This Row],[dept_no]],Departments[dept_no],0))</f>
        <v>Toys</v>
      </c>
      <c r="K5179" s="4" t="str">
        <f>CONCATENATE(Sales[[#This Row],[region]],Sales[[#This Row],[storetype]])</f>
        <v>2A</v>
      </c>
      <c r="L5179" s="4">
        <f>INDEX(RegionStoreCount[Store Count],MATCH(Sales[[#This Row],[RegionStoretype]],RegionStoreCount[Region/Type],0))</f>
        <v>5</v>
      </c>
      <c r="M5179" s="4">
        <f>AND(Sales[[#This Row],[date]]&lt;=TY_YTDMax,Sales[[#This Row],[date]]&gt;=TY_YTDMin)*Sales[[#This Row],[sales]]</f>
        <v>0</v>
      </c>
      <c r="N5179" s="4">
        <f>AND(Sales[[#This Row],[date]]&lt;=LY_YTDMax,Sales[[#This Row],[date]]&gt;=LY_YTDMin)*Sales[[#This Row],[sales]]</f>
        <v>0</v>
      </c>
      <c r="O5179" s="4">
        <f>AND(Sales[[#This Row],[date]]&gt;=YoY_Min,Sales[[#This Row],[date]]&lt;=TY_YTDMax)*(Sales[[#This Row],[sales]]/Sales[[#This Row],[sqft]])</f>
        <v>0.92569384456207882</v>
      </c>
      <c r="P5179" s="4">
        <f>SUMIF(Sales[RegionStoretype],Sales[[#This Row],[RegionStoretype]],Sales[YoY_SSF])/Sales[[#This Row],[Region_TypeCount]]</f>
        <v>60.052789354368521</v>
      </c>
    </row>
    <row r="5180" spans="1:16" x14ac:dyDescent="0.25">
      <c r="A5180" s="1">
        <v>43091</v>
      </c>
      <c r="B5180">
        <v>25</v>
      </c>
      <c r="C5180">
        <v>2</v>
      </c>
      <c r="D5180">
        <v>103444.86270000001</v>
      </c>
      <c r="E5180">
        <f>INDEX(Stores[region],MATCH(Sales[[#This Row],[store_no]],Stores[store_no],0))</f>
        <v>3</v>
      </c>
      <c r="F5180" t="str">
        <f>INDEX(Stores[storetype],MATCH(Sales[[#This Row],[store_no]],Stores[store_no],0))</f>
        <v>B</v>
      </c>
      <c r="G5180" t="str">
        <f>INDEX(Stores[location_city],MATCH(Sales[[#This Row],[store_no]],Stores[store_no],0))</f>
        <v>Kansas City</v>
      </c>
      <c r="H5180" t="str">
        <f>INDEX(Stores[location_state],MATCH(Sales[[#This Row],[store_no]],Stores[store_no],0))</f>
        <v>Missouri</v>
      </c>
      <c r="I5180">
        <f>INDEX(Stores[sqft],MATCH(Sales[[#This Row],[store_no]],Stores[store_no],0))</f>
        <v>92300</v>
      </c>
      <c r="J5180" s="4" t="str">
        <f>INDEX(Departments[dept_name],MATCH(Sales[[#This Row],[dept_no]],Departments[dept_no],0))</f>
        <v>Baby</v>
      </c>
      <c r="K5180" s="4" t="str">
        <f>CONCATENATE(Sales[[#This Row],[region]],Sales[[#This Row],[storetype]])</f>
        <v>3B</v>
      </c>
      <c r="L5180" s="4">
        <f>INDEX(RegionStoreCount[Store Count],MATCH(Sales[[#This Row],[RegionStoretype]],RegionStoreCount[Region/Type],0))</f>
        <v>4</v>
      </c>
      <c r="M5180" s="4">
        <f>AND(Sales[[#This Row],[date]]&lt;=TY_YTDMax,Sales[[#This Row],[date]]&gt;=TY_YTDMin)*Sales[[#This Row],[sales]]</f>
        <v>0</v>
      </c>
      <c r="N5180" s="4">
        <f>AND(Sales[[#This Row],[date]]&lt;=LY_YTDMax,Sales[[#This Row],[date]]&gt;=LY_YTDMin)*Sales[[#This Row],[sales]]</f>
        <v>0</v>
      </c>
      <c r="O5180" s="4">
        <f>AND(Sales[[#This Row],[date]]&gt;=YoY_Min,Sales[[#This Row],[date]]&lt;=TY_YTDMax)*(Sales[[#This Row],[sales]]/Sales[[#This Row],[sqft]])</f>
        <v>1.1207460747562299</v>
      </c>
      <c r="P5180" s="4">
        <f>SUMIF(Sales[RegionStoretype],Sales[[#This Row],[RegionStoretype]],Sales[YoY_SSF])/Sales[[#This Row],[Region_TypeCount]]</f>
        <v>58.312187288105562</v>
      </c>
    </row>
    <row r="5181" spans="1:16" x14ac:dyDescent="0.25">
      <c r="A5181" s="1">
        <v>43091</v>
      </c>
      <c r="B5181">
        <v>25</v>
      </c>
      <c r="C5181">
        <v>7</v>
      </c>
      <c r="D5181">
        <v>18533.086800000001</v>
      </c>
      <c r="E5181">
        <f>INDEX(Stores[region],MATCH(Sales[[#This Row],[store_no]],Stores[store_no],0))</f>
        <v>3</v>
      </c>
      <c r="F5181" t="str">
        <f>INDEX(Stores[storetype],MATCH(Sales[[#This Row],[store_no]],Stores[store_no],0))</f>
        <v>B</v>
      </c>
      <c r="G5181" t="str">
        <f>INDEX(Stores[location_city],MATCH(Sales[[#This Row],[store_no]],Stores[store_no],0))</f>
        <v>Kansas City</v>
      </c>
      <c r="H5181" t="str">
        <f>INDEX(Stores[location_state],MATCH(Sales[[#This Row],[store_no]],Stores[store_no],0))</f>
        <v>Missouri</v>
      </c>
      <c r="I5181">
        <f>INDEX(Stores[sqft],MATCH(Sales[[#This Row],[store_no]],Stores[store_no],0))</f>
        <v>92300</v>
      </c>
      <c r="J5181" s="4" t="str">
        <f>INDEX(Departments[dept_name],MATCH(Sales[[#This Row],[dept_no]],Departments[dept_no],0))</f>
        <v>Electronics</v>
      </c>
      <c r="K5181" s="4" t="str">
        <f>CONCATENATE(Sales[[#This Row],[region]],Sales[[#This Row],[storetype]])</f>
        <v>3B</v>
      </c>
      <c r="L5181" s="4">
        <f>INDEX(RegionStoreCount[Store Count],MATCH(Sales[[#This Row],[RegionStoretype]],RegionStoreCount[Region/Type],0))</f>
        <v>4</v>
      </c>
      <c r="M5181" s="4">
        <f>AND(Sales[[#This Row],[date]]&lt;=TY_YTDMax,Sales[[#This Row],[date]]&gt;=TY_YTDMin)*Sales[[#This Row],[sales]]</f>
        <v>0</v>
      </c>
      <c r="N5181" s="4">
        <f>AND(Sales[[#This Row],[date]]&lt;=LY_YTDMax,Sales[[#This Row],[date]]&gt;=LY_YTDMin)*Sales[[#This Row],[sales]]</f>
        <v>0</v>
      </c>
      <c r="O5181" s="4">
        <f>AND(Sales[[#This Row],[date]]&gt;=YoY_Min,Sales[[#This Row],[date]]&lt;=TY_YTDMax)*(Sales[[#This Row],[sales]]/Sales[[#This Row],[sqft]])</f>
        <v>0.20079183965330447</v>
      </c>
      <c r="P5181" s="4">
        <f>SUMIF(Sales[RegionStoretype],Sales[[#This Row],[RegionStoretype]],Sales[YoY_SSF])/Sales[[#This Row],[Region_TypeCount]]</f>
        <v>58.312187288105562</v>
      </c>
    </row>
    <row r="5182" spans="1:16" x14ac:dyDescent="0.25">
      <c r="A5182" s="1">
        <v>43091</v>
      </c>
      <c r="B5182">
        <v>25</v>
      </c>
      <c r="C5182">
        <v>16</v>
      </c>
      <c r="D5182">
        <v>3395.0969999999998</v>
      </c>
      <c r="E5182">
        <f>INDEX(Stores[region],MATCH(Sales[[#This Row],[store_no]],Stores[store_no],0))</f>
        <v>3</v>
      </c>
      <c r="F5182" t="str">
        <f>INDEX(Stores[storetype],MATCH(Sales[[#This Row],[store_no]],Stores[store_no],0))</f>
        <v>B</v>
      </c>
      <c r="G5182" t="str">
        <f>INDEX(Stores[location_city],MATCH(Sales[[#This Row],[store_no]],Stores[store_no],0))</f>
        <v>Kansas City</v>
      </c>
      <c r="H5182" t="str">
        <f>INDEX(Stores[location_state],MATCH(Sales[[#This Row],[store_no]],Stores[store_no],0))</f>
        <v>Missouri</v>
      </c>
      <c r="I5182">
        <f>INDEX(Stores[sqft],MATCH(Sales[[#This Row],[store_no]],Stores[store_no],0))</f>
        <v>92300</v>
      </c>
      <c r="J5182" s="4" t="str">
        <f>INDEX(Departments[dept_name],MATCH(Sales[[#This Row],[dept_no]],Departments[dept_no],0))</f>
        <v>Outdoors</v>
      </c>
      <c r="K5182" s="4" t="str">
        <f>CONCATENATE(Sales[[#This Row],[region]],Sales[[#This Row],[storetype]])</f>
        <v>3B</v>
      </c>
      <c r="L5182" s="4">
        <f>INDEX(RegionStoreCount[Store Count],MATCH(Sales[[#This Row],[RegionStoretype]],RegionStoreCount[Region/Type],0))</f>
        <v>4</v>
      </c>
      <c r="M5182" s="4">
        <f>AND(Sales[[#This Row],[date]]&lt;=TY_YTDMax,Sales[[#This Row],[date]]&gt;=TY_YTDMin)*Sales[[#This Row],[sales]]</f>
        <v>0</v>
      </c>
      <c r="N5182" s="4">
        <f>AND(Sales[[#This Row],[date]]&lt;=LY_YTDMax,Sales[[#This Row],[date]]&gt;=LY_YTDMin)*Sales[[#This Row],[sales]]</f>
        <v>0</v>
      </c>
      <c r="O5182" s="4">
        <f>AND(Sales[[#This Row],[date]]&gt;=YoY_Min,Sales[[#This Row],[date]]&lt;=TY_YTDMax)*(Sales[[#This Row],[sales]]/Sales[[#This Row],[sqft]])</f>
        <v>3.6783282773564463E-2</v>
      </c>
      <c r="P5182" s="4">
        <f>SUMIF(Sales[RegionStoretype],Sales[[#This Row],[RegionStoretype]],Sales[YoY_SSF])/Sales[[#This Row],[Region_TypeCount]]</f>
        <v>58.312187288105562</v>
      </c>
    </row>
    <row r="5183" spans="1:16" x14ac:dyDescent="0.25">
      <c r="A5183" s="1">
        <v>43091</v>
      </c>
      <c r="B5183">
        <v>26</v>
      </c>
      <c r="C5183">
        <v>15</v>
      </c>
      <c r="D5183">
        <v>4629.1170000000002</v>
      </c>
      <c r="E5183">
        <f>INDEX(Stores[region],MATCH(Sales[[#This Row],[store_no]],Stores[store_no],0))</f>
        <v>2</v>
      </c>
      <c r="F5183" t="str">
        <f>INDEX(Stores[storetype],MATCH(Sales[[#This Row],[store_no]],Stores[store_no],0))</f>
        <v>A</v>
      </c>
      <c r="G5183" t="str">
        <f>INDEX(Stores[location_city],MATCH(Sales[[#This Row],[store_no]],Stores[store_no],0))</f>
        <v>Carmel</v>
      </c>
      <c r="H5183" t="str">
        <f>INDEX(Stores[location_state],MATCH(Sales[[#This Row],[store_no]],Stores[store_no],0))</f>
        <v>Indiana</v>
      </c>
      <c r="I5183">
        <f>INDEX(Stores[sqft],MATCH(Sales[[#This Row],[store_no]],Stores[store_no],0))</f>
        <v>198500</v>
      </c>
      <c r="J5183" s="4" t="str">
        <f>INDEX(Departments[dept_name],MATCH(Sales[[#This Row],[dept_no]],Departments[dept_no],0))</f>
        <v>Music</v>
      </c>
      <c r="K5183" s="4" t="str">
        <f>CONCATENATE(Sales[[#This Row],[region]],Sales[[#This Row],[storetype]])</f>
        <v>2A</v>
      </c>
      <c r="L5183" s="4">
        <f>INDEX(RegionStoreCount[Store Count],MATCH(Sales[[#This Row],[RegionStoretype]],RegionStoreCount[Region/Type],0))</f>
        <v>5</v>
      </c>
      <c r="M5183" s="4">
        <f>AND(Sales[[#This Row],[date]]&lt;=TY_YTDMax,Sales[[#This Row],[date]]&gt;=TY_YTDMin)*Sales[[#This Row],[sales]]</f>
        <v>0</v>
      </c>
      <c r="N5183" s="4">
        <f>AND(Sales[[#This Row],[date]]&lt;=LY_YTDMax,Sales[[#This Row],[date]]&gt;=LY_YTDMin)*Sales[[#This Row],[sales]]</f>
        <v>0</v>
      </c>
      <c r="O5183" s="4">
        <f>AND(Sales[[#This Row],[date]]&gt;=YoY_Min,Sales[[#This Row],[date]]&lt;=TY_YTDMax)*(Sales[[#This Row],[sales]]/Sales[[#This Row],[sqft]])</f>
        <v>2.3320488664987406E-2</v>
      </c>
      <c r="P5183" s="4">
        <f>SUMIF(Sales[RegionStoretype],Sales[[#This Row],[RegionStoretype]],Sales[YoY_SSF])/Sales[[#This Row],[Region_TypeCount]]</f>
        <v>60.052789354368521</v>
      </c>
    </row>
    <row r="5184" spans="1:16" x14ac:dyDescent="0.25">
      <c r="A5184" s="1">
        <v>43091</v>
      </c>
      <c r="B5184">
        <v>27</v>
      </c>
      <c r="C5184">
        <v>3</v>
      </c>
      <c r="D5184">
        <v>35053.021399999998</v>
      </c>
      <c r="E5184">
        <f>INDEX(Stores[region],MATCH(Sales[[#This Row],[store_no]],Stores[store_no],0))</f>
        <v>3</v>
      </c>
      <c r="F5184" t="str">
        <f>INDEX(Stores[storetype],MATCH(Sales[[#This Row],[store_no]],Stores[store_no],0))</f>
        <v>A</v>
      </c>
      <c r="G5184" t="str">
        <f>INDEX(Stores[location_city],MATCH(Sales[[#This Row],[store_no]],Stores[store_no],0))</f>
        <v>Springfield</v>
      </c>
      <c r="H5184" t="str">
        <f>INDEX(Stores[location_state],MATCH(Sales[[#This Row],[store_no]],Stores[store_no],0))</f>
        <v>Missouri</v>
      </c>
      <c r="I5184">
        <f>INDEX(Stores[sqft],MATCH(Sales[[#This Row],[store_no]],Stores[store_no],0))</f>
        <v>158200</v>
      </c>
      <c r="J5184" s="4" t="str">
        <f>INDEX(Departments[dept_name],MATCH(Sales[[#This Row],[dept_no]],Departments[dept_no],0))</f>
        <v>Beauty</v>
      </c>
      <c r="K5184" s="4" t="str">
        <f>CONCATENATE(Sales[[#This Row],[region]],Sales[[#This Row],[storetype]])</f>
        <v>3A</v>
      </c>
      <c r="L5184" s="4">
        <f>INDEX(RegionStoreCount[Store Count],MATCH(Sales[[#This Row],[RegionStoretype]],RegionStoreCount[Region/Type],0))</f>
        <v>9</v>
      </c>
      <c r="M5184" s="4">
        <f>AND(Sales[[#This Row],[date]]&lt;=TY_YTDMax,Sales[[#This Row],[date]]&gt;=TY_YTDMin)*Sales[[#This Row],[sales]]</f>
        <v>0</v>
      </c>
      <c r="N5184" s="4">
        <f>AND(Sales[[#This Row],[date]]&lt;=LY_YTDMax,Sales[[#This Row],[date]]&gt;=LY_YTDMin)*Sales[[#This Row],[sales]]</f>
        <v>0</v>
      </c>
      <c r="O5184" s="4">
        <f>AND(Sales[[#This Row],[date]]&gt;=YoY_Min,Sales[[#This Row],[date]]&lt;=TY_YTDMax)*(Sales[[#This Row],[sales]]/Sales[[#This Row],[sqft]])</f>
        <v>0.22157409228824271</v>
      </c>
      <c r="P5184" s="4">
        <f>SUMIF(Sales[RegionStoretype],Sales[[#This Row],[RegionStoretype]],Sales[YoY_SSF])/Sales[[#This Row],[Region_TypeCount]]</f>
        <v>53.603836561720975</v>
      </c>
    </row>
    <row r="5185" spans="1:16" x14ac:dyDescent="0.25">
      <c r="A5185" s="1">
        <v>43091</v>
      </c>
      <c r="B5185">
        <v>27</v>
      </c>
      <c r="C5185">
        <v>4</v>
      </c>
      <c r="D5185">
        <v>18143.133099999999</v>
      </c>
      <c r="E5185">
        <f>INDEX(Stores[region],MATCH(Sales[[#This Row],[store_no]],Stores[store_no],0))</f>
        <v>3</v>
      </c>
      <c r="F5185" t="str">
        <f>INDEX(Stores[storetype],MATCH(Sales[[#This Row],[store_no]],Stores[store_no],0))</f>
        <v>A</v>
      </c>
      <c r="G5185" t="str">
        <f>INDEX(Stores[location_city],MATCH(Sales[[#This Row],[store_no]],Stores[store_no],0))</f>
        <v>Springfield</v>
      </c>
      <c r="H5185" t="str">
        <f>INDEX(Stores[location_state],MATCH(Sales[[#This Row],[store_no]],Stores[store_no],0))</f>
        <v>Missouri</v>
      </c>
      <c r="I5185">
        <f>INDEX(Stores[sqft],MATCH(Sales[[#This Row],[store_no]],Stores[store_no],0))</f>
        <v>158200</v>
      </c>
      <c r="J5185" s="4" t="str">
        <f>INDEX(Departments[dept_name],MATCH(Sales[[#This Row],[dept_no]],Departments[dept_no],0))</f>
        <v>Books</v>
      </c>
      <c r="K5185" s="4" t="str">
        <f>CONCATENATE(Sales[[#This Row],[region]],Sales[[#This Row],[storetype]])</f>
        <v>3A</v>
      </c>
      <c r="L5185" s="4">
        <f>INDEX(RegionStoreCount[Store Count],MATCH(Sales[[#This Row],[RegionStoretype]],RegionStoreCount[Region/Type],0))</f>
        <v>9</v>
      </c>
      <c r="M5185" s="4">
        <f>AND(Sales[[#This Row],[date]]&lt;=TY_YTDMax,Sales[[#This Row],[date]]&gt;=TY_YTDMin)*Sales[[#This Row],[sales]]</f>
        <v>0</v>
      </c>
      <c r="N5185" s="4">
        <f>AND(Sales[[#This Row],[date]]&lt;=LY_YTDMax,Sales[[#This Row],[date]]&gt;=LY_YTDMin)*Sales[[#This Row],[sales]]</f>
        <v>0</v>
      </c>
      <c r="O5185" s="4">
        <f>AND(Sales[[#This Row],[date]]&gt;=YoY_Min,Sales[[#This Row],[date]]&lt;=TY_YTDMax)*(Sales[[#This Row],[sales]]/Sales[[#This Row],[sqft]])</f>
        <v>0.11468478571428571</v>
      </c>
      <c r="P5185" s="4">
        <f>SUMIF(Sales[RegionStoretype],Sales[[#This Row],[RegionStoretype]],Sales[YoY_SSF])/Sales[[#This Row],[Region_TypeCount]]</f>
        <v>53.603836561720975</v>
      </c>
    </row>
    <row r="5186" spans="1:16" x14ac:dyDescent="0.25">
      <c r="A5186" s="1">
        <v>43091</v>
      </c>
      <c r="B5186">
        <v>27</v>
      </c>
      <c r="C5186">
        <v>12</v>
      </c>
      <c r="D5186">
        <v>148281.92240000001</v>
      </c>
      <c r="E5186">
        <f>INDEX(Stores[region],MATCH(Sales[[#This Row],[store_no]],Stores[store_no],0))</f>
        <v>3</v>
      </c>
      <c r="F5186" t="str">
        <f>INDEX(Stores[storetype],MATCH(Sales[[#This Row],[store_no]],Stores[store_no],0))</f>
        <v>A</v>
      </c>
      <c r="G5186" t="str">
        <f>INDEX(Stores[location_city],MATCH(Sales[[#This Row],[store_no]],Stores[store_no],0))</f>
        <v>Springfield</v>
      </c>
      <c r="H5186" t="str">
        <f>INDEX(Stores[location_state],MATCH(Sales[[#This Row],[store_no]],Stores[store_no],0))</f>
        <v>Missouri</v>
      </c>
      <c r="I5186">
        <f>INDEX(Stores[sqft],MATCH(Sales[[#This Row],[store_no]],Stores[store_no],0))</f>
        <v>158200</v>
      </c>
      <c r="J5186" s="4" t="str">
        <f>INDEX(Departments[dept_name],MATCH(Sales[[#This Row],[dept_no]],Departments[dept_no],0))</f>
        <v>Jewelery</v>
      </c>
      <c r="K5186" s="4" t="str">
        <f>CONCATENATE(Sales[[#This Row],[region]],Sales[[#This Row],[storetype]])</f>
        <v>3A</v>
      </c>
      <c r="L5186" s="4">
        <f>INDEX(RegionStoreCount[Store Count],MATCH(Sales[[#This Row],[RegionStoretype]],RegionStoreCount[Region/Type],0))</f>
        <v>9</v>
      </c>
      <c r="M5186" s="4">
        <f>AND(Sales[[#This Row],[date]]&lt;=TY_YTDMax,Sales[[#This Row],[date]]&gt;=TY_YTDMin)*Sales[[#This Row],[sales]]</f>
        <v>0</v>
      </c>
      <c r="N5186" s="4">
        <f>AND(Sales[[#This Row],[date]]&lt;=LY_YTDMax,Sales[[#This Row],[date]]&gt;=LY_YTDMin)*Sales[[#This Row],[sales]]</f>
        <v>0</v>
      </c>
      <c r="O5186" s="4">
        <f>AND(Sales[[#This Row],[date]]&gt;=YoY_Min,Sales[[#This Row],[date]]&lt;=TY_YTDMax)*(Sales[[#This Row],[sales]]/Sales[[#This Row],[sqft]])</f>
        <v>0.93730671554993683</v>
      </c>
      <c r="P5186" s="4">
        <f>SUMIF(Sales[RegionStoretype],Sales[[#This Row],[RegionStoretype]],Sales[YoY_SSF])/Sales[[#This Row],[Region_TypeCount]]</f>
        <v>53.603836561720975</v>
      </c>
    </row>
    <row r="5187" spans="1:16" x14ac:dyDescent="0.25">
      <c r="A5187" s="1">
        <v>43091</v>
      </c>
      <c r="B5187">
        <v>27</v>
      </c>
      <c r="C5187">
        <v>15</v>
      </c>
      <c r="D5187">
        <v>156203.0681</v>
      </c>
      <c r="E5187">
        <f>INDEX(Stores[region],MATCH(Sales[[#This Row],[store_no]],Stores[store_no],0))</f>
        <v>3</v>
      </c>
      <c r="F5187" t="str">
        <f>INDEX(Stores[storetype],MATCH(Sales[[#This Row],[store_no]],Stores[store_no],0))</f>
        <v>A</v>
      </c>
      <c r="G5187" t="str">
        <f>INDEX(Stores[location_city],MATCH(Sales[[#This Row],[store_no]],Stores[store_no],0))</f>
        <v>Springfield</v>
      </c>
      <c r="H5187" t="str">
        <f>INDEX(Stores[location_state],MATCH(Sales[[#This Row],[store_no]],Stores[store_no],0))</f>
        <v>Missouri</v>
      </c>
      <c r="I5187">
        <f>INDEX(Stores[sqft],MATCH(Sales[[#This Row],[store_no]],Stores[store_no],0))</f>
        <v>158200</v>
      </c>
      <c r="J5187" s="4" t="str">
        <f>INDEX(Departments[dept_name],MATCH(Sales[[#This Row],[dept_no]],Departments[dept_no],0))</f>
        <v>Music</v>
      </c>
      <c r="K5187" s="4" t="str">
        <f>CONCATENATE(Sales[[#This Row],[region]],Sales[[#This Row],[storetype]])</f>
        <v>3A</v>
      </c>
      <c r="L5187" s="4">
        <f>INDEX(RegionStoreCount[Store Count],MATCH(Sales[[#This Row],[RegionStoretype]],RegionStoreCount[Region/Type],0))</f>
        <v>9</v>
      </c>
      <c r="M5187" s="4">
        <f>AND(Sales[[#This Row],[date]]&lt;=TY_YTDMax,Sales[[#This Row],[date]]&gt;=TY_YTDMin)*Sales[[#This Row],[sales]]</f>
        <v>0</v>
      </c>
      <c r="N5187" s="4">
        <f>AND(Sales[[#This Row],[date]]&lt;=LY_YTDMax,Sales[[#This Row],[date]]&gt;=LY_YTDMin)*Sales[[#This Row],[sales]]</f>
        <v>0</v>
      </c>
      <c r="O5187" s="4">
        <f>AND(Sales[[#This Row],[date]]&gt;=YoY_Min,Sales[[#This Row],[date]]&lt;=TY_YTDMax)*(Sales[[#This Row],[sales]]/Sales[[#This Row],[sqft]])</f>
        <v>0.98737716877370418</v>
      </c>
      <c r="P5187" s="4">
        <f>SUMIF(Sales[RegionStoretype],Sales[[#This Row],[RegionStoretype]],Sales[YoY_SSF])/Sales[[#This Row],[Region_TypeCount]]</f>
        <v>53.603836561720975</v>
      </c>
    </row>
    <row r="5188" spans="1:16" x14ac:dyDescent="0.25">
      <c r="A5188" s="1">
        <v>43091</v>
      </c>
      <c r="B5188">
        <v>27</v>
      </c>
      <c r="C5188">
        <v>16</v>
      </c>
      <c r="D5188">
        <v>72892.726200000005</v>
      </c>
      <c r="E5188">
        <f>INDEX(Stores[region],MATCH(Sales[[#This Row],[store_no]],Stores[store_no],0))</f>
        <v>3</v>
      </c>
      <c r="F5188" t="str">
        <f>INDEX(Stores[storetype],MATCH(Sales[[#This Row],[store_no]],Stores[store_no],0))</f>
        <v>A</v>
      </c>
      <c r="G5188" t="str">
        <f>INDEX(Stores[location_city],MATCH(Sales[[#This Row],[store_no]],Stores[store_no],0))</f>
        <v>Springfield</v>
      </c>
      <c r="H5188" t="str">
        <f>INDEX(Stores[location_state],MATCH(Sales[[#This Row],[store_no]],Stores[store_no],0))</f>
        <v>Missouri</v>
      </c>
      <c r="I5188">
        <f>INDEX(Stores[sqft],MATCH(Sales[[#This Row],[store_no]],Stores[store_no],0))</f>
        <v>158200</v>
      </c>
      <c r="J5188" s="4" t="str">
        <f>INDEX(Departments[dept_name],MATCH(Sales[[#This Row],[dept_no]],Departments[dept_no],0))</f>
        <v>Outdoors</v>
      </c>
      <c r="K5188" s="4" t="str">
        <f>CONCATENATE(Sales[[#This Row],[region]],Sales[[#This Row],[storetype]])</f>
        <v>3A</v>
      </c>
      <c r="L5188" s="4">
        <f>INDEX(RegionStoreCount[Store Count],MATCH(Sales[[#This Row],[RegionStoretype]],RegionStoreCount[Region/Type],0))</f>
        <v>9</v>
      </c>
      <c r="M5188" s="4">
        <f>AND(Sales[[#This Row],[date]]&lt;=TY_YTDMax,Sales[[#This Row],[date]]&gt;=TY_YTDMin)*Sales[[#This Row],[sales]]</f>
        <v>0</v>
      </c>
      <c r="N5188" s="4">
        <f>AND(Sales[[#This Row],[date]]&lt;=LY_YTDMax,Sales[[#This Row],[date]]&gt;=LY_YTDMin)*Sales[[#This Row],[sales]]</f>
        <v>0</v>
      </c>
      <c r="O5188" s="4">
        <f>AND(Sales[[#This Row],[date]]&gt;=YoY_Min,Sales[[#This Row],[date]]&lt;=TY_YTDMax)*(Sales[[#This Row],[sales]]/Sales[[#This Row],[sqft]])</f>
        <v>0.46076312389380536</v>
      </c>
      <c r="P5188" s="4">
        <f>SUMIF(Sales[RegionStoretype],Sales[[#This Row],[RegionStoretype]],Sales[YoY_SSF])/Sales[[#This Row],[Region_TypeCount]]</f>
        <v>53.603836561720975</v>
      </c>
    </row>
    <row r="5189" spans="1:16" x14ac:dyDescent="0.25">
      <c r="A5189" s="1">
        <v>43091</v>
      </c>
      <c r="B5189">
        <v>27</v>
      </c>
      <c r="C5189">
        <v>20</v>
      </c>
      <c r="D5189">
        <v>170491.45480000001</v>
      </c>
      <c r="E5189">
        <f>INDEX(Stores[region],MATCH(Sales[[#This Row],[store_no]],Stores[store_no],0))</f>
        <v>3</v>
      </c>
      <c r="F5189" t="str">
        <f>INDEX(Stores[storetype],MATCH(Sales[[#This Row],[store_no]],Stores[store_no],0))</f>
        <v>A</v>
      </c>
      <c r="G5189" t="str">
        <f>INDEX(Stores[location_city],MATCH(Sales[[#This Row],[store_no]],Stores[store_no],0))</f>
        <v>Springfield</v>
      </c>
      <c r="H5189" t="str">
        <f>INDEX(Stores[location_state],MATCH(Sales[[#This Row],[store_no]],Stores[store_no],0))</f>
        <v>Missouri</v>
      </c>
      <c r="I5189">
        <f>INDEX(Stores[sqft],MATCH(Sales[[#This Row],[store_no]],Stores[store_no],0))</f>
        <v>158200</v>
      </c>
      <c r="J5189" s="4" t="str">
        <f>INDEX(Departments[dept_name],MATCH(Sales[[#This Row],[dept_no]],Departments[dept_no],0))</f>
        <v>Toys</v>
      </c>
      <c r="K5189" s="4" t="str">
        <f>CONCATENATE(Sales[[#This Row],[region]],Sales[[#This Row],[storetype]])</f>
        <v>3A</v>
      </c>
      <c r="L5189" s="4">
        <f>INDEX(RegionStoreCount[Store Count],MATCH(Sales[[#This Row],[RegionStoretype]],RegionStoreCount[Region/Type],0))</f>
        <v>9</v>
      </c>
      <c r="M5189" s="4">
        <f>AND(Sales[[#This Row],[date]]&lt;=TY_YTDMax,Sales[[#This Row],[date]]&gt;=TY_YTDMin)*Sales[[#This Row],[sales]]</f>
        <v>0</v>
      </c>
      <c r="N5189" s="4">
        <f>AND(Sales[[#This Row],[date]]&lt;=LY_YTDMax,Sales[[#This Row],[date]]&gt;=LY_YTDMin)*Sales[[#This Row],[sales]]</f>
        <v>0</v>
      </c>
      <c r="O5189" s="4">
        <f>AND(Sales[[#This Row],[date]]&gt;=YoY_Min,Sales[[#This Row],[date]]&lt;=TY_YTDMax)*(Sales[[#This Row],[sales]]/Sales[[#This Row],[sqft]])</f>
        <v>1.0776956687737043</v>
      </c>
      <c r="P5189" s="4">
        <f>SUMIF(Sales[RegionStoretype],Sales[[#This Row],[RegionStoretype]],Sales[YoY_SSF])/Sales[[#This Row],[Region_TypeCount]]</f>
        <v>53.603836561720975</v>
      </c>
    </row>
    <row r="5190" spans="1:16" x14ac:dyDescent="0.25">
      <c r="A5190" s="1">
        <v>43091</v>
      </c>
      <c r="B5190">
        <v>28</v>
      </c>
      <c r="C5190">
        <v>12</v>
      </c>
      <c r="D5190">
        <v>151231.1061</v>
      </c>
      <c r="E5190">
        <f>INDEX(Stores[region],MATCH(Sales[[#This Row],[store_no]],Stores[store_no],0))</f>
        <v>2</v>
      </c>
      <c r="F5190" t="str">
        <f>INDEX(Stores[storetype],MATCH(Sales[[#This Row],[store_no]],Stores[store_no],0))</f>
        <v>A</v>
      </c>
      <c r="G5190" t="str">
        <f>INDEX(Stores[location_city],MATCH(Sales[[#This Row],[store_no]],Stores[store_no],0))</f>
        <v>Milwaukee</v>
      </c>
      <c r="H5190" t="str">
        <f>INDEX(Stores[location_state],MATCH(Sales[[#This Row],[store_no]],Stores[store_no],0))</f>
        <v>Wisconsin</v>
      </c>
      <c r="I5190">
        <f>INDEX(Stores[sqft],MATCH(Sales[[#This Row],[store_no]],Stores[store_no],0))</f>
        <v>203800</v>
      </c>
      <c r="J5190" s="4" t="str">
        <f>INDEX(Departments[dept_name],MATCH(Sales[[#This Row],[dept_no]],Departments[dept_no],0))</f>
        <v>Jewelery</v>
      </c>
      <c r="K5190" s="4" t="str">
        <f>CONCATENATE(Sales[[#This Row],[region]],Sales[[#This Row],[storetype]])</f>
        <v>2A</v>
      </c>
      <c r="L5190" s="4">
        <f>INDEX(RegionStoreCount[Store Count],MATCH(Sales[[#This Row],[RegionStoretype]],RegionStoreCount[Region/Type],0))</f>
        <v>5</v>
      </c>
      <c r="M5190" s="4">
        <f>AND(Sales[[#This Row],[date]]&lt;=TY_YTDMax,Sales[[#This Row],[date]]&gt;=TY_YTDMin)*Sales[[#This Row],[sales]]</f>
        <v>0</v>
      </c>
      <c r="N5190" s="4">
        <f>AND(Sales[[#This Row],[date]]&lt;=LY_YTDMax,Sales[[#This Row],[date]]&gt;=LY_YTDMin)*Sales[[#This Row],[sales]]</f>
        <v>0</v>
      </c>
      <c r="O5190" s="4">
        <f>AND(Sales[[#This Row],[date]]&gt;=YoY_Min,Sales[[#This Row],[date]]&lt;=TY_YTDMax)*(Sales[[#This Row],[sales]]/Sales[[#This Row],[sqft]])</f>
        <v>0.74205645780176643</v>
      </c>
      <c r="P5190" s="4">
        <f>SUMIF(Sales[RegionStoretype],Sales[[#This Row],[RegionStoretype]],Sales[YoY_SSF])/Sales[[#This Row],[Region_TypeCount]]</f>
        <v>60.052789354368521</v>
      </c>
    </row>
    <row r="5191" spans="1:16" x14ac:dyDescent="0.25">
      <c r="A5191" s="1">
        <v>43091</v>
      </c>
      <c r="B5191">
        <v>28</v>
      </c>
      <c r="C5191">
        <v>16</v>
      </c>
      <c r="D5191">
        <v>25917.566300000002</v>
      </c>
      <c r="E5191">
        <f>INDEX(Stores[region],MATCH(Sales[[#This Row],[store_no]],Stores[store_no],0))</f>
        <v>2</v>
      </c>
      <c r="F5191" t="str">
        <f>INDEX(Stores[storetype],MATCH(Sales[[#This Row],[store_no]],Stores[store_no],0))</f>
        <v>A</v>
      </c>
      <c r="G5191" t="str">
        <f>INDEX(Stores[location_city],MATCH(Sales[[#This Row],[store_no]],Stores[store_no],0))</f>
        <v>Milwaukee</v>
      </c>
      <c r="H5191" t="str">
        <f>INDEX(Stores[location_state],MATCH(Sales[[#This Row],[store_no]],Stores[store_no],0))</f>
        <v>Wisconsin</v>
      </c>
      <c r="I5191">
        <f>INDEX(Stores[sqft],MATCH(Sales[[#This Row],[store_no]],Stores[store_no],0))</f>
        <v>203800</v>
      </c>
      <c r="J5191" s="4" t="str">
        <f>INDEX(Departments[dept_name],MATCH(Sales[[#This Row],[dept_no]],Departments[dept_no],0))</f>
        <v>Outdoors</v>
      </c>
      <c r="K5191" s="4" t="str">
        <f>CONCATENATE(Sales[[#This Row],[region]],Sales[[#This Row],[storetype]])</f>
        <v>2A</v>
      </c>
      <c r="L5191" s="4">
        <f>INDEX(RegionStoreCount[Store Count],MATCH(Sales[[#This Row],[RegionStoretype]],RegionStoreCount[Region/Type],0))</f>
        <v>5</v>
      </c>
      <c r="M5191" s="4">
        <f>AND(Sales[[#This Row],[date]]&lt;=TY_YTDMax,Sales[[#This Row],[date]]&gt;=TY_YTDMin)*Sales[[#This Row],[sales]]</f>
        <v>0</v>
      </c>
      <c r="N5191" s="4">
        <f>AND(Sales[[#This Row],[date]]&lt;=LY_YTDMax,Sales[[#This Row],[date]]&gt;=LY_YTDMin)*Sales[[#This Row],[sales]]</f>
        <v>0</v>
      </c>
      <c r="O5191" s="4">
        <f>AND(Sales[[#This Row],[date]]&gt;=YoY_Min,Sales[[#This Row],[date]]&lt;=TY_YTDMax)*(Sales[[#This Row],[sales]]/Sales[[#This Row],[sqft]])</f>
        <v>0.12717157163886164</v>
      </c>
      <c r="P5191" s="4">
        <f>SUMIF(Sales[RegionStoretype],Sales[[#This Row],[RegionStoretype]],Sales[YoY_SSF])/Sales[[#This Row],[Region_TypeCount]]</f>
        <v>60.052789354368521</v>
      </c>
    </row>
    <row r="5192" spans="1:16" x14ac:dyDescent="0.25">
      <c r="A5192" s="1">
        <v>43091</v>
      </c>
      <c r="B5192">
        <v>29</v>
      </c>
      <c r="C5192">
        <v>7</v>
      </c>
      <c r="D5192">
        <v>68277.400900000008</v>
      </c>
      <c r="E5192">
        <f>INDEX(Stores[region],MATCH(Sales[[#This Row],[store_no]],Stores[store_no],0))</f>
        <v>1</v>
      </c>
      <c r="F5192" t="str">
        <f>INDEX(Stores[storetype],MATCH(Sales[[#This Row],[store_no]],Stores[store_no],0))</f>
        <v>B</v>
      </c>
      <c r="G5192" t="str">
        <f>INDEX(Stores[location_city],MATCH(Sales[[#This Row],[store_no]],Stores[store_no],0))</f>
        <v>Grand Rapids</v>
      </c>
      <c r="H5192" t="str">
        <f>INDEX(Stores[location_state],MATCH(Sales[[#This Row],[store_no]],Stores[store_no],0))</f>
        <v>Michigan</v>
      </c>
      <c r="I5192">
        <f>INDEX(Stores[sqft],MATCH(Sales[[#This Row],[store_no]],Stores[store_no],0))</f>
        <v>148300</v>
      </c>
      <c r="J5192" s="4" t="str">
        <f>INDEX(Departments[dept_name],MATCH(Sales[[#This Row],[dept_no]],Departments[dept_no],0))</f>
        <v>Electronics</v>
      </c>
      <c r="K5192" s="4" t="str">
        <f>CONCATENATE(Sales[[#This Row],[region]],Sales[[#This Row],[storetype]])</f>
        <v>1B</v>
      </c>
      <c r="L5192" s="4">
        <f>INDEX(RegionStoreCount[Store Count],MATCH(Sales[[#This Row],[RegionStoretype]],RegionStoreCount[Region/Type],0))</f>
        <v>5</v>
      </c>
      <c r="M5192" s="4">
        <f>AND(Sales[[#This Row],[date]]&lt;=TY_YTDMax,Sales[[#This Row],[date]]&gt;=TY_YTDMin)*Sales[[#This Row],[sales]]</f>
        <v>0</v>
      </c>
      <c r="N5192" s="4">
        <f>AND(Sales[[#This Row],[date]]&lt;=LY_YTDMax,Sales[[#This Row],[date]]&gt;=LY_YTDMin)*Sales[[#This Row],[sales]]</f>
        <v>0</v>
      </c>
      <c r="O5192" s="4">
        <f>AND(Sales[[#This Row],[date]]&gt;=YoY_Min,Sales[[#This Row],[date]]&lt;=TY_YTDMax)*(Sales[[#This Row],[sales]]/Sales[[#This Row],[sqft]])</f>
        <v>0.4604005455158463</v>
      </c>
      <c r="P5192" s="4">
        <f>SUMIF(Sales[RegionStoretype],Sales[[#This Row],[RegionStoretype]],Sales[YoY_SSF])/Sales[[#This Row],[Region_TypeCount]]</f>
        <v>68.518982968140051</v>
      </c>
    </row>
    <row r="5193" spans="1:16" x14ac:dyDescent="0.25">
      <c r="A5193" s="1">
        <v>43091</v>
      </c>
      <c r="B5193">
        <v>29</v>
      </c>
      <c r="C5193">
        <v>12</v>
      </c>
      <c r="D5193">
        <v>146005.54449999999</v>
      </c>
      <c r="E5193">
        <f>INDEX(Stores[region],MATCH(Sales[[#This Row],[store_no]],Stores[store_no],0))</f>
        <v>1</v>
      </c>
      <c r="F5193" t="str">
        <f>INDEX(Stores[storetype],MATCH(Sales[[#This Row],[store_no]],Stores[store_no],0))</f>
        <v>B</v>
      </c>
      <c r="G5193" t="str">
        <f>INDEX(Stores[location_city],MATCH(Sales[[#This Row],[store_no]],Stores[store_no],0))</f>
        <v>Grand Rapids</v>
      </c>
      <c r="H5193" t="str">
        <f>INDEX(Stores[location_state],MATCH(Sales[[#This Row],[store_no]],Stores[store_no],0))</f>
        <v>Michigan</v>
      </c>
      <c r="I5193">
        <f>INDEX(Stores[sqft],MATCH(Sales[[#This Row],[store_no]],Stores[store_no],0))</f>
        <v>148300</v>
      </c>
      <c r="J5193" s="4" t="str">
        <f>INDEX(Departments[dept_name],MATCH(Sales[[#This Row],[dept_no]],Departments[dept_no],0))</f>
        <v>Jewelery</v>
      </c>
      <c r="K5193" s="4" t="str">
        <f>CONCATENATE(Sales[[#This Row],[region]],Sales[[#This Row],[storetype]])</f>
        <v>1B</v>
      </c>
      <c r="L5193" s="4">
        <f>INDEX(RegionStoreCount[Store Count],MATCH(Sales[[#This Row],[RegionStoretype]],RegionStoreCount[Region/Type],0))</f>
        <v>5</v>
      </c>
      <c r="M5193" s="4">
        <f>AND(Sales[[#This Row],[date]]&lt;=TY_YTDMax,Sales[[#This Row],[date]]&gt;=TY_YTDMin)*Sales[[#This Row],[sales]]</f>
        <v>0</v>
      </c>
      <c r="N5193" s="4">
        <f>AND(Sales[[#This Row],[date]]&lt;=LY_YTDMax,Sales[[#This Row],[date]]&gt;=LY_YTDMin)*Sales[[#This Row],[sales]]</f>
        <v>0</v>
      </c>
      <c r="O5193" s="4">
        <f>AND(Sales[[#This Row],[date]]&gt;=YoY_Min,Sales[[#This Row],[date]]&lt;=TY_YTDMax)*(Sales[[#This Row],[sales]]/Sales[[#This Row],[sqft]])</f>
        <v>0.98452828388401881</v>
      </c>
      <c r="P5193" s="4">
        <f>SUMIF(Sales[RegionStoretype],Sales[[#This Row],[RegionStoretype]],Sales[YoY_SSF])/Sales[[#This Row],[Region_TypeCount]]</f>
        <v>68.518982968140051</v>
      </c>
    </row>
    <row r="5194" spans="1:16" x14ac:dyDescent="0.25">
      <c r="A5194" s="1">
        <v>43091</v>
      </c>
      <c r="B5194">
        <v>29</v>
      </c>
      <c r="C5194">
        <v>19</v>
      </c>
      <c r="D5194">
        <v>13263.763200000001</v>
      </c>
      <c r="E5194">
        <f>INDEX(Stores[region],MATCH(Sales[[#This Row],[store_no]],Stores[store_no],0))</f>
        <v>1</v>
      </c>
      <c r="F5194" t="str">
        <f>INDEX(Stores[storetype],MATCH(Sales[[#This Row],[store_no]],Stores[store_no],0))</f>
        <v>B</v>
      </c>
      <c r="G5194" t="str">
        <f>INDEX(Stores[location_city],MATCH(Sales[[#This Row],[store_no]],Stores[store_no],0))</f>
        <v>Grand Rapids</v>
      </c>
      <c r="H5194" t="str">
        <f>INDEX(Stores[location_state],MATCH(Sales[[#This Row],[store_no]],Stores[store_no],0))</f>
        <v>Michigan</v>
      </c>
      <c r="I5194">
        <f>INDEX(Stores[sqft],MATCH(Sales[[#This Row],[store_no]],Stores[store_no],0))</f>
        <v>148300</v>
      </c>
      <c r="J5194" s="4" t="str">
        <f>INDEX(Departments[dept_name],MATCH(Sales[[#This Row],[dept_no]],Departments[dept_no],0))</f>
        <v>Tools</v>
      </c>
      <c r="K5194" s="4" t="str">
        <f>CONCATENATE(Sales[[#This Row],[region]],Sales[[#This Row],[storetype]])</f>
        <v>1B</v>
      </c>
      <c r="L5194" s="4">
        <f>INDEX(RegionStoreCount[Store Count],MATCH(Sales[[#This Row],[RegionStoretype]],RegionStoreCount[Region/Type],0))</f>
        <v>5</v>
      </c>
      <c r="M5194" s="4">
        <f>AND(Sales[[#This Row],[date]]&lt;=TY_YTDMax,Sales[[#This Row],[date]]&gt;=TY_YTDMin)*Sales[[#This Row],[sales]]</f>
        <v>0</v>
      </c>
      <c r="N5194" s="4">
        <f>AND(Sales[[#This Row],[date]]&lt;=LY_YTDMax,Sales[[#This Row],[date]]&gt;=LY_YTDMin)*Sales[[#This Row],[sales]]</f>
        <v>0</v>
      </c>
      <c r="O5194" s="4">
        <f>AND(Sales[[#This Row],[date]]&gt;=YoY_Min,Sales[[#This Row],[date]]&lt;=TY_YTDMax)*(Sales[[#This Row],[sales]]/Sales[[#This Row],[sqft]])</f>
        <v>8.9438726904922466E-2</v>
      </c>
      <c r="P5194" s="4">
        <f>SUMIF(Sales[RegionStoretype],Sales[[#This Row],[RegionStoretype]],Sales[YoY_SSF])/Sales[[#This Row],[Region_TypeCount]]</f>
        <v>68.518982968140051</v>
      </c>
    </row>
    <row r="5195" spans="1:16" x14ac:dyDescent="0.25">
      <c r="A5195" s="1">
        <v>43091</v>
      </c>
      <c r="B5195">
        <v>30</v>
      </c>
      <c r="C5195">
        <v>4</v>
      </c>
      <c r="D5195">
        <v>111309.7429</v>
      </c>
      <c r="E5195">
        <f>INDEX(Stores[region],MATCH(Sales[[#This Row],[store_no]],Stores[store_no],0))</f>
        <v>1</v>
      </c>
      <c r="F5195" t="str">
        <f>INDEX(Stores[storetype],MATCH(Sales[[#This Row],[store_no]],Stores[store_no],0))</f>
        <v>C</v>
      </c>
      <c r="G5195" t="str">
        <f>INDEX(Stores[location_city],MATCH(Sales[[#This Row],[store_no]],Stores[store_no],0))</f>
        <v>Dayton</v>
      </c>
      <c r="H5195" t="str">
        <f>INDEX(Stores[location_state],MATCH(Sales[[#This Row],[store_no]],Stores[store_no],0))</f>
        <v>Ohio</v>
      </c>
      <c r="I5195">
        <f>INDEX(Stores[sqft],MATCH(Sales[[#This Row],[store_no]],Stores[store_no],0))</f>
        <v>90000</v>
      </c>
      <c r="J5195" s="4" t="str">
        <f>INDEX(Departments[dept_name],MATCH(Sales[[#This Row],[dept_no]],Departments[dept_no],0))</f>
        <v>Books</v>
      </c>
      <c r="K5195" s="4" t="str">
        <f>CONCATENATE(Sales[[#This Row],[region]],Sales[[#This Row],[storetype]])</f>
        <v>1C</v>
      </c>
      <c r="L5195" s="4">
        <f>INDEX(RegionStoreCount[Store Count],MATCH(Sales[[#This Row],[RegionStoretype]],RegionStoreCount[Region/Type],0))</f>
        <v>1</v>
      </c>
      <c r="M5195" s="4">
        <f>AND(Sales[[#This Row],[date]]&lt;=TY_YTDMax,Sales[[#This Row],[date]]&gt;=TY_YTDMin)*Sales[[#This Row],[sales]]</f>
        <v>0</v>
      </c>
      <c r="N5195" s="4">
        <f>AND(Sales[[#This Row],[date]]&lt;=LY_YTDMax,Sales[[#This Row],[date]]&gt;=LY_YTDMin)*Sales[[#This Row],[sales]]</f>
        <v>0</v>
      </c>
      <c r="O5195" s="4">
        <f>AND(Sales[[#This Row],[date]]&gt;=YoY_Min,Sales[[#This Row],[date]]&lt;=TY_YTDMax)*(Sales[[#This Row],[sales]]/Sales[[#This Row],[sqft]])</f>
        <v>1.236774921111111</v>
      </c>
      <c r="P5195" s="4">
        <f>SUMIF(Sales[RegionStoretype],Sales[[#This Row],[RegionStoretype]],Sales[YoY_SSF])/Sales[[#This Row],[Region_TypeCount]]</f>
        <v>65.329042605555529</v>
      </c>
    </row>
    <row r="5196" spans="1:16" x14ac:dyDescent="0.25">
      <c r="A5196" s="1">
        <v>43091</v>
      </c>
      <c r="B5196">
        <v>31</v>
      </c>
      <c r="C5196">
        <v>11</v>
      </c>
      <c r="D5196">
        <v>148700.32059999998</v>
      </c>
      <c r="E5196">
        <f>INDEX(Stores[region],MATCH(Sales[[#This Row],[store_no]],Stores[store_no],0))</f>
        <v>3</v>
      </c>
      <c r="F5196" t="str">
        <f>INDEX(Stores[storetype],MATCH(Sales[[#This Row],[store_no]],Stores[store_no],0))</f>
        <v>A</v>
      </c>
      <c r="G5196" t="str">
        <f>INDEX(Stores[location_city],MATCH(Sales[[#This Row],[store_no]],Stores[store_no],0))</f>
        <v>Rapid City</v>
      </c>
      <c r="H5196" t="str">
        <f>INDEX(Stores[location_state],MATCH(Sales[[#This Row],[store_no]],Stores[store_no],0))</f>
        <v>South Dakota</v>
      </c>
      <c r="I5196">
        <f>INDEX(Stores[sqft],MATCH(Sales[[#This Row],[store_no]],Stores[store_no],0))</f>
        <v>200100</v>
      </c>
      <c r="J5196" s="4" t="str">
        <f>INDEX(Departments[dept_name],MATCH(Sales[[#This Row],[dept_no]],Departments[dept_no],0))</f>
        <v>Home</v>
      </c>
      <c r="K5196" s="4" t="str">
        <f>CONCATENATE(Sales[[#This Row],[region]],Sales[[#This Row],[storetype]])</f>
        <v>3A</v>
      </c>
      <c r="L5196" s="4">
        <f>INDEX(RegionStoreCount[Store Count],MATCH(Sales[[#This Row],[RegionStoretype]],RegionStoreCount[Region/Type],0))</f>
        <v>9</v>
      </c>
      <c r="M5196" s="4">
        <f>AND(Sales[[#This Row],[date]]&lt;=TY_YTDMax,Sales[[#This Row],[date]]&gt;=TY_YTDMin)*Sales[[#This Row],[sales]]</f>
        <v>0</v>
      </c>
      <c r="N5196" s="4">
        <f>AND(Sales[[#This Row],[date]]&lt;=LY_YTDMax,Sales[[#This Row],[date]]&gt;=LY_YTDMin)*Sales[[#This Row],[sales]]</f>
        <v>0</v>
      </c>
      <c r="O5196" s="4">
        <f>AND(Sales[[#This Row],[date]]&gt;=YoY_Min,Sales[[#This Row],[date]]&lt;=TY_YTDMax)*(Sales[[#This Row],[sales]]/Sales[[#This Row],[sqft]])</f>
        <v>0.74313003798100941</v>
      </c>
      <c r="P5196" s="4">
        <f>SUMIF(Sales[RegionStoretype],Sales[[#This Row],[RegionStoretype]],Sales[YoY_SSF])/Sales[[#This Row],[Region_TypeCount]]</f>
        <v>53.603836561720975</v>
      </c>
    </row>
    <row r="5197" spans="1:16" x14ac:dyDescent="0.25">
      <c r="A5197" s="1">
        <v>43091</v>
      </c>
      <c r="B5197">
        <v>32</v>
      </c>
      <c r="C5197">
        <v>8</v>
      </c>
      <c r="D5197">
        <v>33798.872300000003</v>
      </c>
      <c r="E5197">
        <f>INDEX(Stores[region],MATCH(Sales[[#This Row],[store_no]],Stores[store_no],0))</f>
        <v>2</v>
      </c>
      <c r="F5197" t="str">
        <f>INDEX(Stores[storetype],MATCH(Sales[[#This Row],[store_no]],Stores[store_no],0))</f>
        <v>A</v>
      </c>
      <c r="G5197" t="str">
        <f>INDEX(Stores[location_city],MATCH(Sales[[#This Row],[store_no]],Stores[store_no],0))</f>
        <v>Western Springs</v>
      </c>
      <c r="H5197" t="str">
        <f>INDEX(Stores[location_state],MATCH(Sales[[#This Row],[store_no]],Stores[store_no],0))</f>
        <v>Illinois</v>
      </c>
      <c r="I5197">
        <f>INDEX(Stores[sqft],MATCH(Sales[[#This Row],[store_no]],Stores[store_no],0))</f>
        <v>118200</v>
      </c>
      <c r="J5197" s="4" t="str">
        <f>INDEX(Departments[dept_name],MATCH(Sales[[#This Row],[dept_no]],Departments[dept_no],0))</f>
        <v>Games</v>
      </c>
      <c r="K5197" s="4" t="str">
        <f>CONCATENATE(Sales[[#This Row],[region]],Sales[[#This Row],[storetype]])</f>
        <v>2A</v>
      </c>
      <c r="L5197" s="4">
        <f>INDEX(RegionStoreCount[Store Count],MATCH(Sales[[#This Row],[RegionStoretype]],RegionStoreCount[Region/Type],0))</f>
        <v>5</v>
      </c>
      <c r="M5197" s="4">
        <f>AND(Sales[[#This Row],[date]]&lt;=TY_YTDMax,Sales[[#This Row],[date]]&gt;=TY_YTDMin)*Sales[[#This Row],[sales]]</f>
        <v>0</v>
      </c>
      <c r="N5197" s="4">
        <f>AND(Sales[[#This Row],[date]]&lt;=LY_YTDMax,Sales[[#This Row],[date]]&gt;=LY_YTDMin)*Sales[[#This Row],[sales]]</f>
        <v>0</v>
      </c>
      <c r="O5197" s="4">
        <f>AND(Sales[[#This Row],[date]]&gt;=YoY_Min,Sales[[#This Row],[date]]&lt;=TY_YTDMax)*(Sales[[#This Row],[sales]]/Sales[[#This Row],[sqft]])</f>
        <v>0.2859464661590525</v>
      </c>
      <c r="P5197" s="4">
        <f>SUMIF(Sales[RegionStoretype],Sales[[#This Row],[RegionStoretype]],Sales[YoY_SSF])/Sales[[#This Row],[Region_TypeCount]]</f>
        <v>60.052789354368521</v>
      </c>
    </row>
    <row r="5198" spans="1:16" x14ac:dyDescent="0.25">
      <c r="A5198" s="1">
        <v>43091</v>
      </c>
      <c r="B5198">
        <v>32</v>
      </c>
      <c r="C5198">
        <v>14</v>
      </c>
      <c r="D5198">
        <v>46180.506800000003</v>
      </c>
      <c r="E5198">
        <f>INDEX(Stores[region],MATCH(Sales[[#This Row],[store_no]],Stores[store_no],0))</f>
        <v>2</v>
      </c>
      <c r="F5198" t="str">
        <f>INDEX(Stores[storetype],MATCH(Sales[[#This Row],[store_no]],Stores[store_no],0))</f>
        <v>A</v>
      </c>
      <c r="G5198" t="str">
        <f>INDEX(Stores[location_city],MATCH(Sales[[#This Row],[store_no]],Stores[store_no],0))</f>
        <v>Western Springs</v>
      </c>
      <c r="H5198" t="str">
        <f>INDEX(Stores[location_state],MATCH(Sales[[#This Row],[store_no]],Stores[store_no],0))</f>
        <v>Illinois</v>
      </c>
      <c r="I5198">
        <f>INDEX(Stores[sqft],MATCH(Sales[[#This Row],[store_no]],Stores[store_no],0))</f>
        <v>118200</v>
      </c>
      <c r="J5198" s="4" t="str">
        <f>INDEX(Departments[dept_name],MATCH(Sales[[#This Row],[dept_no]],Departments[dept_no],0))</f>
        <v>Movies</v>
      </c>
      <c r="K5198" s="4" t="str">
        <f>CONCATENATE(Sales[[#This Row],[region]],Sales[[#This Row],[storetype]])</f>
        <v>2A</v>
      </c>
      <c r="L5198" s="4">
        <f>INDEX(RegionStoreCount[Store Count],MATCH(Sales[[#This Row],[RegionStoretype]],RegionStoreCount[Region/Type],0))</f>
        <v>5</v>
      </c>
      <c r="M5198" s="4">
        <f>AND(Sales[[#This Row],[date]]&lt;=TY_YTDMax,Sales[[#This Row],[date]]&gt;=TY_YTDMin)*Sales[[#This Row],[sales]]</f>
        <v>0</v>
      </c>
      <c r="N5198" s="4">
        <f>AND(Sales[[#This Row],[date]]&lt;=LY_YTDMax,Sales[[#This Row],[date]]&gt;=LY_YTDMin)*Sales[[#This Row],[sales]]</f>
        <v>0</v>
      </c>
      <c r="O5198" s="4">
        <f>AND(Sales[[#This Row],[date]]&gt;=YoY_Min,Sales[[#This Row],[date]]&lt;=TY_YTDMax)*(Sales[[#This Row],[sales]]/Sales[[#This Row],[sqft]])</f>
        <v>0.39069802707275808</v>
      </c>
      <c r="P5198" s="4">
        <f>SUMIF(Sales[RegionStoretype],Sales[[#This Row],[RegionStoretype]],Sales[YoY_SSF])/Sales[[#This Row],[Region_TypeCount]]</f>
        <v>60.052789354368521</v>
      </c>
    </row>
    <row r="5199" spans="1:16" x14ac:dyDescent="0.25">
      <c r="A5199" s="1">
        <v>43091</v>
      </c>
      <c r="B5199">
        <v>32</v>
      </c>
      <c r="C5199">
        <v>16</v>
      </c>
      <c r="D5199">
        <v>141405.96489999999</v>
      </c>
      <c r="E5199">
        <f>INDEX(Stores[region],MATCH(Sales[[#This Row],[store_no]],Stores[store_no],0))</f>
        <v>2</v>
      </c>
      <c r="F5199" t="str">
        <f>INDEX(Stores[storetype],MATCH(Sales[[#This Row],[store_no]],Stores[store_no],0))</f>
        <v>A</v>
      </c>
      <c r="G5199" t="str">
        <f>INDEX(Stores[location_city],MATCH(Sales[[#This Row],[store_no]],Stores[store_no],0))</f>
        <v>Western Springs</v>
      </c>
      <c r="H5199" t="str">
        <f>INDEX(Stores[location_state],MATCH(Sales[[#This Row],[store_no]],Stores[store_no],0))</f>
        <v>Illinois</v>
      </c>
      <c r="I5199">
        <f>INDEX(Stores[sqft],MATCH(Sales[[#This Row],[store_no]],Stores[store_no],0))</f>
        <v>118200</v>
      </c>
      <c r="J5199" s="4" t="str">
        <f>INDEX(Departments[dept_name],MATCH(Sales[[#This Row],[dept_no]],Departments[dept_no],0))</f>
        <v>Outdoors</v>
      </c>
      <c r="K5199" s="4" t="str">
        <f>CONCATENATE(Sales[[#This Row],[region]],Sales[[#This Row],[storetype]])</f>
        <v>2A</v>
      </c>
      <c r="L5199" s="4">
        <f>INDEX(RegionStoreCount[Store Count],MATCH(Sales[[#This Row],[RegionStoretype]],RegionStoreCount[Region/Type],0))</f>
        <v>5</v>
      </c>
      <c r="M5199" s="4">
        <f>AND(Sales[[#This Row],[date]]&lt;=TY_YTDMax,Sales[[#This Row],[date]]&gt;=TY_YTDMin)*Sales[[#This Row],[sales]]</f>
        <v>0</v>
      </c>
      <c r="N5199" s="4">
        <f>AND(Sales[[#This Row],[date]]&lt;=LY_YTDMax,Sales[[#This Row],[date]]&gt;=LY_YTDMin)*Sales[[#This Row],[sales]]</f>
        <v>0</v>
      </c>
      <c r="O5199" s="4">
        <f>AND(Sales[[#This Row],[date]]&gt;=YoY_Min,Sales[[#This Row],[date]]&lt;=TY_YTDMax)*(Sales[[#This Row],[sales]]/Sales[[#This Row],[sqft]])</f>
        <v>1.1963279602368866</v>
      </c>
      <c r="P5199" s="4">
        <f>SUMIF(Sales[RegionStoretype],Sales[[#This Row],[RegionStoretype]],Sales[YoY_SSF])/Sales[[#This Row],[Region_TypeCount]]</f>
        <v>60.052789354368521</v>
      </c>
    </row>
    <row r="5200" spans="1:16" x14ac:dyDescent="0.25">
      <c r="A5200" s="1">
        <v>43091</v>
      </c>
      <c r="B5200">
        <v>32</v>
      </c>
      <c r="C5200">
        <v>17</v>
      </c>
      <c r="D5200">
        <v>116413.57229999999</v>
      </c>
      <c r="E5200">
        <f>INDEX(Stores[region],MATCH(Sales[[#This Row],[store_no]],Stores[store_no],0))</f>
        <v>2</v>
      </c>
      <c r="F5200" t="str">
        <f>INDEX(Stores[storetype],MATCH(Sales[[#This Row],[store_no]],Stores[store_no],0))</f>
        <v>A</v>
      </c>
      <c r="G5200" t="str">
        <f>INDEX(Stores[location_city],MATCH(Sales[[#This Row],[store_no]],Stores[store_no],0))</f>
        <v>Western Springs</v>
      </c>
      <c r="H5200" t="str">
        <f>INDEX(Stores[location_state],MATCH(Sales[[#This Row],[store_no]],Stores[store_no],0))</f>
        <v>Illinois</v>
      </c>
      <c r="I5200">
        <f>INDEX(Stores[sqft],MATCH(Sales[[#This Row],[store_no]],Stores[store_no],0))</f>
        <v>118200</v>
      </c>
      <c r="J5200" s="4" t="str">
        <f>INDEX(Departments[dept_name],MATCH(Sales[[#This Row],[dept_no]],Departments[dept_no],0))</f>
        <v>Shoes</v>
      </c>
      <c r="K5200" s="4" t="str">
        <f>CONCATENATE(Sales[[#This Row],[region]],Sales[[#This Row],[storetype]])</f>
        <v>2A</v>
      </c>
      <c r="L5200" s="4">
        <f>INDEX(RegionStoreCount[Store Count],MATCH(Sales[[#This Row],[RegionStoretype]],RegionStoreCount[Region/Type],0))</f>
        <v>5</v>
      </c>
      <c r="M5200" s="4">
        <f>AND(Sales[[#This Row],[date]]&lt;=TY_YTDMax,Sales[[#This Row],[date]]&gt;=TY_YTDMin)*Sales[[#This Row],[sales]]</f>
        <v>0</v>
      </c>
      <c r="N5200" s="4">
        <f>AND(Sales[[#This Row],[date]]&lt;=LY_YTDMax,Sales[[#This Row],[date]]&gt;=LY_YTDMin)*Sales[[#This Row],[sales]]</f>
        <v>0</v>
      </c>
      <c r="O5200" s="4">
        <f>AND(Sales[[#This Row],[date]]&gt;=YoY_Min,Sales[[#This Row],[date]]&lt;=TY_YTDMax)*(Sales[[#This Row],[sales]]/Sales[[#This Row],[sqft]])</f>
        <v>0.9848863984771572</v>
      </c>
      <c r="P5200" s="4">
        <f>SUMIF(Sales[RegionStoretype],Sales[[#This Row],[RegionStoretype]],Sales[YoY_SSF])/Sales[[#This Row],[Region_TypeCount]]</f>
        <v>60.052789354368521</v>
      </c>
    </row>
    <row r="5201" spans="1:16" x14ac:dyDescent="0.25">
      <c r="A5201" s="1">
        <v>43091</v>
      </c>
      <c r="B5201">
        <v>32</v>
      </c>
      <c r="C5201">
        <v>18</v>
      </c>
      <c r="D5201">
        <v>97870.539499999984</v>
      </c>
      <c r="E5201">
        <f>INDEX(Stores[region],MATCH(Sales[[#This Row],[store_no]],Stores[store_no],0))</f>
        <v>2</v>
      </c>
      <c r="F5201" t="str">
        <f>INDEX(Stores[storetype],MATCH(Sales[[#This Row],[store_no]],Stores[store_no],0))</f>
        <v>A</v>
      </c>
      <c r="G5201" t="str">
        <f>INDEX(Stores[location_city],MATCH(Sales[[#This Row],[store_no]],Stores[store_no],0))</f>
        <v>Western Springs</v>
      </c>
      <c r="H5201" t="str">
        <f>INDEX(Stores[location_state],MATCH(Sales[[#This Row],[store_no]],Stores[store_no],0))</f>
        <v>Illinois</v>
      </c>
      <c r="I5201">
        <f>INDEX(Stores[sqft],MATCH(Sales[[#This Row],[store_no]],Stores[store_no],0))</f>
        <v>118200</v>
      </c>
      <c r="J5201" s="4" t="str">
        <f>INDEX(Departments[dept_name],MATCH(Sales[[#This Row],[dept_no]],Departments[dept_no],0))</f>
        <v>Sports</v>
      </c>
      <c r="K5201" s="4" t="str">
        <f>CONCATENATE(Sales[[#This Row],[region]],Sales[[#This Row],[storetype]])</f>
        <v>2A</v>
      </c>
      <c r="L5201" s="4">
        <f>INDEX(RegionStoreCount[Store Count],MATCH(Sales[[#This Row],[RegionStoretype]],RegionStoreCount[Region/Type],0))</f>
        <v>5</v>
      </c>
      <c r="M5201" s="4">
        <f>AND(Sales[[#This Row],[date]]&lt;=TY_YTDMax,Sales[[#This Row],[date]]&gt;=TY_YTDMin)*Sales[[#This Row],[sales]]</f>
        <v>0</v>
      </c>
      <c r="N5201" s="4">
        <f>AND(Sales[[#This Row],[date]]&lt;=LY_YTDMax,Sales[[#This Row],[date]]&gt;=LY_YTDMin)*Sales[[#This Row],[sales]]</f>
        <v>0</v>
      </c>
      <c r="O5201" s="4">
        <f>AND(Sales[[#This Row],[date]]&gt;=YoY_Min,Sales[[#This Row],[date]]&lt;=TY_YTDMax)*(Sales[[#This Row],[sales]]/Sales[[#This Row],[sqft]])</f>
        <v>0.82800794839255487</v>
      </c>
      <c r="P5201" s="4">
        <f>SUMIF(Sales[RegionStoretype],Sales[[#This Row],[RegionStoretype]],Sales[YoY_SSF])/Sales[[#This Row],[Region_TypeCount]]</f>
        <v>60.052789354368521</v>
      </c>
    </row>
    <row r="5202" spans="1:16" x14ac:dyDescent="0.25">
      <c r="A5202" s="1">
        <v>43091</v>
      </c>
      <c r="B5202">
        <v>33</v>
      </c>
      <c r="C5202">
        <v>17</v>
      </c>
      <c r="D5202">
        <v>47578.556200000006</v>
      </c>
      <c r="E5202">
        <f>INDEX(Stores[region],MATCH(Sales[[#This Row],[store_no]],Stores[store_no],0))</f>
        <v>3</v>
      </c>
      <c r="F5202" t="str">
        <f>INDEX(Stores[storetype],MATCH(Sales[[#This Row],[store_no]],Stores[store_no],0))</f>
        <v>A</v>
      </c>
      <c r="G5202" t="str">
        <f>INDEX(Stores[location_city],MATCH(Sales[[#This Row],[store_no]],Stores[store_no],0))</f>
        <v>Omaha</v>
      </c>
      <c r="H5202" t="str">
        <f>INDEX(Stores[location_state],MATCH(Sales[[#This Row],[store_no]],Stores[store_no],0))</f>
        <v>Nebraska</v>
      </c>
      <c r="I5202">
        <f>INDEX(Stores[sqft],MATCH(Sales[[#This Row],[store_no]],Stores[store_no],0))</f>
        <v>40700</v>
      </c>
      <c r="J5202" s="4" t="str">
        <f>INDEX(Departments[dept_name],MATCH(Sales[[#This Row],[dept_no]],Departments[dept_no],0))</f>
        <v>Shoes</v>
      </c>
      <c r="K5202" s="4" t="str">
        <f>CONCATENATE(Sales[[#This Row],[region]],Sales[[#This Row],[storetype]])</f>
        <v>3A</v>
      </c>
      <c r="L5202" s="4">
        <f>INDEX(RegionStoreCount[Store Count],MATCH(Sales[[#This Row],[RegionStoretype]],RegionStoreCount[Region/Type],0))</f>
        <v>9</v>
      </c>
      <c r="M5202" s="4">
        <f>AND(Sales[[#This Row],[date]]&lt;=TY_YTDMax,Sales[[#This Row],[date]]&gt;=TY_YTDMin)*Sales[[#This Row],[sales]]</f>
        <v>0</v>
      </c>
      <c r="N5202" s="4">
        <f>AND(Sales[[#This Row],[date]]&lt;=LY_YTDMax,Sales[[#This Row],[date]]&gt;=LY_YTDMin)*Sales[[#This Row],[sales]]</f>
        <v>0</v>
      </c>
      <c r="O5202" s="4">
        <f>AND(Sales[[#This Row],[date]]&gt;=YoY_Min,Sales[[#This Row],[date]]&lt;=TY_YTDMax)*(Sales[[#This Row],[sales]]/Sales[[#This Row],[sqft]])</f>
        <v>1.1690062948402951</v>
      </c>
      <c r="P5202" s="4">
        <f>SUMIF(Sales[RegionStoretype],Sales[[#This Row],[RegionStoretype]],Sales[YoY_SSF])/Sales[[#This Row],[Region_TypeCount]]</f>
        <v>53.603836561720975</v>
      </c>
    </row>
    <row r="5203" spans="1:16" x14ac:dyDescent="0.25">
      <c r="A5203" s="1">
        <v>43091</v>
      </c>
      <c r="B5203">
        <v>34</v>
      </c>
      <c r="C5203">
        <v>4</v>
      </c>
      <c r="D5203">
        <v>83036.651199999993</v>
      </c>
      <c r="E5203">
        <f>INDEX(Stores[region],MATCH(Sales[[#This Row],[store_no]],Stores[store_no],0))</f>
        <v>1</v>
      </c>
      <c r="F5203" t="str">
        <f>INDEX(Stores[storetype],MATCH(Sales[[#This Row],[store_no]],Stores[store_no],0))</f>
        <v>A</v>
      </c>
      <c r="G5203" t="str">
        <f>INDEX(Stores[location_city],MATCH(Sales[[#This Row],[store_no]],Stores[store_no],0))</f>
        <v>Toledo</v>
      </c>
      <c r="H5203" t="str">
        <f>INDEX(Stores[location_state],MATCH(Sales[[#This Row],[store_no]],Stores[store_no],0))</f>
        <v>Ohio</v>
      </c>
      <c r="I5203">
        <f>INDEX(Stores[sqft],MATCH(Sales[[#This Row],[store_no]],Stores[store_no],0))</f>
        <v>207900</v>
      </c>
      <c r="J5203" s="4" t="str">
        <f>INDEX(Departments[dept_name],MATCH(Sales[[#This Row],[dept_no]],Departments[dept_no],0))</f>
        <v>Books</v>
      </c>
      <c r="K5203" s="4" t="str">
        <f>CONCATENATE(Sales[[#This Row],[region]],Sales[[#This Row],[storetype]])</f>
        <v>1A</v>
      </c>
      <c r="L5203" s="4">
        <f>INDEX(RegionStoreCount[Store Count],MATCH(Sales[[#This Row],[RegionStoretype]],RegionStoreCount[Region/Type],0))</f>
        <v>5</v>
      </c>
      <c r="M5203" s="4">
        <f>AND(Sales[[#This Row],[date]]&lt;=TY_YTDMax,Sales[[#This Row],[date]]&gt;=TY_YTDMin)*Sales[[#This Row],[sales]]</f>
        <v>0</v>
      </c>
      <c r="N5203" s="4">
        <f>AND(Sales[[#This Row],[date]]&lt;=LY_YTDMax,Sales[[#This Row],[date]]&gt;=LY_YTDMin)*Sales[[#This Row],[sales]]</f>
        <v>0</v>
      </c>
      <c r="O5203" s="4">
        <f>AND(Sales[[#This Row],[date]]&gt;=YoY_Min,Sales[[#This Row],[date]]&lt;=TY_YTDMax)*(Sales[[#This Row],[sales]]/Sales[[#This Row],[sqft]])</f>
        <v>0.39940669167869164</v>
      </c>
      <c r="P5203" s="4">
        <f>SUMIF(Sales[RegionStoretype],Sales[[#This Row],[RegionStoretype]],Sales[YoY_SSF])/Sales[[#This Row],[Region_TypeCount]]</f>
        <v>59.469551530910678</v>
      </c>
    </row>
    <row r="5204" spans="1:16" x14ac:dyDescent="0.25">
      <c r="A5204" s="1">
        <v>43091</v>
      </c>
      <c r="B5204">
        <v>35</v>
      </c>
      <c r="C5204">
        <v>3</v>
      </c>
      <c r="D5204">
        <v>49749.96</v>
      </c>
      <c r="E5204">
        <f>INDEX(Stores[region],MATCH(Sales[[#This Row],[store_no]],Stores[store_no],0))</f>
        <v>3</v>
      </c>
      <c r="F5204" t="str">
        <f>INDEX(Stores[storetype],MATCH(Sales[[#This Row],[store_no]],Stores[store_no],0))</f>
        <v>C</v>
      </c>
      <c r="G5204" t="str">
        <f>INDEX(Stores[location_city],MATCH(Sales[[#This Row],[store_no]],Stores[store_no],0))</f>
        <v>Wichita</v>
      </c>
      <c r="H5204" t="str">
        <f>INDEX(Stores[location_state],MATCH(Sales[[#This Row],[store_no]],Stores[store_no],0))</f>
        <v>Kansas</v>
      </c>
      <c r="I5204">
        <f>INDEX(Stores[sqft],MATCH(Sales[[#This Row],[store_no]],Stores[store_no],0))</f>
        <v>72800</v>
      </c>
      <c r="J5204" s="4" t="str">
        <f>INDEX(Departments[dept_name],MATCH(Sales[[#This Row],[dept_no]],Departments[dept_no],0))</f>
        <v>Beauty</v>
      </c>
      <c r="K5204" s="4" t="str">
        <f>CONCATENATE(Sales[[#This Row],[region]],Sales[[#This Row],[storetype]])</f>
        <v>3C</v>
      </c>
      <c r="L5204" s="4">
        <f>INDEX(RegionStoreCount[Store Count],MATCH(Sales[[#This Row],[RegionStoretype]],RegionStoreCount[Region/Type],0))</f>
        <v>2</v>
      </c>
      <c r="M5204" s="4">
        <f>AND(Sales[[#This Row],[date]]&lt;=TY_YTDMax,Sales[[#This Row],[date]]&gt;=TY_YTDMin)*Sales[[#This Row],[sales]]</f>
        <v>0</v>
      </c>
      <c r="N5204" s="4">
        <f>AND(Sales[[#This Row],[date]]&lt;=LY_YTDMax,Sales[[#This Row],[date]]&gt;=LY_YTDMin)*Sales[[#This Row],[sales]]</f>
        <v>0</v>
      </c>
      <c r="O5204" s="4">
        <f>AND(Sales[[#This Row],[date]]&gt;=YoY_Min,Sales[[#This Row],[date]]&lt;=TY_YTDMax)*(Sales[[#This Row],[sales]]/Sales[[#This Row],[sqft]])</f>
        <v>0.68337857142857139</v>
      </c>
      <c r="P5204" s="4">
        <f>SUMIF(Sales[RegionStoretype],Sales[[#This Row],[RegionStoretype]],Sales[YoY_SSF])/Sales[[#This Row],[Region_TypeCount]]</f>
        <v>47.561479460925746</v>
      </c>
    </row>
    <row r="5205" spans="1:16" x14ac:dyDescent="0.25">
      <c r="A5205" s="1">
        <v>43091</v>
      </c>
      <c r="B5205">
        <v>35</v>
      </c>
      <c r="C5205">
        <v>4</v>
      </c>
      <c r="D5205">
        <v>5242.4890000000005</v>
      </c>
      <c r="E5205">
        <f>INDEX(Stores[region],MATCH(Sales[[#This Row],[store_no]],Stores[store_no],0))</f>
        <v>3</v>
      </c>
      <c r="F5205" t="str">
        <f>INDEX(Stores[storetype],MATCH(Sales[[#This Row],[store_no]],Stores[store_no],0))</f>
        <v>C</v>
      </c>
      <c r="G5205" t="str">
        <f>INDEX(Stores[location_city],MATCH(Sales[[#This Row],[store_no]],Stores[store_no],0))</f>
        <v>Wichita</v>
      </c>
      <c r="H5205" t="str">
        <f>INDEX(Stores[location_state],MATCH(Sales[[#This Row],[store_no]],Stores[store_no],0))</f>
        <v>Kansas</v>
      </c>
      <c r="I5205">
        <f>INDEX(Stores[sqft],MATCH(Sales[[#This Row],[store_no]],Stores[store_no],0))</f>
        <v>72800</v>
      </c>
      <c r="J5205" s="4" t="str">
        <f>INDEX(Departments[dept_name],MATCH(Sales[[#This Row],[dept_no]],Departments[dept_no],0))</f>
        <v>Books</v>
      </c>
      <c r="K5205" s="4" t="str">
        <f>CONCATENATE(Sales[[#This Row],[region]],Sales[[#This Row],[storetype]])</f>
        <v>3C</v>
      </c>
      <c r="L5205" s="4">
        <f>INDEX(RegionStoreCount[Store Count],MATCH(Sales[[#This Row],[RegionStoretype]],RegionStoreCount[Region/Type],0))</f>
        <v>2</v>
      </c>
      <c r="M5205" s="4">
        <f>AND(Sales[[#This Row],[date]]&lt;=TY_YTDMax,Sales[[#This Row],[date]]&gt;=TY_YTDMin)*Sales[[#This Row],[sales]]</f>
        <v>0</v>
      </c>
      <c r="N5205" s="4">
        <f>AND(Sales[[#This Row],[date]]&lt;=LY_YTDMax,Sales[[#This Row],[date]]&gt;=LY_YTDMin)*Sales[[#This Row],[sales]]</f>
        <v>0</v>
      </c>
      <c r="O5205" s="4">
        <f>AND(Sales[[#This Row],[date]]&gt;=YoY_Min,Sales[[#This Row],[date]]&lt;=TY_YTDMax)*(Sales[[#This Row],[sales]]/Sales[[#This Row],[sqft]])</f>
        <v>7.2012211538461546E-2</v>
      </c>
      <c r="P5205" s="4">
        <f>SUMIF(Sales[RegionStoretype],Sales[[#This Row],[RegionStoretype]],Sales[YoY_SSF])/Sales[[#This Row],[Region_TypeCount]]</f>
        <v>47.561479460925746</v>
      </c>
    </row>
    <row r="5206" spans="1:16" x14ac:dyDescent="0.25">
      <c r="A5206" s="1">
        <v>43091</v>
      </c>
      <c r="B5206">
        <v>37</v>
      </c>
      <c r="C5206">
        <v>6</v>
      </c>
      <c r="D5206">
        <v>11258.683200000001</v>
      </c>
      <c r="E5206">
        <f>INDEX(Stores[region],MATCH(Sales[[#This Row],[store_no]],Stores[store_no],0))</f>
        <v>3</v>
      </c>
      <c r="F5206" t="str">
        <f>INDEX(Stores[storetype],MATCH(Sales[[#This Row],[store_no]],Stores[store_no],0))</f>
        <v>C</v>
      </c>
      <c r="G5206" t="str">
        <f>INDEX(Stores[location_city],MATCH(Sales[[#This Row],[store_no]],Stores[store_no],0))</f>
        <v>Lincoln</v>
      </c>
      <c r="H5206" t="str">
        <f>INDEX(Stores[location_state],MATCH(Sales[[#This Row],[store_no]],Stores[store_no],0))</f>
        <v>Nebraska</v>
      </c>
      <c r="I5206">
        <f>INDEX(Stores[sqft],MATCH(Sales[[#This Row],[store_no]],Stores[store_no],0))</f>
        <v>161300</v>
      </c>
      <c r="J5206" s="4" t="str">
        <f>INDEX(Departments[dept_name],MATCH(Sales[[#This Row],[dept_no]],Departments[dept_no],0))</f>
        <v>Computers</v>
      </c>
      <c r="K5206" s="4" t="str">
        <f>CONCATENATE(Sales[[#This Row],[region]],Sales[[#This Row],[storetype]])</f>
        <v>3C</v>
      </c>
      <c r="L5206" s="4">
        <f>INDEX(RegionStoreCount[Store Count],MATCH(Sales[[#This Row],[RegionStoretype]],RegionStoreCount[Region/Type],0))</f>
        <v>2</v>
      </c>
      <c r="M5206" s="4">
        <f>AND(Sales[[#This Row],[date]]&lt;=TY_YTDMax,Sales[[#This Row],[date]]&gt;=TY_YTDMin)*Sales[[#This Row],[sales]]</f>
        <v>0</v>
      </c>
      <c r="N5206" s="4">
        <f>AND(Sales[[#This Row],[date]]&lt;=LY_YTDMax,Sales[[#This Row],[date]]&gt;=LY_YTDMin)*Sales[[#This Row],[sales]]</f>
        <v>0</v>
      </c>
      <c r="O5206" s="4">
        <f>AND(Sales[[#This Row],[date]]&gt;=YoY_Min,Sales[[#This Row],[date]]&lt;=TY_YTDMax)*(Sales[[#This Row],[sales]]/Sales[[#This Row],[sqft]])</f>
        <v>6.9799647861128342E-2</v>
      </c>
      <c r="P5206" s="4">
        <f>SUMIF(Sales[RegionStoretype],Sales[[#This Row],[RegionStoretype]],Sales[YoY_SSF])/Sales[[#This Row],[Region_TypeCount]]</f>
        <v>47.561479460925746</v>
      </c>
    </row>
    <row r="5207" spans="1:16" x14ac:dyDescent="0.25">
      <c r="A5207" s="1">
        <v>43091</v>
      </c>
      <c r="B5207">
        <v>37</v>
      </c>
      <c r="C5207">
        <v>7</v>
      </c>
      <c r="D5207">
        <v>34984.912199999999</v>
      </c>
      <c r="E5207">
        <f>INDEX(Stores[region],MATCH(Sales[[#This Row],[store_no]],Stores[store_no],0))</f>
        <v>3</v>
      </c>
      <c r="F5207" t="str">
        <f>INDEX(Stores[storetype],MATCH(Sales[[#This Row],[store_no]],Stores[store_no],0))</f>
        <v>C</v>
      </c>
      <c r="G5207" t="str">
        <f>INDEX(Stores[location_city],MATCH(Sales[[#This Row],[store_no]],Stores[store_no],0))</f>
        <v>Lincoln</v>
      </c>
      <c r="H5207" t="str">
        <f>INDEX(Stores[location_state],MATCH(Sales[[#This Row],[store_no]],Stores[store_no],0))</f>
        <v>Nebraska</v>
      </c>
      <c r="I5207">
        <f>INDEX(Stores[sqft],MATCH(Sales[[#This Row],[store_no]],Stores[store_no],0))</f>
        <v>161300</v>
      </c>
      <c r="J5207" s="4" t="str">
        <f>INDEX(Departments[dept_name],MATCH(Sales[[#This Row],[dept_no]],Departments[dept_no],0))</f>
        <v>Electronics</v>
      </c>
      <c r="K5207" s="4" t="str">
        <f>CONCATENATE(Sales[[#This Row],[region]],Sales[[#This Row],[storetype]])</f>
        <v>3C</v>
      </c>
      <c r="L5207" s="4">
        <f>INDEX(RegionStoreCount[Store Count],MATCH(Sales[[#This Row],[RegionStoretype]],RegionStoreCount[Region/Type],0))</f>
        <v>2</v>
      </c>
      <c r="M5207" s="4">
        <f>AND(Sales[[#This Row],[date]]&lt;=TY_YTDMax,Sales[[#This Row],[date]]&gt;=TY_YTDMin)*Sales[[#This Row],[sales]]</f>
        <v>0</v>
      </c>
      <c r="N5207" s="4">
        <f>AND(Sales[[#This Row],[date]]&lt;=LY_YTDMax,Sales[[#This Row],[date]]&gt;=LY_YTDMin)*Sales[[#This Row],[sales]]</f>
        <v>0</v>
      </c>
      <c r="O5207" s="4">
        <f>AND(Sales[[#This Row],[date]]&gt;=YoY_Min,Sales[[#This Row],[date]]&lt;=TY_YTDMax)*(Sales[[#This Row],[sales]]/Sales[[#This Row],[sqft]])</f>
        <v>0.21689344203347799</v>
      </c>
      <c r="P5207" s="4">
        <f>SUMIF(Sales[RegionStoretype],Sales[[#This Row],[RegionStoretype]],Sales[YoY_SSF])/Sales[[#This Row],[Region_TypeCount]]</f>
        <v>47.561479460925746</v>
      </c>
    </row>
    <row r="5208" spans="1:16" x14ac:dyDescent="0.25">
      <c r="A5208" s="1">
        <v>43091</v>
      </c>
      <c r="B5208">
        <v>38</v>
      </c>
      <c r="C5208">
        <v>18</v>
      </c>
      <c r="D5208">
        <v>104026.35460000001</v>
      </c>
      <c r="E5208">
        <f>INDEX(Stores[region],MATCH(Sales[[#This Row],[store_no]],Stores[store_no],0))</f>
        <v>2</v>
      </c>
      <c r="F5208" t="str">
        <f>INDEX(Stores[storetype],MATCH(Sales[[#This Row],[store_no]],Stores[store_no],0))</f>
        <v>C</v>
      </c>
      <c r="G5208" t="str">
        <f>INDEX(Stores[location_city],MATCH(Sales[[#This Row],[store_no]],Stores[store_no],0))</f>
        <v>Hinsdale</v>
      </c>
      <c r="H5208" t="str">
        <f>INDEX(Stores[location_state],MATCH(Sales[[#This Row],[store_no]],Stores[store_no],0))</f>
        <v>Illinois</v>
      </c>
      <c r="I5208">
        <f>INDEX(Stores[sqft],MATCH(Sales[[#This Row],[store_no]],Stores[store_no],0))</f>
        <v>155600</v>
      </c>
      <c r="J5208" s="4" t="str">
        <f>INDEX(Departments[dept_name],MATCH(Sales[[#This Row],[dept_no]],Departments[dept_no],0))</f>
        <v>Sports</v>
      </c>
      <c r="K5208" s="4" t="str">
        <f>CONCATENATE(Sales[[#This Row],[region]],Sales[[#This Row],[storetype]])</f>
        <v>2C</v>
      </c>
      <c r="L5208" s="4">
        <f>INDEX(RegionStoreCount[Store Count],MATCH(Sales[[#This Row],[RegionStoretype]],RegionStoreCount[Region/Type],0))</f>
        <v>1</v>
      </c>
      <c r="M5208" s="4">
        <f>AND(Sales[[#This Row],[date]]&lt;=TY_YTDMax,Sales[[#This Row],[date]]&gt;=TY_YTDMin)*Sales[[#This Row],[sales]]</f>
        <v>0</v>
      </c>
      <c r="N5208" s="4">
        <f>AND(Sales[[#This Row],[date]]&lt;=LY_YTDMax,Sales[[#This Row],[date]]&gt;=LY_YTDMin)*Sales[[#This Row],[sales]]</f>
        <v>0</v>
      </c>
      <c r="O5208" s="4">
        <f>AND(Sales[[#This Row],[date]]&gt;=YoY_Min,Sales[[#This Row],[date]]&lt;=TY_YTDMax)*(Sales[[#This Row],[sales]]/Sales[[#This Row],[sqft]])</f>
        <v>0.6685498367609255</v>
      </c>
      <c r="P5208" s="4">
        <f>SUMIF(Sales[RegionStoretype],Sales[[#This Row],[RegionStoretype]],Sales[YoY_SSF])/Sales[[#This Row],[Region_TypeCount]]</f>
        <v>44.537621913239086</v>
      </c>
    </row>
    <row r="5209" spans="1:16" x14ac:dyDescent="0.25">
      <c r="A5209" s="1">
        <v>43091</v>
      </c>
      <c r="B5209">
        <v>38</v>
      </c>
      <c r="C5209">
        <v>19</v>
      </c>
      <c r="D5209">
        <v>26420.744999999999</v>
      </c>
      <c r="E5209">
        <f>INDEX(Stores[region],MATCH(Sales[[#This Row],[store_no]],Stores[store_no],0))</f>
        <v>2</v>
      </c>
      <c r="F5209" t="str">
        <f>INDEX(Stores[storetype],MATCH(Sales[[#This Row],[store_no]],Stores[store_no],0))</f>
        <v>C</v>
      </c>
      <c r="G5209" t="str">
        <f>INDEX(Stores[location_city],MATCH(Sales[[#This Row],[store_no]],Stores[store_no],0))</f>
        <v>Hinsdale</v>
      </c>
      <c r="H5209" t="str">
        <f>INDEX(Stores[location_state],MATCH(Sales[[#This Row],[store_no]],Stores[store_no],0))</f>
        <v>Illinois</v>
      </c>
      <c r="I5209">
        <f>INDEX(Stores[sqft],MATCH(Sales[[#This Row],[store_no]],Stores[store_no],0))</f>
        <v>155600</v>
      </c>
      <c r="J5209" s="4" t="str">
        <f>INDEX(Departments[dept_name],MATCH(Sales[[#This Row],[dept_no]],Departments[dept_no],0))</f>
        <v>Tools</v>
      </c>
      <c r="K5209" s="4" t="str">
        <f>CONCATENATE(Sales[[#This Row],[region]],Sales[[#This Row],[storetype]])</f>
        <v>2C</v>
      </c>
      <c r="L5209" s="4">
        <f>INDEX(RegionStoreCount[Store Count],MATCH(Sales[[#This Row],[RegionStoretype]],RegionStoreCount[Region/Type],0))</f>
        <v>1</v>
      </c>
      <c r="M5209" s="4">
        <f>AND(Sales[[#This Row],[date]]&lt;=TY_YTDMax,Sales[[#This Row],[date]]&gt;=TY_YTDMin)*Sales[[#This Row],[sales]]</f>
        <v>0</v>
      </c>
      <c r="N5209" s="4">
        <f>AND(Sales[[#This Row],[date]]&lt;=LY_YTDMax,Sales[[#This Row],[date]]&gt;=LY_YTDMin)*Sales[[#This Row],[sales]]</f>
        <v>0</v>
      </c>
      <c r="O5209" s="4">
        <f>AND(Sales[[#This Row],[date]]&gt;=YoY_Min,Sales[[#This Row],[date]]&lt;=TY_YTDMax)*(Sales[[#This Row],[sales]]/Sales[[#This Row],[sqft]])</f>
        <v>0.16979913239074548</v>
      </c>
      <c r="P5209" s="4">
        <f>SUMIF(Sales[RegionStoretype],Sales[[#This Row],[RegionStoretype]],Sales[YoY_SSF])/Sales[[#This Row],[Region_TypeCount]]</f>
        <v>44.537621913239086</v>
      </c>
    </row>
    <row r="5210" spans="1:16" x14ac:dyDescent="0.25">
      <c r="A5210" s="1">
        <v>43091</v>
      </c>
      <c r="B5210">
        <v>38</v>
      </c>
      <c r="C5210">
        <v>20</v>
      </c>
      <c r="D5210">
        <v>116087.31950000001</v>
      </c>
      <c r="E5210">
        <f>INDEX(Stores[region],MATCH(Sales[[#This Row],[store_no]],Stores[store_no],0))</f>
        <v>2</v>
      </c>
      <c r="F5210" t="str">
        <f>INDEX(Stores[storetype],MATCH(Sales[[#This Row],[store_no]],Stores[store_no],0))</f>
        <v>C</v>
      </c>
      <c r="G5210" t="str">
        <f>INDEX(Stores[location_city],MATCH(Sales[[#This Row],[store_no]],Stores[store_no],0))</f>
        <v>Hinsdale</v>
      </c>
      <c r="H5210" t="str">
        <f>INDEX(Stores[location_state],MATCH(Sales[[#This Row],[store_no]],Stores[store_no],0))</f>
        <v>Illinois</v>
      </c>
      <c r="I5210">
        <f>INDEX(Stores[sqft],MATCH(Sales[[#This Row],[store_no]],Stores[store_no],0))</f>
        <v>155600</v>
      </c>
      <c r="J5210" s="4" t="str">
        <f>INDEX(Departments[dept_name],MATCH(Sales[[#This Row],[dept_no]],Departments[dept_no],0))</f>
        <v>Toys</v>
      </c>
      <c r="K5210" s="4" t="str">
        <f>CONCATENATE(Sales[[#This Row],[region]],Sales[[#This Row],[storetype]])</f>
        <v>2C</v>
      </c>
      <c r="L5210" s="4">
        <f>INDEX(RegionStoreCount[Store Count],MATCH(Sales[[#This Row],[RegionStoretype]],RegionStoreCount[Region/Type],0))</f>
        <v>1</v>
      </c>
      <c r="M5210" s="4">
        <f>AND(Sales[[#This Row],[date]]&lt;=TY_YTDMax,Sales[[#This Row],[date]]&gt;=TY_YTDMin)*Sales[[#This Row],[sales]]</f>
        <v>0</v>
      </c>
      <c r="N5210" s="4">
        <f>AND(Sales[[#This Row],[date]]&lt;=LY_YTDMax,Sales[[#This Row],[date]]&gt;=LY_YTDMin)*Sales[[#This Row],[sales]]</f>
        <v>0</v>
      </c>
      <c r="O5210" s="4">
        <f>AND(Sales[[#This Row],[date]]&gt;=YoY_Min,Sales[[#This Row],[date]]&lt;=TY_YTDMax)*(Sales[[#This Row],[sales]]/Sales[[#This Row],[sqft]])</f>
        <v>0.74606246465295634</v>
      </c>
      <c r="P5210" s="4">
        <f>SUMIF(Sales[RegionStoretype],Sales[[#This Row],[RegionStoretype]],Sales[YoY_SSF])/Sales[[#This Row],[Region_TypeCount]]</f>
        <v>44.537621913239086</v>
      </c>
    </row>
    <row r="5211" spans="1:16" x14ac:dyDescent="0.25">
      <c r="A5211" s="1">
        <v>43098</v>
      </c>
      <c r="B5211">
        <v>1</v>
      </c>
      <c r="C5211">
        <v>5</v>
      </c>
      <c r="D5211">
        <v>56690.341899999999</v>
      </c>
      <c r="E5211">
        <f>INDEX(Stores[region],MATCH(Sales[[#This Row],[store_no]],Stores[store_no],0))</f>
        <v>1</v>
      </c>
      <c r="F5211" t="str">
        <f>INDEX(Stores[storetype],MATCH(Sales[[#This Row],[store_no]],Stores[store_no],0))</f>
        <v>A</v>
      </c>
      <c r="G5211" t="str">
        <f>INDEX(Stores[location_city],MATCH(Sales[[#This Row],[store_no]],Stores[store_no],0))</f>
        <v>Ann Arbor</v>
      </c>
      <c r="H5211" t="str">
        <f>INDEX(Stores[location_state],MATCH(Sales[[#This Row],[store_no]],Stores[store_no],0))</f>
        <v>Michigan</v>
      </c>
      <c r="I5211">
        <f>INDEX(Stores[sqft],MATCH(Sales[[#This Row],[store_no]],Stores[store_no],0))</f>
        <v>100600</v>
      </c>
      <c r="J5211" s="4" t="str">
        <f>INDEX(Departments[dept_name],MATCH(Sales[[#This Row],[dept_no]],Departments[dept_no],0))</f>
        <v>Clothing</v>
      </c>
      <c r="K5211" s="4" t="str">
        <f>CONCATENATE(Sales[[#This Row],[region]],Sales[[#This Row],[storetype]])</f>
        <v>1A</v>
      </c>
      <c r="L5211" s="4">
        <f>INDEX(RegionStoreCount[Store Count],MATCH(Sales[[#This Row],[RegionStoretype]],RegionStoreCount[Region/Type],0))</f>
        <v>5</v>
      </c>
      <c r="M5211" s="4">
        <f>AND(Sales[[#This Row],[date]]&lt;=TY_YTDMax,Sales[[#This Row],[date]]&gt;=TY_YTDMin)*Sales[[#This Row],[sales]]</f>
        <v>0</v>
      </c>
      <c r="N5211" s="4">
        <f>AND(Sales[[#This Row],[date]]&lt;=LY_YTDMax,Sales[[#This Row],[date]]&gt;=LY_YTDMin)*Sales[[#This Row],[sales]]</f>
        <v>0</v>
      </c>
      <c r="O5211" s="4">
        <f>AND(Sales[[#This Row],[date]]&gt;=YoY_Min,Sales[[#This Row],[date]]&lt;=TY_YTDMax)*(Sales[[#This Row],[sales]]/Sales[[#This Row],[sqft]])</f>
        <v>0.56352228528827042</v>
      </c>
      <c r="P5211" s="4">
        <f>SUMIF(Sales[RegionStoretype],Sales[[#This Row],[RegionStoretype]],Sales[YoY_SSF])/Sales[[#This Row],[Region_TypeCount]]</f>
        <v>59.469551530910678</v>
      </c>
    </row>
    <row r="5212" spans="1:16" x14ac:dyDescent="0.25">
      <c r="A5212" s="1">
        <v>43098</v>
      </c>
      <c r="B5212">
        <v>1</v>
      </c>
      <c r="C5212">
        <v>9</v>
      </c>
      <c r="D5212">
        <v>2605.2173000000003</v>
      </c>
      <c r="E5212">
        <f>INDEX(Stores[region],MATCH(Sales[[#This Row],[store_no]],Stores[store_no],0))</f>
        <v>1</v>
      </c>
      <c r="F5212" t="str">
        <f>INDEX(Stores[storetype],MATCH(Sales[[#This Row],[store_no]],Stores[store_no],0))</f>
        <v>A</v>
      </c>
      <c r="G5212" t="str">
        <f>INDEX(Stores[location_city],MATCH(Sales[[#This Row],[store_no]],Stores[store_no],0))</f>
        <v>Ann Arbor</v>
      </c>
      <c r="H5212" t="str">
        <f>INDEX(Stores[location_state],MATCH(Sales[[#This Row],[store_no]],Stores[store_no],0))</f>
        <v>Michigan</v>
      </c>
      <c r="I5212">
        <f>INDEX(Stores[sqft],MATCH(Sales[[#This Row],[store_no]],Stores[store_no],0))</f>
        <v>100600</v>
      </c>
      <c r="J5212" s="4" t="str">
        <f>INDEX(Departments[dept_name],MATCH(Sales[[#This Row],[dept_no]],Departments[dept_no],0))</f>
        <v>Garden</v>
      </c>
      <c r="K5212" s="4" t="str">
        <f>CONCATENATE(Sales[[#This Row],[region]],Sales[[#This Row],[storetype]])</f>
        <v>1A</v>
      </c>
      <c r="L5212" s="4">
        <f>INDEX(RegionStoreCount[Store Count],MATCH(Sales[[#This Row],[RegionStoretype]],RegionStoreCount[Region/Type],0))</f>
        <v>5</v>
      </c>
      <c r="M5212" s="4">
        <f>AND(Sales[[#This Row],[date]]&lt;=TY_YTDMax,Sales[[#This Row],[date]]&gt;=TY_YTDMin)*Sales[[#This Row],[sales]]</f>
        <v>0</v>
      </c>
      <c r="N5212" s="4">
        <f>AND(Sales[[#This Row],[date]]&lt;=LY_YTDMax,Sales[[#This Row],[date]]&gt;=LY_YTDMin)*Sales[[#This Row],[sales]]</f>
        <v>0</v>
      </c>
      <c r="O5212" s="4">
        <f>AND(Sales[[#This Row],[date]]&gt;=YoY_Min,Sales[[#This Row],[date]]&lt;=TY_YTDMax)*(Sales[[#This Row],[sales]]/Sales[[#This Row],[sqft]])</f>
        <v>2.5896792246520878E-2</v>
      </c>
      <c r="P5212" s="4">
        <f>SUMIF(Sales[RegionStoretype],Sales[[#This Row],[RegionStoretype]],Sales[YoY_SSF])/Sales[[#This Row],[Region_TypeCount]]</f>
        <v>59.469551530910678</v>
      </c>
    </row>
    <row r="5213" spans="1:16" x14ac:dyDescent="0.25">
      <c r="A5213" s="1">
        <v>43098</v>
      </c>
      <c r="B5213">
        <v>3</v>
      </c>
      <c r="C5213">
        <v>4</v>
      </c>
      <c r="D5213">
        <v>18739.144500000002</v>
      </c>
      <c r="E5213">
        <f>INDEX(Stores[region],MATCH(Sales[[#This Row],[store_no]],Stores[store_no],0))</f>
        <v>1</v>
      </c>
      <c r="F5213" t="str">
        <f>INDEX(Stores[storetype],MATCH(Sales[[#This Row],[store_no]],Stores[store_no],0))</f>
        <v>B</v>
      </c>
      <c r="G5213" t="str">
        <f>INDEX(Stores[location_city],MATCH(Sales[[#This Row],[store_no]],Stores[store_no],0))</f>
        <v>Detroit</v>
      </c>
      <c r="H5213" t="str">
        <f>INDEX(Stores[location_state],MATCH(Sales[[#This Row],[store_no]],Stores[store_no],0))</f>
        <v>Michigan</v>
      </c>
      <c r="I5213">
        <f>INDEX(Stores[sqft],MATCH(Sales[[#This Row],[store_no]],Stores[store_no],0))</f>
        <v>114500</v>
      </c>
      <c r="J5213" s="4" t="str">
        <f>INDEX(Departments[dept_name],MATCH(Sales[[#This Row],[dept_no]],Departments[dept_no],0))</f>
        <v>Books</v>
      </c>
      <c r="K5213" s="4" t="str">
        <f>CONCATENATE(Sales[[#This Row],[region]],Sales[[#This Row],[storetype]])</f>
        <v>1B</v>
      </c>
      <c r="L5213" s="4">
        <f>INDEX(RegionStoreCount[Store Count],MATCH(Sales[[#This Row],[RegionStoretype]],RegionStoreCount[Region/Type],0))</f>
        <v>5</v>
      </c>
      <c r="M5213" s="4">
        <f>AND(Sales[[#This Row],[date]]&lt;=TY_YTDMax,Sales[[#This Row],[date]]&gt;=TY_YTDMin)*Sales[[#This Row],[sales]]</f>
        <v>0</v>
      </c>
      <c r="N5213" s="4">
        <f>AND(Sales[[#This Row],[date]]&lt;=LY_YTDMax,Sales[[#This Row],[date]]&gt;=LY_YTDMin)*Sales[[#This Row],[sales]]</f>
        <v>0</v>
      </c>
      <c r="O5213" s="4">
        <f>AND(Sales[[#This Row],[date]]&gt;=YoY_Min,Sales[[#This Row],[date]]&lt;=TY_YTDMax)*(Sales[[#This Row],[sales]]/Sales[[#This Row],[sqft]])</f>
        <v>0.16366065065502186</v>
      </c>
      <c r="P5213" s="4">
        <f>SUMIF(Sales[RegionStoretype],Sales[[#This Row],[RegionStoretype]],Sales[YoY_SSF])/Sales[[#This Row],[Region_TypeCount]]</f>
        <v>68.518982968140051</v>
      </c>
    </row>
    <row r="5214" spans="1:16" x14ac:dyDescent="0.25">
      <c r="A5214" s="1">
        <v>43098</v>
      </c>
      <c r="B5214">
        <v>3</v>
      </c>
      <c r="C5214">
        <v>5</v>
      </c>
      <c r="D5214">
        <v>110986.8407</v>
      </c>
      <c r="E5214">
        <f>INDEX(Stores[region],MATCH(Sales[[#This Row],[store_no]],Stores[store_no],0))</f>
        <v>1</v>
      </c>
      <c r="F5214" t="str">
        <f>INDEX(Stores[storetype],MATCH(Sales[[#This Row],[store_no]],Stores[store_no],0))</f>
        <v>B</v>
      </c>
      <c r="G5214" t="str">
        <f>INDEX(Stores[location_city],MATCH(Sales[[#This Row],[store_no]],Stores[store_no],0))</f>
        <v>Detroit</v>
      </c>
      <c r="H5214" t="str">
        <f>INDEX(Stores[location_state],MATCH(Sales[[#This Row],[store_no]],Stores[store_no],0))</f>
        <v>Michigan</v>
      </c>
      <c r="I5214">
        <f>INDEX(Stores[sqft],MATCH(Sales[[#This Row],[store_no]],Stores[store_no],0))</f>
        <v>114500</v>
      </c>
      <c r="J5214" s="4" t="str">
        <f>INDEX(Departments[dept_name],MATCH(Sales[[#This Row],[dept_no]],Departments[dept_no],0))</f>
        <v>Clothing</v>
      </c>
      <c r="K5214" s="4" t="str">
        <f>CONCATENATE(Sales[[#This Row],[region]],Sales[[#This Row],[storetype]])</f>
        <v>1B</v>
      </c>
      <c r="L5214" s="4">
        <f>INDEX(RegionStoreCount[Store Count],MATCH(Sales[[#This Row],[RegionStoretype]],RegionStoreCount[Region/Type],0))</f>
        <v>5</v>
      </c>
      <c r="M5214" s="4">
        <f>AND(Sales[[#This Row],[date]]&lt;=TY_YTDMax,Sales[[#This Row],[date]]&gt;=TY_YTDMin)*Sales[[#This Row],[sales]]</f>
        <v>0</v>
      </c>
      <c r="N5214" s="4">
        <f>AND(Sales[[#This Row],[date]]&lt;=LY_YTDMax,Sales[[#This Row],[date]]&gt;=LY_YTDMin)*Sales[[#This Row],[sales]]</f>
        <v>0</v>
      </c>
      <c r="O5214" s="4">
        <f>AND(Sales[[#This Row],[date]]&gt;=YoY_Min,Sales[[#This Row],[date]]&lt;=TY_YTDMax)*(Sales[[#This Row],[sales]]/Sales[[#This Row],[sqft]])</f>
        <v>0.96931738602620088</v>
      </c>
      <c r="P5214" s="4">
        <f>SUMIF(Sales[RegionStoretype],Sales[[#This Row],[RegionStoretype]],Sales[YoY_SSF])/Sales[[#This Row],[Region_TypeCount]]</f>
        <v>68.518982968140051</v>
      </c>
    </row>
    <row r="5215" spans="1:16" x14ac:dyDescent="0.25">
      <c r="A5215" s="1">
        <v>43098</v>
      </c>
      <c r="B5215">
        <v>3</v>
      </c>
      <c r="C5215">
        <v>7</v>
      </c>
      <c r="D5215">
        <v>11851.928500000002</v>
      </c>
      <c r="E5215">
        <f>INDEX(Stores[region],MATCH(Sales[[#This Row],[store_no]],Stores[store_no],0))</f>
        <v>1</v>
      </c>
      <c r="F5215" t="str">
        <f>INDEX(Stores[storetype],MATCH(Sales[[#This Row],[store_no]],Stores[store_no],0))</f>
        <v>B</v>
      </c>
      <c r="G5215" t="str">
        <f>INDEX(Stores[location_city],MATCH(Sales[[#This Row],[store_no]],Stores[store_no],0))</f>
        <v>Detroit</v>
      </c>
      <c r="H5215" t="str">
        <f>INDEX(Stores[location_state],MATCH(Sales[[#This Row],[store_no]],Stores[store_no],0))</f>
        <v>Michigan</v>
      </c>
      <c r="I5215">
        <f>INDEX(Stores[sqft],MATCH(Sales[[#This Row],[store_no]],Stores[store_no],0))</f>
        <v>114500</v>
      </c>
      <c r="J5215" s="4" t="str">
        <f>INDEX(Departments[dept_name],MATCH(Sales[[#This Row],[dept_no]],Departments[dept_no],0))</f>
        <v>Electronics</v>
      </c>
      <c r="K5215" s="4" t="str">
        <f>CONCATENATE(Sales[[#This Row],[region]],Sales[[#This Row],[storetype]])</f>
        <v>1B</v>
      </c>
      <c r="L5215" s="4">
        <f>INDEX(RegionStoreCount[Store Count],MATCH(Sales[[#This Row],[RegionStoretype]],RegionStoreCount[Region/Type],0))</f>
        <v>5</v>
      </c>
      <c r="M5215" s="4">
        <f>AND(Sales[[#This Row],[date]]&lt;=TY_YTDMax,Sales[[#This Row],[date]]&gt;=TY_YTDMin)*Sales[[#This Row],[sales]]</f>
        <v>0</v>
      </c>
      <c r="N5215" s="4">
        <f>AND(Sales[[#This Row],[date]]&lt;=LY_YTDMax,Sales[[#This Row],[date]]&gt;=LY_YTDMin)*Sales[[#This Row],[sales]]</f>
        <v>0</v>
      </c>
      <c r="O5215" s="4">
        <f>AND(Sales[[#This Row],[date]]&gt;=YoY_Min,Sales[[#This Row],[date]]&lt;=TY_YTDMax)*(Sales[[#This Row],[sales]]/Sales[[#This Row],[sqft]])</f>
        <v>0.10351029257641924</v>
      </c>
      <c r="P5215" s="4">
        <f>SUMIF(Sales[RegionStoretype],Sales[[#This Row],[RegionStoretype]],Sales[YoY_SSF])/Sales[[#This Row],[Region_TypeCount]]</f>
        <v>68.518982968140051</v>
      </c>
    </row>
    <row r="5216" spans="1:16" x14ac:dyDescent="0.25">
      <c r="A5216" s="1">
        <v>43098</v>
      </c>
      <c r="B5216">
        <v>3</v>
      </c>
      <c r="C5216">
        <v>9</v>
      </c>
      <c r="D5216">
        <v>85914.1587</v>
      </c>
      <c r="E5216">
        <f>INDEX(Stores[region],MATCH(Sales[[#This Row],[store_no]],Stores[store_no],0))</f>
        <v>1</v>
      </c>
      <c r="F5216" t="str">
        <f>INDEX(Stores[storetype],MATCH(Sales[[#This Row],[store_no]],Stores[store_no],0))</f>
        <v>B</v>
      </c>
      <c r="G5216" t="str">
        <f>INDEX(Stores[location_city],MATCH(Sales[[#This Row],[store_no]],Stores[store_no],0))</f>
        <v>Detroit</v>
      </c>
      <c r="H5216" t="str">
        <f>INDEX(Stores[location_state],MATCH(Sales[[#This Row],[store_no]],Stores[store_no],0))</f>
        <v>Michigan</v>
      </c>
      <c r="I5216">
        <f>INDEX(Stores[sqft],MATCH(Sales[[#This Row],[store_no]],Stores[store_no],0))</f>
        <v>114500</v>
      </c>
      <c r="J5216" s="4" t="str">
        <f>INDEX(Departments[dept_name],MATCH(Sales[[#This Row],[dept_no]],Departments[dept_no],0))</f>
        <v>Garden</v>
      </c>
      <c r="K5216" s="4" t="str">
        <f>CONCATENATE(Sales[[#This Row],[region]],Sales[[#This Row],[storetype]])</f>
        <v>1B</v>
      </c>
      <c r="L5216" s="4">
        <f>INDEX(RegionStoreCount[Store Count],MATCH(Sales[[#This Row],[RegionStoretype]],RegionStoreCount[Region/Type],0))</f>
        <v>5</v>
      </c>
      <c r="M5216" s="4">
        <f>AND(Sales[[#This Row],[date]]&lt;=TY_YTDMax,Sales[[#This Row],[date]]&gt;=TY_YTDMin)*Sales[[#This Row],[sales]]</f>
        <v>0</v>
      </c>
      <c r="N5216" s="4">
        <f>AND(Sales[[#This Row],[date]]&lt;=LY_YTDMax,Sales[[#This Row],[date]]&gt;=LY_YTDMin)*Sales[[#This Row],[sales]]</f>
        <v>0</v>
      </c>
      <c r="O5216" s="4">
        <f>AND(Sales[[#This Row],[date]]&gt;=YoY_Min,Sales[[#This Row],[date]]&lt;=TY_YTDMax)*(Sales[[#This Row],[sales]]/Sales[[#This Row],[sqft]])</f>
        <v>0.7503419973799127</v>
      </c>
      <c r="P5216" s="4">
        <f>SUMIF(Sales[RegionStoretype],Sales[[#This Row],[RegionStoretype]],Sales[YoY_SSF])/Sales[[#This Row],[Region_TypeCount]]</f>
        <v>68.518982968140051</v>
      </c>
    </row>
    <row r="5217" spans="1:16" x14ac:dyDescent="0.25">
      <c r="A5217" s="1">
        <v>43098</v>
      </c>
      <c r="B5217">
        <v>4</v>
      </c>
      <c r="C5217">
        <v>5</v>
      </c>
      <c r="D5217">
        <v>113311.76870000002</v>
      </c>
      <c r="E5217">
        <f>INDEX(Stores[region],MATCH(Sales[[#This Row],[store_no]],Stores[store_no],0))</f>
        <v>1</v>
      </c>
      <c r="F5217" t="str">
        <f>INDEX(Stores[storetype],MATCH(Sales[[#This Row],[store_no]],Stores[store_no],0))</f>
        <v>A</v>
      </c>
      <c r="G5217" t="str">
        <f>INDEX(Stores[location_city],MATCH(Sales[[#This Row],[store_no]],Stores[store_no],0))</f>
        <v>Cincinnati</v>
      </c>
      <c r="H5217" t="str">
        <f>INDEX(Stores[location_state],MATCH(Sales[[#This Row],[store_no]],Stores[store_no],0))</f>
        <v>Ohio</v>
      </c>
      <c r="I5217">
        <f>INDEX(Stores[sqft],MATCH(Sales[[#This Row],[store_no]],Stores[store_no],0))</f>
        <v>127800</v>
      </c>
      <c r="J5217" s="4" t="str">
        <f>INDEX(Departments[dept_name],MATCH(Sales[[#This Row],[dept_no]],Departments[dept_no],0))</f>
        <v>Clothing</v>
      </c>
      <c r="K5217" s="4" t="str">
        <f>CONCATENATE(Sales[[#This Row],[region]],Sales[[#This Row],[storetype]])</f>
        <v>1A</v>
      </c>
      <c r="L5217" s="4">
        <f>INDEX(RegionStoreCount[Store Count],MATCH(Sales[[#This Row],[RegionStoretype]],RegionStoreCount[Region/Type],0))</f>
        <v>5</v>
      </c>
      <c r="M5217" s="4">
        <f>AND(Sales[[#This Row],[date]]&lt;=TY_YTDMax,Sales[[#This Row],[date]]&gt;=TY_YTDMin)*Sales[[#This Row],[sales]]</f>
        <v>0</v>
      </c>
      <c r="N5217" s="4">
        <f>AND(Sales[[#This Row],[date]]&lt;=LY_YTDMax,Sales[[#This Row],[date]]&gt;=LY_YTDMin)*Sales[[#This Row],[sales]]</f>
        <v>0</v>
      </c>
      <c r="O5217" s="4">
        <f>AND(Sales[[#This Row],[date]]&gt;=YoY_Min,Sales[[#This Row],[date]]&lt;=TY_YTDMax)*(Sales[[#This Row],[sales]]/Sales[[#This Row],[sqft]])</f>
        <v>0.88663355790297349</v>
      </c>
      <c r="P5217" s="4">
        <f>SUMIF(Sales[RegionStoretype],Sales[[#This Row],[RegionStoretype]],Sales[YoY_SSF])/Sales[[#This Row],[Region_TypeCount]]</f>
        <v>59.469551530910678</v>
      </c>
    </row>
    <row r="5218" spans="1:16" x14ac:dyDescent="0.25">
      <c r="A5218" s="1">
        <v>43098</v>
      </c>
      <c r="B5218">
        <v>4</v>
      </c>
      <c r="C5218">
        <v>17</v>
      </c>
      <c r="D5218">
        <v>307984.08030000003</v>
      </c>
      <c r="E5218">
        <f>INDEX(Stores[region],MATCH(Sales[[#This Row],[store_no]],Stores[store_no],0))</f>
        <v>1</v>
      </c>
      <c r="F5218" t="str">
        <f>INDEX(Stores[storetype],MATCH(Sales[[#This Row],[store_no]],Stores[store_no],0))</f>
        <v>A</v>
      </c>
      <c r="G5218" t="str">
        <f>INDEX(Stores[location_city],MATCH(Sales[[#This Row],[store_no]],Stores[store_no],0))</f>
        <v>Cincinnati</v>
      </c>
      <c r="H5218" t="str">
        <f>INDEX(Stores[location_state],MATCH(Sales[[#This Row],[store_no]],Stores[store_no],0))</f>
        <v>Ohio</v>
      </c>
      <c r="I5218">
        <f>INDEX(Stores[sqft],MATCH(Sales[[#This Row],[store_no]],Stores[store_no],0))</f>
        <v>127800</v>
      </c>
      <c r="J5218" s="4" t="str">
        <f>INDEX(Departments[dept_name],MATCH(Sales[[#This Row],[dept_no]],Departments[dept_no],0))</f>
        <v>Shoes</v>
      </c>
      <c r="K5218" s="4" t="str">
        <f>CONCATENATE(Sales[[#This Row],[region]],Sales[[#This Row],[storetype]])</f>
        <v>1A</v>
      </c>
      <c r="L5218" s="4">
        <f>INDEX(RegionStoreCount[Store Count],MATCH(Sales[[#This Row],[RegionStoretype]],RegionStoreCount[Region/Type],0))</f>
        <v>5</v>
      </c>
      <c r="M5218" s="4">
        <f>AND(Sales[[#This Row],[date]]&lt;=TY_YTDMax,Sales[[#This Row],[date]]&gt;=TY_YTDMin)*Sales[[#This Row],[sales]]</f>
        <v>0</v>
      </c>
      <c r="N5218" s="4">
        <f>AND(Sales[[#This Row],[date]]&lt;=LY_YTDMax,Sales[[#This Row],[date]]&gt;=LY_YTDMin)*Sales[[#This Row],[sales]]</f>
        <v>0</v>
      </c>
      <c r="O5218" s="4">
        <f>AND(Sales[[#This Row],[date]]&gt;=YoY_Min,Sales[[#This Row],[date]]&lt;=TY_YTDMax)*(Sales[[#This Row],[sales]]/Sales[[#This Row],[sqft]])</f>
        <v>2.4098910821596244</v>
      </c>
      <c r="P5218" s="4">
        <f>SUMIF(Sales[RegionStoretype],Sales[[#This Row],[RegionStoretype]],Sales[YoY_SSF])/Sales[[#This Row],[Region_TypeCount]]</f>
        <v>59.469551530910678</v>
      </c>
    </row>
    <row r="5219" spans="1:16" x14ac:dyDescent="0.25">
      <c r="A5219" s="1">
        <v>43098</v>
      </c>
      <c r="B5219">
        <v>5</v>
      </c>
      <c r="C5219">
        <v>9</v>
      </c>
      <c r="D5219">
        <v>16339.739</v>
      </c>
      <c r="E5219">
        <f>INDEX(Stores[region],MATCH(Sales[[#This Row],[store_no]],Stores[store_no],0))</f>
        <v>1</v>
      </c>
      <c r="F5219" t="str">
        <f>INDEX(Stores[storetype],MATCH(Sales[[#This Row],[store_no]],Stores[store_no],0))</f>
        <v>B</v>
      </c>
      <c r="G5219" t="str">
        <f>INDEX(Stores[location_city],MATCH(Sales[[#This Row],[store_no]],Stores[store_no],0))</f>
        <v>Bloomington</v>
      </c>
      <c r="H5219" t="str">
        <f>INDEX(Stores[location_state],MATCH(Sales[[#This Row],[store_no]],Stores[store_no],0))</f>
        <v>Indiana</v>
      </c>
      <c r="I5219">
        <f>INDEX(Stores[sqft],MATCH(Sales[[#This Row],[store_no]],Stores[store_no],0))</f>
        <v>114500</v>
      </c>
      <c r="J5219" s="4" t="str">
        <f>INDEX(Departments[dept_name],MATCH(Sales[[#This Row],[dept_no]],Departments[dept_no],0))</f>
        <v>Garden</v>
      </c>
      <c r="K5219" s="4" t="str">
        <f>CONCATENATE(Sales[[#This Row],[region]],Sales[[#This Row],[storetype]])</f>
        <v>1B</v>
      </c>
      <c r="L5219" s="4">
        <f>INDEX(RegionStoreCount[Store Count],MATCH(Sales[[#This Row],[RegionStoretype]],RegionStoreCount[Region/Type],0))</f>
        <v>5</v>
      </c>
      <c r="M5219" s="4">
        <f>AND(Sales[[#This Row],[date]]&lt;=TY_YTDMax,Sales[[#This Row],[date]]&gt;=TY_YTDMin)*Sales[[#This Row],[sales]]</f>
        <v>0</v>
      </c>
      <c r="N5219" s="4">
        <f>AND(Sales[[#This Row],[date]]&lt;=LY_YTDMax,Sales[[#This Row],[date]]&gt;=LY_YTDMin)*Sales[[#This Row],[sales]]</f>
        <v>0</v>
      </c>
      <c r="O5219" s="4">
        <f>AND(Sales[[#This Row],[date]]&gt;=YoY_Min,Sales[[#This Row],[date]]&lt;=TY_YTDMax)*(Sales[[#This Row],[sales]]/Sales[[#This Row],[sqft]])</f>
        <v>0.14270514410480348</v>
      </c>
      <c r="P5219" s="4">
        <f>SUMIF(Sales[RegionStoretype],Sales[[#This Row],[RegionStoretype]],Sales[YoY_SSF])/Sales[[#This Row],[Region_TypeCount]]</f>
        <v>68.518982968140051</v>
      </c>
    </row>
    <row r="5220" spans="1:16" x14ac:dyDescent="0.25">
      <c r="A5220" s="1">
        <v>43098</v>
      </c>
      <c r="B5220">
        <v>5</v>
      </c>
      <c r="C5220">
        <v>14</v>
      </c>
      <c r="D5220">
        <v>26074.65</v>
      </c>
      <c r="E5220">
        <f>INDEX(Stores[region],MATCH(Sales[[#This Row],[store_no]],Stores[store_no],0))</f>
        <v>1</v>
      </c>
      <c r="F5220" t="str">
        <f>INDEX(Stores[storetype],MATCH(Sales[[#This Row],[store_no]],Stores[store_no],0))</f>
        <v>B</v>
      </c>
      <c r="G5220" t="str">
        <f>INDEX(Stores[location_city],MATCH(Sales[[#This Row],[store_no]],Stores[store_no],0))</f>
        <v>Bloomington</v>
      </c>
      <c r="H5220" t="str">
        <f>INDEX(Stores[location_state],MATCH(Sales[[#This Row],[store_no]],Stores[store_no],0))</f>
        <v>Indiana</v>
      </c>
      <c r="I5220">
        <f>INDEX(Stores[sqft],MATCH(Sales[[#This Row],[store_no]],Stores[store_no],0))</f>
        <v>114500</v>
      </c>
      <c r="J5220" s="4" t="str">
        <f>INDEX(Departments[dept_name],MATCH(Sales[[#This Row],[dept_no]],Departments[dept_no],0))</f>
        <v>Movies</v>
      </c>
      <c r="K5220" s="4" t="str">
        <f>CONCATENATE(Sales[[#This Row],[region]],Sales[[#This Row],[storetype]])</f>
        <v>1B</v>
      </c>
      <c r="L5220" s="4">
        <f>INDEX(RegionStoreCount[Store Count],MATCH(Sales[[#This Row],[RegionStoretype]],RegionStoreCount[Region/Type],0))</f>
        <v>5</v>
      </c>
      <c r="M5220" s="4">
        <f>AND(Sales[[#This Row],[date]]&lt;=TY_YTDMax,Sales[[#This Row],[date]]&gt;=TY_YTDMin)*Sales[[#This Row],[sales]]</f>
        <v>0</v>
      </c>
      <c r="N5220" s="4">
        <f>AND(Sales[[#This Row],[date]]&lt;=LY_YTDMax,Sales[[#This Row],[date]]&gt;=LY_YTDMin)*Sales[[#This Row],[sales]]</f>
        <v>0</v>
      </c>
      <c r="O5220" s="4">
        <f>AND(Sales[[#This Row],[date]]&gt;=YoY_Min,Sales[[#This Row],[date]]&lt;=TY_YTDMax)*(Sales[[#This Row],[sales]]/Sales[[#This Row],[sqft]])</f>
        <v>0.22772620087336246</v>
      </c>
      <c r="P5220" s="4">
        <f>SUMIF(Sales[RegionStoretype],Sales[[#This Row],[RegionStoretype]],Sales[YoY_SSF])/Sales[[#This Row],[Region_TypeCount]]</f>
        <v>68.518982968140051</v>
      </c>
    </row>
    <row r="5221" spans="1:16" x14ac:dyDescent="0.25">
      <c r="A5221" s="1">
        <v>43098</v>
      </c>
      <c r="B5221">
        <v>5</v>
      </c>
      <c r="C5221">
        <v>15</v>
      </c>
      <c r="D5221">
        <v>56977.079100000003</v>
      </c>
      <c r="E5221">
        <f>INDEX(Stores[region],MATCH(Sales[[#This Row],[store_no]],Stores[store_no],0))</f>
        <v>1</v>
      </c>
      <c r="F5221" t="str">
        <f>INDEX(Stores[storetype],MATCH(Sales[[#This Row],[store_no]],Stores[store_no],0))</f>
        <v>B</v>
      </c>
      <c r="G5221" t="str">
        <f>INDEX(Stores[location_city],MATCH(Sales[[#This Row],[store_no]],Stores[store_no],0))</f>
        <v>Bloomington</v>
      </c>
      <c r="H5221" t="str">
        <f>INDEX(Stores[location_state],MATCH(Sales[[#This Row],[store_no]],Stores[store_no],0))</f>
        <v>Indiana</v>
      </c>
      <c r="I5221">
        <f>INDEX(Stores[sqft],MATCH(Sales[[#This Row],[store_no]],Stores[store_no],0))</f>
        <v>114500</v>
      </c>
      <c r="J5221" s="4" t="str">
        <f>INDEX(Departments[dept_name],MATCH(Sales[[#This Row],[dept_no]],Departments[dept_no],0))</f>
        <v>Music</v>
      </c>
      <c r="K5221" s="4" t="str">
        <f>CONCATENATE(Sales[[#This Row],[region]],Sales[[#This Row],[storetype]])</f>
        <v>1B</v>
      </c>
      <c r="L5221" s="4">
        <f>INDEX(RegionStoreCount[Store Count],MATCH(Sales[[#This Row],[RegionStoretype]],RegionStoreCount[Region/Type],0))</f>
        <v>5</v>
      </c>
      <c r="M5221" s="4">
        <f>AND(Sales[[#This Row],[date]]&lt;=TY_YTDMax,Sales[[#This Row],[date]]&gt;=TY_YTDMin)*Sales[[#This Row],[sales]]</f>
        <v>0</v>
      </c>
      <c r="N5221" s="4">
        <f>AND(Sales[[#This Row],[date]]&lt;=LY_YTDMax,Sales[[#This Row],[date]]&gt;=LY_YTDMin)*Sales[[#This Row],[sales]]</f>
        <v>0</v>
      </c>
      <c r="O5221" s="4">
        <f>AND(Sales[[#This Row],[date]]&gt;=YoY_Min,Sales[[#This Row],[date]]&lt;=TY_YTDMax)*(Sales[[#This Row],[sales]]/Sales[[#This Row],[sqft]])</f>
        <v>0.49761641135371182</v>
      </c>
      <c r="P5221" s="4">
        <f>SUMIF(Sales[RegionStoretype],Sales[[#This Row],[RegionStoretype]],Sales[YoY_SSF])/Sales[[#This Row],[Region_TypeCount]]</f>
        <v>68.518982968140051</v>
      </c>
    </row>
    <row r="5222" spans="1:16" x14ac:dyDescent="0.25">
      <c r="A5222" s="1">
        <v>43098</v>
      </c>
      <c r="B5222">
        <v>6</v>
      </c>
      <c r="C5222">
        <v>5</v>
      </c>
      <c r="D5222">
        <v>135002.93349999998</v>
      </c>
      <c r="E5222">
        <f>INDEX(Stores[region],MATCH(Sales[[#This Row],[store_no]],Stores[store_no],0))</f>
        <v>3</v>
      </c>
      <c r="F5222" t="str">
        <f>INDEX(Stores[storetype],MATCH(Sales[[#This Row],[store_no]],Stores[store_no],0))</f>
        <v>A</v>
      </c>
      <c r="G5222" t="str">
        <f>INDEX(Stores[location_city],MATCH(Sales[[#This Row],[store_no]],Stores[store_no],0))</f>
        <v>Green Bay</v>
      </c>
      <c r="H5222" t="str">
        <f>INDEX(Stores[location_state],MATCH(Sales[[#This Row],[store_no]],Stores[store_no],0))</f>
        <v>Wisconsin</v>
      </c>
      <c r="I5222">
        <f>INDEX(Stores[sqft],MATCH(Sales[[#This Row],[store_no]],Stores[store_no],0))</f>
        <v>138800</v>
      </c>
      <c r="J5222" s="4" t="str">
        <f>INDEX(Departments[dept_name],MATCH(Sales[[#This Row],[dept_no]],Departments[dept_no],0))</f>
        <v>Clothing</v>
      </c>
      <c r="K5222" s="4" t="str">
        <f>CONCATENATE(Sales[[#This Row],[region]],Sales[[#This Row],[storetype]])</f>
        <v>3A</v>
      </c>
      <c r="L5222" s="4">
        <f>INDEX(RegionStoreCount[Store Count],MATCH(Sales[[#This Row],[RegionStoretype]],RegionStoreCount[Region/Type],0))</f>
        <v>9</v>
      </c>
      <c r="M5222" s="4">
        <f>AND(Sales[[#This Row],[date]]&lt;=TY_YTDMax,Sales[[#This Row],[date]]&gt;=TY_YTDMin)*Sales[[#This Row],[sales]]</f>
        <v>0</v>
      </c>
      <c r="N5222" s="4">
        <f>AND(Sales[[#This Row],[date]]&lt;=LY_YTDMax,Sales[[#This Row],[date]]&gt;=LY_YTDMin)*Sales[[#This Row],[sales]]</f>
        <v>0</v>
      </c>
      <c r="O5222" s="4">
        <f>AND(Sales[[#This Row],[date]]&gt;=YoY_Min,Sales[[#This Row],[date]]&lt;=TY_YTDMax)*(Sales[[#This Row],[sales]]/Sales[[#This Row],[sqft]])</f>
        <v>0.97264361311239178</v>
      </c>
      <c r="P5222" s="4">
        <f>SUMIF(Sales[RegionStoretype],Sales[[#This Row],[RegionStoretype]],Sales[YoY_SSF])/Sales[[#This Row],[Region_TypeCount]]</f>
        <v>53.603836561720975</v>
      </c>
    </row>
    <row r="5223" spans="1:16" x14ac:dyDescent="0.25">
      <c r="A5223" s="1">
        <v>43098</v>
      </c>
      <c r="B5223">
        <v>6</v>
      </c>
      <c r="C5223">
        <v>11</v>
      </c>
      <c r="D5223">
        <v>60918.706499999993</v>
      </c>
      <c r="E5223">
        <f>INDEX(Stores[region],MATCH(Sales[[#This Row],[store_no]],Stores[store_no],0))</f>
        <v>3</v>
      </c>
      <c r="F5223" t="str">
        <f>INDEX(Stores[storetype],MATCH(Sales[[#This Row],[store_no]],Stores[store_no],0))</f>
        <v>A</v>
      </c>
      <c r="G5223" t="str">
        <f>INDEX(Stores[location_city],MATCH(Sales[[#This Row],[store_no]],Stores[store_no],0))</f>
        <v>Green Bay</v>
      </c>
      <c r="H5223" t="str">
        <f>INDEX(Stores[location_state],MATCH(Sales[[#This Row],[store_no]],Stores[store_no],0))</f>
        <v>Wisconsin</v>
      </c>
      <c r="I5223">
        <f>INDEX(Stores[sqft],MATCH(Sales[[#This Row],[store_no]],Stores[store_no],0))</f>
        <v>138800</v>
      </c>
      <c r="J5223" s="4" t="str">
        <f>INDEX(Departments[dept_name],MATCH(Sales[[#This Row],[dept_no]],Departments[dept_no],0))</f>
        <v>Home</v>
      </c>
      <c r="K5223" s="4" t="str">
        <f>CONCATENATE(Sales[[#This Row],[region]],Sales[[#This Row],[storetype]])</f>
        <v>3A</v>
      </c>
      <c r="L5223" s="4">
        <f>INDEX(RegionStoreCount[Store Count],MATCH(Sales[[#This Row],[RegionStoretype]],RegionStoreCount[Region/Type],0))</f>
        <v>9</v>
      </c>
      <c r="M5223" s="4">
        <f>AND(Sales[[#This Row],[date]]&lt;=TY_YTDMax,Sales[[#This Row],[date]]&gt;=TY_YTDMin)*Sales[[#This Row],[sales]]</f>
        <v>0</v>
      </c>
      <c r="N5223" s="4">
        <f>AND(Sales[[#This Row],[date]]&lt;=LY_YTDMax,Sales[[#This Row],[date]]&gt;=LY_YTDMin)*Sales[[#This Row],[sales]]</f>
        <v>0</v>
      </c>
      <c r="O5223" s="4">
        <f>AND(Sales[[#This Row],[date]]&gt;=YoY_Min,Sales[[#This Row],[date]]&lt;=TY_YTDMax)*(Sales[[#This Row],[sales]]/Sales[[#This Row],[sqft]])</f>
        <v>0.4388955799711815</v>
      </c>
      <c r="P5223" s="4">
        <f>SUMIF(Sales[RegionStoretype],Sales[[#This Row],[RegionStoretype]],Sales[YoY_SSF])/Sales[[#This Row],[Region_TypeCount]]</f>
        <v>53.603836561720975</v>
      </c>
    </row>
    <row r="5224" spans="1:16" x14ac:dyDescent="0.25">
      <c r="A5224" s="1">
        <v>43098</v>
      </c>
      <c r="B5224">
        <v>6</v>
      </c>
      <c r="C5224">
        <v>15</v>
      </c>
      <c r="D5224">
        <v>70.392899999999997</v>
      </c>
      <c r="E5224">
        <f>INDEX(Stores[region],MATCH(Sales[[#This Row],[store_no]],Stores[store_no],0))</f>
        <v>3</v>
      </c>
      <c r="F5224" t="str">
        <f>INDEX(Stores[storetype],MATCH(Sales[[#This Row],[store_no]],Stores[store_no],0))</f>
        <v>A</v>
      </c>
      <c r="G5224" t="str">
        <f>INDEX(Stores[location_city],MATCH(Sales[[#This Row],[store_no]],Stores[store_no],0))</f>
        <v>Green Bay</v>
      </c>
      <c r="H5224" t="str">
        <f>INDEX(Stores[location_state],MATCH(Sales[[#This Row],[store_no]],Stores[store_no],0))</f>
        <v>Wisconsin</v>
      </c>
      <c r="I5224">
        <f>INDEX(Stores[sqft],MATCH(Sales[[#This Row],[store_no]],Stores[store_no],0))</f>
        <v>138800</v>
      </c>
      <c r="J5224" s="4" t="str">
        <f>INDEX(Departments[dept_name],MATCH(Sales[[#This Row],[dept_no]],Departments[dept_no],0))</f>
        <v>Music</v>
      </c>
      <c r="K5224" s="4" t="str">
        <f>CONCATENATE(Sales[[#This Row],[region]],Sales[[#This Row],[storetype]])</f>
        <v>3A</v>
      </c>
      <c r="L5224" s="4">
        <f>INDEX(RegionStoreCount[Store Count],MATCH(Sales[[#This Row],[RegionStoretype]],RegionStoreCount[Region/Type],0))</f>
        <v>9</v>
      </c>
      <c r="M5224" s="4">
        <f>AND(Sales[[#This Row],[date]]&lt;=TY_YTDMax,Sales[[#This Row],[date]]&gt;=TY_YTDMin)*Sales[[#This Row],[sales]]</f>
        <v>0</v>
      </c>
      <c r="N5224" s="4">
        <f>AND(Sales[[#This Row],[date]]&lt;=LY_YTDMax,Sales[[#This Row],[date]]&gt;=LY_YTDMin)*Sales[[#This Row],[sales]]</f>
        <v>0</v>
      </c>
      <c r="O5224" s="4">
        <f>AND(Sales[[#This Row],[date]]&gt;=YoY_Min,Sales[[#This Row],[date]]&lt;=TY_YTDMax)*(Sales[[#This Row],[sales]]/Sales[[#This Row],[sqft]])</f>
        <v>5.071534582132565E-4</v>
      </c>
      <c r="P5224" s="4">
        <f>SUMIF(Sales[RegionStoretype],Sales[[#This Row],[RegionStoretype]],Sales[YoY_SSF])/Sales[[#This Row],[Region_TypeCount]]</f>
        <v>53.603836561720975</v>
      </c>
    </row>
    <row r="5225" spans="1:16" x14ac:dyDescent="0.25">
      <c r="A5225" s="1">
        <v>43098</v>
      </c>
      <c r="B5225">
        <v>8</v>
      </c>
      <c r="C5225">
        <v>6</v>
      </c>
      <c r="D5225">
        <v>104235.834</v>
      </c>
      <c r="E5225">
        <f>INDEX(Stores[region],MATCH(Sales[[#This Row],[store_no]],Stores[store_no],0))</f>
        <v>3</v>
      </c>
      <c r="F5225" t="str">
        <f>INDEX(Stores[storetype],MATCH(Sales[[#This Row],[store_no]],Stores[store_no],0))</f>
        <v>A</v>
      </c>
      <c r="G5225" t="str">
        <f>INDEX(Stores[location_city],MATCH(Sales[[#This Row],[store_no]],Stores[store_no],0))</f>
        <v>Saint Louis</v>
      </c>
      <c r="H5225" t="str">
        <f>INDEX(Stores[location_state],MATCH(Sales[[#This Row],[store_no]],Stores[store_no],0))</f>
        <v>Missouri</v>
      </c>
      <c r="I5225">
        <f>INDEX(Stores[sqft],MATCH(Sales[[#This Row],[store_no]],Stores[store_no],0))</f>
        <v>198900</v>
      </c>
      <c r="J5225" s="4" t="str">
        <f>INDEX(Departments[dept_name],MATCH(Sales[[#This Row],[dept_no]],Departments[dept_no],0))</f>
        <v>Computers</v>
      </c>
      <c r="K5225" s="4" t="str">
        <f>CONCATENATE(Sales[[#This Row],[region]],Sales[[#This Row],[storetype]])</f>
        <v>3A</v>
      </c>
      <c r="L5225" s="4">
        <f>INDEX(RegionStoreCount[Store Count],MATCH(Sales[[#This Row],[RegionStoretype]],RegionStoreCount[Region/Type],0))</f>
        <v>9</v>
      </c>
      <c r="M5225" s="4">
        <f>AND(Sales[[#This Row],[date]]&lt;=TY_YTDMax,Sales[[#This Row],[date]]&gt;=TY_YTDMin)*Sales[[#This Row],[sales]]</f>
        <v>0</v>
      </c>
      <c r="N5225" s="4">
        <f>AND(Sales[[#This Row],[date]]&lt;=LY_YTDMax,Sales[[#This Row],[date]]&gt;=LY_YTDMin)*Sales[[#This Row],[sales]]</f>
        <v>0</v>
      </c>
      <c r="O5225" s="4">
        <f>AND(Sales[[#This Row],[date]]&gt;=YoY_Min,Sales[[#This Row],[date]]&lt;=TY_YTDMax)*(Sales[[#This Row],[sales]]/Sales[[#This Row],[sqft]])</f>
        <v>0.52406150829562592</v>
      </c>
      <c r="P5225" s="4">
        <f>SUMIF(Sales[RegionStoretype],Sales[[#This Row],[RegionStoretype]],Sales[YoY_SSF])/Sales[[#This Row],[Region_TypeCount]]</f>
        <v>53.603836561720975</v>
      </c>
    </row>
    <row r="5226" spans="1:16" x14ac:dyDescent="0.25">
      <c r="A5226" s="1">
        <v>43098</v>
      </c>
      <c r="B5226">
        <v>9</v>
      </c>
      <c r="C5226">
        <v>11</v>
      </c>
      <c r="D5226">
        <v>75978.166499999992</v>
      </c>
      <c r="E5226">
        <f>INDEX(Stores[region],MATCH(Sales[[#This Row],[store_no]],Stores[store_no],0))</f>
        <v>1</v>
      </c>
      <c r="F5226" t="str">
        <f>INDEX(Stores[storetype],MATCH(Sales[[#This Row],[store_no]],Stores[store_no],0))</f>
        <v>B</v>
      </c>
      <c r="G5226" t="str">
        <f>INDEX(Stores[location_city],MATCH(Sales[[#This Row],[store_no]],Stores[store_no],0))</f>
        <v>Columbus</v>
      </c>
      <c r="H5226" t="str">
        <f>INDEX(Stores[location_state],MATCH(Sales[[#This Row],[store_no]],Stores[store_no],0))</f>
        <v>Ohio</v>
      </c>
      <c r="I5226">
        <f>INDEX(Stores[sqft],MATCH(Sales[[#This Row],[store_no]],Stores[store_no],0))</f>
        <v>221800</v>
      </c>
      <c r="J5226" s="4" t="str">
        <f>INDEX(Departments[dept_name],MATCH(Sales[[#This Row],[dept_no]],Departments[dept_no],0))</f>
        <v>Home</v>
      </c>
      <c r="K5226" s="4" t="str">
        <f>CONCATENATE(Sales[[#This Row],[region]],Sales[[#This Row],[storetype]])</f>
        <v>1B</v>
      </c>
      <c r="L5226" s="4">
        <f>INDEX(RegionStoreCount[Store Count],MATCH(Sales[[#This Row],[RegionStoretype]],RegionStoreCount[Region/Type],0))</f>
        <v>5</v>
      </c>
      <c r="M5226" s="4">
        <f>AND(Sales[[#This Row],[date]]&lt;=TY_YTDMax,Sales[[#This Row],[date]]&gt;=TY_YTDMin)*Sales[[#This Row],[sales]]</f>
        <v>0</v>
      </c>
      <c r="N5226" s="4">
        <f>AND(Sales[[#This Row],[date]]&lt;=LY_YTDMax,Sales[[#This Row],[date]]&gt;=LY_YTDMin)*Sales[[#This Row],[sales]]</f>
        <v>0</v>
      </c>
      <c r="O5226" s="4">
        <f>AND(Sales[[#This Row],[date]]&gt;=YoY_Min,Sales[[#This Row],[date]]&lt;=TY_YTDMax)*(Sales[[#This Row],[sales]]/Sales[[#This Row],[sqft]])</f>
        <v>0.34255259918845804</v>
      </c>
      <c r="P5226" s="4">
        <f>SUMIF(Sales[RegionStoretype],Sales[[#This Row],[RegionStoretype]],Sales[YoY_SSF])/Sales[[#This Row],[Region_TypeCount]]</f>
        <v>68.518982968140051</v>
      </c>
    </row>
    <row r="5227" spans="1:16" x14ac:dyDescent="0.25">
      <c r="A5227" s="1">
        <v>43098</v>
      </c>
      <c r="B5227">
        <v>9</v>
      </c>
      <c r="C5227">
        <v>16</v>
      </c>
      <c r="D5227">
        <v>14788.724900000001</v>
      </c>
      <c r="E5227">
        <f>INDEX(Stores[region],MATCH(Sales[[#This Row],[store_no]],Stores[store_no],0))</f>
        <v>1</v>
      </c>
      <c r="F5227" t="str">
        <f>INDEX(Stores[storetype],MATCH(Sales[[#This Row],[store_no]],Stores[store_no],0))</f>
        <v>B</v>
      </c>
      <c r="G5227" t="str">
        <f>INDEX(Stores[location_city],MATCH(Sales[[#This Row],[store_no]],Stores[store_no],0))</f>
        <v>Columbus</v>
      </c>
      <c r="H5227" t="str">
        <f>INDEX(Stores[location_state],MATCH(Sales[[#This Row],[store_no]],Stores[store_no],0))</f>
        <v>Ohio</v>
      </c>
      <c r="I5227">
        <f>INDEX(Stores[sqft],MATCH(Sales[[#This Row],[store_no]],Stores[store_no],0))</f>
        <v>221800</v>
      </c>
      <c r="J5227" s="4" t="str">
        <f>INDEX(Departments[dept_name],MATCH(Sales[[#This Row],[dept_no]],Departments[dept_no],0))</f>
        <v>Outdoors</v>
      </c>
      <c r="K5227" s="4" t="str">
        <f>CONCATENATE(Sales[[#This Row],[region]],Sales[[#This Row],[storetype]])</f>
        <v>1B</v>
      </c>
      <c r="L5227" s="4">
        <f>INDEX(RegionStoreCount[Store Count],MATCH(Sales[[#This Row],[RegionStoretype]],RegionStoreCount[Region/Type],0))</f>
        <v>5</v>
      </c>
      <c r="M5227" s="4">
        <f>AND(Sales[[#This Row],[date]]&lt;=TY_YTDMax,Sales[[#This Row],[date]]&gt;=TY_YTDMin)*Sales[[#This Row],[sales]]</f>
        <v>0</v>
      </c>
      <c r="N5227" s="4">
        <f>AND(Sales[[#This Row],[date]]&lt;=LY_YTDMax,Sales[[#This Row],[date]]&gt;=LY_YTDMin)*Sales[[#This Row],[sales]]</f>
        <v>0</v>
      </c>
      <c r="O5227" s="4">
        <f>AND(Sales[[#This Row],[date]]&gt;=YoY_Min,Sales[[#This Row],[date]]&lt;=TY_YTDMax)*(Sales[[#This Row],[sales]]/Sales[[#This Row],[sqft]])</f>
        <v>6.6675946348061316E-2</v>
      </c>
      <c r="P5227" s="4">
        <f>SUMIF(Sales[RegionStoretype],Sales[[#This Row],[RegionStoretype]],Sales[YoY_SSF])/Sales[[#This Row],[Region_TypeCount]]</f>
        <v>68.518982968140051</v>
      </c>
    </row>
    <row r="5228" spans="1:16" x14ac:dyDescent="0.25">
      <c r="A5228" s="1">
        <v>43098</v>
      </c>
      <c r="B5228">
        <v>9</v>
      </c>
      <c r="C5228">
        <v>19</v>
      </c>
      <c r="D5228">
        <v>68454.133100000006</v>
      </c>
      <c r="E5228">
        <f>INDEX(Stores[region],MATCH(Sales[[#This Row],[store_no]],Stores[store_no],0))</f>
        <v>1</v>
      </c>
      <c r="F5228" t="str">
        <f>INDEX(Stores[storetype],MATCH(Sales[[#This Row],[store_no]],Stores[store_no],0))</f>
        <v>B</v>
      </c>
      <c r="G5228" t="str">
        <f>INDEX(Stores[location_city],MATCH(Sales[[#This Row],[store_no]],Stores[store_no],0))</f>
        <v>Columbus</v>
      </c>
      <c r="H5228" t="str">
        <f>INDEX(Stores[location_state],MATCH(Sales[[#This Row],[store_no]],Stores[store_no],0))</f>
        <v>Ohio</v>
      </c>
      <c r="I5228">
        <f>INDEX(Stores[sqft],MATCH(Sales[[#This Row],[store_no]],Stores[store_no],0))</f>
        <v>221800</v>
      </c>
      <c r="J5228" s="4" t="str">
        <f>INDEX(Departments[dept_name],MATCH(Sales[[#This Row],[dept_no]],Departments[dept_no],0))</f>
        <v>Tools</v>
      </c>
      <c r="K5228" s="4" t="str">
        <f>CONCATENATE(Sales[[#This Row],[region]],Sales[[#This Row],[storetype]])</f>
        <v>1B</v>
      </c>
      <c r="L5228" s="4">
        <f>INDEX(RegionStoreCount[Store Count],MATCH(Sales[[#This Row],[RegionStoretype]],RegionStoreCount[Region/Type],0))</f>
        <v>5</v>
      </c>
      <c r="M5228" s="4">
        <f>AND(Sales[[#This Row],[date]]&lt;=TY_YTDMax,Sales[[#This Row],[date]]&gt;=TY_YTDMin)*Sales[[#This Row],[sales]]</f>
        <v>0</v>
      </c>
      <c r="N5228" s="4">
        <f>AND(Sales[[#This Row],[date]]&lt;=LY_YTDMax,Sales[[#This Row],[date]]&gt;=LY_YTDMin)*Sales[[#This Row],[sales]]</f>
        <v>0</v>
      </c>
      <c r="O5228" s="4">
        <f>AND(Sales[[#This Row],[date]]&gt;=YoY_Min,Sales[[#This Row],[date]]&lt;=TY_YTDMax)*(Sales[[#This Row],[sales]]/Sales[[#This Row],[sqft]])</f>
        <v>0.3086299959422904</v>
      </c>
      <c r="P5228" s="4">
        <f>SUMIF(Sales[RegionStoretype],Sales[[#This Row],[RegionStoretype]],Sales[YoY_SSF])/Sales[[#This Row],[Region_TypeCount]]</f>
        <v>68.518982968140051</v>
      </c>
    </row>
    <row r="5229" spans="1:16" x14ac:dyDescent="0.25">
      <c r="A5229" s="1">
        <v>43098</v>
      </c>
      <c r="B5229">
        <v>9</v>
      </c>
      <c r="C5229">
        <v>20</v>
      </c>
      <c r="D5229">
        <v>73386.729300000006</v>
      </c>
      <c r="E5229">
        <f>INDEX(Stores[region],MATCH(Sales[[#This Row],[store_no]],Stores[store_no],0))</f>
        <v>1</v>
      </c>
      <c r="F5229" t="str">
        <f>INDEX(Stores[storetype],MATCH(Sales[[#This Row],[store_no]],Stores[store_no],0))</f>
        <v>B</v>
      </c>
      <c r="G5229" t="str">
        <f>INDEX(Stores[location_city],MATCH(Sales[[#This Row],[store_no]],Stores[store_no],0))</f>
        <v>Columbus</v>
      </c>
      <c r="H5229" t="str">
        <f>INDEX(Stores[location_state],MATCH(Sales[[#This Row],[store_no]],Stores[store_no],0))</f>
        <v>Ohio</v>
      </c>
      <c r="I5229">
        <f>INDEX(Stores[sqft],MATCH(Sales[[#This Row],[store_no]],Stores[store_no],0))</f>
        <v>221800</v>
      </c>
      <c r="J5229" s="4" t="str">
        <f>INDEX(Departments[dept_name],MATCH(Sales[[#This Row],[dept_no]],Departments[dept_no],0))</f>
        <v>Toys</v>
      </c>
      <c r="K5229" s="4" t="str">
        <f>CONCATENATE(Sales[[#This Row],[region]],Sales[[#This Row],[storetype]])</f>
        <v>1B</v>
      </c>
      <c r="L5229" s="4">
        <f>INDEX(RegionStoreCount[Store Count],MATCH(Sales[[#This Row],[RegionStoretype]],RegionStoreCount[Region/Type],0))</f>
        <v>5</v>
      </c>
      <c r="M5229" s="4">
        <f>AND(Sales[[#This Row],[date]]&lt;=TY_YTDMax,Sales[[#This Row],[date]]&gt;=TY_YTDMin)*Sales[[#This Row],[sales]]</f>
        <v>0</v>
      </c>
      <c r="N5229" s="4">
        <f>AND(Sales[[#This Row],[date]]&lt;=LY_YTDMax,Sales[[#This Row],[date]]&gt;=LY_YTDMin)*Sales[[#This Row],[sales]]</f>
        <v>0</v>
      </c>
      <c r="O5229" s="4">
        <f>AND(Sales[[#This Row],[date]]&gt;=YoY_Min,Sales[[#This Row],[date]]&lt;=TY_YTDMax)*(Sales[[#This Row],[sales]]/Sales[[#This Row],[sqft]])</f>
        <v>0.33086893282236252</v>
      </c>
      <c r="P5229" s="4">
        <f>SUMIF(Sales[RegionStoretype],Sales[[#This Row],[RegionStoretype]],Sales[YoY_SSF])/Sales[[#This Row],[Region_TypeCount]]</f>
        <v>68.518982968140051</v>
      </c>
    </row>
    <row r="5230" spans="1:16" x14ac:dyDescent="0.25">
      <c r="A5230" s="1">
        <v>43098</v>
      </c>
      <c r="B5230">
        <v>10</v>
      </c>
      <c r="C5230">
        <v>1</v>
      </c>
      <c r="D5230">
        <v>21060.812900000001</v>
      </c>
      <c r="E5230">
        <f>INDEX(Stores[region],MATCH(Sales[[#This Row],[store_no]],Stores[store_no],0))</f>
        <v>1</v>
      </c>
      <c r="F5230" t="str">
        <f>INDEX(Stores[storetype],MATCH(Sales[[#This Row],[store_no]],Stores[store_no],0))</f>
        <v>B</v>
      </c>
      <c r="G5230" t="str">
        <f>INDEX(Stores[location_city],MATCH(Sales[[#This Row],[store_no]],Stores[store_no],0))</f>
        <v>Traverse City</v>
      </c>
      <c r="H5230" t="str">
        <f>INDEX(Stores[location_state],MATCH(Sales[[#This Row],[store_no]],Stores[store_no],0))</f>
        <v>Michigan</v>
      </c>
      <c r="I5230">
        <f>INDEX(Stores[sqft],MATCH(Sales[[#This Row],[store_no]],Stores[store_no],0))</f>
        <v>158200</v>
      </c>
      <c r="J5230" s="4" t="str">
        <f>INDEX(Departments[dept_name],MATCH(Sales[[#This Row],[dept_no]],Departments[dept_no],0))</f>
        <v>Automotive</v>
      </c>
      <c r="K5230" s="4" t="str">
        <f>CONCATENATE(Sales[[#This Row],[region]],Sales[[#This Row],[storetype]])</f>
        <v>1B</v>
      </c>
      <c r="L5230" s="4">
        <f>INDEX(RegionStoreCount[Store Count],MATCH(Sales[[#This Row],[RegionStoretype]],RegionStoreCount[Region/Type],0))</f>
        <v>5</v>
      </c>
      <c r="M5230" s="4">
        <f>AND(Sales[[#This Row],[date]]&lt;=TY_YTDMax,Sales[[#This Row],[date]]&gt;=TY_YTDMin)*Sales[[#This Row],[sales]]</f>
        <v>0</v>
      </c>
      <c r="N5230" s="4">
        <f>AND(Sales[[#This Row],[date]]&lt;=LY_YTDMax,Sales[[#This Row],[date]]&gt;=LY_YTDMin)*Sales[[#This Row],[sales]]</f>
        <v>0</v>
      </c>
      <c r="O5230" s="4">
        <f>AND(Sales[[#This Row],[date]]&gt;=YoY_Min,Sales[[#This Row],[date]]&lt;=TY_YTDMax)*(Sales[[#This Row],[sales]]/Sales[[#This Row],[sqft]])</f>
        <v>0.13312776801517068</v>
      </c>
      <c r="P5230" s="4">
        <f>SUMIF(Sales[RegionStoretype],Sales[[#This Row],[RegionStoretype]],Sales[YoY_SSF])/Sales[[#This Row],[Region_TypeCount]]</f>
        <v>68.518982968140051</v>
      </c>
    </row>
    <row r="5231" spans="1:16" x14ac:dyDescent="0.25">
      <c r="A5231" s="1">
        <v>43098</v>
      </c>
      <c r="B5231">
        <v>10</v>
      </c>
      <c r="C5231">
        <v>2</v>
      </c>
      <c r="D5231">
        <v>30763.186800000003</v>
      </c>
      <c r="E5231">
        <f>INDEX(Stores[region],MATCH(Sales[[#This Row],[store_no]],Stores[store_no],0))</f>
        <v>1</v>
      </c>
      <c r="F5231" t="str">
        <f>INDEX(Stores[storetype],MATCH(Sales[[#This Row],[store_no]],Stores[store_no],0))</f>
        <v>B</v>
      </c>
      <c r="G5231" t="str">
        <f>INDEX(Stores[location_city],MATCH(Sales[[#This Row],[store_no]],Stores[store_no],0))</f>
        <v>Traverse City</v>
      </c>
      <c r="H5231" t="str">
        <f>INDEX(Stores[location_state],MATCH(Sales[[#This Row],[store_no]],Stores[store_no],0))</f>
        <v>Michigan</v>
      </c>
      <c r="I5231">
        <f>INDEX(Stores[sqft],MATCH(Sales[[#This Row],[store_no]],Stores[store_no],0))</f>
        <v>158200</v>
      </c>
      <c r="J5231" s="4" t="str">
        <f>INDEX(Departments[dept_name],MATCH(Sales[[#This Row],[dept_no]],Departments[dept_no],0))</f>
        <v>Baby</v>
      </c>
      <c r="K5231" s="4" t="str">
        <f>CONCATENATE(Sales[[#This Row],[region]],Sales[[#This Row],[storetype]])</f>
        <v>1B</v>
      </c>
      <c r="L5231" s="4">
        <f>INDEX(RegionStoreCount[Store Count],MATCH(Sales[[#This Row],[RegionStoretype]],RegionStoreCount[Region/Type],0))</f>
        <v>5</v>
      </c>
      <c r="M5231" s="4">
        <f>AND(Sales[[#This Row],[date]]&lt;=TY_YTDMax,Sales[[#This Row],[date]]&gt;=TY_YTDMin)*Sales[[#This Row],[sales]]</f>
        <v>0</v>
      </c>
      <c r="N5231" s="4">
        <f>AND(Sales[[#This Row],[date]]&lt;=LY_YTDMax,Sales[[#This Row],[date]]&gt;=LY_YTDMin)*Sales[[#This Row],[sales]]</f>
        <v>0</v>
      </c>
      <c r="O5231" s="4">
        <f>AND(Sales[[#This Row],[date]]&gt;=YoY_Min,Sales[[#This Row],[date]]&lt;=TY_YTDMax)*(Sales[[#This Row],[sales]]/Sales[[#This Row],[sqft]])</f>
        <v>0.19445756510745893</v>
      </c>
      <c r="P5231" s="4">
        <f>SUMIF(Sales[RegionStoretype],Sales[[#This Row],[RegionStoretype]],Sales[YoY_SSF])/Sales[[#This Row],[Region_TypeCount]]</f>
        <v>68.518982968140051</v>
      </c>
    </row>
    <row r="5232" spans="1:16" x14ac:dyDescent="0.25">
      <c r="A5232" s="1">
        <v>43098</v>
      </c>
      <c r="B5232">
        <v>10</v>
      </c>
      <c r="C5232">
        <v>4</v>
      </c>
      <c r="D5232">
        <v>123757.42180000001</v>
      </c>
      <c r="E5232">
        <f>INDEX(Stores[region],MATCH(Sales[[#This Row],[store_no]],Stores[store_no],0))</f>
        <v>1</v>
      </c>
      <c r="F5232" t="str">
        <f>INDEX(Stores[storetype],MATCH(Sales[[#This Row],[store_no]],Stores[store_no],0))</f>
        <v>B</v>
      </c>
      <c r="G5232" t="str">
        <f>INDEX(Stores[location_city],MATCH(Sales[[#This Row],[store_no]],Stores[store_no],0))</f>
        <v>Traverse City</v>
      </c>
      <c r="H5232" t="str">
        <f>INDEX(Stores[location_state],MATCH(Sales[[#This Row],[store_no]],Stores[store_no],0))</f>
        <v>Michigan</v>
      </c>
      <c r="I5232">
        <f>INDEX(Stores[sqft],MATCH(Sales[[#This Row],[store_no]],Stores[store_no],0))</f>
        <v>158200</v>
      </c>
      <c r="J5232" s="4" t="str">
        <f>INDEX(Departments[dept_name],MATCH(Sales[[#This Row],[dept_no]],Departments[dept_no],0))</f>
        <v>Books</v>
      </c>
      <c r="K5232" s="4" t="str">
        <f>CONCATENATE(Sales[[#This Row],[region]],Sales[[#This Row],[storetype]])</f>
        <v>1B</v>
      </c>
      <c r="L5232" s="4">
        <f>INDEX(RegionStoreCount[Store Count],MATCH(Sales[[#This Row],[RegionStoretype]],RegionStoreCount[Region/Type],0))</f>
        <v>5</v>
      </c>
      <c r="M5232" s="4">
        <f>AND(Sales[[#This Row],[date]]&lt;=TY_YTDMax,Sales[[#This Row],[date]]&gt;=TY_YTDMin)*Sales[[#This Row],[sales]]</f>
        <v>0</v>
      </c>
      <c r="N5232" s="4">
        <f>AND(Sales[[#This Row],[date]]&lt;=LY_YTDMax,Sales[[#This Row],[date]]&gt;=LY_YTDMin)*Sales[[#This Row],[sales]]</f>
        <v>0</v>
      </c>
      <c r="O5232" s="4">
        <f>AND(Sales[[#This Row],[date]]&gt;=YoY_Min,Sales[[#This Row],[date]]&lt;=TY_YTDMax)*(Sales[[#This Row],[sales]]/Sales[[#This Row],[sqft]])</f>
        <v>0.782284587863464</v>
      </c>
      <c r="P5232" s="4">
        <f>SUMIF(Sales[RegionStoretype],Sales[[#This Row],[RegionStoretype]],Sales[YoY_SSF])/Sales[[#This Row],[Region_TypeCount]]</f>
        <v>68.518982968140051</v>
      </c>
    </row>
    <row r="5233" spans="1:16" x14ac:dyDescent="0.25">
      <c r="A5233" s="1">
        <v>43098</v>
      </c>
      <c r="B5233">
        <v>10</v>
      </c>
      <c r="C5233">
        <v>6</v>
      </c>
      <c r="D5233">
        <v>54009.85</v>
      </c>
      <c r="E5233">
        <f>INDEX(Stores[region],MATCH(Sales[[#This Row],[store_no]],Stores[store_no],0))</f>
        <v>1</v>
      </c>
      <c r="F5233" t="str">
        <f>INDEX(Stores[storetype],MATCH(Sales[[#This Row],[store_no]],Stores[store_no],0))</f>
        <v>B</v>
      </c>
      <c r="G5233" t="str">
        <f>INDEX(Stores[location_city],MATCH(Sales[[#This Row],[store_no]],Stores[store_no],0))</f>
        <v>Traverse City</v>
      </c>
      <c r="H5233" t="str">
        <f>INDEX(Stores[location_state],MATCH(Sales[[#This Row],[store_no]],Stores[store_no],0))</f>
        <v>Michigan</v>
      </c>
      <c r="I5233">
        <f>INDEX(Stores[sqft],MATCH(Sales[[#This Row],[store_no]],Stores[store_no],0))</f>
        <v>158200</v>
      </c>
      <c r="J5233" s="4" t="str">
        <f>INDEX(Departments[dept_name],MATCH(Sales[[#This Row],[dept_no]],Departments[dept_no],0))</f>
        <v>Computers</v>
      </c>
      <c r="K5233" s="4" t="str">
        <f>CONCATENATE(Sales[[#This Row],[region]],Sales[[#This Row],[storetype]])</f>
        <v>1B</v>
      </c>
      <c r="L5233" s="4">
        <f>INDEX(RegionStoreCount[Store Count],MATCH(Sales[[#This Row],[RegionStoretype]],RegionStoreCount[Region/Type],0))</f>
        <v>5</v>
      </c>
      <c r="M5233" s="4">
        <f>AND(Sales[[#This Row],[date]]&lt;=TY_YTDMax,Sales[[#This Row],[date]]&gt;=TY_YTDMin)*Sales[[#This Row],[sales]]</f>
        <v>0</v>
      </c>
      <c r="N5233" s="4">
        <f>AND(Sales[[#This Row],[date]]&lt;=LY_YTDMax,Sales[[#This Row],[date]]&gt;=LY_YTDMin)*Sales[[#This Row],[sales]]</f>
        <v>0</v>
      </c>
      <c r="O5233" s="4">
        <f>AND(Sales[[#This Row],[date]]&gt;=YoY_Min,Sales[[#This Row],[date]]&lt;=TY_YTDMax)*(Sales[[#This Row],[sales]]/Sales[[#This Row],[sqft]])</f>
        <v>0.34140233881163085</v>
      </c>
      <c r="P5233" s="4">
        <f>SUMIF(Sales[RegionStoretype],Sales[[#This Row],[RegionStoretype]],Sales[YoY_SSF])/Sales[[#This Row],[Region_TypeCount]]</f>
        <v>68.518982968140051</v>
      </c>
    </row>
    <row r="5234" spans="1:16" x14ac:dyDescent="0.25">
      <c r="A5234" s="1">
        <v>43098</v>
      </c>
      <c r="B5234">
        <v>10</v>
      </c>
      <c r="C5234">
        <v>12</v>
      </c>
      <c r="D5234">
        <v>65607.204200000007</v>
      </c>
      <c r="E5234">
        <f>INDEX(Stores[region],MATCH(Sales[[#This Row],[store_no]],Stores[store_no],0))</f>
        <v>1</v>
      </c>
      <c r="F5234" t="str">
        <f>INDEX(Stores[storetype],MATCH(Sales[[#This Row],[store_no]],Stores[store_no],0))</f>
        <v>B</v>
      </c>
      <c r="G5234" t="str">
        <f>INDEX(Stores[location_city],MATCH(Sales[[#This Row],[store_no]],Stores[store_no],0))</f>
        <v>Traverse City</v>
      </c>
      <c r="H5234" t="str">
        <f>INDEX(Stores[location_state],MATCH(Sales[[#This Row],[store_no]],Stores[store_no],0))</f>
        <v>Michigan</v>
      </c>
      <c r="I5234">
        <f>INDEX(Stores[sqft],MATCH(Sales[[#This Row],[store_no]],Stores[store_no],0))</f>
        <v>158200</v>
      </c>
      <c r="J5234" s="4" t="str">
        <f>INDEX(Departments[dept_name],MATCH(Sales[[#This Row],[dept_no]],Departments[dept_no],0))</f>
        <v>Jewelery</v>
      </c>
      <c r="K5234" s="4" t="str">
        <f>CONCATENATE(Sales[[#This Row],[region]],Sales[[#This Row],[storetype]])</f>
        <v>1B</v>
      </c>
      <c r="L5234" s="4">
        <f>INDEX(RegionStoreCount[Store Count],MATCH(Sales[[#This Row],[RegionStoretype]],RegionStoreCount[Region/Type],0))</f>
        <v>5</v>
      </c>
      <c r="M5234" s="4">
        <f>AND(Sales[[#This Row],[date]]&lt;=TY_YTDMax,Sales[[#This Row],[date]]&gt;=TY_YTDMin)*Sales[[#This Row],[sales]]</f>
        <v>0</v>
      </c>
      <c r="N5234" s="4">
        <f>AND(Sales[[#This Row],[date]]&lt;=LY_YTDMax,Sales[[#This Row],[date]]&gt;=LY_YTDMin)*Sales[[#This Row],[sales]]</f>
        <v>0</v>
      </c>
      <c r="O5234" s="4">
        <f>AND(Sales[[#This Row],[date]]&gt;=YoY_Min,Sales[[#This Row],[date]]&lt;=TY_YTDMax)*(Sales[[#This Row],[sales]]/Sales[[#This Row],[sqft]])</f>
        <v>0.41471051959544886</v>
      </c>
      <c r="P5234" s="4">
        <f>SUMIF(Sales[RegionStoretype],Sales[[#This Row],[RegionStoretype]],Sales[YoY_SSF])/Sales[[#This Row],[Region_TypeCount]]</f>
        <v>68.518982968140051</v>
      </c>
    </row>
    <row r="5235" spans="1:16" x14ac:dyDescent="0.25">
      <c r="A5235" s="1">
        <v>43098</v>
      </c>
      <c r="B5235">
        <v>10</v>
      </c>
      <c r="C5235">
        <v>14</v>
      </c>
      <c r="D5235">
        <v>56825.992099999996</v>
      </c>
      <c r="E5235">
        <f>INDEX(Stores[region],MATCH(Sales[[#This Row],[store_no]],Stores[store_no],0))</f>
        <v>1</v>
      </c>
      <c r="F5235" t="str">
        <f>INDEX(Stores[storetype],MATCH(Sales[[#This Row],[store_no]],Stores[store_no],0))</f>
        <v>B</v>
      </c>
      <c r="G5235" t="str">
        <f>INDEX(Stores[location_city],MATCH(Sales[[#This Row],[store_no]],Stores[store_no],0))</f>
        <v>Traverse City</v>
      </c>
      <c r="H5235" t="str">
        <f>INDEX(Stores[location_state],MATCH(Sales[[#This Row],[store_no]],Stores[store_no],0))</f>
        <v>Michigan</v>
      </c>
      <c r="I5235">
        <f>INDEX(Stores[sqft],MATCH(Sales[[#This Row],[store_no]],Stores[store_no],0))</f>
        <v>158200</v>
      </c>
      <c r="J5235" s="4" t="str">
        <f>INDEX(Departments[dept_name],MATCH(Sales[[#This Row],[dept_no]],Departments[dept_no],0))</f>
        <v>Movies</v>
      </c>
      <c r="K5235" s="4" t="str">
        <f>CONCATENATE(Sales[[#This Row],[region]],Sales[[#This Row],[storetype]])</f>
        <v>1B</v>
      </c>
      <c r="L5235" s="4">
        <f>INDEX(RegionStoreCount[Store Count],MATCH(Sales[[#This Row],[RegionStoretype]],RegionStoreCount[Region/Type],0))</f>
        <v>5</v>
      </c>
      <c r="M5235" s="4">
        <f>AND(Sales[[#This Row],[date]]&lt;=TY_YTDMax,Sales[[#This Row],[date]]&gt;=TY_YTDMin)*Sales[[#This Row],[sales]]</f>
        <v>0</v>
      </c>
      <c r="N5235" s="4">
        <f>AND(Sales[[#This Row],[date]]&lt;=LY_YTDMax,Sales[[#This Row],[date]]&gt;=LY_YTDMin)*Sales[[#This Row],[sales]]</f>
        <v>0</v>
      </c>
      <c r="O5235" s="4">
        <f>AND(Sales[[#This Row],[date]]&gt;=YoY_Min,Sales[[#This Row],[date]]&lt;=TY_YTDMax)*(Sales[[#This Row],[sales]]/Sales[[#This Row],[sqft]])</f>
        <v>0.35920348988621997</v>
      </c>
      <c r="P5235" s="4">
        <f>SUMIF(Sales[RegionStoretype],Sales[[#This Row],[RegionStoretype]],Sales[YoY_SSF])/Sales[[#This Row],[Region_TypeCount]]</f>
        <v>68.518982968140051</v>
      </c>
    </row>
    <row r="5236" spans="1:16" x14ac:dyDescent="0.25">
      <c r="A5236" s="1">
        <v>43098</v>
      </c>
      <c r="B5236">
        <v>11</v>
      </c>
      <c r="C5236">
        <v>7</v>
      </c>
      <c r="D5236">
        <v>40324.232900000003</v>
      </c>
      <c r="E5236">
        <f>INDEX(Stores[region],MATCH(Sales[[#This Row],[store_no]],Stores[store_no],0))</f>
        <v>1</v>
      </c>
      <c r="F5236" t="str">
        <f>INDEX(Stores[storetype],MATCH(Sales[[#This Row],[store_no]],Stores[store_no],0))</f>
        <v>A</v>
      </c>
      <c r="G5236" t="str">
        <f>INDEX(Stores[location_city],MATCH(Sales[[#This Row],[store_no]],Stores[store_no],0))</f>
        <v>Cleveland</v>
      </c>
      <c r="H5236" t="str">
        <f>INDEX(Stores[location_state],MATCH(Sales[[#This Row],[store_no]],Stores[store_no],0))</f>
        <v>Ohio</v>
      </c>
      <c r="I5236">
        <f>INDEX(Stores[sqft],MATCH(Sales[[#This Row],[store_no]],Stores[store_no],0))</f>
        <v>192400</v>
      </c>
      <c r="J5236" s="4" t="str">
        <f>INDEX(Departments[dept_name],MATCH(Sales[[#This Row],[dept_no]],Departments[dept_no],0))</f>
        <v>Electronics</v>
      </c>
      <c r="K5236" s="4" t="str">
        <f>CONCATENATE(Sales[[#This Row],[region]],Sales[[#This Row],[storetype]])</f>
        <v>1A</v>
      </c>
      <c r="L5236" s="4">
        <f>INDEX(RegionStoreCount[Store Count],MATCH(Sales[[#This Row],[RegionStoretype]],RegionStoreCount[Region/Type],0))</f>
        <v>5</v>
      </c>
      <c r="M5236" s="4">
        <f>AND(Sales[[#This Row],[date]]&lt;=TY_YTDMax,Sales[[#This Row],[date]]&gt;=TY_YTDMin)*Sales[[#This Row],[sales]]</f>
        <v>0</v>
      </c>
      <c r="N5236" s="4">
        <f>AND(Sales[[#This Row],[date]]&lt;=LY_YTDMax,Sales[[#This Row],[date]]&gt;=LY_YTDMin)*Sales[[#This Row],[sales]]</f>
        <v>0</v>
      </c>
      <c r="O5236" s="4">
        <f>AND(Sales[[#This Row],[date]]&gt;=YoY_Min,Sales[[#This Row],[date]]&lt;=TY_YTDMax)*(Sales[[#This Row],[sales]]/Sales[[#This Row],[sqft]])</f>
        <v>0.20958541008316009</v>
      </c>
      <c r="P5236" s="4">
        <f>SUMIF(Sales[RegionStoretype],Sales[[#This Row],[RegionStoretype]],Sales[YoY_SSF])/Sales[[#This Row],[Region_TypeCount]]</f>
        <v>59.469551530910678</v>
      </c>
    </row>
    <row r="5237" spans="1:16" x14ac:dyDescent="0.25">
      <c r="A5237" s="1">
        <v>43098</v>
      </c>
      <c r="B5237">
        <v>11</v>
      </c>
      <c r="C5237">
        <v>16</v>
      </c>
      <c r="D5237">
        <v>7939.7901000000002</v>
      </c>
      <c r="E5237">
        <f>INDEX(Stores[region],MATCH(Sales[[#This Row],[store_no]],Stores[store_no],0))</f>
        <v>1</v>
      </c>
      <c r="F5237" t="str">
        <f>INDEX(Stores[storetype],MATCH(Sales[[#This Row],[store_no]],Stores[store_no],0))</f>
        <v>A</v>
      </c>
      <c r="G5237" t="str">
        <f>INDEX(Stores[location_city],MATCH(Sales[[#This Row],[store_no]],Stores[store_no],0))</f>
        <v>Cleveland</v>
      </c>
      <c r="H5237" t="str">
        <f>INDEX(Stores[location_state],MATCH(Sales[[#This Row],[store_no]],Stores[store_no],0))</f>
        <v>Ohio</v>
      </c>
      <c r="I5237">
        <f>INDEX(Stores[sqft],MATCH(Sales[[#This Row],[store_no]],Stores[store_no],0))</f>
        <v>192400</v>
      </c>
      <c r="J5237" s="4" t="str">
        <f>INDEX(Departments[dept_name],MATCH(Sales[[#This Row],[dept_no]],Departments[dept_no],0))</f>
        <v>Outdoors</v>
      </c>
      <c r="K5237" s="4" t="str">
        <f>CONCATENATE(Sales[[#This Row],[region]],Sales[[#This Row],[storetype]])</f>
        <v>1A</v>
      </c>
      <c r="L5237" s="4">
        <f>INDEX(RegionStoreCount[Store Count],MATCH(Sales[[#This Row],[RegionStoretype]],RegionStoreCount[Region/Type],0))</f>
        <v>5</v>
      </c>
      <c r="M5237" s="4">
        <f>AND(Sales[[#This Row],[date]]&lt;=TY_YTDMax,Sales[[#This Row],[date]]&gt;=TY_YTDMin)*Sales[[#This Row],[sales]]</f>
        <v>0</v>
      </c>
      <c r="N5237" s="4">
        <f>AND(Sales[[#This Row],[date]]&lt;=LY_YTDMax,Sales[[#This Row],[date]]&gt;=LY_YTDMin)*Sales[[#This Row],[sales]]</f>
        <v>0</v>
      </c>
      <c r="O5237" s="4">
        <f>AND(Sales[[#This Row],[date]]&gt;=YoY_Min,Sales[[#This Row],[date]]&lt;=TY_YTDMax)*(Sales[[#This Row],[sales]]/Sales[[#This Row],[sqft]])</f>
        <v>4.126710031185031E-2</v>
      </c>
      <c r="P5237" s="4">
        <f>SUMIF(Sales[RegionStoretype],Sales[[#This Row],[RegionStoretype]],Sales[YoY_SSF])/Sales[[#This Row],[Region_TypeCount]]</f>
        <v>59.469551530910678</v>
      </c>
    </row>
    <row r="5238" spans="1:16" x14ac:dyDescent="0.25">
      <c r="A5238" s="1">
        <v>43098</v>
      </c>
      <c r="B5238">
        <v>12</v>
      </c>
      <c r="C5238">
        <v>15</v>
      </c>
      <c r="D5238">
        <v>50344.061900000008</v>
      </c>
      <c r="E5238">
        <f>INDEX(Stores[region],MATCH(Sales[[#This Row],[store_no]],Stores[store_no],0))</f>
        <v>2</v>
      </c>
      <c r="F5238" t="str">
        <f>INDEX(Stores[storetype],MATCH(Sales[[#This Row],[store_no]],Stores[store_no],0))</f>
        <v>B</v>
      </c>
      <c r="G5238" t="str">
        <f>INDEX(Stores[location_city],MATCH(Sales[[#This Row],[store_no]],Stores[store_no],0))</f>
        <v>Indianapolis</v>
      </c>
      <c r="H5238" t="str">
        <f>INDEX(Stores[location_state],MATCH(Sales[[#This Row],[store_no]],Stores[store_no],0))</f>
        <v>Indiana</v>
      </c>
      <c r="I5238">
        <f>INDEX(Stores[sqft],MATCH(Sales[[#This Row],[store_no]],Stores[store_no],0))</f>
        <v>120800</v>
      </c>
      <c r="J5238" s="4" t="str">
        <f>INDEX(Departments[dept_name],MATCH(Sales[[#This Row],[dept_no]],Departments[dept_no],0))</f>
        <v>Music</v>
      </c>
      <c r="K5238" s="4" t="str">
        <f>CONCATENATE(Sales[[#This Row],[region]],Sales[[#This Row],[storetype]])</f>
        <v>2B</v>
      </c>
      <c r="L5238" s="4">
        <f>INDEX(RegionStoreCount[Store Count],MATCH(Sales[[#This Row],[RegionStoretype]],RegionStoreCount[Region/Type],0))</f>
        <v>6</v>
      </c>
      <c r="M5238" s="4">
        <f>AND(Sales[[#This Row],[date]]&lt;=TY_YTDMax,Sales[[#This Row],[date]]&gt;=TY_YTDMin)*Sales[[#This Row],[sales]]</f>
        <v>0</v>
      </c>
      <c r="N5238" s="4">
        <f>AND(Sales[[#This Row],[date]]&lt;=LY_YTDMax,Sales[[#This Row],[date]]&gt;=LY_YTDMin)*Sales[[#This Row],[sales]]</f>
        <v>0</v>
      </c>
      <c r="O5238" s="4">
        <f>AND(Sales[[#This Row],[date]]&gt;=YoY_Min,Sales[[#This Row],[date]]&lt;=TY_YTDMax)*(Sales[[#This Row],[sales]]/Sales[[#This Row],[sqft]])</f>
        <v>0.4167554793046358</v>
      </c>
      <c r="P5238" s="4">
        <f>SUMIF(Sales[RegionStoretype],Sales[[#This Row],[RegionStoretype]],Sales[YoY_SSF])/Sales[[#This Row],[Region_TypeCount]]</f>
        <v>58.393757732919049</v>
      </c>
    </row>
    <row r="5239" spans="1:16" x14ac:dyDescent="0.25">
      <c r="A5239" s="1">
        <v>43098</v>
      </c>
      <c r="B5239">
        <v>13</v>
      </c>
      <c r="C5239">
        <v>1</v>
      </c>
      <c r="D5239">
        <v>23465.5357</v>
      </c>
      <c r="E5239">
        <f>INDEX(Stores[region],MATCH(Sales[[#This Row],[store_no]],Stores[store_no],0))</f>
        <v>3</v>
      </c>
      <c r="F5239" t="str">
        <f>INDEX(Stores[storetype],MATCH(Sales[[#This Row],[store_no]],Stores[store_no],0))</f>
        <v>A</v>
      </c>
      <c r="G5239" t="str">
        <f>INDEX(Stores[location_city],MATCH(Sales[[#This Row],[store_no]],Stores[store_no],0))</f>
        <v>Overland Park</v>
      </c>
      <c r="H5239" t="str">
        <f>INDEX(Stores[location_state],MATCH(Sales[[#This Row],[store_no]],Stores[store_no],0))</f>
        <v>Kansas</v>
      </c>
      <c r="I5239">
        <f>INDEX(Stores[sqft],MATCH(Sales[[#This Row],[store_no]],Stores[store_no],0))</f>
        <v>201000</v>
      </c>
      <c r="J5239" s="4" t="str">
        <f>INDEX(Departments[dept_name],MATCH(Sales[[#This Row],[dept_no]],Departments[dept_no],0))</f>
        <v>Automotive</v>
      </c>
      <c r="K5239" s="4" t="str">
        <f>CONCATENATE(Sales[[#This Row],[region]],Sales[[#This Row],[storetype]])</f>
        <v>3A</v>
      </c>
      <c r="L5239" s="4">
        <f>INDEX(RegionStoreCount[Store Count],MATCH(Sales[[#This Row],[RegionStoretype]],RegionStoreCount[Region/Type],0))</f>
        <v>9</v>
      </c>
      <c r="M5239" s="4">
        <f>AND(Sales[[#This Row],[date]]&lt;=TY_YTDMax,Sales[[#This Row],[date]]&gt;=TY_YTDMin)*Sales[[#This Row],[sales]]</f>
        <v>0</v>
      </c>
      <c r="N5239" s="4">
        <f>AND(Sales[[#This Row],[date]]&lt;=LY_YTDMax,Sales[[#This Row],[date]]&gt;=LY_YTDMin)*Sales[[#This Row],[sales]]</f>
        <v>0</v>
      </c>
      <c r="O5239" s="4">
        <f>AND(Sales[[#This Row],[date]]&gt;=YoY_Min,Sales[[#This Row],[date]]&lt;=TY_YTDMax)*(Sales[[#This Row],[sales]]/Sales[[#This Row],[sqft]])</f>
        <v>0.11674395870646766</v>
      </c>
      <c r="P5239" s="4">
        <f>SUMIF(Sales[RegionStoretype],Sales[[#This Row],[RegionStoretype]],Sales[YoY_SSF])/Sales[[#This Row],[Region_TypeCount]]</f>
        <v>53.603836561720975</v>
      </c>
    </row>
    <row r="5240" spans="1:16" x14ac:dyDescent="0.25">
      <c r="A5240" s="1">
        <v>43098</v>
      </c>
      <c r="B5240">
        <v>13</v>
      </c>
      <c r="C5240">
        <v>2</v>
      </c>
      <c r="D5240">
        <v>17492.585200000001</v>
      </c>
      <c r="E5240">
        <f>INDEX(Stores[region],MATCH(Sales[[#This Row],[store_no]],Stores[store_no],0))</f>
        <v>3</v>
      </c>
      <c r="F5240" t="str">
        <f>INDEX(Stores[storetype],MATCH(Sales[[#This Row],[store_no]],Stores[store_no],0))</f>
        <v>A</v>
      </c>
      <c r="G5240" t="str">
        <f>INDEX(Stores[location_city],MATCH(Sales[[#This Row],[store_no]],Stores[store_no],0))</f>
        <v>Overland Park</v>
      </c>
      <c r="H5240" t="str">
        <f>INDEX(Stores[location_state],MATCH(Sales[[#This Row],[store_no]],Stores[store_no],0))</f>
        <v>Kansas</v>
      </c>
      <c r="I5240">
        <f>INDEX(Stores[sqft],MATCH(Sales[[#This Row],[store_no]],Stores[store_no],0))</f>
        <v>201000</v>
      </c>
      <c r="J5240" s="4" t="str">
        <f>INDEX(Departments[dept_name],MATCH(Sales[[#This Row],[dept_no]],Departments[dept_no],0))</f>
        <v>Baby</v>
      </c>
      <c r="K5240" s="4" t="str">
        <f>CONCATENATE(Sales[[#This Row],[region]],Sales[[#This Row],[storetype]])</f>
        <v>3A</v>
      </c>
      <c r="L5240" s="4">
        <f>INDEX(RegionStoreCount[Store Count],MATCH(Sales[[#This Row],[RegionStoretype]],RegionStoreCount[Region/Type],0))</f>
        <v>9</v>
      </c>
      <c r="M5240" s="4">
        <f>AND(Sales[[#This Row],[date]]&lt;=TY_YTDMax,Sales[[#This Row],[date]]&gt;=TY_YTDMin)*Sales[[#This Row],[sales]]</f>
        <v>0</v>
      </c>
      <c r="N5240" s="4">
        <f>AND(Sales[[#This Row],[date]]&lt;=LY_YTDMax,Sales[[#This Row],[date]]&gt;=LY_YTDMin)*Sales[[#This Row],[sales]]</f>
        <v>0</v>
      </c>
      <c r="O5240" s="4">
        <f>AND(Sales[[#This Row],[date]]&gt;=YoY_Min,Sales[[#This Row],[date]]&lt;=TY_YTDMax)*(Sales[[#This Row],[sales]]/Sales[[#This Row],[sqft]])</f>
        <v>8.7027787064676621E-2</v>
      </c>
      <c r="P5240" s="4">
        <f>SUMIF(Sales[RegionStoretype],Sales[[#This Row],[RegionStoretype]],Sales[YoY_SSF])/Sales[[#This Row],[Region_TypeCount]]</f>
        <v>53.603836561720975</v>
      </c>
    </row>
    <row r="5241" spans="1:16" x14ac:dyDescent="0.25">
      <c r="A5241" s="1">
        <v>43098</v>
      </c>
      <c r="B5241">
        <v>13</v>
      </c>
      <c r="C5241">
        <v>6</v>
      </c>
      <c r="D5241">
        <v>38018.980199999991</v>
      </c>
      <c r="E5241">
        <f>INDEX(Stores[region],MATCH(Sales[[#This Row],[store_no]],Stores[store_no],0))</f>
        <v>3</v>
      </c>
      <c r="F5241" t="str">
        <f>INDEX(Stores[storetype],MATCH(Sales[[#This Row],[store_no]],Stores[store_no],0))</f>
        <v>A</v>
      </c>
      <c r="G5241" t="str">
        <f>INDEX(Stores[location_city],MATCH(Sales[[#This Row],[store_no]],Stores[store_no],0))</f>
        <v>Overland Park</v>
      </c>
      <c r="H5241" t="str">
        <f>INDEX(Stores[location_state],MATCH(Sales[[#This Row],[store_no]],Stores[store_no],0))</f>
        <v>Kansas</v>
      </c>
      <c r="I5241">
        <f>INDEX(Stores[sqft],MATCH(Sales[[#This Row],[store_no]],Stores[store_no],0))</f>
        <v>201000</v>
      </c>
      <c r="J5241" s="4" t="str">
        <f>INDEX(Departments[dept_name],MATCH(Sales[[#This Row],[dept_no]],Departments[dept_no],0))</f>
        <v>Computers</v>
      </c>
      <c r="K5241" s="4" t="str">
        <f>CONCATENATE(Sales[[#This Row],[region]],Sales[[#This Row],[storetype]])</f>
        <v>3A</v>
      </c>
      <c r="L5241" s="4">
        <f>INDEX(RegionStoreCount[Store Count],MATCH(Sales[[#This Row],[RegionStoretype]],RegionStoreCount[Region/Type],0))</f>
        <v>9</v>
      </c>
      <c r="M5241" s="4">
        <f>AND(Sales[[#This Row],[date]]&lt;=TY_YTDMax,Sales[[#This Row],[date]]&gt;=TY_YTDMin)*Sales[[#This Row],[sales]]</f>
        <v>0</v>
      </c>
      <c r="N5241" s="4">
        <f>AND(Sales[[#This Row],[date]]&lt;=LY_YTDMax,Sales[[#This Row],[date]]&gt;=LY_YTDMin)*Sales[[#This Row],[sales]]</f>
        <v>0</v>
      </c>
      <c r="O5241" s="4">
        <f>AND(Sales[[#This Row],[date]]&gt;=YoY_Min,Sales[[#This Row],[date]]&lt;=TY_YTDMax)*(Sales[[#This Row],[sales]]/Sales[[#This Row],[sqft]])</f>
        <v>0.18914915522388054</v>
      </c>
      <c r="P5241" s="4">
        <f>SUMIF(Sales[RegionStoretype],Sales[[#This Row],[RegionStoretype]],Sales[YoY_SSF])/Sales[[#This Row],[Region_TypeCount]]</f>
        <v>53.603836561720975</v>
      </c>
    </row>
    <row r="5242" spans="1:16" x14ac:dyDescent="0.25">
      <c r="A5242" s="1">
        <v>43098</v>
      </c>
      <c r="B5242">
        <v>13</v>
      </c>
      <c r="C5242">
        <v>10</v>
      </c>
      <c r="D5242">
        <v>66518.200599999996</v>
      </c>
      <c r="E5242">
        <f>INDEX(Stores[region],MATCH(Sales[[#This Row],[store_no]],Stores[store_no],0))</f>
        <v>3</v>
      </c>
      <c r="F5242" t="str">
        <f>INDEX(Stores[storetype],MATCH(Sales[[#This Row],[store_no]],Stores[store_no],0))</f>
        <v>A</v>
      </c>
      <c r="G5242" t="str">
        <f>INDEX(Stores[location_city],MATCH(Sales[[#This Row],[store_no]],Stores[store_no],0))</f>
        <v>Overland Park</v>
      </c>
      <c r="H5242" t="str">
        <f>INDEX(Stores[location_state],MATCH(Sales[[#This Row],[store_no]],Stores[store_no],0))</f>
        <v>Kansas</v>
      </c>
      <c r="I5242">
        <f>INDEX(Stores[sqft],MATCH(Sales[[#This Row],[store_no]],Stores[store_no],0))</f>
        <v>201000</v>
      </c>
      <c r="J5242" s="4" t="str">
        <f>INDEX(Departments[dept_name],MATCH(Sales[[#This Row],[dept_no]],Departments[dept_no],0))</f>
        <v>Health</v>
      </c>
      <c r="K5242" s="4" t="str">
        <f>CONCATENATE(Sales[[#This Row],[region]],Sales[[#This Row],[storetype]])</f>
        <v>3A</v>
      </c>
      <c r="L5242" s="4">
        <f>INDEX(RegionStoreCount[Store Count],MATCH(Sales[[#This Row],[RegionStoretype]],RegionStoreCount[Region/Type],0))</f>
        <v>9</v>
      </c>
      <c r="M5242" s="4">
        <f>AND(Sales[[#This Row],[date]]&lt;=TY_YTDMax,Sales[[#This Row],[date]]&gt;=TY_YTDMin)*Sales[[#This Row],[sales]]</f>
        <v>0</v>
      </c>
      <c r="N5242" s="4">
        <f>AND(Sales[[#This Row],[date]]&lt;=LY_YTDMax,Sales[[#This Row],[date]]&gt;=LY_YTDMin)*Sales[[#This Row],[sales]]</f>
        <v>0</v>
      </c>
      <c r="O5242" s="4">
        <f>AND(Sales[[#This Row],[date]]&gt;=YoY_Min,Sales[[#This Row],[date]]&lt;=TY_YTDMax)*(Sales[[#This Row],[sales]]/Sales[[#This Row],[sqft]])</f>
        <v>0.3309363213930348</v>
      </c>
      <c r="P5242" s="4">
        <f>SUMIF(Sales[RegionStoretype],Sales[[#This Row],[RegionStoretype]],Sales[YoY_SSF])/Sales[[#This Row],[Region_TypeCount]]</f>
        <v>53.603836561720975</v>
      </c>
    </row>
    <row r="5243" spans="1:16" x14ac:dyDescent="0.25">
      <c r="A5243" s="1">
        <v>43098</v>
      </c>
      <c r="B5243">
        <v>13</v>
      </c>
      <c r="C5243">
        <v>17</v>
      </c>
      <c r="D5243">
        <v>99119.780199999994</v>
      </c>
      <c r="E5243">
        <f>INDEX(Stores[region],MATCH(Sales[[#This Row],[store_no]],Stores[store_no],0))</f>
        <v>3</v>
      </c>
      <c r="F5243" t="str">
        <f>INDEX(Stores[storetype],MATCH(Sales[[#This Row],[store_no]],Stores[store_no],0))</f>
        <v>A</v>
      </c>
      <c r="G5243" t="str">
        <f>INDEX(Stores[location_city],MATCH(Sales[[#This Row],[store_no]],Stores[store_no],0))</f>
        <v>Overland Park</v>
      </c>
      <c r="H5243" t="str">
        <f>INDEX(Stores[location_state],MATCH(Sales[[#This Row],[store_no]],Stores[store_no],0))</f>
        <v>Kansas</v>
      </c>
      <c r="I5243">
        <f>INDEX(Stores[sqft],MATCH(Sales[[#This Row],[store_no]],Stores[store_no],0))</f>
        <v>201000</v>
      </c>
      <c r="J5243" s="4" t="str">
        <f>INDEX(Departments[dept_name],MATCH(Sales[[#This Row],[dept_no]],Departments[dept_no],0))</f>
        <v>Shoes</v>
      </c>
      <c r="K5243" s="4" t="str">
        <f>CONCATENATE(Sales[[#This Row],[region]],Sales[[#This Row],[storetype]])</f>
        <v>3A</v>
      </c>
      <c r="L5243" s="4">
        <f>INDEX(RegionStoreCount[Store Count],MATCH(Sales[[#This Row],[RegionStoretype]],RegionStoreCount[Region/Type],0))</f>
        <v>9</v>
      </c>
      <c r="M5243" s="4">
        <f>AND(Sales[[#This Row],[date]]&lt;=TY_YTDMax,Sales[[#This Row],[date]]&gt;=TY_YTDMin)*Sales[[#This Row],[sales]]</f>
        <v>0</v>
      </c>
      <c r="N5243" s="4">
        <f>AND(Sales[[#This Row],[date]]&lt;=LY_YTDMax,Sales[[#This Row],[date]]&gt;=LY_YTDMin)*Sales[[#This Row],[sales]]</f>
        <v>0</v>
      </c>
      <c r="O5243" s="4">
        <f>AND(Sales[[#This Row],[date]]&gt;=YoY_Min,Sales[[#This Row],[date]]&lt;=TY_YTDMax)*(Sales[[#This Row],[sales]]/Sales[[#This Row],[sqft]])</f>
        <v>0.49313323482587063</v>
      </c>
      <c r="P5243" s="4">
        <f>SUMIF(Sales[RegionStoretype],Sales[[#This Row],[RegionStoretype]],Sales[YoY_SSF])/Sales[[#This Row],[Region_TypeCount]]</f>
        <v>53.603836561720975</v>
      </c>
    </row>
    <row r="5244" spans="1:16" x14ac:dyDescent="0.25">
      <c r="A5244" s="1">
        <v>43098</v>
      </c>
      <c r="B5244">
        <v>14</v>
      </c>
      <c r="C5244">
        <v>15</v>
      </c>
      <c r="D5244">
        <v>30427.386000000002</v>
      </c>
      <c r="E5244">
        <f>INDEX(Stores[region],MATCH(Sales[[#This Row],[store_no]],Stores[store_no],0))</f>
        <v>3</v>
      </c>
      <c r="F5244" t="str">
        <f>INDEX(Stores[storetype],MATCH(Sales[[#This Row],[store_no]],Stores[store_no],0))</f>
        <v>A</v>
      </c>
      <c r="G5244" t="str">
        <f>INDEX(Stores[location_city],MATCH(Sales[[#This Row],[store_no]],Stores[store_no],0))</f>
        <v>Bismarck</v>
      </c>
      <c r="H5244" t="str">
        <f>INDEX(Stores[location_state],MATCH(Sales[[#This Row],[store_no]],Stores[store_no],0))</f>
        <v>North Dakota</v>
      </c>
      <c r="I5244">
        <f>INDEX(Stores[sqft],MATCH(Sales[[#This Row],[store_no]],Stores[store_no],0))</f>
        <v>96400</v>
      </c>
      <c r="J5244" s="4" t="str">
        <f>INDEX(Departments[dept_name],MATCH(Sales[[#This Row],[dept_no]],Departments[dept_no],0))</f>
        <v>Music</v>
      </c>
      <c r="K5244" s="4" t="str">
        <f>CONCATENATE(Sales[[#This Row],[region]],Sales[[#This Row],[storetype]])</f>
        <v>3A</v>
      </c>
      <c r="L5244" s="4">
        <f>INDEX(RegionStoreCount[Store Count],MATCH(Sales[[#This Row],[RegionStoretype]],RegionStoreCount[Region/Type],0))</f>
        <v>9</v>
      </c>
      <c r="M5244" s="4">
        <f>AND(Sales[[#This Row],[date]]&lt;=TY_YTDMax,Sales[[#This Row],[date]]&gt;=TY_YTDMin)*Sales[[#This Row],[sales]]</f>
        <v>0</v>
      </c>
      <c r="N5244" s="4">
        <f>AND(Sales[[#This Row],[date]]&lt;=LY_YTDMax,Sales[[#This Row],[date]]&gt;=LY_YTDMin)*Sales[[#This Row],[sales]]</f>
        <v>0</v>
      </c>
      <c r="O5244" s="4">
        <f>AND(Sales[[#This Row],[date]]&gt;=YoY_Min,Sales[[#This Row],[date]]&lt;=TY_YTDMax)*(Sales[[#This Row],[sales]]/Sales[[#This Row],[sqft]])</f>
        <v>0.31563678423236519</v>
      </c>
      <c r="P5244" s="4">
        <f>SUMIF(Sales[RegionStoretype],Sales[[#This Row],[RegionStoretype]],Sales[YoY_SSF])/Sales[[#This Row],[Region_TypeCount]]</f>
        <v>53.603836561720975</v>
      </c>
    </row>
    <row r="5245" spans="1:16" x14ac:dyDescent="0.25">
      <c r="A5245" s="1">
        <v>43098</v>
      </c>
      <c r="B5245">
        <v>15</v>
      </c>
      <c r="C5245">
        <v>5</v>
      </c>
      <c r="D5245">
        <v>49621.288500000002</v>
      </c>
      <c r="E5245">
        <f>INDEX(Stores[region],MATCH(Sales[[#This Row],[store_no]],Stores[store_no],0))</f>
        <v>2</v>
      </c>
      <c r="F5245" t="str">
        <f>INDEX(Stores[storetype],MATCH(Sales[[#This Row],[store_no]],Stores[store_no],0))</f>
        <v>B</v>
      </c>
      <c r="G5245" t="str">
        <f>INDEX(Stores[location_city],MATCH(Sales[[#This Row],[store_no]],Stores[store_no],0))</f>
        <v>Rochester</v>
      </c>
      <c r="H5245" t="str">
        <f>INDEX(Stores[location_state],MATCH(Sales[[#This Row],[store_no]],Stores[store_no],0))</f>
        <v>Minnesota</v>
      </c>
      <c r="I5245">
        <f>INDEX(Stores[sqft],MATCH(Sales[[#This Row],[store_no]],Stores[store_no],0))</f>
        <v>128100</v>
      </c>
      <c r="J5245" s="4" t="str">
        <f>INDEX(Departments[dept_name],MATCH(Sales[[#This Row],[dept_no]],Departments[dept_no],0))</f>
        <v>Clothing</v>
      </c>
      <c r="K5245" s="4" t="str">
        <f>CONCATENATE(Sales[[#This Row],[region]],Sales[[#This Row],[storetype]])</f>
        <v>2B</v>
      </c>
      <c r="L5245" s="4">
        <f>INDEX(RegionStoreCount[Store Count],MATCH(Sales[[#This Row],[RegionStoretype]],RegionStoreCount[Region/Type],0))</f>
        <v>6</v>
      </c>
      <c r="M5245" s="4">
        <f>AND(Sales[[#This Row],[date]]&lt;=TY_YTDMax,Sales[[#This Row],[date]]&gt;=TY_YTDMin)*Sales[[#This Row],[sales]]</f>
        <v>0</v>
      </c>
      <c r="N5245" s="4">
        <f>AND(Sales[[#This Row],[date]]&lt;=LY_YTDMax,Sales[[#This Row],[date]]&gt;=LY_YTDMin)*Sales[[#This Row],[sales]]</f>
        <v>0</v>
      </c>
      <c r="O5245" s="4">
        <f>AND(Sales[[#This Row],[date]]&gt;=YoY_Min,Sales[[#This Row],[date]]&lt;=TY_YTDMax)*(Sales[[#This Row],[sales]]/Sales[[#This Row],[sqft]])</f>
        <v>0.38736368852459019</v>
      </c>
      <c r="P5245" s="4">
        <f>SUMIF(Sales[RegionStoretype],Sales[[#This Row],[RegionStoretype]],Sales[YoY_SSF])/Sales[[#This Row],[Region_TypeCount]]</f>
        <v>58.393757732919049</v>
      </c>
    </row>
    <row r="5246" spans="1:16" x14ac:dyDescent="0.25">
      <c r="A5246" s="1">
        <v>43098</v>
      </c>
      <c r="B5246">
        <v>15</v>
      </c>
      <c r="C5246">
        <v>11</v>
      </c>
      <c r="D5246">
        <v>64273.397700000001</v>
      </c>
      <c r="E5246">
        <f>INDEX(Stores[region],MATCH(Sales[[#This Row],[store_no]],Stores[store_no],0))</f>
        <v>2</v>
      </c>
      <c r="F5246" t="str">
        <f>INDEX(Stores[storetype],MATCH(Sales[[#This Row],[store_no]],Stores[store_no],0))</f>
        <v>B</v>
      </c>
      <c r="G5246" t="str">
        <f>INDEX(Stores[location_city],MATCH(Sales[[#This Row],[store_no]],Stores[store_no],0))</f>
        <v>Rochester</v>
      </c>
      <c r="H5246" t="str">
        <f>INDEX(Stores[location_state],MATCH(Sales[[#This Row],[store_no]],Stores[store_no],0))</f>
        <v>Minnesota</v>
      </c>
      <c r="I5246">
        <f>INDEX(Stores[sqft],MATCH(Sales[[#This Row],[store_no]],Stores[store_no],0))</f>
        <v>128100</v>
      </c>
      <c r="J5246" s="4" t="str">
        <f>INDEX(Departments[dept_name],MATCH(Sales[[#This Row],[dept_no]],Departments[dept_no],0))</f>
        <v>Home</v>
      </c>
      <c r="K5246" s="4" t="str">
        <f>CONCATENATE(Sales[[#This Row],[region]],Sales[[#This Row],[storetype]])</f>
        <v>2B</v>
      </c>
      <c r="L5246" s="4">
        <f>INDEX(RegionStoreCount[Store Count],MATCH(Sales[[#This Row],[RegionStoretype]],RegionStoreCount[Region/Type],0))</f>
        <v>6</v>
      </c>
      <c r="M5246" s="4">
        <f>AND(Sales[[#This Row],[date]]&lt;=TY_YTDMax,Sales[[#This Row],[date]]&gt;=TY_YTDMin)*Sales[[#This Row],[sales]]</f>
        <v>0</v>
      </c>
      <c r="N5246" s="4">
        <f>AND(Sales[[#This Row],[date]]&lt;=LY_YTDMax,Sales[[#This Row],[date]]&gt;=LY_YTDMin)*Sales[[#This Row],[sales]]</f>
        <v>0</v>
      </c>
      <c r="O5246" s="4">
        <f>AND(Sales[[#This Row],[date]]&gt;=YoY_Min,Sales[[#This Row],[date]]&lt;=TY_YTDMax)*(Sales[[#This Row],[sales]]/Sales[[#This Row],[sqft]])</f>
        <v>0.50174393208430912</v>
      </c>
      <c r="P5246" s="4">
        <f>SUMIF(Sales[RegionStoretype],Sales[[#This Row],[RegionStoretype]],Sales[YoY_SSF])/Sales[[#This Row],[Region_TypeCount]]</f>
        <v>58.393757732919049</v>
      </c>
    </row>
    <row r="5247" spans="1:16" x14ac:dyDescent="0.25">
      <c r="A5247" s="1">
        <v>43098</v>
      </c>
      <c r="B5247">
        <v>15</v>
      </c>
      <c r="C5247">
        <v>12</v>
      </c>
      <c r="D5247">
        <v>94678.156200000012</v>
      </c>
      <c r="E5247">
        <f>INDEX(Stores[region],MATCH(Sales[[#This Row],[store_no]],Stores[store_no],0))</f>
        <v>2</v>
      </c>
      <c r="F5247" t="str">
        <f>INDEX(Stores[storetype],MATCH(Sales[[#This Row],[store_no]],Stores[store_no],0))</f>
        <v>B</v>
      </c>
      <c r="G5247" t="str">
        <f>INDEX(Stores[location_city],MATCH(Sales[[#This Row],[store_no]],Stores[store_no],0))</f>
        <v>Rochester</v>
      </c>
      <c r="H5247" t="str">
        <f>INDEX(Stores[location_state],MATCH(Sales[[#This Row],[store_no]],Stores[store_no],0))</f>
        <v>Minnesota</v>
      </c>
      <c r="I5247">
        <f>INDEX(Stores[sqft],MATCH(Sales[[#This Row],[store_no]],Stores[store_no],0))</f>
        <v>128100</v>
      </c>
      <c r="J5247" s="4" t="str">
        <f>INDEX(Departments[dept_name],MATCH(Sales[[#This Row],[dept_no]],Departments[dept_no],0))</f>
        <v>Jewelery</v>
      </c>
      <c r="K5247" s="4" t="str">
        <f>CONCATENATE(Sales[[#This Row],[region]],Sales[[#This Row],[storetype]])</f>
        <v>2B</v>
      </c>
      <c r="L5247" s="4">
        <f>INDEX(RegionStoreCount[Store Count],MATCH(Sales[[#This Row],[RegionStoretype]],RegionStoreCount[Region/Type],0))</f>
        <v>6</v>
      </c>
      <c r="M5247" s="4">
        <f>AND(Sales[[#This Row],[date]]&lt;=TY_YTDMax,Sales[[#This Row],[date]]&gt;=TY_YTDMin)*Sales[[#This Row],[sales]]</f>
        <v>0</v>
      </c>
      <c r="N5247" s="4">
        <f>AND(Sales[[#This Row],[date]]&lt;=LY_YTDMax,Sales[[#This Row],[date]]&gt;=LY_YTDMin)*Sales[[#This Row],[sales]]</f>
        <v>0</v>
      </c>
      <c r="O5247" s="4">
        <f>AND(Sales[[#This Row],[date]]&gt;=YoY_Min,Sales[[#This Row],[date]]&lt;=TY_YTDMax)*(Sales[[#This Row],[sales]]/Sales[[#This Row],[sqft]])</f>
        <v>0.73909567681498833</v>
      </c>
      <c r="P5247" s="4">
        <f>SUMIF(Sales[RegionStoretype],Sales[[#This Row],[RegionStoretype]],Sales[YoY_SSF])/Sales[[#This Row],[Region_TypeCount]]</f>
        <v>58.393757732919049</v>
      </c>
    </row>
    <row r="5248" spans="1:16" x14ac:dyDescent="0.25">
      <c r="A5248" s="1">
        <v>43098</v>
      </c>
      <c r="B5248">
        <v>15</v>
      </c>
      <c r="C5248">
        <v>16</v>
      </c>
      <c r="D5248">
        <v>222286.56110000002</v>
      </c>
      <c r="E5248">
        <f>INDEX(Stores[region],MATCH(Sales[[#This Row],[store_no]],Stores[store_no],0))</f>
        <v>2</v>
      </c>
      <c r="F5248" t="str">
        <f>INDEX(Stores[storetype],MATCH(Sales[[#This Row],[store_no]],Stores[store_no],0))</f>
        <v>B</v>
      </c>
      <c r="G5248" t="str">
        <f>INDEX(Stores[location_city],MATCH(Sales[[#This Row],[store_no]],Stores[store_no],0))</f>
        <v>Rochester</v>
      </c>
      <c r="H5248" t="str">
        <f>INDEX(Stores[location_state],MATCH(Sales[[#This Row],[store_no]],Stores[store_no],0))</f>
        <v>Minnesota</v>
      </c>
      <c r="I5248">
        <f>INDEX(Stores[sqft],MATCH(Sales[[#This Row],[store_no]],Stores[store_no],0))</f>
        <v>128100</v>
      </c>
      <c r="J5248" s="4" t="str">
        <f>INDEX(Departments[dept_name],MATCH(Sales[[#This Row],[dept_no]],Departments[dept_no],0))</f>
        <v>Outdoors</v>
      </c>
      <c r="K5248" s="4" t="str">
        <f>CONCATENATE(Sales[[#This Row],[region]],Sales[[#This Row],[storetype]])</f>
        <v>2B</v>
      </c>
      <c r="L5248" s="4">
        <f>INDEX(RegionStoreCount[Store Count],MATCH(Sales[[#This Row],[RegionStoretype]],RegionStoreCount[Region/Type],0))</f>
        <v>6</v>
      </c>
      <c r="M5248" s="4">
        <f>AND(Sales[[#This Row],[date]]&lt;=TY_YTDMax,Sales[[#This Row],[date]]&gt;=TY_YTDMin)*Sales[[#This Row],[sales]]</f>
        <v>0</v>
      </c>
      <c r="N5248" s="4">
        <f>AND(Sales[[#This Row],[date]]&lt;=LY_YTDMax,Sales[[#This Row],[date]]&gt;=LY_YTDMin)*Sales[[#This Row],[sales]]</f>
        <v>0</v>
      </c>
      <c r="O5248" s="4">
        <f>AND(Sales[[#This Row],[date]]&gt;=YoY_Min,Sales[[#This Row],[date]]&lt;=TY_YTDMax)*(Sales[[#This Row],[sales]]/Sales[[#This Row],[sqft]])</f>
        <v>1.7352580882123343</v>
      </c>
      <c r="P5248" s="4">
        <f>SUMIF(Sales[RegionStoretype],Sales[[#This Row],[RegionStoretype]],Sales[YoY_SSF])/Sales[[#This Row],[Region_TypeCount]]</f>
        <v>58.393757732919049</v>
      </c>
    </row>
    <row r="5249" spans="1:16" x14ac:dyDescent="0.25">
      <c r="A5249" s="1">
        <v>43098</v>
      </c>
      <c r="B5249">
        <v>15</v>
      </c>
      <c r="C5249">
        <v>19</v>
      </c>
      <c r="D5249">
        <v>18440.781999999999</v>
      </c>
      <c r="E5249">
        <f>INDEX(Stores[region],MATCH(Sales[[#This Row],[store_no]],Stores[store_no],0))</f>
        <v>2</v>
      </c>
      <c r="F5249" t="str">
        <f>INDEX(Stores[storetype],MATCH(Sales[[#This Row],[store_no]],Stores[store_no],0))</f>
        <v>B</v>
      </c>
      <c r="G5249" t="str">
        <f>INDEX(Stores[location_city],MATCH(Sales[[#This Row],[store_no]],Stores[store_no],0))</f>
        <v>Rochester</v>
      </c>
      <c r="H5249" t="str">
        <f>INDEX(Stores[location_state],MATCH(Sales[[#This Row],[store_no]],Stores[store_no],0))</f>
        <v>Minnesota</v>
      </c>
      <c r="I5249">
        <f>INDEX(Stores[sqft],MATCH(Sales[[#This Row],[store_no]],Stores[store_no],0))</f>
        <v>128100</v>
      </c>
      <c r="J5249" s="4" t="str">
        <f>INDEX(Departments[dept_name],MATCH(Sales[[#This Row],[dept_no]],Departments[dept_no],0))</f>
        <v>Tools</v>
      </c>
      <c r="K5249" s="4" t="str">
        <f>CONCATENATE(Sales[[#This Row],[region]],Sales[[#This Row],[storetype]])</f>
        <v>2B</v>
      </c>
      <c r="L5249" s="4">
        <f>INDEX(RegionStoreCount[Store Count],MATCH(Sales[[#This Row],[RegionStoretype]],RegionStoreCount[Region/Type],0))</f>
        <v>6</v>
      </c>
      <c r="M5249" s="4">
        <f>AND(Sales[[#This Row],[date]]&lt;=TY_YTDMax,Sales[[#This Row],[date]]&gt;=TY_YTDMin)*Sales[[#This Row],[sales]]</f>
        <v>0</v>
      </c>
      <c r="N5249" s="4">
        <f>AND(Sales[[#This Row],[date]]&lt;=LY_YTDMax,Sales[[#This Row],[date]]&gt;=LY_YTDMin)*Sales[[#This Row],[sales]]</f>
        <v>0</v>
      </c>
      <c r="O5249" s="4">
        <f>AND(Sales[[#This Row],[date]]&gt;=YoY_Min,Sales[[#This Row],[date]]&lt;=TY_YTDMax)*(Sales[[#This Row],[sales]]/Sales[[#This Row],[sqft]])</f>
        <v>0.14395614363778297</v>
      </c>
      <c r="P5249" s="4">
        <f>SUMIF(Sales[RegionStoretype],Sales[[#This Row],[RegionStoretype]],Sales[YoY_SSF])/Sales[[#This Row],[Region_TypeCount]]</f>
        <v>58.393757732919049</v>
      </c>
    </row>
    <row r="5250" spans="1:16" x14ac:dyDescent="0.25">
      <c r="A5250" s="1">
        <v>43098</v>
      </c>
      <c r="B5250">
        <v>17</v>
      </c>
      <c r="C5250">
        <v>13</v>
      </c>
      <c r="D5250">
        <v>55937.839599999999</v>
      </c>
      <c r="E5250">
        <f>INDEX(Stores[region],MATCH(Sales[[#This Row],[store_no]],Stores[store_no],0))</f>
        <v>3</v>
      </c>
      <c r="F5250" t="str">
        <f>INDEX(Stores[storetype],MATCH(Sales[[#This Row],[store_no]],Stores[store_no],0))</f>
        <v>B</v>
      </c>
      <c r="G5250" t="str">
        <f>INDEX(Stores[location_city],MATCH(Sales[[#This Row],[store_no]],Stores[store_no],0))</f>
        <v>Fargo</v>
      </c>
      <c r="H5250" t="str">
        <f>INDEX(Stores[location_state],MATCH(Sales[[#This Row],[store_no]],Stores[store_no],0))</f>
        <v>North Dakota</v>
      </c>
      <c r="I5250">
        <f>INDEX(Stores[sqft],MATCH(Sales[[#This Row],[store_no]],Stores[store_no],0))</f>
        <v>211600</v>
      </c>
      <c r="J5250" s="4" t="str">
        <f>INDEX(Departments[dept_name],MATCH(Sales[[#This Row],[dept_no]],Departments[dept_no],0))</f>
        <v>Kids</v>
      </c>
      <c r="K5250" s="4" t="str">
        <f>CONCATENATE(Sales[[#This Row],[region]],Sales[[#This Row],[storetype]])</f>
        <v>3B</v>
      </c>
      <c r="L5250" s="4">
        <f>INDEX(RegionStoreCount[Store Count],MATCH(Sales[[#This Row],[RegionStoretype]],RegionStoreCount[Region/Type],0))</f>
        <v>4</v>
      </c>
      <c r="M5250" s="4">
        <f>AND(Sales[[#This Row],[date]]&lt;=TY_YTDMax,Sales[[#This Row],[date]]&gt;=TY_YTDMin)*Sales[[#This Row],[sales]]</f>
        <v>0</v>
      </c>
      <c r="N5250" s="4">
        <f>AND(Sales[[#This Row],[date]]&lt;=LY_YTDMax,Sales[[#This Row],[date]]&gt;=LY_YTDMin)*Sales[[#This Row],[sales]]</f>
        <v>0</v>
      </c>
      <c r="O5250" s="4">
        <f>AND(Sales[[#This Row],[date]]&gt;=YoY_Min,Sales[[#This Row],[date]]&lt;=TY_YTDMax)*(Sales[[#This Row],[sales]]/Sales[[#This Row],[sqft]])</f>
        <v>0.26435651984877129</v>
      </c>
      <c r="P5250" s="4">
        <f>SUMIF(Sales[RegionStoretype],Sales[[#This Row],[RegionStoretype]],Sales[YoY_SSF])/Sales[[#This Row],[Region_TypeCount]]</f>
        <v>58.312187288105562</v>
      </c>
    </row>
    <row r="5251" spans="1:16" x14ac:dyDescent="0.25">
      <c r="A5251" s="1">
        <v>43098</v>
      </c>
      <c r="B5251">
        <v>17</v>
      </c>
      <c r="C5251">
        <v>18</v>
      </c>
      <c r="D5251">
        <v>148292.74719999998</v>
      </c>
      <c r="E5251">
        <f>INDEX(Stores[region],MATCH(Sales[[#This Row],[store_no]],Stores[store_no],0))</f>
        <v>3</v>
      </c>
      <c r="F5251" t="str">
        <f>INDEX(Stores[storetype],MATCH(Sales[[#This Row],[store_no]],Stores[store_no],0))</f>
        <v>B</v>
      </c>
      <c r="G5251" t="str">
        <f>INDEX(Stores[location_city],MATCH(Sales[[#This Row],[store_no]],Stores[store_no],0))</f>
        <v>Fargo</v>
      </c>
      <c r="H5251" t="str">
        <f>INDEX(Stores[location_state],MATCH(Sales[[#This Row],[store_no]],Stores[store_no],0))</f>
        <v>North Dakota</v>
      </c>
      <c r="I5251">
        <f>INDEX(Stores[sqft],MATCH(Sales[[#This Row],[store_no]],Stores[store_no],0))</f>
        <v>211600</v>
      </c>
      <c r="J5251" s="4" t="str">
        <f>INDEX(Departments[dept_name],MATCH(Sales[[#This Row],[dept_no]],Departments[dept_no],0))</f>
        <v>Sports</v>
      </c>
      <c r="K5251" s="4" t="str">
        <f>CONCATENATE(Sales[[#This Row],[region]],Sales[[#This Row],[storetype]])</f>
        <v>3B</v>
      </c>
      <c r="L5251" s="4">
        <f>INDEX(RegionStoreCount[Store Count],MATCH(Sales[[#This Row],[RegionStoretype]],RegionStoreCount[Region/Type],0))</f>
        <v>4</v>
      </c>
      <c r="M5251" s="4">
        <f>AND(Sales[[#This Row],[date]]&lt;=TY_YTDMax,Sales[[#This Row],[date]]&gt;=TY_YTDMin)*Sales[[#This Row],[sales]]</f>
        <v>0</v>
      </c>
      <c r="N5251" s="4">
        <f>AND(Sales[[#This Row],[date]]&lt;=LY_YTDMax,Sales[[#This Row],[date]]&gt;=LY_YTDMin)*Sales[[#This Row],[sales]]</f>
        <v>0</v>
      </c>
      <c r="O5251" s="4">
        <f>AND(Sales[[#This Row],[date]]&gt;=YoY_Min,Sales[[#This Row],[date]]&lt;=TY_YTDMax)*(Sales[[#This Row],[sales]]/Sales[[#This Row],[sqft]])</f>
        <v>0.7008163856332702</v>
      </c>
      <c r="P5251" s="4">
        <f>SUMIF(Sales[RegionStoretype],Sales[[#This Row],[RegionStoretype]],Sales[YoY_SSF])/Sales[[#This Row],[Region_TypeCount]]</f>
        <v>58.312187288105562</v>
      </c>
    </row>
    <row r="5252" spans="1:16" x14ac:dyDescent="0.25">
      <c r="A5252" s="1">
        <v>43098</v>
      </c>
      <c r="B5252">
        <v>18</v>
      </c>
      <c r="C5252">
        <v>7</v>
      </c>
      <c r="D5252">
        <v>29405.367700000003</v>
      </c>
      <c r="E5252">
        <f>INDEX(Stores[region],MATCH(Sales[[#This Row],[store_no]],Stores[store_no],0))</f>
        <v>2</v>
      </c>
      <c r="F5252" t="str">
        <f>INDEX(Stores[storetype],MATCH(Sales[[#This Row],[store_no]],Stores[store_no],0))</f>
        <v>B</v>
      </c>
      <c r="G5252" t="str">
        <f>INDEX(Stores[location_city],MATCH(Sales[[#This Row],[store_no]],Stores[store_no],0))</f>
        <v>Chicago</v>
      </c>
      <c r="H5252" t="str">
        <f>INDEX(Stores[location_state],MATCH(Sales[[#This Row],[store_no]],Stores[store_no],0))</f>
        <v>Illinois</v>
      </c>
      <c r="I5252">
        <f>INDEX(Stores[sqft],MATCH(Sales[[#This Row],[store_no]],Stores[store_no],0))</f>
        <v>120700</v>
      </c>
      <c r="J5252" s="4" t="str">
        <f>INDEX(Departments[dept_name],MATCH(Sales[[#This Row],[dept_no]],Departments[dept_no],0))</f>
        <v>Electronics</v>
      </c>
      <c r="K5252" s="4" t="str">
        <f>CONCATENATE(Sales[[#This Row],[region]],Sales[[#This Row],[storetype]])</f>
        <v>2B</v>
      </c>
      <c r="L5252" s="4">
        <f>INDEX(RegionStoreCount[Store Count],MATCH(Sales[[#This Row],[RegionStoretype]],RegionStoreCount[Region/Type],0))</f>
        <v>6</v>
      </c>
      <c r="M5252" s="4">
        <f>AND(Sales[[#This Row],[date]]&lt;=TY_YTDMax,Sales[[#This Row],[date]]&gt;=TY_YTDMin)*Sales[[#This Row],[sales]]</f>
        <v>0</v>
      </c>
      <c r="N5252" s="4">
        <f>AND(Sales[[#This Row],[date]]&lt;=LY_YTDMax,Sales[[#This Row],[date]]&gt;=LY_YTDMin)*Sales[[#This Row],[sales]]</f>
        <v>0</v>
      </c>
      <c r="O5252" s="4">
        <f>AND(Sales[[#This Row],[date]]&gt;=YoY_Min,Sales[[#This Row],[date]]&lt;=TY_YTDMax)*(Sales[[#This Row],[sales]]/Sales[[#This Row],[sqft]])</f>
        <v>0.24362359320629662</v>
      </c>
      <c r="P5252" s="4">
        <f>SUMIF(Sales[RegionStoretype],Sales[[#This Row],[RegionStoretype]],Sales[YoY_SSF])/Sales[[#This Row],[Region_TypeCount]]</f>
        <v>58.393757732919049</v>
      </c>
    </row>
    <row r="5253" spans="1:16" x14ac:dyDescent="0.25">
      <c r="A5253" s="1">
        <v>43098</v>
      </c>
      <c r="B5253">
        <v>18</v>
      </c>
      <c r="C5253">
        <v>17</v>
      </c>
      <c r="D5253">
        <v>26924.566199999997</v>
      </c>
      <c r="E5253">
        <f>INDEX(Stores[region],MATCH(Sales[[#This Row],[store_no]],Stores[store_no],0))</f>
        <v>2</v>
      </c>
      <c r="F5253" t="str">
        <f>INDEX(Stores[storetype],MATCH(Sales[[#This Row],[store_no]],Stores[store_no],0))</f>
        <v>B</v>
      </c>
      <c r="G5253" t="str">
        <f>INDEX(Stores[location_city],MATCH(Sales[[#This Row],[store_no]],Stores[store_no],0))</f>
        <v>Chicago</v>
      </c>
      <c r="H5253" t="str">
        <f>INDEX(Stores[location_state],MATCH(Sales[[#This Row],[store_no]],Stores[store_no],0))</f>
        <v>Illinois</v>
      </c>
      <c r="I5253">
        <f>INDEX(Stores[sqft],MATCH(Sales[[#This Row],[store_no]],Stores[store_no],0))</f>
        <v>120700</v>
      </c>
      <c r="J5253" s="4" t="str">
        <f>INDEX(Departments[dept_name],MATCH(Sales[[#This Row],[dept_no]],Departments[dept_no],0))</f>
        <v>Shoes</v>
      </c>
      <c r="K5253" s="4" t="str">
        <f>CONCATENATE(Sales[[#This Row],[region]],Sales[[#This Row],[storetype]])</f>
        <v>2B</v>
      </c>
      <c r="L5253" s="4">
        <f>INDEX(RegionStoreCount[Store Count],MATCH(Sales[[#This Row],[RegionStoretype]],RegionStoreCount[Region/Type],0))</f>
        <v>6</v>
      </c>
      <c r="M5253" s="4">
        <f>AND(Sales[[#This Row],[date]]&lt;=TY_YTDMax,Sales[[#This Row],[date]]&gt;=TY_YTDMin)*Sales[[#This Row],[sales]]</f>
        <v>0</v>
      </c>
      <c r="N5253" s="4">
        <f>AND(Sales[[#This Row],[date]]&lt;=LY_YTDMax,Sales[[#This Row],[date]]&gt;=LY_YTDMin)*Sales[[#This Row],[sales]]</f>
        <v>0</v>
      </c>
      <c r="O5253" s="4">
        <f>AND(Sales[[#This Row],[date]]&gt;=YoY_Min,Sales[[#This Row],[date]]&lt;=TY_YTDMax)*(Sales[[#This Row],[sales]]/Sales[[#This Row],[sqft]])</f>
        <v>0.22307014250207122</v>
      </c>
      <c r="P5253" s="4">
        <f>SUMIF(Sales[RegionStoretype],Sales[[#This Row],[RegionStoretype]],Sales[YoY_SSF])/Sales[[#This Row],[Region_TypeCount]]</f>
        <v>58.393757732919049</v>
      </c>
    </row>
    <row r="5254" spans="1:16" x14ac:dyDescent="0.25">
      <c r="A5254" s="1">
        <v>43098</v>
      </c>
      <c r="B5254">
        <v>19</v>
      </c>
      <c r="C5254">
        <v>8</v>
      </c>
      <c r="D5254">
        <v>33776.649399999995</v>
      </c>
      <c r="E5254">
        <f>INDEX(Stores[region],MATCH(Sales[[#This Row],[store_no]],Stores[store_no],0))</f>
        <v>3</v>
      </c>
      <c r="F5254" t="str">
        <f>INDEX(Stores[storetype],MATCH(Sales[[#This Row],[store_no]],Stores[store_no],0))</f>
        <v>A</v>
      </c>
      <c r="G5254" t="str">
        <f>INDEX(Stores[location_city],MATCH(Sales[[#This Row],[store_no]],Stores[store_no],0))</f>
        <v>Des Moines</v>
      </c>
      <c r="H5254" t="str">
        <f>INDEX(Stores[location_state],MATCH(Sales[[#This Row],[store_no]],Stores[store_no],0))</f>
        <v>Iowa</v>
      </c>
      <c r="I5254">
        <f>INDEX(Stores[sqft],MATCH(Sales[[#This Row],[store_no]],Stores[store_no],0))</f>
        <v>197600</v>
      </c>
      <c r="J5254" s="4" t="str">
        <f>INDEX(Departments[dept_name],MATCH(Sales[[#This Row],[dept_no]],Departments[dept_no],0))</f>
        <v>Games</v>
      </c>
      <c r="K5254" s="4" t="str">
        <f>CONCATENATE(Sales[[#This Row],[region]],Sales[[#This Row],[storetype]])</f>
        <v>3A</v>
      </c>
      <c r="L5254" s="4">
        <f>INDEX(RegionStoreCount[Store Count],MATCH(Sales[[#This Row],[RegionStoretype]],RegionStoreCount[Region/Type],0))</f>
        <v>9</v>
      </c>
      <c r="M5254" s="4">
        <f>AND(Sales[[#This Row],[date]]&lt;=TY_YTDMax,Sales[[#This Row],[date]]&gt;=TY_YTDMin)*Sales[[#This Row],[sales]]</f>
        <v>0</v>
      </c>
      <c r="N5254" s="4">
        <f>AND(Sales[[#This Row],[date]]&lt;=LY_YTDMax,Sales[[#This Row],[date]]&gt;=LY_YTDMin)*Sales[[#This Row],[sales]]</f>
        <v>0</v>
      </c>
      <c r="O5254" s="4">
        <f>AND(Sales[[#This Row],[date]]&gt;=YoY_Min,Sales[[#This Row],[date]]&lt;=TY_YTDMax)*(Sales[[#This Row],[sales]]/Sales[[#This Row],[sqft]])</f>
        <v>0.17093446052631575</v>
      </c>
      <c r="P5254" s="4">
        <f>SUMIF(Sales[RegionStoretype],Sales[[#This Row],[RegionStoretype]],Sales[YoY_SSF])/Sales[[#This Row],[Region_TypeCount]]</f>
        <v>53.603836561720975</v>
      </c>
    </row>
    <row r="5255" spans="1:16" x14ac:dyDescent="0.25">
      <c r="A5255" s="1">
        <v>43098</v>
      </c>
      <c r="B5255">
        <v>19</v>
      </c>
      <c r="C5255">
        <v>19</v>
      </c>
      <c r="D5255">
        <v>50091.784</v>
      </c>
      <c r="E5255">
        <f>INDEX(Stores[region],MATCH(Sales[[#This Row],[store_no]],Stores[store_no],0))</f>
        <v>3</v>
      </c>
      <c r="F5255" t="str">
        <f>INDEX(Stores[storetype],MATCH(Sales[[#This Row],[store_no]],Stores[store_no],0))</f>
        <v>A</v>
      </c>
      <c r="G5255" t="str">
        <f>INDEX(Stores[location_city],MATCH(Sales[[#This Row],[store_no]],Stores[store_no],0))</f>
        <v>Des Moines</v>
      </c>
      <c r="H5255" t="str">
        <f>INDEX(Stores[location_state],MATCH(Sales[[#This Row],[store_no]],Stores[store_no],0))</f>
        <v>Iowa</v>
      </c>
      <c r="I5255">
        <f>INDEX(Stores[sqft],MATCH(Sales[[#This Row],[store_no]],Stores[store_no],0))</f>
        <v>197600</v>
      </c>
      <c r="J5255" s="4" t="str">
        <f>INDEX(Departments[dept_name],MATCH(Sales[[#This Row],[dept_no]],Departments[dept_no],0))</f>
        <v>Tools</v>
      </c>
      <c r="K5255" s="4" t="str">
        <f>CONCATENATE(Sales[[#This Row],[region]],Sales[[#This Row],[storetype]])</f>
        <v>3A</v>
      </c>
      <c r="L5255" s="4">
        <f>INDEX(RegionStoreCount[Store Count],MATCH(Sales[[#This Row],[RegionStoretype]],RegionStoreCount[Region/Type],0))</f>
        <v>9</v>
      </c>
      <c r="M5255" s="4">
        <f>AND(Sales[[#This Row],[date]]&lt;=TY_YTDMax,Sales[[#This Row],[date]]&gt;=TY_YTDMin)*Sales[[#This Row],[sales]]</f>
        <v>0</v>
      </c>
      <c r="N5255" s="4">
        <f>AND(Sales[[#This Row],[date]]&lt;=LY_YTDMax,Sales[[#This Row],[date]]&gt;=LY_YTDMin)*Sales[[#This Row],[sales]]</f>
        <v>0</v>
      </c>
      <c r="O5255" s="4">
        <f>AND(Sales[[#This Row],[date]]&gt;=YoY_Min,Sales[[#This Row],[date]]&lt;=TY_YTDMax)*(Sales[[#This Row],[sales]]/Sales[[#This Row],[sqft]])</f>
        <v>0.25350093117408906</v>
      </c>
      <c r="P5255" s="4">
        <f>SUMIF(Sales[RegionStoretype],Sales[[#This Row],[RegionStoretype]],Sales[YoY_SSF])/Sales[[#This Row],[Region_TypeCount]]</f>
        <v>53.603836561720975</v>
      </c>
    </row>
    <row r="5256" spans="1:16" x14ac:dyDescent="0.25">
      <c r="A5256" s="1">
        <v>43098</v>
      </c>
      <c r="B5256">
        <v>20</v>
      </c>
      <c r="C5256">
        <v>14</v>
      </c>
      <c r="D5256">
        <v>13865.51</v>
      </c>
      <c r="E5256">
        <f>INDEX(Stores[region],MATCH(Sales[[#This Row],[store_no]],Stores[store_no],0))</f>
        <v>1</v>
      </c>
      <c r="F5256" t="str">
        <f>INDEX(Stores[storetype],MATCH(Sales[[#This Row],[store_no]],Stores[store_no],0))</f>
        <v>A</v>
      </c>
      <c r="G5256" t="str">
        <f>INDEX(Stores[location_city],MATCH(Sales[[#This Row],[store_no]],Stores[store_no],0))</f>
        <v>South Bend</v>
      </c>
      <c r="H5256" t="str">
        <f>INDEX(Stores[location_state],MATCH(Sales[[#This Row],[store_no]],Stores[store_no],0))</f>
        <v>Indiana</v>
      </c>
      <c r="I5256">
        <f>INDEX(Stores[sqft],MATCH(Sales[[#This Row],[store_no]],Stores[store_no],0))</f>
        <v>39700</v>
      </c>
      <c r="J5256" s="4" t="str">
        <f>INDEX(Departments[dept_name],MATCH(Sales[[#This Row],[dept_no]],Departments[dept_no],0))</f>
        <v>Movies</v>
      </c>
      <c r="K5256" s="4" t="str">
        <f>CONCATENATE(Sales[[#This Row],[region]],Sales[[#This Row],[storetype]])</f>
        <v>1A</v>
      </c>
      <c r="L5256" s="4">
        <f>INDEX(RegionStoreCount[Store Count],MATCH(Sales[[#This Row],[RegionStoretype]],RegionStoreCount[Region/Type],0))</f>
        <v>5</v>
      </c>
      <c r="M5256" s="4">
        <f>AND(Sales[[#This Row],[date]]&lt;=TY_YTDMax,Sales[[#This Row],[date]]&gt;=TY_YTDMin)*Sales[[#This Row],[sales]]</f>
        <v>0</v>
      </c>
      <c r="N5256" s="4">
        <f>AND(Sales[[#This Row],[date]]&lt;=LY_YTDMax,Sales[[#This Row],[date]]&gt;=LY_YTDMin)*Sales[[#This Row],[sales]]</f>
        <v>0</v>
      </c>
      <c r="O5256" s="4">
        <f>AND(Sales[[#This Row],[date]]&gt;=YoY_Min,Sales[[#This Row],[date]]&lt;=TY_YTDMax)*(Sales[[#This Row],[sales]]/Sales[[#This Row],[sqft]])</f>
        <v>0.34925717884130986</v>
      </c>
      <c r="P5256" s="4">
        <f>SUMIF(Sales[RegionStoretype],Sales[[#This Row],[RegionStoretype]],Sales[YoY_SSF])/Sales[[#This Row],[Region_TypeCount]]</f>
        <v>59.469551530910678</v>
      </c>
    </row>
    <row r="5257" spans="1:16" x14ac:dyDescent="0.25">
      <c r="A5257" s="1">
        <v>43098</v>
      </c>
      <c r="B5257">
        <v>20</v>
      </c>
      <c r="C5257">
        <v>15</v>
      </c>
      <c r="D5257">
        <v>611.09899999999993</v>
      </c>
      <c r="E5257">
        <f>INDEX(Stores[region],MATCH(Sales[[#This Row],[store_no]],Stores[store_no],0))</f>
        <v>1</v>
      </c>
      <c r="F5257" t="str">
        <f>INDEX(Stores[storetype],MATCH(Sales[[#This Row],[store_no]],Stores[store_no],0))</f>
        <v>A</v>
      </c>
      <c r="G5257" t="str">
        <f>INDEX(Stores[location_city],MATCH(Sales[[#This Row],[store_no]],Stores[store_no],0))</f>
        <v>South Bend</v>
      </c>
      <c r="H5257" t="str">
        <f>INDEX(Stores[location_state],MATCH(Sales[[#This Row],[store_no]],Stores[store_no],0))</f>
        <v>Indiana</v>
      </c>
      <c r="I5257">
        <f>INDEX(Stores[sqft],MATCH(Sales[[#This Row],[store_no]],Stores[store_no],0))</f>
        <v>39700</v>
      </c>
      <c r="J5257" s="4" t="str">
        <f>INDEX(Departments[dept_name],MATCH(Sales[[#This Row],[dept_no]],Departments[dept_no],0))</f>
        <v>Music</v>
      </c>
      <c r="K5257" s="4" t="str">
        <f>CONCATENATE(Sales[[#This Row],[region]],Sales[[#This Row],[storetype]])</f>
        <v>1A</v>
      </c>
      <c r="L5257" s="4">
        <f>INDEX(RegionStoreCount[Store Count],MATCH(Sales[[#This Row],[RegionStoretype]],RegionStoreCount[Region/Type],0))</f>
        <v>5</v>
      </c>
      <c r="M5257" s="4">
        <f>AND(Sales[[#This Row],[date]]&lt;=TY_YTDMax,Sales[[#This Row],[date]]&gt;=TY_YTDMin)*Sales[[#This Row],[sales]]</f>
        <v>0</v>
      </c>
      <c r="N5257" s="4">
        <f>AND(Sales[[#This Row],[date]]&lt;=LY_YTDMax,Sales[[#This Row],[date]]&gt;=LY_YTDMin)*Sales[[#This Row],[sales]]</f>
        <v>0</v>
      </c>
      <c r="O5257" s="4">
        <f>AND(Sales[[#This Row],[date]]&gt;=YoY_Min,Sales[[#This Row],[date]]&lt;=TY_YTDMax)*(Sales[[#This Row],[sales]]/Sales[[#This Row],[sqft]])</f>
        <v>1.539292191435768E-2</v>
      </c>
      <c r="P5257" s="4">
        <f>SUMIF(Sales[RegionStoretype],Sales[[#This Row],[RegionStoretype]],Sales[YoY_SSF])/Sales[[#This Row],[Region_TypeCount]]</f>
        <v>59.469551530910678</v>
      </c>
    </row>
    <row r="5258" spans="1:16" x14ac:dyDescent="0.25">
      <c r="A5258" s="1">
        <v>43098</v>
      </c>
      <c r="B5258">
        <v>20</v>
      </c>
      <c r="C5258">
        <v>20</v>
      </c>
      <c r="D5258">
        <v>1492.2438</v>
      </c>
      <c r="E5258">
        <f>INDEX(Stores[region],MATCH(Sales[[#This Row],[store_no]],Stores[store_no],0))</f>
        <v>1</v>
      </c>
      <c r="F5258" t="str">
        <f>INDEX(Stores[storetype],MATCH(Sales[[#This Row],[store_no]],Stores[store_no],0))</f>
        <v>A</v>
      </c>
      <c r="G5258" t="str">
        <f>INDEX(Stores[location_city],MATCH(Sales[[#This Row],[store_no]],Stores[store_no],0))</f>
        <v>South Bend</v>
      </c>
      <c r="H5258" t="str">
        <f>INDEX(Stores[location_state],MATCH(Sales[[#This Row],[store_no]],Stores[store_no],0))</f>
        <v>Indiana</v>
      </c>
      <c r="I5258">
        <f>INDEX(Stores[sqft],MATCH(Sales[[#This Row],[store_no]],Stores[store_no],0))</f>
        <v>39700</v>
      </c>
      <c r="J5258" s="4" t="str">
        <f>INDEX(Departments[dept_name],MATCH(Sales[[#This Row],[dept_no]],Departments[dept_no],0))</f>
        <v>Toys</v>
      </c>
      <c r="K5258" s="4" t="str">
        <f>CONCATENATE(Sales[[#This Row],[region]],Sales[[#This Row],[storetype]])</f>
        <v>1A</v>
      </c>
      <c r="L5258" s="4">
        <f>INDEX(RegionStoreCount[Store Count],MATCH(Sales[[#This Row],[RegionStoretype]],RegionStoreCount[Region/Type],0))</f>
        <v>5</v>
      </c>
      <c r="M5258" s="4">
        <f>AND(Sales[[#This Row],[date]]&lt;=TY_YTDMax,Sales[[#This Row],[date]]&gt;=TY_YTDMin)*Sales[[#This Row],[sales]]</f>
        <v>0</v>
      </c>
      <c r="N5258" s="4">
        <f>AND(Sales[[#This Row],[date]]&lt;=LY_YTDMax,Sales[[#This Row],[date]]&gt;=LY_YTDMin)*Sales[[#This Row],[sales]]</f>
        <v>0</v>
      </c>
      <c r="O5258" s="4">
        <f>AND(Sales[[#This Row],[date]]&gt;=YoY_Min,Sales[[#This Row],[date]]&lt;=TY_YTDMax)*(Sales[[#This Row],[sales]]/Sales[[#This Row],[sqft]])</f>
        <v>3.7588005037783374E-2</v>
      </c>
      <c r="P5258" s="4">
        <f>SUMIF(Sales[RegionStoretype],Sales[[#This Row],[RegionStoretype]],Sales[YoY_SSF])/Sales[[#This Row],[Region_TypeCount]]</f>
        <v>59.469551530910678</v>
      </c>
    </row>
    <row r="5259" spans="1:16" x14ac:dyDescent="0.25">
      <c r="A5259" s="1">
        <v>43098</v>
      </c>
      <c r="B5259">
        <v>21</v>
      </c>
      <c r="C5259">
        <v>13</v>
      </c>
      <c r="D5259">
        <v>84587.610399999976</v>
      </c>
      <c r="E5259">
        <f>INDEX(Stores[region],MATCH(Sales[[#This Row],[store_no]],Stores[store_no],0))</f>
        <v>2</v>
      </c>
      <c r="F5259" t="str">
        <f>INDEX(Stores[storetype],MATCH(Sales[[#This Row],[store_no]],Stores[store_no],0))</f>
        <v>B</v>
      </c>
      <c r="G5259" t="str">
        <f>INDEX(Stores[location_city],MATCH(Sales[[#This Row],[store_no]],Stores[store_no],0))</f>
        <v>Madison</v>
      </c>
      <c r="H5259" t="str">
        <f>INDEX(Stores[location_state],MATCH(Sales[[#This Row],[store_no]],Stores[store_no],0))</f>
        <v>Wisconsin</v>
      </c>
      <c r="I5259">
        <f>INDEX(Stores[sqft],MATCH(Sales[[#This Row],[store_no]],Stores[store_no],0))</f>
        <v>206400</v>
      </c>
      <c r="J5259" s="4" t="str">
        <f>INDEX(Departments[dept_name],MATCH(Sales[[#This Row],[dept_no]],Departments[dept_no],0))</f>
        <v>Kids</v>
      </c>
      <c r="K5259" s="4" t="str">
        <f>CONCATENATE(Sales[[#This Row],[region]],Sales[[#This Row],[storetype]])</f>
        <v>2B</v>
      </c>
      <c r="L5259" s="4">
        <f>INDEX(RegionStoreCount[Store Count],MATCH(Sales[[#This Row],[RegionStoretype]],RegionStoreCount[Region/Type],0))</f>
        <v>6</v>
      </c>
      <c r="M5259" s="4">
        <f>AND(Sales[[#This Row],[date]]&lt;=TY_YTDMax,Sales[[#This Row],[date]]&gt;=TY_YTDMin)*Sales[[#This Row],[sales]]</f>
        <v>0</v>
      </c>
      <c r="N5259" s="4">
        <f>AND(Sales[[#This Row],[date]]&lt;=LY_YTDMax,Sales[[#This Row],[date]]&gt;=LY_YTDMin)*Sales[[#This Row],[sales]]</f>
        <v>0</v>
      </c>
      <c r="O5259" s="4">
        <f>AND(Sales[[#This Row],[date]]&gt;=YoY_Min,Sales[[#This Row],[date]]&lt;=TY_YTDMax)*(Sales[[#This Row],[sales]]/Sales[[#This Row],[sqft]])</f>
        <v>0.40982369379844952</v>
      </c>
      <c r="P5259" s="4">
        <f>SUMIF(Sales[RegionStoretype],Sales[[#This Row],[RegionStoretype]],Sales[YoY_SSF])/Sales[[#This Row],[Region_TypeCount]]</f>
        <v>58.393757732919049</v>
      </c>
    </row>
    <row r="5260" spans="1:16" x14ac:dyDescent="0.25">
      <c r="A5260" s="1">
        <v>43098</v>
      </c>
      <c r="B5260">
        <v>21</v>
      </c>
      <c r="C5260">
        <v>16</v>
      </c>
      <c r="D5260">
        <v>115038.4768</v>
      </c>
      <c r="E5260">
        <f>INDEX(Stores[region],MATCH(Sales[[#This Row],[store_no]],Stores[store_no],0))</f>
        <v>2</v>
      </c>
      <c r="F5260" t="str">
        <f>INDEX(Stores[storetype],MATCH(Sales[[#This Row],[store_no]],Stores[store_no],0))</f>
        <v>B</v>
      </c>
      <c r="G5260" t="str">
        <f>INDEX(Stores[location_city],MATCH(Sales[[#This Row],[store_no]],Stores[store_no],0))</f>
        <v>Madison</v>
      </c>
      <c r="H5260" t="str">
        <f>INDEX(Stores[location_state],MATCH(Sales[[#This Row],[store_no]],Stores[store_no],0))</f>
        <v>Wisconsin</v>
      </c>
      <c r="I5260">
        <f>INDEX(Stores[sqft],MATCH(Sales[[#This Row],[store_no]],Stores[store_no],0))</f>
        <v>206400</v>
      </c>
      <c r="J5260" s="4" t="str">
        <f>INDEX(Departments[dept_name],MATCH(Sales[[#This Row],[dept_no]],Departments[dept_no],0))</f>
        <v>Outdoors</v>
      </c>
      <c r="K5260" s="4" t="str">
        <f>CONCATENATE(Sales[[#This Row],[region]],Sales[[#This Row],[storetype]])</f>
        <v>2B</v>
      </c>
      <c r="L5260" s="4">
        <f>INDEX(RegionStoreCount[Store Count],MATCH(Sales[[#This Row],[RegionStoretype]],RegionStoreCount[Region/Type],0))</f>
        <v>6</v>
      </c>
      <c r="M5260" s="4">
        <f>AND(Sales[[#This Row],[date]]&lt;=TY_YTDMax,Sales[[#This Row],[date]]&gt;=TY_YTDMin)*Sales[[#This Row],[sales]]</f>
        <v>0</v>
      </c>
      <c r="N5260" s="4">
        <f>AND(Sales[[#This Row],[date]]&lt;=LY_YTDMax,Sales[[#This Row],[date]]&gt;=LY_YTDMin)*Sales[[#This Row],[sales]]</f>
        <v>0</v>
      </c>
      <c r="O5260" s="4">
        <f>AND(Sales[[#This Row],[date]]&gt;=YoY_Min,Sales[[#This Row],[date]]&lt;=TY_YTDMax)*(Sales[[#This Row],[sales]]/Sales[[#This Row],[sqft]])</f>
        <v>0.55735696124031009</v>
      </c>
      <c r="P5260" s="4">
        <f>SUMIF(Sales[RegionStoretype],Sales[[#This Row],[RegionStoretype]],Sales[YoY_SSF])/Sales[[#This Row],[Region_TypeCount]]</f>
        <v>58.393757732919049</v>
      </c>
    </row>
    <row r="5261" spans="1:16" x14ac:dyDescent="0.25">
      <c r="A5261" s="1">
        <v>43098</v>
      </c>
      <c r="B5261">
        <v>21</v>
      </c>
      <c r="C5261">
        <v>17</v>
      </c>
      <c r="D5261">
        <v>120234.217</v>
      </c>
      <c r="E5261">
        <f>INDEX(Stores[region],MATCH(Sales[[#This Row],[store_no]],Stores[store_no],0))</f>
        <v>2</v>
      </c>
      <c r="F5261" t="str">
        <f>INDEX(Stores[storetype],MATCH(Sales[[#This Row],[store_no]],Stores[store_no],0))</f>
        <v>B</v>
      </c>
      <c r="G5261" t="str">
        <f>INDEX(Stores[location_city],MATCH(Sales[[#This Row],[store_no]],Stores[store_no],0))</f>
        <v>Madison</v>
      </c>
      <c r="H5261" t="str">
        <f>INDEX(Stores[location_state],MATCH(Sales[[#This Row],[store_no]],Stores[store_no],0))</f>
        <v>Wisconsin</v>
      </c>
      <c r="I5261">
        <f>INDEX(Stores[sqft],MATCH(Sales[[#This Row],[store_no]],Stores[store_no],0))</f>
        <v>206400</v>
      </c>
      <c r="J5261" s="4" t="str">
        <f>INDEX(Departments[dept_name],MATCH(Sales[[#This Row],[dept_no]],Departments[dept_no],0))</f>
        <v>Shoes</v>
      </c>
      <c r="K5261" s="4" t="str">
        <f>CONCATENATE(Sales[[#This Row],[region]],Sales[[#This Row],[storetype]])</f>
        <v>2B</v>
      </c>
      <c r="L5261" s="4">
        <f>INDEX(RegionStoreCount[Store Count],MATCH(Sales[[#This Row],[RegionStoretype]],RegionStoreCount[Region/Type],0))</f>
        <v>6</v>
      </c>
      <c r="M5261" s="4">
        <f>AND(Sales[[#This Row],[date]]&lt;=TY_YTDMax,Sales[[#This Row],[date]]&gt;=TY_YTDMin)*Sales[[#This Row],[sales]]</f>
        <v>0</v>
      </c>
      <c r="N5261" s="4">
        <f>AND(Sales[[#This Row],[date]]&lt;=LY_YTDMax,Sales[[#This Row],[date]]&gt;=LY_YTDMin)*Sales[[#This Row],[sales]]</f>
        <v>0</v>
      </c>
      <c r="O5261" s="4">
        <f>AND(Sales[[#This Row],[date]]&gt;=YoY_Min,Sales[[#This Row],[date]]&lt;=TY_YTDMax)*(Sales[[#This Row],[sales]]/Sales[[#This Row],[sqft]])</f>
        <v>0.58253012112403102</v>
      </c>
      <c r="P5261" s="4">
        <f>SUMIF(Sales[RegionStoretype],Sales[[#This Row],[RegionStoretype]],Sales[YoY_SSF])/Sales[[#This Row],[Region_TypeCount]]</f>
        <v>58.393757732919049</v>
      </c>
    </row>
    <row r="5262" spans="1:16" x14ac:dyDescent="0.25">
      <c r="A5262" s="1">
        <v>43098</v>
      </c>
      <c r="B5262">
        <v>21</v>
      </c>
      <c r="C5262">
        <v>20</v>
      </c>
      <c r="D5262">
        <v>144902.21030000001</v>
      </c>
      <c r="E5262">
        <f>INDEX(Stores[region],MATCH(Sales[[#This Row],[store_no]],Stores[store_no],0))</f>
        <v>2</v>
      </c>
      <c r="F5262" t="str">
        <f>INDEX(Stores[storetype],MATCH(Sales[[#This Row],[store_no]],Stores[store_no],0))</f>
        <v>B</v>
      </c>
      <c r="G5262" t="str">
        <f>INDEX(Stores[location_city],MATCH(Sales[[#This Row],[store_no]],Stores[store_no],0))</f>
        <v>Madison</v>
      </c>
      <c r="H5262" t="str">
        <f>INDEX(Stores[location_state],MATCH(Sales[[#This Row],[store_no]],Stores[store_no],0))</f>
        <v>Wisconsin</v>
      </c>
      <c r="I5262">
        <f>INDEX(Stores[sqft],MATCH(Sales[[#This Row],[store_no]],Stores[store_no],0))</f>
        <v>206400</v>
      </c>
      <c r="J5262" s="4" t="str">
        <f>INDEX(Departments[dept_name],MATCH(Sales[[#This Row],[dept_no]],Departments[dept_no],0))</f>
        <v>Toys</v>
      </c>
      <c r="K5262" s="4" t="str">
        <f>CONCATENATE(Sales[[#This Row],[region]],Sales[[#This Row],[storetype]])</f>
        <v>2B</v>
      </c>
      <c r="L5262" s="4">
        <f>INDEX(RegionStoreCount[Store Count],MATCH(Sales[[#This Row],[RegionStoretype]],RegionStoreCount[Region/Type],0))</f>
        <v>6</v>
      </c>
      <c r="M5262" s="4">
        <f>AND(Sales[[#This Row],[date]]&lt;=TY_YTDMax,Sales[[#This Row],[date]]&gt;=TY_YTDMin)*Sales[[#This Row],[sales]]</f>
        <v>0</v>
      </c>
      <c r="N5262" s="4">
        <f>AND(Sales[[#This Row],[date]]&lt;=LY_YTDMax,Sales[[#This Row],[date]]&gt;=LY_YTDMin)*Sales[[#This Row],[sales]]</f>
        <v>0</v>
      </c>
      <c r="O5262" s="4">
        <f>AND(Sales[[#This Row],[date]]&gt;=YoY_Min,Sales[[#This Row],[date]]&lt;=TY_YTDMax)*(Sales[[#This Row],[sales]]/Sales[[#This Row],[sqft]])</f>
        <v>0.70204559253875976</v>
      </c>
      <c r="P5262" s="4">
        <f>SUMIF(Sales[RegionStoretype],Sales[[#This Row],[RegionStoretype]],Sales[YoY_SSF])/Sales[[#This Row],[Region_TypeCount]]</f>
        <v>58.393757732919049</v>
      </c>
    </row>
    <row r="5263" spans="1:16" x14ac:dyDescent="0.25">
      <c r="A5263" s="1">
        <v>43098</v>
      </c>
      <c r="B5263">
        <v>22</v>
      </c>
      <c r="C5263">
        <v>10</v>
      </c>
      <c r="D5263">
        <v>2224.6783999999998</v>
      </c>
      <c r="E5263">
        <f>INDEX(Stores[region],MATCH(Sales[[#This Row],[store_no]],Stores[store_no],0))</f>
        <v>3</v>
      </c>
      <c r="F5263" t="str">
        <f>INDEX(Stores[storetype],MATCH(Sales[[#This Row],[store_no]],Stores[store_no],0))</f>
        <v>B</v>
      </c>
      <c r="G5263" t="str">
        <f>INDEX(Stores[location_city],MATCH(Sales[[#This Row],[store_no]],Stores[store_no],0))</f>
        <v>Sioux Falls</v>
      </c>
      <c r="H5263" t="str">
        <f>INDEX(Stores[location_state],MATCH(Sales[[#This Row],[store_no]],Stores[store_no],0))</f>
        <v>South Dakota</v>
      </c>
      <c r="I5263">
        <f>INDEX(Stores[sqft],MATCH(Sales[[#This Row],[store_no]],Stores[store_no],0))</f>
        <v>57800</v>
      </c>
      <c r="J5263" s="4" t="str">
        <f>INDEX(Departments[dept_name],MATCH(Sales[[#This Row],[dept_no]],Departments[dept_no],0))</f>
        <v>Health</v>
      </c>
      <c r="K5263" s="4" t="str">
        <f>CONCATENATE(Sales[[#This Row],[region]],Sales[[#This Row],[storetype]])</f>
        <v>3B</v>
      </c>
      <c r="L5263" s="4">
        <f>INDEX(RegionStoreCount[Store Count],MATCH(Sales[[#This Row],[RegionStoretype]],RegionStoreCount[Region/Type],0))</f>
        <v>4</v>
      </c>
      <c r="M5263" s="4">
        <f>AND(Sales[[#This Row],[date]]&lt;=TY_YTDMax,Sales[[#This Row],[date]]&gt;=TY_YTDMin)*Sales[[#This Row],[sales]]</f>
        <v>0</v>
      </c>
      <c r="N5263" s="4">
        <f>AND(Sales[[#This Row],[date]]&lt;=LY_YTDMax,Sales[[#This Row],[date]]&gt;=LY_YTDMin)*Sales[[#This Row],[sales]]</f>
        <v>0</v>
      </c>
      <c r="O5263" s="4">
        <f>AND(Sales[[#This Row],[date]]&gt;=YoY_Min,Sales[[#This Row],[date]]&lt;=TY_YTDMax)*(Sales[[#This Row],[sales]]/Sales[[#This Row],[sqft]])</f>
        <v>3.8489245674740484E-2</v>
      </c>
      <c r="P5263" s="4">
        <f>SUMIF(Sales[RegionStoretype],Sales[[#This Row],[RegionStoretype]],Sales[YoY_SSF])/Sales[[#This Row],[Region_TypeCount]]</f>
        <v>58.312187288105562</v>
      </c>
    </row>
    <row r="5264" spans="1:16" x14ac:dyDescent="0.25">
      <c r="A5264" s="1">
        <v>43098</v>
      </c>
      <c r="B5264">
        <v>22</v>
      </c>
      <c r="C5264">
        <v>11</v>
      </c>
      <c r="D5264">
        <v>9810.6428999999989</v>
      </c>
      <c r="E5264">
        <f>INDEX(Stores[region],MATCH(Sales[[#This Row],[store_no]],Stores[store_no],0))</f>
        <v>3</v>
      </c>
      <c r="F5264" t="str">
        <f>INDEX(Stores[storetype],MATCH(Sales[[#This Row],[store_no]],Stores[store_no],0))</f>
        <v>B</v>
      </c>
      <c r="G5264" t="str">
        <f>INDEX(Stores[location_city],MATCH(Sales[[#This Row],[store_no]],Stores[store_no],0))</f>
        <v>Sioux Falls</v>
      </c>
      <c r="H5264" t="str">
        <f>INDEX(Stores[location_state],MATCH(Sales[[#This Row],[store_no]],Stores[store_no],0))</f>
        <v>South Dakota</v>
      </c>
      <c r="I5264">
        <f>INDEX(Stores[sqft],MATCH(Sales[[#This Row],[store_no]],Stores[store_no],0))</f>
        <v>57800</v>
      </c>
      <c r="J5264" s="4" t="str">
        <f>INDEX(Departments[dept_name],MATCH(Sales[[#This Row],[dept_no]],Departments[dept_no],0))</f>
        <v>Home</v>
      </c>
      <c r="K5264" s="4" t="str">
        <f>CONCATENATE(Sales[[#This Row],[region]],Sales[[#This Row],[storetype]])</f>
        <v>3B</v>
      </c>
      <c r="L5264" s="4">
        <f>INDEX(RegionStoreCount[Store Count],MATCH(Sales[[#This Row],[RegionStoretype]],RegionStoreCount[Region/Type],0))</f>
        <v>4</v>
      </c>
      <c r="M5264" s="4">
        <f>AND(Sales[[#This Row],[date]]&lt;=TY_YTDMax,Sales[[#This Row],[date]]&gt;=TY_YTDMin)*Sales[[#This Row],[sales]]</f>
        <v>0</v>
      </c>
      <c r="N5264" s="4">
        <f>AND(Sales[[#This Row],[date]]&lt;=LY_YTDMax,Sales[[#This Row],[date]]&gt;=LY_YTDMin)*Sales[[#This Row],[sales]]</f>
        <v>0</v>
      </c>
      <c r="O5264" s="4">
        <f>AND(Sales[[#This Row],[date]]&gt;=YoY_Min,Sales[[#This Row],[date]]&lt;=TY_YTDMax)*(Sales[[#This Row],[sales]]/Sales[[#This Row],[sqft]])</f>
        <v>0.16973430622837368</v>
      </c>
      <c r="P5264" s="4">
        <f>SUMIF(Sales[RegionStoretype],Sales[[#This Row],[RegionStoretype]],Sales[YoY_SSF])/Sales[[#This Row],[Region_TypeCount]]</f>
        <v>58.312187288105562</v>
      </c>
    </row>
    <row r="5265" spans="1:16" x14ac:dyDescent="0.25">
      <c r="A5265" s="1">
        <v>43098</v>
      </c>
      <c r="B5265">
        <v>22</v>
      </c>
      <c r="C5265">
        <v>19</v>
      </c>
      <c r="D5265">
        <v>31.689900000000002</v>
      </c>
      <c r="E5265">
        <f>INDEX(Stores[region],MATCH(Sales[[#This Row],[store_no]],Stores[store_no],0))</f>
        <v>3</v>
      </c>
      <c r="F5265" t="str">
        <f>INDEX(Stores[storetype],MATCH(Sales[[#This Row],[store_no]],Stores[store_no],0))</f>
        <v>B</v>
      </c>
      <c r="G5265" t="str">
        <f>INDEX(Stores[location_city],MATCH(Sales[[#This Row],[store_no]],Stores[store_no],0))</f>
        <v>Sioux Falls</v>
      </c>
      <c r="H5265" t="str">
        <f>INDEX(Stores[location_state],MATCH(Sales[[#This Row],[store_no]],Stores[store_no],0))</f>
        <v>South Dakota</v>
      </c>
      <c r="I5265">
        <f>INDEX(Stores[sqft],MATCH(Sales[[#This Row],[store_no]],Stores[store_no],0))</f>
        <v>57800</v>
      </c>
      <c r="J5265" s="4" t="str">
        <f>INDEX(Departments[dept_name],MATCH(Sales[[#This Row],[dept_no]],Departments[dept_no],0))</f>
        <v>Tools</v>
      </c>
      <c r="K5265" s="4" t="str">
        <f>CONCATENATE(Sales[[#This Row],[region]],Sales[[#This Row],[storetype]])</f>
        <v>3B</v>
      </c>
      <c r="L5265" s="4">
        <f>INDEX(RegionStoreCount[Store Count],MATCH(Sales[[#This Row],[RegionStoretype]],RegionStoreCount[Region/Type],0))</f>
        <v>4</v>
      </c>
      <c r="M5265" s="4">
        <f>AND(Sales[[#This Row],[date]]&lt;=TY_YTDMax,Sales[[#This Row],[date]]&gt;=TY_YTDMin)*Sales[[#This Row],[sales]]</f>
        <v>0</v>
      </c>
      <c r="N5265" s="4">
        <f>AND(Sales[[#This Row],[date]]&lt;=LY_YTDMax,Sales[[#This Row],[date]]&gt;=LY_YTDMin)*Sales[[#This Row],[sales]]</f>
        <v>0</v>
      </c>
      <c r="O5265" s="4">
        <f>AND(Sales[[#This Row],[date]]&gt;=YoY_Min,Sales[[#This Row],[date]]&lt;=TY_YTDMax)*(Sales[[#This Row],[sales]]/Sales[[#This Row],[sqft]])</f>
        <v>5.4826816608996543E-4</v>
      </c>
      <c r="P5265" s="4">
        <f>SUMIF(Sales[RegionStoretype],Sales[[#This Row],[RegionStoretype]],Sales[YoY_SSF])/Sales[[#This Row],[Region_TypeCount]]</f>
        <v>58.312187288105562</v>
      </c>
    </row>
    <row r="5266" spans="1:16" x14ac:dyDescent="0.25">
      <c r="A5266" s="1">
        <v>43098</v>
      </c>
      <c r="B5266">
        <v>23</v>
      </c>
      <c r="C5266">
        <v>7</v>
      </c>
      <c r="D5266">
        <v>18981.293400000002</v>
      </c>
      <c r="E5266">
        <f>INDEX(Stores[region],MATCH(Sales[[#This Row],[store_no]],Stores[store_no],0))</f>
        <v>3</v>
      </c>
      <c r="F5266" t="str">
        <f>INDEX(Stores[storetype],MATCH(Sales[[#This Row],[store_no]],Stores[store_no],0))</f>
        <v>B</v>
      </c>
      <c r="G5266" t="str">
        <f>INDEX(Stores[location_city],MATCH(Sales[[#This Row],[store_no]],Stores[store_no],0))</f>
        <v>Cedar Rapids</v>
      </c>
      <c r="H5266" t="str">
        <f>INDEX(Stores[location_state],MATCH(Sales[[#This Row],[store_no]],Stores[store_no],0))</f>
        <v>Iowa</v>
      </c>
      <c r="I5266">
        <f>INDEX(Stores[sqft],MATCH(Sales[[#This Row],[store_no]],Stores[store_no],0))</f>
        <v>123700</v>
      </c>
      <c r="J5266" s="4" t="str">
        <f>INDEX(Departments[dept_name],MATCH(Sales[[#This Row],[dept_no]],Departments[dept_no],0))</f>
        <v>Electronics</v>
      </c>
      <c r="K5266" s="4" t="str">
        <f>CONCATENATE(Sales[[#This Row],[region]],Sales[[#This Row],[storetype]])</f>
        <v>3B</v>
      </c>
      <c r="L5266" s="4">
        <f>INDEX(RegionStoreCount[Store Count],MATCH(Sales[[#This Row],[RegionStoretype]],RegionStoreCount[Region/Type],0))</f>
        <v>4</v>
      </c>
      <c r="M5266" s="4">
        <f>AND(Sales[[#This Row],[date]]&lt;=TY_YTDMax,Sales[[#This Row],[date]]&gt;=TY_YTDMin)*Sales[[#This Row],[sales]]</f>
        <v>0</v>
      </c>
      <c r="N5266" s="4">
        <f>AND(Sales[[#This Row],[date]]&lt;=LY_YTDMax,Sales[[#This Row],[date]]&gt;=LY_YTDMin)*Sales[[#This Row],[sales]]</f>
        <v>0</v>
      </c>
      <c r="O5266" s="4">
        <f>AND(Sales[[#This Row],[date]]&gt;=YoY_Min,Sales[[#This Row],[date]]&lt;=TY_YTDMax)*(Sales[[#This Row],[sales]]/Sales[[#This Row],[sqft]])</f>
        <v>0.15344618755052547</v>
      </c>
      <c r="P5266" s="4">
        <f>SUMIF(Sales[RegionStoretype],Sales[[#This Row],[RegionStoretype]],Sales[YoY_SSF])/Sales[[#This Row],[Region_TypeCount]]</f>
        <v>58.312187288105562</v>
      </c>
    </row>
    <row r="5267" spans="1:16" x14ac:dyDescent="0.25">
      <c r="A5267" s="1">
        <v>43098</v>
      </c>
      <c r="B5267">
        <v>23</v>
      </c>
      <c r="C5267">
        <v>8</v>
      </c>
      <c r="D5267">
        <v>10199.979600000001</v>
      </c>
      <c r="E5267">
        <f>INDEX(Stores[region],MATCH(Sales[[#This Row],[store_no]],Stores[store_no],0))</f>
        <v>3</v>
      </c>
      <c r="F5267" t="str">
        <f>INDEX(Stores[storetype],MATCH(Sales[[#This Row],[store_no]],Stores[store_no],0))</f>
        <v>B</v>
      </c>
      <c r="G5267" t="str">
        <f>INDEX(Stores[location_city],MATCH(Sales[[#This Row],[store_no]],Stores[store_no],0))</f>
        <v>Cedar Rapids</v>
      </c>
      <c r="H5267" t="str">
        <f>INDEX(Stores[location_state],MATCH(Sales[[#This Row],[store_no]],Stores[store_no],0))</f>
        <v>Iowa</v>
      </c>
      <c r="I5267">
        <f>INDEX(Stores[sqft],MATCH(Sales[[#This Row],[store_no]],Stores[store_no],0))</f>
        <v>123700</v>
      </c>
      <c r="J5267" s="4" t="str">
        <f>INDEX(Departments[dept_name],MATCH(Sales[[#This Row],[dept_no]],Departments[dept_no],0))</f>
        <v>Games</v>
      </c>
      <c r="K5267" s="4" t="str">
        <f>CONCATENATE(Sales[[#This Row],[region]],Sales[[#This Row],[storetype]])</f>
        <v>3B</v>
      </c>
      <c r="L5267" s="4">
        <f>INDEX(RegionStoreCount[Store Count],MATCH(Sales[[#This Row],[RegionStoretype]],RegionStoreCount[Region/Type],0))</f>
        <v>4</v>
      </c>
      <c r="M5267" s="4">
        <f>AND(Sales[[#This Row],[date]]&lt;=TY_YTDMax,Sales[[#This Row],[date]]&gt;=TY_YTDMin)*Sales[[#This Row],[sales]]</f>
        <v>0</v>
      </c>
      <c r="N5267" s="4">
        <f>AND(Sales[[#This Row],[date]]&lt;=LY_YTDMax,Sales[[#This Row],[date]]&gt;=LY_YTDMin)*Sales[[#This Row],[sales]]</f>
        <v>0</v>
      </c>
      <c r="O5267" s="4">
        <f>AND(Sales[[#This Row],[date]]&gt;=YoY_Min,Sales[[#This Row],[date]]&lt;=TY_YTDMax)*(Sales[[#This Row],[sales]]/Sales[[#This Row],[sqft]])</f>
        <v>8.2457393694421996E-2</v>
      </c>
      <c r="P5267" s="4">
        <f>SUMIF(Sales[RegionStoretype],Sales[[#This Row],[RegionStoretype]],Sales[YoY_SSF])/Sales[[#This Row],[Region_TypeCount]]</f>
        <v>58.312187288105562</v>
      </c>
    </row>
    <row r="5268" spans="1:16" x14ac:dyDescent="0.25">
      <c r="A5268" s="1">
        <v>43098</v>
      </c>
      <c r="B5268">
        <v>23</v>
      </c>
      <c r="C5268">
        <v>11</v>
      </c>
      <c r="D5268">
        <v>38860.506699999998</v>
      </c>
      <c r="E5268">
        <f>INDEX(Stores[region],MATCH(Sales[[#This Row],[store_no]],Stores[store_no],0))</f>
        <v>3</v>
      </c>
      <c r="F5268" t="str">
        <f>INDEX(Stores[storetype],MATCH(Sales[[#This Row],[store_no]],Stores[store_no],0))</f>
        <v>B</v>
      </c>
      <c r="G5268" t="str">
        <f>INDEX(Stores[location_city],MATCH(Sales[[#This Row],[store_no]],Stores[store_no],0))</f>
        <v>Cedar Rapids</v>
      </c>
      <c r="H5268" t="str">
        <f>INDEX(Stores[location_state],MATCH(Sales[[#This Row],[store_no]],Stores[store_no],0))</f>
        <v>Iowa</v>
      </c>
      <c r="I5268">
        <f>INDEX(Stores[sqft],MATCH(Sales[[#This Row],[store_no]],Stores[store_no],0))</f>
        <v>123700</v>
      </c>
      <c r="J5268" s="4" t="str">
        <f>INDEX(Departments[dept_name],MATCH(Sales[[#This Row],[dept_no]],Departments[dept_no],0))</f>
        <v>Home</v>
      </c>
      <c r="K5268" s="4" t="str">
        <f>CONCATENATE(Sales[[#This Row],[region]],Sales[[#This Row],[storetype]])</f>
        <v>3B</v>
      </c>
      <c r="L5268" s="4">
        <f>INDEX(RegionStoreCount[Store Count],MATCH(Sales[[#This Row],[RegionStoretype]],RegionStoreCount[Region/Type],0))</f>
        <v>4</v>
      </c>
      <c r="M5268" s="4">
        <f>AND(Sales[[#This Row],[date]]&lt;=TY_YTDMax,Sales[[#This Row],[date]]&gt;=TY_YTDMin)*Sales[[#This Row],[sales]]</f>
        <v>0</v>
      </c>
      <c r="N5268" s="4">
        <f>AND(Sales[[#This Row],[date]]&lt;=LY_YTDMax,Sales[[#This Row],[date]]&gt;=LY_YTDMin)*Sales[[#This Row],[sales]]</f>
        <v>0</v>
      </c>
      <c r="O5268" s="4">
        <f>AND(Sales[[#This Row],[date]]&gt;=YoY_Min,Sales[[#This Row],[date]]&lt;=TY_YTDMax)*(Sales[[#This Row],[sales]]/Sales[[#This Row],[sqft]])</f>
        <v>0.31415122635408244</v>
      </c>
      <c r="P5268" s="4">
        <f>SUMIF(Sales[RegionStoretype],Sales[[#This Row],[RegionStoretype]],Sales[YoY_SSF])/Sales[[#This Row],[Region_TypeCount]]</f>
        <v>58.312187288105562</v>
      </c>
    </row>
    <row r="5269" spans="1:16" x14ac:dyDescent="0.25">
      <c r="A5269" s="1">
        <v>43098</v>
      </c>
      <c r="B5269">
        <v>23</v>
      </c>
      <c r="C5269">
        <v>13</v>
      </c>
      <c r="D5269">
        <v>43198.299799999993</v>
      </c>
      <c r="E5269">
        <f>INDEX(Stores[region],MATCH(Sales[[#This Row],[store_no]],Stores[store_no],0))</f>
        <v>3</v>
      </c>
      <c r="F5269" t="str">
        <f>INDEX(Stores[storetype],MATCH(Sales[[#This Row],[store_no]],Stores[store_no],0))</f>
        <v>B</v>
      </c>
      <c r="G5269" t="str">
        <f>INDEX(Stores[location_city],MATCH(Sales[[#This Row],[store_no]],Stores[store_no],0))</f>
        <v>Cedar Rapids</v>
      </c>
      <c r="H5269" t="str">
        <f>INDEX(Stores[location_state],MATCH(Sales[[#This Row],[store_no]],Stores[store_no],0))</f>
        <v>Iowa</v>
      </c>
      <c r="I5269">
        <f>INDEX(Stores[sqft],MATCH(Sales[[#This Row],[store_no]],Stores[store_no],0))</f>
        <v>123700</v>
      </c>
      <c r="J5269" s="4" t="str">
        <f>INDEX(Departments[dept_name],MATCH(Sales[[#This Row],[dept_no]],Departments[dept_no],0))</f>
        <v>Kids</v>
      </c>
      <c r="K5269" s="4" t="str">
        <f>CONCATENATE(Sales[[#This Row],[region]],Sales[[#This Row],[storetype]])</f>
        <v>3B</v>
      </c>
      <c r="L5269" s="4">
        <f>INDEX(RegionStoreCount[Store Count],MATCH(Sales[[#This Row],[RegionStoretype]],RegionStoreCount[Region/Type],0))</f>
        <v>4</v>
      </c>
      <c r="M5269" s="4">
        <f>AND(Sales[[#This Row],[date]]&lt;=TY_YTDMax,Sales[[#This Row],[date]]&gt;=TY_YTDMin)*Sales[[#This Row],[sales]]</f>
        <v>0</v>
      </c>
      <c r="N5269" s="4">
        <f>AND(Sales[[#This Row],[date]]&lt;=LY_YTDMax,Sales[[#This Row],[date]]&gt;=LY_YTDMin)*Sales[[#This Row],[sales]]</f>
        <v>0</v>
      </c>
      <c r="O5269" s="4">
        <f>AND(Sales[[#This Row],[date]]&gt;=YoY_Min,Sales[[#This Row],[date]]&lt;=TY_YTDMax)*(Sales[[#This Row],[sales]]/Sales[[#This Row],[sqft]])</f>
        <v>0.34921826839126913</v>
      </c>
      <c r="P5269" s="4">
        <f>SUMIF(Sales[RegionStoretype],Sales[[#This Row],[RegionStoretype]],Sales[YoY_SSF])/Sales[[#This Row],[Region_TypeCount]]</f>
        <v>58.312187288105562</v>
      </c>
    </row>
    <row r="5270" spans="1:16" x14ac:dyDescent="0.25">
      <c r="A5270" s="1">
        <v>43098</v>
      </c>
      <c r="B5270">
        <v>23</v>
      </c>
      <c r="C5270">
        <v>18</v>
      </c>
      <c r="D5270">
        <v>23236.9601</v>
      </c>
      <c r="E5270">
        <f>INDEX(Stores[region],MATCH(Sales[[#This Row],[store_no]],Stores[store_no],0))</f>
        <v>3</v>
      </c>
      <c r="F5270" t="str">
        <f>INDEX(Stores[storetype],MATCH(Sales[[#This Row],[store_no]],Stores[store_no],0))</f>
        <v>B</v>
      </c>
      <c r="G5270" t="str">
        <f>INDEX(Stores[location_city],MATCH(Sales[[#This Row],[store_no]],Stores[store_no],0))</f>
        <v>Cedar Rapids</v>
      </c>
      <c r="H5270" t="str">
        <f>INDEX(Stores[location_state],MATCH(Sales[[#This Row],[store_no]],Stores[store_no],0))</f>
        <v>Iowa</v>
      </c>
      <c r="I5270">
        <f>INDEX(Stores[sqft],MATCH(Sales[[#This Row],[store_no]],Stores[store_no],0))</f>
        <v>123700</v>
      </c>
      <c r="J5270" s="4" t="str">
        <f>INDEX(Departments[dept_name],MATCH(Sales[[#This Row],[dept_no]],Departments[dept_no],0))</f>
        <v>Sports</v>
      </c>
      <c r="K5270" s="4" t="str">
        <f>CONCATENATE(Sales[[#This Row],[region]],Sales[[#This Row],[storetype]])</f>
        <v>3B</v>
      </c>
      <c r="L5270" s="4">
        <f>INDEX(RegionStoreCount[Store Count],MATCH(Sales[[#This Row],[RegionStoretype]],RegionStoreCount[Region/Type],0))</f>
        <v>4</v>
      </c>
      <c r="M5270" s="4">
        <f>AND(Sales[[#This Row],[date]]&lt;=TY_YTDMax,Sales[[#This Row],[date]]&gt;=TY_YTDMin)*Sales[[#This Row],[sales]]</f>
        <v>0</v>
      </c>
      <c r="N5270" s="4">
        <f>AND(Sales[[#This Row],[date]]&lt;=LY_YTDMax,Sales[[#This Row],[date]]&gt;=LY_YTDMin)*Sales[[#This Row],[sales]]</f>
        <v>0</v>
      </c>
      <c r="O5270" s="4">
        <f>AND(Sales[[#This Row],[date]]&gt;=YoY_Min,Sales[[#This Row],[date]]&lt;=TY_YTDMax)*(Sales[[#This Row],[sales]]/Sales[[#This Row],[sqft]])</f>
        <v>0.18784931366208568</v>
      </c>
      <c r="P5270" s="4">
        <f>SUMIF(Sales[RegionStoretype],Sales[[#This Row],[RegionStoretype]],Sales[YoY_SSF])/Sales[[#This Row],[Region_TypeCount]]</f>
        <v>58.312187288105562</v>
      </c>
    </row>
    <row r="5271" spans="1:16" x14ac:dyDescent="0.25">
      <c r="A5271" s="1">
        <v>43098</v>
      </c>
      <c r="B5271">
        <v>23</v>
      </c>
      <c r="C5271">
        <v>20</v>
      </c>
      <c r="D5271">
        <v>35910.490700000002</v>
      </c>
      <c r="E5271">
        <f>INDEX(Stores[region],MATCH(Sales[[#This Row],[store_no]],Stores[store_no],0))</f>
        <v>3</v>
      </c>
      <c r="F5271" t="str">
        <f>INDEX(Stores[storetype],MATCH(Sales[[#This Row],[store_no]],Stores[store_no],0))</f>
        <v>B</v>
      </c>
      <c r="G5271" t="str">
        <f>INDEX(Stores[location_city],MATCH(Sales[[#This Row],[store_no]],Stores[store_no],0))</f>
        <v>Cedar Rapids</v>
      </c>
      <c r="H5271" t="str">
        <f>INDEX(Stores[location_state],MATCH(Sales[[#This Row],[store_no]],Stores[store_no],0))</f>
        <v>Iowa</v>
      </c>
      <c r="I5271">
        <f>INDEX(Stores[sqft],MATCH(Sales[[#This Row],[store_no]],Stores[store_no],0))</f>
        <v>123700</v>
      </c>
      <c r="J5271" s="4" t="str">
        <f>INDEX(Departments[dept_name],MATCH(Sales[[#This Row],[dept_no]],Departments[dept_no],0))</f>
        <v>Toys</v>
      </c>
      <c r="K5271" s="4" t="str">
        <f>CONCATENATE(Sales[[#This Row],[region]],Sales[[#This Row],[storetype]])</f>
        <v>3B</v>
      </c>
      <c r="L5271" s="4">
        <f>INDEX(RegionStoreCount[Store Count],MATCH(Sales[[#This Row],[RegionStoretype]],RegionStoreCount[Region/Type],0))</f>
        <v>4</v>
      </c>
      <c r="M5271" s="4">
        <f>AND(Sales[[#This Row],[date]]&lt;=TY_YTDMax,Sales[[#This Row],[date]]&gt;=TY_YTDMin)*Sales[[#This Row],[sales]]</f>
        <v>0</v>
      </c>
      <c r="N5271" s="4">
        <f>AND(Sales[[#This Row],[date]]&lt;=LY_YTDMax,Sales[[#This Row],[date]]&gt;=LY_YTDMin)*Sales[[#This Row],[sales]]</f>
        <v>0</v>
      </c>
      <c r="O5271" s="4">
        <f>AND(Sales[[#This Row],[date]]&gt;=YoY_Min,Sales[[#This Row],[date]]&lt;=TY_YTDMax)*(Sales[[#This Row],[sales]]/Sales[[#This Row],[sqft]])</f>
        <v>0.29030307760711399</v>
      </c>
      <c r="P5271" s="4">
        <f>SUMIF(Sales[RegionStoretype],Sales[[#This Row],[RegionStoretype]],Sales[YoY_SSF])/Sales[[#This Row],[Region_TypeCount]]</f>
        <v>58.312187288105562</v>
      </c>
    </row>
    <row r="5272" spans="1:16" x14ac:dyDescent="0.25">
      <c r="A5272" s="1">
        <v>43098</v>
      </c>
      <c r="B5272">
        <v>24</v>
      </c>
      <c r="C5272">
        <v>1</v>
      </c>
      <c r="D5272">
        <v>13519.28</v>
      </c>
      <c r="E5272">
        <f>INDEX(Stores[region],MATCH(Sales[[#This Row],[store_no]],Stores[store_no],0))</f>
        <v>2</v>
      </c>
      <c r="F5272" t="str">
        <f>INDEX(Stores[storetype],MATCH(Sales[[#This Row],[store_no]],Stores[store_no],0))</f>
        <v>A</v>
      </c>
      <c r="G5272" t="str">
        <f>INDEX(Stores[location_city],MATCH(Sales[[#This Row],[store_no]],Stores[store_no],0))</f>
        <v>Winnetka</v>
      </c>
      <c r="H5272" t="str">
        <f>INDEX(Stores[location_state],MATCH(Sales[[#This Row],[store_no]],Stores[store_no],0))</f>
        <v>Illinois</v>
      </c>
      <c r="I5272">
        <f>INDEX(Stores[sqft],MATCH(Sales[[#This Row],[store_no]],Stores[store_no],0))</f>
        <v>207800</v>
      </c>
      <c r="J5272" s="4" t="str">
        <f>INDEX(Departments[dept_name],MATCH(Sales[[#This Row],[dept_no]],Departments[dept_no],0))</f>
        <v>Automotive</v>
      </c>
      <c r="K5272" s="4" t="str">
        <f>CONCATENATE(Sales[[#This Row],[region]],Sales[[#This Row],[storetype]])</f>
        <v>2A</v>
      </c>
      <c r="L5272" s="4">
        <f>INDEX(RegionStoreCount[Store Count],MATCH(Sales[[#This Row],[RegionStoretype]],RegionStoreCount[Region/Type],0))</f>
        <v>5</v>
      </c>
      <c r="M5272" s="4">
        <f>AND(Sales[[#This Row],[date]]&lt;=TY_YTDMax,Sales[[#This Row],[date]]&gt;=TY_YTDMin)*Sales[[#This Row],[sales]]</f>
        <v>0</v>
      </c>
      <c r="N5272" s="4">
        <f>AND(Sales[[#This Row],[date]]&lt;=LY_YTDMax,Sales[[#This Row],[date]]&gt;=LY_YTDMin)*Sales[[#This Row],[sales]]</f>
        <v>0</v>
      </c>
      <c r="O5272" s="4">
        <f>AND(Sales[[#This Row],[date]]&gt;=YoY_Min,Sales[[#This Row],[date]]&lt;=TY_YTDMax)*(Sales[[#This Row],[sales]]/Sales[[#This Row],[sqft]])</f>
        <v>6.5059095283926852E-2</v>
      </c>
      <c r="P5272" s="4">
        <f>SUMIF(Sales[RegionStoretype],Sales[[#This Row],[RegionStoretype]],Sales[YoY_SSF])/Sales[[#This Row],[Region_TypeCount]]</f>
        <v>60.052789354368521</v>
      </c>
    </row>
    <row r="5273" spans="1:16" x14ac:dyDescent="0.25">
      <c r="A5273" s="1">
        <v>43098</v>
      </c>
      <c r="B5273">
        <v>24</v>
      </c>
      <c r="C5273">
        <v>13</v>
      </c>
      <c r="D5273">
        <v>90214.811100000006</v>
      </c>
      <c r="E5273">
        <f>INDEX(Stores[region],MATCH(Sales[[#This Row],[store_no]],Stores[store_no],0))</f>
        <v>2</v>
      </c>
      <c r="F5273" t="str">
        <f>INDEX(Stores[storetype],MATCH(Sales[[#This Row],[store_no]],Stores[store_no],0))</f>
        <v>A</v>
      </c>
      <c r="G5273" t="str">
        <f>INDEX(Stores[location_city],MATCH(Sales[[#This Row],[store_no]],Stores[store_no],0))</f>
        <v>Winnetka</v>
      </c>
      <c r="H5273" t="str">
        <f>INDEX(Stores[location_state],MATCH(Sales[[#This Row],[store_no]],Stores[store_no],0))</f>
        <v>Illinois</v>
      </c>
      <c r="I5273">
        <f>INDEX(Stores[sqft],MATCH(Sales[[#This Row],[store_no]],Stores[store_no],0))</f>
        <v>207800</v>
      </c>
      <c r="J5273" s="4" t="str">
        <f>INDEX(Departments[dept_name],MATCH(Sales[[#This Row],[dept_no]],Departments[dept_no],0))</f>
        <v>Kids</v>
      </c>
      <c r="K5273" s="4" t="str">
        <f>CONCATENATE(Sales[[#This Row],[region]],Sales[[#This Row],[storetype]])</f>
        <v>2A</v>
      </c>
      <c r="L5273" s="4">
        <f>INDEX(RegionStoreCount[Store Count],MATCH(Sales[[#This Row],[RegionStoretype]],RegionStoreCount[Region/Type],0))</f>
        <v>5</v>
      </c>
      <c r="M5273" s="4">
        <f>AND(Sales[[#This Row],[date]]&lt;=TY_YTDMax,Sales[[#This Row],[date]]&gt;=TY_YTDMin)*Sales[[#This Row],[sales]]</f>
        <v>0</v>
      </c>
      <c r="N5273" s="4">
        <f>AND(Sales[[#This Row],[date]]&lt;=LY_YTDMax,Sales[[#This Row],[date]]&gt;=LY_YTDMin)*Sales[[#This Row],[sales]]</f>
        <v>0</v>
      </c>
      <c r="O5273" s="4">
        <f>AND(Sales[[#This Row],[date]]&gt;=YoY_Min,Sales[[#This Row],[date]]&lt;=TY_YTDMax)*(Sales[[#This Row],[sales]]/Sales[[#This Row],[sqft]])</f>
        <v>0.43414249807507221</v>
      </c>
      <c r="P5273" s="4">
        <f>SUMIF(Sales[RegionStoretype],Sales[[#This Row],[RegionStoretype]],Sales[YoY_SSF])/Sales[[#This Row],[Region_TypeCount]]</f>
        <v>60.052789354368521</v>
      </c>
    </row>
    <row r="5274" spans="1:16" x14ac:dyDescent="0.25">
      <c r="A5274" s="1">
        <v>43098</v>
      </c>
      <c r="B5274">
        <v>24</v>
      </c>
      <c r="C5274">
        <v>15</v>
      </c>
      <c r="D5274">
        <v>91879.017800000001</v>
      </c>
      <c r="E5274">
        <f>INDEX(Stores[region],MATCH(Sales[[#This Row],[store_no]],Stores[store_no],0))</f>
        <v>2</v>
      </c>
      <c r="F5274" t="str">
        <f>INDEX(Stores[storetype],MATCH(Sales[[#This Row],[store_no]],Stores[store_no],0))</f>
        <v>A</v>
      </c>
      <c r="G5274" t="str">
        <f>INDEX(Stores[location_city],MATCH(Sales[[#This Row],[store_no]],Stores[store_no],0))</f>
        <v>Winnetka</v>
      </c>
      <c r="H5274" t="str">
        <f>INDEX(Stores[location_state],MATCH(Sales[[#This Row],[store_no]],Stores[store_no],0))</f>
        <v>Illinois</v>
      </c>
      <c r="I5274">
        <f>INDEX(Stores[sqft],MATCH(Sales[[#This Row],[store_no]],Stores[store_no],0))</f>
        <v>207800</v>
      </c>
      <c r="J5274" s="4" t="str">
        <f>INDEX(Departments[dept_name],MATCH(Sales[[#This Row],[dept_no]],Departments[dept_no],0))</f>
        <v>Music</v>
      </c>
      <c r="K5274" s="4" t="str">
        <f>CONCATENATE(Sales[[#This Row],[region]],Sales[[#This Row],[storetype]])</f>
        <v>2A</v>
      </c>
      <c r="L5274" s="4">
        <f>INDEX(RegionStoreCount[Store Count],MATCH(Sales[[#This Row],[RegionStoretype]],RegionStoreCount[Region/Type],0))</f>
        <v>5</v>
      </c>
      <c r="M5274" s="4">
        <f>AND(Sales[[#This Row],[date]]&lt;=TY_YTDMax,Sales[[#This Row],[date]]&gt;=TY_YTDMin)*Sales[[#This Row],[sales]]</f>
        <v>0</v>
      </c>
      <c r="N5274" s="4">
        <f>AND(Sales[[#This Row],[date]]&lt;=LY_YTDMax,Sales[[#This Row],[date]]&gt;=LY_YTDMin)*Sales[[#This Row],[sales]]</f>
        <v>0</v>
      </c>
      <c r="O5274" s="4">
        <f>AND(Sales[[#This Row],[date]]&gt;=YoY_Min,Sales[[#This Row],[date]]&lt;=TY_YTDMax)*(Sales[[#This Row],[sales]]/Sales[[#This Row],[sqft]])</f>
        <v>0.44215119249278151</v>
      </c>
      <c r="P5274" s="4">
        <f>SUMIF(Sales[RegionStoretype],Sales[[#This Row],[RegionStoretype]],Sales[YoY_SSF])/Sales[[#This Row],[Region_TypeCount]]</f>
        <v>60.052789354368521</v>
      </c>
    </row>
    <row r="5275" spans="1:16" x14ac:dyDescent="0.25">
      <c r="A5275" s="1">
        <v>43098</v>
      </c>
      <c r="B5275">
        <v>24</v>
      </c>
      <c r="C5275">
        <v>16</v>
      </c>
      <c r="D5275">
        <v>23069.271800000002</v>
      </c>
      <c r="E5275">
        <f>INDEX(Stores[region],MATCH(Sales[[#This Row],[store_no]],Stores[store_no],0))</f>
        <v>2</v>
      </c>
      <c r="F5275" t="str">
        <f>INDEX(Stores[storetype],MATCH(Sales[[#This Row],[store_no]],Stores[store_no],0))</f>
        <v>A</v>
      </c>
      <c r="G5275" t="str">
        <f>INDEX(Stores[location_city],MATCH(Sales[[#This Row],[store_no]],Stores[store_no],0))</f>
        <v>Winnetka</v>
      </c>
      <c r="H5275" t="str">
        <f>INDEX(Stores[location_state],MATCH(Sales[[#This Row],[store_no]],Stores[store_no],0))</f>
        <v>Illinois</v>
      </c>
      <c r="I5275">
        <f>INDEX(Stores[sqft],MATCH(Sales[[#This Row],[store_no]],Stores[store_no],0))</f>
        <v>207800</v>
      </c>
      <c r="J5275" s="4" t="str">
        <f>INDEX(Departments[dept_name],MATCH(Sales[[#This Row],[dept_no]],Departments[dept_no],0))</f>
        <v>Outdoors</v>
      </c>
      <c r="K5275" s="4" t="str">
        <f>CONCATENATE(Sales[[#This Row],[region]],Sales[[#This Row],[storetype]])</f>
        <v>2A</v>
      </c>
      <c r="L5275" s="4">
        <f>INDEX(RegionStoreCount[Store Count],MATCH(Sales[[#This Row],[RegionStoretype]],RegionStoreCount[Region/Type],0))</f>
        <v>5</v>
      </c>
      <c r="M5275" s="4">
        <f>AND(Sales[[#This Row],[date]]&lt;=TY_YTDMax,Sales[[#This Row],[date]]&gt;=TY_YTDMin)*Sales[[#This Row],[sales]]</f>
        <v>0</v>
      </c>
      <c r="N5275" s="4">
        <f>AND(Sales[[#This Row],[date]]&lt;=LY_YTDMax,Sales[[#This Row],[date]]&gt;=LY_YTDMin)*Sales[[#This Row],[sales]]</f>
        <v>0</v>
      </c>
      <c r="O5275" s="4">
        <f>AND(Sales[[#This Row],[date]]&gt;=YoY_Min,Sales[[#This Row],[date]]&lt;=TY_YTDMax)*(Sales[[#This Row],[sales]]/Sales[[#This Row],[sqft]])</f>
        <v>0.1110167074109721</v>
      </c>
      <c r="P5275" s="4">
        <f>SUMIF(Sales[RegionStoretype],Sales[[#This Row],[RegionStoretype]],Sales[YoY_SSF])/Sales[[#This Row],[Region_TypeCount]]</f>
        <v>60.052789354368521</v>
      </c>
    </row>
    <row r="5276" spans="1:16" x14ac:dyDescent="0.25">
      <c r="A5276" s="1">
        <v>43098</v>
      </c>
      <c r="B5276">
        <v>24</v>
      </c>
      <c r="C5276">
        <v>17</v>
      </c>
      <c r="D5276">
        <v>179297.58259999999</v>
      </c>
      <c r="E5276">
        <f>INDEX(Stores[region],MATCH(Sales[[#This Row],[store_no]],Stores[store_no],0))</f>
        <v>2</v>
      </c>
      <c r="F5276" t="str">
        <f>INDEX(Stores[storetype],MATCH(Sales[[#This Row],[store_no]],Stores[store_no],0))</f>
        <v>A</v>
      </c>
      <c r="G5276" t="str">
        <f>INDEX(Stores[location_city],MATCH(Sales[[#This Row],[store_no]],Stores[store_no],0))</f>
        <v>Winnetka</v>
      </c>
      <c r="H5276" t="str">
        <f>INDEX(Stores[location_state],MATCH(Sales[[#This Row],[store_no]],Stores[store_no],0))</f>
        <v>Illinois</v>
      </c>
      <c r="I5276">
        <f>INDEX(Stores[sqft],MATCH(Sales[[#This Row],[store_no]],Stores[store_no],0))</f>
        <v>207800</v>
      </c>
      <c r="J5276" s="4" t="str">
        <f>INDEX(Departments[dept_name],MATCH(Sales[[#This Row],[dept_no]],Departments[dept_no],0))</f>
        <v>Shoes</v>
      </c>
      <c r="K5276" s="4" t="str">
        <f>CONCATENATE(Sales[[#This Row],[region]],Sales[[#This Row],[storetype]])</f>
        <v>2A</v>
      </c>
      <c r="L5276" s="4">
        <f>INDEX(RegionStoreCount[Store Count],MATCH(Sales[[#This Row],[RegionStoretype]],RegionStoreCount[Region/Type],0))</f>
        <v>5</v>
      </c>
      <c r="M5276" s="4">
        <f>AND(Sales[[#This Row],[date]]&lt;=TY_YTDMax,Sales[[#This Row],[date]]&gt;=TY_YTDMin)*Sales[[#This Row],[sales]]</f>
        <v>0</v>
      </c>
      <c r="N5276" s="4">
        <f>AND(Sales[[#This Row],[date]]&lt;=LY_YTDMax,Sales[[#This Row],[date]]&gt;=LY_YTDMin)*Sales[[#This Row],[sales]]</f>
        <v>0</v>
      </c>
      <c r="O5276" s="4">
        <f>AND(Sales[[#This Row],[date]]&gt;=YoY_Min,Sales[[#This Row],[date]]&lt;=TY_YTDMax)*(Sales[[#This Row],[sales]]/Sales[[#This Row],[sqft]])</f>
        <v>0.86283725986525506</v>
      </c>
      <c r="P5276" s="4">
        <f>SUMIF(Sales[RegionStoretype],Sales[[#This Row],[RegionStoretype]],Sales[YoY_SSF])/Sales[[#This Row],[Region_TypeCount]]</f>
        <v>60.052789354368521</v>
      </c>
    </row>
    <row r="5277" spans="1:16" x14ac:dyDescent="0.25">
      <c r="A5277" s="1">
        <v>43098</v>
      </c>
      <c r="B5277">
        <v>24</v>
      </c>
      <c r="C5277">
        <v>20</v>
      </c>
      <c r="D5277">
        <v>247874.58519999997</v>
      </c>
      <c r="E5277">
        <f>INDEX(Stores[region],MATCH(Sales[[#This Row],[store_no]],Stores[store_no],0))</f>
        <v>2</v>
      </c>
      <c r="F5277" t="str">
        <f>INDEX(Stores[storetype],MATCH(Sales[[#This Row],[store_no]],Stores[store_no],0))</f>
        <v>A</v>
      </c>
      <c r="G5277" t="str">
        <f>INDEX(Stores[location_city],MATCH(Sales[[#This Row],[store_no]],Stores[store_no],0))</f>
        <v>Winnetka</v>
      </c>
      <c r="H5277" t="str">
        <f>INDEX(Stores[location_state],MATCH(Sales[[#This Row],[store_no]],Stores[store_no],0))</f>
        <v>Illinois</v>
      </c>
      <c r="I5277">
        <f>INDEX(Stores[sqft],MATCH(Sales[[#This Row],[store_no]],Stores[store_no],0))</f>
        <v>207800</v>
      </c>
      <c r="J5277" s="4" t="str">
        <f>INDEX(Departments[dept_name],MATCH(Sales[[#This Row],[dept_no]],Departments[dept_no],0))</f>
        <v>Toys</v>
      </c>
      <c r="K5277" s="4" t="str">
        <f>CONCATENATE(Sales[[#This Row],[region]],Sales[[#This Row],[storetype]])</f>
        <v>2A</v>
      </c>
      <c r="L5277" s="4">
        <f>INDEX(RegionStoreCount[Store Count],MATCH(Sales[[#This Row],[RegionStoretype]],RegionStoreCount[Region/Type],0))</f>
        <v>5</v>
      </c>
      <c r="M5277" s="4">
        <f>AND(Sales[[#This Row],[date]]&lt;=TY_YTDMax,Sales[[#This Row],[date]]&gt;=TY_YTDMin)*Sales[[#This Row],[sales]]</f>
        <v>0</v>
      </c>
      <c r="N5277" s="4">
        <f>AND(Sales[[#This Row],[date]]&lt;=LY_YTDMax,Sales[[#This Row],[date]]&gt;=LY_YTDMin)*Sales[[#This Row],[sales]]</f>
        <v>0</v>
      </c>
      <c r="O5277" s="4">
        <f>AND(Sales[[#This Row],[date]]&gt;=YoY_Min,Sales[[#This Row],[date]]&lt;=TY_YTDMax)*(Sales[[#This Row],[sales]]/Sales[[#This Row],[sqft]])</f>
        <v>1.1928517093358997</v>
      </c>
      <c r="P5277" s="4">
        <f>SUMIF(Sales[RegionStoretype],Sales[[#This Row],[RegionStoretype]],Sales[YoY_SSF])/Sales[[#This Row],[Region_TypeCount]]</f>
        <v>60.052789354368521</v>
      </c>
    </row>
    <row r="5278" spans="1:16" x14ac:dyDescent="0.25">
      <c r="A5278" s="1">
        <v>43098</v>
      </c>
      <c r="B5278">
        <v>26</v>
      </c>
      <c r="C5278">
        <v>16</v>
      </c>
      <c r="D5278">
        <v>210474.77940000003</v>
      </c>
      <c r="E5278">
        <f>INDEX(Stores[region],MATCH(Sales[[#This Row],[store_no]],Stores[store_no],0))</f>
        <v>2</v>
      </c>
      <c r="F5278" t="str">
        <f>INDEX(Stores[storetype],MATCH(Sales[[#This Row],[store_no]],Stores[store_no],0))</f>
        <v>A</v>
      </c>
      <c r="G5278" t="str">
        <f>INDEX(Stores[location_city],MATCH(Sales[[#This Row],[store_no]],Stores[store_no],0))</f>
        <v>Carmel</v>
      </c>
      <c r="H5278" t="str">
        <f>INDEX(Stores[location_state],MATCH(Sales[[#This Row],[store_no]],Stores[store_no],0))</f>
        <v>Indiana</v>
      </c>
      <c r="I5278">
        <f>INDEX(Stores[sqft],MATCH(Sales[[#This Row],[store_no]],Stores[store_no],0))</f>
        <v>198500</v>
      </c>
      <c r="J5278" s="4" t="str">
        <f>INDEX(Departments[dept_name],MATCH(Sales[[#This Row],[dept_no]],Departments[dept_no],0))</f>
        <v>Outdoors</v>
      </c>
      <c r="K5278" s="4" t="str">
        <f>CONCATENATE(Sales[[#This Row],[region]],Sales[[#This Row],[storetype]])</f>
        <v>2A</v>
      </c>
      <c r="L5278" s="4">
        <f>INDEX(RegionStoreCount[Store Count],MATCH(Sales[[#This Row],[RegionStoretype]],RegionStoreCount[Region/Type],0))</f>
        <v>5</v>
      </c>
      <c r="M5278" s="4">
        <f>AND(Sales[[#This Row],[date]]&lt;=TY_YTDMax,Sales[[#This Row],[date]]&gt;=TY_YTDMin)*Sales[[#This Row],[sales]]</f>
        <v>0</v>
      </c>
      <c r="N5278" s="4">
        <f>AND(Sales[[#This Row],[date]]&lt;=LY_YTDMax,Sales[[#This Row],[date]]&gt;=LY_YTDMin)*Sales[[#This Row],[sales]]</f>
        <v>0</v>
      </c>
      <c r="O5278" s="4">
        <f>AND(Sales[[#This Row],[date]]&gt;=YoY_Min,Sales[[#This Row],[date]]&lt;=TY_YTDMax)*(Sales[[#This Row],[sales]]/Sales[[#This Row],[sqft]])</f>
        <v>1.0603263445843829</v>
      </c>
      <c r="P5278" s="4">
        <f>SUMIF(Sales[RegionStoretype],Sales[[#This Row],[RegionStoretype]],Sales[YoY_SSF])/Sales[[#This Row],[Region_TypeCount]]</f>
        <v>60.052789354368521</v>
      </c>
    </row>
    <row r="5279" spans="1:16" x14ac:dyDescent="0.25">
      <c r="A5279" s="1">
        <v>43098</v>
      </c>
      <c r="B5279">
        <v>26</v>
      </c>
      <c r="C5279">
        <v>20</v>
      </c>
      <c r="D5279">
        <v>59363.797200000001</v>
      </c>
      <c r="E5279">
        <f>INDEX(Stores[region],MATCH(Sales[[#This Row],[store_no]],Stores[store_no],0))</f>
        <v>2</v>
      </c>
      <c r="F5279" t="str">
        <f>INDEX(Stores[storetype],MATCH(Sales[[#This Row],[store_no]],Stores[store_no],0))</f>
        <v>A</v>
      </c>
      <c r="G5279" t="str">
        <f>INDEX(Stores[location_city],MATCH(Sales[[#This Row],[store_no]],Stores[store_no],0))</f>
        <v>Carmel</v>
      </c>
      <c r="H5279" t="str">
        <f>INDEX(Stores[location_state],MATCH(Sales[[#This Row],[store_no]],Stores[store_no],0))</f>
        <v>Indiana</v>
      </c>
      <c r="I5279">
        <f>INDEX(Stores[sqft],MATCH(Sales[[#This Row],[store_no]],Stores[store_no],0))</f>
        <v>198500</v>
      </c>
      <c r="J5279" s="4" t="str">
        <f>INDEX(Departments[dept_name],MATCH(Sales[[#This Row],[dept_no]],Departments[dept_no],0))</f>
        <v>Toys</v>
      </c>
      <c r="K5279" s="4" t="str">
        <f>CONCATENATE(Sales[[#This Row],[region]],Sales[[#This Row],[storetype]])</f>
        <v>2A</v>
      </c>
      <c r="L5279" s="4">
        <f>INDEX(RegionStoreCount[Store Count],MATCH(Sales[[#This Row],[RegionStoretype]],RegionStoreCount[Region/Type],0))</f>
        <v>5</v>
      </c>
      <c r="M5279" s="4">
        <f>AND(Sales[[#This Row],[date]]&lt;=TY_YTDMax,Sales[[#This Row],[date]]&gt;=TY_YTDMin)*Sales[[#This Row],[sales]]</f>
        <v>0</v>
      </c>
      <c r="N5279" s="4">
        <f>AND(Sales[[#This Row],[date]]&lt;=LY_YTDMax,Sales[[#This Row],[date]]&gt;=LY_YTDMin)*Sales[[#This Row],[sales]]</f>
        <v>0</v>
      </c>
      <c r="O5279" s="4">
        <f>AND(Sales[[#This Row],[date]]&gt;=YoY_Min,Sales[[#This Row],[date]]&lt;=TY_YTDMax)*(Sales[[#This Row],[sales]]/Sales[[#This Row],[sqft]])</f>
        <v>0.29906195062972291</v>
      </c>
      <c r="P5279" s="4">
        <f>SUMIF(Sales[RegionStoretype],Sales[[#This Row],[RegionStoretype]],Sales[YoY_SSF])/Sales[[#This Row],[Region_TypeCount]]</f>
        <v>60.052789354368521</v>
      </c>
    </row>
    <row r="5280" spans="1:16" x14ac:dyDescent="0.25">
      <c r="A5280" s="1">
        <v>43098</v>
      </c>
      <c r="B5280">
        <v>27</v>
      </c>
      <c r="C5280">
        <v>5</v>
      </c>
      <c r="D5280">
        <v>98140.719799999992</v>
      </c>
      <c r="E5280">
        <f>INDEX(Stores[region],MATCH(Sales[[#This Row],[store_no]],Stores[store_no],0))</f>
        <v>3</v>
      </c>
      <c r="F5280" t="str">
        <f>INDEX(Stores[storetype],MATCH(Sales[[#This Row],[store_no]],Stores[store_no],0))</f>
        <v>A</v>
      </c>
      <c r="G5280" t="str">
        <f>INDEX(Stores[location_city],MATCH(Sales[[#This Row],[store_no]],Stores[store_no],0))</f>
        <v>Springfield</v>
      </c>
      <c r="H5280" t="str">
        <f>INDEX(Stores[location_state],MATCH(Sales[[#This Row],[store_no]],Stores[store_no],0))</f>
        <v>Missouri</v>
      </c>
      <c r="I5280">
        <f>INDEX(Stores[sqft],MATCH(Sales[[#This Row],[store_no]],Stores[store_no],0))</f>
        <v>158200</v>
      </c>
      <c r="J5280" s="4" t="str">
        <f>INDEX(Departments[dept_name],MATCH(Sales[[#This Row],[dept_no]],Departments[dept_no],0))</f>
        <v>Clothing</v>
      </c>
      <c r="K5280" s="4" t="str">
        <f>CONCATENATE(Sales[[#This Row],[region]],Sales[[#This Row],[storetype]])</f>
        <v>3A</v>
      </c>
      <c r="L5280" s="4">
        <f>INDEX(RegionStoreCount[Store Count],MATCH(Sales[[#This Row],[RegionStoretype]],RegionStoreCount[Region/Type],0))</f>
        <v>9</v>
      </c>
      <c r="M5280" s="4">
        <f>AND(Sales[[#This Row],[date]]&lt;=TY_YTDMax,Sales[[#This Row],[date]]&gt;=TY_YTDMin)*Sales[[#This Row],[sales]]</f>
        <v>0</v>
      </c>
      <c r="N5280" s="4">
        <f>AND(Sales[[#This Row],[date]]&lt;=LY_YTDMax,Sales[[#This Row],[date]]&gt;=LY_YTDMin)*Sales[[#This Row],[sales]]</f>
        <v>0</v>
      </c>
      <c r="O5280" s="4">
        <f>AND(Sales[[#This Row],[date]]&gt;=YoY_Min,Sales[[#This Row],[date]]&lt;=TY_YTDMax)*(Sales[[#This Row],[sales]]/Sales[[#This Row],[sqft]])</f>
        <v>0.62035853223767379</v>
      </c>
      <c r="P5280" s="4">
        <f>SUMIF(Sales[RegionStoretype],Sales[[#This Row],[RegionStoretype]],Sales[YoY_SSF])/Sales[[#This Row],[Region_TypeCount]]</f>
        <v>53.603836561720975</v>
      </c>
    </row>
    <row r="5281" spans="1:16" x14ac:dyDescent="0.25">
      <c r="A5281" s="1">
        <v>43098</v>
      </c>
      <c r="B5281">
        <v>28</v>
      </c>
      <c r="C5281">
        <v>3</v>
      </c>
      <c r="D5281">
        <v>110857.79</v>
      </c>
      <c r="E5281">
        <f>INDEX(Stores[region],MATCH(Sales[[#This Row],[store_no]],Stores[store_no],0))</f>
        <v>2</v>
      </c>
      <c r="F5281" t="str">
        <f>INDEX(Stores[storetype],MATCH(Sales[[#This Row],[store_no]],Stores[store_no],0))</f>
        <v>A</v>
      </c>
      <c r="G5281" t="str">
        <f>INDEX(Stores[location_city],MATCH(Sales[[#This Row],[store_no]],Stores[store_no],0))</f>
        <v>Milwaukee</v>
      </c>
      <c r="H5281" t="str">
        <f>INDEX(Stores[location_state],MATCH(Sales[[#This Row],[store_no]],Stores[store_no],0))</f>
        <v>Wisconsin</v>
      </c>
      <c r="I5281">
        <f>INDEX(Stores[sqft],MATCH(Sales[[#This Row],[store_no]],Stores[store_no],0))</f>
        <v>203800</v>
      </c>
      <c r="J5281" s="4" t="str">
        <f>INDEX(Departments[dept_name],MATCH(Sales[[#This Row],[dept_no]],Departments[dept_no],0))</f>
        <v>Beauty</v>
      </c>
      <c r="K5281" s="4" t="str">
        <f>CONCATENATE(Sales[[#This Row],[region]],Sales[[#This Row],[storetype]])</f>
        <v>2A</v>
      </c>
      <c r="L5281" s="4">
        <f>INDEX(RegionStoreCount[Store Count],MATCH(Sales[[#This Row],[RegionStoretype]],RegionStoreCount[Region/Type],0))</f>
        <v>5</v>
      </c>
      <c r="M5281" s="4">
        <f>AND(Sales[[#This Row],[date]]&lt;=TY_YTDMax,Sales[[#This Row],[date]]&gt;=TY_YTDMin)*Sales[[#This Row],[sales]]</f>
        <v>0</v>
      </c>
      <c r="N5281" s="4">
        <f>AND(Sales[[#This Row],[date]]&lt;=LY_YTDMax,Sales[[#This Row],[date]]&gt;=LY_YTDMin)*Sales[[#This Row],[sales]]</f>
        <v>0</v>
      </c>
      <c r="O5281" s="4">
        <f>AND(Sales[[#This Row],[date]]&gt;=YoY_Min,Sales[[#This Row],[date]]&lt;=TY_YTDMax)*(Sales[[#This Row],[sales]]/Sales[[#This Row],[sqft]])</f>
        <v>0.54395382728164865</v>
      </c>
      <c r="P5281" s="4">
        <f>SUMIF(Sales[RegionStoretype],Sales[[#This Row],[RegionStoretype]],Sales[YoY_SSF])/Sales[[#This Row],[Region_TypeCount]]</f>
        <v>60.052789354368521</v>
      </c>
    </row>
    <row r="5282" spans="1:16" x14ac:dyDescent="0.25">
      <c r="A5282" s="1">
        <v>43098</v>
      </c>
      <c r="B5282">
        <v>29</v>
      </c>
      <c r="C5282">
        <v>18</v>
      </c>
      <c r="D5282">
        <v>232176.62720000002</v>
      </c>
      <c r="E5282">
        <f>INDEX(Stores[region],MATCH(Sales[[#This Row],[store_no]],Stores[store_no],0))</f>
        <v>1</v>
      </c>
      <c r="F5282" t="str">
        <f>INDEX(Stores[storetype],MATCH(Sales[[#This Row],[store_no]],Stores[store_no],0))</f>
        <v>B</v>
      </c>
      <c r="G5282" t="str">
        <f>INDEX(Stores[location_city],MATCH(Sales[[#This Row],[store_no]],Stores[store_no],0))</f>
        <v>Grand Rapids</v>
      </c>
      <c r="H5282" t="str">
        <f>INDEX(Stores[location_state],MATCH(Sales[[#This Row],[store_no]],Stores[store_no],0))</f>
        <v>Michigan</v>
      </c>
      <c r="I5282">
        <f>INDEX(Stores[sqft],MATCH(Sales[[#This Row],[store_no]],Stores[store_no],0))</f>
        <v>148300</v>
      </c>
      <c r="J5282" s="4" t="str">
        <f>INDEX(Departments[dept_name],MATCH(Sales[[#This Row],[dept_no]],Departments[dept_no],0))</f>
        <v>Sports</v>
      </c>
      <c r="K5282" s="4" t="str">
        <f>CONCATENATE(Sales[[#This Row],[region]],Sales[[#This Row],[storetype]])</f>
        <v>1B</v>
      </c>
      <c r="L5282" s="4">
        <f>INDEX(RegionStoreCount[Store Count],MATCH(Sales[[#This Row],[RegionStoretype]],RegionStoreCount[Region/Type],0))</f>
        <v>5</v>
      </c>
      <c r="M5282" s="4">
        <f>AND(Sales[[#This Row],[date]]&lt;=TY_YTDMax,Sales[[#This Row],[date]]&gt;=TY_YTDMin)*Sales[[#This Row],[sales]]</f>
        <v>0</v>
      </c>
      <c r="N5282" s="4">
        <f>AND(Sales[[#This Row],[date]]&lt;=LY_YTDMax,Sales[[#This Row],[date]]&gt;=LY_YTDMin)*Sales[[#This Row],[sales]]</f>
        <v>0</v>
      </c>
      <c r="O5282" s="4">
        <f>AND(Sales[[#This Row],[date]]&gt;=YoY_Min,Sales[[#This Row],[date]]&lt;=TY_YTDMax)*(Sales[[#This Row],[sales]]/Sales[[#This Row],[sqft]])</f>
        <v>1.5655875064059341</v>
      </c>
      <c r="P5282" s="4">
        <f>SUMIF(Sales[RegionStoretype],Sales[[#This Row],[RegionStoretype]],Sales[YoY_SSF])/Sales[[#This Row],[Region_TypeCount]]</f>
        <v>68.518982968140051</v>
      </c>
    </row>
    <row r="5283" spans="1:16" x14ac:dyDescent="0.25">
      <c r="A5283" s="1">
        <v>43098</v>
      </c>
      <c r="B5283">
        <v>30</v>
      </c>
      <c r="C5283">
        <v>4</v>
      </c>
      <c r="D5283">
        <v>22645.079299999998</v>
      </c>
      <c r="E5283">
        <f>INDEX(Stores[region],MATCH(Sales[[#This Row],[store_no]],Stores[store_no],0))</f>
        <v>1</v>
      </c>
      <c r="F5283" t="str">
        <f>INDEX(Stores[storetype],MATCH(Sales[[#This Row],[store_no]],Stores[store_no],0))</f>
        <v>C</v>
      </c>
      <c r="G5283" t="str">
        <f>INDEX(Stores[location_city],MATCH(Sales[[#This Row],[store_no]],Stores[store_no],0))</f>
        <v>Dayton</v>
      </c>
      <c r="H5283" t="str">
        <f>INDEX(Stores[location_state],MATCH(Sales[[#This Row],[store_no]],Stores[store_no],0))</f>
        <v>Ohio</v>
      </c>
      <c r="I5283">
        <f>INDEX(Stores[sqft],MATCH(Sales[[#This Row],[store_no]],Stores[store_no],0))</f>
        <v>90000</v>
      </c>
      <c r="J5283" s="4" t="str">
        <f>INDEX(Departments[dept_name],MATCH(Sales[[#This Row],[dept_no]],Departments[dept_no],0))</f>
        <v>Books</v>
      </c>
      <c r="K5283" s="4" t="str">
        <f>CONCATENATE(Sales[[#This Row],[region]],Sales[[#This Row],[storetype]])</f>
        <v>1C</v>
      </c>
      <c r="L5283" s="4">
        <f>INDEX(RegionStoreCount[Store Count],MATCH(Sales[[#This Row],[RegionStoretype]],RegionStoreCount[Region/Type],0))</f>
        <v>1</v>
      </c>
      <c r="M5283" s="4">
        <f>AND(Sales[[#This Row],[date]]&lt;=TY_YTDMax,Sales[[#This Row],[date]]&gt;=TY_YTDMin)*Sales[[#This Row],[sales]]</f>
        <v>0</v>
      </c>
      <c r="N5283" s="4">
        <f>AND(Sales[[#This Row],[date]]&lt;=LY_YTDMax,Sales[[#This Row],[date]]&gt;=LY_YTDMin)*Sales[[#This Row],[sales]]</f>
        <v>0</v>
      </c>
      <c r="O5283" s="4">
        <f>AND(Sales[[#This Row],[date]]&gt;=YoY_Min,Sales[[#This Row],[date]]&lt;=TY_YTDMax)*(Sales[[#This Row],[sales]]/Sales[[#This Row],[sqft]])</f>
        <v>0.25161199222222219</v>
      </c>
      <c r="P5283" s="4">
        <f>SUMIF(Sales[RegionStoretype],Sales[[#This Row],[RegionStoretype]],Sales[YoY_SSF])/Sales[[#This Row],[Region_TypeCount]]</f>
        <v>65.329042605555529</v>
      </c>
    </row>
    <row r="5284" spans="1:16" x14ac:dyDescent="0.25">
      <c r="A5284" s="1">
        <v>43098</v>
      </c>
      <c r="B5284">
        <v>30</v>
      </c>
      <c r="C5284">
        <v>9</v>
      </c>
      <c r="D5284">
        <v>952.01610000000005</v>
      </c>
      <c r="E5284">
        <f>INDEX(Stores[region],MATCH(Sales[[#This Row],[store_no]],Stores[store_no],0))</f>
        <v>1</v>
      </c>
      <c r="F5284" t="str">
        <f>INDEX(Stores[storetype],MATCH(Sales[[#This Row],[store_no]],Stores[store_no],0))</f>
        <v>C</v>
      </c>
      <c r="G5284" t="str">
        <f>INDEX(Stores[location_city],MATCH(Sales[[#This Row],[store_no]],Stores[store_no],0))</f>
        <v>Dayton</v>
      </c>
      <c r="H5284" t="str">
        <f>INDEX(Stores[location_state],MATCH(Sales[[#This Row],[store_no]],Stores[store_no],0))</f>
        <v>Ohio</v>
      </c>
      <c r="I5284">
        <f>INDEX(Stores[sqft],MATCH(Sales[[#This Row],[store_no]],Stores[store_no],0))</f>
        <v>90000</v>
      </c>
      <c r="J5284" s="4" t="str">
        <f>INDEX(Departments[dept_name],MATCH(Sales[[#This Row],[dept_no]],Departments[dept_no],0))</f>
        <v>Garden</v>
      </c>
      <c r="K5284" s="4" t="str">
        <f>CONCATENATE(Sales[[#This Row],[region]],Sales[[#This Row],[storetype]])</f>
        <v>1C</v>
      </c>
      <c r="L5284" s="4">
        <f>INDEX(RegionStoreCount[Store Count],MATCH(Sales[[#This Row],[RegionStoretype]],RegionStoreCount[Region/Type],0))</f>
        <v>1</v>
      </c>
      <c r="M5284" s="4">
        <f>AND(Sales[[#This Row],[date]]&lt;=TY_YTDMax,Sales[[#This Row],[date]]&gt;=TY_YTDMin)*Sales[[#This Row],[sales]]</f>
        <v>0</v>
      </c>
      <c r="N5284" s="4">
        <f>AND(Sales[[#This Row],[date]]&lt;=LY_YTDMax,Sales[[#This Row],[date]]&gt;=LY_YTDMin)*Sales[[#This Row],[sales]]</f>
        <v>0</v>
      </c>
      <c r="O5284" s="4">
        <f>AND(Sales[[#This Row],[date]]&gt;=YoY_Min,Sales[[#This Row],[date]]&lt;=TY_YTDMax)*(Sales[[#This Row],[sales]]/Sales[[#This Row],[sqft]])</f>
        <v>1.0577956666666668E-2</v>
      </c>
      <c r="P5284" s="4">
        <f>SUMIF(Sales[RegionStoretype],Sales[[#This Row],[RegionStoretype]],Sales[YoY_SSF])/Sales[[#This Row],[Region_TypeCount]]</f>
        <v>65.329042605555529</v>
      </c>
    </row>
    <row r="5285" spans="1:16" x14ac:dyDescent="0.25">
      <c r="A5285" s="1">
        <v>43098</v>
      </c>
      <c r="B5285">
        <v>30</v>
      </c>
      <c r="C5285">
        <v>20</v>
      </c>
      <c r="D5285">
        <v>2426.5911000000001</v>
      </c>
      <c r="E5285">
        <f>INDEX(Stores[region],MATCH(Sales[[#This Row],[store_no]],Stores[store_no],0))</f>
        <v>1</v>
      </c>
      <c r="F5285" t="str">
        <f>INDEX(Stores[storetype],MATCH(Sales[[#This Row],[store_no]],Stores[store_no],0))</f>
        <v>C</v>
      </c>
      <c r="G5285" t="str">
        <f>INDEX(Stores[location_city],MATCH(Sales[[#This Row],[store_no]],Stores[store_no],0))</f>
        <v>Dayton</v>
      </c>
      <c r="H5285" t="str">
        <f>INDEX(Stores[location_state],MATCH(Sales[[#This Row],[store_no]],Stores[store_no],0))</f>
        <v>Ohio</v>
      </c>
      <c r="I5285">
        <f>INDEX(Stores[sqft],MATCH(Sales[[#This Row],[store_no]],Stores[store_no],0))</f>
        <v>90000</v>
      </c>
      <c r="J5285" s="4" t="str">
        <f>INDEX(Departments[dept_name],MATCH(Sales[[#This Row],[dept_no]],Departments[dept_no],0))</f>
        <v>Toys</v>
      </c>
      <c r="K5285" s="4" t="str">
        <f>CONCATENATE(Sales[[#This Row],[region]],Sales[[#This Row],[storetype]])</f>
        <v>1C</v>
      </c>
      <c r="L5285" s="4">
        <f>INDEX(RegionStoreCount[Store Count],MATCH(Sales[[#This Row],[RegionStoretype]],RegionStoreCount[Region/Type],0))</f>
        <v>1</v>
      </c>
      <c r="M5285" s="4">
        <f>AND(Sales[[#This Row],[date]]&lt;=TY_YTDMax,Sales[[#This Row],[date]]&gt;=TY_YTDMin)*Sales[[#This Row],[sales]]</f>
        <v>0</v>
      </c>
      <c r="N5285" s="4">
        <f>AND(Sales[[#This Row],[date]]&lt;=LY_YTDMax,Sales[[#This Row],[date]]&gt;=LY_YTDMin)*Sales[[#This Row],[sales]]</f>
        <v>0</v>
      </c>
      <c r="O5285" s="4">
        <f>AND(Sales[[#This Row],[date]]&gt;=YoY_Min,Sales[[#This Row],[date]]&lt;=TY_YTDMax)*(Sales[[#This Row],[sales]]/Sales[[#This Row],[sqft]])</f>
        <v>2.6962123333333334E-2</v>
      </c>
      <c r="P5285" s="4">
        <f>SUMIF(Sales[RegionStoretype],Sales[[#This Row],[RegionStoretype]],Sales[YoY_SSF])/Sales[[#This Row],[Region_TypeCount]]</f>
        <v>65.329042605555529</v>
      </c>
    </row>
    <row r="5286" spans="1:16" x14ac:dyDescent="0.25">
      <c r="A5286" s="1">
        <v>43098</v>
      </c>
      <c r="B5286">
        <v>31</v>
      </c>
      <c r="C5286">
        <v>4</v>
      </c>
      <c r="D5286">
        <v>79207.531599999988</v>
      </c>
      <c r="E5286">
        <f>INDEX(Stores[region],MATCH(Sales[[#This Row],[store_no]],Stores[store_no],0))</f>
        <v>3</v>
      </c>
      <c r="F5286" t="str">
        <f>INDEX(Stores[storetype],MATCH(Sales[[#This Row],[store_no]],Stores[store_no],0))</f>
        <v>A</v>
      </c>
      <c r="G5286" t="str">
        <f>INDEX(Stores[location_city],MATCH(Sales[[#This Row],[store_no]],Stores[store_no],0))</f>
        <v>Rapid City</v>
      </c>
      <c r="H5286" t="str">
        <f>INDEX(Stores[location_state],MATCH(Sales[[#This Row],[store_no]],Stores[store_no],0))</f>
        <v>South Dakota</v>
      </c>
      <c r="I5286">
        <f>INDEX(Stores[sqft],MATCH(Sales[[#This Row],[store_no]],Stores[store_no],0))</f>
        <v>200100</v>
      </c>
      <c r="J5286" s="4" t="str">
        <f>INDEX(Departments[dept_name],MATCH(Sales[[#This Row],[dept_no]],Departments[dept_no],0))</f>
        <v>Books</v>
      </c>
      <c r="K5286" s="4" t="str">
        <f>CONCATENATE(Sales[[#This Row],[region]],Sales[[#This Row],[storetype]])</f>
        <v>3A</v>
      </c>
      <c r="L5286" s="4">
        <f>INDEX(RegionStoreCount[Store Count],MATCH(Sales[[#This Row],[RegionStoretype]],RegionStoreCount[Region/Type],0))</f>
        <v>9</v>
      </c>
      <c r="M5286" s="4">
        <f>AND(Sales[[#This Row],[date]]&lt;=TY_YTDMax,Sales[[#This Row],[date]]&gt;=TY_YTDMin)*Sales[[#This Row],[sales]]</f>
        <v>0</v>
      </c>
      <c r="N5286" s="4">
        <f>AND(Sales[[#This Row],[date]]&lt;=LY_YTDMax,Sales[[#This Row],[date]]&gt;=LY_YTDMin)*Sales[[#This Row],[sales]]</f>
        <v>0</v>
      </c>
      <c r="O5286" s="4">
        <f>AND(Sales[[#This Row],[date]]&gt;=YoY_Min,Sales[[#This Row],[date]]&lt;=TY_YTDMax)*(Sales[[#This Row],[sales]]/Sales[[#This Row],[sqft]])</f>
        <v>0.39583973813093448</v>
      </c>
      <c r="P5286" s="4">
        <f>SUMIF(Sales[RegionStoretype],Sales[[#This Row],[RegionStoretype]],Sales[YoY_SSF])/Sales[[#This Row],[Region_TypeCount]]</f>
        <v>53.603836561720975</v>
      </c>
    </row>
    <row r="5287" spans="1:16" x14ac:dyDescent="0.25">
      <c r="A5287" s="1">
        <v>43098</v>
      </c>
      <c r="B5287">
        <v>31</v>
      </c>
      <c r="C5287">
        <v>7</v>
      </c>
      <c r="D5287">
        <v>41269.127</v>
      </c>
      <c r="E5287">
        <f>INDEX(Stores[region],MATCH(Sales[[#This Row],[store_no]],Stores[store_no],0))</f>
        <v>3</v>
      </c>
      <c r="F5287" t="str">
        <f>INDEX(Stores[storetype],MATCH(Sales[[#This Row],[store_no]],Stores[store_no],0))</f>
        <v>A</v>
      </c>
      <c r="G5287" t="str">
        <f>INDEX(Stores[location_city],MATCH(Sales[[#This Row],[store_no]],Stores[store_no],0))</f>
        <v>Rapid City</v>
      </c>
      <c r="H5287" t="str">
        <f>INDEX(Stores[location_state],MATCH(Sales[[#This Row],[store_no]],Stores[store_no],0))</f>
        <v>South Dakota</v>
      </c>
      <c r="I5287">
        <f>INDEX(Stores[sqft],MATCH(Sales[[#This Row],[store_no]],Stores[store_no],0))</f>
        <v>200100</v>
      </c>
      <c r="J5287" s="4" t="str">
        <f>INDEX(Departments[dept_name],MATCH(Sales[[#This Row],[dept_no]],Departments[dept_no],0))</f>
        <v>Electronics</v>
      </c>
      <c r="K5287" s="4" t="str">
        <f>CONCATENATE(Sales[[#This Row],[region]],Sales[[#This Row],[storetype]])</f>
        <v>3A</v>
      </c>
      <c r="L5287" s="4">
        <f>INDEX(RegionStoreCount[Store Count],MATCH(Sales[[#This Row],[RegionStoretype]],RegionStoreCount[Region/Type],0))</f>
        <v>9</v>
      </c>
      <c r="M5287" s="4">
        <f>AND(Sales[[#This Row],[date]]&lt;=TY_YTDMax,Sales[[#This Row],[date]]&gt;=TY_YTDMin)*Sales[[#This Row],[sales]]</f>
        <v>0</v>
      </c>
      <c r="N5287" s="4">
        <f>AND(Sales[[#This Row],[date]]&lt;=LY_YTDMax,Sales[[#This Row],[date]]&gt;=LY_YTDMin)*Sales[[#This Row],[sales]]</f>
        <v>0</v>
      </c>
      <c r="O5287" s="4">
        <f>AND(Sales[[#This Row],[date]]&gt;=YoY_Min,Sales[[#This Row],[date]]&lt;=TY_YTDMax)*(Sales[[#This Row],[sales]]/Sales[[#This Row],[sqft]])</f>
        <v>0.20624251374312844</v>
      </c>
      <c r="P5287" s="4">
        <f>SUMIF(Sales[RegionStoretype],Sales[[#This Row],[RegionStoretype]],Sales[YoY_SSF])/Sales[[#This Row],[Region_TypeCount]]</f>
        <v>53.603836561720975</v>
      </c>
    </row>
    <row r="5288" spans="1:16" x14ac:dyDescent="0.25">
      <c r="A5288" s="1">
        <v>43098</v>
      </c>
      <c r="B5288">
        <v>33</v>
      </c>
      <c r="C5288">
        <v>8</v>
      </c>
      <c r="D5288">
        <v>14993.3182</v>
      </c>
      <c r="E5288">
        <f>INDEX(Stores[region],MATCH(Sales[[#This Row],[store_no]],Stores[store_no],0))</f>
        <v>3</v>
      </c>
      <c r="F5288" t="str">
        <f>INDEX(Stores[storetype],MATCH(Sales[[#This Row],[store_no]],Stores[store_no],0))</f>
        <v>A</v>
      </c>
      <c r="G5288" t="str">
        <f>INDEX(Stores[location_city],MATCH(Sales[[#This Row],[store_no]],Stores[store_no],0))</f>
        <v>Omaha</v>
      </c>
      <c r="H5288" t="str">
        <f>INDEX(Stores[location_state],MATCH(Sales[[#This Row],[store_no]],Stores[store_no],0))</f>
        <v>Nebraska</v>
      </c>
      <c r="I5288">
        <f>INDEX(Stores[sqft],MATCH(Sales[[#This Row],[store_no]],Stores[store_no],0))</f>
        <v>40700</v>
      </c>
      <c r="J5288" s="4" t="str">
        <f>INDEX(Departments[dept_name],MATCH(Sales[[#This Row],[dept_no]],Departments[dept_no],0))</f>
        <v>Games</v>
      </c>
      <c r="K5288" s="4" t="str">
        <f>CONCATENATE(Sales[[#This Row],[region]],Sales[[#This Row],[storetype]])</f>
        <v>3A</v>
      </c>
      <c r="L5288" s="4">
        <f>INDEX(RegionStoreCount[Store Count],MATCH(Sales[[#This Row],[RegionStoretype]],RegionStoreCount[Region/Type],0))</f>
        <v>9</v>
      </c>
      <c r="M5288" s="4">
        <f>AND(Sales[[#This Row],[date]]&lt;=TY_YTDMax,Sales[[#This Row],[date]]&gt;=TY_YTDMin)*Sales[[#This Row],[sales]]</f>
        <v>0</v>
      </c>
      <c r="N5288" s="4">
        <f>AND(Sales[[#This Row],[date]]&lt;=LY_YTDMax,Sales[[#This Row],[date]]&gt;=LY_YTDMin)*Sales[[#This Row],[sales]]</f>
        <v>0</v>
      </c>
      <c r="O5288" s="4">
        <f>AND(Sales[[#This Row],[date]]&gt;=YoY_Min,Sales[[#This Row],[date]]&lt;=TY_YTDMax)*(Sales[[#This Row],[sales]]/Sales[[#This Row],[sqft]])</f>
        <v>0.36838619656019655</v>
      </c>
      <c r="P5288" s="4">
        <f>SUMIF(Sales[RegionStoretype],Sales[[#This Row],[RegionStoretype]],Sales[YoY_SSF])/Sales[[#This Row],[Region_TypeCount]]</f>
        <v>53.603836561720975</v>
      </c>
    </row>
    <row r="5289" spans="1:16" x14ac:dyDescent="0.25">
      <c r="A5289" s="1">
        <v>43098</v>
      </c>
      <c r="B5289">
        <v>33</v>
      </c>
      <c r="C5289">
        <v>15</v>
      </c>
      <c r="D5289">
        <v>309.83680000000004</v>
      </c>
      <c r="E5289">
        <f>INDEX(Stores[region],MATCH(Sales[[#This Row],[store_no]],Stores[store_no],0))</f>
        <v>3</v>
      </c>
      <c r="F5289" t="str">
        <f>INDEX(Stores[storetype],MATCH(Sales[[#This Row],[store_no]],Stores[store_no],0))</f>
        <v>A</v>
      </c>
      <c r="G5289" t="str">
        <f>INDEX(Stores[location_city],MATCH(Sales[[#This Row],[store_no]],Stores[store_no],0))</f>
        <v>Omaha</v>
      </c>
      <c r="H5289" t="str">
        <f>INDEX(Stores[location_state],MATCH(Sales[[#This Row],[store_no]],Stores[store_no],0))</f>
        <v>Nebraska</v>
      </c>
      <c r="I5289">
        <f>INDEX(Stores[sqft],MATCH(Sales[[#This Row],[store_no]],Stores[store_no],0))</f>
        <v>40700</v>
      </c>
      <c r="J5289" s="4" t="str">
        <f>INDEX(Departments[dept_name],MATCH(Sales[[#This Row],[dept_no]],Departments[dept_no],0))</f>
        <v>Music</v>
      </c>
      <c r="K5289" s="4" t="str">
        <f>CONCATENATE(Sales[[#This Row],[region]],Sales[[#This Row],[storetype]])</f>
        <v>3A</v>
      </c>
      <c r="L5289" s="4">
        <f>INDEX(RegionStoreCount[Store Count],MATCH(Sales[[#This Row],[RegionStoretype]],RegionStoreCount[Region/Type],0))</f>
        <v>9</v>
      </c>
      <c r="M5289" s="4">
        <f>AND(Sales[[#This Row],[date]]&lt;=TY_YTDMax,Sales[[#This Row],[date]]&gt;=TY_YTDMin)*Sales[[#This Row],[sales]]</f>
        <v>0</v>
      </c>
      <c r="N5289" s="4">
        <f>AND(Sales[[#This Row],[date]]&lt;=LY_YTDMax,Sales[[#This Row],[date]]&gt;=LY_YTDMin)*Sales[[#This Row],[sales]]</f>
        <v>0</v>
      </c>
      <c r="O5289" s="4">
        <f>AND(Sales[[#This Row],[date]]&gt;=YoY_Min,Sales[[#This Row],[date]]&lt;=TY_YTDMax)*(Sales[[#This Row],[sales]]/Sales[[#This Row],[sqft]])</f>
        <v>7.6126977886977892E-3</v>
      </c>
      <c r="P5289" s="4">
        <f>SUMIF(Sales[RegionStoretype],Sales[[#This Row],[RegionStoretype]],Sales[YoY_SSF])/Sales[[#This Row],[Region_TypeCount]]</f>
        <v>53.603836561720975</v>
      </c>
    </row>
    <row r="5290" spans="1:16" x14ac:dyDescent="0.25">
      <c r="A5290" s="1">
        <v>43098</v>
      </c>
      <c r="B5290">
        <v>33</v>
      </c>
      <c r="C5290">
        <v>17</v>
      </c>
      <c r="D5290">
        <v>5029.3599999999997</v>
      </c>
      <c r="E5290">
        <f>INDEX(Stores[region],MATCH(Sales[[#This Row],[store_no]],Stores[store_no],0))</f>
        <v>3</v>
      </c>
      <c r="F5290" t="str">
        <f>INDEX(Stores[storetype],MATCH(Sales[[#This Row],[store_no]],Stores[store_no],0))</f>
        <v>A</v>
      </c>
      <c r="G5290" t="str">
        <f>INDEX(Stores[location_city],MATCH(Sales[[#This Row],[store_no]],Stores[store_no],0))</f>
        <v>Omaha</v>
      </c>
      <c r="H5290" t="str">
        <f>INDEX(Stores[location_state],MATCH(Sales[[#This Row],[store_no]],Stores[store_no],0))</f>
        <v>Nebraska</v>
      </c>
      <c r="I5290">
        <f>INDEX(Stores[sqft],MATCH(Sales[[#This Row],[store_no]],Stores[store_no],0))</f>
        <v>40700</v>
      </c>
      <c r="J5290" s="4" t="str">
        <f>INDEX(Departments[dept_name],MATCH(Sales[[#This Row],[dept_no]],Departments[dept_no],0))</f>
        <v>Shoes</v>
      </c>
      <c r="K5290" s="4" t="str">
        <f>CONCATENATE(Sales[[#This Row],[region]],Sales[[#This Row],[storetype]])</f>
        <v>3A</v>
      </c>
      <c r="L5290" s="4">
        <f>INDEX(RegionStoreCount[Store Count],MATCH(Sales[[#This Row],[RegionStoretype]],RegionStoreCount[Region/Type],0))</f>
        <v>9</v>
      </c>
      <c r="M5290" s="4">
        <f>AND(Sales[[#This Row],[date]]&lt;=TY_YTDMax,Sales[[#This Row],[date]]&gt;=TY_YTDMin)*Sales[[#This Row],[sales]]</f>
        <v>0</v>
      </c>
      <c r="N5290" s="4">
        <f>AND(Sales[[#This Row],[date]]&lt;=LY_YTDMax,Sales[[#This Row],[date]]&gt;=LY_YTDMin)*Sales[[#This Row],[sales]]</f>
        <v>0</v>
      </c>
      <c r="O5290" s="4">
        <f>AND(Sales[[#This Row],[date]]&gt;=YoY_Min,Sales[[#This Row],[date]]&lt;=TY_YTDMax)*(Sales[[#This Row],[sales]]/Sales[[#This Row],[sqft]])</f>
        <v>0.12357149877149877</v>
      </c>
      <c r="P5290" s="4">
        <f>SUMIF(Sales[RegionStoretype],Sales[[#This Row],[RegionStoretype]],Sales[YoY_SSF])/Sales[[#This Row],[Region_TypeCount]]</f>
        <v>53.603836561720975</v>
      </c>
    </row>
    <row r="5291" spans="1:16" x14ac:dyDescent="0.25">
      <c r="A5291" s="1">
        <v>43098</v>
      </c>
      <c r="B5291">
        <v>33</v>
      </c>
      <c r="C5291">
        <v>20</v>
      </c>
      <c r="D5291">
        <v>1481.9796000000001</v>
      </c>
      <c r="E5291">
        <f>INDEX(Stores[region],MATCH(Sales[[#This Row],[store_no]],Stores[store_no],0))</f>
        <v>3</v>
      </c>
      <c r="F5291" t="str">
        <f>INDEX(Stores[storetype],MATCH(Sales[[#This Row],[store_no]],Stores[store_no],0))</f>
        <v>A</v>
      </c>
      <c r="G5291" t="str">
        <f>INDEX(Stores[location_city],MATCH(Sales[[#This Row],[store_no]],Stores[store_no],0))</f>
        <v>Omaha</v>
      </c>
      <c r="H5291" t="str">
        <f>INDEX(Stores[location_state],MATCH(Sales[[#This Row],[store_no]],Stores[store_no],0))</f>
        <v>Nebraska</v>
      </c>
      <c r="I5291">
        <f>INDEX(Stores[sqft],MATCH(Sales[[#This Row],[store_no]],Stores[store_no],0))</f>
        <v>40700</v>
      </c>
      <c r="J5291" s="4" t="str">
        <f>INDEX(Departments[dept_name],MATCH(Sales[[#This Row],[dept_no]],Departments[dept_no],0))</f>
        <v>Toys</v>
      </c>
      <c r="K5291" s="4" t="str">
        <f>CONCATENATE(Sales[[#This Row],[region]],Sales[[#This Row],[storetype]])</f>
        <v>3A</v>
      </c>
      <c r="L5291" s="4">
        <f>INDEX(RegionStoreCount[Store Count],MATCH(Sales[[#This Row],[RegionStoretype]],RegionStoreCount[Region/Type],0))</f>
        <v>9</v>
      </c>
      <c r="M5291" s="4">
        <f>AND(Sales[[#This Row],[date]]&lt;=TY_YTDMax,Sales[[#This Row],[date]]&gt;=TY_YTDMin)*Sales[[#This Row],[sales]]</f>
        <v>0</v>
      </c>
      <c r="N5291" s="4">
        <f>AND(Sales[[#This Row],[date]]&lt;=LY_YTDMax,Sales[[#This Row],[date]]&gt;=LY_YTDMin)*Sales[[#This Row],[sales]]</f>
        <v>0</v>
      </c>
      <c r="O5291" s="4">
        <f>AND(Sales[[#This Row],[date]]&gt;=YoY_Min,Sales[[#This Row],[date]]&lt;=TY_YTDMax)*(Sales[[#This Row],[sales]]/Sales[[#This Row],[sqft]])</f>
        <v>3.6412275184275186E-2</v>
      </c>
      <c r="P5291" s="4">
        <f>SUMIF(Sales[RegionStoretype],Sales[[#This Row],[RegionStoretype]],Sales[YoY_SSF])/Sales[[#This Row],[Region_TypeCount]]</f>
        <v>53.603836561720975</v>
      </c>
    </row>
    <row r="5292" spans="1:16" x14ac:dyDescent="0.25">
      <c r="A5292" s="1">
        <v>43098</v>
      </c>
      <c r="B5292">
        <v>34</v>
      </c>
      <c r="C5292">
        <v>6</v>
      </c>
      <c r="D5292">
        <v>53250.252500000002</v>
      </c>
      <c r="E5292">
        <f>INDEX(Stores[region],MATCH(Sales[[#This Row],[store_no]],Stores[store_no],0))</f>
        <v>1</v>
      </c>
      <c r="F5292" t="str">
        <f>INDEX(Stores[storetype],MATCH(Sales[[#This Row],[store_no]],Stores[store_no],0))</f>
        <v>A</v>
      </c>
      <c r="G5292" t="str">
        <f>INDEX(Stores[location_city],MATCH(Sales[[#This Row],[store_no]],Stores[store_no],0))</f>
        <v>Toledo</v>
      </c>
      <c r="H5292" t="str">
        <f>INDEX(Stores[location_state],MATCH(Sales[[#This Row],[store_no]],Stores[store_no],0))</f>
        <v>Ohio</v>
      </c>
      <c r="I5292">
        <f>INDEX(Stores[sqft],MATCH(Sales[[#This Row],[store_no]],Stores[store_no],0))</f>
        <v>207900</v>
      </c>
      <c r="J5292" s="4" t="str">
        <f>INDEX(Departments[dept_name],MATCH(Sales[[#This Row],[dept_no]],Departments[dept_no],0))</f>
        <v>Computers</v>
      </c>
      <c r="K5292" s="4" t="str">
        <f>CONCATENATE(Sales[[#This Row],[region]],Sales[[#This Row],[storetype]])</f>
        <v>1A</v>
      </c>
      <c r="L5292" s="4">
        <f>INDEX(RegionStoreCount[Store Count],MATCH(Sales[[#This Row],[RegionStoretype]],RegionStoreCount[Region/Type],0))</f>
        <v>5</v>
      </c>
      <c r="M5292" s="4">
        <f>AND(Sales[[#This Row],[date]]&lt;=TY_YTDMax,Sales[[#This Row],[date]]&gt;=TY_YTDMin)*Sales[[#This Row],[sales]]</f>
        <v>0</v>
      </c>
      <c r="N5292" s="4">
        <f>AND(Sales[[#This Row],[date]]&lt;=LY_YTDMax,Sales[[#This Row],[date]]&gt;=LY_YTDMin)*Sales[[#This Row],[sales]]</f>
        <v>0</v>
      </c>
      <c r="O5292" s="4">
        <f>AND(Sales[[#This Row],[date]]&gt;=YoY_Min,Sales[[#This Row],[date]]&lt;=TY_YTDMax)*(Sales[[#This Row],[sales]]/Sales[[#This Row],[sqft]])</f>
        <v>0.25613397065897064</v>
      </c>
      <c r="P5292" s="4">
        <f>SUMIF(Sales[RegionStoretype],Sales[[#This Row],[RegionStoretype]],Sales[YoY_SSF])/Sales[[#This Row],[Region_TypeCount]]</f>
        <v>59.469551530910678</v>
      </c>
    </row>
    <row r="5293" spans="1:16" x14ac:dyDescent="0.25">
      <c r="A5293" s="1">
        <v>43098</v>
      </c>
      <c r="B5293">
        <v>34</v>
      </c>
      <c r="C5293">
        <v>16</v>
      </c>
      <c r="D5293">
        <v>22708.459600000002</v>
      </c>
      <c r="E5293">
        <f>INDEX(Stores[region],MATCH(Sales[[#This Row],[store_no]],Stores[store_no],0))</f>
        <v>1</v>
      </c>
      <c r="F5293" t="str">
        <f>INDEX(Stores[storetype],MATCH(Sales[[#This Row],[store_no]],Stores[store_no],0))</f>
        <v>A</v>
      </c>
      <c r="G5293" t="str">
        <f>INDEX(Stores[location_city],MATCH(Sales[[#This Row],[store_no]],Stores[store_no],0))</f>
        <v>Toledo</v>
      </c>
      <c r="H5293" t="str">
        <f>INDEX(Stores[location_state],MATCH(Sales[[#This Row],[store_no]],Stores[store_no],0))</f>
        <v>Ohio</v>
      </c>
      <c r="I5293">
        <f>INDEX(Stores[sqft],MATCH(Sales[[#This Row],[store_no]],Stores[store_no],0))</f>
        <v>207900</v>
      </c>
      <c r="J5293" s="4" t="str">
        <f>INDEX(Departments[dept_name],MATCH(Sales[[#This Row],[dept_no]],Departments[dept_no],0))</f>
        <v>Outdoors</v>
      </c>
      <c r="K5293" s="4" t="str">
        <f>CONCATENATE(Sales[[#This Row],[region]],Sales[[#This Row],[storetype]])</f>
        <v>1A</v>
      </c>
      <c r="L5293" s="4">
        <f>INDEX(RegionStoreCount[Store Count],MATCH(Sales[[#This Row],[RegionStoretype]],RegionStoreCount[Region/Type],0))</f>
        <v>5</v>
      </c>
      <c r="M5293" s="4">
        <f>AND(Sales[[#This Row],[date]]&lt;=TY_YTDMax,Sales[[#This Row],[date]]&gt;=TY_YTDMin)*Sales[[#This Row],[sales]]</f>
        <v>0</v>
      </c>
      <c r="N5293" s="4">
        <f>AND(Sales[[#This Row],[date]]&lt;=LY_YTDMax,Sales[[#This Row],[date]]&gt;=LY_YTDMin)*Sales[[#This Row],[sales]]</f>
        <v>0</v>
      </c>
      <c r="O5293" s="4">
        <f>AND(Sales[[#This Row],[date]]&gt;=YoY_Min,Sales[[#This Row],[date]]&lt;=TY_YTDMax)*(Sales[[#This Row],[sales]]/Sales[[#This Row],[sqft]])</f>
        <v>0.10922779990379991</v>
      </c>
      <c r="P5293" s="4">
        <f>SUMIF(Sales[RegionStoretype],Sales[[#This Row],[RegionStoretype]],Sales[YoY_SSF])/Sales[[#This Row],[Region_TypeCount]]</f>
        <v>59.469551530910678</v>
      </c>
    </row>
    <row r="5294" spans="1:16" x14ac:dyDescent="0.25">
      <c r="A5294" s="1">
        <v>43098</v>
      </c>
      <c r="B5294">
        <v>34</v>
      </c>
      <c r="C5294">
        <v>17</v>
      </c>
      <c r="D5294">
        <v>111117.92140000001</v>
      </c>
      <c r="E5294">
        <f>INDEX(Stores[region],MATCH(Sales[[#This Row],[store_no]],Stores[store_no],0))</f>
        <v>1</v>
      </c>
      <c r="F5294" t="str">
        <f>INDEX(Stores[storetype],MATCH(Sales[[#This Row],[store_no]],Stores[store_no],0))</f>
        <v>A</v>
      </c>
      <c r="G5294" t="str">
        <f>INDEX(Stores[location_city],MATCH(Sales[[#This Row],[store_no]],Stores[store_no],0))</f>
        <v>Toledo</v>
      </c>
      <c r="H5294" t="str">
        <f>INDEX(Stores[location_state],MATCH(Sales[[#This Row],[store_no]],Stores[store_no],0))</f>
        <v>Ohio</v>
      </c>
      <c r="I5294">
        <f>INDEX(Stores[sqft],MATCH(Sales[[#This Row],[store_no]],Stores[store_no],0))</f>
        <v>207900</v>
      </c>
      <c r="J5294" s="4" t="str">
        <f>INDEX(Departments[dept_name],MATCH(Sales[[#This Row],[dept_no]],Departments[dept_no],0))</f>
        <v>Shoes</v>
      </c>
      <c r="K5294" s="4" t="str">
        <f>CONCATENATE(Sales[[#This Row],[region]],Sales[[#This Row],[storetype]])</f>
        <v>1A</v>
      </c>
      <c r="L5294" s="4">
        <f>INDEX(RegionStoreCount[Store Count],MATCH(Sales[[#This Row],[RegionStoretype]],RegionStoreCount[Region/Type],0))</f>
        <v>5</v>
      </c>
      <c r="M5294" s="4">
        <f>AND(Sales[[#This Row],[date]]&lt;=TY_YTDMax,Sales[[#This Row],[date]]&gt;=TY_YTDMin)*Sales[[#This Row],[sales]]</f>
        <v>0</v>
      </c>
      <c r="N5294" s="4">
        <f>AND(Sales[[#This Row],[date]]&lt;=LY_YTDMax,Sales[[#This Row],[date]]&gt;=LY_YTDMin)*Sales[[#This Row],[sales]]</f>
        <v>0</v>
      </c>
      <c r="O5294" s="4">
        <f>AND(Sales[[#This Row],[date]]&gt;=YoY_Min,Sales[[#This Row],[date]]&lt;=TY_YTDMax)*(Sales[[#This Row],[sales]]/Sales[[#This Row],[sqft]])</f>
        <v>0.53447773641173646</v>
      </c>
      <c r="P5294" s="4">
        <f>SUMIF(Sales[RegionStoretype],Sales[[#This Row],[RegionStoretype]],Sales[YoY_SSF])/Sales[[#This Row],[Region_TypeCount]]</f>
        <v>59.469551530910678</v>
      </c>
    </row>
    <row r="5295" spans="1:16" x14ac:dyDescent="0.25">
      <c r="A5295" s="1">
        <v>43098</v>
      </c>
      <c r="B5295">
        <v>34</v>
      </c>
      <c r="C5295">
        <v>19</v>
      </c>
      <c r="D5295">
        <v>36557.441400000003</v>
      </c>
      <c r="E5295">
        <f>INDEX(Stores[region],MATCH(Sales[[#This Row],[store_no]],Stores[store_no],0))</f>
        <v>1</v>
      </c>
      <c r="F5295" t="str">
        <f>INDEX(Stores[storetype],MATCH(Sales[[#This Row],[store_no]],Stores[store_no],0))</f>
        <v>A</v>
      </c>
      <c r="G5295" t="str">
        <f>INDEX(Stores[location_city],MATCH(Sales[[#This Row],[store_no]],Stores[store_no],0))</f>
        <v>Toledo</v>
      </c>
      <c r="H5295" t="str">
        <f>INDEX(Stores[location_state],MATCH(Sales[[#This Row],[store_no]],Stores[store_no],0))</f>
        <v>Ohio</v>
      </c>
      <c r="I5295">
        <f>INDEX(Stores[sqft],MATCH(Sales[[#This Row],[store_no]],Stores[store_no],0))</f>
        <v>207900</v>
      </c>
      <c r="J5295" s="4" t="str">
        <f>INDEX(Departments[dept_name],MATCH(Sales[[#This Row],[dept_no]],Departments[dept_no],0))</f>
        <v>Tools</v>
      </c>
      <c r="K5295" s="4" t="str">
        <f>CONCATENATE(Sales[[#This Row],[region]],Sales[[#This Row],[storetype]])</f>
        <v>1A</v>
      </c>
      <c r="L5295" s="4">
        <f>INDEX(RegionStoreCount[Store Count],MATCH(Sales[[#This Row],[RegionStoretype]],RegionStoreCount[Region/Type],0))</f>
        <v>5</v>
      </c>
      <c r="M5295" s="4">
        <f>AND(Sales[[#This Row],[date]]&lt;=TY_YTDMax,Sales[[#This Row],[date]]&gt;=TY_YTDMin)*Sales[[#This Row],[sales]]</f>
        <v>0</v>
      </c>
      <c r="N5295" s="4">
        <f>AND(Sales[[#This Row],[date]]&lt;=LY_YTDMax,Sales[[#This Row],[date]]&gt;=LY_YTDMin)*Sales[[#This Row],[sales]]</f>
        <v>0</v>
      </c>
      <c r="O5295" s="4">
        <f>AND(Sales[[#This Row],[date]]&gt;=YoY_Min,Sales[[#This Row],[date]]&lt;=TY_YTDMax)*(Sales[[#This Row],[sales]]/Sales[[#This Row],[sqft]])</f>
        <v>0.17584146897546898</v>
      </c>
      <c r="P5295" s="4">
        <f>SUMIF(Sales[RegionStoretype],Sales[[#This Row],[RegionStoretype]],Sales[YoY_SSF])/Sales[[#This Row],[Region_TypeCount]]</f>
        <v>59.469551530910678</v>
      </c>
    </row>
    <row r="5296" spans="1:16" x14ac:dyDescent="0.25">
      <c r="A5296" s="1">
        <v>43098</v>
      </c>
      <c r="B5296">
        <v>35</v>
      </c>
      <c r="C5296">
        <v>13</v>
      </c>
      <c r="D5296">
        <v>93107.162600000011</v>
      </c>
      <c r="E5296">
        <f>INDEX(Stores[region],MATCH(Sales[[#This Row],[store_no]],Stores[store_no],0))</f>
        <v>3</v>
      </c>
      <c r="F5296" t="str">
        <f>INDEX(Stores[storetype],MATCH(Sales[[#This Row],[store_no]],Stores[store_no],0))</f>
        <v>C</v>
      </c>
      <c r="G5296" t="str">
        <f>INDEX(Stores[location_city],MATCH(Sales[[#This Row],[store_no]],Stores[store_no],0))</f>
        <v>Wichita</v>
      </c>
      <c r="H5296" t="str">
        <f>INDEX(Stores[location_state],MATCH(Sales[[#This Row],[store_no]],Stores[store_no],0))</f>
        <v>Kansas</v>
      </c>
      <c r="I5296">
        <f>INDEX(Stores[sqft],MATCH(Sales[[#This Row],[store_no]],Stores[store_no],0))</f>
        <v>72800</v>
      </c>
      <c r="J5296" s="4" t="str">
        <f>INDEX(Departments[dept_name],MATCH(Sales[[#This Row],[dept_no]],Departments[dept_no],0))</f>
        <v>Kids</v>
      </c>
      <c r="K5296" s="4" t="str">
        <f>CONCATENATE(Sales[[#This Row],[region]],Sales[[#This Row],[storetype]])</f>
        <v>3C</v>
      </c>
      <c r="L5296" s="4">
        <f>INDEX(RegionStoreCount[Store Count],MATCH(Sales[[#This Row],[RegionStoretype]],RegionStoreCount[Region/Type],0))</f>
        <v>2</v>
      </c>
      <c r="M5296" s="4">
        <f>AND(Sales[[#This Row],[date]]&lt;=TY_YTDMax,Sales[[#This Row],[date]]&gt;=TY_YTDMin)*Sales[[#This Row],[sales]]</f>
        <v>0</v>
      </c>
      <c r="N5296" s="4">
        <f>AND(Sales[[#This Row],[date]]&lt;=LY_YTDMax,Sales[[#This Row],[date]]&gt;=LY_YTDMin)*Sales[[#This Row],[sales]]</f>
        <v>0</v>
      </c>
      <c r="O5296" s="4">
        <f>AND(Sales[[#This Row],[date]]&gt;=YoY_Min,Sales[[#This Row],[date]]&lt;=TY_YTDMax)*(Sales[[#This Row],[sales]]/Sales[[#This Row],[sqft]])</f>
        <v>1.2789445412087914</v>
      </c>
      <c r="P5296" s="4">
        <f>SUMIF(Sales[RegionStoretype],Sales[[#This Row],[RegionStoretype]],Sales[YoY_SSF])/Sales[[#This Row],[Region_TypeCount]]</f>
        <v>47.561479460925746</v>
      </c>
    </row>
    <row r="5297" spans="1:16" x14ac:dyDescent="0.25">
      <c r="A5297" s="1">
        <v>43098</v>
      </c>
      <c r="B5297">
        <v>35</v>
      </c>
      <c r="C5297">
        <v>14</v>
      </c>
      <c r="D5297">
        <v>32875</v>
      </c>
      <c r="E5297">
        <f>INDEX(Stores[region],MATCH(Sales[[#This Row],[store_no]],Stores[store_no],0))</f>
        <v>3</v>
      </c>
      <c r="F5297" t="str">
        <f>INDEX(Stores[storetype],MATCH(Sales[[#This Row],[store_no]],Stores[store_no],0))</f>
        <v>C</v>
      </c>
      <c r="G5297" t="str">
        <f>INDEX(Stores[location_city],MATCH(Sales[[#This Row],[store_no]],Stores[store_no],0))</f>
        <v>Wichita</v>
      </c>
      <c r="H5297" t="str">
        <f>INDEX(Stores[location_state],MATCH(Sales[[#This Row],[store_no]],Stores[store_no],0))</f>
        <v>Kansas</v>
      </c>
      <c r="I5297">
        <f>INDEX(Stores[sqft],MATCH(Sales[[#This Row],[store_no]],Stores[store_no],0))</f>
        <v>72800</v>
      </c>
      <c r="J5297" s="4" t="str">
        <f>INDEX(Departments[dept_name],MATCH(Sales[[#This Row],[dept_no]],Departments[dept_no],0))</f>
        <v>Movies</v>
      </c>
      <c r="K5297" s="4" t="str">
        <f>CONCATENATE(Sales[[#This Row],[region]],Sales[[#This Row],[storetype]])</f>
        <v>3C</v>
      </c>
      <c r="L5297" s="4">
        <f>INDEX(RegionStoreCount[Store Count],MATCH(Sales[[#This Row],[RegionStoretype]],RegionStoreCount[Region/Type],0))</f>
        <v>2</v>
      </c>
      <c r="M5297" s="4">
        <f>AND(Sales[[#This Row],[date]]&lt;=TY_YTDMax,Sales[[#This Row],[date]]&gt;=TY_YTDMin)*Sales[[#This Row],[sales]]</f>
        <v>0</v>
      </c>
      <c r="N5297" s="4">
        <f>AND(Sales[[#This Row],[date]]&lt;=LY_YTDMax,Sales[[#This Row],[date]]&gt;=LY_YTDMin)*Sales[[#This Row],[sales]]</f>
        <v>0</v>
      </c>
      <c r="O5297" s="4">
        <f>AND(Sales[[#This Row],[date]]&gt;=YoY_Min,Sales[[#This Row],[date]]&lt;=TY_YTDMax)*(Sales[[#This Row],[sales]]/Sales[[#This Row],[sqft]])</f>
        <v>0.45157967032967034</v>
      </c>
      <c r="P5297" s="4">
        <f>SUMIF(Sales[RegionStoretype],Sales[[#This Row],[RegionStoretype]],Sales[YoY_SSF])/Sales[[#This Row],[Region_TypeCount]]</f>
        <v>47.561479460925746</v>
      </c>
    </row>
    <row r="5298" spans="1:16" x14ac:dyDescent="0.25">
      <c r="A5298" s="1">
        <v>43098</v>
      </c>
      <c r="B5298">
        <v>35</v>
      </c>
      <c r="C5298">
        <v>17</v>
      </c>
      <c r="D5298">
        <v>49540.902999999998</v>
      </c>
      <c r="E5298">
        <f>INDEX(Stores[region],MATCH(Sales[[#This Row],[store_no]],Stores[store_no],0))</f>
        <v>3</v>
      </c>
      <c r="F5298" t="str">
        <f>INDEX(Stores[storetype],MATCH(Sales[[#This Row],[store_no]],Stores[store_no],0))</f>
        <v>C</v>
      </c>
      <c r="G5298" t="str">
        <f>INDEX(Stores[location_city],MATCH(Sales[[#This Row],[store_no]],Stores[store_no],0))</f>
        <v>Wichita</v>
      </c>
      <c r="H5298" t="str">
        <f>INDEX(Stores[location_state],MATCH(Sales[[#This Row],[store_no]],Stores[store_no],0))</f>
        <v>Kansas</v>
      </c>
      <c r="I5298">
        <f>INDEX(Stores[sqft],MATCH(Sales[[#This Row],[store_no]],Stores[store_no],0))</f>
        <v>72800</v>
      </c>
      <c r="J5298" s="4" t="str">
        <f>INDEX(Departments[dept_name],MATCH(Sales[[#This Row],[dept_no]],Departments[dept_no],0))</f>
        <v>Shoes</v>
      </c>
      <c r="K5298" s="4" t="str">
        <f>CONCATENATE(Sales[[#This Row],[region]],Sales[[#This Row],[storetype]])</f>
        <v>3C</v>
      </c>
      <c r="L5298" s="4">
        <f>INDEX(RegionStoreCount[Store Count],MATCH(Sales[[#This Row],[RegionStoretype]],RegionStoreCount[Region/Type],0))</f>
        <v>2</v>
      </c>
      <c r="M5298" s="4">
        <f>AND(Sales[[#This Row],[date]]&lt;=TY_YTDMax,Sales[[#This Row],[date]]&gt;=TY_YTDMin)*Sales[[#This Row],[sales]]</f>
        <v>0</v>
      </c>
      <c r="N5298" s="4">
        <f>AND(Sales[[#This Row],[date]]&lt;=LY_YTDMax,Sales[[#This Row],[date]]&gt;=LY_YTDMin)*Sales[[#This Row],[sales]]</f>
        <v>0</v>
      </c>
      <c r="O5298" s="4">
        <f>AND(Sales[[#This Row],[date]]&gt;=YoY_Min,Sales[[#This Row],[date]]&lt;=TY_YTDMax)*(Sales[[#This Row],[sales]]/Sales[[#This Row],[sqft]])</f>
        <v>0.68050690934065927</v>
      </c>
      <c r="P5298" s="4">
        <f>SUMIF(Sales[RegionStoretype],Sales[[#This Row],[RegionStoretype]],Sales[YoY_SSF])/Sales[[#This Row],[Region_TypeCount]]</f>
        <v>47.561479460925746</v>
      </c>
    </row>
    <row r="5299" spans="1:16" x14ac:dyDescent="0.25">
      <c r="A5299" s="1">
        <v>43098</v>
      </c>
      <c r="B5299">
        <v>36</v>
      </c>
      <c r="C5299">
        <v>1</v>
      </c>
      <c r="D5299">
        <v>21600.183099999998</v>
      </c>
      <c r="E5299">
        <f>INDEX(Stores[region],MATCH(Sales[[#This Row],[store_no]],Stores[store_no],0))</f>
        <v>2</v>
      </c>
      <c r="F5299" t="str">
        <f>INDEX(Stores[storetype],MATCH(Sales[[#This Row],[store_no]],Stores[store_no],0))</f>
        <v>A</v>
      </c>
      <c r="G5299" t="str">
        <f>INDEX(Stores[location_city],MATCH(Sales[[#This Row],[store_no]],Stores[store_no],0))</f>
        <v>Aurora</v>
      </c>
      <c r="H5299" t="str">
        <f>INDEX(Stores[location_state],MATCH(Sales[[#This Row],[store_no]],Stores[store_no],0))</f>
        <v>Illinois</v>
      </c>
      <c r="I5299">
        <f>INDEX(Stores[sqft],MATCH(Sales[[#This Row],[store_no]],Stores[store_no],0))</f>
        <v>209900</v>
      </c>
      <c r="J5299" s="4" t="str">
        <f>INDEX(Departments[dept_name],MATCH(Sales[[#This Row],[dept_no]],Departments[dept_no],0))</f>
        <v>Automotive</v>
      </c>
      <c r="K5299" s="4" t="str">
        <f>CONCATENATE(Sales[[#This Row],[region]],Sales[[#This Row],[storetype]])</f>
        <v>2A</v>
      </c>
      <c r="L5299" s="4">
        <f>INDEX(RegionStoreCount[Store Count],MATCH(Sales[[#This Row],[RegionStoretype]],RegionStoreCount[Region/Type],0))</f>
        <v>5</v>
      </c>
      <c r="M5299" s="4">
        <f>AND(Sales[[#This Row],[date]]&lt;=TY_YTDMax,Sales[[#This Row],[date]]&gt;=TY_YTDMin)*Sales[[#This Row],[sales]]</f>
        <v>0</v>
      </c>
      <c r="N5299" s="4">
        <f>AND(Sales[[#This Row],[date]]&lt;=LY_YTDMax,Sales[[#This Row],[date]]&gt;=LY_YTDMin)*Sales[[#This Row],[sales]]</f>
        <v>0</v>
      </c>
      <c r="O5299" s="4">
        <f>AND(Sales[[#This Row],[date]]&gt;=YoY_Min,Sales[[#This Row],[date]]&lt;=TY_YTDMax)*(Sales[[#This Row],[sales]]/Sales[[#This Row],[sqft]])</f>
        <v>0.10290701810385897</v>
      </c>
      <c r="P5299" s="4">
        <f>SUMIF(Sales[RegionStoretype],Sales[[#This Row],[RegionStoretype]],Sales[YoY_SSF])/Sales[[#This Row],[Region_TypeCount]]</f>
        <v>60.052789354368521</v>
      </c>
    </row>
    <row r="5300" spans="1:16" x14ac:dyDescent="0.25">
      <c r="A5300" s="1">
        <v>43098</v>
      </c>
      <c r="B5300">
        <v>36</v>
      </c>
      <c r="C5300">
        <v>4</v>
      </c>
      <c r="D5300">
        <v>45450.529699999999</v>
      </c>
      <c r="E5300">
        <f>INDEX(Stores[region],MATCH(Sales[[#This Row],[store_no]],Stores[store_no],0))</f>
        <v>2</v>
      </c>
      <c r="F5300" t="str">
        <f>INDEX(Stores[storetype],MATCH(Sales[[#This Row],[store_no]],Stores[store_no],0))</f>
        <v>A</v>
      </c>
      <c r="G5300" t="str">
        <f>INDEX(Stores[location_city],MATCH(Sales[[#This Row],[store_no]],Stores[store_no],0))</f>
        <v>Aurora</v>
      </c>
      <c r="H5300" t="str">
        <f>INDEX(Stores[location_state],MATCH(Sales[[#This Row],[store_no]],Stores[store_no],0))</f>
        <v>Illinois</v>
      </c>
      <c r="I5300">
        <f>INDEX(Stores[sqft],MATCH(Sales[[#This Row],[store_no]],Stores[store_no],0))</f>
        <v>209900</v>
      </c>
      <c r="J5300" s="4" t="str">
        <f>INDEX(Departments[dept_name],MATCH(Sales[[#This Row],[dept_no]],Departments[dept_no],0))</f>
        <v>Books</v>
      </c>
      <c r="K5300" s="4" t="str">
        <f>CONCATENATE(Sales[[#This Row],[region]],Sales[[#This Row],[storetype]])</f>
        <v>2A</v>
      </c>
      <c r="L5300" s="4">
        <f>INDEX(RegionStoreCount[Store Count],MATCH(Sales[[#This Row],[RegionStoretype]],RegionStoreCount[Region/Type],0))</f>
        <v>5</v>
      </c>
      <c r="M5300" s="4">
        <f>AND(Sales[[#This Row],[date]]&lt;=TY_YTDMax,Sales[[#This Row],[date]]&gt;=TY_YTDMin)*Sales[[#This Row],[sales]]</f>
        <v>0</v>
      </c>
      <c r="N5300" s="4">
        <f>AND(Sales[[#This Row],[date]]&lt;=LY_YTDMax,Sales[[#This Row],[date]]&gt;=LY_YTDMin)*Sales[[#This Row],[sales]]</f>
        <v>0</v>
      </c>
      <c r="O5300" s="4">
        <f>AND(Sales[[#This Row],[date]]&gt;=YoY_Min,Sales[[#This Row],[date]]&lt;=TY_YTDMax)*(Sales[[#This Row],[sales]]/Sales[[#This Row],[sqft]])</f>
        <v>0.21653420533587422</v>
      </c>
      <c r="P5300" s="4">
        <f>SUMIF(Sales[RegionStoretype],Sales[[#This Row],[RegionStoretype]],Sales[YoY_SSF])/Sales[[#This Row],[Region_TypeCount]]</f>
        <v>60.052789354368521</v>
      </c>
    </row>
    <row r="5301" spans="1:16" x14ac:dyDescent="0.25">
      <c r="A5301" s="1">
        <v>43098</v>
      </c>
      <c r="B5301">
        <v>36</v>
      </c>
      <c r="C5301">
        <v>7</v>
      </c>
      <c r="D5301">
        <v>55784.941900000005</v>
      </c>
      <c r="E5301">
        <f>INDEX(Stores[region],MATCH(Sales[[#This Row],[store_no]],Stores[store_no],0))</f>
        <v>2</v>
      </c>
      <c r="F5301" t="str">
        <f>INDEX(Stores[storetype],MATCH(Sales[[#This Row],[store_no]],Stores[store_no],0))</f>
        <v>A</v>
      </c>
      <c r="G5301" t="str">
        <f>INDEX(Stores[location_city],MATCH(Sales[[#This Row],[store_no]],Stores[store_no],0))</f>
        <v>Aurora</v>
      </c>
      <c r="H5301" t="str">
        <f>INDEX(Stores[location_state],MATCH(Sales[[#This Row],[store_no]],Stores[store_no],0))</f>
        <v>Illinois</v>
      </c>
      <c r="I5301">
        <f>INDEX(Stores[sqft],MATCH(Sales[[#This Row],[store_no]],Stores[store_no],0))</f>
        <v>209900</v>
      </c>
      <c r="J5301" s="4" t="str">
        <f>INDEX(Departments[dept_name],MATCH(Sales[[#This Row],[dept_no]],Departments[dept_no],0))</f>
        <v>Electronics</v>
      </c>
      <c r="K5301" s="4" t="str">
        <f>CONCATENATE(Sales[[#This Row],[region]],Sales[[#This Row],[storetype]])</f>
        <v>2A</v>
      </c>
      <c r="L5301" s="4">
        <f>INDEX(RegionStoreCount[Store Count],MATCH(Sales[[#This Row],[RegionStoretype]],RegionStoreCount[Region/Type],0))</f>
        <v>5</v>
      </c>
      <c r="M5301" s="4">
        <f>AND(Sales[[#This Row],[date]]&lt;=TY_YTDMax,Sales[[#This Row],[date]]&gt;=TY_YTDMin)*Sales[[#This Row],[sales]]</f>
        <v>0</v>
      </c>
      <c r="N5301" s="4">
        <f>AND(Sales[[#This Row],[date]]&lt;=LY_YTDMax,Sales[[#This Row],[date]]&gt;=LY_YTDMin)*Sales[[#This Row],[sales]]</f>
        <v>0</v>
      </c>
      <c r="O5301" s="4">
        <f>AND(Sales[[#This Row],[date]]&gt;=YoY_Min,Sales[[#This Row],[date]]&lt;=TY_YTDMax)*(Sales[[#This Row],[sales]]/Sales[[#This Row],[sqft]])</f>
        <v>0.26576913720819439</v>
      </c>
      <c r="P5301" s="4">
        <f>SUMIF(Sales[RegionStoretype],Sales[[#This Row],[RegionStoretype]],Sales[YoY_SSF])/Sales[[#This Row],[Region_TypeCount]]</f>
        <v>60.052789354368521</v>
      </c>
    </row>
    <row r="5302" spans="1:16" x14ac:dyDescent="0.25">
      <c r="A5302" s="1">
        <v>43098</v>
      </c>
      <c r="B5302">
        <v>38</v>
      </c>
      <c r="C5302">
        <v>11</v>
      </c>
      <c r="D5302">
        <v>62788.490300000005</v>
      </c>
      <c r="E5302">
        <f>INDEX(Stores[region],MATCH(Sales[[#This Row],[store_no]],Stores[store_no],0))</f>
        <v>2</v>
      </c>
      <c r="F5302" t="str">
        <f>INDEX(Stores[storetype],MATCH(Sales[[#This Row],[store_no]],Stores[store_no],0))</f>
        <v>C</v>
      </c>
      <c r="G5302" t="str">
        <f>INDEX(Stores[location_city],MATCH(Sales[[#This Row],[store_no]],Stores[store_no],0))</f>
        <v>Hinsdale</v>
      </c>
      <c r="H5302" t="str">
        <f>INDEX(Stores[location_state],MATCH(Sales[[#This Row],[store_no]],Stores[store_no],0))</f>
        <v>Illinois</v>
      </c>
      <c r="I5302">
        <f>INDEX(Stores[sqft],MATCH(Sales[[#This Row],[store_no]],Stores[store_no],0))</f>
        <v>155600</v>
      </c>
      <c r="J5302" s="4" t="str">
        <f>INDEX(Departments[dept_name],MATCH(Sales[[#This Row],[dept_no]],Departments[dept_no],0))</f>
        <v>Home</v>
      </c>
      <c r="K5302" s="4" t="str">
        <f>CONCATENATE(Sales[[#This Row],[region]],Sales[[#This Row],[storetype]])</f>
        <v>2C</v>
      </c>
      <c r="L5302" s="4">
        <f>INDEX(RegionStoreCount[Store Count],MATCH(Sales[[#This Row],[RegionStoretype]],RegionStoreCount[Region/Type],0))</f>
        <v>1</v>
      </c>
      <c r="M5302" s="4">
        <f>AND(Sales[[#This Row],[date]]&lt;=TY_YTDMax,Sales[[#This Row],[date]]&gt;=TY_YTDMin)*Sales[[#This Row],[sales]]</f>
        <v>0</v>
      </c>
      <c r="N5302" s="4">
        <f>AND(Sales[[#This Row],[date]]&lt;=LY_YTDMax,Sales[[#This Row],[date]]&gt;=LY_YTDMin)*Sales[[#This Row],[sales]]</f>
        <v>0</v>
      </c>
      <c r="O5302" s="4">
        <f>AND(Sales[[#This Row],[date]]&gt;=YoY_Min,Sales[[#This Row],[date]]&lt;=TY_YTDMax)*(Sales[[#This Row],[sales]]/Sales[[#This Row],[sqft]])</f>
        <v>0.4035250019280206</v>
      </c>
      <c r="P5302" s="4">
        <f>SUMIF(Sales[RegionStoretype],Sales[[#This Row],[RegionStoretype]],Sales[YoY_SSF])/Sales[[#This Row],[Region_TypeCount]]</f>
        <v>44.537621913239086</v>
      </c>
    </row>
    <row r="5303" spans="1:16" x14ac:dyDescent="0.25">
      <c r="A5303" s="1">
        <v>43098</v>
      </c>
      <c r="B5303">
        <v>38</v>
      </c>
      <c r="C5303">
        <v>12</v>
      </c>
      <c r="D5303">
        <v>40149.264000000003</v>
      </c>
      <c r="E5303">
        <f>INDEX(Stores[region],MATCH(Sales[[#This Row],[store_no]],Stores[store_no],0))</f>
        <v>2</v>
      </c>
      <c r="F5303" t="str">
        <f>INDEX(Stores[storetype],MATCH(Sales[[#This Row],[store_no]],Stores[store_no],0))</f>
        <v>C</v>
      </c>
      <c r="G5303" t="str">
        <f>INDEX(Stores[location_city],MATCH(Sales[[#This Row],[store_no]],Stores[store_no],0))</f>
        <v>Hinsdale</v>
      </c>
      <c r="H5303" t="str">
        <f>INDEX(Stores[location_state],MATCH(Sales[[#This Row],[store_no]],Stores[store_no],0))</f>
        <v>Illinois</v>
      </c>
      <c r="I5303">
        <f>INDEX(Stores[sqft],MATCH(Sales[[#This Row],[store_no]],Stores[store_no],0))</f>
        <v>155600</v>
      </c>
      <c r="J5303" s="4" t="str">
        <f>INDEX(Departments[dept_name],MATCH(Sales[[#This Row],[dept_no]],Departments[dept_no],0))</f>
        <v>Jewelery</v>
      </c>
      <c r="K5303" s="4" t="str">
        <f>CONCATENATE(Sales[[#This Row],[region]],Sales[[#This Row],[storetype]])</f>
        <v>2C</v>
      </c>
      <c r="L5303" s="4">
        <f>INDEX(RegionStoreCount[Store Count],MATCH(Sales[[#This Row],[RegionStoretype]],RegionStoreCount[Region/Type],0))</f>
        <v>1</v>
      </c>
      <c r="M5303" s="4">
        <f>AND(Sales[[#This Row],[date]]&lt;=TY_YTDMax,Sales[[#This Row],[date]]&gt;=TY_YTDMin)*Sales[[#This Row],[sales]]</f>
        <v>0</v>
      </c>
      <c r="N5303" s="4">
        <f>AND(Sales[[#This Row],[date]]&lt;=LY_YTDMax,Sales[[#This Row],[date]]&gt;=LY_YTDMin)*Sales[[#This Row],[sales]]</f>
        <v>0</v>
      </c>
      <c r="O5303" s="4">
        <f>AND(Sales[[#This Row],[date]]&gt;=YoY_Min,Sales[[#This Row],[date]]&lt;=TY_YTDMax)*(Sales[[#This Row],[sales]]/Sales[[#This Row],[sqft]])</f>
        <v>0.25802868894601544</v>
      </c>
      <c r="P5303" s="4">
        <f>SUMIF(Sales[RegionStoretype],Sales[[#This Row],[RegionStoretype]],Sales[YoY_SSF])/Sales[[#This Row],[Region_TypeCount]]</f>
        <v>44.537621913239086</v>
      </c>
    </row>
    <row r="5304" spans="1:16" x14ac:dyDescent="0.25">
      <c r="A5304" s="1">
        <v>43098</v>
      </c>
      <c r="B5304">
        <v>38</v>
      </c>
      <c r="C5304">
        <v>16</v>
      </c>
      <c r="D5304">
        <v>14848.8511</v>
      </c>
      <c r="E5304">
        <f>INDEX(Stores[region],MATCH(Sales[[#This Row],[store_no]],Stores[store_no],0))</f>
        <v>2</v>
      </c>
      <c r="F5304" t="str">
        <f>INDEX(Stores[storetype],MATCH(Sales[[#This Row],[store_no]],Stores[store_no],0))</f>
        <v>C</v>
      </c>
      <c r="G5304" t="str">
        <f>INDEX(Stores[location_city],MATCH(Sales[[#This Row],[store_no]],Stores[store_no],0))</f>
        <v>Hinsdale</v>
      </c>
      <c r="H5304" t="str">
        <f>INDEX(Stores[location_state],MATCH(Sales[[#This Row],[store_no]],Stores[store_no],0))</f>
        <v>Illinois</v>
      </c>
      <c r="I5304">
        <f>INDEX(Stores[sqft],MATCH(Sales[[#This Row],[store_no]],Stores[store_no],0))</f>
        <v>155600</v>
      </c>
      <c r="J5304" s="4" t="str">
        <f>INDEX(Departments[dept_name],MATCH(Sales[[#This Row],[dept_no]],Departments[dept_no],0))</f>
        <v>Outdoors</v>
      </c>
      <c r="K5304" s="4" t="str">
        <f>CONCATENATE(Sales[[#This Row],[region]],Sales[[#This Row],[storetype]])</f>
        <v>2C</v>
      </c>
      <c r="L5304" s="4">
        <f>INDEX(RegionStoreCount[Store Count],MATCH(Sales[[#This Row],[RegionStoretype]],RegionStoreCount[Region/Type],0))</f>
        <v>1</v>
      </c>
      <c r="M5304" s="4">
        <f>AND(Sales[[#This Row],[date]]&lt;=TY_YTDMax,Sales[[#This Row],[date]]&gt;=TY_YTDMin)*Sales[[#This Row],[sales]]</f>
        <v>0</v>
      </c>
      <c r="N5304" s="4">
        <f>AND(Sales[[#This Row],[date]]&lt;=LY_YTDMax,Sales[[#This Row],[date]]&gt;=LY_YTDMin)*Sales[[#This Row],[sales]]</f>
        <v>0</v>
      </c>
      <c r="O5304" s="4">
        <f>AND(Sales[[#This Row],[date]]&gt;=YoY_Min,Sales[[#This Row],[date]]&lt;=TY_YTDMax)*(Sales[[#This Row],[sales]]/Sales[[#This Row],[sqft]])</f>
        <v>9.5429634318766068E-2</v>
      </c>
      <c r="P5304" s="4">
        <f>SUMIF(Sales[RegionStoretype],Sales[[#This Row],[RegionStoretype]],Sales[YoY_SSF])/Sales[[#This Row],[Region_TypeCount]]</f>
        <v>44.537621913239086</v>
      </c>
    </row>
    <row r="5305" spans="1:16" x14ac:dyDescent="0.25">
      <c r="A5305" s="1">
        <v>43105</v>
      </c>
      <c r="B5305">
        <v>1</v>
      </c>
      <c r="C5305">
        <v>1</v>
      </c>
      <c r="D5305">
        <v>6812.0389000000005</v>
      </c>
      <c r="E5305">
        <f>INDEX(Stores[region],MATCH(Sales[[#This Row],[store_no]],Stores[store_no],0))</f>
        <v>1</v>
      </c>
      <c r="F5305" t="str">
        <f>INDEX(Stores[storetype],MATCH(Sales[[#This Row],[store_no]],Stores[store_no],0))</f>
        <v>A</v>
      </c>
      <c r="G5305" t="str">
        <f>INDEX(Stores[location_city],MATCH(Sales[[#This Row],[store_no]],Stores[store_no],0))</f>
        <v>Ann Arbor</v>
      </c>
      <c r="H5305" t="str">
        <f>INDEX(Stores[location_state],MATCH(Sales[[#This Row],[store_no]],Stores[store_no],0))</f>
        <v>Michigan</v>
      </c>
      <c r="I5305">
        <f>INDEX(Stores[sqft],MATCH(Sales[[#This Row],[store_no]],Stores[store_no],0))</f>
        <v>100600</v>
      </c>
      <c r="J5305" s="4" t="str">
        <f>INDEX(Departments[dept_name],MATCH(Sales[[#This Row],[dept_no]],Departments[dept_no],0))</f>
        <v>Automotive</v>
      </c>
      <c r="K5305" s="4" t="str">
        <f>CONCATENATE(Sales[[#This Row],[region]],Sales[[#This Row],[storetype]])</f>
        <v>1A</v>
      </c>
      <c r="L5305" s="4">
        <f>INDEX(RegionStoreCount[Store Count],MATCH(Sales[[#This Row],[RegionStoretype]],RegionStoreCount[Region/Type],0))</f>
        <v>5</v>
      </c>
      <c r="M5305" s="4">
        <f>AND(Sales[[#This Row],[date]]&lt;=TY_YTDMax,Sales[[#This Row],[date]]&gt;=TY_YTDMin)*Sales[[#This Row],[sales]]</f>
        <v>6812.0389000000005</v>
      </c>
      <c r="N5305" s="4">
        <f>AND(Sales[[#This Row],[date]]&lt;=LY_YTDMax,Sales[[#This Row],[date]]&gt;=LY_YTDMin)*Sales[[#This Row],[sales]]</f>
        <v>0</v>
      </c>
      <c r="O5305" s="4">
        <f>AND(Sales[[#This Row],[date]]&gt;=YoY_Min,Sales[[#This Row],[date]]&lt;=TY_YTDMax)*(Sales[[#This Row],[sales]]/Sales[[#This Row],[sqft]])</f>
        <v>6.7714104373757467E-2</v>
      </c>
      <c r="P5305" s="4">
        <f>SUMIF(Sales[RegionStoretype],Sales[[#This Row],[RegionStoretype]],Sales[YoY_SSF])/Sales[[#This Row],[Region_TypeCount]]</f>
        <v>59.469551530910678</v>
      </c>
    </row>
    <row r="5306" spans="1:16" x14ac:dyDescent="0.25">
      <c r="A5306" s="1">
        <v>43105</v>
      </c>
      <c r="B5306">
        <v>1</v>
      </c>
      <c r="C5306">
        <v>4</v>
      </c>
      <c r="D5306">
        <v>3481.3705999999997</v>
      </c>
      <c r="E5306">
        <f>INDEX(Stores[region],MATCH(Sales[[#This Row],[store_no]],Stores[store_no],0))</f>
        <v>1</v>
      </c>
      <c r="F5306" t="str">
        <f>INDEX(Stores[storetype],MATCH(Sales[[#This Row],[store_no]],Stores[store_no],0))</f>
        <v>A</v>
      </c>
      <c r="G5306" t="str">
        <f>INDEX(Stores[location_city],MATCH(Sales[[#This Row],[store_no]],Stores[store_no],0))</f>
        <v>Ann Arbor</v>
      </c>
      <c r="H5306" t="str">
        <f>INDEX(Stores[location_state],MATCH(Sales[[#This Row],[store_no]],Stores[store_no],0))</f>
        <v>Michigan</v>
      </c>
      <c r="I5306">
        <f>INDEX(Stores[sqft],MATCH(Sales[[#This Row],[store_no]],Stores[store_no],0))</f>
        <v>100600</v>
      </c>
      <c r="J5306" s="4" t="str">
        <f>INDEX(Departments[dept_name],MATCH(Sales[[#This Row],[dept_no]],Departments[dept_no],0))</f>
        <v>Books</v>
      </c>
      <c r="K5306" s="4" t="str">
        <f>CONCATENATE(Sales[[#This Row],[region]],Sales[[#This Row],[storetype]])</f>
        <v>1A</v>
      </c>
      <c r="L5306" s="4">
        <f>INDEX(RegionStoreCount[Store Count],MATCH(Sales[[#This Row],[RegionStoretype]],RegionStoreCount[Region/Type],0))</f>
        <v>5</v>
      </c>
      <c r="M5306" s="4">
        <f>AND(Sales[[#This Row],[date]]&lt;=TY_YTDMax,Sales[[#This Row],[date]]&gt;=TY_YTDMin)*Sales[[#This Row],[sales]]</f>
        <v>3481.3705999999997</v>
      </c>
      <c r="N5306" s="4">
        <f>AND(Sales[[#This Row],[date]]&lt;=LY_YTDMax,Sales[[#This Row],[date]]&gt;=LY_YTDMin)*Sales[[#This Row],[sales]]</f>
        <v>0</v>
      </c>
      <c r="O5306" s="4">
        <f>AND(Sales[[#This Row],[date]]&gt;=YoY_Min,Sales[[#This Row],[date]]&lt;=TY_YTDMax)*(Sales[[#This Row],[sales]]/Sales[[#This Row],[sqft]])</f>
        <v>3.4606069582504971E-2</v>
      </c>
      <c r="P5306" s="4">
        <f>SUMIF(Sales[RegionStoretype],Sales[[#This Row],[RegionStoretype]],Sales[YoY_SSF])/Sales[[#This Row],[Region_TypeCount]]</f>
        <v>59.469551530910678</v>
      </c>
    </row>
    <row r="5307" spans="1:16" x14ac:dyDescent="0.25">
      <c r="A5307" s="1">
        <v>43105</v>
      </c>
      <c r="B5307">
        <v>1</v>
      </c>
      <c r="C5307">
        <v>10</v>
      </c>
      <c r="D5307">
        <v>41494.685799999992</v>
      </c>
      <c r="E5307">
        <f>INDEX(Stores[region],MATCH(Sales[[#This Row],[store_no]],Stores[store_no],0))</f>
        <v>1</v>
      </c>
      <c r="F5307" t="str">
        <f>INDEX(Stores[storetype],MATCH(Sales[[#This Row],[store_no]],Stores[store_no],0))</f>
        <v>A</v>
      </c>
      <c r="G5307" t="str">
        <f>INDEX(Stores[location_city],MATCH(Sales[[#This Row],[store_no]],Stores[store_no],0))</f>
        <v>Ann Arbor</v>
      </c>
      <c r="H5307" t="str">
        <f>INDEX(Stores[location_state],MATCH(Sales[[#This Row],[store_no]],Stores[store_no],0))</f>
        <v>Michigan</v>
      </c>
      <c r="I5307">
        <f>INDEX(Stores[sqft],MATCH(Sales[[#This Row],[store_no]],Stores[store_no],0))</f>
        <v>100600</v>
      </c>
      <c r="J5307" s="4" t="str">
        <f>INDEX(Departments[dept_name],MATCH(Sales[[#This Row],[dept_no]],Departments[dept_no],0))</f>
        <v>Health</v>
      </c>
      <c r="K5307" s="4" t="str">
        <f>CONCATENATE(Sales[[#This Row],[region]],Sales[[#This Row],[storetype]])</f>
        <v>1A</v>
      </c>
      <c r="L5307" s="4">
        <f>INDEX(RegionStoreCount[Store Count],MATCH(Sales[[#This Row],[RegionStoretype]],RegionStoreCount[Region/Type],0))</f>
        <v>5</v>
      </c>
      <c r="M5307" s="4">
        <f>AND(Sales[[#This Row],[date]]&lt;=TY_YTDMax,Sales[[#This Row],[date]]&gt;=TY_YTDMin)*Sales[[#This Row],[sales]]</f>
        <v>41494.685799999992</v>
      </c>
      <c r="N5307" s="4">
        <f>AND(Sales[[#This Row],[date]]&lt;=LY_YTDMax,Sales[[#This Row],[date]]&gt;=LY_YTDMin)*Sales[[#This Row],[sales]]</f>
        <v>0</v>
      </c>
      <c r="O5307" s="4">
        <f>AND(Sales[[#This Row],[date]]&gt;=YoY_Min,Sales[[#This Row],[date]]&lt;=TY_YTDMax)*(Sales[[#This Row],[sales]]/Sales[[#This Row],[sqft]])</f>
        <v>0.41247202584493031</v>
      </c>
      <c r="P5307" s="4">
        <f>SUMIF(Sales[RegionStoretype],Sales[[#This Row],[RegionStoretype]],Sales[YoY_SSF])/Sales[[#This Row],[Region_TypeCount]]</f>
        <v>59.469551530910678</v>
      </c>
    </row>
    <row r="5308" spans="1:16" x14ac:dyDescent="0.25">
      <c r="A5308" s="1">
        <v>43105</v>
      </c>
      <c r="B5308">
        <v>1</v>
      </c>
      <c r="C5308">
        <v>13</v>
      </c>
      <c r="D5308">
        <v>14562.654399999998</v>
      </c>
      <c r="E5308">
        <f>INDEX(Stores[region],MATCH(Sales[[#This Row],[store_no]],Stores[store_no],0))</f>
        <v>1</v>
      </c>
      <c r="F5308" t="str">
        <f>INDEX(Stores[storetype],MATCH(Sales[[#This Row],[store_no]],Stores[store_no],0))</f>
        <v>A</v>
      </c>
      <c r="G5308" t="str">
        <f>INDEX(Stores[location_city],MATCH(Sales[[#This Row],[store_no]],Stores[store_no],0))</f>
        <v>Ann Arbor</v>
      </c>
      <c r="H5308" t="str">
        <f>INDEX(Stores[location_state],MATCH(Sales[[#This Row],[store_no]],Stores[store_no],0))</f>
        <v>Michigan</v>
      </c>
      <c r="I5308">
        <f>INDEX(Stores[sqft],MATCH(Sales[[#This Row],[store_no]],Stores[store_no],0))</f>
        <v>100600</v>
      </c>
      <c r="J5308" s="4" t="str">
        <f>INDEX(Departments[dept_name],MATCH(Sales[[#This Row],[dept_no]],Departments[dept_no],0))</f>
        <v>Kids</v>
      </c>
      <c r="K5308" s="4" t="str">
        <f>CONCATENATE(Sales[[#This Row],[region]],Sales[[#This Row],[storetype]])</f>
        <v>1A</v>
      </c>
      <c r="L5308" s="4">
        <f>INDEX(RegionStoreCount[Store Count],MATCH(Sales[[#This Row],[RegionStoretype]],RegionStoreCount[Region/Type],0))</f>
        <v>5</v>
      </c>
      <c r="M5308" s="4">
        <f>AND(Sales[[#This Row],[date]]&lt;=TY_YTDMax,Sales[[#This Row],[date]]&gt;=TY_YTDMin)*Sales[[#This Row],[sales]]</f>
        <v>14562.654399999998</v>
      </c>
      <c r="N5308" s="4">
        <f>AND(Sales[[#This Row],[date]]&lt;=LY_YTDMax,Sales[[#This Row],[date]]&gt;=LY_YTDMin)*Sales[[#This Row],[sales]]</f>
        <v>0</v>
      </c>
      <c r="O5308" s="4">
        <f>AND(Sales[[#This Row],[date]]&gt;=YoY_Min,Sales[[#This Row],[date]]&lt;=TY_YTDMax)*(Sales[[#This Row],[sales]]/Sales[[#This Row],[sqft]])</f>
        <v>0.14475799602385683</v>
      </c>
      <c r="P5308" s="4">
        <f>SUMIF(Sales[RegionStoretype],Sales[[#This Row],[RegionStoretype]],Sales[YoY_SSF])/Sales[[#This Row],[Region_TypeCount]]</f>
        <v>59.469551530910678</v>
      </c>
    </row>
    <row r="5309" spans="1:16" x14ac:dyDescent="0.25">
      <c r="A5309" s="1">
        <v>43105</v>
      </c>
      <c r="B5309">
        <v>1</v>
      </c>
      <c r="C5309">
        <v>15</v>
      </c>
      <c r="D5309">
        <v>188.95080000000002</v>
      </c>
      <c r="E5309">
        <f>INDEX(Stores[region],MATCH(Sales[[#This Row],[store_no]],Stores[store_no],0))</f>
        <v>1</v>
      </c>
      <c r="F5309" t="str">
        <f>INDEX(Stores[storetype],MATCH(Sales[[#This Row],[store_no]],Stores[store_no],0))</f>
        <v>A</v>
      </c>
      <c r="G5309" t="str">
        <f>INDEX(Stores[location_city],MATCH(Sales[[#This Row],[store_no]],Stores[store_no],0))</f>
        <v>Ann Arbor</v>
      </c>
      <c r="H5309" t="str">
        <f>INDEX(Stores[location_state],MATCH(Sales[[#This Row],[store_no]],Stores[store_no],0))</f>
        <v>Michigan</v>
      </c>
      <c r="I5309">
        <f>INDEX(Stores[sqft],MATCH(Sales[[#This Row],[store_no]],Stores[store_no],0))</f>
        <v>100600</v>
      </c>
      <c r="J5309" s="4" t="str">
        <f>INDEX(Departments[dept_name],MATCH(Sales[[#This Row],[dept_no]],Departments[dept_no],0))</f>
        <v>Music</v>
      </c>
      <c r="K5309" s="4" t="str">
        <f>CONCATENATE(Sales[[#This Row],[region]],Sales[[#This Row],[storetype]])</f>
        <v>1A</v>
      </c>
      <c r="L5309" s="4">
        <f>INDEX(RegionStoreCount[Store Count],MATCH(Sales[[#This Row],[RegionStoretype]],RegionStoreCount[Region/Type],0))</f>
        <v>5</v>
      </c>
      <c r="M5309" s="4">
        <f>AND(Sales[[#This Row],[date]]&lt;=TY_YTDMax,Sales[[#This Row],[date]]&gt;=TY_YTDMin)*Sales[[#This Row],[sales]]</f>
        <v>188.95080000000002</v>
      </c>
      <c r="N5309" s="4">
        <f>AND(Sales[[#This Row],[date]]&lt;=LY_YTDMax,Sales[[#This Row],[date]]&gt;=LY_YTDMin)*Sales[[#This Row],[sales]]</f>
        <v>0</v>
      </c>
      <c r="O5309" s="4">
        <f>AND(Sales[[#This Row],[date]]&gt;=YoY_Min,Sales[[#This Row],[date]]&lt;=TY_YTDMax)*(Sales[[#This Row],[sales]]/Sales[[#This Row],[sqft]])</f>
        <v>1.8782385685884692E-3</v>
      </c>
      <c r="P5309" s="4">
        <f>SUMIF(Sales[RegionStoretype],Sales[[#This Row],[RegionStoretype]],Sales[YoY_SSF])/Sales[[#This Row],[Region_TypeCount]]</f>
        <v>59.469551530910678</v>
      </c>
    </row>
    <row r="5310" spans="1:16" x14ac:dyDescent="0.25">
      <c r="A5310" s="1">
        <v>43105</v>
      </c>
      <c r="B5310">
        <v>1</v>
      </c>
      <c r="C5310">
        <v>18</v>
      </c>
      <c r="D5310">
        <v>14663.122100000001</v>
      </c>
      <c r="E5310">
        <f>INDEX(Stores[region],MATCH(Sales[[#This Row],[store_no]],Stores[store_no],0))</f>
        <v>1</v>
      </c>
      <c r="F5310" t="str">
        <f>INDEX(Stores[storetype],MATCH(Sales[[#This Row],[store_no]],Stores[store_no],0))</f>
        <v>A</v>
      </c>
      <c r="G5310" t="str">
        <f>INDEX(Stores[location_city],MATCH(Sales[[#This Row],[store_no]],Stores[store_no],0))</f>
        <v>Ann Arbor</v>
      </c>
      <c r="H5310" t="str">
        <f>INDEX(Stores[location_state],MATCH(Sales[[#This Row],[store_no]],Stores[store_no],0))</f>
        <v>Michigan</v>
      </c>
      <c r="I5310">
        <f>INDEX(Stores[sqft],MATCH(Sales[[#This Row],[store_no]],Stores[store_no],0))</f>
        <v>100600</v>
      </c>
      <c r="J5310" s="4" t="str">
        <f>INDEX(Departments[dept_name],MATCH(Sales[[#This Row],[dept_no]],Departments[dept_no],0))</f>
        <v>Sports</v>
      </c>
      <c r="K5310" s="4" t="str">
        <f>CONCATENATE(Sales[[#This Row],[region]],Sales[[#This Row],[storetype]])</f>
        <v>1A</v>
      </c>
      <c r="L5310" s="4">
        <f>INDEX(RegionStoreCount[Store Count],MATCH(Sales[[#This Row],[RegionStoretype]],RegionStoreCount[Region/Type],0))</f>
        <v>5</v>
      </c>
      <c r="M5310" s="4">
        <f>AND(Sales[[#This Row],[date]]&lt;=TY_YTDMax,Sales[[#This Row],[date]]&gt;=TY_YTDMin)*Sales[[#This Row],[sales]]</f>
        <v>14663.122100000001</v>
      </c>
      <c r="N5310" s="4">
        <f>AND(Sales[[#This Row],[date]]&lt;=LY_YTDMax,Sales[[#This Row],[date]]&gt;=LY_YTDMin)*Sales[[#This Row],[sales]]</f>
        <v>0</v>
      </c>
      <c r="O5310" s="4">
        <f>AND(Sales[[#This Row],[date]]&gt;=YoY_Min,Sales[[#This Row],[date]]&lt;=TY_YTDMax)*(Sales[[#This Row],[sales]]/Sales[[#This Row],[sqft]])</f>
        <v>0.14575668091451294</v>
      </c>
      <c r="P5310" s="4">
        <f>SUMIF(Sales[RegionStoretype],Sales[[#This Row],[RegionStoretype]],Sales[YoY_SSF])/Sales[[#This Row],[Region_TypeCount]]</f>
        <v>59.469551530910678</v>
      </c>
    </row>
    <row r="5311" spans="1:16" x14ac:dyDescent="0.25">
      <c r="A5311" s="1">
        <v>43105</v>
      </c>
      <c r="B5311">
        <v>1</v>
      </c>
      <c r="C5311">
        <v>20</v>
      </c>
      <c r="D5311">
        <v>167859.20670000001</v>
      </c>
      <c r="E5311">
        <f>INDEX(Stores[region],MATCH(Sales[[#This Row],[store_no]],Stores[store_no],0))</f>
        <v>1</v>
      </c>
      <c r="F5311" t="str">
        <f>INDEX(Stores[storetype],MATCH(Sales[[#This Row],[store_no]],Stores[store_no],0))</f>
        <v>A</v>
      </c>
      <c r="G5311" t="str">
        <f>INDEX(Stores[location_city],MATCH(Sales[[#This Row],[store_no]],Stores[store_no],0))</f>
        <v>Ann Arbor</v>
      </c>
      <c r="H5311" t="str">
        <f>INDEX(Stores[location_state],MATCH(Sales[[#This Row],[store_no]],Stores[store_no],0))</f>
        <v>Michigan</v>
      </c>
      <c r="I5311">
        <f>INDEX(Stores[sqft],MATCH(Sales[[#This Row],[store_no]],Stores[store_no],0))</f>
        <v>100600</v>
      </c>
      <c r="J5311" s="4" t="str">
        <f>INDEX(Departments[dept_name],MATCH(Sales[[#This Row],[dept_no]],Departments[dept_no],0))</f>
        <v>Toys</v>
      </c>
      <c r="K5311" s="4" t="str">
        <f>CONCATENATE(Sales[[#This Row],[region]],Sales[[#This Row],[storetype]])</f>
        <v>1A</v>
      </c>
      <c r="L5311" s="4">
        <f>INDEX(RegionStoreCount[Store Count],MATCH(Sales[[#This Row],[RegionStoretype]],RegionStoreCount[Region/Type],0))</f>
        <v>5</v>
      </c>
      <c r="M5311" s="4">
        <f>AND(Sales[[#This Row],[date]]&lt;=TY_YTDMax,Sales[[#This Row],[date]]&gt;=TY_YTDMin)*Sales[[#This Row],[sales]]</f>
        <v>167859.20670000001</v>
      </c>
      <c r="N5311" s="4">
        <f>AND(Sales[[#This Row],[date]]&lt;=LY_YTDMax,Sales[[#This Row],[date]]&gt;=LY_YTDMin)*Sales[[#This Row],[sales]]</f>
        <v>0</v>
      </c>
      <c r="O5311" s="4">
        <f>AND(Sales[[#This Row],[date]]&gt;=YoY_Min,Sales[[#This Row],[date]]&lt;=TY_YTDMax)*(Sales[[#This Row],[sales]]/Sales[[#This Row],[sqft]])</f>
        <v>1.668580583499006</v>
      </c>
      <c r="P5311" s="4">
        <f>SUMIF(Sales[RegionStoretype],Sales[[#This Row],[RegionStoretype]],Sales[YoY_SSF])/Sales[[#This Row],[Region_TypeCount]]</f>
        <v>59.469551530910678</v>
      </c>
    </row>
    <row r="5312" spans="1:16" x14ac:dyDescent="0.25">
      <c r="A5312" s="1">
        <v>43105</v>
      </c>
      <c r="B5312">
        <v>2</v>
      </c>
      <c r="C5312">
        <v>9</v>
      </c>
      <c r="D5312">
        <v>22868.0272</v>
      </c>
      <c r="E5312">
        <f>INDEX(Stores[region],MATCH(Sales[[#This Row],[store_no]],Stores[store_no],0))</f>
        <v>3</v>
      </c>
      <c r="F5312" t="str">
        <f>INDEX(Stores[storetype],MATCH(Sales[[#This Row],[store_no]],Stores[store_no],0))</f>
        <v>A</v>
      </c>
      <c r="G5312" t="str">
        <f>INDEX(Stores[location_city],MATCH(Sales[[#This Row],[store_no]],Stores[store_no],0))</f>
        <v>Minneapolis</v>
      </c>
      <c r="H5312" t="str">
        <f>INDEX(Stores[location_state],MATCH(Sales[[#This Row],[store_no]],Stores[store_no],0))</f>
        <v>Minnesota</v>
      </c>
      <c r="I5312">
        <f>INDEX(Stores[sqft],MATCH(Sales[[#This Row],[store_no]],Stores[store_no],0))</f>
        <v>210400</v>
      </c>
      <c r="J5312" s="4" t="str">
        <f>INDEX(Departments[dept_name],MATCH(Sales[[#This Row],[dept_no]],Departments[dept_no],0))</f>
        <v>Garden</v>
      </c>
      <c r="K5312" s="4" t="str">
        <f>CONCATENATE(Sales[[#This Row],[region]],Sales[[#This Row],[storetype]])</f>
        <v>3A</v>
      </c>
      <c r="L5312" s="4">
        <f>INDEX(RegionStoreCount[Store Count],MATCH(Sales[[#This Row],[RegionStoretype]],RegionStoreCount[Region/Type],0))</f>
        <v>9</v>
      </c>
      <c r="M5312" s="4">
        <f>AND(Sales[[#This Row],[date]]&lt;=TY_YTDMax,Sales[[#This Row],[date]]&gt;=TY_YTDMin)*Sales[[#This Row],[sales]]</f>
        <v>22868.0272</v>
      </c>
      <c r="N5312" s="4">
        <f>AND(Sales[[#This Row],[date]]&lt;=LY_YTDMax,Sales[[#This Row],[date]]&gt;=LY_YTDMin)*Sales[[#This Row],[sales]]</f>
        <v>0</v>
      </c>
      <c r="O5312" s="4">
        <f>AND(Sales[[#This Row],[date]]&gt;=YoY_Min,Sales[[#This Row],[date]]&lt;=TY_YTDMax)*(Sales[[#This Row],[sales]]/Sales[[#This Row],[sqft]])</f>
        <v>0.1086883422053232</v>
      </c>
      <c r="P5312" s="4">
        <f>SUMIF(Sales[RegionStoretype],Sales[[#This Row],[RegionStoretype]],Sales[YoY_SSF])/Sales[[#This Row],[Region_TypeCount]]</f>
        <v>53.603836561720975</v>
      </c>
    </row>
    <row r="5313" spans="1:16" x14ac:dyDescent="0.25">
      <c r="A5313" s="1">
        <v>43105</v>
      </c>
      <c r="B5313">
        <v>3</v>
      </c>
      <c r="C5313">
        <v>4</v>
      </c>
      <c r="D5313">
        <v>22232.5049</v>
      </c>
      <c r="E5313">
        <f>INDEX(Stores[region],MATCH(Sales[[#This Row],[store_no]],Stores[store_no],0))</f>
        <v>1</v>
      </c>
      <c r="F5313" t="str">
        <f>INDEX(Stores[storetype],MATCH(Sales[[#This Row],[store_no]],Stores[store_no],0))</f>
        <v>B</v>
      </c>
      <c r="G5313" t="str">
        <f>INDEX(Stores[location_city],MATCH(Sales[[#This Row],[store_no]],Stores[store_no],0))</f>
        <v>Detroit</v>
      </c>
      <c r="H5313" t="str">
        <f>INDEX(Stores[location_state],MATCH(Sales[[#This Row],[store_no]],Stores[store_no],0))</f>
        <v>Michigan</v>
      </c>
      <c r="I5313">
        <f>INDEX(Stores[sqft],MATCH(Sales[[#This Row],[store_no]],Stores[store_no],0))</f>
        <v>114500</v>
      </c>
      <c r="J5313" s="4" t="str">
        <f>INDEX(Departments[dept_name],MATCH(Sales[[#This Row],[dept_no]],Departments[dept_no],0))</f>
        <v>Books</v>
      </c>
      <c r="K5313" s="4" t="str">
        <f>CONCATENATE(Sales[[#This Row],[region]],Sales[[#This Row],[storetype]])</f>
        <v>1B</v>
      </c>
      <c r="L5313" s="4">
        <f>INDEX(RegionStoreCount[Store Count],MATCH(Sales[[#This Row],[RegionStoretype]],RegionStoreCount[Region/Type],0))</f>
        <v>5</v>
      </c>
      <c r="M5313" s="4">
        <f>AND(Sales[[#This Row],[date]]&lt;=TY_YTDMax,Sales[[#This Row],[date]]&gt;=TY_YTDMin)*Sales[[#This Row],[sales]]</f>
        <v>22232.5049</v>
      </c>
      <c r="N5313" s="4">
        <f>AND(Sales[[#This Row],[date]]&lt;=LY_YTDMax,Sales[[#This Row],[date]]&gt;=LY_YTDMin)*Sales[[#This Row],[sales]]</f>
        <v>0</v>
      </c>
      <c r="O5313" s="4">
        <f>AND(Sales[[#This Row],[date]]&gt;=YoY_Min,Sales[[#This Row],[date]]&lt;=TY_YTDMax)*(Sales[[#This Row],[sales]]/Sales[[#This Row],[sqft]])</f>
        <v>0.19417034847161571</v>
      </c>
      <c r="P5313" s="4">
        <f>SUMIF(Sales[RegionStoretype],Sales[[#This Row],[RegionStoretype]],Sales[YoY_SSF])/Sales[[#This Row],[Region_TypeCount]]</f>
        <v>68.518982968140051</v>
      </c>
    </row>
    <row r="5314" spans="1:16" x14ac:dyDescent="0.25">
      <c r="A5314" s="1">
        <v>43105</v>
      </c>
      <c r="B5314">
        <v>3</v>
      </c>
      <c r="C5314">
        <v>9</v>
      </c>
      <c r="D5314">
        <v>5028.2565000000004</v>
      </c>
      <c r="E5314">
        <f>INDEX(Stores[region],MATCH(Sales[[#This Row],[store_no]],Stores[store_no],0))</f>
        <v>1</v>
      </c>
      <c r="F5314" t="str">
        <f>INDEX(Stores[storetype],MATCH(Sales[[#This Row],[store_no]],Stores[store_no],0))</f>
        <v>B</v>
      </c>
      <c r="G5314" t="str">
        <f>INDEX(Stores[location_city],MATCH(Sales[[#This Row],[store_no]],Stores[store_no],0))</f>
        <v>Detroit</v>
      </c>
      <c r="H5314" t="str">
        <f>INDEX(Stores[location_state],MATCH(Sales[[#This Row],[store_no]],Stores[store_no],0))</f>
        <v>Michigan</v>
      </c>
      <c r="I5314">
        <f>INDEX(Stores[sqft],MATCH(Sales[[#This Row],[store_no]],Stores[store_no],0))</f>
        <v>114500</v>
      </c>
      <c r="J5314" s="4" t="str">
        <f>INDEX(Departments[dept_name],MATCH(Sales[[#This Row],[dept_no]],Departments[dept_no],0))</f>
        <v>Garden</v>
      </c>
      <c r="K5314" s="4" t="str">
        <f>CONCATENATE(Sales[[#This Row],[region]],Sales[[#This Row],[storetype]])</f>
        <v>1B</v>
      </c>
      <c r="L5314" s="4">
        <f>INDEX(RegionStoreCount[Store Count],MATCH(Sales[[#This Row],[RegionStoretype]],RegionStoreCount[Region/Type],0))</f>
        <v>5</v>
      </c>
      <c r="M5314" s="4">
        <f>AND(Sales[[#This Row],[date]]&lt;=TY_YTDMax,Sales[[#This Row],[date]]&gt;=TY_YTDMin)*Sales[[#This Row],[sales]]</f>
        <v>5028.2565000000004</v>
      </c>
      <c r="N5314" s="4">
        <f>AND(Sales[[#This Row],[date]]&lt;=LY_YTDMax,Sales[[#This Row],[date]]&gt;=LY_YTDMin)*Sales[[#This Row],[sales]]</f>
        <v>0</v>
      </c>
      <c r="O5314" s="4">
        <f>AND(Sales[[#This Row],[date]]&gt;=YoY_Min,Sales[[#This Row],[date]]&lt;=TY_YTDMax)*(Sales[[#This Row],[sales]]/Sales[[#This Row],[sqft]])</f>
        <v>4.3914903930131005E-2</v>
      </c>
      <c r="P5314" s="4">
        <f>SUMIF(Sales[RegionStoretype],Sales[[#This Row],[RegionStoretype]],Sales[YoY_SSF])/Sales[[#This Row],[Region_TypeCount]]</f>
        <v>68.518982968140051</v>
      </c>
    </row>
    <row r="5315" spans="1:16" x14ac:dyDescent="0.25">
      <c r="A5315" s="1">
        <v>43105</v>
      </c>
      <c r="B5315">
        <v>3</v>
      </c>
      <c r="C5315">
        <v>10</v>
      </c>
      <c r="D5315">
        <v>32018.641899999999</v>
      </c>
      <c r="E5315">
        <f>INDEX(Stores[region],MATCH(Sales[[#This Row],[store_no]],Stores[store_no],0))</f>
        <v>1</v>
      </c>
      <c r="F5315" t="str">
        <f>INDEX(Stores[storetype],MATCH(Sales[[#This Row],[store_no]],Stores[store_no],0))</f>
        <v>B</v>
      </c>
      <c r="G5315" t="str">
        <f>INDEX(Stores[location_city],MATCH(Sales[[#This Row],[store_no]],Stores[store_no],0))</f>
        <v>Detroit</v>
      </c>
      <c r="H5315" t="str">
        <f>INDEX(Stores[location_state],MATCH(Sales[[#This Row],[store_no]],Stores[store_no],0))</f>
        <v>Michigan</v>
      </c>
      <c r="I5315">
        <f>INDEX(Stores[sqft],MATCH(Sales[[#This Row],[store_no]],Stores[store_no],0))</f>
        <v>114500</v>
      </c>
      <c r="J5315" s="4" t="str">
        <f>INDEX(Departments[dept_name],MATCH(Sales[[#This Row],[dept_no]],Departments[dept_no],0))</f>
        <v>Health</v>
      </c>
      <c r="K5315" s="4" t="str">
        <f>CONCATENATE(Sales[[#This Row],[region]],Sales[[#This Row],[storetype]])</f>
        <v>1B</v>
      </c>
      <c r="L5315" s="4">
        <f>INDEX(RegionStoreCount[Store Count],MATCH(Sales[[#This Row],[RegionStoretype]],RegionStoreCount[Region/Type],0))</f>
        <v>5</v>
      </c>
      <c r="M5315" s="4">
        <f>AND(Sales[[#This Row],[date]]&lt;=TY_YTDMax,Sales[[#This Row],[date]]&gt;=TY_YTDMin)*Sales[[#This Row],[sales]]</f>
        <v>32018.641899999999</v>
      </c>
      <c r="N5315" s="4">
        <f>AND(Sales[[#This Row],[date]]&lt;=LY_YTDMax,Sales[[#This Row],[date]]&gt;=LY_YTDMin)*Sales[[#This Row],[sales]]</f>
        <v>0</v>
      </c>
      <c r="O5315" s="4">
        <f>AND(Sales[[#This Row],[date]]&gt;=YoY_Min,Sales[[#This Row],[date]]&lt;=TY_YTDMax)*(Sales[[#This Row],[sales]]/Sales[[#This Row],[sqft]])</f>
        <v>0.27963879388646284</v>
      </c>
      <c r="P5315" s="4">
        <f>SUMIF(Sales[RegionStoretype],Sales[[#This Row],[RegionStoretype]],Sales[YoY_SSF])/Sales[[#This Row],[Region_TypeCount]]</f>
        <v>68.518982968140051</v>
      </c>
    </row>
    <row r="5316" spans="1:16" x14ac:dyDescent="0.25">
      <c r="A5316" s="1">
        <v>43105</v>
      </c>
      <c r="B5316">
        <v>3</v>
      </c>
      <c r="C5316">
        <v>11</v>
      </c>
      <c r="D5316">
        <v>82103.328299999994</v>
      </c>
      <c r="E5316">
        <f>INDEX(Stores[region],MATCH(Sales[[#This Row],[store_no]],Stores[store_no],0))</f>
        <v>1</v>
      </c>
      <c r="F5316" t="str">
        <f>INDEX(Stores[storetype],MATCH(Sales[[#This Row],[store_no]],Stores[store_no],0))</f>
        <v>B</v>
      </c>
      <c r="G5316" t="str">
        <f>INDEX(Stores[location_city],MATCH(Sales[[#This Row],[store_no]],Stores[store_no],0))</f>
        <v>Detroit</v>
      </c>
      <c r="H5316" t="str">
        <f>INDEX(Stores[location_state],MATCH(Sales[[#This Row],[store_no]],Stores[store_no],0))</f>
        <v>Michigan</v>
      </c>
      <c r="I5316">
        <f>INDEX(Stores[sqft],MATCH(Sales[[#This Row],[store_no]],Stores[store_no],0))</f>
        <v>114500</v>
      </c>
      <c r="J5316" s="4" t="str">
        <f>INDEX(Departments[dept_name],MATCH(Sales[[#This Row],[dept_no]],Departments[dept_no],0))</f>
        <v>Home</v>
      </c>
      <c r="K5316" s="4" t="str">
        <f>CONCATENATE(Sales[[#This Row],[region]],Sales[[#This Row],[storetype]])</f>
        <v>1B</v>
      </c>
      <c r="L5316" s="4">
        <f>INDEX(RegionStoreCount[Store Count],MATCH(Sales[[#This Row],[RegionStoretype]],RegionStoreCount[Region/Type],0))</f>
        <v>5</v>
      </c>
      <c r="M5316" s="4">
        <f>AND(Sales[[#This Row],[date]]&lt;=TY_YTDMax,Sales[[#This Row],[date]]&gt;=TY_YTDMin)*Sales[[#This Row],[sales]]</f>
        <v>82103.328299999994</v>
      </c>
      <c r="N5316" s="4">
        <f>AND(Sales[[#This Row],[date]]&lt;=LY_YTDMax,Sales[[#This Row],[date]]&gt;=LY_YTDMin)*Sales[[#This Row],[sales]]</f>
        <v>0</v>
      </c>
      <c r="O5316" s="4">
        <f>AND(Sales[[#This Row],[date]]&gt;=YoY_Min,Sales[[#This Row],[date]]&lt;=TY_YTDMax)*(Sales[[#This Row],[sales]]/Sales[[#This Row],[sqft]])</f>
        <v>0.71705963580786025</v>
      </c>
      <c r="P5316" s="4">
        <f>SUMIF(Sales[RegionStoretype],Sales[[#This Row],[RegionStoretype]],Sales[YoY_SSF])/Sales[[#This Row],[Region_TypeCount]]</f>
        <v>68.518982968140051</v>
      </c>
    </row>
    <row r="5317" spans="1:16" x14ac:dyDescent="0.25">
      <c r="A5317" s="1">
        <v>43105</v>
      </c>
      <c r="B5317">
        <v>3</v>
      </c>
      <c r="C5317">
        <v>15</v>
      </c>
      <c r="D5317">
        <v>107139.9354</v>
      </c>
      <c r="E5317">
        <f>INDEX(Stores[region],MATCH(Sales[[#This Row],[store_no]],Stores[store_no],0))</f>
        <v>1</v>
      </c>
      <c r="F5317" t="str">
        <f>INDEX(Stores[storetype],MATCH(Sales[[#This Row],[store_no]],Stores[store_no],0))</f>
        <v>B</v>
      </c>
      <c r="G5317" t="str">
        <f>INDEX(Stores[location_city],MATCH(Sales[[#This Row],[store_no]],Stores[store_no],0))</f>
        <v>Detroit</v>
      </c>
      <c r="H5317" t="str">
        <f>INDEX(Stores[location_state],MATCH(Sales[[#This Row],[store_no]],Stores[store_no],0))</f>
        <v>Michigan</v>
      </c>
      <c r="I5317">
        <f>INDEX(Stores[sqft],MATCH(Sales[[#This Row],[store_no]],Stores[store_no],0))</f>
        <v>114500</v>
      </c>
      <c r="J5317" s="4" t="str">
        <f>INDEX(Departments[dept_name],MATCH(Sales[[#This Row],[dept_no]],Departments[dept_no],0))</f>
        <v>Music</v>
      </c>
      <c r="K5317" s="4" t="str">
        <f>CONCATENATE(Sales[[#This Row],[region]],Sales[[#This Row],[storetype]])</f>
        <v>1B</v>
      </c>
      <c r="L5317" s="4">
        <f>INDEX(RegionStoreCount[Store Count],MATCH(Sales[[#This Row],[RegionStoretype]],RegionStoreCount[Region/Type],0))</f>
        <v>5</v>
      </c>
      <c r="M5317" s="4">
        <f>AND(Sales[[#This Row],[date]]&lt;=TY_YTDMax,Sales[[#This Row],[date]]&gt;=TY_YTDMin)*Sales[[#This Row],[sales]]</f>
        <v>107139.9354</v>
      </c>
      <c r="N5317" s="4">
        <f>AND(Sales[[#This Row],[date]]&lt;=LY_YTDMax,Sales[[#This Row],[date]]&gt;=LY_YTDMin)*Sales[[#This Row],[sales]]</f>
        <v>0</v>
      </c>
      <c r="O5317" s="4">
        <f>AND(Sales[[#This Row],[date]]&gt;=YoY_Min,Sales[[#This Row],[date]]&lt;=TY_YTDMax)*(Sales[[#This Row],[sales]]/Sales[[#This Row],[sqft]])</f>
        <v>0.93571995982532752</v>
      </c>
      <c r="P5317" s="4">
        <f>SUMIF(Sales[RegionStoretype],Sales[[#This Row],[RegionStoretype]],Sales[YoY_SSF])/Sales[[#This Row],[Region_TypeCount]]</f>
        <v>68.518982968140051</v>
      </c>
    </row>
    <row r="5318" spans="1:16" x14ac:dyDescent="0.25">
      <c r="A5318" s="1">
        <v>43105</v>
      </c>
      <c r="B5318">
        <v>3</v>
      </c>
      <c r="C5318">
        <v>19</v>
      </c>
      <c r="D5318">
        <v>46390.972800000003</v>
      </c>
      <c r="E5318">
        <f>INDEX(Stores[region],MATCH(Sales[[#This Row],[store_no]],Stores[store_no],0))</f>
        <v>1</v>
      </c>
      <c r="F5318" t="str">
        <f>INDEX(Stores[storetype],MATCH(Sales[[#This Row],[store_no]],Stores[store_no],0))</f>
        <v>B</v>
      </c>
      <c r="G5318" t="str">
        <f>INDEX(Stores[location_city],MATCH(Sales[[#This Row],[store_no]],Stores[store_no],0))</f>
        <v>Detroit</v>
      </c>
      <c r="H5318" t="str">
        <f>INDEX(Stores[location_state],MATCH(Sales[[#This Row],[store_no]],Stores[store_no],0))</f>
        <v>Michigan</v>
      </c>
      <c r="I5318">
        <f>INDEX(Stores[sqft],MATCH(Sales[[#This Row],[store_no]],Stores[store_no],0))</f>
        <v>114500</v>
      </c>
      <c r="J5318" s="4" t="str">
        <f>INDEX(Departments[dept_name],MATCH(Sales[[#This Row],[dept_no]],Departments[dept_no],0))</f>
        <v>Tools</v>
      </c>
      <c r="K5318" s="4" t="str">
        <f>CONCATENATE(Sales[[#This Row],[region]],Sales[[#This Row],[storetype]])</f>
        <v>1B</v>
      </c>
      <c r="L5318" s="4">
        <f>INDEX(RegionStoreCount[Store Count],MATCH(Sales[[#This Row],[RegionStoretype]],RegionStoreCount[Region/Type],0))</f>
        <v>5</v>
      </c>
      <c r="M5318" s="4">
        <f>AND(Sales[[#This Row],[date]]&lt;=TY_YTDMax,Sales[[#This Row],[date]]&gt;=TY_YTDMin)*Sales[[#This Row],[sales]]</f>
        <v>46390.972800000003</v>
      </c>
      <c r="N5318" s="4">
        <f>AND(Sales[[#This Row],[date]]&lt;=LY_YTDMax,Sales[[#This Row],[date]]&gt;=LY_YTDMin)*Sales[[#This Row],[sales]]</f>
        <v>0</v>
      </c>
      <c r="O5318" s="4">
        <f>AND(Sales[[#This Row],[date]]&gt;=YoY_Min,Sales[[#This Row],[date]]&lt;=TY_YTDMax)*(Sales[[#This Row],[sales]]/Sales[[#This Row],[sqft]])</f>
        <v>0.40516133449781661</v>
      </c>
      <c r="P5318" s="4">
        <f>SUMIF(Sales[RegionStoretype],Sales[[#This Row],[RegionStoretype]],Sales[YoY_SSF])/Sales[[#This Row],[Region_TypeCount]]</f>
        <v>68.518982968140051</v>
      </c>
    </row>
    <row r="5319" spans="1:16" x14ac:dyDescent="0.25">
      <c r="A5319" s="1">
        <v>43105</v>
      </c>
      <c r="B5319">
        <v>4</v>
      </c>
      <c r="C5319">
        <v>1</v>
      </c>
      <c r="D5319">
        <v>460.76939999999996</v>
      </c>
      <c r="E5319">
        <f>INDEX(Stores[region],MATCH(Sales[[#This Row],[store_no]],Stores[store_no],0))</f>
        <v>1</v>
      </c>
      <c r="F5319" t="str">
        <f>INDEX(Stores[storetype],MATCH(Sales[[#This Row],[store_no]],Stores[store_no],0))</f>
        <v>A</v>
      </c>
      <c r="G5319" t="str">
        <f>INDEX(Stores[location_city],MATCH(Sales[[#This Row],[store_no]],Stores[store_no],0))</f>
        <v>Cincinnati</v>
      </c>
      <c r="H5319" t="str">
        <f>INDEX(Stores[location_state],MATCH(Sales[[#This Row],[store_no]],Stores[store_no],0))</f>
        <v>Ohio</v>
      </c>
      <c r="I5319">
        <f>INDEX(Stores[sqft],MATCH(Sales[[#This Row],[store_no]],Stores[store_no],0))</f>
        <v>127800</v>
      </c>
      <c r="J5319" s="4" t="str">
        <f>INDEX(Departments[dept_name],MATCH(Sales[[#This Row],[dept_no]],Departments[dept_no],0))</f>
        <v>Automotive</v>
      </c>
      <c r="K5319" s="4" t="str">
        <f>CONCATENATE(Sales[[#This Row],[region]],Sales[[#This Row],[storetype]])</f>
        <v>1A</v>
      </c>
      <c r="L5319" s="4">
        <f>INDEX(RegionStoreCount[Store Count],MATCH(Sales[[#This Row],[RegionStoretype]],RegionStoreCount[Region/Type],0))</f>
        <v>5</v>
      </c>
      <c r="M5319" s="4">
        <f>AND(Sales[[#This Row],[date]]&lt;=TY_YTDMax,Sales[[#This Row],[date]]&gt;=TY_YTDMin)*Sales[[#This Row],[sales]]</f>
        <v>460.76939999999996</v>
      </c>
      <c r="N5319" s="4">
        <f>AND(Sales[[#This Row],[date]]&lt;=LY_YTDMax,Sales[[#This Row],[date]]&gt;=LY_YTDMin)*Sales[[#This Row],[sales]]</f>
        <v>0</v>
      </c>
      <c r="O5319" s="4">
        <f>AND(Sales[[#This Row],[date]]&gt;=YoY_Min,Sales[[#This Row],[date]]&lt;=TY_YTDMax)*(Sales[[#This Row],[sales]]/Sales[[#This Row],[sqft]])</f>
        <v>3.6053943661971829E-3</v>
      </c>
      <c r="P5319" s="4">
        <f>SUMIF(Sales[RegionStoretype],Sales[[#This Row],[RegionStoretype]],Sales[YoY_SSF])/Sales[[#This Row],[Region_TypeCount]]</f>
        <v>59.469551530910678</v>
      </c>
    </row>
    <row r="5320" spans="1:16" x14ac:dyDescent="0.25">
      <c r="A5320" s="1">
        <v>43105</v>
      </c>
      <c r="B5320">
        <v>4</v>
      </c>
      <c r="C5320">
        <v>12</v>
      </c>
      <c r="D5320">
        <v>342679.05459999997</v>
      </c>
      <c r="E5320">
        <f>INDEX(Stores[region],MATCH(Sales[[#This Row],[store_no]],Stores[store_no],0))</f>
        <v>1</v>
      </c>
      <c r="F5320" t="str">
        <f>INDEX(Stores[storetype],MATCH(Sales[[#This Row],[store_no]],Stores[store_no],0))</f>
        <v>A</v>
      </c>
      <c r="G5320" t="str">
        <f>INDEX(Stores[location_city],MATCH(Sales[[#This Row],[store_no]],Stores[store_no],0))</f>
        <v>Cincinnati</v>
      </c>
      <c r="H5320" t="str">
        <f>INDEX(Stores[location_state],MATCH(Sales[[#This Row],[store_no]],Stores[store_no],0))</f>
        <v>Ohio</v>
      </c>
      <c r="I5320">
        <f>INDEX(Stores[sqft],MATCH(Sales[[#This Row],[store_no]],Stores[store_no],0))</f>
        <v>127800</v>
      </c>
      <c r="J5320" s="4" t="str">
        <f>INDEX(Departments[dept_name],MATCH(Sales[[#This Row],[dept_no]],Departments[dept_no],0))</f>
        <v>Jewelery</v>
      </c>
      <c r="K5320" s="4" t="str">
        <f>CONCATENATE(Sales[[#This Row],[region]],Sales[[#This Row],[storetype]])</f>
        <v>1A</v>
      </c>
      <c r="L5320" s="4">
        <f>INDEX(RegionStoreCount[Store Count],MATCH(Sales[[#This Row],[RegionStoretype]],RegionStoreCount[Region/Type],0))</f>
        <v>5</v>
      </c>
      <c r="M5320" s="4">
        <f>AND(Sales[[#This Row],[date]]&lt;=TY_YTDMax,Sales[[#This Row],[date]]&gt;=TY_YTDMin)*Sales[[#This Row],[sales]]</f>
        <v>342679.05459999997</v>
      </c>
      <c r="N5320" s="4">
        <f>AND(Sales[[#This Row],[date]]&lt;=LY_YTDMax,Sales[[#This Row],[date]]&gt;=LY_YTDMin)*Sales[[#This Row],[sales]]</f>
        <v>0</v>
      </c>
      <c r="O5320" s="4">
        <f>AND(Sales[[#This Row],[date]]&gt;=YoY_Min,Sales[[#This Row],[date]]&lt;=TY_YTDMax)*(Sales[[#This Row],[sales]]/Sales[[#This Row],[sqft]])</f>
        <v>2.6813697543035993</v>
      </c>
      <c r="P5320" s="4">
        <f>SUMIF(Sales[RegionStoretype],Sales[[#This Row],[RegionStoretype]],Sales[YoY_SSF])/Sales[[#This Row],[Region_TypeCount]]</f>
        <v>59.469551530910678</v>
      </c>
    </row>
    <row r="5321" spans="1:16" x14ac:dyDescent="0.25">
      <c r="A5321" s="1">
        <v>43105</v>
      </c>
      <c r="B5321">
        <v>4</v>
      </c>
      <c r="C5321">
        <v>18</v>
      </c>
      <c r="D5321">
        <v>4358.8926000000001</v>
      </c>
      <c r="E5321">
        <f>INDEX(Stores[region],MATCH(Sales[[#This Row],[store_no]],Stores[store_no],0))</f>
        <v>1</v>
      </c>
      <c r="F5321" t="str">
        <f>INDEX(Stores[storetype],MATCH(Sales[[#This Row],[store_no]],Stores[store_no],0))</f>
        <v>A</v>
      </c>
      <c r="G5321" t="str">
        <f>INDEX(Stores[location_city],MATCH(Sales[[#This Row],[store_no]],Stores[store_no],0))</f>
        <v>Cincinnati</v>
      </c>
      <c r="H5321" t="str">
        <f>INDEX(Stores[location_state],MATCH(Sales[[#This Row],[store_no]],Stores[store_no],0))</f>
        <v>Ohio</v>
      </c>
      <c r="I5321">
        <f>INDEX(Stores[sqft],MATCH(Sales[[#This Row],[store_no]],Stores[store_no],0))</f>
        <v>127800</v>
      </c>
      <c r="J5321" s="4" t="str">
        <f>INDEX(Departments[dept_name],MATCH(Sales[[#This Row],[dept_no]],Departments[dept_no],0))</f>
        <v>Sports</v>
      </c>
      <c r="K5321" s="4" t="str">
        <f>CONCATENATE(Sales[[#This Row],[region]],Sales[[#This Row],[storetype]])</f>
        <v>1A</v>
      </c>
      <c r="L5321" s="4">
        <f>INDEX(RegionStoreCount[Store Count],MATCH(Sales[[#This Row],[RegionStoretype]],RegionStoreCount[Region/Type],0))</f>
        <v>5</v>
      </c>
      <c r="M5321" s="4">
        <f>AND(Sales[[#This Row],[date]]&lt;=TY_YTDMax,Sales[[#This Row],[date]]&gt;=TY_YTDMin)*Sales[[#This Row],[sales]]</f>
        <v>4358.8926000000001</v>
      </c>
      <c r="N5321" s="4">
        <f>AND(Sales[[#This Row],[date]]&lt;=LY_YTDMax,Sales[[#This Row],[date]]&gt;=LY_YTDMin)*Sales[[#This Row],[sales]]</f>
        <v>0</v>
      </c>
      <c r="O5321" s="4">
        <f>AND(Sales[[#This Row],[date]]&gt;=YoY_Min,Sales[[#This Row],[date]]&lt;=TY_YTDMax)*(Sales[[#This Row],[sales]]/Sales[[#This Row],[sqft]])</f>
        <v>3.4107140845070424E-2</v>
      </c>
      <c r="P5321" s="4">
        <f>SUMIF(Sales[RegionStoretype],Sales[[#This Row],[RegionStoretype]],Sales[YoY_SSF])/Sales[[#This Row],[Region_TypeCount]]</f>
        <v>59.469551530910678</v>
      </c>
    </row>
    <row r="5322" spans="1:16" x14ac:dyDescent="0.25">
      <c r="A5322" s="1">
        <v>43105</v>
      </c>
      <c r="B5322">
        <v>5</v>
      </c>
      <c r="C5322">
        <v>5</v>
      </c>
      <c r="D5322">
        <v>30091.182499999999</v>
      </c>
      <c r="E5322">
        <f>INDEX(Stores[region],MATCH(Sales[[#This Row],[store_no]],Stores[store_no],0))</f>
        <v>1</v>
      </c>
      <c r="F5322" t="str">
        <f>INDEX(Stores[storetype],MATCH(Sales[[#This Row],[store_no]],Stores[store_no],0))</f>
        <v>B</v>
      </c>
      <c r="G5322" t="str">
        <f>INDEX(Stores[location_city],MATCH(Sales[[#This Row],[store_no]],Stores[store_no],0))</f>
        <v>Bloomington</v>
      </c>
      <c r="H5322" t="str">
        <f>INDEX(Stores[location_state],MATCH(Sales[[#This Row],[store_no]],Stores[store_no],0))</f>
        <v>Indiana</v>
      </c>
      <c r="I5322">
        <f>INDEX(Stores[sqft],MATCH(Sales[[#This Row],[store_no]],Stores[store_no],0))</f>
        <v>114500</v>
      </c>
      <c r="J5322" s="4" t="str">
        <f>INDEX(Departments[dept_name],MATCH(Sales[[#This Row],[dept_no]],Departments[dept_no],0))</f>
        <v>Clothing</v>
      </c>
      <c r="K5322" s="4" t="str">
        <f>CONCATENATE(Sales[[#This Row],[region]],Sales[[#This Row],[storetype]])</f>
        <v>1B</v>
      </c>
      <c r="L5322" s="4">
        <f>INDEX(RegionStoreCount[Store Count],MATCH(Sales[[#This Row],[RegionStoretype]],RegionStoreCount[Region/Type],0))</f>
        <v>5</v>
      </c>
      <c r="M5322" s="4">
        <f>AND(Sales[[#This Row],[date]]&lt;=TY_YTDMax,Sales[[#This Row],[date]]&gt;=TY_YTDMin)*Sales[[#This Row],[sales]]</f>
        <v>30091.182499999999</v>
      </c>
      <c r="N5322" s="4">
        <f>AND(Sales[[#This Row],[date]]&lt;=LY_YTDMax,Sales[[#This Row],[date]]&gt;=LY_YTDMin)*Sales[[#This Row],[sales]]</f>
        <v>0</v>
      </c>
      <c r="O5322" s="4">
        <f>AND(Sales[[#This Row],[date]]&gt;=YoY_Min,Sales[[#This Row],[date]]&lt;=TY_YTDMax)*(Sales[[#This Row],[sales]]/Sales[[#This Row],[sqft]])</f>
        <v>0.26280508733624452</v>
      </c>
      <c r="P5322" s="4">
        <f>SUMIF(Sales[RegionStoretype],Sales[[#This Row],[RegionStoretype]],Sales[YoY_SSF])/Sales[[#This Row],[Region_TypeCount]]</f>
        <v>68.518982968140051</v>
      </c>
    </row>
    <row r="5323" spans="1:16" x14ac:dyDescent="0.25">
      <c r="A5323" s="1">
        <v>43105</v>
      </c>
      <c r="B5323">
        <v>5</v>
      </c>
      <c r="C5323">
        <v>9</v>
      </c>
      <c r="D5323">
        <v>25575.061600000001</v>
      </c>
      <c r="E5323">
        <f>INDEX(Stores[region],MATCH(Sales[[#This Row],[store_no]],Stores[store_no],0))</f>
        <v>1</v>
      </c>
      <c r="F5323" t="str">
        <f>INDEX(Stores[storetype],MATCH(Sales[[#This Row],[store_no]],Stores[store_no],0))</f>
        <v>B</v>
      </c>
      <c r="G5323" t="str">
        <f>INDEX(Stores[location_city],MATCH(Sales[[#This Row],[store_no]],Stores[store_no],0))</f>
        <v>Bloomington</v>
      </c>
      <c r="H5323" t="str">
        <f>INDEX(Stores[location_state],MATCH(Sales[[#This Row],[store_no]],Stores[store_no],0))</f>
        <v>Indiana</v>
      </c>
      <c r="I5323">
        <f>INDEX(Stores[sqft],MATCH(Sales[[#This Row],[store_no]],Stores[store_no],0))</f>
        <v>114500</v>
      </c>
      <c r="J5323" s="4" t="str">
        <f>INDEX(Departments[dept_name],MATCH(Sales[[#This Row],[dept_no]],Departments[dept_no],0))</f>
        <v>Garden</v>
      </c>
      <c r="K5323" s="4" t="str">
        <f>CONCATENATE(Sales[[#This Row],[region]],Sales[[#This Row],[storetype]])</f>
        <v>1B</v>
      </c>
      <c r="L5323" s="4">
        <f>INDEX(RegionStoreCount[Store Count],MATCH(Sales[[#This Row],[RegionStoretype]],RegionStoreCount[Region/Type],0))</f>
        <v>5</v>
      </c>
      <c r="M5323" s="4">
        <f>AND(Sales[[#This Row],[date]]&lt;=TY_YTDMax,Sales[[#This Row],[date]]&gt;=TY_YTDMin)*Sales[[#This Row],[sales]]</f>
        <v>25575.061600000001</v>
      </c>
      <c r="N5323" s="4">
        <f>AND(Sales[[#This Row],[date]]&lt;=LY_YTDMax,Sales[[#This Row],[date]]&gt;=LY_YTDMin)*Sales[[#This Row],[sales]]</f>
        <v>0</v>
      </c>
      <c r="O5323" s="4">
        <f>AND(Sales[[#This Row],[date]]&gt;=YoY_Min,Sales[[#This Row],[date]]&lt;=TY_YTDMax)*(Sales[[#This Row],[sales]]/Sales[[#This Row],[sqft]])</f>
        <v>0.22336298340611355</v>
      </c>
      <c r="P5323" s="4">
        <f>SUMIF(Sales[RegionStoretype],Sales[[#This Row],[RegionStoretype]],Sales[YoY_SSF])/Sales[[#This Row],[Region_TypeCount]]</f>
        <v>68.518982968140051</v>
      </c>
    </row>
    <row r="5324" spans="1:16" x14ac:dyDescent="0.25">
      <c r="A5324" s="1">
        <v>43105</v>
      </c>
      <c r="B5324">
        <v>5</v>
      </c>
      <c r="C5324">
        <v>12</v>
      </c>
      <c r="D5324">
        <v>32157.864100000003</v>
      </c>
      <c r="E5324">
        <f>INDEX(Stores[region],MATCH(Sales[[#This Row],[store_no]],Stores[store_no],0))</f>
        <v>1</v>
      </c>
      <c r="F5324" t="str">
        <f>INDEX(Stores[storetype],MATCH(Sales[[#This Row],[store_no]],Stores[store_no],0))</f>
        <v>B</v>
      </c>
      <c r="G5324" t="str">
        <f>INDEX(Stores[location_city],MATCH(Sales[[#This Row],[store_no]],Stores[store_no],0))</f>
        <v>Bloomington</v>
      </c>
      <c r="H5324" t="str">
        <f>INDEX(Stores[location_state],MATCH(Sales[[#This Row],[store_no]],Stores[store_no],0))</f>
        <v>Indiana</v>
      </c>
      <c r="I5324">
        <f>INDEX(Stores[sqft],MATCH(Sales[[#This Row],[store_no]],Stores[store_no],0))</f>
        <v>114500</v>
      </c>
      <c r="J5324" s="4" t="str">
        <f>INDEX(Departments[dept_name],MATCH(Sales[[#This Row],[dept_no]],Departments[dept_no],0))</f>
        <v>Jewelery</v>
      </c>
      <c r="K5324" s="4" t="str">
        <f>CONCATENATE(Sales[[#This Row],[region]],Sales[[#This Row],[storetype]])</f>
        <v>1B</v>
      </c>
      <c r="L5324" s="4">
        <f>INDEX(RegionStoreCount[Store Count],MATCH(Sales[[#This Row],[RegionStoretype]],RegionStoreCount[Region/Type],0))</f>
        <v>5</v>
      </c>
      <c r="M5324" s="4">
        <f>AND(Sales[[#This Row],[date]]&lt;=TY_YTDMax,Sales[[#This Row],[date]]&gt;=TY_YTDMin)*Sales[[#This Row],[sales]]</f>
        <v>32157.864100000003</v>
      </c>
      <c r="N5324" s="4">
        <f>AND(Sales[[#This Row],[date]]&lt;=LY_YTDMax,Sales[[#This Row],[date]]&gt;=LY_YTDMin)*Sales[[#This Row],[sales]]</f>
        <v>0</v>
      </c>
      <c r="O5324" s="4">
        <f>AND(Sales[[#This Row],[date]]&gt;=YoY_Min,Sales[[#This Row],[date]]&lt;=TY_YTDMax)*(Sales[[#This Row],[sales]]/Sales[[#This Row],[sqft]])</f>
        <v>0.28085470829694326</v>
      </c>
      <c r="P5324" s="4">
        <f>SUMIF(Sales[RegionStoretype],Sales[[#This Row],[RegionStoretype]],Sales[YoY_SSF])/Sales[[#This Row],[Region_TypeCount]]</f>
        <v>68.518982968140051</v>
      </c>
    </row>
    <row r="5325" spans="1:16" x14ac:dyDescent="0.25">
      <c r="A5325" s="1">
        <v>43105</v>
      </c>
      <c r="B5325">
        <v>6</v>
      </c>
      <c r="C5325">
        <v>1</v>
      </c>
      <c r="D5325">
        <v>14577.608000000002</v>
      </c>
      <c r="E5325">
        <f>INDEX(Stores[region],MATCH(Sales[[#This Row],[store_no]],Stores[store_no],0))</f>
        <v>3</v>
      </c>
      <c r="F5325" t="str">
        <f>INDEX(Stores[storetype],MATCH(Sales[[#This Row],[store_no]],Stores[store_no],0))</f>
        <v>A</v>
      </c>
      <c r="G5325" t="str">
        <f>INDEX(Stores[location_city],MATCH(Sales[[#This Row],[store_no]],Stores[store_no],0))</f>
        <v>Green Bay</v>
      </c>
      <c r="H5325" t="str">
        <f>INDEX(Stores[location_state],MATCH(Sales[[#This Row],[store_no]],Stores[store_no],0))</f>
        <v>Wisconsin</v>
      </c>
      <c r="I5325">
        <f>INDEX(Stores[sqft],MATCH(Sales[[#This Row],[store_no]],Stores[store_no],0))</f>
        <v>138800</v>
      </c>
      <c r="J5325" s="4" t="str">
        <f>INDEX(Departments[dept_name],MATCH(Sales[[#This Row],[dept_no]],Departments[dept_no],0))</f>
        <v>Automotive</v>
      </c>
      <c r="K5325" s="4" t="str">
        <f>CONCATENATE(Sales[[#This Row],[region]],Sales[[#This Row],[storetype]])</f>
        <v>3A</v>
      </c>
      <c r="L5325" s="4">
        <f>INDEX(RegionStoreCount[Store Count],MATCH(Sales[[#This Row],[RegionStoretype]],RegionStoreCount[Region/Type],0))</f>
        <v>9</v>
      </c>
      <c r="M5325" s="4">
        <f>AND(Sales[[#This Row],[date]]&lt;=TY_YTDMax,Sales[[#This Row],[date]]&gt;=TY_YTDMin)*Sales[[#This Row],[sales]]</f>
        <v>14577.608000000002</v>
      </c>
      <c r="N5325" s="4">
        <f>AND(Sales[[#This Row],[date]]&lt;=LY_YTDMax,Sales[[#This Row],[date]]&gt;=LY_YTDMin)*Sales[[#This Row],[sales]]</f>
        <v>0</v>
      </c>
      <c r="O5325" s="4">
        <f>AND(Sales[[#This Row],[date]]&gt;=YoY_Min,Sales[[#This Row],[date]]&lt;=TY_YTDMax)*(Sales[[#This Row],[sales]]/Sales[[#This Row],[sqft]])</f>
        <v>0.10502599423631126</v>
      </c>
      <c r="P5325" s="4">
        <f>SUMIF(Sales[RegionStoretype],Sales[[#This Row],[RegionStoretype]],Sales[YoY_SSF])/Sales[[#This Row],[Region_TypeCount]]</f>
        <v>53.603836561720975</v>
      </c>
    </row>
    <row r="5326" spans="1:16" x14ac:dyDescent="0.25">
      <c r="A5326" s="1">
        <v>43105</v>
      </c>
      <c r="B5326">
        <v>6</v>
      </c>
      <c r="C5326">
        <v>4</v>
      </c>
      <c r="D5326">
        <v>50637.402300000002</v>
      </c>
      <c r="E5326">
        <f>INDEX(Stores[region],MATCH(Sales[[#This Row],[store_no]],Stores[store_no],0))</f>
        <v>3</v>
      </c>
      <c r="F5326" t="str">
        <f>INDEX(Stores[storetype],MATCH(Sales[[#This Row],[store_no]],Stores[store_no],0))</f>
        <v>A</v>
      </c>
      <c r="G5326" t="str">
        <f>INDEX(Stores[location_city],MATCH(Sales[[#This Row],[store_no]],Stores[store_no],0))</f>
        <v>Green Bay</v>
      </c>
      <c r="H5326" t="str">
        <f>INDEX(Stores[location_state],MATCH(Sales[[#This Row],[store_no]],Stores[store_no],0))</f>
        <v>Wisconsin</v>
      </c>
      <c r="I5326">
        <f>INDEX(Stores[sqft],MATCH(Sales[[#This Row],[store_no]],Stores[store_no],0))</f>
        <v>138800</v>
      </c>
      <c r="J5326" s="4" t="str">
        <f>INDEX(Departments[dept_name],MATCH(Sales[[#This Row],[dept_no]],Departments[dept_no],0))</f>
        <v>Books</v>
      </c>
      <c r="K5326" s="4" t="str">
        <f>CONCATENATE(Sales[[#This Row],[region]],Sales[[#This Row],[storetype]])</f>
        <v>3A</v>
      </c>
      <c r="L5326" s="4">
        <f>INDEX(RegionStoreCount[Store Count],MATCH(Sales[[#This Row],[RegionStoretype]],RegionStoreCount[Region/Type],0))</f>
        <v>9</v>
      </c>
      <c r="M5326" s="4">
        <f>AND(Sales[[#This Row],[date]]&lt;=TY_YTDMax,Sales[[#This Row],[date]]&gt;=TY_YTDMin)*Sales[[#This Row],[sales]]</f>
        <v>50637.402300000002</v>
      </c>
      <c r="N5326" s="4">
        <f>AND(Sales[[#This Row],[date]]&lt;=LY_YTDMax,Sales[[#This Row],[date]]&gt;=LY_YTDMin)*Sales[[#This Row],[sales]]</f>
        <v>0</v>
      </c>
      <c r="O5326" s="4">
        <f>AND(Sales[[#This Row],[date]]&gt;=YoY_Min,Sales[[#This Row],[date]]&lt;=TY_YTDMax)*(Sales[[#This Row],[sales]]/Sales[[#This Row],[sqft]])</f>
        <v>0.36482278314121036</v>
      </c>
      <c r="P5326" s="4">
        <f>SUMIF(Sales[RegionStoretype],Sales[[#This Row],[RegionStoretype]],Sales[YoY_SSF])/Sales[[#This Row],[Region_TypeCount]]</f>
        <v>53.603836561720975</v>
      </c>
    </row>
    <row r="5327" spans="1:16" x14ac:dyDescent="0.25">
      <c r="A5327" s="1">
        <v>43105</v>
      </c>
      <c r="B5327">
        <v>6</v>
      </c>
      <c r="C5327">
        <v>10</v>
      </c>
      <c r="D5327">
        <v>24292.799299999999</v>
      </c>
      <c r="E5327">
        <f>INDEX(Stores[region],MATCH(Sales[[#This Row],[store_no]],Stores[store_no],0))</f>
        <v>3</v>
      </c>
      <c r="F5327" t="str">
        <f>INDEX(Stores[storetype],MATCH(Sales[[#This Row],[store_no]],Stores[store_no],0))</f>
        <v>A</v>
      </c>
      <c r="G5327" t="str">
        <f>INDEX(Stores[location_city],MATCH(Sales[[#This Row],[store_no]],Stores[store_no],0))</f>
        <v>Green Bay</v>
      </c>
      <c r="H5327" t="str">
        <f>INDEX(Stores[location_state],MATCH(Sales[[#This Row],[store_no]],Stores[store_no],0))</f>
        <v>Wisconsin</v>
      </c>
      <c r="I5327">
        <f>INDEX(Stores[sqft],MATCH(Sales[[#This Row],[store_no]],Stores[store_no],0))</f>
        <v>138800</v>
      </c>
      <c r="J5327" s="4" t="str">
        <f>INDEX(Departments[dept_name],MATCH(Sales[[#This Row],[dept_no]],Departments[dept_no],0))</f>
        <v>Health</v>
      </c>
      <c r="K5327" s="4" t="str">
        <f>CONCATENATE(Sales[[#This Row],[region]],Sales[[#This Row],[storetype]])</f>
        <v>3A</v>
      </c>
      <c r="L5327" s="4">
        <f>INDEX(RegionStoreCount[Store Count],MATCH(Sales[[#This Row],[RegionStoretype]],RegionStoreCount[Region/Type],0))</f>
        <v>9</v>
      </c>
      <c r="M5327" s="4">
        <f>AND(Sales[[#This Row],[date]]&lt;=TY_YTDMax,Sales[[#This Row],[date]]&gt;=TY_YTDMin)*Sales[[#This Row],[sales]]</f>
        <v>24292.799299999999</v>
      </c>
      <c r="N5327" s="4">
        <f>AND(Sales[[#This Row],[date]]&lt;=LY_YTDMax,Sales[[#This Row],[date]]&gt;=LY_YTDMin)*Sales[[#This Row],[sales]]</f>
        <v>0</v>
      </c>
      <c r="O5327" s="4">
        <f>AND(Sales[[#This Row],[date]]&gt;=YoY_Min,Sales[[#This Row],[date]]&lt;=TY_YTDMax)*(Sales[[#This Row],[sales]]/Sales[[#This Row],[sqft]])</f>
        <v>0.17502016786743516</v>
      </c>
      <c r="P5327" s="4">
        <f>SUMIF(Sales[RegionStoretype],Sales[[#This Row],[RegionStoretype]],Sales[YoY_SSF])/Sales[[#This Row],[Region_TypeCount]]</f>
        <v>53.603836561720975</v>
      </c>
    </row>
    <row r="5328" spans="1:16" x14ac:dyDescent="0.25">
      <c r="A5328" s="1">
        <v>43105</v>
      </c>
      <c r="B5328">
        <v>6</v>
      </c>
      <c r="C5328">
        <v>11</v>
      </c>
      <c r="D5328">
        <v>24047.618200000001</v>
      </c>
      <c r="E5328">
        <f>INDEX(Stores[region],MATCH(Sales[[#This Row],[store_no]],Stores[store_no],0))</f>
        <v>3</v>
      </c>
      <c r="F5328" t="str">
        <f>INDEX(Stores[storetype],MATCH(Sales[[#This Row],[store_no]],Stores[store_no],0))</f>
        <v>A</v>
      </c>
      <c r="G5328" t="str">
        <f>INDEX(Stores[location_city],MATCH(Sales[[#This Row],[store_no]],Stores[store_no],0))</f>
        <v>Green Bay</v>
      </c>
      <c r="H5328" t="str">
        <f>INDEX(Stores[location_state],MATCH(Sales[[#This Row],[store_no]],Stores[store_no],0))</f>
        <v>Wisconsin</v>
      </c>
      <c r="I5328">
        <f>INDEX(Stores[sqft],MATCH(Sales[[#This Row],[store_no]],Stores[store_no],0))</f>
        <v>138800</v>
      </c>
      <c r="J5328" s="4" t="str">
        <f>INDEX(Departments[dept_name],MATCH(Sales[[#This Row],[dept_no]],Departments[dept_no],0))</f>
        <v>Home</v>
      </c>
      <c r="K5328" s="4" t="str">
        <f>CONCATENATE(Sales[[#This Row],[region]],Sales[[#This Row],[storetype]])</f>
        <v>3A</v>
      </c>
      <c r="L5328" s="4">
        <f>INDEX(RegionStoreCount[Store Count],MATCH(Sales[[#This Row],[RegionStoretype]],RegionStoreCount[Region/Type],0))</f>
        <v>9</v>
      </c>
      <c r="M5328" s="4">
        <f>AND(Sales[[#This Row],[date]]&lt;=TY_YTDMax,Sales[[#This Row],[date]]&gt;=TY_YTDMin)*Sales[[#This Row],[sales]]</f>
        <v>24047.618200000001</v>
      </c>
      <c r="N5328" s="4">
        <f>AND(Sales[[#This Row],[date]]&lt;=LY_YTDMax,Sales[[#This Row],[date]]&gt;=LY_YTDMin)*Sales[[#This Row],[sales]]</f>
        <v>0</v>
      </c>
      <c r="O5328" s="4">
        <f>AND(Sales[[#This Row],[date]]&gt;=YoY_Min,Sales[[#This Row],[date]]&lt;=TY_YTDMax)*(Sales[[#This Row],[sales]]/Sales[[#This Row],[sqft]])</f>
        <v>0.17325373342939482</v>
      </c>
      <c r="P5328" s="4">
        <f>SUMIF(Sales[RegionStoretype],Sales[[#This Row],[RegionStoretype]],Sales[YoY_SSF])/Sales[[#This Row],[Region_TypeCount]]</f>
        <v>53.603836561720975</v>
      </c>
    </row>
    <row r="5329" spans="1:16" x14ac:dyDescent="0.25">
      <c r="A5329" s="1">
        <v>43105</v>
      </c>
      <c r="B5329">
        <v>7</v>
      </c>
      <c r="C5329">
        <v>2</v>
      </c>
      <c r="D5329">
        <v>20329.849999999999</v>
      </c>
      <c r="E5329">
        <f>INDEX(Stores[region],MATCH(Sales[[#This Row],[store_no]],Stores[store_no],0))</f>
        <v>2</v>
      </c>
      <c r="F5329" t="str">
        <f>INDEX(Stores[storetype],MATCH(Sales[[#This Row],[store_no]],Stores[store_no],0))</f>
        <v>B</v>
      </c>
      <c r="G5329" t="str">
        <f>INDEX(Stores[location_city],MATCH(Sales[[#This Row],[store_no]],Stores[store_no],0))</f>
        <v>Rockford</v>
      </c>
      <c r="H5329" t="str">
        <f>INDEX(Stores[location_state],MATCH(Sales[[#This Row],[store_no]],Stores[store_no],0))</f>
        <v>Illinois</v>
      </c>
      <c r="I5329">
        <f>INDEX(Stores[sqft],MATCH(Sales[[#This Row],[store_no]],Stores[store_no],0))</f>
        <v>127100</v>
      </c>
      <c r="J5329" s="4" t="str">
        <f>INDEX(Departments[dept_name],MATCH(Sales[[#This Row],[dept_no]],Departments[dept_no],0))</f>
        <v>Baby</v>
      </c>
      <c r="K5329" s="4" t="str">
        <f>CONCATENATE(Sales[[#This Row],[region]],Sales[[#This Row],[storetype]])</f>
        <v>2B</v>
      </c>
      <c r="L5329" s="4">
        <f>INDEX(RegionStoreCount[Store Count],MATCH(Sales[[#This Row],[RegionStoretype]],RegionStoreCount[Region/Type],0))</f>
        <v>6</v>
      </c>
      <c r="M5329" s="4">
        <f>AND(Sales[[#This Row],[date]]&lt;=TY_YTDMax,Sales[[#This Row],[date]]&gt;=TY_YTDMin)*Sales[[#This Row],[sales]]</f>
        <v>20329.849999999999</v>
      </c>
      <c r="N5329" s="4">
        <f>AND(Sales[[#This Row],[date]]&lt;=LY_YTDMax,Sales[[#This Row],[date]]&gt;=LY_YTDMin)*Sales[[#This Row],[sales]]</f>
        <v>0</v>
      </c>
      <c r="O5329" s="4">
        <f>AND(Sales[[#This Row],[date]]&gt;=YoY_Min,Sales[[#This Row],[date]]&lt;=TY_YTDMax)*(Sales[[#This Row],[sales]]/Sales[[#This Row],[sqft]])</f>
        <v>0.15995161290322579</v>
      </c>
      <c r="P5329" s="4">
        <f>SUMIF(Sales[RegionStoretype],Sales[[#This Row],[RegionStoretype]],Sales[YoY_SSF])/Sales[[#This Row],[Region_TypeCount]]</f>
        <v>58.393757732919049</v>
      </c>
    </row>
    <row r="5330" spans="1:16" x14ac:dyDescent="0.25">
      <c r="A5330" s="1">
        <v>43105</v>
      </c>
      <c r="B5330">
        <v>7</v>
      </c>
      <c r="C5330">
        <v>5</v>
      </c>
      <c r="D5330">
        <v>45722.865699999995</v>
      </c>
      <c r="E5330">
        <f>INDEX(Stores[region],MATCH(Sales[[#This Row],[store_no]],Stores[store_no],0))</f>
        <v>2</v>
      </c>
      <c r="F5330" t="str">
        <f>INDEX(Stores[storetype],MATCH(Sales[[#This Row],[store_no]],Stores[store_no],0))</f>
        <v>B</v>
      </c>
      <c r="G5330" t="str">
        <f>INDEX(Stores[location_city],MATCH(Sales[[#This Row],[store_no]],Stores[store_no],0))</f>
        <v>Rockford</v>
      </c>
      <c r="H5330" t="str">
        <f>INDEX(Stores[location_state],MATCH(Sales[[#This Row],[store_no]],Stores[store_no],0))</f>
        <v>Illinois</v>
      </c>
      <c r="I5330">
        <f>INDEX(Stores[sqft],MATCH(Sales[[#This Row],[store_no]],Stores[store_no],0))</f>
        <v>127100</v>
      </c>
      <c r="J5330" s="4" t="str">
        <f>INDEX(Departments[dept_name],MATCH(Sales[[#This Row],[dept_no]],Departments[dept_no],0))</f>
        <v>Clothing</v>
      </c>
      <c r="K5330" s="4" t="str">
        <f>CONCATENATE(Sales[[#This Row],[region]],Sales[[#This Row],[storetype]])</f>
        <v>2B</v>
      </c>
      <c r="L5330" s="4">
        <f>INDEX(RegionStoreCount[Store Count],MATCH(Sales[[#This Row],[RegionStoretype]],RegionStoreCount[Region/Type],0))</f>
        <v>6</v>
      </c>
      <c r="M5330" s="4">
        <f>AND(Sales[[#This Row],[date]]&lt;=TY_YTDMax,Sales[[#This Row],[date]]&gt;=TY_YTDMin)*Sales[[#This Row],[sales]]</f>
        <v>45722.865699999995</v>
      </c>
      <c r="N5330" s="4">
        <f>AND(Sales[[#This Row],[date]]&lt;=LY_YTDMax,Sales[[#This Row],[date]]&gt;=LY_YTDMin)*Sales[[#This Row],[sales]]</f>
        <v>0</v>
      </c>
      <c r="O5330" s="4">
        <f>AND(Sales[[#This Row],[date]]&gt;=YoY_Min,Sales[[#This Row],[date]]&lt;=TY_YTDMax)*(Sales[[#This Row],[sales]]/Sales[[#This Row],[sqft]])</f>
        <v>0.35973930527143977</v>
      </c>
      <c r="P5330" s="4">
        <f>SUMIF(Sales[RegionStoretype],Sales[[#This Row],[RegionStoretype]],Sales[YoY_SSF])/Sales[[#This Row],[Region_TypeCount]]</f>
        <v>58.393757732919049</v>
      </c>
    </row>
    <row r="5331" spans="1:16" x14ac:dyDescent="0.25">
      <c r="A5331" s="1">
        <v>43105</v>
      </c>
      <c r="B5331">
        <v>8</v>
      </c>
      <c r="C5331">
        <v>11</v>
      </c>
      <c r="D5331">
        <v>20930.554199999999</v>
      </c>
      <c r="E5331">
        <f>INDEX(Stores[region],MATCH(Sales[[#This Row],[store_no]],Stores[store_no],0))</f>
        <v>3</v>
      </c>
      <c r="F5331" t="str">
        <f>INDEX(Stores[storetype],MATCH(Sales[[#This Row],[store_no]],Stores[store_no],0))</f>
        <v>A</v>
      </c>
      <c r="G5331" t="str">
        <f>INDEX(Stores[location_city],MATCH(Sales[[#This Row],[store_no]],Stores[store_no],0))</f>
        <v>Saint Louis</v>
      </c>
      <c r="H5331" t="str">
        <f>INDEX(Stores[location_state],MATCH(Sales[[#This Row],[store_no]],Stores[store_no],0))</f>
        <v>Missouri</v>
      </c>
      <c r="I5331">
        <f>INDEX(Stores[sqft],MATCH(Sales[[#This Row],[store_no]],Stores[store_no],0))</f>
        <v>198900</v>
      </c>
      <c r="J5331" s="4" t="str">
        <f>INDEX(Departments[dept_name],MATCH(Sales[[#This Row],[dept_no]],Departments[dept_no],0))</f>
        <v>Home</v>
      </c>
      <c r="K5331" s="4" t="str">
        <f>CONCATENATE(Sales[[#This Row],[region]],Sales[[#This Row],[storetype]])</f>
        <v>3A</v>
      </c>
      <c r="L5331" s="4">
        <f>INDEX(RegionStoreCount[Store Count],MATCH(Sales[[#This Row],[RegionStoretype]],RegionStoreCount[Region/Type],0))</f>
        <v>9</v>
      </c>
      <c r="M5331" s="4">
        <f>AND(Sales[[#This Row],[date]]&lt;=TY_YTDMax,Sales[[#This Row],[date]]&gt;=TY_YTDMin)*Sales[[#This Row],[sales]]</f>
        <v>20930.554199999999</v>
      </c>
      <c r="N5331" s="4">
        <f>AND(Sales[[#This Row],[date]]&lt;=LY_YTDMax,Sales[[#This Row],[date]]&gt;=LY_YTDMin)*Sales[[#This Row],[sales]]</f>
        <v>0</v>
      </c>
      <c r="O5331" s="4">
        <f>AND(Sales[[#This Row],[date]]&gt;=YoY_Min,Sales[[#This Row],[date]]&lt;=TY_YTDMax)*(Sales[[#This Row],[sales]]/Sales[[#This Row],[sqft]])</f>
        <v>0.10523154449472095</v>
      </c>
      <c r="P5331" s="4">
        <f>SUMIF(Sales[RegionStoretype],Sales[[#This Row],[RegionStoretype]],Sales[YoY_SSF])/Sales[[#This Row],[Region_TypeCount]]</f>
        <v>53.603836561720975</v>
      </c>
    </row>
    <row r="5332" spans="1:16" x14ac:dyDescent="0.25">
      <c r="A5332" s="1">
        <v>43105</v>
      </c>
      <c r="B5332">
        <v>9</v>
      </c>
      <c r="C5332">
        <v>4</v>
      </c>
      <c r="D5332">
        <v>50598.474899999994</v>
      </c>
      <c r="E5332">
        <f>INDEX(Stores[region],MATCH(Sales[[#This Row],[store_no]],Stores[store_no],0))</f>
        <v>1</v>
      </c>
      <c r="F5332" t="str">
        <f>INDEX(Stores[storetype],MATCH(Sales[[#This Row],[store_no]],Stores[store_no],0))</f>
        <v>B</v>
      </c>
      <c r="G5332" t="str">
        <f>INDEX(Stores[location_city],MATCH(Sales[[#This Row],[store_no]],Stores[store_no],0))</f>
        <v>Columbus</v>
      </c>
      <c r="H5332" t="str">
        <f>INDEX(Stores[location_state],MATCH(Sales[[#This Row],[store_no]],Stores[store_no],0))</f>
        <v>Ohio</v>
      </c>
      <c r="I5332">
        <f>INDEX(Stores[sqft],MATCH(Sales[[#This Row],[store_no]],Stores[store_no],0))</f>
        <v>221800</v>
      </c>
      <c r="J5332" s="4" t="str">
        <f>INDEX(Departments[dept_name],MATCH(Sales[[#This Row],[dept_no]],Departments[dept_no],0))</f>
        <v>Books</v>
      </c>
      <c r="K5332" s="4" t="str">
        <f>CONCATENATE(Sales[[#This Row],[region]],Sales[[#This Row],[storetype]])</f>
        <v>1B</v>
      </c>
      <c r="L5332" s="4">
        <f>INDEX(RegionStoreCount[Store Count],MATCH(Sales[[#This Row],[RegionStoretype]],RegionStoreCount[Region/Type],0))</f>
        <v>5</v>
      </c>
      <c r="M5332" s="4">
        <f>AND(Sales[[#This Row],[date]]&lt;=TY_YTDMax,Sales[[#This Row],[date]]&gt;=TY_YTDMin)*Sales[[#This Row],[sales]]</f>
        <v>50598.474899999994</v>
      </c>
      <c r="N5332" s="4">
        <f>AND(Sales[[#This Row],[date]]&lt;=LY_YTDMax,Sales[[#This Row],[date]]&gt;=LY_YTDMin)*Sales[[#This Row],[sales]]</f>
        <v>0</v>
      </c>
      <c r="O5332" s="4">
        <f>AND(Sales[[#This Row],[date]]&gt;=YoY_Min,Sales[[#This Row],[date]]&lt;=TY_YTDMax)*(Sales[[#This Row],[sales]]/Sales[[#This Row],[sqft]])</f>
        <v>0.22812657754733992</v>
      </c>
      <c r="P5332" s="4">
        <f>SUMIF(Sales[RegionStoretype],Sales[[#This Row],[RegionStoretype]],Sales[YoY_SSF])/Sales[[#This Row],[Region_TypeCount]]</f>
        <v>68.518982968140051</v>
      </c>
    </row>
    <row r="5333" spans="1:16" x14ac:dyDescent="0.25">
      <c r="A5333" s="1">
        <v>43105</v>
      </c>
      <c r="B5333">
        <v>9</v>
      </c>
      <c r="C5333">
        <v>6</v>
      </c>
      <c r="D5333">
        <v>70104.597799999989</v>
      </c>
      <c r="E5333">
        <f>INDEX(Stores[region],MATCH(Sales[[#This Row],[store_no]],Stores[store_no],0))</f>
        <v>1</v>
      </c>
      <c r="F5333" t="str">
        <f>INDEX(Stores[storetype],MATCH(Sales[[#This Row],[store_no]],Stores[store_no],0))</f>
        <v>B</v>
      </c>
      <c r="G5333" t="str">
        <f>INDEX(Stores[location_city],MATCH(Sales[[#This Row],[store_no]],Stores[store_no],0))</f>
        <v>Columbus</v>
      </c>
      <c r="H5333" t="str">
        <f>INDEX(Stores[location_state],MATCH(Sales[[#This Row],[store_no]],Stores[store_no],0))</f>
        <v>Ohio</v>
      </c>
      <c r="I5333">
        <f>INDEX(Stores[sqft],MATCH(Sales[[#This Row],[store_no]],Stores[store_no],0))</f>
        <v>221800</v>
      </c>
      <c r="J5333" s="4" t="str">
        <f>INDEX(Departments[dept_name],MATCH(Sales[[#This Row],[dept_no]],Departments[dept_no],0))</f>
        <v>Computers</v>
      </c>
      <c r="K5333" s="4" t="str">
        <f>CONCATENATE(Sales[[#This Row],[region]],Sales[[#This Row],[storetype]])</f>
        <v>1B</v>
      </c>
      <c r="L5333" s="4">
        <f>INDEX(RegionStoreCount[Store Count],MATCH(Sales[[#This Row],[RegionStoretype]],RegionStoreCount[Region/Type],0))</f>
        <v>5</v>
      </c>
      <c r="M5333" s="4">
        <f>AND(Sales[[#This Row],[date]]&lt;=TY_YTDMax,Sales[[#This Row],[date]]&gt;=TY_YTDMin)*Sales[[#This Row],[sales]]</f>
        <v>70104.597799999989</v>
      </c>
      <c r="N5333" s="4">
        <f>AND(Sales[[#This Row],[date]]&lt;=LY_YTDMax,Sales[[#This Row],[date]]&gt;=LY_YTDMin)*Sales[[#This Row],[sales]]</f>
        <v>0</v>
      </c>
      <c r="O5333" s="4">
        <f>AND(Sales[[#This Row],[date]]&gt;=YoY_Min,Sales[[#This Row],[date]]&lt;=TY_YTDMax)*(Sales[[#This Row],[sales]]/Sales[[#This Row],[sqft]])</f>
        <v>0.31607122542831373</v>
      </c>
      <c r="P5333" s="4">
        <f>SUMIF(Sales[RegionStoretype],Sales[[#This Row],[RegionStoretype]],Sales[YoY_SSF])/Sales[[#This Row],[Region_TypeCount]]</f>
        <v>68.518982968140051</v>
      </c>
    </row>
    <row r="5334" spans="1:16" x14ac:dyDescent="0.25">
      <c r="A5334" s="1">
        <v>43105</v>
      </c>
      <c r="B5334">
        <v>9</v>
      </c>
      <c r="C5334">
        <v>19</v>
      </c>
      <c r="D5334">
        <v>71810.298299999995</v>
      </c>
      <c r="E5334">
        <f>INDEX(Stores[region],MATCH(Sales[[#This Row],[store_no]],Stores[store_no],0))</f>
        <v>1</v>
      </c>
      <c r="F5334" t="str">
        <f>INDEX(Stores[storetype],MATCH(Sales[[#This Row],[store_no]],Stores[store_no],0))</f>
        <v>B</v>
      </c>
      <c r="G5334" t="str">
        <f>INDEX(Stores[location_city],MATCH(Sales[[#This Row],[store_no]],Stores[store_no],0))</f>
        <v>Columbus</v>
      </c>
      <c r="H5334" t="str">
        <f>INDEX(Stores[location_state],MATCH(Sales[[#This Row],[store_no]],Stores[store_no],0))</f>
        <v>Ohio</v>
      </c>
      <c r="I5334">
        <f>INDEX(Stores[sqft],MATCH(Sales[[#This Row],[store_no]],Stores[store_no],0))</f>
        <v>221800</v>
      </c>
      <c r="J5334" s="4" t="str">
        <f>INDEX(Departments[dept_name],MATCH(Sales[[#This Row],[dept_no]],Departments[dept_no],0))</f>
        <v>Tools</v>
      </c>
      <c r="K5334" s="4" t="str">
        <f>CONCATENATE(Sales[[#This Row],[region]],Sales[[#This Row],[storetype]])</f>
        <v>1B</v>
      </c>
      <c r="L5334" s="4">
        <f>INDEX(RegionStoreCount[Store Count],MATCH(Sales[[#This Row],[RegionStoretype]],RegionStoreCount[Region/Type],0))</f>
        <v>5</v>
      </c>
      <c r="M5334" s="4">
        <f>AND(Sales[[#This Row],[date]]&lt;=TY_YTDMax,Sales[[#This Row],[date]]&gt;=TY_YTDMin)*Sales[[#This Row],[sales]]</f>
        <v>71810.298299999995</v>
      </c>
      <c r="N5334" s="4">
        <f>AND(Sales[[#This Row],[date]]&lt;=LY_YTDMax,Sales[[#This Row],[date]]&gt;=LY_YTDMin)*Sales[[#This Row],[sales]]</f>
        <v>0</v>
      </c>
      <c r="O5334" s="4">
        <f>AND(Sales[[#This Row],[date]]&gt;=YoY_Min,Sales[[#This Row],[date]]&lt;=TY_YTDMax)*(Sales[[#This Row],[sales]]/Sales[[#This Row],[sqft]])</f>
        <v>0.32376148917944092</v>
      </c>
      <c r="P5334" s="4">
        <f>SUMIF(Sales[RegionStoretype],Sales[[#This Row],[RegionStoretype]],Sales[YoY_SSF])/Sales[[#This Row],[Region_TypeCount]]</f>
        <v>68.518982968140051</v>
      </c>
    </row>
    <row r="5335" spans="1:16" x14ac:dyDescent="0.25">
      <c r="A5335" s="1">
        <v>43105</v>
      </c>
      <c r="B5335">
        <v>10</v>
      </c>
      <c r="C5335">
        <v>9</v>
      </c>
      <c r="D5335">
        <v>18862.7464</v>
      </c>
      <c r="E5335">
        <f>INDEX(Stores[region],MATCH(Sales[[#This Row],[store_no]],Stores[store_no],0))</f>
        <v>1</v>
      </c>
      <c r="F5335" t="str">
        <f>INDEX(Stores[storetype],MATCH(Sales[[#This Row],[store_no]],Stores[store_no],0))</f>
        <v>B</v>
      </c>
      <c r="G5335" t="str">
        <f>INDEX(Stores[location_city],MATCH(Sales[[#This Row],[store_no]],Stores[store_no],0))</f>
        <v>Traverse City</v>
      </c>
      <c r="H5335" t="str">
        <f>INDEX(Stores[location_state],MATCH(Sales[[#This Row],[store_no]],Stores[store_no],0))</f>
        <v>Michigan</v>
      </c>
      <c r="I5335">
        <f>INDEX(Stores[sqft],MATCH(Sales[[#This Row],[store_no]],Stores[store_no],0))</f>
        <v>158200</v>
      </c>
      <c r="J5335" s="4" t="str">
        <f>INDEX(Departments[dept_name],MATCH(Sales[[#This Row],[dept_no]],Departments[dept_no],0))</f>
        <v>Garden</v>
      </c>
      <c r="K5335" s="4" t="str">
        <f>CONCATENATE(Sales[[#This Row],[region]],Sales[[#This Row],[storetype]])</f>
        <v>1B</v>
      </c>
      <c r="L5335" s="4">
        <f>INDEX(RegionStoreCount[Store Count],MATCH(Sales[[#This Row],[RegionStoretype]],RegionStoreCount[Region/Type],0))</f>
        <v>5</v>
      </c>
      <c r="M5335" s="4">
        <f>AND(Sales[[#This Row],[date]]&lt;=TY_YTDMax,Sales[[#This Row],[date]]&gt;=TY_YTDMin)*Sales[[#This Row],[sales]]</f>
        <v>18862.7464</v>
      </c>
      <c r="N5335" s="4">
        <f>AND(Sales[[#This Row],[date]]&lt;=LY_YTDMax,Sales[[#This Row],[date]]&gt;=LY_YTDMin)*Sales[[#This Row],[sales]]</f>
        <v>0</v>
      </c>
      <c r="O5335" s="4">
        <f>AND(Sales[[#This Row],[date]]&gt;=YoY_Min,Sales[[#This Row],[date]]&lt;=TY_YTDMax)*(Sales[[#This Row],[sales]]/Sales[[#This Row],[sqft]])</f>
        <v>0.11923354235145385</v>
      </c>
      <c r="P5335" s="4">
        <f>SUMIF(Sales[RegionStoretype],Sales[[#This Row],[RegionStoretype]],Sales[YoY_SSF])/Sales[[#This Row],[Region_TypeCount]]</f>
        <v>68.518982968140051</v>
      </c>
    </row>
    <row r="5336" spans="1:16" x14ac:dyDescent="0.25">
      <c r="A5336" s="1">
        <v>43105</v>
      </c>
      <c r="B5336">
        <v>10</v>
      </c>
      <c r="C5336">
        <v>13</v>
      </c>
      <c r="D5336">
        <v>67722.613899999997</v>
      </c>
      <c r="E5336">
        <f>INDEX(Stores[region],MATCH(Sales[[#This Row],[store_no]],Stores[store_no],0))</f>
        <v>1</v>
      </c>
      <c r="F5336" t="str">
        <f>INDEX(Stores[storetype],MATCH(Sales[[#This Row],[store_no]],Stores[store_no],0))</f>
        <v>B</v>
      </c>
      <c r="G5336" t="str">
        <f>INDEX(Stores[location_city],MATCH(Sales[[#This Row],[store_no]],Stores[store_no],0))</f>
        <v>Traverse City</v>
      </c>
      <c r="H5336" t="str">
        <f>INDEX(Stores[location_state],MATCH(Sales[[#This Row],[store_no]],Stores[store_no],0))</f>
        <v>Michigan</v>
      </c>
      <c r="I5336">
        <f>INDEX(Stores[sqft],MATCH(Sales[[#This Row],[store_no]],Stores[store_no],0))</f>
        <v>158200</v>
      </c>
      <c r="J5336" s="4" t="str">
        <f>INDEX(Departments[dept_name],MATCH(Sales[[#This Row],[dept_no]],Departments[dept_no],0))</f>
        <v>Kids</v>
      </c>
      <c r="K5336" s="4" t="str">
        <f>CONCATENATE(Sales[[#This Row],[region]],Sales[[#This Row],[storetype]])</f>
        <v>1B</v>
      </c>
      <c r="L5336" s="4">
        <f>INDEX(RegionStoreCount[Store Count],MATCH(Sales[[#This Row],[RegionStoretype]],RegionStoreCount[Region/Type],0))</f>
        <v>5</v>
      </c>
      <c r="M5336" s="4">
        <f>AND(Sales[[#This Row],[date]]&lt;=TY_YTDMax,Sales[[#This Row],[date]]&gt;=TY_YTDMin)*Sales[[#This Row],[sales]]</f>
        <v>67722.613899999997</v>
      </c>
      <c r="N5336" s="4">
        <f>AND(Sales[[#This Row],[date]]&lt;=LY_YTDMax,Sales[[#This Row],[date]]&gt;=LY_YTDMin)*Sales[[#This Row],[sales]]</f>
        <v>0</v>
      </c>
      <c r="O5336" s="4">
        <f>AND(Sales[[#This Row],[date]]&gt;=YoY_Min,Sales[[#This Row],[date]]&lt;=TY_YTDMax)*(Sales[[#This Row],[sales]]/Sales[[#This Row],[sqft]])</f>
        <v>0.42808226232616936</v>
      </c>
      <c r="P5336" s="4">
        <f>SUMIF(Sales[RegionStoretype],Sales[[#This Row],[RegionStoretype]],Sales[YoY_SSF])/Sales[[#This Row],[Region_TypeCount]]</f>
        <v>68.518982968140051</v>
      </c>
    </row>
    <row r="5337" spans="1:16" x14ac:dyDescent="0.25">
      <c r="A5337" s="1">
        <v>43105</v>
      </c>
      <c r="B5337">
        <v>11</v>
      </c>
      <c r="C5337">
        <v>12</v>
      </c>
      <c r="D5337">
        <v>141211.71599999999</v>
      </c>
      <c r="E5337">
        <f>INDEX(Stores[region],MATCH(Sales[[#This Row],[store_no]],Stores[store_no],0))</f>
        <v>1</v>
      </c>
      <c r="F5337" t="str">
        <f>INDEX(Stores[storetype],MATCH(Sales[[#This Row],[store_no]],Stores[store_no],0))</f>
        <v>A</v>
      </c>
      <c r="G5337" t="str">
        <f>INDEX(Stores[location_city],MATCH(Sales[[#This Row],[store_no]],Stores[store_no],0))</f>
        <v>Cleveland</v>
      </c>
      <c r="H5337" t="str">
        <f>INDEX(Stores[location_state],MATCH(Sales[[#This Row],[store_no]],Stores[store_no],0))</f>
        <v>Ohio</v>
      </c>
      <c r="I5337">
        <f>INDEX(Stores[sqft],MATCH(Sales[[#This Row],[store_no]],Stores[store_no],0))</f>
        <v>192400</v>
      </c>
      <c r="J5337" s="4" t="str">
        <f>INDEX(Departments[dept_name],MATCH(Sales[[#This Row],[dept_no]],Departments[dept_no],0))</f>
        <v>Jewelery</v>
      </c>
      <c r="K5337" s="4" t="str">
        <f>CONCATENATE(Sales[[#This Row],[region]],Sales[[#This Row],[storetype]])</f>
        <v>1A</v>
      </c>
      <c r="L5337" s="4">
        <f>INDEX(RegionStoreCount[Store Count],MATCH(Sales[[#This Row],[RegionStoretype]],RegionStoreCount[Region/Type],0))</f>
        <v>5</v>
      </c>
      <c r="M5337" s="4">
        <f>AND(Sales[[#This Row],[date]]&lt;=TY_YTDMax,Sales[[#This Row],[date]]&gt;=TY_YTDMin)*Sales[[#This Row],[sales]]</f>
        <v>141211.71599999999</v>
      </c>
      <c r="N5337" s="4">
        <f>AND(Sales[[#This Row],[date]]&lt;=LY_YTDMax,Sales[[#This Row],[date]]&gt;=LY_YTDMin)*Sales[[#This Row],[sales]]</f>
        <v>0</v>
      </c>
      <c r="O5337" s="4">
        <f>AND(Sales[[#This Row],[date]]&gt;=YoY_Min,Sales[[#This Row],[date]]&lt;=TY_YTDMax)*(Sales[[#This Row],[sales]]/Sales[[#This Row],[sqft]])</f>
        <v>0.7339486278586278</v>
      </c>
      <c r="P5337" s="4">
        <f>SUMIF(Sales[RegionStoretype],Sales[[#This Row],[RegionStoretype]],Sales[YoY_SSF])/Sales[[#This Row],[Region_TypeCount]]</f>
        <v>59.469551530910678</v>
      </c>
    </row>
    <row r="5338" spans="1:16" x14ac:dyDescent="0.25">
      <c r="A5338" s="1">
        <v>43105</v>
      </c>
      <c r="B5338">
        <v>11</v>
      </c>
      <c r="C5338">
        <v>15</v>
      </c>
      <c r="D5338">
        <v>60669.185799999999</v>
      </c>
      <c r="E5338">
        <f>INDEX(Stores[region],MATCH(Sales[[#This Row],[store_no]],Stores[store_no],0))</f>
        <v>1</v>
      </c>
      <c r="F5338" t="str">
        <f>INDEX(Stores[storetype],MATCH(Sales[[#This Row],[store_no]],Stores[store_no],0))</f>
        <v>A</v>
      </c>
      <c r="G5338" t="str">
        <f>INDEX(Stores[location_city],MATCH(Sales[[#This Row],[store_no]],Stores[store_no],0))</f>
        <v>Cleveland</v>
      </c>
      <c r="H5338" t="str">
        <f>INDEX(Stores[location_state],MATCH(Sales[[#This Row],[store_no]],Stores[store_no],0))</f>
        <v>Ohio</v>
      </c>
      <c r="I5338">
        <f>INDEX(Stores[sqft],MATCH(Sales[[#This Row],[store_no]],Stores[store_no],0))</f>
        <v>192400</v>
      </c>
      <c r="J5338" s="4" t="str">
        <f>INDEX(Departments[dept_name],MATCH(Sales[[#This Row],[dept_no]],Departments[dept_no],0))</f>
        <v>Music</v>
      </c>
      <c r="K5338" s="4" t="str">
        <f>CONCATENATE(Sales[[#This Row],[region]],Sales[[#This Row],[storetype]])</f>
        <v>1A</v>
      </c>
      <c r="L5338" s="4">
        <f>INDEX(RegionStoreCount[Store Count],MATCH(Sales[[#This Row],[RegionStoretype]],RegionStoreCount[Region/Type],0))</f>
        <v>5</v>
      </c>
      <c r="M5338" s="4">
        <f>AND(Sales[[#This Row],[date]]&lt;=TY_YTDMax,Sales[[#This Row],[date]]&gt;=TY_YTDMin)*Sales[[#This Row],[sales]]</f>
        <v>60669.185799999999</v>
      </c>
      <c r="N5338" s="4">
        <f>AND(Sales[[#This Row],[date]]&lt;=LY_YTDMax,Sales[[#This Row],[date]]&gt;=LY_YTDMin)*Sales[[#This Row],[sales]]</f>
        <v>0</v>
      </c>
      <c r="O5338" s="4">
        <f>AND(Sales[[#This Row],[date]]&gt;=YoY_Min,Sales[[#This Row],[date]]&lt;=TY_YTDMax)*(Sales[[#This Row],[sales]]/Sales[[#This Row],[sqft]])</f>
        <v>0.31532840852390853</v>
      </c>
      <c r="P5338" s="4">
        <f>SUMIF(Sales[RegionStoretype],Sales[[#This Row],[RegionStoretype]],Sales[YoY_SSF])/Sales[[#This Row],[Region_TypeCount]]</f>
        <v>59.469551530910678</v>
      </c>
    </row>
    <row r="5339" spans="1:16" x14ac:dyDescent="0.25">
      <c r="A5339" s="1">
        <v>43105</v>
      </c>
      <c r="B5339">
        <v>11</v>
      </c>
      <c r="C5339">
        <v>16</v>
      </c>
      <c r="D5339">
        <v>16594.714599999999</v>
      </c>
      <c r="E5339">
        <f>INDEX(Stores[region],MATCH(Sales[[#This Row],[store_no]],Stores[store_no],0))</f>
        <v>1</v>
      </c>
      <c r="F5339" t="str">
        <f>INDEX(Stores[storetype],MATCH(Sales[[#This Row],[store_no]],Stores[store_no],0))</f>
        <v>A</v>
      </c>
      <c r="G5339" t="str">
        <f>INDEX(Stores[location_city],MATCH(Sales[[#This Row],[store_no]],Stores[store_no],0))</f>
        <v>Cleveland</v>
      </c>
      <c r="H5339" t="str">
        <f>INDEX(Stores[location_state],MATCH(Sales[[#This Row],[store_no]],Stores[store_no],0))</f>
        <v>Ohio</v>
      </c>
      <c r="I5339">
        <f>INDEX(Stores[sqft],MATCH(Sales[[#This Row],[store_no]],Stores[store_no],0))</f>
        <v>192400</v>
      </c>
      <c r="J5339" s="4" t="str">
        <f>INDEX(Departments[dept_name],MATCH(Sales[[#This Row],[dept_no]],Departments[dept_no],0))</f>
        <v>Outdoors</v>
      </c>
      <c r="K5339" s="4" t="str">
        <f>CONCATENATE(Sales[[#This Row],[region]],Sales[[#This Row],[storetype]])</f>
        <v>1A</v>
      </c>
      <c r="L5339" s="4">
        <f>INDEX(RegionStoreCount[Store Count],MATCH(Sales[[#This Row],[RegionStoretype]],RegionStoreCount[Region/Type],0))</f>
        <v>5</v>
      </c>
      <c r="M5339" s="4">
        <f>AND(Sales[[#This Row],[date]]&lt;=TY_YTDMax,Sales[[#This Row],[date]]&gt;=TY_YTDMin)*Sales[[#This Row],[sales]]</f>
        <v>16594.714599999999</v>
      </c>
      <c r="N5339" s="4">
        <f>AND(Sales[[#This Row],[date]]&lt;=LY_YTDMax,Sales[[#This Row],[date]]&gt;=LY_YTDMin)*Sales[[#This Row],[sales]]</f>
        <v>0</v>
      </c>
      <c r="O5339" s="4">
        <f>AND(Sales[[#This Row],[date]]&gt;=YoY_Min,Sales[[#This Row],[date]]&lt;=TY_YTDMax)*(Sales[[#This Row],[sales]]/Sales[[#This Row],[sqft]])</f>
        <v>8.6251115384615384E-2</v>
      </c>
      <c r="P5339" s="4">
        <f>SUMIF(Sales[RegionStoretype],Sales[[#This Row],[RegionStoretype]],Sales[YoY_SSF])/Sales[[#This Row],[Region_TypeCount]]</f>
        <v>59.469551530910678</v>
      </c>
    </row>
    <row r="5340" spans="1:16" x14ac:dyDescent="0.25">
      <c r="A5340" s="1">
        <v>43105</v>
      </c>
      <c r="B5340">
        <v>11</v>
      </c>
      <c r="C5340">
        <v>19</v>
      </c>
      <c r="D5340">
        <v>66007.720400000006</v>
      </c>
      <c r="E5340">
        <f>INDEX(Stores[region],MATCH(Sales[[#This Row],[store_no]],Stores[store_no],0))</f>
        <v>1</v>
      </c>
      <c r="F5340" t="str">
        <f>INDEX(Stores[storetype],MATCH(Sales[[#This Row],[store_no]],Stores[store_no],0))</f>
        <v>A</v>
      </c>
      <c r="G5340" t="str">
        <f>INDEX(Stores[location_city],MATCH(Sales[[#This Row],[store_no]],Stores[store_no],0))</f>
        <v>Cleveland</v>
      </c>
      <c r="H5340" t="str">
        <f>INDEX(Stores[location_state],MATCH(Sales[[#This Row],[store_no]],Stores[store_no],0))</f>
        <v>Ohio</v>
      </c>
      <c r="I5340">
        <f>INDEX(Stores[sqft],MATCH(Sales[[#This Row],[store_no]],Stores[store_no],0))</f>
        <v>192400</v>
      </c>
      <c r="J5340" s="4" t="str">
        <f>INDEX(Departments[dept_name],MATCH(Sales[[#This Row],[dept_no]],Departments[dept_no],0))</f>
        <v>Tools</v>
      </c>
      <c r="K5340" s="4" t="str">
        <f>CONCATENATE(Sales[[#This Row],[region]],Sales[[#This Row],[storetype]])</f>
        <v>1A</v>
      </c>
      <c r="L5340" s="4">
        <f>INDEX(RegionStoreCount[Store Count],MATCH(Sales[[#This Row],[RegionStoretype]],RegionStoreCount[Region/Type],0))</f>
        <v>5</v>
      </c>
      <c r="M5340" s="4">
        <f>AND(Sales[[#This Row],[date]]&lt;=TY_YTDMax,Sales[[#This Row],[date]]&gt;=TY_YTDMin)*Sales[[#This Row],[sales]]</f>
        <v>66007.720400000006</v>
      </c>
      <c r="N5340" s="4">
        <f>AND(Sales[[#This Row],[date]]&lt;=LY_YTDMax,Sales[[#This Row],[date]]&gt;=LY_YTDMin)*Sales[[#This Row],[sales]]</f>
        <v>0</v>
      </c>
      <c r="O5340" s="4">
        <f>AND(Sales[[#This Row],[date]]&gt;=YoY_Min,Sales[[#This Row],[date]]&lt;=TY_YTDMax)*(Sales[[#This Row],[sales]]/Sales[[#This Row],[sqft]])</f>
        <v>0.34307546985446991</v>
      </c>
      <c r="P5340" s="4">
        <f>SUMIF(Sales[RegionStoretype],Sales[[#This Row],[RegionStoretype]],Sales[YoY_SSF])/Sales[[#This Row],[Region_TypeCount]]</f>
        <v>59.469551530910678</v>
      </c>
    </row>
    <row r="5341" spans="1:16" x14ac:dyDescent="0.25">
      <c r="A5341" s="1">
        <v>43105</v>
      </c>
      <c r="B5341">
        <v>12</v>
      </c>
      <c r="C5341">
        <v>13</v>
      </c>
      <c r="D5341">
        <v>69798.625799999994</v>
      </c>
      <c r="E5341">
        <f>INDEX(Stores[region],MATCH(Sales[[#This Row],[store_no]],Stores[store_no],0))</f>
        <v>2</v>
      </c>
      <c r="F5341" t="str">
        <f>INDEX(Stores[storetype],MATCH(Sales[[#This Row],[store_no]],Stores[store_no],0))</f>
        <v>B</v>
      </c>
      <c r="G5341" t="str">
        <f>INDEX(Stores[location_city],MATCH(Sales[[#This Row],[store_no]],Stores[store_no],0))</f>
        <v>Indianapolis</v>
      </c>
      <c r="H5341" t="str">
        <f>INDEX(Stores[location_state],MATCH(Sales[[#This Row],[store_no]],Stores[store_no],0))</f>
        <v>Indiana</v>
      </c>
      <c r="I5341">
        <f>INDEX(Stores[sqft],MATCH(Sales[[#This Row],[store_no]],Stores[store_no],0))</f>
        <v>120800</v>
      </c>
      <c r="J5341" s="4" t="str">
        <f>INDEX(Departments[dept_name],MATCH(Sales[[#This Row],[dept_no]],Departments[dept_no],0))</f>
        <v>Kids</v>
      </c>
      <c r="K5341" s="4" t="str">
        <f>CONCATENATE(Sales[[#This Row],[region]],Sales[[#This Row],[storetype]])</f>
        <v>2B</v>
      </c>
      <c r="L5341" s="4">
        <f>INDEX(RegionStoreCount[Store Count],MATCH(Sales[[#This Row],[RegionStoretype]],RegionStoreCount[Region/Type],0))</f>
        <v>6</v>
      </c>
      <c r="M5341" s="4">
        <f>AND(Sales[[#This Row],[date]]&lt;=TY_YTDMax,Sales[[#This Row],[date]]&gt;=TY_YTDMin)*Sales[[#This Row],[sales]]</f>
        <v>69798.625799999994</v>
      </c>
      <c r="N5341" s="4">
        <f>AND(Sales[[#This Row],[date]]&lt;=LY_YTDMax,Sales[[#This Row],[date]]&gt;=LY_YTDMin)*Sales[[#This Row],[sales]]</f>
        <v>0</v>
      </c>
      <c r="O5341" s="4">
        <f>AND(Sales[[#This Row],[date]]&gt;=YoY_Min,Sales[[#This Row],[date]]&lt;=TY_YTDMax)*(Sales[[#This Row],[sales]]/Sales[[#This Row],[sqft]])</f>
        <v>0.57780319370860922</v>
      </c>
      <c r="P5341" s="4">
        <f>SUMIF(Sales[RegionStoretype],Sales[[#This Row],[RegionStoretype]],Sales[YoY_SSF])/Sales[[#This Row],[Region_TypeCount]]</f>
        <v>58.393757732919049</v>
      </c>
    </row>
    <row r="5342" spans="1:16" x14ac:dyDescent="0.25">
      <c r="A5342" s="1">
        <v>43105</v>
      </c>
      <c r="B5342">
        <v>12</v>
      </c>
      <c r="C5342">
        <v>17</v>
      </c>
      <c r="D5342">
        <v>51066.200500000006</v>
      </c>
      <c r="E5342">
        <f>INDEX(Stores[region],MATCH(Sales[[#This Row],[store_no]],Stores[store_no],0))</f>
        <v>2</v>
      </c>
      <c r="F5342" t="str">
        <f>INDEX(Stores[storetype],MATCH(Sales[[#This Row],[store_no]],Stores[store_no],0))</f>
        <v>B</v>
      </c>
      <c r="G5342" t="str">
        <f>INDEX(Stores[location_city],MATCH(Sales[[#This Row],[store_no]],Stores[store_no],0))</f>
        <v>Indianapolis</v>
      </c>
      <c r="H5342" t="str">
        <f>INDEX(Stores[location_state],MATCH(Sales[[#This Row],[store_no]],Stores[store_no],0))</f>
        <v>Indiana</v>
      </c>
      <c r="I5342">
        <f>INDEX(Stores[sqft],MATCH(Sales[[#This Row],[store_no]],Stores[store_no],0))</f>
        <v>120800</v>
      </c>
      <c r="J5342" s="4" t="str">
        <f>INDEX(Departments[dept_name],MATCH(Sales[[#This Row],[dept_no]],Departments[dept_no],0))</f>
        <v>Shoes</v>
      </c>
      <c r="K5342" s="4" t="str">
        <f>CONCATENATE(Sales[[#This Row],[region]],Sales[[#This Row],[storetype]])</f>
        <v>2B</v>
      </c>
      <c r="L5342" s="4">
        <f>INDEX(RegionStoreCount[Store Count],MATCH(Sales[[#This Row],[RegionStoretype]],RegionStoreCount[Region/Type],0))</f>
        <v>6</v>
      </c>
      <c r="M5342" s="4">
        <f>AND(Sales[[#This Row],[date]]&lt;=TY_YTDMax,Sales[[#This Row],[date]]&gt;=TY_YTDMin)*Sales[[#This Row],[sales]]</f>
        <v>51066.200500000006</v>
      </c>
      <c r="N5342" s="4">
        <f>AND(Sales[[#This Row],[date]]&lt;=LY_YTDMax,Sales[[#This Row],[date]]&gt;=LY_YTDMin)*Sales[[#This Row],[sales]]</f>
        <v>0</v>
      </c>
      <c r="O5342" s="4">
        <f>AND(Sales[[#This Row],[date]]&gt;=YoY_Min,Sales[[#This Row],[date]]&lt;=TY_YTDMax)*(Sales[[#This Row],[sales]]/Sales[[#This Row],[sqft]])</f>
        <v>0.42273344784768219</v>
      </c>
      <c r="P5342" s="4">
        <f>SUMIF(Sales[RegionStoretype],Sales[[#This Row],[RegionStoretype]],Sales[YoY_SSF])/Sales[[#This Row],[Region_TypeCount]]</f>
        <v>58.393757732919049</v>
      </c>
    </row>
    <row r="5343" spans="1:16" x14ac:dyDescent="0.25">
      <c r="A5343" s="1">
        <v>43105</v>
      </c>
      <c r="B5343">
        <v>12</v>
      </c>
      <c r="C5343">
        <v>18</v>
      </c>
      <c r="D5343">
        <v>1842.4842000000003</v>
      </c>
      <c r="E5343">
        <f>INDEX(Stores[region],MATCH(Sales[[#This Row],[store_no]],Stores[store_no],0))</f>
        <v>2</v>
      </c>
      <c r="F5343" t="str">
        <f>INDEX(Stores[storetype],MATCH(Sales[[#This Row],[store_no]],Stores[store_no],0))</f>
        <v>B</v>
      </c>
      <c r="G5343" t="str">
        <f>INDEX(Stores[location_city],MATCH(Sales[[#This Row],[store_no]],Stores[store_no],0))</f>
        <v>Indianapolis</v>
      </c>
      <c r="H5343" t="str">
        <f>INDEX(Stores[location_state],MATCH(Sales[[#This Row],[store_no]],Stores[store_no],0))</f>
        <v>Indiana</v>
      </c>
      <c r="I5343">
        <f>INDEX(Stores[sqft],MATCH(Sales[[#This Row],[store_no]],Stores[store_no],0))</f>
        <v>120800</v>
      </c>
      <c r="J5343" s="4" t="str">
        <f>INDEX(Departments[dept_name],MATCH(Sales[[#This Row],[dept_no]],Departments[dept_no],0))</f>
        <v>Sports</v>
      </c>
      <c r="K5343" s="4" t="str">
        <f>CONCATENATE(Sales[[#This Row],[region]],Sales[[#This Row],[storetype]])</f>
        <v>2B</v>
      </c>
      <c r="L5343" s="4">
        <f>INDEX(RegionStoreCount[Store Count],MATCH(Sales[[#This Row],[RegionStoretype]],RegionStoreCount[Region/Type],0))</f>
        <v>6</v>
      </c>
      <c r="M5343" s="4">
        <f>AND(Sales[[#This Row],[date]]&lt;=TY_YTDMax,Sales[[#This Row],[date]]&gt;=TY_YTDMin)*Sales[[#This Row],[sales]]</f>
        <v>1842.4842000000003</v>
      </c>
      <c r="N5343" s="4">
        <f>AND(Sales[[#This Row],[date]]&lt;=LY_YTDMax,Sales[[#This Row],[date]]&gt;=LY_YTDMin)*Sales[[#This Row],[sales]]</f>
        <v>0</v>
      </c>
      <c r="O5343" s="4">
        <f>AND(Sales[[#This Row],[date]]&gt;=YoY_Min,Sales[[#This Row],[date]]&lt;=TY_YTDMax)*(Sales[[#This Row],[sales]]/Sales[[#This Row],[sqft]])</f>
        <v>1.5252352649006625E-2</v>
      </c>
      <c r="P5343" s="4">
        <f>SUMIF(Sales[RegionStoretype],Sales[[#This Row],[RegionStoretype]],Sales[YoY_SSF])/Sales[[#This Row],[Region_TypeCount]]</f>
        <v>58.393757732919049</v>
      </c>
    </row>
    <row r="5344" spans="1:16" x14ac:dyDescent="0.25">
      <c r="A5344" s="1">
        <v>43105</v>
      </c>
      <c r="B5344">
        <v>13</v>
      </c>
      <c r="C5344">
        <v>5</v>
      </c>
      <c r="D5344">
        <v>220504.48879999999</v>
      </c>
      <c r="E5344">
        <f>INDEX(Stores[region],MATCH(Sales[[#This Row],[store_no]],Stores[store_no],0))</f>
        <v>3</v>
      </c>
      <c r="F5344" t="str">
        <f>INDEX(Stores[storetype],MATCH(Sales[[#This Row],[store_no]],Stores[store_no],0))</f>
        <v>A</v>
      </c>
      <c r="G5344" t="str">
        <f>INDEX(Stores[location_city],MATCH(Sales[[#This Row],[store_no]],Stores[store_no],0))</f>
        <v>Overland Park</v>
      </c>
      <c r="H5344" t="str">
        <f>INDEX(Stores[location_state],MATCH(Sales[[#This Row],[store_no]],Stores[store_no],0))</f>
        <v>Kansas</v>
      </c>
      <c r="I5344">
        <f>INDEX(Stores[sqft],MATCH(Sales[[#This Row],[store_no]],Stores[store_no],0))</f>
        <v>201000</v>
      </c>
      <c r="J5344" s="4" t="str">
        <f>INDEX(Departments[dept_name],MATCH(Sales[[#This Row],[dept_no]],Departments[dept_no],0))</f>
        <v>Clothing</v>
      </c>
      <c r="K5344" s="4" t="str">
        <f>CONCATENATE(Sales[[#This Row],[region]],Sales[[#This Row],[storetype]])</f>
        <v>3A</v>
      </c>
      <c r="L5344" s="4">
        <f>INDEX(RegionStoreCount[Store Count],MATCH(Sales[[#This Row],[RegionStoretype]],RegionStoreCount[Region/Type],0))</f>
        <v>9</v>
      </c>
      <c r="M5344" s="4">
        <f>AND(Sales[[#This Row],[date]]&lt;=TY_YTDMax,Sales[[#This Row],[date]]&gt;=TY_YTDMin)*Sales[[#This Row],[sales]]</f>
        <v>220504.48879999999</v>
      </c>
      <c r="N5344" s="4">
        <f>AND(Sales[[#This Row],[date]]&lt;=LY_YTDMax,Sales[[#This Row],[date]]&gt;=LY_YTDMin)*Sales[[#This Row],[sales]]</f>
        <v>0</v>
      </c>
      <c r="O5344" s="4">
        <f>AND(Sales[[#This Row],[date]]&gt;=YoY_Min,Sales[[#This Row],[date]]&lt;=TY_YTDMax)*(Sales[[#This Row],[sales]]/Sales[[#This Row],[sqft]])</f>
        <v>1.0970372577114427</v>
      </c>
      <c r="P5344" s="4">
        <f>SUMIF(Sales[RegionStoretype],Sales[[#This Row],[RegionStoretype]],Sales[YoY_SSF])/Sales[[#This Row],[Region_TypeCount]]</f>
        <v>53.603836561720975</v>
      </c>
    </row>
    <row r="5345" spans="1:16" x14ac:dyDescent="0.25">
      <c r="A5345" s="1">
        <v>43105</v>
      </c>
      <c r="B5345">
        <v>13</v>
      </c>
      <c r="C5345">
        <v>20</v>
      </c>
      <c r="D5345">
        <v>110024.69410000001</v>
      </c>
      <c r="E5345">
        <f>INDEX(Stores[region],MATCH(Sales[[#This Row],[store_no]],Stores[store_no],0))</f>
        <v>3</v>
      </c>
      <c r="F5345" t="str">
        <f>INDEX(Stores[storetype],MATCH(Sales[[#This Row],[store_no]],Stores[store_no],0))</f>
        <v>A</v>
      </c>
      <c r="G5345" t="str">
        <f>INDEX(Stores[location_city],MATCH(Sales[[#This Row],[store_no]],Stores[store_no],0))</f>
        <v>Overland Park</v>
      </c>
      <c r="H5345" t="str">
        <f>INDEX(Stores[location_state],MATCH(Sales[[#This Row],[store_no]],Stores[store_no],0))</f>
        <v>Kansas</v>
      </c>
      <c r="I5345">
        <f>INDEX(Stores[sqft],MATCH(Sales[[#This Row],[store_no]],Stores[store_no],0))</f>
        <v>201000</v>
      </c>
      <c r="J5345" s="4" t="str">
        <f>INDEX(Departments[dept_name],MATCH(Sales[[#This Row],[dept_no]],Departments[dept_no],0))</f>
        <v>Toys</v>
      </c>
      <c r="K5345" s="4" t="str">
        <f>CONCATENATE(Sales[[#This Row],[region]],Sales[[#This Row],[storetype]])</f>
        <v>3A</v>
      </c>
      <c r="L5345" s="4">
        <f>INDEX(RegionStoreCount[Store Count],MATCH(Sales[[#This Row],[RegionStoretype]],RegionStoreCount[Region/Type],0))</f>
        <v>9</v>
      </c>
      <c r="M5345" s="4">
        <f>AND(Sales[[#This Row],[date]]&lt;=TY_YTDMax,Sales[[#This Row],[date]]&gt;=TY_YTDMin)*Sales[[#This Row],[sales]]</f>
        <v>110024.69410000001</v>
      </c>
      <c r="N5345" s="4">
        <f>AND(Sales[[#This Row],[date]]&lt;=LY_YTDMax,Sales[[#This Row],[date]]&gt;=LY_YTDMin)*Sales[[#This Row],[sales]]</f>
        <v>0</v>
      </c>
      <c r="O5345" s="4">
        <f>AND(Sales[[#This Row],[date]]&gt;=YoY_Min,Sales[[#This Row],[date]]&lt;=TY_YTDMax)*(Sales[[#This Row],[sales]]/Sales[[#This Row],[sqft]])</f>
        <v>0.54738653781094526</v>
      </c>
      <c r="P5345" s="4">
        <f>SUMIF(Sales[RegionStoretype],Sales[[#This Row],[RegionStoretype]],Sales[YoY_SSF])/Sales[[#This Row],[Region_TypeCount]]</f>
        <v>53.603836561720975</v>
      </c>
    </row>
    <row r="5346" spans="1:16" x14ac:dyDescent="0.25">
      <c r="A5346" s="1">
        <v>43105</v>
      </c>
      <c r="B5346">
        <v>14</v>
      </c>
      <c r="C5346">
        <v>4</v>
      </c>
      <c r="D5346">
        <v>10026.670700000001</v>
      </c>
      <c r="E5346">
        <f>INDEX(Stores[region],MATCH(Sales[[#This Row],[store_no]],Stores[store_no],0))</f>
        <v>3</v>
      </c>
      <c r="F5346" t="str">
        <f>INDEX(Stores[storetype],MATCH(Sales[[#This Row],[store_no]],Stores[store_no],0))</f>
        <v>A</v>
      </c>
      <c r="G5346" t="str">
        <f>INDEX(Stores[location_city],MATCH(Sales[[#This Row],[store_no]],Stores[store_no],0))</f>
        <v>Bismarck</v>
      </c>
      <c r="H5346" t="str">
        <f>INDEX(Stores[location_state],MATCH(Sales[[#This Row],[store_no]],Stores[store_no],0))</f>
        <v>North Dakota</v>
      </c>
      <c r="I5346">
        <f>INDEX(Stores[sqft],MATCH(Sales[[#This Row],[store_no]],Stores[store_no],0))</f>
        <v>96400</v>
      </c>
      <c r="J5346" s="4" t="str">
        <f>INDEX(Departments[dept_name],MATCH(Sales[[#This Row],[dept_no]],Departments[dept_no],0))</f>
        <v>Books</v>
      </c>
      <c r="K5346" s="4" t="str">
        <f>CONCATENATE(Sales[[#This Row],[region]],Sales[[#This Row],[storetype]])</f>
        <v>3A</v>
      </c>
      <c r="L5346" s="4">
        <f>INDEX(RegionStoreCount[Store Count],MATCH(Sales[[#This Row],[RegionStoretype]],RegionStoreCount[Region/Type],0))</f>
        <v>9</v>
      </c>
      <c r="M5346" s="4">
        <f>AND(Sales[[#This Row],[date]]&lt;=TY_YTDMax,Sales[[#This Row],[date]]&gt;=TY_YTDMin)*Sales[[#This Row],[sales]]</f>
        <v>10026.670700000001</v>
      </c>
      <c r="N5346" s="4">
        <f>AND(Sales[[#This Row],[date]]&lt;=LY_YTDMax,Sales[[#This Row],[date]]&gt;=LY_YTDMin)*Sales[[#This Row],[sales]]</f>
        <v>0</v>
      </c>
      <c r="O5346" s="4">
        <f>AND(Sales[[#This Row],[date]]&gt;=YoY_Min,Sales[[#This Row],[date]]&lt;=TY_YTDMax)*(Sales[[#This Row],[sales]]/Sales[[#This Row],[sqft]])</f>
        <v>0.10401110684647304</v>
      </c>
      <c r="P5346" s="4">
        <f>SUMIF(Sales[RegionStoretype],Sales[[#This Row],[RegionStoretype]],Sales[YoY_SSF])/Sales[[#This Row],[Region_TypeCount]]</f>
        <v>53.603836561720975</v>
      </c>
    </row>
    <row r="5347" spans="1:16" x14ac:dyDescent="0.25">
      <c r="A5347" s="1">
        <v>43105</v>
      </c>
      <c r="B5347">
        <v>14</v>
      </c>
      <c r="C5347">
        <v>6</v>
      </c>
      <c r="D5347">
        <v>25393.162600000003</v>
      </c>
      <c r="E5347">
        <f>INDEX(Stores[region],MATCH(Sales[[#This Row],[store_no]],Stores[store_no],0))</f>
        <v>3</v>
      </c>
      <c r="F5347" t="str">
        <f>INDEX(Stores[storetype],MATCH(Sales[[#This Row],[store_no]],Stores[store_no],0))</f>
        <v>A</v>
      </c>
      <c r="G5347" t="str">
        <f>INDEX(Stores[location_city],MATCH(Sales[[#This Row],[store_no]],Stores[store_no],0))</f>
        <v>Bismarck</v>
      </c>
      <c r="H5347" t="str">
        <f>INDEX(Stores[location_state],MATCH(Sales[[#This Row],[store_no]],Stores[store_no],0))</f>
        <v>North Dakota</v>
      </c>
      <c r="I5347">
        <f>INDEX(Stores[sqft],MATCH(Sales[[#This Row],[store_no]],Stores[store_no],0))</f>
        <v>96400</v>
      </c>
      <c r="J5347" s="4" t="str">
        <f>INDEX(Departments[dept_name],MATCH(Sales[[#This Row],[dept_no]],Departments[dept_no],0))</f>
        <v>Computers</v>
      </c>
      <c r="K5347" s="4" t="str">
        <f>CONCATENATE(Sales[[#This Row],[region]],Sales[[#This Row],[storetype]])</f>
        <v>3A</v>
      </c>
      <c r="L5347" s="4">
        <f>INDEX(RegionStoreCount[Store Count],MATCH(Sales[[#This Row],[RegionStoretype]],RegionStoreCount[Region/Type],0))</f>
        <v>9</v>
      </c>
      <c r="M5347" s="4">
        <f>AND(Sales[[#This Row],[date]]&lt;=TY_YTDMax,Sales[[#This Row],[date]]&gt;=TY_YTDMin)*Sales[[#This Row],[sales]]</f>
        <v>25393.162600000003</v>
      </c>
      <c r="N5347" s="4">
        <f>AND(Sales[[#This Row],[date]]&lt;=LY_YTDMax,Sales[[#This Row],[date]]&gt;=LY_YTDMin)*Sales[[#This Row],[sales]]</f>
        <v>0</v>
      </c>
      <c r="O5347" s="4">
        <f>AND(Sales[[#This Row],[date]]&gt;=YoY_Min,Sales[[#This Row],[date]]&lt;=TY_YTDMax)*(Sales[[#This Row],[sales]]/Sales[[#This Row],[sqft]])</f>
        <v>0.26341454979253115</v>
      </c>
      <c r="P5347" s="4">
        <f>SUMIF(Sales[RegionStoretype],Sales[[#This Row],[RegionStoretype]],Sales[YoY_SSF])/Sales[[#This Row],[Region_TypeCount]]</f>
        <v>53.603836561720975</v>
      </c>
    </row>
    <row r="5348" spans="1:16" x14ac:dyDescent="0.25">
      <c r="A5348" s="1">
        <v>43105</v>
      </c>
      <c r="B5348">
        <v>15</v>
      </c>
      <c r="C5348">
        <v>5</v>
      </c>
      <c r="D5348">
        <v>29094.100200000001</v>
      </c>
      <c r="E5348">
        <f>INDEX(Stores[region],MATCH(Sales[[#This Row],[store_no]],Stores[store_no],0))</f>
        <v>2</v>
      </c>
      <c r="F5348" t="str">
        <f>INDEX(Stores[storetype],MATCH(Sales[[#This Row],[store_no]],Stores[store_no],0))</f>
        <v>B</v>
      </c>
      <c r="G5348" t="str">
        <f>INDEX(Stores[location_city],MATCH(Sales[[#This Row],[store_no]],Stores[store_no],0))</f>
        <v>Rochester</v>
      </c>
      <c r="H5348" t="str">
        <f>INDEX(Stores[location_state],MATCH(Sales[[#This Row],[store_no]],Stores[store_no],0))</f>
        <v>Minnesota</v>
      </c>
      <c r="I5348">
        <f>INDEX(Stores[sqft],MATCH(Sales[[#This Row],[store_no]],Stores[store_no],0))</f>
        <v>128100</v>
      </c>
      <c r="J5348" s="4" t="str">
        <f>INDEX(Departments[dept_name],MATCH(Sales[[#This Row],[dept_no]],Departments[dept_no],0))</f>
        <v>Clothing</v>
      </c>
      <c r="K5348" s="4" t="str">
        <f>CONCATENATE(Sales[[#This Row],[region]],Sales[[#This Row],[storetype]])</f>
        <v>2B</v>
      </c>
      <c r="L5348" s="4">
        <f>INDEX(RegionStoreCount[Store Count],MATCH(Sales[[#This Row],[RegionStoretype]],RegionStoreCount[Region/Type],0))</f>
        <v>6</v>
      </c>
      <c r="M5348" s="4">
        <f>AND(Sales[[#This Row],[date]]&lt;=TY_YTDMax,Sales[[#This Row],[date]]&gt;=TY_YTDMin)*Sales[[#This Row],[sales]]</f>
        <v>29094.100200000001</v>
      </c>
      <c r="N5348" s="4">
        <f>AND(Sales[[#This Row],[date]]&lt;=LY_YTDMax,Sales[[#This Row],[date]]&gt;=LY_YTDMin)*Sales[[#This Row],[sales]]</f>
        <v>0</v>
      </c>
      <c r="O5348" s="4">
        <f>AND(Sales[[#This Row],[date]]&gt;=YoY_Min,Sales[[#This Row],[date]]&lt;=TY_YTDMax)*(Sales[[#This Row],[sales]]/Sales[[#This Row],[sqft]])</f>
        <v>0.22712022014051522</v>
      </c>
      <c r="P5348" s="4">
        <f>SUMIF(Sales[RegionStoretype],Sales[[#This Row],[RegionStoretype]],Sales[YoY_SSF])/Sales[[#This Row],[Region_TypeCount]]</f>
        <v>58.393757732919049</v>
      </c>
    </row>
    <row r="5349" spans="1:16" x14ac:dyDescent="0.25">
      <c r="A5349" s="1">
        <v>43105</v>
      </c>
      <c r="B5349">
        <v>15</v>
      </c>
      <c r="C5349">
        <v>7</v>
      </c>
      <c r="D5349">
        <v>32124.548599999998</v>
      </c>
      <c r="E5349">
        <f>INDEX(Stores[region],MATCH(Sales[[#This Row],[store_no]],Stores[store_no],0))</f>
        <v>2</v>
      </c>
      <c r="F5349" t="str">
        <f>INDEX(Stores[storetype],MATCH(Sales[[#This Row],[store_no]],Stores[store_no],0))</f>
        <v>B</v>
      </c>
      <c r="G5349" t="str">
        <f>INDEX(Stores[location_city],MATCH(Sales[[#This Row],[store_no]],Stores[store_no],0))</f>
        <v>Rochester</v>
      </c>
      <c r="H5349" t="str">
        <f>INDEX(Stores[location_state],MATCH(Sales[[#This Row],[store_no]],Stores[store_no],0))</f>
        <v>Minnesota</v>
      </c>
      <c r="I5349">
        <f>INDEX(Stores[sqft],MATCH(Sales[[#This Row],[store_no]],Stores[store_no],0))</f>
        <v>128100</v>
      </c>
      <c r="J5349" s="4" t="str">
        <f>INDEX(Departments[dept_name],MATCH(Sales[[#This Row],[dept_no]],Departments[dept_no],0))</f>
        <v>Electronics</v>
      </c>
      <c r="K5349" s="4" t="str">
        <f>CONCATENATE(Sales[[#This Row],[region]],Sales[[#This Row],[storetype]])</f>
        <v>2B</v>
      </c>
      <c r="L5349" s="4">
        <f>INDEX(RegionStoreCount[Store Count],MATCH(Sales[[#This Row],[RegionStoretype]],RegionStoreCount[Region/Type],0))</f>
        <v>6</v>
      </c>
      <c r="M5349" s="4">
        <f>AND(Sales[[#This Row],[date]]&lt;=TY_YTDMax,Sales[[#This Row],[date]]&gt;=TY_YTDMin)*Sales[[#This Row],[sales]]</f>
        <v>32124.548599999998</v>
      </c>
      <c r="N5349" s="4">
        <f>AND(Sales[[#This Row],[date]]&lt;=LY_YTDMax,Sales[[#This Row],[date]]&gt;=LY_YTDMin)*Sales[[#This Row],[sales]]</f>
        <v>0</v>
      </c>
      <c r="O5349" s="4">
        <f>AND(Sales[[#This Row],[date]]&gt;=YoY_Min,Sales[[#This Row],[date]]&lt;=TY_YTDMax)*(Sales[[#This Row],[sales]]/Sales[[#This Row],[sqft]])</f>
        <v>0.25077711631537858</v>
      </c>
      <c r="P5349" s="4">
        <f>SUMIF(Sales[RegionStoretype],Sales[[#This Row],[RegionStoretype]],Sales[YoY_SSF])/Sales[[#This Row],[Region_TypeCount]]</f>
        <v>58.393757732919049</v>
      </c>
    </row>
    <row r="5350" spans="1:16" x14ac:dyDescent="0.25">
      <c r="A5350" s="1">
        <v>43105</v>
      </c>
      <c r="B5350">
        <v>15</v>
      </c>
      <c r="C5350">
        <v>9</v>
      </c>
      <c r="D5350">
        <v>10127.511699999999</v>
      </c>
      <c r="E5350">
        <f>INDEX(Stores[region],MATCH(Sales[[#This Row],[store_no]],Stores[store_no],0))</f>
        <v>2</v>
      </c>
      <c r="F5350" t="str">
        <f>INDEX(Stores[storetype],MATCH(Sales[[#This Row],[store_no]],Stores[store_no],0))</f>
        <v>B</v>
      </c>
      <c r="G5350" t="str">
        <f>INDEX(Stores[location_city],MATCH(Sales[[#This Row],[store_no]],Stores[store_no],0))</f>
        <v>Rochester</v>
      </c>
      <c r="H5350" t="str">
        <f>INDEX(Stores[location_state],MATCH(Sales[[#This Row],[store_no]],Stores[store_no],0))</f>
        <v>Minnesota</v>
      </c>
      <c r="I5350">
        <f>INDEX(Stores[sqft],MATCH(Sales[[#This Row],[store_no]],Stores[store_no],0))</f>
        <v>128100</v>
      </c>
      <c r="J5350" s="4" t="str">
        <f>INDEX(Departments[dept_name],MATCH(Sales[[#This Row],[dept_no]],Departments[dept_no],0))</f>
        <v>Garden</v>
      </c>
      <c r="K5350" s="4" t="str">
        <f>CONCATENATE(Sales[[#This Row],[region]],Sales[[#This Row],[storetype]])</f>
        <v>2B</v>
      </c>
      <c r="L5350" s="4">
        <f>INDEX(RegionStoreCount[Store Count],MATCH(Sales[[#This Row],[RegionStoretype]],RegionStoreCount[Region/Type],0))</f>
        <v>6</v>
      </c>
      <c r="M5350" s="4">
        <f>AND(Sales[[#This Row],[date]]&lt;=TY_YTDMax,Sales[[#This Row],[date]]&gt;=TY_YTDMin)*Sales[[#This Row],[sales]]</f>
        <v>10127.511699999999</v>
      </c>
      <c r="N5350" s="4">
        <f>AND(Sales[[#This Row],[date]]&lt;=LY_YTDMax,Sales[[#This Row],[date]]&gt;=LY_YTDMin)*Sales[[#This Row],[sales]]</f>
        <v>0</v>
      </c>
      <c r="O5350" s="4">
        <f>AND(Sales[[#This Row],[date]]&gt;=YoY_Min,Sales[[#This Row],[date]]&lt;=TY_YTDMax)*(Sales[[#This Row],[sales]]/Sales[[#This Row],[sqft]])</f>
        <v>7.9059419984387189E-2</v>
      </c>
      <c r="P5350" s="4">
        <f>SUMIF(Sales[RegionStoretype],Sales[[#This Row],[RegionStoretype]],Sales[YoY_SSF])/Sales[[#This Row],[Region_TypeCount]]</f>
        <v>58.393757732919049</v>
      </c>
    </row>
    <row r="5351" spans="1:16" x14ac:dyDescent="0.25">
      <c r="A5351" s="1">
        <v>43105</v>
      </c>
      <c r="B5351">
        <v>15</v>
      </c>
      <c r="C5351">
        <v>18</v>
      </c>
      <c r="D5351">
        <v>31154.768000000004</v>
      </c>
      <c r="E5351">
        <f>INDEX(Stores[region],MATCH(Sales[[#This Row],[store_no]],Stores[store_no],0))</f>
        <v>2</v>
      </c>
      <c r="F5351" t="str">
        <f>INDEX(Stores[storetype],MATCH(Sales[[#This Row],[store_no]],Stores[store_no],0))</f>
        <v>B</v>
      </c>
      <c r="G5351" t="str">
        <f>INDEX(Stores[location_city],MATCH(Sales[[#This Row],[store_no]],Stores[store_no],0))</f>
        <v>Rochester</v>
      </c>
      <c r="H5351" t="str">
        <f>INDEX(Stores[location_state],MATCH(Sales[[#This Row],[store_no]],Stores[store_no],0))</f>
        <v>Minnesota</v>
      </c>
      <c r="I5351">
        <f>INDEX(Stores[sqft],MATCH(Sales[[#This Row],[store_no]],Stores[store_no],0))</f>
        <v>128100</v>
      </c>
      <c r="J5351" s="4" t="str">
        <f>INDEX(Departments[dept_name],MATCH(Sales[[#This Row],[dept_no]],Departments[dept_no],0))</f>
        <v>Sports</v>
      </c>
      <c r="K5351" s="4" t="str">
        <f>CONCATENATE(Sales[[#This Row],[region]],Sales[[#This Row],[storetype]])</f>
        <v>2B</v>
      </c>
      <c r="L5351" s="4">
        <f>INDEX(RegionStoreCount[Store Count],MATCH(Sales[[#This Row],[RegionStoretype]],RegionStoreCount[Region/Type],0))</f>
        <v>6</v>
      </c>
      <c r="M5351" s="4">
        <f>AND(Sales[[#This Row],[date]]&lt;=TY_YTDMax,Sales[[#This Row],[date]]&gt;=TY_YTDMin)*Sales[[#This Row],[sales]]</f>
        <v>31154.768000000004</v>
      </c>
      <c r="N5351" s="4">
        <f>AND(Sales[[#This Row],[date]]&lt;=LY_YTDMax,Sales[[#This Row],[date]]&gt;=LY_YTDMin)*Sales[[#This Row],[sales]]</f>
        <v>0</v>
      </c>
      <c r="O5351" s="4">
        <f>AND(Sales[[#This Row],[date]]&gt;=YoY_Min,Sales[[#This Row],[date]]&lt;=TY_YTDMax)*(Sales[[#This Row],[sales]]/Sales[[#This Row],[sqft]])</f>
        <v>0.2432066198282592</v>
      </c>
      <c r="P5351" s="4">
        <f>SUMIF(Sales[RegionStoretype],Sales[[#This Row],[RegionStoretype]],Sales[YoY_SSF])/Sales[[#This Row],[Region_TypeCount]]</f>
        <v>58.393757732919049</v>
      </c>
    </row>
    <row r="5352" spans="1:16" x14ac:dyDescent="0.25">
      <c r="A5352" s="1">
        <v>43105</v>
      </c>
      <c r="B5352">
        <v>15</v>
      </c>
      <c r="C5352">
        <v>20</v>
      </c>
      <c r="D5352">
        <v>139456.18409999998</v>
      </c>
      <c r="E5352">
        <f>INDEX(Stores[region],MATCH(Sales[[#This Row],[store_no]],Stores[store_no],0))</f>
        <v>2</v>
      </c>
      <c r="F5352" t="str">
        <f>INDEX(Stores[storetype],MATCH(Sales[[#This Row],[store_no]],Stores[store_no],0))</f>
        <v>B</v>
      </c>
      <c r="G5352" t="str">
        <f>INDEX(Stores[location_city],MATCH(Sales[[#This Row],[store_no]],Stores[store_no],0))</f>
        <v>Rochester</v>
      </c>
      <c r="H5352" t="str">
        <f>INDEX(Stores[location_state],MATCH(Sales[[#This Row],[store_no]],Stores[store_no],0))</f>
        <v>Minnesota</v>
      </c>
      <c r="I5352">
        <f>INDEX(Stores[sqft],MATCH(Sales[[#This Row],[store_no]],Stores[store_no],0))</f>
        <v>128100</v>
      </c>
      <c r="J5352" s="4" t="str">
        <f>INDEX(Departments[dept_name],MATCH(Sales[[#This Row],[dept_no]],Departments[dept_no],0))</f>
        <v>Toys</v>
      </c>
      <c r="K5352" s="4" t="str">
        <f>CONCATENATE(Sales[[#This Row],[region]],Sales[[#This Row],[storetype]])</f>
        <v>2B</v>
      </c>
      <c r="L5352" s="4">
        <f>INDEX(RegionStoreCount[Store Count],MATCH(Sales[[#This Row],[RegionStoretype]],RegionStoreCount[Region/Type],0))</f>
        <v>6</v>
      </c>
      <c r="M5352" s="4">
        <f>AND(Sales[[#This Row],[date]]&lt;=TY_YTDMax,Sales[[#This Row],[date]]&gt;=TY_YTDMin)*Sales[[#This Row],[sales]]</f>
        <v>139456.18409999998</v>
      </c>
      <c r="N5352" s="4">
        <f>AND(Sales[[#This Row],[date]]&lt;=LY_YTDMax,Sales[[#This Row],[date]]&gt;=LY_YTDMin)*Sales[[#This Row],[sales]]</f>
        <v>0</v>
      </c>
      <c r="O5352" s="4">
        <f>AND(Sales[[#This Row],[date]]&gt;=YoY_Min,Sales[[#This Row],[date]]&lt;=TY_YTDMax)*(Sales[[#This Row],[sales]]/Sales[[#This Row],[sqft]])</f>
        <v>1.0886509297423885</v>
      </c>
      <c r="P5352" s="4">
        <f>SUMIF(Sales[RegionStoretype],Sales[[#This Row],[RegionStoretype]],Sales[YoY_SSF])/Sales[[#This Row],[Region_TypeCount]]</f>
        <v>58.393757732919049</v>
      </c>
    </row>
    <row r="5353" spans="1:16" x14ac:dyDescent="0.25">
      <c r="A5353" s="1">
        <v>43105</v>
      </c>
      <c r="B5353">
        <v>16</v>
      </c>
      <c r="C5353">
        <v>4</v>
      </c>
      <c r="D5353">
        <v>9072.6041999999998</v>
      </c>
      <c r="E5353">
        <f>INDEX(Stores[region],MATCH(Sales[[#This Row],[store_no]],Stores[store_no],0))</f>
        <v>2</v>
      </c>
      <c r="F5353" t="str">
        <f>INDEX(Stores[storetype],MATCH(Sales[[#This Row],[store_no]],Stores[store_no],0))</f>
        <v>B</v>
      </c>
      <c r="G5353" t="str">
        <f>INDEX(Stores[location_city],MATCH(Sales[[#This Row],[store_no]],Stores[store_no],0))</f>
        <v>Saint Paul</v>
      </c>
      <c r="H5353" t="str">
        <f>INDEX(Stores[location_state],MATCH(Sales[[#This Row],[store_no]],Stores[store_no],0))</f>
        <v>Minnesota</v>
      </c>
      <c r="I5353">
        <f>INDEX(Stores[sqft],MATCH(Sales[[#This Row],[store_no]],Stores[store_no],0))</f>
        <v>180400</v>
      </c>
      <c r="J5353" s="4" t="str">
        <f>INDEX(Departments[dept_name],MATCH(Sales[[#This Row],[dept_no]],Departments[dept_no],0))</f>
        <v>Books</v>
      </c>
      <c r="K5353" s="4" t="str">
        <f>CONCATENATE(Sales[[#This Row],[region]],Sales[[#This Row],[storetype]])</f>
        <v>2B</v>
      </c>
      <c r="L5353" s="4">
        <f>INDEX(RegionStoreCount[Store Count],MATCH(Sales[[#This Row],[RegionStoretype]],RegionStoreCount[Region/Type],0))</f>
        <v>6</v>
      </c>
      <c r="M5353" s="4">
        <f>AND(Sales[[#This Row],[date]]&lt;=TY_YTDMax,Sales[[#This Row],[date]]&gt;=TY_YTDMin)*Sales[[#This Row],[sales]]</f>
        <v>9072.6041999999998</v>
      </c>
      <c r="N5353" s="4">
        <f>AND(Sales[[#This Row],[date]]&lt;=LY_YTDMax,Sales[[#This Row],[date]]&gt;=LY_YTDMin)*Sales[[#This Row],[sales]]</f>
        <v>0</v>
      </c>
      <c r="O5353" s="4">
        <f>AND(Sales[[#This Row],[date]]&gt;=YoY_Min,Sales[[#This Row],[date]]&lt;=TY_YTDMax)*(Sales[[#This Row],[sales]]/Sales[[#This Row],[sqft]])</f>
        <v>5.0291597560975607E-2</v>
      </c>
      <c r="P5353" s="4">
        <f>SUMIF(Sales[RegionStoretype],Sales[[#This Row],[RegionStoretype]],Sales[YoY_SSF])/Sales[[#This Row],[Region_TypeCount]]</f>
        <v>58.393757732919049</v>
      </c>
    </row>
    <row r="5354" spans="1:16" x14ac:dyDescent="0.25">
      <c r="A5354" s="1">
        <v>43105</v>
      </c>
      <c r="B5354">
        <v>16</v>
      </c>
      <c r="C5354">
        <v>8</v>
      </c>
      <c r="D5354">
        <v>8100.3050999999996</v>
      </c>
      <c r="E5354">
        <f>INDEX(Stores[region],MATCH(Sales[[#This Row],[store_no]],Stores[store_no],0))</f>
        <v>2</v>
      </c>
      <c r="F5354" t="str">
        <f>INDEX(Stores[storetype],MATCH(Sales[[#This Row],[store_no]],Stores[store_no],0))</f>
        <v>B</v>
      </c>
      <c r="G5354" t="str">
        <f>INDEX(Stores[location_city],MATCH(Sales[[#This Row],[store_no]],Stores[store_no],0))</f>
        <v>Saint Paul</v>
      </c>
      <c r="H5354" t="str">
        <f>INDEX(Stores[location_state],MATCH(Sales[[#This Row],[store_no]],Stores[store_no],0))</f>
        <v>Minnesota</v>
      </c>
      <c r="I5354">
        <f>INDEX(Stores[sqft],MATCH(Sales[[#This Row],[store_no]],Stores[store_no],0))</f>
        <v>180400</v>
      </c>
      <c r="J5354" s="4" t="str">
        <f>INDEX(Departments[dept_name],MATCH(Sales[[#This Row],[dept_no]],Departments[dept_no],0))</f>
        <v>Games</v>
      </c>
      <c r="K5354" s="4" t="str">
        <f>CONCATENATE(Sales[[#This Row],[region]],Sales[[#This Row],[storetype]])</f>
        <v>2B</v>
      </c>
      <c r="L5354" s="4">
        <f>INDEX(RegionStoreCount[Store Count],MATCH(Sales[[#This Row],[RegionStoretype]],RegionStoreCount[Region/Type],0))</f>
        <v>6</v>
      </c>
      <c r="M5354" s="4">
        <f>AND(Sales[[#This Row],[date]]&lt;=TY_YTDMax,Sales[[#This Row],[date]]&gt;=TY_YTDMin)*Sales[[#This Row],[sales]]</f>
        <v>8100.3050999999996</v>
      </c>
      <c r="N5354" s="4">
        <f>AND(Sales[[#This Row],[date]]&lt;=LY_YTDMax,Sales[[#This Row],[date]]&gt;=LY_YTDMin)*Sales[[#This Row],[sales]]</f>
        <v>0</v>
      </c>
      <c r="O5354" s="4">
        <f>AND(Sales[[#This Row],[date]]&gt;=YoY_Min,Sales[[#This Row],[date]]&lt;=TY_YTDMax)*(Sales[[#This Row],[sales]]/Sales[[#This Row],[sqft]])</f>
        <v>4.4901912971175163E-2</v>
      </c>
      <c r="P5354" s="4">
        <f>SUMIF(Sales[RegionStoretype],Sales[[#This Row],[RegionStoretype]],Sales[YoY_SSF])/Sales[[#This Row],[Region_TypeCount]]</f>
        <v>58.393757732919049</v>
      </c>
    </row>
    <row r="5355" spans="1:16" x14ac:dyDescent="0.25">
      <c r="A5355" s="1">
        <v>43105</v>
      </c>
      <c r="B5355">
        <v>16</v>
      </c>
      <c r="C5355">
        <v>12</v>
      </c>
      <c r="D5355">
        <v>146945.8204</v>
      </c>
      <c r="E5355">
        <f>INDEX(Stores[region],MATCH(Sales[[#This Row],[store_no]],Stores[store_no],0))</f>
        <v>2</v>
      </c>
      <c r="F5355" t="str">
        <f>INDEX(Stores[storetype],MATCH(Sales[[#This Row],[store_no]],Stores[store_no],0))</f>
        <v>B</v>
      </c>
      <c r="G5355" t="str">
        <f>INDEX(Stores[location_city],MATCH(Sales[[#This Row],[store_no]],Stores[store_no],0))</f>
        <v>Saint Paul</v>
      </c>
      <c r="H5355" t="str">
        <f>INDEX(Stores[location_state],MATCH(Sales[[#This Row],[store_no]],Stores[store_no],0))</f>
        <v>Minnesota</v>
      </c>
      <c r="I5355">
        <f>INDEX(Stores[sqft],MATCH(Sales[[#This Row],[store_no]],Stores[store_no],0))</f>
        <v>180400</v>
      </c>
      <c r="J5355" s="4" t="str">
        <f>INDEX(Departments[dept_name],MATCH(Sales[[#This Row],[dept_no]],Departments[dept_no],0))</f>
        <v>Jewelery</v>
      </c>
      <c r="K5355" s="4" t="str">
        <f>CONCATENATE(Sales[[#This Row],[region]],Sales[[#This Row],[storetype]])</f>
        <v>2B</v>
      </c>
      <c r="L5355" s="4">
        <f>INDEX(RegionStoreCount[Store Count],MATCH(Sales[[#This Row],[RegionStoretype]],RegionStoreCount[Region/Type],0))</f>
        <v>6</v>
      </c>
      <c r="M5355" s="4">
        <f>AND(Sales[[#This Row],[date]]&lt;=TY_YTDMax,Sales[[#This Row],[date]]&gt;=TY_YTDMin)*Sales[[#This Row],[sales]]</f>
        <v>146945.8204</v>
      </c>
      <c r="N5355" s="4">
        <f>AND(Sales[[#This Row],[date]]&lt;=LY_YTDMax,Sales[[#This Row],[date]]&gt;=LY_YTDMin)*Sales[[#This Row],[sales]]</f>
        <v>0</v>
      </c>
      <c r="O5355" s="4">
        <f>AND(Sales[[#This Row],[date]]&gt;=YoY_Min,Sales[[#This Row],[date]]&lt;=TY_YTDMax)*(Sales[[#This Row],[sales]]/Sales[[#This Row],[sqft]])</f>
        <v>0.81455554545454545</v>
      </c>
      <c r="P5355" s="4">
        <f>SUMIF(Sales[RegionStoretype],Sales[[#This Row],[RegionStoretype]],Sales[YoY_SSF])/Sales[[#This Row],[Region_TypeCount]]</f>
        <v>58.393757732919049</v>
      </c>
    </row>
    <row r="5356" spans="1:16" x14ac:dyDescent="0.25">
      <c r="A5356" s="1">
        <v>43105</v>
      </c>
      <c r="B5356">
        <v>16</v>
      </c>
      <c r="C5356">
        <v>18</v>
      </c>
      <c r="D5356">
        <v>288951.29240000003</v>
      </c>
      <c r="E5356">
        <f>INDEX(Stores[region],MATCH(Sales[[#This Row],[store_no]],Stores[store_no],0))</f>
        <v>2</v>
      </c>
      <c r="F5356" t="str">
        <f>INDEX(Stores[storetype],MATCH(Sales[[#This Row],[store_no]],Stores[store_no],0))</f>
        <v>B</v>
      </c>
      <c r="G5356" t="str">
        <f>INDEX(Stores[location_city],MATCH(Sales[[#This Row],[store_no]],Stores[store_no],0))</f>
        <v>Saint Paul</v>
      </c>
      <c r="H5356" t="str">
        <f>INDEX(Stores[location_state],MATCH(Sales[[#This Row],[store_no]],Stores[store_no],0))</f>
        <v>Minnesota</v>
      </c>
      <c r="I5356">
        <f>INDEX(Stores[sqft],MATCH(Sales[[#This Row],[store_no]],Stores[store_no],0))</f>
        <v>180400</v>
      </c>
      <c r="J5356" s="4" t="str">
        <f>INDEX(Departments[dept_name],MATCH(Sales[[#This Row],[dept_no]],Departments[dept_no],0))</f>
        <v>Sports</v>
      </c>
      <c r="K5356" s="4" t="str">
        <f>CONCATENATE(Sales[[#This Row],[region]],Sales[[#This Row],[storetype]])</f>
        <v>2B</v>
      </c>
      <c r="L5356" s="4">
        <f>INDEX(RegionStoreCount[Store Count],MATCH(Sales[[#This Row],[RegionStoretype]],RegionStoreCount[Region/Type],0))</f>
        <v>6</v>
      </c>
      <c r="M5356" s="4">
        <f>AND(Sales[[#This Row],[date]]&lt;=TY_YTDMax,Sales[[#This Row],[date]]&gt;=TY_YTDMin)*Sales[[#This Row],[sales]]</f>
        <v>288951.29240000003</v>
      </c>
      <c r="N5356" s="4">
        <f>AND(Sales[[#This Row],[date]]&lt;=LY_YTDMax,Sales[[#This Row],[date]]&gt;=LY_YTDMin)*Sales[[#This Row],[sales]]</f>
        <v>0</v>
      </c>
      <c r="O5356" s="4">
        <f>AND(Sales[[#This Row],[date]]&gt;=YoY_Min,Sales[[#This Row],[date]]&lt;=TY_YTDMax)*(Sales[[#This Row],[sales]]/Sales[[#This Row],[sqft]])</f>
        <v>1.6017255676274946</v>
      </c>
      <c r="P5356" s="4">
        <f>SUMIF(Sales[RegionStoretype],Sales[[#This Row],[RegionStoretype]],Sales[YoY_SSF])/Sales[[#This Row],[Region_TypeCount]]</f>
        <v>58.393757732919049</v>
      </c>
    </row>
    <row r="5357" spans="1:16" x14ac:dyDescent="0.25">
      <c r="A5357" s="1">
        <v>43105</v>
      </c>
      <c r="B5357">
        <v>17</v>
      </c>
      <c r="C5357">
        <v>8</v>
      </c>
      <c r="D5357">
        <v>55665.407099999997</v>
      </c>
      <c r="E5357">
        <f>INDEX(Stores[region],MATCH(Sales[[#This Row],[store_no]],Stores[store_no],0))</f>
        <v>3</v>
      </c>
      <c r="F5357" t="str">
        <f>INDEX(Stores[storetype],MATCH(Sales[[#This Row],[store_no]],Stores[store_no],0))</f>
        <v>B</v>
      </c>
      <c r="G5357" t="str">
        <f>INDEX(Stores[location_city],MATCH(Sales[[#This Row],[store_no]],Stores[store_no],0))</f>
        <v>Fargo</v>
      </c>
      <c r="H5357" t="str">
        <f>INDEX(Stores[location_state],MATCH(Sales[[#This Row],[store_no]],Stores[store_no],0))</f>
        <v>North Dakota</v>
      </c>
      <c r="I5357">
        <f>INDEX(Stores[sqft],MATCH(Sales[[#This Row],[store_no]],Stores[store_no],0))</f>
        <v>211600</v>
      </c>
      <c r="J5357" s="4" t="str">
        <f>INDEX(Departments[dept_name],MATCH(Sales[[#This Row],[dept_no]],Departments[dept_no],0))</f>
        <v>Games</v>
      </c>
      <c r="K5357" s="4" t="str">
        <f>CONCATENATE(Sales[[#This Row],[region]],Sales[[#This Row],[storetype]])</f>
        <v>3B</v>
      </c>
      <c r="L5357" s="4">
        <f>INDEX(RegionStoreCount[Store Count],MATCH(Sales[[#This Row],[RegionStoretype]],RegionStoreCount[Region/Type],0))</f>
        <v>4</v>
      </c>
      <c r="M5357" s="4">
        <f>AND(Sales[[#This Row],[date]]&lt;=TY_YTDMax,Sales[[#This Row],[date]]&gt;=TY_YTDMin)*Sales[[#This Row],[sales]]</f>
        <v>55665.407099999997</v>
      </c>
      <c r="N5357" s="4">
        <f>AND(Sales[[#This Row],[date]]&lt;=LY_YTDMax,Sales[[#This Row],[date]]&gt;=LY_YTDMin)*Sales[[#This Row],[sales]]</f>
        <v>0</v>
      </c>
      <c r="O5357" s="4">
        <f>AND(Sales[[#This Row],[date]]&gt;=YoY_Min,Sales[[#This Row],[date]]&lt;=TY_YTDMax)*(Sales[[#This Row],[sales]]/Sales[[#This Row],[sqft]])</f>
        <v>0.26306903166351603</v>
      </c>
      <c r="P5357" s="4">
        <f>SUMIF(Sales[RegionStoretype],Sales[[#This Row],[RegionStoretype]],Sales[YoY_SSF])/Sales[[#This Row],[Region_TypeCount]]</f>
        <v>58.312187288105562</v>
      </c>
    </row>
    <row r="5358" spans="1:16" x14ac:dyDescent="0.25">
      <c r="A5358" s="1">
        <v>43105</v>
      </c>
      <c r="B5358">
        <v>17</v>
      </c>
      <c r="C5358">
        <v>17</v>
      </c>
      <c r="D5358">
        <v>68714.675600000002</v>
      </c>
      <c r="E5358">
        <f>INDEX(Stores[region],MATCH(Sales[[#This Row],[store_no]],Stores[store_no],0))</f>
        <v>3</v>
      </c>
      <c r="F5358" t="str">
        <f>INDEX(Stores[storetype],MATCH(Sales[[#This Row],[store_no]],Stores[store_no],0))</f>
        <v>B</v>
      </c>
      <c r="G5358" t="str">
        <f>INDEX(Stores[location_city],MATCH(Sales[[#This Row],[store_no]],Stores[store_no],0))</f>
        <v>Fargo</v>
      </c>
      <c r="H5358" t="str">
        <f>INDEX(Stores[location_state],MATCH(Sales[[#This Row],[store_no]],Stores[store_no],0))</f>
        <v>North Dakota</v>
      </c>
      <c r="I5358">
        <f>INDEX(Stores[sqft],MATCH(Sales[[#This Row],[store_no]],Stores[store_no],0))</f>
        <v>211600</v>
      </c>
      <c r="J5358" s="4" t="str">
        <f>INDEX(Departments[dept_name],MATCH(Sales[[#This Row],[dept_no]],Departments[dept_no],0))</f>
        <v>Shoes</v>
      </c>
      <c r="K5358" s="4" t="str">
        <f>CONCATENATE(Sales[[#This Row],[region]],Sales[[#This Row],[storetype]])</f>
        <v>3B</v>
      </c>
      <c r="L5358" s="4">
        <f>INDEX(RegionStoreCount[Store Count],MATCH(Sales[[#This Row],[RegionStoretype]],RegionStoreCount[Region/Type],0))</f>
        <v>4</v>
      </c>
      <c r="M5358" s="4">
        <f>AND(Sales[[#This Row],[date]]&lt;=TY_YTDMax,Sales[[#This Row],[date]]&gt;=TY_YTDMin)*Sales[[#This Row],[sales]]</f>
        <v>68714.675600000002</v>
      </c>
      <c r="N5358" s="4">
        <f>AND(Sales[[#This Row],[date]]&lt;=LY_YTDMax,Sales[[#This Row],[date]]&gt;=LY_YTDMin)*Sales[[#This Row],[sales]]</f>
        <v>0</v>
      </c>
      <c r="O5358" s="4">
        <f>AND(Sales[[#This Row],[date]]&gt;=YoY_Min,Sales[[#This Row],[date]]&lt;=TY_YTDMax)*(Sales[[#This Row],[sales]]/Sales[[#This Row],[sqft]])</f>
        <v>0.32473854253308132</v>
      </c>
      <c r="P5358" s="4">
        <f>SUMIF(Sales[RegionStoretype],Sales[[#This Row],[RegionStoretype]],Sales[YoY_SSF])/Sales[[#This Row],[Region_TypeCount]]</f>
        <v>58.312187288105562</v>
      </c>
    </row>
    <row r="5359" spans="1:16" x14ac:dyDescent="0.25">
      <c r="A5359" s="1">
        <v>43105</v>
      </c>
      <c r="B5359">
        <v>18</v>
      </c>
      <c r="C5359">
        <v>4</v>
      </c>
      <c r="D5359">
        <v>24906.992400000003</v>
      </c>
      <c r="E5359">
        <f>INDEX(Stores[region],MATCH(Sales[[#This Row],[store_no]],Stores[store_no],0))</f>
        <v>2</v>
      </c>
      <c r="F5359" t="str">
        <f>INDEX(Stores[storetype],MATCH(Sales[[#This Row],[store_no]],Stores[store_no],0))</f>
        <v>B</v>
      </c>
      <c r="G5359" t="str">
        <f>INDEX(Stores[location_city],MATCH(Sales[[#This Row],[store_no]],Stores[store_no],0))</f>
        <v>Chicago</v>
      </c>
      <c r="H5359" t="str">
        <f>INDEX(Stores[location_state],MATCH(Sales[[#This Row],[store_no]],Stores[store_no],0))</f>
        <v>Illinois</v>
      </c>
      <c r="I5359">
        <f>INDEX(Stores[sqft],MATCH(Sales[[#This Row],[store_no]],Stores[store_no],0))</f>
        <v>120700</v>
      </c>
      <c r="J5359" s="4" t="str">
        <f>INDEX(Departments[dept_name],MATCH(Sales[[#This Row],[dept_no]],Departments[dept_no],0))</f>
        <v>Books</v>
      </c>
      <c r="K5359" s="4" t="str">
        <f>CONCATENATE(Sales[[#This Row],[region]],Sales[[#This Row],[storetype]])</f>
        <v>2B</v>
      </c>
      <c r="L5359" s="4">
        <f>INDEX(RegionStoreCount[Store Count],MATCH(Sales[[#This Row],[RegionStoretype]],RegionStoreCount[Region/Type],0))</f>
        <v>6</v>
      </c>
      <c r="M5359" s="4">
        <f>AND(Sales[[#This Row],[date]]&lt;=TY_YTDMax,Sales[[#This Row],[date]]&gt;=TY_YTDMin)*Sales[[#This Row],[sales]]</f>
        <v>24906.992400000003</v>
      </c>
      <c r="N5359" s="4">
        <f>AND(Sales[[#This Row],[date]]&lt;=LY_YTDMax,Sales[[#This Row],[date]]&gt;=LY_YTDMin)*Sales[[#This Row],[sales]]</f>
        <v>0</v>
      </c>
      <c r="O5359" s="4">
        <f>AND(Sales[[#This Row],[date]]&gt;=YoY_Min,Sales[[#This Row],[date]]&lt;=TY_YTDMax)*(Sales[[#This Row],[sales]]/Sales[[#This Row],[sqft]])</f>
        <v>0.20635453521126762</v>
      </c>
      <c r="P5359" s="4">
        <f>SUMIF(Sales[RegionStoretype],Sales[[#This Row],[RegionStoretype]],Sales[YoY_SSF])/Sales[[#This Row],[Region_TypeCount]]</f>
        <v>58.393757732919049</v>
      </c>
    </row>
    <row r="5360" spans="1:16" x14ac:dyDescent="0.25">
      <c r="A5360" s="1">
        <v>43105</v>
      </c>
      <c r="B5360">
        <v>18</v>
      </c>
      <c r="C5360">
        <v>15</v>
      </c>
      <c r="D5360">
        <v>127196.6029</v>
      </c>
      <c r="E5360">
        <f>INDEX(Stores[region],MATCH(Sales[[#This Row],[store_no]],Stores[store_no],0))</f>
        <v>2</v>
      </c>
      <c r="F5360" t="str">
        <f>INDEX(Stores[storetype],MATCH(Sales[[#This Row],[store_no]],Stores[store_no],0))</f>
        <v>B</v>
      </c>
      <c r="G5360" t="str">
        <f>INDEX(Stores[location_city],MATCH(Sales[[#This Row],[store_no]],Stores[store_no],0))</f>
        <v>Chicago</v>
      </c>
      <c r="H5360" t="str">
        <f>INDEX(Stores[location_state],MATCH(Sales[[#This Row],[store_no]],Stores[store_no],0))</f>
        <v>Illinois</v>
      </c>
      <c r="I5360">
        <f>INDEX(Stores[sqft],MATCH(Sales[[#This Row],[store_no]],Stores[store_no],0))</f>
        <v>120700</v>
      </c>
      <c r="J5360" s="4" t="str">
        <f>INDEX(Departments[dept_name],MATCH(Sales[[#This Row],[dept_no]],Departments[dept_no],0))</f>
        <v>Music</v>
      </c>
      <c r="K5360" s="4" t="str">
        <f>CONCATENATE(Sales[[#This Row],[region]],Sales[[#This Row],[storetype]])</f>
        <v>2B</v>
      </c>
      <c r="L5360" s="4">
        <f>INDEX(RegionStoreCount[Store Count],MATCH(Sales[[#This Row],[RegionStoretype]],RegionStoreCount[Region/Type],0))</f>
        <v>6</v>
      </c>
      <c r="M5360" s="4">
        <f>AND(Sales[[#This Row],[date]]&lt;=TY_YTDMax,Sales[[#This Row],[date]]&gt;=TY_YTDMin)*Sales[[#This Row],[sales]]</f>
        <v>127196.6029</v>
      </c>
      <c r="N5360" s="4">
        <f>AND(Sales[[#This Row],[date]]&lt;=LY_YTDMax,Sales[[#This Row],[date]]&gt;=LY_YTDMin)*Sales[[#This Row],[sales]]</f>
        <v>0</v>
      </c>
      <c r="O5360" s="4">
        <f>AND(Sales[[#This Row],[date]]&gt;=YoY_Min,Sales[[#This Row],[date]]&lt;=TY_YTDMax)*(Sales[[#This Row],[sales]]/Sales[[#This Row],[sqft]])</f>
        <v>1.053824381938691</v>
      </c>
      <c r="P5360" s="4">
        <f>SUMIF(Sales[RegionStoretype],Sales[[#This Row],[RegionStoretype]],Sales[YoY_SSF])/Sales[[#This Row],[Region_TypeCount]]</f>
        <v>58.393757732919049</v>
      </c>
    </row>
    <row r="5361" spans="1:16" x14ac:dyDescent="0.25">
      <c r="A5361" s="1">
        <v>43105</v>
      </c>
      <c r="B5361">
        <v>18</v>
      </c>
      <c r="C5361">
        <v>18</v>
      </c>
      <c r="D5361">
        <v>37814.464899999999</v>
      </c>
      <c r="E5361">
        <f>INDEX(Stores[region],MATCH(Sales[[#This Row],[store_no]],Stores[store_no],0))</f>
        <v>2</v>
      </c>
      <c r="F5361" t="str">
        <f>INDEX(Stores[storetype],MATCH(Sales[[#This Row],[store_no]],Stores[store_no],0))</f>
        <v>B</v>
      </c>
      <c r="G5361" t="str">
        <f>INDEX(Stores[location_city],MATCH(Sales[[#This Row],[store_no]],Stores[store_no],0))</f>
        <v>Chicago</v>
      </c>
      <c r="H5361" t="str">
        <f>INDEX(Stores[location_state],MATCH(Sales[[#This Row],[store_no]],Stores[store_no],0))</f>
        <v>Illinois</v>
      </c>
      <c r="I5361">
        <f>INDEX(Stores[sqft],MATCH(Sales[[#This Row],[store_no]],Stores[store_no],0))</f>
        <v>120700</v>
      </c>
      <c r="J5361" s="4" t="str">
        <f>INDEX(Departments[dept_name],MATCH(Sales[[#This Row],[dept_no]],Departments[dept_no],0))</f>
        <v>Sports</v>
      </c>
      <c r="K5361" s="4" t="str">
        <f>CONCATENATE(Sales[[#This Row],[region]],Sales[[#This Row],[storetype]])</f>
        <v>2B</v>
      </c>
      <c r="L5361" s="4">
        <f>INDEX(RegionStoreCount[Store Count],MATCH(Sales[[#This Row],[RegionStoretype]],RegionStoreCount[Region/Type],0))</f>
        <v>6</v>
      </c>
      <c r="M5361" s="4">
        <f>AND(Sales[[#This Row],[date]]&lt;=TY_YTDMax,Sales[[#This Row],[date]]&gt;=TY_YTDMin)*Sales[[#This Row],[sales]]</f>
        <v>37814.464899999999</v>
      </c>
      <c r="N5361" s="4">
        <f>AND(Sales[[#This Row],[date]]&lt;=LY_YTDMax,Sales[[#This Row],[date]]&gt;=LY_YTDMin)*Sales[[#This Row],[sales]]</f>
        <v>0</v>
      </c>
      <c r="O5361" s="4">
        <f>AND(Sales[[#This Row],[date]]&gt;=YoY_Min,Sales[[#This Row],[date]]&lt;=TY_YTDMax)*(Sales[[#This Row],[sales]]/Sales[[#This Row],[sqft]])</f>
        <v>0.31329299834299917</v>
      </c>
      <c r="P5361" s="4">
        <f>SUMIF(Sales[RegionStoretype],Sales[[#This Row],[RegionStoretype]],Sales[YoY_SSF])/Sales[[#This Row],[Region_TypeCount]]</f>
        <v>58.393757732919049</v>
      </c>
    </row>
    <row r="5362" spans="1:16" x14ac:dyDescent="0.25">
      <c r="A5362" s="1">
        <v>43105</v>
      </c>
      <c r="B5362">
        <v>19</v>
      </c>
      <c r="C5362">
        <v>5</v>
      </c>
      <c r="D5362">
        <v>435914.27029999997</v>
      </c>
      <c r="E5362">
        <f>INDEX(Stores[region],MATCH(Sales[[#This Row],[store_no]],Stores[store_no],0))</f>
        <v>3</v>
      </c>
      <c r="F5362" t="str">
        <f>INDEX(Stores[storetype],MATCH(Sales[[#This Row],[store_no]],Stores[store_no],0))</f>
        <v>A</v>
      </c>
      <c r="G5362" t="str">
        <f>INDEX(Stores[location_city],MATCH(Sales[[#This Row],[store_no]],Stores[store_no],0))</f>
        <v>Des Moines</v>
      </c>
      <c r="H5362" t="str">
        <f>INDEX(Stores[location_state],MATCH(Sales[[#This Row],[store_no]],Stores[store_no],0))</f>
        <v>Iowa</v>
      </c>
      <c r="I5362">
        <f>INDEX(Stores[sqft],MATCH(Sales[[#This Row],[store_no]],Stores[store_no],0))</f>
        <v>197600</v>
      </c>
      <c r="J5362" s="4" t="str">
        <f>INDEX(Departments[dept_name],MATCH(Sales[[#This Row],[dept_no]],Departments[dept_no],0))</f>
        <v>Clothing</v>
      </c>
      <c r="K5362" s="4" t="str">
        <f>CONCATENATE(Sales[[#This Row],[region]],Sales[[#This Row],[storetype]])</f>
        <v>3A</v>
      </c>
      <c r="L5362" s="4">
        <f>INDEX(RegionStoreCount[Store Count],MATCH(Sales[[#This Row],[RegionStoretype]],RegionStoreCount[Region/Type],0))</f>
        <v>9</v>
      </c>
      <c r="M5362" s="4">
        <f>AND(Sales[[#This Row],[date]]&lt;=TY_YTDMax,Sales[[#This Row],[date]]&gt;=TY_YTDMin)*Sales[[#This Row],[sales]]</f>
        <v>435914.27029999997</v>
      </c>
      <c r="N5362" s="4">
        <f>AND(Sales[[#This Row],[date]]&lt;=LY_YTDMax,Sales[[#This Row],[date]]&gt;=LY_YTDMin)*Sales[[#This Row],[sales]]</f>
        <v>0</v>
      </c>
      <c r="O5362" s="4">
        <f>AND(Sales[[#This Row],[date]]&gt;=YoY_Min,Sales[[#This Row],[date]]&lt;=TY_YTDMax)*(Sales[[#This Row],[sales]]/Sales[[#This Row],[sqft]])</f>
        <v>2.2060438780364371</v>
      </c>
      <c r="P5362" s="4">
        <f>SUMIF(Sales[RegionStoretype],Sales[[#This Row],[RegionStoretype]],Sales[YoY_SSF])/Sales[[#This Row],[Region_TypeCount]]</f>
        <v>53.603836561720975</v>
      </c>
    </row>
    <row r="5363" spans="1:16" x14ac:dyDescent="0.25">
      <c r="A5363" s="1">
        <v>43105</v>
      </c>
      <c r="B5363">
        <v>19</v>
      </c>
      <c r="C5363">
        <v>12</v>
      </c>
      <c r="D5363">
        <v>27820.732599999996</v>
      </c>
      <c r="E5363">
        <f>INDEX(Stores[region],MATCH(Sales[[#This Row],[store_no]],Stores[store_no],0))</f>
        <v>3</v>
      </c>
      <c r="F5363" t="str">
        <f>INDEX(Stores[storetype],MATCH(Sales[[#This Row],[store_no]],Stores[store_no],0))</f>
        <v>A</v>
      </c>
      <c r="G5363" t="str">
        <f>INDEX(Stores[location_city],MATCH(Sales[[#This Row],[store_no]],Stores[store_no],0))</f>
        <v>Des Moines</v>
      </c>
      <c r="H5363" t="str">
        <f>INDEX(Stores[location_state],MATCH(Sales[[#This Row],[store_no]],Stores[store_no],0))</f>
        <v>Iowa</v>
      </c>
      <c r="I5363">
        <f>INDEX(Stores[sqft],MATCH(Sales[[#This Row],[store_no]],Stores[store_no],0))</f>
        <v>197600</v>
      </c>
      <c r="J5363" s="4" t="str">
        <f>INDEX(Departments[dept_name],MATCH(Sales[[#This Row],[dept_no]],Departments[dept_no],0))</f>
        <v>Jewelery</v>
      </c>
      <c r="K5363" s="4" t="str">
        <f>CONCATENATE(Sales[[#This Row],[region]],Sales[[#This Row],[storetype]])</f>
        <v>3A</v>
      </c>
      <c r="L5363" s="4">
        <f>INDEX(RegionStoreCount[Store Count],MATCH(Sales[[#This Row],[RegionStoretype]],RegionStoreCount[Region/Type],0))</f>
        <v>9</v>
      </c>
      <c r="M5363" s="4">
        <f>AND(Sales[[#This Row],[date]]&lt;=TY_YTDMax,Sales[[#This Row],[date]]&gt;=TY_YTDMin)*Sales[[#This Row],[sales]]</f>
        <v>27820.732599999996</v>
      </c>
      <c r="N5363" s="4">
        <f>AND(Sales[[#This Row],[date]]&lt;=LY_YTDMax,Sales[[#This Row],[date]]&gt;=LY_YTDMin)*Sales[[#This Row],[sales]]</f>
        <v>0</v>
      </c>
      <c r="O5363" s="4">
        <f>AND(Sales[[#This Row],[date]]&gt;=YoY_Min,Sales[[#This Row],[date]]&lt;=TY_YTDMax)*(Sales[[#This Row],[sales]]/Sales[[#This Row],[sqft]])</f>
        <v>0.14079318117408904</v>
      </c>
      <c r="P5363" s="4">
        <f>SUMIF(Sales[RegionStoretype],Sales[[#This Row],[RegionStoretype]],Sales[YoY_SSF])/Sales[[#This Row],[Region_TypeCount]]</f>
        <v>53.603836561720975</v>
      </c>
    </row>
    <row r="5364" spans="1:16" x14ac:dyDescent="0.25">
      <c r="A5364" s="1">
        <v>43105</v>
      </c>
      <c r="B5364">
        <v>19</v>
      </c>
      <c r="C5364">
        <v>16</v>
      </c>
      <c r="D5364">
        <v>8091.6231000000007</v>
      </c>
      <c r="E5364">
        <f>INDEX(Stores[region],MATCH(Sales[[#This Row],[store_no]],Stores[store_no],0))</f>
        <v>3</v>
      </c>
      <c r="F5364" t="str">
        <f>INDEX(Stores[storetype],MATCH(Sales[[#This Row],[store_no]],Stores[store_no],0))</f>
        <v>A</v>
      </c>
      <c r="G5364" t="str">
        <f>INDEX(Stores[location_city],MATCH(Sales[[#This Row],[store_no]],Stores[store_no],0))</f>
        <v>Des Moines</v>
      </c>
      <c r="H5364" t="str">
        <f>INDEX(Stores[location_state],MATCH(Sales[[#This Row],[store_no]],Stores[store_no],0))</f>
        <v>Iowa</v>
      </c>
      <c r="I5364">
        <f>INDEX(Stores[sqft],MATCH(Sales[[#This Row],[store_no]],Stores[store_no],0))</f>
        <v>197600</v>
      </c>
      <c r="J5364" s="4" t="str">
        <f>INDEX(Departments[dept_name],MATCH(Sales[[#This Row],[dept_no]],Departments[dept_no],0))</f>
        <v>Outdoors</v>
      </c>
      <c r="K5364" s="4" t="str">
        <f>CONCATENATE(Sales[[#This Row],[region]],Sales[[#This Row],[storetype]])</f>
        <v>3A</v>
      </c>
      <c r="L5364" s="4">
        <f>INDEX(RegionStoreCount[Store Count],MATCH(Sales[[#This Row],[RegionStoretype]],RegionStoreCount[Region/Type],0))</f>
        <v>9</v>
      </c>
      <c r="M5364" s="4">
        <f>AND(Sales[[#This Row],[date]]&lt;=TY_YTDMax,Sales[[#This Row],[date]]&gt;=TY_YTDMin)*Sales[[#This Row],[sales]]</f>
        <v>8091.6231000000007</v>
      </c>
      <c r="N5364" s="4">
        <f>AND(Sales[[#This Row],[date]]&lt;=LY_YTDMax,Sales[[#This Row],[date]]&gt;=LY_YTDMin)*Sales[[#This Row],[sales]]</f>
        <v>0</v>
      </c>
      <c r="O5364" s="4">
        <f>AND(Sales[[#This Row],[date]]&gt;=YoY_Min,Sales[[#This Row],[date]]&lt;=TY_YTDMax)*(Sales[[#This Row],[sales]]/Sales[[#This Row],[sqft]])</f>
        <v>4.094950961538462E-2</v>
      </c>
      <c r="P5364" s="4">
        <f>SUMIF(Sales[RegionStoretype],Sales[[#This Row],[RegionStoretype]],Sales[YoY_SSF])/Sales[[#This Row],[Region_TypeCount]]</f>
        <v>53.603836561720975</v>
      </c>
    </row>
    <row r="5365" spans="1:16" x14ac:dyDescent="0.25">
      <c r="A5365" s="1">
        <v>43105</v>
      </c>
      <c r="B5365">
        <v>20</v>
      </c>
      <c r="C5365">
        <v>10</v>
      </c>
      <c r="D5365">
        <v>3360.7226000000001</v>
      </c>
      <c r="E5365">
        <f>INDEX(Stores[region],MATCH(Sales[[#This Row],[store_no]],Stores[store_no],0))</f>
        <v>1</v>
      </c>
      <c r="F5365" t="str">
        <f>INDEX(Stores[storetype],MATCH(Sales[[#This Row],[store_no]],Stores[store_no],0))</f>
        <v>A</v>
      </c>
      <c r="G5365" t="str">
        <f>INDEX(Stores[location_city],MATCH(Sales[[#This Row],[store_no]],Stores[store_no],0))</f>
        <v>South Bend</v>
      </c>
      <c r="H5365" t="str">
        <f>INDEX(Stores[location_state],MATCH(Sales[[#This Row],[store_no]],Stores[store_no],0))</f>
        <v>Indiana</v>
      </c>
      <c r="I5365">
        <f>INDEX(Stores[sqft],MATCH(Sales[[#This Row],[store_no]],Stores[store_no],0))</f>
        <v>39700</v>
      </c>
      <c r="J5365" s="4" t="str">
        <f>INDEX(Departments[dept_name],MATCH(Sales[[#This Row],[dept_no]],Departments[dept_no],0))</f>
        <v>Health</v>
      </c>
      <c r="K5365" s="4" t="str">
        <f>CONCATENATE(Sales[[#This Row],[region]],Sales[[#This Row],[storetype]])</f>
        <v>1A</v>
      </c>
      <c r="L5365" s="4">
        <f>INDEX(RegionStoreCount[Store Count],MATCH(Sales[[#This Row],[RegionStoretype]],RegionStoreCount[Region/Type],0))</f>
        <v>5</v>
      </c>
      <c r="M5365" s="4">
        <f>AND(Sales[[#This Row],[date]]&lt;=TY_YTDMax,Sales[[#This Row],[date]]&gt;=TY_YTDMin)*Sales[[#This Row],[sales]]</f>
        <v>3360.7226000000001</v>
      </c>
      <c r="N5365" s="4">
        <f>AND(Sales[[#This Row],[date]]&lt;=LY_YTDMax,Sales[[#This Row],[date]]&gt;=LY_YTDMin)*Sales[[#This Row],[sales]]</f>
        <v>0</v>
      </c>
      <c r="O5365" s="4">
        <f>AND(Sales[[#This Row],[date]]&gt;=YoY_Min,Sales[[#This Row],[date]]&lt;=TY_YTDMax)*(Sales[[#This Row],[sales]]/Sales[[#This Row],[sqft]])</f>
        <v>8.4652962216624689E-2</v>
      </c>
      <c r="P5365" s="4">
        <f>SUMIF(Sales[RegionStoretype],Sales[[#This Row],[RegionStoretype]],Sales[YoY_SSF])/Sales[[#This Row],[Region_TypeCount]]</f>
        <v>59.469551530910678</v>
      </c>
    </row>
    <row r="5366" spans="1:16" x14ac:dyDescent="0.25">
      <c r="A5366" s="1">
        <v>43105</v>
      </c>
      <c r="B5366">
        <v>20</v>
      </c>
      <c r="C5366">
        <v>17</v>
      </c>
      <c r="D5366">
        <v>17351.512900000002</v>
      </c>
      <c r="E5366">
        <f>INDEX(Stores[region],MATCH(Sales[[#This Row],[store_no]],Stores[store_no],0))</f>
        <v>1</v>
      </c>
      <c r="F5366" t="str">
        <f>INDEX(Stores[storetype],MATCH(Sales[[#This Row],[store_no]],Stores[store_no],0))</f>
        <v>A</v>
      </c>
      <c r="G5366" t="str">
        <f>INDEX(Stores[location_city],MATCH(Sales[[#This Row],[store_no]],Stores[store_no],0))</f>
        <v>South Bend</v>
      </c>
      <c r="H5366" t="str">
        <f>INDEX(Stores[location_state],MATCH(Sales[[#This Row],[store_no]],Stores[store_no],0))</f>
        <v>Indiana</v>
      </c>
      <c r="I5366">
        <f>INDEX(Stores[sqft],MATCH(Sales[[#This Row],[store_no]],Stores[store_no],0))</f>
        <v>39700</v>
      </c>
      <c r="J5366" s="4" t="str">
        <f>INDEX(Departments[dept_name],MATCH(Sales[[#This Row],[dept_no]],Departments[dept_no],0))</f>
        <v>Shoes</v>
      </c>
      <c r="K5366" s="4" t="str">
        <f>CONCATENATE(Sales[[#This Row],[region]],Sales[[#This Row],[storetype]])</f>
        <v>1A</v>
      </c>
      <c r="L5366" s="4">
        <f>INDEX(RegionStoreCount[Store Count],MATCH(Sales[[#This Row],[RegionStoretype]],RegionStoreCount[Region/Type],0))</f>
        <v>5</v>
      </c>
      <c r="M5366" s="4">
        <f>AND(Sales[[#This Row],[date]]&lt;=TY_YTDMax,Sales[[#This Row],[date]]&gt;=TY_YTDMin)*Sales[[#This Row],[sales]]</f>
        <v>17351.512900000002</v>
      </c>
      <c r="N5366" s="4">
        <f>AND(Sales[[#This Row],[date]]&lt;=LY_YTDMax,Sales[[#This Row],[date]]&gt;=LY_YTDMin)*Sales[[#This Row],[sales]]</f>
        <v>0</v>
      </c>
      <c r="O5366" s="4">
        <f>AND(Sales[[#This Row],[date]]&gt;=YoY_Min,Sales[[#This Row],[date]]&lt;=TY_YTDMax)*(Sales[[#This Row],[sales]]/Sales[[#This Row],[sqft]])</f>
        <v>0.43706581612090684</v>
      </c>
      <c r="P5366" s="4">
        <f>SUMIF(Sales[RegionStoretype],Sales[[#This Row],[RegionStoretype]],Sales[YoY_SSF])/Sales[[#This Row],[Region_TypeCount]]</f>
        <v>59.469551530910678</v>
      </c>
    </row>
    <row r="5367" spans="1:16" x14ac:dyDescent="0.25">
      <c r="A5367" s="1">
        <v>43105</v>
      </c>
      <c r="B5367">
        <v>21</v>
      </c>
      <c r="C5367">
        <v>2</v>
      </c>
      <c r="D5367">
        <v>110147.12969999999</v>
      </c>
      <c r="E5367">
        <f>INDEX(Stores[region],MATCH(Sales[[#This Row],[store_no]],Stores[store_no],0))</f>
        <v>2</v>
      </c>
      <c r="F5367" t="str">
        <f>INDEX(Stores[storetype],MATCH(Sales[[#This Row],[store_no]],Stores[store_no],0))</f>
        <v>B</v>
      </c>
      <c r="G5367" t="str">
        <f>INDEX(Stores[location_city],MATCH(Sales[[#This Row],[store_no]],Stores[store_no],0))</f>
        <v>Madison</v>
      </c>
      <c r="H5367" t="str">
        <f>INDEX(Stores[location_state],MATCH(Sales[[#This Row],[store_no]],Stores[store_no],0))</f>
        <v>Wisconsin</v>
      </c>
      <c r="I5367">
        <f>INDEX(Stores[sqft],MATCH(Sales[[#This Row],[store_no]],Stores[store_no],0))</f>
        <v>206400</v>
      </c>
      <c r="J5367" s="4" t="str">
        <f>INDEX(Departments[dept_name],MATCH(Sales[[#This Row],[dept_no]],Departments[dept_no],0))</f>
        <v>Baby</v>
      </c>
      <c r="K5367" s="4" t="str">
        <f>CONCATENATE(Sales[[#This Row],[region]],Sales[[#This Row],[storetype]])</f>
        <v>2B</v>
      </c>
      <c r="L5367" s="4">
        <f>INDEX(RegionStoreCount[Store Count],MATCH(Sales[[#This Row],[RegionStoretype]],RegionStoreCount[Region/Type],0))</f>
        <v>6</v>
      </c>
      <c r="M5367" s="4">
        <f>AND(Sales[[#This Row],[date]]&lt;=TY_YTDMax,Sales[[#This Row],[date]]&gt;=TY_YTDMin)*Sales[[#This Row],[sales]]</f>
        <v>110147.12969999999</v>
      </c>
      <c r="N5367" s="4">
        <f>AND(Sales[[#This Row],[date]]&lt;=LY_YTDMax,Sales[[#This Row],[date]]&gt;=LY_YTDMin)*Sales[[#This Row],[sales]]</f>
        <v>0</v>
      </c>
      <c r="O5367" s="4">
        <f>AND(Sales[[#This Row],[date]]&gt;=YoY_Min,Sales[[#This Row],[date]]&lt;=TY_YTDMax)*(Sales[[#This Row],[sales]]/Sales[[#This Row],[sqft]])</f>
        <v>0.53365857412790696</v>
      </c>
      <c r="P5367" s="4">
        <f>SUMIF(Sales[RegionStoretype],Sales[[#This Row],[RegionStoretype]],Sales[YoY_SSF])/Sales[[#This Row],[Region_TypeCount]]</f>
        <v>58.393757732919049</v>
      </c>
    </row>
    <row r="5368" spans="1:16" x14ac:dyDescent="0.25">
      <c r="A5368" s="1">
        <v>43105</v>
      </c>
      <c r="B5368">
        <v>21</v>
      </c>
      <c r="C5368">
        <v>3</v>
      </c>
      <c r="D5368">
        <v>373030.13329999999</v>
      </c>
      <c r="E5368">
        <f>INDEX(Stores[region],MATCH(Sales[[#This Row],[store_no]],Stores[store_no],0))</f>
        <v>2</v>
      </c>
      <c r="F5368" t="str">
        <f>INDEX(Stores[storetype],MATCH(Sales[[#This Row],[store_no]],Stores[store_no],0))</f>
        <v>B</v>
      </c>
      <c r="G5368" t="str">
        <f>INDEX(Stores[location_city],MATCH(Sales[[#This Row],[store_no]],Stores[store_no],0))</f>
        <v>Madison</v>
      </c>
      <c r="H5368" t="str">
        <f>INDEX(Stores[location_state],MATCH(Sales[[#This Row],[store_no]],Stores[store_no],0))</f>
        <v>Wisconsin</v>
      </c>
      <c r="I5368">
        <f>INDEX(Stores[sqft],MATCH(Sales[[#This Row],[store_no]],Stores[store_no],0))</f>
        <v>206400</v>
      </c>
      <c r="J5368" s="4" t="str">
        <f>INDEX(Departments[dept_name],MATCH(Sales[[#This Row],[dept_no]],Departments[dept_no],0))</f>
        <v>Beauty</v>
      </c>
      <c r="K5368" s="4" t="str">
        <f>CONCATENATE(Sales[[#This Row],[region]],Sales[[#This Row],[storetype]])</f>
        <v>2B</v>
      </c>
      <c r="L5368" s="4">
        <f>INDEX(RegionStoreCount[Store Count],MATCH(Sales[[#This Row],[RegionStoretype]],RegionStoreCount[Region/Type],0))</f>
        <v>6</v>
      </c>
      <c r="M5368" s="4">
        <f>AND(Sales[[#This Row],[date]]&lt;=TY_YTDMax,Sales[[#This Row],[date]]&gt;=TY_YTDMin)*Sales[[#This Row],[sales]]</f>
        <v>373030.13329999999</v>
      </c>
      <c r="N5368" s="4">
        <f>AND(Sales[[#This Row],[date]]&lt;=LY_YTDMax,Sales[[#This Row],[date]]&gt;=LY_YTDMin)*Sales[[#This Row],[sales]]</f>
        <v>0</v>
      </c>
      <c r="O5368" s="4">
        <f>AND(Sales[[#This Row],[date]]&gt;=YoY_Min,Sales[[#This Row],[date]]&lt;=TY_YTDMax)*(Sales[[#This Row],[sales]]/Sales[[#This Row],[sqft]])</f>
        <v>1.8073165373062015</v>
      </c>
      <c r="P5368" s="4">
        <f>SUMIF(Sales[RegionStoretype],Sales[[#This Row],[RegionStoretype]],Sales[YoY_SSF])/Sales[[#This Row],[Region_TypeCount]]</f>
        <v>58.393757732919049</v>
      </c>
    </row>
    <row r="5369" spans="1:16" x14ac:dyDescent="0.25">
      <c r="A5369" s="1">
        <v>43105</v>
      </c>
      <c r="B5369">
        <v>21</v>
      </c>
      <c r="C5369">
        <v>11</v>
      </c>
      <c r="D5369">
        <v>85535.154600000009</v>
      </c>
      <c r="E5369">
        <f>INDEX(Stores[region],MATCH(Sales[[#This Row],[store_no]],Stores[store_no],0))</f>
        <v>2</v>
      </c>
      <c r="F5369" t="str">
        <f>INDEX(Stores[storetype],MATCH(Sales[[#This Row],[store_no]],Stores[store_no],0))</f>
        <v>B</v>
      </c>
      <c r="G5369" t="str">
        <f>INDEX(Stores[location_city],MATCH(Sales[[#This Row],[store_no]],Stores[store_no],0))</f>
        <v>Madison</v>
      </c>
      <c r="H5369" t="str">
        <f>INDEX(Stores[location_state],MATCH(Sales[[#This Row],[store_no]],Stores[store_no],0))</f>
        <v>Wisconsin</v>
      </c>
      <c r="I5369">
        <f>INDEX(Stores[sqft],MATCH(Sales[[#This Row],[store_no]],Stores[store_no],0))</f>
        <v>206400</v>
      </c>
      <c r="J5369" s="4" t="str">
        <f>INDEX(Departments[dept_name],MATCH(Sales[[#This Row],[dept_no]],Departments[dept_no],0))</f>
        <v>Home</v>
      </c>
      <c r="K5369" s="4" t="str">
        <f>CONCATENATE(Sales[[#This Row],[region]],Sales[[#This Row],[storetype]])</f>
        <v>2B</v>
      </c>
      <c r="L5369" s="4">
        <f>INDEX(RegionStoreCount[Store Count],MATCH(Sales[[#This Row],[RegionStoretype]],RegionStoreCount[Region/Type],0))</f>
        <v>6</v>
      </c>
      <c r="M5369" s="4">
        <f>AND(Sales[[#This Row],[date]]&lt;=TY_YTDMax,Sales[[#This Row],[date]]&gt;=TY_YTDMin)*Sales[[#This Row],[sales]]</f>
        <v>85535.154600000009</v>
      </c>
      <c r="N5369" s="4">
        <f>AND(Sales[[#This Row],[date]]&lt;=LY_YTDMax,Sales[[#This Row],[date]]&gt;=LY_YTDMin)*Sales[[#This Row],[sales]]</f>
        <v>0</v>
      </c>
      <c r="O5369" s="4">
        <f>AND(Sales[[#This Row],[date]]&gt;=YoY_Min,Sales[[#This Row],[date]]&lt;=TY_YTDMax)*(Sales[[#This Row],[sales]]/Sales[[#This Row],[sqft]])</f>
        <v>0.41441450872093027</v>
      </c>
      <c r="P5369" s="4">
        <f>SUMIF(Sales[RegionStoretype],Sales[[#This Row],[RegionStoretype]],Sales[YoY_SSF])/Sales[[#This Row],[Region_TypeCount]]</f>
        <v>58.393757732919049</v>
      </c>
    </row>
    <row r="5370" spans="1:16" x14ac:dyDescent="0.25">
      <c r="A5370" s="1">
        <v>43105</v>
      </c>
      <c r="B5370">
        <v>21</v>
      </c>
      <c r="C5370">
        <v>18</v>
      </c>
      <c r="D5370">
        <v>210183.36180000001</v>
      </c>
      <c r="E5370">
        <f>INDEX(Stores[region],MATCH(Sales[[#This Row],[store_no]],Stores[store_no],0))</f>
        <v>2</v>
      </c>
      <c r="F5370" t="str">
        <f>INDEX(Stores[storetype],MATCH(Sales[[#This Row],[store_no]],Stores[store_no],0))</f>
        <v>B</v>
      </c>
      <c r="G5370" t="str">
        <f>INDEX(Stores[location_city],MATCH(Sales[[#This Row],[store_no]],Stores[store_no],0))</f>
        <v>Madison</v>
      </c>
      <c r="H5370" t="str">
        <f>INDEX(Stores[location_state],MATCH(Sales[[#This Row],[store_no]],Stores[store_no],0))</f>
        <v>Wisconsin</v>
      </c>
      <c r="I5370">
        <f>INDEX(Stores[sqft],MATCH(Sales[[#This Row],[store_no]],Stores[store_no],0))</f>
        <v>206400</v>
      </c>
      <c r="J5370" s="4" t="str">
        <f>INDEX(Departments[dept_name],MATCH(Sales[[#This Row],[dept_no]],Departments[dept_no],0))</f>
        <v>Sports</v>
      </c>
      <c r="K5370" s="4" t="str">
        <f>CONCATENATE(Sales[[#This Row],[region]],Sales[[#This Row],[storetype]])</f>
        <v>2B</v>
      </c>
      <c r="L5370" s="4">
        <f>INDEX(RegionStoreCount[Store Count],MATCH(Sales[[#This Row],[RegionStoretype]],RegionStoreCount[Region/Type],0))</f>
        <v>6</v>
      </c>
      <c r="M5370" s="4">
        <f>AND(Sales[[#This Row],[date]]&lt;=TY_YTDMax,Sales[[#This Row],[date]]&gt;=TY_YTDMin)*Sales[[#This Row],[sales]]</f>
        <v>210183.36180000001</v>
      </c>
      <c r="N5370" s="4">
        <f>AND(Sales[[#This Row],[date]]&lt;=LY_YTDMax,Sales[[#This Row],[date]]&gt;=LY_YTDMin)*Sales[[#This Row],[sales]]</f>
        <v>0</v>
      </c>
      <c r="O5370" s="4">
        <f>AND(Sales[[#This Row],[date]]&gt;=YoY_Min,Sales[[#This Row],[date]]&lt;=TY_YTDMax)*(Sales[[#This Row],[sales]]/Sales[[#This Row],[sqft]])</f>
        <v>1.0183302412790698</v>
      </c>
      <c r="P5370" s="4">
        <f>SUMIF(Sales[RegionStoretype],Sales[[#This Row],[RegionStoretype]],Sales[YoY_SSF])/Sales[[#This Row],[Region_TypeCount]]</f>
        <v>58.393757732919049</v>
      </c>
    </row>
    <row r="5371" spans="1:16" x14ac:dyDescent="0.25">
      <c r="A5371" s="1">
        <v>43105</v>
      </c>
      <c r="B5371">
        <v>22</v>
      </c>
      <c r="C5371">
        <v>6</v>
      </c>
      <c r="D5371">
        <v>14628.772500000001</v>
      </c>
      <c r="E5371">
        <f>INDEX(Stores[region],MATCH(Sales[[#This Row],[store_no]],Stores[store_no],0))</f>
        <v>3</v>
      </c>
      <c r="F5371" t="str">
        <f>INDEX(Stores[storetype],MATCH(Sales[[#This Row],[store_no]],Stores[store_no],0))</f>
        <v>B</v>
      </c>
      <c r="G5371" t="str">
        <f>INDEX(Stores[location_city],MATCH(Sales[[#This Row],[store_no]],Stores[store_no],0))</f>
        <v>Sioux Falls</v>
      </c>
      <c r="H5371" t="str">
        <f>INDEX(Stores[location_state],MATCH(Sales[[#This Row],[store_no]],Stores[store_no],0))</f>
        <v>South Dakota</v>
      </c>
      <c r="I5371">
        <f>INDEX(Stores[sqft],MATCH(Sales[[#This Row],[store_no]],Stores[store_no],0))</f>
        <v>57800</v>
      </c>
      <c r="J5371" s="4" t="str">
        <f>INDEX(Departments[dept_name],MATCH(Sales[[#This Row],[dept_no]],Departments[dept_no],0))</f>
        <v>Computers</v>
      </c>
      <c r="K5371" s="4" t="str">
        <f>CONCATENATE(Sales[[#This Row],[region]],Sales[[#This Row],[storetype]])</f>
        <v>3B</v>
      </c>
      <c r="L5371" s="4">
        <f>INDEX(RegionStoreCount[Store Count],MATCH(Sales[[#This Row],[RegionStoretype]],RegionStoreCount[Region/Type],0))</f>
        <v>4</v>
      </c>
      <c r="M5371" s="4">
        <f>AND(Sales[[#This Row],[date]]&lt;=TY_YTDMax,Sales[[#This Row],[date]]&gt;=TY_YTDMin)*Sales[[#This Row],[sales]]</f>
        <v>14628.772500000001</v>
      </c>
      <c r="N5371" s="4">
        <f>AND(Sales[[#This Row],[date]]&lt;=LY_YTDMax,Sales[[#This Row],[date]]&gt;=LY_YTDMin)*Sales[[#This Row],[sales]]</f>
        <v>0</v>
      </c>
      <c r="O5371" s="4">
        <f>AND(Sales[[#This Row],[date]]&gt;=YoY_Min,Sales[[#This Row],[date]]&lt;=TY_YTDMax)*(Sales[[#This Row],[sales]]/Sales[[#This Row],[sqft]])</f>
        <v>0.25309294982698965</v>
      </c>
      <c r="P5371" s="4">
        <f>SUMIF(Sales[RegionStoretype],Sales[[#This Row],[RegionStoretype]],Sales[YoY_SSF])/Sales[[#This Row],[Region_TypeCount]]</f>
        <v>58.312187288105562</v>
      </c>
    </row>
    <row r="5372" spans="1:16" x14ac:dyDescent="0.25">
      <c r="A5372" s="1">
        <v>43105</v>
      </c>
      <c r="B5372">
        <v>22</v>
      </c>
      <c r="C5372">
        <v>13</v>
      </c>
      <c r="D5372">
        <v>37010.3298</v>
      </c>
      <c r="E5372">
        <f>INDEX(Stores[region],MATCH(Sales[[#This Row],[store_no]],Stores[store_no],0))</f>
        <v>3</v>
      </c>
      <c r="F5372" t="str">
        <f>INDEX(Stores[storetype],MATCH(Sales[[#This Row],[store_no]],Stores[store_no],0))</f>
        <v>B</v>
      </c>
      <c r="G5372" t="str">
        <f>INDEX(Stores[location_city],MATCH(Sales[[#This Row],[store_no]],Stores[store_no],0))</f>
        <v>Sioux Falls</v>
      </c>
      <c r="H5372" t="str">
        <f>INDEX(Stores[location_state],MATCH(Sales[[#This Row],[store_no]],Stores[store_no],0))</f>
        <v>South Dakota</v>
      </c>
      <c r="I5372">
        <f>INDEX(Stores[sqft],MATCH(Sales[[#This Row],[store_no]],Stores[store_no],0))</f>
        <v>57800</v>
      </c>
      <c r="J5372" s="4" t="str">
        <f>INDEX(Departments[dept_name],MATCH(Sales[[#This Row],[dept_no]],Departments[dept_no],0))</f>
        <v>Kids</v>
      </c>
      <c r="K5372" s="4" t="str">
        <f>CONCATENATE(Sales[[#This Row],[region]],Sales[[#This Row],[storetype]])</f>
        <v>3B</v>
      </c>
      <c r="L5372" s="4">
        <f>INDEX(RegionStoreCount[Store Count],MATCH(Sales[[#This Row],[RegionStoretype]],RegionStoreCount[Region/Type],0))</f>
        <v>4</v>
      </c>
      <c r="M5372" s="4">
        <f>AND(Sales[[#This Row],[date]]&lt;=TY_YTDMax,Sales[[#This Row],[date]]&gt;=TY_YTDMin)*Sales[[#This Row],[sales]]</f>
        <v>37010.3298</v>
      </c>
      <c r="N5372" s="4">
        <f>AND(Sales[[#This Row],[date]]&lt;=LY_YTDMax,Sales[[#This Row],[date]]&gt;=LY_YTDMin)*Sales[[#This Row],[sales]]</f>
        <v>0</v>
      </c>
      <c r="O5372" s="4">
        <f>AND(Sales[[#This Row],[date]]&gt;=YoY_Min,Sales[[#This Row],[date]]&lt;=TY_YTDMax)*(Sales[[#This Row],[sales]]/Sales[[#This Row],[sqft]])</f>
        <v>0.64031712456747403</v>
      </c>
      <c r="P5372" s="4">
        <f>SUMIF(Sales[RegionStoretype],Sales[[#This Row],[RegionStoretype]],Sales[YoY_SSF])/Sales[[#This Row],[Region_TypeCount]]</f>
        <v>58.312187288105562</v>
      </c>
    </row>
    <row r="5373" spans="1:16" x14ac:dyDescent="0.25">
      <c r="A5373" s="1">
        <v>43105</v>
      </c>
      <c r="B5373">
        <v>22</v>
      </c>
      <c r="C5373">
        <v>16</v>
      </c>
      <c r="D5373">
        <v>72796.197900000014</v>
      </c>
      <c r="E5373">
        <f>INDEX(Stores[region],MATCH(Sales[[#This Row],[store_no]],Stores[store_no],0))</f>
        <v>3</v>
      </c>
      <c r="F5373" t="str">
        <f>INDEX(Stores[storetype],MATCH(Sales[[#This Row],[store_no]],Stores[store_no],0))</f>
        <v>B</v>
      </c>
      <c r="G5373" t="str">
        <f>INDEX(Stores[location_city],MATCH(Sales[[#This Row],[store_no]],Stores[store_no],0))</f>
        <v>Sioux Falls</v>
      </c>
      <c r="H5373" t="str">
        <f>INDEX(Stores[location_state],MATCH(Sales[[#This Row],[store_no]],Stores[store_no],0))</f>
        <v>South Dakota</v>
      </c>
      <c r="I5373">
        <f>INDEX(Stores[sqft],MATCH(Sales[[#This Row],[store_no]],Stores[store_no],0))</f>
        <v>57800</v>
      </c>
      <c r="J5373" s="4" t="str">
        <f>INDEX(Departments[dept_name],MATCH(Sales[[#This Row],[dept_no]],Departments[dept_no],0))</f>
        <v>Outdoors</v>
      </c>
      <c r="K5373" s="4" t="str">
        <f>CONCATENATE(Sales[[#This Row],[region]],Sales[[#This Row],[storetype]])</f>
        <v>3B</v>
      </c>
      <c r="L5373" s="4">
        <f>INDEX(RegionStoreCount[Store Count],MATCH(Sales[[#This Row],[RegionStoretype]],RegionStoreCount[Region/Type],0))</f>
        <v>4</v>
      </c>
      <c r="M5373" s="4">
        <f>AND(Sales[[#This Row],[date]]&lt;=TY_YTDMax,Sales[[#This Row],[date]]&gt;=TY_YTDMin)*Sales[[#This Row],[sales]]</f>
        <v>72796.197900000014</v>
      </c>
      <c r="N5373" s="4">
        <f>AND(Sales[[#This Row],[date]]&lt;=LY_YTDMax,Sales[[#This Row],[date]]&gt;=LY_YTDMin)*Sales[[#This Row],[sales]]</f>
        <v>0</v>
      </c>
      <c r="O5373" s="4">
        <f>AND(Sales[[#This Row],[date]]&gt;=YoY_Min,Sales[[#This Row],[date]]&lt;=TY_YTDMax)*(Sales[[#This Row],[sales]]/Sales[[#This Row],[sqft]])</f>
        <v>1.2594497906574398</v>
      </c>
      <c r="P5373" s="4">
        <f>SUMIF(Sales[RegionStoretype],Sales[[#This Row],[RegionStoretype]],Sales[YoY_SSF])/Sales[[#This Row],[Region_TypeCount]]</f>
        <v>58.312187288105562</v>
      </c>
    </row>
    <row r="5374" spans="1:16" x14ac:dyDescent="0.25">
      <c r="A5374" s="1">
        <v>43105</v>
      </c>
      <c r="B5374">
        <v>22</v>
      </c>
      <c r="C5374">
        <v>19</v>
      </c>
      <c r="D5374">
        <v>14482.038199999999</v>
      </c>
      <c r="E5374">
        <f>INDEX(Stores[region],MATCH(Sales[[#This Row],[store_no]],Stores[store_no],0))</f>
        <v>3</v>
      </c>
      <c r="F5374" t="str">
        <f>INDEX(Stores[storetype],MATCH(Sales[[#This Row],[store_no]],Stores[store_no],0))</f>
        <v>B</v>
      </c>
      <c r="G5374" t="str">
        <f>INDEX(Stores[location_city],MATCH(Sales[[#This Row],[store_no]],Stores[store_no],0))</f>
        <v>Sioux Falls</v>
      </c>
      <c r="H5374" t="str">
        <f>INDEX(Stores[location_state],MATCH(Sales[[#This Row],[store_no]],Stores[store_no],0))</f>
        <v>South Dakota</v>
      </c>
      <c r="I5374">
        <f>INDEX(Stores[sqft],MATCH(Sales[[#This Row],[store_no]],Stores[store_no],0))</f>
        <v>57800</v>
      </c>
      <c r="J5374" s="4" t="str">
        <f>INDEX(Departments[dept_name],MATCH(Sales[[#This Row],[dept_no]],Departments[dept_no],0))</f>
        <v>Tools</v>
      </c>
      <c r="K5374" s="4" t="str">
        <f>CONCATENATE(Sales[[#This Row],[region]],Sales[[#This Row],[storetype]])</f>
        <v>3B</v>
      </c>
      <c r="L5374" s="4">
        <f>INDEX(RegionStoreCount[Store Count],MATCH(Sales[[#This Row],[RegionStoretype]],RegionStoreCount[Region/Type],0))</f>
        <v>4</v>
      </c>
      <c r="M5374" s="4">
        <f>AND(Sales[[#This Row],[date]]&lt;=TY_YTDMax,Sales[[#This Row],[date]]&gt;=TY_YTDMin)*Sales[[#This Row],[sales]]</f>
        <v>14482.038199999999</v>
      </c>
      <c r="N5374" s="4">
        <f>AND(Sales[[#This Row],[date]]&lt;=LY_YTDMax,Sales[[#This Row],[date]]&gt;=LY_YTDMin)*Sales[[#This Row],[sales]]</f>
        <v>0</v>
      </c>
      <c r="O5374" s="4">
        <f>AND(Sales[[#This Row],[date]]&gt;=YoY_Min,Sales[[#This Row],[date]]&lt;=TY_YTDMax)*(Sales[[#This Row],[sales]]/Sales[[#This Row],[sqft]])</f>
        <v>0.25055429411764707</v>
      </c>
      <c r="P5374" s="4">
        <f>SUMIF(Sales[RegionStoretype],Sales[[#This Row],[RegionStoretype]],Sales[YoY_SSF])/Sales[[#This Row],[Region_TypeCount]]</f>
        <v>58.312187288105562</v>
      </c>
    </row>
    <row r="5375" spans="1:16" x14ac:dyDescent="0.25">
      <c r="A5375" s="1">
        <v>43105</v>
      </c>
      <c r="B5375">
        <v>23</v>
      </c>
      <c r="C5375">
        <v>14</v>
      </c>
      <c r="D5375">
        <v>17852.699800000002</v>
      </c>
      <c r="E5375">
        <f>INDEX(Stores[region],MATCH(Sales[[#This Row],[store_no]],Stores[store_no],0))</f>
        <v>3</v>
      </c>
      <c r="F5375" t="str">
        <f>INDEX(Stores[storetype],MATCH(Sales[[#This Row],[store_no]],Stores[store_no],0))</f>
        <v>B</v>
      </c>
      <c r="G5375" t="str">
        <f>INDEX(Stores[location_city],MATCH(Sales[[#This Row],[store_no]],Stores[store_no],0))</f>
        <v>Cedar Rapids</v>
      </c>
      <c r="H5375" t="str">
        <f>INDEX(Stores[location_state],MATCH(Sales[[#This Row],[store_no]],Stores[store_no],0))</f>
        <v>Iowa</v>
      </c>
      <c r="I5375">
        <f>INDEX(Stores[sqft],MATCH(Sales[[#This Row],[store_no]],Stores[store_no],0))</f>
        <v>123700</v>
      </c>
      <c r="J5375" s="4" t="str">
        <f>INDEX(Departments[dept_name],MATCH(Sales[[#This Row],[dept_no]],Departments[dept_no],0))</f>
        <v>Movies</v>
      </c>
      <c r="K5375" s="4" t="str">
        <f>CONCATENATE(Sales[[#This Row],[region]],Sales[[#This Row],[storetype]])</f>
        <v>3B</v>
      </c>
      <c r="L5375" s="4">
        <f>INDEX(RegionStoreCount[Store Count],MATCH(Sales[[#This Row],[RegionStoretype]],RegionStoreCount[Region/Type],0))</f>
        <v>4</v>
      </c>
      <c r="M5375" s="4">
        <f>AND(Sales[[#This Row],[date]]&lt;=TY_YTDMax,Sales[[#This Row],[date]]&gt;=TY_YTDMin)*Sales[[#This Row],[sales]]</f>
        <v>17852.699800000002</v>
      </c>
      <c r="N5375" s="4">
        <f>AND(Sales[[#This Row],[date]]&lt;=LY_YTDMax,Sales[[#This Row],[date]]&gt;=LY_YTDMin)*Sales[[#This Row],[sales]]</f>
        <v>0</v>
      </c>
      <c r="O5375" s="4">
        <f>AND(Sales[[#This Row],[date]]&gt;=YoY_Min,Sales[[#This Row],[date]]&lt;=TY_YTDMax)*(Sales[[#This Row],[sales]]/Sales[[#This Row],[sqft]])</f>
        <v>0.14432255295068716</v>
      </c>
      <c r="P5375" s="4">
        <f>SUMIF(Sales[RegionStoretype],Sales[[#This Row],[RegionStoretype]],Sales[YoY_SSF])/Sales[[#This Row],[Region_TypeCount]]</f>
        <v>58.312187288105562</v>
      </c>
    </row>
    <row r="5376" spans="1:16" x14ac:dyDescent="0.25">
      <c r="A5376" s="1">
        <v>43105</v>
      </c>
      <c r="B5376">
        <v>25</v>
      </c>
      <c r="C5376">
        <v>5</v>
      </c>
      <c r="D5376">
        <v>87533.062299999991</v>
      </c>
      <c r="E5376">
        <f>INDEX(Stores[region],MATCH(Sales[[#This Row],[store_no]],Stores[store_no],0))</f>
        <v>3</v>
      </c>
      <c r="F5376" t="str">
        <f>INDEX(Stores[storetype],MATCH(Sales[[#This Row],[store_no]],Stores[store_no],0))</f>
        <v>B</v>
      </c>
      <c r="G5376" t="str">
        <f>INDEX(Stores[location_city],MATCH(Sales[[#This Row],[store_no]],Stores[store_no],0))</f>
        <v>Kansas City</v>
      </c>
      <c r="H5376" t="str">
        <f>INDEX(Stores[location_state],MATCH(Sales[[#This Row],[store_no]],Stores[store_no],0))</f>
        <v>Missouri</v>
      </c>
      <c r="I5376">
        <f>INDEX(Stores[sqft],MATCH(Sales[[#This Row],[store_no]],Stores[store_no],0))</f>
        <v>92300</v>
      </c>
      <c r="J5376" s="4" t="str">
        <f>INDEX(Departments[dept_name],MATCH(Sales[[#This Row],[dept_no]],Departments[dept_no],0))</f>
        <v>Clothing</v>
      </c>
      <c r="K5376" s="4" t="str">
        <f>CONCATENATE(Sales[[#This Row],[region]],Sales[[#This Row],[storetype]])</f>
        <v>3B</v>
      </c>
      <c r="L5376" s="4">
        <f>INDEX(RegionStoreCount[Store Count],MATCH(Sales[[#This Row],[RegionStoretype]],RegionStoreCount[Region/Type],0))</f>
        <v>4</v>
      </c>
      <c r="M5376" s="4">
        <f>AND(Sales[[#This Row],[date]]&lt;=TY_YTDMax,Sales[[#This Row],[date]]&gt;=TY_YTDMin)*Sales[[#This Row],[sales]]</f>
        <v>87533.062299999991</v>
      </c>
      <c r="N5376" s="4">
        <f>AND(Sales[[#This Row],[date]]&lt;=LY_YTDMax,Sales[[#This Row],[date]]&gt;=LY_YTDMin)*Sales[[#This Row],[sales]]</f>
        <v>0</v>
      </c>
      <c r="O5376" s="4">
        <f>AND(Sales[[#This Row],[date]]&gt;=YoY_Min,Sales[[#This Row],[date]]&lt;=TY_YTDMax)*(Sales[[#This Row],[sales]]/Sales[[#This Row],[sqft]])</f>
        <v>0.94835387107258928</v>
      </c>
      <c r="P5376" s="4">
        <f>SUMIF(Sales[RegionStoretype],Sales[[#This Row],[RegionStoretype]],Sales[YoY_SSF])/Sales[[#This Row],[Region_TypeCount]]</f>
        <v>58.312187288105562</v>
      </c>
    </row>
    <row r="5377" spans="1:16" x14ac:dyDescent="0.25">
      <c r="A5377" s="1">
        <v>43105</v>
      </c>
      <c r="B5377">
        <v>26</v>
      </c>
      <c r="C5377">
        <v>4</v>
      </c>
      <c r="D5377">
        <v>90837.563299999994</v>
      </c>
      <c r="E5377">
        <f>INDEX(Stores[region],MATCH(Sales[[#This Row],[store_no]],Stores[store_no],0))</f>
        <v>2</v>
      </c>
      <c r="F5377" t="str">
        <f>INDEX(Stores[storetype],MATCH(Sales[[#This Row],[store_no]],Stores[store_no],0))</f>
        <v>A</v>
      </c>
      <c r="G5377" t="str">
        <f>INDEX(Stores[location_city],MATCH(Sales[[#This Row],[store_no]],Stores[store_no],0))</f>
        <v>Carmel</v>
      </c>
      <c r="H5377" t="str">
        <f>INDEX(Stores[location_state],MATCH(Sales[[#This Row],[store_no]],Stores[store_no],0))</f>
        <v>Indiana</v>
      </c>
      <c r="I5377">
        <f>INDEX(Stores[sqft],MATCH(Sales[[#This Row],[store_no]],Stores[store_no],0))</f>
        <v>198500</v>
      </c>
      <c r="J5377" s="4" t="str">
        <f>INDEX(Departments[dept_name],MATCH(Sales[[#This Row],[dept_no]],Departments[dept_no],0))</f>
        <v>Books</v>
      </c>
      <c r="K5377" s="4" t="str">
        <f>CONCATENATE(Sales[[#This Row],[region]],Sales[[#This Row],[storetype]])</f>
        <v>2A</v>
      </c>
      <c r="L5377" s="4">
        <f>INDEX(RegionStoreCount[Store Count],MATCH(Sales[[#This Row],[RegionStoretype]],RegionStoreCount[Region/Type],0))</f>
        <v>5</v>
      </c>
      <c r="M5377" s="4">
        <f>AND(Sales[[#This Row],[date]]&lt;=TY_YTDMax,Sales[[#This Row],[date]]&gt;=TY_YTDMin)*Sales[[#This Row],[sales]]</f>
        <v>90837.563299999994</v>
      </c>
      <c r="N5377" s="4">
        <f>AND(Sales[[#This Row],[date]]&lt;=LY_YTDMax,Sales[[#This Row],[date]]&gt;=LY_YTDMin)*Sales[[#This Row],[sales]]</f>
        <v>0</v>
      </c>
      <c r="O5377" s="4">
        <f>AND(Sales[[#This Row],[date]]&gt;=YoY_Min,Sales[[#This Row],[date]]&lt;=TY_YTDMax)*(Sales[[#This Row],[sales]]/Sales[[#This Row],[sqft]])</f>
        <v>0.45761996624685136</v>
      </c>
      <c r="P5377" s="4">
        <f>SUMIF(Sales[RegionStoretype],Sales[[#This Row],[RegionStoretype]],Sales[YoY_SSF])/Sales[[#This Row],[Region_TypeCount]]</f>
        <v>60.052789354368521</v>
      </c>
    </row>
    <row r="5378" spans="1:16" x14ac:dyDescent="0.25">
      <c r="A5378" s="1">
        <v>43105</v>
      </c>
      <c r="B5378">
        <v>28</v>
      </c>
      <c r="C5378">
        <v>13</v>
      </c>
      <c r="D5378">
        <v>171737.9755</v>
      </c>
      <c r="E5378">
        <f>INDEX(Stores[region],MATCH(Sales[[#This Row],[store_no]],Stores[store_no],0))</f>
        <v>2</v>
      </c>
      <c r="F5378" t="str">
        <f>INDEX(Stores[storetype],MATCH(Sales[[#This Row],[store_no]],Stores[store_no],0))</f>
        <v>A</v>
      </c>
      <c r="G5378" t="str">
        <f>INDEX(Stores[location_city],MATCH(Sales[[#This Row],[store_no]],Stores[store_no],0))</f>
        <v>Milwaukee</v>
      </c>
      <c r="H5378" t="str">
        <f>INDEX(Stores[location_state],MATCH(Sales[[#This Row],[store_no]],Stores[store_no],0))</f>
        <v>Wisconsin</v>
      </c>
      <c r="I5378">
        <f>INDEX(Stores[sqft],MATCH(Sales[[#This Row],[store_no]],Stores[store_no],0))</f>
        <v>203800</v>
      </c>
      <c r="J5378" s="4" t="str">
        <f>INDEX(Departments[dept_name],MATCH(Sales[[#This Row],[dept_no]],Departments[dept_no],0))</f>
        <v>Kids</v>
      </c>
      <c r="K5378" s="4" t="str">
        <f>CONCATENATE(Sales[[#This Row],[region]],Sales[[#This Row],[storetype]])</f>
        <v>2A</v>
      </c>
      <c r="L5378" s="4">
        <f>INDEX(RegionStoreCount[Store Count],MATCH(Sales[[#This Row],[RegionStoretype]],RegionStoreCount[Region/Type],0))</f>
        <v>5</v>
      </c>
      <c r="M5378" s="4">
        <f>AND(Sales[[#This Row],[date]]&lt;=TY_YTDMax,Sales[[#This Row],[date]]&gt;=TY_YTDMin)*Sales[[#This Row],[sales]]</f>
        <v>171737.9755</v>
      </c>
      <c r="N5378" s="4">
        <f>AND(Sales[[#This Row],[date]]&lt;=LY_YTDMax,Sales[[#This Row],[date]]&gt;=LY_YTDMin)*Sales[[#This Row],[sales]]</f>
        <v>0</v>
      </c>
      <c r="O5378" s="4">
        <f>AND(Sales[[#This Row],[date]]&gt;=YoY_Min,Sales[[#This Row],[date]]&lt;=TY_YTDMax)*(Sales[[#This Row],[sales]]/Sales[[#This Row],[sqft]])</f>
        <v>0.84267897693817473</v>
      </c>
      <c r="P5378" s="4">
        <f>SUMIF(Sales[RegionStoretype],Sales[[#This Row],[RegionStoretype]],Sales[YoY_SSF])/Sales[[#This Row],[Region_TypeCount]]</f>
        <v>60.052789354368521</v>
      </c>
    </row>
    <row r="5379" spans="1:16" x14ac:dyDescent="0.25">
      <c r="A5379" s="1">
        <v>43105</v>
      </c>
      <c r="B5379">
        <v>29</v>
      </c>
      <c r="C5379">
        <v>4</v>
      </c>
      <c r="D5379">
        <v>12943.0692</v>
      </c>
      <c r="E5379">
        <f>INDEX(Stores[region],MATCH(Sales[[#This Row],[store_no]],Stores[store_no],0))</f>
        <v>1</v>
      </c>
      <c r="F5379" t="str">
        <f>INDEX(Stores[storetype],MATCH(Sales[[#This Row],[store_no]],Stores[store_no],0))</f>
        <v>B</v>
      </c>
      <c r="G5379" t="str">
        <f>INDEX(Stores[location_city],MATCH(Sales[[#This Row],[store_no]],Stores[store_no],0))</f>
        <v>Grand Rapids</v>
      </c>
      <c r="H5379" t="str">
        <f>INDEX(Stores[location_state],MATCH(Sales[[#This Row],[store_no]],Stores[store_no],0))</f>
        <v>Michigan</v>
      </c>
      <c r="I5379">
        <f>INDEX(Stores[sqft],MATCH(Sales[[#This Row],[store_no]],Stores[store_no],0))</f>
        <v>148300</v>
      </c>
      <c r="J5379" s="4" t="str">
        <f>INDEX(Departments[dept_name],MATCH(Sales[[#This Row],[dept_no]],Departments[dept_no],0))</f>
        <v>Books</v>
      </c>
      <c r="K5379" s="4" t="str">
        <f>CONCATENATE(Sales[[#This Row],[region]],Sales[[#This Row],[storetype]])</f>
        <v>1B</v>
      </c>
      <c r="L5379" s="4">
        <f>INDEX(RegionStoreCount[Store Count],MATCH(Sales[[#This Row],[RegionStoretype]],RegionStoreCount[Region/Type],0))</f>
        <v>5</v>
      </c>
      <c r="M5379" s="4">
        <f>AND(Sales[[#This Row],[date]]&lt;=TY_YTDMax,Sales[[#This Row],[date]]&gt;=TY_YTDMin)*Sales[[#This Row],[sales]]</f>
        <v>12943.0692</v>
      </c>
      <c r="N5379" s="4">
        <f>AND(Sales[[#This Row],[date]]&lt;=LY_YTDMax,Sales[[#This Row],[date]]&gt;=LY_YTDMin)*Sales[[#This Row],[sales]]</f>
        <v>0</v>
      </c>
      <c r="O5379" s="4">
        <f>AND(Sales[[#This Row],[date]]&gt;=YoY_Min,Sales[[#This Row],[date]]&lt;=TY_YTDMax)*(Sales[[#This Row],[sales]]/Sales[[#This Row],[sqft]])</f>
        <v>8.7276258934592038E-2</v>
      </c>
      <c r="P5379" s="4">
        <f>SUMIF(Sales[RegionStoretype],Sales[[#This Row],[RegionStoretype]],Sales[YoY_SSF])/Sales[[#This Row],[Region_TypeCount]]</f>
        <v>68.518982968140051</v>
      </c>
    </row>
    <row r="5380" spans="1:16" x14ac:dyDescent="0.25">
      <c r="A5380" s="1">
        <v>43105</v>
      </c>
      <c r="B5380">
        <v>29</v>
      </c>
      <c r="C5380">
        <v>7</v>
      </c>
      <c r="D5380">
        <v>35143.803799999994</v>
      </c>
      <c r="E5380">
        <f>INDEX(Stores[region],MATCH(Sales[[#This Row],[store_no]],Stores[store_no],0))</f>
        <v>1</v>
      </c>
      <c r="F5380" t="str">
        <f>INDEX(Stores[storetype],MATCH(Sales[[#This Row],[store_no]],Stores[store_no],0))</f>
        <v>B</v>
      </c>
      <c r="G5380" t="str">
        <f>INDEX(Stores[location_city],MATCH(Sales[[#This Row],[store_no]],Stores[store_no],0))</f>
        <v>Grand Rapids</v>
      </c>
      <c r="H5380" t="str">
        <f>INDEX(Stores[location_state],MATCH(Sales[[#This Row],[store_no]],Stores[store_no],0))</f>
        <v>Michigan</v>
      </c>
      <c r="I5380">
        <f>INDEX(Stores[sqft],MATCH(Sales[[#This Row],[store_no]],Stores[store_no],0))</f>
        <v>148300</v>
      </c>
      <c r="J5380" s="4" t="str">
        <f>INDEX(Departments[dept_name],MATCH(Sales[[#This Row],[dept_no]],Departments[dept_no],0))</f>
        <v>Electronics</v>
      </c>
      <c r="K5380" s="4" t="str">
        <f>CONCATENATE(Sales[[#This Row],[region]],Sales[[#This Row],[storetype]])</f>
        <v>1B</v>
      </c>
      <c r="L5380" s="4">
        <f>INDEX(RegionStoreCount[Store Count],MATCH(Sales[[#This Row],[RegionStoretype]],RegionStoreCount[Region/Type],0))</f>
        <v>5</v>
      </c>
      <c r="M5380" s="4">
        <f>AND(Sales[[#This Row],[date]]&lt;=TY_YTDMax,Sales[[#This Row],[date]]&gt;=TY_YTDMin)*Sales[[#This Row],[sales]]</f>
        <v>35143.803799999994</v>
      </c>
      <c r="N5380" s="4">
        <f>AND(Sales[[#This Row],[date]]&lt;=LY_YTDMax,Sales[[#This Row],[date]]&gt;=LY_YTDMin)*Sales[[#This Row],[sales]]</f>
        <v>0</v>
      </c>
      <c r="O5380" s="4">
        <f>AND(Sales[[#This Row],[date]]&gt;=YoY_Min,Sales[[#This Row],[date]]&lt;=TY_YTDMax)*(Sales[[#This Row],[sales]]/Sales[[#This Row],[sqft]])</f>
        <v>0.23697777343223192</v>
      </c>
      <c r="P5380" s="4">
        <f>SUMIF(Sales[RegionStoretype],Sales[[#This Row],[RegionStoretype]],Sales[YoY_SSF])/Sales[[#This Row],[Region_TypeCount]]</f>
        <v>68.518982968140051</v>
      </c>
    </row>
    <row r="5381" spans="1:16" x14ac:dyDescent="0.25">
      <c r="A5381" s="1">
        <v>43105</v>
      </c>
      <c r="B5381">
        <v>29</v>
      </c>
      <c r="C5381">
        <v>11</v>
      </c>
      <c r="D5381">
        <v>165340.28130000003</v>
      </c>
      <c r="E5381">
        <f>INDEX(Stores[region],MATCH(Sales[[#This Row],[store_no]],Stores[store_no],0))</f>
        <v>1</v>
      </c>
      <c r="F5381" t="str">
        <f>INDEX(Stores[storetype],MATCH(Sales[[#This Row],[store_no]],Stores[store_no],0))</f>
        <v>B</v>
      </c>
      <c r="G5381" t="str">
        <f>INDEX(Stores[location_city],MATCH(Sales[[#This Row],[store_no]],Stores[store_no],0))</f>
        <v>Grand Rapids</v>
      </c>
      <c r="H5381" t="str">
        <f>INDEX(Stores[location_state],MATCH(Sales[[#This Row],[store_no]],Stores[store_no],0))</f>
        <v>Michigan</v>
      </c>
      <c r="I5381">
        <f>INDEX(Stores[sqft],MATCH(Sales[[#This Row],[store_no]],Stores[store_no],0))</f>
        <v>148300</v>
      </c>
      <c r="J5381" s="4" t="str">
        <f>INDEX(Departments[dept_name],MATCH(Sales[[#This Row],[dept_no]],Departments[dept_no],0))</f>
        <v>Home</v>
      </c>
      <c r="K5381" s="4" t="str">
        <f>CONCATENATE(Sales[[#This Row],[region]],Sales[[#This Row],[storetype]])</f>
        <v>1B</v>
      </c>
      <c r="L5381" s="4">
        <f>INDEX(RegionStoreCount[Store Count],MATCH(Sales[[#This Row],[RegionStoretype]],RegionStoreCount[Region/Type],0))</f>
        <v>5</v>
      </c>
      <c r="M5381" s="4">
        <f>AND(Sales[[#This Row],[date]]&lt;=TY_YTDMax,Sales[[#This Row],[date]]&gt;=TY_YTDMin)*Sales[[#This Row],[sales]]</f>
        <v>165340.28130000003</v>
      </c>
      <c r="N5381" s="4">
        <f>AND(Sales[[#This Row],[date]]&lt;=LY_YTDMax,Sales[[#This Row],[date]]&gt;=LY_YTDMin)*Sales[[#This Row],[sales]]</f>
        <v>0</v>
      </c>
      <c r="O5381" s="4">
        <f>AND(Sales[[#This Row],[date]]&gt;=YoY_Min,Sales[[#This Row],[date]]&lt;=TY_YTDMax)*(Sales[[#This Row],[sales]]/Sales[[#This Row],[sqft]])</f>
        <v>1.114904122049899</v>
      </c>
      <c r="P5381" s="4">
        <f>SUMIF(Sales[RegionStoretype],Sales[[#This Row],[RegionStoretype]],Sales[YoY_SSF])/Sales[[#This Row],[Region_TypeCount]]</f>
        <v>68.518982968140051</v>
      </c>
    </row>
    <row r="5382" spans="1:16" x14ac:dyDescent="0.25">
      <c r="A5382" s="1">
        <v>43105</v>
      </c>
      <c r="B5382">
        <v>30</v>
      </c>
      <c r="C5382">
        <v>13</v>
      </c>
      <c r="D5382">
        <v>20600.307100000002</v>
      </c>
      <c r="E5382">
        <f>INDEX(Stores[region],MATCH(Sales[[#This Row],[store_no]],Stores[store_no],0))</f>
        <v>1</v>
      </c>
      <c r="F5382" t="str">
        <f>INDEX(Stores[storetype],MATCH(Sales[[#This Row],[store_no]],Stores[store_no],0))</f>
        <v>C</v>
      </c>
      <c r="G5382" t="str">
        <f>INDEX(Stores[location_city],MATCH(Sales[[#This Row],[store_no]],Stores[store_no],0))</f>
        <v>Dayton</v>
      </c>
      <c r="H5382" t="str">
        <f>INDEX(Stores[location_state],MATCH(Sales[[#This Row],[store_no]],Stores[store_no],0))</f>
        <v>Ohio</v>
      </c>
      <c r="I5382">
        <f>INDEX(Stores[sqft],MATCH(Sales[[#This Row],[store_no]],Stores[store_no],0))</f>
        <v>90000</v>
      </c>
      <c r="J5382" s="4" t="str">
        <f>INDEX(Departments[dept_name],MATCH(Sales[[#This Row],[dept_no]],Departments[dept_no],0))</f>
        <v>Kids</v>
      </c>
      <c r="K5382" s="4" t="str">
        <f>CONCATENATE(Sales[[#This Row],[region]],Sales[[#This Row],[storetype]])</f>
        <v>1C</v>
      </c>
      <c r="L5382" s="4">
        <f>INDEX(RegionStoreCount[Store Count],MATCH(Sales[[#This Row],[RegionStoretype]],RegionStoreCount[Region/Type],0))</f>
        <v>1</v>
      </c>
      <c r="M5382" s="4">
        <f>AND(Sales[[#This Row],[date]]&lt;=TY_YTDMax,Sales[[#This Row],[date]]&gt;=TY_YTDMin)*Sales[[#This Row],[sales]]</f>
        <v>20600.307100000002</v>
      </c>
      <c r="N5382" s="4">
        <f>AND(Sales[[#This Row],[date]]&lt;=LY_YTDMax,Sales[[#This Row],[date]]&gt;=LY_YTDMin)*Sales[[#This Row],[sales]]</f>
        <v>0</v>
      </c>
      <c r="O5382" s="4">
        <f>AND(Sales[[#This Row],[date]]&gt;=YoY_Min,Sales[[#This Row],[date]]&lt;=TY_YTDMax)*(Sales[[#This Row],[sales]]/Sales[[#This Row],[sqft]])</f>
        <v>0.22889230111111114</v>
      </c>
      <c r="P5382" s="4">
        <f>SUMIF(Sales[RegionStoretype],Sales[[#This Row],[RegionStoretype]],Sales[YoY_SSF])/Sales[[#This Row],[Region_TypeCount]]</f>
        <v>65.329042605555529</v>
      </c>
    </row>
    <row r="5383" spans="1:16" x14ac:dyDescent="0.25">
      <c r="A5383" s="1">
        <v>43105</v>
      </c>
      <c r="B5383">
        <v>30</v>
      </c>
      <c r="C5383">
        <v>15</v>
      </c>
      <c r="D5383">
        <v>55963.314400000003</v>
      </c>
      <c r="E5383">
        <f>INDEX(Stores[region],MATCH(Sales[[#This Row],[store_no]],Stores[store_no],0))</f>
        <v>1</v>
      </c>
      <c r="F5383" t="str">
        <f>INDEX(Stores[storetype],MATCH(Sales[[#This Row],[store_no]],Stores[store_no],0))</f>
        <v>C</v>
      </c>
      <c r="G5383" t="str">
        <f>INDEX(Stores[location_city],MATCH(Sales[[#This Row],[store_no]],Stores[store_no],0))</f>
        <v>Dayton</v>
      </c>
      <c r="H5383" t="str">
        <f>INDEX(Stores[location_state],MATCH(Sales[[#This Row],[store_no]],Stores[store_no],0))</f>
        <v>Ohio</v>
      </c>
      <c r="I5383">
        <f>INDEX(Stores[sqft],MATCH(Sales[[#This Row],[store_no]],Stores[store_no],0))</f>
        <v>90000</v>
      </c>
      <c r="J5383" s="4" t="str">
        <f>INDEX(Departments[dept_name],MATCH(Sales[[#This Row],[dept_no]],Departments[dept_no],0))</f>
        <v>Music</v>
      </c>
      <c r="K5383" s="4" t="str">
        <f>CONCATENATE(Sales[[#This Row],[region]],Sales[[#This Row],[storetype]])</f>
        <v>1C</v>
      </c>
      <c r="L5383" s="4">
        <f>INDEX(RegionStoreCount[Store Count],MATCH(Sales[[#This Row],[RegionStoretype]],RegionStoreCount[Region/Type],0))</f>
        <v>1</v>
      </c>
      <c r="M5383" s="4">
        <f>AND(Sales[[#This Row],[date]]&lt;=TY_YTDMax,Sales[[#This Row],[date]]&gt;=TY_YTDMin)*Sales[[#This Row],[sales]]</f>
        <v>55963.314400000003</v>
      </c>
      <c r="N5383" s="4">
        <f>AND(Sales[[#This Row],[date]]&lt;=LY_YTDMax,Sales[[#This Row],[date]]&gt;=LY_YTDMin)*Sales[[#This Row],[sales]]</f>
        <v>0</v>
      </c>
      <c r="O5383" s="4">
        <f>AND(Sales[[#This Row],[date]]&gt;=YoY_Min,Sales[[#This Row],[date]]&lt;=TY_YTDMax)*(Sales[[#This Row],[sales]]/Sales[[#This Row],[sqft]])</f>
        <v>0.62181460444444447</v>
      </c>
      <c r="P5383" s="4">
        <f>SUMIF(Sales[RegionStoretype],Sales[[#This Row],[RegionStoretype]],Sales[YoY_SSF])/Sales[[#This Row],[Region_TypeCount]]</f>
        <v>65.329042605555529</v>
      </c>
    </row>
    <row r="5384" spans="1:16" x14ac:dyDescent="0.25">
      <c r="A5384" s="1">
        <v>43105</v>
      </c>
      <c r="B5384">
        <v>31</v>
      </c>
      <c r="C5384">
        <v>6</v>
      </c>
      <c r="D5384">
        <v>41204.166799999999</v>
      </c>
      <c r="E5384">
        <f>INDEX(Stores[region],MATCH(Sales[[#This Row],[store_no]],Stores[store_no],0))</f>
        <v>3</v>
      </c>
      <c r="F5384" t="str">
        <f>INDEX(Stores[storetype],MATCH(Sales[[#This Row],[store_no]],Stores[store_no],0))</f>
        <v>A</v>
      </c>
      <c r="G5384" t="str">
        <f>INDEX(Stores[location_city],MATCH(Sales[[#This Row],[store_no]],Stores[store_no],0))</f>
        <v>Rapid City</v>
      </c>
      <c r="H5384" t="str">
        <f>INDEX(Stores[location_state],MATCH(Sales[[#This Row],[store_no]],Stores[store_no],0))</f>
        <v>South Dakota</v>
      </c>
      <c r="I5384">
        <f>INDEX(Stores[sqft],MATCH(Sales[[#This Row],[store_no]],Stores[store_no],0))</f>
        <v>200100</v>
      </c>
      <c r="J5384" s="4" t="str">
        <f>INDEX(Departments[dept_name],MATCH(Sales[[#This Row],[dept_no]],Departments[dept_no],0))</f>
        <v>Computers</v>
      </c>
      <c r="K5384" s="4" t="str">
        <f>CONCATENATE(Sales[[#This Row],[region]],Sales[[#This Row],[storetype]])</f>
        <v>3A</v>
      </c>
      <c r="L5384" s="4">
        <f>INDEX(RegionStoreCount[Store Count],MATCH(Sales[[#This Row],[RegionStoretype]],RegionStoreCount[Region/Type],0))</f>
        <v>9</v>
      </c>
      <c r="M5384" s="4">
        <f>AND(Sales[[#This Row],[date]]&lt;=TY_YTDMax,Sales[[#This Row],[date]]&gt;=TY_YTDMin)*Sales[[#This Row],[sales]]</f>
        <v>41204.166799999999</v>
      </c>
      <c r="N5384" s="4">
        <f>AND(Sales[[#This Row],[date]]&lt;=LY_YTDMax,Sales[[#This Row],[date]]&gt;=LY_YTDMin)*Sales[[#This Row],[sales]]</f>
        <v>0</v>
      </c>
      <c r="O5384" s="4">
        <f>AND(Sales[[#This Row],[date]]&gt;=YoY_Min,Sales[[#This Row],[date]]&lt;=TY_YTDMax)*(Sales[[#This Row],[sales]]/Sales[[#This Row],[sqft]])</f>
        <v>0.20591787506246875</v>
      </c>
      <c r="P5384" s="4">
        <f>SUMIF(Sales[RegionStoretype],Sales[[#This Row],[RegionStoretype]],Sales[YoY_SSF])/Sales[[#This Row],[Region_TypeCount]]</f>
        <v>53.603836561720975</v>
      </c>
    </row>
    <row r="5385" spans="1:16" x14ac:dyDescent="0.25">
      <c r="A5385" s="1">
        <v>43105</v>
      </c>
      <c r="B5385">
        <v>31</v>
      </c>
      <c r="C5385">
        <v>11</v>
      </c>
      <c r="D5385">
        <v>148552.21010000003</v>
      </c>
      <c r="E5385">
        <f>INDEX(Stores[region],MATCH(Sales[[#This Row],[store_no]],Stores[store_no],0))</f>
        <v>3</v>
      </c>
      <c r="F5385" t="str">
        <f>INDEX(Stores[storetype],MATCH(Sales[[#This Row],[store_no]],Stores[store_no],0))</f>
        <v>A</v>
      </c>
      <c r="G5385" t="str">
        <f>INDEX(Stores[location_city],MATCH(Sales[[#This Row],[store_no]],Stores[store_no],0))</f>
        <v>Rapid City</v>
      </c>
      <c r="H5385" t="str">
        <f>INDEX(Stores[location_state],MATCH(Sales[[#This Row],[store_no]],Stores[store_no],0))</f>
        <v>South Dakota</v>
      </c>
      <c r="I5385">
        <f>INDEX(Stores[sqft],MATCH(Sales[[#This Row],[store_no]],Stores[store_no],0))</f>
        <v>200100</v>
      </c>
      <c r="J5385" s="4" t="str">
        <f>INDEX(Departments[dept_name],MATCH(Sales[[#This Row],[dept_no]],Departments[dept_no],0))</f>
        <v>Home</v>
      </c>
      <c r="K5385" s="4" t="str">
        <f>CONCATENATE(Sales[[#This Row],[region]],Sales[[#This Row],[storetype]])</f>
        <v>3A</v>
      </c>
      <c r="L5385" s="4">
        <f>INDEX(RegionStoreCount[Store Count],MATCH(Sales[[#This Row],[RegionStoretype]],RegionStoreCount[Region/Type],0))</f>
        <v>9</v>
      </c>
      <c r="M5385" s="4">
        <f>AND(Sales[[#This Row],[date]]&lt;=TY_YTDMax,Sales[[#This Row],[date]]&gt;=TY_YTDMin)*Sales[[#This Row],[sales]]</f>
        <v>148552.21010000003</v>
      </c>
      <c r="N5385" s="4">
        <f>AND(Sales[[#This Row],[date]]&lt;=LY_YTDMax,Sales[[#This Row],[date]]&gt;=LY_YTDMin)*Sales[[#This Row],[sales]]</f>
        <v>0</v>
      </c>
      <c r="O5385" s="4">
        <f>AND(Sales[[#This Row],[date]]&gt;=YoY_Min,Sales[[#This Row],[date]]&lt;=TY_YTDMax)*(Sales[[#This Row],[sales]]/Sales[[#This Row],[sqft]])</f>
        <v>0.74238985557221404</v>
      </c>
      <c r="P5385" s="4">
        <f>SUMIF(Sales[RegionStoretype],Sales[[#This Row],[RegionStoretype]],Sales[YoY_SSF])/Sales[[#This Row],[Region_TypeCount]]</f>
        <v>53.603836561720975</v>
      </c>
    </row>
    <row r="5386" spans="1:16" x14ac:dyDescent="0.25">
      <c r="A5386" s="1">
        <v>43105</v>
      </c>
      <c r="B5386">
        <v>31</v>
      </c>
      <c r="C5386">
        <v>13</v>
      </c>
      <c r="D5386">
        <v>171475.91710000002</v>
      </c>
      <c r="E5386">
        <f>INDEX(Stores[region],MATCH(Sales[[#This Row],[store_no]],Stores[store_no],0))</f>
        <v>3</v>
      </c>
      <c r="F5386" t="str">
        <f>INDEX(Stores[storetype],MATCH(Sales[[#This Row],[store_no]],Stores[store_no],0))</f>
        <v>A</v>
      </c>
      <c r="G5386" t="str">
        <f>INDEX(Stores[location_city],MATCH(Sales[[#This Row],[store_no]],Stores[store_no],0))</f>
        <v>Rapid City</v>
      </c>
      <c r="H5386" t="str">
        <f>INDEX(Stores[location_state],MATCH(Sales[[#This Row],[store_no]],Stores[store_no],0))</f>
        <v>South Dakota</v>
      </c>
      <c r="I5386">
        <f>INDEX(Stores[sqft],MATCH(Sales[[#This Row],[store_no]],Stores[store_no],0))</f>
        <v>200100</v>
      </c>
      <c r="J5386" s="4" t="str">
        <f>INDEX(Departments[dept_name],MATCH(Sales[[#This Row],[dept_no]],Departments[dept_no],0))</f>
        <v>Kids</v>
      </c>
      <c r="K5386" s="4" t="str">
        <f>CONCATENATE(Sales[[#This Row],[region]],Sales[[#This Row],[storetype]])</f>
        <v>3A</v>
      </c>
      <c r="L5386" s="4">
        <f>INDEX(RegionStoreCount[Store Count],MATCH(Sales[[#This Row],[RegionStoretype]],RegionStoreCount[Region/Type],0))</f>
        <v>9</v>
      </c>
      <c r="M5386" s="4">
        <f>AND(Sales[[#This Row],[date]]&lt;=TY_YTDMax,Sales[[#This Row],[date]]&gt;=TY_YTDMin)*Sales[[#This Row],[sales]]</f>
        <v>171475.91710000002</v>
      </c>
      <c r="N5386" s="4">
        <f>AND(Sales[[#This Row],[date]]&lt;=LY_YTDMax,Sales[[#This Row],[date]]&gt;=LY_YTDMin)*Sales[[#This Row],[sales]]</f>
        <v>0</v>
      </c>
      <c r="O5386" s="4">
        <f>AND(Sales[[#This Row],[date]]&gt;=YoY_Min,Sales[[#This Row],[date]]&lt;=TY_YTDMax)*(Sales[[#This Row],[sales]]/Sales[[#This Row],[sqft]])</f>
        <v>0.85695110994502754</v>
      </c>
      <c r="P5386" s="4">
        <f>SUMIF(Sales[RegionStoretype],Sales[[#This Row],[RegionStoretype]],Sales[YoY_SSF])/Sales[[#This Row],[Region_TypeCount]]</f>
        <v>53.603836561720975</v>
      </c>
    </row>
    <row r="5387" spans="1:16" x14ac:dyDescent="0.25">
      <c r="A5387" s="1">
        <v>43105</v>
      </c>
      <c r="B5387">
        <v>31</v>
      </c>
      <c r="C5387">
        <v>14</v>
      </c>
      <c r="D5387">
        <v>21740.62</v>
      </c>
      <c r="E5387">
        <f>INDEX(Stores[region],MATCH(Sales[[#This Row],[store_no]],Stores[store_no],0))</f>
        <v>3</v>
      </c>
      <c r="F5387" t="str">
        <f>INDEX(Stores[storetype],MATCH(Sales[[#This Row],[store_no]],Stores[store_no],0))</f>
        <v>A</v>
      </c>
      <c r="G5387" t="str">
        <f>INDEX(Stores[location_city],MATCH(Sales[[#This Row],[store_no]],Stores[store_no],0))</f>
        <v>Rapid City</v>
      </c>
      <c r="H5387" t="str">
        <f>INDEX(Stores[location_state],MATCH(Sales[[#This Row],[store_no]],Stores[store_no],0))</f>
        <v>South Dakota</v>
      </c>
      <c r="I5387">
        <f>INDEX(Stores[sqft],MATCH(Sales[[#This Row],[store_no]],Stores[store_no],0))</f>
        <v>200100</v>
      </c>
      <c r="J5387" s="4" t="str">
        <f>INDEX(Departments[dept_name],MATCH(Sales[[#This Row],[dept_no]],Departments[dept_no],0))</f>
        <v>Movies</v>
      </c>
      <c r="K5387" s="4" t="str">
        <f>CONCATENATE(Sales[[#This Row],[region]],Sales[[#This Row],[storetype]])</f>
        <v>3A</v>
      </c>
      <c r="L5387" s="4">
        <f>INDEX(RegionStoreCount[Store Count],MATCH(Sales[[#This Row],[RegionStoretype]],RegionStoreCount[Region/Type],0))</f>
        <v>9</v>
      </c>
      <c r="M5387" s="4">
        <f>AND(Sales[[#This Row],[date]]&lt;=TY_YTDMax,Sales[[#This Row],[date]]&gt;=TY_YTDMin)*Sales[[#This Row],[sales]]</f>
        <v>21740.62</v>
      </c>
      <c r="N5387" s="4">
        <f>AND(Sales[[#This Row],[date]]&lt;=LY_YTDMax,Sales[[#This Row],[date]]&gt;=LY_YTDMin)*Sales[[#This Row],[sales]]</f>
        <v>0</v>
      </c>
      <c r="O5387" s="4">
        <f>AND(Sales[[#This Row],[date]]&gt;=YoY_Min,Sales[[#This Row],[date]]&lt;=TY_YTDMax)*(Sales[[#This Row],[sales]]/Sales[[#This Row],[sqft]])</f>
        <v>0.1086487756121939</v>
      </c>
      <c r="P5387" s="4">
        <f>SUMIF(Sales[RegionStoretype],Sales[[#This Row],[RegionStoretype]],Sales[YoY_SSF])/Sales[[#This Row],[Region_TypeCount]]</f>
        <v>53.603836561720975</v>
      </c>
    </row>
    <row r="5388" spans="1:16" x14ac:dyDescent="0.25">
      <c r="A5388" s="1">
        <v>43105</v>
      </c>
      <c r="B5388">
        <v>32</v>
      </c>
      <c r="C5388">
        <v>1</v>
      </c>
      <c r="D5388">
        <v>13917.917600000001</v>
      </c>
      <c r="E5388">
        <f>INDEX(Stores[region],MATCH(Sales[[#This Row],[store_no]],Stores[store_no],0))</f>
        <v>2</v>
      </c>
      <c r="F5388" t="str">
        <f>INDEX(Stores[storetype],MATCH(Sales[[#This Row],[store_no]],Stores[store_no],0))</f>
        <v>A</v>
      </c>
      <c r="G5388" t="str">
        <f>INDEX(Stores[location_city],MATCH(Sales[[#This Row],[store_no]],Stores[store_no],0))</f>
        <v>Western Springs</v>
      </c>
      <c r="H5388" t="str">
        <f>INDEX(Stores[location_state],MATCH(Sales[[#This Row],[store_no]],Stores[store_no],0))</f>
        <v>Illinois</v>
      </c>
      <c r="I5388">
        <f>INDEX(Stores[sqft],MATCH(Sales[[#This Row],[store_no]],Stores[store_no],0))</f>
        <v>118200</v>
      </c>
      <c r="J5388" s="4" t="str">
        <f>INDEX(Departments[dept_name],MATCH(Sales[[#This Row],[dept_no]],Departments[dept_no],0))</f>
        <v>Automotive</v>
      </c>
      <c r="K5388" s="4" t="str">
        <f>CONCATENATE(Sales[[#This Row],[region]],Sales[[#This Row],[storetype]])</f>
        <v>2A</v>
      </c>
      <c r="L5388" s="4">
        <f>INDEX(RegionStoreCount[Store Count],MATCH(Sales[[#This Row],[RegionStoretype]],RegionStoreCount[Region/Type],0))</f>
        <v>5</v>
      </c>
      <c r="M5388" s="4">
        <f>AND(Sales[[#This Row],[date]]&lt;=TY_YTDMax,Sales[[#This Row],[date]]&gt;=TY_YTDMin)*Sales[[#This Row],[sales]]</f>
        <v>13917.917600000001</v>
      </c>
      <c r="N5388" s="4">
        <f>AND(Sales[[#This Row],[date]]&lt;=LY_YTDMax,Sales[[#This Row],[date]]&gt;=LY_YTDMin)*Sales[[#This Row],[sales]]</f>
        <v>0</v>
      </c>
      <c r="O5388" s="4">
        <f>AND(Sales[[#This Row],[date]]&gt;=YoY_Min,Sales[[#This Row],[date]]&lt;=TY_YTDMax)*(Sales[[#This Row],[sales]]/Sales[[#This Row],[sqft]])</f>
        <v>0.11774887986463621</v>
      </c>
      <c r="P5388" s="4">
        <f>SUMIF(Sales[RegionStoretype],Sales[[#This Row],[RegionStoretype]],Sales[YoY_SSF])/Sales[[#This Row],[Region_TypeCount]]</f>
        <v>60.052789354368521</v>
      </c>
    </row>
    <row r="5389" spans="1:16" x14ac:dyDescent="0.25">
      <c r="A5389" s="1">
        <v>43105</v>
      </c>
      <c r="B5389">
        <v>32</v>
      </c>
      <c r="C5389">
        <v>2</v>
      </c>
      <c r="D5389">
        <v>53206.761699999995</v>
      </c>
      <c r="E5389">
        <f>INDEX(Stores[region],MATCH(Sales[[#This Row],[store_no]],Stores[store_no],0))</f>
        <v>2</v>
      </c>
      <c r="F5389" t="str">
        <f>INDEX(Stores[storetype],MATCH(Sales[[#This Row],[store_no]],Stores[store_no],0))</f>
        <v>A</v>
      </c>
      <c r="G5389" t="str">
        <f>INDEX(Stores[location_city],MATCH(Sales[[#This Row],[store_no]],Stores[store_no],0))</f>
        <v>Western Springs</v>
      </c>
      <c r="H5389" t="str">
        <f>INDEX(Stores[location_state],MATCH(Sales[[#This Row],[store_no]],Stores[store_no],0))</f>
        <v>Illinois</v>
      </c>
      <c r="I5389">
        <f>INDEX(Stores[sqft],MATCH(Sales[[#This Row],[store_no]],Stores[store_no],0))</f>
        <v>118200</v>
      </c>
      <c r="J5389" s="4" t="str">
        <f>INDEX(Departments[dept_name],MATCH(Sales[[#This Row],[dept_no]],Departments[dept_no],0))</f>
        <v>Baby</v>
      </c>
      <c r="K5389" s="4" t="str">
        <f>CONCATENATE(Sales[[#This Row],[region]],Sales[[#This Row],[storetype]])</f>
        <v>2A</v>
      </c>
      <c r="L5389" s="4">
        <f>INDEX(RegionStoreCount[Store Count],MATCH(Sales[[#This Row],[RegionStoretype]],RegionStoreCount[Region/Type],0))</f>
        <v>5</v>
      </c>
      <c r="M5389" s="4">
        <f>AND(Sales[[#This Row],[date]]&lt;=TY_YTDMax,Sales[[#This Row],[date]]&gt;=TY_YTDMin)*Sales[[#This Row],[sales]]</f>
        <v>53206.761699999995</v>
      </c>
      <c r="N5389" s="4">
        <f>AND(Sales[[#This Row],[date]]&lt;=LY_YTDMax,Sales[[#This Row],[date]]&gt;=LY_YTDMin)*Sales[[#This Row],[sales]]</f>
        <v>0</v>
      </c>
      <c r="O5389" s="4">
        <f>AND(Sales[[#This Row],[date]]&gt;=YoY_Min,Sales[[#This Row],[date]]&lt;=TY_YTDMax)*(Sales[[#This Row],[sales]]/Sales[[#This Row],[sqft]])</f>
        <v>0.45014180795262265</v>
      </c>
      <c r="P5389" s="4">
        <f>SUMIF(Sales[RegionStoretype],Sales[[#This Row],[RegionStoretype]],Sales[YoY_SSF])/Sales[[#This Row],[Region_TypeCount]]</f>
        <v>60.052789354368521</v>
      </c>
    </row>
    <row r="5390" spans="1:16" x14ac:dyDescent="0.25">
      <c r="A5390" s="1">
        <v>43105</v>
      </c>
      <c r="B5390">
        <v>32</v>
      </c>
      <c r="C5390">
        <v>3</v>
      </c>
      <c r="D5390">
        <v>61307.936499999996</v>
      </c>
      <c r="E5390">
        <f>INDEX(Stores[region],MATCH(Sales[[#This Row],[store_no]],Stores[store_no],0))</f>
        <v>2</v>
      </c>
      <c r="F5390" t="str">
        <f>INDEX(Stores[storetype],MATCH(Sales[[#This Row],[store_no]],Stores[store_no],0))</f>
        <v>A</v>
      </c>
      <c r="G5390" t="str">
        <f>INDEX(Stores[location_city],MATCH(Sales[[#This Row],[store_no]],Stores[store_no],0))</f>
        <v>Western Springs</v>
      </c>
      <c r="H5390" t="str">
        <f>INDEX(Stores[location_state],MATCH(Sales[[#This Row],[store_no]],Stores[store_no],0))</f>
        <v>Illinois</v>
      </c>
      <c r="I5390">
        <f>INDEX(Stores[sqft],MATCH(Sales[[#This Row],[store_no]],Stores[store_no],0))</f>
        <v>118200</v>
      </c>
      <c r="J5390" s="4" t="str">
        <f>INDEX(Departments[dept_name],MATCH(Sales[[#This Row],[dept_no]],Departments[dept_no],0))</f>
        <v>Beauty</v>
      </c>
      <c r="K5390" s="4" t="str">
        <f>CONCATENATE(Sales[[#This Row],[region]],Sales[[#This Row],[storetype]])</f>
        <v>2A</v>
      </c>
      <c r="L5390" s="4">
        <f>INDEX(RegionStoreCount[Store Count],MATCH(Sales[[#This Row],[RegionStoretype]],RegionStoreCount[Region/Type],0))</f>
        <v>5</v>
      </c>
      <c r="M5390" s="4">
        <f>AND(Sales[[#This Row],[date]]&lt;=TY_YTDMax,Sales[[#This Row],[date]]&gt;=TY_YTDMin)*Sales[[#This Row],[sales]]</f>
        <v>61307.936499999996</v>
      </c>
      <c r="N5390" s="4">
        <f>AND(Sales[[#This Row],[date]]&lt;=LY_YTDMax,Sales[[#This Row],[date]]&gt;=LY_YTDMin)*Sales[[#This Row],[sales]]</f>
        <v>0</v>
      </c>
      <c r="O5390" s="4">
        <f>AND(Sales[[#This Row],[date]]&gt;=YoY_Min,Sales[[#This Row],[date]]&lt;=TY_YTDMax)*(Sales[[#This Row],[sales]]/Sales[[#This Row],[sqft]])</f>
        <v>0.51867966582064295</v>
      </c>
      <c r="P5390" s="4">
        <f>SUMIF(Sales[RegionStoretype],Sales[[#This Row],[RegionStoretype]],Sales[YoY_SSF])/Sales[[#This Row],[Region_TypeCount]]</f>
        <v>60.052789354368521</v>
      </c>
    </row>
    <row r="5391" spans="1:16" x14ac:dyDescent="0.25">
      <c r="A5391" s="1">
        <v>43105</v>
      </c>
      <c r="B5391">
        <v>32</v>
      </c>
      <c r="C5391">
        <v>18</v>
      </c>
      <c r="D5391">
        <v>57642.415999999997</v>
      </c>
      <c r="E5391">
        <f>INDEX(Stores[region],MATCH(Sales[[#This Row],[store_no]],Stores[store_no],0))</f>
        <v>2</v>
      </c>
      <c r="F5391" t="str">
        <f>INDEX(Stores[storetype],MATCH(Sales[[#This Row],[store_no]],Stores[store_no],0))</f>
        <v>A</v>
      </c>
      <c r="G5391" t="str">
        <f>INDEX(Stores[location_city],MATCH(Sales[[#This Row],[store_no]],Stores[store_no],0))</f>
        <v>Western Springs</v>
      </c>
      <c r="H5391" t="str">
        <f>INDEX(Stores[location_state],MATCH(Sales[[#This Row],[store_no]],Stores[store_no],0))</f>
        <v>Illinois</v>
      </c>
      <c r="I5391">
        <f>INDEX(Stores[sqft],MATCH(Sales[[#This Row],[store_no]],Stores[store_no],0))</f>
        <v>118200</v>
      </c>
      <c r="J5391" s="4" t="str">
        <f>INDEX(Departments[dept_name],MATCH(Sales[[#This Row],[dept_no]],Departments[dept_no],0))</f>
        <v>Sports</v>
      </c>
      <c r="K5391" s="4" t="str">
        <f>CONCATENATE(Sales[[#This Row],[region]],Sales[[#This Row],[storetype]])</f>
        <v>2A</v>
      </c>
      <c r="L5391" s="4">
        <f>INDEX(RegionStoreCount[Store Count],MATCH(Sales[[#This Row],[RegionStoretype]],RegionStoreCount[Region/Type],0))</f>
        <v>5</v>
      </c>
      <c r="M5391" s="4">
        <f>AND(Sales[[#This Row],[date]]&lt;=TY_YTDMax,Sales[[#This Row],[date]]&gt;=TY_YTDMin)*Sales[[#This Row],[sales]]</f>
        <v>57642.415999999997</v>
      </c>
      <c r="N5391" s="4">
        <f>AND(Sales[[#This Row],[date]]&lt;=LY_YTDMax,Sales[[#This Row],[date]]&gt;=LY_YTDMin)*Sales[[#This Row],[sales]]</f>
        <v>0</v>
      </c>
      <c r="O5391" s="4">
        <f>AND(Sales[[#This Row],[date]]&gt;=YoY_Min,Sales[[#This Row],[date]]&lt;=TY_YTDMax)*(Sales[[#This Row],[sales]]/Sales[[#This Row],[sqft]])</f>
        <v>0.48766849407783414</v>
      </c>
      <c r="P5391" s="4">
        <f>SUMIF(Sales[RegionStoretype],Sales[[#This Row],[RegionStoretype]],Sales[YoY_SSF])/Sales[[#This Row],[Region_TypeCount]]</f>
        <v>60.052789354368521</v>
      </c>
    </row>
    <row r="5392" spans="1:16" x14ac:dyDescent="0.25">
      <c r="A5392" s="1">
        <v>43105</v>
      </c>
      <c r="B5392">
        <v>33</v>
      </c>
      <c r="C5392">
        <v>4</v>
      </c>
      <c r="D5392">
        <v>25169.194199999998</v>
      </c>
      <c r="E5392">
        <f>INDEX(Stores[region],MATCH(Sales[[#This Row],[store_no]],Stores[store_no],0))</f>
        <v>3</v>
      </c>
      <c r="F5392" t="str">
        <f>INDEX(Stores[storetype],MATCH(Sales[[#This Row],[store_no]],Stores[store_no],0))</f>
        <v>A</v>
      </c>
      <c r="G5392" t="str">
        <f>INDEX(Stores[location_city],MATCH(Sales[[#This Row],[store_no]],Stores[store_no],0))</f>
        <v>Omaha</v>
      </c>
      <c r="H5392" t="str">
        <f>INDEX(Stores[location_state],MATCH(Sales[[#This Row],[store_no]],Stores[store_no],0))</f>
        <v>Nebraska</v>
      </c>
      <c r="I5392">
        <f>INDEX(Stores[sqft],MATCH(Sales[[#This Row],[store_no]],Stores[store_no],0))</f>
        <v>40700</v>
      </c>
      <c r="J5392" s="4" t="str">
        <f>INDEX(Departments[dept_name],MATCH(Sales[[#This Row],[dept_no]],Departments[dept_no],0))</f>
        <v>Books</v>
      </c>
      <c r="K5392" s="4" t="str">
        <f>CONCATENATE(Sales[[#This Row],[region]],Sales[[#This Row],[storetype]])</f>
        <v>3A</v>
      </c>
      <c r="L5392" s="4">
        <f>INDEX(RegionStoreCount[Store Count],MATCH(Sales[[#This Row],[RegionStoretype]],RegionStoreCount[Region/Type],0))</f>
        <v>9</v>
      </c>
      <c r="M5392" s="4">
        <f>AND(Sales[[#This Row],[date]]&lt;=TY_YTDMax,Sales[[#This Row],[date]]&gt;=TY_YTDMin)*Sales[[#This Row],[sales]]</f>
        <v>25169.194199999998</v>
      </c>
      <c r="N5392" s="4">
        <f>AND(Sales[[#This Row],[date]]&lt;=LY_YTDMax,Sales[[#This Row],[date]]&gt;=LY_YTDMin)*Sales[[#This Row],[sales]]</f>
        <v>0</v>
      </c>
      <c r="O5392" s="4">
        <f>AND(Sales[[#This Row],[date]]&gt;=YoY_Min,Sales[[#This Row],[date]]&lt;=TY_YTDMax)*(Sales[[#This Row],[sales]]/Sales[[#This Row],[sqft]])</f>
        <v>0.61840771990171983</v>
      </c>
      <c r="P5392" s="4">
        <f>SUMIF(Sales[RegionStoretype],Sales[[#This Row],[RegionStoretype]],Sales[YoY_SSF])/Sales[[#This Row],[Region_TypeCount]]</f>
        <v>53.603836561720975</v>
      </c>
    </row>
    <row r="5393" spans="1:16" x14ac:dyDescent="0.25">
      <c r="A5393" s="1">
        <v>43105</v>
      </c>
      <c r="B5393">
        <v>33</v>
      </c>
      <c r="C5393">
        <v>12</v>
      </c>
      <c r="D5393">
        <v>530.24130000000002</v>
      </c>
      <c r="E5393">
        <f>INDEX(Stores[region],MATCH(Sales[[#This Row],[store_no]],Stores[store_no],0))</f>
        <v>3</v>
      </c>
      <c r="F5393" t="str">
        <f>INDEX(Stores[storetype],MATCH(Sales[[#This Row],[store_no]],Stores[store_no],0))</f>
        <v>A</v>
      </c>
      <c r="G5393" t="str">
        <f>INDEX(Stores[location_city],MATCH(Sales[[#This Row],[store_no]],Stores[store_no],0))</f>
        <v>Omaha</v>
      </c>
      <c r="H5393" t="str">
        <f>INDEX(Stores[location_state],MATCH(Sales[[#This Row],[store_no]],Stores[store_no],0))</f>
        <v>Nebraska</v>
      </c>
      <c r="I5393">
        <f>INDEX(Stores[sqft],MATCH(Sales[[#This Row],[store_no]],Stores[store_no],0))</f>
        <v>40700</v>
      </c>
      <c r="J5393" s="4" t="str">
        <f>INDEX(Departments[dept_name],MATCH(Sales[[#This Row],[dept_no]],Departments[dept_no],0))</f>
        <v>Jewelery</v>
      </c>
      <c r="K5393" s="4" t="str">
        <f>CONCATENATE(Sales[[#This Row],[region]],Sales[[#This Row],[storetype]])</f>
        <v>3A</v>
      </c>
      <c r="L5393" s="4">
        <f>INDEX(RegionStoreCount[Store Count],MATCH(Sales[[#This Row],[RegionStoretype]],RegionStoreCount[Region/Type],0))</f>
        <v>9</v>
      </c>
      <c r="M5393" s="4">
        <f>AND(Sales[[#This Row],[date]]&lt;=TY_YTDMax,Sales[[#This Row],[date]]&gt;=TY_YTDMin)*Sales[[#This Row],[sales]]</f>
        <v>530.24130000000002</v>
      </c>
      <c r="N5393" s="4">
        <f>AND(Sales[[#This Row],[date]]&lt;=LY_YTDMax,Sales[[#This Row],[date]]&gt;=LY_YTDMin)*Sales[[#This Row],[sales]]</f>
        <v>0</v>
      </c>
      <c r="O5393" s="4">
        <f>AND(Sales[[#This Row],[date]]&gt;=YoY_Min,Sales[[#This Row],[date]]&lt;=TY_YTDMax)*(Sales[[#This Row],[sales]]/Sales[[#This Row],[sqft]])</f>
        <v>1.302804176904177E-2</v>
      </c>
      <c r="P5393" s="4">
        <f>SUMIF(Sales[RegionStoretype],Sales[[#This Row],[RegionStoretype]],Sales[YoY_SSF])/Sales[[#This Row],[Region_TypeCount]]</f>
        <v>53.603836561720975</v>
      </c>
    </row>
    <row r="5394" spans="1:16" x14ac:dyDescent="0.25">
      <c r="A5394" s="1">
        <v>43105</v>
      </c>
      <c r="B5394">
        <v>33</v>
      </c>
      <c r="C5394">
        <v>19</v>
      </c>
      <c r="D5394">
        <v>21025.204399999995</v>
      </c>
      <c r="E5394">
        <f>INDEX(Stores[region],MATCH(Sales[[#This Row],[store_no]],Stores[store_no],0))</f>
        <v>3</v>
      </c>
      <c r="F5394" t="str">
        <f>INDEX(Stores[storetype],MATCH(Sales[[#This Row],[store_no]],Stores[store_no],0))</f>
        <v>A</v>
      </c>
      <c r="G5394" t="str">
        <f>INDEX(Stores[location_city],MATCH(Sales[[#This Row],[store_no]],Stores[store_no],0))</f>
        <v>Omaha</v>
      </c>
      <c r="H5394" t="str">
        <f>INDEX(Stores[location_state],MATCH(Sales[[#This Row],[store_no]],Stores[store_no],0))</f>
        <v>Nebraska</v>
      </c>
      <c r="I5394">
        <f>INDEX(Stores[sqft],MATCH(Sales[[#This Row],[store_no]],Stores[store_no],0))</f>
        <v>40700</v>
      </c>
      <c r="J5394" s="4" t="str">
        <f>INDEX(Departments[dept_name],MATCH(Sales[[#This Row],[dept_no]],Departments[dept_no],0))</f>
        <v>Tools</v>
      </c>
      <c r="K5394" s="4" t="str">
        <f>CONCATENATE(Sales[[#This Row],[region]],Sales[[#This Row],[storetype]])</f>
        <v>3A</v>
      </c>
      <c r="L5394" s="4">
        <f>INDEX(RegionStoreCount[Store Count],MATCH(Sales[[#This Row],[RegionStoretype]],RegionStoreCount[Region/Type],0))</f>
        <v>9</v>
      </c>
      <c r="M5394" s="4">
        <f>AND(Sales[[#This Row],[date]]&lt;=TY_YTDMax,Sales[[#This Row],[date]]&gt;=TY_YTDMin)*Sales[[#This Row],[sales]]</f>
        <v>21025.204399999995</v>
      </c>
      <c r="N5394" s="4">
        <f>AND(Sales[[#This Row],[date]]&lt;=LY_YTDMax,Sales[[#This Row],[date]]&gt;=LY_YTDMin)*Sales[[#This Row],[sales]]</f>
        <v>0</v>
      </c>
      <c r="O5394" s="4">
        <f>AND(Sales[[#This Row],[date]]&gt;=YoY_Min,Sales[[#This Row],[date]]&lt;=TY_YTDMax)*(Sales[[#This Row],[sales]]/Sales[[#This Row],[sqft]])</f>
        <v>0.5165897886977886</v>
      </c>
      <c r="P5394" s="4">
        <f>SUMIF(Sales[RegionStoretype],Sales[[#This Row],[RegionStoretype]],Sales[YoY_SSF])/Sales[[#This Row],[Region_TypeCount]]</f>
        <v>53.603836561720975</v>
      </c>
    </row>
    <row r="5395" spans="1:16" x14ac:dyDescent="0.25">
      <c r="A5395" s="1">
        <v>43105</v>
      </c>
      <c r="B5395">
        <v>34</v>
      </c>
      <c r="C5395">
        <v>15</v>
      </c>
      <c r="D5395">
        <v>43157.277900000001</v>
      </c>
      <c r="E5395">
        <f>INDEX(Stores[region],MATCH(Sales[[#This Row],[store_no]],Stores[store_no],0))</f>
        <v>1</v>
      </c>
      <c r="F5395" t="str">
        <f>INDEX(Stores[storetype],MATCH(Sales[[#This Row],[store_no]],Stores[store_no],0))</f>
        <v>A</v>
      </c>
      <c r="G5395" t="str">
        <f>INDEX(Stores[location_city],MATCH(Sales[[#This Row],[store_no]],Stores[store_no],0))</f>
        <v>Toledo</v>
      </c>
      <c r="H5395" t="str">
        <f>INDEX(Stores[location_state],MATCH(Sales[[#This Row],[store_no]],Stores[store_no],0))</f>
        <v>Ohio</v>
      </c>
      <c r="I5395">
        <f>INDEX(Stores[sqft],MATCH(Sales[[#This Row],[store_no]],Stores[store_no],0))</f>
        <v>207900</v>
      </c>
      <c r="J5395" s="4" t="str">
        <f>INDEX(Departments[dept_name],MATCH(Sales[[#This Row],[dept_no]],Departments[dept_no],0))</f>
        <v>Music</v>
      </c>
      <c r="K5395" s="4" t="str">
        <f>CONCATENATE(Sales[[#This Row],[region]],Sales[[#This Row],[storetype]])</f>
        <v>1A</v>
      </c>
      <c r="L5395" s="4">
        <f>INDEX(RegionStoreCount[Store Count],MATCH(Sales[[#This Row],[RegionStoretype]],RegionStoreCount[Region/Type],0))</f>
        <v>5</v>
      </c>
      <c r="M5395" s="4">
        <f>AND(Sales[[#This Row],[date]]&lt;=TY_YTDMax,Sales[[#This Row],[date]]&gt;=TY_YTDMin)*Sales[[#This Row],[sales]]</f>
        <v>43157.277900000001</v>
      </c>
      <c r="N5395" s="4">
        <f>AND(Sales[[#This Row],[date]]&lt;=LY_YTDMax,Sales[[#This Row],[date]]&gt;=LY_YTDMin)*Sales[[#This Row],[sales]]</f>
        <v>0</v>
      </c>
      <c r="O5395" s="4">
        <f>AND(Sales[[#This Row],[date]]&gt;=YoY_Min,Sales[[#This Row],[date]]&lt;=TY_YTDMax)*(Sales[[#This Row],[sales]]/Sales[[#This Row],[sqft]])</f>
        <v>0.20758671428571429</v>
      </c>
      <c r="P5395" s="4">
        <f>SUMIF(Sales[RegionStoretype],Sales[[#This Row],[RegionStoretype]],Sales[YoY_SSF])/Sales[[#This Row],[Region_TypeCount]]</f>
        <v>59.469551530910678</v>
      </c>
    </row>
    <row r="5396" spans="1:16" x14ac:dyDescent="0.25">
      <c r="A5396" s="1">
        <v>43105</v>
      </c>
      <c r="B5396">
        <v>34</v>
      </c>
      <c r="C5396">
        <v>17</v>
      </c>
      <c r="D5396">
        <v>82793.867200000008</v>
      </c>
      <c r="E5396">
        <f>INDEX(Stores[region],MATCH(Sales[[#This Row],[store_no]],Stores[store_no],0))</f>
        <v>1</v>
      </c>
      <c r="F5396" t="str">
        <f>INDEX(Stores[storetype],MATCH(Sales[[#This Row],[store_no]],Stores[store_no],0))</f>
        <v>A</v>
      </c>
      <c r="G5396" t="str">
        <f>INDEX(Stores[location_city],MATCH(Sales[[#This Row],[store_no]],Stores[store_no],0))</f>
        <v>Toledo</v>
      </c>
      <c r="H5396" t="str">
        <f>INDEX(Stores[location_state],MATCH(Sales[[#This Row],[store_no]],Stores[store_no],0))</f>
        <v>Ohio</v>
      </c>
      <c r="I5396">
        <f>INDEX(Stores[sqft],MATCH(Sales[[#This Row],[store_no]],Stores[store_no],0))</f>
        <v>207900</v>
      </c>
      <c r="J5396" s="4" t="str">
        <f>INDEX(Departments[dept_name],MATCH(Sales[[#This Row],[dept_no]],Departments[dept_no],0))</f>
        <v>Shoes</v>
      </c>
      <c r="K5396" s="4" t="str">
        <f>CONCATENATE(Sales[[#This Row],[region]],Sales[[#This Row],[storetype]])</f>
        <v>1A</v>
      </c>
      <c r="L5396" s="4">
        <f>INDEX(RegionStoreCount[Store Count],MATCH(Sales[[#This Row],[RegionStoretype]],RegionStoreCount[Region/Type],0))</f>
        <v>5</v>
      </c>
      <c r="M5396" s="4">
        <f>AND(Sales[[#This Row],[date]]&lt;=TY_YTDMax,Sales[[#This Row],[date]]&gt;=TY_YTDMin)*Sales[[#This Row],[sales]]</f>
        <v>82793.867200000008</v>
      </c>
      <c r="N5396" s="4">
        <f>AND(Sales[[#This Row],[date]]&lt;=LY_YTDMax,Sales[[#This Row],[date]]&gt;=LY_YTDMin)*Sales[[#This Row],[sales]]</f>
        <v>0</v>
      </c>
      <c r="O5396" s="4">
        <f>AND(Sales[[#This Row],[date]]&gt;=YoY_Min,Sales[[#This Row],[date]]&lt;=TY_YTDMax)*(Sales[[#This Row],[sales]]/Sales[[#This Row],[sqft]])</f>
        <v>0.39823889947089952</v>
      </c>
      <c r="P5396" s="4">
        <f>SUMIF(Sales[RegionStoretype],Sales[[#This Row],[RegionStoretype]],Sales[YoY_SSF])/Sales[[#This Row],[Region_TypeCount]]</f>
        <v>59.469551530910678</v>
      </c>
    </row>
    <row r="5397" spans="1:16" x14ac:dyDescent="0.25">
      <c r="A5397" s="1">
        <v>43105</v>
      </c>
      <c r="B5397">
        <v>35</v>
      </c>
      <c r="C5397">
        <v>1</v>
      </c>
      <c r="D5397">
        <v>521.0172</v>
      </c>
      <c r="E5397">
        <f>INDEX(Stores[region],MATCH(Sales[[#This Row],[store_no]],Stores[store_no],0))</f>
        <v>3</v>
      </c>
      <c r="F5397" t="str">
        <f>INDEX(Stores[storetype],MATCH(Sales[[#This Row],[store_no]],Stores[store_no],0))</f>
        <v>C</v>
      </c>
      <c r="G5397" t="str">
        <f>INDEX(Stores[location_city],MATCH(Sales[[#This Row],[store_no]],Stores[store_no],0))</f>
        <v>Wichita</v>
      </c>
      <c r="H5397" t="str">
        <f>INDEX(Stores[location_state],MATCH(Sales[[#This Row],[store_no]],Stores[store_no],0))</f>
        <v>Kansas</v>
      </c>
      <c r="I5397">
        <f>INDEX(Stores[sqft],MATCH(Sales[[#This Row],[store_no]],Stores[store_no],0))</f>
        <v>72800</v>
      </c>
      <c r="J5397" s="4" t="str">
        <f>INDEX(Departments[dept_name],MATCH(Sales[[#This Row],[dept_no]],Departments[dept_no],0))</f>
        <v>Automotive</v>
      </c>
      <c r="K5397" s="4" t="str">
        <f>CONCATENATE(Sales[[#This Row],[region]],Sales[[#This Row],[storetype]])</f>
        <v>3C</v>
      </c>
      <c r="L5397" s="4">
        <f>INDEX(RegionStoreCount[Store Count],MATCH(Sales[[#This Row],[RegionStoretype]],RegionStoreCount[Region/Type],0))</f>
        <v>2</v>
      </c>
      <c r="M5397" s="4">
        <f>AND(Sales[[#This Row],[date]]&lt;=TY_YTDMax,Sales[[#This Row],[date]]&gt;=TY_YTDMin)*Sales[[#This Row],[sales]]</f>
        <v>521.0172</v>
      </c>
      <c r="N5397" s="4">
        <f>AND(Sales[[#This Row],[date]]&lt;=LY_YTDMax,Sales[[#This Row],[date]]&gt;=LY_YTDMin)*Sales[[#This Row],[sales]]</f>
        <v>0</v>
      </c>
      <c r="O5397" s="4">
        <f>AND(Sales[[#This Row],[date]]&gt;=YoY_Min,Sales[[#This Row],[date]]&lt;=TY_YTDMax)*(Sales[[#This Row],[sales]]/Sales[[#This Row],[sqft]])</f>
        <v>7.1568296703296702E-3</v>
      </c>
      <c r="P5397" s="4">
        <f>SUMIF(Sales[RegionStoretype],Sales[[#This Row],[RegionStoretype]],Sales[YoY_SSF])/Sales[[#This Row],[Region_TypeCount]]</f>
        <v>47.561479460925746</v>
      </c>
    </row>
    <row r="5398" spans="1:16" x14ac:dyDescent="0.25">
      <c r="A5398" s="1">
        <v>43105</v>
      </c>
      <c r="B5398">
        <v>35</v>
      </c>
      <c r="C5398">
        <v>4</v>
      </c>
      <c r="D5398">
        <v>12112.679</v>
      </c>
      <c r="E5398">
        <f>INDEX(Stores[region],MATCH(Sales[[#This Row],[store_no]],Stores[store_no],0))</f>
        <v>3</v>
      </c>
      <c r="F5398" t="str">
        <f>INDEX(Stores[storetype],MATCH(Sales[[#This Row],[store_no]],Stores[store_no],0))</f>
        <v>C</v>
      </c>
      <c r="G5398" t="str">
        <f>INDEX(Stores[location_city],MATCH(Sales[[#This Row],[store_no]],Stores[store_no],0))</f>
        <v>Wichita</v>
      </c>
      <c r="H5398" t="str">
        <f>INDEX(Stores[location_state],MATCH(Sales[[#This Row],[store_no]],Stores[store_no],0))</f>
        <v>Kansas</v>
      </c>
      <c r="I5398">
        <f>INDEX(Stores[sqft],MATCH(Sales[[#This Row],[store_no]],Stores[store_no],0))</f>
        <v>72800</v>
      </c>
      <c r="J5398" s="4" t="str">
        <f>INDEX(Departments[dept_name],MATCH(Sales[[#This Row],[dept_no]],Departments[dept_no],0))</f>
        <v>Books</v>
      </c>
      <c r="K5398" s="4" t="str">
        <f>CONCATENATE(Sales[[#This Row],[region]],Sales[[#This Row],[storetype]])</f>
        <v>3C</v>
      </c>
      <c r="L5398" s="4">
        <f>INDEX(RegionStoreCount[Store Count],MATCH(Sales[[#This Row],[RegionStoretype]],RegionStoreCount[Region/Type],0))</f>
        <v>2</v>
      </c>
      <c r="M5398" s="4">
        <f>AND(Sales[[#This Row],[date]]&lt;=TY_YTDMax,Sales[[#This Row],[date]]&gt;=TY_YTDMin)*Sales[[#This Row],[sales]]</f>
        <v>12112.679</v>
      </c>
      <c r="N5398" s="4">
        <f>AND(Sales[[#This Row],[date]]&lt;=LY_YTDMax,Sales[[#This Row],[date]]&gt;=LY_YTDMin)*Sales[[#This Row],[sales]]</f>
        <v>0</v>
      </c>
      <c r="O5398" s="4">
        <f>AND(Sales[[#This Row],[date]]&gt;=YoY_Min,Sales[[#This Row],[date]]&lt;=TY_YTDMax)*(Sales[[#This Row],[sales]]/Sales[[#This Row],[sqft]])</f>
        <v>0.1663829532967033</v>
      </c>
      <c r="P5398" s="4">
        <f>SUMIF(Sales[RegionStoretype],Sales[[#This Row],[RegionStoretype]],Sales[YoY_SSF])/Sales[[#This Row],[Region_TypeCount]]</f>
        <v>47.561479460925746</v>
      </c>
    </row>
    <row r="5399" spans="1:16" x14ac:dyDescent="0.25">
      <c r="A5399" s="1">
        <v>43105</v>
      </c>
      <c r="B5399">
        <v>35</v>
      </c>
      <c r="C5399">
        <v>6</v>
      </c>
      <c r="D5399">
        <v>55805.429799999998</v>
      </c>
      <c r="E5399">
        <f>INDEX(Stores[region],MATCH(Sales[[#This Row],[store_no]],Stores[store_no],0))</f>
        <v>3</v>
      </c>
      <c r="F5399" t="str">
        <f>INDEX(Stores[storetype],MATCH(Sales[[#This Row],[store_no]],Stores[store_no],0))</f>
        <v>C</v>
      </c>
      <c r="G5399" t="str">
        <f>INDEX(Stores[location_city],MATCH(Sales[[#This Row],[store_no]],Stores[store_no],0))</f>
        <v>Wichita</v>
      </c>
      <c r="H5399" t="str">
        <f>INDEX(Stores[location_state],MATCH(Sales[[#This Row],[store_no]],Stores[store_no],0))</f>
        <v>Kansas</v>
      </c>
      <c r="I5399">
        <f>INDEX(Stores[sqft],MATCH(Sales[[#This Row],[store_no]],Stores[store_no],0))</f>
        <v>72800</v>
      </c>
      <c r="J5399" s="4" t="str">
        <f>INDEX(Departments[dept_name],MATCH(Sales[[#This Row],[dept_no]],Departments[dept_no],0))</f>
        <v>Computers</v>
      </c>
      <c r="K5399" s="4" t="str">
        <f>CONCATENATE(Sales[[#This Row],[region]],Sales[[#This Row],[storetype]])</f>
        <v>3C</v>
      </c>
      <c r="L5399" s="4">
        <f>INDEX(RegionStoreCount[Store Count],MATCH(Sales[[#This Row],[RegionStoretype]],RegionStoreCount[Region/Type],0))</f>
        <v>2</v>
      </c>
      <c r="M5399" s="4">
        <f>AND(Sales[[#This Row],[date]]&lt;=TY_YTDMax,Sales[[#This Row],[date]]&gt;=TY_YTDMin)*Sales[[#This Row],[sales]]</f>
        <v>55805.429799999998</v>
      </c>
      <c r="N5399" s="4">
        <f>AND(Sales[[#This Row],[date]]&lt;=LY_YTDMax,Sales[[#This Row],[date]]&gt;=LY_YTDMin)*Sales[[#This Row],[sales]]</f>
        <v>0</v>
      </c>
      <c r="O5399" s="4">
        <f>AND(Sales[[#This Row],[date]]&gt;=YoY_Min,Sales[[#This Row],[date]]&lt;=TY_YTDMax)*(Sales[[#This Row],[sales]]/Sales[[#This Row],[sqft]])</f>
        <v>0.76655810164835159</v>
      </c>
      <c r="P5399" s="4">
        <f>SUMIF(Sales[RegionStoretype],Sales[[#This Row],[RegionStoretype]],Sales[YoY_SSF])/Sales[[#This Row],[Region_TypeCount]]</f>
        <v>47.561479460925746</v>
      </c>
    </row>
    <row r="5400" spans="1:16" x14ac:dyDescent="0.25">
      <c r="A5400" s="1">
        <v>43105</v>
      </c>
      <c r="B5400">
        <v>36</v>
      </c>
      <c r="C5400">
        <v>2</v>
      </c>
      <c r="D5400">
        <v>53704.545099999996</v>
      </c>
      <c r="E5400">
        <f>INDEX(Stores[region],MATCH(Sales[[#This Row],[store_no]],Stores[store_no],0))</f>
        <v>2</v>
      </c>
      <c r="F5400" t="str">
        <f>INDEX(Stores[storetype],MATCH(Sales[[#This Row],[store_no]],Stores[store_no],0))</f>
        <v>A</v>
      </c>
      <c r="G5400" t="str">
        <f>INDEX(Stores[location_city],MATCH(Sales[[#This Row],[store_no]],Stores[store_no],0))</f>
        <v>Aurora</v>
      </c>
      <c r="H5400" t="str">
        <f>INDEX(Stores[location_state],MATCH(Sales[[#This Row],[store_no]],Stores[store_no],0))</f>
        <v>Illinois</v>
      </c>
      <c r="I5400">
        <f>INDEX(Stores[sqft],MATCH(Sales[[#This Row],[store_no]],Stores[store_no],0))</f>
        <v>209900</v>
      </c>
      <c r="J5400" s="4" t="str">
        <f>INDEX(Departments[dept_name],MATCH(Sales[[#This Row],[dept_no]],Departments[dept_no],0))</f>
        <v>Baby</v>
      </c>
      <c r="K5400" s="4" t="str">
        <f>CONCATENATE(Sales[[#This Row],[region]],Sales[[#This Row],[storetype]])</f>
        <v>2A</v>
      </c>
      <c r="L5400" s="4">
        <f>INDEX(RegionStoreCount[Store Count],MATCH(Sales[[#This Row],[RegionStoretype]],RegionStoreCount[Region/Type],0))</f>
        <v>5</v>
      </c>
      <c r="M5400" s="4">
        <f>AND(Sales[[#This Row],[date]]&lt;=TY_YTDMax,Sales[[#This Row],[date]]&gt;=TY_YTDMin)*Sales[[#This Row],[sales]]</f>
        <v>53704.545099999996</v>
      </c>
      <c r="N5400" s="4">
        <f>AND(Sales[[#This Row],[date]]&lt;=LY_YTDMax,Sales[[#This Row],[date]]&gt;=LY_YTDMin)*Sales[[#This Row],[sales]]</f>
        <v>0</v>
      </c>
      <c r="O5400" s="4">
        <f>AND(Sales[[#This Row],[date]]&gt;=YoY_Min,Sales[[#This Row],[date]]&lt;=TY_YTDMax)*(Sales[[#This Row],[sales]]/Sales[[#This Row],[sqft]])</f>
        <v>0.25585776607908528</v>
      </c>
      <c r="P5400" s="4">
        <f>SUMIF(Sales[RegionStoretype],Sales[[#This Row],[RegionStoretype]],Sales[YoY_SSF])/Sales[[#This Row],[Region_TypeCount]]</f>
        <v>60.052789354368521</v>
      </c>
    </row>
    <row r="5401" spans="1:16" x14ac:dyDescent="0.25">
      <c r="A5401" s="1">
        <v>43105</v>
      </c>
      <c r="B5401">
        <v>36</v>
      </c>
      <c r="C5401">
        <v>6</v>
      </c>
      <c r="D5401">
        <v>42275.64880000001</v>
      </c>
      <c r="E5401">
        <f>INDEX(Stores[region],MATCH(Sales[[#This Row],[store_no]],Stores[store_no],0))</f>
        <v>2</v>
      </c>
      <c r="F5401" t="str">
        <f>INDEX(Stores[storetype],MATCH(Sales[[#This Row],[store_no]],Stores[store_no],0))</f>
        <v>A</v>
      </c>
      <c r="G5401" t="str">
        <f>INDEX(Stores[location_city],MATCH(Sales[[#This Row],[store_no]],Stores[store_no],0))</f>
        <v>Aurora</v>
      </c>
      <c r="H5401" t="str">
        <f>INDEX(Stores[location_state],MATCH(Sales[[#This Row],[store_no]],Stores[store_no],0))</f>
        <v>Illinois</v>
      </c>
      <c r="I5401">
        <f>INDEX(Stores[sqft],MATCH(Sales[[#This Row],[store_no]],Stores[store_no],0))</f>
        <v>209900</v>
      </c>
      <c r="J5401" s="4" t="str">
        <f>INDEX(Departments[dept_name],MATCH(Sales[[#This Row],[dept_no]],Departments[dept_no],0))</f>
        <v>Computers</v>
      </c>
      <c r="K5401" s="4" t="str">
        <f>CONCATENATE(Sales[[#This Row],[region]],Sales[[#This Row],[storetype]])</f>
        <v>2A</v>
      </c>
      <c r="L5401" s="4">
        <f>INDEX(RegionStoreCount[Store Count],MATCH(Sales[[#This Row],[RegionStoretype]],RegionStoreCount[Region/Type],0))</f>
        <v>5</v>
      </c>
      <c r="M5401" s="4">
        <f>AND(Sales[[#This Row],[date]]&lt;=TY_YTDMax,Sales[[#This Row],[date]]&gt;=TY_YTDMin)*Sales[[#This Row],[sales]]</f>
        <v>42275.64880000001</v>
      </c>
      <c r="N5401" s="4">
        <f>AND(Sales[[#This Row],[date]]&lt;=LY_YTDMax,Sales[[#This Row],[date]]&gt;=LY_YTDMin)*Sales[[#This Row],[sales]]</f>
        <v>0</v>
      </c>
      <c r="O5401" s="4">
        <f>AND(Sales[[#This Row],[date]]&gt;=YoY_Min,Sales[[#This Row],[date]]&lt;=TY_YTDMax)*(Sales[[#This Row],[sales]]/Sales[[#This Row],[sqft]])</f>
        <v>0.20140852215340643</v>
      </c>
      <c r="P5401" s="4">
        <f>SUMIF(Sales[RegionStoretype],Sales[[#This Row],[RegionStoretype]],Sales[YoY_SSF])/Sales[[#This Row],[Region_TypeCount]]</f>
        <v>60.052789354368521</v>
      </c>
    </row>
    <row r="5402" spans="1:16" x14ac:dyDescent="0.25">
      <c r="A5402" s="1">
        <v>43105</v>
      </c>
      <c r="B5402">
        <v>36</v>
      </c>
      <c r="C5402">
        <v>7</v>
      </c>
      <c r="D5402">
        <v>19101.154600000002</v>
      </c>
      <c r="E5402">
        <f>INDEX(Stores[region],MATCH(Sales[[#This Row],[store_no]],Stores[store_no],0))</f>
        <v>2</v>
      </c>
      <c r="F5402" t="str">
        <f>INDEX(Stores[storetype],MATCH(Sales[[#This Row],[store_no]],Stores[store_no],0))</f>
        <v>A</v>
      </c>
      <c r="G5402" t="str">
        <f>INDEX(Stores[location_city],MATCH(Sales[[#This Row],[store_no]],Stores[store_no],0))</f>
        <v>Aurora</v>
      </c>
      <c r="H5402" t="str">
        <f>INDEX(Stores[location_state],MATCH(Sales[[#This Row],[store_no]],Stores[store_no],0))</f>
        <v>Illinois</v>
      </c>
      <c r="I5402">
        <f>INDEX(Stores[sqft],MATCH(Sales[[#This Row],[store_no]],Stores[store_no],0))</f>
        <v>209900</v>
      </c>
      <c r="J5402" s="4" t="str">
        <f>INDEX(Departments[dept_name],MATCH(Sales[[#This Row],[dept_no]],Departments[dept_no],0))</f>
        <v>Electronics</v>
      </c>
      <c r="K5402" s="4" t="str">
        <f>CONCATENATE(Sales[[#This Row],[region]],Sales[[#This Row],[storetype]])</f>
        <v>2A</v>
      </c>
      <c r="L5402" s="4">
        <f>INDEX(RegionStoreCount[Store Count],MATCH(Sales[[#This Row],[RegionStoretype]],RegionStoreCount[Region/Type],0))</f>
        <v>5</v>
      </c>
      <c r="M5402" s="4">
        <f>AND(Sales[[#This Row],[date]]&lt;=TY_YTDMax,Sales[[#This Row],[date]]&gt;=TY_YTDMin)*Sales[[#This Row],[sales]]</f>
        <v>19101.154600000002</v>
      </c>
      <c r="N5402" s="4">
        <f>AND(Sales[[#This Row],[date]]&lt;=LY_YTDMax,Sales[[#This Row],[date]]&gt;=LY_YTDMin)*Sales[[#This Row],[sales]]</f>
        <v>0</v>
      </c>
      <c r="O5402" s="4">
        <f>AND(Sales[[#This Row],[date]]&gt;=YoY_Min,Sales[[#This Row],[date]]&lt;=TY_YTDMax)*(Sales[[#This Row],[sales]]/Sales[[#This Row],[sqft]])</f>
        <v>9.1001212958551694E-2</v>
      </c>
      <c r="P5402" s="4">
        <f>SUMIF(Sales[RegionStoretype],Sales[[#This Row],[RegionStoretype]],Sales[YoY_SSF])/Sales[[#This Row],[Region_TypeCount]]</f>
        <v>60.052789354368521</v>
      </c>
    </row>
    <row r="5403" spans="1:16" x14ac:dyDescent="0.25">
      <c r="A5403" s="1">
        <v>43105</v>
      </c>
      <c r="B5403">
        <v>37</v>
      </c>
      <c r="C5403">
        <v>2</v>
      </c>
      <c r="D5403">
        <v>80041.607199999999</v>
      </c>
      <c r="E5403">
        <f>INDEX(Stores[region],MATCH(Sales[[#This Row],[store_no]],Stores[store_no],0))</f>
        <v>3</v>
      </c>
      <c r="F5403" t="str">
        <f>INDEX(Stores[storetype],MATCH(Sales[[#This Row],[store_no]],Stores[store_no],0))</f>
        <v>C</v>
      </c>
      <c r="G5403" t="str">
        <f>INDEX(Stores[location_city],MATCH(Sales[[#This Row],[store_no]],Stores[store_no],0))</f>
        <v>Lincoln</v>
      </c>
      <c r="H5403" t="str">
        <f>INDEX(Stores[location_state],MATCH(Sales[[#This Row],[store_no]],Stores[store_no],0))</f>
        <v>Nebraska</v>
      </c>
      <c r="I5403">
        <f>INDEX(Stores[sqft],MATCH(Sales[[#This Row],[store_no]],Stores[store_no],0))</f>
        <v>161300</v>
      </c>
      <c r="J5403" s="4" t="str">
        <f>INDEX(Departments[dept_name],MATCH(Sales[[#This Row],[dept_no]],Departments[dept_no],0))</f>
        <v>Baby</v>
      </c>
      <c r="K5403" s="4" t="str">
        <f>CONCATENATE(Sales[[#This Row],[region]],Sales[[#This Row],[storetype]])</f>
        <v>3C</v>
      </c>
      <c r="L5403" s="4">
        <f>INDEX(RegionStoreCount[Store Count],MATCH(Sales[[#This Row],[RegionStoretype]],RegionStoreCount[Region/Type],0))</f>
        <v>2</v>
      </c>
      <c r="M5403" s="4">
        <f>AND(Sales[[#This Row],[date]]&lt;=TY_YTDMax,Sales[[#This Row],[date]]&gt;=TY_YTDMin)*Sales[[#This Row],[sales]]</f>
        <v>80041.607199999999</v>
      </c>
      <c r="N5403" s="4">
        <f>AND(Sales[[#This Row],[date]]&lt;=LY_YTDMax,Sales[[#This Row],[date]]&gt;=LY_YTDMin)*Sales[[#This Row],[sales]]</f>
        <v>0</v>
      </c>
      <c r="O5403" s="4">
        <f>AND(Sales[[#This Row],[date]]&gt;=YoY_Min,Sales[[#This Row],[date]]&lt;=TY_YTDMax)*(Sales[[#This Row],[sales]]/Sales[[#This Row],[sqft]])</f>
        <v>0.49622819094854309</v>
      </c>
      <c r="P5403" s="4">
        <f>SUMIF(Sales[RegionStoretype],Sales[[#This Row],[RegionStoretype]],Sales[YoY_SSF])/Sales[[#This Row],[Region_TypeCount]]</f>
        <v>47.561479460925746</v>
      </c>
    </row>
    <row r="5404" spans="1:16" x14ac:dyDescent="0.25">
      <c r="A5404" s="1">
        <v>43105</v>
      </c>
      <c r="B5404">
        <v>37</v>
      </c>
      <c r="C5404">
        <v>4</v>
      </c>
      <c r="D5404">
        <v>11278.339600000001</v>
      </c>
      <c r="E5404">
        <f>INDEX(Stores[region],MATCH(Sales[[#This Row],[store_no]],Stores[store_no],0))</f>
        <v>3</v>
      </c>
      <c r="F5404" t="str">
        <f>INDEX(Stores[storetype],MATCH(Sales[[#This Row],[store_no]],Stores[store_no],0))</f>
        <v>C</v>
      </c>
      <c r="G5404" t="str">
        <f>INDEX(Stores[location_city],MATCH(Sales[[#This Row],[store_no]],Stores[store_no],0))</f>
        <v>Lincoln</v>
      </c>
      <c r="H5404" t="str">
        <f>INDEX(Stores[location_state],MATCH(Sales[[#This Row],[store_no]],Stores[store_no],0))</f>
        <v>Nebraska</v>
      </c>
      <c r="I5404">
        <f>INDEX(Stores[sqft],MATCH(Sales[[#This Row],[store_no]],Stores[store_no],0))</f>
        <v>161300</v>
      </c>
      <c r="J5404" s="4" t="str">
        <f>INDEX(Departments[dept_name],MATCH(Sales[[#This Row],[dept_no]],Departments[dept_no],0))</f>
        <v>Books</v>
      </c>
      <c r="K5404" s="4" t="str">
        <f>CONCATENATE(Sales[[#This Row],[region]],Sales[[#This Row],[storetype]])</f>
        <v>3C</v>
      </c>
      <c r="L5404" s="4">
        <f>INDEX(RegionStoreCount[Store Count],MATCH(Sales[[#This Row],[RegionStoretype]],RegionStoreCount[Region/Type],0))</f>
        <v>2</v>
      </c>
      <c r="M5404" s="4">
        <f>AND(Sales[[#This Row],[date]]&lt;=TY_YTDMax,Sales[[#This Row],[date]]&gt;=TY_YTDMin)*Sales[[#This Row],[sales]]</f>
        <v>11278.339600000001</v>
      </c>
      <c r="N5404" s="4">
        <f>AND(Sales[[#This Row],[date]]&lt;=LY_YTDMax,Sales[[#This Row],[date]]&gt;=LY_YTDMin)*Sales[[#This Row],[sales]]</f>
        <v>0</v>
      </c>
      <c r="O5404" s="4">
        <f>AND(Sales[[#This Row],[date]]&gt;=YoY_Min,Sales[[#This Row],[date]]&lt;=TY_YTDMax)*(Sales[[#This Row],[sales]]/Sales[[#This Row],[sqft]])</f>
        <v>6.9921510229386238E-2</v>
      </c>
      <c r="P5404" s="4">
        <f>SUMIF(Sales[RegionStoretype],Sales[[#This Row],[RegionStoretype]],Sales[YoY_SSF])/Sales[[#This Row],[Region_TypeCount]]</f>
        <v>47.561479460925746</v>
      </c>
    </row>
    <row r="5405" spans="1:16" x14ac:dyDescent="0.25">
      <c r="A5405" s="1">
        <v>43105</v>
      </c>
      <c r="B5405">
        <v>37</v>
      </c>
      <c r="C5405">
        <v>10</v>
      </c>
      <c r="D5405">
        <v>25998.750800000002</v>
      </c>
      <c r="E5405">
        <f>INDEX(Stores[region],MATCH(Sales[[#This Row],[store_no]],Stores[store_no],0))</f>
        <v>3</v>
      </c>
      <c r="F5405" t="str">
        <f>INDEX(Stores[storetype],MATCH(Sales[[#This Row],[store_no]],Stores[store_no],0))</f>
        <v>C</v>
      </c>
      <c r="G5405" t="str">
        <f>INDEX(Stores[location_city],MATCH(Sales[[#This Row],[store_no]],Stores[store_no],0))</f>
        <v>Lincoln</v>
      </c>
      <c r="H5405" t="str">
        <f>INDEX(Stores[location_state],MATCH(Sales[[#This Row],[store_no]],Stores[store_no],0))</f>
        <v>Nebraska</v>
      </c>
      <c r="I5405">
        <f>INDEX(Stores[sqft],MATCH(Sales[[#This Row],[store_no]],Stores[store_no],0))</f>
        <v>161300</v>
      </c>
      <c r="J5405" s="4" t="str">
        <f>INDEX(Departments[dept_name],MATCH(Sales[[#This Row],[dept_no]],Departments[dept_no],0))</f>
        <v>Health</v>
      </c>
      <c r="K5405" s="4" t="str">
        <f>CONCATENATE(Sales[[#This Row],[region]],Sales[[#This Row],[storetype]])</f>
        <v>3C</v>
      </c>
      <c r="L5405" s="4">
        <f>INDEX(RegionStoreCount[Store Count],MATCH(Sales[[#This Row],[RegionStoretype]],RegionStoreCount[Region/Type],0))</f>
        <v>2</v>
      </c>
      <c r="M5405" s="4">
        <f>AND(Sales[[#This Row],[date]]&lt;=TY_YTDMax,Sales[[#This Row],[date]]&gt;=TY_YTDMin)*Sales[[#This Row],[sales]]</f>
        <v>25998.750800000002</v>
      </c>
      <c r="N5405" s="4">
        <f>AND(Sales[[#This Row],[date]]&lt;=LY_YTDMax,Sales[[#This Row],[date]]&gt;=LY_YTDMin)*Sales[[#This Row],[sales]]</f>
        <v>0</v>
      </c>
      <c r="O5405" s="4">
        <f>AND(Sales[[#This Row],[date]]&gt;=YoY_Min,Sales[[#This Row],[date]]&lt;=TY_YTDMax)*(Sales[[#This Row],[sales]]/Sales[[#This Row],[sqft]])</f>
        <v>0.16118258400495972</v>
      </c>
      <c r="P5405" s="4">
        <f>SUMIF(Sales[RegionStoretype],Sales[[#This Row],[RegionStoretype]],Sales[YoY_SSF])/Sales[[#This Row],[Region_TypeCount]]</f>
        <v>47.561479460925746</v>
      </c>
    </row>
    <row r="5406" spans="1:16" x14ac:dyDescent="0.25">
      <c r="A5406" s="1">
        <v>43105</v>
      </c>
      <c r="B5406">
        <v>37</v>
      </c>
      <c r="C5406">
        <v>14</v>
      </c>
      <c r="D5406">
        <v>39114.025300000001</v>
      </c>
      <c r="E5406">
        <f>INDEX(Stores[region],MATCH(Sales[[#This Row],[store_no]],Stores[store_no],0))</f>
        <v>3</v>
      </c>
      <c r="F5406" t="str">
        <f>INDEX(Stores[storetype],MATCH(Sales[[#This Row],[store_no]],Stores[store_no],0))</f>
        <v>C</v>
      </c>
      <c r="G5406" t="str">
        <f>INDEX(Stores[location_city],MATCH(Sales[[#This Row],[store_no]],Stores[store_no],0))</f>
        <v>Lincoln</v>
      </c>
      <c r="H5406" t="str">
        <f>INDEX(Stores[location_state],MATCH(Sales[[#This Row],[store_no]],Stores[store_no],0))</f>
        <v>Nebraska</v>
      </c>
      <c r="I5406">
        <f>INDEX(Stores[sqft],MATCH(Sales[[#This Row],[store_no]],Stores[store_no],0))</f>
        <v>161300</v>
      </c>
      <c r="J5406" s="4" t="str">
        <f>INDEX(Departments[dept_name],MATCH(Sales[[#This Row],[dept_no]],Departments[dept_no],0))</f>
        <v>Movies</v>
      </c>
      <c r="K5406" s="4" t="str">
        <f>CONCATENATE(Sales[[#This Row],[region]],Sales[[#This Row],[storetype]])</f>
        <v>3C</v>
      </c>
      <c r="L5406" s="4">
        <f>INDEX(RegionStoreCount[Store Count],MATCH(Sales[[#This Row],[RegionStoretype]],RegionStoreCount[Region/Type],0))</f>
        <v>2</v>
      </c>
      <c r="M5406" s="4">
        <f>AND(Sales[[#This Row],[date]]&lt;=TY_YTDMax,Sales[[#This Row],[date]]&gt;=TY_YTDMin)*Sales[[#This Row],[sales]]</f>
        <v>39114.025300000001</v>
      </c>
      <c r="N5406" s="4">
        <f>AND(Sales[[#This Row],[date]]&lt;=LY_YTDMax,Sales[[#This Row],[date]]&gt;=LY_YTDMin)*Sales[[#This Row],[sales]]</f>
        <v>0</v>
      </c>
      <c r="O5406" s="4">
        <f>AND(Sales[[#This Row],[date]]&gt;=YoY_Min,Sales[[#This Row],[date]]&lt;=TY_YTDMax)*(Sales[[#This Row],[sales]]/Sales[[#This Row],[sqft]])</f>
        <v>0.24249240731556107</v>
      </c>
      <c r="P5406" s="4">
        <f>SUMIF(Sales[RegionStoretype],Sales[[#This Row],[RegionStoretype]],Sales[YoY_SSF])/Sales[[#This Row],[Region_TypeCount]]</f>
        <v>47.561479460925746</v>
      </c>
    </row>
    <row r="5407" spans="1:16" x14ac:dyDescent="0.25">
      <c r="A5407" s="1">
        <v>43105</v>
      </c>
      <c r="B5407">
        <v>37</v>
      </c>
      <c r="C5407">
        <v>15</v>
      </c>
      <c r="D5407">
        <v>650.12490000000003</v>
      </c>
      <c r="E5407">
        <f>INDEX(Stores[region],MATCH(Sales[[#This Row],[store_no]],Stores[store_no],0))</f>
        <v>3</v>
      </c>
      <c r="F5407" t="str">
        <f>INDEX(Stores[storetype],MATCH(Sales[[#This Row],[store_no]],Stores[store_no],0))</f>
        <v>C</v>
      </c>
      <c r="G5407" t="str">
        <f>INDEX(Stores[location_city],MATCH(Sales[[#This Row],[store_no]],Stores[store_no],0))</f>
        <v>Lincoln</v>
      </c>
      <c r="H5407" t="str">
        <f>INDEX(Stores[location_state],MATCH(Sales[[#This Row],[store_no]],Stores[store_no],0))</f>
        <v>Nebraska</v>
      </c>
      <c r="I5407">
        <f>INDEX(Stores[sqft],MATCH(Sales[[#This Row],[store_no]],Stores[store_no],0))</f>
        <v>161300</v>
      </c>
      <c r="J5407" s="4" t="str">
        <f>INDEX(Departments[dept_name],MATCH(Sales[[#This Row],[dept_no]],Departments[dept_no],0))</f>
        <v>Music</v>
      </c>
      <c r="K5407" s="4" t="str">
        <f>CONCATENATE(Sales[[#This Row],[region]],Sales[[#This Row],[storetype]])</f>
        <v>3C</v>
      </c>
      <c r="L5407" s="4">
        <f>INDEX(RegionStoreCount[Store Count],MATCH(Sales[[#This Row],[RegionStoretype]],RegionStoreCount[Region/Type],0))</f>
        <v>2</v>
      </c>
      <c r="M5407" s="4">
        <f>AND(Sales[[#This Row],[date]]&lt;=TY_YTDMax,Sales[[#This Row],[date]]&gt;=TY_YTDMin)*Sales[[#This Row],[sales]]</f>
        <v>650.12490000000003</v>
      </c>
      <c r="N5407" s="4">
        <f>AND(Sales[[#This Row],[date]]&lt;=LY_YTDMax,Sales[[#This Row],[date]]&gt;=LY_YTDMin)*Sales[[#This Row],[sales]]</f>
        <v>0</v>
      </c>
      <c r="O5407" s="4">
        <f>AND(Sales[[#This Row],[date]]&gt;=YoY_Min,Sales[[#This Row],[date]]&lt;=TY_YTDMax)*(Sales[[#This Row],[sales]]/Sales[[#This Row],[sqft]])</f>
        <v>4.0305325480471171E-3</v>
      </c>
      <c r="P5407" s="4">
        <f>SUMIF(Sales[RegionStoretype],Sales[[#This Row],[RegionStoretype]],Sales[YoY_SSF])/Sales[[#This Row],[Region_TypeCount]]</f>
        <v>47.561479460925746</v>
      </c>
    </row>
    <row r="5408" spans="1:16" x14ac:dyDescent="0.25">
      <c r="A5408" s="1">
        <v>43105</v>
      </c>
      <c r="B5408">
        <v>38</v>
      </c>
      <c r="C5408">
        <v>6</v>
      </c>
      <c r="D5408">
        <v>3821.6682999999998</v>
      </c>
      <c r="E5408">
        <f>INDEX(Stores[region],MATCH(Sales[[#This Row],[store_no]],Stores[store_no],0))</f>
        <v>2</v>
      </c>
      <c r="F5408" t="str">
        <f>INDEX(Stores[storetype],MATCH(Sales[[#This Row],[store_no]],Stores[store_no],0))</f>
        <v>C</v>
      </c>
      <c r="G5408" t="str">
        <f>INDEX(Stores[location_city],MATCH(Sales[[#This Row],[store_no]],Stores[store_no],0))</f>
        <v>Hinsdale</v>
      </c>
      <c r="H5408" t="str">
        <f>INDEX(Stores[location_state],MATCH(Sales[[#This Row],[store_no]],Stores[store_no],0))</f>
        <v>Illinois</v>
      </c>
      <c r="I5408">
        <f>INDEX(Stores[sqft],MATCH(Sales[[#This Row],[store_no]],Stores[store_no],0))</f>
        <v>155600</v>
      </c>
      <c r="J5408" s="4" t="str">
        <f>INDEX(Departments[dept_name],MATCH(Sales[[#This Row],[dept_no]],Departments[dept_no],0))</f>
        <v>Computers</v>
      </c>
      <c r="K5408" s="4" t="str">
        <f>CONCATENATE(Sales[[#This Row],[region]],Sales[[#This Row],[storetype]])</f>
        <v>2C</v>
      </c>
      <c r="L5408" s="4">
        <f>INDEX(RegionStoreCount[Store Count],MATCH(Sales[[#This Row],[RegionStoretype]],RegionStoreCount[Region/Type],0))</f>
        <v>1</v>
      </c>
      <c r="M5408" s="4">
        <f>AND(Sales[[#This Row],[date]]&lt;=TY_YTDMax,Sales[[#This Row],[date]]&gt;=TY_YTDMin)*Sales[[#This Row],[sales]]</f>
        <v>3821.6682999999998</v>
      </c>
      <c r="N5408" s="4">
        <f>AND(Sales[[#This Row],[date]]&lt;=LY_YTDMax,Sales[[#This Row],[date]]&gt;=LY_YTDMin)*Sales[[#This Row],[sales]]</f>
        <v>0</v>
      </c>
      <c r="O5408" s="4">
        <f>AND(Sales[[#This Row],[date]]&gt;=YoY_Min,Sales[[#This Row],[date]]&lt;=TY_YTDMax)*(Sales[[#This Row],[sales]]/Sales[[#This Row],[sqft]])</f>
        <v>2.4560850257069406E-2</v>
      </c>
      <c r="P5408" s="4">
        <f>SUMIF(Sales[RegionStoretype],Sales[[#This Row],[RegionStoretype]],Sales[YoY_SSF])/Sales[[#This Row],[Region_TypeCount]]</f>
        <v>44.537621913239086</v>
      </c>
    </row>
    <row r="5409" spans="1:16" x14ac:dyDescent="0.25">
      <c r="A5409" s="1">
        <v>43105</v>
      </c>
      <c r="B5409">
        <v>38</v>
      </c>
      <c r="C5409">
        <v>7</v>
      </c>
      <c r="D5409">
        <v>45933.853499999997</v>
      </c>
      <c r="E5409">
        <f>INDEX(Stores[region],MATCH(Sales[[#This Row],[store_no]],Stores[store_no],0))</f>
        <v>2</v>
      </c>
      <c r="F5409" t="str">
        <f>INDEX(Stores[storetype],MATCH(Sales[[#This Row],[store_no]],Stores[store_no],0))</f>
        <v>C</v>
      </c>
      <c r="G5409" t="str">
        <f>INDEX(Stores[location_city],MATCH(Sales[[#This Row],[store_no]],Stores[store_no],0))</f>
        <v>Hinsdale</v>
      </c>
      <c r="H5409" t="str">
        <f>INDEX(Stores[location_state],MATCH(Sales[[#This Row],[store_no]],Stores[store_no],0))</f>
        <v>Illinois</v>
      </c>
      <c r="I5409">
        <f>INDEX(Stores[sqft],MATCH(Sales[[#This Row],[store_no]],Stores[store_no],0))</f>
        <v>155600</v>
      </c>
      <c r="J5409" s="4" t="str">
        <f>INDEX(Departments[dept_name],MATCH(Sales[[#This Row],[dept_no]],Departments[dept_no],0))</f>
        <v>Electronics</v>
      </c>
      <c r="K5409" s="4" t="str">
        <f>CONCATENATE(Sales[[#This Row],[region]],Sales[[#This Row],[storetype]])</f>
        <v>2C</v>
      </c>
      <c r="L5409" s="4">
        <f>INDEX(RegionStoreCount[Store Count],MATCH(Sales[[#This Row],[RegionStoretype]],RegionStoreCount[Region/Type],0))</f>
        <v>1</v>
      </c>
      <c r="M5409" s="4">
        <f>AND(Sales[[#This Row],[date]]&lt;=TY_YTDMax,Sales[[#This Row],[date]]&gt;=TY_YTDMin)*Sales[[#This Row],[sales]]</f>
        <v>45933.853499999997</v>
      </c>
      <c r="N5409" s="4">
        <f>AND(Sales[[#This Row],[date]]&lt;=LY_YTDMax,Sales[[#This Row],[date]]&gt;=LY_YTDMin)*Sales[[#This Row],[sales]]</f>
        <v>0</v>
      </c>
      <c r="O5409" s="4">
        <f>AND(Sales[[#This Row],[date]]&gt;=YoY_Min,Sales[[#This Row],[date]]&lt;=TY_YTDMax)*(Sales[[#This Row],[sales]]/Sales[[#This Row],[sqft]])</f>
        <v>0.29520471401028275</v>
      </c>
      <c r="P5409" s="4">
        <f>SUMIF(Sales[RegionStoretype],Sales[[#This Row],[RegionStoretype]],Sales[YoY_SSF])/Sales[[#This Row],[Region_TypeCount]]</f>
        <v>44.537621913239086</v>
      </c>
    </row>
    <row r="5410" spans="1:16" x14ac:dyDescent="0.25">
      <c r="A5410" s="1">
        <v>43112</v>
      </c>
      <c r="B5410">
        <v>1</v>
      </c>
      <c r="C5410">
        <v>1</v>
      </c>
      <c r="D5410">
        <v>11202.6294</v>
      </c>
      <c r="E5410">
        <f>INDEX(Stores[region],MATCH(Sales[[#This Row],[store_no]],Stores[store_no],0))</f>
        <v>1</v>
      </c>
      <c r="F5410" t="str">
        <f>INDEX(Stores[storetype],MATCH(Sales[[#This Row],[store_no]],Stores[store_no],0))</f>
        <v>A</v>
      </c>
      <c r="G5410" t="str">
        <f>INDEX(Stores[location_city],MATCH(Sales[[#This Row],[store_no]],Stores[store_no],0))</f>
        <v>Ann Arbor</v>
      </c>
      <c r="H5410" t="str">
        <f>INDEX(Stores[location_state],MATCH(Sales[[#This Row],[store_no]],Stores[store_no],0))</f>
        <v>Michigan</v>
      </c>
      <c r="I5410">
        <f>INDEX(Stores[sqft],MATCH(Sales[[#This Row],[store_no]],Stores[store_no],0))</f>
        <v>100600</v>
      </c>
      <c r="J5410" s="4" t="str">
        <f>INDEX(Departments[dept_name],MATCH(Sales[[#This Row],[dept_no]],Departments[dept_no],0))</f>
        <v>Automotive</v>
      </c>
      <c r="K5410" s="4" t="str">
        <f>CONCATENATE(Sales[[#This Row],[region]],Sales[[#This Row],[storetype]])</f>
        <v>1A</v>
      </c>
      <c r="L5410" s="4">
        <f>INDEX(RegionStoreCount[Store Count],MATCH(Sales[[#This Row],[RegionStoretype]],RegionStoreCount[Region/Type],0))</f>
        <v>5</v>
      </c>
      <c r="M5410" s="4">
        <f>AND(Sales[[#This Row],[date]]&lt;=TY_YTDMax,Sales[[#This Row],[date]]&gt;=TY_YTDMin)*Sales[[#This Row],[sales]]</f>
        <v>11202.6294</v>
      </c>
      <c r="N5410" s="4">
        <f>AND(Sales[[#This Row],[date]]&lt;=LY_YTDMax,Sales[[#This Row],[date]]&gt;=LY_YTDMin)*Sales[[#This Row],[sales]]</f>
        <v>0</v>
      </c>
      <c r="O5410" s="4">
        <f>AND(Sales[[#This Row],[date]]&gt;=YoY_Min,Sales[[#This Row],[date]]&lt;=TY_YTDMax)*(Sales[[#This Row],[sales]]/Sales[[#This Row],[sqft]])</f>
        <v>0.11135814512922465</v>
      </c>
      <c r="P5410" s="4">
        <f>SUMIF(Sales[RegionStoretype],Sales[[#This Row],[RegionStoretype]],Sales[YoY_SSF])/Sales[[#This Row],[Region_TypeCount]]</f>
        <v>59.469551530910678</v>
      </c>
    </row>
    <row r="5411" spans="1:16" x14ac:dyDescent="0.25">
      <c r="A5411" s="1">
        <v>43112</v>
      </c>
      <c r="B5411">
        <v>1</v>
      </c>
      <c r="C5411">
        <v>7</v>
      </c>
      <c r="D5411">
        <v>31311.7088</v>
      </c>
      <c r="E5411">
        <f>INDEX(Stores[region],MATCH(Sales[[#This Row],[store_no]],Stores[store_no],0))</f>
        <v>1</v>
      </c>
      <c r="F5411" t="str">
        <f>INDEX(Stores[storetype],MATCH(Sales[[#This Row],[store_no]],Stores[store_no],0))</f>
        <v>A</v>
      </c>
      <c r="G5411" t="str">
        <f>INDEX(Stores[location_city],MATCH(Sales[[#This Row],[store_no]],Stores[store_no],0))</f>
        <v>Ann Arbor</v>
      </c>
      <c r="H5411" t="str">
        <f>INDEX(Stores[location_state],MATCH(Sales[[#This Row],[store_no]],Stores[store_no],0))</f>
        <v>Michigan</v>
      </c>
      <c r="I5411">
        <f>INDEX(Stores[sqft],MATCH(Sales[[#This Row],[store_no]],Stores[store_no],0))</f>
        <v>100600</v>
      </c>
      <c r="J5411" s="4" t="str">
        <f>INDEX(Departments[dept_name],MATCH(Sales[[#This Row],[dept_no]],Departments[dept_no],0))</f>
        <v>Electronics</v>
      </c>
      <c r="K5411" s="4" t="str">
        <f>CONCATENATE(Sales[[#This Row],[region]],Sales[[#This Row],[storetype]])</f>
        <v>1A</v>
      </c>
      <c r="L5411" s="4">
        <f>INDEX(RegionStoreCount[Store Count],MATCH(Sales[[#This Row],[RegionStoretype]],RegionStoreCount[Region/Type],0))</f>
        <v>5</v>
      </c>
      <c r="M5411" s="4">
        <f>AND(Sales[[#This Row],[date]]&lt;=TY_YTDMax,Sales[[#This Row],[date]]&gt;=TY_YTDMin)*Sales[[#This Row],[sales]]</f>
        <v>31311.7088</v>
      </c>
      <c r="N5411" s="4">
        <f>AND(Sales[[#This Row],[date]]&lt;=LY_YTDMax,Sales[[#This Row],[date]]&gt;=LY_YTDMin)*Sales[[#This Row],[sales]]</f>
        <v>0</v>
      </c>
      <c r="O5411" s="4">
        <f>AND(Sales[[#This Row],[date]]&gt;=YoY_Min,Sales[[#This Row],[date]]&lt;=TY_YTDMax)*(Sales[[#This Row],[sales]]/Sales[[#This Row],[sqft]])</f>
        <v>0.31124959045725648</v>
      </c>
      <c r="P5411" s="4">
        <f>SUMIF(Sales[RegionStoretype],Sales[[#This Row],[RegionStoretype]],Sales[YoY_SSF])/Sales[[#This Row],[Region_TypeCount]]</f>
        <v>59.469551530910678</v>
      </c>
    </row>
    <row r="5412" spans="1:16" x14ac:dyDescent="0.25">
      <c r="A5412" s="1">
        <v>43112</v>
      </c>
      <c r="B5412">
        <v>1</v>
      </c>
      <c r="C5412">
        <v>8</v>
      </c>
      <c r="D5412">
        <v>37420.689300000005</v>
      </c>
      <c r="E5412">
        <f>INDEX(Stores[region],MATCH(Sales[[#This Row],[store_no]],Stores[store_no],0))</f>
        <v>1</v>
      </c>
      <c r="F5412" t="str">
        <f>INDEX(Stores[storetype],MATCH(Sales[[#This Row],[store_no]],Stores[store_no],0))</f>
        <v>A</v>
      </c>
      <c r="G5412" t="str">
        <f>INDEX(Stores[location_city],MATCH(Sales[[#This Row],[store_no]],Stores[store_no],0))</f>
        <v>Ann Arbor</v>
      </c>
      <c r="H5412" t="str">
        <f>INDEX(Stores[location_state],MATCH(Sales[[#This Row],[store_no]],Stores[store_no],0))</f>
        <v>Michigan</v>
      </c>
      <c r="I5412">
        <f>INDEX(Stores[sqft],MATCH(Sales[[#This Row],[store_no]],Stores[store_no],0))</f>
        <v>100600</v>
      </c>
      <c r="J5412" s="4" t="str">
        <f>INDEX(Departments[dept_name],MATCH(Sales[[#This Row],[dept_no]],Departments[dept_no],0))</f>
        <v>Games</v>
      </c>
      <c r="K5412" s="4" t="str">
        <f>CONCATENATE(Sales[[#This Row],[region]],Sales[[#This Row],[storetype]])</f>
        <v>1A</v>
      </c>
      <c r="L5412" s="4">
        <f>INDEX(RegionStoreCount[Store Count],MATCH(Sales[[#This Row],[RegionStoretype]],RegionStoreCount[Region/Type],0))</f>
        <v>5</v>
      </c>
      <c r="M5412" s="4">
        <f>AND(Sales[[#This Row],[date]]&lt;=TY_YTDMax,Sales[[#This Row],[date]]&gt;=TY_YTDMin)*Sales[[#This Row],[sales]]</f>
        <v>37420.689300000005</v>
      </c>
      <c r="N5412" s="4">
        <f>AND(Sales[[#This Row],[date]]&lt;=LY_YTDMax,Sales[[#This Row],[date]]&gt;=LY_YTDMin)*Sales[[#This Row],[sales]]</f>
        <v>0</v>
      </c>
      <c r="O5412" s="4">
        <f>AND(Sales[[#This Row],[date]]&gt;=YoY_Min,Sales[[#This Row],[date]]&lt;=TY_YTDMax)*(Sales[[#This Row],[sales]]/Sales[[#This Row],[sqft]])</f>
        <v>0.37197504274353882</v>
      </c>
      <c r="P5412" s="4">
        <f>SUMIF(Sales[RegionStoretype],Sales[[#This Row],[RegionStoretype]],Sales[YoY_SSF])/Sales[[#This Row],[Region_TypeCount]]</f>
        <v>59.469551530910678</v>
      </c>
    </row>
    <row r="5413" spans="1:16" x14ac:dyDescent="0.25">
      <c r="A5413" s="1">
        <v>43112</v>
      </c>
      <c r="B5413">
        <v>1</v>
      </c>
      <c r="C5413">
        <v>15</v>
      </c>
      <c r="D5413">
        <v>63588.106900000006</v>
      </c>
      <c r="E5413">
        <f>INDEX(Stores[region],MATCH(Sales[[#This Row],[store_no]],Stores[store_no],0))</f>
        <v>1</v>
      </c>
      <c r="F5413" t="str">
        <f>INDEX(Stores[storetype],MATCH(Sales[[#This Row],[store_no]],Stores[store_no],0))</f>
        <v>A</v>
      </c>
      <c r="G5413" t="str">
        <f>INDEX(Stores[location_city],MATCH(Sales[[#This Row],[store_no]],Stores[store_no],0))</f>
        <v>Ann Arbor</v>
      </c>
      <c r="H5413" t="str">
        <f>INDEX(Stores[location_state],MATCH(Sales[[#This Row],[store_no]],Stores[store_no],0))</f>
        <v>Michigan</v>
      </c>
      <c r="I5413">
        <f>INDEX(Stores[sqft],MATCH(Sales[[#This Row],[store_no]],Stores[store_no],0))</f>
        <v>100600</v>
      </c>
      <c r="J5413" s="4" t="str">
        <f>INDEX(Departments[dept_name],MATCH(Sales[[#This Row],[dept_no]],Departments[dept_no],0))</f>
        <v>Music</v>
      </c>
      <c r="K5413" s="4" t="str">
        <f>CONCATENATE(Sales[[#This Row],[region]],Sales[[#This Row],[storetype]])</f>
        <v>1A</v>
      </c>
      <c r="L5413" s="4">
        <f>INDEX(RegionStoreCount[Store Count],MATCH(Sales[[#This Row],[RegionStoretype]],RegionStoreCount[Region/Type],0))</f>
        <v>5</v>
      </c>
      <c r="M5413" s="4">
        <f>AND(Sales[[#This Row],[date]]&lt;=TY_YTDMax,Sales[[#This Row],[date]]&gt;=TY_YTDMin)*Sales[[#This Row],[sales]]</f>
        <v>63588.106900000006</v>
      </c>
      <c r="N5413" s="4">
        <f>AND(Sales[[#This Row],[date]]&lt;=LY_YTDMax,Sales[[#This Row],[date]]&gt;=LY_YTDMin)*Sales[[#This Row],[sales]]</f>
        <v>0</v>
      </c>
      <c r="O5413" s="4">
        <f>AND(Sales[[#This Row],[date]]&gt;=YoY_Min,Sales[[#This Row],[date]]&lt;=TY_YTDMax)*(Sales[[#This Row],[sales]]/Sales[[#This Row],[sqft]])</f>
        <v>0.63208853777335994</v>
      </c>
      <c r="P5413" s="4">
        <f>SUMIF(Sales[RegionStoretype],Sales[[#This Row],[RegionStoretype]],Sales[YoY_SSF])/Sales[[#This Row],[Region_TypeCount]]</f>
        <v>59.469551530910678</v>
      </c>
    </row>
    <row r="5414" spans="1:16" x14ac:dyDescent="0.25">
      <c r="A5414" s="1">
        <v>43112</v>
      </c>
      <c r="B5414">
        <v>2</v>
      </c>
      <c r="C5414">
        <v>7</v>
      </c>
      <c r="D5414">
        <v>96989.56779999999</v>
      </c>
      <c r="E5414">
        <f>INDEX(Stores[region],MATCH(Sales[[#This Row],[store_no]],Stores[store_no],0))</f>
        <v>3</v>
      </c>
      <c r="F5414" t="str">
        <f>INDEX(Stores[storetype],MATCH(Sales[[#This Row],[store_no]],Stores[store_no],0))</f>
        <v>A</v>
      </c>
      <c r="G5414" t="str">
        <f>INDEX(Stores[location_city],MATCH(Sales[[#This Row],[store_no]],Stores[store_no],0))</f>
        <v>Minneapolis</v>
      </c>
      <c r="H5414" t="str">
        <f>INDEX(Stores[location_state],MATCH(Sales[[#This Row],[store_no]],Stores[store_no],0))</f>
        <v>Minnesota</v>
      </c>
      <c r="I5414">
        <f>INDEX(Stores[sqft],MATCH(Sales[[#This Row],[store_no]],Stores[store_no],0))</f>
        <v>210400</v>
      </c>
      <c r="J5414" s="4" t="str">
        <f>INDEX(Departments[dept_name],MATCH(Sales[[#This Row],[dept_no]],Departments[dept_no],0))</f>
        <v>Electronics</v>
      </c>
      <c r="K5414" s="4" t="str">
        <f>CONCATENATE(Sales[[#This Row],[region]],Sales[[#This Row],[storetype]])</f>
        <v>3A</v>
      </c>
      <c r="L5414" s="4">
        <f>INDEX(RegionStoreCount[Store Count],MATCH(Sales[[#This Row],[RegionStoretype]],RegionStoreCount[Region/Type],0))</f>
        <v>9</v>
      </c>
      <c r="M5414" s="4">
        <f>AND(Sales[[#This Row],[date]]&lt;=TY_YTDMax,Sales[[#This Row],[date]]&gt;=TY_YTDMin)*Sales[[#This Row],[sales]]</f>
        <v>96989.56779999999</v>
      </c>
      <c r="N5414" s="4">
        <f>AND(Sales[[#This Row],[date]]&lt;=LY_YTDMax,Sales[[#This Row],[date]]&gt;=LY_YTDMin)*Sales[[#This Row],[sales]]</f>
        <v>0</v>
      </c>
      <c r="O5414" s="4">
        <f>AND(Sales[[#This Row],[date]]&gt;=YoY_Min,Sales[[#This Row],[date]]&lt;=TY_YTDMax)*(Sales[[#This Row],[sales]]/Sales[[#This Row],[sqft]])</f>
        <v>0.46097703326996192</v>
      </c>
      <c r="P5414" s="4">
        <f>SUMIF(Sales[RegionStoretype],Sales[[#This Row],[RegionStoretype]],Sales[YoY_SSF])/Sales[[#This Row],[Region_TypeCount]]</f>
        <v>53.603836561720975</v>
      </c>
    </row>
    <row r="5415" spans="1:16" x14ac:dyDescent="0.25">
      <c r="A5415" s="1">
        <v>43112</v>
      </c>
      <c r="B5415">
        <v>2</v>
      </c>
      <c r="C5415">
        <v>8</v>
      </c>
      <c r="D5415">
        <v>27518.361499999999</v>
      </c>
      <c r="E5415">
        <f>INDEX(Stores[region],MATCH(Sales[[#This Row],[store_no]],Stores[store_no],0))</f>
        <v>3</v>
      </c>
      <c r="F5415" t="str">
        <f>INDEX(Stores[storetype],MATCH(Sales[[#This Row],[store_no]],Stores[store_no],0))</f>
        <v>A</v>
      </c>
      <c r="G5415" t="str">
        <f>INDEX(Stores[location_city],MATCH(Sales[[#This Row],[store_no]],Stores[store_no],0))</f>
        <v>Minneapolis</v>
      </c>
      <c r="H5415" t="str">
        <f>INDEX(Stores[location_state],MATCH(Sales[[#This Row],[store_no]],Stores[store_no],0))</f>
        <v>Minnesota</v>
      </c>
      <c r="I5415">
        <f>INDEX(Stores[sqft],MATCH(Sales[[#This Row],[store_no]],Stores[store_no],0))</f>
        <v>210400</v>
      </c>
      <c r="J5415" s="4" t="str">
        <f>INDEX(Departments[dept_name],MATCH(Sales[[#This Row],[dept_no]],Departments[dept_no],0))</f>
        <v>Games</v>
      </c>
      <c r="K5415" s="4" t="str">
        <f>CONCATENATE(Sales[[#This Row],[region]],Sales[[#This Row],[storetype]])</f>
        <v>3A</v>
      </c>
      <c r="L5415" s="4">
        <f>INDEX(RegionStoreCount[Store Count],MATCH(Sales[[#This Row],[RegionStoretype]],RegionStoreCount[Region/Type],0))</f>
        <v>9</v>
      </c>
      <c r="M5415" s="4">
        <f>AND(Sales[[#This Row],[date]]&lt;=TY_YTDMax,Sales[[#This Row],[date]]&gt;=TY_YTDMin)*Sales[[#This Row],[sales]]</f>
        <v>27518.361499999999</v>
      </c>
      <c r="N5415" s="4">
        <f>AND(Sales[[#This Row],[date]]&lt;=LY_YTDMax,Sales[[#This Row],[date]]&gt;=LY_YTDMin)*Sales[[#This Row],[sales]]</f>
        <v>0</v>
      </c>
      <c r="O5415" s="4">
        <f>AND(Sales[[#This Row],[date]]&gt;=YoY_Min,Sales[[#This Row],[date]]&lt;=TY_YTDMax)*(Sales[[#This Row],[sales]]/Sales[[#This Row],[sqft]])</f>
        <v>0.13079069153992395</v>
      </c>
      <c r="P5415" s="4">
        <f>SUMIF(Sales[RegionStoretype],Sales[[#This Row],[RegionStoretype]],Sales[YoY_SSF])/Sales[[#This Row],[Region_TypeCount]]</f>
        <v>53.603836561720975</v>
      </c>
    </row>
    <row r="5416" spans="1:16" x14ac:dyDescent="0.25">
      <c r="A5416" s="1">
        <v>43112</v>
      </c>
      <c r="B5416">
        <v>2</v>
      </c>
      <c r="C5416">
        <v>9</v>
      </c>
      <c r="D5416">
        <v>15205.734</v>
      </c>
      <c r="E5416">
        <f>INDEX(Stores[region],MATCH(Sales[[#This Row],[store_no]],Stores[store_no],0))</f>
        <v>3</v>
      </c>
      <c r="F5416" t="str">
        <f>INDEX(Stores[storetype],MATCH(Sales[[#This Row],[store_no]],Stores[store_no],0))</f>
        <v>A</v>
      </c>
      <c r="G5416" t="str">
        <f>INDEX(Stores[location_city],MATCH(Sales[[#This Row],[store_no]],Stores[store_no],0))</f>
        <v>Minneapolis</v>
      </c>
      <c r="H5416" t="str">
        <f>INDEX(Stores[location_state],MATCH(Sales[[#This Row],[store_no]],Stores[store_no],0))</f>
        <v>Minnesota</v>
      </c>
      <c r="I5416">
        <f>INDEX(Stores[sqft],MATCH(Sales[[#This Row],[store_no]],Stores[store_no],0))</f>
        <v>210400</v>
      </c>
      <c r="J5416" s="4" t="str">
        <f>INDEX(Departments[dept_name],MATCH(Sales[[#This Row],[dept_no]],Departments[dept_no],0))</f>
        <v>Garden</v>
      </c>
      <c r="K5416" s="4" t="str">
        <f>CONCATENATE(Sales[[#This Row],[region]],Sales[[#This Row],[storetype]])</f>
        <v>3A</v>
      </c>
      <c r="L5416" s="4">
        <f>INDEX(RegionStoreCount[Store Count],MATCH(Sales[[#This Row],[RegionStoretype]],RegionStoreCount[Region/Type],0))</f>
        <v>9</v>
      </c>
      <c r="M5416" s="4">
        <f>AND(Sales[[#This Row],[date]]&lt;=TY_YTDMax,Sales[[#This Row],[date]]&gt;=TY_YTDMin)*Sales[[#This Row],[sales]]</f>
        <v>15205.734</v>
      </c>
      <c r="N5416" s="4">
        <f>AND(Sales[[#This Row],[date]]&lt;=LY_YTDMax,Sales[[#This Row],[date]]&gt;=LY_YTDMin)*Sales[[#This Row],[sales]]</f>
        <v>0</v>
      </c>
      <c r="O5416" s="4">
        <f>AND(Sales[[#This Row],[date]]&gt;=YoY_Min,Sales[[#This Row],[date]]&lt;=TY_YTDMax)*(Sales[[#This Row],[sales]]/Sales[[#This Row],[sqft]])</f>
        <v>7.2270598859315596E-2</v>
      </c>
      <c r="P5416" s="4">
        <f>SUMIF(Sales[RegionStoretype],Sales[[#This Row],[RegionStoretype]],Sales[YoY_SSF])/Sales[[#This Row],[Region_TypeCount]]</f>
        <v>53.603836561720975</v>
      </c>
    </row>
    <row r="5417" spans="1:16" x14ac:dyDescent="0.25">
      <c r="A5417" s="1">
        <v>43112</v>
      </c>
      <c r="B5417">
        <v>2</v>
      </c>
      <c r="C5417">
        <v>20</v>
      </c>
      <c r="D5417">
        <v>116687.8414</v>
      </c>
      <c r="E5417">
        <f>INDEX(Stores[region],MATCH(Sales[[#This Row],[store_no]],Stores[store_no],0))</f>
        <v>3</v>
      </c>
      <c r="F5417" t="str">
        <f>INDEX(Stores[storetype],MATCH(Sales[[#This Row],[store_no]],Stores[store_no],0))</f>
        <v>A</v>
      </c>
      <c r="G5417" t="str">
        <f>INDEX(Stores[location_city],MATCH(Sales[[#This Row],[store_no]],Stores[store_no],0))</f>
        <v>Minneapolis</v>
      </c>
      <c r="H5417" t="str">
        <f>INDEX(Stores[location_state],MATCH(Sales[[#This Row],[store_no]],Stores[store_no],0))</f>
        <v>Minnesota</v>
      </c>
      <c r="I5417">
        <f>INDEX(Stores[sqft],MATCH(Sales[[#This Row],[store_no]],Stores[store_no],0))</f>
        <v>210400</v>
      </c>
      <c r="J5417" s="4" t="str">
        <f>INDEX(Departments[dept_name],MATCH(Sales[[#This Row],[dept_no]],Departments[dept_no],0))</f>
        <v>Toys</v>
      </c>
      <c r="K5417" s="4" t="str">
        <f>CONCATENATE(Sales[[#This Row],[region]],Sales[[#This Row],[storetype]])</f>
        <v>3A</v>
      </c>
      <c r="L5417" s="4">
        <f>INDEX(RegionStoreCount[Store Count],MATCH(Sales[[#This Row],[RegionStoretype]],RegionStoreCount[Region/Type],0))</f>
        <v>9</v>
      </c>
      <c r="M5417" s="4">
        <f>AND(Sales[[#This Row],[date]]&lt;=TY_YTDMax,Sales[[#This Row],[date]]&gt;=TY_YTDMin)*Sales[[#This Row],[sales]]</f>
        <v>116687.8414</v>
      </c>
      <c r="N5417" s="4">
        <f>AND(Sales[[#This Row],[date]]&lt;=LY_YTDMax,Sales[[#This Row],[date]]&gt;=LY_YTDMin)*Sales[[#This Row],[sales]]</f>
        <v>0</v>
      </c>
      <c r="O5417" s="4">
        <f>AND(Sales[[#This Row],[date]]&gt;=YoY_Min,Sales[[#This Row],[date]]&lt;=TY_YTDMax)*(Sales[[#This Row],[sales]]/Sales[[#This Row],[sqft]])</f>
        <v>0.55460000665399245</v>
      </c>
      <c r="P5417" s="4">
        <f>SUMIF(Sales[RegionStoretype],Sales[[#This Row],[RegionStoretype]],Sales[YoY_SSF])/Sales[[#This Row],[Region_TypeCount]]</f>
        <v>53.603836561720975</v>
      </c>
    </row>
    <row r="5418" spans="1:16" x14ac:dyDescent="0.25">
      <c r="A5418" s="1">
        <v>43112</v>
      </c>
      <c r="B5418">
        <v>3</v>
      </c>
      <c r="C5418">
        <v>3</v>
      </c>
      <c r="D5418">
        <v>48646.217799999999</v>
      </c>
      <c r="E5418">
        <f>INDEX(Stores[region],MATCH(Sales[[#This Row],[store_no]],Stores[store_no],0))</f>
        <v>1</v>
      </c>
      <c r="F5418" t="str">
        <f>INDEX(Stores[storetype],MATCH(Sales[[#This Row],[store_no]],Stores[store_no],0))</f>
        <v>B</v>
      </c>
      <c r="G5418" t="str">
        <f>INDEX(Stores[location_city],MATCH(Sales[[#This Row],[store_no]],Stores[store_no],0))</f>
        <v>Detroit</v>
      </c>
      <c r="H5418" t="str">
        <f>INDEX(Stores[location_state],MATCH(Sales[[#This Row],[store_no]],Stores[store_no],0))</f>
        <v>Michigan</v>
      </c>
      <c r="I5418">
        <f>INDEX(Stores[sqft],MATCH(Sales[[#This Row],[store_no]],Stores[store_no],0))</f>
        <v>114500</v>
      </c>
      <c r="J5418" s="4" t="str">
        <f>INDEX(Departments[dept_name],MATCH(Sales[[#This Row],[dept_no]],Departments[dept_no],0))</f>
        <v>Beauty</v>
      </c>
      <c r="K5418" s="4" t="str">
        <f>CONCATENATE(Sales[[#This Row],[region]],Sales[[#This Row],[storetype]])</f>
        <v>1B</v>
      </c>
      <c r="L5418" s="4">
        <f>INDEX(RegionStoreCount[Store Count],MATCH(Sales[[#This Row],[RegionStoretype]],RegionStoreCount[Region/Type],0))</f>
        <v>5</v>
      </c>
      <c r="M5418" s="4">
        <f>AND(Sales[[#This Row],[date]]&lt;=TY_YTDMax,Sales[[#This Row],[date]]&gt;=TY_YTDMin)*Sales[[#This Row],[sales]]</f>
        <v>48646.217799999999</v>
      </c>
      <c r="N5418" s="4">
        <f>AND(Sales[[#This Row],[date]]&lt;=LY_YTDMax,Sales[[#This Row],[date]]&gt;=LY_YTDMin)*Sales[[#This Row],[sales]]</f>
        <v>0</v>
      </c>
      <c r="O5418" s="4">
        <f>AND(Sales[[#This Row],[date]]&gt;=YoY_Min,Sales[[#This Row],[date]]&lt;=TY_YTDMax)*(Sales[[#This Row],[sales]]/Sales[[#This Row],[sqft]])</f>
        <v>0.42485779737991264</v>
      </c>
      <c r="P5418" s="4">
        <f>SUMIF(Sales[RegionStoretype],Sales[[#This Row],[RegionStoretype]],Sales[YoY_SSF])/Sales[[#This Row],[Region_TypeCount]]</f>
        <v>68.518982968140051</v>
      </c>
    </row>
    <row r="5419" spans="1:16" x14ac:dyDescent="0.25">
      <c r="A5419" s="1">
        <v>43112</v>
      </c>
      <c r="B5419">
        <v>3</v>
      </c>
      <c r="C5419">
        <v>19</v>
      </c>
      <c r="D5419">
        <v>81856.313099999999</v>
      </c>
      <c r="E5419">
        <f>INDEX(Stores[region],MATCH(Sales[[#This Row],[store_no]],Stores[store_no],0))</f>
        <v>1</v>
      </c>
      <c r="F5419" t="str">
        <f>INDEX(Stores[storetype],MATCH(Sales[[#This Row],[store_no]],Stores[store_no],0))</f>
        <v>B</v>
      </c>
      <c r="G5419" t="str">
        <f>INDEX(Stores[location_city],MATCH(Sales[[#This Row],[store_no]],Stores[store_no],0))</f>
        <v>Detroit</v>
      </c>
      <c r="H5419" t="str">
        <f>INDEX(Stores[location_state],MATCH(Sales[[#This Row],[store_no]],Stores[store_no],0))</f>
        <v>Michigan</v>
      </c>
      <c r="I5419">
        <f>INDEX(Stores[sqft],MATCH(Sales[[#This Row],[store_no]],Stores[store_no],0))</f>
        <v>114500</v>
      </c>
      <c r="J5419" s="4" t="str">
        <f>INDEX(Departments[dept_name],MATCH(Sales[[#This Row],[dept_no]],Departments[dept_no],0))</f>
        <v>Tools</v>
      </c>
      <c r="K5419" s="4" t="str">
        <f>CONCATENATE(Sales[[#This Row],[region]],Sales[[#This Row],[storetype]])</f>
        <v>1B</v>
      </c>
      <c r="L5419" s="4">
        <f>INDEX(RegionStoreCount[Store Count],MATCH(Sales[[#This Row],[RegionStoretype]],RegionStoreCount[Region/Type],0))</f>
        <v>5</v>
      </c>
      <c r="M5419" s="4">
        <f>AND(Sales[[#This Row],[date]]&lt;=TY_YTDMax,Sales[[#This Row],[date]]&gt;=TY_YTDMin)*Sales[[#This Row],[sales]]</f>
        <v>81856.313099999999</v>
      </c>
      <c r="N5419" s="4">
        <f>AND(Sales[[#This Row],[date]]&lt;=LY_YTDMax,Sales[[#This Row],[date]]&gt;=LY_YTDMin)*Sales[[#This Row],[sales]]</f>
        <v>0</v>
      </c>
      <c r="O5419" s="4">
        <f>AND(Sales[[#This Row],[date]]&gt;=YoY_Min,Sales[[#This Row],[date]]&lt;=TY_YTDMax)*(Sales[[#This Row],[sales]]/Sales[[#This Row],[sqft]])</f>
        <v>0.71490229781659387</v>
      </c>
      <c r="P5419" s="4">
        <f>SUMIF(Sales[RegionStoretype],Sales[[#This Row],[RegionStoretype]],Sales[YoY_SSF])/Sales[[#This Row],[Region_TypeCount]]</f>
        <v>68.518982968140051</v>
      </c>
    </row>
    <row r="5420" spans="1:16" x14ac:dyDescent="0.25">
      <c r="A5420" s="1">
        <v>43112</v>
      </c>
      <c r="B5420">
        <v>4</v>
      </c>
      <c r="C5420">
        <v>13</v>
      </c>
      <c r="D5420">
        <v>201260.44039999999</v>
      </c>
      <c r="E5420">
        <f>INDEX(Stores[region],MATCH(Sales[[#This Row],[store_no]],Stores[store_no],0))</f>
        <v>1</v>
      </c>
      <c r="F5420" t="str">
        <f>INDEX(Stores[storetype],MATCH(Sales[[#This Row],[store_no]],Stores[store_no],0))</f>
        <v>A</v>
      </c>
      <c r="G5420" t="str">
        <f>INDEX(Stores[location_city],MATCH(Sales[[#This Row],[store_no]],Stores[store_no],0))</f>
        <v>Cincinnati</v>
      </c>
      <c r="H5420" t="str">
        <f>INDEX(Stores[location_state],MATCH(Sales[[#This Row],[store_no]],Stores[store_no],0))</f>
        <v>Ohio</v>
      </c>
      <c r="I5420">
        <f>INDEX(Stores[sqft],MATCH(Sales[[#This Row],[store_no]],Stores[store_no],0))</f>
        <v>127800</v>
      </c>
      <c r="J5420" s="4" t="str">
        <f>INDEX(Departments[dept_name],MATCH(Sales[[#This Row],[dept_no]],Departments[dept_no],0))</f>
        <v>Kids</v>
      </c>
      <c r="K5420" s="4" t="str">
        <f>CONCATENATE(Sales[[#This Row],[region]],Sales[[#This Row],[storetype]])</f>
        <v>1A</v>
      </c>
      <c r="L5420" s="4">
        <f>INDEX(RegionStoreCount[Store Count],MATCH(Sales[[#This Row],[RegionStoretype]],RegionStoreCount[Region/Type],0))</f>
        <v>5</v>
      </c>
      <c r="M5420" s="4">
        <f>AND(Sales[[#This Row],[date]]&lt;=TY_YTDMax,Sales[[#This Row],[date]]&gt;=TY_YTDMin)*Sales[[#This Row],[sales]]</f>
        <v>201260.44039999999</v>
      </c>
      <c r="N5420" s="4">
        <f>AND(Sales[[#This Row],[date]]&lt;=LY_YTDMax,Sales[[#This Row],[date]]&gt;=LY_YTDMin)*Sales[[#This Row],[sales]]</f>
        <v>0</v>
      </c>
      <c r="O5420" s="4">
        <f>AND(Sales[[#This Row],[date]]&gt;=YoY_Min,Sales[[#This Row],[date]]&lt;=TY_YTDMax)*(Sales[[#This Row],[sales]]/Sales[[#This Row],[sqft]])</f>
        <v>1.5748078278560249</v>
      </c>
      <c r="P5420" s="4">
        <f>SUMIF(Sales[RegionStoretype],Sales[[#This Row],[RegionStoretype]],Sales[YoY_SSF])/Sales[[#This Row],[Region_TypeCount]]</f>
        <v>59.469551530910678</v>
      </c>
    </row>
    <row r="5421" spans="1:16" x14ac:dyDescent="0.25">
      <c r="A5421" s="1">
        <v>43112</v>
      </c>
      <c r="B5421">
        <v>5</v>
      </c>
      <c r="C5421">
        <v>2</v>
      </c>
      <c r="D5421">
        <v>25129.546500000004</v>
      </c>
      <c r="E5421">
        <f>INDEX(Stores[region],MATCH(Sales[[#This Row],[store_no]],Stores[store_no],0))</f>
        <v>1</v>
      </c>
      <c r="F5421" t="str">
        <f>INDEX(Stores[storetype],MATCH(Sales[[#This Row],[store_no]],Stores[store_no],0))</f>
        <v>B</v>
      </c>
      <c r="G5421" t="str">
        <f>INDEX(Stores[location_city],MATCH(Sales[[#This Row],[store_no]],Stores[store_no],0))</f>
        <v>Bloomington</v>
      </c>
      <c r="H5421" t="str">
        <f>INDEX(Stores[location_state],MATCH(Sales[[#This Row],[store_no]],Stores[store_no],0))</f>
        <v>Indiana</v>
      </c>
      <c r="I5421">
        <f>INDEX(Stores[sqft],MATCH(Sales[[#This Row],[store_no]],Stores[store_no],0))</f>
        <v>114500</v>
      </c>
      <c r="J5421" s="4" t="str">
        <f>INDEX(Departments[dept_name],MATCH(Sales[[#This Row],[dept_no]],Departments[dept_no],0))</f>
        <v>Baby</v>
      </c>
      <c r="K5421" s="4" t="str">
        <f>CONCATENATE(Sales[[#This Row],[region]],Sales[[#This Row],[storetype]])</f>
        <v>1B</v>
      </c>
      <c r="L5421" s="4">
        <f>INDEX(RegionStoreCount[Store Count],MATCH(Sales[[#This Row],[RegionStoretype]],RegionStoreCount[Region/Type],0))</f>
        <v>5</v>
      </c>
      <c r="M5421" s="4">
        <f>AND(Sales[[#This Row],[date]]&lt;=TY_YTDMax,Sales[[#This Row],[date]]&gt;=TY_YTDMin)*Sales[[#This Row],[sales]]</f>
        <v>25129.546500000004</v>
      </c>
      <c r="N5421" s="4">
        <f>AND(Sales[[#This Row],[date]]&lt;=LY_YTDMax,Sales[[#This Row],[date]]&gt;=LY_YTDMin)*Sales[[#This Row],[sales]]</f>
        <v>0</v>
      </c>
      <c r="O5421" s="4">
        <f>AND(Sales[[#This Row],[date]]&gt;=YoY_Min,Sales[[#This Row],[date]]&lt;=TY_YTDMax)*(Sales[[#This Row],[sales]]/Sales[[#This Row],[sqft]])</f>
        <v>0.21947202183406117</v>
      </c>
      <c r="P5421" s="4">
        <f>SUMIF(Sales[RegionStoretype],Sales[[#This Row],[RegionStoretype]],Sales[YoY_SSF])/Sales[[#This Row],[Region_TypeCount]]</f>
        <v>68.518982968140051</v>
      </c>
    </row>
    <row r="5422" spans="1:16" x14ac:dyDescent="0.25">
      <c r="A5422" s="1">
        <v>43112</v>
      </c>
      <c r="B5422">
        <v>6</v>
      </c>
      <c r="C5422">
        <v>9</v>
      </c>
      <c r="D5422">
        <v>11102.685399999998</v>
      </c>
      <c r="E5422">
        <f>INDEX(Stores[region],MATCH(Sales[[#This Row],[store_no]],Stores[store_no],0))</f>
        <v>3</v>
      </c>
      <c r="F5422" t="str">
        <f>INDEX(Stores[storetype],MATCH(Sales[[#This Row],[store_no]],Stores[store_no],0))</f>
        <v>A</v>
      </c>
      <c r="G5422" t="str">
        <f>INDEX(Stores[location_city],MATCH(Sales[[#This Row],[store_no]],Stores[store_no],0))</f>
        <v>Green Bay</v>
      </c>
      <c r="H5422" t="str">
        <f>INDEX(Stores[location_state],MATCH(Sales[[#This Row],[store_no]],Stores[store_no],0))</f>
        <v>Wisconsin</v>
      </c>
      <c r="I5422">
        <f>INDEX(Stores[sqft],MATCH(Sales[[#This Row],[store_no]],Stores[store_no],0))</f>
        <v>138800</v>
      </c>
      <c r="J5422" s="4" t="str">
        <f>INDEX(Departments[dept_name],MATCH(Sales[[#This Row],[dept_no]],Departments[dept_no],0))</f>
        <v>Garden</v>
      </c>
      <c r="K5422" s="4" t="str">
        <f>CONCATENATE(Sales[[#This Row],[region]],Sales[[#This Row],[storetype]])</f>
        <v>3A</v>
      </c>
      <c r="L5422" s="4">
        <f>INDEX(RegionStoreCount[Store Count],MATCH(Sales[[#This Row],[RegionStoretype]],RegionStoreCount[Region/Type],0))</f>
        <v>9</v>
      </c>
      <c r="M5422" s="4">
        <f>AND(Sales[[#This Row],[date]]&lt;=TY_YTDMax,Sales[[#This Row],[date]]&gt;=TY_YTDMin)*Sales[[#This Row],[sales]]</f>
        <v>11102.685399999998</v>
      </c>
      <c r="N5422" s="4">
        <f>AND(Sales[[#This Row],[date]]&lt;=LY_YTDMax,Sales[[#This Row],[date]]&gt;=LY_YTDMin)*Sales[[#This Row],[sales]]</f>
        <v>0</v>
      </c>
      <c r="O5422" s="4">
        <f>AND(Sales[[#This Row],[date]]&gt;=YoY_Min,Sales[[#This Row],[date]]&lt;=TY_YTDMax)*(Sales[[#This Row],[sales]]/Sales[[#This Row],[sqft]])</f>
        <v>7.999052881844379E-2</v>
      </c>
      <c r="P5422" s="4">
        <f>SUMIF(Sales[RegionStoretype],Sales[[#This Row],[RegionStoretype]],Sales[YoY_SSF])/Sales[[#This Row],[Region_TypeCount]]</f>
        <v>53.603836561720975</v>
      </c>
    </row>
    <row r="5423" spans="1:16" x14ac:dyDescent="0.25">
      <c r="A5423" s="1">
        <v>43112</v>
      </c>
      <c r="B5423">
        <v>6</v>
      </c>
      <c r="C5423">
        <v>10</v>
      </c>
      <c r="D5423">
        <v>15002.553000000002</v>
      </c>
      <c r="E5423">
        <f>INDEX(Stores[region],MATCH(Sales[[#This Row],[store_no]],Stores[store_no],0))</f>
        <v>3</v>
      </c>
      <c r="F5423" t="str">
        <f>INDEX(Stores[storetype],MATCH(Sales[[#This Row],[store_no]],Stores[store_no],0))</f>
        <v>A</v>
      </c>
      <c r="G5423" t="str">
        <f>INDEX(Stores[location_city],MATCH(Sales[[#This Row],[store_no]],Stores[store_no],0))</f>
        <v>Green Bay</v>
      </c>
      <c r="H5423" t="str">
        <f>INDEX(Stores[location_state],MATCH(Sales[[#This Row],[store_no]],Stores[store_no],0))</f>
        <v>Wisconsin</v>
      </c>
      <c r="I5423">
        <f>INDEX(Stores[sqft],MATCH(Sales[[#This Row],[store_no]],Stores[store_no],0))</f>
        <v>138800</v>
      </c>
      <c r="J5423" s="4" t="str">
        <f>INDEX(Departments[dept_name],MATCH(Sales[[#This Row],[dept_no]],Departments[dept_no],0))</f>
        <v>Health</v>
      </c>
      <c r="K5423" s="4" t="str">
        <f>CONCATENATE(Sales[[#This Row],[region]],Sales[[#This Row],[storetype]])</f>
        <v>3A</v>
      </c>
      <c r="L5423" s="4">
        <f>INDEX(RegionStoreCount[Store Count],MATCH(Sales[[#This Row],[RegionStoretype]],RegionStoreCount[Region/Type],0))</f>
        <v>9</v>
      </c>
      <c r="M5423" s="4">
        <f>AND(Sales[[#This Row],[date]]&lt;=TY_YTDMax,Sales[[#This Row],[date]]&gt;=TY_YTDMin)*Sales[[#This Row],[sales]]</f>
        <v>15002.553000000002</v>
      </c>
      <c r="N5423" s="4">
        <f>AND(Sales[[#This Row],[date]]&lt;=LY_YTDMax,Sales[[#This Row],[date]]&gt;=LY_YTDMin)*Sales[[#This Row],[sales]]</f>
        <v>0</v>
      </c>
      <c r="O5423" s="4">
        <f>AND(Sales[[#This Row],[date]]&gt;=YoY_Min,Sales[[#This Row],[date]]&lt;=TY_YTDMax)*(Sales[[#This Row],[sales]]/Sales[[#This Row],[sqft]])</f>
        <v>0.10808755763688763</v>
      </c>
      <c r="P5423" s="4">
        <f>SUMIF(Sales[RegionStoretype],Sales[[#This Row],[RegionStoretype]],Sales[YoY_SSF])/Sales[[#This Row],[Region_TypeCount]]</f>
        <v>53.603836561720975</v>
      </c>
    </row>
    <row r="5424" spans="1:16" x14ac:dyDescent="0.25">
      <c r="A5424" s="1">
        <v>43112</v>
      </c>
      <c r="B5424">
        <v>6</v>
      </c>
      <c r="C5424">
        <v>16</v>
      </c>
      <c r="D5424">
        <v>57294.325100000002</v>
      </c>
      <c r="E5424">
        <f>INDEX(Stores[region],MATCH(Sales[[#This Row],[store_no]],Stores[store_no],0))</f>
        <v>3</v>
      </c>
      <c r="F5424" t="str">
        <f>INDEX(Stores[storetype],MATCH(Sales[[#This Row],[store_no]],Stores[store_no],0))</f>
        <v>A</v>
      </c>
      <c r="G5424" t="str">
        <f>INDEX(Stores[location_city],MATCH(Sales[[#This Row],[store_no]],Stores[store_no],0))</f>
        <v>Green Bay</v>
      </c>
      <c r="H5424" t="str">
        <f>INDEX(Stores[location_state],MATCH(Sales[[#This Row],[store_no]],Stores[store_no],0))</f>
        <v>Wisconsin</v>
      </c>
      <c r="I5424">
        <f>INDEX(Stores[sqft],MATCH(Sales[[#This Row],[store_no]],Stores[store_no],0))</f>
        <v>138800</v>
      </c>
      <c r="J5424" s="4" t="str">
        <f>INDEX(Departments[dept_name],MATCH(Sales[[#This Row],[dept_no]],Departments[dept_no],0))</f>
        <v>Outdoors</v>
      </c>
      <c r="K5424" s="4" t="str">
        <f>CONCATENATE(Sales[[#This Row],[region]],Sales[[#This Row],[storetype]])</f>
        <v>3A</v>
      </c>
      <c r="L5424" s="4">
        <f>INDEX(RegionStoreCount[Store Count],MATCH(Sales[[#This Row],[RegionStoretype]],RegionStoreCount[Region/Type],0))</f>
        <v>9</v>
      </c>
      <c r="M5424" s="4">
        <f>AND(Sales[[#This Row],[date]]&lt;=TY_YTDMax,Sales[[#This Row],[date]]&gt;=TY_YTDMin)*Sales[[#This Row],[sales]]</f>
        <v>57294.325100000002</v>
      </c>
      <c r="N5424" s="4">
        <f>AND(Sales[[#This Row],[date]]&lt;=LY_YTDMax,Sales[[#This Row],[date]]&gt;=LY_YTDMin)*Sales[[#This Row],[sales]]</f>
        <v>0</v>
      </c>
      <c r="O5424" s="4">
        <f>AND(Sales[[#This Row],[date]]&gt;=YoY_Min,Sales[[#This Row],[date]]&lt;=TY_YTDMax)*(Sales[[#This Row],[sales]]/Sales[[#This Row],[sqft]])</f>
        <v>0.41278332204610951</v>
      </c>
      <c r="P5424" s="4">
        <f>SUMIF(Sales[RegionStoretype],Sales[[#This Row],[RegionStoretype]],Sales[YoY_SSF])/Sales[[#This Row],[Region_TypeCount]]</f>
        <v>53.603836561720975</v>
      </c>
    </row>
    <row r="5425" spans="1:16" x14ac:dyDescent="0.25">
      <c r="A5425" s="1">
        <v>43112</v>
      </c>
      <c r="B5425">
        <v>6</v>
      </c>
      <c r="C5425">
        <v>18</v>
      </c>
      <c r="D5425">
        <v>70248.741200000004</v>
      </c>
      <c r="E5425">
        <f>INDEX(Stores[region],MATCH(Sales[[#This Row],[store_no]],Stores[store_no],0))</f>
        <v>3</v>
      </c>
      <c r="F5425" t="str">
        <f>INDEX(Stores[storetype],MATCH(Sales[[#This Row],[store_no]],Stores[store_no],0))</f>
        <v>A</v>
      </c>
      <c r="G5425" t="str">
        <f>INDEX(Stores[location_city],MATCH(Sales[[#This Row],[store_no]],Stores[store_no],0))</f>
        <v>Green Bay</v>
      </c>
      <c r="H5425" t="str">
        <f>INDEX(Stores[location_state],MATCH(Sales[[#This Row],[store_no]],Stores[store_no],0))</f>
        <v>Wisconsin</v>
      </c>
      <c r="I5425">
        <f>INDEX(Stores[sqft],MATCH(Sales[[#This Row],[store_no]],Stores[store_no],0))</f>
        <v>138800</v>
      </c>
      <c r="J5425" s="4" t="str">
        <f>INDEX(Departments[dept_name],MATCH(Sales[[#This Row],[dept_no]],Departments[dept_no],0))</f>
        <v>Sports</v>
      </c>
      <c r="K5425" s="4" t="str">
        <f>CONCATENATE(Sales[[#This Row],[region]],Sales[[#This Row],[storetype]])</f>
        <v>3A</v>
      </c>
      <c r="L5425" s="4">
        <f>INDEX(RegionStoreCount[Store Count],MATCH(Sales[[#This Row],[RegionStoretype]],RegionStoreCount[Region/Type],0))</f>
        <v>9</v>
      </c>
      <c r="M5425" s="4">
        <f>AND(Sales[[#This Row],[date]]&lt;=TY_YTDMax,Sales[[#This Row],[date]]&gt;=TY_YTDMin)*Sales[[#This Row],[sales]]</f>
        <v>70248.741200000004</v>
      </c>
      <c r="N5425" s="4">
        <f>AND(Sales[[#This Row],[date]]&lt;=LY_YTDMax,Sales[[#This Row],[date]]&gt;=LY_YTDMin)*Sales[[#This Row],[sales]]</f>
        <v>0</v>
      </c>
      <c r="O5425" s="4">
        <f>AND(Sales[[#This Row],[date]]&gt;=YoY_Min,Sales[[#This Row],[date]]&lt;=TY_YTDMax)*(Sales[[#This Row],[sales]]/Sales[[#This Row],[sqft]])</f>
        <v>0.5061148501440923</v>
      </c>
      <c r="P5425" s="4">
        <f>SUMIF(Sales[RegionStoretype],Sales[[#This Row],[RegionStoretype]],Sales[YoY_SSF])/Sales[[#This Row],[Region_TypeCount]]</f>
        <v>53.603836561720975</v>
      </c>
    </row>
    <row r="5426" spans="1:16" x14ac:dyDescent="0.25">
      <c r="A5426" s="1">
        <v>43112</v>
      </c>
      <c r="B5426">
        <v>7</v>
      </c>
      <c r="C5426">
        <v>3</v>
      </c>
      <c r="D5426">
        <v>52490.7817</v>
      </c>
      <c r="E5426">
        <f>INDEX(Stores[region],MATCH(Sales[[#This Row],[store_no]],Stores[store_no],0))</f>
        <v>2</v>
      </c>
      <c r="F5426" t="str">
        <f>INDEX(Stores[storetype],MATCH(Sales[[#This Row],[store_no]],Stores[store_no],0))</f>
        <v>B</v>
      </c>
      <c r="G5426" t="str">
        <f>INDEX(Stores[location_city],MATCH(Sales[[#This Row],[store_no]],Stores[store_no],0))</f>
        <v>Rockford</v>
      </c>
      <c r="H5426" t="str">
        <f>INDEX(Stores[location_state],MATCH(Sales[[#This Row],[store_no]],Stores[store_no],0))</f>
        <v>Illinois</v>
      </c>
      <c r="I5426">
        <f>INDEX(Stores[sqft],MATCH(Sales[[#This Row],[store_no]],Stores[store_no],0))</f>
        <v>127100</v>
      </c>
      <c r="J5426" s="4" t="str">
        <f>INDEX(Departments[dept_name],MATCH(Sales[[#This Row],[dept_no]],Departments[dept_no],0))</f>
        <v>Beauty</v>
      </c>
      <c r="K5426" s="4" t="str">
        <f>CONCATENATE(Sales[[#This Row],[region]],Sales[[#This Row],[storetype]])</f>
        <v>2B</v>
      </c>
      <c r="L5426" s="4">
        <f>INDEX(RegionStoreCount[Store Count],MATCH(Sales[[#This Row],[RegionStoretype]],RegionStoreCount[Region/Type],0))</f>
        <v>6</v>
      </c>
      <c r="M5426" s="4">
        <f>AND(Sales[[#This Row],[date]]&lt;=TY_YTDMax,Sales[[#This Row],[date]]&gt;=TY_YTDMin)*Sales[[#This Row],[sales]]</f>
        <v>52490.7817</v>
      </c>
      <c r="N5426" s="4">
        <f>AND(Sales[[#This Row],[date]]&lt;=LY_YTDMax,Sales[[#This Row],[date]]&gt;=LY_YTDMin)*Sales[[#This Row],[sales]]</f>
        <v>0</v>
      </c>
      <c r="O5426" s="4">
        <f>AND(Sales[[#This Row],[date]]&gt;=YoY_Min,Sales[[#This Row],[date]]&lt;=TY_YTDMax)*(Sales[[#This Row],[sales]]/Sales[[#This Row],[sqft]])</f>
        <v>0.41298805428796226</v>
      </c>
      <c r="P5426" s="4">
        <f>SUMIF(Sales[RegionStoretype],Sales[[#This Row],[RegionStoretype]],Sales[YoY_SSF])/Sales[[#This Row],[Region_TypeCount]]</f>
        <v>58.393757732919049</v>
      </c>
    </row>
    <row r="5427" spans="1:16" x14ac:dyDescent="0.25">
      <c r="A5427" s="1">
        <v>43112</v>
      </c>
      <c r="B5427">
        <v>7</v>
      </c>
      <c r="C5427">
        <v>14</v>
      </c>
      <c r="D5427">
        <v>58390.677500000005</v>
      </c>
      <c r="E5427">
        <f>INDEX(Stores[region],MATCH(Sales[[#This Row],[store_no]],Stores[store_no],0))</f>
        <v>2</v>
      </c>
      <c r="F5427" t="str">
        <f>INDEX(Stores[storetype],MATCH(Sales[[#This Row],[store_no]],Stores[store_no],0))</f>
        <v>B</v>
      </c>
      <c r="G5427" t="str">
        <f>INDEX(Stores[location_city],MATCH(Sales[[#This Row],[store_no]],Stores[store_no],0))</f>
        <v>Rockford</v>
      </c>
      <c r="H5427" t="str">
        <f>INDEX(Stores[location_state],MATCH(Sales[[#This Row],[store_no]],Stores[store_no],0))</f>
        <v>Illinois</v>
      </c>
      <c r="I5427">
        <f>INDEX(Stores[sqft],MATCH(Sales[[#This Row],[store_no]],Stores[store_no],0))</f>
        <v>127100</v>
      </c>
      <c r="J5427" s="4" t="str">
        <f>INDEX(Departments[dept_name],MATCH(Sales[[#This Row],[dept_no]],Departments[dept_no],0))</f>
        <v>Movies</v>
      </c>
      <c r="K5427" s="4" t="str">
        <f>CONCATENATE(Sales[[#This Row],[region]],Sales[[#This Row],[storetype]])</f>
        <v>2B</v>
      </c>
      <c r="L5427" s="4">
        <f>INDEX(RegionStoreCount[Store Count],MATCH(Sales[[#This Row],[RegionStoretype]],RegionStoreCount[Region/Type],0))</f>
        <v>6</v>
      </c>
      <c r="M5427" s="4">
        <f>AND(Sales[[#This Row],[date]]&lt;=TY_YTDMax,Sales[[#This Row],[date]]&gt;=TY_YTDMin)*Sales[[#This Row],[sales]]</f>
        <v>58390.677500000005</v>
      </c>
      <c r="N5427" s="4">
        <f>AND(Sales[[#This Row],[date]]&lt;=LY_YTDMax,Sales[[#This Row],[date]]&gt;=LY_YTDMin)*Sales[[#This Row],[sales]]</f>
        <v>0</v>
      </c>
      <c r="O5427" s="4">
        <f>AND(Sales[[#This Row],[date]]&gt;=YoY_Min,Sales[[#This Row],[date]]&lt;=TY_YTDMax)*(Sales[[#This Row],[sales]]/Sales[[#This Row],[sqft]])</f>
        <v>0.45940737608182536</v>
      </c>
      <c r="P5427" s="4">
        <f>SUMIF(Sales[RegionStoretype],Sales[[#This Row],[RegionStoretype]],Sales[YoY_SSF])/Sales[[#This Row],[Region_TypeCount]]</f>
        <v>58.393757732919049</v>
      </c>
    </row>
    <row r="5428" spans="1:16" x14ac:dyDescent="0.25">
      <c r="A5428" s="1">
        <v>43112</v>
      </c>
      <c r="B5428">
        <v>8</v>
      </c>
      <c r="C5428">
        <v>15</v>
      </c>
      <c r="D5428">
        <v>77359.005600000004</v>
      </c>
      <c r="E5428">
        <f>INDEX(Stores[region],MATCH(Sales[[#This Row],[store_no]],Stores[store_no],0))</f>
        <v>3</v>
      </c>
      <c r="F5428" t="str">
        <f>INDEX(Stores[storetype],MATCH(Sales[[#This Row],[store_no]],Stores[store_no],0))</f>
        <v>A</v>
      </c>
      <c r="G5428" t="str">
        <f>INDEX(Stores[location_city],MATCH(Sales[[#This Row],[store_no]],Stores[store_no],0))</f>
        <v>Saint Louis</v>
      </c>
      <c r="H5428" t="str">
        <f>INDEX(Stores[location_state],MATCH(Sales[[#This Row],[store_no]],Stores[store_no],0))</f>
        <v>Missouri</v>
      </c>
      <c r="I5428">
        <f>INDEX(Stores[sqft],MATCH(Sales[[#This Row],[store_no]],Stores[store_no],0))</f>
        <v>198900</v>
      </c>
      <c r="J5428" s="4" t="str">
        <f>INDEX(Departments[dept_name],MATCH(Sales[[#This Row],[dept_no]],Departments[dept_no],0))</f>
        <v>Music</v>
      </c>
      <c r="K5428" s="4" t="str">
        <f>CONCATENATE(Sales[[#This Row],[region]],Sales[[#This Row],[storetype]])</f>
        <v>3A</v>
      </c>
      <c r="L5428" s="4">
        <f>INDEX(RegionStoreCount[Store Count],MATCH(Sales[[#This Row],[RegionStoretype]],RegionStoreCount[Region/Type],0))</f>
        <v>9</v>
      </c>
      <c r="M5428" s="4">
        <f>AND(Sales[[#This Row],[date]]&lt;=TY_YTDMax,Sales[[#This Row],[date]]&gt;=TY_YTDMin)*Sales[[#This Row],[sales]]</f>
        <v>77359.005600000004</v>
      </c>
      <c r="N5428" s="4">
        <f>AND(Sales[[#This Row],[date]]&lt;=LY_YTDMax,Sales[[#This Row],[date]]&gt;=LY_YTDMin)*Sales[[#This Row],[sales]]</f>
        <v>0</v>
      </c>
      <c r="O5428" s="4">
        <f>AND(Sales[[#This Row],[date]]&gt;=YoY_Min,Sales[[#This Row],[date]]&lt;=TY_YTDMax)*(Sales[[#This Row],[sales]]/Sales[[#This Row],[sqft]])</f>
        <v>0.38893416591251889</v>
      </c>
      <c r="P5428" s="4">
        <f>SUMIF(Sales[RegionStoretype],Sales[[#This Row],[RegionStoretype]],Sales[YoY_SSF])/Sales[[#This Row],[Region_TypeCount]]</f>
        <v>53.603836561720975</v>
      </c>
    </row>
    <row r="5429" spans="1:16" x14ac:dyDescent="0.25">
      <c r="A5429" s="1">
        <v>43112</v>
      </c>
      <c r="B5429">
        <v>8</v>
      </c>
      <c r="C5429">
        <v>18</v>
      </c>
      <c r="D5429">
        <v>154613.49229999998</v>
      </c>
      <c r="E5429">
        <f>INDEX(Stores[region],MATCH(Sales[[#This Row],[store_no]],Stores[store_no],0))</f>
        <v>3</v>
      </c>
      <c r="F5429" t="str">
        <f>INDEX(Stores[storetype],MATCH(Sales[[#This Row],[store_no]],Stores[store_no],0))</f>
        <v>A</v>
      </c>
      <c r="G5429" t="str">
        <f>INDEX(Stores[location_city],MATCH(Sales[[#This Row],[store_no]],Stores[store_no],0))</f>
        <v>Saint Louis</v>
      </c>
      <c r="H5429" t="str">
        <f>INDEX(Stores[location_state],MATCH(Sales[[#This Row],[store_no]],Stores[store_no],0))</f>
        <v>Missouri</v>
      </c>
      <c r="I5429">
        <f>INDEX(Stores[sqft],MATCH(Sales[[#This Row],[store_no]],Stores[store_no],0))</f>
        <v>198900</v>
      </c>
      <c r="J5429" s="4" t="str">
        <f>INDEX(Departments[dept_name],MATCH(Sales[[#This Row],[dept_no]],Departments[dept_no],0))</f>
        <v>Sports</v>
      </c>
      <c r="K5429" s="4" t="str">
        <f>CONCATENATE(Sales[[#This Row],[region]],Sales[[#This Row],[storetype]])</f>
        <v>3A</v>
      </c>
      <c r="L5429" s="4">
        <f>INDEX(RegionStoreCount[Store Count],MATCH(Sales[[#This Row],[RegionStoretype]],RegionStoreCount[Region/Type],0))</f>
        <v>9</v>
      </c>
      <c r="M5429" s="4">
        <f>AND(Sales[[#This Row],[date]]&lt;=TY_YTDMax,Sales[[#This Row],[date]]&gt;=TY_YTDMin)*Sales[[#This Row],[sales]]</f>
        <v>154613.49229999998</v>
      </c>
      <c r="N5429" s="4">
        <f>AND(Sales[[#This Row],[date]]&lt;=LY_YTDMax,Sales[[#This Row],[date]]&gt;=LY_YTDMin)*Sales[[#This Row],[sales]]</f>
        <v>0</v>
      </c>
      <c r="O5429" s="4">
        <f>AND(Sales[[#This Row],[date]]&gt;=YoY_Min,Sales[[#This Row],[date]]&lt;=TY_YTDMax)*(Sales[[#This Row],[sales]]/Sales[[#This Row],[sqft]])</f>
        <v>0.77734284715937652</v>
      </c>
      <c r="P5429" s="4">
        <f>SUMIF(Sales[RegionStoretype],Sales[[#This Row],[RegionStoretype]],Sales[YoY_SSF])/Sales[[#This Row],[Region_TypeCount]]</f>
        <v>53.603836561720975</v>
      </c>
    </row>
    <row r="5430" spans="1:16" x14ac:dyDescent="0.25">
      <c r="A5430" s="1">
        <v>43112</v>
      </c>
      <c r="B5430">
        <v>9</v>
      </c>
      <c r="C5430">
        <v>17</v>
      </c>
      <c r="D5430">
        <v>108609.29029999999</v>
      </c>
      <c r="E5430">
        <f>INDEX(Stores[region],MATCH(Sales[[#This Row],[store_no]],Stores[store_no],0))</f>
        <v>1</v>
      </c>
      <c r="F5430" t="str">
        <f>INDEX(Stores[storetype],MATCH(Sales[[#This Row],[store_no]],Stores[store_no],0))</f>
        <v>B</v>
      </c>
      <c r="G5430" t="str">
        <f>INDEX(Stores[location_city],MATCH(Sales[[#This Row],[store_no]],Stores[store_no],0))</f>
        <v>Columbus</v>
      </c>
      <c r="H5430" t="str">
        <f>INDEX(Stores[location_state],MATCH(Sales[[#This Row],[store_no]],Stores[store_no],0))</f>
        <v>Ohio</v>
      </c>
      <c r="I5430">
        <f>INDEX(Stores[sqft],MATCH(Sales[[#This Row],[store_no]],Stores[store_no],0))</f>
        <v>221800</v>
      </c>
      <c r="J5430" s="4" t="str">
        <f>INDEX(Departments[dept_name],MATCH(Sales[[#This Row],[dept_no]],Departments[dept_no],0))</f>
        <v>Shoes</v>
      </c>
      <c r="K5430" s="4" t="str">
        <f>CONCATENATE(Sales[[#This Row],[region]],Sales[[#This Row],[storetype]])</f>
        <v>1B</v>
      </c>
      <c r="L5430" s="4">
        <f>INDEX(RegionStoreCount[Store Count],MATCH(Sales[[#This Row],[RegionStoretype]],RegionStoreCount[Region/Type],0))</f>
        <v>5</v>
      </c>
      <c r="M5430" s="4">
        <f>AND(Sales[[#This Row],[date]]&lt;=TY_YTDMax,Sales[[#This Row],[date]]&gt;=TY_YTDMin)*Sales[[#This Row],[sales]]</f>
        <v>108609.29029999999</v>
      </c>
      <c r="N5430" s="4">
        <f>AND(Sales[[#This Row],[date]]&lt;=LY_YTDMax,Sales[[#This Row],[date]]&gt;=LY_YTDMin)*Sales[[#This Row],[sales]]</f>
        <v>0</v>
      </c>
      <c r="O5430" s="4">
        <f>AND(Sales[[#This Row],[date]]&gt;=YoY_Min,Sales[[#This Row],[date]]&lt;=TY_YTDMax)*(Sales[[#This Row],[sales]]/Sales[[#This Row],[sqft]])</f>
        <v>0.48967218349864738</v>
      </c>
      <c r="P5430" s="4">
        <f>SUMIF(Sales[RegionStoretype],Sales[[#This Row],[RegionStoretype]],Sales[YoY_SSF])/Sales[[#This Row],[Region_TypeCount]]</f>
        <v>68.518982968140051</v>
      </c>
    </row>
    <row r="5431" spans="1:16" x14ac:dyDescent="0.25">
      <c r="A5431" s="1">
        <v>43112</v>
      </c>
      <c r="B5431">
        <v>10</v>
      </c>
      <c r="C5431">
        <v>8</v>
      </c>
      <c r="D5431">
        <v>15915.944299999999</v>
      </c>
      <c r="E5431">
        <f>INDEX(Stores[region],MATCH(Sales[[#This Row],[store_no]],Stores[store_no],0))</f>
        <v>1</v>
      </c>
      <c r="F5431" t="str">
        <f>INDEX(Stores[storetype],MATCH(Sales[[#This Row],[store_no]],Stores[store_no],0))</f>
        <v>B</v>
      </c>
      <c r="G5431" t="str">
        <f>INDEX(Stores[location_city],MATCH(Sales[[#This Row],[store_no]],Stores[store_no],0))</f>
        <v>Traverse City</v>
      </c>
      <c r="H5431" t="str">
        <f>INDEX(Stores[location_state],MATCH(Sales[[#This Row],[store_no]],Stores[store_no],0))</f>
        <v>Michigan</v>
      </c>
      <c r="I5431">
        <f>INDEX(Stores[sqft],MATCH(Sales[[#This Row],[store_no]],Stores[store_no],0))</f>
        <v>158200</v>
      </c>
      <c r="J5431" s="4" t="str">
        <f>INDEX(Departments[dept_name],MATCH(Sales[[#This Row],[dept_no]],Departments[dept_no],0))</f>
        <v>Games</v>
      </c>
      <c r="K5431" s="4" t="str">
        <f>CONCATENATE(Sales[[#This Row],[region]],Sales[[#This Row],[storetype]])</f>
        <v>1B</v>
      </c>
      <c r="L5431" s="4">
        <f>INDEX(RegionStoreCount[Store Count],MATCH(Sales[[#This Row],[RegionStoretype]],RegionStoreCount[Region/Type],0))</f>
        <v>5</v>
      </c>
      <c r="M5431" s="4">
        <f>AND(Sales[[#This Row],[date]]&lt;=TY_YTDMax,Sales[[#This Row],[date]]&gt;=TY_YTDMin)*Sales[[#This Row],[sales]]</f>
        <v>15915.944299999999</v>
      </c>
      <c r="N5431" s="4">
        <f>AND(Sales[[#This Row],[date]]&lt;=LY_YTDMax,Sales[[#This Row],[date]]&gt;=LY_YTDMin)*Sales[[#This Row],[sales]]</f>
        <v>0</v>
      </c>
      <c r="O5431" s="4">
        <f>AND(Sales[[#This Row],[date]]&gt;=YoY_Min,Sales[[#This Row],[date]]&lt;=TY_YTDMax)*(Sales[[#This Row],[sales]]/Sales[[#This Row],[sqft]])</f>
        <v>0.10060647471554993</v>
      </c>
      <c r="P5431" s="4">
        <f>SUMIF(Sales[RegionStoretype],Sales[[#This Row],[RegionStoretype]],Sales[YoY_SSF])/Sales[[#This Row],[Region_TypeCount]]</f>
        <v>68.518982968140051</v>
      </c>
    </row>
    <row r="5432" spans="1:16" x14ac:dyDescent="0.25">
      <c r="A5432" s="1">
        <v>43112</v>
      </c>
      <c r="B5432">
        <v>10</v>
      </c>
      <c r="C5432">
        <v>9</v>
      </c>
      <c r="D5432">
        <v>25656.448</v>
      </c>
      <c r="E5432">
        <f>INDEX(Stores[region],MATCH(Sales[[#This Row],[store_no]],Stores[store_no],0))</f>
        <v>1</v>
      </c>
      <c r="F5432" t="str">
        <f>INDEX(Stores[storetype],MATCH(Sales[[#This Row],[store_no]],Stores[store_no],0))</f>
        <v>B</v>
      </c>
      <c r="G5432" t="str">
        <f>INDEX(Stores[location_city],MATCH(Sales[[#This Row],[store_no]],Stores[store_no],0))</f>
        <v>Traverse City</v>
      </c>
      <c r="H5432" t="str">
        <f>INDEX(Stores[location_state],MATCH(Sales[[#This Row],[store_no]],Stores[store_no],0))</f>
        <v>Michigan</v>
      </c>
      <c r="I5432">
        <f>INDEX(Stores[sqft],MATCH(Sales[[#This Row],[store_no]],Stores[store_no],0))</f>
        <v>158200</v>
      </c>
      <c r="J5432" s="4" t="str">
        <f>INDEX(Departments[dept_name],MATCH(Sales[[#This Row],[dept_no]],Departments[dept_no],0))</f>
        <v>Garden</v>
      </c>
      <c r="K5432" s="4" t="str">
        <f>CONCATENATE(Sales[[#This Row],[region]],Sales[[#This Row],[storetype]])</f>
        <v>1B</v>
      </c>
      <c r="L5432" s="4">
        <f>INDEX(RegionStoreCount[Store Count],MATCH(Sales[[#This Row],[RegionStoretype]],RegionStoreCount[Region/Type],0))</f>
        <v>5</v>
      </c>
      <c r="M5432" s="4">
        <f>AND(Sales[[#This Row],[date]]&lt;=TY_YTDMax,Sales[[#This Row],[date]]&gt;=TY_YTDMin)*Sales[[#This Row],[sales]]</f>
        <v>25656.448</v>
      </c>
      <c r="N5432" s="4">
        <f>AND(Sales[[#This Row],[date]]&lt;=LY_YTDMax,Sales[[#This Row],[date]]&gt;=LY_YTDMin)*Sales[[#This Row],[sales]]</f>
        <v>0</v>
      </c>
      <c r="O5432" s="4">
        <f>AND(Sales[[#This Row],[date]]&gt;=YoY_Min,Sales[[#This Row],[date]]&lt;=TY_YTDMax)*(Sales[[#This Row],[sales]]/Sales[[#This Row],[sqft]])</f>
        <v>0.16217729456384325</v>
      </c>
      <c r="P5432" s="4">
        <f>SUMIF(Sales[RegionStoretype],Sales[[#This Row],[RegionStoretype]],Sales[YoY_SSF])/Sales[[#This Row],[Region_TypeCount]]</f>
        <v>68.518982968140051</v>
      </c>
    </row>
    <row r="5433" spans="1:16" x14ac:dyDescent="0.25">
      <c r="A5433" s="1">
        <v>43112</v>
      </c>
      <c r="B5433">
        <v>10</v>
      </c>
      <c r="C5433">
        <v>12</v>
      </c>
      <c r="D5433">
        <v>18959.9054</v>
      </c>
      <c r="E5433">
        <f>INDEX(Stores[region],MATCH(Sales[[#This Row],[store_no]],Stores[store_no],0))</f>
        <v>1</v>
      </c>
      <c r="F5433" t="str">
        <f>INDEX(Stores[storetype],MATCH(Sales[[#This Row],[store_no]],Stores[store_no],0))</f>
        <v>B</v>
      </c>
      <c r="G5433" t="str">
        <f>INDEX(Stores[location_city],MATCH(Sales[[#This Row],[store_no]],Stores[store_no],0))</f>
        <v>Traverse City</v>
      </c>
      <c r="H5433" t="str">
        <f>INDEX(Stores[location_state],MATCH(Sales[[#This Row],[store_no]],Stores[store_no],0))</f>
        <v>Michigan</v>
      </c>
      <c r="I5433">
        <f>INDEX(Stores[sqft],MATCH(Sales[[#This Row],[store_no]],Stores[store_no],0))</f>
        <v>158200</v>
      </c>
      <c r="J5433" s="4" t="str">
        <f>INDEX(Departments[dept_name],MATCH(Sales[[#This Row],[dept_no]],Departments[dept_no],0))</f>
        <v>Jewelery</v>
      </c>
      <c r="K5433" s="4" t="str">
        <f>CONCATENATE(Sales[[#This Row],[region]],Sales[[#This Row],[storetype]])</f>
        <v>1B</v>
      </c>
      <c r="L5433" s="4">
        <f>INDEX(RegionStoreCount[Store Count],MATCH(Sales[[#This Row],[RegionStoretype]],RegionStoreCount[Region/Type],0))</f>
        <v>5</v>
      </c>
      <c r="M5433" s="4">
        <f>AND(Sales[[#This Row],[date]]&lt;=TY_YTDMax,Sales[[#This Row],[date]]&gt;=TY_YTDMin)*Sales[[#This Row],[sales]]</f>
        <v>18959.9054</v>
      </c>
      <c r="N5433" s="4">
        <f>AND(Sales[[#This Row],[date]]&lt;=LY_YTDMax,Sales[[#This Row],[date]]&gt;=LY_YTDMin)*Sales[[#This Row],[sales]]</f>
        <v>0</v>
      </c>
      <c r="O5433" s="4">
        <f>AND(Sales[[#This Row],[date]]&gt;=YoY_Min,Sales[[#This Row],[date]]&lt;=TY_YTDMax)*(Sales[[#This Row],[sales]]/Sales[[#This Row],[sqft]])</f>
        <v>0.11984769532237674</v>
      </c>
      <c r="P5433" s="4">
        <f>SUMIF(Sales[RegionStoretype],Sales[[#This Row],[RegionStoretype]],Sales[YoY_SSF])/Sales[[#This Row],[Region_TypeCount]]</f>
        <v>68.518982968140051</v>
      </c>
    </row>
    <row r="5434" spans="1:16" x14ac:dyDescent="0.25">
      <c r="A5434" s="1">
        <v>43112</v>
      </c>
      <c r="B5434">
        <v>11</v>
      </c>
      <c r="C5434">
        <v>6</v>
      </c>
      <c r="D5434">
        <v>6299.9413999999997</v>
      </c>
      <c r="E5434">
        <f>INDEX(Stores[region],MATCH(Sales[[#This Row],[store_no]],Stores[store_no],0))</f>
        <v>1</v>
      </c>
      <c r="F5434" t="str">
        <f>INDEX(Stores[storetype],MATCH(Sales[[#This Row],[store_no]],Stores[store_no],0))</f>
        <v>A</v>
      </c>
      <c r="G5434" t="str">
        <f>INDEX(Stores[location_city],MATCH(Sales[[#This Row],[store_no]],Stores[store_no],0))</f>
        <v>Cleveland</v>
      </c>
      <c r="H5434" t="str">
        <f>INDEX(Stores[location_state],MATCH(Sales[[#This Row],[store_no]],Stores[store_no],0))</f>
        <v>Ohio</v>
      </c>
      <c r="I5434">
        <f>INDEX(Stores[sqft],MATCH(Sales[[#This Row],[store_no]],Stores[store_no],0))</f>
        <v>192400</v>
      </c>
      <c r="J5434" s="4" t="str">
        <f>INDEX(Departments[dept_name],MATCH(Sales[[#This Row],[dept_no]],Departments[dept_no],0))</f>
        <v>Computers</v>
      </c>
      <c r="K5434" s="4" t="str">
        <f>CONCATENATE(Sales[[#This Row],[region]],Sales[[#This Row],[storetype]])</f>
        <v>1A</v>
      </c>
      <c r="L5434" s="4">
        <f>INDEX(RegionStoreCount[Store Count],MATCH(Sales[[#This Row],[RegionStoretype]],RegionStoreCount[Region/Type],0))</f>
        <v>5</v>
      </c>
      <c r="M5434" s="4">
        <f>AND(Sales[[#This Row],[date]]&lt;=TY_YTDMax,Sales[[#This Row],[date]]&gt;=TY_YTDMin)*Sales[[#This Row],[sales]]</f>
        <v>6299.9413999999997</v>
      </c>
      <c r="N5434" s="4">
        <f>AND(Sales[[#This Row],[date]]&lt;=LY_YTDMax,Sales[[#This Row],[date]]&gt;=LY_YTDMin)*Sales[[#This Row],[sales]]</f>
        <v>0</v>
      </c>
      <c r="O5434" s="4">
        <f>AND(Sales[[#This Row],[date]]&gt;=YoY_Min,Sales[[#This Row],[date]]&lt;=TY_YTDMax)*(Sales[[#This Row],[sales]]/Sales[[#This Row],[sqft]])</f>
        <v>3.2743978170478166E-2</v>
      </c>
      <c r="P5434" s="4">
        <f>SUMIF(Sales[RegionStoretype],Sales[[#This Row],[RegionStoretype]],Sales[YoY_SSF])/Sales[[#This Row],[Region_TypeCount]]</f>
        <v>59.469551530910678</v>
      </c>
    </row>
    <row r="5435" spans="1:16" x14ac:dyDescent="0.25">
      <c r="A5435" s="1">
        <v>43112</v>
      </c>
      <c r="B5435">
        <v>11</v>
      </c>
      <c r="C5435">
        <v>12</v>
      </c>
      <c r="D5435">
        <v>180677.87499999997</v>
      </c>
      <c r="E5435">
        <f>INDEX(Stores[region],MATCH(Sales[[#This Row],[store_no]],Stores[store_no],0))</f>
        <v>1</v>
      </c>
      <c r="F5435" t="str">
        <f>INDEX(Stores[storetype],MATCH(Sales[[#This Row],[store_no]],Stores[store_no],0))</f>
        <v>A</v>
      </c>
      <c r="G5435" t="str">
        <f>INDEX(Stores[location_city],MATCH(Sales[[#This Row],[store_no]],Stores[store_no],0))</f>
        <v>Cleveland</v>
      </c>
      <c r="H5435" t="str">
        <f>INDEX(Stores[location_state],MATCH(Sales[[#This Row],[store_no]],Stores[store_no],0))</f>
        <v>Ohio</v>
      </c>
      <c r="I5435">
        <f>INDEX(Stores[sqft],MATCH(Sales[[#This Row],[store_no]],Stores[store_no],0))</f>
        <v>192400</v>
      </c>
      <c r="J5435" s="4" t="str">
        <f>INDEX(Departments[dept_name],MATCH(Sales[[#This Row],[dept_no]],Departments[dept_no],0))</f>
        <v>Jewelery</v>
      </c>
      <c r="K5435" s="4" t="str">
        <f>CONCATENATE(Sales[[#This Row],[region]],Sales[[#This Row],[storetype]])</f>
        <v>1A</v>
      </c>
      <c r="L5435" s="4">
        <f>INDEX(RegionStoreCount[Store Count],MATCH(Sales[[#This Row],[RegionStoretype]],RegionStoreCount[Region/Type],0))</f>
        <v>5</v>
      </c>
      <c r="M5435" s="4">
        <f>AND(Sales[[#This Row],[date]]&lt;=TY_YTDMax,Sales[[#This Row],[date]]&gt;=TY_YTDMin)*Sales[[#This Row],[sales]]</f>
        <v>180677.87499999997</v>
      </c>
      <c r="N5435" s="4">
        <f>AND(Sales[[#This Row],[date]]&lt;=LY_YTDMax,Sales[[#This Row],[date]]&gt;=LY_YTDMin)*Sales[[#This Row],[sales]]</f>
        <v>0</v>
      </c>
      <c r="O5435" s="4">
        <f>AND(Sales[[#This Row],[date]]&gt;=YoY_Min,Sales[[#This Row],[date]]&lt;=TY_YTDMax)*(Sales[[#This Row],[sales]]/Sales[[#This Row],[sqft]])</f>
        <v>0.93907419438669426</v>
      </c>
      <c r="P5435" s="4">
        <f>SUMIF(Sales[RegionStoretype],Sales[[#This Row],[RegionStoretype]],Sales[YoY_SSF])/Sales[[#This Row],[Region_TypeCount]]</f>
        <v>59.469551530910678</v>
      </c>
    </row>
    <row r="5436" spans="1:16" x14ac:dyDescent="0.25">
      <c r="A5436" s="1">
        <v>43112</v>
      </c>
      <c r="B5436">
        <v>11</v>
      </c>
      <c r="C5436">
        <v>18</v>
      </c>
      <c r="D5436">
        <v>266540.24170000001</v>
      </c>
      <c r="E5436">
        <f>INDEX(Stores[region],MATCH(Sales[[#This Row],[store_no]],Stores[store_no],0))</f>
        <v>1</v>
      </c>
      <c r="F5436" t="str">
        <f>INDEX(Stores[storetype],MATCH(Sales[[#This Row],[store_no]],Stores[store_no],0))</f>
        <v>A</v>
      </c>
      <c r="G5436" t="str">
        <f>INDEX(Stores[location_city],MATCH(Sales[[#This Row],[store_no]],Stores[store_no],0))</f>
        <v>Cleveland</v>
      </c>
      <c r="H5436" t="str">
        <f>INDEX(Stores[location_state],MATCH(Sales[[#This Row],[store_no]],Stores[store_no],0))</f>
        <v>Ohio</v>
      </c>
      <c r="I5436">
        <f>INDEX(Stores[sqft],MATCH(Sales[[#This Row],[store_no]],Stores[store_no],0))</f>
        <v>192400</v>
      </c>
      <c r="J5436" s="4" t="str">
        <f>INDEX(Departments[dept_name],MATCH(Sales[[#This Row],[dept_no]],Departments[dept_no],0))</f>
        <v>Sports</v>
      </c>
      <c r="K5436" s="4" t="str">
        <f>CONCATENATE(Sales[[#This Row],[region]],Sales[[#This Row],[storetype]])</f>
        <v>1A</v>
      </c>
      <c r="L5436" s="4">
        <f>INDEX(RegionStoreCount[Store Count],MATCH(Sales[[#This Row],[RegionStoretype]],RegionStoreCount[Region/Type],0))</f>
        <v>5</v>
      </c>
      <c r="M5436" s="4">
        <f>AND(Sales[[#This Row],[date]]&lt;=TY_YTDMax,Sales[[#This Row],[date]]&gt;=TY_YTDMin)*Sales[[#This Row],[sales]]</f>
        <v>266540.24170000001</v>
      </c>
      <c r="N5436" s="4">
        <f>AND(Sales[[#This Row],[date]]&lt;=LY_YTDMax,Sales[[#This Row],[date]]&gt;=LY_YTDMin)*Sales[[#This Row],[sales]]</f>
        <v>0</v>
      </c>
      <c r="O5436" s="4">
        <f>AND(Sales[[#This Row],[date]]&gt;=YoY_Min,Sales[[#This Row],[date]]&lt;=TY_YTDMax)*(Sales[[#This Row],[sales]]/Sales[[#This Row],[sqft]])</f>
        <v>1.3853442915800416</v>
      </c>
      <c r="P5436" s="4">
        <f>SUMIF(Sales[RegionStoretype],Sales[[#This Row],[RegionStoretype]],Sales[YoY_SSF])/Sales[[#This Row],[Region_TypeCount]]</f>
        <v>59.469551530910678</v>
      </c>
    </row>
    <row r="5437" spans="1:16" x14ac:dyDescent="0.25">
      <c r="A5437" s="1">
        <v>43112</v>
      </c>
      <c r="B5437">
        <v>12</v>
      </c>
      <c r="C5437">
        <v>1</v>
      </c>
      <c r="D5437">
        <v>9182.3358000000007</v>
      </c>
      <c r="E5437">
        <f>INDEX(Stores[region],MATCH(Sales[[#This Row],[store_no]],Stores[store_no],0))</f>
        <v>2</v>
      </c>
      <c r="F5437" t="str">
        <f>INDEX(Stores[storetype],MATCH(Sales[[#This Row],[store_no]],Stores[store_no],0))</f>
        <v>B</v>
      </c>
      <c r="G5437" t="str">
        <f>INDEX(Stores[location_city],MATCH(Sales[[#This Row],[store_no]],Stores[store_no],0))</f>
        <v>Indianapolis</v>
      </c>
      <c r="H5437" t="str">
        <f>INDEX(Stores[location_state],MATCH(Sales[[#This Row],[store_no]],Stores[store_no],0))</f>
        <v>Indiana</v>
      </c>
      <c r="I5437">
        <f>INDEX(Stores[sqft],MATCH(Sales[[#This Row],[store_no]],Stores[store_no],0))</f>
        <v>120800</v>
      </c>
      <c r="J5437" s="4" t="str">
        <f>INDEX(Departments[dept_name],MATCH(Sales[[#This Row],[dept_no]],Departments[dept_no],0))</f>
        <v>Automotive</v>
      </c>
      <c r="K5437" s="4" t="str">
        <f>CONCATENATE(Sales[[#This Row],[region]],Sales[[#This Row],[storetype]])</f>
        <v>2B</v>
      </c>
      <c r="L5437" s="4">
        <f>INDEX(RegionStoreCount[Store Count],MATCH(Sales[[#This Row],[RegionStoretype]],RegionStoreCount[Region/Type],0))</f>
        <v>6</v>
      </c>
      <c r="M5437" s="4">
        <f>AND(Sales[[#This Row],[date]]&lt;=TY_YTDMax,Sales[[#This Row],[date]]&gt;=TY_YTDMin)*Sales[[#This Row],[sales]]</f>
        <v>9182.3358000000007</v>
      </c>
      <c r="N5437" s="4">
        <f>AND(Sales[[#This Row],[date]]&lt;=LY_YTDMax,Sales[[#This Row],[date]]&gt;=LY_YTDMin)*Sales[[#This Row],[sales]]</f>
        <v>0</v>
      </c>
      <c r="O5437" s="4">
        <f>AND(Sales[[#This Row],[date]]&gt;=YoY_Min,Sales[[#This Row],[date]]&lt;=TY_YTDMax)*(Sales[[#This Row],[sales]]/Sales[[#This Row],[sqft]])</f>
        <v>7.601271357615895E-2</v>
      </c>
      <c r="P5437" s="4">
        <f>SUMIF(Sales[RegionStoretype],Sales[[#This Row],[RegionStoretype]],Sales[YoY_SSF])/Sales[[#This Row],[Region_TypeCount]]</f>
        <v>58.393757732919049</v>
      </c>
    </row>
    <row r="5438" spans="1:16" x14ac:dyDescent="0.25">
      <c r="A5438" s="1">
        <v>43112</v>
      </c>
      <c r="B5438">
        <v>12</v>
      </c>
      <c r="C5438">
        <v>4</v>
      </c>
      <c r="D5438">
        <v>19636.754500000003</v>
      </c>
      <c r="E5438">
        <f>INDEX(Stores[region],MATCH(Sales[[#This Row],[store_no]],Stores[store_no],0))</f>
        <v>2</v>
      </c>
      <c r="F5438" t="str">
        <f>INDEX(Stores[storetype],MATCH(Sales[[#This Row],[store_no]],Stores[store_no],0))</f>
        <v>B</v>
      </c>
      <c r="G5438" t="str">
        <f>INDEX(Stores[location_city],MATCH(Sales[[#This Row],[store_no]],Stores[store_no],0))</f>
        <v>Indianapolis</v>
      </c>
      <c r="H5438" t="str">
        <f>INDEX(Stores[location_state],MATCH(Sales[[#This Row],[store_no]],Stores[store_no],0))</f>
        <v>Indiana</v>
      </c>
      <c r="I5438">
        <f>INDEX(Stores[sqft],MATCH(Sales[[#This Row],[store_no]],Stores[store_no],0))</f>
        <v>120800</v>
      </c>
      <c r="J5438" s="4" t="str">
        <f>INDEX(Departments[dept_name],MATCH(Sales[[#This Row],[dept_no]],Departments[dept_no],0))</f>
        <v>Books</v>
      </c>
      <c r="K5438" s="4" t="str">
        <f>CONCATENATE(Sales[[#This Row],[region]],Sales[[#This Row],[storetype]])</f>
        <v>2B</v>
      </c>
      <c r="L5438" s="4">
        <f>INDEX(RegionStoreCount[Store Count],MATCH(Sales[[#This Row],[RegionStoretype]],RegionStoreCount[Region/Type],0))</f>
        <v>6</v>
      </c>
      <c r="M5438" s="4">
        <f>AND(Sales[[#This Row],[date]]&lt;=TY_YTDMax,Sales[[#This Row],[date]]&gt;=TY_YTDMin)*Sales[[#This Row],[sales]]</f>
        <v>19636.754500000003</v>
      </c>
      <c r="N5438" s="4">
        <f>AND(Sales[[#This Row],[date]]&lt;=LY_YTDMax,Sales[[#This Row],[date]]&gt;=LY_YTDMin)*Sales[[#This Row],[sales]]</f>
        <v>0</v>
      </c>
      <c r="O5438" s="4">
        <f>AND(Sales[[#This Row],[date]]&gt;=YoY_Min,Sales[[#This Row],[date]]&lt;=TY_YTDMax)*(Sales[[#This Row],[sales]]/Sales[[#This Row],[sqft]])</f>
        <v>0.16255591473509937</v>
      </c>
      <c r="P5438" s="4">
        <f>SUMIF(Sales[RegionStoretype],Sales[[#This Row],[RegionStoretype]],Sales[YoY_SSF])/Sales[[#This Row],[Region_TypeCount]]</f>
        <v>58.393757732919049</v>
      </c>
    </row>
    <row r="5439" spans="1:16" x14ac:dyDescent="0.25">
      <c r="A5439" s="1">
        <v>43112</v>
      </c>
      <c r="B5439">
        <v>12</v>
      </c>
      <c r="C5439">
        <v>6</v>
      </c>
      <c r="D5439">
        <v>48812.632099999995</v>
      </c>
      <c r="E5439">
        <f>INDEX(Stores[region],MATCH(Sales[[#This Row],[store_no]],Stores[store_no],0))</f>
        <v>2</v>
      </c>
      <c r="F5439" t="str">
        <f>INDEX(Stores[storetype],MATCH(Sales[[#This Row],[store_no]],Stores[store_no],0))</f>
        <v>B</v>
      </c>
      <c r="G5439" t="str">
        <f>INDEX(Stores[location_city],MATCH(Sales[[#This Row],[store_no]],Stores[store_no],0))</f>
        <v>Indianapolis</v>
      </c>
      <c r="H5439" t="str">
        <f>INDEX(Stores[location_state],MATCH(Sales[[#This Row],[store_no]],Stores[store_no],0))</f>
        <v>Indiana</v>
      </c>
      <c r="I5439">
        <f>INDEX(Stores[sqft],MATCH(Sales[[#This Row],[store_no]],Stores[store_no],0))</f>
        <v>120800</v>
      </c>
      <c r="J5439" s="4" t="str">
        <f>INDEX(Departments[dept_name],MATCH(Sales[[#This Row],[dept_no]],Departments[dept_no],0))</f>
        <v>Computers</v>
      </c>
      <c r="K5439" s="4" t="str">
        <f>CONCATENATE(Sales[[#This Row],[region]],Sales[[#This Row],[storetype]])</f>
        <v>2B</v>
      </c>
      <c r="L5439" s="4">
        <f>INDEX(RegionStoreCount[Store Count],MATCH(Sales[[#This Row],[RegionStoretype]],RegionStoreCount[Region/Type],0))</f>
        <v>6</v>
      </c>
      <c r="M5439" s="4">
        <f>AND(Sales[[#This Row],[date]]&lt;=TY_YTDMax,Sales[[#This Row],[date]]&gt;=TY_YTDMin)*Sales[[#This Row],[sales]]</f>
        <v>48812.632099999995</v>
      </c>
      <c r="N5439" s="4">
        <f>AND(Sales[[#This Row],[date]]&lt;=LY_YTDMax,Sales[[#This Row],[date]]&gt;=LY_YTDMin)*Sales[[#This Row],[sales]]</f>
        <v>0</v>
      </c>
      <c r="O5439" s="4">
        <f>AND(Sales[[#This Row],[date]]&gt;=YoY_Min,Sales[[#This Row],[date]]&lt;=TY_YTDMax)*(Sales[[#This Row],[sales]]/Sales[[#This Row],[sqft]])</f>
        <v>0.40407808029801323</v>
      </c>
      <c r="P5439" s="4">
        <f>SUMIF(Sales[RegionStoretype],Sales[[#This Row],[RegionStoretype]],Sales[YoY_SSF])/Sales[[#This Row],[Region_TypeCount]]</f>
        <v>58.393757732919049</v>
      </c>
    </row>
    <row r="5440" spans="1:16" x14ac:dyDescent="0.25">
      <c r="A5440" s="1">
        <v>43112</v>
      </c>
      <c r="B5440">
        <v>12</v>
      </c>
      <c r="C5440">
        <v>10</v>
      </c>
      <c r="D5440">
        <v>21665.913099999998</v>
      </c>
      <c r="E5440">
        <f>INDEX(Stores[region],MATCH(Sales[[#This Row],[store_no]],Stores[store_no],0))</f>
        <v>2</v>
      </c>
      <c r="F5440" t="str">
        <f>INDEX(Stores[storetype],MATCH(Sales[[#This Row],[store_no]],Stores[store_no],0))</f>
        <v>B</v>
      </c>
      <c r="G5440" t="str">
        <f>INDEX(Stores[location_city],MATCH(Sales[[#This Row],[store_no]],Stores[store_no],0))</f>
        <v>Indianapolis</v>
      </c>
      <c r="H5440" t="str">
        <f>INDEX(Stores[location_state],MATCH(Sales[[#This Row],[store_no]],Stores[store_no],0))</f>
        <v>Indiana</v>
      </c>
      <c r="I5440">
        <f>INDEX(Stores[sqft],MATCH(Sales[[#This Row],[store_no]],Stores[store_no],0))</f>
        <v>120800</v>
      </c>
      <c r="J5440" s="4" t="str">
        <f>INDEX(Departments[dept_name],MATCH(Sales[[#This Row],[dept_no]],Departments[dept_no],0))</f>
        <v>Health</v>
      </c>
      <c r="K5440" s="4" t="str">
        <f>CONCATENATE(Sales[[#This Row],[region]],Sales[[#This Row],[storetype]])</f>
        <v>2B</v>
      </c>
      <c r="L5440" s="4">
        <f>INDEX(RegionStoreCount[Store Count],MATCH(Sales[[#This Row],[RegionStoretype]],RegionStoreCount[Region/Type],0))</f>
        <v>6</v>
      </c>
      <c r="M5440" s="4">
        <f>AND(Sales[[#This Row],[date]]&lt;=TY_YTDMax,Sales[[#This Row],[date]]&gt;=TY_YTDMin)*Sales[[#This Row],[sales]]</f>
        <v>21665.913099999998</v>
      </c>
      <c r="N5440" s="4">
        <f>AND(Sales[[#This Row],[date]]&lt;=LY_YTDMax,Sales[[#This Row],[date]]&gt;=LY_YTDMin)*Sales[[#This Row],[sales]]</f>
        <v>0</v>
      </c>
      <c r="O5440" s="4">
        <f>AND(Sales[[#This Row],[date]]&gt;=YoY_Min,Sales[[#This Row],[date]]&lt;=TY_YTDMax)*(Sales[[#This Row],[sales]]/Sales[[#This Row],[sqft]])</f>
        <v>0.17935358526490064</v>
      </c>
      <c r="P5440" s="4">
        <f>SUMIF(Sales[RegionStoretype],Sales[[#This Row],[RegionStoretype]],Sales[YoY_SSF])/Sales[[#This Row],[Region_TypeCount]]</f>
        <v>58.393757732919049</v>
      </c>
    </row>
    <row r="5441" spans="1:16" x14ac:dyDescent="0.25">
      <c r="A5441" s="1">
        <v>43112</v>
      </c>
      <c r="B5441">
        <v>13</v>
      </c>
      <c r="C5441">
        <v>2</v>
      </c>
      <c r="D5441">
        <v>46436.485399999998</v>
      </c>
      <c r="E5441">
        <f>INDEX(Stores[region],MATCH(Sales[[#This Row],[store_no]],Stores[store_no],0))</f>
        <v>3</v>
      </c>
      <c r="F5441" t="str">
        <f>INDEX(Stores[storetype],MATCH(Sales[[#This Row],[store_no]],Stores[store_no],0))</f>
        <v>A</v>
      </c>
      <c r="G5441" t="str">
        <f>INDEX(Stores[location_city],MATCH(Sales[[#This Row],[store_no]],Stores[store_no],0))</f>
        <v>Overland Park</v>
      </c>
      <c r="H5441" t="str">
        <f>INDEX(Stores[location_state],MATCH(Sales[[#This Row],[store_no]],Stores[store_no],0))</f>
        <v>Kansas</v>
      </c>
      <c r="I5441">
        <f>INDEX(Stores[sqft],MATCH(Sales[[#This Row],[store_no]],Stores[store_no],0))</f>
        <v>201000</v>
      </c>
      <c r="J5441" s="4" t="str">
        <f>INDEX(Departments[dept_name],MATCH(Sales[[#This Row],[dept_no]],Departments[dept_no],0))</f>
        <v>Baby</v>
      </c>
      <c r="K5441" s="4" t="str">
        <f>CONCATENATE(Sales[[#This Row],[region]],Sales[[#This Row],[storetype]])</f>
        <v>3A</v>
      </c>
      <c r="L5441" s="4">
        <f>INDEX(RegionStoreCount[Store Count],MATCH(Sales[[#This Row],[RegionStoretype]],RegionStoreCount[Region/Type],0))</f>
        <v>9</v>
      </c>
      <c r="M5441" s="4">
        <f>AND(Sales[[#This Row],[date]]&lt;=TY_YTDMax,Sales[[#This Row],[date]]&gt;=TY_YTDMin)*Sales[[#This Row],[sales]]</f>
        <v>46436.485399999998</v>
      </c>
      <c r="N5441" s="4">
        <f>AND(Sales[[#This Row],[date]]&lt;=LY_YTDMax,Sales[[#This Row],[date]]&gt;=LY_YTDMin)*Sales[[#This Row],[sales]]</f>
        <v>0</v>
      </c>
      <c r="O5441" s="4">
        <f>AND(Sales[[#This Row],[date]]&gt;=YoY_Min,Sales[[#This Row],[date]]&lt;=TY_YTDMax)*(Sales[[#This Row],[sales]]/Sales[[#This Row],[sqft]])</f>
        <v>0.23102729054726368</v>
      </c>
      <c r="P5441" s="4">
        <f>SUMIF(Sales[RegionStoretype],Sales[[#This Row],[RegionStoretype]],Sales[YoY_SSF])/Sales[[#This Row],[Region_TypeCount]]</f>
        <v>53.603836561720975</v>
      </c>
    </row>
    <row r="5442" spans="1:16" x14ac:dyDescent="0.25">
      <c r="A5442" s="1">
        <v>43112</v>
      </c>
      <c r="B5442">
        <v>13</v>
      </c>
      <c r="C5442">
        <v>14</v>
      </c>
      <c r="D5442">
        <v>15057.543599999999</v>
      </c>
      <c r="E5442">
        <f>INDEX(Stores[region],MATCH(Sales[[#This Row],[store_no]],Stores[store_no],0))</f>
        <v>3</v>
      </c>
      <c r="F5442" t="str">
        <f>INDEX(Stores[storetype],MATCH(Sales[[#This Row],[store_no]],Stores[store_no],0))</f>
        <v>A</v>
      </c>
      <c r="G5442" t="str">
        <f>INDEX(Stores[location_city],MATCH(Sales[[#This Row],[store_no]],Stores[store_no],0))</f>
        <v>Overland Park</v>
      </c>
      <c r="H5442" t="str">
        <f>INDEX(Stores[location_state],MATCH(Sales[[#This Row],[store_no]],Stores[store_no],0))</f>
        <v>Kansas</v>
      </c>
      <c r="I5442">
        <f>INDEX(Stores[sqft],MATCH(Sales[[#This Row],[store_no]],Stores[store_no],0))</f>
        <v>201000</v>
      </c>
      <c r="J5442" s="4" t="str">
        <f>INDEX(Departments[dept_name],MATCH(Sales[[#This Row],[dept_no]],Departments[dept_no],0))</f>
        <v>Movies</v>
      </c>
      <c r="K5442" s="4" t="str">
        <f>CONCATENATE(Sales[[#This Row],[region]],Sales[[#This Row],[storetype]])</f>
        <v>3A</v>
      </c>
      <c r="L5442" s="4">
        <f>INDEX(RegionStoreCount[Store Count],MATCH(Sales[[#This Row],[RegionStoretype]],RegionStoreCount[Region/Type],0))</f>
        <v>9</v>
      </c>
      <c r="M5442" s="4">
        <f>AND(Sales[[#This Row],[date]]&lt;=TY_YTDMax,Sales[[#This Row],[date]]&gt;=TY_YTDMin)*Sales[[#This Row],[sales]]</f>
        <v>15057.543599999999</v>
      </c>
      <c r="N5442" s="4">
        <f>AND(Sales[[#This Row],[date]]&lt;=LY_YTDMax,Sales[[#This Row],[date]]&gt;=LY_YTDMin)*Sales[[#This Row],[sales]]</f>
        <v>0</v>
      </c>
      <c r="O5442" s="4">
        <f>AND(Sales[[#This Row],[date]]&gt;=YoY_Min,Sales[[#This Row],[date]]&lt;=TY_YTDMax)*(Sales[[#This Row],[sales]]/Sales[[#This Row],[sqft]])</f>
        <v>7.4913152238805972E-2</v>
      </c>
      <c r="P5442" s="4">
        <f>SUMIF(Sales[RegionStoretype],Sales[[#This Row],[RegionStoretype]],Sales[YoY_SSF])/Sales[[#This Row],[Region_TypeCount]]</f>
        <v>53.603836561720975</v>
      </c>
    </row>
    <row r="5443" spans="1:16" x14ac:dyDescent="0.25">
      <c r="A5443" s="1">
        <v>43112</v>
      </c>
      <c r="B5443">
        <v>13</v>
      </c>
      <c r="C5443">
        <v>18</v>
      </c>
      <c r="D5443">
        <v>184905.4657</v>
      </c>
      <c r="E5443">
        <f>INDEX(Stores[region],MATCH(Sales[[#This Row],[store_no]],Stores[store_no],0))</f>
        <v>3</v>
      </c>
      <c r="F5443" t="str">
        <f>INDEX(Stores[storetype],MATCH(Sales[[#This Row],[store_no]],Stores[store_no],0))</f>
        <v>A</v>
      </c>
      <c r="G5443" t="str">
        <f>INDEX(Stores[location_city],MATCH(Sales[[#This Row],[store_no]],Stores[store_no],0))</f>
        <v>Overland Park</v>
      </c>
      <c r="H5443" t="str">
        <f>INDEX(Stores[location_state],MATCH(Sales[[#This Row],[store_no]],Stores[store_no],0))</f>
        <v>Kansas</v>
      </c>
      <c r="I5443">
        <f>INDEX(Stores[sqft],MATCH(Sales[[#This Row],[store_no]],Stores[store_no],0))</f>
        <v>201000</v>
      </c>
      <c r="J5443" s="4" t="str">
        <f>INDEX(Departments[dept_name],MATCH(Sales[[#This Row],[dept_no]],Departments[dept_no],0))</f>
        <v>Sports</v>
      </c>
      <c r="K5443" s="4" t="str">
        <f>CONCATENATE(Sales[[#This Row],[region]],Sales[[#This Row],[storetype]])</f>
        <v>3A</v>
      </c>
      <c r="L5443" s="4">
        <f>INDEX(RegionStoreCount[Store Count],MATCH(Sales[[#This Row],[RegionStoretype]],RegionStoreCount[Region/Type],0))</f>
        <v>9</v>
      </c>
      <c r="M5443" s="4">
        <f>AND(Sales[[#This Row],[date]]&lt;=TY_YTDMax,Sales[[#This Row],[date]]&gt;=TY_YTDMin)*Sales[[#This Row],[sales]]</f>
        <v>184905.4657</v>
      </c>
      <c r="N5443" s="4">
        <f>AND(Sales[[#This Row],[date]]&lt;=LY_YTDMax,Sales[[#This Row],[date]]&gt;=LY_YTDMin)*Sales[[#This Row],[sales]]</f>
        <v>0</v>
      </c>
      <c r="O5443" s="4">
        <f>AND(Sales[[#This Row],[date]]&gt;=YoY_Min,Sales[[#This Row],[date]]&lt;=TY_YTDMax)*(Sales[[#This Row],[sales]]/Sales[[#This Row],[sqft]])</f>
        <v>0.91992769004975128</v>
      </c>
      <c r="P5443" s="4">
        <f>SUMIF(Sales[RegionStoretype],Sales[[#This Row],[RegionStoretype]],Sales[YoY_SSF])/Sales[[#This Row],[Region_TypeCount]]</f>
        <v>53.603836561720975</v>
      </c>
    </row>
    <row r="5444" spans="1:16" x14ac:dyDescent="0.25">
      <c r="A5444" s="1">
        <v>43112</v>
      </c>
      <c r="B5444">
        <v>14</v>
      </c>
      <c r="C5444">
        <v>14</v>
      </c>
      <c r="D5444">
        <v>31318.720500000003</v>
      </c>
      <c r="E5444">
        <f>INDEX(Stores[region],MATCH(Sales[[#This Row],[store_no]],Stores[store_no],0))</f>
        <v>3</v>
      </c>
      <c r="F5444" t="str">
        <f>INDEX(Stores[storetype],MATCH(Sales[[#This Row],[store_no]],Stores[store_no],0))</f>
        <v>A</v>
      </c>
      <c r="G5444" t="str">
        <f>INDEX(Stores[location_city],MATCH(Sales[[#This Row],[store_no]],Stores[store_no],0))</f>
        <v>Bismarck</v>
      </c>
      <c r="H5444" t="str">
        <f>INDEX(Stores[location_state],MATCH(Sales[[#This Row],[store_no]],Stores[store_no],0))</f>
        <v>North Dakota</v>
      </c>
      <c r="I5444">
        <f>INDEX(Stores[sqft],MATCH(Sales[[#This Row],[store_no]],Stores[store_no],0))</f>
        <v>96400</v>
      </c>
      <c r="J5444" s="4" t="str">
        <f>INDEX(Departments[dept_name],MATCH(Sales[[#This Row],[dept_no]],Departments[dept_no],0))</f>
        <v>Movies</v>
      </c>
      <c r="K5444" s="4" t="str">
        <f>CONCATENATE(Sales[[#This Row],[region]],Sales[[#This Row],[storetype]])</f>
        <v>3A</v>
      </c>
      <c r="L5444" s="4">
        <f>INDEX(RegionStoreCount[Store Count],MATCH(Sales[[#This Row],[RegionStoretype]],RegionStoreCount[Region/Type],0))</f>
        <v>9</v>
      </c>
      <c r="M5444" s="4">
        <f>AND(Sales[[#This Row],[date]]&lt;=TY_YTDMax,Sales[[#This Row],[date]]&gt;=TY_YTDMin)*Sales[[#This Row],[sales]]</f>
        <v>31318.720500000003</v>
      </c>
      <c r="N5444" s="4">
        <f>AND(Sales[[#This Row],[date]]&lt;=LY_YTDMax,Sales[[#This Row],[date]]&gt;=LY_YTDMin)*Sales[[#This Row],[sales]]</f>
        <v>0</v>
      </c>
      <c r="O5444" s="4">
        <f>AND(Sales[[#This Row],[date]]&gt;=YoY_Min,Sales[[#This Row],[date]]&lt;=TY_YTDMax)*(Sales[[#This Row],[sales]]/Sales[[#This Row],[sqft]])</f>
        <v>0.32488299273858923</v>
      </c>
      <c r="P5444" s="4">
        <f>SUMIF(Sales[RegionStoretype],Sales[[#This Row],[RegionStoretype]],Sales[YoY_SSF])/Sales[[#This Row],[Region_TypeCount]]</f>
        <v>53.603836561720975</v>
      </c>
    </row>
    <row r="5445" spans="1:16" x14ac:dyDescent="0.25">
      <c r="A5445" s="1">
        <v>43112</v>
      </c>
      <c r="B5445">
        <v>14</v>
      </c>
      <c r="C5445">
        <v>20</v>
      </c>
      <c r="D5445">
        <v>8778.9621999999999</v>
      </c>
      <c r="E5445">
        <f>INDEX(Stores[region],MATCH(Sales[[#This Row],[store_no]],Stores[store_no],0))</f>
        <v>3</v>
      </c>
      <c r="F5445" t="str">
        <f>INDEX(Stores[storetype],MATCH(Sales[[#This Row],[store_no]],Stores[store_no],0))</f>
        <v>A</v>
      </c>
      <c r="G5445" t="str">
        <f>INDEX(Stores[location_city],MATCH(Sales[[#This Row],[store_no]],Stores[store_no],0))</f>
        <v>Bismarck</v>
      </c>
      <c r="H5445" t="str">
        <f>INDEX(Stores[location_state],MATCH(Sales[[#This Row],[store_no]],Stores[store_no],0))</f>
        <v>North Dakota</v>
      </c>
      <c r="I5445">
        <f>INDEX(Stores[sqft],MATCH(Sales[[#This Row],[store_no]],Stores[store_no],0))</f>
        <v>96400</v>
      </c>
      <c r="J5445" s="4" t="str">
        <f>INDEX(Departments[dept_name],MATCH(Sales[[#This Row],[dept_no]],Departments[dept_no],0))</f>
        <v>Toys</v>
      </c>
      <c r="K5445" s="4" t="str">
        <f>CONCATENATE(Sales[[#This Row],[region]],Sales[[#This Row],[storetype]])</f>
        <v>3A</v>
      </c>
      <c r="L5445" s="4">
        <f>INDEX(RegionStoreCount[Store Count],MATCH(Sales[[#This Row],[RegionStoretype]],RegionStoreCount[Region/Type],0))</f>
        <v>9</v>
      </c>
      <c r="M5445" s="4">
        <f>AND(Sales[[#This Row],[date]]&lt;=TY_YTDMax,Sales[[#This Row],[date]]&gt;=TY_YTDMin)*Sales[[#This Row],[sales]]</f>
        <v>8778.9621999999999</v>
      </c>
      <c r="N5445" s="4">
        <f>AND(Sales[[#This Row],[date]]&lt;=LY_YTDMax,Sales[[#This Row],[date]]&gt;=LY_YTDMin)*Sales[[#This Row],[sales]]</f>
        <v>0</v>
      </c>
      <c r="O5445" s="4">
        <f>AND(Sales[[#This Row],[date]]&gt;=YoY_Min,Sales[[#This Row],[date]]&lt;=TY_YTDMax)*(Sales[[#This Row],[sales]]/Sales[[#This Row],[sqft]])</f>
        <v>9.1068072614107889E-2</v>
      </c>
      <c r="P5445" s="4">
        <f>SUMIF(Sales[RegionStoretype],Sales[[#This Row],[RegionStoretype]],Sales[YoY_SSF])/Sales[[#This Row],[Region_TypeCount]]</f>
        <v>53.603836561720975</v>
      </c>
    </row>
    <row r="5446" spans="1:16" x14ac:dyDescent="0.25">
      <c r="A5446" s="1">
        <v>43112</v>
      </c>
      <c r="B5446">
        <v>15</v>
      </c>
      <c r="C5446">
        <v>17</v>
      </c>
      <c r="D5446">
        <v>74731.087499999994</v>
      </c>
      <c r="E5446">
        <f>INDEX(Stores[region],MATCH(Sales[[#This Row],[store_no]],Stores[store_no],0))</f>
        <v>2</v>
      </c>
      <c r="F5446" t="str">
        <f>INDEX(Stores[storetype],MATCH(Sales[[#This Row],[store_no]],Stores[store_no],0))</f>
        <v>B</v>
      </c>
      <c r="G5446" t="str">
        <f>INDEX(Stores[location_city],MATCH(Sales[[#This Row],[store_no]],Stores[store_no],0))</f>
        <v>Rochester</v>
      </c>
      <c r="H5446" t="str">
        <f>INDEX(Stores[location_state],MATCH(Sales[[#This Row],[store_no]],Stores[store_no],0))</f>
        <v>Minnesota</v>
      </c>
      <c r="I5446">
        <f>INDEX(Stores[sqft],MATCH(Sales[[#This Row],[store_no]],Stores[store_no],0))</f>
        <v>128100</v>
      </c>
      <c r="J5446" s="4" t="str">
        <f>INDEX(Departments[dept_name],MATCH(Sales[[#This Row],[dept_no]],Departments[dept_no],0))</f>
        <v>Shoes</v>
      </c>
      <c r="K5446" s="4" t="str">
        <f>CONCATENATE(Sales[[#This Row],[region]],Sales[[#This Row],[storetype]])</f>
        <v>2B</v>
      </c>
      <c r="L5446" s="4">
        <f>INDEX(RegionStoreCount[Store Count],MATCH(Sales[[#This Row],[RegionStoretype]],RegionStoreCount[Region/Type],0))</f>
        <v>6</v>
      </c>
      <c r="M5446" s="4">
        <f>AND(Sales[[#This Row],[date]]&lt;=TY_YTDMax,Sales[[#This Row],[date]]&gt;=TY_YTDMin)*Sales[[#This Row],[sales]]</f>
        <v>74731.087499999994</v>
      </c>
      <c r="N5446" s="4">
        <f>AND(Sales[[#This Row],[date]]&lt;=LY_YTDMax,Sales[[#This Row],[date]]&gt;=LY_YTDMin)*Sales[[#This Row],[sales]]</f>
        <v>0</v>
      </c>
      <c r="O5446" s="4">
        <f>AND(Sales[[#This Row],[date]]&gt;=YoY_Min,Sales[[#This Row],[date]]&lt;=TY_YTDMax)*(Sales[[#This Row],[sales]]/Sales[[#This Row],[sqft]])</f>
        <v>0.58338085480093671</v>
      </c>
      <c r="P5446" s="4">
        <f>SUMIF(Sales[RegionStoretype],Sales[[#This Row],[RegionStoretype]],Sales[YoY_SSF])/Sales[[#This Row],[Region_TypeCount]]</f>
        <v>58.393757732919049</v>
      </c>
    </row>
    <row r="5447" spans="1:16" x14ac:dyDescent="0.25">
      <c r="A5447" s="1">
        <v>43112</v>
      </c>
      <c r="B5447">
        <v>15</v>
      </c>
      <c r="C5447">
        <v>19</v>
      </c>
      <c r="D5447">
        <v>71388.797399999996</v>
      </c>
      <c r="E5447">
        <f>INDEX(Stores[region],MATCH(Sales[[#This Row],[store_no]],Stores[store_no],0))</f>
        <v>2</v>
      </c>
      <c r="F5447" t="str">
        <f>INDEX(Stores[storetype],MATCH(Sales[[#This Row],[store_no]],Stores[store_no],0))</f>
        <v>B</v>
      </c>
      <c r="G5447" t="str">
        <f>INDEX(Stores[location_city],MATCH(Sales[[#This Row],[store_no]],Stores[store_no],0))</f>
        <v>Rochester</v>
      </c>
      <c r="H5447" t="str">
        <f>INDEX(Stores[location_state],MATCH(Sales[[#This Row],[store_no]],Stores[store_no],0))</f>
        <v>Minnesota</v>
      </c>
      <c r="I5447">
        <f>INDEX(Stores[sqft],MATCH(Sales[[#This Row],[store_no]],Stores[store_no],0))</f>
        <v>128100</v>
      </c>
      <c r="J5447" s="4" t="str">
        <f>INDEX(Departments[dept_name],MATCH(Sales[[#This Row],[dept_no]],Departments[dept_no],0))</f>
        <v>Tools</v>
      </c>
      <c r="K5447" s="4" t="str">
        <f>CONCATENATE(Sales[[#This Row],[region]],Sales[[#This Row],[storetype]])</f>
        <v>2B</v>
      </c>
      <c r="L5447" s="4">
        <f>INDEX(RegionStoreCount[Store Count],MATCH(Sales[[#This Row],[RegionStoretype]],RegionStoreCount[Region/Type],0))</f>
        <v>6</v>
      </c>
      <c r="M5447" s="4">
        <f>AND(Sales[[#This Row],[date]]&lt;=TY_YTDMax,Sales[[#This Row],[date]]&gt;=TY_YTDMin)*Sales[[#This Row],[sales]]</f>
        <v>71388.797399999996</v>
      </c>
      <c r="N5447" s="4">
        <f>AND(Sales[[#This Row],[date]]&lt;=LY_YTDMax,Sales[[#This Row],[date]]&gt;=LY_YTDMin)*Sales[[#This Row],[sales]]</f>
        <v>0</v>
      </c>
      <c r="O5447" s="4">
        <f>AND(Sales[[#This Row],[date]]&gt;=YoY_Min,Sales[[#This Row],[date]]&lt;=TY_YTDMax)*(Sales[[#This Row],[sales]]/Sales[[#This Row],[sqft]])</f>
        <v>0.55728959718969551</v>
      </c>
      <c r="P5447" s="4">
        <f>SUMIF(Sales[RegionStoretype],Sales[[#This Row],[RegionStoretype]],Sales[YoY_SSF])/Sales[[#This Row],[Region_TypeCount]]</f>
        <v>58.393757732919049</v>
      </c>
    </row>
    <row r="5448" spans="1:16" x14ac:dyDescent="0.25">
      <c r="A5448" s="1">
        <v>43112</v>
      </c>
      <c r="B5448">
        <v>16</v>
      </c>
      <c r="C5448">
        <v>14</v>
      </c>
      <c r="D5448">
        <v>28301.787</v>
      </c>
      <c r="E5448">
        <f>INDEX(Stores[region],MATCH(Sales[[#This Row],[store_no]],Stores[store_no],0))</f>
        <v>2</v>
      </c>
      <c r="F5448" t="str">
        <f>INDEX(Stores[storetype],MATCH(Sales[[#This Row],[store_no]],Stores[store_no],0))</f>
        <v>B</v>
      </c>
      <c r="G5448" t="str">
        <f>INDEX(Stores[location_city],MATCH(Sales[[#This Row],[store_no]],Stores[store_no],0))</f>
        <v>Saint Paul</v>
      </c>
      <c r="H5448" t="str">
        <f>INDEX(Stores[location_state],MATCH(Sales[[#This Row],[store_no]],Stores[store_no],0))</f>
        <v>Minnesota</v>
      </c>
      <c r="I5448">
        <f>INDEX(Stores[sqft],MATCH(Sales[[#This Row],[store_no]],Stores[store_no],0))</f>
        <v>180400</v>
      </c>
      <c r="J5448" s="4" t="str">
        <f>INDEX(Departments[dept_name],MATCH(Sales[[#This Row],[dept_no]],Departments[dept_no],0))</f>
        <v>Movies</v>
      </c>
      <c r="K5448" s="4" t="str">
        <f>CONCATENATE(Sales[[#This Row],[region]],Sales[[#This Row],[storetype]])</f>
        <v>2B</v>
      </c>
      <c r="L5448" s="4">
        <f>INDEX(RegionStoreCount[Store Count],MATCH(Sales[[#This Row],[RegionStoretype]],RegionStoreCount[Region/Type],0))</f>
        <v>6</v>
      </c>
      <c r="M5448" s="4">
        <f>AND(Sales[[#This Row],[date]]&lt;=TY_YTDMax,Sales[[#This Row],[date]]&gt;=TY_YTDMin)*Sales[[#This Row],[sales]]</f>
        <v>28301.787</v>
      </c>
      <c r="N5448" s="4">
        <f>AND(Sales[[#This Row],[date]]&lt;=LY_YTDMax,Sales[[#This Row],[date]]&gt;=LY_YTDMin)*Sales[[#This Row],[sales]]</f>
        <v>0</v>
      </c>
      <c r="O5448" s="4">
        <f>AND(Sales[[#This Row],[date]]&gt;=YoY_Min,Sales[[#This Row],[date]]&lt;=TY_YTDMax)*(Sales[[#This Row],[sales]]/Sales[[#This Row],[sqft]])</f>
        <v>0.15688351995565411</v>
      </c>
      <c r="P5448" s="4">
        <f>SUMIF(Sales[RegionStoretype],Sales[[#This Row],[RegionStoretype]],Sales[YoY_SSF])/Sales[[#This Row],[Region_TypeCount]]</f>
        <v>58.393757732919049</v>
      </c>
    </row>
    <row r="5449" spans="1:16" x14ac:dyDescent="0.25">
      <c r="A5449" s="1">
        <v>43112</v>
      </c>
      <c r="B5449">
        <v>16</v>
      </c>
      <c r="C5449">
        <v>16</v>
      </c>
      <c r="D5449">
        <v>54547.358</v>
      </c>
      <c r="E5449">
        <f>INDEX(Stores[region],MATCH(Sales[[#This Row],[store_no]],Stores[store_no],0))</f>
        <v>2</v>
      </c>
      <c r="F5449" t="str">
        <f>INDEX(Stores[storetype],MATCH(Sales[[#This Row],[store_no]],Stores[store_no],0))</f>
        <v>B</v>
      </c>
      <c r="G5449" t="str">
        <f>INDEX(Stores[location_city],MATCH(Sales[[#This Row],[store_no]],Stores[store_no],0))</f>
        <v>Saint Paul</v>
      </c>
      <c r="H5449" t="str">
        <f>INDEX(Stores[location_state],MATCH(Sales[[#This Row],[store_no]],Stores[store_no],0))</f>
        <v>Minnesota</v>
      </c>
      <c r="I5449">
        <f>INDEX(Stores[sqft],MATCH(Sales[[#This Row],[store_no]],Stores[store_no],0))</f>
        <v>180400</v>
      </c>
      <c r="J5449" s="4" t="str">
        <f>INDEX(Departments[dept_name],MATCH(Sales[[#This Row],[dept_no]],Departments[dept_no],0))</f>
        <v>Outdoors</v>
      </c>
      <c r="K5449" s="4" t="str">
        <f>CONCATENATE(Sales[[#This Row],[region]],Sales[[#This Row],[storetype]])</f>
        <v>2B</v>
      </c>
      <c r="L5449" s="4">
        <f>INDEX(RegionStoreCount[Store Count],MATCH(Sales[[#This Row],[RegionStoretype]],RegionStoreCount[Region/Type],0))</f>
        <v>6</v>
      </c>
      <c r="M5449" s="4">
        <f>AND(Sales[[#This Row],[date]]&lt;=TY_YTDMax,Sales[[#This Row],[date]]&gt;=TY_YTDMin)*Sales[[#This Row],[sales]]</f>
        <v>54547.358</v>
      </c>
      <c r="N5449" s="4">
        <f>AND(Sales[[#This Row],[date]]&lt;=LY_YTDMax,Sales[[#This Row],[date]]&gt;=LY_YTDMin)*Sales[[#This Row],[sales]]</f>
        <v>0</v>
      </c>
      <c r="O5449" s="4">
        <f>AND(Sales[[#This Row],[date]]&gt;=YoY_Min,Sales[[#This Row],[date]]&lt;=TY_YTDMax)*(Sales[[#This Row],[sales]]/Sales[[#This Row],[sqft]])</f>
        <v>0.30236894678492238</v>
      </c>
      <c r="P5449" s="4">
        <f>SUMIF(Sales[RegionStoretype],Sales[[#This Row],[RegionStoretype]],Sales[YoY_SSF])/Sales[[#This Row],[Region_TypeCount]]</f>
        <v>58.393757732919049</v>
      </c>
    </row>
    <row r="5450" spans="1:16" x14ac:dyDescent="0.25">
      <c r="A5450" s="1">
        <v>43112</v>
      </c>
      <c r="B5450">
        <v>16</v>
      </c>
      <c r="C5450">
        <v>18</v>
      </c>
      <c r="D5450">
        <v>2879.5971</v>
      </c>
      <c r="E5450">
        <f>INDEX(Stores[region],MATCH(Sales[[#This Row],[store_no]],Stores[store_no],0))</f>
        <v>2</v>
      </c>
      <c r="F5450" t="str">
        <f>INDEX(Stores[storetype],MATCH(Sales[[#This Row],[store_no]],Stores[store_no],0))</f>
        <v>B</v>
      </c>
      <c r="G5450" t="str">
        <f>INDEX(Stores[location_city],MATCH(Sales[[#This Row],[store_no]],Stores[store_no],0))</f>
        <v>Saint Paul</v>
      </c>
      <c r="H5450" t="str">
        <f>INDEX(Stores[location_state],MATCH(Sales[[#This Row],[store_no]],Stores[store_no],0))</f>
        <v>Minnesota</v>
      </c>
      <c r="I5450">
        <f>INDEX(Stores[sqft],MATCH(Sales[[#This Row],[store_no]],Stores[store_no],0))</f>
        <v>180400</v>
      </c>
      <c r="J5450" s="4" t="str">
        <f>INDEX(Departments[dept_name],MATCH(Sales[[#This Row],[dept_no]],Departments[dept_no],0))</f>
        <v>Sports</v>
      </c>
      <c r="K5450" s="4" t="str">
        <f>CONCATENATE(Sales[[#This Row],[region]],Sales[[#This Row],[storetype]])</f>
        <v>2B</v>
      </c>
      <c r="L5450" s="4">
        <f>INDEX(RegionStoreCount[Store Count],MATCH(Sales[[#This Row],[RegionStoretype]],RegionStoreCount[Region/Type],0))</f>
        <v>6</v>
      </c>
      <c r="M5450" s="4">
        <f>AND(Sales[[#This Row],[date]]&lt;=TY_YTDMax,Sales[[#This Row],[date]]&gt;=TY_YTDMin)*Sales[[#This Row],[sales]]</f>
        <v>2879.5971</v>
      </c>
      <c r="N5450" s="4">
        <f>AND(Sales[[#This Row],[date]]&lt;=LY_YTDMax,Sales[[#This Row],[date]]&gt;=LY_YTDMin)*Sales[[#This Row],[sales]]</f>
        <v>0</v>
      </c>
      <c r="O5450" s="4">
        <f>AND(Sales[[#This Row],[date]]&gt;=YoY_Min,Sales[[#This Row],[date]]&lt;=TY_YTDMax)*(Sales[[#This Row],[sales]]/Sales[[#This Row],[sqft]])</f>
        <v>1.5962289911308204E-2</v>
      </c>
      <c r="P5450" s="4">
        <f>SUMIF(Sales[RegionStoretype],Sales[[#This Row],[RegionStoretype]],Sales[YoY_SSF])/Sales[[#This Row],[Region_TypeCount]]</f>
        <v>58.393757732919049</v>
      </c>
    </row>
    <row r="5451" spans="1:16" x14ac:dyDescent="0.25">
      <c r="A5451" s="1">
        <v>43112</v>
      </c>
      <c r="B5451">
        <v>17</v>
      </c>
      <c r="C5451">
        <v>13</v>
      </c>
      <c r="D5451">
        <v>51809.732499999998</v>
      </c>
      <c r="E5451">
        <f>INDEX(Stores[region],MATCH(Sales[[#This Row],[store_no]],Stores[store_no],0))</f>
        <v>3</v>
      </c>
      <c r="F5451" t="str">
        <f>INDEX(Stores[storetype],MATCH(Sales[[#This Row],[store_no]],Stores[store_no],0))</f>
        <v>B</v>
      </c>
      <c r="G5451" t="str">
        <f>INDEX(Stores[location_city],MATCH(Sales[[#This Row],[store_no]],Stores[store_no],0))</f>
        <v>Fargo</v>
      </c>
      <c r="H5451" t="str">
        <f>INDEX(Stores[location_state],MATCH(Sales[[#This Row],[store_no]],Stores[store_no],0))</f>
        <v>North Dakota</v>
      </c>
      <c r="I5451">
        <f>INDEX(Stores[sqft],MATCH(Sales[[#This Row],[store_no]],Stores[store_no],0))</f>
        <v>211600</v>
      </c>
      <c r="J5451" s="4" t="str">
        <f>INDEX(Departments[dept_name],MATCH(Sales[[#This Row],[dept_no]],Departments[dept_no],0))</f>
        <v>Kids</v>
      </c>
      <c r="K5451" s="4" t="str">
        <f>CONCATENATE(Sales[[#This Row],[region]],Sales[[#This Row],[storetype]])</f>
        <v>3B</v>
      </c>
      <c r="L5451" s="4">
        <f>INDEX(RegionStoreCount[Store Count],MATCH(Sales[[#This Row],[RegionStoretype]],RegionStoreCount[Region/Type],0))</f>
        <v>4</v>
      </c>
      <c r="M5451" s="4">
        <f>AND(Sales[[#This Row],[date]]&lt;=TY_YTDMax,Sales[[#This Row],[date]]&gt;=TY_YTDMin)*Sales[[#This Row],[sales]]</f>
        <v>51809.732499999998</v>
      </c>
      <c r="N5451" s="4">
        <f>AND(Sales[[#This Row],[date]]&lt;=LY_YTDMax,Sales[[#This Row],[date]]&gt;=LY_YTDMin)*Sales[[#This Row],[sales]]</f>
        <v>0</v>
      </c>
      <c r="O5451" s="4">
        <f>AND(Sales[[#This Row],[date]]&gt;=YoY_Min,Sales[[#This Row],[date]]&lt;=TY_YTDMax)*(Sales[[#This Row],[sales]]/Sales[[#This Row],[sqft]])</f>
        <v>0.24484750708884687</v>
      </c>
      <c r="P5451" s="4">
        <f>SUMIF(Sales[RegionStoretype],Sales[[#This Row],[RegionStoretype]],Sales[YoY_SSF])/Sales[[#This Row],[Region_TypeCount]]</f>
        <v>58.312187288105562</v>
      </c>
    </row>
    <row r="5452" spans="1:16" x14ac:dyDescent="0.25">
      <c r="A5452" s="1">
        <v>43112</v>
      </c>
      <c r="B5452">
        <v>17</v>
      </c>
      <c r="C5452">
        <v>17</v>
      </c>
      <c r="D5452">
        <v>43057.710200000001</v>
      </c>
      <c r="E5452">
        <f>INDEX(Stores[region],MATCH(Sales[[#This Row],[store_no]],Stores[store_no],0))</f>
        <v>3</v>
      </c>
      <c r="F5452" t="str">
        <f>INDEX(Stores[storetype],MATCH(Sales[[#This Row],[store_no]],Stores[store_no],0))</f>
        <v>B</v>
      </c>
      <c r="G5452" t="str">
        <f>INDEX(Stores[location_city],MATCH(Sales[[#This Row],[store_no]],Stores[store_no],0))</f>
        <v>Fargo</v>
      </c>
      <c r="H5452" t="str">
        <f>INDEX(Stores[location_state],MATCH(Sales[[#This Row],[store_no]],Stores[store_no],0))</f>
        <v>North Dakota</v>
      </c>
      <c r="I5452">
        <f>INDEX(Stores[sqft],MATCH(Sales[[#This Row],[store_no]],Stores[store_no],0))</f>
        <v>211600</v>
      </c>
      <c r="J5452" s="4" t="str">
        <f>INDEX(Departments[dept_name],MATCH(Sales[[#This Row],[dept_no]],Departments[dept_no],0))</f>
        <v>Shoes</v>
      </c>
      <c r="K5452" s="4" t="str">
        <f>CONCATENATE(Sales[[#This Row],[region]],Sales[[#This Row],[storetype]])</f>
        <v>3B</v>
      </c>
      <c r="L5452" s="4">
        <f>INDEX(RegionStoreCount[Store Count],MATCH(Sales[[#This Row],[RegionStoretype]],RegionStoreCount[Region/Type],0))</f>
        <v>4</v>
      </c>
      <c r="M5452" s="4">
        <f>AND(Sales[[#This Row],[date]]&lt;=TY_YTDMax,Sales[[#This Row],[date]]&gt;=TY_YTDMin)*Sales[[#This Row],[sales]]</f>
        <v>43057.710200000001</v>
      </c>
      <c r="N5452" s="4">
        <f>AND(Sales[[#This Row],[date]]&lt;=LY_YTDMax,Sales[[#This Row],[date]]&gt;=LY_YTDMin)*Sales[[#This Row],[sales]]</f>
        <v>0</v>
      </c>
      <c r="O5452" s="4">
        <f>AND(Sales[[#This Row],[date]]&gt;=YoY_Min,Sales[[#This Row],[date]]&lt;=TY_YTDMax)*(Sales[[#This Row],[sales]]/Sales[[#This Row],[sqft]])</f>
        <v>0.20348634310018904</v>
      </c>
      <c r="P5452" s="4">
        <f>SUMIF(Sales[RegionStoretype],Sales[[#This Row],[RegionStoretype]],Sales[YoY_SSF])/Sales[[#This Row],[Region_TypeCount]]</f>
        <v>58.312187288105562</v>
      </c>
    </row>
    <row r="5453" spans="1:16" x14ac:dyDescent="0.25">
      <c r="A5453" s="1">
        <v>43112</v>
      </c>
      <c r="B5453">
        <v>18</v>
      </c>
      <c r="C5453">
        <v>11</v>
      </c>
      <c r="D5453">
        <v>15774.702599999999</v>
      </c>
      <c r="E5453">
        <f>INDEX(Stores[region],MATCH(Sales[[#This Row],[store_no]],Stores[store_no],0))</f>
        <v>2</v>
      </c>
      <c r="F5453" t="str">
        <f>INDEX(Stores[storetype],MATCH(Sales[[#This Row],[store_no]],Stores[store_no],0))</f>
        <v>B</v>
      </c>
      <c r="G5453" t="str">
        <f>INDEX(Stores[location_city],MATCH(Sales[[#This Row],[store_no]],Stores[store_no],0))</f>
        <v>Chicago</v>
      </c>
      <c r="H5453" t="str">
        <f>INDEX(Stores[location_state],MATCH(Sales[[#This Row],[store_no]],Stores[store_no],0))</f>
        <v>Illinois</v>
      </c>
      <c r="I5453">
        <f>INDEX(Stores[sqft],MATCH(Sales[[#This Row],[store_no]],Stores[store_no],0))</f>
        <v>120700</v>
      </c>
      <c r="J5453" s="4" t="str">
        <f>INDEX(Departments[dept_name],MATCH(Sales[[#This Row],[dept_no]],Departments[dept_no],0))</f>
        <v>Home</v>
      </c>
      <c r="K5453" s="4" t="str">
        <f>CONCATENATE(Sales[[#This Row],[region]],Sales[[#This Row],[storetype]])</f>
        <v>2B</v>
      </c>
      <c r="L5453" s="4">
        <f>INDEX(RegionStoreCount[Store Count],MATCH(Sales[[#This Row],[RegionStoretype]],RegionStoreCount[Region/Type],0))</f>
        <v>6</v>
      </c>
      <c r="M5453" s="4">
        <f>AND(Sales[[#This Row],[date]]&lt;=TY_YTDMax,Sales[[#This Row],[date]]&gt;=TY_YTDMin)*Sales[[#This Row],[sales]]</f>
        <v>15774.702599999999</v>
      </c>
      <c r="N5453" s="4">
        <f>AND(Sales[[#This Row],[date]]&lt;=LY_YTDMax,Sales[[#This Row],[date]]&gt;=LY_YTDMin)*Sales[[#This Row],[sales]]</f>
        <v>0</v>
      </c>
      <c r="O5453" s="4">
        <f>AND(Sales[[#This Row],[date]]&gt;=YoY_Min,Sales[[#This Row],[date]]&lt;=TY_YTDMax)*(Sales[[#This Row],[sales]]/Sales[[#This Row],[sqft]])</f>
        <v>0.13069347638773818</v>
      </c>
      <c r="P5453" s="4">
        <f>SUMIF(Sales[RegionStoretype],Sales[[#This Row],[RegionStoretype]],Sales[YoY_SSF])/Sales[[#This Row],[Region_TypeCount]]</f>
        <v>58.393757732919049</v>
      </c>
    </row>
    <row r="5454" spans="1:16" x14ac:dyDescent="0.25">
      <c r="A5454" s="1">
        <v>43112</v>
      </c>
      <c r="B5454">
        <v>18</v>
      </c>
      <c r="C5454">
        <v>15</v>
      </c>
      <c r="D5454">
        <v>335.34780000000001</v>
      </c>
      <c r="E5454">
        <f>INDEX(Stores[region],MATCH(Sales[[#This Row],[store_no]],Stores[store_no],0))</f>
        <v>2</v>
      </c>
      <c r="F5454" t="str">
        <f>INDEX(Stores[storetype],MATCH(Sales[[#This Row],[store_no]],Stores[store_no],0))</f>
        <v>B</v>
      </c>
      <c r="G5454" t="str">
        <f>INDEX(Stores[location_city],MATCH(Sales[[#This Row],[store_no]],Stores[store_no],0))</f>
        <v>Chicago</v>
      </c>
      <c r="H5454" t="str">
        <f>INDEX(Stores[location_state],MATCH(Sales[[#This Row],[store_no]],Stores[store_no],0))</f>
        <v>Illinois</v>
      </c>
      <c r="I5454">
        <f>INDEX(Stores[sqft],MATCH(Sales[[#This Row],[store_no]],Stores[store_no],0))</f>
        <v>120700</v>
      </c>
      <c r="J5454" s="4" t="str">
        <f>INDEX(Departments[dept_name],MATCH(Sales[[#This Row],[dept_no]],Departments[dept_no],0))</f>
        <v>Music</v>
      </c>
      <c r="K5454" s="4" t="str">
        <f>CONCATENATE(Sales[[#This Row],[region]],Sales[[#This Row],[storetype]])</f>
        <v>2B</v>
      </c>
      <c r="L5454" s="4">
        <f>INDEX(RegionStoreCount[Store Count],MATCH(Sales[[#This Row],[RegionStoretype]],RegionStoreCount[Region/Type],0))</f>
        <v>6</v>
      </c>
      <c r="M5454" s="4">
        <f>AND(Sales[[#This Row],[date]]&lt;=TY_YTDMax,Sales[[#This Row],[date]]&gt;=TY_YTDMin)*Sales[[#This Row],[sales]]</f>
        <v>335.34780000000001</v>
      </c>
      <c r="N5454" s="4">
        <f>AND(Sales[[#This Row],[date]]&lt;=LY_YTDMax,Sales[[#This Row],[date]]&gt;=LY_YTDMin)*Sales[[#This Row],[sales]]</f>
        <v>0</v>
      </c>
      <c r="O5454" s="4">
        <f>AND(Sales[[#This Row],[date]]&gt;=YoY_Min,Sales[[#This Row],[date]]&lt;=TY_YTDMax)*(Sales[[#This Row],[sales]]/Sales[[#This Row],[sqft]])</f>
        <v>2.778357912178956E-3</v>
      </c>
      <c r="P5454" s="4">
        <f>SUMIF(Sales[RegionStoretype],Sales[[#This Row],[RegionStoretype]],Sales[YoY_SSF])/Sales[[#This Row],[Region_TypeCount]]</f>
        <v>58.393757732919049</v>
      </c>
    </row>
    <row r="5455" spans="1:16" x14ac:dyDescent="0.25">
      <c r="A5455" s="1">
        <v>43112</v>
      </c>
      <c r="B5455">
        <v>19</v>
      </c>
      <c r="C5455">
        <v>1</v>
      </c>
      <c r="D5455">
        <v>19801.239600000001</v>
      </c>
      <c r="E5455">
        <f>INDEX(Stores[region],MATCH(Sales[[#This Row],[store_no]],Stores[store_no],0))</f>
        <v>3</v>
      </c>
      <c r="F5455" t="str">
        <f>INDEX(Stores[storetype],MATCH(Sales[[#This Row],[store_no]],Stores[store_no],0))</f>
        <v>A</v>
      </c>
      <c r="G5455" t="str">
        <f>INDEX(Stores[location_city],MATCH(Sales[[#This Row],[store_no]],Stores[store_no],0))</f>
        <v>Des Moines</v>
      </c>
      <c r="H5455" t="str">
        <f>INDEX(Stores[location_state],MATCH(Sales[[#This Row],[store_no]],Stores[store_no],0))</f>
        <v>Iowa</v>
      </c>
      <c r="I5455">
        <f>INDEX(Stores[sqft],MATCH(Sales[[#This Row],[store_no]],Stores[store_no],0))</f>
        <v>197600</v>
      </c>
      <c r="J5455" s="4" t="str">
        <f>INDEX(Departments[dept_name],MATCH(Sales[[#This Row],[dept_no]],Departments[dept_no],0))</f>
        <v>Automotive</v>
      </c>
      <c r="K5455" s="4" t="str">
        <f>CONCATENATE(Sales[[#This Row],[region]],Sales[[#This Row],[storetype]])</f>
        <v>3A</v>
      </c>
      <c r="L5455" s="4">
        <f>INDEX(RegionStoreCount[Store Count],MATCH(Sales[[#This Row],[RegionStoretype]],RegionStoreCount[Region/Type],0))</f>
        <v>9</v>
      </c>
      <c r="M5455" s="4">
        <f>AND(Sales[[#This Row],[date]]&lt;=TY_YTDMax,Sales[[#This Row],[date]]&gt;=TY_YTDMin)*Sales[[#This Row],[sales]]</f>
        <v>19801.239600000001</v>
      </c>
      <c r="N5455" s="4">
        <f>AND(Sales[[#This Row],[date]]&lt;=LY_YTDMax,Sales[[#This Row],[date]]&gt;=LY_YTDMin)*Sales[[#This Row],[sales]]</f>
        <v>0</v>
      </c>
      <c r="O5455" s="4">
        <f>AND(Sales[[#This Row],[date]]&gt;=YoY_Min,Sales[[#This Row],[date]]&lt;=TY_YTDMax)*(Sales[[#This Row],[sales]]/Sales[[#This Row],[sqft]])</f>
        <v>0.1002087024291498</v>
      </c>
      <c r="P5455" s="4">
        <f>SUMIF(Sales[RegionStoretype],Sales[[#This Row],[RegionStoretype]],Sales[YoY_SSF])/Sales[[#This Row],[Region_TypeCount]]</f>
        <v>53.603836561720975</v>
      </c>
    </row>
    <row r="5456" spans="1:16" x14ac:dyDescent="0.25">
      <c r="A5456" s="1">
        <v>43112</v>
      </c>
      <c r="B5456">
        <v>19</v>
      </c>
      <c r="C5456">
        <v>13</v>
      </c>
      <c r="D5456">
        <v>46294.259900000005</v>
      </c>
      <c r="E5456">
        <f>INDEX(Stores[region],MATCH(Sales[[#This Row],[store_no]],Stores[store_no],0))</f>
        <v>3</v>
      </c>
      <c r="F5456" t="str">
        <f>INDEX(Stores[storetype],MATCH(Sales[[#This Row],[store_no]],Stores[store_no],0))</f>
        <v>A</v>
      </c>
      <c r="G5456" t="str">
        <f>INDEX(Stores[location_city],MATCH(Sales[[#This Row],[store_no]],Stores[store_no],0))</f>
        <v>Des Moines</v>
      </c>
      <c r="H5456" t="str">
        <f>INDEX(Stores[location_state],MATCH(Sales[[#This Row],[store_no]],Stores[store_no],0))</f>
        <v>Iowa</v>
      </c>
      <c r="I5456">
        <f>INDEX(Stores[sqft],MATCH(Sales[[#This Row],[store_no]],Stores[store_no],0))</f>
        <v>197600</v>
      </c>
      <c r="J5456" s="4" t="str">
        <f>INDEX(Departments[dept_name],MATCH(Sales[[#This Row],[dept_no]],Departments[dept_no],0))</f>
        <v>Kids</v>
      </c>
      <c r="K5456" s="4" t="str">
        <f>CONCATENATE(Sales[[#This Row],[region]],Sales[[#This Row],[storetype]])</f>
        <v>3A</v>
      </c>
      <c r="L5456" s="4">
        <f>INDEX(RegionStoreCount[Store Count],MATCH(Sales[[#This Row],[RegionStoretype]],RegionStoreCount[Region/Type],0))</f>
        <v>9</v>
      </c>
      <c r="M5456" s="4">
        <f>AND(Sales[[#This Row],[date]]&lt;=TY_YTDMax,Sales[[#This Row],[date]]&gt;=TY_YTDMin)*Sales[[#This Row],[sales]]</f>
        <v>46294.259900000005</v>
      </c>
      <c r="N5456" s="4">
        <f>AND(Sales[[#This Row],[date]]&lt;=LY_YTDMax,Sales[[#This Row],[date]]&gt;=LY_YTDMin)*Sales[[#This Row],[sales]]</f>
        <v>0</v>
      </c>
      <c r="O5456" s="4">
        <f>AND(Sales[[#This Row],[date]]&gt;=YoY_Min,Sales[[#This Row],[date]]&lt;=TY_YTDMax)*(Sales[[#This Row],[sales]]/Sales[[#This Row],[sqft]])</f>
        <v>0.23428269180161945</v>
      </c>
      <c r="P5456" s="4">
        <f>SUMIF(Sales[RegionStoretype],Sales[[#This Row],[RegionStoretype]],Sales[YoY_SSF])/Sales[[#This Row],[Region_TypeCount]]</f>
        <v>53.603836561720975</v>
      </c>
    </row>
    <row r="5457" spans="1:16" x14ac:dyDescent="0.25">
      <c r="A5457" s="1">
        <v>43112</v>
      </c>
      <c r="B5457">
        <v>19</v>
      </c>
      <c r="C5457">
        <v>18</v>
      </c>
      <c r="D5457">
        <v>260461.75490000003</v>
      </c>
      <c r="E5457">
        <f>INDEX(Stores[region],MATCH(Sales[[#This Row],[store_no]],Stores[store_no],0))</f>
        <v>3</v>
      </c>
      <c r="F5457" t="str">
        <f>INDEX(Stores[storetype],MATCH(Sales[[#This Row],[store_no]],Stores[store_no],0))</f>
        <v>A</v>
      </c>
      <c r="G5457" t="str">
        <f>INDEX(Stores[location_city],MATCH(Sales[[#This Row],[store_no]],Stores[store_no],0))</f>
        <v>Des Moines</v>
      </c>
      <c r="H5457" t="str">
        <f>INDEX(Stores[location_state],MATCH(Sales[[#This Row],[store_no]],Stores[store_no],0))</f>
        <v>Iowa</v>
      </c>
      <c r="I5457">
        <f>INDEX(Stores[sqft],MATCH(Sales[[#This Row],[store_no]],Stores[store_no],0))</f>
        <v>197600</v>
      </c>
      <c r="J5457" s="4" t="str">
        <f>INDEX(Departments[dept_name],MATCH(Sales[[#This Row],[dept_no]],Departments[dept_no],0))</f>
        <v>Sports</v>
      </c>
      <c r="K5457" s="4" t="str">
        <f>CONCATENATE(Sales[[#This Row],[region]],Sales[[#This Row],[storetype]])</f>
        <v>3A</v>
      </c>
      <c r="L5457" s="4">
        <f>INDEX(RegionStoreCount[Store Count],MATCH(Sales[[#This Row],[RegionStoretype]],RegionStoreCount[Region/Type],0))</f>
        <v>9</v>
      </c>
      <c r="M5457" s="4">
        <f>AND(Sales[[#This Row],[date]]&lt;=TY_YTDMax,Sales[[#This Row],[date]]&gt;=TY_YTDMin)*Sales[[#This Row],[sales]]</f>
        <v>260461.75490000003</v>
      </c>
      <c r="N5457" s="4">
        <f>AND(Sales[[#This Row],[date]]&lt;=LY_YTDMax,Sales[[#This Row],[date]]&gt;=LY_YTDMin)*Sales[[#This Row],[sales]]</f>
        <v>0</v>
      </c>
      <c r="O5457" s="4">
        <f>AND(Sales[[#This Row],[date]]&gt;=YoY_Min,Sales[[#This Row],[date]]&lt;=TY_YTDMax)*(Sales[[#This Row],[sales]]/Sales[[#This Row],[sqft]])</f>
        <v>1.3181262899797572</v>
      </c>
      <c r="P5457" s="4">
        <f>SUMIF(Sales[RegionStoretype],Sales[[#This Row],[RegionStoretype]],Sales[YoY_SSF])/Sales[[#This Row],[Region_TypeCount]]</f>
        <v>53.603836561720975</v>
      </c>
    </row>
    <row r="5458" spans="1:16" x14ac:dyDescent="0.25">
      <c r="A5458" s="1">
        <v>43112</v>
      </c>
      <c r="B5458">
        <v>20</v>
      </c>
      <c r="C5458">
        <v>3</v>
      </c>
      <c r="D5458">
        <v>130577.46110000001</v>
      </c>
      <c r="E5458">
        <f>INDEX(Stores[region],MATCH(Sales[[#This Row],[store_no]],Stores[store_no],0))</f>
        <v>1</v>
      </c>
      <c r="F5458" t="str">
        <f>INDEX(Stores[storetype],MATCH(Sales[[#This Row],[store_no]],Stores[store_no],0))</f>
        <v>A</v>
      </c>
      <c r="G5458" t="str">
        <f>INDEX(Stores[location_city],MATCH(Sales[[#This Row],[store_no]],Stores[store_no],0))</f>
        <v>South Bend</v>
      </c>
      <c r="H5458" t="str">
        <f>INDEX(Stores[location_state],MATCH(Sales[[#This Row],[store_no]],Stores[store_no],0))</f>
        <v>Indiana</v>
      </c>
      <c r="I5458">
        <f>INDEX(Stores[sqft],MATCH(Sales[[#This Row],[store_no]],Stores[store_no],0))</f>
        <v>39700</v>
      </c>
      <c r="J5458" s="4" t="str">
        <f>INDEX(Departments[dept_name],MATCH(Sales[[#This Row],[dept_no]],Departments[dept_no],0))</f>
        <v>Beauty</v>
      </c>
      <c r="K5458" s="4" t="str">
        <f>CONCATENATE(Sales[[#This Row],[region]],Sales[[#This Row],[storetype]])</f>
        <v>1A</v>
      </c>
      <c r="L5458" s="4">
        <f>INDEX(RegionStoreCount[Store Count],MATCH(Sales[[#This Row],[RegionStoretype]],RegionStoreCount[Region/Type],0))</f>
        <v>5</v>
      </c>
      <c r="M5458" s="4">
        <f>AND(Sales[[#This Row],[date]]&lt;=TY_YTDMax,Sales[[#This Row],[date]]&gt;=TY_YTDMin)*Sales[[#This Row],[sales]]</f>
        <v>130577.46110000001</v>
      </c>
      <c r="N5458" s="4">
        <f>AND(Sales[[#This Row],[date]]&lt;=LY_YTDMax,Sales[[#This Row],[date]]&gt;=LY_YTDMin)*Sales[[#This Row],[sales]]</f>
        <v>0</v>
      </c>
      <c r="O5458" s="4">
        <f>AND(Sales[[#This Row],[date]]&gt;=YoY_Min,Sales[[#This Row],[date]]&lt;=TY_YTDMax)*(Sales[[#This Row],[sales]]/Sales[[#This Row],[sqft]])</f>
        <v>3.2891048136020156</v>
      </c>
      <c r="P5458" s="4">
        <f>SUMIF(Sales[RegionStoretype],Sales[[#This Row],[RegionStoretype]],Sales[YoY_SSF])/Sales[[#This Row],[Region_TypeCount]]</f>
        <v>59.469551530910678</v>
      </c>
    </row>
    <row r="5459" spans="1:16" x14ac:dyDescent="0.25">
      <c r="A5459" s="1">
        <v>43112</v>
      </c>
      <c r="B5459">
        <v>21</v>
      </c>
      <c r="C5459">
        <v>1</v>
      </c>
      <c r="D5459">
        <v>48508.3848</v>
      </c>
      <c r="E5459">
        <f>INDEX(Stores[region],MATCH(Sales[[#This Row],[store_no]],Stores[store_no],0))</f>
        <v>2</v>
      </c>
      <c r="F5459" t="str">
        <f>INDEX(Stores[storetype],MATCH(Sales[[#This Row],[store_no]],Stores[store_no],0))</f>
        <v>B</v>
      </c>
      <c r="G5459" t="str">
        <f>INDEX(Stores[location_city],MATCH(Sales[[#This Row],[store_no]],Stores[store_no],0))</f>
        <v>Madison</v>
      </c>
      <c r="H5459" t="str">
        <f>INDEX(Stores[location_state],MATCH(Sales[[#This Row],[store_no]],Stores[store_no],0))</f>
        <v>Wisconsin</v>
      </c>
      <c r="I5459">
        <f>INDEX(Stores[sqft],MATCH(Sales[[#This Row],[store_no]],Stores[store_no],0))</f>
        <v>206400</v>
      </c>
      <c r="J5459" s="4" t="str">
        <f>INDEX(Departments[dept_name],MATCH(Sales[[#This Row],[dept_no]],Departments[dept_no],0))</f>
        <v>Automotive</v>
      </c>
      <c r="K5459" s="4" t="str">
        <f>CONCATENATE(Sales[[#This Row],[region]],Sales[[#This Row],[storetype]])</f>
        <v>2B</v>
      </c>
      <c r="L5459" s="4">
        <f>INDEX(RegionStoreCount[Store Count],MATCH(Sales[[#This Row],[RegionStoretype]],RegionStoreCount[Region/Type],0))</f>
        <v>6</v>
      </c>
      <c r="M5459" s="4">
        <f>AND(Sales[[#This Row],[date]]&lt;=TY_YTDMax,Sales[[#This Row],[date]]&gt;=TY_YTDMin)*Sales[[#This Row],[sales]]</f>
        <v>48508.3848</v>
      </c>
      <c r="N5459" s="4">
        <f>AND(Sales[[#This Row],[date]]&lt;=LY_YTDMax,Sales[[#This Row],[date]]&gt;=LY_YTDMin)*Sales[[#This Row],[sales]]</f>
        <v>0</v>
      </c>
      <c r="O5459" s="4">
        <f>AND(Sales[[#This Row],[date]]&gt;=YoY_Min,Sales[[#This Row],[date]]&lt;=TY_YTDMax)*(Sales[[#This Row],[sales]]/Sales[[#This Row],[sqft]])</f>
        <v>0.2350212441860465</v>
      </c>
      <c r="P5459" s="4">
        <f>SUMIF(Sales[RegionStoretype],Sales[[#This Row],[RegionStoretype]],Sales[YoY_SSF])/Sales[[#This Row],[Region_TypeCount]]</f>
        <v>58.393757732919049</v>
      </c>
    </row>
    <row r="5460" spans="1:16" x14ac:dyDescent="0.25">
      <c r="A5460" s="1">
        <v>43112</v>
      </c>
      <c r="B5460">
        <v>21</v>
      </c>
      <c r="C5460">
        <v>3</v>
      </c>
      <c r="D5460">
        <v>135234.82999999999</v>
      </c>
      <c r="E5460">
        <f>INDEX(Stores[region],MATCH(Sales[[#This Row],[store_no]],Stores[store_no],0))</f>
        <v>2</v>
      </c>
      <c r="F5460" t="str">
        <f>INDEX(Stores[storetype],MATCH(Sales[[#This Row],[store_no]],Stores[store_no],0))</f>
        <v>B</v>
      </c>
      <c r="G5460" t="str">
        <f>INDEX(Stores[location_city],MATCH(Sales[[#This Row],[store_no]],Stores[store_no],0))</f>
        <v>Madison</v>
      </c>
      <c r="H5460" t="str">
        <f>INDEX(Stores[location_state],MATCH(Sales[[#This Row],[store_no]],Stores[store_no],0))</f>
        <v>Wisconsin</v>
      </c>
      <c r="I5460">
        <f>INDEX(Stores[sqft],MATCH(Sales[[#This Row],[store_no]],Stores[store_no],0))</f>
        <v>206400</v>
      </c>
      <c r="J5460" s="4" t="str">
        <f>INDEX(Departments[dept_name],MATCH(Sales[[#This Row],[dept_no]],Departments[dept_no],0))</f>
        <v>Beauty</v>
      </c>
      <c r="K5460" s="4" t="str">
        <f>CONCATENATE(Sales[[#This Row],[region]],Sales[[#This Row],[storetype]])</f>
        <v>2B</v>
      </c>
      <c r="L5460" s="4">
        <f>INDEX(RegionStoreCount[Store Count],MATCH(Sales[[#This Row],[RegionStoretype]],RegionStoreCount[Region/Type],0))</f>
        <v>6</v>
      </c>
      <c r="M5460" s="4">
        <f>AND(Sales[[#This Row],[date]]&lt;=TY_YTDMax,Sales[[#This Row],[date]]&gt;=TY_YTDMin)*Sales[[#This Row],[sales]]</f>
        <v>135234.82999999999</v>
      </c>
      <c r="N5460" s="4">
        <f>AND(Sales[[#This Row],[date]]&lt;=LY_YTDMax,Sales[[#This Row],[date]]&gt;=LY_YTDMin)*Sales[[#This Row],[sales]]</f>
        <v>0</v>
      </c>
      <c r="O5460" s="4">
        <f>AND(Sales[[#This Row],[date]]&gt;=YoY_Min,Sales[[#This Row],[date]]&lt;=TY_YTDMax)*(Sales[[#This Row],[sales]]/Sales[[#This Row],[sqft]])</f>
        <v>0.65520750968992247</v>
      </c>
      <c r="P5460" s="4">
        <f>SUMIF(Sales[RegionStoretype],Sales[[#This Row],[RegionStoretype]],Sales[YoY_SSF])/Sales[[#This Row],[Region_TypeCount]]</f>
        <v>58.393757732919049</v>
      </c>
    </row>
    <row r="5461" spans="1:16" x14ac:dyDescent="0.25">
      <c r="A5461" s="1">
        <v>43112</v>
      </c>
      <c r="B5461">
        <v>21</v>
      </c>
      <c r="C5461">
        <v>13</v>
      </c>
      <c r="D5461">
        <v>223546.93849999999</v>
      </c>
      <c r="E5461">
        <f>INDEX(Stores[region],MATCH(Sales[[#This Row],[store_no]],Stores[store_no],0))</f>
        <v>2</v>
      </c>
      <c r="F5461" t="str">
        <f>INDEX(Stores[storetype],MATCH(Sales[[#This Row],[store_no]],Stores[store_no],0))</f>
        <v>B</v>
      </c>
      <c r="G5461" t="str">
        <f>INDEX(Stores[location_city],MATCH(Sales[[#This Row],[store_no]],Stores[store_no],0))</f>
        <v>Madison</v>
      </c>
      <c r="H5461" t="str">
        <f>INDEX(Stores[location_state],MATCH(Sales[[#This Row],[store_no]],Stores[store_no],0))</f>
        <v>Wisconsin</v>
      </c>
      <c r="I5461">
        <f>INDEX(Stores[sqft],MATCH(Sales[[#This Row],[store_no]],Stores[store_no],0))</f>
        <v>206400</v>
      </c>
      <c r="J5461" s="4" t="str">
        <f>INDEX(Departments[dept_name],MATCH(Sales[[#This Row],[dept_no]],Departments[dept_no],0))</f>
        <v>Kids</v>
      </c>
      <c r="K5461" s="4" t="str">
        <f>CONCATENATE(Sales[[#This Row],[region]],Sales[[#This Row],[storetype]])</f>
        <v>2B</v>
      </c>
      <c r="L5461" s="4">
        <f>INDEX(RegionStoreCount[Store Count],MATCH(Sales[[#This Row],[RegionStoretype]],RegionStoreCount[Region/Type],0))</f>
        <v>6</v>
      </c>
      <c r="M5461" s="4">
        <f>AND(Sales[[#This Row],[date]]&lt;=TY_YTDMax,Sales[[#This Row],[date]]&gt;=TY_YTDMin)*Sales[[#This Row],[sales]]</f>
        <v>223546.93849999999</v>
      </c>
      <c r="N5461" s="4">
        <f>AND(Sales[[#This Row],[date]]&lt;=LY_YTDMax,Sales[[#This Row],[date]]&gt;=LY_YTDMin)*Sales[[#This Row],[sales]]</f>
        <v>0</v>
      </c>
      <c r="O5461" s="4">
        <f>AND(Sales[[#This Row],[date]]&gt;=YoY_Min,Sales[[#This Row],[date]]&lt;=TY_YTDMax)*(Sales[[#This Row],[sales]]/Sales[[#This Row],[sqft]])</f>
        <v>1.0830762524224806</v>
      </c>
      <c r="P5461" s="4">
        <f>SUMIF(Sales[RegionStoretype],Sales[[#This Row],[RegionStoretype]],Sales[YoY_SSF])/Sales[[#This Row],[Region_TypeCount]]</f>
        <v>58.393757732919049</v>
      </c>
    </row>
    <row r="5462" spans="1:16" x14ac:dyDescent="0.25">
      <c r="A5462" s="1">
        <v>43112</v>
      </c>
      <c r="B5462">
        <v>21</v>
      </c>
      <c r="C5462">
        <v>17</v>
      </c>
      <c r="D5462">
        <v>91604.891999999993</v>
      </c>
      <c r="E5462">
        <f>INDEX(Stores[region],MATCH(Sales[[#This Row],[store_no]],Stores[store_no],0))</f>
        <v>2</v>
      </c>
      <c r="F5462" t="str">
        <f>INDEX(Stores[storetype],MATCH(Sales[[#This Row],[store_no]],Stores[store_no],0))</f>
        <v>B</v>
      </c>
      <c r="G5462" t="str">
        <f>INDEX(Stores[location_city],MATCH(Sales[[#This Row],[store_no]],Stores[store_no],0))</f>
        <v>Madison</v>
      </c>
      <c r="H5462" t="str">
        <f>INDEX(Stores[location_state],MATCH(Sales[[#This Row],[store_no]],Stores[store_no],0))</f>
        <v>Wisconsin</v>
      </c>
      <c r="I5462">
        <f>INDEX(Stores[sqft],MATCH(Sales[[#This Row],[store_no]],Stores[store_no],0))</f>
        <v>206400</v>
      </c>
      <c r="J5462" s="4" t="str">
        <f>INDEX(Departments[dept_name],MATCH(Sales[[#This Row],[dept_no]],Departments[dept_no],0))</f>
        <v>Shoes</v>
      </c>
      <c r="K5462" s="4" t="str">
        <f>CONCATENATE(Sales[[#This Row],[region]],Sales[[#This Row],[storetype]])</f>
        <v>2B</v>
      </c>
      <c r="L5462" s="4">
        <f>INDEX(RegionStoreCount[Store Count],MATCH(Sales[[#This Row],[RegionStoretype]],RegionStoreCount[Region/Type],0))</f>
        <v>6</v>
      </c>
      <c r="M5462" s="4">
        <f>AND(Sales[[#This Row],[date]]&lt;=TY_YTDMax,Sales[[#This Row],[date]]&gt;=TY_YTDMin)*Sales[[#This Row],[sales]]</f>
        <v>91604.891999999993</v>
      </c>
      <c r="N5462" s="4">
        <f>AND(Sales[[#This Row],[date]]&lt;=LY_YTDMax,Sales[[#This Row],[date]]&gt;=LY_YTDMin)*Sales[[#This Row],[sales]]</f>
        <v>0</v>
      </c>
      <c r="O5462" s="4">
        <f>AND(Sales[[#This Row],[date]]&gt;=YoY_Min,Sales[[#This Row],[date]]&lt;=TY_YTDMax)*(Sales[[#This Row],[sales]]/Sales[[#This Row],[sqft]])</f>
        <v>0.44382215116279067</v>
      </c>
      <c r="P5462" s="4">
        <f>SUMIF(Sales[RegionStoretype],Sales[[#This Row],[RegionStoretype]],Sales[YoY_SSF])/Sales[[#This Row],[Region_TypeCount]]</f>
        <v>58.393757732919049</v>
      </c>
    </row>
    <row r="5463" spans="1:16" x14ac:dyDescent="0.25">
      <c r="A5463" s="1">
        <v>43112</v>
      </c>
      <c r="B5463">
        <v>21</v>
      </c>
      <c r="C5463">
        <v>20</v>
      </c>
      <c r="D5463">
        <v>85792.269199999995</v>
      </c>
      <c r="E5463">
        <f>INDEX(Stores[region],MATCH(Sales[[#This Row],[store_no]],Stores[store_no],0))</f>
        <v>2</v>
      </c>
      <c r="F5463" t="str">
        <f>INDEX(Stores[storetype],MATCH(Sales[[#This Row],[store_no]],Stores[store_no],0))</f>
        <v>B</v>
      </c>
      <c r="G5463" t="str">
        <f>INDEX(Stores[location_city],MATCH(Sales[[#This Row],[store_no]],Stores[store_no],0))</f>
        <v>Madison</v>
      </c>
      <c r="H5463" t="str">
        <f>INDEX(Stores[location_state],MATCH(Sales[[#This Row],[store_no]],Stores[store_no],0))</f>
        <v>Wisconsin</v>
      </c>
      <c r="I5463">
        <f>INDEX(Stores[sqft],MATCH(Sales[[#This Row],[store_no]],Stores[store_no],0))</f>
        <v>206400</v>
      </c>
      <c r="J5463" s="4" t="str">
        <f>INDEX(Departments[dept_name],MATCH(Sales[[#This Row],[dept_no]],Departments[dept_no],0))</f>
        <v>Toys</v>
      </c>
      <c r="K5463" s="4" t="str">
        <f>CONCATENATE(Sales[[#This Row],[region]],Sales[[#This Row],[storetype]])</f>
        <v>2B</v>
      </c>
      <c r="L5463" s="4">
        <f>INDEX(RegionStoreCount[Store Count],MATCH(Sales[[#This Row],[RegionStoretype]],RegionStoreCount[Region/Type],0))</f>
        <v>6</v>
      </c>
      <c r="M5463" s="4">
        <f>AND(Sales[[#This Row],[date]]&lt;=TY_YTDMax,Sales[[#This Row],[date]]&gt;=TY_YTDMin)*Sales[[#This Row],[sales]]</f>
        <v>85792.269199999995</v>
      </c>
      <c r="N5463" s="4">
        <f>AND(Sales[[#This Row],[date]]&lt;=LY_YTDMax,Sales[[#This Row],[date]]&gt;=LY_YTDMin)*Sales[[#This Row],[sales]]</f>
        <v>0</v>
      </c>
      <c r="O5463" s="4">
        <f>AND(Sales[[#This Row],[date]]&gt;=YoY_Min,Sales[[#This Row],[date]]&lt;=TY_YTDMax)*(Sales[[#This Row],[sales]]/Sales[[#This Row],[sqft]])</f>
        <v>0.41566021899224803</v>
      </c>
      <c r="P5463" s="4">
        <f>SUMIF(Sales[RegionStoretype],Sales[[#This Row],[RegionStoretype]],Sales[YoY_SSF])/Sales[[#This Row],[Region_TypeCount]]</f>
        <v>58.393757732919049</v>
      </c>
    </row>
    <row r="5464" spans="1:16" x14ac:dyDescent="0.25">
      <c r="A5464" s="1">
        <v>43112</v>
      </c>
      <c r="B5464">
        <v>22</v>
      </c>
      <c r="C5464">
        <v>10</v>
      </c>
      <c r="D5464">
        <v>3615.7737999999999</v>
      </c>
      <c r="E5464">
        <f>INDEX(Stores[region],MATCH(Sales[[#This Row],[store_no]],Stores[store_no],0))</f>
        <v>3</v>
      </c>
      <c r="F5464" t="str">
        <f>INDEX(Stores[storetype],MATCH(Sales[[#This Row],[store_no]],Stores[store_no],0))</f>
        <v>B</v>
      </c>
      <c r="G5464" t="str">
        <f>INDEX(Stores[location_city],MATCH(Sales[[#This Row],[store_no]],Stores[store_no],0))</f>
        <v>Sioux Falls</v>
      </c>
      <c r="H5464" t="str">
        <f>INDEX(Stores[location_state],MATCH(Sales[[#This Row],[store_no]],Stores[store_no],0))</f>
        <v>South Dakota</v>
      </c>
      <c r="I5464">
        <f>INDEX(Stores[sqft],MATCH(Sales[[#This Row],[store_no]],Stores[store_no],0))</f>
        <v>57800</v>
      </c>
      <c r="J5464" s="4" t="str">
        <f>INDEX(Departments[dept_name],MATCH(Sales[[#This Row],[dept_no]],Departments[dept_no],0))</f>
        <v>Health</v>
      </c>
      <c r="K5464" s="4" t="str">
        <f>CONCATENATE(Sales[[#This Row],[region]],Sales[[#This Row],[storetype]])</f>
        <v>3B</v>
      </c>
      <c r="L5464" s="4">
        <f>INDEX(RegionStoreCount[Store Count],MATCH(Sales[[#This Row],[RegionStoretype]],RegionStoreCount[Region/Type],0))</f>
        <v>4</v>
      </c>
      <c r="M5464" s="4">
        <f>AND(Sales[[#This Row],[date]]&lt;=TY_YTDMax,Sales[[#This Row],[date]]&gt;=TY_YTDMin)*Sales[[#This Row],[sales]]</f>
        <v>3615.7737999999999</v>
      </c>
      <c r="N5464" s="4">
        <f>AND(Sales[[#This Row],[date]]&lt;=LY_YTDMax,Sales[[#This Row],[date]]&gt;=LY_YTDMin)*Sales[[#This Row],[sales]]</f>
        <v>0</v>
      </c>
      <c r="O5464" s="4">
        <f>AND(Sales[[#This Row],[date]]&gt;=YoY_Min,Sales[[#This Row],[date]]&lt;=TY_YTDMax)*(Sales[[#This Row],[sales]]/Sales[[#This Row],[sqft]])</f>
        <v>6.2556640138408309E-2</v>
      </c>
      <c r="P5464" s="4">
        <f>SUMIF(Sales[RegionStoretype],Sales[[#This Row],[RegionStoretype]],Sales[YoY_SSF])/Sales[[#This Row],[Region_TypeCount]]</f>
        <v>58.312187288105562</v>
      </c>
    </row>
    <row r="5465" spans="1:16" x14ac:dyDescent="0.25">
      <c r="A5465" s="1">
        <v>43112</v>
      </c>
      <c r="B5465">
        <v>23</v>
      </c>
      <c r="C5465">
        <v>3</v>
      </c>
      <c r="D5465">
        <v>22409.283599999999</v>
      </c>
      <c r="E5465">
        <f>INDEX(Stores[region],MATCH(Sales[[#This Row],[store_no]],Stores[store_no],0))</f>
        <v>3</v>
      </c>
      <c r="F5465" t="str">
        <f>INDEX(Stores[storetype],MATCH(Sales[[#This Row],[store_no]],Stores[store_no],0))</f>
        <v>B</v>
      </c>
      <c r="G5465" t="str">
        <f>INDEX(Stores[location_city],MATCH(Sales[[#This Row],[store_no]],Stores[store_no],0))</f>
        <v>Cedar Rapids</v>
      </c>
      <c r="H5465" t="str">
        <f>INDEX(Stores[location_state],MATCH(Sales[[#This Row],[store_no]],Stores[store_no],0))</f>
        <v>Iowa</v>
      </c>
      <c r="I5465">
        <f>INDEX(Stores[sqft],MATCH(Sales[[#This Row],[store_no]],Stores[store_no],0))</f>
        <v>123700</v>
      </c>
      <c r="J5465" s="4" t="str">
        <f>INDEX(Departments[dept_name],MATCH(Sales[[#This Row],[dept_no]],Departments[dept_no],0))</f>
        <v>Beauty</v>
      </c>
      <c r="K5465" s="4" t="str">
        <f>CONCATENATE(Sales[[#This Row],[region]],Sales[[#This Row],[storetype]])</f>
        <v>3B</v>
      </c>
      <c r="L5465" s="4">
        <f>INDEX(RegionStoreCount[Store Count],MATCH(Sales[[#This Row],[RegionStoretype]],RegionStoreCount[Region/Type],0))</f>
        <v>4</v>
      </c>
      <c r="M5465" s="4">
        <f>AND(Sales[[#This Row],[date]]&lt;=TY_YTDMax,Sales[[#This Row],[date]]&gt;=TY_YTDMin)*Sales[[#This Row],[sales]]</f>
        <v>22409.283599999999</v>
      </c>
      <c r="N5465" s="4">
        <f>AND(Sales[[#This Row],[date]]&lt;=LY_YTDMax,Sales[[#This Row],[date]]&gt;=LY_YTDMin)*Sales[[#This Row],[sales]]</f>
        <v>0</v>
      </c>
      <c r="O5465" s="4">
        <f>AND(Sales[[#This Row],[date]]&gt;=YoY_Min,Sales[[#This Row],[date]]&lt;=TY_YTDMax)*(Sales[[#This Row],[sales]]/Sales[[#This Row],[sqft]])</f>
        <v>0.18115831527890056</v>
      </c>
      <c r="P5465" s="4">
        <f>SUMIF(Sales[RegionStoretype],Sales[[#This Row],[RegionStoretype]],Sales[YoY_SSF])/Sales[[#This Row],[Region_TypeCount]]</f>
        <v>58.312187288105562</v>
      </c>
    </row>
    <row r="5466" spans="1:16" x14ac:dyDescent="0.25">
      <c r="A5466" s="1">
        <v>43112</v>
      </c>
      <c r="B5466">
        <v>23</v>
      </c>
      <c r="C5466">
        <v>4</v>
      </c>
      <c r="D5466">
        <v>3622.4466000000002</v>
      </c>
      <c r="E5466">
        <f>INDEX(Stores[region],MATCH(Sales[[#This Row],[store_no]],Stores[store_no],0))</f>
        <v>3</v>
      </c>
      <c r="F5466" t="str">
        <f>INDEX(Stores[storetype],MATCH(Sales[[#This Row],[store_no]],Stores[store_no],0))</f>
        <v>B</v>
      </c>
      <c r="G5466" t="str">
        <f>INDEX(Stores[location_city],MATCH(Sales[[#This Row],[store_no]],Stores[store_no],0))</f>
        <v>Cedar Rapids</v>
      </c>
      <c r="H5466" t="str">
        <f>INDEX(Stores[location_state],MATCH(Sales[[#This Row],[store_no]],Stores[store_no],0))</f>
        <v>Iowa</v>
      </c>
      <c r="I5466">
        <f>INDEX(Stores[sqft],MATCH(Sales[[#This Row],[store_no]],Stores[store_no],0))</f>
        <v>123700</v>
      </c>
      <c r="J5466" s="4" t="str">
        <f>INDEX(Departments[dept_name],MATCH(Sales[[#This Row],[dept_no]],Departments[dept_no],0))</f>
        <v>Books</v>
      </c>
      <c r="K5466" s="4" t="str">
        <f>CONCATENATE(Sales[[#This Row],[region]],Sales[[#This Row],[storetype]])</f>
        <v>3B</v>
      </c>
      <c r="L5466" s="4">
        <f>INDEX(RegionStoreCount[Store Count],MATCH(Sales[[#This Row],[RegionStoretype]],RegionStoreCount[Region/Type],0))</f>
        <v>4</v>
      </c>
      <c r="M5466" s="4">
        <f>AND(Sales[[#This Row],[date]]&lt;=TY_YTDMax,Sales[[#This Row],[date]]&gt;=TY_YTDMin)*Sales[[#This Row],[sales]]</f>
        <v>3622.4466000000002</v>
      </c>
      <c r="N5466" s="4">
        <f>AND(Sales[[#This Row],[date]]&lt;=LY_YTDMax,Sales[[#This Row],[date]]&gt;=LY_YTDMin)*Sales[[#This Row],[sales]]</f>
        <v>0</v>
      </c>
      <c r="O5466" s="4">
        <f>AND(Sales[[#This Row],[date]]&gt;=YoY_Min,Sales[[#This Row],[date]]&lt;=TY_YTDMax)*(Sales[[#This Row],[sales]]/Sales[[#This Row],[sqft]])</f>
        <v>2.9284127728375103E-2</v>
      </c>
      <c r="P5466" s="4">
        <f>SUMIF(Sales[RegionStoretype],Sales[[#This Row],[RegionStoretype]],Sales[YoY_SSF])/Sales[[#This Row],[Region_TypeCount]]</f>
        <v>58.312187288105562</v>
      </c>
    </row>
    <row r="5467" spans="1:16" x14ac:dyDescent="0.25">
      <c r="A5467" s="1">
        <v>43112</v>
      </c>
      <c r="B5467">
        <v>23</v>
      </c>
      <c r="C5467">
        <v>8</v>
      </c>
      <c r="D5467">
        <v>14067.969300000001</v>
      </c>
      <c r="E5467">
        <f>INDEX(Stores[region],MATCH(Sales[[#This Row],[store_no]],Stores[store_no],0))</f>
        <v>3</v>
      </c>
      <c r="F5467" t="str">
        <f>INDEX(Stores[storetype],MATCH(Sales[[#This Row],[store_no]],Stores[store_no],0))</f>
        <v>B</v>
      </c>
      <c r="G5467" t="str">
        <f>INDEX(Stores[location_city],MATCH(Sales[[#This Row],[store_no]],Stores[store_no],0))</f>
        <v>Cedar Rapids</v>
      </c>
      <c r="H5467" t="str">
        <f>INDEX(Stores[location_state],MATCH(Sales[[#This Row],[store_no]],Stores[store_no],0))</f>
        <v>Iowa</v>
      </c>
      <c r="I5467">
        <f>INDEX(Stores[sqft],MATCH(Sales[[#This Row],[store_no]],Stores[store_no],0))</f>
        <v>123700</v>
      </c>
      <c r="J5467" s="4" t="str">
        <f>INDEX(Departments[dept_name],MATCH(Sales[[#This Row],[dept_no]],Departments[dept_no],0))</f>
        <v>Games</v>
      </c>
      <c r="K5467" s="4" t="str">
        <f>CONCATENATE(Sales[[#This Row],[region]],Sales[[#This Row],[storetype]])</f>
        <v>3B</v>
      </c>
      <c r="L5467" s="4">
        <f>INDEX(RegionStoreCount[Store Count],MATCH(Sales[[#This Row],[RegionStoretype]],RegionStoreCount[Region/Type],0))</f>
        <v>4</v>
      </c>
      <c r="M5467" s="4">
        <f>AND(Sales[[#This Row],[date]]&lt;=TY_YTDMax,Sales[[#This Row],[date]]&gt;=TY_YTDMin)*Sales[[#This Row],[sales]]</f>
        <v>14067.969300000001</v>
      </c>
      <c r="N5467" s="4">
        <f>AND(Sales[[#This Row],[date]]&lt;=LY_YTDMax,Sales[[#This Row],[date]]&gt;=LY_YTDMin)*Sales[[#This Row],[sales]]</f>
        <v>0</v>
      </c>
      <c r="O5467" s="4">
        <f>AND(Sales[[#This Row],[date]]&gt;=YoY_Min,Sales[[#This Row],[date]]&lt;=TY_YTDMax)*(Sales[[#This Row],[sales]]/Sales[[#This Row],[sqft]])</f>
        <v>0.11372651010509298</v>
      </c>
      <c r="P5467" s="4">
        <f>SUMIF(Sales[RegionStoretype],Sales[[#This Row],[RegionStoretype]],Sales[YoY_SSF])/Sales[[#This Row],[Region_TypeCount]]</f>
        <v>58.312187288105562</v>
      </c>
    </row>
    <row r="5468" spans="1:16" x14ac:dyDescent="0.25">
      <c r="A5468" s="1">
        <v>43112</v>
      </c>
      <c r="B5468">
        <v>24</v>
      </c>
      <c r="C5468">
        <v>14</v>
      </c>
      <c r="D5468">
        <v>81600.92319999999</v>
      </c>
      <c r="E5468">
        <f>INDEX(Stores[region],MATCH(Sales[[#This Row],[store_no]],Stores[store_no],0))</f>
        <v>2</v>
      </c>
      <c r="F5468" t="str">
        <f>INDEX(Stores[storetype],MATCH(Sales[[#This Row],[store_no]],Stores[store_no],0))</f>
        <v>A</v>
      </c>
      <c r="G5468" t="str">
        <f>INDEX(Stores[location_city],MATCH(Sales[[#This Row],[store_no]],Stores[store_no],0))</f>
        <v>Winnetka</v>
      </c>
      <c r="H5468" t="str">
        <f>INDEX(Stores[location_state],MATCH(Sales[[#This Row],[store_no]],Stores[store_no],0))</f>
        <v>Illinois</v>
      </c>
      <c r="I5468">
        <f>INDEX(Stores[sqft],MATCH(Sales[[#This Row],[store_no]],Stores[store_no],0))</f>
        <v>207800</v>
      </c>
      <c r="J5468" s="4" t="str">
        <f>INDEX(Departments[dept_name],MATCH(Sales[[#This Row],[dept_no]],Departments[dept_no],0))</f>
        <v>Movies</v>
      </c>
      <c r="K5468" s="4" t="str">
        <f>CONCATENATE(Sales[[#This Row],[region]],Sales[[#This Row],[storetype]])</f>
        <v>2A</v>
      </c>
      <c r="L5468" s="4">
        <f>INDEX(RegionStoreCount[Store Count],MATCH(Sales[[#This Row],[RegionStoretype]],RegionStoreCount[Region/Type],0))</f>
        <v>5</v>
      </c>
      <c r="M5468" s="4">
        <f>AND(Sales[[#This Row],[date]]&lt;=TY_YTDMax,Sales[[#This Row],[date]]&gt;=TY_YTDMin)*Sales[[#This Row],[sales]]</f>
        <v>81600.92319999999</v>
      </c>
      <c r="N5468" s="4">
        <f>AND(Sales[[#This Row],[date]]&lt;=LY_YTDMax,Sales[[#This Row],[date]]&gt;=LY_YTDMin)*Sales[[#This Row],[sales]]</f>
        <v>0</v>
      </c>
      <c r="O5468" s="4">
        <f>AND(Sales[[#This Row],[date]]&gt;=YoY_Min,Sales[[#This Row],[date]]&lt;=TY_YTDMax)*(Sales[[#This Row],[sales]]/Sales[[#This Row],[sqft]])</f>
        <v>0.39268971703561112</v>
      </c>
      <c r="P5468" s="4">
        <f>SUMIF(Sales[RegionStoretype],Sales[[#This Row],[RegionStoretype]],Sales[YoY_SSF])/Sales[[#This Row],[Region_TypeCount]]</f>
        <v>60.052789354368521</v>
      </c>
    </row>
    <row r="5469" spans="1:16" x14ac:dyDescent="0.25">
      <c r="A5469" s="1">
        <v>43112</v>
      </c>
      <c r="B5469">
        <v>24</v>
      </c>
      <c r="C5469">
        <v>19</v>
      </c>
      <c r="D5469">
        <v>93938.479500000001</v>
      </c>
      <c r="E5469">
        <f>INDEX(Stores[region],MATCH(Sales[[#This Row],[store_no]],Stores[store_no],0))</f>
        <v>2</v>
      </c>
      <c r="F5469" t="str">
        <f>INDEX(Stores[storetype],MATCH(Sales[[#This Row],[store_no]],Stores[store_no],0))</f>
        <v>A</v>
      </c>
      <c r="G5469" t="str">
        <f>INDEX(Stores[location_city],MATCH(Sales[[#This Row],[store_no]],Stores[store_no],0))</f>
        <v>Winnetka</v>
      </c>
      <c r="H5469" t="str">
        <f>INDEX(Stores[location_state],MATCH(Sales[[#This Row],[store_no]],Stores[store_no],0))</f>
        <v>Illinois</v>
      </c>
      <c r="I5469">
        <f>INDEX(Stores[sqft],MATCH(Sales[[#This Row],[store_no]],Stores[store_no],0))</f>
        <v>207800</v>
      </c>
      <c r="J5469" s="4" t="str">
        <f>INDEX(Departments[dept_name],MATCH(Sales[[#This Row],[dept_no]],Departments[dept_no],0))</f>
        <v>Tools</v>
      </c>
      <c r="K5469" s="4" t="str">
        <f>CONCATENATE(Sales[[#This Row],[region]],Sales[[#This Row],[storetype]])</f>
        <v>2A</v>
      </c>
      <c r="L5469" s="4">
        <f>INDEX(RegionStoreCount[Store Count],MATCH(Sales[[#This Row],[RegionStoretype]],RegionStoreCount[Region/Type],0))</f>
        <v>5</v>
      </c>
      <c r="M5469" s="4">
        <f>AND(Sales[[#This Row],[date]]&lt;=TY_YTDMax,Sales[[#This Row],[date]]&gt;=TY_YTDMin)*Sales[[#This Row],[sales]]</f>
        <v>93938.479500000001</v>
      </c>
      <c r="N5469" s="4">
        <f>AND(Sales[[#This Row],[date]]&lt;=LY_YTDMax,Sales[[#This Row],[date]]&gt;=LY_YTDMin)*Sales[[#This Row],[sales]]</f>
        <v>0</v>
      </c>
      <c r="O5469" s="4">
        <f>AND(Sales[[#This Row],[date]]&gt;=YoY_Min,Sales[[#This Row],[date]]&lt;=TY_YTDMax)*(Sales[[#This Row],[sales]]/Sales[[#This Row],[sqft]])</f>
        <v>0.4520619802694899</v>
      </c>
      <c r="P5469" s="4">
        <f>SUMIF(Sales[RegionStoretype],Sales[[#This Row],[RegionStoretype]],Sales[YoY_SSF])/Sales[[#This Row],[Region_TypeCount]]</f>
        <v>60.052789354368521</v>
      </c>
    </row>
    <row r="5470" spans="1:16" x14ac:dyDescent="0.25">
      <c r="A5470" s="1">
        <v>43112</v>
      </c>
      <c r="B5470">
        <v>26</v>
      </c>
      <c r="C5470">
        <v>20</v>
      </c>
      <c r="D5470">
        <v>98088.447700000019</v>
      </c>
      <c r="E5470">
        <f>INDEX(Stores[region],MATCH(Sales[[#This Row],[store_no]],Stores[store_no],0))</f>
        <v>2</v>
      </c>
      <c r="F5470" t="str">
        <f>INDEX(Stores[storetype],MATCH(Sales[[#This Row],[store_no]],Stores[store_no],0))</f>
        <v>A</v>
      </c>
      <c r="G5470" t="str">
        <f>INDEX(Stores[location_city],MATCH(Sales[[#This Row],[store_no]],Stores[store_no],0))</f>
        <v>Carmel</v>
      </c>
      <c r="H5470" t="str">
        <f>INDEX(Stores[location_state],MATCH(Sales[[#This Row],[store_no]],Stores[store_no],0))</f>
        <v>Indiana</v>
      </c>
      <c r="I5470">
        <f>INDEX(Stores[sqft],MATCH(Sales[[#This Row],[store_no]],Stores[store_no],0))</f>
        <v>198500</v>
      </c>
      <c r="J5470" s="4" t="str">
        <f>INDEX(Departments[dept_name],MATCH(Sales[[#This Row],[dept_no]],Departments[dept_no],0))</f>
        <v>Toys</v>
      </c>
      <c r="K5470" s="4" t="str">
        <f>CONCATENATE(Sales[[#This Row],[region]],Sales[[#This Row],[storetype]])</f>
        <v>2A</v>
      </c>
      <c r="L5470" s="4">
        <f>INDEX(RegionStoreCount[Store Count],MATCH(Sales[[#This Row],[RegionStoretype]],RegionStoreCount[Region/Type],0))</f>
        <v>5</v>
      </c>
      <c r="M5470" s="4">
        <f>AND(Sales[[#This Row],[date]]&lt;=TY_YTDMax,Sales[[#This Row],[date]]&gt;=TY_YTDMin)*Sales[[#This Row],[sales]]</f>
        <v>98088.447700000019</v>
      </c>
      <c r="N5470" s="4">
        <f>AND(Sales[[#This Row],[date]]&lt;=LY_YTDMax,Sales[[#This Row],[date]]&gt;=LY_YTDMin)*Sales[[#This Row],[sales]]</f>
        <v>0</v>
      </c>
      <c r="O5470" s="4">
        <f>AND(Sales[[#This Row],[date]]&gt;=YoY_Min,Sales[[#This Row],[date]]&lt;=TY_YTDMax)*(Sales[[#This Row],[sales]]/Sales[[#This Row],[sqft]])</f>
        <v>0.49414835113350136</v>
      </c>
      <c r="P5470" s="4">
        <f>SUMIF(Sales[RegionStoretype],Sales[[#This Row],[RegionStoretype]],Sales[YoY_SSF])/Sales[[#This Row],[Region_TypeCount]]</f>
        <v>60.052789354368521</v>
      </c>
    </row>
    <row r="5471" spans="1:16" x14ac:dyDescent="0.25">
      <c r="A5471" s="1">
        <v>43112</v>
      </c>
      <c r="B5471">
        <v>27</v>
      </c>
      <c r="C5471">
        <v>9</v>
      </c>
      <c r="D5471">
        <v>31762.0818</v>
      </c>
      <c r="E5471">
        <f>INDEX(Stores[region],MATCH(Sales[[#This Row],[store_no]],Stores[store_no],0))</f>
        <v>3</v>
      </c>
      <c r="F5471" t="str">
        <f>INDEX(Stores[storetype],MATCH(Sales[[#This Row],[store_no]],Stores[store_no],0))</f>
        <v>A</v>
      </c>
      <c r="G5471" t="str">
        <f>INDEX(Stores[location_city],MATCH(Sales[[#This Row],[store_no]],Stores[store_no],0))</f>
        <v>Springfield</v>
      </c>
      <c r="H5471" t="str">
        <f>INDEX(Stores[location_state],MATCH(Sales[[#This Row],[store_no]],Stores[store_no],0))</f>
        <v>Missouri</v>
      </c>
      <c r="I5471">
        <f>INDEX(Stores[sqft],MATCH(Sales[[#This Row],[store_no]],Stores[store_no],0))</f>
        <v>158200</v>
      </c>
      <c r="J5471" s="4" t="str">
        <f>INDEX(Departments[dept_name],MATCH(Sales[[#This Row],[dept_no]],Departments[dept_no],0))</f>
        <v>Garden</v>
      </c>
      <c r="K5471" s="4" t="str">
        <f>CONCATENATE(Sales[[#This Row],[region]],Sales[[#This Row],[storetype]])</f>
        <v>3A</v>
      </c>
      <c r="L5471" s="4">
        <f>INDEX(RegionStoreCount[Store Count],MATCH(Sales[[#This Row],[RegionStoretype]],RegionStoreCount[Region/Type],0))</f>
        <v>9</v>
      </c>
      <c r="M5471" s="4">
        <f>AND(Sales[[#This Row],[date]]&lt;=TY_YTDMax,Sales[[#This Row],[date]]&gt;=TY_YTDMin)*Sales[[#This Row],[sales]]</f>
        <v>31762.0818</v>
      </c>
      <c r="N5471" s="4">
        <f>AND(Sales[[#This Row],[date]]&lt;=LY_YTDMax,Sales[[#This Row],[date]]&gt;=LY_YTDMin)*Sales[[#This Row],[sales]]</f>
        <v>0</v>
      </c>
      <c r="O5471" s="4">
        <f>AND(Sales[[#This Row],[date]]&gt;=YoY_Min,Sales[[#This Row],[date]]&lt;=TY_YTDMax)*(Sales[[#This Row],[sales]]/Sales[[#This Row],[sqft]])</f>
        <v>0.20077169279393173</v>
      </c>
      <c r="P5471" s="4">
        <f>SUMIF(Sales[RegionStoretype],Sales[[#This Row],[RegionStoretype]],Sales[YoY_SSF])/Sales[[#This Row],[Region_TypeCount]]</f>
        <v>53.603836561720975</v>
      </c>
    </row>
    <row r="5472" spans="1:16" x14ac:dyDescent="0.25">
      <c r="A5472" s="1">
        <v>43112</v>
      </c>
      <c r="B5472">
        <v>27</v>
      </c>
      <c r="C5472">
        <v>16</v>
      </c>
      <c r="D5472">
        <v>195595.1605</v>
      </c>
      <c r="E5472">
        <f>INDEX(Stores[region],MATCH(Sales[[#This Row],[store_no]],Stores[store_no],0))</f>
        <v>3</v>
      </c>
      <c r="F5472" t="str">
        <f>INDEX(Stores[storetype],MATCH(Sales[[#This Row],[store_no]],Stores[store_no],0))</f>
        <v>A</v>
      </c>
      <c r="G5472" t="str">
        <f>INDEX(Stores[location_city],MATCH(Sales[[#This Row],[store_no]],Stores[store_no],0))</f>
        <v>Springfield</v>
      </c>
      <c r="H5472" t="str">
        <f>INDEX(Stores[location_state],MATCH(Sales[[#This Row],[store_no]],Stores[store_no],0))</f>
        <v>Missouri</v>
      </c>
      <c r="I5472">
        <f>INDEX(Stores[sqft],MATCH(Sales[[#This Row],[store_no]],Stores[store_no],0))</f>
        <v>158200</v>
      </c>
      <c r="J5472" s="4" t="str">
        <f>INDEX(Departments[dept_name],MATCH(Sales[[#This Row],[dept_no]],Departments[dept_no],0))</f>
        <v>Outdoors</v>
      </c>
      <c r="K5472" s="4" t="str">
        <f>CONCATENATE(Sales[[#This Row],[region]],Sales[[#This Row],[storetype]])</f>
        <v>3A</v>
      </c>
      <c r="L5472" s="4">
        <f>INDEX(RegionStoreCount[Store Count],MATCH(Sales[[#This Row],[RegionStoretype]],RegionStoreCount[Region/Type],0))</f>
        <v>9</v>
      </c>
      <c r="M5472" s="4">
        <f>AND(Sales[[#This Row],[date]]&lt;=TY_YTDMax,Sales[[#This Row],[date]]&gt;=TY_YTDMin)*Sales[[#This Row],[sales]]</f>
        <v>195595.1605</v>
      </c>
      <c r="N5472" s="4">
        <f>AND(Sales[[#This Row],[date]]&lt;=LY_YTDMax,Sales[[#This Row],[date]]&gt;=LY_YTDMin)*Sales[[#This Row],[sales]]</f>
        <v>0</v>
      </c>
      <c r="O5472" s="4">
        <f>AND(Sales[[#This Row],[date]]&gt;=YoY_Min,Sales[[#This Row],[date]]&lt;=TY_YTDMax)*(Sales[[#This Row],[sales]]/Sales[[#This Row],[sqft]])</f>
        <v>1.2363790170670037</v>
      </c>
      <c r="P5472" s="4">
        <f>SUMIF(Sales[RegionStoretype],Sales[[#This Row],[RegionStoretype]],Sales[YoY_SSF])/Sales[[#This Row],[Region_TypeCount]]</f>
        <v>53.603836561720975</v>
      </c>
    </row>
    <row r="5473" spans="1:16" x14ac:dyDescent="0.25">
      <c r="A5473" s="1">
        <v>43112</v>
      </c>
      <c r="B5473">
        <v>28</v>
      </c>
      <c r="C5473">
        <v>20</v>
      </c>
      <c r="D5473">
        <v>41116.051099999997</v>
      </c>
      <c r="E5473">
        <f>INDEX(Stores[region],MATCH(Sales[[#This Row],[store_no]],Stores[store_no],0))</f>
        <v>2</v>
      </c>
      <c r="F5473" t="str">
        <f>INDEX(Stores[storetype],MATCH(Sales[[#This Row],[store_no]],Stores[store_no],0))</f>
        <v>A</v>
      </c>
      <c r="G5473" t="str">
        <f>INDEX(Stores[location_city],MATCH(Sales[[#This Row],[store_no]],Stores[store_no],0))</f>
        <v>Milwaukee</v>
      </c>
      <c r="H5473" t="str">
        <f>INDEX(Stores[location_state],MATCH(Sales[[#This Row],[store_no]],Stores[store_no],0))</f>
        <v>Wisconsin</v>
      </c>
      <c r="I5473">
        <f>INDEX(Stores[sqft],MATCH(Sales[[#This Row],[store_no]],Stores[store_no],0))</f>
        <v>203800</v>
      </c>
      <c r="J5473" s="4" t="str">
        <f>INDEX(Departments[dept_name],MATCH(Sales[[#This Row],[dept_no]],Departments[dept_no],0))</f>
        <v>Toys</v>
      </c>
      <c r="K5473" s="4" t="str">
        <f>CONCATENATE(Sales[[#This Row],[region]],Sales[[#This Row],[storetype]])</f>
        <v>2A</v>
      </c>
      <c r="L5473" s="4">
        <f>INDEX(RegionStoreCount[Store Count],MATCH(Sales[[#This Row],[RegionStoretype]],RegionStoreCount[Region/Type],0))</f>
        <v>5</v>
      </c>
      <c r="M5473" s="4">
        <f>AND(Sales[[#This Row],[date]]&lt;=TY_YTDMax,Sales[[#This Row],[date]]&gt;=TY_YTDMin)*Sales[[#This Row],[sales]]</f>
        <v>41116.051099999997</v>
      </c>
      <c r="N5473" s="4">
        <f>AND(Sales[[#This Row],[date]]&lt;=LY_YTDMax,Sales[[#This Row],[date]]&gt;=LY_YTDMin)*Sales[[#This Row],[sales]]</f>
        <v>0</v>
      </c>
      <c r="O5473" s="4">
        <f>AND(Sales[[#This Row],[date]]&gt;=YoY_Min,Sales[[#This Row],[date]]&lt;=TY_YTDMax)*(Sales[[#This Row],[sales]]/Sales[[#This Row],[sqft]])</f>
        <v>0.20174706133464179</v>
      </c>
      <c r="P5473" s="4">
        <f>SUMIF(Sales[RegionStoretype],Sales[[#This Row],[RegionStoretype]],Sales[YoY_SSF])/Sales[[#This Row],[Region_TypeCount]]</f>
        <v>60.052789354368521</v>
      </c>
    </row>
    <row r="5474" spans="1:16" x14ac:dyDescent="0.25">
      <c r="A5474" s="1">
        <v>43112</v>
      </c>
      <c r="B5474">
        <v>29</v>
      </c>
      <c r="C5474">
        <v>1</v>
      </c>
      <c r="D5474">
        <v>41430.226800000004</v>
      </c>
      <c r="E5474">
        <f>INDEX(Stores[region],MATCH(Sales[[#This Row],[store_no]],Stores[store_no],0))</f>
        <v>1</v>
      </c>
      <c r="F5474" t="str">
        <f>INDEX(Stores[storetype],MATCH(Sales[[#This Row],[store_no]],Stores[store_no],0))</f>
        <v>B</v>
      </c>
      <c r="G5474" t="str">
        <f>INDEX(Stores[location_city],MATCH(Sales[[#This Row],[store_no]],Stores[store_no],0))</f>
        <v>Grand Rapids</v>
      </c>
      <c r="H5474" t="str">
        <f>INDEX(Stores[location_state],MATCH(Sales[[#This Row],[store_no]],Stores[store_no],0))</f>
        <v>Michigan</v>
      </c>
      <c r="I5474">
        <f>INDEX(Stores[sqft],MATCH(Sales[[#This Row],[store_no]],Stores[store_no],0))</f>
        <v>148300</v>
      </c>
      <c r="J5474" s="4" t="str">
        <f>INDEX(Departments[dept_name],MATCH(Sales[[#This Row],[dept_no]],Departments[dept_no],0))</f>
        <v>Automotive</v>
      </c>
      <c r="K5474" s="4" t="str">
        <f>CONCATENATE(Sales[[#This Row],[region]],Sales[[#This Row],[storetype]])</f>
        <v>1B</v>
      </c>
      <c r="L5474" s="4">
        <f>INDEX(RegionStoreCount[Store Count],MATCH(Sales[[#This Row],[RegionStoretype]],RegionStoreCount[Region/Type],0))</f>
        <v>5</v>
      </c>
      <c r="M5474" s="4">
        <f>AND(Sales[[#This Row],[date]]&lt;=TY_YTDMax,Sales[[#This Row],[date]]&gt;=TY_YTDMin)*Sales[[#This Row],[sales]]</f>
        <v>41430.226800000004</v>
      </c>
      <c r="N5474" s="4">
        <f>AND(Sales[[#This Row],[date]]&lt;=LY_YTDMax,Sales[[#This Row],[date]]&gt;=LY_YTDMin)*Sales[[#This Row],[sales]]</f>
        <v>0</v>
      </c>
      <c r="O5474" s="4">
        <f>AND(Sales[[#This Row],[date]]&gt;=YoY_Min,Sales[[#This Row],[date]]&lt;=TY_YTDMax)*(Sales[[#This Row],[sales]]/Sales[[#This Row],[sqft]])</f>
        <v>0.27936767902899529</v>
      </c>
      <c r="P5474" s="4">
        <f>SUMIF(Sales[RegionStoretype],Sales[[#This Row],[RegionStoretype]],Sales[YoY_SSF])/Sales[[#This Row],[Region_TypeCount]]</f>
        <v>68.518982968140051</v>
      </c>
    </row>
    <row r="5475" spans="1:16" x14ac:dyDescent="0.25">
      <c r="A5475" s="1">
        <v>43112</v>
      </c>
      <c r="B5475">
        <v>29</v>
      </c>
      <c r="C5475">
        <v>5</v>
      </c>
      <c r="D5475">
        <v>274630.26150000002</v>
      </c>
      <c r="E5475">
        <f>INDEX(Stores[region],MATCH(Sales[[#This Row],[store_no]],Stores[store_no],0))</f>
        <v>1</v>
      </c>
      <c r="F5475" t="str">
        <f>INDEX(Stores[storetype],MATCH(Sales[[#This Row],[store_no]],Stores[store_no],0))</f>
        <v>B</v>
      </c>
      <c r="G5475" t="str">
        <f>INDEX(Stores[location_city],MATCH(Sales[[#This Row],[store_no]],Stores[store_no],0))</f>
        <v>Grand Rapids</v>
      </c>
      <c r="H5475" t="str">
        <f>INDEX(Stores[location_state],MATCH(Sales[[#This Row],[store_no]],Stores[store_no],0))</f>
        <v>Michigan</v>
      </c>
      <c r="I5475">
        <f>INDEX(Stores[sqft],MATCH(Sales[[#This Row],[store_no]],Stores[store_no],0))</f>
        <v>148300</v>
      </c>
      <c r="J5475" s="4" t="str">
        <f>INDEX(Departments[dept_name],MATCH(Sales[[#This Row],[dept_no]],Departments[dept_no],0))</f>
        <v>Clothing</v>
      </c>
      <c r="K5475" s="4" t="str">
        <f>CONCATENATE(Sales[[#This Row],[region]],Sales[[#This Row],[storetype]])</f>
        <v>1B</v>
      </c>
      <c r="L5475" s="4">
        <f>INDEX(RegionStoreCount[Store Count],MATCH(Sales[[#This Row],[RegionStoretype]],RegionStoreCount[Region/Type],0))</f>
        <v>5</v>
      </c>
      <c r="M5475" s="4">
        <f>AND(Sales[[#This Row],[date]]&lt;=TY_YTDMax,Sales[[#This Row],[date]]&gt;=TY_YTDMin)*Sales[[#This Row],[sales]]</f>
        <v>274630.26150000002</v>
      </c>
      <c r="N5475" s="4">
        <f>AND(Sales[[#This Row],[date]]&lt;=LY_YTDMax,Sales[[#This Row],[date]]&gt;=LY_YTDMin)*Sales[[#This Row],[sales]]</f>
        <v>0</v>
      </c>
      <c r="O5475" s="4">
        <f>AND(Sales[[#This Row],[date]]&gt;=YoY_Min,Sales[[#This Row],[date]]&lt;=TY_YTDMax)*(Sales[[#This Row],[sales]]/Sales[[#This Row],[sqft]])</f>
        <v>1.8518561126095754</v>
      </c>
      <c r="P5475" s="4">
        <f>SUMIF(Sales[RegionStoretype],Sales[[#This Row],[RegionStoretype]],Sales[YoY_SSF])/Sales[[#This Row],[Region_TypeCount]]</f>
        <v>68.518982968140051</v>
      </c>
    </row>
    <row r="5476" spans="1:16" x14ac:dyDescent="0.25">
      <c r="A5476" s="1">
        <v>43112</v>
      </c>
      <c r="B5476">
        <v>30</v>
      </c>
      <c r="C5476">
        <v>1</v>
      </c>
      <c r="D5476">
        <v>5331.4889999999996</v>
      </c>
      <c r="E5476">
        <f>INDEX(Stores[region],MATCH(Sales[[#This Row],[store_no]],Stores[store_no],0))</f>
        <v>1</v>
      </c>
      <c r="F5476" t="str">
        <f>INDEX(Stores[storetype],MATCH(Sales[[#This Row],[store_no]],Stores[store_no],0))</f>
        <v>C</v>
      </c>
      <c r="G5476" t="str">
        <f>INDEX(Stores[location_city],MATCH(Sales[[#This Row],[store_no]],Stores[store_no],0))</f>
        <v>Dayton</v>
      </c>
      <c r="H5476" t="str">
        <f>INDEX(Stores[location_state],MATCH(Sales[[#This Row],[store_no]],Stores[store_no],0))</f>
        <v>Ohio</v>
      </c>
      <c r="I5476">
        <f>INDEX(Stores[sqft],MATCH(Sales[[#This Row],[store_no]],Stores[store_no],0))</f>
        <v>90000</v>
      </c>
      <c r="J5476" s="4" t="str">
        <f>INDEX(Departments[dept_name],MATCH(Sales[[#This Row],[dept_no]],Departments[dept_no],0))</f>
        <v>Automotive</v>
      </c>
      <c r="K5476" s="4" t="str">
        <f>CONCATENATE(Sales[[#This Row],[region]],Sales[[#This Row],[storetype]])</f>
        <v>1C</v>
      </c>
      <c r="L5476" s="4">
        <f>INDEX(RegionStoreCount[Store Count],MATCH(Sales[[#This Row],[RegionStoretype]],RegionStoreCount[Region/Type],0))</f>
        <v>1</v>
      </c>
      <c r="M5476" s="4">
        <f>AND(Sales[[#This Row],[date]]&lt;=TY_YTDMax,Sales[[#This Row],[date]]&gt;=TY_YTDMin)*Sales[[#This Row],[sales]]</f>
        <v>5331.4889999999996</v>
      </c>
      <c r="N5476" s="4">
        <f>AND(Sales[[#This Row],[date]]&lt;=LY_YTDMax,Sales[[#This Row],[date]]&gt;=LY_YTDMin)*Sales[[#This Row],[sales]]</f>
        <v>0</v>
      </c>
      <c r="O5476" s="4">
        <f>AND(Sales[[#This Row],[date]]&gt;=YoY_Min,Sales[[#This Row],[date]]&lt;=TY_YTDMax)*(Sales[[#This Row],[sales]]/Sales[[#This Row],[sqft]])</f>
        <v>5.9238766666666665E-2</v>
      </c>
      <c r="P5476" s="4">
        <f>SUMIF(Sales[RegionStoretype],Sales[[#This Row],[RegionStoretype]],Sales[YoY_SSF])/Sales[[#This Row],[Region_TypeCount]]</f>
        <v>65.329042605555529</v>
      </c>
    </row>
    <row r="5477" spans="1:16" x14ac:dyDescent="0.25">
      <c r="A5477" s="1">
        <v>43112</v>
      </c>
      <c r="B5477">
        <v>30</v>
      </c>
      <c r="C5477">
        <v>5</v>
      </c>
      <c r="D5477">
        <v>142531.74559999999</v>
      </c>
      <c r="E5477">
        <f>INDEX(Stores[region],MATCH(Sales[[#This Row],[store_no]],Stores[store_no],0))</f>
        <v>1</v>
      </c>
      <c r="F5477" t="str">
        <f>INDEX(Stores[storetype],MATCH(Sales[[#This Row],[store_no]],Stores[store_no],0))</f>
        <v>C</v>
      </c>
      <c r="G5477" t="str">
        <f>INDEX(Stores[location_city],MATCH(Sales[[#This Row],[store_no]],Stores[store_no],0))</f>
        <v>Dayton</v>
      </c>
      <c r="H5477" t="str">
        <f>INDEX(Stores[location_state],MATCH(Sales[[#This Row],[store_no]],Stores[store_no],0))</f>
        <v>Ohio</v>
      </c>
      <c r="I5477">
        <f>INDEX(Stores[sqft],MATCH(Sales[[#This Row],[store_no]],Stores[store_no],0))</f>
        <v>90000</v>
      </c>
      <c r="J5477" s="4" t="str">
        <f>INDEX(Departments[dept_name],MATCH(Sales[[#This Row],[dept_no]],Departments[dept_no],0))</f>
        <v>Clothing</v>
      </c>
      <c r="K5477" s="4" t="str">
        <f>CONCATENATE(Sales[[#This Row],[region]],Sales[[#This Row],[storetype]])</f>
        <v>1C</v>
      </c>
      <c r="L5477" s="4">
        <f>INDEX(RegionStoreCount[Store Count],MATCH(Sales[[#This Row],[RegionStoretype]],RegionStoreCount[Region/Type],0))</f>
        <v>1</v>
      </c>
      <c r="M5477" s="4">
        <f>AND(Sales[[#This Row],[date]]&lt;=TY_YTDMax,Sales[[#This Row],[date]]&gt;=TY_YTDMin)*Sales[[#This Row],[sales]]</f>
        <v>142531.74559999999</v>
      </c>
      <c r="N5477" s="4">
        <f>AND(Sales[[#This Row],[date]]&lt;=LY_YTDMax,Sales[[#This Row],[date]]&gt;=LY_YTDMin)*Sales[[#This Row],[sales]]</f>
        <v>0</v>
      </c>
      <c r="O5477" s="4">
        <f>AND(Sales[[#This Row],[date]]&gt;=YoY_Min,Sales[[#This Row],[date]]&lt;=TY_YTDMax)*(Sales[[#This Row],[sales]]/Sales[[#This Row],[sqft]])</f>
        <v>1.5836860622222222</v>
      </c>
      <c r="P5477" s="4">
        <f>SUMIF(Sales[RegionStoretype],Sales[[#This Row],[RegionStoretype]],Sales[YoY_SSF])/Sales[[#This Row],[Region_TypeCount]]</f>
        <v>65.329042605555529</v>
      </c>
    </row>
    <row r="5478" spans="1:16" x14ac:dyDescent="0.25">
      <c r="A5478" s="1">
        <v>43112</v>
      </c>
      <c r="B5478">
        <v>30</v>
      </c>
      <c r="C5478">
        <v>10</v>
      </c>
      <c r="D5478">
        <v>1785.6599999999999</v>
      </c>
      <c r="E5478">
        <f>INDEX(Stores[region],MATCH(Sales[[#This Row],[store_no]],Stores[store_no],0))</f>
        <v>1</v>
      </c>
      <c r="F5478" t="str">
        <f>INDEX(Stores[storetype],MATCH(Sales[[#This Row],[store_no]],Stores[store_no],0))</f>
        <v>C</v>
      </c>
      <c r="G5478" t="str">
        <f>INDEX(Stores[location_city],MATCH(Sales[[#This Row],[store_no]],Stores[store_no],0))</f>
        <v>Dayton</v>
      </c>
      <c r="H5478" t="str">
        <f>INDEX(Stores[location_state],MATCH(Sales[[#This Row],[store_no]],Stores[store_no],0))</f>
        <v>Ohio</v>
      </c>
      <c r="I5478">
        <f>INDEX(Stores[sqft],MATCH(Sales[[#This Row],[store_no]],Stores[store_no],0))</f>
        <v>90000</v>
      </c>
      <c r="J5478" s="4" t="str">
        <f>INDEX(Departments[dept_name],MATCH(Sales[[#This Row],[dept_no]],Departments[dept_no],0))</f>
        <v>Health</v>
      </c>
      <c r="K5478" s="4" t="str">
        <f>CONCATENATE(Sales[[#This Row],[region]],Sales[[#This Row],[storetype]])</f>
        <v>1C</v>
      </c>
      <c r="L5478" s="4">
        <f>INDEX(RegionStoreCount[Store Count],MATCH(Sales[[#This Row],[RegionStoretype]],RegionStoreCount[Region/Type],0))</f>
        <v>1</v>
      </c>
      <c r="M5478" s="4">
        <f>AND(Sales[[#This Row],[date]]&lt;=TY_YTDMax,Sales[[#This Row],[date]]&gt;=TY_YTDMin)*Sales[[#This Row],[sales]]</f>
        <v>1785.6599999999999</v>
      </c>
      <c r="N5478" s="4">
        <f>AND(Sales[[#This Row],[date]]&lt;=LY_YTDMax,Sales[[#This Row],[date]]&gt;=LY_YTDMin)*Sales[[#This Row],[sales]]</f>
        <v>0</v>
      </c>
      <c r="O5478" s="4">
        <f>AND(Sales[[#This Row],[date]]&gt;=YoY_Min,Sales[[#This Row],[date]]&lt;=TY_YTDMax)*(Sales[[#This Row],[sales]]/Sales[[#This Row],[sqft]])</f>
        <v>1.9840666666666666E-2</v>
      </c>
      <c r="P5478" s="4">
        <f>SUMIF(Sales[RegionStoretype],Sales[[#This Row],[RegionStoretype]],Sales[YoY_SSF])/Sales[[#This Row],[Region_TypeCount]]</f>
        <v>65.329042605555529</v>
      </c>
    </row>
    <row r="5479" spans="1:16" x14ac:dyDescent="0.25">
      <c r="A5479" s="1">
        <v>43112</v>
      </c>
      <c r="B5479">
        <v>30</v>
      </c>
      <c r="C5479">
        <v>12</v>
      </c>
      <c r="D5479">
        <v>38271.789700000001</v>
      </c>
      <c r="E5479">
        <f>INDEX(Stores[region],MATCH(Sales[[#This Row],[store_no]],Stores[store_no],0))</f>
        <v>1</v>
      </c>
      <c r="F5479" t="str">
        <f>INDEX(Stores[storetype],MATCH(Sales[[#This Row],[store_no]],Stores[store_no],0))</f>
        <v>C</v>
      </c>
      <c r="G5479" t="str">
        <f>INDEX(Stores[location_city],MATCH(Sales[[#This Row],[store_no]],Stores[store_no],0))</f>
        <v>Dayton</v>
      </c>
      <c r="H5479" t="str">
        <f>INDEX(Stores[location_state],MATCH(Sales[[#This Row],[store_no]],Stores[store_no],0))</f>
        <v>Ohio</v>
      </c>
      <c r="I5479">
        <f>INDEX(Stores[sqft],MATCH(Sales[[#This Row],[store_no]],Stores[store_no],0))</f>
        <v>90000</v>
      </c>
      <c r="J5479" s="4" t="str">
        <f>INDEX(Departments[dept_name],MATCH(Sales[[#This Row],[dept_no]],Departments[dept_no],0))</f>
        <v>Jewelery</v>
      </c>
      <c r="K5479" s="4" t="str">
        <f>CONCATENATE(Sales[[#This Row],[region]],Sales[[#This Row],[storetype]])</f>
        <v>1C</v>
      </c>
      <c r="L5479" s="4">
        <f>INDEX(RegionStoreCount[Store Count],MATCH(Sales[[#This Row],[RegionStoretype]],RegionStoreCount[Region/Type],0))</f>
        <v>1</v>
      </c>
      <c r="M5479" s="4">
        <f>AND(Sales[[#This Row],[date]]&lt;=TY_YTDMax,Sales[[#This Row],[date]]&gt;=TY_YTDMin)*Sales[[#This Row],[sales]]</f>
        <v>38271.789700000001</v>
      </c>
      <c r="N5479" s="4">
        <f>AND(Sales[[#This Row],[date]]&lt;=LY_YTDMax,Sales[[#This Row],[date]]&gt;=LY_YTDMin)*Sales[[#This Row],[sales]]</f>
        <v>0</v>
      </c>
      <c r="O5479" s="4">
        <f>AND(Sales[[#This Row],[date]]&gt;=YoY_Min,Sales[[#This Row],[date]]&lt;=TY_YTDMax)*(Sales[[#This Row],[sales]]/Sales[[#This Row],[sqft]])</f>
        <v>0.42524210777777777</v>
      </c>
      <c r="P5479" s="4">
        <f>SUMIF(Sales[RegionStoretype],Sales[[#This Row],[RegionStoretype]],Sales[YoY_SSF])/Sales[[#This Row],[Region_TypeCount]]</f>
        <v>65.329042605555529</v>
      </c>
    </row>
    <row r="5480" spans="1:16" x14ac:dyDescent="0.25">
      <c r="A5480" s="1">
        <v>43112</v>
      </c>
      <c r="B5480">
        <v>30</v>
      </c>
      <c r="C5480">
        <v>13</v>
      </c>
      <c r="D5480">
        <v>14272.63</v>
      </c>
      <c r="E5480">
        <f>INDEX(Stores[region],MATCH(Sales[[#This Row],[store_no]],Stores[store_no],0))</f>
        <v>1</v>
      </c>
      <c r="F5480" t="str">
        <f>INDEX(Stores[storetype],MATCH(Sales[[#This Row],[store_no]],Stores[store_no],0))</f>
        <v>C</v>
      </c>
      <c r="G5480" t="str">
        <f>INDEX(Stores[location_city],MATCH(Sales[[#This Row],[store_no]],Stores[store_no],0))</f>
        <v>Dayton</v>
      </c>
      <c r="H5480" t="str">
        <f>INDEX(Stores[location_state],MATCH(Sales[[#This Row],[store_no]],Stores[store_no],0))</f>
        <v>Ohio</v>
      </c>
      <c r="I5480">
        <f>INDEX(Stores[sqft],MATCH(Sales[[#This Row],[store_no]],Stores[store_no],0))</f>
        <v>90000</v>
      </c>
      <c r="J5480" s="4" t="str">
        <f>INDEX(Departments[dept_name],MATCH(Sales[[#This Row],[dept_no]],Departments[dept_no],0))</f>
        <v>Kids</v>
      </c>
      <c r="K5480" s="4" t="str">
        <f>CONCATENATE(Sales[[#This Row],[region]],Sales[[#This Row],[storetype]])</f>
        <v>1C</v>
      </c>
      <c r="L5480" s="4">
        <f>INDEX(RegionStoreCount[Store Count],MATCH(Sales[[#This Row],[RegionStoretype]],RegionStoreCount[Region/Type],0))</f>
        <v>1</v>
      </c>
      <c r="M5480" s="4">
        <f>AND(Sales[[#This Row],[date]]&lt;=TY_YTDMax,Sales[[#This Row],[date]]&gt;=TY_YTDMin)*Sales[[#This Row],[sales]]</f>
        <v>14272.63</v>
      </c>
      <c r="N5480" s="4">
        <f>AND(Sales[[#This Row],[date]]&lt;=LY_YTDMax,Sales[[#This Row],[date]]&gt;=LY_YTDMin)*Sales[[#This Row],[sales]]</f>
        <v>0</v>
      </c>
      <c r="O5480" s="4">
        <f>AND(Sales[[#This Row],[date]]&gt;=YoY_Min,Sales[[#This Row],[date]]&lt;=TY_YTDMax)*(Sales[[#This Row],[sales]]/Sales[[#This Row],[sqft]])</f>
        <v>0.15858477777777777</v>
      </c>
      <c r="P5480" s="4">
        <f>SUMIF(Sales[RegionStoretype],Sales[[#This Row],[RegionStoretype]],Sales[YoY_SSF])/Sales[[#This Row],[Region_TypeCount]]</f>
        <v>65.329042605555529</v>
      </c>
    </row>
    <row r="5481" spans="1:16" x14ac:dyDescent="0.25">
      <c r="A5481" s="1">
        <v>43112</v>
      </c>
      <c r="B5481">
        <v>30</v>
      </c>
      <c r="C5481">
        <v>15</v>
      </c>
      <c r="D5481">
        <v>70480.806599999996</v>
      </c>
      <c r="E5481">
        <f>INDEX(Stores[region],MATCH(Sales[[#This Row],[store_no]],Stores[store_no],0))</f>
        <v>1</v>
      </c>
      <c r="F5481" t="str">
        <f>INDEX(Stores[storetype],MATCH(Sales[[#This Row],[store_no]],Stores[store_no],0))</f>
        <v>C</v>
      </c>
      <c r="G5481" t="str">
        <f>INDEX(Stores[location_city],MATCH(Sales[[#This Row],[store_no]],Stores[store_no],0))</f>
        <v>Dayton</v>
      </c>
      <c r="H5481" t="str">
        <f>INDEX(Stores[location_state],MATCH(Sales[[#This Row],[store_no]],Stores[store_no],0))</f>
        <v>Ohio</v>
      </c>
      <c r="I5481">
        <f>INDEX(Stores[sqft],MATCH(Sales[[#This Row],[store_no]],Stores[store_no],0))</f>
        <v>90000</v>
      </c>
      <c r="J5481" s="4" t="str">
        <f>INDEX(Departments[dept_name],MATCH(Sales[[#This Row],[dept_no]],Departments[dept_no],0))</f>
        <v>Music</v>
      </c>
      <c r="K5481" s="4" t="str">
        <f>CONCATENATE(Sales[[#This Row],[region]],Sales[[#This Row],[storetype]])</f>
        <v>1C</v>
      </c>
      <c r="L5481" s="4">
        <f>INDEX(RegionStoreCount[Store Count],MATCH(Sales[[#This Row],[RegionStoretype]],RegionStoreCount[Region/Type],0))</f>
        <v>1</v>
      </c>
      <c r="M5481" s="4">
        <f>AND(Sales[[#This Row],[date]]&lt;=TY_YTDMax,Sales[[#This Row],[date]]&gt;=TY_YTDMin)*Sales[[#This Row],[sales]]</f>
        <v>70480.806599999996</v>
      </c>
      <c r="N5481" s="4">
        <f>AND(Sales[[#This Row],[date]]&lt;=LY_YTDMax,Sales[[#This Row],[date]]&gt;=LY_YTDMin)*Sales[[#This Row],[sales]]</f>
        <v>0</v>
      </c>
      <c r="O5481" s="4">
        <f>AND(Sales[[#This Row],[date]]&gt;=YoY_Min,Sales[[#This Row],[date]]&lt;=TY_YTDMax)*(Sales[[#This Row],[sales]]/Sales[[#This Row],[sqft]])</f>
        <v>0.78312007333333333</v>
      </c>
      <c r="P5481" s="4">
        <f>SUMIF(Sales[RegionStoretype],Sales[[#This Row],[RegionStoretype]],Sales[YoY_SSF])/Sales[[#This Row],[Region_TypeCount]]</f>
        <v>65.329042605555529</v>
      </c>
    </row>
    <row r="5482" spans="1:16" x14ac:dyDescent="0.25">
      <c r="A5482" s="1">
        <v>43112</v>
      </c>
      <c r="B5482">
        <v>31</v>
      </c>
      <c r="C5482">
        <v>4</v>
      </c>
      <c r="D5482">
        <v>18484.864600000001</v>
      </c>
      <c r="E5482">
        <f>INDEX(Stores[region],MATCH(Sales[[#This Row],[store_no]],Stores[store_no],0))</f>
        <v>3</v>
      </c>
      <c r="F5482" t="str">
        <f>INDEX(Stores[storetype],MATCH(Sales[[#This Row],[store_no]],Stores[store_no],0))</f>
        <v>A</v>
      </c>
      <c r="G5482" t="str">
        <f>INDEX(Stores[location_city],MATCH(Sales[[#This Row],[store_no]],Stores[store_no],0))</f>
        <v>Rapid City</v>
      </c>
      <c r="H5482" t="str">
        <f>INDEX(Stores[location_state],MATCH(Sales[[#This Row],[store_no]],Stores[store_no],0))</f>
        <v>South Dakota</v>
      </c>
      <c r="I5482">
        <f>INDEX(Stores[sqft],MATCH(Sales[[#This Row],[store_no]],Stores[store_no],0))</f>
        <v>200100</v>
      </c>
      <c r="J5482" s="4" t="str">
        <f>INDEX(Departments[dept_name],MATCH(Sales[[#This Row],[dept_no]],Departments[dept_no],0))</f>
        <v>Books</v>
      </c>
      <c r="K5482" s="4" t="str">
        <f>CONCATENATE(Sales[[#This Row],[region]],Sales[[#This Row],[storetype]])</f>
        <v>3A</v>
      </c>
      <c r="L5482" s="4">
        <f>INDEX(RegionStoreCount[Store Count],MATCH(Sales[[#This Row],[RegionStoretype]],RegionStoreCount[Region/Type],0))</f>
        <v>9</v>
      </c>
      <c r="M5482" s="4">
        <f>AND(Sales[[#This Row],[date]]&lt;=TY_YTDMax,Sales[[#This Row],[date]]&gt;=TY_YTDMin)*Sales[[#This Row],[sales]]</f>
        <v>18484.864600000001</v>
      </c>
      <c r="N5482" s="4">
        <f>AND(Sales[[#This Row],[date]]&lt;=LY_YTDMax,Sales[[#This Row],[date]]&gt;=LY_YTDMin)*Sales[[#This Row],[sales]]</f>
        <v>0</v>
      </c>
      <c r="O5482" s="4">
        <f>AND(Sales[[#This Row],[date]]&gt;=YoY_Min,Sales[[#This Row],[date]]&lt;=TY_YTDMax)*(Sales[[#This Row],[sales]]/Sales[[#This Row],[sqft]])</f>
        <v>9.2378133933033485E-2</v>
      </c>
      <c r="P5482" s="4">
        <f>SUMIF(Sales[RegionStoretype],Sales[[#This Row],[RegionStoretype]],Sales[YoY_SSF])/Sales[[#This Row],[Region_TypeCount]]</f>
        <v>53.603836561720975</v>
      </c>
    </row>
    <row r="5483" spans="1:16" x14ac:dyDescent="0.25">
      <c r="A5483" s="1">
        <v>43112</v>
      </c>
      <c r="B5483">
        <v>31</v>
      </c>
      <c r="C5483">
        <v>6</v>
      </c>
      <c r="D5483">
        <v>41263.285900000003</v>
      </c>
      <c r="E5483">
        <f>INDEX(Stores[region],MATCH(Sales[[#This Row],[store_no]],Stores[store_no],0))</f>
        <v>3</v>
      </c>
      <c r="F5483" t="str">
        <f>INDEX(Stores[storetype],MATCH(Sales[[#This Row],[store_no]],Stores[store_no],0))</f>
        <v>A</v>
      </c>
      <c r="G5483" t="str">
        <f>INDEX(Stores[location_city],MATCH(Sales[[#This Row],[store_no]],Stores[store_no],0))</f>
        <v>Rapid City</v>
      </c>
      <c r="H5483" t="str">
        <f>INDEX(Stores[location_state],MATCH(Sales[[#This Row],[store_no]],Stores[store_no],0))</f>
        <v>South Dakota</v>
      </c>
      <c r="I5483">
        <f>INDEX(Stores[sqft],MATCH(Sales[[#This Row],[store_no]],Stores[store_no],0))</f>
        <v>200100</v>
      </c>
      <c r="J5483" s="4" t="str">
        <f>INDEX(Departments[dept_name],MATCH(Sales[[#This Row],[dept_no]],Departments[dept_no],0))</f>
        <v>Computers</v>
      </c>
      <c r="K5483" s="4" t="str">
        <f>CONCATENATE(Sales[[#This Row],[region]],Sales[[#This Row],[storetype]])</f>
        <v>3A</v>
      </c>
      <c r="L5483" s="4">
        <f>INDEX(RegionStoreCount[Store Count],MATCH(Sales[[#This Row],[RegionStoretype]],RegionStoreCount[Region/Type],0))</f>
        <v>9</v>
      </c>
      <c r="M5483" s="4">
        <f>AND(Sales[[#This Row],[date]]&lt;=TY_YTDMax,Sales[[#This Row],[date]]&gt;=TY_YTDMin)*Sales[[#This Row],[sales]]</f>
        <v>41263.285900000003</v>
      </c>
      <c r="N5483" s="4">
        <f>AND(Sales[[#This Row],[date]]&lt;=LY_YTDMax,Sales[[#This Row],[date]]&gt;=LY_YTDMin)*Sales[[#This Row],[sales]]</f>
        <v>0</v>
      </c>
      <c r="O5483" s="4">
        <f>AND(Sales[[#This Row],[date]]&gt;=YoY_Min,Sales[[#This Row],[date]]&lt;=TY_YTDMax)*(Sales[[#This Row],[sales]]/Sales[[#This Row],[sqft]])</f>
        <v>0.20621332283858071</v>
      </c>
      <c r="P5483" s="4">
        <f>SUMIF(Sales[RegionStoretype],Sales[[#This Row],[RegionStoretype]],Sales[YoY_SSF])/Sales[[#This Row],[Region_TypeCount]]</f>
        <v>53.603836561720975</v>
      </c>
    </row>
    <row r="5484" spans="1:16" x14ac:dyDescent="0.25">
      <c r="A5484" s="1">
        <v>43112</v>
      </c>
      <c r="B5484">
        <v>31</v>
      </c>
      <c r="C5484">
        <v>15</v>
      </c>
      <c r="D5484">
        <v>72033.1443</v>
      </c>
      <c r="E5484">
        <f>INDEX(Stores[region],MATCH(Sales[[#This Row],[store_no]],Stores[store_no],0))</f>
        <v>3</v>
      </c>
      <c r="F5484" t="str">
        <f>INDEX(Stores[storetype],MATCH(Sales[[#This Row],[store_no]],Stores[store_no],0))</f>
        <v>A</v>
      </c>
      <c r="G5484" t="str">
        <f>INDEX(Stores[location_city],MATCH(Sales[[#This Row],[store_no]],Stores[store_no],0))</f>
        <v>Rapid City</v>
      </c>
      <c r="H5484" t="str">
        <f>INDEX(Stores[location_state],MATCH(Sales[[#This Row],[store_no]],Stores[store_no],0))</f>
        <v>South Dakota</v>
      </c>
      <c r="I5484">
        <f>INDEX(Stores[sqft],MATCH(Sales[[#This Row],[store_no]],Stores[store_no],0))</f>
        <v>200100</v>
      </c>
      <c r="J5484" s="4" t="str">
        <f>INDEX(Departments[dept_name],MATCH(Sales[[#This Row],[dept_no]],Departments[dept_no],0))</f>
        <v>Music</v>
      </c>
      <c r="K5484" s="4" t="str">
        <f>CONCATENATE(Sales[[#This Row],[region]],Sales[[#This Row],[storetype]])</f>
        <v>3A</v>
      </c>
      <c r="L5484" s="4">
        <f>INDEX(RegionStoreCount[Store Count],MATCH(Sales[[#This Row],[RegionStoretype]],RegionStoreCount[Region/Type],0))</f>
        <v>9</v>
      </c>
      <c r="M5484" s="4">
        <f>AND(Sales[[#This Row],[date]]&lt;=TY_YTDMax,Sales[[#This Row],[date]]&gt;=TY_YTDMin)*Sales[[#This Row],[sales]]</f>
        <v>72033.1443</v>
      </c>
      <c r="N5484" s="4">
        <f>AND(Sales[[#This Row],[date]]&lt;=LY_YTDMax,Sales[[#This Row],[date]]&gt;=LY_YTDMin)*Sales[[#This Row],[sales]]</f>
        <v>0</v>
      </c>
      <c r="O5484" s="4">
        <f>AND(Sales[[#This Row],[date]]&gt;=YoY_Min,Sales[[#This Row],[date]]&lt;=TY_YTDMax)*(Sales[[#This Row],[sales]]/Sales[[#This Row],[sqft]])</f>
        <v>0.35998572863568218</v>
      </c>
      <c r="P5484" s="4">
        <f>SUMIF(Sales[RegionStoretype],Sales[[#This Row],[RegionStoretype]],Sales[YoY_SSF])/Sales[[#This Row],[Region_TypeCount]]</f>
        <v>53.603836561720975</v>
      </c>
    </row>
    <row r="5485" spans="1:16" x14ac:dyDescent="0.25">
      <c r="A5485" s="1">
        <v>43112</v>
      </c>
      <c r="B5485">
        <v>31</v>
      </c>
      <c r="C5485">
        <v>17</v>
      </c>
      <c r="D5485">
        <v>137777.55040000001</v>
      </c>
      <c r="E5485">
        <f>INDEX(Stores[region],MATCH(Sales[[#This Row],[store_no]],Stores[store_no],0))</f>
        <v>3</v>
      </c>
      <c r="F5485" t="str">
        <f>INDEX(Stores[storetype],MATCH(Sales[[#This Row],[store_no]],Stores[store_no],0))</f>
        <v>A</v>
      </c>
      <c r="G5485" t="str">
        <f>INDEX(Stores[location_city],MATCH(Sales[[#This Row],[store_no]],Stores[store_no],0))</f>
        <v>Rapid City</v>
      </c>
      <c r="H5485" t="str">
        <f>INDEX(Stores[location_state],MATCH(Sales[[#This Row],[store_no]],Stores[store_no],0))</f>
        <v>South Dakota</v>
      </c>
      <c r="I5485">
        <f>INDEX(Stores[sqft],MATCH(Sales[[#This Row],[store_no]],Stores[store_no],0))</f>
        <v>200100</v>
      </c>
      <c r="J5485" s="4" t="str">
        <f>INDEX(Departments[dept_name],MATCH(Sales[[#This Row],[dept_no]],Departments[dept_no],0))</f>
        <v>Shoes</v>
      </c>
      <c r="K5485" s="4" t="str">
        <f>CONCATENATE(Sales[[#This Row],[region]],Sales[[#This Row],[storetype]])</f>
        <v>3A</v>
      </c>
      <c r="L5485" s="4">
        <f>INDEX(RegionStoreCount[Store Count],MATCH(Sales[[#This Row],[RegionStoretype]],RegionStoreCount[Region/Type],0))</f>
        <v>9</v>
      </c>
      <c r="M5485" s="4">
        <f>AND(Sales[[#This Row],[date]]&lt;=TY_YTDMax,Sales[[#This Row],[date]]&gt;=TY_YTDMin)*Sales[[#This Row],[sales]]</f>
        <v>137777.55040000001</v>
      </c>
      <c r="N5485" s="4">
        <f>AND(Sales[[#This Row],[date]]&lt;=LY_YTDMax,Sales[[#This Row],[date]]&gt;=LY_YTDMin)*Sales[[#This Row],[sales]]</f>
        <v>0</v>
      </c>
      <c r="O5485" s="4">
        <f>AND(Sales[[#This Row],[date]]&gt;=YoY_Min,Sales[[#This Row],[date]]&lt;=TY_YTDMax)*(Sales[[#This Row],[sales]]/Sales[[#This Row],[sqft]])</f>
        <v>0.68854348025987011</v>
      </c>
      <c r="P5485" s="4">
        <f>SUMIF(Sales[RegionStoretype],Sales[[#This Row],[RegionStoretype]],Sales[YoY_SSF])/Sales[[#This Row],[Region_TypeCount]]</f>
        <v>53.603836561720975</v>
      </c>
    </row>
    <row r="5486" spans="1:16" x14ac:dyDescent="0.25">
      <c r="A5486" s="1">
        <v>43112</v>
      </c>
      <c r="B5486">
        <v>32</v>
      </c>
      <c r="C5486">
        <v>1</v>
      </c>
      <c r="D5486">
        <v>13257.382299999999</v>
      </c>
      <c r="E5486">
        <f>INDEX(Stores[region],MATCH(Sales[[#This Row],[store_no]],Stores[store_no],0))</f>
        <v>2</v>
      </c>
      <c r="F5486" t="str">
        <f>INDEX(Stores[storetype],MATCH(Sales[[#This Row],[store_no]],Stores[store_no],0))</f>
        <v>A</v>
      </c>
      <c r="G5486" t="str">
        <f>INDEX(Stores[location_city],MATCH(Sales[[#This Row],[store_no]],Stores[store_no],0))</f>
        <v>Western Springs</v>
      </c>
      <c r="H5486" t="str">
        <f>INDEX(Stores[location_state],MATCH(Sales[[#This Row],[store_no]],Stores[store_no],0))</f>
        <v>Illinois</v>
      </c>
      <c r="I5486">
        <f>INDEX(Stores[sqft],MATCH(Sales[[#This Row],[store_no]],Stores[store_no],0))</f>
        <v>118200</v>
      </c>
      <c r="J5486" s="4" t="str">
        <f>INDEX(Departments[dept_name],MATCH(Sales[[#This Row],[dept_no]],Departments[dept_no],0))</f>
        <v>Automotive</v>
      </c>
      <c r="K5486" s="4" t="str">
        <f>CONCATENATE(Sales[[#This Row],[region]],Sales[[#This Row],[storetype]])</f>
        <v>2A</v>
      </c>
      <c r="L5486" s="4">
        <f>INDEX(RegionStoreCount[Store Count],MATCH(Sales[[#This Row],[RegionStoretype]],RegionStoreCount[Region/Type],0))</f>
        <v>5</v>
      </c>
      <c r="M5486" s="4">
        <f>AND(Sales[[#This Row],[date]]&lt;=TY_YTDMax,Sales[[#This Row],[date]]&gt;=TY_YTDMin)*Sales[[#This Row],[sales]]</f>
        <v>13257.382299999999</v>
      </c>
      <c r="N5486" s="4">
        <f>AND(Sales[[#This Row],[date]]&lt;=LY_YTDMax,Sales[[#This Row],[date]]&gt;=LY_YTDMin)*Sales[[#This Row],[sales]]</f>
        <v>0</v>
      </c>
      <c r="O5486" s="4">
        <f>AND(Sales[[#This Row],[date]]&gt;=YoY_Min,Sales[[#This Row],[date]]&lt;=TY_YTDMax)*(Sales[[#This Row],[sales]]/Sales[[#This Row],[sqft]])</f>
        <v>0.11216059475465312</v>
      </c>
      <c r="P5486" s="4">
        <f>SUMIF(Sales[RegionStoretype],Sales[[#This Row],[RegionStoretype]],Sales[YoY_SSF])/Sales[[#This Row],[Region_TypeCount]]</f>
        <v>60.052789354368521</v>
      </c>
    </row>
    <row r="5487" spans="1:16" x14ac:dyDescent="0.25">
      <c r="A5487" s="1">
        <v>43112</v>
      </c>
      <c r="B5487">
        <v>32</v>
      </c>
      <c r="C5487">
        <v>20</v>
      </c>
      <c r="D5487">
        <v>72817.231599999999</v>
      </c>
      <c r="E5487">
        <f>INDEX(Stores[region],MATCH(Sales[[#This Row],[store_no]],Stores[store_no],0))</f>
        <v>2</v>
      </c>
      <c r="F5487" t="str">
        <f>INDEX(Stores[storetype],MATCH(Sales[[#This Row],[store_no]],Stores[store_no],0))</f>
        <v>A</v>
      </c>
      <c r="G5487" t="str">
        <f>INDEX(Stores[location_city],MATCH(Sales[[#This Row],[store_no]],Stores[store_no],0))</f>
        <v>Western Springs</v>
      </c>
      <c r="H5487" t="str">
        <f>INDEX(Stores[location_state],MATCH(Sales[[#This Row],[store_no]],Stores[store_no],0))</f>
        <v>Illinois</v>
      </c>
      <c r="I5487">
        <f>INDEX(Stores[sqft],MATCH(Sales[[#This Row],[store_no]],Stores[store_no],0))</f>
        <v>118200</v>
      </c>
      <c r="J5487" s="4" t="str">
        <f>INDEX(Departments[dept_name],MATCH(Sales[[#This Row],[dept_no]],Departments[dept_no],0))</f>
        <v>Toys</v>
      </c>
      <c r="K5487" s="4" t="str">
        <f>CONCATENATE(Sales[[#This Row],[region]],Sales[[#This Row],[storetype]])</f>
        <v>2A</v>
      </c>
      <c r="L5487" s="4">
        <f>INDEX(RegionStoreCount[Store Count],MATCH(Sales[[#This Row],[RegionStoretype]],RegionStoreCount[Region/Type],0))</f>
        <v>5</v>
      </c>
      <c r="M5487" s="4">
        <f>AND(Sales[[#This Row],[date]]&lt;=TY_YTDMax,Sales[[#This Row],[date]]&gt;=TY_YTDMin)*Sales[[#This Row],[sales]]</f>
        <v>72817.231599999999</v>
      </c>
      <c r="N5487" s="4">
        <f>AND(Sales[[#This Row],[date]]&lt;=LY_YTDMax,Sales[[#This Row],[date]]&gt;=LY_YTDMin)*Sales[[#This Row],[sales]]</f>
        <v>0</v>
      </c>
      <c r="O5487" s="4">
        <f>AND(Sales[[#This Row],[date]]&gt;=YoY_Min,Sales[[#This Row],[date]]&lt;=TY_YTDMax)*(Sales[[#This Row],[sales]]/Sales[[#This Row],[sqft]])</f>
        <v>0.61605102876480544</v>
      </c>
      <c r="P5487" s="4">
        <f>SUMIF(Sales[RegionStoretype],Sales[[#This Row],[RegionStoretype]],Sales[YoY_SSF])/Sales[[#This Row],[Region_TypeCount]]</f>
        <v>60.052789354368521</v>
      </c>
    </row>
    <row r="5488" spans="1:16" x14ac:dyDescent="0.25">
      <c r="A5488" s="1">
        <v>43112</v>
      </c>
      <c r="B5488">
        <v>33</v>
      </c>
      <c r="C5488">
        <v>16</v>
      </c>
      <c r="D5488">
        <v>146.3793</v>
      </c>
      <c r="E5488">
        <f>INDEX(Stores[region],MATCH(Sales[[#This Row],[store_no]],Stores[store_no],0))</f>
        <v>3</v>
      </c>
      <c r="F5488" t="str">
        <f>INDEX(Stores[storetype],MATCH(Sales[[#This Row],[store_no]],Stores[store_no],0))</f>
        <v>A</v>
      </c>
      <c r="G5488" t="str">
        <f>INDEX(Stores[location_city],MATCH(Sales[[#This Row],[store_no]],Stores[store_no],0))</f>
        <v>Omaha</v>
      </c>
      <c r="H5488" t="str">
        <f>INDEX(Stores[location_state],MATCH(Sales[[#This Row],[store_no]],Stores[store_no],0))</f>
        <v>Nebraska</v>
      </c>
      <c r="I5488">
        <f>INDEX(Stores[sqft],MATCH(Sales[[#This Row],[store_no]],Stores[store_no],0))</f>
        <v>40700</v>
      </c>
      <c r="J5488" s="4" t="str">
        <f>INDEX(Departments[dept_name],MATCH(Sales[[#This Row],[dept_no]],Departments[dept_no],0))</f>
        <v>Outdoors</v>
      </c>
      <c r="K5488" s="4" t="str">
        <f>CONCATENATE(Sales[[#This Row],[region]],Sales[[#This Row],[storetype]])</f>
        <v>3A</v>
      </c>
      <c r="L5488" s="4">
        <f>INDEX(RegionStoreCount[Store Count],MATCH(Sales[[#This Row],[RegionStoretype]],RegionStoreCount[Region/Type],0))</f>
        <v>9</v>
      </c>
      <c r="M5488" s="4">
        <f>AND(Sales[[#This Row],[date]]&lt;=TY_YTDMax,Sales[[#This Row],[date]]&gt;=TY_YTDMin)*Sales[[#This Row],[sales]]</f>
        <v>146.3793</v>
      </c>
      <c r="N5488" s="4">
        <f>AND(Sales[[#This Row],[date]]&lt;=LY_YTDMax,Sales[[#This Row],[date]]&gt;=LY_YTDMin)*Sales[[#This Row],[sales]]</f>
        <v>0</v>
      </c>
      <c r="O5488" s="4">
        <f>AND(Sales[[#This Row],[date]]&gt;=YoY_Min,Sales[[#This Row],[date]]&lt;=TY_YTDMax)*(Sales[[#This Row],[sales]]/Sales[[#This Row],[sqft]])</f>
        <v>3.5965429975429977E-3</v>
      </c>
      <c r="P5488" s="4">
        <f>SUMIF(Sales[RegionStoretype],Sales[[#This Row],[RegionStoretype]],Sales[YoY_SSF])/Sales[[#This Row],[Region_TypeCount]]</f>
        <v>53.603836561720975</v>
      </c>
    </row>
    <row r="5489" spans="1:16" x14ac:dyDescent="0.25">
      <c r="A5489" s="1">
        <v>43112</v>
      </c>
      <c r="B5489">
        <v>34</v>
      </c>
      <c r="C5489">
        <v>3</v>
      </c>
      <c r="D5489">
        <v>166537.80489999999</v>
      </c>
      <c r="E5489">
        <f>INDEX(Stores[region],MATCH(Sales[[#This Row],[store_no]],Stores[store_no],0))</f>
        <v>1</v>
      </c>
      <c r="F5489" t="str">
        <f>INDEX(Stores[storetype],MATCH(Sales[[#This Row],[store_no]],Stores[store_no],0))</f>
        <v>A</v>
      </c>
      <c r="G5489" t="str">
        <f>INDEX(Stores[location_city],MATCH(Sales[[#This Row],[store_no]],Stores[store_no],0))</f>
        <v>Toledo</v>
      </c>
      <c r="H5489" t="str">
        <f>INDEX(Stores[location_state],MATCH(Sales[[#This Row],[store_no]],Stores[store_no],0))</f>
        <v>Ohio</v>
      </c>
      <c r="I5489">
        <f>INDEX(Stores[sqft],MATCH(Sales[[#This Row],[store_no]],Stores[store_no],0))</f>
        <v>207900</v>
      </c>
      <c r="J5489" s="4" t="str">
        <f>INDEX(Departments[dept_name],MATCH(Sales[[#This Row],[dept_no]],Departments[dept_no],0))</f>
        <v>Beauty</v>
      </c>
      <c r="K5489" s="4" t="str">
        <f>CONCATENATE(Sales[[#This Row],[region]],Sales[[#This Row],[storetype]])</f>
        <v>1A</v>
      </c>
      <c r="L5489" s="4">
        <f>INDEX(RegionStoreCount[Store Count],MATCH(Sales[[#This Row],[RegionStoretype]],RegionStoreCount[Region/Type],0))</f>
        <v>5</v>
      </c>
      <c r="M5489" s="4">
        <f>AND(Sales[[#This Row],[date]]&lt;=TY_YTDMax,Sales[[#This Row],[date]]&gt;=TY_YTDMin)*Sales[[#This Row],[sales]]</f>
        <v>166537.80489999999</v>
      </c>
      <c r="N5489" s="4">
        <f>AND(Sales[[#This Row],[date]]&lt;=LY_YTDMax,Sales[[#This Row],[date]]&gt;=LY_YTDMin)*Sales[[#This Row],[sales]]</f>
        <v>0</v>
      </c>
      <c r="O5489" s="4">
        <f>AND(Sales[[#This Row],[date]]&gt;=YoY_Min,Sales[[#This Row],[date]]&lt;=TY_YTDMax)*(Sales[[#This Row],[sales]]/Sales[[#This Row],[sqft]])</f>
        <v>0.80104764261664252</v>
      </c>
      <c r="P5489" s="4">
        <f>SUMIF(Sales[RegionStoretype],Sales[[#This Row],[RegionStoretype]],Sales[YoY_SSF])/Sales[[#This Row],[Region_TypeCount]]</f>
        <v>59.469551530910678</v>
      </c>
    </row>
    <row r="5490" spans="1:16" x14ac:dyDescent="0.25">
      <c r="A5490" s="1">
        <v>43112</v>
      </c>
      <c r="B5490">
        <v>34</v>
      </c>
      <c r="C5490">
        <v>7</v>
      </c>
      <c r="D5490">
        <v>61086.209900000002</v>
      </c>
      <c r="E5490">
        <f>INDEX(Stores[region],MATCH(Sales[[#This Row],[store_no]],Stores[store_no],0))</f>
        <v>1</v>
      </c>
      <c r="F5490" t="str">
        <f>INDEX(Stores[storetype],MATCH(Sales[[#This Row],[store_no]],Stores[store_no],0))</f>
        <v>A</v>
      </c>
      <c r="G5490" t="str">
        <f>INDEX(Stores[location_city],MATCH(Sales[[#This Row],[store_no]],Stores[store_no],0))</f>
        <v>Toledo</v>
      </c>
      <c r="H5490" t="str">
        <f>INDEX(Stores[location_state],MATCH(Sales[[#This Row],[store_no]],Stores[store_no],0))</f>
        <v>Ohio</v>
      </c>
      <c r="I5490">
        <f>INDEX(Stores[sqft],MATCH(Sales[[#This Row],[store_no]],Stores[store_no],0))</f>
        <v>207900</v>
      </c>
      <c r="J5490" s="4" t="str">
        <f>INDEX(Departments[dept_name],MATCH(Sales[[#This Row],[dept_no]],Departments[dept_no],0))</f>
        <v>Electronics</v>
      </c>
      <c r="K5490" s="4" t="str">
        <f>CONCATENATE(Sales[[#This Row],[region]],Sales[[#This Row],[storetype]])</f>
        <v>1A</v>
      </c>
      <c r="L5490" s="4">
        <f>INDEX(RegionStoreCount[Store Count],MATCH(Sales[[#This Row],[RegionStoretype]],RegionStoreCount[Region/Type],0))</f>
        <v>5</v>
      </c>
      <c r="M5490" s="4">
        <f>AND(Sales[[#This Row],[date]]&lt;=TY_YTDMax,Sales[[#This Row],[date]]&gt;=TY_YTDMin)*Sales[[#This Row],[sales]]</f>
        <v>61086.209900000002</v>
      </c>
      <c r="N5490" s="4">
        <f>AND(Sales[[#This Row],[date]]&lt;=LY_YTDMax,Sales[[#This Row],[date]]&gt;=LY_YTDMin)*Sales[[#This Row],[sales]]</f>
        <v>0</v>
      </c>
      <c r="O5490" s="4">
        <f>AND(Sales[[#This Row],[date]]&gt;=YoY_Min,Sales[[#This Row],[date]]&lt;=TY_YTDMax)*(Sales[[#This Row],[sales]]/Sales[[#This Row],[sqft]])</f>
        <v>0.29382496344396347</v>
      </c>
      <c r="P5490" s="4">
        <f>SUMIF(Sales[RegionStoretype],Sales[[#This Row],[RegionStoretype]],Sales[YoY_SSF])/Sales[[#This Row],[Region_TypeCount]]</f>
        <v>59.469551530910678</v>
      </c>
    </row>
    <row r="5491" spans="1:16" x14ac:dyDescent="0.25">
      <c r="A5491" s="1">
        <v>43112</v>
      </c>
      <c r="B5491">
        <v>34</v>
      </c>
      <c r="C5491">
        <v>17</v>
      </c>
      <c r="D5491">
        <v>75318.831299999991</v>
      </c>
      <c r="E5491">
        <f>INDEX(Stores[region],MATCH(Sales[[#This Row],[store_no]],Stores[store_no],0))</f>
        <v>1</v>
      </c>
      <c r="F5491" t="str">
        <f>INDEX(Stores[storetype],MATCH(Sales[[#This Row],[store_no]],Stores[store_no],0))</f>
        <v>A</v>
      </c>
      <c r="G5491" t="str">
        <f>INDEX(Stores[location_city],MATCH(Sales[[#This Row],[store_no]],Stores[store_no],0))</f>
        <v>Toledo</v>
      </c>
      <c r="H5491" t="str">
        <f>INDEX(Stores[location_state],MATCH(Sales[[#This Row],[store_no]],Stores[store_no],0))</f>
        <v>Ohio</v>
      </c>
      <c r="I5491">
        <f>INDEX(Stores[sqft],MATCH(Sales[[#This Row],[store_no]],Stores[store_no],0))</f>
        <v>207900</v>
      </c>
      <c r="J5491" s="4" t="str">
        <f>INDEX(Departments[dept_name],MATCH(Sales[[#This Row],[dept_no]],Departments[dept_no],0))</f>
        <v>Shoes</v>
      </c>
      <c r="K5491" s="4" t="str">
        <f>CONCATENATE(Sales[[#This Row],[region]],Sales[[#This Row],[storetype]])</f>
        <v>1A</v>
      </c>
      <c r="L5491" s="4">
        <f>INDEX(RegionStoreCount[Store Count],MATCH(Sales[[#This Row],[RegionStoretype]],RegionStoreCount[Region/Type],0))</f>
        <v>5</v>
      </c>
      <c r="M5491" s="4">
        <f>AND(Sales[[#This Row],[date]]&lt;=TY_YTDMax,Sales[[#This Row],[date]]&gt;=TY_YTDMin)*Sales[[#This Row],[sales]]</f>
        <v>75318.831299999991</v>
      </c>
      <c r="N5491" s="4">
        <f>AND(Sales[[#This Row],[date]]&lt;=LY_YTDMax,Sales[[#This Row],[date]]&gt;=LY_YTDMin)*Sales[[#This Row],[sales]]</f>
        <v>0</v>
      </c>
      <c r="O5491" s="4">
        <f>AND(Sales[[#This Row],[date]]&gt;=YoY_Min,Sales[[#This Row],[date]]&lt;=TY_YTDMax)*(Sales[[#This Row],[sales]]/Sales[[#This Row],[sqft]])</f>
        <v>0.36228394083694077</v>
      </c>
      <c r="P5491" s="4">
        <f>SUMIF(Sales[RegionStoretype],Sales[[#This Row],[RegionStoretype]],Sales[YoY_SSF])/Sales[[#This Row],[Region_TypeCount]]</f>
        <v>59.469551530910678</v>
      </c>
    </row>
    <row r="5492" spans="1:16" x14ac:dyDescent="0.25">
      <c r="A5492" s="1">
        <v>43112</v>
      </c>
      <c r="B5492">
        <v>35</v>
      </c>
      <c r="C5492">
        <v>5</v>
      </c>
      <c r="D5492">
        <v>33403.898399999998</v>
      </c>
      <c r="E5492">
        <f>INDEX(Stores[region],MATCH(Sales[[#This Row],[store_no]],Stores[store_no],0))</f>
        <v>3</v>
      </c>
      <c r="F5492" t="str">
        <f>INDEX(Stores[storetype],MATCH(Sales[[#This Row],[store_no]],Stores[store_no],0))</f>
        <v>C</v>
      </c>
      <c r="G5492" t="str">
        <f>INDEX(Stores[location_city],MATCH(Sales[[#This Row],[store_no]],Stores[store_no],0))</f>
        <v>Wichita</v>
      </c>
      <c r="H5492" t="str">
        <f>INDEX(Stores[location_state],MATCH(Sales[[#This Row],[store_no]],Stores[store_no],0))</f>
        <v>Kansas</v>
      </c>
      <c r="I5492">
        <f>INDEX(Stores[sqft],MATCH(Sales[[#This Row],[store_no]],Stores[store_no],0))</f>
        <v>72800</v>
      </c>
      <c r="J5492" s="4" t="str">
        <f>INDEX(Departments[dept_name],MATCH(Sales[[#This Row],[dept_no]],Departments[dept_no],0))</f>
        <v>Clothing</v>
      </c>
      <c r="K5492" s="4" t="str">
        <f>CONCATENATE(Sales[[#This Row],[region]],Sales[[#This Row],[storetype]])</f>
        <v>3C</v>
      </c>
      <c r="L5492" s="4">
        <f>INDEX(RegionStoreCount[Store Count],MATCH(Sales[[#This Row],[RegionStoretype]],RegionStoreCount[Region/Type],0))</f>
        <v>2</v>
      </c>
      <c r="M5492" s="4">
        <f>AND(Sales[[#This Row],[date]]&lt;=TY_YTDMax,Sales[[#This Row],[date]]&gt;=TY_YTDMin)*Sales[[#This Row],[sales]]</f>
        <v>33403.898399999998</v>
      </c>
      <c r="N5492" s="4">
        <f>AND(Sales[[#This Row],[date]]&lt;=LY_YTDMax,Sales[[#This Row],[date]]&gt;=LY_YTDMin)*Sales[[#This Row],[sales]]</f>
        <v>0</v>
      </c>
      <c r="O5492" s="4">
        <f>AND(Sales[[#This Row],[date]]&gt;=YoY_Min,Sales[[#This Row],[date]]&lt;=TY_YTDMax)*(Sales[[#This Row],[sales]]/Sales[[#This Row],[sqft]])</f>
        <v>0.45884475824175824</v>
      </c>
      <c r="P5492" s="4">
        <f>SUMIF(Sales[RegionStoretype],Sales[[#This Row],[RegionStoretype]],Sales[YoY_SSF])/Sales[[#This Row],[Region_TypeCount]]</f>
        <v>47.561479460925746</v>
      </c>
    </row>
    <row r="5493" spans="1:16" x14ac:dyDescent="0.25">
      <c r="A5493" s="1">
        <v>43112</v>
      </c>
      <c r="B5493">
        <v>35</v>
      </c>
      <c r="C5493">
        <v>6</v>
      </c>
      <c r="D5493">
        <v>12021.0708</v>
      </c>
      <c r="E5493">
        <f>INDEX(Stores[region],MATCH(Sales[[#This Row],[store_no]],Stores[store_no],0))</f>
        <v>3</v>
      </c>
      <c r="F5493" t="str">
        <f>INDEX(Stores[storetype],MATCH(Sales[[#This Row],[store_no]],Stores[store_no],0))</f>
        <v>C</v>
      </c>
      <c r="G5493" t="str">
        <f>INDEX(Stores[location_city],MATCH(Sales[[#This Row],[store_no]],Stores[store_no],0))</f>
        <v>Wichita</v>
      </c>
      <c r="H5493" t="str">
        <f>INDEX(Stores[location_state],MATCH(Sales[[#This Row],[store_no]],Stores[store_no],0))</f>
        <v>Kansas</v>
      </c>
      <c r="I5493">
        <f>INDEX(Stores[sqft],MATCH(Sales[[#This Row],[store_no]],Stores[store_no],0))</f>
        <v>72800</v>
      </c>
      <c r="J5493" s="4" t="str">
        <f>INDEX(Departments[dept_name],MATCH(Sales[[#This Row],[dept_no]],Departments[dept_no],0))</f>
        <v>Computers</v>
      </c>
      <c r="K5493" s="4" t="str">
        <f>CONCATENATE(Sales[[#This Row],[region]],Sales[[#This Row],[storetype]])</f>
        <v>3C</v>
      </c>
      <c r="L5493" s="4">
        <f>INDEX(RegionStoreCount[Store Count],MATCH(Sales[[#This Row],[RegionStoretype]],RegionStoreCount[Region/Type],0))</f>
        <v>2</v>
      </c>
      <c r="M5493" s="4">
        <f>AND(Sales[[#This Row],[date]]&lt;=TY_YTDMax,Sales[[#This Row],[date]]&gt;=TY_YTDMin)*Sales[[#This Row],[sales]]</f>
        <v>12021.0708</v>
      </c>
      <c r="N5493" s="4">
        <f>AND(Sales[[#This Row],[date]]&lt;=LY_YTDMax,Sales[[#This Row],[date]]&gt;=LY_YTDMin)*Sales[[#This Row],[sales]]</f>
        <v>0</v>
      </c>
      <c r="O5493" s="4">
        <f>AND(Sales[[#This Row],[date]]&gt;=YoY_Min,Sales[[#This Row],[date]]&lt;=TY_YTDMax)*(Sales[[#This Row],[sales]]/Sales[[#This Row],[sqft]])</f>
        <v>0.1651245989010989</v>
      </c>
      <c r="P5493" s="4">
        <f>SUMIF(Sales[RegionStoretype],Sales[[#This Row],[RegionStoretype]],Sales[YoY_SSF])/Sales[[#This Row],[Region_TypeCount]]</f>
        <v>47.561479460925746</v>
      </c>
    </row>
    <row r="5494" spans="1:16" x14ac:dyDescent="0.25">
      <c r="A5494" s="1">
        <v>43112</v>
      </c>
      <c r="B5494">
        <v>35</v>
      </c>
      <c r="C5494">
        <v>20</v>
      </c>
      <c r="D5494">
        <v>95974.919099999999</v>
      </c>
      <c r="E5494">
        <f>INDEX(Stores[region],MATCH(Sales[[#This Row],[store_no]],Stores[store_no],0))</f>
        <v>3</v>
      </c>
      <c r="F5494" t="str">
        <f>INDEX(Stores[storetype],MATCH(Sales[[#This Row],[store_no]],Stores[store_no],0))</f>
        <v>C</v>
      </c>
      <c r="G5494" t="str">
        <f>INDEX(Stores[location_city],MATCH(Sales[[#This Row],[store_no]],Stores[store_no],0))</f>
        <v>Wichita</v>
      </c>
      <c r="H5494" t="str">
        <f>INDEX(Stores[location_state],MATCH(Sales[[#This Row],[store_no]],Stores[store_no],0))</f>
        <v>Kansas</v>
      </c>
      <c r="I5494">
        <f>INDEX(Stores[sqft],MATCH(Sales[[#This Row],[store_no]],Stores[store_no],0))</f>
        <v>72800</v>
      </c>
      <c r="J5494" s="4" t="str">
        <f>INDEX(Departments[dept_name],MATCH(Sales[[#This Row],[dept_no]],Departments[dept_no],0))</f>
        <v>Toys</v>
      </c>
      <c r="K5494" s="4" t="str">
        <f>CONCATENATE(Sales[[#This Row],[region]],Sales[[#This Row],[storetype]])</f>
        <v>3C</v>
      </c>
      <c r="L5494" s="4">
        <f>INDEX(RegionStoreCount[Store Count],MATCH(Sales[[#This Row],[RegionStoretype]],RegionStoreCount[Region/Type],0))</f>
        <v>2</v>
      </c>
      <c r="M5494" s="4">
        <f>AND(Sales[[#This Row],[date]]&lt;=TY_YTDMax,Sales[[#This Row],[date]]&gt;=TY_YTDMin)*Sales[[#This Row],[sales]]</f>
        <v>95974.919099999999</v>
      </c>
      <c r="N5494" s="4">
        <f>AND(Sales[[#This Row],[date]]&lt;=LY_YTDMax,Sales[[#This Row],[date]]&gt;=LY_YTDMin)*Sales[[#This Row],[sales]]</f>
        <v>0</v>
      </c>
      <c r="O5494" s="4">
        <f>AND(Sales[[#This Row],[date]]&gt;=YoY_Min,Sales[[#This Row],[date]]&lt;=TY_YTDMax)*(Sales[[#This Row],[sales]]/Sales[[#This Row],[sqft]])</f>
        <v>1.3183368008241758</v>
      </c>
      <c r="P5494" s="4">
        <f>SUMIF(Sales[RegionStoretype],Sales[[#This Row],[RegionStoretype]],Sales[YoY_SSF])/Sales[[#This Row],[Region_TypeCount]]</f>
        <v>47.561479460925746</v>
      </c>
    </row>
    <row r="5495" spans="1:16" x14ac:dyDescent="0.25">
      <c r="A5495" s="1">
        <v>43112</v>
      </c>
      <c r="B5495">
        <v>36</v>
      </c>
      <c r="C5495">
        <v>18</v>
      </c>
      <c r="D5495">
        <v>106062.8051</v>
      </c>
      <c r="E5495">
        <f>INDEX(Stores[region],MATCH(Sales[[#This Row],[store_no]],Stores[store_no],0))</f>
        <v>2</v>
      </c>
      <c r="F5495" t="str">
        <f>INDEX(Stores[storetype],MATCH(Sales[[#This Row],[store_no]],Stores[store_no],0))</f>
        <v>A</v>
      </c>
      <c r="G5495" t="str">
        <f>INDEX(Stores[location_city],MATCH(Sales[[#This Row],[store_no]],Stores[store_no],0))</f>
        <v>Aurora</v>
      </c>
      <c r="H5495" t="str">
        <f>INDEX(Stores[location_state],MATCH(Sales[[#This Row],[store_no]],Stores[store_no],0))</f>
        <v>Illinois</v>
      </c>
      <c r="I5495">
        <f>INDEX(Stores[sqft],MATCH(Sales[[#This Row],[store_no]],Stores[store_no],0))</f>
        <v>209900</v>
      </c>
      <c r="J5495" s="4" t="str">
        <f>INDEX(Departments[dept_name],MATCH(Sales[[#This Row],[dept_no]],Departments[dept_no],0))</f>
        <v>Sports</v>
      </c>
      <c r="K5495" s="4" t="str">
        <f>CONCATENATE(Sales[[#This Row],[region]],Sales[[#This Row],[storetype]])</f>
        <v>2A</v>
      </c>
      <c r="L5495" s="4">
        <f>INDEX(RegionStoreCount[Store Count],MATCH(Sales[[#This Row],[RegionStoretype]],RegionStoreCount[Region/Type],0))</f>
        <v>5</v>
      </c>
      <c r="M5495" s="4">
        <f>AND(Sales[[#This Row],[date]]&lt;=TY_YTDMax,Sales[[#This Row],[date]]&gt;=TY_YTDMin)*Sales[[#This Row],[sales]]</f>
        <v>106062.8051</v>
      </c>
      <c r="N5495" s="4">
        <f>AND(Sales[[#This Row],[date]]&lt;=LY_YTDMax,Sales[[#This Row],[date]]&gt;=LY_YTDMin)*Sales[[#This Row],[sales]]</f>
        <v>0</v>
      </c>
      <c r="O5495" s="4">
        <f>AND(Sales[[#This Row],[date]]&gt;=YoY_Min,Sales[[#This Row],[date]]&lt;=TY_YTDMax)*(Sales[[#This Row],[sales]]/Sales[[#This Row],[sqft]])</f>
        <v>0.50530159647451167</v>
      </c>
      <c r="P5495" s="4">
        <f>SUMIF(Sales[RegionStoretype],Sales[[#This Row],[RegionStoretype]],Sales[YoY_SSF])/Sales[[#This Row],[Region_TypeCount]]</f>
        <v>60.052789354368521</v>
      </c>
    </row>
    <row r="5496" spans="1:16" x14ac:dyDescent="0.25">
      <c r="A5496" s="1">
        <v>43112</v>
      </c>
      <c r="B5496">
        <v>37</v>
      </c>
      <c r="C5496">
        <v>4</v>
      </c>
      <c r="D5496">
        <v>7774.9009999999998</v>
      </c>
      <c r="E5496">
        <f>INDEX(Stores[region],MATCH(Sales[[#This Row],[store_no]],Stores[store_no],0))</f>
        <v>3</v>
      </c>
      <c r="F5496" t="str">
        <f>INDEX(Stores[storetype],MATCH(Sales[[#This Row],[store_no]],Stores[store_no],0))</f>
        <v>C</v>
      </c>
      <c r="G5496" t="str">
        <f>INDEX(Stores[location_city],MATCH(Sales[[#This Row],[store_no]],Stores[store_no],0))</f>
        <v>Lincoln</v>
      </c>
      <c r="H5496" t="str">
        <f>INDEX(Stores[location_state],MATCH(Sales[[#This Row],[store_no]],Stores[store_no],0))</f>
        <v>Nebraska</v>
      </c>
      <c r="I5496">
        <f>INDEX(Stores[sqft],MATCH(Sales[[#This Row],[store_no]],Stores[store_no],0))</f>
        <v>161300</v>
      </c>
      <c r="J5496" s="4" t="str">
        <f>INDEX(Departments[dept_name],MATCH(Sales[[#This Row],[dept_no]],Departments[dept_no],0))</f>
        <v>Books</v>
      </c>
      <c r="K5496" s="4" t="str">
        <f>CONCATENATE(Sales[[#This Row],[region]],Sales[[#This Row],[storetype]])</f>
        <v>3C</v>
      </c>
      <c r="L5496" s="4">
        <f>INDEX(RegionStoreCount[Store Count],MATCH(Sales[[#This Row],[RegionStoretype]],RegionStoreCount[Region/Type],0))</f>
        <v>2</v>
      </c>
      <c r="M5496" s="4">
        <f>AND(Sales[[#This Row],[date]]&lt;=TY_YTDMax,Sales[[#This Row],[date]]&gt;=TY_YTDMin)*Sales[[#This Row],[sales]]</f>
        <v>7774.9009999999998</v>
      </c>
      <c r="N5496" s="4">
        <f>AND(Sales[[#This Row],[date]]&lt;=LY_YTDMax,Sales[[#This Row],[date]]&gt;=LY_YTDMin)*Sales[[#This Row],[sales]]</f>
        <v>0</v>
      </c>
      <c r="O5496" s="4">
        <f>AND(Sales[[#This Row],[date]]&gt;=YoY_Min,Sales[[#This Row],[date]]&lt;=TY_YTDMax)*(Sales[[#This Row],[sales]]/Sales[[#This Row],[sqft]])</f>
        <v>4.8201494110353377E-2</v>
      </c>
      <c r="P5496" s="4">
        <f>SUMIF(Sales[RegionStoretype],Sales[[#This Row],[RegionStoretype]],Sales[YoY_SSF])/Sales[[#This Row],[Region_TypeCount]]</f>
        <v>47.561479460925746</v>
      </c>
    </row>
    <row r="5497" spans="1:16" x14ac:dyDescent="0.25">
      <c r="A5497" s="1">
        <v>43112</v>
      </c>
      <c r="B5497">
        <v>37</v>
      </c>
      <c r="C5497">
        <v>15</v>
      </c>
      <c r="D5497">
        <v>254</v>
      </c>
      <c r="E5497">
        <f>INDEX(Stores[region],MATCH(Sales[[#This Row],[store_no]],Stores[store_no],0))</f>
        <v>3</v>
      </c>
      <c r="F5497" t="str">
        <f>INDEX(Stores[storetype],MATCH(Sales[[#This Row],[store_no]],Stores[store_no],0))</f>
        <v>C</v>
      </c>
      <c r="G5497" t="str">
        <f>INDEX(Stores[location_city],MATCH(Sales[[#This Row],[store_no]],Stores[store_no],0))</f>
        <v>Lincoln</v>
      </c>
      <c r="H5497" t="str">
        <f>INDEX(Stores[location_state],MATCH(Sales[[#This Row],[store_no]],Stores[store_no],0))</f>
        <v>Nebraska</v>
      </c>
      <c r="I5497">
        <f>INDEX(Stores[sqft],MATCH(Sales[[#This Row],[store_no]],Stores[store_no],0))</f>
        <v>161300</v>
      </c>
      <c r="J5497" s="4" t="str">
        <f>INDEX(Departments[dept_name],MATCH(Sales[[#This Row],[dept_no]],Departments[dept_no],0))</f>
        <v>Music</v>
      </c>
      <c r="K5497" s="4" t="str">
        <f>CONCATENATE(Sales[[#This Row],[region]],Sales[[#This Row],[storetype]])</f>
        <v>3C</v>
      </c>
      <c r="L5497" s="4">
        <f>INDEX(RegionStoreCount[Store Count],MATCH(Sales[[#This Row],[RegionStoretype]],RegionStoreCount[Region/Type],0))</f>
        <v>2</v>
      </c>
      <c r="M5497" s="4">
        <f>AND(Sales[[#This Row],[date]]&lt;=TY_YTDMax,Sales[[#This Row],[date]]&gt;=TY_YTDMin)*Sales[[#This Row],[sales]]</f>
        <v>254</v>
      </c>
      <c r="N5497" s="4">
        <f>AND(Sales[[#This Row],[date]]&lt;=LY_YTDMax,Sales[[#This Row],[date]]&gt;=LY_YTDMin)*Sales[[#This Row],[sales]]</f>
        <v>0</v>
      </c>
      <c r="O5497" s="4">
        <f>AND(Sales[[#This Row],[date]]&gt;=YoY_Min,Sales[[#This Row],[date]]&lt;=TY_YTDMax)*(Sales[[#This Row],[sales]]/Sales[[#This Row],[sqft]])</f>
        <v>1.5747055176689399E-3</v>
      </c>
      <c r="P5497" s="4">
        <f>SUMIF(Sales[RegionStoretype],Sales[[#This Row],[RegionStoretype]],Sales[YoY_SSF])/Sales[[#This Row],[Region_TypeCount]]</f>
        <v>47.561479460925746</v>
      </c>
    </row>
    <row r="5498" spans="1:16" x14ac:dyDescent="0.25">
      <c r="A5498" s="1">
        <v>43112</v>
      </c>
      <c r="B5498">
        <v>37</v>
      </c>
      <c r="C5498">
        <v>16</v>
      </c>
      <c r="D5498">
        <v>117167.774</v>
      </c>
      <c r="E5498">
        <f>INDEX(Stores[region],MATCH(Sales[[#This Row],[store_no]],Stores[store_no],0))</f>
        <v>3</v>
      </c>
      <c r="F5498" t="str">
        <f>INDEX(Stores[storetype],MATCH(Sales[[#This Row],[store_no]],Stores[store_no],0))</f>
        <v>C</v>
      </c>
      <c r="G5498" t="str">
        <f>INDEX(Stores[location_city],MATCH(Sales[[#This Row],[store_no]],Stores[store_no],0))</f>
        <v>Lincoln</v>
      </c>
      <c r="H5498" t="str">
        <f>INDEX(Stores[location_state],MATCH(Sales[[#This Row],[store_no]],Stores[store_no],0))</f>
        <v>Nebraska</v>
      </c>
      <c r="I5498">
        <f>INDEX(Stores[sqft],MATCH(Sales[[#This Row],[store_no]],Stores[store_no],0))</f>
        <v>161300</v>
      </c>
      <c r="J5498" s="4" t="str">
        <f>INDEX(Departments[dept_name],MATCH(Sales[[#This Row],[dept_no]],Departments[dept_no],0))</f>
        <v>Outdoors</v>
      </c>
      <c r="K5498" s="4" t="str">
        <f>CONCATENATE(Sales[[#This Row],[region]],Sales[[#This Row],[storetype]])</f>
        <v>3C</v>
      </c>
      <c r="L5498" s="4">
        <f>INDEX(RegionStoreCount[Store Count],MATCH(Sales[[#This Row],[RegionStoretype]],RegionStoreCount[Region/Type],0))</f>
        <v>2</v>
      </c>
      <c r="M5498" s="4">
        <f>AND(Sales[[#This Row],[date]]&lt;=TY_YTDMax,Sales[[#This Row],[date]]&gt;=TY_YTDMin)*Sales[[#This Row],[sales]]</f>
        <v>117167.774</v>
      </c>
      <c r="N5498" s="4">
        <f>AND(Sales[[#This Row],[date]]&lt;=LY_YTDMax,Sales[[#This Row],[date]]&gt;=LY_YTDMin)*Sales[[#This Row],[sales]]</f>
        <v>0</v>
      </c>
      <c r="O5498" s="4">
        <f>AND(Sales[[#This Row],[date]]&gt;=YoY_Min,Sales[[#This Row],[date]]&lt;=TY_YTDMax)*(Sales[[#This Row],[sales]]/Sales[[#This Row],[sqft]])</f>
        <v>0.72639661500309982</v>
      </c>
      <c r="P5498" s="4">
        <f>SUMIF(Sales[RegionStoretype],Sales[[#This Row],[RegionStoretype]],Sales[YoY_SSF])/Sales[[#This Row],[Region_TypeCount]]</f>
        <v>47.561479460925746</v>
      </c>
    </row>
    <row r="5499" spans="1:16" x14ac:dyDescent="0.25">
      <c r="A5499" s="1">
        <v>43112</v>
      </c>
      <c r="B5499">
        <v>38</v>
      </c>
      <c r="C5499">
        <v>2</v>
      </c>
      <c r="D5499">
        <v>10087.7112</v>
      </c>
      <c r="E5499">
        <f>INDEX(Stores[region],MATCH(Sales[[#This Row],[store_no]],Stores[store_no],0))</f>
        <v>2</v>
      </c>
      <c r="F5499" t="str">
        <f>INDEX(Stores[storetype],MATCH(Sales[[#This Row],[store_no]],Stores[store_no],0))</f>
        <v>C</v>
      </c>
      <c r="G5499" t="str">
        <f>INDEX(Stores[location_city],MATCH(Sales[[#This Row],[store_no]],Stores[store_no],0))</f>
        <v>Hinsdale</v>
      </c>
      <c r="H5499" t="str">
        <f>INDEX(Stores[location_state],MATCH(Sales[[#This Row],[store_no]],Stores[store_no],0))</f>
        <v>Illinois</v>
      </c>
      <c r="I5499">
        <f>INDEX(Stores[sqft],MATCH(Sales[[#This Row],[store_no]],Stores[store_no],0))</f>
        <v>155600</v>
      </c>
      <c r="J5499" s="4" t="str">
        <f>INDEX(Departments[dept_name],MATCH(Sales[[#This Row],[dept_no]],Departments[dept_no],0))</f>
        <v>Baby</v>
      </c>
      <c r="K5499" s="4" t="str">
        <f>CONCATENATE(Sales[[#This Row],[region]],Sales[[#This Row],[storetype]])</f>
        <v>2C</v>
      </c>
      <c r="L5499" s="4">
        <f>INDEX(RegionStoreCount[Store Count],MATCH(Sales[[#This Row],[RegionStoretype]],RegionStoreCount[Region/Type],0))</f>
        <v>1</v>
      </c>
      <c r="M5499" s="4">
        <f>AND(Sales[[#This Row],[date]]&lt;=TY_YTDMax,Sales[[#This Row],[date]]&gt;=TY_YTDMin)*Sales[[#This Row],[sales]]</f>
        <v>10087.7112</v>
      </c>
      <c r="N5499" s="4">
        <f>AND(Sales[[#This Row],[date]]&lt;=LY_YTDMax,Sales[[#This Row],[date]]&gt;=LY_YTDMin)*Sales[[#This Row],[sales]]</f>
        <v>0</v>
      </c>
      <c r="O5499" s="4">
        <f>AND(Sales[[#This Row],[date]]&gt;=YoY_Min,Sales[[#This Row],[date]]&lt;=TY_YTDMax)*(Sales[[#This Row],[sales]]/Sales[[#This Row],[sqft]])</f>
        <v>6.4831048843187661E-2</v>
      </c>
      <c r="P5499" s="4">
        <f>SUMIF(Sales[RegionStoretype],Sales[[#This Row],[RegionStoretype]],Sales[YoY_SSF])/Sales[[#This Row],[Region_TypeCount]]</f>
        <v>44.537621913239086</v>
      </c>
    </row>
    <row r="5500" spans="1:16" x14ac:dyDescent="0.25">
      <c r="A5500" s="1">
        <v>43112</v>
      </c>
      <c r="B5500">
        <v>38</v>
      </c>
      <c r="C5500">
        <v>17</v>
      </c>
      <c r="D5500">
        <v>67632.156600000002</v>
      </c>
      <c r="E5500">
        <f>INDEX(Stores[region],MATCH(Sales[[#This Row],[store_no]],Stores[store_no],0))</f>
        <v>2</v>
      </c>
      <c r="F5500" t="str">
        <f>INDEX(Stores[storetype],MATCH(Sales[[#This Row],[store_no]],Stores[store_no],0))</f>
        <v>C</v>
      </c>
      <c r="G5500" t="str">
        <f>INDEX(Stores[location_city],MATCH(Sales[[#This Row],[store_no]],Stores[store_no],0))</f>
        <v>Hinsdale</v>
      </c>
      <c r="H5500" t="str">
        <f>INDEX(Stores[location_state],MATCH(Sales[[#This Row],[store_no]],Stores[store_no],0))</f>
        <v>Illinois</v>
      </c>
      <c r="I5500">
        <f>INDEX(Stores[sqft],MATCH(Sales[[#This Row],[store_no]],Stores[store_no],0))</f>
        <v>155600</v>
      </c>
      <c r="J5500" s="4" t="str">
        <f>INDEX(Departments[dept_name],MATCH(Sales[[#This Row],[dept_no]],Departments[dept_no],0))</f>
        <v>Shoes</v>
      </c>
      <c r="K5500" s="4" t="str">
        <f>CONCATENATE(Sales[[#This Row],[region]],Sales[[#This Row],[storetype]])</f>
        <v>2C</v>
      </c>
      <c r="L5500" s="4">
        <f>INDEX(RegionStoreCount[Store Count],MATCH(Sales[[#This Row],[RegionStoretype]],RegionStoreCount[Region/Type],0))</f>
        <v>1</v>
      </c>
      <c r="M5500" s="4">
        <f>AND(Sales[[#This Row],[date]]&lt;=TY_YTDMax,Sales[[#This Row],[date]]&gt;=TY_YTDMin)*Sales[[#This Row],[sales]]</f>
        <v>67632.156600000002</v>
      </c>
      <c r="N5500" s="4">
        <f>AND(Sales[[#This Row],[date]]&lt;=LY_YTDMax,Sales[[#This Row],[date]]&gt;=LY_YTDMin)*Sales[[#This Row],[sales]]</f>
        <v>0</v>
      </c>
      <c r="O5500" s="4">
        <f>AND(Sales[[#This Row],[date]]&gt;=YoY_Min,Sales[[#This Row],[date]]&lt;=TY_YTDMax)*(Sales[[#This Row],[sales]]/Sales[[#This Row],[sqft]])</f>
        <v>0.43465396272493573</v>
      </c>
      <c r="P5500" s="4">
        <f>SUMIF(Sales[RegionStoretype],Sales[[#This Row],[RegionStoretype]],Sales[YoY_SSF])/Sales[[#This Row],[Region_TypeCount]]</f>
        <v>44.537621913239086</v>
      </c>
    </row>
    <row r="5501" spans="1:16" x14ac:dyDescent="0.25">
      <c r="A5501" s="1">
        <v>43119</v>
      </c>
      <c r="B5501">
        <v>2</v>
      </c>
      <c r="C5501">
        <v>2</v>
      </c>
      <c r="D5501">
        <v>42027.227900000005</v>
      </c>
      <c r="E5501">
        <f>INDEX(Stores[region],MATCH(Sales[[#This Row],[store_no]],Stores[store_no],0))</f>
        <v>3</v>
      </c>
      <c r="F5501" t="str">
        <f>INDEX(Stores[storetype],MATCH(Sales[[#This Row],[store_no]],Stores[store_no],0))</f>
        <v>A</v>
      </c>
      <c r="G5501" t="str">
        <f>INDEX(Stores[location_city],MATCH(Sales[[#This Row],[store_no]],Stores[store_no],0))</f>
        <v>Minneapolis</v>
      </c>
      <c r="H5501" t="str">
        <f>INDEX(Stores[location_state],MATCH(Sales[[#This Row],[store_no]],Stores[store_no],0))</f>
        <v>Minnesota</v>
      </c>
      <c r="I5501">
        <f>INDEX(Stores[sqft],MATCH(Sales[[#This Row],[store_no]],Stores[store_no],0))</f>
        <v>210400</v>
      </c>
      <c r="J5501" s="4" t="str">
        <f>INDEX(Departments[dept_name],MATCH(Sales[[#This Row],[dept_no]],Departments[dept_no],0))</f>
        <v>Baby</v>
      </c>
      <c r="K5501" s="4" t="str">
        <f>CONCATENATE(Sales[[#This Row],[region]],Sales[[#This Row],[storetype]])</f>
        <v>3A</v>
      </c>
      <c r="L5501" s="4">
        <f>INDEX(RegionStoreCount[Store Count],MATCH(Sales[[#This Row],[RegionStoretype]],RegionStoreCount[Region/Type],0))</f>
        <v>9</v>
      </c>
      <c r="M5501" s="4">
        <f>AND(Sales[[#This Row],[date]]&lt;=TY_YTDMax,Sales[[#This Row],[date]]&gt;=TY_YTDMin)*Sales[[#This Row],[sales]]</f>
        <v>42027.227900000005</v>
      </c>
      <c r="N5501" s="4">
        <f>AND(Sales[[#This Row],[date]]&lt;=LY_YTDMax,Sales[[#This Row],[date]]&gt;=LY_YTDMin)*Sales[[#This Row],[sales]]</f>
        <v>0</v>
      </c>
      <c r="O5501" s="4">
        <f>AND(Sales[[#This Row],[date]]&gt;=YoY_Min,Sales[[#This Row],[date]]&lt;=TY_YTDMax)*(Sales[[#This Row],[sales]]/Sales[[#This Row],[sqft]])</f>
        <v>0.19974918203422057</v>
      </c>
      <c r="P5501" s="4">
        <f>SUMIF(Sales[RegionStoretype],Sales[[#This Row],[RegionStoretype]],Sales[YoY_SSF])/Sales[[#This Row],[Region_TypeCount]]</f>
        <v>53.603836561720975</v>
      </c>
    </row>
    <row r="5502" spans="1:16" x14ac:dyDescent="0.25">
      <c r="A5502" s="1">
        <v>43119</v>
      </c>
      <c r="B5502">
        <v>2</v>
      </c>
      <c r="C5502">
        <v>5</v>
      </c>
      <c r="D5502">
        <v>92500.38</v>
      </c>
      <c r="E5502">
        <f>INDEX(Stores[region],MATCH(Sales[[#This Row],[store_no]],Stores[store_no],0))</f>
        <v>3</v>
      </c>
      <c r="F5502" t="str">
        <f>INDEX(Stores[storetype],MATCH(Sales[[#This Row],[store_no]],Stores[store_no],0))</f>
        <v>A</v>
      </c>
      <c r="G5502" t="str">
        <f>INDEX(Stores[location_city],MATCH(Sales[[#This Row],[store_no]],Stores[store_no],0))</f>
        <v>Minneapolis</v>
      </c>
      <c r="H5502" t="str">
        <f>INDEX(Stores[location_state],MATCH(Sales[[#This Row],[store_no]],Stores[store_no],0))</f>
        <v>Minnesota</v>
      </c>
      <c r="I5502">
        <f>INDEX(Stores[sqft],MATCH(Sales[[#This Row],[store_no]],Stores[store_no],0))</f>
        <v>210400</v>
      </c>
      <c r="J5502" s="4" t="str">
        <f>INDEX(Departments[dept_name],MATCH(Sales[[#This Row],[dept_no]],Departments[dept_no],0))</f>
        <v>Clothing</v>
      </c>
      <c r="K5502" s="4" t="str">
        <f>CONCATENATE(Sales[[#This Row],[region]],Sales[[#This Row],[storetype]])</f>
        <v>3A</v>
      </c>
      <c r="L5502" s="4">
        <f>INDEX(RegionStoreCount[Store Count],MATCH(Sales[[#This Row],[RegionStoretype]],RegionStoreCount[Region/Type],0))</f>
        <v>9</v>
      </c>
      <c r="M5502" s="4">
        <f>AND(Sales[[#This Row],[date]]&lt;=TY_YTDMax,Sales[[#This Row],[date]]&gt;=TY_YTDMin)*Sales[[#This Row],[sales]]</f>
        <v>92500.38</v>
      </c>
      <c r="N5502" s="4">
        <f>AND(Sales[[#This Row],[date]]&lt;=LY_YTDMax,Sales[[#This Row],[date]]&gt;=LY_YTDMin)*Sales[[#This Row],[sales]]</f>
        <v>0</v>
      </c>
      <c r="O5502" s="4">
        <f>AND(Sales[[#This Row],[date]]&gt;=YoY_Min,Sales[[#This Row],[date]]&lt;=TY_YTDMax)*(Sales[[#This Row],[sales]]/Sales[[#This Row],[sqft]])</f>
        <v>0.43964058935361217</v>
      </c>
      <c r="P5502" s="4">
        <f>SUMIF(Sales[RegionStoretype],Sales[[#This Row],[RegionStoretype]],Sales[YoY_SSF])/Sales[[#This Row],[Region_TypeCount]]</f>
        <v>53.603836561720975</v>
      </c>
    </row>
    <row r="5503" spans="1:16" x14ac:dyDescent="0.25">
      <c r="A5503" s="1">
        <v>43119</v>
      </c>
      <c r="B5503">
        <v>2</v>
      </c>
      <c r="C5503">
        <v>8</v>
      </c>
      <c r="D5503">
        <v>24792.646399999998</v>
      </c>
      <c r="E5503">
        <f>INDEX(Stores[region],MATCH(Sales[[#This Row],[store_no]],Stores[store_no],0))</f>
        <v>3</v>
      </c>
      <c r="F5503" t="str">
        <f>INDEX(Stores[storetype],MATCH(Sales[[#This Row],[store_no]],Stores[store_no],0))</f>
        <v>A</v>
      </c>
      <c r="G5503" t="str">
        <f>INDEX(Stores[location_city],MATCH(Sales[[#This Row],[store_no]],Stores[store_no],0))</f>
        <v>Minneapolis</v>
      </c>
      <c r="H5503" t="str">
        <f>INDEX(Stores[location_state],MATCH(Sales[[#This Row],[store_no]],Stores[store_no],0))</f>
        <v>Minnesota</v>
      </c>
      <c r="I5503">
        <f>INDEX(Stores[sqft],MATCH(Sales[[#This Row],[store_no]],Stores[store_no],0))</f>
        <v>210400</v>
      </c>
      <c r="J5503" s="4" t="str">
        <f>INDEX(Departments[dept_name],MATCH(Sales[[#This Row],[dept_no]],Departments[dept_no],0))</f>
        <v>Games</v>
      </c>
      <c r="K5503" s="4" t="str">
        <f>CONCATENATE(Sales[[#This Row],[region]],Sales[[#This Row],[storetype]])</f>
        <v>3A</v>
      </c>
      <c r="L5503" s="4">
        <f>INDEX(RegionStoreCount[Store Count],MATCH(Sales[[#This Row],[RegionStoretype]],RegionStoreCount[Region/Type],0))</f>
        <v>9</v>
      </c>
      <c r="M5503" s="4">
        <f>AND(Sales[[#This Row],[date]]&lt;=TY_YTDMax,Sales[[#This Row],[date]]&gt;=TY_YTDMin)*Sales[[#This Row],[sales]]</f>
        <v>24792.646399999998</v>
      </c>
      <c r="N5503" s="4">
        <f>AND(Sales[[#This Row],[date]]&lt;=LY_YTDMax,Sales[[#This Row],[date]]&gt;=LY_YTDMin)*Sales[[#This Row],[sales]]</f>
        <v>0</v>
      </c>
      <c r="O5503" s="4">
        <f>AND(Sales[[#This Row],[date]]&gt;=YoY_Min,Sales[[#This Row],[date]]&lt;=TY_YTDMax)*(Sales[[#This Row],[sales]]/Sales[[#This Row],[sqft]])</f>
        <v>0.11783577186311786</v>
      </c>
      <c r="P5503" s="4">
        <f>SUMIF(Sales[RegionStoretype],Sales[[#This Row],[RegionStoretype]],Sales[YoY_SSF])/Sales[[#This Row],[Region_TypeCount]]</f>
        <v>53.603836561720975</v>
      </c>
    </row>
    <row r="5504" spans="1:16" x14ac:dyDescent="0.25">
      <c r="A5504" s="1">
        <v>43119</v>
      </c>
      <c r="B5504">
        <v>2</v>
      </c>
      <c r="C5504">
        <v>9</v>
      </c>
      <c r="D5504">
        <v>23572.4846</v>
      </c>
      <c r="E5504">
        <f>INDEX(Stores[region],MATCH(Sales[[#This Row],[store_no]],Stores[store_no],0))</f>
        <v>3</v>
      </c>
      <c r="F5504" t="str">
        <f>INDEX(Stores[storetype],MATCH(Sales[[#This Row],[store_no]],Stores[store_no],0))</f>
        <v>A</v>
      </c>
      <c r="G5504" t="str">
        <f>INDEX(Stores[location_city],MATCH(Sales[[#This Row],[store_no]],Stores[store_no],0))</f>
        <v>Minneapolis</v>
      </c>
      <c r="H5504" t="str">
        <f>INDEX(Stores[location_state],MATCH(Sales[[#This Row],[store_no]],Stores[store_no],0))</f>
        <v>Minnesota</v>
      </c>
      <c r="I5504">
        <f>INDEX(Stores[sqft],MATCH(Sales[[#This Row],[store_no]],Stores[store_no],0))</f>
        <v>210400</v>
      </c>
      <c r="J5504" s="4" t="str">
        <f>INDEX(Departments[dept_name],MATCH(Sales[[#This Row],[dept_no]],Departments[dept_no],0))</f>
        <v>Garden</v>
      </c>
      <c r="K5504" s="4" t="str">
        <f>CONCATENATE(Sales[[#This Row],[region]],Sales[[#This Row],[storetype]])</f>
        <v>3A</v>
      </c>
      <c r="L5504" s="4">
        <f>INDEX(RegionStoreCount[Store Count],MATCH(Sales[[#This Row],[RegionStoretype]],RegionStoreCount[Region/Type],0))</f>
        <v>9</v>
      </c>
      <c r="M5504" s="4">
        <f>AND(Sales[[#This Row],[date]]&lt;=TY_YTDMax,Sales[[#This Row],[date]]&gt;=TY_YTDMin)*Sales[[#This Row],[sales]]</f>
        <v>23572.4846</v>
      </c>
      <c r="N5504" s="4">
        <f>AND(Sales[[#This Row],[date]]&lt;=LY_YTDMax,Sales[[#This Row],[date]]&gt;=LY_YTDMin)*Sales[[#This Row],[sales]]</f>
        <v>0</v>
      </c>
      <c r="O5504" s="4">
        <f>AND(Sales[[#This Row],[date]]&gt;=YoY_Min,Sales[[#This Row],[date]]&lt;=TY_YTDMax)*(Sales[[#This Row],[sales]]/Sales[[#This Row],[sqft]])</f>
        <v>0.11203652376425856</v>
      </c>
      <c r="P5504" s="4">
        <f>SUMIF(Sales[RegionStoretype],Sales[[#This Row],[RegionStoretype]],Sales[YoY_SSF])/Sales[[#This Row],[Region_TypeCount]]</f>
        <v>53.603836561720975</v>
      </c>
    </row>
    <row r="5505" spans="1:16" x14ac:dyDescent="0.25">
      <c r="A5505" s="1">
        <v>43119</v>
      </c>
      <c r="B5505">
        <v>2</v>
      </c>
      <c r="C5505">
        <v>13</v>
      </c>
      <c r="D5505">
        <v>67181.827499999999</v>
      </c>
      <c r="E5505">
        <f>INDEX(Stores[region],MATCH(Sales[[#This Row],[store_no]],Stores[store_no],0))</f>
        <v>3</v>
      </c>
      <c r="F5505" t="str">
        <f>INDEX(Stores[storetype],MATCH(Sales[[#This Row],[store_no]],Stores[store_no],0))</f>
        <v>A</v>
      </c>
      <c r="G5505" t="str">
        <f>INDEX(Stores[location_city],MATCH(Sales[[#This Row],[store_no]],Stores[store_no],0))</f>
        <v>Minneapolis</v>
      </c>
      <c r="H5505" t="str">
        <f>INDEX(Stores[location_state],MATCH(Sales[[#This Row],[store_no]],Stores[store_no],0))</f>
        <v>Minnesota</v>
      </c>
      <c r="I5505">
        <f>INDEX(Stores[sqft],MATCH(Sales[[#This Row],[store_no]],Stores[store_no],0))</f>
        <v>210400</v>
      </c>
      <c r="J5505" s="4" t="str">
        <f>INDEX(Departments[dept_name],MATCH(Sales[[#This Row],[dept_no]],Departments[dept_no],0))</f>
        <v>Kids</v>
      </c>
      <c r="K5505" s="4" t="str">
        <f>CONCATENATE(Sales[[#This Row],[region]],Sales[[#This Row],[storetype]])</f>
        <v>3A</v>
      </c>
      <c r="L5505" s="4">
        <f>INDEX(RegionStoreCount[Store Count],MATCH(Sales[[#This Row],[RegionStoretype]],RegionStoreCount[Region/Type],0))</f>
        <v>9</v>
      </c>
      <c r="M5505" s="4">
        <f>AND(Sales[[#This Row],[date]]&lt;=TY_YTDMax,Sales[[#This Row],[date]]&gt;=TY_YTDMin)*Sales[[#This Row],[sales]]</f>
        <v>67181.827499999999</v>
      </c>
      <c r="N5505" s="4">
        <f>AND(Sales[[#This Row],[date]]&lt;=LY_YTDMax,Sales[[#This Row],[date]]&gt;=LY_YTDMin)*Sales[[#This Row],[sales]]</f>
        <v>0</v>
      </c>
      <c r="O5505" s="4">
        <f>AND(Sales[[#This Row],[date]]&gt;=YoY_Min,Sales[[#This Row],[date]]&lt;=TY_YTDMax)*(Sales[[#This Row],[sales]]/Sales[[#This Row],[sqft]])</f>
        <v>0.31930526378326995</v>
      </c>
      <c r="P5505" s="4">
        <f>SUMIF(Sales[RegionStoretype],Sales[[#This Row],[RegionStoretype]],Sales[YoY_SSF])/Sales[[#This Row],[Region_TypeCount]]</f>
        <v>53.603836561720975</v>
      </c>
    </row>
    <row r="5506" spans="1:16" x14ac:dyDescent="0.25">
      <c r="A5506" s="1">
        <v>43119</v>
      </c>
      <c r="B5506">
        <v>2</v>
      </c>
      <c r="C5506">
        <v>14</v>
      </c>
      <c r="D5506">
        <v>34129.129799999995</v>
      </c>
      <c r="E5506">
        <f>INDEX(Stores[region],MATCH(Sales[[#This Row],[store_no]],Stores[store_no],0))</f>
        <v>3</v>
      </c>
      <c r="F5506" t="str">
        <f>INDEX(Stores[storetype],MATCH(Sales[[#This Row],[store_no]],Stores[store_no],0))</f>
        <v>A</v>
      </c>
      <c r="G5506" t="str">
        <f>INDEX(Stores[location_city],MATCH(Sales[[#This Row],[store_no]],Stores[store_no],0))</f>
        <v>Minneapolis</v>
      </c>
      <c r="H5506" t="str">
        <f>INDEX(Stores[location_state],MATCH(Sales[[#This Row],[store_no]],Stores[store_no],0))</f>
        <v>Minnesota</v>
      </c>
      <c r="I5506">
        <f>INDEX(Stores[sqft],MATCH(Sales[[#This Row],[store_no]],Stores[store_no],0))</f>
        <v>210400</v>
      </c>
      <c r="J5506" s="4" t="str">
        <f>INDEX(Departments[dept_name],MATCH(Sales[[#This Row],[dept_no]],Departments[dept_no],0))</f>
        <v>Movies</v>
      </c>
      <c r="K5506" s="4" t="str">
        <f>CONCATENATE(Sales[[#This Row],[region]],Sales[[#This Row],[storetype]])</f>
        <v>3A</v>
      </c>
      <c r="L5506" s="4">
        <f>INDEX(RegionStoreCount[Store Count],MATCH(Sales[[#This Row],[RegionStoretype]],RegionStoreCount[Region/Type],0))</f>
        <v>9</v>
      </c>
      <c r="M5506" s="4">
        <f>AND(Sales[[#This Row],[date]]&lt;=TY_YTDMax,Sales[[#This Row],[date]]&gt;=TY_YTDMin)*Sales[[#This Row],[sales]]</f>
        <v>34129.129799999995</v>
      </c>
      <c r="N5506" s="4">
        <f>AND(Sales[[#This Row],[date]]&lt;=LY_YTDMax,Sales[[#This Row],[date]]&gt;=LY_YTDMin)*Sales[[#This Row],[sales]]</f>
        <v>0</v>
      </c>
      <c r="O5506" s="4">
        <f>AND(Sales[[#This Row],[date]]&gt;=YoY_Min,Sales[[#This Row],[date]]&lt;=TY_YTDMax)*(Sales[[#This Row],[sales]]/Sales[[#This Row],[sqft]])</f>
        <v>0.16221069296577945</v>
      </c>
      <c r="P5506" s="4">
        <f>SUMIF(Sales[RegionStoretype],Sales[[#This Row],[RegionStoretype]],Sales[YoY_SSF])/Sales[[#This Row],[Region_TypeCount]]</f>
        <v>53.603836561720975</v>
      </c>
    </row>
    <row r="5507" spans="1:16" x14ac:dyDescent="0.25">
      <c r="A5507" s="1">
        <v>43119</v>
      </c>
      <c r="B5507">
        <v>2</v>
      </c>
      <c r="C5507">
        <v>16</v>
      </c>
      <c r="D5507">
        <v>6275.13</v>
      </c>
      <c r="E5507">
        <f>INDEX(Stores[region],MATCH(Sales[[#This Row],[store_no]],Stores[store_no],0))</f>
        <v>3</v>
      </c>
      <c r="F5507" t="str">
        <f>INDEX(Stores[storetype],MATCH(Sales[[#This Row],[store_no]],Stores[store_no],0))</f>
        <v>A</v>
      </c>
      <c r="G5507" t="str">
        <f>INDEX(Stores[location_city],MATCH(Sales[[#This Row],[store_no]],Stores[store_no],0))</f>
        <v>Minneapolis</v>
      </c>
      <c r="H5507" t="str">
        <f>INDEX(Stores[location_state],MATCH(Sales[[#This Row],[store_no]],Stores[store_no],0))</f>
        <v>Minnesota</v>
      </c>
      <c r="I5507">
        <f>INDEX(Stores[sqft],MATCH(Sales[[#This Row],[store_no]],Stores[store_no],0))</f>
        <v>210400</v>
      </c>
      <c r="J5507" s="4" t="str">
        <f>INDEX(Departments[dept_name],MATCH(Sales[[#This Row],[dept_no]],Departments[dept_no],0))</f>
        <v>Outdoors</v>
      </c>
      <c r="K5507" s="4" t="str">
        <f>CONCATENATE(Sales[[#This Row],[region]],Sales[[#This Row],[storetype]])</f>
        <v>3A</v>
      </c>
      <c r="L5507" s="4">
        <f>INDEX(RegionStoreCount[Store Count],MATCH(Sales[[#This Row],[RegionStoretype]],RegionStoreCount[Region/Type],0))</f>
        <v>9</v>
      </c>
      <c r="M5507" s="4">
        <f>AND(Sales[[#This Row],[date]]&lt;=TY_YTDMax,Sales[[#This Row],[date]]&gt;=TY_YTDMin)*Sales[[#This Row],[sales]]</f>
        <v>6275.13</v>
      </c>
      <c r="N5507" s="4">
        <f>AND(Sales[[#This Row],[date]]&lt;=LY_YTDMax,Sales[[#This Row],[date]]&gt;=LY_YTDMin)*Sales[[#This Row],[sales]]</f>
        <v>0</v>
      </c>
      <c r="O5507" s="4">
        <f>AND(Sales[[#This Row],[date]]&gt;=YoY_Min,Sales[[#This Row],[date]]&lt;=TY_YTDMax)*(Sales[[#This Row],[sales]]/Sales[[#This Row],[sqft]])</f>
        <v>2.982476235741445E-2</v>
      </c>
      <c r="P5507" s="4">
        <f>SUMIF(Sales[RegionStoretype],Sales[[#This Row],[RegionStoretype]],Sales[YoY_SSF])/Sales[[#This Row],[Region_TypeCount]]</f>
        <v>53.603836561720975</v>
      </c>
    </row>
    <row r="5508" spans="1:16" x14ac:dyDescent="0.25">
      <c r="A5508" s="1">
        <v>43119</v>
      </c>
      <c r="B5508">
        <v>3</v>
      </c>
      <c r="C5508">
        <v>6</v>
      </c>
      <c r="D5508">
        <v>59267.018600000003</v>
      </c>
      <c r="E5508">
        <f>INDEX(Stores[region],MATCH(Sales[[#This Row],[store_no]],Stores[store_no],0))</f>
        <v>1</v>
      </c>
      <c r="F5508" t="str">
        <f>INDEX(Stores[storetype],MATCH(Sales[[#This Row],[store_no]],Stores[store_no],0))</f>
        <v>B</v>
      </c>
      <c r="G5508" t="str">
        <f>INDEX(Stores[location_city],MATCH(Sales[[#This Row],[store_no]],Stores[store_no],0))</f>
        <v>Detroit</v>
      </c>
      <c r="H5508" t="str">
        <f>INDEX(Stores[location_state],MATCH(Sales[[#This Row],[store_no]],Stores[store_no],0))</f>
        <v>Michigan</v>
      </c>
      <c r="I5508">
        <f>INDEX(Stores[sqft],MATCH(Sales[[#This Row],[store_no]],Stores[store_no],0))</f>
        <v>114500</v>
      </c>
      <c r="J5508" s="4" t="str">
        <f>INDEX(Departments[dept_name],MATCH(Sales[[#This Row],[dept_no]],Departments[dept_no],0))</f>
        <v>Computers</v>
      </c>
      <c r="K5508" s="4" t="str">
        <f>CONCATENATE(Sales[[#This Row],[region]],Sales[[#This Row],[storetype]])</f>
        <v>1B</v>
      </c>
      <c r="L5508" s="4">
        <f>INDEX(RegionStoreCount[Store Count],MATCH(Sales[[#This Row],[RegionStoretype]],RegionStoreCount[Region/Type],0))</f>
        <v>5</v>
      </c>
      <c r="M5508" s="4">
        <f>AND(Sales[[#This Row],[date]]&lt;=TY_YTDMax,Sales[[#This Row],[date]]&gt;=TY_YTDMin)*Sales[[#This Row],[sales]]</f>
        <v>59267.018600000003</v>
      </c>
      <c r="N5508" s="4">
        <f>AND(Sales[[#This Row],[date]]&lt;=LY_YTDMax,Sales[[#This Row],[date]]&gt;=LY_YTDMin)*Sales[[#This Row],[sales]]</f>
        <v>0</v>
      </c>
      <c r="O5508" s="4">
        <f>AND(Sales[[#This Row],[date]]&gt;=YoY_Min,Sales[[#This Row],[date]]&lt;=TY_YTDMax)*(Sales[[#This Row],[sales]]/Sales[[#This Row],[sqft]])</f>
        <v>0.51761588296943239</v>
      </c>
      <c r="P5508" s="4">
        <f>SUMIF(Sales[RegionStoretype],Sales[[#This Row],[RegionStoretype]],Sales[YoY_SSF])/Sales[[#This Row],[Region_TypeCount]]</f>
        <v>68.518982968140051</v>
      </c>
    </row>
    <row r="5509" spans="1:16" x14ac:dyDescent="0.25">
      <c r="A5509" s="1">
        <v>43119</v>
      </c>
      <c r="B5509">
        <v>4</v>
      </c>
      <c r="C5509">
        <v>9</v>
      </c>
      <c r="D5509">
        <v>25676.333100000003</v>
      </c>
      <c r="E5509">
        <f>INDEX(Stores[region],MATCH(Sales[[#This Row],[store_no]],Stores[store_no],0))</f>
        <v>1</v>
      </c>
      <c r="F5509" t="str">
        <f>INDEX(Stores[storetype],MATCH(Sales[[#This Row],[store_no]],Stores[store_no],0))</f>
        <v>A</v>
      </c>
      <c r="G5509" t="str">
        <f>INDEX(Stores[location_city],MATCH(Sales[[#This Row],[store_no]],Stores[store_no],0))</f>
        <v>Cincinnati</v>
      </c>
      <c r="H5509" t="str">
        <f>INDEX(Stores[location_state],MATCH(Sales[[#This Row],[store_no]],Stores[store_no],0))</f>
        <v>Ohio</v>
      </c>
      <c r="I5509">
        <f>INDEX(Stores[sqft],MATCH(Sales[[#This Row],[store_no]],Stores[store_no],0))</f>
        <v>127800</v>
      </c>
      <c r="J5509" s="4" t="str">
        <f>INDEX(Departments[dept_name],MATCH(Sales[[#This Row],[dept_no]],Departments[dept_no],0))</f>
        <v>Garden</v>
      </c>
      <c r="K5509" s="4" t="str">
        <f>CONCATENATE(Sales[[#This Row],[region]],Sales[[#This Row],[storetype]])</f>
        <v>1A</v>
      </c>
      <c r="L5509" s="4">
        <f>INDEX(RegionStoreCount[Store Count],MATCH(Sales[[#This Row],[RegionStoretype]],RegionStoreCount[Region/Type],0))</f>
        <v>5</v>
      </c>
      <c r="M5509" s="4">
        <f>AND(Sales[[#This Row],[date]]&lt;=TY_YTDMax,Sales[[#This Row],[date]]&gt;=TY_YTDMin)*Sales[[#This Row],[sales]]</f>
        <v>25676.333100000003</v>
      </c>
      <c r="N5509" s="4">
        <f>AND(Sales[[#This Row],[date]]&lt;=LY_YTDMax,Sales[[#This Row],[date]]&gt;=LY_YTDMin)*Sales[[#This Row],[sales]]</f>
        <v>0</v>
      </c>
      <c r="O5509" s="4">
        <f>AND(Sales[[#This Row],[date]]&gt;=YoY_Min,Sales[[#This Row],[date]]&lt;=TY_YTDMax)*(Sales[[#This Row],[sales]]/Sales[[#This Row],[sqft]])</f>
        <v>0.20091027464788735</v>
      </c>
      <c r="P5509" s="4">
        <f>SUMIF(Sales[RegionStoretype],Sales[[#This Row],[RegionStoretype]],Sales[YoY_SSF])/Sales[[#This Row],[Region_TypeCount]]</f>
        <v>59.469551530910678</v>
      </c>
    </row>
    <row r="5510" spans="1:16" x14ac:dyDescent="0.25">
      <c r="A5510" s="1">
        <v>43119</v>
      </c>
      <c r="B5510">
        <v>4</v>
      </c>
      <c r="C5510">
        <v>11</v>
      </c>
      <c r="D5510">
        <v>71978.968699999998</v>
      </c>
      <c r="E5510">
        <f>INDEX(Stores[region],MATCH(Sales[[#This Row],[store_no]],Stores[store_no],0))</f>
        <v>1</v>
      </c>
      <c r="F5510" t="str">
        <f>INDEX(Stores[storetype],MATCH(Sales[[#This Row],[store_no]],Stores[store_no],0))</f>
        <v>A</v>
      </c>
      <c r="G5510" t="str">
        <f>INDEX(Stores[location_city],MATCH(Sales[[#This Row],[store_no]],Stores[store_no],0))</f>
        <v>Cincinnati</v>
      </c>
      <c r="H5510" t="str">
        <f>INDEX(Stores[location_state],MATCH(Sales[[#This Row],[store_no]],Stores[store_no],0))</f>
        <v>Ohio</v>
      </c>
      <c r="I5510">
        <f>INDEX(Stores[sqft],MATCH(Sales[[#This Row],[store_no]],Stores[store_no],0))</f>
        <v>127800</v>
      </c>
      <c r="J5510" s="4" t="str">
        <f>INDEX(Departments[dept_name],MATCH(Sales[[#This Row],[dept_no]],Departments[dept_no],0))</f>
        <v>Home</v>
      </c>
      <c r="K5510" s="4" t="str">
        <f>CONCATENATE(Sales[[#This Row],[region]],Sales[[#This Row],[storetype]])</f>
        <v>1A</v>
      </c>
      <c r="L5510" s="4">
        <f>INDEX(RegionStoreCount[Store Count],MATCH(Sales[[#This Row],[RegionStoretype]],RegionStoreCount[Region/Type],0))</f>
        <v>5</v>
      </c>
      <c r="M5510" s="4">
        <f>AND(Sales[[#This Row],[date]]&lt;=TY_YTDMax,Sales[[#This Row],[date]]&gt;=TY_YTDMin)*Sales[[#This Row],[sales]]</f>
        <v>71978.968699999998</v>
      </c>
      <c r="N5510" s="4">
        <f>AND(Sales[[#This Row],[date]]&lt;=LY_YTDMax,Sales[[#This Row],[date]]&gt;=LY_YTDMin)*Sales[[#This Row],[sales]]</f>
        <v>0</v>
      </c>
      <c r="O5510" s="4">
        <f>AND(Sales[[#This Row],[date]]&gt;=YoY_Min,Sales[[#This Row],[date]]&lt;=TY_YTDMax)*(Sales[[#This Row],[sales]]/Sales[[#This Row],[sqft]])</f>
        <v>0.56321571752738653</v>
      </c>
      <c r="P5510" s="4">
        <f>SUMIF(Sales[RegionStoretype],Sales[[#This Row],[RegionStoretype]],Sales[YoY_SSF])/Sales[[#This Row],[Region_TypeCount]]</f>
        <v>59.469551530910678</v>
      </c>
    </row>
    <row r="5511" spans="1:16" x14ac:dyDescent="0.25">
      <c r="A5511" s="1">
        <v>43119</v>
      </c>
      <c r="B5511">
        <v>4</v>
      </c>
      <c r="C5511">
        <v>13</v>
      </c>
      <c r="D5511">
        <v>38212.246099999997</v>
      </c>
      <c r="E5511">
        <f>INDEX(Stores[region],MATCH(Sales[[#This Row],[store_no]],Stores[store_no],0))</f>
        <v>1</v>
      </c>
      <c r="F5511" t="str">
        <f>INDEX(Stores[storetype],MATCH(Sales[[#This Row],[store_no]],Stores[store_no],0))</f>
        <v>A</v>
      </c>
      <c r="G5511" t="str">
        <f>INDEX(Stores[location_city],MATCH(Sales[[#This Row],[store_no]],Stores[store_no],0))</f>
        <v>Cincinnati</v>
      </c>
      <c r="H5511" t="str">
        <f>INDEX(Stores[location_state],MATCH(Sales[[#This Row],[store_no]],Stores[store_no],0))</f>
        <v>Ohio</v>
      </c>
      <c r="I5511">
        <f>INDEX(Stores[sqft],MATCH(Sales[[#This Row],[store_no]],Stores[store_no],0))</f>
        <v>127800</v>
      </c>
      <c r="J5511" s="4" t="str">
        <f>INDEX(Departments[dept_name],MATCH(Sales[[#This Row],[dept_no]],Departments[dept_no],0))</f>
        <v>Kids</v>
      </c>
      <c r="K5511" s="4" t="str">
        <f>CONCATENATE(Sales[[#This Row],[region]],Sales[[#This Row],[storetype]])</f>
        <v>1A</v>
      </c>
      <c r="L5511" s="4">
        <f>INDEX(RegionStoreCount[Store Count],MATCH(Sales[[#This Row],[RegionStoretype]],RegionStoreCount[Region/Type],0))</f>
        <v>5</v>
      </c>
      <c r="M5511" s="4">
        <f>AND(Sales[[#This Row],[date]]&lt;=TY_YTDMax,Sales[[#This Row],[date]]&gt;=TY_YTDMin)*Sales[[#This Row],[sales]]</f>
        <v>38212.246099999997</v>
      </c>
      <c r="N5511" s="4">
        <f>AND(Sales[[#This Row],[date]]&lt;=LY_YTDMax,Sales[[#This Row],[date]]&gt;=LY_YTDMin)*Sales[[#This Row],[sales]]</f>
        <v>0</v>
      </c>
      <c r="O5511" s="4">
        <f>AND(Sales[[#This Row],[date]]&gt;=YoY_Min,Sales[[#This Row],[date]]&lt;=TY_YTDMax)*(Sales[[#This Row],[sales]]/Sales[[#This Row],[sqft]])</f>
        <v>0.29900036071987479</v>
      </c>
      <c r="P5511" s="4">
        <f>SUMIF(Sales[RegionStoretype],Sales[[#This Row],[RegionStoretype]],Sales[YoY_SSF])/Sales[[#This Row],[Region_TypeCount]]</f>
        <v>59.469551530910678</v>
      </c>
    </row>
    <row r="5512" spans="1:16" x14ac:dyDescent="0.25">
      <c r="A5512" s="1">
        <v>43119</v>
      </c>
      <c r="B5512">
        <v>5</v>
      </c>
      <c r="C5512">
        <v>1</v>
      </c>
      <c r="D5512">
        <v>141.07740000000001</v>
      </c>
      <c r="E5512">
        <f>INDEX(Stores[region],MATCH(Sales[[#This Row],[store_no]],Stores[store_no],0))</f>
        <v>1</v>
      </c>
      <c r="F5512" t="str">
        <f>INDEX(Stores[storetype],MATCH(Sales[[#This Row],[store_no]],Stores[store_no],0))</f>
        <v>B</v>
      </c>
      <c r="G5512" t="str">
        <f>INDEX(Stores[location_city],MATCH(Sales[[#This Row],[store_no]],Stores[store_no],0))</f>
        <v>Bloomington</v>
      </c>
      <c r="H5512" t="str">
        <f>INDEX(Stores[location_state],MATCH(Sales[[#This Row],[store_no]],Stores[store_no],0))</f>
        <v>Indiana</v>
      </c>
      <c r="I5512">
        <f>INDEX(Stores[sqft],MATCH(Sales[[#This Row],[store_no]],Stores[store_no],0))</f>
        <v>114500</v>
      </c>
      <c r="J5512" s="4" t="str">
        <f>INDEX(Departments[dept_name],MATCH(Sales[[#This Row],[dept_no]],Departments[dept_no],0))</f>
        <v>Automotive</v>
      </c>
      <c r="K5512" s="4" t="str">
        <f>CONCATENATE(Sales[[#This Row],[region]],Sales[[#This Row],[storetype]])</f>
        <v>1B</v>
      </c>
      <c r="L5512" s="4">
        <f>INDEX(RegionStoreCount[Store Count],MATCH(Sales[[#This Row],[RegionStoretype]],RegionStoreCount[Region/Type],0))</f>
        <v>5</v>
      </c>
      <c r="M5512" s="4">
        <f>AND(Sales[[#This Row],[date]]&lt;=TY_YTDMax,Sales[[#This Row],[date]]&gt;=TY_YTDMin)*Sales[[#This Row],[sales]]</f>
        <v>141.07740000000001</v>
      </c>
      <c r="N5512" s="4">
        <f>AND(Sales[[#This Row],[date]]&lt;=LY_YTDMax,Sales[[#This Row],[date]]&gt;=LY_YTDMin)*Sales[[#This Row],[sales]]</f>
        <v>0</v>
      </c>
      <c r="O5512" s="4">
        <f>AND(Sales[[#This Row],[date]]&gt;=YoY_Min,Sales[[#This Row],[date]]&lt;=TY_YTDMax)*(Sales[[#This Row],[sales]]/Sales[[#This Row],[sqft]])</f>
        <v>1.2321170305676858E-3</v>
      </c>
      <c r="P5512" s="4">
        <f>SUMIF(Sales[RegionStoretype],Sales[[#This Row],[RegionStoretype]],Sales[YoY_SSF])/Sales[[#This Row],[Region_TypeCount]]</f>
        <v>68.518982968140051</v>
      </c>
    </row>
    <row r="5513" spans="1:16" x14ac:dyDescent="0.25">
      <c r="A5513" s="1">
        <v>43119</v>
      </c>
      <c r="B5513">
        <v>5</v>
      </c>
      <c r="C5513">
        <v>15</v>
      </c>
      <c r="D5513">
        <v>386.27449999999999</v>
      </c>
      <c r="E5513">
        <f>INDEX(Stores[region],MATCH(Sales[[#This Row],[store_no]],Stores[store_no],0))</f>
        <v>1</v>
      </c>
      <c r="F5513" t="str">
        <f>INDEX(Stores[storetype],MATCH(Sales[[#This Row],[store_no]],Stores[store_no],0))</f>
        <v>B</v>
      </c>
      <c r="G5513" t="str">
        <f>INDEX(Stores[location_city],MATCH(Sales[[#This Row],[store_no]],Stores[store_no],0))</f>
        <v>Bloomington</v>
      </c>
      <c r="H5513" t="str">
        <f>INDEX(Stores[location_state],MATCH(Sales[[#This Row],[store_no]],Stores[store_no],0))</f>
        <v>Indiana</v>
      </c>
      <c r="I5513">
        <f>INDEX(Stores[sqft],MATCH(Sales[[#This Row],[store_no]],Stores[store_no],0))</f>
        <v>114500</v>
      </c>
      <c r="J5513" s="4" t="str">
        <f>INDEX(Departments[dept_name],MATCH(Sales[[#This Row],[dept_no]],Departments[dept_no],0))</f>
        <v>Music</v>
      </c>
      <c r="K5513" s="4" t="str">
        <f>CONCATENATE(Sales[[#This Row],[region]],Sales[[#This Row],[storetype]])</f>
        <v>1B</v>
      </c>
      <c r="L5513" s="4">
        <f>INDEX(RegionStoreCount[Store Count],MATCH(Sales[[#This Row],[RegionStoretype]],RegionStoreCount[Region/Type],0))</f>
        <v>5</v>
      </c>
      <c r="M5513" s="4">
        <f>AND(Sales[[#This Row],[date]]&lt;=TY_YTDMax,Sales[[#This Row],[date]]&gt;=TY_YTDMin)*Sales[[#This Row],[sales]]</f>
        <v>386.27449999999999</v>
      </c>
      <c r="N5513" s="4">
        <f>AND(Sales[[#This Row],[date]]&lt;=LY_YTDMax,Sales[[#This Row],[date]]&gt;=LY_YTDMin)*Sales[[#This Row],[sales]]</f>
        <v>0</v>
      </c>
      <c r="O5513" s="4">
        <f>AND(Sales[[#This Row],[date]]&gt;=YoY_Min,Sales[[#This Row],[date]]&lt;=TY_YTDMax)*(Sales[[#This Row],[sales]]/Sales[[#This Row],[sqft]])</f>
        <v>3.3735764192139735E-3</v>
      </c>
      <c r="P5513" s="4">
        <f>SUMIF(Sales[RegionStoretype],Sales[[#This Row],[RegionStoretype]],Sales[YoY_SSF])/Sales[[#This Row],[Region_TypeCount]]</f>
        <v>68.518982968140051</v>
      </c>
    </row>
    <row r="5514" spans="1:16" x14ac:dyDescent="0.25">
      <c r="A5514" s="1">
        <v>43119</v>
      </c>
      <c r="B5514">
        <v>6</v>
      </c>
      <c r="C5514">
        <v>3</v>
      </c>
      <c r="D5514">
        <v>78136.464600000007</v>
      </c>
      <c r="E5514">
        <f>INDEX(Stores[region],MATCH(Sales[[#This Row],[store_no]],Stores[store_no],0))</f>
        <v>3</v>
      </c>
      <c r="F5514" t="str">
        <f>INDEX(Stores[storetype],MATCH(Sales[[#This Row],[store_no]],Stores[store_no],0))</f>
        <v>A</v>
      </c>
      <c r="G5514" t="str">
        <f>INDEX(Stores[location_city],MATCH(Sales[[#This Row],[store_no]],Stores[store_no],0))</f>
        <v>Green Bay</v>
      </c>
      <c r="H5514" t="str">
        <f>INDEX(Stores[location_state],MATCH(Sales[[#This Row],[store_no]],Stores[store_no],0))</f>
        <v>Wisconsin</v>
      </c>
      <c r="I5514">
        <f>INDEX(Stores[sqft],MATCH(Sales[[#This Row],[store_no]],Stores[store_no],0))</f>
        <v>138800</v>
      </c>
      <c r="J5514" s="4" t="str">
        <f>INDEX(Departments[dept_name],MATCH(Sales[[#This Row],[dept_no]],Departments[dept_no],0))</f>
        <v>Beauty</v>
      </c>
      <c r="K5514" s="4" t="str">
        <f>CONCATENATE(Sales[[#This Row],[region]],Sales[[#This Row],[storetype]])</f>
        <v>3A</v>
      </c>
      <c r="L5514" s="4">
        <f>INDEX(RegionStoreCount[Store Count],MATCH(Sales[[#This Row],[RegionStoretype]],RegionStoreCount[Region/Type],0))</f>
        <v>9</v>
      </c>
      <c r="M5514" s="4">
        <f>AND(Sales[[#This Row],[date]]&lt;=TY_YTDMax,Sales[[#This Row],[date]]&gt;=TY_YTDMin)*Sales[[#This Row],[sales]]</f>
        <v>78136.464600000007</v>
      </c>
      <c r="N5514" s="4">
        <f>AND(Sales[[#This Row],[date]]&lt;=LY_YTDMax,Sales[[#This Row],[date]]&gt;=LY_YTDMin)*Sales[[#This Row],[sales]]</f>
        <v>0</v>
      </c>
      <c r="O5514" s="4">
        <f>AND(Sales[[#This Row],[date]]&gt;=YoY_Min,Sales[[#This Row],[date]]&lt;=TY_YTDMax)*(Sales[[#This Row],[sales]]/Sales[[#This Row],[sqft]])</f>
        <v>0.56294282853025945</v>
      </c>
      <c r="P5514" s="4">
        <f>SUMIF(Sales[RegionStoretype],Sales[[#This Row],[RegionStoretype]],Sales[YoY_SSF])/Sales[[#This Row],[Region_TypeCount]]</f>
        <v>53.603836561720975</v>
      </c>
    </row>
    <row r="5515" spans="1:16" x14ac:dyDescent="0.25">
      <c r="A5515" s="1">
        <v>43119</v>
      </c>
      <c r="B5515">
        <v>6</v>
      </c>
      <c r="C5515">
        <v>8</v>
      </c>
      <c r="D5515">
        <v>31979.8668</v>
      </c>
      <c r="E5515">
        <f>INDEX(Stores[region],MATCH(Sales[[#This Row],[store_no]],Stores[store_no],0))</f>
        <v>3</v>
      </c>
      <c r="F5515" t="str">
        <f>INDEX(Stores[storetype],MATCH(Sales[[#This Row],[store_no]],Stores[store_no],0))</f>
        <v>A</v>
      </c>
      <c r="G5515" t="str">
        <f>INDEX(Stores[location_city],MATCH(Sales[[#This Row],[store_no]],Stores[store_no],0))</f>
        <v>Green Bay</v>
      </c>
      <c r="H5515" t="str">
        <f>INDEX(Stores[location_state],MATCH(Sales[[#This Row],[store_no]],Stores[store_no],0))</f>
        <v>Wisconsin</v>
      </c>
      <c r="I5515">
        <f>INDEX(Stores[sqft],MATCH(Sales[[#This Row],[store_no]],Stores[store_no],0))</f>
        <v>138800</v>
      </c>
      <c r="J5515" s="4" t="str">
        <f>INDEX(Departments[dept_name],MATCH(Sales[[#This Row],[dept_no]],Departments[dept_no],0))</f>
        <v>Games</v>
      </c>
      <c r="K5515" s="4" t="str">
        <f>CONCATENATE(Sales[[#This Row],[region]],Sales[[#This Row],[storetype]])</f>
        <v>3A</v>
      </c>
      <c r="L5515" s="4">
        <f>INDEX(RegionStoreCount[Store Count],MATCH(Sales[[#This Row],[RegionStoretype]],RegionStoreCount[Region/Type],0))</f>
        <v>9</v>
      </c>
      <c r="M5515" s="4">
        <f>AND(Sales[[#This Row],[date]]&lt;=TY_YTDMax,Sales[[#This Row],[date]]&gt;=TY_YTDMin)*Sales[[#This Row],[sales]]</f>
        <v>31979.8668</v>
      </c>
      <c r="N5515" s="4">
        <f>AND(Sales[[#This Row],[date]]&lt;=LY_YTDMax,Sales[[#This Row],[date]]&gt;=LY_YTDMin)*Sales[[#This Row],[sales]]</f>
        <v>0</v>
      </c>
      <c r="O5515" s="4">
        <f>AND(Sales[[#This Row],[date]]&gt;=YoY_Min,Sales[[#This Row],[date]]&lt;=TY_YTDMax)*(Sales[[#This Row],[sales]]/Sales[[#This Row],[sqft]])</f>
        <v>0.2304024985590778</v>
      </c>
      <c r="P5515" s="4">
        <f>SUMIF(Sales[RegionStoretype],Sales[[#This Row],[RegionStoretype]],Sales[YoY_SSF])/Sales[[#This Row],[Region_TypeCount]]</f>
        <v>53.603836561720975</v>
      </c>
    </row>
    <row r="5516" spans="1:16" x14ac:dyDescent="0.25">
      <c r="A5516" s="1">
        <v>43119</v>
      </c>
      <c r="B5516">
        <v>6</v>
      </c>
      <c r="C5516">
        <v>11</v>
      </c>
      <c r="D5516">
        <v>7214.4204</v>
      </c>
      <c r="E5516">
        <f>INDEX(Stores[region],MATCH(Sales[[#This Row],[store_no]],Stores[store_no],0))</f>
        <v>3</v>
      </c>
      <c r="F5516" t="str">
        <f>INDEX(Stores[storetype],MATCH(Sales[[#This Row],[store_no]],Stores[store_no],0))</f>
        <v>A</v>
      </c>
      <c r="G5516" t="str">
        <f>INDEX(Stores[location_city],MATCH(Sales[[#This Row],[store_no]],Stores[store_no],0))</f>
        <v>Green Bay</v>
      </c>
      <c r="H5516" t="str">
        <f>INDEX(Stores[location_state],MATCH(Sales[[#This Row],[store_no]],Stores[store_no],0))</f>
        <v>Wisconsin</v>
      </c>
      <c r="I5516">
        <f>INDEX(Stores[sqft],MATCH(Sales[[#This Row],[store_no]],Stores[store_no],0))</f>
        <v>138800</v>
      </c>
      <c r="J5516" s="4" t="str">
        <f>INDEX(Departments[dept_name],MATCH(Sales[[#This Row],[dept_no]],Departments[dept_no],0))</f>
        <v>Home</v>
      </c>
      <c r="K5516" s="4" t="str">
        <f>CONCATENATE(Sales[[#This Row],[region]],Sales[[#This Row],[storetype]])</f>
        <v>3A</v>
      </c>
      <c r="L5516" s="4">
        <f>INDEX(RegionStoreCount[Store Count],MATCH(Sales[[#This Row],[RegionStoretype]],RegionStoreCount[Region/Type],0))</f>
        <v>9</v>
      </c>
      <c r="M5516" s="4">
        <f>AND(Sales[[#This Row],[date]]&lt;=TY_YTDMax,Sales[[#This Row],[date]]&gt;=TY_YTDMin)*Sales[[#This Row],[sales]]</f>
        <v>7214.4204</v>
      </c>
      <c r="N5516" s="4">
        <f>AND(Sales[[#This Row],[date]]&lt;=LY_YTDMax,Sales[[#This Row],[date]]&gt;=LY_YTDMin)*Sales[[#This Row],[sales]]</f>
        <v>0</v>
      </c>
      <c r="O5516" s="4">
        <f>AND(Sales[[#This Row],[date]]&gt;=YoY_Min,Sales[[#This Row],[date]]&lt;=TY_YTDMax)*(Sales[[#This Row],[sales]]/Sales[[#This Row],[sqft]])</f>
        <v>5.1977092219020173E-2</v>
      </c>
      <c r="P5516" s="4">
        <f>SUMIF(Sales[RegionStoretype],Sales[[#This Row],[RegionStoretype]],Sales[YoY_SSF])/Sales[[#This Row],[Region_TypeCount]]</f>
        <v>53.603836561720975</v>
      </c>
    </row>
    <row r="5517" spans="1:16" x14ac:dyDescent="0.25">
      <c r="A5517" s="1">
        <v>43119</v>
      </c>
      <c r="B5517">
        <v>6</v>
      </c>
      <c r="C5517">
        <v>20</v>
      </c>
      <c r="D5517">
        <v>34465.695399999997</v>
      </c>
      <c r="E5517">
        <f>INDEX(Stores[region],MATCH(Sales[[#This Row],[store_no]],Stores[store_no],0))</f>
        <v>3</v>
      </c>
      <c r="F5517" t="str">
        <f>INDEX(Stores[storetype],MATCH(Sales[[#This Row],[store_no]],Stores[store_no],0))</f>
        <v>A</v>
      </c>
      <c r="G5517" t="str">
        <f>INDEX(Stores[location_city],MATCH(Sales[[#This Row],[store_no]],Stores[store_no],0))</f>
        <v>Green Bay</v>
      </c>
      <c r="H5517" t="str">
        <f>INDEX(Stores[location_state],MATCH(Sales[[#This Row],[store_no]],Stores[store_no],0))</f>
        <v>Wisconsin</v>
      </c>
      <c r="I5517">
        <f>INDEX(Stores[sqft],MATCH(Sales[[#This Row],[store_no]],Stores[store_no],0))</f>
        <v>138800</v>
      </c>
      <c r="J5517" s="4" t="str">
        <f>INDEX(Departments[dept_name],MATCH(Sales[[#This Row],[dept_no]],Departments[dept_no],0))</f>
        <v>Toys</v>
      </c>
      <c r="K5517" s="4" t="str">
        <f>CONCATENATE(Sales[[#This Row],[region]],Sales[[#This Row],[storetype]])</f>
        <v>3A</v>
      </c>
      <c r="L5517" s="4">
        <f>INDEX(RegionStoreCount[Store Count],MATCH(Sales[[#This Row],[RegionStoretype]],RegionStoreCount[Region/Type],0))</f>
        <v>9</v>
      </c>
      <c r="M5517" s="4">
        <f>AND(Sales[[#This Row],[date]]&lt;=TY_YTDMax,Sales[[#This Row],[date]]&gt;=TY_YTDMin)*Sales[[#This Row],[sales]]</f>
        <v>34465.695399999997</v>
      </c>
      <c r="N5517" s="4">
        <f>AND(Sales[[#This Row],[date]]&lt;=LY_YTDMax,Sales[[#This Row],[date]]&gt;=LY_YTDMin)*Sales[[#This Row],[sales]]</f>
        <v>0</v>
      </c>
      <c r="O5517" s="4">
        <f>AND(Sales[[#This Row],[date]]&gt;=YoY_Min,Sales[[#This Row],[date]]&lt;=TY_YTDMax)*(Sales[[#This Row],[sales]]/Sales[[#This Row],[sqft]])</f>
        <v>0.24831192651296827</v>
      </c>
      <c r="P5517" s="4">
        <f>SUMIF(Sales[RegionStoretype],Sales[[#This Row],[RegionStoretype]],Sales[YoY_SSF])/Sales[[#This Row],[Region_TypeCount]]</f>
        <v>53.603836561720975</v>
      </c>
    </row>
    <row r="5518" spans="1:16" x14ac:dyDescent="0.25">
      <c r="A5518" s="1">
        <v>43119</v>
      </c>
      <c r="B5518">
        <v>7</v>
      </c>
      <c r="C5518">
        <v>16</v>
      </c>
      <c r="D5518">
        <v>17684.232199999999</v>
      </c>
      <c r="E5518">
        <f>INDEX(Stores[region],MATCH(Sales[[#This Row],[store_no]],Stores[store_no],0))</f>
        <v>2</v>
      </c>
      <c r="F5518" t="str">
        <f>INDEX(Stores[storetype],MATCH(Sales[[#This Row],[store_no]],Stores[store_no],0))</f>
        <v>B</v>
      </c>
      <c r="G5518" t="str">
        <f>INDEX(Stores[location_city],MATCH(Sales[[#This Row],[store_no]],Stores[store_no],0))</f>
        <v>Rockford</v>
      </c>
      <c r="H5518" t="str">
        <f>INDEX(Stores[location_state],MATCH(Sales[[#This Row],[store_no]],Stores[store_no],0))</f>
        <v>Illinois</v>
      </c>
      <c r="I5518">
        <f>INDEX(Stores[sqft],MATCH(Sales[[#This Row],[store_no]],Stores[store_no],0))</f>
        <v>127100</v>
      </c>
      <c r="J5518" s="4" t="str">
        <f>INDEX(Departments[dept_name],MATCH(Sales[[#This Row],[dept_no]],Departments[dept_no],0))</f>
        <v>Outdoors</v>
      </c>
      <c r="K5518" s="4" t="str">
        <f>CONCATENATE(Sales[[#This Row],[region]],Sales[[#This Row],[storetype]])</f>
        <v>2B</v>
      </c>
      <c r="L5518" s="4">
        <f>INDEX(RegionStoreCount[Store Count],MATCH(Sales[[#This Row],[RegionStoretype]],RegionStoreCount[Region/Type],0))</f>
        <v>6</v>
      </c>
      <c r="M5518" s="4">
        <f>AND(Sales[[#This Row],[date]]&lt;=TY_YTDMax,Sales[[#This Row],[date]]&gt;=TY_YTDMin)*Sales[[#This Row],[sales]]</f>
        <v>17684.232199999999</v>
      </c>
      <c r="N5518" s="4">
        <f>AND(Sales[[#This Row],[date]]&lt;=LY_YTDMax,Sales[[#This Row],[date]]&gt;=LY_YTDMin)*Sales[[#This Row],[sales]]</f>
        <v>0</v>
      </c>
      <c r="O5518" s="4">
        <f>AND(Sales[[#This Row],[date]]&gt;=YoY_Min,Sales[[#This Row],[date]]&lt;=TY_YTDMax)*(Sales[[#This Row],[sales]]/Sales[[#This Row],[sqft]])</f>
        <v>0.13913636664044057</v>
      </c>
      <c r="P5518" s="4">
        <f>SUMIF(Sales[RegionStoretype],Sales[[#This Row],[RegionStoretype]],Sales[YoY_SSF])/Sales[[#This Row],[Region_TypeCount]]</f>
        <v>58.393757732919049</v>
      </c>
    </row>
    <row r="5519" spans="1:16" x14ac:dyDescent="0.25">
      <c r="A5519" s="1">
        <v>43119</v>
      </c>
      <c r="B5519">
        <v>7</v>
      </c>
      <c r="C5519">
        <v>17</v>
      </c>
      <c r="D5519">
        <v>70511.416599999997</v>
      </c>
      <c r="E5519">
        <f>INDEX(Stores[region],MATCH(Sales[[#This Row],[store_no]],Stores[store_no],0))</f>
        <v>2</v>
      </c>
      <c r="F5519" t="str">
        <f>INDEX(Stores[storetype],MATCH(Sales[[#This Row],[store_no]],Stores[store_no],0))</f>
        <v>B</v>
      </c>
      <c r="G5519" t="str">
        <f>INDEX(Stores[location_city],MATCH(Sales[[#This Row],[store_no]],Stores[store_no],0))</f>
        <v>Rockford</v>
      </c>
      <c r="H5519" t="str">
        <f>INDEX(Stores[location_state],MATCH(Sales[[#This Row],[store_no]],Stores[store_no],0))</f>
        <v>Illinois</v>
      </c>
      <c r="I5519">
        <f>INDEX(Stores[sqft],MATCH(Sales[[#This Row],[store_no]],Stores[store_no],0))</f>
        <v>127100</v>
      </c>
      <c r="J5519" s="4" t="str">
        <f>INDEX(Departments[dept_name],MATCH(Sales[[#This Row],[dept_no]],Departments[dept_no],0))</f>
        <v>Shoes</v>
      </c>
      <c r="K5519" s="4" t="str">
        <f>CONCATENATE(Sales[[#This Row],[region]],Sales[[#This Row],[storetype]])</f>
        <v>2B</v>
      </c>
      <c r="L5519" s="4">
        <f>INDEX(RegionStoreCount[Store Count],MATCH(Sales[[#This Row],[RegionStoretype]],RegionStoreCount[Region/Type],0))</f>
        <v>6</v>
      </c>
      <c r="M5519" s="4">
        <f>AND(Sales[[#This Row],[date]]&lt;=TY_YTDMax,Sales[[#This Row],[date]]&gt;=TY_YTDMin)*Sales[[#This Row],[sales]]</f>
        <v>70511.416599999997</v>
      </c>
      <c r="N5519" s="4">
        <f>AND(Sales[[#This Row],[date]]&lt;=LY_YTDMax,Sales[[#This Row],[date]]&gt;=LY_YTDMin)*Sales[[#This Row],[sales]]</f>
        <v>0</v>
      </c>
      <c r="O5519" s="4">
        <f>AND(Sales[[#This Row],[date]]&gt;=YoY_Min,Sales[[#This Row],[date]]&lt;=TY_YTDMax)*(Sales[[#This Row],[sales]]/Sales[[#This Row],[sqft]])</f>
        <v>0.55477117702596379</v>
      </c>
      <c r="P5519" s="4">
        <f>SUMIF(Sales[RegionStoretype],Sales[[#This Row],[RegionStoretype]],Sales[YoY_SSF])/Sales[[#This Row],[Region_TypeCount]]</f>
        <v>58.393757732919049</v>
      </c>
    </row>
    <row r="5520" spans="1:16" x14ac:dyDescent="0.25">
      <c r="A5520" s="1">
        <v>43119</v>
      </c>
      <c r="B5520">
        <v>8</v>
      </c>
      <c r="C5520">
        <v>4</v>
      </c>
      <c r="D5520">
        <v>132828.97729999997</v>
      </c>
      <c r="E5520">
        <f>INDEX(Stores[region],MATCH(Sales[[#This Row],[store_no]],Stores[store_no],0))</f>
        <v>3</v>
      </c>
      <c r="F5520" t="str">
        <f>INDEX(Stores[storetype],MATCH(Sales[[#This Row],[store_no]],Stores[store_no],0))</f>
        <v>A</v>
      </c>
      <c r="G5520" t="str">
        <f>INDEX(Stores[location_city],MATCH(Sales[[#This Row],[store_no]],Stores[store_no],0))</f>
        <v>Saint Louis</v>
      </c>
      <c r="H5520" t="str">
        <f>INDEX(Stores[location_state],MATCH(Sales[[#This Row],[store_no]],Stores[store_no],0))</f>
        <v>Missouri</v>
      </c>
      <c r="I5520">
        <f>INDEX(Stores[sqft],MATCH(Sales[[#This Row],[store_no]],Stores[store_no],0))</f>
        <v>198900</v>
      </c>
      <c r="J5520" s="4" t="str">
        <f>INDEX(Departments[dept_name],MATCH(Sales[[#This Row],[dept_no]],Departments[dept_no],0))</f>
        <v>Books</v>
      </c>
      <c r="K5520" s="4" t="str">
        <f>CONCATENATE(Sales[[#This Row],[region]],Sales[[#This Row],[storetype]])</f>
        <v>3A</v>
      </c>
      <c r="L5520" s="4">
        <f>INDEX(RegionStoreCount[Store Count],MATCH(Sales[[#This Row],[RegionStoretype]],RegionStoreCount[Region/Type],0))</f>
        <v>9</v>
      </c>
      <c r="M5520" s="4">
        <f>AND(Sales[[#This Row],[date]]&lt;=TY_YTDMax,Sales[[#This Row],[date]]&gt;=TY_YTDMin)*Sales[[#This Row],[sales]]</f>
        <v>132828.97729999997</v>
      </c>
      <c r="N5520" s="4">
        <f>AND(Sales[[#This Row],[date]]&lt;=LY_YTDMax,Sales[[#This Row],[date]]&gt;=LY_YTDMin)*Sales[[#This Row],[sales]]</f>
        <v>0</v>
      </c>
      <c r="O5520" s="4">
        <f>AND(Sales[[#This Row],[date]]&gt;=YoY_Min,Sales[[#This Row],[date]]&lt;=TY_YTDMax)*(Sales[[#This Row],[sales]]/Sales[[#This Row],[sqft]])</f>
        <v>0.66781788486676708</v>
      </c>
      <c r="P5520" s="4">
        <f>SUMIF(Sales[RegionStoretype],Sales[[#This Row],[RegionStoretype]],Sales[YoY_SSF])/Sales[[#This Row],[Region_TypeCount]]</f>
        <v>53.603836561720975</v>
      </c>
    </row>
    <row r="5521" spans="1:16" x14ac:dyDescent="0.25">
      <c r="A5521" s="1">
        <v>43119</v>
      </c>
      <c r="B5521">
        <v>8</v>
      </c>
      <c r="C5521">
        <v>7</v>
      </c>
      <c r="D5521">
        <v>14292.776</v>
      </c>
      <c r="E5521">
        <f>INDEX(Stores[region],MATCH(Sales[[#This Row],[store_no]],Stores[store_no],0))</f>
        <v>3</v>
      </c>
      <c r="F5521" t="str">
        <f>INDEX(Stores[storetype],MATCH(Sales[[#This Row],[store_no]],Stores[store_no],0))</f>
        <v>A</v>
      </c>
      <c r="G5521" t="str">
        <f>INDEX(Stores[location_city],MATCH(Sales[[#This Row],[store_no]],Stores[store_no],0))</f>
        <v>Saint Louis</v>
      </c>
      <c r="H5521" t="str">
        <f>INDEX(Stores[location_state],MATCH(Sales[[#This Row],[store_no]],Stores[store_no],0))</f>
        <v>Missouri</v>
      </c>
      <c r="I5521">
        <f>INDEX(Stores[sqft],MATCH(Sales[[#This Row],[store_no]],Stores[store_no],0))</f>
        <v>198900</v>
      </c>
      <c r="J5521" s="4" t="str">
        <f>INDEX(Departments[dept_name],MATCH(Sales[[#This Row],[dept_no]],Departments[dept_no],0))</f>
        <v>Electronics</v>
      </c>
      <c r="K5521" s="4" t="str">
        <f>CONCATENATE(Sales[[#This Row],[region]],Sales[[#This Row],[storetype]])</f>
        <v>3A</v>
      </c>
      <c r="L5521" s="4">
        <f>INDEX(RegionStoreCount[Store Count],MATCH(Sales[[#This Row],[RegionStoretype]],RegionStoreCount[Region/Type],0))</f>
        <v>9</v>
      </c>
      <c r="M5521" s="4">
        <f>AND(Sales[[#This Row],[date]]&lt;=TY_YTDMax,Sales[[#This Row],[date]]&gt;=TY_YTDMin)*Sales[[#This Row],[sales]]</f>
        <v>14292.776</v>
      </c>
      <c r="N5521" s="4">
        <f>AND(Sales[[#This Row],[date]]&lt;=LY_YTDMax,Sales[[#This Row],[date]]&gt;=LY_YTDMin)*Sales[[#This Row],[sales]]</f>
        <v>0</v>
      </c>
      <c r="O5521" s="4">
        <f>AND(Sales[[#This Row],[date]]&gt;=YoY_Min,Sales[[#This Row],[date]]&lt;=TY_YTDMax)*(Sales[[#This Row],[sales]]/Sales[[#This Row],[sqft]])</f>
        <v>7.1859105077928601E-2</v>
      </c>
      <c r="P5521" s="4">
        <f>SUMIF(Sales[RegionStoretype],Sales[[#This Row],[RegionStoretype]],Sales[YoY_SSF])/Sales[[#This Row],[Region_TypeCount]]</f>
        <v>53.603836561720975</v>
      </c>
    </row>
    <row r="5522" spans="1:16" x14ac:dyDescent="0.25">
      <c r="A5522" s="1">
        <v>43119</v>
      </c>
      <c r="B5522">
        <v>9</v>
      </c>
      <c r="C5522">
        <v>12</v>
      </c>
      <c r="D5522">
        <v>80076.384200000015</v>
      </c>
      <c r="E5522">
        <f>INDEX(Stores[region],MATCH(Sales[[#This Row],[store_no]],Stores[store_no],0))</f>
        <v>1</v>
      </c>
      <c r="F5522" t="str">
        <f>INDEX(Stores[storetype],MATCH(Sales[[#This Row],[store_no]],Stores[store_no],0))</f>
        <v>B</v>
      </c>
      <c r="G5522" t="str">
        <f>INDEX(Stores[location_city],MATCH(Sales[[#This Row],[store_no]],Stores[store_no],0))</f>
        <v>Columbus</v>
      </c>
      <c r="H5522" t="str">
        <f>INDEX(Stores[location_state],MATCH(Sales[[#This Row],[store_no]],Stores[store_no],0))</f>
        <v>Ohio</v>
      </c>
      <c r="I5522">
        <f>INDEX(Stores[sqft],MATCH(Sales[[#This Row],[store_no]],Stores[store_no],0))</f>
        <v>221800</v>
      </c>
      <c r="J5522" s="4" t="str">
        <f>INDEX(Departments[dept_name],MATCH(Sales[[#This Row],[dept_no]],Departments[dept_no],0))</f>
        <v>Jewelery</v>
      </c>
      <c r="K5522" s="4" t="str">
        <f>CONCATENATE(Sales[[#This Row],[region]],Sales[[#This Row],[storetype]])</f>
        <v>1B</v>
      </c>
      <c r="L5522" s="4">
        <f>INDEX(RegionStoreCount[Store Count],MATCH(Sales[[#This Row],[RegionStoretype]],RegionStoreCount[Region/Type],0))</f>
        <v>5</v>
      </c>
      <c r="M5522" s="4">
        <f>AND(Sales[[#This Row],[date]]&lt;=TY_YTDMax,Sales[[#This Row],[date]]&gt;=TY_YTDMin)*Sales[[#This Row],[sales]]</f>
        <v>80076.384200000015</v>
      </c>
      <c r="N5522" s="4">
        <f>AND(Sales[[#This Row],[date]]&lt;=LY_YTDMax,Sales[[#This Row],[date]]&gt;=LY_YTDMin)*Sales[[#This Row],[sales]]</f>
        <v>0</v>
      </c>
      <c r="O5522" s="4">
        <f>AND(Sales[[#This Row],[date]]&gt;=YoY_Min,Sales[[#This Row],[date]]&lt;=TY_YTDMax)*(Sales[[#This Row],[sales]]/Sales[[#This Row],[sqft]])</f>
        <v>0.36102968530207402</v>
      </c>
      <c r="P5522" s="4">
        <f>SUMIF(Sales[RegionStoretype],Sales[[#This Row],[RegionStoretype]],Sales[YoY_SSF])/Sales[[#This Row],[Region_TypeCount]]</f>
        <v>68.518982968140051</v>
      </c>
    </row>
    <row r="5523" spans="1:16" x14ac:dyDescent="0.25">
      <c r="A5523" s="1">
        <v>43119</v>
      </c>
      <c r="B5523">
        <v>10</v>
      </c>
      <c r="C5523">
        <v>4</v>
      </c>
      <c r="D5523">
        <v>51665.2552</v>
      </c>
      <c r="E5523">
        <f>INDEX(Stores[region],MATCH(Sales[[#This Row],[store_no]],Stores[store_no],0))</f>
        <v>1</v>
      </c>
      <c r="F5523" t="str">
        <f>INDEX(Stores[storetype],MATCH(Sales[[#This Row],[store_no]],Stores[store_no],0))</f>
        <v>B</v>
      </c>
      <c r="G5523" t="str">
        <f>INDEX(Stores[location_city],MATCH(Sales[[#This Row],[store_no]],Stores[store_no],0))</f>
        <v>Traverse City</v>
      </c>
      <c r="H5523" t="str">
        <f>INDEX(Stores[location_state],MATCH(Sales[[#This Row],[store_no]],Stores[store_no],0))</f>
        <v>Michigan</v>
      </c>
      <c r="I5523">
        <f>INDEX(Stores[sqft],MATCH(Sales[[#This Row],[store_no]],Stores[store_no],0))</f>
        <v>158200</v>
      </c>
      <c r="J5523" s="4" t="str">
        <f>INDEX(Departments[dept_name],MATCH(Sales[[#This Row],[dept_no]],Departments[dept_no],0))</f>
        <v>Books</v>
      </c>
      <c r="K5523" s="4" t="str">
        <f>CONCATENATE(Sales[[#This Row],[region]],Sales[[#This Row],[storetype]])</f>
        <v>1B</v>
      </c>
      <c r="L5523" s="4">
        <f>INDEX(RegionStoreCount[Store Count],MATCH(Sales[[#This Row],[RegionStoretype]],RegionStoreCount[Region/Type],0))</f>
        <v>5</v>
      </c>
      <c r="M5523" s="4">
        <f>AND(Sales[[#This Row],[date]]&lt;=TY_YTDMax,Sales[[#This Row],[date]]&gt;=TY_YTDMin)*Sales[[#This Row],[sales]]</f>
        <v>51665.2552</v>
      </c>
      <c r="N5523" s="4">
        <f>AND(Sales[[#This Row],[date]]&lt;=LY_YTDMax,Sales[[#This Row],[date]]&gt;=LY_YTDMin)*Sales[[#This Row],[sales]]</f>
        <v>0</v>
      </c>
      <c r="O5523" s="4">
        <f>AND(Sales[[#This Row],[date]]&gt;=YoY_Min,Sales[[#This Row],[date]]&lt;=TY_YTDMax)*(Sales[[#This Row],[sales]]/Sales[[#This Row],[sqft]])</f>
        <v>0.32658189127686471</v>
      </c>
      <c r="P5523" s="4">
        <f>SUMIF(Sales[RegionStoretype],Sales[[#This Row],[RegionStoretype]],Sales[YoY_SSF])/Sales[[#This Row],[Region_TypeCount]]</f>
        <v>68.518982968140051</v>
      </c>
    </row>
    <row r="5524" spans="1:16" x14ac:dyDescent="0.25">
      <c r="A5524" s="1">
        <v>43119</v>
      </c>
      <c r="B5524">
        <v>10</v>
      </c>
      <c r="C5524">
        <v>6</v>
      </c>
      <c r="D5524">
        <v>43075.917100000006</v>
      </c>
      <c r="E5524">
        <f>INDEX(Stores[region],MATCH(Sales[[#This Row],[store_no]],Stores[store_no],0))</f>
        <v>1</v>
      </c>
      <c r="F5524" t="str">
        <f>INDEX(Stores[storetype],MATCH(Sales[[#This Row],[store_no]],Stores[store_no],0))</f>
        <v>B</v>
      </c>
      <c r="G5524" t="str">
        <f>INDEX(Stores[location_city],MATCH(Sales[[#This Row],[store_no]],Stores[store_no],0))</f>
        <v>Traverse City</v>
      </c>
      <c r="H5524" t="str">
        <f>INDEX(Stores[location_state],MATCH(Sales[[#This Row],[store_no]],Stores[store_no],0))</f>
        <v>Michigan</v>
      </c>
      <c r="I5524">
        <f>INDEX(Stores[sqft],MATCH(Sales[[#This Row],[store_no]],Stores[store_no],0))</f>
        <v>158200</v>
      </c>
      <c r="J5524" s="4" t="str">
        <f>INDEX(Departments[dept_name],MATCH(Sales[[#This Row],[dept_no]],Departments[dept_no],0))</f>
        <v>Computers</v>
      </c>
      <c r="K5524" s="4" t="str">
        <f>CONCATENATE(Sales[[#This Row],[region]],Sales[[#This Row],[storetype]])</f>
        <v>1B</v>
      </c>
      <c r="L5524" s="4">
        <f>INDEX(RegionStoreCount[Store Count],MATCH(Sales[[#This Row],[RegionStoretype]],RegionStoreCount[Region/Type],0))</f>
        <v>5</v>
      </c>
      <c r="M5524" s="4">
        <f>AND(Sales[[#This Row],[date]]&lt;=TY_YTDMax,Sales[[#This Row],[date]]&gt;=TY_YTDMin)*Sales[[#This Row],[sales]]</f>
        <v>43075.917100000006</v>
      </c>
      <c r="N5524" s="4">
        <f>AND(Sales[[#This Row],[date]]&lt;=LY_YTDMax,Sales[[#This Row],[date]]&gt;=LY_YTDMin)*Sales[[#This Row],[sales]]</f>
        <v>0</v>
      </c>
      <c r="O5524" s="4">
        <f>AND(Sales[[#This Row],[date]]&gt;=YoY_Min,Sales[[#This Row],[date]]&lt;=TY_YTDMax)*(Sales[[#This Row],[sales]]/Sales[[#This Row],[sqft]])</f>
        <v>0.27228771871049307</v>
      </c>
      <c r="P5524" s="4">
        <f>SUMIF(Sales[RegionStoretype],Sales[[#This Row],[RegionStoretype]],Sales[YoY_SSF])/Sales[[#This Row],[Region_TypeCount]]</f>
        <v>68.518982968140051</v>
      </c>
    </row>
    <row r="5525" spans="1:16" x14ac:dyDescent="0.25">
      <c r="A5525" s="1">
        <v>43119</v>
      </c>
      <c r="B5525">
        <v>11</v>
      </c>
      <c r="C5525">
        <v>7</v>
      </c>
      <c r="D5525">
        <v>17483.531500000001</v>
      </c>
      <c r="E5525">
        <f>INDEX(Stores[region],MATCH(Sales[[#This Row],[store_no]],Stores[store_no],0))</f>
        <v>1</v>
      </c>
      <c r="F5525" t="str">
        <f>INDEX(Stores[storetype],MATCH(Sales[[#This Row],[store_no]],Stores[store_no],0))</f>
        <v>A</v>
      </c>
      <c r="G5525" t="str">
        <f>INDEX(Stores[location_city],MATCH(Sales[[#This Row],[store_no]],Stores[store_no],0))</f>
        <v>Cleveland</v>
      </c>
      <c r="H5525" t="str">
        <f>INDEX(Stores[location_state],MATCH(Sales[[#This Row],[store_no]],Stores[store_no],0))</f>
        <v>Ohio</v>
      </c>
      <c r="I5525">
        <f>INDEX(Stores[sqft],MATCH(Sales[[#This Row],[store_no]],Stores[store_no],0))</f>
        <v>192400</v>
      </c>
      <c r="J5525" s="4" t="str">
        <f>INDEX(Departments[dept_name],MATCH(Sales[[#This Row],[dept_no]],Departments[dept_no],0))</f>
        <v>Electronics</v>
      </c>
      <c r="K5525" s="4" t="str">
        <f>CONCATENATE(Sales[[#This Row],[region]],Sales[[#This Row],[storetype]])</f>
        <v>1A</v>
      </c>
      <c r="L5525" s="4">
        <f>INDEX(RegionStoreCount[Store Count],MATCH(Sales[[#This Row],[RegionStoretype]],RegionStoreCount[Region/Type],0))</f>
        <v>5</v>
      </c>
      <c r="M5525" s="4">
        <f>AND(Sales[[#This Row],[date]]&lt;=TY_YTDMax,Sales[[#This Row],[date]]&gt;=TY_YTDMin)*Sales[[#This Row],[sales]]</f>
        <v>17483.531500000001</v>
      </c>
      <c r="N5525" s="4">
        <f>AND(Sales[[#This Row],[date]]&lt;=LY_YTDMax,Sales[[#This Row],[date]]&gt;=LY_YTDMin)*Sales[[#This Row],[sales]]</f>
        <v>0</v>
      </c>
      <c r="O5525" s="4">
        <f>AND(Sales[[#This Row],[date]]&gt;=YoY_Min,Sales[[#This Row],[date]]&lt;=TY_YTDMax)*(Sales[[#This Row],[sales]]/Sales[[#This Row],[sqft]])</f>
        <v>9.0870745841995851E-2</v>
      </c>
      <c r="P5525" s="4">
        <f>SUMIF(Sales[RegionStoretype],Sales[[#This Row],[RegionStoretype]],Sales[YoY_SSF])/Sales[[#This Row],[Region_TypeCount]]</f>
        <v>59.469551530910678</v>
      </c>
    </row>
    <row r="5526" spans="1:16" x14ac:dyDescent="0.25">
      <c r="A5526" s="1">
        <v>43119</v>
      </c>
      <c r="B5526">
        <v>12</v>
      </c>
      <c r="C5526">
        <v>11</v>
      </c>
      <c r="D5526">
        <v>63964.700799999991</v>
      </c>
      <c r="E5526">
        <f>INDEX(Stores[region],MATCH(Sales[[#This Row],[store_no]],Stores[store_no],0))</f>
        <v>2</v>
      </c>
      <c r="F5526" t="str">
        <f>INDEX(Stores[storetype],MATCH(Sales[[#This Row],[store_no]],Stores[store_no],0))</f>
        <v>B</v>
      </c>
      <c r="G5526" t="str">
        <f>INDEX(Stores[location_city],MATCH(Sales[[#This Row],[store_no]],Stores[store_no],0))</f>
        <v>Indianapolis</v>
      </c>
      <c r="H5526" t="str">
        <f>INDEX(Stores[location_state],MATCH(Sales[[#This Row],[store_no]],Stores[store_no],0))</f>
        <v>Indiana</v>
      </c>
      <c r="I5526">
        <f>INDEX(Stores[sqft],MATCH(Sales[[#This Row],[store_no]],Stores[store_no],0))</f>
        <v>120800</v>
      </c>
      <c r="J5526" s="4" t="str">
        <f>INDEX(Departments[dept_name],MATCH(Sales[[#This Row],[dept_no]],Departments[dept_no],0))</f>
        <v>Home</v>
      </c>
      <c r="K5526" s="4" t="str">
        <f>CONCATENATE(Sales[[#This Row],[region]],Sales[[#This Row],[storetype]])</f>
        <v>2B</v>
      </c>
      <c r="L5526" s="4">
        <f>INDEX(RegionStoreCount[Store Count],MATCH(Sales[[#This Row],[RegionStoretype]],RegionStoreCount[Region/Type],0))</f>
        <v>6</v>
      </c>
      <c r="M5526" s="4">
        <f>AND(Sales[[#This Row],[date]]&lt;=TY_YTDMax,Sales[[#This Row],[date]]&gt;=TY_YTDMin)*Sales[[#This Row],[sales]]</f>
        <v>63964.700799999991</v>
      </c>
      <c r="N5526" s="4">
        <f>AND(Sales[[#This Row],[date]]&lt;=LY_YTDMax,Sales[[#This Row],[date]]&gt;=LY_YTDMin)*Sales[[#This Row],[sales]]</f>
        <v>0</v>
      </c>
      <c r="O5526" s="4">
        <f>AND(Sales[[#This Row],[date]]&gt;=YoY_Min,Sales[[#This Row],[date]]&lt;=TY_YTDMax)*(Sales[[#This Row],[sales]]/Sales[[#This Row],[sqft]])</f>
        <v>0.52950911258278144</v>
      </c>
      <c r="P5526" s="4">
        <f>SUMIF(Sales[RegionStoretype],Sales[[#This Row],[RegionStoretype]],Sales[YoY_SSF])/Sales[[#This Row],[Region_TypeCount]]</f>
        <v>58.393757732919049</v>
      </c>
    </row>
    <row r="5527" spans="1:16" x14ac:dyDescent="0.25">
      <c r="A5527" s="1">
        <v>43119</v>
      </c>
      <c r="B5527">
        <v>13</v>
      </c>
      <c r="C5527">
        <v>10</v>
      </c>
      <c r="D5527">
        <v>17089.826200000003</v>
      </c>
      <c r="E5527">
        <f>INDEX(Stores[region],MATCH(Sales[[#This Row],[store_no]],Stores[store_no],0))</f>
        <v>3</v>
      </c>
      <c r="F5527" t="str">
        <f>INDEX(Stores[storetype],MATCH(Sales[[#This Row],[store_no]],Stores[store_no],0))</f>
        <v>A</v>
      </c>
      <c r="G5527" t="str">
        <f>INDEX(Stores[location_city],MATCH(Sales[[#This Row],[store_no]],Stores[store_no],0))</f>
        <v>Overland Park</v>
      </c>
      <c r="H5527" t="str">
        <f>INDEX(Stores[location_state],MATCH(Sales[[#This Row],[store_no]],Stores[store_no],0))</f>
        <v>Kansas</v>
      </c>
      <c r="I5527">
        <f>INDEX(Stores[sqft],MATCH(Sales[[#This Row],[store_no]],Stores[store_no],0))</f>
        <v>201000</v>
      </c>
      <c r="J5527" s="4" t="str">
        <f>INDEX(Departments[dept_name],MATCH(Sales[[#This Row],[dept_no]],Departments[dept_no],0))</f>
        <v>Health</v>
      </c>
      <c r="K5527" s="4" t="str">
        <f>CONCATENATE(Sales[[#This Row],[region]],Sales[[#This Row],[storetype]])</f>
        <v>3A</v>
      </c>
      <c r="L5527" s="4">
        <f>INDEX(RegionStoreCount[Store Count],MATCH(Sales[[#This Row],[RegionStoretype]],RegionStoreCount[Region/Type],0))</f>
        <v>9</v>
      </c>
      <c r="M5527" s="4">
        <f>AND(Sales[[#This Row],[date]]&lt;=TY_YTDMax,Sales[[#This Row],[date]]&gt;=TY_YTDMin)*Sales[[#This Row],[sales]]</f>
        <v>17089.826200000003</v>
      </c>
      <c r="N5527" s="4">
        <f>AND(Sales[[#This Row],[date]]&lt;=LY_YTDMax,Sales[[#This Row],[date]]&gt;=LY_YTDMin)*Sales[[#This Row],[sales]]</f>
        <v>0</v>
      </c>
      <c r="O5527" s="4">
        <f>AND(Sales[[#This Row],[date]]&gt;=YoY_Min,Sales[[#This Row],[date]]&lt;=TY_YTDMax)*(Sales[[#This Row],[sales]]/Sales[[#This Row],[sqft]])</f>
        <v>8.5024010945273648E-2</v>
      </c>
      <c r="P5527" s="4">
        <f>SUMIF(Sales[RegionStoretype],Sales[[#This Row],[RegionStoretype]],Sales[YoY_SSF])/Sales[[#This Row],[Region_TypeCount]]</f>
        <v>53.603836561720975</v>
      </c>
    </row>
    <row r="5528" spans="1:16" x14ac:dyDescent="0.25">
      <c r="A5528" s="1">
        <v>43119</v>
      </c>
      <c r="B5528">
        <v>13</v>
      </c>
      <c r="C5528">
        <v>12</v>
      </c>
      <c r="D5528">
        <v>86970.151699999988</v>
      </c>
      <c r="E5528">
        <f>INDEX(Stores[region],MATCH(Sales[[#This Row],[store_no]],Stores[store_no],0))</f>
        <v>3</v>
      </c>
      <c r="F5528" t="str">
        <f>INDEX(Stores[storetype],MATCH(Sales[[#This Row],[store_no]],Stores[store_no],0))</f>
        <v>A</v>
      </c>
      <c r="G5528" t="str">
        <f>INDEX(Stores[location_city],MATCH(Sales[[#This Row],[store_no]],Stores[store_no],0))</f>
        <v>Overland Park</v>
      </c>
      <c r="H5528" t="str">
        <f>INDEX(Stores[location_state],MATCH(Sales[[#This Row],[store_no]],Stores[store_no],0))</f>
        <v>Kansas</v>
      </c>
      <c r="I5528">
        <f>INDEX(Stores[sqft],MATCH(Sales[[#This Row],[store_no]],Stores[store_no],0))</f>
        <v>201000</v>
      </c>
      <c r="J5528" s="4" t="str">
        <f>INDEX(Departments[dept_name],MATCH(Sales[[#This Row],[dept_no]],Departments[dept_no],0))</f>
        <v>Jewelery</v>
      </c>
      <c r="K5528" s="4" t="str">
        <f>CONCATENATE(Sales[[#This Row],[region]],Sales[[#This Row],[storetype]])</f>
        <v>3A</v>
      </c>
      <c r="L5528" s="4">
        <f>INDEX(RegionStoreCount[Store Count],MATCH(Sales[[#This Row],[RegionStoretype]],RegionStoreCount[Region/Type],0))</f>
        <v>9</v>
      </c>
      <c r="M5528" s="4">
        <f>AND(Sales[[#This Row],[date]]&lt;=TY_YTDMax,Sales[[#This Row],[date]]&gt;=TY_YTDMin)*Sales[[#This Row],[sales]]</f>
        <v>86970.151699999988</v>
      </c>
      <c r="N5528" s="4">
        <f>AND(Sales[[#This Row],[date]]&lt;=LY_YTDMax,Sales[[#This Row],[date]]&gt;=LY_YTDMin)*Sales[[#This Row],[sales]]</f>
        <v>0</v>
      </c>
      <c r="O5528" s="4">
        <f>AND(Sales[[#This Row],[date]]&gt;=YoY_Min,Sales[[#This Row],[date]]&lt;=TY_YTDMax)*(Sales[[#This Row],[sales]]/Sales[[#This Row],[sqft]])</f>
        <v>0.43268732189054721</v>
      </c>
      <c r="P5528" s="4">
        <f>SUMIF(Sales[RegionStoretype],Sales[[#This Row],[RegionStoretype]],Sales[YoY_SSF])/Sales[[#This Row],[Region_TypeCount]]</f>
        <v>53.603836561720975</v>
      </c>
    </row>
    <row r="5529" spans="1:16" x14ac:dyDescent="0.25">
      <c r="A5529" s="1">
        <v>43119</v>
      </c>
      <c r="B5529">
        <v>13</v>
      </c>
      <c r="C5529">
        <v>13</v>
      </c>
      <c r="D5529">
        <v>60721.061499999996</v>
      </c>
      <c r="E5529">
        <f>INDEX(Stores[region],MATCH(Sales[[#This Row],[store_no]],Stores[store_no],0))</f>
        <v>3</v>
      </c>
      <c r="F5529" t="str">
        <f>INDEX(Stores[storetype],MATCH(Sales[[#This Row],[store_no]],Stores[store_no],0))</f>
        <v>A</v>
      </c>
      <c r="G5529" t="str">
        <f>INDEX(Stores[location_city],MATCH(Sales[[#This Row],[store_no]],Stores[store_no],0))</f>
        <v>Overland Park</v>
      </c>
      <c r="H5529" t="str">
        <f>INDEX(Stores[location_state],MATCH(Sales[[#This Row],[store_no]],Stores[store_no],0))</f>
        <v>Kansas</v>
      </c>
      <c r="I5529">
        <f>INDEX(Stores[sqft],MATCH(Sales[[#This Row],[store_no]],Stores[store_no],0))</f>
        <v>201000</v>
      </c>
      <c r="J5529" s="4" t="str">
        <f>INDEX(Departments[dept_name],MATCH(Sales[[#This Row],[dept_no]],Departments[dept_no],0))</f>
        <v>Kids</v>
      </c>
      <c r="K5529" s="4" t="str">
        <f>CONCATENATE(Sales[[#This Row],[region]],Sales[[#This Row],[storetype]])</f>
        <v>3A</v>
      </c>
      <c r="L5529" s="4">
        <f>INDEX(RegionStoreCount[Store Count],MATCH(Sales[[#This Row],[RegionStoretype]],RegionStoreCount[Region/Type],0))</f>
        <v>9</v>
      </c>
      <c r="M5529" s="4">
        <f>AND(Sales[[#This Row],[date]]&lt;=TY_YTDMax,Sales[[#This Row],[date]]&gt;=TY_YTDMin)*Sales[[#This Row],[sales]]</f>
        <v>60721.061499999996</v>
      </c>
      <c r="N5529" s="4">
        <f>AND(Sales[[#This Row],[date]]&lt;=LY_YTDMax,Sales[[#This Row],[date]]&gt;=LY_YTDMin)*Sales[[#This Row],[sales]]</f>
        <v>0</v>
      </c>
      <c r="O5529" s="4">
        <f>AND(Sales[[#This Row],[date]]&gt;=YoY_Min,Sales[[#This Row],[date]]&lt;=TY_YTDMax)*(Sales[[#This Row],[sales]]/Sales[[#This Row],[sqft]])</f>
        <v>0.30209483333333331</v>
      </c>
      <c r="P5529" s="4">
        <f>SUMIF(Sales[RegionStoretype],Sales[[#This Row],[RegionStoretype]],Sales[YoY_SSF])/Sales[[#This Row],[Region_TypeCount]]</f>
        <v>53.603836561720975</v>
      </c>
    </row>
    <row r="5530" spans="1:16" x14ac:dyDescent="0.25">
      <c r="A5530" s="1">
        <v>43119</v>
      </c>
      <c r="B5530">
        <v>13</v>
      </c>
      <c r="C5530">
        <v>16</v>
      </c>
      <c r="D5530">
        <v>77118.98079999999</v>
      </c>
      <c r="E5530">
        <f>INDEX(Stores[region],MATCH(Sales[[#This Row],[store_no]],Stores[store_no],0))</f>
        <v>3</v>
      </c>
      <c r="F5530" t="str">
        <f>INDEX(Stores[storetype],MATCH(Sales[[#This Row],[store_no]],Stores[store_no],0))</f>
        <v>A</v>
      </c>
      <c r="G5530" t="str">
        <f>INDEX(Stores[location_city],MATCH(Sales[[#This Row],[store_no]],Stores[store_no],0))</f>
        <v>Overland Park</v>
      </c>
      <c r="H5530" t="str">
        <f>INDEX(Stores[location_state],MATCH(Sales[[#This Row],[store_no]],Stores[store_no],0))</f>
        <v>Kansas</v>
      </c>
      <c r="I5530">
        <f>INDEX(Stores[sqft],MATCH(Sales[[#This Row],[store_no]],Stores[store_no],0))</f>
        <v>201000</v>
      </c>
      <c r="J5530" s="4" t="str">
        <f>INDEX(Departments[dept_name],MATCH(Sales[[#This Row],[dept_no]],Departments[dept_no],0))</f>
        <v>Outdoors</v>
      </c>
      <c r="K5530" s="4" t="str">
        <f>CONCATENATE(Sales[[#This Row],[region]],Sales[[#This Row],[storetype]])</f>
        <v>3A</v>
      </c>
      <c r="L5530" s="4">
        <f>INDEX(RegionStoreCount[Store Count],MATCH(Sales[[#This Row],[RegionStoretype]],RegionStoreCount[Region/Type],0))</f>
        <v>9</v>
      </c>
      <c r="M5530" s="4">
        <f>AND(Sales[[#This Row],[date]]&lt;=TY_YTDMax,Sales[[#This Row],[date]]&gt;=TY_YTDMin)*Sales[[#This Row],[sales]]</f>
        <v>77118.98079999999</v>
      </c>
      <c r="N5530" s="4">
        <f>AND(Sales[[#This Row],[date]]&lt;=LY_YTDMax,Sales[[#This Row],[date]]&gt;=LY_YTDMin)*Sales[[#This Row],[sales]]</f>
        <v>0</v>
      </c>
      <c r="O5530" s="4">
        <f>AND(Sales[[#This Row],[date]]&gt;=YoY_Min,Sales[[#This Row],[date]]&lt;=TY_YTDMax)*(Sales[[#This Row],[sales]]/Sales[[#This Row],[sqft]])</f>
        <v>0.38367652139303476</v>
      </c>
      <c r="P5530" s="4">
        <f>SUMIF(Sales[RegionStoretype],Sales[[#This Row],[RegionStoretype]],Sales[YoY_SSF])/Sales[[#This Row],[Region_TypeCount]]</f>
        <v>53.603836561720975</v>
      </c>
    </row>
    <row r="5531" spans="1:16" x14ac:dyDescent="0.25">
      <c r="A5531" s="1">
        <v>43119</v>
      </c>
      <c r="B5531">
        <v>13</v>
      </c>
      <c r="C5531">
        <v>19</v>
      </c>
      <c r="D5531">
        <v>53329.3315</v>
      </c>
      <c r="E5531">
        <f>INDEX(Stores[region],MATCH(Sales[[#This Row],[store_no]],Stores[store_no],0))</f>
        <v>3</v>
      </c>
      <c r="F5531" t="str">
        <f>INDEX(Stores[storetype],MATCH(Sales[[#This Row],[store_no]],Stores[store_no],0))</f>
        <v>A</v>
      </c>
      <c r="G5531" t="str">
        <f>INDEX(Stores[location_city],MATCH(Sales[[#This Row],[store_no]],Stores[store_no],0))</f>
        <v>Overland Park</v>
      </c>
      <c r="H5531" t="str">
        <f>INDEX(Stores[location_state],MATCH(Sales[[#This Row],[store_no]],Stores[store_no],0))</f>
        <v>Kansas</v>
      </c>
      <c r="I5531">
        <f>INDEX(Stores[sqft],MATCH(Sales[[#This Row],[store_no]],Stores[store_no],0))</f>
        <v>201000</v>
      </c>
      <c r="J5531" s="4" t="str">
        <f>INDEX(Departments[dept_name],MATCH(Sales[[#This Row],[dept_no]],Departments[dept_no],0))</f>
        <v>Tools</v>
      </c>
      <c r="K5531" s="4" t="str">
        <f>CONCATENATE(Sales[[#This Row],[region]],Sales[[#This Row],[storetype]])</f>
        <v>3A</v>
      </c>
      <c r="L5531" s="4">
        <f>INDEX(RegionStoreCount[Store Count],MATCH(Sales[[#This Row],[RegionStoretype]],RegionStoreCount[Region/Type],0))</f>
        <v>9</v>
      </c>
      <c r="M5531" s="4">
        <f>AND(Sales[[#This Row],[date]]&lt;=TY_YTDMax,Sales[[#This Row],[date]]&gt;=TY_YTDMin)*Sales[[#This Row],[sales]]</f>
        <v>53329.3315</v>
      </c>
      <c r="N5531" s="4">
        <f>AND(Sales[[#This Row],[date]]&lt;=LY_YTDMax,Sales[[#This Row],[date]]&gt;=LY_YTDMin)*Sales[[#This Row],[sales]]</f>
        <v>0</v>
      </c>
      <c r="O5531" s="4">
        <f>AND(Sales[[#This Row],[date]]&gt;=YoY_Min,Sales[[#This Row],[date]]&lt;=TY_YTDMax)*(Sales[[#This Row],[sales]]/Sales[[#This Row],[sqft]])</f>
        <v>0.26532005721393037</v>
      </c>
      <c r="P5531" s="4">
        <f>SUMIF(Sales[RegionStoretype],Sales[[#This Row],[RegionStoretype]],Sales[YoY_SSF])/Sales[[#This Row],[Region_TypeCount]]</f>
        <v>53.603836561720975</v>
      </c>
    </row>
    <row r="5532" spans="1:16" x14ac:dyDescent="0.25">
      <c r="A5532" s="1">
        <v>43119</v>
      </c>
      <c r="B5532">
        <v>14</v>
      </c>
      <c r="C5532">
        <v>16</v>
      </c>
      <c r="D5532">
        <v>50575.403200000001</v>
      </c>
      <c r="E5532">
        <f>INDEX(Stores[region],MATCH(Sales[[#This Row],[store_no]],Stores[store_no],0))</f>
        <v>3</v>
      </c>
      <c r="F5532" t="str">
        <f>INDEX(Stores[storetype],MATCH(Sales[[#This Row],[store_no]],Stores[store_no],0))</f>
        <v>A</v>
      </c>
      <c r="G5532" t="str">
        <f>INDEX(Stores[location_city],MATCH(Sales[[#This Row],[store_no]],Stores[store_no],0))</f>
        <v>Bismarck</v>
      </c>
      <c r="H5532" t="str">
        <f>INDEX(Stores[location_state],MATCH(Sales[[#This Row],[store_no]],Stores[store_no],0))</f>
        <v>North Dakota</v>
      </c>
      <c r="I5532">
        <f>INDEX(Stores[sqft],MATCH(Sales[[#This Row],[store_no]],Stores[store_no],0))</f>
        <v>96400</v>
      </c>
      <c r="J5532" s="4" t="str">
        <f>INDEX(Departments[dept_name],MATCH(Sales[[#This Row],[dept_no]],Departments[dept_no],0))</f>
        <v>Outdoors</v>
      </c>
      <c r="K5532" s="4" t="str">
        <f>CONCATENATE(Sales[[#This Row],[region]],Sales[[#This Row],[storetype]])</f>
        <v>3A</v>
      </c>
      <c r="L5532" s="4">
        <f>INDEX(RegionStoreCount[Store Count],MATCH(Sales[[#This Row],[RegionStoretype]],RegionStoreCount[Region/Type],0))</f>
        <v>9</v>
      </c>
      <c r="M5532" s="4">
        <f>AND(Sales[[#This Row],[date]]&lt;=TY_YTDMax,Sales[[#This Row],[date]]&gt;=TY_YTDMin)*Sales[[#This Row],[sales]]</f>
        <v>50575.403200000001</v>
      </c>
      <c r="N5532" s="4">
        <f>AND(Sales[[#This Row],[date]]&lt;=LY_YTDMax,Sales[[#This Row],[date]]&gt;=LY_YTDMin)*Sales[[#This Row],[sales]]</f>
        <v>0</v>
      </c>
      <c r="O5532" s="4">
        <f>AND(Sales[[#This Row],[date]]&gt;=YoY_Min,Sales[[#This Row],[date]]&lt;=TY_YTDMax)*(Sales[[#This Row],[sales]]/Sales[[#This Row],[sqft]])</f>
        <v>0.52464111203319508</v>
      </c>
      <c r="P5532" s="4">
        <f>SUMIF(Sales[RegionStoretype],Sales[[#This Row],[RegionStoretype]],Sales[YoY_SSF])/Sales[[#This Row],[Region_TypeCount]]</f>
        <v>53.603836561720975</v>
      </c>
    </row>
    <row r="5533" spans="1:16" x14ac:dyDescent="0.25">
      <c r="A5533" s="1">
        <v>43119</v>
      </c>
      <c r="B5533">
        <v>14</v>
      </c>
      <c r="C5533">
        <v>19</v>
      </c>
      <c r="D5533">
        <v>43.213499999999996</v>
      </c>
      <c r="E5533">
        <f>INDEX(Stores[region],MATCH(Sales[[#This Row],[store_no]],Stores[store_no],0))</f>
        <v>3</v>
      </c>
      <c r="F5533" t="str">
        <f>INDEX(Stores[storetype],MATCH(Sales[[#This Row],[store_no]],Stores[store_no],0))</f>
        <v>A</v>
      </c>
      <c r="G5533" t="str">
        <f>INDEX(Stores[location_city],MATCH(Sales[[#This Row],[store_no]],Stores[store_no],0))</f>
        <v>Bismarck</v>
      </c>
      <c r="H5533" t="str">
        <f>INDEX(Stores[location_state],MATCH(Sales[[#This Row],[store_no]],Stores[store_no],0))</f>
        <v>North Dakota</v>
      </c>
      <c r="I5533">
        <f>INDEX(Stores[sqft],MATCH(Sales[[#This Row],[store_no]],Stores[store_no],0))</f>
        <v>96400</v>
      </c>
      <c r="J5533" s="4" t="str">
        <f>INDEX(Departments[dept_name],MATCH(Sales[[#This Row],[dept_no]],Departments[dept_no],0))</f>
        <v>Tools</v>
      </c>
      <c r="K5533" s="4" t="str">
        <f>CONCATENATE(Sales[[#This Row],[region]],Sales[[#This Row],[storetype]])</f>
        <v>3A</v>
      </c>
      <c r="L5533" s="4">
        <f>INDEX(RegionStoreCount[Store Count],MATCH(Sales[[#This Row],[RegionStoretype]],RegionStoreCount[Region/Type],0))</f>
        <v>9</v>
      </c>
      <c r="M5533" s="4">
        <f>AND(Sales[[#This Row],[date]]&lt;=TY_YTDMax,Sales[[#This Row],[date]]&gt;=TY_YTDMin)*Sales[[#This Row],[sales]]</f>
        <v>43.213499999999996</v>
      </c>
      <c r="N5533" s="4">
        <f>AND(Sales[[#This Row],[date]]&lt;=LY_YTDMax,Sales[[#This Row],[date]]&gt;=LY_YTDMin)*Sales[[#This Row],[sales]]</f>
        <v>0</v>
      </c>
      <c r="O5533" s="4">
        <f>AND(Sales[[#This Row],[date]]&gt;=YoY_Min,Sales[[#This Row],[date]]&lt;=TY_YTDMax)*(Sales[[#This Row],[sales]]/Sales[[#This Row],[sqft]])</f>
        <v>4.4827282157676343E-4</v>
      </c>
      <c r="P5533" s="4">
        <f>SUMIF(Sales[RegionStoretype],Sales[[#This Row],[RegionStoretype]],Sales[YoY_SSF])/Sales[[#This Row],[Region_TypeCount]]</f>
        <v>53.603836561720975</v>
      </c>
    </row>
    <row r="5534" spans="1:16" x14ac:dyDescent="0.25">
      <c r="A5534" s="1">
        <v>43119</v>
      </c>
      <c r="B5534">
        <v>15</v>
      </c>
      <c r="C5534">
        <v>10</v>
      </c>
      <c r="D5534">
        <v>41218.578699999998</v>
      </c>
      <c r="E5534">
        <f>INDEX(Stores[region],MATCH(Sales[[#This Row],[store_no]],Stores[store_no],0))</f>
        <v>2</v>
      </c>
      <c r="F5534" t="str">
        <f>INDEX(Stores[storetype],MATCH(Sales[[#This Row],[store_no]],Stores[store_no],0))</f>
        <v>B</v>
      </c>
      <c r="G5534" t="str">
        <f>INDEX(Stores[location_city],MATCH(Sales[[#This Row],[store_no]],Stores[store_no],0))</f>
        <v>Rochester</v>
      </c>
      <c r="H5534" t="str">
        <f>INDEX(Stores[location_state],MATCH(Sales[[#This Row],[store_no]],Stores[store_no],0))</f>
        <v>Minnesota</v>
      </c>
      <c r="I5534">
        <f>INDEX(Stores[sqft],MATCH(Sales[[#This Row],[store_no]],Stores[store_no],0))</f>
        <v>128100</v>
      </c>
      <c r="J5534" s="4" t="str">
        <f>INDEX(Departments[dept_name],MATCH(Sales[[#This Row],[dept_no]],Departments[dept_no],0))</f>
        <v>Health</v>
      </c>
      <c r="K5534" s="4" t="str">
        <f>CONCATENATE(Sales[[#This Row],[region]],Sales[[#This Row],[storetype]])</f>
        <v>2B</v>
      </c>
      <c r="L5534" s="4">
        <f>INDEX(RegionStoreCount[Store Count],MATCH(Sales[[#This Row],[RegionStoretype]],RegionStoreCount[Region/Type],0))</f>
        <v>6</v>
      </c>
      <c r="M5534" s="4">
        <f>AND(Sales[[#This Row],[date]]&lt;=TY_YTDMax,Sales[[#This Row],[date]]&gt;=TY_YTDMin)*Sales[[#This Row],[sales]]</f>
        <v>41218.578699999998</v>
      </c>
      <c r="N5534" s="4">
        <f>AND(Sales[[#This Row],[date]]&lt;=LY_YTDMax,Sales[[#This Row],[date]]&gt;=LY_YTDMin)*Sales[[#This Row],[sales]]</f>
        <v>0</v>
      </c>
      <c r="O5534" s="4">
        <f>AND(Sales[[#This Row],[date]]&gt;=YoY_Min,Sales[[#This Row],[date]]&lt;=TY_YTDMax)*(Sales[[#This Row],[sales]]/Sales[[#This Row],[sqft]])</f>
        <v>0.32176876424668227</v>
      </c>
      <c r="P5534" s="4">
        <f>SUMIF(Sales[RegionStoretype],Sales[[#This Row],[RegionStoretype]],Sales[YoY_SSF])/Sales[[#This Row],[Region_TypeCount]]</f>
        <v>58.393757732919049</v>
      </c>
    </row>
    <row r="5535" spans="1:16" x14ac:dyDescent="0.25">
      <c r="A5535" s="1">
        <v>43119</v>
      </c>
      <c r="B5535">
        <v>15</v>
      </c>
      <c r="C5535">
        <v>11</v>
      </c>
      <c r="D5535">
        <v>38615.994400000003</v>
      </c>
      <c r="E5535">
        <f>INDEX(Stores[region],MATCH(Sales[[#This Row],[store_no]],Stores[store_no],0))</f>
        <v>2</v>
      </c>
      <c r="F5535" t="str">
        <f>INDEX(Stores[storetype],MATCH(Sales[[#This Row],[store_no]],Stores[store_no],0))</f>
        <v>B</v>
      </c>
      <c r="G5535" t="str">
        <f>INDEX(Stores[location_city],MATCH(Sales[[#This Row],[store_no]],Stores[store_no],0))</f>
        <v>Rochester</v>
      </c>
      <c r="H5535" t="str">
        <f>INDEX(Stores[location_state],MATCH(Sales[[#This Row],[store_no]],Stores[store_no],0))</f>
        <v>Minnesota</v>
      </c>
      <c r="I5535">
        <f>INDEX(Stores[sqft],MATCH(Sales[[#This Row],[store_no]],Stores[store_no],0))</f>
        <v>128100</v>
      </c>
      <c r="J5535" s="4" t="str">
        <f>INDEX(Departments[dept_name],MATCH(Sales[[#This Row],[dept_no]],Departments[dept_no],0))</f>
        <v>Home</v>
      </c>
      <c r="K5535" s="4" t="str">
        <f>CONCATENATE(Sales[[#This Row],[region]],Sales[[#This Row],[storetype]])</f>
        <v>2B</v>
      </c>
      <c r="L5535" s="4">
        <f>INDEX(RegionStoreCount[Store Count],MATCH(Sales[[#This Row],[RegionStoretype]],RegionStoreCount[Region/Type],0))</f>
        <v>6</v>
      </c>
      <c r="M5535" s="4">
        <f>AND(Sales[[#This Row],[date]]&lt;=TY_YTDMax,Sales[[#This Row],[date]]&gt;=TY_YTDMin)*Sales[[#This Row],[sales]]</f>
        <v>38615.994400000003</v>
      </c>
      <c r="N5535" s="4">
        <f>AND(Sales[[#This Row],[date]]&lt;=LY_YTDMax,Sales[[#This Row],[date]]&gt;=LY_YTDMin)*Sales[[#This Row],[sales]]</f>
        <v>0</v>
      </c>
      <c r="O5535" s="4">
        <f>AND(Sales[[#This Row],[date]]&gt;=YoY_Min,Sales[[#This Row],[date]]&lt;=TY_YTDMax)*(Sales[[#This Row],[sales]]/Sales[[#This Row],[sqft]])</f>
        <v>0.30145194691647154</v>
      </c>
      <c r="P5535" s="4">
        <f>SUMIF(Sales[RegionStoretype],Sales[[#This Row],[RegionStoretype]],Sales[YoY_SSF])/Sales[[#This Row],[Region_TypeCount]]</f>
        <v>58.393757732919049</v>
      </c>
    </row>
    <row r="5536" spans="1:16" x14ac:dyDescent="0.25">
      <c r="A5536" s="1">
        <v>43119</v>
      </c>
      <c r="B5536">
        <v>15</v>
      </c>
      <c r="C5536">
        <v>19</v>
      </c>
      <c r="D5536">
        <v>62005.092600000004</v>
      </c>
      <c r="E5536">
        <f>INDEX(Stores[region],MATCH(Sales[[#This Row],[store_no]],Stores[store_no],0))</f>
        <v>2</v>
      </c>
      <c r="F5536" t="str">
        <f>INDEX(Stores[storetype],MATCH(Sales[[#This Row],[store_no]],Stores[store_no],0))</f>
        <v>B</v>
      </c>
      <c r="G5536" t="str">
        <f>INDEX(Stores[location_city],MATCH(Sales[[#This Row],[store_no]],Stores[store_no],0))</f>
        <v>Rochester</v>
      </c>
      <c r="H5536" t="str">
        <f>INDEX(Stores[location_state],MATCH(Sales[[#This Row],[store_no]],Stores[store_no],0))</f>
        <v>Minnesota</v>
      </c>
      <c r="I5536">
        <f>INDEX(Stores[sqft],MATCH(Sales[[#This Row],[store_no]],Stores[store_no],0))</f>
        <v>128100</v>
      </c>
      <c r="J5536" s="4" t="str">
        <f>INDEX(Departments[dept_name],MATCH(Sales[[#This Row],[dept_no]],Departments[dept_no],0))</f>
        <v>Tools</v>
      </c>
      <c r="K5536" s="4" t="str">
        <f>CONCATENATE(Sales[[#This Row],[region]],Sales[[#This Row],[storetype]])</f>
        <v>2B</v>
      </c>
      <c r="L5536" s="4">
        <f>INDEX(RegionStoreCount[Store Count],MATCH(Sales[[#This Row],[RegionStoretype]],RegionStoreCount[Region/Type],0))</f>
        <v>6</v>
      </c>
      <c r="M5536" s="4">
        <f>AND(Sales[[#This Row],[date]]&lt;=TY_YTDMax,Sales[[#This Row],[date]]&gt;=TY_YTDMin)*Sales[[#This Row],[sales]]</f>
        <v>62005.092600000004</v>
      </c>
      <c r="N5536" s="4">
        <f>AND(Sales[[#This Row],[date]]&lt;=LY_YTDMax,Sales[[#This Row],[date]]&gt;=LY_YTDMin)*Sales[[#This Row],[sales]]</f>
        <v>0</v>
      </c>
      <c r="O5536" s="4">
        <f>AND(Sales[[#This Row],[date]]&gt;=YoY_Min,Sales[[#This Row],[date]]&lt;=TY_YTDMax)*(Sales[[#This Row],[sales]]/Sales[[#This Row],[sqft]])</f>
        <v>0.48403663231850119</v>
      </c>
      <c r="P5536" s="4">
        <f>SUMIF(Sales[RegionStoretype],Sales[[#This Row],[RegionStoretype]],Sales[YoY_SSF])/Sales[[#This Row],[Region_TypeCount]]</f>
        <v>58.393757732919049</v>
      </c>
    </row>
    <row r="5537" spans="1:16" x14ac:dyDescent="0.25">
      <c r="A5537" s="1">
        <v>43119</v>
      </c>
      <c r="B5537">
        <v>16</v>
      </c>
      <c r="C5537">
        <v>3</v>
      </c>
      <c r="D5537">
        <v>307362.62829999998</v>
      </c>
      <c r="E5537">
        <f>INDEX(Stores[region],MATCH(Sales[[#This Row],[store_no]],Stores[store_no],0))</f>
        <v>2</v>
      </c>
      <c r="F5537" t="str">
        <f>INDEX(Stores[storetype],MATCH(Sales[[#This Row],[store_no]],Stores[store_no],0))</f>
        <v>B</v>
      </c>
      <c r="G5537" t="str">
        <f>INDEX(Stores[location_city],MATCH(Sales[[#This Row],[store_no]],Stores[store_no],0))</f>
        <v>Saint Paul</v>
      </c>
      <c r="H5537" t="str">
        <f>INDEX(Stores[location_state],MATCH(Sales[[#This Row],[store_no]],Stores[store_no],0))</f>
        <v>Minnesota</v>
      </c>
      <c r="I5537">
        <f>INDEX(Stores[sqft],MATCH(Sales[[#This Row],[store_no]],Stores[store_no],0))</f>
        <v>180400</v>
      </c>
      <c r="J5537" s="4" t="str">
        <f>INDEX(Departments[dept_name],MATCH(Sales[[#This Row],[dept_no]],Departments[dept_no],0))</f>
        <v>Beauty</v>
      </c>
      <c r="K5537" s="4" t="str">
        <f>CONCATENATE(Sales[[#This Row],[region]],Sales[[#This Row],[storetype]])</f>
        <v>2B</v>
      </c>
      <c r="L5537" s="4">
        <f>INDEX(RegionStoreCount[Store Count],MATCH(Sales[[#This Row],[RegionStoretype]],RegionStoreCount[Region/Type],0))</f>
        <v>6</v>
      </c>
      <c r="M5537" s="4">
        <f>AND(Sales[[#This Row],[date]]&lt;=TY_YTDMax,Sales[[#This Row],[date]]&gt;=TY_YTDMin)*Sales[[#This Row],[sales]]</f>
        <v>307362.62829999998</v>
      </c>
      <c r="N5537" s="4">
        <f>AND(Sales[[#This Row],[date]]&lt;=LY_YTDMax,Sales[[#This Row],[date]]&gt;=LY_YTDMin)*Sales[[#This Row],[sales]]</f>
        <v>0</v>
      </c>
      <c r="O5537" s="4">
        <f>AND(Sales[[#This Row],[date]]&gt;=YoY_Min,Sales[[#This Row],[date]]&lt;=TY_YTDMax)*(Sales[[#This Row],[sales]]/Sales[[#This Row],[sqft]])</f>
        <v>1.7037839706208424</v>
      </c>
      <c r="P5537" s="4">
        <f>SUMIF(Sales[RegionStoretype],Sales[[#This Row],[RegionStoretype]],Sales[YoY_SSF])/Sales[[#This Row],[Region_TypeCount]]</f>
        <v>58.393757732919049</v>
      </c>
    </row>
    <row r="5538" spans="1:16" x14ac:dyDescent="0.25">
      <c r="A5538" s="1">
        <v>43119</v>
      </c>
      <c r="B5538">
        <v>16</v>
      </c>
      <c r="C5538">
        <v>6</v>
      </c>
      <c r="D5538">
        <v>28199.725100000003</v>
      </c>
      <c r="E5538">
        <f>INDEX(Stores[region],MATCH(Sales[[#This Row],[store_no]],Stores[store_no],0))</f>
        <v>2</v>
      </c>
      <c r="F5538" t="str">
        <f>INDEX(Stores[storetype],MATCH(Sales[[#This Row],[store_no]],Stores[store_no],0))</f>
        <v>B</v>
      </c>
      <c r="G5538" t="str">
        <f>INDEX(Stores[location_city],MATCH(Sales[[#This Row],[store_no]],Stores[store_no],0))</f>
        <v>Saint Paul</v>
      </c>
      <c r="H5538" t="str">
        <f>INDEX(Stores[location_state],MATCH(Sales[[#This Row],[store_no]],Stores[store_no],0))</f>
        <v>Minnesota</v>
      </c>
      <c r="I5538">
        <f>INDEX(Stores[sqft],MATCH(Sales[[#This Row],[store_no]],Stores[store_no],0))</f>
        <v>180400</v>
      </c>
      <c r="J5538" s="4" t="str">
        <f>INDEX(Departments[dept_name],MATCH(Sales[[#This Row],[dept_no]],Departments[dept_no],0))</f>
        <v>Computers</v>
      </c>
      <c r="K5538" s="4" t="str">
        <f>CONCATENATE(Sales[[#This Row],[region]],Sales[[#This Row],[storetype]])</f>
        <v>2B</v>
      </c>
      <c r="L5538" s="4">
        <f>INDEX(RegionStoreCount[Store Count],MATCH(Sales[[#This Row],[RegionStoretype]],RegionStoreCount[Region/Type],0))</f>
        <v>6</v>
      </c>
      <c r="M5538" s="4">
        <f>AND(Sales[[#This Row],[date]]&lt;=TY_YTDMax,Sales[[#This Row],[date]]&gt;=TY_YTDMin)*Sales[[#This Row],[sales]]</f>
        <v>28199.725100000003</v>
      </c>
      <c r="N5538" s="4">
        <f>AND(Sales[[#This Row],[date]]&lt;=LY_YTDMax,Sales[[#This Row],[date]]&gt;=LY_YTDMin)*Sales[[#This Row],[sales]]</f>
        <v>0</v>
      </c>
      <c r="O5538" s="4">
        <f>AND(Sales[[#This Row],[date]]&gt;=YoY_Min,Sales[[#This Row],[date]]&lt;=TY_YTDMax)*(Sales[[#This Row],[sales]]/Sales[[#This Row],[sqft]])</f>
        <v>0.15631776662971178</v>
      </c>
      <c r="P5538" s="4">
        <f>SUMIF(Sales[RegionStoretype],Sales[[#This Row],[RegionStoretype]],Sales[YoY_SSF])/Sales[[#This Row],[Region_TypeCount]]</f>
        <v>58.393757732919049</v>
      </c>
    </row>
    <row r="5539" spans="1:16" x14ac:dyDescent="0.25">
      <c r="A5539" s="1">
        <v>43119</v>
      </c>
      <c r="B5539">
        <v>16</v>
      </c>
      <c r="C5539">
        <v>20</v>
      </c>
      <c r="D5539">
        <v>1979.6768000000002</v>
      </c>
      <c r="E5539">
        <f>INDEX(Stores[region],MATCH(Sales[[#This Row],[store_no]],Stores[store_no],0))</f>
        <v>2</v>
      </c>
      <c r="F5539" t="str">
        <f>INDEX(Stores[storetype],MATCH(Sales[[#This Row],[store_no]],Stores[store_no],0))</f>
        <v>B</v>
      </c>
      <c r="G5539" t="str">
        <f>INDEX(Stores[location_city],MATCH(Sales[[#This Row],[store_no]],Stores[store_no],0))</f>
        <v>Saint Paul</v>
      </c>
      <c r="H5539" t="str">
        <f>INDEX(Stores[location_state],MATCH(Sales[[#This Row],[store_no]],Stores[store_no],0))</f>
        <v>Minnesota</v>
      </c>
      <c r="I5539">
        <f>INDEX(Stores[sqft],MATCH(Sales[[#This Row],[store_no]],Stores[store_no],0))</f>
        <v>180400</v>
      </c>
      <c r="J5539" s="4" t="str">
        <f>INDEX(Departments[dept_name],MATCH(Sales[[#This Row],[dept_no]],Departments[dept_no],0))</f>
        <v>Toys</v>
      </c>
      <c r="K5539" s="4" t="str">
        <f>CONCATENATE(Sales[[#This Row],[region]],Sales[[#This Row],[storetype]])</f>
        <v>2B</v>
      </c>
      <c r="L5539" s="4">
        <f>INDEX(RegionStoreCount[Store Count],MATCH(Sales[[#This Row],[RegionStoretype]],RegionStoreCount[Region/Type],0))</f>
        <v>6</v>
      </c>
      <c r="M5539" s="4">
        <f>AND(Sales[[#This Row],[date]]&lt;=TY_YTDMax,Sales[[#This Row],[date]]&gt;=TY_YTDMin)*Sales[[#This Row],[sales]]</f>
        <v>1979.6768000000002</v>
      </c>
      <c r="N5539" s="4">
        <f>AND(Sales[[#This Row],[date]]&lt;=LY_YTDMax,Sales[[#This Row],[date]]&gt;=LY_YTDMin)*Sales[[#This Row],[sales]]</f>
        <v>0</v>
      </c>
      <c r="O5539" s="4">
        <f>AND(Sales[[#This Row],[date]]&gt;=YoY_Min,Sales[[#This Row],[date]]&lt;=TY_YTDMax)*(Sales[[#This Row],[sales]]/Sales[[#This Row],[sqft]])</f>
        <v>1.0973818181818184E-2</v>
      </c>
      <c r="P5539" s="4">
        <f>SUMIF(Sales[RegionStoretype],Sales[[#This Row],[RegionStoretype]],Sales[YoY_SSF])/Sales[[#This Row],[Region_TypeCount]]</f>
        <v>58.393757732919049</v>
      </c>
    </row>
    <row r="5540" spans="1:16" x14ac:dyDescent="0.25">
      <c r="A5540" s="1">
        <v>43119</v>
      </c>
      <c r="B5540">
        <v>17</v>
      </c>
      <c r="C5540">
        <v>10</v>
      </c>
      <c r="D5540">
        <v>16449.378699999997</v>
      </c>
      <c r="E5540">
        <f>INDEX(Stores[region],MATCH(Sales[[#This Row],[store_no]],Stores[store_no],0))</f>
        <v>3</v>
      </c>
      <c r="F5540" t="str">
        <f>INDEX(Stores[storetype],MATCH(Sales[[#This Row],[store_no]],Stores[store_no],0))</f>
        <v>B</v>
      </c>
      <c r="G5540" t="str">
        <f>INDEX(Stores[location_city],MATCH(Sales[[#This Row],[store_no]],Stores[store_no],0))</f>
        <v>Fargo</v>
      </c>
      <c r="H5540" t="str">
        <f>INDEX(Stores[location_state],MATCH(Sales[[#This Row],[store_no]],Stores[store_no],0))</f>
        <v>North Dakota</v>
      </c>
      <c r="I5540">
        <f>INDEX(Stores[sqft],MATCH(Sales[[#This Row],[store_no]],Stores[store_no],0))</f>
        <v>211600</v>
      </c>
      <c r="J5540" s="4" t="str">
        <f>INDEX(Departments[dept_name],MATCH(Sales[[#This Row],[dept_no]],Departments[dept_no],0))</f>
        <v>Health</v>
      </c>
      <c r="K5540" s="4" t="str">
        <f>CONCATENATE(Sales[[#This Row],[region]],Sales[[#This Row],[storetype]])</f>
        <v>3B</v>
      </c>
      <c r="L5540" s="4">
        <f>INDEX(RegionStoreCount[Store Count],MATCH(Sales[[#This Row],[RegionStoretype]],RegionStoreCount[Region/Type],0))</f>
        <v>4</v>
      </c>
      <c r="M5540" s="4">
        <f>AND(Sales[[#This Row],[date]]&lt;=TY_YTDMax,Sales[[#This Row],[date]]&gt;=TY_YTDMin)*Sales[[#This Row],[sales]]</f>
        <v>16449.378699999997</v>
      </c>
      <c r="N5540" s="4">
        <f>AND(Sales[[#This Row],[date]]&lt;=LY_YTDMax,Sales[[#This Row],[date]]&gt;=LY_YTDMin)*Sales[[#This Row],[sales]]</f>
        <v>0</v>
      </c>
      <c r="O5540" s="4">
        <f>AND(Sales[[#This Row],[date]]&gt;=YoY_Min,Sales[[#This Row],[date]]&lt;=TY_YTDMax)*(Sales[[#This Row],[sales]]/Sales[[#This Row],[sqft]])</f>
        <v>7.7738084593572773E-2</v>
      </c>
      <c r="P5540" s="4">
        <f>SUMIF(Sales[RegionStoretype],Sales[[#This Row],[RegionStoretype]],Sales[YoY_SSF])/Sales[[#This Row],[Region_TypeCount]]</f>
        <v>58.312187288105562</v>
      </c>
    </row>
    <row r="5541" spans="1:16" x14ac:dyDescent="0.25">
      <c r="A5541" s="1">
        <v>43119</v>
      </c>
      <c r="B5541">
        <v>18</v>
      </c>
      <c r="C5541">
        <v>16</v>
      </c>
      <c r="D5541">
        <v>196187.6961</v>
      </c>
      <c r="E5541">
        <f>INDEX(Stores[region],MATCH(Sales[[#This Row],[store_no]],Stores[store_no],0))</f>
        <v>2</v>
      </c>
      <c r="F5541" t="str">
        <f>INDEX(Stores[storetype],MATCH(Sales[[#This Row],[store_no]],Stores[store_no],0))</f>
        <v>B</v>
      </c>
      <c r="G5541" t="str">
        <f>INDEX(Stores[location_city],MATCH(Sales[[#This Row],[store_no]],Stores[store_no],0))</f>
        <v>Chicago</v>
      </c>
      <c r="H5541" t="str">
        <f>INDEX(Stores[location_state],MATCH(Sales[[#This Row],[store_no]],Stores[store_no],0))</f>
        <v>Illinois</v>
      </c>
      <c r="I5541">
        <f>INDEX(Stores[sqft],MATCH(Sales[[#This Row],[store_no]],Stores[store_no],0))</f>
        <v>120700</v>
      </c>
      <c r="J5541" s="4" t="str">
        <f>INDEX(Departments[dept_name],MATCH(Sales[[#This Row],[dept_no]],Departments[dept_no],0))</f>
        <v>Outdoors</v>
      </c>
      <c r="K5541" s="4" t="str">
        <f>CONCATENATE(Sales[[#This Row],[region]],Sales[[#This Row],[storetype]])</f>
        <v>2B</v>
      </c>
      <c r="L5541" s="4">
        <f>INDEX(RegionStoreCount[Store Count],MATCH(Sales[[#This Row],[RegionStoretype]],RegionStoreCount[Region/Type],0))</f>
        <v>6</v>
      </c>
      <c r="M5541" s="4">
        <f>AND(Sales[[#This Row],[date]]&lt;=TY_YTDMax,Sales[[#This Row],[date]]&gt;=TY_YTDMin)*Sales[[#This Row],[sales]]</f>
        <v>196187.6961</v>
      </c>
      <c r="N5541" s="4">
        <f>AND(Sales[[#This Row],[date]]&lt;=LY_YTDMax,Sales[[#This Row],[date]]&gt;=LY_YTDMin)*Sales[[#This Row],[sales]]</f>
        <v>0</v>
      </c>
      <c r="O5541" s="4">
        <f>AND(Sales[[#This Row],[date]]&gt;=YoY_Min,Sales[[#This Row],[date]]&lt;=TY_YTDMax)*(Sales[[#This Row],[sales]]/Sales[[#This Row],[sqft]])</f>
        <v>1.6254158748964374</v>
      </c>
      <c r="P5541" s="4">
        <f>SUMIF(Sales[RegionStoretype],Sales[[#This Row],[RegionStoretype]],Sales[YoY_SSF])/Sales[[#This Row],[Region_TypeCount]]</f>
        <v>58.393757732919049</v>
      </c>
    </row>
    <row r="5542" spans="1:16" x14ac:dyDescent="0.25">
      <c r="A5542" s="1">
        <v>43119</v>
      </c>
      <c r="B5542">
        <v>18</v>
      </c>
      <c r="C5542">
        <v>18</v>
      </c>
      <c r="D5542">
        <v>11469.5707</v>
      </c>
      <c r="E5542">
        <f>INDEX(Stores[region],MATCH(Sales[[#This Row],[store_no]],Stores[store_no],0))</f>
        <v>2</v>
      </c>
      <c r="F5542" t="str">
        <f>INDEX(Stores[storetype],MATCH(Sales[[#This Row],[store_no]],Stores[store_no],0))</f>
        <v>B</v>
      </c>
      <c r="G5542" t="str">
        <f>INDEX(Stores[location_city],MATCH(Sales[[#This Row],[store_no]],Stores[store_no],0))</f>
        <v>Chicago</v>
      </c>
      <c r="H5542" t="str">
        <f>INDEX(Stores[location_state],MATCH(Sales[[#This Row],[store_no]],Stores[store_no],0))</f>
        <v>Illinois</v>
      </c>
      <c r="I5542">
        <f>INDEX(Stores[sqft],MATCH(Sales[[#This Row],[store_no]],Stores[store_no],0))</f>
        <v>120700</v>
      </c>
      <c r="J5542" s="4" t="str">
        <f>INDEX(Departments[dept_name],MATCH(Sales[[#This Row],[dept_no]],Departments[dept_no],0))</f>
        <v>Sports</v>
      </c>
      <c r="K5542" s="4" t="str">
        <f>CONCATENATE(Sales[[#This Row],[region]],Sales[[#This Row],[storetype]])</f>
        <v>2B</v>
      </c>
      <c r="L5542" s="4">
        <f>INDEX(RegionStoreCount[Store Count],MATCH(Sales[[#This Row],[RegionStoretype]],RegionStoreCount[Region/Type],0))</f>
        <v>6</v>
      </c>
      <c r="M5542" s="4">
        <f>AND(Sales[[#This Row],[date]]&lt;=TY_YTDMax,Sales[[#This Row],[date]]&gt;=TY_YTDMin)*Sales[[#This Row],[sales]]</f>
        <v>11469.5707</v>
      </c>
      <c r="N5542" s="4">
        <f>AND(Sales[[#This Row],[date]]&lt;=LY_YTDMax,Sales[[#This Row],[date]]&gt;=LY_YTDMin)*Sales[[#This Row],[sales]]</f>
        <v>0</v>
      </c>
      <c r="O5542" s="4">
        <f>AND(Sales[[#This Row],[date]]&gt;=YoY_Min,Sales[[#This Row],[date]]&lt;=TY_YTDMax)*(Sales[[#This Row],[sales]]/Sales[[#This Row],[sqft]])</f>
        <v>9.5025440762220387E-2</v>
      </c>
      <c r="P5542" s="4">
        <f>SUMIF(Sales[RegionStoretype],Sales[[#This Row],[RegionStoretype]],Sales[YoY_SSF])/Sales[[#This Row],[Region_TypeCount]]</f>
        <v>58.393757732919049</v>
      </c>
    </row>
    <row r="5543" spans="1:16" x14ac:dyDescent="0.25">
      <c r="A5543" s="1">
        <v>43119</v>
      </c>
      <c r="B5543">
        <v>19</v>
      </c>
      <c r="C5543">
        <v>6</v>
      </c>
      <c r="D5543">
        <v>16386.3789</v>
      </c>
      <c r="E5543">
        <f>INDEX(Stores[region],MATCH(Sales[[#This Row],[store_no]],Stores[store_no],0))</f>
        <v>3</v>
      </c>
      <c r="F5543" t="str">
        <f>INDEX(Stores[storetype],MATCH(Sales[[#This Row],[store_no]],Stores[store_no],0))</f>
        <v>A</v>
      </c>
      <c r="G5543" t="str">
        <f>INDEX(Stores[location_city],MATCH(Sales[[#This Row],[store_no]],Stores[store_no],0))</f>
        <v>Des Moines</v>
      </c>
      <c r="H5543" t="str">
        <f>INDEX(Stores[location_state],MATCH(Sales[[#This Row],[store_no]],Stores[store_no],0))</f>
        <v>Iowa</v>
      </c>
      <c r="I5543">
        <f>INDEX(Stores[sqft],MATCH(Sales[[#This Row],[store_no]],Stores[store_no],0))</f>
        <v>197600</v>
      </c>
      <c r="J5543" s="4" t="str">
        <f>INDEX(Departments[dept_name],MATCH(Sales[[#This Row],[dept_no]],Departments[dept_no],0))</f>
        <v>Computers</v>
      </c>
      <c r="K5543" s="4" t="str">
        <f>CONCATENATE(Sales[[#This Row],[region]],Sales[[#This Row],[storetype]])</f>
        <v>3A</v>
      </c>
      <c r="L5543" s="4">
        <f>INDEX(RegionStoreCount[Store Count],MATCH(Sales[[#This Row],[RegionStoretype]],RegionStoreCount[Region/Type],0))</f>
        <v>9</v>
      </c>
      <c r="M5543" s="4">
        <f>AND(Sales[[#This Row],[date]]&lt;=TY_YTDMax,Sales[[#This Row],[date]]&gt;=TY_YTDMin)*Sales[[#This Row],[sales]]</f>
        <v>16386.3789</v>
      </c>
      <c r="N5543" s="4">
        <f>AND(Sales[[#This Row],[date]]&lt;=LY_YTDMax,Sales[[#This Row],[date]]&gt;=LY_YTDMin)*Sales[[#This Row],[sales]]</f>
        <v>0</v>
      </c>
      <c r="O5543" s="4">
        <f>AND(Sales[[#This Row],[date]]&gt;=YoY_Min,Sales[[#This Row],[date]]&lt;=TY_YTDMax)*(Sales[[#This Row],[sales]]/Sales[[#This Row],[sqft]])</f>
        <v>8.292701872469635E-2</v>
      </c>
      <c r="P5543" s="4">
        <f>SUMIF(Sales[RegionStoretype],Sales[[#This Row],[RegionStoretype]],Sales[YoY_SSF])/Sales[[#This Row],[Region_TypeCount]]</f>
        <v>53.603836561720975</v>
      </c>
    </row>
    <row r="5544" spans="1:16" x14ac:dyDescent="0.25">
      <c r="A5544" s="1">
        <v>43119</v>
      </c>
      <c r="B5544">
        <v>20</v>
      </c>
      <c r="C5544">
        <v>12</v>
      </c>
      <c r="D5544">
        <v>1158.0967999999998</v>
      </c>
      <c r="E5544">
        <f>INDEX(Stores[region],MATCH(Sales[[#This Row],[store_no]],Stores[store_no],0))</f>
        <v>1</v>
      </c>
      <c r="F5544" t="str">
        <f>INDEX(Stores[storetype],MATCH(Sales[[#This Row],[store_no]],Stores[store_no],0))</f>
        <v>A</v>
      </c>
      <c r="G5544" t="str">
        <f>INDEX(Stores[location_city],MATCH(Sales[[#This Row],[store_no]],Stores[store_no],0))</f>
        <v>South Bend</v>
      </c>
      <c r="H5544" t="str">
        <f>INDEX(Stores[location_state],MATCH(Sales[[#This Row],[store_no]],Stores[store_no],0))</f>
        <v>Indiana</v>
      </c>
      <c r="I5544">
        <f>INDEX(Stores[sqft],MATCH(Sales[[#This Row],[store_no]],Stores[store_no],0))</f>
        <v>39700</v>
      </c>
      <c r="J5544" s="4" t="str">
        <f>INDEX(Departments[dept_name],MATCH(Sales[[#This Row],[dept_no]],Departments[dept_no],0))</f>
        <v>Jewelery</v>
      </c>
      <c r="K5544" s="4" t="str">
        <f>CONCATENATE(Sales[[#This Row],[region]],Sales[[#This Row],[storetype]])</f>
        <v>1A</v>
      </c>
      <c r="L5544" s="4">
        <f>INDEX(RegionStoreCount[Store Count],MATCH(Sales[[#This Row],[RegionStoretype]],RegionStoreCount[Region/Type],0))</f>
        <v>5</v>
      </c>
      <c r="M5544" s="4">
        <f>AND(Sales[[#This Row],[date]]&lt;=TY_YTDMax,Sales[[#This Row],[date]]&gt;=TY_YTDMin)*Sales[[#This Row],[sales]]</f>
        <v>1158.0967999999998</v>
      </c>
      <c r="N5544" s="4">
        <f>AND(Sales[[#This Row],[date]]&lt;=LY_YTDMax,Sales[[#This Row],[date]]&gt;=LY_YTDMin)*Sales[[#This Row],[sales]]</f>
        <v>0</v>
      </c>
      <c r="O5544" s="4">
        <f>AND(Sales[[#This Row],[date]]&gt;=YoY_Min,Sales[[#This Row],[date]]&lt;=TY_YTDMax)*(Sales[[#This Row],[sales]]/Sales[[#This Row],[sqft]])</f>
        <v>2.9171204030226695E-2</v>
      </c>
      <c r="P5544" s="4">
        <f>SUMIF(Sales[RegionStoretype],Sales[[#This Row],[RegionStoretype]],Sales[YoY_SSF])/Sales[[#This Row],[Region_TypeCount]]</f>
        <v>59.469551530910678</v>
      </c>
    </row>
    <row r="5545" spans="1:16" x14ac:dyDescent="0.25">
      <c r="A5545" s="1">
        <v>43119</v>
      </c>
      <c r="B5545">
        <v>20</v>
      </c>
      <c r="C5545">
        <v>15</v>
      </c>
      <c r="D5545">
        <v>48947.767599999999</v>
      </c>
      <c r="E5545">
        <f>INDEX(Stores[region],MATCH(Sales[[#This Row],[store_no]],Stores[store_no],0))</f>
        <v>1</v>
      </c>
      <c r="F5545" t="str">
        <f>INDEX(Stores[storetype],MATCH(Sales[[#This Row],[store_no]],Stores[store_no],0))</f>
        <v>A</v>
      </c>
      <c r="G5545" t="str">
        <f>INDEX(Stores[location_city],MATCH(Sales[[#This Row],[store_no]],Stores[store_no],0))</f>
        <v>South Bend</v>
      </c>
      <c r="H5545" t="str">
        <f>INDEX(Stores[location_state],MATCH(Sales[[#This Row],[store_no]],Stores[store_no],0))</f>
        <v>Indiana</v>
      </c>
      <c r="I5545">
        <f>INDEX(Stores[sqft],MATCH(Sales[[#This Row],[store_no]],Stores[store_no],0))</f>
        <v>39700</v>
      </c>
      <c r="J5545" s="4" t="str">
        <f>INDEX(Departments[dept_name],MATCH(Sales[[#This Row],[dept_no]],Departments[dept_no],0))</f>
        <v>Music</v>
      </c>
      <c r="K5545" s="4" t="str">
        <f>CONCATENATE(Sales[[#This Row],[region]],Sales[[#This Row],[storetype]])</f>
        <v>1A</v>
      </c>
      <c r="L5545" s="4">
        <f>INDEX(RegionStoreCount[Store Count],MATCH(Sales[[#This Row],[RegionStoretype]],RegionStoreCount[Region/Type],0))</f>
        <v>5</v>
      </c>
      <c r="M5545" s="4">
        <f>AND(Sales[[#This Row],[date]]&lt;=TY_YTDMax,Sales[[#This Row],[date]]&gt;=TY_YTDMin)*Sales[[#This Row],[sales]]</f>
        <v>48947.767599999999</v>
      </c>
      <c r="N5545" s="4">
        <f>AND(Sales[[#This Row],[date]]&lt;=LY_YTDMax,Sales[[#This Row],[date]]&gt;=LY_YTDMin)*Sales[[#This Row],[sales]]</f>
        <v>0</v>
      </c>
      <c r="O5545" s="4">
        <f>AND(Sales[[#This Row],[date]]&gt;=YoY_Min,Sales[[#This Row],[date]]&lt;=TY_YTDMax)*(Sales[[#This Row],[sales]]/Sales[[#This Row],[sqft]])</f>
        <v>1.2329412493702772</v>
      </c>
      <c r="P5545" s="4">
        <f>SUMIF(Sales[RegionStoretype],Sales[[#This Row],[RegionStoretype]],Sales[YoY_SSF])/Sales[[#This Row],[Region_TypeCount]]</f>
        <v>59.469551530910678</v>
      </c>
    </row>
    <row r="5546" spans="1:16" x14ac:dyDescent="0.25">
      <c r="A5546" s="1">
        <v>43119</v>
      </c>
      <c r="B5546">
        <v>21</v>
      </c>
      <c r="C5546">
        <v>5</v>
      </c>
      <c r="D5546">
        <v>343813.59390000004</v>
      </c>
      <c r="E5546">
        <f>INDEX(Stores[region],MATCH(Sales[[#This Row],[store_no]],Stores[store_no],0))</f>
        <v>2</v>
      </c>
      <c r="F5546" t="str">
        <f>INDEX(Stores[storetype],MATCH(Sales[[#This Row],[store_no]],Stores[store_no],0))</f>
        <v>B</v>
      </c>
      <c r="G5546" t="str">
        <f>INDEX(Stores[location_city],MATCH(Sales[[#This Row],[store_no]],Stores[store_no],0))</f>
        <v>Madison</v>
      </c>
      <c r="H5546" t="str">
        <f>INDEX(Stores[location_state],MATCH(Sales[[#This Row],[store_no]],Stores[store_no],0))</f>
        <v>Wisconsin</v>
      </c>
      <c r="I5546">
        <f>INDEX(Stores[sqft],MATCH(Sales[[#This Row],[store_no]],Stores[store_no],0))</f>
        <v>206400</v>
      </c>
      <c r="J5546" s="4" t="str">
        <f>INDEX(Departments[dept_name],MATCH(Sales[[#This Row],[dept_no]],Departments[dept_no],0))</f>
        <v>Clothing</v>
      </c>
      <c r="K5546" s="4" t="str">
        <f>CONCATENATE(Sales[[#This Row],[region]],Sales[[#This Row],[storetype]])</f>
        <v>2B</v>
      </c>
      <c r="L5546" s="4">
        <f>INDEX(RegionStoreCount[Store Count],MATCH(Sales[[#This Row],[RegionStoretype]],RegionStoreCount[Region/Type],0))</f>
        <v>6</v>
      </c>
      <c r="M5546" s="4">
        <f>AND(Sales[[#This Row],[date]]&lt;=TY_YTDMax,Sales[[#This Row],[date]]&gt;=TY_YTDMin)*Sales[[#This Row],[sales]]</f>
        <v>343813.59390000004</v>
      </c>
      <c r="N5546" s="4">
        <f>AND(Sales[[#This Row],[date]]&lt;=LY_YTDMax,Sales[[#This Row],[date]]&gt;=LY_YTDMin)*Sales[[#This Row],[sales]]</f>
        <v>0</v>
      </c>
      <c r="O5546" s="4">
        <f>AND(Sales[[#This Row],[date]]&gt;=YoY_Min,Sales[[#This Row],[date]]&lt;=TY_YTDMax)*(Sales[[#This Row],[sales]]/Sales[[#This Row],[sqft]])</f>
        <v>1.6657635363372094</v>
      </c>
      <c r="P5546" s="4">
        <f>SUMIF(Sales[RegionStoretype],Sales[[#This Row],[RegionStoretype]],Sales[YoY_SSF])/Sales[[#This Row],[Region_TypeCount]]</f>
        <v>58.393757732919049</v>
      </c>
    </row>
    <row r="5547" spans="1:16" x14ac:dyDescent="0.25">
      <c r="A5547" s="1">
        <v>43119</v>
      </c>
      <c r="B5547">
        <v>21</v>
      </c>
      <c r="C5547">
        <v>16</v>
      </c>
      <c r="D5547">
        <v>175142.51580000002</v>
      </c>
      <c r="E5547">
        <f>INDEX(Stores[region],MATCH(Sales[[#This Row],[store_no]],Stores[store_no],0))</f>
        <v>2</v>
      </c>
      <c r="F5547" t="str">
        <f>INDEX(Stores[storetype],MATCH(Sales[[#This Row],[store_no]],Stores[store_no],0))</f>
        <v>B</v>
      </c>
      <c r="G5547" t="str">
        <f>INDEX(Stores[location_city],MATCH(Sales[[#This Row],[store_no]],Stores[store_no],0))</f>
        <v>Madison</v>
      </c>
      <c r="H5547" t="str">
        <f>INDEX(Stores[location_state],MATCH(Sales[[#This Row],[store_no]],Stores[store_no],0))</f>
        <v>Wisconsin</v>
      </c>
      <c r="I5547">
        <f>INDEX(Stores[sqft],MATCH(Sales[[#This Row],[store_no]],Stores[store_no],0))</f>
        <v>206400</v>
      </c>
      <c r="J5547" s="4" t="str">
        <f>INDEX(Departments[dept_name],MATCH(Sales[[#This Row],[dept_no]],Departments[dept_no],0))</f>
        <v>Outdoors</v>
      </c>
      <c r="K5547" s="4" t="str">
        <f>CONCATENATE(Sales[[#This Row],[region]],Sales[[#This Row],[storetype]])</f>
        <v>2B</v>
      </c>
      <c r="L5547" s="4">
        <f>INDEX(RegionStoreCount[Store Count],MATCH(Sales[[#This Row],[RegionStoretype]],RegionStoreCount[Region/Type],0))</f>
        <v>6</v>
      </c>
      <c r="M5547" s="4">
        <f>AND(Sales[[#This Row],[date]]&lt;=TY_YTDMax,Sales[[#This Row],[date]]&gt;=TY_YTDMin)*Sales[[#This Row],[sales]]</f>
        <v>175142.51580000002</v>
      </c>
      <c r="N5547" s="4">
        <f>AND(Sales[[#This Row],[date]]&lt;=LY_YTDMax,Sales[[#This Row],[date]]&gt;=LY_YTDMin)*Sales[[#This Row],[sales]]</f>
        <v>0</v>
      </c>
      <c r="O5547" s="4">
        <f>AND(Sales[[#This Row],[date]]&gt;=YoY_Min,Sales[[#This Row],[date]]&lt;=TY_YTDMax)*(Sales[[#This Row],[sales]]/Sales[[#This Row],[sqft]])</f>
        <v>0.84855870058139549</v>
      </c>
      <c r="P5547" s="4">
        <f>SUMIF(Sales[RegionStoretype],Sales[[#This Row],[RegionStoretype]],Sales[YoY_SSF])/Sales[[#This Row],[Region_TypeCount]]</f>
        <v>58.393757732919049</v>
      </c>
    </row>
    <row r="5548" spans="1:16" x14ac:dyDescent="0.25">
      <c r="A5548" s="1">
        <v>43119</v>
      </c>
      <c r="B5548">
        <v>22</v>
      </c>
      <c r="C5548">
        <v>13</v>
      </c>
      <c r="D5548">
        <v>31287.678800000002</v>
      </c>
      <c r="E5548">
        <f>INDEX(Stores[region],MATCH(Sales[[#This Row],[store_no]],Stores[store_no],0))</f>
        <v>3</v>
      </c>
      <c r="F5548" t="str">
        <f>INDEX(Stores[storetype],MATCH(Sales[[#This Row],[store_no]],Stores[store_no],0))</f>
        <v>B</v>
      </c>
      <c r="G5548" t="str">
        <f>INDEX(Stores[location_city],MATCH(Sales[[#This Row],[store_no]],Stores[store_no],0))</f>
        <v>Sioux Falls</v>
      </c>
      <c r="H5548" t="str">
        <f>INDEX(Stores[location_state],MATCH(Sales[[#This Row],[store_no]],Stores[store_no],0))</f>
        <v>South Dakota</v>
      </c>
      <c r="I5548">
        <f>INDEX(Stores[sqft],MATCH(Sales[[#This Row],[store_no]],Stores[store_no],0))</f>
        <v>57800</v>
      </c>
      <c r="J5548" s="4" t="str">
        <f>INDEX(Departments[dept_name],MATCH(Sales[[#This Row],[dept_no]],Departments[dept_no],0))</f>
        <v>Kids</v>
      </c>
      <c r="K5548" s="4" t="str">
        <f>CONCATENATE(Sales[[#This Row],[region]],Sales[[#This Row],[storetype]])</f>
        <v>3B</v>
      </c>
      <c r="L5548" s="4">
        <f>INDEX(RegionStoreCount[Store Count],MATCH(Sales[[#This Row],[RegionStoretype]],RegionStoreCount[Region/Type],0))</f>
        <v>4</v>
      </c>
      <c r="M5548" s="4">
        <f>AND(Sales[[#This Row],[date]]&lt;=TY_YTDMax,Sales[[#This Row],[date]]&gt;=TY_YTDMin)*Sales[[#This Row],[sales]]</f>
        <v>31287.678800000002</v>
      </c>
      <c r="N5548" s="4">
        <f>AND(Sales[[#This Row],[date]]&lt;=LY_YTDMax,Sales[[#This Row],[date]]&gt;=LY_YTDMin)*Sales[[#This Row],[sales]]</f>
        <v>0</v>
      </c>
      <c r="O5548" s="4">
        <f>AND(Sales[[#This Row],[date]]&gt;=YoY_Min,Sales[[#This Row],[date]]&lt;=TY_YTDMax)*(Sales[[#This Row],[sales]]/Sales[[#This Row],[sqft]])</f>
        <v>0.54130932179930802</v>
      </c>
      <c r="P5548" s="4">
        <f>SUMIF(Sales[RegionStoretype],Sales[[#This Row],[RegionStoretype]],Sales[YoY_SSF])/Sales[[#This Row],[Region_TypeCount]]</f>
        <v>58.312187288105562</v>
      </c>
    </row>
    <row r="5549" spans="1:16" x14ac:dyDescent="0.25">
      <c r="A5549" s="1">
        <v>43119</v>
      </c>
      <c r="B5549">
        <v>23</v>
      </c>
      <c r="C5549">
        <v>12</v>
      </c>
      <c r="D5549">
        <v>37638.092400000001</v>
      </c>
      <c r="E5549">
        <f>INDEX(Stores[region],MATCH(Sales[[#This Row],[store_no]],Stores[store_no],0))</f>
        <v>3</v>
      </c>
      <c r="F5549" t="str">
        <f>INDEX(Stores[storetype],MATCH(Sales[[#This Row],[store_no]],Stores[store_no],0))</f>
        <v>B</v>
      </c>
      <c r="G5549" t="str">
        <f>INDEX(Stores[location_city],MATCH(Sales[[#This Row],[store_no]],Stores[store_no],0))</f>
        <v>Cedar Rapids</v>
      </c>
      <c r="H5549" t="str">
        <f>INDEX(Stores[location_state],MATCH(Sales[[#This Row],[store_no]],Stores[store_no],0))</f>
        <v>Iowa</v>
      </c>
      <c r="I5549">
        <f>INDEX(Stores[sqft],MATCH(Sales[[#This Row],[store_no]],Stores[store_no],0))</f>
        <v>123700</v>
      </c>
      <c r="J5549" s="4" t="str">
        <f>INDEX(Departments[dept_name],MATCH(Sales[[#This Row],[dept_no]],Departments[dept_no],0))</f>
        <v>Jewelery</v>
      </c>
      <c r="K5549" s="4" t="str">
        <f>CONCATENATE(Sales[[#This Row],[region]],Sales[[#This Row],[storetype]])</f>
        <v>3B</v>
      </c>
      <c r="L5549" s="4">
        <f>INDEX(RegionStoreCount[Store Count],MATCH(Sales[[#This Row],[RegionStoretype]],RegionStoreCount[Region/Type],0))</f>
        <v>4</v>
      </c>
      <c r="M5549" s="4">
        <f>AND(Sales[[#This Row],[date]]&lt;=TY_YTDMax,Sales[[#This Row],[date]]&gt;=TY_YTDMin)*Sales[[#This Row],[sales]]</f>
        <v>37638.092400000001</v>
      </c>
      <c r="N5549" s="4">
        <f>AND(Sales[[#This Row],[date]]&lt;=LY_YTDMax,Sales[[#This Row],[date]]&gt;=LY_YTDMin)*Sales[[#This Row],[sales]]</f>
        <v>0</v>
      </c>
      <c r="O5549" s="4">
        <f>AND(Sales[[#This Row],[date]]&gt;=YoY_Min,Sales[[#This Row],[date]]&lt;=TY_YTDMax)*(Sales[[#This Row],[sales]]/Sales[[#This Row],[sqft]])</f>
        <v>0.30426913823767182</v>
      </c>
      <c r="P5549" s="4">
        <f>SUMIF(Sales[RegionStoretype],Sales[[#This Row],[RegionStoretype]],Sales[YoY_SSF])/Sales[[#This Row],[Region_TypeCount]]</f>
        <v>58.312187288105562</v>
      </c>
    </row>
    <row r="5550" spans="1:16" x14ac:dyDescent="0.25">
      <c r="A5550" s="1">
        <v>43119</v>
      </c>
      <c r="B5550">
        <v>24</v>
      </c>
      <c r="C5550">
        <v>2</v>
      </c>
      <c r="D5550">
        <v>83517.249400000001</v>
      </c>
      <c r="E5550">
        <f>INDEX(Stores[region],MATCH(Sales[[#This Row],[store_no]],Stores[store_no],0))</f>
        <v>2</v>
      </c>
      <c r="F5550" t="str">
        <f>INDEX(Stores[storetype],MATCH(Sales[[#This Row],[store_no]],Stores[store_no],0))</f>
        <v>A</v>
      </c>
      <c r="G5550" t="str">
        <f>INDEX(Stores[location_city],MATCH(Sales[[#This Row],[store_no]],Stores[store_no],0))</f>
        <v>Winnetka</v>
      </c>
      <c r="H5550" t="str">
        <f>INDEX(Stores[location_state],MATCH(Sales[[#This Row],[store_no]],Stores[store_no],0))</f>
        <v>Illinois</v>
      </c>
      <c r="I5550">
        <f>INDEX(Stores[sqft],MATCH(Sales[[#This Row],[store_no]],Stores[store_no],0))</f>
        <v>207800</v>
      </c>
      <c r="J5550" s="4" t="str">
        <f>INDEX(Departments[dept_name],MATCH(Sales[[#This Row],[dept_no]],Departments[dept_no],0))</f>
        <v>Baby</v>
      </c>
      <c r="K5550" s="4" t="str">
        <f>CONCATENATE(Sales[[#This Row],[region]],Sales[[#This Row],[storetype]])</f>
        <v>2A</v>
      </c>
      <c r="L5550" s="4">
        <f>INDEX(RegionStoreCount[Store Count],MATCH(Sales[[#This Row],[RegionStoretype]],RegionStoreCount[Region/Type],0))</f>
        <v>5</v>
      </c>
      <c r="M5550" s="4">
        <f>AND(Sales[[#This Row],[date]]&lt;=TY_YTDMax,Sales[[#This Row],[date]]&gt;=TY_YTDMin)*Sales[[#This Row],[sales]]</f>
        <v>83517.249400000001</v>
      </c>
      <c r="N5550" s="4">
        <f>AND(Sales[[#This Row],[date]]&lt;=LY_YTDMax,Sales[[#This Row],[date]]&gt;=LY_YTDMin)*Sales[[#This Row],[sales]]</f>
        <v>0</v>
      </c>
      <c r="O5550" s="4">
        <f>AND(Sales[[#This Row],[date]]&gt;=YoY_Min,Sales[[#This Row],[date]]&lt;=TY_YTDMax)*(Sales[[#This Row],[sales]]/Sales[[#This Row],[sqft]])</f>
        <v>0.40191169104908564</v>
      </c>
      <c r="P5550" s="4">
        <f>SUMIF(Sales[RegionStoretype],Sales[[#This Row],[RegionStoretype]],Sales[YoY_SSF])/Sales[[#This Row],[Region_TypeCount]]</f>
        <v>60.052789354368521</v>
      </c>
    </row>
    <row r="5551" spans="1:16" x14ac:dyDescent="0.25">
      <c r="A5551" s="1">
        <v>43119</v>
      </c>
      <c r="B5551">
        <v>24</v>
      </c>
      <c r="C5551">
        <v>17</v>
      </c>
      <c r="D5551">
        <v>68709.499400000001</v>
      </c>
      <c r="E5551">
        <f>INDEX(Stores[region],MATCH(Sales[[#This Row],[store_no]],Stores[store_no],0))</f>
        <v>2</v>
      </c>
      <c r="F5551" t="str">
        <f>INDEX(Stores[storetype],MATCH(Sales[[#This Row],[store_no]],Stores[store_no],0))</f>
        <v>A</v>
      </c>
      <c r="G5551" t="str">
        <f>INDEX(Stores[location_city],MATCH(Sales[[#This Row],[store_no]],Stores[store_no],0))</f>
        <v>Winnetka</v>
      </c>
      <c r="H5551" t="str">
        <f>INDEX(Stores[location_state],MATCH(Sales[[#This Row],[store_no]],Stores[store_no],0))</f>
        <v>Illinois</v>
      </c>
      <c r="I5551">
        <f>INDEX(Stores[sqft],MATCH(Sales[[#This Row],[store_no]],Stores[store_no],0))</f>
        <v>207800</v>
      </c>
      <c r="J5551" s="4" t="str">
        <f>INDEX(Departments[dept_name],MATCH(Sales[[#This Row],[dept_no]],Departments[dept_no],0))</f>
        <v>Shoes</v>
      </c>
      <c r="K5551" s="4" t="str">
        <f>CONCATENATE(Sales[[#This Row],[region]],Sales[[#This Row],[storetype]])</f>
        <v>2A</v>
      </c>
      <c r="L5551" s="4">
        <f>INDEX(RegionStoreCount[Store Count],MATCH(Sales[[#This Row],[RegionStoretype]],RegionStoreCount[Region/Type],0))</f>
        <v>5</v>
      </c>
      <c r="M5551" s="4">
        <f>AND(Sales[[#This Row],[date]]&lt;=TY_YTDMax,Sales[[#This Row],[date]]&gt;=TY_YTDMin)*Sales[[#This Row],[sales]]</f>
        <v>68709.499400000001</v>
      </c>
      <c r="N5551" s="4">
        <f>AND(Sales[[#This Row],[date]]&lt;=LY_YTDMax,Sales[[#This Row],[date]]&gt;=LY_YTDMin)*Sales[[#This Row],[sales]]</f>
        <v>0</v>
      </c>
      <c r="O5551" s="4">
        <f>AND(Sales[[#This Row],[date]]&gt;=YoY_Min,Sales[[#This Row],[date]]&lt;=TY_YTDMax)*(Sales[[#This Row],[sales]]/Sales[[#This Row],[sqft]])</f>
        <v>0.3306520664100096</v>
      </c>
      <c r="P5551" s="4">
        <f>SUMIF(Sales[RegionStoretype],Sales[[#This Row],[RegionStoretype]],Sales[YoY_SSF])/Sales[[#This Row],[Region_TypeCount]]</f>
        <v>60.052789354368521</v>
      </c>
    </row>
    <row r="5552" spans="1:16" x14ac:dyDescent="0.25">
      <c r="A5552" s="1">
        <v>43119</v>
      </c>
      <c r="B5552">
        <v>24</v>
      </c>
      <c r="C5552">
        <v>18</v>
      </c>
      <c r="D5552">
        <v>213863.1354</v>
      </c>
      <c r="E5552">
        <f>INDEX(Stores[region],MATCH(Sales[[#This Row],[store_no]],Stores[store_no],0))</f>
        <v>2</v>
      </c>
      <c r="F5552" t="str">
        <f>INDEX(Stores[storetype],MATCH(Sales[[#This Row],[store_no]],Stores[store_no],0))</f>
        <v>A</v>
      </c>
      <c r="G5552" t="str">
        <f>INDEX(Stores[location_city],MATCH(Sales[[#This Row],[store_no]],Stores[store_no],0))</f>
        <v>Winnetka</v>
      </c>
      <c r="H5552" t="str">
        <f>INDEX(Stores[location_state],MATCH(Sales[[#This Row],[store_no]],Stores[store_no],0))</f>
        <v>Illinois</v>
      </c>
      <c r="I5552">
        <f>INDEX(Stores[sqft],MATCH(Sales[[#This Row],[store_no]],Stores[store_no],0))</f>
        <v>207800</v>
      </c>
      <c r="J5552" s="4" t="str">
        <f>INDEX(Departments[dept_name],MATCH(Sales[[#This Row],[dept_no]],Departments[dept_no],0))</f>
        <v>Sports</v>
      </c>
      <c r="K5552" s="4" t="str">
        <f>CONCATENATE(Sales[[#This Row],[region]],Sales[[#This Row],[storetype]])</f>
        <v>2A</v>
      </c>
      <c r="L5552" s="4">
        <f>INDEX(RegionStoreCount[Store Count],MATCH(Sales[[#This Row],[RegionStoretype]],RegionStoreCount[Region/Type],0))</f>
        <v>5</v>
      </c>
      <c r="M5552" s="4">
        <f>AND(Sales[[#This Row],[date]]&lt;=TY_YTDMax,Sales[[#This Row],[date]]&gt;=TY_YTDMin)*Sales[[#This Row],[sales]]</f>
        <v>213863.1354</v>
      </c>
      <c r="N5552" s="4">
        <f>AND(Sales[[#This Row],[date]]&lt;=LY_YTDMax,Sales[[#This Row],[date]]&gt;=LY_YTDMin)*Sales[[#This Row],[sales]]</f>
        <v>0</v>
      </c>
      <c r="O5552" s="4">
        <f>AND(Sales[[#This Row],[date]]&gt;=YoY_Min,Sales[[#This Row],[date]]&lt;=TY_YTDMax)*(Sales[[#This Row],[sales]]/Sales[[#This Row],[sqft]])</f>
        <v>1.0291777449470645</v>
      </c>
      <c r="P5552" s="4">
        <f>SUMIF(Sales[RegionStoretype],Sales[[#This Row],[RegionStoretype]],Sales[YoY_SSF])/Sales[[#This Row],[Region_TypeCount]]</f>
        <v>60.052789354368521</v>
      </c>
    </row>
    <row r="5553" spans="1:16" x14ac:dyDescent="0.25">
      <c r="A5553" s="1">
        <v>43119</v>
      </c>
      <c r="B5553">
        <v>25</v>
      </c>
      <c r="C5553">
        <v>1</v>
      </c>
      <c r="D5553">
        <v>8022.3423000000003</v>
      </c>
      <c r="E5553">
        <f>INDEX(Stores[region],MATCH(Sales[[#This Row],[store_no]],Stores[store_no],0))</f>
        <v>3</v>
      </c>
      <c r="F5553" t="str">
        <f>INDEX(Stores[storetype],MATCH(Sales[[#This Row],[store_no]],Stores[store_no],0))</f>
        <v>B</v>
      </c>
      <c r="G5553" t="str">
        <f>INDEX(Stores[location_city],MATCH(Sales[[#This Row],[store_no]],Stores[store_no],0))</f>
        <v>Kansas City</v>
      </c>
      <c r="H5553" t="str">
        <f>INDEX(Stores[location_state],MATCH(Sales[[#This Row],[store_no]],Stores[store_no],0))</f>
        <v>Missouri</v>
      </c>
      <c r="I5553">
        <f>INDEX(Stores[sqft],MATCH(Sales[[#This Row],[store_no]],Stores[store_no],0))</f>
        <v>92300</v>
      </c>
      <c r="J5553" s="4" t="str">
        <f>INDEX(Departments[dept_name],MATCH(Sales[[#This Row],[dept_no]],Departments[dept_no],0))</f>
        <v>Automotive</v>
      </c>
      <c r="K5553" s="4" t="str">
        <f>CONCATENATE(Sales[[#This Row],[region]],Sales[[#This Row],[storetype]])</f>
        <v>3B</v>
      </c>
      <c r="L5553" s="4">
        <f>INDEX(RegionStoreCount[Store Count],MATCH(Sales[[#This Row],[RegionStoretype]],RegionStoreCount[Region/Type],0))</f>
        <v>4</v>
      </c>
      <c r="M5553" s="4">
        <f>AND(Sales[[#This Row],[date]]&lt;=TY_YTDMax,Sales[[#This Row],[date]]&gt;=TY_YTDMin)*Sales[[#This Row],[sales]]</f>
        <v>8022.3423000000003</v>
      </c>
      <c r="N5553" s="4">
        <f>AND(Sales[[#This Row],[date]]&lt;=LY_YTDMax,Sales[[#This Row],[date]]&gt;=LY_YTDMin)*Sales[[#This Row],[sales]]</f>
        <v>0</v>
      </c>
      <c r="O5553" s="4">
        <f>AND(Sales[[#This Row],[date]]&gt;=YoY_Min,Sales[[#This Row],[date]]&lt;=TY_YTDMax)*(Sales[[#This Row],[sales]]/Sales[[#This Row],[sqft]])</f>
        <v>8.6915951245937165E-2</v>
      </c>
      <c r="P5553" s="4">
        <f>SUMIF(Sales[RegionStoretype],Sales[[#This Row],[RegionStoretype]],Sales[YoY_SSF])/Sales[[#This Row],[Region_TypeCount]]</f>
        <v>58.312187288105562</v>
      </c>
    </row>
    <row r="5554" spans="1:16" x14ac:dyDescent="0.25">
      <c r="A5554" s="1">
        <v>43119</v>
      </c>
      <c r="B5554">
        <v>25</v>
      </c>
      <c r="C5554">
        <v>9</v>
      </c>
      <c r="D5554">
        <v>33202.185700000002</v>
      </c>
      <c r="E5554">
        <f>INDEX(Stores[region],MATCH(Sales[[#This Row],[store_no]],Stores[store_no],0))</f>
        <v>3</v>
      </c>
      <c r="F5554" t="str">
        <f>INDEX(Stores[storetype],MATCH(Sales[[#This Row],[store_no]],Stores[store_no],0))</f>
        <v>B</v>
      </c>
      <c r="G5554" t="str">
        <f>INDEX(Stores[location_city],MATCH(Sales[[#This Row],[store_no]],Stores[store_no],0))</f>
        <v>Kansas City</v>
      </c>
      <c r="H5554" t="str">
        <f>INDEX(Stores[location_state],MATCH(Sales[[#This Row],[store_no]],Stores[store_no],0))</f>
        <v>Missouri</v>
      </c>
      <c r="I5554">
        <f>INDEX(Stores[sqft],MATCH(Sales[[#This Row],[store_no]],Stores[store_no],0))</f>
        <v>92300</v>
      </c>
      <c r="J5554" s="4" t="str">
        <f>INDEX(Departments[dept_name],MATCH(Sales[[#This Row],[dept_no]],Departments[dept_no],0))</f>
        <v>Garden</v>
      </c>
      <c r="K5554" s="4" t="str">
        <f>CONCATENATE(Sales[[#This Row],[region]],Sales[[#This Row],[storetype]])</f>
        <v>3B</v>
      </c>
      <c r="L5554" s="4">
        <f>INDEX(RegionStoreCount[Store Count],MATCH(Sales[[#This Row],[RegionStoretype]],RegionStoreCount[Region/Type],0))</f>
        <v>4</v>
      </c>
      <c r="M5554" s="4">
        <f>AND(Sales[[#This Row],[date]]&lt;=TY_YTDMax,Sales[[#This Row],[date]]&gt;=TY_YTDMin)*Sales[[#This Row],[sales]]</f>
        <v>33202.185700000002</v>
      </c>
      <c r="N5554" s="4">
        <f>AND(Sales[[#This Row],[date]]&lt;=LY_YTDMax,Sales[[#This Row],[date]]&gt;=LY_YTDMin)*Sales[[#This Row],[sales]]</f>
        <v>0</v>
      </c>
      <c r="O5554" s="4">
        <f>AND(Sales[[#This Row],[date]]&gt;=YoY_Min,Sales[[#This Row],[date]]&lt;=TY_YTDMax)*(Sales[[#This Row],[sales]]/Sales[[#This Row],[sqft]])</f>
        <v>0.35972032177681473</v>
      </c>
      <c r="P5554" s="4">
        <f>SUMIF(Sales[RegionStoretype],Sales[[#This Row],[RegionStoretype]],Sales[YoY_SSF])/Sales[[#This Row],[Region_TypeCount]]</f>
        <v>58.312187288105562</v>
      </c>
    </row>
    <row r="5555" spans="1:16" x14ac:dyDescent="0.25">
      <c r="A5555" s="1">
        <v>43119</v>
      </c>
      <c r="B5555">
        <v>25</v>
      </c>
      <c r="C5555">
        <v>14</v>
      </c>
      <c r="D5555">
        <v>20302.7693</v>
      </c>
      <c r="E5555">
        <f>INDEX(Stores[region],MATCH(Sales[[#This Row],[store_no]],Stores[store_no],0))</f>
        <v>3</v>
      </c>
      <c r="F5555" t="str">
        <f>INDEX(Stores[storetype],MATCH(Sales[[#This Row],[store_no]],Stores[store_no],0))</f>
        <v>B</v>
      </c>
      <c r="G5555" t="str">
        <f>INDEX(Stores[location_city],MATCH(Sales[[#This Row],[store_no]],Stores[store_no],0))</f>
        <v>Kansas City</v>
      </c>
      <c r="H5555" t="str">
        <f>INDEX(Stores[location_state],MATCH(Sales[[#This Row],[store_no]],Stores[store_no],0))</f>
        <v>Missouri</v>
      </c>
      <c r="I5555">
        <f>INDEX(Stores[sqft],MATCH(Sales[[#This Row],[store_no]],Stores[store_no],0))</f>
        <v>92300</v>
      </c>
      <c r="J5555" s="4" t="str">
        <f>INDEX(Departments[dept_name],MATCH(Sales[[#This Row],[dept_no]],Departments[dept_no],0))</f>
        <v>Movies</v>
      </c>
      <c r="K5555" s="4" t="str">
        <f>CONCATENATE(Sales[[#This Row],[region]],Sales[[#This Row],[storetype]])</f>
        <v>3B</v>
      </c>
      <c r="L5555" s="4">
        <f>INDEX(RegionStoreCount[Store Count],MATCH(Sales[[#This Row],[RegionStoretype]],RegionStoreCount[Region/Type],0))</f>
        <v>4</v>
      </c>
      <c r="M5555" s="4">
        <f>AND(Sales[[#This Row],[date]]&lt;=TY_YTDMax,Sales[[#This Row],[date]]&gt;=TY_YTDMin)*Sales[[#This Row],[sales]]</f>
        <v>20302.7693</v>
      </c>
      <c r="N5555" s="4">
        <f>AND(Sales[[#This Row],[date]]&lt;=LY_YTDMax,Sales[[#This Row],[date]]&gt;=LY_YTDMin)*Sales[[#This Row],[sales]]</f>
        <v>0</v>
      </c>
      <c r="O5555" s="4">
        <f>AND(Sales[[#This Row],[date]]&gt;=YoY_Min,Sales[[#This Row],[date]]&lt;=TY_YTDMax)*(Sales[[#This Row],[sales]]/Sales[[#This Row],[sqft]])</f>
        <v>0.21996499783315276</v>
      </c>
      <c r="P5555" s="4">
        <f>SUMIF(Sales[RegionStoretype],Sales[[#This Row],[RegionStoretype]],Sales[YoY_SSF])/Sales[[#This Row],[Region_TypeCount]]</f>
        <v>58.312187288105562</v>
      </c>
    </row>
    <row r="5556" spans="1:16" x14ac:dyDescent="0.25">
      <c r="A5556" s="1">
        <v>43119</v>
      </c>
      <c r="B5556">
        <v>26</v>
      </c>
      <c r="C5556">
        <v>5</v>
      </c>
      <c r="D5556">
        <v>96939.912599999996</v>
      </c>
      <c r="E5556">
        <f>INDEX(Stores[region],MATCH(Sales[[#This Row],[store_no]],Stores[store_no],0))</f>
        <v>2</v>
      </c>
      <c r="F5556" t="str">
        <f>INDEX(Stores[storetype],MATCH(Sales[[#This Row],[store_no]],Stores[store_no],0))</f>
        <v>A</v>
      </c>
      <c r="G5556" t="str">
        <f>INDEX(Stores[location_city],MATCH(Sales[[#This Row],[store_no]],Stores[store_no],0))</f>
        <v>Carmel</v>
      </c>
      <c r="H5556" t="str">
        <f>INDEX(Stores[location_state],MATCH(Sales[[#This Row],[store_no]],Stores[store_no],0))</f>
        <v>Indiana</v>
      </c>
      <c r="I5556">
        <f>INDEX(Stores[sqft],MATCH(Sales[[#This Row],[store_no]],Stores[store_no],0))</f>
        <v>198500</v>
      </c>
      <c r="J5556" s="4" t="str">
        <f>INDEX(Departments[dept_name],MATCH(Sales[[#This Row],[dept_no]],Departments[dept_no],0))</f>
        <v>Clothing</v>
      </c>
      <c r="K5556" s="4" t="str">
        <f>CONCATENATE(Sales[[#This Row],[region]],Sales[[#This Row],[storetype]])</f>
        <v>2A</v>
      </c>
      <c r="L5556" s="4">
        <f>INDEX(RegionStoreCount[Store Count],MATCH(Sales[[#This Row],[RegionStoretype]],RegionStoreCount[Region/Type],0))</f>
        <v>5</v>
      </c>
      <c r="M5556" s="4">
        <f>AND(Sales[[#This Row],[date]]&lt;=TY_YTDMax,Sales[[#This Row],[date]]&gt;=TY_YTDMin)*Sales[[#This Row],[sales]]</f>
        <v>96939.912599999996</v>
      </c>
      <c r="N5556" s="4">
        <f>AND(Sales[[#This Row],[date]]&lt;=LY_YTDMax,Sales[[#This Row],[date]]&gt;=LY_YTDMin)*Sales[[#This Row],[sales]]</f>
        <v>0</v>
      </c>
      <c r="O5556" s="4">
        <f>AND(Sales[[#This Row],[date]]&gt;=YoY_Min,Sales[[#This Row],[date]]&lt;=TY_YTDMax)*(Sales[[#This Row],[sales]]/Sales[[#This Row],[sqft]])</f>
        <v>0.48836228010075566</v>
      </c>
      <c r="P5556" s="4">
        <f>SUMIF(Sales[RegionStoretype],Sales[[#This Row],[RegionStoretype]],Sales[YoY_SSF])/Sales[[#This Row],[Region_TypeCount]]</f>
        <v>60.052789354368521</v>
      </c>
    </row>
    <row r="5557" spans="1:16" x14ac:dyDescent="0.25">
      <c r="A5557" s="1">
        <v>43119</v>
      </c>
      <c r="B5557">
        <v>27</v>
      </c>
      <c r="C5557">
        <v>3</v>
      </c>
      <c r="D5557">
        <v>97964.6057</v>
      </c>
      <c r="E5557">
        <f>INDEX(Stores[region],MATCH(Sales[[#This Row],[store_no]],Stores[store_no],0))</f>
        <v>3</v>
      </c>
      <c r="F5557" t="str">
        <f>INDEX(Stores[storetype],MATCH(Sales[[#This Row],[store_no]],Stores[store_no],0))</f>
        <v>A</v>
      </c>
      <c r="G5557" t="str">
        <f>INDEX(Stores[location_city],MATCH(Sales[[#This Row],[store_no]],Stores[store_no],0))</f>
        <v>Springfield</v>
      </c>
      <c r="H5557" t="str">
        <f>INDEX(Stores[location_state],MATCH(Sales[[#This Row],[store_no]],Stores[store_no],0))</f>
        <v>Missouri</v>
      </c>
      <c r="I5557">
        <f>INDEX(Stores[sqft],MATCH(Sales[[#This Row],[store_no]],Stores[store_no],0))</f>
        <v>158200</v>
      </c>
      <c r="J5557" s="4" t="str">
        <f>INDEX(Departments[dept_name],MATCH(Sales[[#This Row],[dept_no]],Departments[dept_no],0))</f>
        <v>Beauty</v>
      </c>
      <c r="K5557" s="4" t="str">
        <f>CONCATENATE(Sales[[#This Row],[region]],Sales[[#This Row],[storetype]])</f>
        <v>3A</v>
      </c>
      <c r="L5557" s="4">
        <f>INDEX(RegionStoreCount[Store Count],MATCH(Sales[[#This Row],[RegionStoretype]],RegionStoreCount[Region/Type],0))</f>
        <v>9</v>
      </c>
      <c r="M5557" s="4">
        <f>AND(Sales[[#This Row],[date]]&lt;=TY_YTDMax,Sales[[#This Row],[date]]&gt;=TY_YTDMin)*Sales[[#This Row],[sales]]</f>
        <v>97964.6057</v>
      </c>
      <c r="N5557" s="4">
        <f>AND(Sales[[#This Row],[date]]&lt;=LY_YTDMax,Sales[[#This Row],[date]]&gt;=LY_YTDMin)*Sales[[#This Row],[sales]]</f>
        <v>0</v>
      </c>
      <c r="O5557" s="4">
        <f>AND(Sales[[#This Row],[date]]&gt;=YoY_Min,Sales[[#This Row],[date]]&lt;=TY_YTDMax)*(Sales[[#This Row],[sales]]/Sales[[#This Row],[sqft]])</f>
        <v>0.6192452951959545</v>
      </c>
      <c r="P5557" s="4">
        <f>SUMIF(Sales[RegionStoretype],Sales[[#This Row],[RegionStoretype]],Sales[YoY_SSF])/Sales[[#This Row],[Region_TypeCount]]</f>
        <v>53.603836561720975</v>
      </c>
    </row>
    <row r="5558" spans="1:16" x14ac:dyDescent="0.25">
      <c r="A5558" s="1">
        <v>43119</v>
      </c>
      <c r="B5558">
        <v>29</v>
      </c>
      <c r="C5558">
        <v>10</v>
      </c>
      <c r="D5558">
        <v>7806.5262000000002</v>
      </c>
      <c r="E5558">
        <f>INDEX(Stores[region],MATCH(Sales[[#This Row],[store_no]],Stores[store_no],0))</f>
        <v>1</v>
      </c>
      <c r="F5558" t="str">
        <f>INDEX(Stores[storetype],MATCH(Sales[[#This Row],[store_no]],Stores[store_no],0))</f>
        <v>B</v>
      </c>
      <c r="G5558" t="str">
        <f>INDEX(Stores[location_city],MATCH(Sales[[#This Row],[store_no]],Stores[store_no],0))</f>
        <v>Grand Rapids</v>
      </c>
      <c r="H5558" t="str">
        <f>INDEX(Stores[location_state],MATCH(Sales[[#This Row],[store_no]],Stores[store_no],0))</f>
        <v>Michigan</v>
      </c>
      <c r="I5558">
        <f>INDEX(Stores[sqft],MATCH(Sales[[#This Row],[store_no]],Stores[store_no],0))</f>
        <v>148300</v>
      </c>
      <c r="J5558" s="4" t="str">
        <f>INDEX(Departments[dept_name],MATCH(Sales[[#This Row],[dept_no]],Departments[dept_no],0))</f>
        <v>Health</v>
      </c>
      <c r="K5558" s="4" t="str">
        <f>CONCATENATE(Sales[[#This Row],[region]],Sales[[#This Row],[storetype]])</f>
        <v>1B</v>
      </c>
      <c r="L5558" s="4">
        <f>INDEX(RegionStoreCount[Store Count],MATCH(Sales[[#This Row],[RegionStoretype]],RegionStoreCount[Region/Type],0))</f>
        <v>5</v>
      </c>
      <c r="M5558" s="4">
        <f>AND(Sales[[#This Row],[date]]&lt;=TY_YTDMax,Sales[[#This Row],[date]]&gt;=TY_YTDMin)*Sales[[#This Row],[sales]]</f>
        <v>7806.5262000000002</v>
      </c>
      <c r="N5558" s="4">
        <f>AND(Sales[[#This Row],[date]]&lt;=LY_YTDMax,Sales[[#This Row],[date]]&gt;=LY_YTDMin)*Sales[[#This Row],[sales]]</f>
        <v>0</v>
      </c>
      <c r="O5558" s="4">
        <f>AND(Sales[[#This Row],[date]]&gt;=YoY_Min,Sales[[#This Row],[date]]&lt;=TY_YTDMax)*(Sales[[#This Row],[sales]]/Sales[[#This Row],[sqft]])</f>
        <v>5.2640095751854354E-2</v>
      </c>
      <c r="P5558" s="4">
        <f>SUMIF(Sales[RegionStoretype],Sales[[#This Row],[RegionStoretype]],Sales[YoY_SSF])/Sales[[#This Row],[Region_TypeCount]]</f>
        <v>68.518982968140051</v>
      </c>
    </row>
    <row r="5559" spans="1:16" x14ac:dyDescent="0.25">
      <c r="A5559" s="1">
        <v>43119</v>
      </c>
      <c r="B5559">
        <v>29</v>
      </c>
      <c r="C5559">
        <v>18</v>
      </c>
      <c r="D5559">
        <v>2048.6390999999999</v>
      </c>
      <c r="E5559">
        <f>INDEX(Stores[region],MATCH(Sales[[#This Row],[store_no]],Stores[store_no],0))</f>
        <v>1</v>
      </c>
      <c r="F5559" t="str">
        <f>INDEX(Stores[storetype],MATCH(Sales[[#This Row],[store_no]],Stores[store_no],0))</f>
        <v>B</v>
      </c>
      <c r="G5559" t="str">
        <f>INDEX(Stores[location_city],MATCH(Sales[[#This Row],[store_no]],Stores[store_no],0))</f>
        <v>Grand Rapids</v>
      </c>
      <c r="H5559" t="str">
        <f>INDEX(Stores[location_state],MATCH(Sales[[#This Row],[store_no]],Stores[store_no],0))</f>
        <v>Michigan</v>
      </c>
      <c r="I5559">
        <f>INDEX(Stores[sqft],MATCH(Sales[[#This Row],[store_no]],Stores[store_no],0))</f>
        <v>148300</v>
      </c>
      <c r="J5559" s="4" t="str">
        <f>INDEX(Departments[dept_name],MATCH(Sales[[#This Row],[dept_no]],Departments[dept_no],0))</f>
        <v>Sports</v>
      </c>
      <c r="K5559" s="4" t="str">
        <f>CONCATENATE(Sales[[#This Row],[region]],Sales[[#This Row],[storetype]])</f>
        <v>1B</v>
      </c>
      <c r="L5559" s="4">
        <f>INDEX(RegionStoreCount[Store Count],MATCH(Sales[[#This Row],[RegionStoretype]],RegionStoreCount[Region/Type],0))</f>
        <v>5</v>
      </c>
      <c r="M5559" s="4">
        <f>AND(Sales[[#This Row],[date]]&lt;=TY_YTDMax,Sales[[#This Row],[date]]&gt;=TY_YTDMin)*Sales[[#This Row],[sales]]</f>
        <v>2048.6390999999999</v>
      </c>
      <c r="N5559" s="4">
        <f>AND(Sales[[#This Row],[date]]&lt;=LY_YTDMax,Sales[[#This Row],[date]]&gt;=LY_YTDMin)*Sales[[#This Row],[sales]]</f>
        <v>0</v>
      </c>
      <c r="O5559" s="4">
        <f>AND(Sales[[#This Row],[date]]&gt;=YoY_Min,Sales[[#This Row],[date]]&lt;=TY_YTDMax)*(Sales[[#This Row],[sales]]/Sales[[#This Row],[sqft]])</f>
        <v>1.3814154416722858E-2</v>
      </c>
      <c r="P5559" s="4">
        <f>SUMIF(Sales[RegionStoretype],Sales[[#This Row],[RegionStoretype]],Sales[YoY_SSF])/Sales[[#This Row],[Region_TypeCount]]</f>
        <v>68.518982968140051</v>
      </c>
    </row>
    <row r="5560" spans="1:16" x14ac:dyDescent="0.25">
      <c r="A5560" s="1">
        <v>43119</v>
      </c>
      <c r="B5560">
        <v>30</v>
      </c>
      <c r="C5560">
        <v>1</v>
      </c>
      <c r="D5560">
        <v>80233.958899999998</v>
      </c>
      <c r="E5560">
        <f>INDEX(Stores[region],MATCH(Sales[[#This Row],[store_no]],Stores[store_no],0))</f>
        <v>1</v>
      </c>
      <c r="F5560" t="str">
        <f>INDEX(Stores[storetype],MATCH(Sales[[#This Row],[store_no]],Stores[store_no],0))</f>
        <v>C</v>
      </c>
      <c r="G5560" t="str">
        <f>INDEX(Stores[location_city],MATCH(Sales[[#This Row],[store_no]],Stores[store_no],0))</f>
        <v>Dayton</v>
      </c>
      <c r="H5560" t="str">
        <f>INDEX(Stores[location_state],MATCH(Sales[[#This Row],[store_no]],Stores[store_no],0))</f>
        <v>Ohio</v>
      </c>
      <c r="I5560">
        <f>INDEX(Stores[sqft],MATCH(Sales[[#This Row],[store_no]],Stores[store_no],0))</f>
        <v>90000</v>
      </c>
      <c r="J5560" s="4" t="str">
        <f>INDEX(Departments[dept_name],MATCH(Sales[[#This Row],[dept_no]],Departments[dept_no],0))</f>
        <v>Automotive</v>
      </c>
      <c r="K5560" s="4" t="str">
        <f>CONCATENATE(Sales[[#This Row],[region]],Sales[[#This Row],[storetype]])</f>
        <v>1C</v>
      </c>
      <c r="L5560" s="4">
        <f>INDEX(RegionStoreCount[Store Count],MATCH(Sales[[#This Row],[RegionStoretype]],RegionStoreCount[Region/Type],0))</f>
        <v>1</v>
      </c>
      <c r="M5560" s="4">
        <f>AND(Sales[[#This Row],[date]]&lt;=TY_YTDMax,Sales[[#This Row],[date]]&gt;=TY_YTDMin)*Sales[[#This Row],[sales]]</f>
        <v>80233.958899999998</v>
      </c>
      <c r="N5560" s="4">
        <f>AND(Sales[[#This Row],[date]]&lt;=LY_YTDMax,Sales[[#This Row],[date]]&gt;=LY_YTDMin)*Sales[[#This Row],[sales]]</f>
        <v>0</v>
      </c>
      <c r="O5560" s="4">
        <f>AND(Sales[[#This Row],[date]]&gt;=YoY_Min,Sales[[#This Row],[date]]&lt;=TY_YTDMax)*(Sales[[#This Row],[sales]]/Sales[[#This Row],[sqft]])</f>
        <v>0.89148843222222218</v>
      </c>
      <c r="P5560" s="4">
        <f>SUMIF(Sales[RegionStoretype],Sales[[#This Row],[RegionStoretype]],Sales[YoY_SSF])/Sales[[#This Row],[Region_TypeCount]]</f>
        <v>65.329042605555529</v>
      </c>
    </row>
    <row r="5561" spans="1:16" x14ac:dyDescent="0.25">
      <c r="A5561" s="1">
        <v>43119</v>
      </c>
      <c r="B5561">
        <v>30</v>
      </c>
      <c r="C5561">
        <v>4</v>
      </c>
      <c r="D5561">
        <v>20</v>
      </c>
      <c r="E5561">
        <f>INDEX(Stores[region],MATCH(Sales[[#This Row],[store_no]],Stores[store_no],0))</f>
        <v>1</v>
      </c>
      <c r="F5561" t="str">
        <f>INDEX(Stores[storetype],MATCH(Sales[[#This Row],[store_no]],Stores[store_no],0))</f>
        <v>C</v>
      </c>
      <c r="G5561" t="str">
        <f>INDEX(Stores[location_city],MATCH(Sales[[#This Row],[store_no]],Stores[store_no],0))</f>
        <v>Dayton</v>
      </c>
      <c r="H5561" t="str">
        <f>INDEX(Stores[location_state],MATCH(Sales[[#This Row],[store_no]],Stores[store_no],0))</f>
        <v>Ohio</v>
      </c>
      <c r="I5561">
        <f>INDEX(Stores[sqft],MATCH(Sales[[#This Row],[store_no]],Stores[store_no],0))</f>
        <v>90000</v>
      </c>
      <c r="J5561" s="4" t="str">
        <f>INDEX(Departments[dept_name],MATCH(Sales[[#This Row],[dept_no]],Departments[dept_no],0))</f>
        <v>Books</v>
      </c>
      <c r="K5561" s="4" t="str">
        <f>CONCATENATE(Sales[[#This Row],[region]],Sales[[#This Row],[storetype]])</f>
        <v>1C</v>
      </c>
      <c r="L5561" s="4">
        <f>INDEX(RegionStoreCount[Store Count],MATCH(Sales[[#This Row],[RegionStoretype]],RegionStoreCount[Region/Type],0))</f>
        <v>1</v>
      </c>
      <c r="M5561" s="4">
        <f>AND(Sales[[#This Row],[date]]&lt;=TY_YTDMax,Sales[[#This Row],[date]]&gt;=TY_YTDMin)*Sales[[#This Row],[sales]]</f>
        <v>20</v>
      </c>
      <c r="N5561" s="4">
        <f>AND(Sales[[#This Row],[date]]&lt;=LY_YTDMax,Sales[[#This Row],[date]]&gt;=LY_YTDMin)*Sales[[#This Row],[sales]]</f>
        <v>0</v>
      </c>
      <c r="O5561" s="4">
        <f>AND(Sales[[#This Row],[date]]&gt;=YoY_Min,Sales[[#This Row],[date]]&lt;=TY_YTDMax)*(Sales[[#This Row],[sales]]/Sales[[#This Row],[sqft]])</f>
        <v>2.2222222222222223E-4</v>
      </c>
      <c r="P5561" s="4">
        <f>SUMIF(Sales[RegionStoretype],Sales[[#This Row],[RegionStoretype]],Sales[YoY_SSF])/Sales[[#This Row],[Region_TypeCount]]</f>
        <v>65.329042605555529</v>
      </c>
    </row>
    <row r="5562" spans="1:16" x14ac:dyDescent="0.25">
      <c r="A5562" s="1">
        <v>43119</v>
      </c>
      <c r="B5562">
        <v>30</v>
      </c>
      <c r="C5562">
        <v>6</v>
      </c>
      <c r="D5562">
        <v>1069.3472999999999</v>
      </c>
      <c r="E5562">
        <f>INDEX(Stores[region],MATCH(Sales[[#This Row],[store_no]],Stores[store_no],0))</f>
        <v>1</v>
      </c>
      <c r="F5562" t="str">
        <f>INDEX(Stores[storetype],MATCH(Sales[[#This Row],[store_no]],Stores[store_no],0))</f>
        <v>C</v>
      </c>
      <c r="G5562" t="str">
        <f>INDEX(Stores[location_city],MATCH(Sales[[#This Row],[store_no]],Stores[store_no],0))</f>
        <v>Dayton</v>
      </c>
      <c r="H5562" t="str">
        <f>INDEX(Stores[location_state],MATCH(Sales[[#This Row],[store_no]],Stores[store_no],0))</f>
        <v>Ohio</v>
      </c>
      <c r="I5562">
        <f>INDEX(Stores[sqft],MATCH(Sales[[#This Row],[store_no]],Stores[store_no],0))</f>
        <v>90000</v>
      </c>
      <c r="J5562" s="4" t="str">
        <f>INDEX(Departments[dept_name],MATCH(Sales[[#This Row],[dept_no]],Departments[dept_no],0))</f>
        <v>Computers</v>
      </c>
      <c r="K5562" s="4" t="str">
        <f>CONCATENATE(Sales[[#This Row],[region]],Sales[[#This Row],[storetype]])</f>
        <v>1C</v>
      </c>
      <c r="L5562" s="4">
        <f>INDEX(RegionStoreCount[Store Count],MATCH(Sales[[#This Row],[RegionStoretype]],RegionStoreCount[Region/Type],0))</f>
        <v>1</v>
      </c>
      <c r="M5562" s="4">
        <f>AND(Sales[[#This Row],[date]]&lt;=TY_YTDMax,Sales[[#This Row],[date]]&gt;=TY_YTDMin)*Sales[[#This Row],[sales]]</f>
        <v>1069.3472999999999</v>
      </c>
      <c r="N5562" s="4">
        <f>AND(Sales[[#This Row],[date]]&lt;=LY_YTDMax,Sales[[#This Row],[date]]&gt;=LY_YTDMin)*Sales[[#This Row],[sales]]</f>
        <v>0</v>
      </c>
      <c r="O5562" s="4">
        <f>AND(Sales[[#This Row],[date]]&gt;=YoY_Min,Sales[[#This Row],[date]]&lt;=TY_YTDMax)*(Sales[[#This Row],[sales]]/Sales[[#This Row],[sqft]])</f>
        <v>1.1881636666666666E-2</v>
      </c>
      <c r="P5562" s="4">
        <f>SUMIF(Sales[RegionStoretype],Sales[[#This Row],[RegionStoretype]],Sales[YoY_SSF])/Sales[[#This Row],[Region_TypeCount]]</f>
        <v>65.329042605555529</v>
      </c>
    </row>
    <row r="5563" spans="1:16" x14ac:dyDescent="0.25">
      <c r="A5563" s="1">
        <v>43119</v>
      </c>
      <c r="B5563">
        <v>30</v>
      </c>
      <c r="C5563">
        <v>14</v>
      </c>
      <c r="D5563">
        <v>10363.7189</v>
      </c>
      <c r="E5563">
        <f>INDEX(Stores[region],MATCH(Sales[[#This Row],[store_no]],Stores[store_no],0))</f>
        <v>1</v>
      </c>
      <c r="F5563" t="str">
        <f>INDEX(Stores[storetype],MATCH(Sales[[#This Row],[store_no]],Stores[store_no],0))</f>
        <v>C</v>
      </c>
      <c r="G5563" t="str">
        <f>INDEX(Stores[location_city],MATCH(Sales[[#This Row],[store_no]],Stores[store_no],0))</f>
        <v>Dayton</v>
      </c>
      <c r="H5563" t="str">
        <f>INDEX(Stores[location_state],MATCH(Sales[[#This Row],[store_no]],Stores[store_no],0))</f>
        <v>Ohio</v>
      </c>
      <c r="I5563">
        <f>INDEX(Stores[sqft],MATCH(Sales[[#This Row],[store_no]],Stores[store_no],0))</f>
        <v>90000</v>
      </c>
      <c r="J5563" s="4" t="str">
        <f>INDEX(Departments[dept_name],MATCH(Sales[[#This Row],[dept_no]],Departments[dept_no],0))</f>
        <v>Movies</v>
      </c>
      <c r="K5563" s="4" t="str">
        <f>CONCATENATE(Sales[[#This Row],[region]],Sales[[#This Row],[storetype]])</f>
        <v>1C</v>
      </c>
      <c r="L5563" s="4">
        <f>INDEX(RegionStoreCount[Store Count],MATCH(Sales[[#This Row],[RegionStoretype]],RegionStoreCount[Region/Type],0))</f>
        <v>1</v>
      </c>
      <c r="M5563" s="4">
        <f>AND(Sales[[#This Row],[date]]&lt;=TY_YTDMax,Sales[[#This Row],[date]]&gt;=TY_YTDMin)*Sales[[#This Row],[sales]]</f>
        <v>10363.7189</v>
      </c>
      <c r="N5563" s="4">
        <f>AND(Sales[[#This Row],[date]]&lt;=LY_YTDMax,Sales[[#This Row],[date]]&gt;=LY_YTDMin)*Sales[[#This Row],[sales]]</f>
        <v>0</v>
      </c>
      <c r="O5563" s="4">
        <f>AND(Sales[[#This Row],[date]]&gt;=YoY_Min,Sales[[#This Row],[date]]&lt;=TY_YTDMax)*(Sales[[#This Row],[sales]]/Sales[[#This Row],[sqft]])</f>
        <v>0.11515243222222223</v>
      </c>
      <c r="P5563" s="4">
        <f>SUMIF(Sales[RegionStoretype],Sales[[#This Row],[RegionStoretype]],Sales[YoY_SSF])/Sales[[#This Row],[Region_TypeCount]]</f>
        <v>65.329042605555529</v>
      </c>
    </row>
    <row r="5564" spans="1:16" x14ac:dyDescent="0.25">
      <c r="A5564" s="1">
        <v>43119</v>
      </c>
      <c r="B5564">
        <v>30</v>
      </c>
      <c r="C5564">
        <v>16</v>
      </c>
      <c r="D5564">
        <v>133676.52530000001</v>
      </c>
      <c r="E5564">
        <f>INDEX(Stores[region],MATCH(Sales[[#This Row],[store_no]],Stores[store_no],0))</f>
        <v>1</v>
      </c>
      <c r="F5564" t="str">
        <f>INDEX(Stores[storetype],MATCH(Sales[[#This Row],[store_no]],Stores[store_no],0))</f>
        <v>C</v>
      </c>
      <c r="G5564" t="str">
        <f>INDEX(Stores[location_city],MATCH(Sales[[#This Row],[store_no]],Stores[store_no],0))</f>
        <v>Dayton</v>
      </c>
      <c r="H5564" t="str">
        <f>INDEX(Stores[location_state],MATCH(Sales[[#This Row],[store_no]],Stores[store_no],0))</f>
        <v>Ohio</v>
      </c>
      <c r="I5564">
        <f>INDEX(Stores[sqft],MATCH(Sales[[#This Row],[store_no]],Stores[store_no],0))</f>
        <v>90000</v>
      </c>
      <c r="J5564" s="4" t="str">
        <f>INDEX(Departments[dept_name],MATCH(Sales[[#This Row],[dept_no]],Departments[dept_no],0))</f>
        <v>Outdoors</v>
      </c>
      <c r="K5564" s="4" t="str">
        <f>CONCATENATE(Sales[[#This Row],[region]],Sales[[#This Row],[storetype]])</f>
        <v>1C</v>
      </c>
      <c r="L5564" s="4">
        <f>INDEX(RegionStoreCount[Store Count],MATCH(Sales[[#This Row],[RegionStoretype]],RegionStoreCount[Region/Type],0))</f>
        <v>1</v>
      </c>
      <c r="M5564" s="4">
        <f>AND(Sales[[#This Row],[date]]&lt;=TY_YTDMax,Sales[[#This Row],[date]]&gt;=TY_YTDMin)*Sales[[#This Row],[sales]]</f>
        <v>133676.52530000001</v>
      </c>
      <c r="N5564" s="4">
        <f>AND(Sales[[#This Row],[date]]&lt;=LY_YTDMax,Sales[[#This Row],[date]]&gt;=LY_YTDMin)*Sales[[#This Row],[sales]]</f>
        <v>0</v>
      </c>
      <c r="O5564" s="4">
        <f>AND(Sales[[#This Row],[date]]&gt;=YoY_Min,Sales[[#This Row],[date]]&lt;=TY_YTDMax)*(Sales[[#This Row],[sales]]/Sales[[#This Row],[sqft]])</f>
        <v>1.4852947255555558</v>
      </c>
      <c r="P5564" s="4">
        <f>SUMIF(Sales[RegionStoretype],Sales[[#This Row],[RegionStoretype]],Sales[YoY_SSF])/Sales[[#This Row],[Region_TypeCount]]</f>
        <v>65.329042605555529</v>
      </c>
    </row>
    <row r="5565" spans="1:16" x14ac:dyDescent="0.25">
      <c r="A5565" s="1">
        <v>43119</v>
      </c>
      <c r="B5565">
        <v>30</v>
      </c>
      <c r="C5565">
        <v>17</v>
      </c>
      <c r="D5565">
        <v>105716.7827</v>
      </c>
      <c r="E5565">
        <f>INDEX(Stores[region],MATCH(Sales[[#This Row],[store_no]],Stores[store_no],0))</f>
        <v>1</v>
      </c>
      <c r="F5565" t="str">
        <f>INDEX(Stores[storetype],MATCH(Sales[[#This Row],[store_no]],Stores[store_no],0))</f>
        <v>C</v>
      </c>
      <c r="G5565" t="str">
        <f>INDEX(Stores[location_city],MATCH(Sales[[#This Row],[store_no]],Stores[store_no],0))</f>
        <v>Dayton</v>
      </c>
      <c r="H5565" t="str">
        <f>INDEX(Stores[location_state],MATCH(Sales[[#This Row],[store_no]],Stores[store_no],0))</f>
        <v>Ohio</v>
      </c>
      <c r="I5565">
        <f>INDEX(Stores[sqft],MATCH(Sales[[#This Row],[store_no]],Stores[store_no],0))</f>
        <v>90000</v>
      </c>
      <c r="J5565" s="4" t="str">
        <f>INDEX(Departments[dept_name],MATCH(Sales[[#This Row],[dept_no]],Departments[dept_no],0))</f>
        <v>Shoes</v>
      </c>
      <c r="K5565" s="4" t="str">
        <f>CONCATENATE(Sales[[#This Row],[region]],Sales[[#This Row],[storetype]])</f>
        <v>1C</v>
      </c>
      <c r="L5565" s="4">
        <f>INDEX(RegionStoreCount[Store Count],MATCH(Sales[[#This Row],[RegionStoretype]],RegionStoreCount[Region/Type],0))</f>
        <v>1</v>
      </c>
      <c r="M5565" s="4">
        <f>AND(Sales[[#This Row],[date]]&lt;=TY_YTDMax,Sales[[#This Row],[date]]&gt;=TY_YTDMin)*Sales[[#This Row],[sales]]</f>
        <v>105716.7827</v>
      </c>
      <c r="N5565" s="4">
        <f>AND(Sales[[#This Row],[date]]&lt;=LY_YTDMax,Sales[[#This Row],[date]]&gt;=LY_YTDMin)*Sales[[#This Row],[sales]]</f>
        <v>0</v>
      </c>
      <c r="O5565" s="4">
        <f>AND(Sales[[#This Row],[date]]&gt;=YoY_Min,Sales[[#This Row],[date]]&lt;=TY_YTDMax)*(Sales[[#This Row],[sales]]/Sales[[#This Row],[sqft]])</f>
        <v>1.1746309188888888</v>
      </c>
      <c r="P5565" s="4">
        <f>SUMIF(Sales[RegionStoretype],Sales[[#This Row],[RegionStoretype]],Sales[YoY_SSF])/Sales[[#This Row],[Region_TypeCount]]</f>
        <v>65.329042605555529</v>
      </c>
    </row>
    <row r="5566" spans="1:16" x14ac:dyDescent="0.25">
      <c r="A5566" s="1">
        <v>43119</v>
      </c>
      <c r="B5566">
        <v>30</v>
      </c>
      <c r="C5566">
        <v>19</v>
      </c>
      <c r="D5566">
        <v>31744.689699999999</v>
      </c>
      <c r="E5566">
        <f>INDEX(Stores[region],MATCH(Sales[[#This Row],[store_no]],Stores[store_no],0))</f>
        <v>1</v>
      </c>
      <c r="F5566" t="str">
        <f>INDEX(Stores[storetype],MATCH(Sales[[#This Row],[store_no]],Stores[store_no],0))</f>
        <v>C</v>
      </c>
      <c r="G5566" t="str">
        <f>INDEX(Stores[location_city],MATCH(Sales[[#This Row],[store_no]],Stores[store_no],0))</f>
        <v>Dayton</v>
      </c>
      <c r="H5566" t="str">
        <f>INDEX(Stores[location_state],MATCH(Sales[[#This Row],[store_no]],Stores[store_no],0))</f>
        <v>Ohio</v>
      </c>
      <c r="I5566">
        <f>INDEX(Stores[sqft],MATCH(Sales[[#This Row],[store_no]],Stores[store_no],0))</f>
        <v>90000</v>
      </c>
      <c r="J5566" s="4" t="str">
        <f>INDEX(Departments[dept_name],MATCH(Sales[[#This Row],[dept_no]],Departments[dept_no],0))</f>
        <v>Tools</v>
      </c>
      <c r="K5566" s="4" t="str">
        <f>CONCATENATE(Sales[[#This Row],[region]],Sales[[#This Row],[storetype]])</f>
        <v>1C</v>
      </c>
      <c r="L5566" s="4">
        <f>INDEX(RegionStoreCount[Store Count],MATCH(Sales[[#This Row],[RegionStoretype]],RegionStoreCount[Region/Type],0))</f>
        <v>1</v>
      </c>
      <c r="M5566" s="4">
        <f>AND(Sales[[#This Row],[date]]&lt;=TY_YTDMax,Sales[[#This Row],[date]]&gt;=TY_YTDMin)*Sales[[#This Row],[sales]]</f>
        <v>31744.689699999999</v>
      </c>
      <c r="N5566" s="4">
        <f>AND(Sales[[#This Row],[date]]&lt;=LY_YTDMax,Sales[[#This Row],[date]]&gt;=LY_YTDMin)*Sales[[#This Row],[sales]]</f>
        <v>0</v>
      </c>
      <c r="O5566" s="4">
        <f>AND(Sales[[#This Row],[date]]&gt;=YoY_Min,Sales[[#This Row],[date]]&lt;=TY_YTDMax)*(Sales[[#This Row],[sales]]/Sales[[#This Row],[sqft]])</f>
        <v>0.35271877444444444</v>
      </c>
      <c r="P5566" s="4">
        <f>SUMIF(Sales[RegionStoretype],Sales[[#This Row],[RegionStoretype]],Sales[YoY_SSF])/Sales[[#This Row],[Region_TypeCount]]</f>
        <v>65.329042605555529</v>
      </c>
    </row>
    <row r="5567" spans="1:16" x14ac:dyDescent="0.25">
      <c r="A5567" s="1">
        <v>43119</v>
      </c>
      <c r="B5567">
        <v>31</v>
      </c>
      <c r="C5567">
        <v>4</v>
      </c>
      <c r="D5567">
        <v>109462.84839999999</v>
      </c>
      <c r="E5567">
        <f>INDEX(Stores[region],MATCH(Sales[[#This Row],[store_no]],Stores[store_no],0))</f>
        <v>3</v>
      </c>
      <c r="F5567" t="str">
        <f>INDEX(Stores[storetype],MATCH(Sales[[#This Row],[store_no]],Stores[store_no],0))</f>
        <v>A</v>
      </c>
      <c r="G5567" t="str">
        <f>INDEX(Stores[location_city],MATCH(Sales[[#This Row],[store_no]],Stores[store_no],0))</f>
        <v>Rapid City</v>
      </c>
      <c r="H5567" t="str">
        <f>INDEX(Stores[location_state],MATCH(Sales[[#This Row],[store_no]],Stores[store_no],0))</f>
        <v>South Dakota</v>
      </c>
      <c r="I5567">
        <f>INDEX(Stores[sqft],MATCH(Sales[[#This Row],[store_no]],Stores[store_no],0))</f>
        <v>200100</v>
      </c>
      <c r="J5567" s="4" t="str">
        <f>INDEX(Departments[dept_name],MATCH(Sales[[#This Row],[dept_no]],Departments[dept_no],0))</f>
        <v>Books</v>
      </c>
      <c r="K5567" s="4" t="str">
        <f>CONCATENATE(Sales[[#This Row],[region]],Sales[[#This Row],[storetype]])</f>
        <v>3A</v>
      </c>
      <c r="L5567" s="4">
        <f>INDEX(RegionStoreCount[Store Count],MATCH(Sales[[#This Row],[RegionStoretype]],RegionStoreCount[Region/Type],0))</f>
        <v>9</v>
      </c>
      <c r="M5567" s="4">
        <f>AND(Sales[[#This Row],[date]]&lt;=TY_YTDMax,Sales[[#This Row],[date]]&gt;=TY_YTDMin)*Sales[[#This Row],[sales]]</f>
        <v>109462.84839999999</v>
      </c>
      <c r="N5567" s="4">
        <f>AND(Sales[[#This Row],[date]]&lt;=LY_YTDMax,Sales[[#This Row],[date]]&gt;=LY_YTDMin)*Sales[[#This Row],[sales]]</f>
        <v>0</v>
      </c>
      <c r="O5567" s="4">
        <f>AND(Sales[[#This Row],[date]]&gt;=YoY_Min,Sales[[#This Row],[date]]&lt;=TY_YTDMax)*(Sales[[#This Row],[sales]]/Sales[[#This Row],[sqft]])</f>
        <v>0.54704072163918038</v>
      </c>
      <c r="P5567" s="4">
        <f>SUMIF(Sales[RegionStoretype],Sales[[#This Row],[RegionStoretype]],Sales[YoY_SSF])/Sales[[#This Row],[Region_TypeCount]]</f>
        <v>53.603836561720975</v>
      </c>
    </row>
    <row r="5568" spans="1:16" x14ac:dyDescent="0.25">
      <c r="A5568" s="1">
        <v>43119</v>
      </c>
      <c r="B5568">
        <v>31</v>
      </c>
      <c r="C5568">
        <v>6</v>
      </c>
      <c r="D5568">
        <v>40368.890999999996</v>
      </c>
      <c r="E5568">
        <f>INDEX(Stores[region],MATCH(Sales[[#This Row],[store_no]],Stores[store_no],0))</f>
        <v>3</v>
      </c>
      <c r="F5568" t="str">
        <f>INDEX(Stores[storetype],MATCH(Sales[[#This Row],[store_no]],Stores[store_no],0))</f>
        <v>A</v>
      </c>
      <c r="G5568" t="str">
        <f>INDEX(Stores[location_city],MATCH(Sales[[#This Row],[store_no]],Stores[store_no],0))</f>
        <v>Rapid City</v>
      </c>
      <c r="H5568" t="str">
        <f>INDEX(Stores[location_state],MATCH(Sales[[#This Row],[store_no]],Stores[store_no],0))</f>
        <v>South Dakota</v>
      </c>
      <c r="I5568">
        <f>INDEX(Stores[sqft],MATCH(Sales[[#This Row],[store_no]],Stores[store_no],0))</f>
        <v>200100</v>
      </c>
      <c r="J5568" s="4" t="str">
        <f>INDEX(Departments[dept_name],MATCH(Sales[[#This Row],[dept_no]],Departments[dept_no],0))</f>
        <v>Computers</v>
      </c>
      <c r="K5568" s="4" t="str">
        <f>CONCATENATE(Sales[[#This Row],[region]],Sales[[#This Row],[storetype]])</f>
        <v>3A</v>
      </c>
      <c r="L5568" s="4">
        <f>INDEX(RegionStoreCount[Store Count],MATCH(Sales[[#This Row],[RegionStoretype]],RegionStoreCount[Region/Type],0))</f>
        <v>9</v>
      </c>
      <c r="M5568" s="4">
        <f>AND(Sales[[#This Row],[date]]&lt;=TY_YTDMax,Sales[[#This Row],[date]]&gt;=TY_YTDMin)*Sales[[#This Row],[sales]]</f>
        <v>40368.890999999996</v>
      </c>
      <c r="N5568" s="4">
        <f>AND(Sales[[#This Row],[date]]&lt;=LY_YTDMax,Sales[[#This Row],[date]]&gt;=LY_YTDMin)*Sales[[#This Row],[sales]]</f>
        <v>0</v>
      </c>
      <c r="O5568" s="4">
        <f>AND(Sales[[#This Row],[date]]&gt;=YoY_Min,Sales[[#This Row],[date]]&lt;=TY_YTDMax)*(Sales[[#This Row],[sales]]/Sales[[#This Row],[sqft]])</f>
        <v>0.20174358320839578</v>
      </c>
      <c r="P5568" s="4">
        <f>SUMIF(Sales[RegionStoretype],Sales[[#This Row],[RegionStoretype]],Sales[YoY_SSF])/Sales[[#This Row],[Region_TypeCount]]</f>
        <v>53.603836561720975</v>
      </c>
    </row>
    <row r="5569" spans="1:16" x14ac:dyDescent="0.25">
      <c r="A5569" s="1">
        <v>43119</v>
      </c>
      <c r="B5569">
        <v>31</v>
      </c>
      <c r="C5569">
        <v>9</v>
      </c>
      <c r="D5569">
        <v>22647.132299999997</v>
      </c>
      <c r="E5569">
        <f>INDEX(Stores[region],MATCH(Sales[[#This Row],[store_no]],Stores[store_no],0))</f>
        <v>3</v>
      </c>
      <c r="F5569" t="str">
        <f>INDEX(Stores[storetype],MATCH(Sales[[#This Row],[store_no]],Stores[store_no],0))</f>
        <v>A</v>
      </c>
      <c r="G5569" t="str">
        <f>INDEX(Stores[location_city],MATCH(Sales[[#This Row],[store_no]],Stores[store_no],0))</f>
        <v>Rapid City</v>
      </c>
      <c r="H5569" t="str">
        <f>INDEX(Stores[location_state],MATCH(Sales[[#This Row],[store_no]],Stores[store_no],0))</f>
        <v>South Dakota</v>
      </c>
      <c r="I5569">
        <f>INDEX(Stores[sqft],MATCH(Sales[[#This Row],[store_no]],Stores[store_no],0))</f>
        <v>200100</v>
      </c>
      <c r="J5569" s="4" t="str">
        <f>INDEX(Departments[dept_name],MATCH(Sales[[#This Row],[dept_no]],Departments[dept_no],0))</f>
        <v>Garden</v>
      </c>
      <c r="K5569" s="4" t="str">
        <f>CONCATENATE(Sales[[#This Row],[region]],Sales[[#This Row],[storetype]])</f>
        <v>3A</v>
      </c>
      <c r="L5569" s="4">
        <f>INDEX(RegionStoreCount[Store Count],MATCH(Sales[[#This Row],[RegionStoretype]],RegionStoreCount[Region/Type],0))</f>
        <v>9</v>
      </c>
      <c r="M5569" s="4">
        <f>AND(Sales[[#This Row],[date]]&lt;=TY_YTDMax,Sales[[#This Row],[date]]&gt;=TY_YTDMin)*Sales[[#This Row],[sales]]</f>
        <v>22647.132299999997</v>
      </c>
      <c r="N5569" s="4">
        <f>AND(Sales[[#This Row],[date]]&lt;=LY_YTDMax,Sales[[#This Row],[date]]&gt;=LY_YTDMin)*Sales[[#This Row],[sales]]</f>
        <v>0</v>
      </c>
      <c r="O5569" s="4">
        <f>AND(Sales[[#This Row],[date]]&gt;=YoY_Min,Sales[[#This Row],[date]]&lt;=TY_YTDMax)*(Sales[[#This Row],[sales]]/Sales[[#This Row],[sqft]])</f>
        <v>0.11317907196401798</v>
      </c>
      <c r="P5569" s="4">
        <f>SUMIF(Sales[RegionStoretype],Sales[[#This Row],[RegionStoretype]],Sales[YoY_SSF])/Sales[[#This Row],[Region_TypeCount]]</f>
        <v>53.603836561720975</v>
      </c>
    </row>
    <row r="5570" spans="1:16" x14ac:dyDescent="0.25">
      <c r="A5570" s="1">
        <v>43119</v>
      </c>
      <c r="B5570">
        <v>32</v>
      </c>
      <c r="C5570">
        <v>2</v>
      </c>
      <c r="D5570">
        <v>52790.077699999994</v>
      </c>
      <c r="E5570">
        <f>INDEX(Stores[region],MATCH(Sales[[#This Row],[store_no]],Stores[store_no],0))</f>
        <v>2</v>
      </c>
      <c r="F5570" t="str">
        <f>INDEX(Stores[storetype],MATCH(Sales[[#This Row],[store_no]],Stores[store_no],0))</f>
        <v>A</v>
      </c>
      <c r="G5570" t="str">
        <f>INDEX(Stores[location_city],MATCH(Sales[[#This Row],[store_no]],Stores[store_no],0))</f>
        <v>Western Springs</v>
      </c>
      <c r="H5570" t="str">
        <f>INDEX(Stores[location_state],MATCH(Sales[[#This Row],[store_no]],Stores[store_no],0))</f>
        <v>Illinois</v>
      </c>
      <c r="I5570">
        <f>INDEX(Stores[sqft],MATCH(Sales[[#This Row],[store_no]],Stores[store_no],0))</f>
        <v>118200</v>
      </c>
      <c r="J5570" s="4" t="str">
        <f>INDEX(Departments[dept_name],MATCH(Sales[[#This Row],[dept_no]],Departments[dept_no],0))</f>
        <v>Baby</v>
      </c>
      <c r="K5570" s="4" t="str">
        <f>CONCATENATE(Sales[[#This Row],[region]],Sales[[#This Row],[storetype]])</f>
        <v>2A</v>
      </c>
      <c r="L5570" s="4">
        <f>INDEX(RegionStoreCount[Store Count],MATCH(Sales[[#This Row],[RegionStoretype]],RegionStoreCount[Region/Type],0))</f>
        <v>5</v>
      </c>
      <c r="M5570" s="4">
        <f>AND(Sales[[#This Row],[date]]&lt;=TY_YTDMax,Sales[[#This Row],[date]]&gt;=TY_YTDMin)*Sales[[#This Row],[sales]]</f>
        <v>52790.077699999994</v>
      </c>
      <c r="N5570" s="4">
        <f>AND(Sales[[#This Row],[date]]&lt;=LY_YTDMax,Sales[[#This Row],[date]]&gt;=LY_YTDMin)*Sales[[#This Row],[sales]]</f>
        <v>0</v>
      </c>
      <c r="O5570" s="4">
        <f>AND(Sales[[#This Row],[date]]&gt;=YoY_Min,Sales[[#This Row],[date]]&lt;=TY_YTDMax)*(Sales[[#This Row],[sales]]/Sales[[#This Row],[sqft]])</f>
        <v>0.44661656260575289</v>
      </c>
      <c r="P5570" s="4">
        <f>SUMIF(Sales[RegionStoretype],Sales[[#This Row],[RegionStoretype]],Sales[YoY_SSF])/Sales[[#This Row],[Region_TypeCount]]</f>
        <v>60.052789354368521</v>
      </c>
    </row>
    <row r="5571" spans="1:16" x14ac:dyDescent="0.25">
      <c r="A5571" s="1">
        <v>43119</v>
      </c>
      <c r="B5571">
        <v>32</v>
      </c>
      <c r="C5571">
        <v>9</v>
      </c>
      <c r="D5571">
        <v>22186.887300000002</v>
      </c>
      <c r="E5571">
        <f>INDEX(Stores[region],MATCH(Sales[[#This Row],[store_no]],Stores[store_no],0))</f>
        <v>2</v>
      </c>
      <c r="F5571" t="str">
        <f>INDEX(Stores[storetype],MATCH(Sales[[#This Row],[store_no]],Stores[store_no],0))</f>
        <v>A</v>
      </c>
      <c r="G5571" t="str">
        <f>INDEX(Stores[location_city],MATCH(Sales[[#This Row],[store_no]],Stores[store_no],0))</f>
        <v>Western Springs</v>
      </c>
      <c r="H5571" t="str">
        <f>INDEX(Stores[location_state],MATCH(Sales[[#This Row],[store_no]],Stores[store_no],0))</f>
        <v>Illinois</v>
      </c>
      <c r="I5571">
        <f>INDEX(Stores[sqft],MATCH(Sales[[#This Row],[store_no]],Stores[store_no],0))</f>
        <v>118200</v>
      </c>
      <c r="J5571" s="4" t="str">
        <f>INDEX(Departments[dept_name],MATCH(Sales[[#This Row],[dept_no]],Departments[dept_no],0))</f>
        <v>Garden</v>
      </c>
      <c r="K5571" s="4" t="str">
        <f>CONCATENATE(Sales[[#This Row],[region]],Sales[[#This Row],[storetype]])</f>
        <v>2A</v>
      </c>
      <c r="L5571" s="4">
        <f>INDEX(RegionStoreCount[Store Count],MATCH(Sales[[#This Row],[RegionStoretype]],RegionStoreCount[Region/Type],0))</f>
        <v>5</v>
      </c>
      <c r="M5571" s="4">
        <f>AND(Sales[[#This Row],[date]]&lt;=TY_YTDMax,Sales[[#This Row],[date]]&gt;=TY_YTDMin)*Sales[[#This Row],[sales]]</f>
        <v>22186.887300000002</v>
      </c>
      <c r="N5571" s="4">
        <f>AND(Sales[[#This Row],[date]]&lt;=LY_YTDMax,Sales[[#This Row],[date]]&gt;=LY_YTDMin)*Sales[[#This Row],[sales]]</f>
        <v>0</v>
      </c>
      <c r="O5571" s="4">
        <f>AND(Sales[[#This Row],[date]]&gt;=YoY_Min,Sales[[#This Row],[date]]&lt;=TY_YTDMax)*(Sales[[#This Row],[sales]]/Sales[[#This Row],[sqft]])</f>
        <v>0.18770632233502541</v>
      </c>
      <c r="P5571" s="4">
        <f>SUMIF(Sales[RegionStoretype],Sales[[#This Row],[RegionStoretype]],Sales[YoY_SSF])/Sales[[#This Row],[Region_TypeCount]]</f>
        <v>60.052789354368521</v>
      </c>
    </row>
    <row r="5572" spans="1:16" x14ac:dyDescent="0.25">
      <c r="A5572" s="1">
        <v>43119</v>
      </c>
      <c r="B5572">
        <v>32</v>
      </c>
      <c r="C5572">
        <v>10</v>
      </c>
      <c r="D5572">
        <v>633.2367999999999</v>
      </c>
      <c r="E5572">
        <f>INDEX(Stores[region],MATCH(Sales[[#This Row],[store_no]],Stores[store_no],0))</f>
        <v>2</v>
      </c>
      <c r="F5572" t="str">
        <f>INDEX(Stores[storetype],MATCH(Sales[[#This Row],[store_no]],Stores[store_no],0))</f>
        <v>A</v>
      </c>
      <c r="G5572" t="str">
        <f>INDEX(Stores[location_city],MATCH(Sales[[#This Row],[store_no]],Stores[store_no],0))</f>
        <v>Western Springs</v>
      </c>
      <c r="H5572" t="str">
        <f>INDEX(Stores[location_state],MATCH(Sales[[#This Row],[store_no]],Stores[store_no],0))</f>
        <v>Illinois</v>
      </c>
      <c r="I5572">
        <f>INDEX(Stores[sqft],MATCH(Sales[[#This Row],[store_no]],Stores[store_no],0))</f>
        <v>118200</v>
      </c>
      <c r="J5572" s="4" t="str">
        <f>INDEX(Departments[dept_name],MATCH(Sales[[#This Row],[dept_no]],Departments[dept_no],0))</f>
        <v>Health</v>
      </c>
      <c r="K5572" s="4" t="str">
        <f>CONCATENATE(Sales[[#This Row],[region]],Sales[[#This Row],[storetype]])</f>
        <v>2A</v>
      </c>
      <c r="L5572" s="4">
        <f>INDEX(RegionStoreCount[Store Count],MATCH(Sales[[#This Row],[RegionStoretype]],RegionStoreCount[Region/Type],0))</f>
        <v>5</v>
      </c>
      <c r="M5572" s="4">
        <f>AND(Sales[[#This Row],[date]]&lt;=TY_YTDMax,Sales[[#This Row],[date]]&gt;=TY_YTDMin)*Sales[[#This Row],[sales]]</f>
        <v>633.2367999999999</v>
      </c>
      <c r="N5572" s="4">
        <f>AND(Sales[[#This Row],[date]]&lt;=LY_YTDMax,Sales[[#This Row],[date]]&gt;=LY_YTDMin)*Sales[[#This Row],[sales]]</f>
        <v>0</v>
      </c>
      <c r="O5572" s="4">
        <f>AND(Sales[[#This Row],[date]]&gt;=YoY_Min,Sales[[#This Row],[date]]&lt;=TY_YTDMax)*(Sales[[#This Row],[sales]]/Sales[[#This Row],[sqft]])</f>
        <v>5.3573333333333329E-3</v>
      </c>
      <c r="P5572" s="4">
        <f>SUMIF(Sales[RegionStoretype],Sales[[#This Row],[RegionStoretype]],Sales[YoY_SSF])/Sales[[#This Row],[Region_TypeCount]]</f>
        <v>60.052789354368521</v>
      </c>
    </row>
    <row r="5573" spans="1:16" x14ac:dyDescent="0.25">
      <c r="A5573" s="1">
        <v>43119</v>
      </c>
      <c r="B5573">
        <v>32</v>
      </c>
      <c r="C5573">
        <v>15</v>
      </c>
      <c r="D5573">
        <v>51368.471699999987</v>
      </c>
      <c r="E5573">
        <f>INDEX(Stores[region],MATCH(Sales[[#This Row],[store_no]],Stores[store_no],0))</f>
        <v>2</v>
      </c>
      <c r="F5573" t="str">
        <f>INDEX(Stores[storetype],MATCH(Sales[[#This Row],[store_no]],Stores[store_no],0))</f>
        <v>A</v>
      </c>
      <c r="G5573" t="str">
        <f>INDEX(Stores[location_city],MATCH(Sales[[#This Row],[store_no]],Stores[store_no],0))</f>
        <v>Western Springs</v>
      </c>
      <c r="H5573" t="str">
        <f>INDEX(Stores[location_state],MATCH(Sales[[#This Row],[store_no]],Stores[store_no],0))</f>
        <v>Illinois</v>
      </c>
      <c r="I5573">
        <f>INDEX(Stores[sqft],MATCH(Sales[[#This Row],[store_no]],Stores[store_no],0))</f>
        <v>118200</v>
      </c>
      <c r="J5573" s="4" t="str">
        <f>INDEX(Departments[dept_name],MATCH(Sales[[#This Row],[dept_no]],Departments[dept_no],0))</f>
        <v>Music</v>
      </c>
      <c r="K5573" s="4" t="str">
        <f>CONCATENATE(Sales[[#This Row],[region]],Sales[[#This Row],[storetype]])</f>
        <v>2A</v>
      </c>
      <c r="L5573" s="4">
        <f>INDEX(RegionStoreCount[Store Count],MATCH(Sales[[#This Row],[RegionStoretype]],RegionStoreCount[Region/Type],0))</f>
        <v>5</v>
      </c>
      <c r="M5573" s="4">
        <f>AND(Sales[[#This Row],[date]]&lt;=TY_YTDMax,Sales[[#This Row],[date]]&gt;=TY_YTDMin)*Sales[[#This Row],[sales]]</f>
        <v>51368.471699999987</v>
      </c>
      <c r="N5573" s="4">
        <f>AND(Sales[[#This Row],[date]]&lt;=LY_YTDMax,Sales[[#This Row],[date]]&gt;=LY_YTDMin)*Sales[[#This Row],[sales]]</f>
        <v>0</v>
      </c>
      <c r="O5573" s="4">
        <f>AND(Sales[[#This Row],[date]]&gt;=YoY_Min,Sales[[#This Row],[date]]&lt;=TY_YTDMax)*(Sales[[#This Row],[sales]]/Sales[[#This Row],[sqft]])</f>
        <v>0.43458943908629433</v>
      </c>
      <c r="P5573" s="4">
        <f>SUMIF(Sales[RegionStoretype],Sales[[#This Row],[RegionStoretype]],Sales[YoY_SSF])/Sales[[#This Row],[Region_TypeCount]]</f>
        <v>60.052789354368521</v>
      </c>
    </row>
    <row r="5574" spans="1:16" x14ac:dyDescent="0.25">
      <c r="A5574" s="1">
        <v>43119</v>
      </c>
      <c r="B5574">
        <v>33</v>
      </c>
      <c r="C5574">
        <v>11</v>
      </c>
      <c r="D5574">
        <v>33721.805899999999</v>
      </c>
      <c r="E5574">
        <f>INDEX(Stores[region],MATCH(Sales[[#This Row],[store_no]],Stores[store_no],0))</f>
        <v>3</v>
      </c>
      <c r="F5574" t="str">
        <f>INDEX(Stores[storetype],MATCH(Sales[[#This Row],[store_no]],Stores[store_no],0))</f>
        <v>A</v>
      </c>
      <c r="G5574" t="str">
        <f>INDEX(Stores[location_city],MATCH(Sales[[#This Row],[store_no]],Stores[store_no],0))</f>
        <v>Omaha</v>
      </c>
      <c r="H5574" t="str">
        <f>INDEX(Stores[location_state],MATCH(Sales[[#This Row],[store_no]],Stores[store_no],0))</f>
        <v>Nebraska</v>
      </c>
      <c r="I5574">
        <f>INDEX(Stores[sqft],MATCH(Sales[[#This Row],[store_no]],Stores[store_no],0))</f>
        <v>40700</v>
      </c>
      <c r="J5574" s="4" t="str">
        <f>INDEX(Departments[dept_name],MATCH(Sales[[#This Row],[dept_no]],Departments[dept_no],0))</f>
        <v>Home</v>
      </c>
      <c r="K5574" s="4" t="str">
        <f>CONCATENATE(Sales[[#This Row],[region]],Sales[[#This Row],[storetype]])</f>
        <v>3A</v>
      </c>
      <c r="L5574" s="4">
        <f>INDEX(RegionStoreCount[Store Count],MATCH(Sales[[#This Row],[RegionStoretype]],RegionStoreCount[Region/Type],0))</f>
        <v>9</v>
      </c>
      <c r="M5574" s="4">
        <f>AND(Sales[[#This Row],[date]]&lt;=TY_YTDMax,Sales[[#This Row],[date]]&gt;=TY_YTDMin)*Sales[[#This Row],[sales]]</f>
        <v>33721.805899999999</v>
      </c>
      <c r="N5574" s="4">
        <f>AND(Sales[[#This Row],[date]]&lt;=LY_YTDMax,Sales[[#This Row],[date]]&gt;=LY_YTDMin)*Sales[[#This Row],[sales]]</f>
        <v>0</v>
      </c>
      <c r="O5574" s="4">
        <f>AND(Sales[[#This Row],[date]]&gt;=YoY_Min,Sales[[#This Row],[date]]&lt;=TY_YTDMax)*(Sales[[#This Row],[sales]]/Sales[[#This Row],[sqft]])</f>
        <v>0.82854559950859952</v>
      </c>
      <c r="P5574" s="4">
        <f>SUMIF(Sales[RegionStoretype],Sales[[#This Row],[RegionStoretype]],Sales[YoY_SSF])/Sales[[#This Row],[Region_TypeCount]]</f>
        <v>53.603836561720975</v>
      </c>
    </row>
    <row r="5575" spans="1:16" x14ac:dyDescent="0.25">
      <c r="A5575" s="1">
        <v>43119</v>
      </c>
      <c r="B5575">
        <v>33</v>
      </c>
      <c r="C5575">
        <v>19</v>
      </c>
      <c r="D5575">
        <v>19503.920000000002</v>
      </c>
      <c r="E5575">
        <f>INDEX(Stores[region],MATCH(Sales[[#This Row],[store_no]],Stores[store_no],0))</f>
        <v>3</v>
      </c>
      <c r="F5575" t="str">
        <f>INDEX(Stores[storetype],MATCH(Sales[[#This Row],[store_no]],Stores[store_no],0))</f>
        <v>A</v>
      </c>
      <c r="G5575" t="str">
        <f>INDEX(Stores[location_city],MATCH(Sales[[#This Row],[store_no]],Stores[store_no],0))</f>
        <v>Omaha</v>
      </c>
      <c r="H5575" t="str">
        <f>INDEX(Stores[location_state],MATCH(Sales[[#This Row],[store_no]],Stores[store_no],0))</f>
        <v>Nebraska</v>
      </c>
      <c r="I5575">
        <f>INDEX(Stores[sqft],MATCH(Sales[[#This Row],[store_no]],Stores[store_no],0))</f>
        <v>40700</v>
      </c>
      <c r="J5575" s="4" t="str">
        <f>INDEX(Departments[dept_name],MATCH(Sales[[#This Row],[dept_no]],Departments[dept_no],0))</f>
        <v>Tools</v>
      </c>
      <c r="K5575" s="4" t="str">
        <f>CONCATENATE(Sales[[#This Row],[region]],Sales[[#This Row],[storetype]])</f>
        <v>3A</v>
      </c>
      <c r="L5575" s="4">
        <f>INDEX(RegionStoreCount[Store Count],MATCH(Sales[[#This Row],[RegionStoretype]],RegionStoreCount[Region/Type],0))</f>
        <v>9</v>
      </c>
      <c r="M5575" s="4">
        <f>AND(Sales[[#This Row],[date]]&lt;=TY_YTDMax,Sales[[#This Row],[date]]&gt;=TY_YTDMin)*Sales[[#This Row],[sales]]</f>
        <v>19503.920000000002</v>
      </c>
      <c r="N5575" s="4">
        <f>AND(Sales[[#This Row],[date]]&lt;=LY_YTDMax,Sales[[#This Row],[date]]&gt;=LY_YTDMin)*Sales[[#This Row],[sales]]</f>
        <v>0</v>
      </c>
      <c r="O5575" s="4">
        <f>AND(Sales[[#This Row],[date]]&gt;=YoY_Min,Sales[[#This Row],[date]]&lt;=TY_YTDMax)*(Sales[[#This Row],[sales]]/Sales[[#This Row],[sqft]])</f>
        <v>0.47921179361179367</v>
      </c>
      <c r="P5575" s="4">
        <f>SUMIF(Sales[RegionStoretype],Sales[[#This Row],[RegionStoretype]],Sales[YoY_SSF])/Sales[[#This Row],[Region_TypeCount]]</f>
        <v>53.603836561720975</v>
      </c>
    </row>
    <row r="5576" spans="1:16" x14ac:dyDescent="0.25">
      <c r="A5576" s="1">
        <v>43119</v>
      </c>
      <c r="B5576">
        <v>33</v>
      </c>
      <c r="C5576">
        <v>20</v>
      </c>
      <c r="D5576">
        <v>1447.5227</v>
      </c>
      <c r="E5576">
        <f>INDEX(Stores[region],MATCH(Sales[[#This Row],[store_no]],Stores[store_no],0))</f>
        <v>3</v>
      </c>
      <c r="F5576" t="str">
        <f>INDEX(Stores[storetype],MATCH(Sales[[#This Row],[store_no]],Stores[store_no],0))</f>
        <v>A</v>
      </c>
      <c r="G5576" t="str">
        <f>INDEX(Stores[location_city],MATCH(Sales[[#This Row],[store_no]],Stores[store_no],0))</f>
        <v>Omaha</v>
      </c>
      <c r="H5576" t="str">
        <f>INDEX(Stores[location_state],MATCH(Sales[[#This Row],[store_no]],Stores[store_no],0))</f>
        <v>Nebraska</v>
      </c>
      <c r="I5576">
        <f>INDEX(Stores[sqft],MATCH(Sales[[#This Row],[store_no]],Stores[store_no],0))</f>
        <v>40700</v>
      </c>
      <c r="J5576" s="4" t="str">
        <f>INDEX(Departments[dept_name],MATCH(Sales[[#This Row],[dept_no]],Departments[dept_no],0))</f>
        <v>Toys</v>
      </c>
      <c r="K5576" s="4" t="str">
        <f>CONCATENATE(Sales[[#This Row],[region]],Sales[[#This Row],[storetype]])</f>
        <v>3A</v>
      </c>
      <c r="L5576" s="4">
        <f>INDEX(RegionStoreCount[Store Count],MATCH(Sales[[#This Row],[RegionStoretype]],RegionStoreCount[Region/Type],0))</f>
        <v>9</v>
      </c>
      <c r="M5576" s="4">
        <f>AND(Sales[[#This Row],[date]]&lt;=TY_YTDMax,Sales[[#This Row],[date]]&gt;=TY_YTDMin)*Sales[[#This Row],[sales]]</f>
        <v>1447.5227</v>
      </c>
      <c r="N5576" s="4">
        <f>AND(Sales[[#This Row],[date]]&lt;=LY_YTDMax,Sales[[#This Row],[date]]&gt;=LY_YTDMin)*Sales[[#This Row],[sales]]</f>
        <v>0</v>
      </c>
      <c r="O5576" s="4">
        <f>AND(Sales[[#This Row],[date]]&gt;=YoY_Min,Sales[[#This Row],[date]]&lt;=TY_YTDMax)*(Sales[[#This Row],[sales]]/Sales[[#This Row],[sqft]])</f>
        <v>3.5565668304668306E-2</v>
      </c>
      <c r="P5576" s="4">
        <f>SUMIF(Sales[RegionStoretype],Sales[[#This Row],[RegionStoretype]],Sales[YoY_SSF])/Sales[[#This Row],[Region_TypeCount]]</f>
        <v>53.603836561720975</v>
      </c>
    </row>
    <row r="5577" spans="1:16" x14ac:dyDescent="0.25">
      <c r="A5577" s="1">
        <v>43119</v>
      </c>
      <c r="B5577">
        <v>34</v>
      </c>
      <c r="C5577">
        <v>8</v>
      </c>
      <c r="D5577">
        <v>35683.409599999999</v>
      </c>
      <c r="E5577">
        <f>INDEX(Stores[region],MATCH(Sales[[#This Row],[store_no]],Stores[store_no],0))</f>
        <v>1</v>
      </c>
      <c r="F5577" t="str">
        <f>INDEX(Stores[storetype],MATCH(Sales[[#This Row],[store_no]],Stores[store_no],0))</f>
        <v>A</v>
      </c>
      <c r="G5577" t="str">
        <f>INDEX(Stores[location_city],MATCH(Sales[[#This Row],[store_no]],Stores[store_no],0))</f>
        <v>Toledo</v>
      </c>
      <c r="H5577" t="str">
        <f>INDEX(Stores[location_state],MATCH(Sales[[#This Row],[store_no]],Stores[store_no],0))</f>
        <v>Ohio</v>
      </c>
      <c r="I5577">
        <f>INDEX(Stores[sqft],MATCH(Sales[[#This Row],[store_no]],Stores[store_no],0))</f>
        <v>207900</v>
      </c>
      <c r="J5577" s="4" t="str">
        <f>INDEX(Departments[dept_name],MATCH(Sales[[#This Row],[dept_no]],Departments[dept_no],0))</f>
        <v>Games</v>
      </c>
      <c r="K5577" s="4" t="str">
        <f>CONCATENATE(Sales[[#This Row],[region]],Sales[[#This Row],[storetype]])</f>
        <v>1A</v>
      </c>
      <c r="L5577" s="4">
        <f>INDEX(RegionStoreCount[Store Count],MATCH(Sales[[#This Row],[RegionStoretype]],RegionStoreCount[Region/Type],0))</f>
        <v>5</v>
      </c>
      <c r="M5577" s="4">
        <f>AND(Sales[[#This Row],[date]]&lt;=TY_YTDMax,Sales[[#This Row],[date]]&gt;=TY_YTDMin)*Sales[[#This Row],[sales]]</f>
        <v>35683.409599999999</v>
      </c>
      <c r="N5577" s="4">
        <f>AND(Sales[[#This Row],[date]]&lt;=LY_YTDMax,Sales[[#This Row],[date]]&gt;=LY_YTDMin)*Sales[[#This Row],[sales]]</f>
        <v>0</v>
      </c>
      <c r="O5577" s="4">
        <f>AND(Sales[[#This Row],[date]]&gt;=YoY_Min,Sales[[#This Row],[date]]&lt;=TY_YTDMax)*(Sales[[#This Row],[sales]]/Sales[[#This Row],[sqft]])</f>
        <v>0.1716373718133718</v>
      </c>
      <c r="P5577" s="4">
        <f>SUMIF(Sales[RegionStoretype],Sales[[#This Row],[RegionStoretype]],Sales[YoY_SSF])/Sales[[#This Row],[Region_TypeCount]]</f>
        <v>59.469551530910678</v>
      </c>
    </row>
    <row r="5578" spans="1:16" x14ac:dyDescent="0.25">
      <c r="A5578" s="1">
        <v>43119</v>
      </c>
      <c r="B5578">
        <v>34</v>
      </c>
      <c r="C5578">
        <v>9</v>
      </c>
      <c r="D5578">
        <v>51963.561900000001</v>
      </c>
      <c r="E5578">
        <f>INDEX(Stores[region],MATCH(Sales[[#This Row],[store_no]],Stores[store_no],0))</f>
        <v>1</v>
      </c>
      <c r="F5578" t="str">
        <f>INDEX(Stores[storetype],MATCH(Sales[[#This Row],[store_no]],Stores[store_no],0))</f>
        <v>A</v>
      </c>
      <c r="G5578" t="str">
        <f>INDEX(Stores[location_city],MATCH(Sales[[#This Row],[store_no]],Stores[store_no],0))</f>
        <v>Toledo</v>
      </c>
      <c r="H5578" t="str">
        <f>INDEX(Stores[location_state],MATCH(Sales[[#This Row],[store_no]],Stores[store_no],0))</f>
        <v>Ohio</v>
      </c>
      <c r="I5578">
        <f>INDEX(Stores[sqft],MATCH(Sales[[#This Row],[store_no]],Stores[store_no],0))</f>
        <v>207900</v>
      </c>
      <c r="J5578" s="4" t="str">
        <f>INDEX(Departments[dept_name],MATCH(Sales[[#This Row],[dept_no]],Departments[dept_no],0))</f>
        <v>Garden</v>
      </c>
      <c r="K5578" s="4" t="str">
        <f>CONCATENATE(Sales[[#This Row],[region]],Sales[[#This Row],[storetype]])</f>
        <v>1A</v>
      </c>
      <c r="L5578" s="4">
        <f>INDEX(RegionStoreCount[Store Count],MATCH(Sales[[#This Row],[RegionStoretype]],RegionStoreCount[Region/Type],0))</f>
        <v>5</v>
      </c>
      <c r="M5578" s="4">
        <f>AND(Sales[[#This Row],[date]]&lt;=TY_YTDMax,Sales[[#This Row],[date]]&gt;=TY_YTDMin)*Sales[[#This Row],[sales]]</f>
        <v>51963.561900000001</v>
      </c>
      <c r="N5578" s="4">
        <f>AND(Sales[[#This Row],[date]]&lt;=LY_YTDMax,Sales[[#This Row],[date]]&gt;=LY_YTDMin)*Sales[[#This Row],[sales]]</f>
        <v>0</v>
      </c>
      <c r="O5578" s="4">
        <f>AND(Sales[[#This Row],[date]]&gt;=YoY_Min,Sales[[#This Row],[date]]&lt;=TY_YTDMax)*(Sales[[#This Row],[sales]]/Sales[[#This Row],[sqft]])</f>
        <v>0.24994498268398269</v>
      </c>
      <c r="P5578" s="4">
        <f>SUMIF(Sales[RegionStoretype],Sales[[#This Row],[RegionStoretype]],Sales[YoY_SSF])/Sales[[#This Row],[Region_TypeCount]]</f>
        <v>59.469551530910678</v>
      </c>
    </row>
    <row r="5579" spans="1:16" x14ac:dyDescent="0.25">
      <c r="A5579" s="1">
        <v>43119</v>
      </c>
      <c r="B5579">
        <v>34</v>
      </c>
      <c r="C5579">
        <v>11</v>
      </c>
      <c r="D5579">
        <v>134843.65779999999</v>
      </c>
      <c r="E5579">
        <f>INDEX(Stores[region],MATCH(Sales[[#This Row],[store_no]],Stores[store_no],0))</f>
        <v>1</v>
      </c>
      <c r="F5579" t="str">
        <f>INDEX(Stores[storetype],MATCH(Sales[[#This Row],[store_no]],Stores[store_no],0))</f>
        <v>A</v>
      </c>
      <c r="G5579" t="str">
        <f>INDEX(Stores[location_city],MATCH(Sales[[#This Row],[store_no]],Stores[store_no],0))</f>
        <v>Toledo</v>
      </c>
      <c r="H5579" t="str">
        <f>INDEX(Stores[location_state],MATCH(Sales[[#This Row],[store_no]],Stores[store_no],0))</f>
        <v>Ohio</v>
      </c>
      <c r="I5579">
        <f>INDEX(Stores[sqft],MATCH(Sales[[#This Row],[store_no]],Stores[store_no],0))</f>
        <v>207900</v>
      </c>
      <c r="J5579" s="4" t="str">
        <f>INDEX(Departments[dept_name],MATCH(Sales[[#This Row],[dept_no]],Departments[dept_no],0))</f>
        <v>Home</v>
      </c>
      <c r="K5579" s="4" t="str">
        <f>CONCATENATE(Sales[[#This Row],[region]],Sales[[#This Row],[storetype]])</f>
        <v>1A</v>
      </c>
      <c r="L5579" s="4">
        <f>INDEX(RegionStoreCount[Store Count],MATCH(Sales[[#This Row],[RegionStoretype]],RegionStoreCount[Region/Type],0))</f>
        <v>5</v>
      </c>
      <c r="M5579" s="4">
        <f>AND(Sales[[#This Row],[date]]&lt;=TY_YTDMax,Sales[[#This Row],[date]]&gt;=TY_YTDMin)*Sales[[#This Row],[sales]]</f>
        <v>134843.65779999999</v>
      </c>
      <c r="N5579" s="4">
        <f>AND(Sales[[#This Row],[date]]&lt;=LY_YTDMax,Sales[[#This Row],[date]]&gt;=LY_YTDMin)*Sales[[#This Row],[sales]]</f>
        <v>0</v>
      </c>
      <c r="O5579" s="4">
        <f>AND(Sales[[#This Row],[date]]&gt;=YoY_Min,Sales[[#This Row],[date]]&lt;=TY_YTDMax)*(Sales[[#This Row],[sales]]/Sales[[#This Row],[sqft]])</f>
        <v>0.64859864261664257</v>
      </c>
      <c r="P5579" s="4">
        <f>SUMIF(Sales[RegionStoretype],Sales[[#This Row],[RegionStoretype]],Sales[YoY_SSF])/Sales[[#This Row],[Region_TypeCount]]</f>
        <v>59.469551530910678</v>
      </c>
    </row>
    <row r="5580" spans="1:16" x14ac:dyDescent="0.25">
      <c r="A5580" s="1">
        <v>43119</v>
      </c>
      <c r="B5580">
        <v>34</v>
      </c>
      <c r="C5580">
        <v>12</v>
      </c>
      <c r="D5580">
        <v>35493.8603</v>
      </c>
      <c r="E5580">
        <f>INDEX(Stores[region],MATCH(Sales[[#This Row],[store_no]],Stores[store_no],0))</f>
        <v>1</v>
      </c>
      <c r="F5580" t="str">
        <f>INDEX(Stores[storetype],MATCH(Sales[[#This Row],[store_no]],Stores[store_no],0))</f>
        <v>A</v>
      </c>
      <c r="G5580" t="str">
        <f>INDEX(Stores[location_city],MATCH(Sales[[#This Row],[store_no]],Stores[store_no],0))</f>
        <v>Toledo</v>
      </c>
      <c r="H5580" t="str">
        <f>INDEX(Stores[location_state],MATCH(Sales[[#This Row],[store_no]],Stores[store_no],0))</f>
        <v>Ohio</v>
      </c>
      <c r="I5580">
        <f>INDEX(Stores[sqft],MATCH(Sales[[#This Row],[store_no]],Stores[store_no],0))</f>
        <v>207900</v>
      </c>
      <c r="J5580" s="4" t="str">
        <f>INDEX(Departments[dept_name],MATCH(Sales[[#This Row],[dept_no]],Departments[dept_no],0))</f>
        <v>Jewelery</v>
      </c>
      <c r="K5580" s="4" t="str">
        <f>CONCATENATE(Sales[[#This Row],[region]],Sales[[#This Row],[storetype]])</f>
        <v>1A</v>
      </c>
      <c r="L5580" s="4">
        <f>INDEX(RegionStoreCount[Store Count],MATCH(Sales[[#This Row],[RegionStoretype]],RegionStoreCount[Region/Type],0))</f>
        <v>5</v>
      </c>
      <c r="M5580" s="4">
        <f>AND(Sales[[#This Row],[date]]&lt;=TY_YTDMax,Sales[[#This Row],[date]]&gt;=TY_YTDMin)*Sales[[#This Row],[sales]]</f>
        <v>35493.8603</v>
      </c>
      <c r="N5580" s="4">
        <f>AND(Sales[[#This Row],[date]]&lt;=LY_YTDMax,Sales[[#This Row],[date]]&gt;=LY_YTDMin)*Sales[[#This Row],[sales]]</f>
        <v>0</v>
      </c>
      <c r="O5580" s="4">
        <f>AND(Sales[[#This Row],[date]]&gt;=YoY_Min,Sales[[#This Row],[date]]&lt;=TY_YTDMax)*(Sales[[#This Row],[sales]]/Sales[[#This Row],[sqft]])</f>
        <v>0.17072563876863878</v>
      </c>
      <c r="P5580" s="4">
        <f>SUMIF(Sales[RegionStoretype],Sales[[#This Row],[RegionStoretype]],Sales[YoY_SSF])/Sales[[#This Row],[Region_TypeCount]]</f>
        <v>59.469551530910678</v>
      </c>
    </row>
    <row r="5581" spans="1:16" x14ac:dyDescent="0.25">
      <c r="A5581" s="1">
        <v>43119</v>
      </c>
      <c r="B5581">
        <v>35</v>
      </c>
      <c r="C5581">
        <v>2</v>
      </c>
      <c r="D5581">
        <v>61.173400000000001</v>
      </c>
      <c r="E5581">
        <f>INDEX(Stores[region],MATCH(Sales[[#This Row],[store_no]],Stores[store_no],0))</f>
        <v>3</v>
      </c>
      <c r="F5581" t="str">
        <f>INDEX(Stores[storetype],MATCH(Sales[[#This Row],[store_no]],Stores[store_no],0))</f>
        <v>C</v>
      </c>
      <c r="G5581" t="str">
        <f>INDEX(Stores[location_city],MATCH(Sales[[#This Row],[store_no]],Stores[store_no],0))</f>
        <v>Wichita</v>
      </c>
      <c r="H5581" t="str">
        <f>INDEX(Stores[location_state],MATCH(Sales[[#This Row],[store_no]],Stores[store_no],0))</f>
        <v>Kansas</v>
      </c>
      <c r="I5581">
        <f>INDEX(Stores[sqft],MATCH(Sales[[#This Row],[store_no]],Stores[store_no],0))</f>
        <v>72800</v>
      </c>
      <c r="J5581" s="4" t="str">
        <f>INDEX(Departments[dept_name],MATCH(Sales[[#This Row],[dept_no]],Departments[dept_no],0))</f>
        <v>Baby</v>
      </c>
      <c r="K5581" s="4" t="str">
        <f>CONCATENATE(Sales[[#This Row],[region]],Sales[[#This Row],[storetype]])</f>
        <v>3C</v>
      </c>
      <c r="L5581" s="4">
        <f>INDEX(RegionStoreCount[Store Count],MATCH(Sales[[#This Row],[RegionStoretype]],RegionStoreCount[Region/Type],0))</f>
        <v>2</v>
      </c>
      <c r="M5581" s="4">
        <f>AND(Sales[[#This Row],[date]]&lt;=TY_YTDMax,Sales[[#This Row],[date]]&gt;=TY_YTDMin)*Sales[[#This Row],[sales]]</f>
        <v>61.173400000000001</v>
      </c>
      <c r="N5581" s="4">
        <f>AND(Sales[[#This Row],[date]]&lt;=LY_YTDMax,Sales[[#This Row],[date]]&gt;=LY_YTDMin)*Sales[[#This Row],[sales]]</f>
        <v>0</v>
      </c>
      <c r="O5581" s="4">
        <f>AND(Sales[[#This Row],[date]]&gt;=YoY_Min,Sales[[#This Row],[date]]&lt;=TY_YTDMax)*(Sales[[#This Row],[sales]]/Sales[[#This Row],[sqft]])</f>
        <v>8.4029395604395601E-4</v>
      </c>
      <c r="P5581" s="4">
        <f>SUMIF(Sales[RegionStoretype],Sales[[#This Row],[RegionStoretype]],Sales[YoY_SSF])/Sales[[#This Row],[Region_TypeCount]]</f>
        <v>47.561479460925746</v>
      </c>
    </row>
    <row r="5582" spans="1:16" x14ac:dyDescent="0.25">
      <c r="A5582" s="1">
        <v>43119</v>
      </c>
      <c r="B5582">
        <v>35</v>
      </c>
      <c r="C5582">
        <v>5</v>
      </c>
      <c r="D5582">
        <v>65924.558400000009</v>
      </c>
      <c r="E5582">
        <f>INDEX(Stores[region],MATCH(Sales[[#This Row],[store_no]],Stores[store_no],0))</f>
        <v>3</v>
      </c>
      <c r="F5582" t="str">
        <f>INDEX(Stores[storetype],MATCH(Sales[[#This Row],[store_no]],Stores[store_no],0))</f>
        <v>C</v>
      </c>
      <c r="G5582" t="str">
        <f>INDEX(Stores[location_city],MATCH(Sales[[#This Row],[store_no]],Stores[store_no],0))</f>
        <v>Wichita</v>
      </c>
      <c r="H5582" t="str">
        <f>INDEX(Stores[location_state],MATCH(Sales[[#This Row],[store_no]],Stores[store_no],0))</f>
        <v>Kansas</v>
      </c>
      <c r="I5582">
        <f>INDEX(Stores[sqft],MATCH(Sales[[#This Row],[store_no]],Stores[store_no],0))</f>
        <v>72800</v>
      </c>
      <c r="J5582" s="4" t="str">
        <f>INDEX(Departments[dept_name],MATCH(Sales[[#This Row],[dept_no]],Departments[dept_no],0))</f>
        <v>Clothing</v>
      </c>
      <c r="K5582" s="4" t="str">
        <f>CONCATENATE(Sales[[#This Row],[region]],Sales[[#This Row],[storetype]])</f>
        <v>3C</v>
      </c>
      <c r="L5582" s="4">
        <f>INDEX(RegionStoreCount[Store Count],MATCH(Sales[[#This Row],[RegionStoretype]],RegionStoreCount[Region/Type],0))</f>
        <v>2</v>
      </c>
      <c r="M5582" s="4">
        <f>AND(Sales[[#This Row],[date]]&lt;=TY_YTDMax,Sales[[#This Row],[date]]&gt;=TY_YTDMin)*Sales[[#This Row],[sales]]</f>
        <v>65924.558400000009</v>
      </c>
      <c r="N5582" s="4">
        <f>AND(Sales[[#This Row],[date]]&lt;=LY_YTDMax,Sales[[#This Row],[date]]&gt;=LY_YTDMin)*Sales[[#This Row],[sales]]</f>
        <v>0</v>
      </c>
      <c r="O5582" s="4">
        <f>AND(Sales[[#This Row],[date]]&gt;=YoY_Min,Sales[[#This Row],[date]]&lt;=TY_YTDMax)*(Sales[[#This Row],[sales]]/Sales[[#This Row],[sqft]])</f>
        <v>0.90555712087912099</v>
      </c>
      <c r="P5582" s="4">
        <f>SUMIF(Sales[RegionStoretype],Sales[[#This Row],[RegionStoretype]],Sales[YoY_SSF])/Sales[[#This Row],[Region_TypeCount]]</f>
        <v>47.561479460925746</v>
      </c>
    </row>
    <row r="5583" spans="1:16" x14ac:dyDescent="0.25">
      <c r="A5583" s="1">
        <v>43119</v>
      </c>
      <c r="B5583">
        <v>35</v>
      </c>
      <c r="C5583">
        <v>17</v>
      </c>
      <c r="D5583">
        <v>17249.709699999999</v>
      </c>
      <c r="E5583">
        <f>INDEX(Stores[region],MATCH(Sales[[#This Row],[store_no]],Stores[store_no],0))</f>
        <v>3</v>
      </c>
      <c r="F5583" t="str">
        <f>INDEX(Stores[storetype],MATCH(Sales[[#This Row],[store_no]],Stores[store_no],0))</f>
        <v>C</v>
      </c>
      <c r="G5583" t="str">
        <f>INDEX(Stores[location_city],MATCH(Sales[[#This Row],[store_no]],Stores[store_no],0))</f>
        <v>Wichita</v>
      </c>
      <c r="H5583" t="str">
        <f>INDEX(Stores[location_state],MATCH(Sales[[#This Row],[store_no]],Stores[store_no],0))</f>
        <v>Kansas</v>
      </c>
      <c r="I5583">
        <f>INDEX(Stores[sqft],MATCH(Sales[[#This Row],[store_no]],Stores[store_no],0))</f>
        <v>72800</v>
      </c>
      <c r="J5583" s="4" t="str">
        <f>INDEX(Departments[dept_name],MATCH(Sales[[#This Row],[dept_no]],Departments[dept_no],0))</f>
        <v>Shoes</v>
      </c>
      <c r="K5583" s="4" t="str">
        <f>CONCATENATE(Sales[[#This Row],[region]],Sales[[#This Row],[storetype]])</f>
        <v>3C</v>
      </c>
      <c r="L5583" s="4">
        <f>INDEX(RegionStoreCount[Store Count],MATCH(Sales[[#This Row],[RegionStoretype]],RegionStoreCount[Region/Type],0))</f>
        <v>2</v>
      </c>
      <c r="M5583" s="4">
        <f>AND(Sales[[#This Row],[date]]&lt;=TY_YTDMax,Sales[[#This Row],[date]]&gt;=TY_YTDMin)*Sales[[#This Row],[sales]]</f>
        <v>17249.709699999999</v>
      </c>
      <c r="N5583" s="4">
        <f>AND(Sales[[#This Row],[date]]&lt;=LY_YTDMax,Sales[[#This Row],[date]]&gt;=LY_YTDMin)*Sales[[#This Row],[sales]]</f>
        <v>0</v>
      </c>
      <c r="O5583" s="4">
        <f>AND(Sales[[#This Row],[date]]&gt;=YoY_Min,Sales[[#This Row],[date]]&lt;=TY_YTDMax)*(Sales[[#This Row],[sales]]/Sales[[#This Row],[sqft]])</f>
        <v>0.2369465618131868</v>
      </c>
      <c r="P5583" s="4">
        <f>SUMIF(Sales[RegionStoretype],Sales[[#This Row],[RegionStoretype]],Sales[YoY_SSF])/Sales[[#This Row],[Region_TypeCount]]</f>
        <v>47.561479460925746</v>
      </c>
    </row>
    <row r="5584" spans="1:16" x14ac:dyDescent="0.25">
      <c r="A5584" s="1">
        <v>43119</v>
      </c>
      <c r="B5584">
        <v>35</v>
      </c>
      <c r="C5584">
        <v>18</v>
      </c>
      <c r="D5584">
        <v>2762.056</v>
      </c>
      <c r="E5584">
        <f>INDEX(Stores[region],MATCH(Sales[[#This Row],[store_no]],Stores[store_no],0))</f>
        <v>3</v>
      </c>
      <c r="F5584" t="str">
        <f>INDEX(Stores[storetype],MATCH(Sales[[#This Row],[store_no]],Stores[store_no],0))</f>
        <v>C</v>
      </c>
      <c r="G5584" t="str">
        <f>INDEX(Stores[location_city],MATCH(Sales[[#This Row],[store_no]],Stores[store_no],0))</f>
        <v>Wichita</v>
      </c>
      <c r="H5584" t="str">
        <f>INDEX(Stores[location_state],MATCH(Sales[[#This Row],[store_no]],Stores[store_no],0))</f>
        <v>Kansas</v>
      </c>
      <c r="I5584">
        <f>INDEX(Stores[sqft],MATCH(Sales[[#This Row],[store_no]],Stores[store_no],0))</f>
        <v>72800</v>
      </c>
      <c r="J5584" s="4" t="str">
        <f>INDEX(Departments[dept_name],MATCH(Sales[[#This Row],[dept_no]],Departments[dept_no],0))</f>
        <v>Sports</v>
      </c>
      <c r="K5584" s="4" t="str">
        <f>CONCATENATE(Sales[[#This Row],[region]],Sales[[#This Row],[storetype]])</f>
        <v>3C</v>
      </c>
      <c r="L5584" s="4">
        <f>INDEX(RegionStoreCount[Store Count],MATCH(Sales[[#This Row],[RegionStoretype]],RegionStoreCount[Region/Type],0))</f>
        <v>2</v>
      </c>
      <c r="M5584" s="4">
        <f>AND(Sales[[#This Row],[date]]&lt;=TY_YTDMax,Sales[[#This Row],[date]]&gt;=TY_YTDMin)*Sales[[#This Row],[sales]]</f>
        <v>2762.056</v>
      </c>
      <c r="N5584" s="4">
        <f>AND(Sales[[#This Row],[date]]&lt;=LY_YTDMax,Sales[[#This Row],[date]]&gt;=LY_YTDMin)*Sales[[#This Row],[sales]]</f>
        <v>0</v>
      </c>
      <c r="O5584" s="4">
        <f>AND(Sales[[#This Row],[date]]&gt;=YoY_Min,Sales[[#This Row],[date]]&lt;=TY_YTDMax)*(Sales[[#This Row],[sales]]/Sales[[#This Row],[sqft]])</f>
        <v>3.7940329670329669E-2</v>
      </c>
      <c r="P5584" s="4">
        <f>SUMIF(Sales[RegionStoretype],Sales[[#This Row],[RegionStoretype]],Sales[YoY_SSF])/Sales[[#This Row],[Region_TypeCount]]</f>
        <v>47.561479460925746</v>
      </c>
    </row>
    <row r="5585" spans="1:16" x14ac:dyDescent="0.25">
      <c r="A5585" s="1">
        <v>43119</v>
      </c>
      <c r="B5585">
        <v>36</v>
      </c>
      <c r="C5585">
        <v>3</v>
      </c>
      <c r="D5585">
        <v>174018.09950000001</v>
      </c>
      <c r="E5585">
        <f>INDEX(Stores[region],MATCH(Sales[[#This Row],[store_no]],Stores[store_no],0))</f>
        <v>2</v>
      </c>
      <c r="F5585" t="str">
        <f>INDEX(Stores[storetype],MATCH(Sales[[#This Row],[store_no]],Stores[store_no],0))</f>
        <v>A</v>
      </c>
      <c r="G5585" t="str">
        <f>INDEX(Stores[location_city],MATCH(Sales[[#This Row],[store_no]],Stores[store_no],0))</f>
        <v>Aurora</v>
      </c>
      <c r="H5585" t="str">
        <f>INDEX(Stores[location_state],MATCH(Sales[[#This Row],[store_no]],Stores[store_no],0))</f>
        <v>Illinois</v>
      </c>
      <c r="I5585">
        <f>INDEX(Stores[sqft],MATCH(Sales[[#This Row],[store_no]],Stores[store_no],0))</f>
        <v>209900</v>
      </c>
      <c r="J5585" s="4" t="str">
        <f>INDEX(Departments[dept_name],MATCH(Sales[[#This Row],[dept_no]],Departments[dept_no],0))</f>
        <v>Beauty</v>
      </c>
      <c r="K5585" s="4" t="str">
        <f>CONCATENATE(Sales[[#This Row],[region]],Sales[[#This Row],[storetype]])</f>
        <v>2A</v>
      </c>
      <c r="L5585" s="4">
        <f>INDEX(RegionStoreCount[Store Count],MATCH(Sales[[#This Row],[RegionStoretype]],RegionStoreCount[Region/Type],0))</f>
        <v>5</v>
      </c>
      <c r="M5585" s="4">
        <f>AND(Sales[[#This Row],[date]]&lt;=TY_YTDMax,Sales[[#This Row],[date]]&gt;=TY_YTDMin)*Sales[[#This Row],[sales]]</f>
        <v>174018.09950000001</v>
      </c>
      <c r="N5585" s="4">
        <f>AND(Sales[[#This Row],[date]]&lt;=LY_YTDMax,Sales[[#This Row],[date]]&gt;=LY_YTDMin)*Sales[[#This Row],[sales]]</f>
        <v>0</v>
      </c>
      <c r="O5585" s="4">
        <f>AND(Sales[[#This Row],[date]]&gt;=YoY_Min,Sales[[#This Row],[date]]&lt;=TY_YTDMax)*(Sales[[#This Row],[sales]]/Sales[[#This Row],[sqft]])</f>
        <v>0.82905240352548837</v>
      </c>
      <c r="P5585" s="4">
        <f>SUMIF(Sales[RegionStoretype],Sales[[#This Row],[RegionStoretype]],Sales[YoY_SSF])/Sales[[#This Row],[Region_TypeCount]]</f>
        <v>60.052789354368521</v>
      </c>
    </row>
    <row r="5586" spans="1:16" x14ac:dyDescent="0.25">
      <c r="A5586" s="1">
        <v>43119</v>
      </c>
      <c r="B5586">
        <v>36</v>
      </c>
      <c r="C5586">
        <v>18</v>
      </c>
      <c r="D5586">
        <v>39537.994400000003</v>
      </c>
      <c r="E5586">
        <f>INDEX(Stores[region],MATCH(Sales[[#This Row],[store_no]],Stores[store_no],0))</f>
        <v>2</v>
      </c>
      <c r="F5586" t="str">
        <f>INDEX(Stores[storetype],MATCH(Sales[[#This Row],[store_no]],Stores[store_no],0))</f>
        <v>A</v>
      </c>
      <c r="G5586" t="str">
        <f>INDEX(Stores[location_city],MATCH(Sales[[#This Row],[store_no]],Stores[store_no],0))</f>
        <v>Aurora</v>
      </c>
      <c r="H5586" t="str">
        <f>INDEX(Stores[location_state],MATCH(Sales[[#This Row],[store_no]],Stores[store_no],0))</f>
        <v>Illinois</v>
      </c>
      <c r="I5586">
        <f>INDEX(Stores[sqft],MATCH(Sales[[#This Row],[store_no]],Stores[store_no],0))</f>
        <v>209900</v>
      </c>
      <c r="J5586" s="4" t="str">
        <f>INDEX(Departments[dept_name],MATCH(Sales[[#This Row],[dept_no]],Departments[dept_no],0))</f>
        <v>Sports</v>
      </c>
      <c r="K5586" s="4" t="str">
        <f>CONCATENATE(Sales[[#This Row],[region]],Sales[[#This Row],[storetype]])</f>
        <v>2A</v>
      </c>
      <c r="L5586" s="4">
        <f>INDEX(RegionStoreCount[Store Count],MATCH(Sales[[#This Row],[RegionStoretype]],RegionStoreCount[Region/Type],0))</f>
        <v>5</v>
      </c>
      <c r="M5586" s="4">
        <f>AND(Sales[[#This Row],[date]]&lt;=TY_YTDMax,Sales[[#This Row],[date]]&gt;=TY_YTDMin)*Sales[[#This Row],[sales]]</f>
        <v>39537.994400000003</v>
      </c>
      <c r="N5586" s="4">
        <f>AND(Sales[[#This Row],[date]]&lt;=LY_YTDMax,Sales[[#This Row],[date]]&gt;=LY_YTDMin)*Sales[[#This Row],[sales]]</f>
        <v>0</v>
      </c>
      <c r="O5586" s="4">
        <f>AND(Sales[[#This Row],[date]]&gt;=YoY_Min,Sales[[#This Row],[date]]&lt;=TY_YTDMax)*(Sales[[#This Row],[sales]]/Sales[[#This Row],[sqft]])</f>
        <v>0.18836586183897094</v>
      </c>
      <c r="P5586" s="4">
        <f>SUMIF(Sales[RegionStoretype],Sales[[#This Row],[RegionStoretype]],Sales[YoY_SSF])/Sales[[#This Row],[Region_TypeCount]]</f>
        <v>60.052789354368521</v>
      </c>
    </row>
    <row r="5587" spans="1:16" x14ac:dyDescent="0.25">
      <c r="A5587" s="1">
        <v>43119</v>
      </c>
      <c r="B5587">
        <v>38</v>
      </c>
      <c r="C5587">
        <v>10</v>
      </c>
      <c r="D5587">
        <v>11579.2135</v>
      </c>
      <c r="E5587">
        <f>INDEX(Stores[region],MATCH(Sales[[#This Row],[store_no]],Stores[store_no],0))</f>
        <v>2</v>
      </c>
      <c r="F5587" t="str">
        <f>INDEX(Stores[storetype],MATCH(Sales[[#This Row],[store_no]],Stores[store_no],0))</f>
        <v>C</v>
      </c>
      <c r="G5587" t="str">
        <f>INDEX(Stores[location_city],MATCH(Sales[[#This Row],[store_no]],Stores[store_no],0))</f>
        <v>Hinsdale</v>
      </c>
      <c r="H5587" t="str">
        <f>INDEX(Stores[location_state],MATCH(Sales[[#This Row],[store_no]],Stores[store_no],0))</f>
        <v>Illinois</v>
      </c>
      <c r="I5587">
        <f>INDEX(Stores[sqft],MATCH(Sales[[#This Row],[store_no]],Stores[store_no],0))</f>
        <v>155600</v>
      </c>
      <c r="J5587" s="4" t="str">
        <f>INDEX(Departments[dept_name],MATCH(Sales[[#This Row],[dept_no]],Departments[dept_no],0))</f>
        <v>Health</v>
      </c>
      <c r="K5587" s="4" t="str">
        <f>CONCATENATE(Sales[[#This Row],[region]],Sales[[#This Row],[storetype]])</f>
        <v>2C</v>
      </c>
      <c r="L5587" s="4">
        <f>INDEX(RegionStoreCount[Store Count],MATCH(Sales[[#This Row],[RegionStoretype]],RegionStoreCount[Region/Type],0))</f>
        <v>1</v>
      </c>
      <c r="M5587" s="4">
        <f>AND(Sales[[#This Row],[date]]&lt;=TY_YTDMax,Sales[[#This Row],[date]]&gt;=TY_YTDMin)*Sales[[#This Row],[sales]]</f>
        <v>11579.2135</v>
      </c>
      <c r="N5587" s="4">
        <f>AND(Sales[[#This Row],[date]]&lt;=LY_YTDMax,Sales[[#This Row],[date]]&gt;=LY_YTDMin)*Sales[[#This Row],[sales]]</f>
        <v>0</v>
      </c>
      <c r="O5587" s="4">
        <f>AND(Sales[[#This Row],[date]]&gt;=YoY_Min,Sales[[#This Row],[date]]&lt;=TY_YTDMax)*(Sales[[#This Row],[sales]]/Sales[[#This Row],[sqft]])</f>
        <v>7.4416539203084831E-2</v>
      </c>
      <c r="P5587" s="4">
        <f>SUMIF(Sales[RegionStoretype],Sales[[#This Row],[RegionStoretype]],Sales[YoY_SSF])/Sales[[#This Row],[Region_TypeCount]]</f>
        <v>44.537621913239086</v>
      </c>
    </row>
    <row r="5588" spans="1:16" x14ac:dyDescent="0.25">
      <c r="A5588" s="1">
        <v>43119</v>
      </c>
      <c r="B5588">
        <v>38</v>
      </c>
      <c r="C5588">
        <v>13</v>
      </c>
      <c r="D5588">
        <v>47098.716399999998</v>
      </c>
      <c r="E5588">
        <f>INDEX(Stores[region],MATCH(Sales[[#This Row],[store_no]],Stores[store_no],0))</f>
        <v>2</v>
      </c>
      <c r="F5588" t="str">
        <f>INDEX(Stores[storetype],MATCH(Sales[[#This Row],[store_no]],Stores[store_no],0))</f>
        <v>C</v>
      </c>
      <c r="G5588" t="str">
        <f>INDEX(Stores[location_city],MATCH(Sales[[#This Row],[store_no]],Stores[store_no],0))</f>
        <v>Hinsdale</v>
      </c>
      <c r="H5588" t="str">
        <f>INDEX(Stores[location_state],MATCH(Sales[[#This Row],[store_no]],Stores[store_no],0))</f>
        <v>Illinois</v>
      </c>
      <c r="I5588">
        <f>INDEX(Stores[sqft],MATCH(Sales[[#This Row],[store_no]],Stores[store_no],0))</f>
        <v>155600</v>
      </c>
      <c r="J5588" s="4" t="str">
        <f>INDEX(Departments[dept_name],MATCH(Sales[[#This Row],[dept_no]],Departments[dept_no],0))</f>
        <v>Kids</v>
      </c>
      <c r="K5588" s="4" t="str">
        <f>CONCATENATE(Sales[[#This Row],[region]],Sales[[#This Row],[storetype]])</f>
        <v>2C</v>
      </c>
      <c r="L5588" s="4">
        <f>INDEX(RegionStoreCount[Store Count],MATCH(Sales[[#This Row],[RegionStoretype]],RegionStoreCount[Region/Type],0))</f>
        <v>1</v>
      </c>
      <c r="M5588" s="4">
        <f>AND(Sales[[#This Row],[date]]&lt;=TY_YTDMax,Sales[[#This Row],[date]]&gt;=TY_YTDMin)*Sales[[#This Row],[sales]]</f>
        <v>47098.716399999998</v>
      </c>
      <c r="N5588" s="4">
        <f>AND(Sales[[#This Row],[date]]&lt;=LY_YTDMax,Sales[[#This Row],[date]]&gt;=LY_YTDMin)*Sales[[#This Row],[sales]]</f>
        <v>0</v>
      </c>
      <c r="O5588" s="4">
        <f>AND(Sales[[#This Row],[date]]&gt;=YoY_Min,Sales[[#This Row],[date]]&lt;=TY_YTDMax)*(Sales[[#This Row],[sales]]/Sales[[#This Row],[sqft]])</f>
        <v>0.30269097943444728</v>
      </c>
      <c r="P5588" s="4">
        <f>SUMIF(Sales[RegionStoretype],Sales[[#This Row],[RegionStoretype]],Sales[YoY_SSF])/Sales[[#This Row],[Region_TypeCount]]</f>
        <v>44.537621913239086</v>
      </c>
    </row>
    <row r="5589" spans="1:16" x14ac:dyDescent="0.25">
      <c r="A5589" s="1">
        <v>43119</v>
      </c>
      <c r="B5589">
        <v>38</v>
      </c>
      <c r="C5589">
        <v>19</v>
      </c>
      <c r="D5589">
        <v>28552.4064</v>
      </c>
      <c r="E5589">
        <f>INDEX(Stores[region],MATCH(Sales[[#This Row],[store_no]],Stores[store_no],0))</f>
        <v>2</v>
      </c>
      <c r="F5589" t="str">
        <f>INDEX(Stores[storetype],MATCH(Sales[[#This Row],[store_no]],Stores[store_no],0))</f>
        <v>C</v>
      </c>
      <c r="G5589" t="str">
        <f>INDEX(Stores[location_city],MATCH(Sales[[#This Row],[store_no]],Stores[store_no],0))</f>
        <v>Hinsdale</v>
      </c>
      <c r="H5589" t="str">
        <f>INDEX(Stores[location_state],MATCH(Sales[[#This Row],[store_no]],Stores[store_no],0))</f>
        <v>Illinois</v>
      </c>
      <c r="I5589">
        <f>INDEX(Stores[sqft],MATCH(Sales[[#This Row],[store_no]],Stores[store_no],0))</f>
        <v>155600</v>
      </c>
      <c r="J5589" s="4" t="str">
        <f>INDEX(Departments[dept_name],MATCH(Sales[[#This Row],[dept_no]],Departments[dept_no],0))</f>
        <v>Tools</v>
      </c>
      <c r="K5589" s="4" t="str">
        <f>CONCATENATE(Sales[[#This Row],[region]],Sales[[#This Row],[storetype]])</f>
        <v>2C</v>
      </c>
      <c r="L5589" s="4">
        <f>INDEX(RegionStoreCount[Store Count],MATCH(Sales[[#This Row],[RegionStoretype]],RegionStoreCount[Region/Type],0))</f>
        <v>1</v>
      </c>
      <c r="M5589" s="4">
        <f>AND(Sales[[#This Row],[date]]&lt;=TY_YTDMax,Sales[[#This Row],[date]]&gt;=TY_YTDMin)*Sales[[#This Row],[sales]]</f>
        <v>28552.4064</v>
      </c>
      <c r="N5589" s="4">
        <f>AND(Sales[[#This Row],[date]]&lt;=LY_YTDMax,Sales[[#This Row],[date]]&gt;=LY_YTDMin)*Sales[[#This Row],[sales]]</f>
        <v>0</v>
      </c>
      <c r="O5589" s="4">
        <f>AND(Sales[[#This Row],[date]]&gt;=YoY_Min,Sales[[#This Row],[date]]&lt;=TY_YTDMax)*(Sales[[#This Row],[sales]]/Sales[[#This Row],[sqft]])</f>
        <v>0.18349875578406169</v>
      </c>
      <c r="P5589" s="4">
        <f>SUMIF(Sales[RegionStoretype],Sales[[#This Row],[RegionStoretype]],Sales[YoY_SSF])/Sales[[#This Row],[Region_TypeCount]]</f>
        <v>44.537621913239086</v>
      </c>
    </row>
    <row r="5590" spans="1:16" x14ac:dyDescent="0.25">
      <c r="A5590" s="1">
        <v>43119</v>
      </c>
      <c r="B5590">
        <v>38</v>
      </c>
      <c r="C5590">
        <v>20</v>
      </c>
      <c r="D5590">
        <v>104482.72330000001</v>
      </c>
      <c r="E5590">
        <f>INDEX(Stores[region],MATCH(Sales[[#This Row],[store_no]],Stores[store_no],0))</f>
        <v>2</v>
      </c>
      <c r="F5590" t="str">
        <f>INDEX(Stores[storetype],MATCH(Sales[[#This Row],[store_no]],Stores[store_no],0))</f>
        <v>C</v>
      </c>
      <c r="G5590" t="str">
        <f>INDEX(Stores[location_city],MATCH(Sales[[#This Row],[store_no]],Stores[store_no],0))</f>
        <v>Hinsdale</v>
      </c>
      <c r="H5590" t="str">
        <f>INDEX(Stores[location_state],MATCH(Sales[[#This Row],[store_no]],Stores[store_no],0))</f>
        <v>Illinois</v>
      </c>
      <c r="I5590">
        <f>INDEX(Stores[sqft],MATCH(Sales[[#This Row],[store_no]],Stores[store_no],0))</f>
        <v>155600</v>
      </c>
      <c r="J5590" s="4" t="str">
        <f>INDEX(Departments[dept_name],MATCH(Sales[[#This Row],[dept_no]],Departments[dept_no],0))</f>
        <v>Toys</v>
      </c>
      <c r="K5590" s="4" t="str">
        <f>CONCATENATE(Sales[[#This Row],[region]],Sales[[#This Row],[storetype]])</f>
        <v>2C</v>
      </c>
      <c r="L5590" s="4">
        <f>INDEX(RegionStoreCount[Store Count],MATCH(Sales[[#This Row],[RegionStoretype]],RegionStoreCount[Region/Type],0))</f>
        <v>1</v>
      </c>
      <c r="M5590" s="4">
        <f>AND(Sales[[#This Row],[date]]&lt;=TY_YTDMax,Sales[[#This Row],[date]]&gt;=TY_YTDMin)*Sales[[#This Row],[sales]]</f>
        <v>104482.72330000001</v>
      </c>
      <c r="N5590" s="4">
        <f>AND(Sales[[#This Row],[date]]&lt;=LY_YTDMax,Sales[[#This Row],[date]]&gt;=LY_YTDMin)*Sales[[#This Row],[sales]]</f>
        <v>0</v>
      </c>
      <c r="O5590" s="4">
        <f>AND(Sales[[#This Row],[date]]&gt;=YoY_Min,Sales[[#This Row],[date]]&lt;=TY_YTDMax)*(Sales[[#This Row],[sales]]/Sales[[#This Row],[sqft]])</f>
        <v>0.67148279755784068</v>
      </c>
      <c r="P5590" s="4">
        <f>SUMIF(Sales[RegionStoretype],Sales[[#This Row],[RegionStoretype]],Sales[YoY_SSF])/Sales[[#This Row],[Region_TypeCount]]</f>
        <v>44.537621913239086</v>
      </c>
    </row>
    <row r="5591" spans="1:16" x14ac:dyDescent="0.25">
      <c r="A5591" s="1">
        <v>43126</v>
      </c>
      <c r="B5591">
        <v>1</v>
      </c>
      <c r="C5591">
        <v>13</v>
      </c>
      <c r="D5591">
        <v>37100.314599999998</v>
      </c>
      <c r="E5591">
        <f>INDEX(Stores[region],MATCH(Sales[[#This Row],[store_no]],Stores[store_no],0))</f>
        <v>1</v>
      </c>
      <c r="F5591" t="str">
        <f>INDEX(Stores[storetype],MATCH(Sales[[#This Row],[store_no]],Stores[store_no],0))</f>
        <v>A</v>
      </c>
      <c r="G5591" t="str">
        <f>INDEX(Stores[location_city],MATCH(Sales[[#This Row],[store_no]],Stores[store_no],0))</f>
        <v>Ann Arbor</v>
      </c>
      <c r="H5591" t="str">
        <f>INDEX(Stores[location_state],MATCH(Sales[[#This Row],[store_no]],Stores[store_no],0))</f>
        <v>Michigan</v>
      </c>
      <c r="I5591">
        <f>INDEX(Stores[sqft],MATCH(Sales[[#This Row],[store_no]],Stores[store_no],0))</f>
        <v>100600</v>
      </c>
      <c r="J5591" s="4" t="str">
        <f>INDEX(Departments[dept_name],MATCH(Sales[[#This Row],[dept_no]],Departments[dept_no],0))</f>
        <v>Kids</v>
      </c>
      <c r="K5591" s="4" t="str">
        <f>CONCATENATE(Sales[[#This Row],[region]],Sales[[#This Row],[storetype]])</f>
        <v>1A</v>
      </c>
      <c r="L5591" s="4">
        <f>INDEX(RegionStoreCount[Store Count],MATCH(Sales[[#This Row],[RegionStoretype]],RegionStoreCount[Region/Type],0))</f>
        <v>5</v>
      </c>
      <c r="M5591" s="4">
        <f>AND(Sales[[#This Row],[date]]&lt;=TY_YTDMax,Sales[[#This Row],[date]]&gt;=TY_YTDMin)*Sales[[#This Row],[sales]]</f>
        <v>37100.314599999998</v>
      </c>
      <c r="N5591" s="4">
        <f>AND(Sales[[#This Row],[date]]&lt;=LY_YTDMax,Sales[[#This Row],[date]]&gt;=LY_YTDMin)*Sales[[#This Row],[sales]]</f>
        <v>0</v>
      </c>
      <c r="O5591" s="4">
        <f>AND(Sales[[#This Row],[date]]&gt;=YoY_Min,Sales[[#This Row],[date]]&lt;=TY_YTDMax)*(Sales[[#This Row],[sales]]/Sales[[#This Row],[sqft]])</f>
        <v>0.36879040357852882</v>
      </c>
      <c r="P5591" s="4">
        <f>SUMIF(Sales[RegionStoretype],Sales[[#This Row],[RegionStoretype]],Sales[YoY_SSF])/Sales[[#This Row],[Region_TypeCount]]</f>
        <v>59.469551530910678</v>
      </c>
    </row>
    <row r="5592" spans="1:16" x14ac:dyDescent="0.25">
      <c r="A5592" s="1">
        <v>43126</v>
      </c>
      <c r="B5592">
        <v>1</v>
      </c>
      <c r="C5592">
        <v>14</v>
      </c>
      <c r="D5592">
        <v>69856.040099999998</v>
      </c>
      <c r="E5592">
        <f>INDEX(Stores[region],MATCH(Sales[[#This Row],[store_no]],Stores[store_no],0))</f>
        <v>1</v>
      </c>
      <c r="F5592" t="str">
        <f>INDEX(Stores[storetype],MATCH(Sales[[#This Row],[store_no]],Stores[store_no],0))</f>
        <v>A</v>
      </c>
      <c r="G5592" t="str">
        <f>INDEX(Stores[location_city],MATCH(Sales[[#This Row],[store_no]],Stores[store_no],0))</f>
        <v>Ann Arbor</v>
      </c>
      <c r="H5592" t="str">
        <f>INDEX(Stores[location_state],MATCH(Sales[[#This Row],[store_no]],Stores[store_no],0))</f>
        <v>Michigan</v>
      </c>
      <c r="I5592">
        <f>INDEX(Stores[sqft],MATCH(Sales[[#This Row],[store_no]],Stores[store_no],0))</f>
        <v>100600</v>
      </c>
      <c r="J5592" s="4" t="str">
        <f>INDEX(Departments[dept_name],MATCH(Sales[[#This Row],[dept_no]],Departments[dept_no],0))</f>
        <v>Movies</v>
      </c>
      <c r="K5592" s="4" t="str">
        <f>CONCATENATE(Sales[[#This Row],[region]],Sales[[#This Row],[storetype]])</f>
        <v>1A</v>
      </c>
      <c r="L5592" s="4">
        <f>INDEX(RegionStoreCount[Store Count],MATCH(Sales[[#This Row],[RegionStoretype]],RegionStoreCount[Region/Type],0))</f>
        <v>5</v>
      </c>
      <c r="M5592" s="4">
        <f>AND(Sales[[#This Row],[date]]&lt;=TY_YTDMax,Sales[[#This Row],[date]]&gt;=TY_YTDMin)*Sales[[#This Row],[sales]]</f>
        <v>69856.040099999998</v>
      </c>
      <c r="N5592" s="4">
        <f>AND(Sales[[#This Row],[date]]&lt;=LY_YTDMax,Sales[[#This Row],[date]]&gt;=LY_YTDMin)*Sales[[#This Row],[sales]]</f>
        <v>0</v>
      </c>
      <c r="O5592" s="4">
        <f>AND(Sales[[#This Row],[date]]&gt;=YoY_Min,Sales[[#This Row],[date]]&lt;=TY_YTDMax)*(Sales[[#This Row],[sales]]/Sales[[#This Row],[sqft]])</f>
        <v>0.69439403677932399</v>
      </c>
      <c r="P5592" s="4">
        <f>SUMIF(Sales[RegionStoretype],Sales[[#This Row],[RegionStoretype]],Sales[YoY_SSF])/Sales[[#This Row],[Region_TypeCount]]</f>
        <v>59.469551530910678</v>
      </c>
    </row>
    <row r="5593" spans="1:16" x14ac:dyDescent="0.25">
      <c r="A5593" s="1">
        <v>43126</v>
      </c>
      <c r="B5593">
        <v>1</v>
      </c>
      <c r="C5593">
        <v>20</v>
      </c>
      <c r="D5593">
        <v>19410.184500000003</v>
      </c>
      <c r="E5593">
        <f>INDEX(Stores[region],MATCH(Sales[[#This Row],[store_no]],Stores[store_no],0))</f>
        <v>1</v>
      </c>
      <c r="F5593" t="str">
        <f>INDEX(Stores[storetype],MATCH(Sales[[#This Row],[store_no]],Stores[store_no],0))</f>
        <v>A</v>
      </c>
      <c r="G5593" t="str">
        <f>INDEX(Stores[location_city],MATCH(Sales[[#This Row],[store_no]],Stores[store_no],0))</f>
        <v>Ann Arbor</v>
      </c>
      <c r="H5593" t="str">
        <f>INDEX(Stores[location_state],MATCH(Sales[[#This Row],[store_no]],Stores[store_no],0))</f>
        <v>Michigan</v>
      </c>
      <c r="I5593">
        <f>INDEX(Stores[sqft],MATCH(Sales[[#This Row],[store_no]],Stores[store_no],0))</f>
        <v>100600</v>
      </c>
      <c r="J5593" s="4" t="str">
        <f>INDEX(Departments[dept_name],MATCH(Sales[[#This Row],[dept_no]],Departments[dept_no],0))</f>
        <v>Toys</v>
      </c>
      <c r="K5593" s="4" t="str">
        <f>CONCATENATE(Sales[[#This Row],[region]],Sales[[#This Row],[storetype]])</f>
        <v>1A</v>
      </c>
      <c r="L5593" s="4">
        <f>INDEX(RegionStoreCount[Store Count],MATCH(Sales[[#This Row],[RegionStoretype]],RegionStoreCount[Region/Type],0))</f>
        <v>5</v>
      </c>
      <c r="M5593" s="4">
        <f>AND(Sales[[#This Row],[date]]&lt;=TY_YTDMax,Sales[[#This Row],[date]]&gt;=TY_YTDMin)*Sales[[#This Row],[sales]]</f>
        <v>19410.184500000003</v>
      </c>
      <c r="N5593" s="4">
        <f>AND(Sales[[#This Row],[date]]&lt;=LY_YTDMax,Sales[[#This Row],[date]]&gt;=LY_YTDMin)*Sales[[#This Row],[sales]]</f>
        <v>0</v>
      </c>
      <c r="O5593" s="4">
        <f>AND(Sales[[#This Row],[date]]&gt;=YoY_Min,Sales[[#This Row],[date]]&lt;=TY_YTDMax)*(Sales[[#This Row],[sales]]/Sales[[#This Row],[sqft]])</f>
        <v>0.19294417992047716</v>
      </c>
      <c r="P5593" s="4">
        <f>SUMIF(Sales[RegionStoretype],Sales[[#This Row],[RegionStoretype]],Sales[YoY_SSF])/Sales[[#This Row],[Region_TypeCount]]</f>
        <v>59.469551530910678</v>
      </c>
    </row>
    <row r="5594" spans="1:16" x14ac:dyDescent="0.25">
      <c r="A5594" s="1">
        <v>43126</v>
      </c>
      <c r="B5594">
        <v>2</v>
      </c>
      <c r="C5594">
        <v>18</v>
      </c>
      <c r="D5594">
        <v>183863.57800000001</v>
      </c>
      <c r="E5594">
        <f>INDEX(Stores[region],MATCH(Sales[[#This Row],[store_no]],Stores[store_no],0))</f>
        <v>3</v>
      </c>
      <c r="F5594" t="str">
        <f>INDEX(Stores[storetype],MATCH(Sales[[#This Row],[store_no]],Stores[store_no],0))</f>
        <v>A</v>
      </c>
      <c r="G5594" t="str">
        <f>INDEX(Stores[location_city],MATCH(Sales[[#This Row],[store_no]],Stores[store_no],0))</f>
        <v>Minneapolis</v>
      </c>
      <c r="H5594" t="str">
        <f>INDEX(Stores[location_state],MATCH(Sales[[#This Row],[store_no]],Stores[store_no],0))</f>
        <v>Minnesota</v>
      </c>
      <c r="I5594">
        <f>INDEX(Stores[sqft],MATCH(Sales[[#This Row],[store_no]],Stores[store_no],0))</f>
        <v>210400</v>
      </c>
      <c r="J5594" s="4" t="str">
        <f>INDEX(Departments[dept_name],MATCH(Sales[[#This Row],[dept_no]],Departments[dept_no],0))</f>
        <v>Sports</v>
      </c>
      <c r="K5594" s="4" t="str">
        <f>CONCATENATE(Sales[[#This Row],[region]],Sales[[#This Row],[storetype]])</f>
        <v>3A</v>
      </c>
      <c r="L5594" s="4">
        <f>INDEX(RegionStoreCount[Store Count],MATCH(Sales[[#This Row],[RegionStoretype]],RegionStoreCount[Region/Type],0))</f>
        <v>9</v>
      </c>
      <c r="M5594" s="4">
        <f>AND(Sales[[#This Row],[date]]&lt;=TY_YTDMax,Sales[[#This Row],[date]]&gt;=TY_YTDMin)*Sales[[#This Row],[sales]]</f>
        <v>183863.57800000001</v>
      </c>
      <c r="N5594" s="4">
        <f>AND(Sales[[#This Row],[date]]&lt;=LY_YTDMax,Sales[[#This Row],[date]]&gt;=LY_YTDMin)*Sales[[#This Row],[sales]]</f>
        <v>0</v>
      </c>
      <c r="O5594" s="4">
        <f>AND(Sales[[#This Row],[date]]&gt;=YoY_Min,Sales[[#This Row],[date]]&lt;=TY_YTDMax)*(Sales[[#This Row],[sales]]/Sales[[#This Row],[sqft]])</f>
        <v>0.8738763212927757</v>
      </c>
      <c r="P5594" s="4">
        <f>SUMIF(Sales[RegionStoretype],Sales[[#This Row],[RegionStoretype]],Sales[YoY_SSF])/Sales[[#This Row],[Region_TypeCount]]</f>
        <v>53.603836561720975</v>
      </c>
    </row>
    <row r="5595" spans="1:16" x14ac:dyDescent="0.25">
      <c r="A5595" s="1">
        <v>43126</v>
      </c>
      <c r="B5595">
        <v>3</v>
      </c>
      <c r="C5595">
        <v>1</v>
      </c>
      <c r="D5595">
        <v>11135.597800000001</v>
      </c>
      <c r="E5595">
        <f>INDEX(Stores[region],MATCH(Sales[[#This Row],[store_no]],Stores[store_no],0))</f>
        <v>1</v>
      </c>
      <c r="F5595" t="str">
        <f>INDEX(Stores[storetype],MATCH(Sales[[#This Row],[store_no]],Stores[store_no],0))</f>
        <v>B</v>
      </c>
      <c r="G5595" t="str">
        <f>INDEX(Stores[location_city],MATCH(Sales[[#This Row],[store_no]],Stores[store_no],0))</f>
        <v>Detroit</v>
      </c>
      <c r="H5595" t="str">
        <f>INDEX(Stores[location_state],MATCH(Sales[[#This Row],[store_no]],Stores[store_no],0))</f>
        <v>Michigan</v>
      </c>
      <c r="I5595">
        <f>INDEX(Stores[sqft],MATCH(Sales[[#This Row],[store_no]],Stores[store_no],0))</f>
        <v>114500</v>
      </c>
      <c r="J5595" s="4" t="str">
        <f>INDEX(Departments[dept_name],MATCH(Sales[[#This Row],[dept_no]],Departments[dept_no],0))</f>
        <v>Automotive</v>
      </c>
      <c r="K5595" s="4" t="str">
        <f>CONCATENATE(Sales[[#This Row],[region]],Sales[[#This Row],[storetype]])</f>
        <v>1B</v>
      </c>
      <c r="L5595" s="4">
        <f>INDEX(RegionStoreCount[Store Count],MATCH(Sales[[#This Row],[RegionStoretype]],RegionStoreCount[Region/Type],0))</f>
        <v>5</v>
      </c>
      <c r="M5595" s="4">
        <f>AND(Sales[[#This Row],[date]]&lt;=TY_YTDMax,Sales[[#This Row],[date]]&gt;=TY_YTDMin)*Sales[[#This Row],[sales]]</f>
        <v>11135.597800000001</v>
      </c>
      <c r="N5595" s="4">
        <f>AND(Sales[[#This Row],[date]]&lt;=LY_YTDMax,Sales[[#This Row],[date]]&gt;=LY_YTDMin)*Sales[[#This Row],[sales]]</f>
        <v>0</v>
      </c>
      <c r="O5595" s="4">
        <f>AND(Sales[[#This Row],[date]]&gt;=YoY_Min,Sales[[#This Row],[date]]&lt;=TY_YTDMax)*(Sales[[#This Row],[sales]]/Sales[[#This Row],[sqft]])</f>
        <v>9.725412925764193E-2</v>
      </c>
      <c r="P5595" s="4">
        <f>SUMIF(Sales[RegionStoretype],Sales[[#This Row],[RegionStoretype]],Sales[YoY_SSF])/Sales[[#This Row],[Region_TypeCount]]</f>
        <v>68.518982968140051</v>
      </c>
    </row>
    <row r="5596" spans="1:16" x14ac:dyDescent="0.25">
      <c r="A5596" s="1">
        <v>43126</v>
      </c>
      <c r="B5596">
        <v>4</v>
      </c>
      <c r="C5596">
        <v>9</v>
      </c>
      <c r="D5596">
        <v>40056.067599999995</v>
      </c>
      <c r="E5596">
        <f>INDEX(Stores[region],MATCH(Sales[[#This Row],[store_no]],Stores[store_no],0))</f>
        <v>1</v>
      </c>
      <c r="F5596" t="str">
        <f>INDEX(Stores[storetype],MATCH(Sales[[#This Row],[store_no]],Stores[store_no],0))</f>
        <v>A</v>
      </c>
      <c r="G5596" t="str">
        <f>INDEX(Stores[location_city],MATCH(Sales[[#This Row],[store_no]],Stores[store_no],0))</f>
        <v>Cincinnati</v>
      </c>
      <c r="H5596" t="str">
        <f>INDEX(Stores[location_state],MATCH(Sales[[#This Row],[store_no]],Stores[store_no],0))</f>
        <v>Ohio</v>
      </c>
      <c r="I5596">
        <f>INDEX(Stores[sqft],MATCH(Sales[[#This Row],[store_no]],Stores[store_no],0))</f>
        <v>127800</v>
      </c>
      <c r="J5596" s="4" t="str">
        <f>INDEX(Departments[dept_name],MATCH(Sales[[#This Row],[dept_no]],Departments[dept_no],0))</f>
        <v>Garden</v>
      </c>
      <c r="K5596" s="4" t="str">
        <f>CONCATENATE(Sales[[#This Row],[region]],Sales[[#This Row],[storetype]])</f>
        <v>1A</v>
      </c>
      <c r="L5596" s="4">
        <f>INDEX(RegionStoreCount[Store Count],MATCH(Sales[[#This Row],[RegionStoretype]],RegionStoreCount[Region/Type],0))</f>
        <v>5</v>
      </c>
      <c r="M5596" s="4">
        <f>AND(Sales[[#This Row],[date]]&lt;=TY_YTDMax,Sales[[#This Row],[date]]&gt;=TY_YTDMin)*Sales[[#This Row],[sales]]</f>
        <v>40056.067599999995</v>
      </c>
      <c r="N5596" s="4">
        <f>AND(Sales[[#This Row],[date]]&lt;=LY_YTDMax,Sales[[#This Row],[date]]&gt;=LY_YTDMin)*Sales[[#This Row],[sales]]</f>
        <v>0</v>
      </c>
      <c r="O5596" s="4">
        <f>AND(Sales[[#This Row],[date]]&gt;=YoY_Min,Sales[[#This Row],[date]]&lt;=TY_YTDMax)*(Sales[[#This Row],[sales]]/Sales[[#This Row],[sqft]])</f>
        <v>0.313427758998435</v>
      </c>
      <c r="P5596" s="4">
        <f>SUMIF(Sales[RegionStoretype],Sales[[#This Row],[RegionStoretype]],Sales[YoY_SSF])/Sales[[#This Row],[Region_TypeCount]]</f>
        <v>59.469551530910678</v>
      </c>
    </row>
    <row r="5597" spans="1:16" x14ac:dyDescent="0.25">
      <c r="A5597" s="1">
        <v>43126</v>
      </c>
      <c r="B5597">
        <v>5</v>
      </c>
      <c r="C5597">
        <v>15</v>
      </c>
      <c r="D5597">
        <v>56525.954299999998</v>
      </c>
      <c r="E5597">
        <f>INDEX(Stores[region],MATCH(Sales[[#This Row],[store_no]],Stores[store_no],0))</f>
        <v>1</v>
      </c>
      <c r="F5597" t="str">
        <f>INDEX(Stores[storetype],MATCH(Sales[[#This Row],[store_no]],Stores[store_no],0))</f>
        <v>B</v>
      </c>
      <c r="G5597" t="str">
        <f>INDEX(Stores[location_city],MATCH(Sales[[#This Row],[store_no]],Stores[store_no],0))</f>
        <v>Bloomington</v>
      </c>
      <c r="H5597" t="str">
        <f>INDEX(Stores[location_state],MATCH(Sales[[#This Row],[store_no]],Stores[store_no],0))</f>
        <v>Indiana</v>
      </c>
      <c r="I5597">
        <f>INDEX(Stores[sqft],MATCH(Sales[[#This Row],[store_no]],Stores[store_no],0))</f>
        <v>114500</v>
      </c>
      <c r="J5597" s="4" t="str">
        <f>INDEX(Departments[dept_name],MATCH(Sales[[#This Row],[dept_no]],Departments[dept_no],0))</f>
        <v>Music</v>
      </c>
      <c r="K5597" s="4" t="str">
        <f>CONCATENATE(Sales[[#This Row],[region]],Sales[[#This Row],[storetype]])</f>
        <v>1B</v>
      </c>
      <c r="L5597" s="4">
        <f>INDEX(RegionStoreCount[Store Count],MATCH(Sales[[#This Row],[RegionStoretype]],RegionStoreCount[Region/Type],0))</f>
        <v>5</v>
      </c>
      <c r="M5597" s="4">
        <f>AND(Sales[[#This Row],[date]]&lt;=TY_YTDMax,Sales[[#This Row],[date]]&gt;=TY_YTDMin)*Sales[[#This Row],[sales]]</f>
        <v>56525.954299999998</v>
      </c>
      <c r="N5597" s="4">
        <f>AND(Sales[[#This Row],[date]]&lt;=LY_YTDMax,Sales[[#This Row],[date]]&gt;=LY_YTDMin)*Sales[[#This Row],[sales]]</f>
        <v>0</v>
      </c>
      <c r="O5597" s="4">
        <f>AND(Sales[[#This Row],[date]]&gt;=YoY_Min,Sales[[#This Row],[date]]&lt;=TY_YTDMax)*(Sales[[#This Row],[sales]]/Sales[[#This Row],[sqft]])</f>
        <v>0.49367645676855892</v>
      </c>
      <c r="P5597" s="4">
        <f>SUMIF(Sales[RegionStoretype],Sales[[#This Row],[RegionStoretype]],Sales[YoY_SSF])/Sales[[#This Row],[Region_TypeCount]]</f>
        <v>68.518982968140051</v>
      </c>
    </row>
    <row r="5598" spans="1:16" x14ac:dyDescent="0.25">
      <c r="A5598" s="1">
        <v>43126</v>
      </c>
      <c r="B5598">
        <v>6</v>
      </c>
      <c r="C5598">
        <v>9</v>
      </c>
      <c r="D5598">
        <v>8084.5465999999997</v>
      </c>
      <c r="E5598">
        <f>INDEX(Stores[region],MATCH(Sales[[#This Row],[store_no]],Stores[store_no],0))</f>
        <v>3</v>
      </c>
      <c r="F5598" t="str">
        <f>INDEX(Stores[storetype],MATCH(Sales[[#This Row],[store_no]],Stores[store_no],0))</f>
        <v>A</v>
      </c>
      <c r="G5598" t="str">
        <f>INDEX(Stores[location_city],MATCH(Sales[[#This Row],[store_no]],Stores[store_no],0))</f>
        <v>Green Bay</v>
      </c>
      <c r="H5598" t="str">
        <f>INDEX(Stores[location_state],MATCH(Sales[[#This Row],[store_no]],Stores[store_no],0))</f>
        <v>Wisconsin</v>
      </c>
      <c r="I5598">
        <f>INDEX(Stores[sqft],MATCH(Sales[[#This Row],[store_no]],Stores[store_no],0))</f>
        <v>138800</v>
      </c>
      <c r="J5598" s="4" t="str">
        <f>INDEX(Departments[dept_name],MATCH(Sales[[#This Row],[dept_no]],Departments[dept_no],0))</f>
        <v>Garden</v>
      </c>
      <c r="K5598" s="4" t="str">
        <f>CONCATENATE(Sales[[#This Row],[region]],Sales[[#This Row],[storetype]])</f>
        <v>3A</v>
      </c>
      <c r="L5598" s="4">
        <f>INDEX(RegionStoreCount[Store Count],MATCH(Sales[[#This Row],[RegionStoretype]],RegionStoreCount[Region/Type],0))</f>
        <v>9</v>
      </c>
      <c r="M5598" s="4">
        <f>AND(Sales[[#This Row],[date]]&lt;=TY_YTDMax,Sales[[#This Row],[date]]&gt;=TY_YTDMin)*Sales[[#This Row],[sales]]</f>
        <v>8084.5465999999997</v>
      </c>
      <c r="N5598" s="4">
        <f>AND(Sales[[#This Row],[date]]&lt;=LY_YTDMax,Sales[[#This Row],[date]]&gt;=LY_YTDMin)*Sales[[#This Row],[sales]]</f>
        <v>0</v>
      </c>
      <c r="O5598" s="4">
        <f>AND(Sales[[#This Row],[date]]&gt;=YoY_Min,Sales[[#This Row],[date]]&lt;=TY_YTDMax)*(Sales[[#This Row],[sales]]/Sales[[#This Row],[sqft]])</f>
        <v>5.8246012968299711E-2</v>
      </c>
      <c r="P5598" s="4">
        <f>SUMIF(Sales[RegionStoretype],Sales[[#This Row],[RegionStoretype]],Sales[YoY_SSF])/Sales[[#This Row],[Region_TypeCount]]</f>
        <v>53.603836561720975</v>
      </c>
    </row>
    <row r="5599" spans="1:16" x14ac:dyDescent="0.25">
      <c r="A5599" s="1">
        <v>43126</v>
      </c>
      <c r="B5599">
        <v>6</v>
      </c>
      <c r="C5599">
        <v>10</v>
      </c>
      <c r="D5599">
        <v>18392.061099999999</v>
      </c>
      <c r="E5599">
        <f>INDEX(Stores[region],MATCH(Sales[[#This Row],[store_no]],Stores[store_no],0))</f>
        <v>3</v>
      </c>
      <c r="F5599" t="str">
        <f>INDEX(Stores[storetype],MATCH(Sales[[#This Row],[store_no]],Stores[store_no],0))</f>
        <v>A</v>
      </c>
      <c r="G5599" t="str">
        <f>INDEX(Stores[location_city],MATCH(Sales[[#This Row],[store_no]],Stores[store_no],0))</f>
        <v>Green Bay</v>
      </c>
      <c r="H5599" t="str">
        <f>INDEX(Stores[location_state],MATCH(Sales[[#This Row],[store_no]],Stores[store_no],0))</f>
        <v>Wisconsin</v>
      </c>
      <c r="I5599">
        <f>INDEX(Stores[sqft],MATCH(Sales[[#This Row],[store_no]],Stores[store_no],0))</f>
        <v>138800</v>
      </c>
      <c r="J5599" s="4" t="str">
        <f>INDEX(Departments[dept_name],MATCH(Sales[[#This Row],[dept_no]],Departments[dept_no],0))</f>
        <v>Health</v>
      </c>
      <c r="K5599" s="4" t="str">
        <f>CONCATENATE(Sales[[#This Row],[region]],Sales[[#This Row],[storetype]])</f>
        <v>3A</v>
      </c>
      <c r="L5599" s="4">
        <f>INDEX(RegionStoreCount[Store Count],MATCH(Sales[[#This Row],[RegionStoretype]],RegionStoreCount[Region/Type],0))</f>
        <v>9</v>
      </c>
      <c r="M5599" s="4">
        <f>AND(Sales[[#This Row],[date]]&lt;=TY_YTDMax,Sales[[#This Row],[date]]&gt;=TY_YTDMin)*Sales[[#This Row],[sales]]</f>
        <v>18392.061099999999</v>
      </c>
      <c r="N5599" s="4">
        <f>AND(Sales[[#This Row],[date]]&lt;=LY_YTDMax,Sales[[#This Row],[date]]&gt;=LY_YTDMin)*Sales[[#This Row],[sales]]</f>
        <v>0</v>
      </c>
      <c r="O5599" s="4">
        <f>AND(Sales[[#This Row],[date]]&gt;=YoY_Min,Sales[[#This Row],[date]]&lt;=TY_YTDMax)*(Sales[[#This Row],[sales]]/Sales[[#This Row],[sqft]])</f>
        <v>0.1325076448126801</v>
      </c>
      <c r="P5599" s="4">
        <f>SUMIF(Sales[RegionStoretype],Sales[[#This Row],[RegionStoretype]],Sales[YoY_SSF])/Sales[[#This Row],[Region_TypeCount]]</f>
        <v>53.603836561720975</v>
      </c>
    </row>
    <row r="5600" spans="1:16" x14ac:dyDescent="0.25">
      <c r="A5600" s="1">
        <v>43126</v>
      </c>
      <c r="B5600">
        <v>6</v>
      </c>
      <c r="C5600">
        <v>16</v>
      </c>
      <c r="D5600">
        <v>188868.47640000001</v>
      </c>
      <c r="E5600">
        <f>INDEX(Stores[region],MATCH(Sales[[#This Row],[store_no]],Stores[store_no],0))</f>
        <v>3</v>
      </c>
      <c r="F5600" t="str">
        <f>INDEX(Stores[storetype],MATCH(Sales[[#This Row],[store_no]],Stores[store_no],0))</f>
        <v>A</v>
      </c>
      <c r="G5600" t="str">
        <f>INDEX(Stores[location_city],MATCH(Sales[[#This Row],[store_no]],Stores[store_no],0))</f>
        <v>Green Bay</v>
      </c>
      <c r="H5600" t="str">
        <f>INDEX(Stores[location_state],MATCH(Sales[[#This Row],[store_no]],Stores[store_no],0))</f>
        <v>Wisconsin</v>
      </c>
      <c r="I5600">
        <f>INDEX(Stores[sqft],MATCH(Sales[[#This Row],[store_no]],Stores[store_no],0))</f>
        <v>138800</v>
      </c>
      <c r="J5600" s="4" t="str">
        <f>INDEX(Departments[dept_name],MATCH(Sales[[#This Row],[dept_no]],Departments[dept_no],0))</f>
        <v>Outdoors</v>
      </c>
      <c r="K5600" s="4" t="str">
        <f>CONCATENATE(Sales[[#This Row],[region]],Sales[[#This Row],[storetype]])</f>
        <v>3A</v>
      </c>
      <c r="L5600" s="4">
        <f>INDEX(RegionStoreCount[Store Count],MATCH(Sales[[#This Row],[RegionStoretype]],RegionStoreCount[Region/Type],0))</f>
        <v>9</v>
      </c>
      <c r="M5600" s="4">
        <f>AND(Sales[[#This Row],[date]]&lt;=TY_YTDMax,Sales[[#This Row],[date]]&gt;=TY_YTDMin)*Sales[[#This Row],[sales]]</f>
        <v>188868.47640000001</v>
      </c>
      <c r="N5600" s="4">
        <f>AND(Sales[[#This Row],[date]]&lt;=LY_YTDMax,Sales[[#This Row],[date]]&gt;=LY_YTDMin)*Sales[[#This Row],[sales]]</f>
        <v>0</v>
      </c>
      <c r="O5600" s="4">
        <f>AND(Sales[[#This Row],[date]]&gt;=YoY_Min,Sales[[#This Row],[date]]&lt;=TY_YTDMax)*(Sales[[#This Row],[sales]]/Sales[[#This Row],[sqft]])</f>
        <v>1.360723893371758</v>
      </c>
      <c r="P5600" s="4">
        <f>SUMIF(Sales[RegionStoretype],Sales[[#This Row],[RegionStoretype]],Sales[YoY_SSF])/Sales[[#This Row],[Region_TypeCount]]</f>
        <v>53.603836561720975</v>
      </c>
    </row>
    <row r="5601" spans="1:16" x14ac:dyDescent="0.25">
      <c r="A5601" s="1">
        <v>43126</v>
      </c>
      <c r="B5601">
        <v>7</v>
      </c>
      <c r="C5601">
        <v>8</v>
      </c>
      <c r="D5601">
        <v>15017.696600000001</v>
      </c>
      <c r="E5601">
        <f>INDEX(Stores[region],MATCH(Sales[[#This Row],[store_no]],Stores[store_no],0))</f>
        <v>2</v>
      </c>
      <c r="F5601" t="str">
        <f>INDEX(Stores[storetype],MATCH(Sales[[#This Row],[store_no]],Stores[store_no],0))</f>
        <v>B</v>
      </c>
      <c r="G5601" t="str">
        <f>INDEX(Stores[location_city],MATCH(Sales[[#This Row],[store_no]],Stores[store_no],0))</f>
        <v>Rockford</v>
      </c>
      <c r="H5601" t="str">
        <f>INDEX(Stores[location_state],MATCH(Sales[[#This Row],[store_no]],Stores[store_no],0))</f>
        <v>Illinois</v>
      </c>
      <c r="I5601">
        <f>INDEX(Stores[sqft],MATCH(Sales[[#This Row],[store_no]],Stores[store_no],0))</f>
        <v>127100</v>
      </c>
      <c r="J5601" s="4" t="str">
        <f>INDEX(Departments[dept_name],MATCH(Sales[[#This Row],[dept_no]],Departments[dept_no],0))</f>
        <v>Games</v>
      </c>
      <c r="K5601" s="4" t="str">
        <f>CONCATENATE(Sales[[#This Row],[region]],Sales[[#This Row],[storetype]])</f>
        <v>2B</v>
      </c>
      <c r="L5601" s="4">
        <f>INDEX(RegionStoreCount[Store Count],MATCH(Sales[[#This Row],[RegionStoretype]],RegionStoreCount[Region/Type],0))</f>
        <v>6</v>
      </c>
      <c r="M5601" s="4">
        <f>AND(Sales[[#This Row],[date]]&lt;=TY_YTDMax,Sales[[#This Row],[date]]&gt;=TY_YTDMin)*Sales[[#This Row],[sales]]</f>
        <v>15017.696600000001</v>
      </c>
      <c r="N5601" s="4">
        <f>AND(Sales[[#This Row],[date]]&lt;=LY_YTDMax,Sales[[#This Row],[date]]&gt;=LY_YTDMin)*Sales[[#This Row],[sales]]</f>
        <v>0</v>
      </c>
      <c r="O5601" s="4">
        <f>AND(Sales[[#This Row],[date]]&gt;=YoY_Min,Sales[[#This Row],[date]]&lt;=TY_YTDMax)*(Sales[[#This Row],[sales]]/Sales[[#This Row],[sqft]])</f>
        <v>0.11815654287962235</v>
      </c>
      <c r="P5601" s="4">
        <f>SUMIF(Sales[RegionStoretype],Sales[[#This Row],[RegionStoretype]],Sales[YoY_SSF])/Sales[[#This Row],[Region_TypeCount]]</f>
        <v>58.393757732919049</v>
      </c>
    </row>
    <row r="5602" spans="1:16" x14ac:dyDescent="0.25">
      <c r="A5602" s="1">
        <v>43126</v>
      </c>
      <c r="B5602">
        <v>7</v>
      </c>
      <c r="C5602">
        <v>14</v>
      </c>
      <c r="D5602">
        <v>46839.046199999997</v>
      </c>
      <c r="E5602">
        <f>INDEX(Stores[region],MATCH(Sales[[#This Row],[store_no]],Stores[store_no],0))</f>
        <v>2</v>
      </c>
      <c r="F5602" t="str">
        <f>INDEX(Stores[storetype],MATCH(Sales[[#This Row],[store_no]],Stores[store_no],0))</f>
        <v>B</v>
      </c>
      <c r="G5602" t="str">
        <f>INDEX(Stores[location_city],MATCH(Sales[[#This Row],[store_no]],Stores[store_no],0))</f>
        <v>Rockford</v>
      </c>
      <c r="H5602" t="str">
        <f>INDEX(Stores[location_state],MATCH(Sales[[#This Row],[store_no]],Stores[store_no],0))</f>
        <v>Illinois</v>
      </c>
      <c r="I5602">
        <f>INDEX(Stores[sqft],MATCH(Sales[[#This Row],[store_no]],Stores[store_no],0))</f>
        <v>127100</v>
      </c>
      <c r="J5602" s="4" t="str">
        <f>INDEX(Departments[dept_name],MATCH(Sales[[#This Row],[dept_no]],Departments[dept_no],0))</f>
        <v>Movies</v>
      </c>
      <c r="K5602" s="4" t="str">
        <f>CONCATENATE(Sales[[#This Row],[region]],Sales[[#This Row],[storetype]])</f>
        <v>2B</v>
      </c>
      <c r="L5602" s="4">
        <f>INDEX(RegionStoreCount[Store Count],MATCH(Sales[[#This Row],[RegionStoretype]],RegionStoreCount[Region/Type],0))</f>
        <v>6</v>
      </c>
      <c r="M5602" s="4">
        <f>AND(Sales[[#This Row],[date]]&lt;=TY_YTDMax,Sales[[#This Row],[date]]&gt;=TY_YTDMin)*Sales[[#This Row],[sales]]</f>
        <v>46839.046199999997</v>
      </c>
      <c r="N5602" s="4">
        <f>AND(Sales[[#This Row],[date]]&lt;=LY_YTDMax,Sales[[#This Row],[date]]&gt;=LY_YTDMin)*Sales[[#This Row],[sales]]</f>
        <v>0</v>
      </c>
      <c r="O5602" s="4">
        <f>AND(Sales[[#This Row],[date]]&gt;=YoY_Min,Sales[[#This Row],[date]]&lt;=TY_YTDMax)*(Sales[[#This Row],[sales]]/Sales[[#This Row],[sqft]])</f>
        <v>0.36852121321793863</v>
      </c>
      <c r="P5602" s="4">
        <f>SUMIF(Sales[RegionStoretype],Sales[[#This Row],[RegionStoretype]],Sales[YoY_SSF])/Sales[[#This Row],[Region_TypeCount]]</f>
        <v>58.393757732919049</v>
      </c>
    </row>
    <row r="5603" spans="1:16" x14ac:dyDescent="0.25">
      <c r="A5603" s="1">
        <v>43126</v>
      </c>
      <c r="B5603">
        <v>7</v>
      </c>
      <c r="C5603">
        <v>19</v>
      </c>
      <c r="D5603">
        <v>6079.4856</v>
      </c>
      <c r="E5603">
        <f>INDEX(Stores[region],MATCH(Sales[[#This Row],[store_no]],Stores[store_no],0))</f>
        <v>2</v>
      </c>
      <c r="F5603" t="str">
        <f>INDEX(Stores[storetype],MATCH(Sales[[#This Row],[store_no]],Stores[store_no],0))</f>
        <v>B</v>
      </c>
      <c r="G5603" t="str">
        <f>INDEX(Stores[location_city],MATCH(Sales[[#This Row],[store_no]],Stores[store_no],0))</f>
        <v>Rockford</v>
      </c>
      <c r="H5603" t="str">
        <f>INDEX(Stores[location_state],MATCH(Sales[[#This Row],[store_no]],Stores[store_no],0))</f>
        <v>Illinois</v>
      </c>
      <c r="I5603">
        <f>INDEX(Stores[sqft],MATCH(Sales[[#This Row],[store_no]],Stores[store_no],0))</f>
        <v>127100</v>
      </c>
      <c r="J5603" s="4" t="str">
        <f>INDEX(Departments[dept_name],MATCH(Sales[[#This Row],[dept_no]],Departments[dept_no],0))</f>
        <v>Tools</v>
      </c>
      <c r="K5603" s="4" t="str">
        <f>CONCATENATE(Sales[[#This Row],[region]],Sales[[#This Row],[storetype]])</f>
        <v>2B</v>
      </c>
      <c r="L5603" s="4">
        <f>INDEX(RegionStoreCount[Store Count],MATCH(Sales[[#This Row],[RegionStoretype]],RegionStoreCount[Region/Type],0))</f>
        <v>6</v>
      </c>
      <c r="M5603" s="4">
        <f>AND(Sales[[#This Row],[date]]&lt;=TY_YTDMax,Sales[[#This Row],[date]]&gt;=TY_YTDMin)*Sales[[#This Row],[sales]]</f>
        <v>6079.4856</v>
      </c>
      <c r="N5603" s="4">
        <f>AND(Sales[[#This Row],[date]]&lt;=LY_YTDMax,Sales[[#This Row],[date]]&gt;=LY_YTDMin)*Sales[[#This Row],[sales]]</f>
        <v>0</v>
      </c>
      <c r="O5603" s="4">
        <f>AND(Sales[[#This Row],[date]]&gt;=YoY_Min,Sales[[#This Row],[date]]&lt;=TY_YTDMax)*(Sales[[#This Row],[sales]]/Sales[[#This Row],[sqft]])</f>
        <v>4.7832302124311568E-2</v>
      </c>
      <c r="P5603" s="4">
        <f>SUMIF(Sales[RegionStoretype],Sales[[#This Row],[RegionStoretype]],Sales[YoY_SSF])/Sales[[#This Row],[Region_TypeCount]]</f>
        <v>58.393757732919049</v>
      </c>
    </row>
    <row r="5604" spans="1:16" x14ac:dyDescent="0.25">
      <c r="A5604" s="1">
        <v>43126</v>
      </c>
      <c r="B5604">
        <v>8</v>
      </c>
      <c r="C5604">
        <v>8</v>
      </c>
      <c r="D5604">
        <v>65449.763500000001</v>
      </c>
      <c r="E5604">
        <f>INDEX(Stores[region],MATCH(Sales[[#This Row],[store_no]],Stores[store_no],0))</f>
        <v>3</v>
      </c>
      <c r="F5604" t="str">
        <f>INDEX(Stores[storetype],MATCH(Sales[[#This Row],[store_no]],Stores[store_no],0))</f>
        <v>A</v>
      </c>
      <c r="G5604" t="str">
        <f>INDEX(Stores[location_city],MATCH(Sales[[#This Row],[store_no]],Stores[store_no],0))</f>
        <v>Saint Louis</v>
      </c>
      <c r="H5604" t="str">
        <f>INDEX(Stores[location_state],MATCH(Sales[[#This Row],[store_no]],Stores[store_no],0))</f>
        <v>Missouri</v>
      </c>
      <c r="I5604">
        <f>INDEX(Stores[sqft],MATCH(Sales[[#This Row],[store_no]],Stores[store_no],0))</f>
        <v>198900</v>
      </c>
      <c r="J5604" s="4" t="str">
        <f>INDEX(Departments[dept_name],MATCH(Sales[[#This Row],[dept_no]],Departments[dept_no],0))</f>
        <v>Games</v>
      </c>
      <c r="K5604" s="4" t="str">
        <f>CONCATENATE(Sales[[#This Row],[region]],Sales[[#This Row],[storetype]])</f>
        <v>3A</v>
      </c>
      <c r="L5604" s="4">
        <f>INDEX(RegionStoreCount[Store Count],MATCH(Sales[[#This Row],[RegionStoretype]],RegionStoreCount[Region/Type],0))</f>
        <v>9</v>
      </c>
      <c r="M5604" s="4">
        <f>AND(Sales[[#This Row],[date]]&lt;=TY_YTDMax,Sales[[#This Row],[date]]&gt;=TY_YTDMin)*Sales[[#This Row],[sales]]</f>
        <v>65449.763500000001</v>
      </c>
      <c r="N5604" s="4">
        <f>AND(Sales[[#This Row],[date]]&lt;=LY_YTDMax,Sales[[#This Row],[date]]&gt;=LY_YTDMin)*Sales[[#This Row],[sales]]</f>
        <v>0</v>
      </c>
      <c r="O5604" s="4">
        <f>AND(Sales[[#This Row],[date]]&gt;=YoY_Min,Sales[[#This Row],[date]]&lt;=TY_YTDMax)*(Sales[[#This Row],[sales]]/Sales[[#This Row],[sqft]])</f>
        <v>0.32905864002011059</v>
      </c>
      <c r="P5604" s="4">
        <f>SUMIF(Sales[RegionStoretype],Sales[[#This Row],[RegionStoretype]],Sales[YoY_SSF])/Sales[[#This Row],[Region_TypeCount]]</f>
        <v>53.603836561720975</v>
      </c>
    </row>
    <row r="5605" spans="1:16" x14ac:dyDescent="0.25">
      <c r="A5605" s="1">
        <v>43126</v>
      </c>
      <c r="B5605">
        <v>8</v>
      </c>
      <c r="C5605">
        <v>11</v>
      </c>
      <c r="D5605">
        <v>33740.021399999998</v>
      </c>
      <c r="E5605">
        <f>INDEX(Stores[region],MATCH(Sales[[#This Row],[store_no]],Stores[store_no],0))</f>
        <v>3</v>
      </c>
      <c r="F5605" t="str">
        <f>INDEX(Stores[storetype],MATCH(Sales[[#This Row],[store_no]],Stores[store_no],0))</f>
        <v>A</v>
      </c>
      <c r="G5605" t="str">
        <f>INDEX(Stores[location_city],MATCH(Sales[[#This Row],[store_no]],Stores[store_no],0))</f>
        <v>Saint Louis</v>
      </c>
      <c r="H5605" t="str">
        <f>INDEX(Stores[location_state],MATCH(Sales[[#This Row],[store_no]],Stores[store_no],0))</f>
        <v>Missouri</v>
      </c>
      <c r="I5605">
        <f>INDEX(Stores[sqft],MATCH(Sales[[#This Row],[store_no]],Stores[store_no],0))</f>
        <v>198900</v>
      </c>
      <c r="J5605" s="4" t="str">
        <f>INDEX(Departments[dept_name],MATCH(Sales[[#This Row],[dept_no]],Departments[dept_no],0))</f>
        <v>Home</v>
      </c>
      <c r="K5605" s="4" t="str">
        <f>CONCATENATE(Sales[[#This Row],[region]],Sales[[#This Row],[storetype]])</f>
        <v>3A</v>
      </c>
      <c r="L5605" s="4">
        <f>INDEX(RegionStoreCount[Store Count],MATCH(Sales[[#This Row],[RegionStoretype]],RegionStoreCount[Region/Type],0))</f>
        <v>9</v>
      </c>
      <c r="M5605" s="4">
        <f>AND(Sales[[#This Row],[date]]&lt;=TY_YTDMax,Sales[[#This Row],[date]]&gt;=TY_YTDMin)*Sales[[#This Row],[sales]]</f>
        <v>33740.021399999998</v>
      </c>
      <c r="N5605" s="4">
        <f>AND(Sales[[#This Row],[date]]&lt;=LY_YTDMax,Sales[[#This Row],[date]]&gt;=LY_YTDMin)*Sales[[#This Row],[sales]]</f>
        <v>0</v>
      </c>
      <c r="O5605" s="4">
        <f>AND(Sales[[#This Row],[date]]&gt;=YoY_Min,Sales[[#This Row],[date]]&lt;=TY_YTDMax)*(Sales[[#This Row],[sales]]/Sales[[#This Row],[sqft]])</f>
        <v>0.16963308898944193</v>
      </c>
      <c r="P5605" s="4">
        <f>SUMIF(Sales[RegionStoretype],Sales[[#This Row],[RegionStoretype]],Sales[YoY_SSF])/Sales[[#This Row],[Region_TypeCount]]</f>
        <v>53.603836561720975</v>
      </c>
    </row>
    <row r="5606" spans="1:16" x14ac:dyDescent="0.25">
      <c r="A5606" s="1">
        <v>43126</v>
      </c>
      <c r="B5606">
        <v>8</v>
      </c>
      <c r="C5606">
        <v>14</v>
      </c>
      <c r="D5606">
        <v>97465.244500000001</v>
      </c>
      <c r="E5606">
        <f>INDEX(Stores[region],MATCH(Sales[[#This Row],[store_no]],Stores[store_no],0))</f>
        <v>3</v>
      </c>
      <c r="F5606" t="str">
        <f>INDEX(Stores[storetype],MATCH(Sales[[#This Row],[store_no]],Stores[store_no],0))</f>
        <v>A</v>
      </c>
      <c r="G5606" t="str">
        <f>INDEX(Stores[location_city],MATCH(Sales[[#This Row],[store_no]],Stores[store_no],0))</f>
        <v>Saint Louis</v>
      </c>
      <c r="H5606" t="str">
        <f>INDEX(Stores[location_state],MATCH(Sales[[#This Row],[store_no]],Stores[store_no],0))</f>
        <v>Missouri</v>
      </c>
      <c r="I5606">
        <f>INDEX(Stores[sqft],MATCH(Sales[[#This Row],[store_no]],Stores[store_no],0))</f>
        <v>198900</v>
      </c>
      <c r="J5606" s="4" t="str">
        <f>INDEX(Departments[dept_name],MATCH(Sales[[#This Row],[dept_no]],Departments[dept_no],0))</f>
        <v>Movies</v>
      </c>
      <c r="K5606" s="4" t="str">
        <f>CONCATENATE(Sales[[#This Row],[region]],Sales[[#This Row],[storetype]])</f>
        <v>3A</v>
      </c>
      <c r="L5606" s="4">
        <f>INDEX(RegionStoreCount[Store Count],MATCH(Sales[[#This Row],[RegionStoretype]],RegionStoreCount[Region/Type],0))</f>
        <v>9</v>
      </c>
      <c r="M5606" s="4">
        <f>AND(Sales[[#This Row],[date]]&lt;=TY_YTDMax,Sales[[#This Row],[date]]&gt;=TY_YTDMin)*Sales[[#This Row],[sales]]</f>
        <v>97465.244500000001</v>
      </c>
      <c r="N5606" s="4">
        <f>AND(Sales[[#This Row],[date]]&lt;=LY_YTDMax,Sales[[#This Row],[date]]&gt;=LY_YTDMin)*Sales[[#This Row],[sales]]</f>
        <v>0</v>
      </c>
      <c r="O5606" s="4">
        <f>AND(Sales[[#This Row],[date]]&gt;=YoY_Min,Sales[[#This Row],[date]]&lt;=TY_YTDMax)*(Sales[[#This Row],[sales]]/Sales[[#This Row],[sqft]])</f>
        <v>0.49002133986928104</v>
      </c>
      <c r="P5606" s="4">
        <f>SUMIF(Sales[RegionStoretype],Sales[[#This Row],[RegionStoretype]],Sales[YoY_SSF])/Sales[[#This Row],[Region_TypeCount]]</f>
        <v>53.603836561720975</v>
      </c>
    </row>
    <row r="5607" spans="1:16" x14ac:dyDescent="0.25">
      <c r="A5607" s="1">
        <v>43126</v>
      </c>
      <c r="B5607">
        <v>9</v>
      </c>
      <c r="C5607">
        <v>7</v>
      </c>
      <c r="D5607">
        <v>92783.719400000002</v>
      </c>
      <c r="E5607">
        <f>INDEX(Stores[region],MATCH(Sales[[#This Row],[store_no]],Stores[store_no],0))</f>
        <v>1</v>
      </c>
      <c r="F5607" t="str">
        <f>INDEX(Stores[storetype],MATCH(Sales[[#This Row],[store_no]],Stores[store_no],0))</f>
        <v>B</v>
      </c>
      <c r="G5607" t="str">
        <f>INDEX(Stores[location_city],MATCH(Sales[[#This Row],[store_no]],Stores[store_no],0))</f>
        <v>Columbus</v>
      </c>
      <c r="H5607" t="str">
        <f>INDEX(Stores[location_state],MATCH(Sales[[#This Row],[store_no]],Stores[store_no],0))</f>
        <v>Ohio</v>
      </c>
      <c r="I5607">
        <f>INDEX(Stores[sqft],MATCH(Sales[[#This Row],[store_no]],Stores[store_no],0))</f>
        <v>221800</v>
      </c>
      <c r="J5607" s="4" t="str">
        <f>INDEX(Departments[dept_name],MATCH(Sales[[#This Row],[dept_no]],Departments[dept_no],0))</f>
        <v>Electronics</v>
      </c>
      <c r="K5607" s="4" t="str">
        <f>CONCATENATE(Sales[[#This Row],[region]],Sales[[#This Row],[storetype]])</f>
        <v>1B</v>
      </c>
      <c r="L5607" s="4">
        <f>INDEX(RegionStoreCount[Store Count],MATCH(Sales[[#This Row],[RegionStoretype]],RegionStoreCount[Region/Type],0))</f>
        <v>5</v>
      </c>
      <c r="M5607" s="4">
        <f>AND(Sales[[#This Row],[date]]&lt;=TY_YTDMax,Sales[[#This Row],[date]]&gt;=TY_YTDMin)*Sales[[#This Row],[sales]]</f>
        <v>92783.719400000002</v>
      </c>
      <c r="N5607" s="4">
        <f>AND(Sales[[#This Row],[date]]&lt;=LY_YTDMax,Sales[[#This Row],[date]]&gt;=LY_YTDMin)*Sales[[#This Row],[sales]]</f>
        <v>0</v>
      </c>
      <c r="O5607" s="4">
        <f>AND(Sales[[#This Row],[date]]&gt;=YoY_Min,Sales[[#This Row],[date]]&lt;=TY_YTDMax)*(Sales[[#This Row],[sales]]/Sales[[#This Row],[sqft]])</f>
        <v>0.41832154824165918</v>
      </c>
      <c r="P5607" s="4">
        <f>SUMIF(Sales[RegionStoretype],Sales[[#This Row],[RegionStoretype]],Sales[YoY_SSF])/Sales[[#This Row],[Region_TypeCount]]</f>
        <v>68.518982968140051</v>
      </c>
    </row>
    <row r="5608" spans="1:16" x14ac:dyDescent="0.25">
      <c r="A5608" s="1">
        <v>43126</v>
      </c>
      <c r="B5608">
        <v>9</v>
      </c>
      <c r="C5608">
        <v>10</v>
      </c>
      <c r="D5608">
        <v>36820.711500000005</v>
      </c>
      <c r="E5608">
        <f>INDEX(Stores[region],MATCH(Sales[[#This Row],[store_no]],Stores[store_no],0))</f>
        <v>1</v>
      </c>
      <c r="F5608" t="str">
        <f>INDEX(Stores[storetype],MATCH(Sales[[#This Row],[store_no]],Stores[store_no],0))</f>
        <v>B</v>
      </c>
      <c r="G5608" t="str">
        <f>INDEX(Stores[location_city],MATCH(Sales[[#This Row],[store_no]],Stores[store_no],0))</f>
        <v>Columbus</v>
      </c>
      <c r="H5608" t="str">
        <f>INDEX(Stores[location_state],MATCH(Sales[[#This Row],[store_no]],Stores[store_no],0))</f>
        <v>Ohio</v>
      </c>
      <c r="I5608">
        <f>INDEX(Stores[sqft],MATCH(Sales[[#This Row],[store_no]],Stores[store_no],0))</f>
        <v>221800</v>
      </c>
      <c r="J5608" s="4" t="str">
        <f>INDEX(Departments[dept_name],MATCH(Sales[[#This Row],[dept_no]],Departments[dept_no],0))</f>
        <v>Health</v>
      </c>
      <c r="K5608" s="4" t="str">
        <f>CONCATENATE(Sales[[#This Row],[region]],Sales[[#This Row],[storetype]])</f>
        <v>1B</v>
      </c>
      <c r="L5608" s="4">
        <f>INDEX(RegionStoreCount[Store Count],MATCH(Sales[[#This Row],[RegionStoretype]],RegionStoreCount[Region/Type],0))</f>
        <v>5</v>
      </c>
      <c r="M5608" s="4">
        <f>AND(Sales[[#This Row],[date]]&lt;=TY_YTDMax,Sales[[#This Row],[date]]&gt;=TY_YTDMin)*Sales[[#This Row],[sales]]</f>
        <v>36820.711500000005</v>
      </c>
      <c r="N5608" s="4">
        <f>AND(Sales[[#This Row],[date]]&lt;=LY_YTDMax,Sales[[#This Row],[date]]&gt;=LY_YTDMin)*Sales[[#This Row],[sales]]</f>
        <v>0</v>
      </c>
      <c r="O5608" s="4">
        <f>AND(Sales[[#This Row],[date]]&gt;=YoY_Min,Sales[[#This Row],[date]]&lt;=TY_YTDMax)*(Sales[[#This Row],[sales]]/Sales[[#This Row],[sqft]])</f>
        <v>0.16600861812443646</v>
      </c>
      <c r="P5608" s="4">
        <f>SUMIF(Sales[RegionStoretype],Sales[[#This Row],[RegionStoretype]],Sales[YoY_SSF])/Sales[[#This Row],[Region_TypeCount]]</f>
        <v>68.518982968140051</v>
      </c>
    </row>
    <row r="5609" spans="1:16" x14ac:dyDescent="0.25">
      <c r="A5609" s="1">
        <v>43126</v>
      </c>
      <c r="B5609">
        <v>9</v>
      </c>
      <c r="C5609">
        <v>14</v>
      </c>
      <c r="D5609">
        <v>70369.418600000005</v>
      </c>
      <c r="E5609">
        <f>INDEX(Stores[region],MATCH(Sales[[#This Row],[store_no]],Stores[store_no],0))</f>
        <v>1</v>
      </c>
      <c r="F5609" t="str">
        <f>INDEX(Stores[storetype],MATCH(Sales[[#This Row],[store_no]],Stores[store_no],0))</f>
        <v>B</v>
      </c>
      <c r="G5609" t="str">
        <f>INDEX(Stores[location_city],MATCH(Sales[[#This Row],[store_no]],Stores[store_no],0))</f>
        <v>Columbus</v>
      </c>
      <c r="H5609" t="str">
        <f>INDEX(Stores[location_state],MATCH(Sales[[#This Row],[store_no]],Stores[store_no],0))</f>
        <v>Ohio</v>
      </c>
      <c r="I5609">
        <f>INDEX(Stores[sqft],MATCH(Sales[[#This Row],[store_no]],Stores[store_no],0))</f>
        <v>221800</v>
      </c>
      <c r="J5609" s="4" t="str">
        <f>INDEX(Departments[dept_name],MATCH(Sales[[#This Row],[dept_no]],Departments[dept_no],0))</f>
        <v>Movies</v>
      </c>
      <c r="K5609" s="4" t="str">
        <f>CONCATENATE(Sales[[#This Row],[region]],Sales[[#This Row],[storetype]])</f>
        <v>1B</v>
      </c>
      <c r="L5609" s="4">
        <f>INDEX(RegionStoreCount[Store Count],MATCH(Sales[[#This Row],[RegionStoretype]],RegionStoreCount[Region/Type],0))</f>
        <v>5</v>
      </c>
      <c r="M5609" s="4">
        <f>AND(Sales[[#This Row],[date]]&lt;=TY_YTDMax,Sales[[#This Row],[date]]&gt;=TY_YTDMin)*Sales[[#This Row],[sales]]</f>
        <v>70369.418600000005</v>
      </c>
      <c r="N5609" s="4">
        <f>AND(Sales[[#This Row],[date]]&lt;=LY_YTDMax,Sales[[#This Row],[date]]&gt;=LY_YTDMin)*Sales[[#This Row],[sales]]</f>
        <v>0</v>
      </c>
      <c r="O5609" s="4">
        <f>AND(Sales[[#This Row],[date]]&gt;=YoY_Min,Sales[[#This Row],[date]]&lt;=TY_YTDMax)*(Sales[[#This Row],[sales]]/Sales[[#This Row],[sqft]])</f>
        <v>0.31726518755635708</v>
      </c>
      <c r="P5609" s="4">
        <f>SUMIF(Sales[RegionStoretype],Sales[[#This Row],[RegionStoretype]],Sales[YoY_SSF])/Sales[[#This Row],[Region_TypeCount]]</f>
        <v>68.518982968140051</v>
      </c>
    </row>
    <row r="5610" spans="1:16" x14ac:dyDescent="0.25">
      <c r="A5610" s="1">
        <v>43126</v>
      </c>
      <c r="B5610">
        <v>9</v>
      </c>
      <c r="C5610">
        <v>16</v>
      </c>
      <c r="D5610">
        <v>129517.28099999997</v>
      </c>
      <c r="E5610">
        <f>INDEX(Stores[region],MATCH(Sales[[#This Row],[store_no]],Stores[store_no],0))</f>
        <v>1</v>
      </c>
      <c r="F5610" t="str">
        <f>INDEX(Stores[storetype],MATCH(Sales[[#This Row],[store_no]],Stores[store_no],0))</f>
        <v>B</v>
      </c>
      <c r="G5610" t="str">
        <f>INDEX(Stores[location_city],MATCH(Sales[[#This Row],[store_no]],Stores[store_no],0))</f>
        <v>Columbus</v>
      </c>
      <c r="H5610" t="str">
        <f>INDEX(Stores[location_state],MATCH(Sales[[#This Row],[store_no]],Stores[store_no],0))</f>
        <v>Ohio</v>
      </c>
      <c r="I5610">
        <f>INDEX(Stores[sqft],MATCH(Sales[[#This Row],[store_no]],Stores[store_no],0))</f>
        <v>221800</v>
      </c>
      <c r="J5610" s="4" t="str">
        <f>INDEX(Departments[dept_name],MATCH(Sales[[#This Row],[dept_no]],Departments[dept_no],0))</f>
        <v>Outdoors</v>
      </c>
      <c r="K5610" s="4" t="str">
        <f>CONCATENATE(Sales[[#This Row],[region]],Sales[[#This Row],[storetype]])</f>
        <v>1B</v>
      </c>
      <c r="L5610" s="4">
        <f>INDEX(RegionStoreCount[Store Count],MATCH(Sales[[#This Row],[RegionStoretype]],RegionStoreCount[Region/Type],0))</f>
        <v>5</v>
      </c>
      <c r="M5610" s="4">
        <f>AND(Sales[[#This Row],[date]]&lt;=TY_YTDMax,Sales[[#This Row],[date]]&gt;=TY_YTDMin)*Sales[[#This Row],[sales]]</f>
        <v>129517.28099999997</v>
      </c>
      <c r="N5610" s="4">
        <f>AND(Sales[[#This Row],[date]]&lt;=LY_YTDMax,Sales[[#This Row],[date]]&gt;=LY_YTDMin)*Sales[[#This Row],[sales]]</f>
        <v>0</v>
      </c>
      <c r="O5610" s="4">
        <f>AND(Sales[[#This Row],[date]]&gt;=YoY_Min,Sales[[#This Row],[date]]&lt;=TY_YTDMax)*(Sales[[#This Row],[sales]]/Sales[[#This Row],[sqft]])</f>
        <v>0.58393724526600532</v>
      </c>
      <c r="P5610" s="4">
        <f>SUMIF(Sales[RegionStoretype],Sales[[#This Row],[RegionStoretype]],Sales[YoY_SSF])/Sales[[#This Row],[Region_TypeCount]]</f>
        <v>68.518982968140051</v>
      </c>
    </row>
    <row r="5611" spans="1:16" x14ac:dyDescent="0.25">
      <c r="A5611" s="1">
        <v>43126</v>
      </c>
      <c r="B5611">
        <v>10</v>
      </c>
      <c r="C5611">
        <v>14</v>
      </c>
      <c r="D5611">
        <v>43105.960699999996</v>
      </c>
      <c r="E5611">
        <f>INDEX(Stores[region],MATCH(Sales[[#This Row],[store_no]],Stores[store_no],0))</f>
        <v>1</v>
      </c>
      <c r="F5611" t="str">
        <f>INDEX(Stores[storetype],MATCH(Sales[[#This Row],[store_no]],Stores[store_no],0))</f>
        <v>B</v>
      </c>
      <c r="G5611" t="str">
        <f>INDEX(Stores[location_city],MATCH(Sales[[#This Row],[store_no]],Stores[store_no],0))</f>
        <v>Traverse City</v>
      </c>
      <c r="H5611" t="str">
        <f>INDEX(Stores[location_state],MATCH(Sales[[#This Row],[store_no]],Stores[store_no],0))</f>
        <v>Michigan</v>
      </c>
      <c r="I5611">
        <f>INDEX(Stores[sqft],MATCH(Sales[[#This Row],[store_no]],Stores[store_no],0))</f>
        <v>158200</v>
      </c>
      <c r="J5611" s="4" t="str">
        <f>INDEX(Departments[dept_name],MATCH(Sales[[#This Row],[dept_no]],Departments[dept_no],0))</f>
        <v>Movies</v>
      </c>
      <c r="K5611" s="4" t="str">
        <f>CONCATENATE(Sales[[#This Row],[region]],Sales[[#This Row],[storetype]])</f>
        <v>1B</v>
      </c>
      <c r="L5611" s="4">
        <f>INDEX(RegionStoreCount[Store Count],MATCH(Sales[[#This Row],[RegionStoretype]],RegionStoreCount[Region/Type],0))</f>
        <v>5</v>
      </c>
      <c r="M5611" s="4">
        <f>AND(Sales[[#This Row],[date]]&lt;=TY_YTDMax,Sales[[#This Row],[date]]&gt;=TY_YTDMin)*Sales[[#This Row],[sales]]</f>
        <v>43105.960699999996</v>
      </c>
      <c r="N5611" s="4">
        <f>AND(Sales[[#This Row],[date]]&lt;=LY_YTDMax,Sales[[#This Row],[date]]&gt;=LY_YTDMin)*Sales[[#This Row],[sales]]</f>
        <v>0</v>
      </c>
      <c r="O5611" s="4">
        <f>AND(Sales[[#This Row],[date]]&gt;=YoY_Min,Sales[[#This Row],[date]]&lt;=TY_YTDMax)*(Sales[[#This Row],[sales]]/Sales[[#This Row],[sqft]])</f>
        <v>0.27247762768647277</v>
      </c>
      <c r="P5611" s="4">
        <f>SUMIF(Sales[RegionStoretype],Sales[[#This Row],[RegionStoretype]],Sales[YoY_SSF])/Sales[[#This Row],[Region_TypeCount]]</f>
        <v>68.518982968140051</v>
      </c>
    </row>
    <row r="5612" spans="1:16" x14ac:dyDescent="0.25">
      <c r="A5612" s="1">
        <v>43126</v>
      </c>
      <c r="B5612">
        <v>11</v>
      </c>
      <c r="C5612">
        <v>20</v>
      </c>
      <c r="D5612">
        <v>120014.06369999998</v>
      </c>
      <c r="E5612">
        <f>INDEX(Stores[region],MATCH(Sales[[#This Row],[store_no]],Stores[store_no],0))</f>
        <v>1</v>
      </c>
      <c r="F5612" t="str">
        <f>INDEX(Stores[storetype],MATCH(Sales[[#This Row],[store_no]],Stores[store_no],0))</f>
        <v>A</v>
      </c>
      <c r="G5612" t="str">
        <f>INDEX(Stores[location_city],MATCH(Sales[[#This Row],[store_no]],Stores[store_no],0))</f>
        <v>Cleveland</v>
      </c>
      <c r="H5612" t="str">
        <f>INDEX(Stores[location_state],MATCH(Sales[[#This Row],[store_no]],Stores[store_no],0))</f>
        <v>Ohio</v>
      </c>
      <c r="I5612">
        <f>INDEX(Stores[sqft],MATCH(Sales[[#This Row],[store_no]],Stores[store_no],0))</f>
        <v>192400</v>
      </c>
      <c r="J5612" s="4" t="str">
        <f>INDEX(Departments[dept_name],MATCH(Sales[[#This Row],[dept_no]],Departments[dept_no],0))</f>
        <v>Toys</v>
      </c>
      <c r="K5612" s="4" t="str">
        <f>CONCATENATE(Sales[[#This Row],[region]],Sales[[#This Row],[storetype]])</f>
        <v>1A</v>
      </c>
      <c r="L5612" s="4">
        <f>INDEX(RegionStoreCount[Store Count],MATCH(Sales[[#This Row],[RegionStoretype]],RegionStoreCount[Region/Type],0))</f>
        <v>5</v>
      </c>
      <c r="M5612" s="4">
        <f>AND(Sales[[#This Row],[date]]&lt;=TY_YTDMax,Sales[[#This Row],[date]]&gt;=TY_YTDMin)*Sales[[#This Row],[sales]]</f>
        <v>120014.06369999998</v>
      </c>
      <c r="N5612" s="4">
        <f>AND(Sales[[#This Row],[date]]&lt;=LY_YTDMax,Sales[[#This Row],[date]]&gt;=LY_YTDMin)*Sales[[#This Row],[sales]]</f>
        <v>0</v>
      </c>
      <c r="O5612" s="4">
        <f>AND(Sales[[#This Row],[date]]&gt;=YoY_Min,Sales[[#This Row],[date]]&lt;=TY_YTDMax)*(Sales[[#This Row],[sales]]/Sales[[#This Row],[sqft]])</f>
        <v>0.62377371985446972</v>
      </c>
      <c r="P5612" s="4">
        <f>SUMIF(Sales[RegionStoretype],Sales[[#This Row],[RegionStoretype]],Sales[YoY_SSF])/Sales[[#This Row],[Region_TypeCount]]</f>
        <v>59.469551530910678</v>
      </c>
    </row>
    <row r="5613" spans="1:16" x14ac:dyDescent="0.25">
      <c r="A5613" s="1">
        <v>43126</v>
      </c>
      <c r="B5613">
        <v>12</v>
      </c>
      <c r="C5613">
        <v>2</v>
      </c>
      <c r="D5613">
        <v>42542.675599999995</v>
      </c>
      <c r="E5613">
        <f>INDEX(Stores[region],MATCH(Sales[[#This Row],[store_no]],Stores[store_no],0))</f>
        <v>2</v>
      </c>
      <c r="F5613" t="str">
        <f>INDEX(Stores[storetype],MATCH(Sales[[#This Row],[store_no]],Stores[store_no],0))</f>
        <v>B</v>
      </c>
      <c r="G5613" t="str">
        <f>INDEX(Stores[location_city],MATCH(Sales[[#This Row],[store_no]],Stores[store_no],0))</f>
        <v>Indianapolis</v>
      </c>
      <c r="H5613" t="str">
        <f>INDEX(Stores[location_state],MATCH(Sales[[#This Row],[store_no]],Stores[store_no],0))</f>
        <v>Indiana</v>
      </c>
      <c r="I5613">
        <f>INDEX(Stores[sqft],MATCH(Sales[[#This Row],[store_no]],Stores[store_no],0))</f>
        <v>120800</v>
      </c>
      <c r="J5613" s="4" t="str">
        <f>INDEX(Departments[dept_name],MATCH(Sales[[#This Row],[dept_no]],Departments[dept_no],0))</f>
        <v>Baby</v>
      </c>
      <c r="K5613" s="4" t="str">
        <f>CONCATENATE(Sales[[#This Row],[region]],Sales[[#This Row],[storetype]])</f>
        <v>2B</v>
      </c>
      <c r="L5613" s="4">
        <f>INDEX(RegionStoreCount[Store Count],MATCH(Sales[[#This Row],[RegionStoretype]],RegionStoreCount[Region/Type],0))</f>
        <v>6</v>
      </c>
      <c r="M5613" s="4">
        <f>AND(Sales[[#This Row],[date]]&lt;=TY_YTDMax,Sales[[#This Row],[date]]&gt;=TY_YTDMin)*Sales[[#This Row],[sales]]</f>
        <v>42542.675599999995</v>
      </c>
      <c r="N5613" s="4">
        <f>AND(Sales[[#This Row],[date]]&lt;=LY_YTDMax,Sales[[#This Row],[date]]&gt;=LY_YTDMin)*Sales[[#This Row],[sales]]</f>
        <v>0</v>
      </c>
      <c r="O5613" s="4">
        <f>AND(Sales[[#This Row],[date]]&gt;=YoY_Min,Sales[[#This Row],[date]]&lt;=TY_YTDMax)*(Sales[[#This Row],[sales]]/Sales[[#This Row],[sqft]])</f>
        <v>0.35217446688741716</v>
      </c>
      <c r="P5613" s="4">
        <f>SUMIF(Sales[RegionStoretype],Sales[[#This Row],[RegionStoretype]],Sales[YoY_SSF])/Sales[[#This Row],[Region_TypeCount]]</f>
        <v>58.393757732919049</v>
      </c>
    </row>
    <row r="5614" spans="1:16" x14ac:dyDescent="0.25">
      <c r="A5614" s="1">
        <v>43126</v>
      </c>
      <c r="B5614">
        <v>12</v>
      </c>
      <c r="C5614">
        <v>7</v>
      </c>
      <c r="D5614">
        <v>15567.970499999998</v>
      </c>
      <c r="E5614">
        <f>INDEX(Stores[region],MATCH(Sales[[#This Row],[store_no]],Stores[store_no],0))</f>
        <v>2</v>
      </c>
      <c r="F5614" t="str">
        <f>INDEX(Stores[storetype],MATCH(Sales[[#This Row],[store_no]],Stores[store_no],0))</f>
        <v>B</v>
      </c>
      <c r="G5614" t="str">
        <f>INDEX(Stores[location_city],MATCH(Sales[[#This Row],[store_no]],Stores[store_no],0))</f>
        <v>Indianapolis</v>
      </c>
      <c r="H5614" t="str">
        <f>INDEX(Stores[location_state],MATCH(Sales[[#This Row],[store_no]],Stores[store_no],0))</f>
        <v>Indiana</v>
      </c>
      <c r="I5614">
        <f>INDEX(Stores[sqft],MATCH(Sales[[#This Row],[store_no]],Stores[store_no],0))</f>
        <v>120800</v>
      </c>
      <c r="J5614" s="4" t="str">
        <f>INDEX(Departments[dept_name],MATCH(Sales[[#This Row],[dept_no]],Departments[dept_no],0))</f>
        <v>Electronics</v>
      </c>
      <c r="K5614" s="4" t="str">
        <f>CONCATENATE(Sales[[#This Row],[region]],Sales[[#This Row],[storetype]])</f>
        <v>2B</v>
      </c>
      <c r="L5614" s="4">
        <f>INDEX(RegionStoreCount[Store Count],MATCH(Sales[[#This Row],[RegionStoretype]],RegionStoreCount[Region/Type],0))</f>
        <v>6</v>
      </c>
      <c r="M5614" s="4">
        <f>AND(Sales[[#This Row],[date]]&lt;=TY_YTDMax,Sales[[#This Row],[date]]&gt;=TY_YTDMin)*Sales[[#This Row],[sales]]</f>
        <v>15567.970499999998</v>
      </c>
      <c r="N5614" s="4">
        <f>AND(Sales[[#This Row],[date]]&lt;=LY_YTDMax,Sales[[#This Row],[date]]&gt;=LY_YTDMin)*Sales[[#This Row],[sales]]</f>
        <v>0</v>
      </c>
      <c r="O5614" s="4">
        <f>AND(Sales[[#This Row],[date]]&gt;=YoY_Min,Sales[[#This Row],[date]]&lt;=TY_YTDMax)*(Sales[[#This Row],[sales]]/Sales[[#This Row],[sqft]])</f>
        <v>0.12887392798013242</v>
      </c>
      <c r="P5614" s="4">
        <f>SUMIF(Sales[RegionStoretype],Sales[[#This Row],[RegionStoretype]],Sales[YoY_SSF])/Sales[[#This Row],[Region_TypeCount]]</f>
        <v>58.393757732919049</v>
      </c>
    </row>
    <row r="5615" spans="1:16" x14ac:dyDescent="0.25">
      <c r="A5615" s="1">
        <v>43126</v>
      </c>
      <c r="B5615">
        <v>13</v>
      </c>
      <c r="C5615">
        <v>1</v>
      </c>
      <c r="D5615">
        <v>21797.7012</v>
      </c>
      <c r="E5615">
        <f>INDEX(Stores[region],MATCH(Sales[[#This Row],[store_no]],Stores[store_no],0))</f>
        <v>3</v>
      </c>
      <c r="F5615" t="str">
        <f>INDEX(Stores[storetype],MATCH(Sales[[#This Row],[store_no]],Stores[store_no],0))</f>
        <v>A</v>
      </c>
      <c r="G5615" t="str">
        <f>INDEX(Stores[location_city],MATCH(Sales[[#This Row],[store_no]],Stores[store_no],0))</f>
        <v>Overland Park</v>
      </c>
      <c r="H5615" t="str">
        <f>INDEX(Stores[location_state],MATCH(Sales[[#This Row],[store_no]],Stores[store_no],0))</f>
        <v>Kansas</v>
      </c>
      <c r="I5615">
        <f>INDEX(Stores[sqft],MATCH(Sales[[#This Row],[store_no]],Stores[store_no],0))</f>
        <v>201000</v>
      </c>
      <c r="J5615" s="4" t="str">
        <f>INDEX(Departments[dept_name],MATCH(Sales[[#This Row],[dept_no]],Departments[dept_no],0))</f>
        <v>Automotive</v>
      </c>
      <c r="K5615" s="4" t="str">
        <f>CONCATENATE(Sales[[#This Row],[region]],Sales[[#This Row],[storetype]])</f>
        <v>3A</v>
      </c>
      <c r="L5615" s="4">
        <f>INDEX(RegionStoreCount[Store Count],MATCH(Sales[[#This Row],[RegionStoretype]],RegionStoreCount[Region/Type],0))</f>
        <v>9</v>
      </c>
      <c r="M5615" s="4">
        <f>AND(Sales[[#This Row],[date]]&lt;=TY_YTDMax,Sales[[#This Row],[date]]&gt;=TY_YTDMin)*Sales[[#This Row],[sales]]</f>
        <v>21797.7012</v>
      </c>
      <c r="N5615" s="4">
        <f>AND(Sales[[#This Row],[date]]&lt;=LY_YTDMax,Sales[[#This Row],[date]]&gt;=LY_YTDMin)*Sales[[#This Row],[sales]]</f>
        <v>0</v>
      </c>
      <c r="O5615" s="4">
        <f>AND(Sales[[#This Row],[date]]&gt;=YoY_Min,Sales[[#This Row],[date]]&lt;=TY_YTDMax)*(Sales[[#This Row],[sales]]/Sales[[#This Row],[sqft]])</f>
        <v>0.10844627462686567</v>
      </c>
      <c r="P5615" s="4">
        <f>SUMIF(Sales[RegionStoretype],Sales[[#This Row],[RegionStoretype]],Sales[YoY_SSF])/Sales[[#This Row],[Region_TypeCount]]</f>
        <v>53.603836561720975</v>
      </c>
    </row>
    <row r="5616" spans="1:16" x14ac:dyDescent="0.25">
      <c r="A5616" s="1">
        <v>43126</v>
      </c>
      <c r="B5616">
        <v>13</v>
      </c>
      <c r="C5616">
        <v>20</v>
      </c>
      <c r="D5616">
        <v>29160.912600000003</v>
      </c>
      <c r="E5616">
        <f>INDEX(Stores[region],MATCH(Sales[[#This Row],[store_no]],Stores[store_no],0))</f>
        <v>3</v>
      </c>
      <c r="F5616" t="str">
        <f>INDEX(Stores[storetype],MATCH(Sales[[#This Row],[store_no]],Stores[store_no],0))</f>
        <v>A</v>
      </c>
      <c r="G5616" t="str">
        <f>INDEX(Stores[location_city],MATCH(Sales[[#This Row],[store_no]],Stores[store_no],0))</f>
        <v>Overland Park</v>
      </c>
      <c r="H5616" t="str">
        <f>INDEX(Stores[location_state],MATCH(Sales[[#This Row],[store_no]],Stores[store_no],0))</f>
        <v>Kansas</v>
      </c>
      <c r="I5616">
        <f>INDEX(Stores[sqft],MATCH(Sales[[#This Row],[store_no]],Stores[store_no],0))</f>
        <v>201000</v>
      </c>
      <c r="J5616" s="4" t="str">
        <f>INDEX(Departments[dept_name],MATCH(Sales[[#This Row],[dept_no]],Departments[dept_no],0))</f>
        <v>Toys</v>
      </c>
      <c r="K5616" s="4" t="str">
        <f>CONCATENATE(Sales[[#This Row],[region]],Sales[[#This Row],[storetype]])</f>
        <v>3A</v>
      </c>
      <c r="L5616" s="4">
        <f>INDEX(RegionStoreCount[Store Count],MATCH(Sales[[#This Row],[RegionStoretype]],RegionStoreCount[Region/Type],0))</f>
        <v>9</v>
      </c>
      <c r="M5616" s="4">
        <f>AND(Sales[[#This Row],[date]]&lt;=TY_YTDMax,Sales[[#This Row],[date]]&gt;=TY_YTDMin)*Sales[[#This Row],[sales]]</f>
        <v>29160.912600000003</v>
      </c>
      <c r="N5616" s="4">
        <f>AND(Sales[[#This Row],[date]]&lt;=LY_YTDMax,Sales[[#This Row],[date]]&gt;=LY_YTDMin)*Sales[[#This Row],[sales]]</f>
        <v>0</v>
      </c>
      <c r="O5616" s="4">
        <f>AND(Sales[[#This Row],[date]]&gt;=YoY_Min,Sales[[#This Row],[date]]&lt;=TY_YTDMax)*(Sales[[#This Row],[sales]]/Sales[[#This Row],[sqft]])</f>
        <v>0.14507916716417912</v>
      </c>
      <c r="P5616" s="4">
        <f>SUMIF(Sales[RegionStoretype],Sales[[#This Row],[RegionStoretype]],Sales[YoY_SSF])/Sales[[#This Row],[Region_TypeCount]]</f>
        <v>53.603836561720975</v>
      </c>
    </row>
    <row r="5617" spans="1:16" x14ac:dyDescent="0.25">
      <c r="A5617" s="1">
        <v>43126</v>
      </c>
      <c r="B5617">
        <v>14</v>
      </c>
      <c r="C5617">
        <v>6</v>
      </c>
      <c r="D5617">
        <v>18547.161699999997</v>
      </c>
      <c r="E5617">
        <f>INDEX(Stores[region],MATCH(Sales[[#This Row],[store_no]],Stores[store_no],0))</f>
        <v>3</v>
      </c>
      <c r="F5617" t="str">
        <f>INDEX(Stores[storetype],MATCH(Sales[[#This Row],[store_no]],Stores[store_no],0))</f>
        <v>A</v>
      </c>
      <c r="G5617" t="str">
        <f>INDEX(Stores[location_city],MATCH(Sales[[#This Row],[store_no]],Stores[store_no],0))</f>
        <v>Bismarck</v>
      </c>
      <c r="H5617" t="str">
        <f>INDEX(Stores[location_state],MATCH(Sales[[#This Row],[store_no]],Stores[store_no],0))</f>
        <v>North Dakota</v>
      </c>
      <c r="I5617">
        <f>INDEX(Stores[sqft],MATCH(Sales[[#This Row],[store_no]],Stores[store_no],0))</f>
        <v>96400</v>
      </c>
      <c r="J5617" s="4" t="str">
        <f>INDEX(Departments[dept_name],MATCH(Sales[[#This Row],[dept_no]],Departments[dept_no],0))</f>
        <v>Computers</v>
      </c>
      <c r="K5617" s="4" t="str">
        <f>CONCATENATE(Sales[[#This Row],[region]],Sales[[#This Row],[storetype]])</f>
        <v>3A</v>
      </c>
      <c r="L5617" s="4">
        <f>INDEX(RegionStoreCount[Store Count],MATCH(Sales[[#This Row],[RegionStoretype]],RegionStoreCount[Region/Type],0))</f>
        <v>9</v>
      </c>
      <c r="M5617" s="4">
        <f>AND(Sales[[#This Row],[date]]&lt;=TY_YTDMax,Sales[[#This Row],[date]]&gt;=TY_YTDMin)*Sales[[#This Row],[sales]]</f>
        <v>18547.161699999997</v>
      </c>
      <c r="N5617" s="4">
        <f>AND(Sales[[#This Row],[date]]&lt;=LY_YTDMax,Sales[[#This Row],[date]]&gt;=LY_YTDMin)*Sales[[#This Row],[sales]]</f>
        <v>0</v>
      </c>
      <c r="O5617" s="4">
        <f>AND(Sales[[#This Row],[date]]&gt;=YoY_Min,Sales[[#This Row],[date]]&lt;=TY_YTDMax)*(Sales[[#This Row],[sales]]/Sales[[#This Row],[sqft]])</f>
        <v>0.19239794294605805</v>
      </c>
      <c r="P5617" s="4">
        <f>SUMIF(Sales[RegionStoretype],Sales[[#This Row],[RegionStoretype]],Sales[YoY_SSF])/Sales[[#This Row],[Region_TypeCount]]</f>
        <v>53.603836561720975</v>
      </c>
    </row>
    <row r="5618" spans="1:16" x14ac:dyDescent="0.25">
      <c r="A5618" s="1">
        <v>43126</v>
      </c>
      <c r="B5618">
        <v>14</v>
      </c>
      <c r="C5618">
        <v>7</v>
      </c>
      <c r="D5618">
        <v>18780.506899999997</v>
      </c>
      <c r="E5618">
        <f>INDEX(Stores[region],MATCH(Sales[[#This Row],[store_no]],Stores[store_no],0))</f>
        <v>3</v>
      </c>
      <c r="F5618" t="str">
        <f>INDEX(Stores[storetype],MATCH(Sales[[#This Row],[store_no]],Stores[store_no],0))</f>
        <v>A</v>
      </c>
      <c r="G5618" t="str">
        <f>INDEX(Stores[location_city],MATCH(Sales[[#This Row],[store_no]],Stores[store_no],0))</f>
        <v>Bismarck</v>
      </c>
      <c r="H5618" t="str">
        <f>INDEX(Stores[location_state],MATCH(Sales[[#This Row],[store_no]],Stores[store_no],0))</f>
        <v>North Dakota</v>
      </c>
      <c r="I5618">
        <f>INDEX(Stores[sqft],MATCH(Sales[[#This Row],[store_no]],Stores[store_no],0))</f>
        <v>96400</v>
      </c>
      <c r="J5618" s="4" t="str">
        <f>INDEX(Departments[dept_name],MATCH(Sales[[#This Row],[dept_no]],Departments[dept_no],0))</f>
        <v>Electronics</v>
      </c>
      <c r="K5618" s="4" t="str">
        <f>CONCATENATE(Sales[[#This Row],[region]],Sales[[#This Row],[storetype]])</f>
        <v>3A</v>
      </c>
      <c r="L5618" s="4">
        <f>INDEX(RegionStoreCount[Store Count],MATCH(Sales[[#This Row],[RegionStoretype]],RegionStoreCount[Region/Type],0))</f>
        <v>9</v>
      </c>
      <c r="M5618" s="4">
        <f>AND(Sales[[#This Row],[date]]&lt;=TY_YTDMax,Sales[[#This Row],[date]]&gt;=TY_YTDMin)*Sales[[#This Row],[sales]]</f>
        <v>18780.506899999997</v>
      </c>
      <c r="N5618" s="4">
        <f>AND(Sales[[#This Row],[date]]&lt;=LY_YTDMax,Sales[[#This Row],[date]]&gt;=LY_YTDMin)*Sales[[#This Row],[sales]]</f>
        <v>0</v>
      </c>
      <c r="O5618" s="4">
        <f>AND(Sales[[#This Row],[date]]&gt;=YoY_Min,Sales[[#This Row],[date]]&lt;=TY_YTDMax)*(Sales[[#This Row],[sales]]/Sales[[#This Row],[sqft]])</f>
        <v>0.1948185363070539</v>
      </c>
      <c r="P5618" s="4">
        <f>SUMIF(Sales[RegionStoretype],Sales[[#This Row],[RegionStoretype]],Sales[YoY_SSF])/Sales[[#This Row],[Region_TypeCount]]</f>
        <v>53.603836561720975</v>
      </c>
    </row>
    <row r="5619" spans="1:16" x14ac:dyDescent="0.25">
      <c r="A5619" s="1">
        <v>43126</v>
      </c>
      <c r="B5619">
        <v>15</v>
      </c>
      <c r="C5619">
        <v>4</v>
      </c>
      <c r="D5619">
        <v>17192.132300000001</v>
      </c>
      <c r="E5619">
        <f>INDEX(Stores[region],MATCH(Sales[[#This Row],[store_no]],Stores[store_no],0))</f>
        <v>2</v>
      </c>
      <c r="F5619" t="str">
        <f>INDEX(Stores[storetype],MATCH(Sales[[#This Row],[store_no]],Stores[store_no],0))</f>
        <v>B</v>
      </c>
      <c r="G5619" t="str">
        <f>INDEX(Stores[location_city],MATCH(Sales[[#This Row],[store_no]],Stores[store_no],0))</f>
        <v>Rochester</v>
      </c>
      <c r="H5619" t="str">
        <f>INDEX(Stores[location_state],MATCH(Sales[[#This Row],[store_no]],Stores[store_no],0))</f>
        <v>Minnesota</v>
      </c>
      <c r="I5619">
        <f>INDEX(Stores[sqft],MATCH(Sales[[#This Row],[store_no]],Stores[store_no],0))</f>
        <v>128100</v>
      </c>
      <c r="J5619" s="4" t="str">
        <f>INDEX(Departments[dept_name],MATCH(Sales[[#This Row],[dept_no]],Departments[dept_no],0))</f>
        <v>Books</v>
      </c>
      <c r="K5619" s="4" t="str">
        <f>CONCATENATE(Sales[[#This Row],[region]],Sales[[#This Row],[storetype]])</f>
        <v>2B</v>
      </c>
      <c r="L5619" s="4">
        <f>INDEX(RegionStoreCount[Store Count],MATCH(Sales[[#This Row],[RegionStoretype]],RegionStoreCount[Region/Type],0))</f>
        <v>6</v>
      </c>
      <c r="M5619" s="4">
        <f>AND(Sales[[#This Row],[date]]&lt;=TY_YTDMax,Sales[[#This Row],[date]]&gt;=TY_YTDMin)*Sales[[#This Row],[sales]]</f>
        <v>17192.132300000001</v>
      </c>
      <c r="N5619" s="4">
        <f>AND(Sales[[#This Row],[date]]&lt;=LY_YTDMax,Sales[[#This Row],[date]]&gt;=LY_YTDMin)*Sales[[#This Row],[sales]]</f>
        <v>0</v>
      </c>
      <c r="O5619" s="4">
        <f>AND(Sales[[#This Row],[date]]&gt;=YoY_Min,Sales[[#This Row],[date]]&lt;=TY_YTDMax)*(Sales[[#This Row],[sales]]/Sales[[#This Row],[sqft]])</f>
        <v>0.1342086830601093</v>
      </c>
      <c r="P5619" s="4">
        <f>SUMIF(Sales[RegionStoretype],Sales[[#This Row],[RegionStoretype]],Sales[YoY_SSF])/Sales[[#This Row],[Region_TypeCount]]</f>
        <v>58.393757732919049</v>
      </c>
    </row>
    <row r="5620" spans="1:16" x14ac:dyDescent="0.25">
      <c r="A5620" s="1">
        <v>43126</v>
      </c>
      <c r="B5620">
        <v>15</v>
      </c>
      <c r="C5620">
        <v>6</v>
      </c>
      <c r="D5620">
        <v>64534.331100000003</v>
      </c>
      <c r="E5620">
        <f>INDEX(Stores[region],MATCH(Sales[[#This Row],[store_no]],Stores[store_no],0))</f>
        <v>2</v>
      </c>
      <c r="F5620" t="str">
        <f>INDEX(Stores[storetype],MATCH(Sales[[#This Row],[store_no]],Stores[store_no],0))</f>
        <v>B</v>
      </c>
      <c r="G5620" t="str">
        <f>INDEX(Stores[location_city],MATCH(Sales[[#This Row],[store_no]],Stores[store_no],0))</f>
        <v>Rochester</v>
      </c>
      <c r="H5620" t="str">
        <f>INDEX(Stores[location_state],MATCH(Sales[[#This Row],[store_no]],Stores[store_no],0))</f>
        <v>Minnesota</v>
      </c>
      <c r="I5620">
        <f>INDEX(Stores[sqft],MATCH(Sales[[#This Row],[store_no]],Stores[store_no],0))</f>
        <v>128100</v>
      </c>
      <c r="J5620" s="4" t="str">
        <f>INDEX(Departments[dept_name],MATCH(Sales[[#This Row],[dept_no]],Departments[dept_no],0))</f>
        <v>Computers</v>
      </c>
      <c r="K5620" s="4" t="str">
        <f>CONCATENATE(Sales[[#This Row],[region]],Sales[[#This Row],[storetype]])</f>
        <v>2B</v>
      </c>
      <c r="L5620" s="4">
        <f>INDEX(RegionStoreCount[Store Count],MATCH(Sales[[#This Row],[RegionStoretype]],RegionStoreCount[Region/Type],0))</f>
        <v>6</v>
      </c>
      <c r="M5620" s="4">
        <f>AND(Sales[[#This Row],[date]]&lt;=TY_YTDMax,Sales[[#This Row],[date]]&gt;=TY_YTDMin)*Sales[[#This Row],[sales]]</f>
        <v>64534.331100000003</v>
      </c>
      <c r="N5620" s="4">
        <f>AND(Sales[[#This Row],[date]]&lt;=LY_YTDMax,Sales[[#This Row],[date]]&gt;=LY_YTDMin)*Sales[[#This Row],[sales]]</f>
        <v>0</v>
      </c>
      <c r="O5620" s="4">
        <f>AND(Sales[[#This Row],[date]]&gt;=YoY_Min,Sales[[#This Row],[date]]&lt;=TY_YTDMax)*(Sales[[#This Row],[sales]]/Sales[[#This Row],[sqft]])</f>
        <v>0.50378088290398126</v>
      </c>
      <c r="P5620" s="4">
        <f>SUMIF(Sales[RegionStoretype],Sales[[#This Row],[RegionStoretype]],Sales[YoY_SSF])/Sales[[#This Row],[Region_TypeCount]]</f>
        <v>58.393757732919049</v>
      </c>
    </row>
    <row r="5621" spans="1:16" x14ac:dyDescent="0.25">
      <c r="A5621" s="1">
        <v>43126</v>
      </c>
      <c r="B5621">
        <v>15</v>
      </c>
      <c r="C5621">
        <v>16</v>
      </c>
      <c r="D5621">
        <v>250096.0802</v>
      </c>
      <c r="E5621">
        <f>INDEX(Stores[region],MATCH(Sales[[#This Row],[store_no]],Stores[store_no],0))</f>
        <v>2</v>
      </c>
      <c r="F5621" t="str">
        <f>INDEX(Stores[storetype],MATCH(Sales[[#This Row],[store_no]],Stores[store_no],0))</f>
        <v>B</v>
      </c>
      <c r="G5621" t="str">
        <f>INDEX(Stores[location_city],MATCH(Sales[[#This Row],[store_no]],Stores[store_no],0))</f>
        <v>Rochester</v>
      </c>
      <c r="H5621" t="str">
        <f>INDEX(Stores[location_state],MATCH(Sales[[#This Row],[store_no]],Stores[store_no],0))</f>
        <v>Minnesota</v>
      </c>
      <c r="I5621">
        <f>INDEX(Stores[sqft],MATCH(Sales[[#This Row],[store_no]],Stores[store_no],0))</f>
        <v>128100</v>
      </c>
      <c r="J5621" s="4" t="str">
        <f>INDEX(Departments[dept_name],MATCH(Sales[[#This Row],[dept_no]],Departments[dept_no],0))</f>
        <v>Outdoors</v>
      </c>
      <c r="K5621" s="4" t="str">
        <f>CONCATENATE(Sales[[#This Row],[region]],Sales[[#This Row],[storetype]])</f>
        <v>2B</v>
      </c>
      <c r="L5621" s="4">
        <f>INDEX(RegionStoreCount[Store Count],MATCH(Sales[[#This Row],[RegionStoretype]],RegionStoreCount[Region/Type],0))</f>
        <v>6</v>
      </c>
      <c r="M5621" s="4">
        <f>AND(Sales[[#This Row],[date]]&lt;=TY_YTDMax,Sales[[#This Row],[date]]&gt;=TY_YTDMin)*Sales[[#This Row],[sales]]</f>
        <v>250096.0802</v>
      </c>
      <c r="N5621" s="4">
        <f>AND(Sales[[#This Row],[date]]&lt;=LY_YTDMax,Sales[[#This Row],[date]]&gt;=LY_YTDMin)*Sales[[#This Row],[sales]]</f>
        <v>0</v>
      </c>
      <c r="O5621" s="4">
        <f>AND(Sales[[#This Row],[date]]&gt;=YoY_Min,Sales[[#This Row],[date]]&lt;=TY_YTDMax)*(Sales[[#This Row],[sales]]/Sales[[#This Row],[sqft]])</f>
        <v>1.9523503528493364</v>
      </c>
      <c r="P5621" s="4">
        <f>SUMIF(Sales[RegionStoretype],Sales[[#This Row],[RegionStoretype]],Sales[YoY_SSF])/Sales[[#This Row],[Region_TypeCount]]</f>
        <v>58.393757732919049</v>
      </c>
    </row>
    <row r="5622" spans="1:16" x14ac:dyDescent="0.25">
      <c r="A5622" s="1">
        <v>43126</v>
      </c>
      <c r="B5622">
        <v>15</v>
      </c>
      <c r="C5622">
        <v>19</v>
      </c>
      <c r="D5622">
        <v>37823.286</v>
      </c>
      <c r="E5622">
        <f>INDEX(Stores[region],MATCH(Sales[[#This Row],[store_no]],Stores[store_no],0))</f>
        <v>2</v>
      </c>
      <c r="F5622" t="str">
        <f>INDEX(Stores[storetype],MATCH(Sales[[#This Row],[store_no]],Stores[store_no],0))</f>
        <v>B</v>
      </c>
      <c r="G5622" t="str">
        <f>INDEX(Stores[location_city],MATCH(Sales[[#This Row],[store_no]],Stores[store_no],0))</f>
        <v>Rochester</v>
      </c>
      <c r="H5622" t="str">
        <f>INDEX(Stores[location_state],MATCH(Sales[[#This Row],[store_no]],Stores[store_no],0))</f>
        <v>Minnesota</v>
      </c>
      <c r="I5622">
        <f>INDEX(Stores[sqft],MATCH(Sales[[#This Row],[store_no]],Stores[store_no],0))</f>
        <v>128100</v>
      </c>
      <c r="J5622" s="4" t="str">
        <f>INDEX(Departments[dept_name],MATCH(Sales[[#This Row],[dept_no]],Departments[dept_no],0))</f>
        <v>Tools</v>
      </c>
      <c r="K5622" s="4" t="str">
        <f>CONCATENATE(Sales[[#This Row],[region]],Sales[[#This Row],[storetype]])</f>
        <v>2B</v>
      </c>
      <c r="L5622" s="4">
        <f>INDEX(RegionStoreCount[Store Count],MATCH(Sales[[#This Row],[RegionStoretype]],RegionStoreCount[Region/Type],0))</f>
        <v>6</v>
      </c>
      <c r="M5622" s="4">
        <f>AND(Sales[[#This Row],[date]]&lt;=TY_YTDMax,Sales[[#This Row],[date]]&gt;=TY_YTDMin)*Sales[[#This Row],[sales]]</f>
        <v>37823.286</v>
      </c>
      <c r="N5622" s="4">
        <f>AND(Sales[[#This Row],[date]]&lt;=LY_YTDMax,Sales[[#This Row],[date]]&gt;=LY_YTDMin)*Sales[[#This Row],[sales]]</f>
        <v>0</v>
      </c>
      <c r="O5622" s="4">
        <f>AND(Sales[[#This Row],[date]]&gt;=YoY_Min,Sales[[#This Row],[date]]&lt;=TY_YTDMax)*(Sales[[#This Row],[sales]]/Sales[[#This Row],[sqft]])</f>
        <v>0.29526374707259956</v>
      </c>
      <c r="P5622" s="4">
        <f>SUMIF(Sales[RegionStoretype],Sales[[#This Row],[RegionStoretype]],Sales[YoY_SSF])/Sales[[#This Row],[Region_TypeCount]]</f>
        <v>58.393757732919049</v>
      </c>
    </row>
    <row r="5623" spans="1:16" x14ac:dyDescent="0.25">
      <c r="A5623" s="1">
        <v>43126</v>
      </c>
      <c r="B5623">
        <v>16</v>
      </c>
      <c r="C5623">
        <v>12</v>
      </c>
      <c r="D5623">
        <v>103961.48370000001</v>
      </c>
      <c r="E5623">
        <f>INDEX(Stores[region],MATCH(Sales[[#This Row],[store_no]],Stores[store_no],0))</f>
        <v>2</v>
      </c>
      <c r="F5623" t="str">
        <f>INDEX(Stores[storetype],MATCH(Sales[[#This Row],[store_no]],Stores[store_no],0))</f>
        <v>B</v>
      </c>
      <c r="G5623" t="str">
        <f>INDEX(Stores[location_city],MATCH(Sales[[#This Row],[store_no]],Stores[store_no],0))</f>
        <v>Saint Paul</v>
      </c>
      <c r="H5623" t="str">
        <f>INDEX(Stores[location_state],MATCH(Sales[[#This Row],[store_no]],Stores[store_no],0))</f>
        <v>Minnesota</v>
      </c>
      <c r="I5623">
        <f>INDEX(Stores[sqft],MATCH(Sales[[#This Row],[store_no]],Stores[store_no],0))</f>
        <v>180400</v>
      </c>
      <c r="J5623" s="4" t="str">
        <f>INDEX(Departments[dept_name],MATCH(Sales[[#This Row],[dept_no]],Departments[dept_no],0))</f>
        <v>Jewelery</v>
      </c>
      <c r="K5623" s="4" t="str">
        <f>CONCATENATE(Sales[[#This Row],[region]],Sales[[#This Row],[storetype]])</f>
        <v>2B</v>
      </c>
      <c r="L5623" s="4">
        <f>INDEX(RegionStoreCount[Store Count],MATCH(Sales[[#This Row],[RegionStoretype]],RegionStoreCount[Region/Type],0))</f>
        <v>6</v>
      </c>
      <c r="M5623" s="4">
        <f>AND(Sales[[#This Row],[date]]&lt;=TY_YTDMax,Sales[[#This Row],[date]]&gt;=TY_YTDMin)*Sales[[#This Row],[sales]]</f>
        <v>103961.48370000001</v>
      </c>
      <c r="N5623" s="4">
        <f>AND(Sales[[#This Row],[date]]&lt;=LY_YTDMax,Sales[[#This Row],[date]]&gt;=LY_YTDMin)*Sales[[#This Row],[sales]]</f>
        <v>0</v>
      </c>
      <c r="O5623" s="4">
        <f>AND(Sales[[#This Row],[date]]&gt;=YoY_Min,Sales[[#This Row],[date]]&lt;=TY_YTDMax)*(Sales[[#This Row],[sales]]/Sales[[#This Row],[sqft]])</f>
        <v>0.57628316906873622</v>
      </c>
      <c r="P5623" s="4">
        <f>SUMIF(Sales[RegionStoretype],Sales[[#This Row],[RegionStoretype]],Sales[YoY_SSF])/Sales[[#This Row],[Region_TypeCount]]</f>
        <v>58.393757732919049</v>
      </c>
    </row>
    <row r="5624" spans="1:16" x14ac:dyDescent="0.25">
      <c r="A5624" s="1">
        <v>43126</v>
      </c>
      <c r="B5624">
        <v>16</v>
      </c>
      <c r="C5624">
        <v>13</v>
      </c>
      <c r="D5624">
        <v>71999.8842</v>
      </c>
      <c r="E5624">
        <f>INDEX(Stores[region],MATCH(Sales[[#This Row],[store_no]],Stores[store_no],0))</f>
        <v>2</v>
      </c>
      <c r="F5624" t="str">
        <f>INDEX(Stores[storetype],MATCH(Sales[[#This Row],[store_no]],Stores[store_no],0))</f>
        <v>B</v>
      </c>
      <c r="G5624" t="str">
        <f>INDEX(Stores[location_city],MATCH(Sales[[#This Row],[store_no]],Stores[store_no],0))</f>
        <v>Saint Paul</v>
      </c>
      <c r="H5624" t="str">
        <f>INDEX(Stores[location_state],MATCH(Sales[[#This Row],[store_no]],Stores[store_no],0))</f>
        <v>Minnesota</v>
      </c>
      <c r="I5624">
        <f>INDEX(Stores[sqft],MATCH(Sales[[#This Row],[store_no]],Stores[store_no],0))</f>
        <v>180400</v>
      </c>
      <c r="J5624" s="4" t="str">
        <f>INDEX(Departments[dept_name],MATCH(Sales[[#This Row],[dept_no]],Departments[dept_no],0))</f>
        <v>Kids</v>
      </c>
      <c r="K5624" s="4" t="str">
        <f>CONCATENATE(Sales[[#This Row],[region]],Sales[[#This Row],[storetype]])</f>
        <v>2B</v>
      </c>
      <c r="L5624" s="4">
        <f>INDEX(RegionStoreCount[Store Count],MATCH(Sales[[#This Row],[RegionStoretype]],RegionStoreCount[Region/Type],0))</f>
        <v>6</v>
      </c>
      <c r="M5624" s="4">
        <f>AND(Sales[[#This Row],[date]]&lt;=TY_YTDMax,Sales[[#This Row],[date]]&gt;=TY_YTDMin)*Sales[[#This Row],[sales]]</f>
        <v>71999.8842</v>
      </c>
      <c r="N5624" s="4">
        <f>AND(Sales[[#This Row],[date]]&lt;=LY_YTDMax,Sales[[#This Row],[date]]&gt;=LY_YTDMin)*Sales[[#This Row],[sales]]</f>
        <v>0</v>
      </c>
      <c r="O5624" s="4">
        <f>AND(Sales[[#This Row],[date]]&gt;=YoY_Min,Sales[[#This Row],[date]]&lt;=TY_YTDMax)*(Sales[[#This Row],[sales]]/Sales[[#This Row],[sqft]])</f>
        <v>0.3991124401330377</v>
      </c>
      <c r="P5624" s="4">
        <f>SUMIF(Sales[RegionStoretype],Sales[[#This Row],[RegionStoretype]],Sales[YoY_SSF])/Sales[[#This Row],[Region_TypeCount]]</f>
        <v>58.393757732919049</v>
      </c>
    </row>
    <row r="5625" spans="1:16" x14ac:dyDescent="0.25">
      <c r="A5625" s="1">
        <v>43126</v>
      </c>
      <c r="B5625">
        <v>17</v>
      </c>
      <c r="C5625">
        <v>18</v>
      </c>
      <c r="D5625">
        <v>64.438000000000002</v>
      </c>
      <c r="E5625">
        <f>INDEX(Stores[region],MATCH(Sales[[#This Row],[store_no]],Stores[store_no],0))</f>
        <v>3</v>
      </c>
      <c r="F5625" t="str">
        <f>INDEX(Stores[storetype],MATCH(Sales[[#This Row],[store_no]],Stores[store_no],0))</f>
        <v>B</v>
      </c>
      <c r="G5625" t="str">
        <f>INDEX(Stores[location_city],MATCH(Sales[[#This Row],[store_no]],Stores[store_no],0))</f>
        <v>Fargo</v>
      </c>
      <c r="H5625" t="str">
        <f>INDEX(Stores[location_state],MATCH(Sales[[#This Row],[store_no]],Stores[store_no],0))</f>
        <v>North Dakota</v>
      </c>
      <c r="I5625">
        <f>INDEX(Stores[sqft],MATCH(Sales[[#This Row],[store_no]],Stores[store_no],0))</f>
        <v>211600</v>
      </c>
      <c r="J5625" s="4" t="str">
        <f>INDEX(Departments[dept_name],MATCH(Sales[[#This Row],[dept_no]],Departments[dept_no],0))</f>
        <v>Sports</v>
      </c>
      <c r="K5625" s="4" t="str">
        <f>CONCATENATE(Sales[[#This Row],[region]],Sales[[#This Row],[storetype]])</f>
        <v>3B</v>
      </c>
      <c r="L5625" s="4">
        <f>INDEX(RegionStoreCount[Store Count],MATCH(Sales[[#This Row],[RegionStoretype]],RegionStoreCount[Region/Type],0))</f>
        <v>4</v>
      </c>
      <c r="M5625" s="4">
        <f>AND(Sales[[#This Row],[date]]&lt;=TY_YTDMax,Sales[[#This Row],[date]]&gt;=TY_YTDMin)*Sales[[#This Row],[sales]]</f>
        <v>64.438000000000002</v>
      </c>
      <c r="N5625" s="4">
        <f>AND(Sales[[#This Row],[date]]&lt;=LY_YTDMax,Sales[[#This Row],[date]]&gt;=LY_YTDMin)*Sales[[#This Row],[sales]]</f>
        <v>0</v>
      </c>
      <c r="O5625" s="4">
        <f>AND(Sales[[#This Row],[date]]&gt;=YoY_Min,Sales[[#This Row],[date]]&lt;=TY_YTDMax)*(Sales[[#This Row],[sales]]/Sales[[#This Row],[sqft]])</f>
        <v>3.0452741020793952E-4</v>
      </c>
      <c r="P5625" s="4">
        <f>SUMIF(Sales[RegionStoretype],Sales[[#This Row],[RegionStoretype]],Sales[YoY_SSF])/Sales[[#This Row],[Region_TypeCount]]</f>
        <v>58.312187288105562</v>
      </c>
    </row>
    <row r="5626" spans="1:16" x14ac:dyDescent="0.25">
      <c r="A5626" s="1">
        <v>43126</v>
      </c>
      <c r="B5626">
        <v>18</v>
      </c>
      <c r="C5626">
        <v>4</v>
      </c>
      <c r="D5626">
        <v>11956.4889</v>
      </c>
      <c r="E5626">
        <f>INDEX(Stores[region],MATCH(Sales[[#This Row],[store_no]],Stores[store_no],0))</f>
        <v>2</v>
      </c>
      <c r="F5626" t="str">
        <f>INDEX(Stores[storetype],MATCH(Sales[[#This Row],[store_no]],Stores[store_no],0))</f>
        <v>B</v>
      </c>
      <c r="G5626" t="str">
        <f>INDEX(Stores[location_city],MATCH(Sales[[#This Row],[store_no]],Stores[store_no],0))</f>
        <v>Chicago</v>
      </c>
      <c r="H5626" t="str">
        <f>INDEX(Stores[location_state],MATCH(Sales[[#This Row],[store_no]],Stores[store_no],0))</f>
        <v>Illinois</v>
      </c>
      <c r="I5626">
        <f>INDEX(Stores[sqft],MATCH(Sales[[#This Row],[store_no]],Stores[store_no],0))</f>
        <v>120700</v>
      </c>
      <c r="J5626" s="4" t="str">
        <f>INDEX(Departments[dept_name],MATCH(Sales[[#This Row],[dept_no]],Departments[dept_no],0))</f>
        <v>Books</v>
      </c>
      <c r="K5626" s="4" t="str">
        <f>CONCATENATE(Sales[[#This Row],[region]],Sales[[#This Row],[storetype]])</f>
        <v>2B</v>
      </c>
      <c r="L5626" s="4">
        <f>INDEX(RegionStoreCount[Store Count],MATCH(Sales[[#This Row],[RegionStoretype]],RegionStoreCount[Region/Type],0))</f>
        <v>6</v>
      </c>
      <c r="M5626" s="4">
        <f>AND(Sales[[#This Row],[date]]&lt;=TY_YTDMax,Sales[[#This Row],[date]]&gt;=TY_YTDMin)*Sales[[#This Row],[sales]]</f>
        <v>11956.4889</v>
      </c>
      <c r="N5626" s="4">
        <f>AND(Sales[[#This Row],[date]]&lt;=LY_YTDMax,Sales[[#This Row],[date]]&gt;=LY_YTDMin)*Sales[[#This Row],[sales]]</f>
        <v>0</v>
      </c>
      <c r="O5626" s="4">
        <f>AND(Sales[[#This Row],[date]]&gt;=YoY_Min,Sales[[#This Row],[date]]&lt;=TY_YTDMax)*(Sales[[#This Row],[sales]]/Sales[[#This Row],[sqft]])</f>
        <v>9.9059560066280042E-2</v>
      </c>
      <c r="P5626" s="4">
        <f>SUMIF(Sales[RegionStoretype],Sales[[#This Row],[RegionStoretype]],Sales[YoY_SSF])/Sales[[#This Row],[Region_TypeCount]]</f>
        <v>58.393757732919049</v>
      </c>
    </row>
    <row r="5627" spans="1:16" x14ac:dyDescent="0.25">
      <c r="A5627" s="1">
        <v>43126</v>
      </c>
      <c r="B5627">
        <v>19</v>
      </c>
      <c r="C5627">
        <v>10</v>
      </c>
      <c r="D5627">
        <v>26767.759600000001</v>
      </c>
      <c r="E5627">
        <f>INDEX(Stores[region],MATCH(Sales[[#This Row],[store_no]],Stores[store_no],0))</f>
        <v>3</v>
      </c>
      <c r="F5627" t="str">
        <f>INDEX(Stores[storetype],MATCH(Sales[[#This Row],[store_no]],Stores[store_no],0))</f>
        <v>A</v>
      </c>
      <c r="G5627" t="str">
        <f>INDEX(Stores[location_city],MATCH(Sales[[#This Row],[store_no]],Stores[store_no],0))</f>
        <v>Des Moines</v>
      </c>
      <c r="H5627" t="str">
        <f>INDEX(Stores[location_state],MATCH(Sales[[#This Row],[store_no]],Stores[store_no],0))</f>
        <v>Iowa</v>
      </c>
      <c r="I5627">
        <f>INDEX(Stores[sqft],MATCH(Sales[[#This Row],[store_no]],Stores[store_no],0))</f>
        <v>197600</v>
      </c>
      <c r="J5627" s="4" t="str">
        <f>INDEX(Departments[dept_name],MATCH(Sales[[#This Row],[dept_no]],Departments[dept_no],0))</f>
        <v>Health</v>
      </c>
      <c r="K5627" s="4" t="str">
        <f>CONCATENATE(Sales[[#This Row],[region]],Sales[[#This Row],[storetype]])</f>
        <v>3A</v>
      </c>
      <c r="L5627" s="4">
        <f>INDEX(RegionStoreCount[Store Count],MATCH(Sales[[#This Row],[RegionStoretype]],RegionStoreCount[Region/Type],0))</f>
        <v>9</v>
      </c>
      <c r="M5627" s="4">
        <f>AND(Sales[[#This Row],[date]]&lt;=TY_YTDMax,Sales[[#This Row],[date]]&gt;=TY_YTDMin)*Sales[[#This Row],[sales]]</f>
        <v>26767.759600000001</v>
      </c>
      <c r="N5627" s="4">
        <f>AND(Sales[[#This Row],[date]]&lt;=LY_YTDMax,Sales[[#This Row],[date]]&gt;=LY_YTDMin)*Sales[[#This Row],[sales]]</f>
        <v>0</v>
      </c>
      <c r="O5627" s="4">
        <f>AND(Sales[[#This Row],[date]]&gt;=YoY_Min,Sales[[#This Row],[date]]&lt;=TY_YTDMax)*(Sales[[#This Row],[sales]]/Sales[[#This Row],[sqft]])</f>
        <v>0.13546437044534412</v>
      </c>
      <c r="P5627" s="4">
        <f>SUMIF(Sales[RegionStoretype],Sales[[#This Row],[RegionStoretype]],Sales[YoY_SSF])/Sales[[#This Row],[Region_TypeCount]]</f>
        <v>53.603836561720975</v>
      </c>
    </row>
    <row r="5628" spans="1:16" x14ac:dyDescent="0.25">
      <c r="A5628" s="1">
        <v>43126</v>
      </c>
      <c r="B5628">
        <v>19</v>
      </c>
      <c r="C5628">
        <v>17</v>
      </c>
      <c r="D5628">
        <v>71651.099199999997</v>
      </c>
      <c r="E5628">
        <f>INDEX(Stores[region],MATCH(Sales[[#This Row],[store_no]],Stores[store_no],0))</f>
        <v>3</v>
      </c>
      <c r="F5628" t="str">
        <f>INDEX(Stores[storetype],MATCH(Sales[[#This Row],[store_no]],Stores[store_no],0))</f>
        <v>A</v>
      </c>
      <c r="G5628" t="str">
        <f>INDEX(Stores[location_city],MATCH(Sales[[#This Row],[store_no]],Stores[store_no],0))</f>
        <v>Des Moines</v>
      </c>
      <c r="H5628" t="str">
        <f>INDEX(Stores[location_state],MATCH(Sales[[#This Row],[store_no]],Stores[store_no],0))</f>
        <v>Iowa</v>
      </c>
      <c r="I5628">
        <f>INDEX(Stores[sqft],MATCH(Sales[[#This Row],[store_no]],Stores[store_no],0))</f>
        <v>197600</v>
      </c>
      <c r="J5628" s="4" t="str">
        <f>INDEX(Departments[dept_name],MATCH(Sales[[#This Row],[dept_no]],Departments[dept_no],0))</f>
        <v>Shoes</v>
      </c>
      <c r="K5628" s="4" t="str">
        <f>CONCATENATE(Sales[[#This Row],[region]],Sales[[#This Row],[storetype]])</f>
        <v>3A</v>
      </c>
      <c r="L5628" s="4">
        <f>INDEX(RegionStoreCount[Store Count],MATCH(Sales[[#This Row],[RegionStoretype]],RegionStoreCount[Region/Type],0))</f>
        <v>9</v>
      </c>
      <c r="M5628" s="4">
        <f>AND(Sales[[#This Row],[date]]&lt;=TY_YTDMax,Sales[[#This Row],[date]]&gt;=TY_YTDMin)*Sales[[#This Row],[sales]]</f>
        <v>71651.099199999997</v>
      </c>
      <c r="N5628" s="4">
        <f>AND(Sales[[#This Row],[date]]&lt;=LY_YTDMax,Sales[[#This Row],[date]]&gt;=LY_YTDMin)*Sales[[#This Row],[sales]]</f>
        <v>0</v>
      </c>
      <c r="O5628" s="4">
        <f>AND(Sales[[#This Row],[date]]&gt;=YoY_Min,Sales[[#This Row],[date]]&lt;=TY_YTDMax)*(Sales[[#This Row],[sales]]/Sales[[#This Row],[sqft]])</f>
        <v>0.36260677732793523</v>
      </c>
      <c r="P5628" s="4">
        <f>SUMIF(Sales[RegionStoretype],Sales[[#This Row],[RegionStoretype]],Sales[YoY_SSF])/Sales[[#This Row],[Region_TypeCount]]</f>
        <v>53.603836561720975</v>
      </c>
    </row>
    <row r="5629" spans="1:16" x14ac:dyDescent="0.25">
      <c r="A5629" s="1">
        <v>43126</v>
      </c>
      <c r="B5629">
        <v>19</v>
      </c>
      <c r="C5629">
        <v>19</v>
      </c>
      <c r="D5629">
        <v>42645.060700000002</v>
      </c>
      <c r="E5629">
        <f>INDEX(Stores[region],MATCH(Sales[[#This Row],[store_no]],Stores[store_no],0))</f>
        <v>3</v>
      </c>
      <c r="F5629" t="str">
        <f>INDEX(Stores[storetype],MATCH(Sales[[#This Row],[store_no]],Stores[store_no],0))</f>
        <v>A</v>
      </c>
      <c r="G5629" t="str">
        <f>INDEX(Stores[location_city],MATCH(Sales[[#This Row],[store_no]],Stores[store_no],0))</f>
        <v>Des Moines</v>
      </c>
      <c r="H5629" t="str">
        <f>INDEX(Stores[location_state],MATCH(Sales[[#This Row],[store_no]],Stores[store_no],0))</f>
        <v>Iowa</v>
      </c>
      <c r="I5629">
        <f>INDEX(Stores[sqft],MATCH(Sales[[#This Row],[store_no]],Stores[store_no],0))</f>
        <v>197600</v>
      </c>
      <c r="J5629" s="4" t="str">
        <f>INDEX(Departments[dept_name],MATCH(Sales[[#This Row],[dept_no]],Departments[dept_no],0))</f>
        <v>Tools</v>
      </c>
      <c r="K5629" s="4" t="str">
        <f>CONCATENATE(Sales[[#This Row],[region]],Sales[[#This Row],[storetype]])</f>
        <v>3A</v>
      </c>
      <c r="L5629" s="4">
        <f>INDEX(RegionStoreCount[Store Count],MATCH(Sales[[#This Row],[RegionStoretype]],RegionStoreCount[Region/Type],0))</f>
        <v>9</v>
      </c>
      <c r="M5629" s="4">
        <f>AND(Sales[[#This Row],[date]]&lt;=TY_YTDMax,Sales[[#This Row],[date]]&gt;=TY_YTDMin)*Sales[[#This Row],[sales]]</f>
        <v>42645.060700000002</v>
      </c>
      <c r="N5629" s="4">
        <f>AND(Sales[[#This Row],[date]]&lt;=LY_YTDMax,Sales[[#This Row],[date]]&gt;=LY_YTDMin)*Sales[[#This Row],[sales]]</f>
        <v>0</v>
      </c>
      <c r="O5629" s="4">
        <f>AND(Sales[[#This Row],[date]]&gt;=YoY_Min,Sales[[#This Row],[date]]&lt;=TY_YTDMax)*(Sales[[#This Row],[sales]]/Sales[[#This Row],[sqft]])</f>
        <v>0.21581508451417006</v>
      </c>
      <c r="P5629" s="4">
        <f>SUMIF(Sales[RegionStoretype],Sales[[#This Row],[RegionStoretype]],Sales[YoY_SSF])/Sales[[#This Row],[Region_TypeCount]]</f>
        <v>53.603836561720975</v>
      </c>
    </row>
    <row r="5630" spans="1:16" x14ac:dyDescent="0.25">
      <c r="A5630" s="1">
        <v>43126</v>
      </c>
      <c r="B5630">
        <v>20</v>
      </c>
      <c r="C5630">
        <v>8</v>
      </c>
      <c r="D5630">
        <v>14247.383399999999</v>
      </c>
      <c r="E5630">
        <f>INDEX(Stores[region],MATCH(Sales[[#This Row],[store_no]],Stores[store_no],0))</f>
        <v>1</v>
      </c>
      <c r="F5630" t="str">
        <f>INDEX(Stores[storetype],MATCH(Sales[[#This Row],[store_no]],Stores[store_no],0))</f>
        <v>A</v>
      </c>
      <c r="G5630" t="str">
        <f>INDEX(Stores[location_city],MATCH(Sales[[#This Row],[store_no]],Stores[store_no],0))</f>
        <v>South Bend</v>
      </c>
      <c r="H5630" t="str">
        <f>INDEX(Stores[location_state],MATCH(Sales[[#This Row],[store_no]],Stores[store_no],0))</f>
        <v>Indiana</v>
      </c>
      <c r="I5630">
        <f>INDEX(Stores[sqft],MATCH(Sales[[#This Row],[store_no]],Stores[store_no],0))</f>
        <v>39700</v>
      </c>
      <c r="J5630" s="4" t="str">
        <f>INDEX(Departments[dept_name],MATCH(Sales[[#This Row],[dept_no]],Departments[dept_no],0))</f>
        <v>Games</v>
      </c>
      <c r="K5630" s="4" t="str">
        <f>CONCATENATE(Sales[[#This Row],[region]],Sales[[#This Row],[storetype]])</f>
        <v>1A</v>
      </c>
      <c r="L5630" s="4">
        <f>INDEX(RegionStoreCount[Store Count],MATCH(Sales[[#This Row],[RegionStoretype]],RegionStoreCount[Region/Type],0))</f>
        <v>5</v>
      </c>
      <c r="M5630" s="4">
        <f>AND(Sales[[#This Row],[date]]&lt;=TY_YTDMax,Sales[[#This Row],[date]]&gt;=TY_YTDMin)*Sales[[#This Row],[sales]]</f>
        <v>14247.383399999999</v>
      </c>
      <c r="N5630" s="4">
        <f>AND(Sales[[#This Row],[date]]&lt;=LY_YTDMax,Sales[[#This Row],[date]]&gt;=LY_YTDMin)*Sales[[#This Row],[sales]]</f>
        <v>0</v>
      </c>
      <c r="O5630" s="4">
        <f>AND(Sales[[#This Row],[date]]&gt;=YoY_Min,Sales[[#This Row],[date]]&lt;=TY_YTDMax)*(Sales[[#This Row],[sales]]/Sales[[#This Row],[sqft]])</f>
        <v>0.3588761561712846</v>
      </c>
      <c r="P5630" s="4">
        <f>SUMIF(Sales[RegionStoretype],Sales[[#This Row],[RegionStoretype]],Sales[YoY_SSF])/Sales[[#This Row],[Region_TypeCount]]</f>
        <v>59.469551530910678</v>
      </c>
    </row>
    <row r="5631" spans="1:16" x14ac:dyDescent="0.25">
      <c r="A5631" s="1">
        <v>43126</v>
      </c>
      <c r="B5631">
        <v>20</v>
      </c>
      <c r="C5631">
        <v>19</v>
      </c>
      <c r="D5631">
        <v>33345.591</v>
      </c>
      <c r="E5631">
        <f>INDEX(Stores[region],MATCH(Sales[[#This Row],[store_no]],Stores[store_no],0))</f>
        <v>1</v>
      </c>
      <c r="F5631" t="str">
        <f>INDEX(Stores[storetype],MATCH(Sales[[#This Row],[store_no]],Stores[store_no],0))</f>
        <v>A</v>
      </c>
      <c r="G5631" t="str">
        <f>INDEX(Stores[location_city],MATCH(Sales[[#This Row],[store_no]],Stores[store_no],0))</f>
        <v>South Bend</v>
      </c>
      <c r="H5631" t="str">
        <f>INDEX(Stores[location_state],MATCH(Sales[[#This Row],[store_no]],Stores[store_no],0))</f>
        <v>Indiana</v>
      </c>
      <c r="I5631">
        <f>INDEX(Stores[sqft],MATCH(Sales[[#This Row],[store_no]],Stores[store_no],0))</f>
        <v>39700</v>
      </c>
      <c r="J5631" s="4" t="str">
        <f>INDEX(Departments[dept_name],MATCH(Sales[[#This Row],[dept_no]],Departments[dept_no],0))</f>
        <v>Tools</v>
      </c>
      <c r="K5631" s="4" t="str">
        <f>CONCATENATE(Sales[[#This Row],[region]],Sales[[#This Row],[storetype]])</f>
        <v>1A</v>
      </c>
      <c r="L5631" s="4">
        <f>INDEX(RegionStoreCount[Store Count],MATCH(Sales[[#This Row],[RegionStoretype]],RegionStoreCount[Region/Type],0))</f>
        <v>5</v>
      </c>
      <c r="M5631" s="4">
        <f>AND(Sales[[#This Row],[date]]&lt;=TY_YTDMax,Sales[[#This Row],[date]]&gt;=TY_YTDMin)*Sales[[#This Row],[sales]]</f>
        <v>33345.591</v>
      </c>
      <c r="N5631" s="4">
        <f>AND(Sales[[#This Row],[date]]&lt;=LY_YTDMax,Sales[[#This Row],[date]]&gt;=LY_YTDMin)*Sales[[#This Row],[sales]]</f>
        <v>0</v>
      </c>
      <c r="O5631" s="4">
        <f>AND(Sales[[#This Row],[date]]&gt;=YoY_Min,Sales[[#This Row],[date]]&lt;=TY_YTDMax)*(Sales[[#This Row],[sales]]/Sales[[#This Row],[sqft]])</f>
        <v>0.83993931989924431</v>
      </c>
      <c r="P5631" s="4">
        <f>SUMIF(Sales[RegionStoretype],Sales[[#This Row],[RegionStoretype]],Sales[YoY_SSF])/Sales[[#This Row],[Region_TypeCount]]</f>
        <v>59.469551530910678</v>
      </c>
    </row>
    <row r="5632" spans="1:16" x14ac:dyDescent="0.25">
      <c r="A5632" s="1">
        <v>43126</v>
      </c>
      <c r="B5632">
        <v>21</v>
      </c>
      <c r="C5632">
        <v>9</v>
      </c>
      <c r="D5632">
        <v>68879.756500000003</v>
      </c>
      <c r="E5632">
        <f>INDEX(Stores[region],MATCH(Sales[[#This Row],[store_no]],Stores[store_no],0))</f>
        <v>2</v>
      </c>
      <c r="F5632" t="str">
        <f>INDEX(Stores[storetype],MATCH(Sales[[#This Row],[store_no]],Stores[store_no],0))</f>
        <v>B</v>
      </c>
      <c r="G5632" t="str">
        <f>INDEX(Stores[location_city],MATCH(Sales[[#This Row],[store_no]],Stores[store_no],0))</f>
        <v>Madison</v>
      </c>
      <c r="H5632" t="str">
        <f>INDEX(Stores[location_state],MATCH(Sales[[#This Row],[store_no]],Stores[store_no],0))</f>
        <v>Wisconsin</v>
      </c>
      <c r="I5632">
        <f>INDEX(Stores[sqft],MATCH(Sales[[#This Row],[store_no]],Stores[store_no],0))</f>
        <v>206400</v>
      </c>
      <c r="J5632" s="4" t="str">
        <f>INDEX(Departments[dept_name],MATCH(Sales[[#This Row],[dept_no]],Departments[dept_no],0))</f>
        <v>Garden</v>
      </c>
      <c r="K5632" s="4" t="str">
        <f>CONCATENATE(Sales[[#This Row],[region]],Sales[[#This Row],[storetype]])</f>
        <v>2B</v>
      </c>
      <c r="L5632" s="4">
        <f>INDEX(RegionStoreCount[Store Count],MATCH(Sales[[#This Row],[RegionStoretype]],RegionStoreCount[Region/Type],0))</f>
        <v>6</v>
      </c>
      <c r="M5632" s="4">
        <f>AND(Sales[[#This Row],[date]]&lt;=TY_YTDMax,Sales[[#This Row],[date]]&gt;=TY_YTDMin)*Sales[[#This Row],[sales]]</f>
        <v>68879.756500000003</v>
      </c>
      <c r="N5632" s="4">
        <f>AND(Sales[[#This Row],[date]]&lt;=LY_YTDMax,Sales[[#This Row],[date]]&gt;=LY_YTDMin)*Sales[[#This Row],[sales]]</f>
        <v>0</v>
      </c>
      <c r="O5632" s="4">
        <f>AND(Sales[[#This Row],[date]]&gt;=YoY_Min,Sales[[#This Row],[date]]&lt;=TY_YTDMax)*(Sales[[#This Row],[sales]]/Sales[[#This Row],[sqft]])</f>
        <v>0.33371975048449615</v>
      </c>
      <c r="P5632" s="4">
        <f>SUMIF(Sales[RegionStoretype],Sales[[#This Row],[RegionStoretype]],Sales[YoY_SSF])/Sales[[#This Row],[Region_TypeCount]]</f>
        <v>58.393757732919049</v>
      </c>
    </row>
    <row r="5633" spans="1:16" x14ac:dyDescent="0.25">
      <c r="A5633" s="1">
        <v>43126</v>
      </c>
      <c r="B5633">
        <v>21</v>
      </c>
      <c r="C5633">
        <v>13</v>
      </c>
      <c r="D5633">
        <v>2843.52</v>
      </c>
      <c r="E5633">
        <f>INDEX(Stores[region],MATCH(Sales[[#This Row],[store_no]],Stores[store_no],0))</f>
        <v>2</v>
      </c>
      <c r="F5633" t="str">
        <f>INDEX(Stores[storetype],MATCH(Sales[[#This Row],[store_no]],Stores[store_no],0))</f>
        <v>B</v>
      </c>
      <c r="G5633" t="str">
        <f>INDEX(Stores[location_city],MATCH(Sales[[#This Row],[store_no]],Stores[store_no],0))</f>
        <v>Madison</v>
      </c>
      <c r="H5633" t="str">
        <f>INDEX(Stores[location_state],MATCH(Sales[[#This Row],[store_no]],Stores[store_no],0))</f>
        <v>Wisconsin</v>
      </c>
      <c r="I5633">
        <f>INDEX(Stores[sqft],MATCH(Sales[[#This Row],[store_no]],Stores[store_no],0))</f>
        <v>206400</v>
      </c>
      <c r="J5633" s="4" t="str">
        <f>INDEX(Departments[dept_name],MATCH(Sales[[#This Row],[dept_no]],Departments[dept_no],0))</f>
        <v>Kids</v>
      </c>
      <c r="K5633" s="4" t="str">
        <f>CONCATENATE(Sales[[#This Row],[region]],Sales[[#This Row],[storetype]])</f>
        <v>2B</v>
      </c>
      <c r="L5633" s="4">
        <f>INDEX(RegionStoreCount[Store Count],MATCH(Sales[[#This Row],[RegionStoretype]],RegionStoreCount[Region/Type],0))</f>
        <v>6</v>
      </c>
      <c r="M5633" s="4">
        <f>AND(Sales[[#This Row],[date]]&lt;=TY_YTDMax,Sales[[#This Row],[date]]&gt;=TY_YTDMin)*Sales[[#This Row],[sales]]</f>
        <v>2843.52</v>
      </c>
      <c r="N5633" s="4">
        <f>AND(Sales[[#This Row],[date]]&lt;=LY_YTDMax,Sales[[#This Row],[date]]&gt;=LY_YTDMin)*Sales[[#This Row],[sales]]</f>
        <v>0</v>
      </c>
      <c r="O5633" s="4">
        <f>AND(Sales[[#This Row],[date]]&gt;=YoY_Min,Sales[[#This Row],[date]]&lt;=TY_YTDMax)*(Sales[[#This Row],[sales]]/Sales[[#This Row],[sqft]])</f>
        <v>1.3776744186046512E-2</v>
      </c>
      <c r="P5633" s="4">
        <f>SUMIF(Sales[RegionStoretype],Sales[[#This Row],[RegionStoretype]],Sales[YoY_SSF])/Sales[[#This Row],[Region_TypeCount]]</f>
        <v>58.393757732919049</v>
      </c>
    </row>
    <row r="5634" spans="1:16" x14ac:dyDescent="0.25">
      <c r="A5634" s="1">
        <v>43126</v>
      </c>
      <c r="B5634">
        <v>21</v>
      </c>
      <c r="C5634">
        <v>18</v>
      </c>
      <c r="D5634">
        <v>221139.99849999999</v>
      </c>
      <c r="E5634">
        <f>INDEX(Stores[region],MATCH(Sales[[#This Row],[store_no]],Stores[store_no],0))</f>
        <v>2</v>
      </c>
      <c r="F5634" t="str">
        <f>INDEX(Stores[storetype],MATCH(Sales[[#This Row],[store_no]],Stores[store_no],0))</f>
        <v>B</v>
      </c>
      <c r="G5634" t="str">
        <f>INDEX(Stores[location_city],MATCH(Sales[[#This Row],[store_no]],Stores[store_no],0))</f>
        <v>Madison</v>
      </c>
      <c r="H5634" t="str">
        <f>INDEX(Stores[location_state],MATCH(Sales[[#This Row],[store_no]],Stores[store_no],0))</f>
        <v>Wisconsin</v>
      </c>
      <c r="I5634">
        <f>INDEX(Stores[sqft],MATCH(Sales[[#This Row],[store_no]],Stores[store_no],0))</f>
        <v>206400</v>
      </c>
      <c r="J5634" s="4" t="str">
        <f>INDEX(Departments[dept_name],MATCH(Sales[[#This Row],[dept_no]],Departments[dept_no],0))</f>
        <v>Sports</v>
      </c>
      <c r="K5634" s="4" t="str">
        <f>CONCATENATE(Sales[[#This Row],[region]],Sales[[#This Row],[storetype]])</f>
        <v>2B</v>
      </c>
      <c r="L5634" s="4">
        <f>INDEX(RegionStoreCount[Store Count],MATCH(Sales[[#This Row],[RegionStoretype]],RegionStoreCount[Region/Type],0))</f>
        <v>6</v>
      </c>
      <c r="M5634" s="4">
        <f>AND(Sales[[#This Row],[date]]&lt;=TY_YTDMax,Sales[[#This Row],[date]]&gt;=TY_YTDMin)*Sales[[#This Row],[sales]]</f>
        <v>221139.99849999999</v>
      </c>
      <c r="N5634" s="4">
        <f>AND(Sales[[#This Row],[date]]&lt;=LY_YTDMax,Sales[[#This Row],[date]]&gt;=LY_YTDMin)*Sales[[#This Row],[sales]]</f>
        <v>0</v>
      </c>
      <c r="O5634" s="4">
        <f>AND(Sales[[#This Row],[date]]&gt;=YoY_Min,Sales[[#This Row],[date]]&lt;=TY_YTDMax)*(Sales[[#This Row],[sales]]/Sales[[#This Row],[sqft]])</f>
        <v>1.0714147214147287</v>
      </c>
      <c r="P5634" s="4">
        <f>SUMIF(Sales[RegionStoretype],Sales[[#This Row],[RegionStoretype]],Sales[YoY_SSF])/Sales[[#This Row],[Region_TypeCount]]</f>
        <v>58.393757732919049</v>
      </c>
    </row>
    <row r="5635" spans="1:16" x14ac:dyDescent="0.25">
      <c r="A5635" s="1">
        <v>43126</v>
      </c>
      <c r="B5635">
        <v>21</v>
      </c>
      <c r="C5635">
        <v>20</v>
      </c>
      <c r="D5635">
        <v>183351.10499999998</v>
      </c>
      <c r="E5635">
        <f>INDEX(Stores[region],MATCH(Sales[[#This Row],[store_no]],Stores[store_no],0))</f>
        <v>2</v>
      </c>
      <c r="F5635" t="str">
        <f>INDEX(Stores[storetype],MATCH(Sales[[#This Row],[store_no]],Stores[store_no],0))</f>
        <v>B</v>
      </c>
      <c r="G5635" t="str">
        <f>INDEX(Stores[location_city],MATCH(Sales[[#This Row],[store_no]],Stores[store_no],0))</f>
        <v>Madison</v>
      </c>
      <c r="H5635" t="str">
        <f>INDEX(Stores[location_state],MATCH(Sales[[#This Row],[store_no]],Stores[store_no],0))</f>
        <v>Wisconsin</v>
      </c>
      <c r="I5635">
        <f>INDEX(Stores[sqft],MATCH(Sales[[#This Row],[store_no]],Stores[store_no],0))</f>
        <v>206400</v>
      </c>
      <c r="J5635" s="4" t="str">
        <f>INDEX(Departments[dept_name],MATCH(Sales[[#This Row],[dept_no]],Departments[dept_no],0))</f>
        <v>Toys</v>
      </c>
      <c r="K5635" s="4" t="str">
        <f>CONCATENATE(Sales[[#This Row],[region]],Sales[[#This Row],[storetype]])</f>
        <v>2B</v>
      </c>
      <c r="L5635" s="4">
        <f>INDEX(RegionStoreCount[Store Count],MATCH(Sales[[#This Row],[RegionStoretype]],RegionStoreCount[Region/Type],0))</f>
        <v>6</v>
      </c>
      <c r="M5635" s="4">
        <f>AND(Sales[[#This Row],[date]]&lt;=TY_YTDMax,Sales[[#This Row],[date]]&gt;=TY_YTDMin)*Sales[[#This Row],[sales]]</f>
        <v>183351.10499999998</v>
      </c>
      <c r="N5635" s="4">
        <f>AND(Sales[[#This Row],[date]]&lt;=LY_YTDMax,Sales[[#This Row],[date]]&gt;=LY_YTDMin)*Sales[[#This Row],[sales]]</f>
        <v>0</v>
      </c>
      <c r="O5635" s="4">
        <f>AND(Sales[[#This Row],[date]]&gt;=YoY_Min,Sales[[#This Row],[date]]&lt;=TY_YTDMax)*(Sales[[#This Row],[sales]]/Sales[[#This Row],[sqft]])</f>
        <v>0.88832899709302315</v>
      </c>
      <c r="P5635" s="4">
        <f>SUMIF(Sales[RegionStoretype],Sales[[#This Row],[RegionStoretype]],Sales[YoY_SSF])/Sales[[#This Row],[Region_TypeCount]]</f>
        <v>58.393757732919049</v>
      </c>
    </row>
    <row r="5636" spans="1:16" x14ac:dyDescent="0.25">
      <c r="A5636" s="1">
        <v>43126</v>
      </c>
      <c r="B5636">
        <v>22</v>
      </c>
      <c r="C5636">
        <v>6</v>
      </c>
      <c r="D5636">
        <v>24407.572400000005</v>
      </c>
      <c r="E5636">
        <f>INDEX(Stores[region],MATCH(Sales[[#This Row],[store_no]],Stores[store_no],0))</f>
        <v>3</v>
      </c>
      <c r="F5636" t="str">
        <f>INDEX(Stores[storetype],MATCH(Sales[[#This Row],[store_no]],Stores[store_no],0))</f>
        <v>B</v>
      </c>
      <c r="G5636" t="str">
        <f>INDEX(Stores[location_city],MATCH(Sales[[#This Row],[store_no]],Stores[store_no],0))</f>
        <v>Sioux Falls</v>
      </c>
      <c r="H5636" t="str">
        <f>INDEX(Stores[location_state],MATCH(Sales[[#This Row],[store_no]],Stores[store_no],0))</f>
        <v>South Dakota</v>
      </c>
      <c r="I5636">
        <f>INDEX(Stores[sqft],MATCH(Sales[[#This Row],[store_no]],Stores[store_no],0))</f>
        <v>57800</v>
      </c>
      <c r="J5636" s="4" t="str">
        <f>INDEX(Departments[dept_name],MATCH(Sales[[#This Row],[dept_no]],Departments[dept_no],0))</f>
        <v>Computers</v>
      </c>
      <c r="K5636" s="4" t="str">
        <f>CONCATENATE(Sales[[#This Row],[region]],Sales[[#This Row],[storetype]])</f>
        <v>3B</v>
      </c>
      <c r="L5636" s="4">
        <f>INDEX(RegionStoreCount[Store Count],MATCH(Sales[[#This Row],[RegionStoretype]],RegionStoreCount[Region/Type],0))</f>
        <v>4</v>
      </c>
      <c r="M5636" s="4">
        <f>AND(Sales[[#This Row],[date]]&lt;=TY_YTDMax,Sales[[#This Row],[date]]&gt;=TY_YTDMin)*Sales[[#This Row],[sales]]</f>
        <v>24407.572400000005</v>
      </c>
      <c r="N5636" s="4">
        <f>AND(Sales[[#This Row],[date]]&lt;=LY_YTDMax,Sales[[#This Row],[date]]&gt;=LY_YTDMin)*Sales[[#This Row],[sales]]</f>
        <v>0</v>
      </c>
      <c r="O5636" s="4">
        <f>AND(Sales[[#This Row],[date]]&gt;=YoY_Min,Sales[[#This Row],[date]]&lt;=TY_YTDMax)*(Sales[[#This Row],[sales]]/Sales[[#This Row],[sqft]])</f>
        <v>0.42227633910034612</v>
      </c>
      <c r="P5636" s="4">
        <f>SUMIF(Sales[RegionStoretype],Sales[[#This Row],[RegionStoretype]],Sales[YoY_SSF])/Sales[[#This Row],[Region_TypeCount]]</f>
        <v>58.312187288105562</v>
      </c>
    </row>
    <row r="5637" spans="1:16" x14ac:dyDescent="0.25">
      <c r="A5637" s="1">
        <v>43126</v>
      </c>
      <c r="B5637">
        <v>22</v>
      </c>
      <c r="C5637">
        <v>11</v>
      </c>
      <c r="D5637">
        <v>23231.826300000001</v>
      </c>
      <c r="E5637">
        <f>INDEX(Stores[region],MATCH(Sales[[#This Row],[store_no]],Stores[store_no],0))</f>
        <v>3</v>
      </c>
      <c r="F5637" t="str">
        <f>INDEX(Stores[storetype],MATCH(Sales[[#This Row],[store_no]],Stores[store_no],0))</f>
        <v>B</v>
      </c>
      <c r="G5637" t="str">
        <f>INDEX(Stores[location_city],MATCH(Sales[[#This Row],[store_no]],Stores[store_no],0))</f>
        <v>Sioux Falls</v>
      </c>
      <c r="H5637" t="str">
        <f>INDEX(Stores[location_state],MATCH(Sales[[#This Row],[store_no]],Stores[store_no],0))</f>
        <v>South Dakota</v>
      </c>
      <c r="I5637">
        <f>INDEX(Stores[sqft],MATCH(Sales[[#This Row],[store_no]],Stores[store_no],0))</f>
        <v>57800</v>
      </c>
      <c r="J5637" s="4" t="str">
        <f>INDEX(Departments[dept_name],MATCH(Sales[[#This Row],[dept_no]],Departments[dept_no],0))</f>
        <v>Home</v>
      </c>
      <c r="K5637" s="4" t="str">
        <f>CONCATENATE(Sales[[#This Row],[region]],Sales[[#This Row],[storetype]])</f>
        <v>3B</v>
      </c>
      <c r="L5637" s="4">
        <f>INDEX(RegionStoreCount[Store Count],MATCH(Sales[[#This Row],[RegionStoretype]],RegionStoreCount[Region/Type],0))</f>
        <v>4</v>
      </c>
      <c r="M5637" s="4">
        <f>AND(Sales[[#This Row],[date]]&lt;=TY_YTDMax,Sales[[#This Row],[date]]&gt;=TY_YTDMin)*Sales[[#This Row],[sales]]</f>
        <v>23231.826300000001</v>
      </c>
      <c r="N5637" s="4">
        <f>AND(Sales[[#This Row],[date]]&lt;=LY_YTDMax,Sales[[#This Row],[date]]&gt;=LY_YTDMin)*Sales[[#This Row],[sales]]</f>
        <v>0</v>
      </c>
      <c r="O5637" s="4">
        <f>AND(Sales[[#This Row],[date]]&gt;=YoY_Min,Sales[[#This Row],[date]]&lt;=TY_YTDMax)*(Sales[[#This Row],[sales]]/Sales[[#This Row],[sqft]])</f>
        <v>0.40193471107266437</v>
      </c>
      <c r="P5637" s="4">
        <f>SUMIF(Sales[RegionStoretype],Sales[[#This Row],[RegionStoretype]],Sales[YoY_SSF])/Sales[[#This Row],[Region_TypeCount]]</f>
        <v>58.312187288105562</v>
      </c>
    </row>
    <row r="5638" spans="1:16" x14ac:dyDescent="0.25">
      <c r="A5638" s="1">
        <v>43126</v>
      </c>
      <c r="B5638">
        <v>22</v>
      </c>
      <c r="C5638">
        <v>16</v>
      </c>
      <c r="D5638">
        <v>200818.31249999997</v>
      </c>
      <c r="E5638">
        <f>INDEX(Stores[region],MATCH(Sales[[#This Row],[store_no]],Stores[store_no],0))</f>
        <v>3</v>
      </c>
      <c r="F5638" t="str">
        <f>INDEX(Stores[storetype],MATCH(Sales[[#This Row],[store_no]],Stores[store_no],0))</f>
        <v>B</v>
      </c>
      <c r="G5638" t="str">
        <f>INDEX(Stores[location_city],MATCH(Sales[[#This Row],[store_no]],Stores[store_no],0))</f>
        <v>Sioux Falls</v>
      </c>
      <c r="H5638" t="str">
        <f>INDEX(Stores[location_state],MATCH(Sales[[#This Row],[store_no]],Stores[store_no],0))</f>
        <v>South Dakota</v>
      </c>
      <c r="I5638">
        <f>INDEX(Stores[sqft],MATCH(Sales[[#This Row],[store_no]],Stores[store_no],0))</f>
        <v>57800</v>
      </c>
      <c r="J5638" s="4" t="str">
        <f>INDEX(Departments[dept_name],MATCH(Sales[[#This Row],[dept_no]],Departments[dept_no],0))</f>
        <v>Outdoors</v>
      </c>
      <c r="K5638" s="4" t="str">
        <f>CONCATENATE(Sales[[#This Row],[region]],Sales[[#This Row],[storetype]])</f>
        <v>3B</v>
      </c>
      <c r="L5638" s="4">
        <f>INDEX(RegionStoreCount[Store Count],MATCH(Sales[[#This Row],[RegionStoretype]],RegionStoreCount[Region/Type],0))</f>
        <v>4</v>
      </c>
      <c r="M5638" s="4">
        <f>AND(Sales[[#This Row],[date]]&lt;=TY_YTDMax,Sales[[#This Row],[date]]&gt;=TY_YTDMin)*Sales[[#This Row],[sales]]</f>
        <v>200818.31249999997</v>
      </c>
      <c r="N5638" s="4">
        <f>AND(Sales[[#This Row],[date]]&lt;=LY_YTDMax,Sales[[#This Row],[date]]&gt;=LY_YTDMin)*Sales[[#This Row],[sales]]</f>
        <v>0</v>
      </c>
      <c r="O5638" s="4">
        <f>AND(Sales[[#This Row],[date]]&gt;=YoY_Min,Sales[[#This Row],[date]]&lt;=TY_YTDMax)*(Sales[[#This Row],[sales]]/Sales[[#This Row],[sqft]])</f>
        <v>3.4743652681660895</v>
      </c>
      <c r="P5638" s="4">
        <f>SUMIF(Sales[RegionStoretype],Sales[[#This Row],[RegionStoretype]],Sales[YoY_SSF])/Sales[[#This Row],[Region_TypeCount]]</f>
        <v>58.312187288105562</v>
      </c>
    </row>
    <row r="5639" spans="1:16" x14ac:dyDescent="0.25">
      <c r="A5639" s="1">
        <v>43126</v>
      </c>
      <c r="B5639">
        <v>23</v>
      </c>
      <c r="C5639">
        <v>11</v>
      </c>
      <c r="D5639">
        <v>2322.0500000000002</v>
      </c>
      <c r="E5639">
        <f>INDEX(Stores[region],MATCH(Sales[[#This Row],[store_no]],Stores[store_no],0))</f>
        <v>3</v>
      </c>
      <c r="F5639" t="str">
        <f>INDEX(Stores[storetype],MATCH(Sales[[#This Row],[store_no]],Stores[store_no],0))</f>
        <v>B</v>
      </c>
      <c r="G5639" t="str">
        <f>INDEX(Stores[location_city],MATCH(Sales[[#This Row],[store_no]],Stores[store_no],0))</f>
        <v>Cedar Rapids</v>
      </c>
      <c r="H5639" t="str">
        <f>INDEX(Stores[location_state],MATCH(Sales[[#This Row],[store_no]],Stores[store_no],0))</f>
        <v>Iowa</v>
      </c>
      <c r="I5639">
        <f>INDEX(Stores[sqft],MATCH(Sales[[#This Row],[store_no]],Stores[store_no],0))</f>
        <v>123700</v>
      </c>
      <c r="J5639" s="4" t="str">
        <f>INDEX(Departments[dept_name],MATCH(Sales[[#This Row],[dept_no]],Departments[dept_no],0))</f>
        <v>Home</v>
      </c>
      <c r="K5639" s="4" t="str">
        <f>CONCATENATE(Sales[[#This Row],[region]],Sales[[#This Row],[storetype]])</f>
        <v>3B</v>
      </c>
      <c r="L5639" s="4">
        <f>INDEX(RegionStoreCount[Store Count],MATCH(Sales[[#This Row],[RegionStoretype]],RegionStoreCount[Region/Type],0))</f>
        <v>4</v>
      </c>
      <c r="M5639" s="4">
        <f>AND(Sales[[#This Row],[date]]&lt;=TY_YTDMax,Sales[[#This Row],[date]]&gt;=TY_YTDMin)*Sales[[#This Row],[sales]]</f>
        <v>2322.0500000000002</v>
      </c>
      <c r="N5639" s="4">
        <f>AND(Sales[[#This Row],[date]]&lt;=LY_YTDMax,Sales[[#This Row],[date]]&gt;=LY_YTDMin)*Sales[[#This Row],[sales]]</f>
        <v>0</v>
      </c>
      <c r="O5639" s="4">
        <f>AND(Sales[[#This Row],[date]]&gt;=YoY_Min,Sales[[#This Row],[date]]&lt;=TY_YTDMax)*(Sales[[#This Row],[sales]]/Sales[[#This Row],[sqft]])</f>
        <v>1.8771624898949072E-2</v>
      </c>
      <c r="P5639" s="4">
        <f>SUMIF(Sales[RegionStoretype],Sales[[#This Row],[RegionStoretype]],Sales[YoY_SSF])/Sales[[#This Row],[Region_TypeCount]]</f>
        <v>58.312187288105562</v>
      </c>
    </row>
    <row r="5640" spans="1:16" x14ac:dyDescent="0.25">
      <c r="A5640" s="1">
        <v>43126</v>
      </c>
      <c r="B5640">
        <v>23</v>
      </c>
      <c r="C5640">
        <v>14</v>
      </c>
      <c r="D5640">
        <v>41406.537900000003</v>
      </c>
      <c r="E5640">
        <f>INDEX(Stores[region],MATCH(Sales[[#This Row],[store_no]],Stores[store_no],0))</f>
        <v>3</v>
      </c>
      <c r="F5640" t="str">
        <f>INDEX(Stores[storetype],MATCH(Sales[[#This Row],[store_no]],Stores[store_no],0))</f>
        <v>B</v>
      </c>
      <c r="G5640" t="str">
        <f>INDEX(Stores[location_city],MATCH(Sales[[#This Row],[store_no]],Stores[store_no],0))</f>
        <v>Cedar Rapids</v>
      </c>
      <c r="H5640" t="str">
        <f>INDEX(Stores[location_state],MATCH(Sales[[#This Row],[store_no]],Stores[store_no],0))</f>
        <v>Iowa</v>
      </c>
      <c r="I5640">
        <f>INDEX(Stores[sqft],MATCH(Sales[[#This Row],[store_no]],Stores[store_no],0))</f>
        <v>123700</v>
      </c>
      <c r="J5640" s="4" t="str">
        <f>INDEX(Departments[dept_name],MATCH(Sales[[#This Row],[dept_no]],Departments[dept_no],0))</f>
        <v>Movies</v>
      </c>
      <c r="K5640" s="4" t="str">
        <f>CONCATENATE(Sales[[#This Row],[region]],Sales[[#This Row],[storetype]])</f>
        <v>3B</v>
      </c>
      <c r="L5640" s="4">
        <f>INDEX(RegionStoreCount[Store Count],MATCH(Sales[[#This Row],[RegionStoretype]],RegionStoreCount[Region/Type],0))</f>
        <v>4</v>
      </c>
      <c r="M5640" s="4">
        <f>AND(Sales[[#This Row],[date]]&lt;=TY_YTDMax,Sales[[#This Row],[date]]&gt;=TY_YTDMin)*Sales[[#This Row],[sales]]</f>
        <v>41406.537900000003</v>
      </c>
      <c r="N5640" s="4">
        <f>AND(Sales[[#This Row],[date]]&lt;=LY_YTDMax,Sales[[#This Row],[date]]&gt;=LY_YTDMin)*Sales[[#This Row],[sales]]</f>
        <v>0</v>
      </c>
      <c r="O5640" s="4">
        <f>AND(Sales[[#This Row],[date]]&gt;=YoY_Min,Sales[[#This Row],[date]]&lt;=TY_YTDMax)*(Sales[[#This Row],[sales]]/Sales[[#This Row],[sqft]])</f>
        <v>0.33473353193209382</v>
      </c>
      <c r="P5640" s="4">
        <f>SUMIF(Sales[RegionStoretype],Sales[[#This Row],[RegionStoretype]],Sales[YoY_SSF])/Sales[[#This Row],[Region_TypeCount]]</f>
        <v>58.312187288105562</v>
      </c>
    </row>
    <row r="5641" spans="1:16" x14ac:dyDescent="0.25">
      <c r="A5641" s="1">
        <v>43126</v>
      </c>
      <c r="B5641">
        <v>23</v>
      </c>
      <c r="C5641">
        <v>17</v>
      </c>
      <c r="D5641">
        <v>26011.2117</v>
      </c>
      <c r="E5641">
        <f>INDEX(Stores[region],MATCH(Sales[[#This Row],[store_no]],Stores[store_no],0))</f>
        <v>3</v>
      </c>
      <c r="F5641" t="str">
        <f>INDEX(Stores[storetype],MATCH(Sales[[#This Row],[store_no]],Stores[store_no],0))</f>
        <v>B</v>
      </c>
      <c r="G5641" t="str">
        <f>INDEX(Stores[location_city],MATCH(Sales[[#This Row],[store_no]],Stores[store_no],0))</f>
        <v>Cedar Rapids</v>
      </c>
      <c r="H5641" t="str">
        <f>INDEX(Stores[location_state],MATCH(Sales[[#This Row],[store_no]],Stores[store_no],0))</f>
        <v>Iowa</v>
      </c>
      <c r="I5641">
        <f>INDEX(Stores[sqft],MATCH(Sales[[#This Row],[store_no]],Stores[store_no],0))</f>
        <v>123700</v>
      </c>
      <c r="J5641" s="4" t="str">
        <f>INDEX(Departments[dept_name],MATCH(Sales[[#This Row],[dept_no]],Departments[dept_no],0))</f>
        <v>Shoes</v>
      </c>
      <c r="K5641" s="4" t="str">
        <f>CONCATENATE(Sales[[#This Row],[region]],Sales[[#This Row],[storetype]])</f>
        <v>3B</v>
      </c>
      <c r="L5641" s="4">
        <f>INDEX(RegionStoreCount[Store Count],MATCH(Sales[[#This Row],[RegionStoretype]],RegionStoreCount[Region/Type],0))</f>
        <v>4</v>
      </c>
      <c r="M5641" s="4">
        <f>AND(Sales[[#This Row],[date]]&lt;=TY_YTDMax,Sales[[#This Row],[date]]&gt;=TY_YTDMin)*Sales[[#This Row],[sales]]</f>
        <v>26011.2117</v>
      </c>
      <c r="N5641" s="4">
        <f>AND(Sales[[#This Row],[date]]&lt;=LY_YTDMax,Sales[[#This Row],[date]]&gt;=LY_YTDMin)*Sales[[#This Row],[sales]]</f>
        <v>0</v>
      </c>
      <c r="O5641" s="4">
        <f>AND(Sales[[#This Row],[date]]&gt;=YoY_Min,Sales[[#This Row],[date]]&lt;=TY_YTDMax)*(Sales[[#This Row],[sales]]/Sales[[#This Row],[sqft]])</f>
        <v>0.21027656992724333</v>
      </c>
      <c r="P5641" s="4">
        <f>SUMIF(Sales[RegionStoretype],Sales[[#This Row],[RegionStoretype]],Sales[YoY_SSF])/Sales[[#This Row],[Region_TypeCount]]</f>
        <v>58.312187288105562</v>
      </c>
    </row>
    <row r="5642" spans="1:16" x14ac:dyDescent="0.25">
      <c r="A5642" s="1">
        <v>43126</v>
      </c>
      <c r="B5642">
        <v>24</v>
      </c>
      <c r="C5642">
        <v>16</v>
      </c>
      <c r="D5642">
        <v>43976.9211</v>
      </c>
      <c r="E5642">
        <f>INDEX(Stores[region],MATCH(Sales[[#This Row],[store_no]],Stores[store_no],0))</f>
        <v>2</v>
      </c>
      <c r="F5642" t="str">
        <f>INDEX(Stores[storetype],MATCH(Sales[[#This Row],[store_no]],Stores[store_no],0))</f>
        <v>A</v>
      </c>
      <c r="G5642" t="str">
        <f>INDEX(Stores[location_city],MATCH(Sales[[#This Row],[store_no]],Stores[store_no],0))</f>
        <v>Winnetka</v>
      </c>
      <c r="H5642" t="str">
        <f>INDEX(Stores[location_state],MATCH(Sales[[#This Row],[store_no]],Stores[store_no],0))</f>
        <v>Illinois</v>
      </c>
      <c r="I5642">
        <f>INDEX(Stores[sqft],MATCH(Sales[[#This Row],[store_no]],Stores[store_no],0))</f>
        <v>207800</v>
      </c>
      <c r="J5642" s="4" t="str">
        <f>INDEX(Departments[dept_name],MATCH(Sales[[#This Row],[dept_no]],Departments[dept_no],0))</f>
        <v>Outdoors</v>
      </c>
      <c r="K5642" s="4" t="str">
        <f>CONCATENATE(Sales[[#This Row],[region]],Sales[[#This Row],[storetype]])</f>
        <v>2A</v>
      </c>
      <c r="L5642" s="4">
        <f>INDEX(RegionStoreCount[Store Count],MATCH(Sales[[#This Row],[RegionStoretype]],RegionStoreCount[Region/Type],0))</f>
        <v>5</v>
      </c>
      <c r="M5642" s="4">
        <f>AND(Sales[[#This Row],[date]]&lt;=TY_YTDMax,Sales[[#This Row],[date]]&gt;=TY_YTDMin)*Sales[[#This Row],[sales]]</f>
        <v>43976.9211</v>
      </c>
      <c r="N5642" s="4">
        <f>AND(Sales[[#This Row],[date]]&lt;=LY_YTDMax,Sales[[#This Row],[date]]&gt;=LY_YTDMin)*Sales[[#This Row],[sales]]</f>
        <v>0</v>
      </c>
      <c r="O5642" s="4">
        <f>AND(Sales[[#This Row],[date]]&gt;=YoY_Min,Sales[[#This Row],[date]]&lt;=TY_YTDMax)*(Sales[[#This Row],[sales]]/Sales[[#This Row],[sqft]])</f>
        <v>0.21163099663137633</v>
      </c>
      <c r="P5642" s="4">
        <f>SUMIF(Sales[RegionStoretype],Sales[[#This Row],[RegionStoretype]],Sales[YoY_SSF])/Sales[[#This Row],[Region_TypeCount]]</f>
        <v>60.052789354368521</v>
      </c>
    </row>
    <row r="5643" spans="1:16" x14ac:dyDescent="0.25">
      <c r="A5643" s="1">
        <v>43126</v>
      </c>
      <c r="B5643">
        <v>25</v>
      </c>
      <c r="C5643">
        <v>8</v>
      </c>
      <c r="D5643">
        <v>28747.609100000001</v>
      </c>
      <c r="E5643">
        <f>INDEX(Stores[region],MATCH(Sales[[#This Row],[store_no]],Stores[store_no],0))</f>
        <v>3</v>
      </c>
      <c r="F5643" t="str">
        <f>INDEX(Stores[storetype],MATCH(Sales[[#This Row],[store_no]],Stores[store_no],0))</f>
        <v>B</v>
      </c>
      <c r="G5643" t="str">
        <f>INDEX(Stores[location_city],MATCH(Sales[[#This Row],[store_no]],Stores[store_no],0))</f>
        <v>Kansas City</v>
      </c>
      <c r="H5643" t="str">
        <f>INDEX(Stores[location_state],MATCH(Sales[[#This Row],[store_no]],Stores[store_no],0))</f>
        <v>Missouri</v>
      </c>
      <c r="I5643">
        <f>INDEX(Stores[sqft],MATCH(Sales[[#This Row],[store_no]],Stores[store_no],0))</f>
        <v>92300</v>
      </c>
      <c r="J5643" s="4" t="str">
        <f>INDEX(Departments[dept_name],MATCH(Sales[[#This Row],[dept_no]],Departments[dept_no],0))</f>
        <v>Games</v>
      </c>
      <c r="K5643" s="4" t="str">
        <f>CONCATENATE(Sales[[#This Row],[region]],Sales[[#This Row],[storetype]])</f>
        <v>3B</v>
      </c>
      <c r="L5643" s="4">
        <f>INDEX(RegionStoreCount[Store Count],MATCH(Sales[[#This Row],[RegionStoretype]],RegionStoreCount[Region/Type],0))</f>
        <v>4</v>
      </c>
      <c r="M5643" s="4">
        <f>AND(Sales[[#This Row],[date]]&lt;=TY_YTDMax,Sales[[#This Row],[date]]&gt;=TY_YTDMin)*Sales[[#This Row],[sales]]</f>
        <v>28747.609100000001</v>
      </c>
      <c r="N5643" s="4">
        <f>AND(Sales[[#This Row],[date]]&lt;=LY_YTDMax,Sales[[#This Row],[date]]&gt;=LY_YTDMin)*Sales[[#This Row],[sales]]</f>
        <v>0</v>
      </c>
      <c r="O5643" s="4">
        <f>AND(Sales[[#This Row],[date]]&gt;=YoY_Min,Sales[[#This Row],[date]]&lt;=TY_YTDMax)*(Sales[[#This Row],[sales]]/Sales[[#This Row],[sqft]])</f>
        <v>0.31145838678223187</v>
      </c>
      <c r="P5643" s="4">
        <f>SUMIF(Sales[RegionStoretype],Sales[[#This Row],[RegionStoretype]],Sales[YoY_SSF])/Sales[[#This Row],[Region_TypeCount]]</f>
        <v>58.312187288105562</v>
      </c>
    </row>
    <row r="5644" spans="1:16" x14ac:dyDescent="0.25">
      <c r="A5644" s="1">
        <v>43126</v>
      </c>
      <c r="B5644">
        <v>25</v>
      </c>
      <c r="C5644">
        <v>9</v>
      </c>
      <c r="D5644">
        <v>19895.332900000001</v>
      </c>
      <c r="E5644">
        <f>INDEX(Stores[region],MATCH(Sales[[#This Row],[store_no]],Stores[store_no],0))</f>
        <v>3</v>
      </c>
      <c r="F5644" t="str">
        <f>INDEX(Stores[storetype],MATCH(Sales[[#This Row],[store_no]],Stores[store_no],0))</f>
        <v>B</v>
      </c>
      <c r="G5644" t="str">
        <f>INDEX(Stores[location_city],MATCH(Sales[[#This Row],[store_no]],Stores[store_no],0))</f>
        <v>Kansas City</v>
      </c>
      <c r="H5644" t="str">
        <f>INDEX(Stores[location_state],MATCH(Sales[[#This Row],[store_no]],Stores[store_no],0))</f>
        <v>Missouri</v>
      </c>
      <c r="I5644">
        <f>INDEX(Stores[sqft],MATCH(Sales[[#This Row],[store_no]],Stores[store_no],0))</f>
        <v>92300</v>
      </c>
      <c r="J5644" s="4" t="str">
        <f>INDEX(Departments[dept_name],MATCH(Sales[[#This Row],[dept_no]],Departments[dept_no],0))</f>
        <v>Garden</v>
      </c>
      <c r="K5644" s="4" t="str">
        <f>CONCATENATE(Sales[[#This Row],[region]],Sales[[#This Row],[storetype]])</f>
        <v>3B</v>
      </c>
      <c r="L5644" s="4">
        <f>INDEX(RegionStoreCount[Store Count],MATCH(Sales[[#This Row],[RegionStoretype]],RegionStoreCount[Region/Type],0))</f>
        <v>4</v>
      </c>
      <c r="M5644" s="4">
        <f>AND(Sales[[#This Row],[date]]&lt;=TY_YTDMax,Sales[[#This Row],[date]]&gt;=TY_YTDMin)*Sales[[#This Row],[sales]]</f>
        <v>19895.332900000001</v>
      </c>
      <c r="N5644" s="4">
        <f>AND(Sales[[#This Row],[date]]&lt;=LY_YTDMax,Sales[[#This Row],[date]]&gt;=LY_YTDMin)*Sales[[#This Row],[sales]]</f>
        <v>0</v>
      </c>
      <c r="O5644" s="4">
        <f>AND(Sales[[#This Row],[date]]&gt;=YoY_Min,Sales[[#This Row],[date]]&lt;=TY_YTDMax)*(Sales[[#This Row],[sales]]/Sales[[#This Row],[sqft]])</f>
        <v>0.21555073564463706</v>
      </c>
      <c r="P5644" s="4">
        <f>SUMIF(Sales[RegionStoretype],Sales[[#This Row],[RegionStoretype]],Sales[YoY_SSF])/Sales[[#This Row],[Region_TypeCount]]</f>
        <v>58.312187288105562</v>
      </c>
    </row>
    <row r="5645" spans="1:16" x14ac:dyDescent="0.25">
      <c r="A5645" s="1">
        <v>43126</v>
      </c>
      <c r="B5645">
        <v>25</v>
      </c>
      <c r="C5645">
        <v>11</v>
      </c>
      <c r="D5645">
        <v>24888.734499999999</v>
      </c>
      <c r="E5645">
        <f>INDEX(Stores[region],MATCH(Sales[[#This Row],[store_no]],Stores[store_no],0))</f>
        <v>3</v>
      </c>
      <c r="F5645" t="str">
        <f>INDEX(Stores[storetype],MATCH(Sales[[#This Row],[store_no]],Stores[store_no],0))</f>
        <v>B</v>
      </c>
      <c r="G5645" t="str">
        <f>INDEX(Stores[location_city],MATCH(Sales[[#This Row],[store_no]],Stores[store_no],0))</f>
        <v>Kansas City</v>
      </c>
      <c r="H5645" t="str">
        <f>INDEX(Stores[location_state],MATCH(Sales[[#This Row],[store_no]],Stores[store_no],0))</f>
        <v>Missouri</v>
      </c>
      <c r="I5645">
        <f>INDEX(Stores[sqft],MATCH(Sales[[#This Row],[store_no]],Stores[store_no],0))</f>
        <v>92300</v>
      </c>
      <c r="J5645" s="4" t="str">
        <f>INDEX(Departments[dept_name],MATCH(Sales[[#This Row],[dept_no]],Departments[dept_no],0))</f>
        <v>Home</v>
      </c>
      <c r="K5645" s="4" t="str">
        <f>CONCATENATE(Sales[[#This Row],[region]],Sales[[#This Row],[storetype]])</f>
        <v>3B</v>
      </c>
      <c r="L5645" s="4">
        <f>INDEX(RegionStoreCount[Store Count],MATCH(Sales[[#This Row],[RegionStoretype]],RegionStoreCount[Region/Type],0))</f>
        <v>4</v>
      </c>
      <c r="M5645" s="4">
        <f>AND(Sales[[#This Row],[date]]&lt;=TY_YTDMax,Sales[[#This Row],[date]]&gt;=TY_YTDMin)*Sales[[#This Row],[sales]]</f>
        <v>24888.734499999999</v>
      </c>
      <c r="N5645" s="4">
        <f>AND(Sales[[#This Row],[date]]&lt;=LY_YTDMax,Sales[[#This Row],[date]]&gt;=LY_YTDMin)*Sales[[#This Row],[sales]]</f>
        <v>0</v>
      </c>
      <c r="O5645" s="4">
        <f>AND(Sales[[#This Row],[date]]&gt;=YoY_Min,Sales[[#This Row],[date]]&lt;=TY_YTDMax)*(Sales[[#This Row],[sales]]/Sales[[#This Row],[sqft]])</f>
        <v>0.26965042795232935</v>
      </c>
      <c r="P5645" s="4">
        <f>SUMIF(Sales[RegionStoretype],Sales[[#This Row],[RegionStoretype]],Sales[YoY_SSF])/Sales[[#This Row],[Region_TypeCount]]</f>
        <v>58.312187288105562</v>
      </c>
    </row>
    <row r="5646" spans="1:16" x14ac:dyDescent="0.25">
      <c r="A5646" s="1">
        <v>43126</v>
      </c>
      <c r="B5646">
        <v>25</v>
      </c>
      <c r="C5646">
        <v>13</v>
      </c>
      <c r="D5646">
        <v>35823.666400000002</v>
      </c>
      <c r="E5646">
        <f>INDEX(Stores[region],MATCH(Sales[[#This Row],[store_no]],Stores[store_no],0))</f>
        <v>3</v>
      </c>
      <c r="F5646" t="str">
        <f>INDEX(Stores[storetype],MATCH(Sales[[#This Row],[store_no]],Stores[store_no],0))</f>
        <v>B</v>
      </c>
      <c r="G5646" t="str">
        <f>INDEX(Stores[location_city],MATCH(Sales[[#This Row],[store_no]],Stores[store_no],0))</f>
        <v>Kansas City</v>
      </c>
      <c r="H5646" t="str">
        <f>INDEX(Stores[location_state],MATCH(Sales[[#This Row],[store_no]],Stores[store_no],0))</f>
        <v>Missouri</v>
      </c>
      <c r="I5646">
        <f>INDEX(Stores[sqft],MATCH(Sales[[#This Row],[store_no]],Stores[store_no],0))</f>
        <v>92300</v>
      </c>
      <c r="J5646" s="4" t="str">
        <f>INDEX(Departments[dept_name],MATCH(Sales[[#This Row],[dept_no]],Departments[dept_no],0))</f>
        <v>Kids</v>
      </c>
      <c r="K5646" s="4" t="str">
        <f>CONCATENATE(Sales[[#This Row],[region]],Sales[[#This Row],[storetype]])</f>
        <v>3B</v>
      </c>
      <c r="L5646" s="4">
        <f>INDEX(RegionStoreCount[Store Count],MATCH(Sales[[#This Row],[RegionStoretype]],RegionStoreCount[Region/Type],0))</f>
        <v>4</v>
      </c>
      <c r="M5646" s="4">
        <f>AND(Sales[[#This Row],[date]]&lt;=TY_YTDMax,Sales[[#This Row],[date]]&gt;=TY_YTDMin)*Sales[[#This Row],[sales]]</f>
        <v>35823.666400000002</v>
      </c>
      <c r="N5646" s="4">
        <f>AND(Sales[[#This Row],[date]]&lt;=LY_YTDMax,Sales[[#This Row],[date]]&gt;=LY_YTDMin)*Sales[[#This Row],[sales]]</f>
        <v>0</v>
      </c>
      <c r="O5646" s="4">
        <f>AND(Sales[[#This Row],[date]]&gt;=YoY_Min,Sales[[#This Row],[date]]&lt;=TY_YTDMax)*(Sales[[#This Row],[sales]]/Sales[[#This Row],[sqft]])</f>
        <v>0.38812206283856993</v>
      </c>
      <c r="P5646" s="4">
        <f>SUMIF(Sales[RegionStoretype],Sales[[#This Row],[RegionStoretype]],Sales[YoY_SSF])/Sales[[#This Row],[Region_TypeCount]]</f>
        <v>58.312187288105562</v>
      </c>
    </row>
    <row r="5647" spans="1:16" x14ac:dyDescent="0.25">
      <c r="A5647" s="1">
        <v>43126</v>
      </c>
      <c r="B5647">
        <v>25</v>
      </c>
      <c r="C5647">
        <v>19</v>
      </c>
      <c r="D5647">
        <v>45519.657899999998</v>
      </c>
      <c r="E5647">
        <f>INDEX(Stores[region],MATCH(Sales[[#This Row],[store_no]],Stores[store_no],0))</f>
        <v>3</v>
      </c>
      <c r="F5647" t="str">
        <f>INDEX(Stores[storetype],MATCH(Sales[[#This Row],[store_no]],Stores[store_no],0))</f>
        <v>B</v>
      </c>
      <c r="G5647" t="str">
        <f>INDEX(Stores[location_city],MATCH(Sales[[#This Row],[store_no]],Stores[store_no],0))</f>
        <v>Kansas City</v>
      </c>
      <c r="H5647" t="str">
        <f>INDEX(Stores[location_state],MATCH(Sales[[#This Row],[store_no]],Stores[store_no],0))</f>
        <v>Missouri</v>
      </c>
      <c r="I5647">
        <f>INDEX(Stores[sqft],MATCH(Sales[[#This Row],[store_no]],Stores[store_no],0))</f>
        <v>92300</v>
      </c>
      <c r="J5647" s="4" t="str">
        <f>INDEX(Departments[dept_name],MATCH(Sales[[#This Row],[dept_no]],Departments[dept_no],0))</f>
        <v>Tools</v>
      </c>
      <c r="K5647" s="4" t="str">
        <f>CONCATENATE(Sales[[#This Row],[region]],Sales[[#This Row],[storetype]])</f>
        <v>3B</v>
      </c>
      <c r="L5647" s="4">
        <f>INDEX(RegionStoreCount[Store Count],MATCH(Sales[[#This Row],[RegionStoretype]],RegionStoreCount[Region/Type],0))</f>
        <v>4</v>
      </c>
      <c r="M5647" s="4">
        <f>AND(Sales[[#This Row],[date]]&lt;=TY_YTDMax,Sales[[#This Row],[date]]&gt;=TY_YTDMin)*Sales[[#This Row],[sales]]</f>
        <v>45519.657899999998</v>
      </c>
      <c r="N5647" s="4">
        <f>AND(Sales[[#This Row],[date]]&lt;=LY_YTDMax,Sales[[#This Row],[date]]&gt;=LY_YTDMin)*Sales[[#This Row],[sales]]</f>
        <v>0</v>
      </c>
      <c r="O5647" s="4">
        <f>AND(Sales[[#This Row],[date]]&gt;=YoY_Min,Sales[[#This Row],[date]]&lt;=TY_YTDMax)*(Sales[[#This Row],[sales]]/Sales[[#This Row],[sqft]])</f>
        <v>0.49317072481040086</v>
      </c>
      <c r="P5647" s="4">
        <f>SUMIF(Sales[RegionStoretype],Sales[[#This Row],[RegionStoretype]],Sales[YoY_SSF])/Sales[[#This Row],[Region_TypeCount]]</f>
        <v>58.312187288105562</v>
      </c>
    </row>
    <row r="5648" spans="1:16" x14ac:dyDescent="0.25">
      <c r="A5648" s="1">
        <v>43126</v>
      </c>
      <c r="B5648">
        <v>26</v>
      </c>
      <c r="C5648">
        <v>1</v>
      </c>
      <c r="D5648">
        <v>21864.280200000001</v>
      </c>
      <c r="E5648">
        <f>INDEX(Stores[region],MATCH(Sales[[#This Row],[store_no]],Stores[store_no],0))</f>
        <v>2</v>
      </c>
      <c r="F5648" t="str">
        <f>INDEX(Stores[storetype],MATCH(Sales[[#This Row],[store_no]],Stores[store_no],0))</f>
        <v>A</v>
      </c>
      <c r="G5648" t="str">
        <f>INDEX(Stores[location_city],MATCH(Sales[[#This Row],[store_no]],Stores[store_no],0))</f>
        <v>Carmel</v>
      </c>
      <c r="H5648" t="str">
        <f>INDEX(Stores[location_state],MATCH(Sales[[#This Row],[store_no]],Stores[store_no],0))</f>
        <v>Indiana</v>
      </c>
      <c r="I5648">
        <f>INDEX(Stores[sqft],MATCH(Sales[[#This Row],[store_no]],Stores[store_no],0))</f>
        <v>198500</v>
      </c>
      <c r="J5648" s="4" t="str">
        <f>INDEX(Departments[dept_name],MATCH(Sales[[#This Row],[dept_no]],Departments[dept_no],0))</f>
        <v>Automotive</v>
      </c>
      <c r="K5648" s="4" t="str">
        <f>CONCATENATE(Sales[[#This Row],[region]],Sales[[#This Row],[storetype]])</f>
        <v>2A</v>
      </c>
      <c r="L5648" s="4">
        <f>INDEX(RegionStoreCount[Store Count],MATCH(Sales[[#This Row],[RegionStoretype]],RegionStoreCount[Region/Type],0))</f>
        <v>5</v>
      </c>
      <c r="M5648" s="4">
        <f>AND(Sales[[#This Row],[date]]&lt;=TY_YTDMax,Sales[[#This Row],[date]]&gt;=TY_YTDMin)*Sales[[#This Row],[sales]]</f>
        <v>21864.280200000001</v>
      </c>
      <c r="N5648" s="4">
        <f>AND(Sales[[#This Row],[date]]&lt;=LY_YTDMax,Sales[[#This Row],[date]]&gt;=LY_YTDMin)*Sales[[#This Row],[sales]]</f>
        <v>0</v>
      </c>
      <c r="O5648" s="4">
        <f>AND(Sales[[#This Row],[date]]&gt;=YoY_Min,Sales[[#This Row],[date]]&lt;=TY_YTDMax)*(Sales[[#This Row],[sales]]/Sales[[#This Row],[sqft]])</f>
        <v>0.1101475073047859</v>
      </c>
      <c r="P5648" s="4">
        <f>SUMIF(Sales[RegionStoretype],Sales[[#This Row],[RegionStoretype]],Sales[YoY_SSF])/Sales[[#This Row],[Region_TypeCount]]</f>
        <v>60.052789354368521</v>
      </c>
    </row>
    <row r="5649" spans="1:16" x14ac:dyDescent="0.25">
      <c r="A5649" s="1">
        <v>43126</v>
      </c>
      <c r="B5649">
        <v>26</v>
      </c>
      <c r="C5649">
        <v>2</v>
      </c>
      <c r="D5649">
        <v>57296.042300000001</v>
      </c>
      <c r="E5649">
        <f>INDEX(Stores[region],MATCH(Sales[[#This Row],[store_no]],Stores[store_no],0))</f>
        <v>2</v>
      </c>
      <c r="F5649" t="str">
        <f>INDEX(Stores[storetype],MATCH(Sales[[#This Row],[store_no]],Stores[store_no],0))</f>
        <v>A</v>
      </c>
      <c r="G5649" t="str">
        <f>INDEX(Stores[location_city],MATCH(Sales[[#This Row],[store_no]],Stores[store_no],0))</f>
        <v>Carmel</v>
      </c>
      <c r="H5649" t="str">
        <f>INDEX(Stores[location_state],MATCH(Sales[[#This Row],[store_no]],Stores[store_no],0))</f>
        <v>Indiana</v>
      </c>
      <c r="I5649">
        <f>INDEX(Stores[sqft],MATCH(Sales[[#This Row],[store_no]],Stores[store_no],0))</f>
        <v>198500</v>
      </c>
      <c r="J5649" s="4" t="str">
        <f>INDEX(Departments[dept_name],MATCH(Sales[[#This Row],[dept_no]],Departments[dept_no],0))</f>
        <v>Baby</v>
      </c>
      <c r="K5649" s="4" t="str">
        <f>CONCATENATE(Sales[[#This Row],[region]],Sales[[#This Row],[storetype]])</f>
        <v>2A</v>
      </c>
      <c r="L5649" s="4">
        <f>INDEX(RegionStoreCount[Store Count],MATCH(Sales[[#This Row],[RegionStoretype]],RegionStoreCount[Region/Type],0))</f>
        <v>5</v>
      </c>
      <c r="M5649" s="4">
        <f>AND(Sales[[#This Row],[date]]&lt;=TY_YTDMax,Sales[[#This Row],[date]]&gt;=TY_YTDMin)*Sales[[#This Row],[sales]]</f>
        <v>57296.042300000001</v>
      </c>
      <c r="N5649" s="4">
        <f>AND(Sales[[#This Row],[date]]&lt;=LY_YTDMax,Sales[[#This Row],[date]]&gt;=LY_YTDMin)*Sales[[#This Row],[sales]]</f>
        <v>0</v>
      </c>
      <c r="O5649" s="4">
        <f>AND(Sales[[#This Row],[date]]&gt;=YoY_Min,Sales[[#This Row],[date]]&lt;=TY_YTDMax)*(Sales[[#This Row],[sales]]/Sales[[#This Row],[sqft]])</f>
        <v>0.28864504937027707</v>
      </c>
      <c r="P5649" s="4">
        <f>SUMIF(Sales[RegionStoretype],Sales[[#This Row],[RegionStoretype]],Sales[YoY_SSF])/Sales[[#This Row],[Region_TypeCount]]</f>
        <v>60.052789354368521</v>
      </c>
    </row>
    <row r="5650" spans="1:16" x14ac:dyDescent="0.25">
      <c r="A5650" s="1">
        <v>43126</v>
      </c>
      <c r="B5650">
        <v>26</v>
      </c>
      <c r="C5650">
        <v>8</v>
      </c>
      <c r="D5650">
        <v>36412.184000000001</v>
      </c>
      <c r="E5650">
        <f>INDEX(Stores[region],MATCH(Sales[[#This Row],[store_no]],Stores[store_no],0))</f>
        <v>2</v>
      </c>
      <c r="F5650" t="str">
        <f>INDEX(Stores[storetype],MATCH(Sales[[#This Row],[store_no]],Stores[store_no],0))</f>
        <v>A</v>
      </c>
      <c r="G5650" t="str">
        <f>INDEX(Stores[location_city],MATCH(Sales[[#This Row],[store_no]],Stores[store_no],0))</f>
        <v>Carmel</v>
      </c>
      <c r="H5650" t="str">
        <f>INDEX(Stores[location_state],MATCH(Sales[[#This Row],[store_no]],Stores[store_no],0))</f>
        <v>Indiana</v>
      </c>
      <c r="I5650">
        <f>INDEX(Stores[sqft],MATCH(Sales[[#This Row],[store_no]],Stores[store_no],0))</f>
        <v>198500</v>
      </c>
      <c r="J5650" s="4" t="str">
        <f>INDEX(Departments[dept_name],MATCH(Sales[[#This Row],[dept_no]],Departments[dept_no],0))</f>
        <v>Games</v>
      </c>
      <c r="K5650" s="4" t="str">
        <f>CONCATENATE(Sales[[#This Row],[region]],Sales[[#This Row],[storetype]])</f>
        <v>2A</v>
      </c>
      <c r="L5650" s="4">
        <f>INDEX(RegionStoreCount[Store Count],MATCH(Sales[[#This Row],[RegionStoretype]],RegionStoreCount[Region/Type],0))</f>
        <v>5</v>
      </c>
      <c r="M5650" s="4">
        <f>AND(Sales[[#This Row],[date]]&lt;=TY_YTDMax,Sales[[#This Row],[date]]&gt;=TY_YTDMin)*Sales[[#This Row],[sales]]</f>
        <v>36412.184000000001</v>
      </c>
      <c r="N5650" s="4">
        <f>AND(Sales[[#This Row],[date]]&lt;=LY_YTDMax,Sales[[#This Row],[date]]&gt;=LY_YTDMin)*Sales[[#This Row],[sales]]</f>
        <v>0</v>
      </c>
      <c r="O5650" s="4">
        <f>AND(Sales[[#This Row],[date]]&gt;=YoY_Min,Sales[[#This Row],[date]]&lt;=TY_YTDMax)*(Sales[[#This Row],[sales]]/Sales[[#This Row],[sqft]])</f>
        <v>0.1834366952141058</v>
      </c>
      <c r="P5650" s="4">
        <f>SUMIF(Sales[RegionStoretype],Sales[[#This Row],[RegionStoretype]],Sales[YoY_SSF])/Sales[[#This Row],[Region_TypeCount]]</f>
        <v>60.052789354368521</v>
      </c>
    </row>
    <row r="5651" spans="1:16" x14ac:dyDescent="0.25">
      <c r="A5651" s="1">
        <v>43126</v>
      </c>
      <c r="B5651">
        <v>26</v>
      </c>
      <c r="C5651">
        <v>13</v>
      </c>
      <c r="D5651">
        <v>50784.2281</v>
      </c>
      <c r="E5651">
        <f>INDEX(Stores[region],MATCH(Sales[[#This Row],[store_no]],Stores[store_no],0))</f>
        <v>2</v>
      </c>
      <c r="F5651" t="str">
        <f>INDEX(Stores[storetype],MATCH(Sales[[#This Row],[store_no]],Stores[store_no],0))</f>
        <v>A</v>
      </c>
      <c r="G5651" t="str">
        <f>INDEX(Stores[location_city],MATCH(Sales[[#This Row],[store_no]],Stores[store_no],0))</f>
        <v>Carmel</v>
      </c>
      <c r="H5651" t="str">
        <f>INDEX(Stores[location_state],MATCH(Sales[[#This Row],[store_no]],Stores[store_no],0))</f>
        <v>Indiana</v>
      </c>
      <c r="I5651">
        <f>INDEX(Stores[sqft],MATCH(Sales[[#This Row],[store_no]],Stores[store_no],0))</f>
        <v>198500</v>
      </c>
      <c r="J5651" s="4" t="str">
        <f>INDEX(Departments[dept_name],MATCH(Sales[[#This Row],[dept_no]],Departments[dept_no],0))</f>
        <v>Kids</v>
      </c>
      <c r="K5651" s="4" t="str">
        <f>CONCATENATE(Sales[[#This Row],[region]],Sales[[#This Row],[storetype]])</f>
        <v>2A</v>
      </c>
      <c r="L5651" s="4">
        <f>INDEX(RegionStoreCount[Store Count],MATCH(Sales[[#This Row],[RegionStoretype]],RegionStoreCount[Region/Type],0))</f>
        <v>5</v>
      </c>
      <c r="M5651" s="4">
        <f>AND(Sales[[#This Row],[date]]&lt;=TY_YTDMax,Sales[[#This Row],[date]]&gt;=TY_YTDMin)*Sales[[#This Row],[sales]]</f>
        <v>50784.2281</v>
      </c>
      <c r="N5651" s="4">
        <f>AND(Sales[[#This Row],[date]]&lt;=LY_YTDMax,Sales[[#This Row],[date]]&gt;=LY_YTDMin)*Sales[[#This Row],[sales]]</f>
        <v>0</v>
      </c>
      <c r="O5651" s="4">
        <f>AND(Sales[[#This Row],[date]]&gt;=YoY_Min,Sales[[#This Row],[date]]&lt;=TY_YTDMax)*(Sales[[#This Row],[sales]]/Sales[[#This Row],[sqft]])</f>
        <v>0.25583994005037786</v>
      </c>
      <c r="P5651" s="4">
        <f>SUMIF(Sales[RegionStoretype],Sales[[#This Row],[RegionStoretype]],Sales[YoY_SSF])/Sales[[#This Row],[Region_TypeCount]]</f>
        <v>60.052789354368521</v>
      </c>
    </row>
    <row r="5652" spans="1:16" x14ac:dyDescent="0.25">
      <c r="A5652" s="1">
        <v>43126</v>
      </c>
      <c r="B5652">
        <v>27</v>
      </c>
      <c r="C5652">
        <v>5</v>
      </c>
      <c r="D5652">
        <v>80513.915799999988</v>
      </c>
      <c r="E5652">
        <f>INDEX(Stores[region],MATCH(Sales[[#This Row],[store_no]],Stores[store_no],0))</f>
        <v>3</v>
      </c>
      <c r="F5652" t="str">
        <f>INDEX(Stores[storetype],MATCH(Sales[[#This Row],[store_no]],Stores[store_no],0))</f>
        <v>A</v>
      </c>
      <c r="G5652" t="str">
        <f>INDEX(Stores[location_city],MATCH(Sales[[#This Row],[store_no]],Stores[store_no],0))</f>
        <v>Springfield</v>
      </c>
      <c r="H5652" t="str">
        <f>INDEX(Stores[location_state],MATCH(Sales[[#This Row],[store_no]],Stores[store_no],0))</f>
        <v>Missouri</v>
      </c>
      <c r="I5652">
        <f>INDEX(Stores[sqft],MATCH(Sales[[#This Row],[store_no]],Stores[store_no],0))</f>
        <v>158200</v>
      </c>
      <c r="J5652" s="4" t="str">
        <f>INDEX(Departments[dept_name],MATCH(Sales[[#This Row],[dept_no]],Departments[dept_no],0))</f>
        <v>Clothing</v>
      </c>
      <c r="K5652" s="4" t="str">
        <f>CONCATENATE(Sales[[#This Row],[region]],Sales[[#This Row],[storetype]])</f>
        <v>3A</v>
      </c>
      <c r="L5652" s="4">
        <f>INDEX(RegionStoreCount[Store Count],MATCH(Sales[[#This Row],[RegionStoretype]],RegionStoreCount[Region/Type],0))</f>
        <v>9</v>
      </c>
      <c r="M5652" s="4">
        <f>AND(Sales[[#This Row],[date]]&lt;=TY_YTDMax,Sales[[#This Row],[date]]&gt;=TY_YTDMin)*Sales[[#This Row],[sales]]</f>
        <v>80513.915799999988</v>
      </c>
      <c r="N5652" s="4">
        <f>AND(Sales[[#This Row],[date]]&lt;=LY_YTDMax,Sales[[#This Row],[date]]&gt;=LY_YTDMin)*Sales[[#This Row],[sales]]</f>
        <v>0</v>
      </c>
      <c r="O5652" s="4">
        <f>AND(Sales[[#This Row],[date]]&gt;=YoY_Min,Sales[[#This Row],[date]]&lt;=TY_YTDMax)*(Sales[[#This Row],[sales]]/Sales[[#This Row],[sqft]])</f>
        <v>0.50893752085967126</v>
      </c>
      <c r="P5652" s="4">
        <f>SUMIF(Sales[RegionStoretype],Sales[[#This Row],[RegionStoretype]],Sales[YoY_SSF])/Sales[[#This Row],[Region_TypeCount]]</f>
        <v>53.603836561720975</v>
      </c>
    </row>
    <row r="5653" spans="1:16" x14ac:dyDescent="0.25">
      <c r="A5653" s="1">
        <v>43126</v>
      </c>
      <c r="B5653">
        <v>27</v>
      </c>
      <c r="C5653">
        <v>16</v>
      </c>
      <c r="D5653">
        <v>211072.02929999997</v>
      </c>
      <c r="E5653">
        <f>INDEX(Stores[region],MATCH(Sales[[#This Row],[store_no]],Stores[store_no],0))</f>
        <v>3</v>
      </c>
      <c r="F5653" t="str">
        <f>INDEX(Stores[storetype],MATCH(Sales[[#This Row],[store_no]],Stores[store_no],0))</f>
        <v>A</v>
      </c>
      <c r="G5653" t="str">
        <f>INDEX(Stores[location_city],MATCH(Sales[[#This Row],[store_no]],Stores[store_no],0))</f>
        <v>Springfield</v>
      </c>
      <c r="H5653" t="str">
        <f>INDEX(Stores[location_state],MATCH(Sales[[#This Row],[store_no]],Stores[store_no],0))</f>
        <v>Missouri</v>
      </c>
      <c r="I5653">
        <f>INDEX(Stores[sqft],MATCH(Sales[[#This Row],[store_no]],Stores[store_no],0))</f>
        <v>158200</v>
      </c>
      <c r="J5653" s="4" t="str">
        <f>INDEX(Departments[dept_name],MATCH(Sales[[#This Row],[dept_no]],Departments[dept_no],0))</f>
        <v>Outdoors</v>
      </c>
      <c r="K5653" s="4" t="str">
        <f>CONCATENATE(Sales[[#This Row],[region]],Sales[[#This Row],[storetype]])</f>
        <v>3A</v>
      </c>
      <c r="L5653" s="4">
        <f>INDEX(RegionStoreCount[Store Count],MATCH(Sales[[#This Row],[RegionStoretype]],RegionStoreCount[Region/Type],0))</f>
        <v>9</v>
      </c>
      <c r="M5653" s="4">
        <f>AND(Sales[[#This Row],[date]]&lt;=TY_YTDMax,Sales[[#This Row],[date]]&gt;=TY_YTDMin)*Sales[[#This Row],[sales]]</f>
        <v>211072.02929999997</v>
      </c>
      <c r="N5653" s="4">
        <f>AND(Sales[[#This Row],[date]]&lt;=LY_YTDMax,Sales[[#This Row],[date]]&gt;=LY_YTDMin)*Sales[[#This Row],[sales]]</f>
        <v>0</v>
      </c>
      <c r="O5653" s="4">
        <f>AND(Sales[[#This Row],[date]]&gt;=YoY_Min,Sales[[#This Row],[date]]&lt;=TY_YTDMax)*(Sales[[#This Row],[sales]]/Sales[[#This Row],[sqft]])</f>
        <v>1.3342100461441211</v>
      </c>
      <c r="P5653" s="4">
        <f>SUMIF(Sales[RegionStoretype],Sales[[#This Row],[RegionStoretype]],Sales[YoY_SSF])/Sales[[#This Row],[Region_TypeCount]]</f>
        <v>53.603836561720975</v>
      </c>
    </row>
    <row r="5654" spans="1:16" x14ac:dyDescent="0.25">
      <c r="A5654" s="1">
        <v>43126</v>
      </c>
      <c r="B5654">
        <v>28</v>
      </c>
      <c r="C5654">
        <v>2</v>
      </c>
      <c r="D5654">
        <v>10279.3652</v>
      </c>
      <c r="E5654">
        <f>INDEX(Stores[region],MATCH(Sales[[#This Row],[store_no]],Stores[store_no],0))</f>
        <v>2</v>
      </c>
      <c r="F5654" t="str">
        <f>INDEX(Stores[storetype],MATCH(Sales[[#This Row],[store_no]],Stores[store_no],0))</f>
        <v>A</v>
      </c>
      <c r="G5654" t="str">
        <f>INDEX(Stores[location_city],MATCH(Sales[[#This Row],[store_no]],Stores[store_no],0))</f>
        <v>Milwaukee</v>
      </c>
      <c r="H5654" t="str">
        <f>INDEX(Stores[location_state],MATCH(Sales[[#This Row],[store_no]],Stores[store_no],0))</f>
        <v>Wisconsin</v>
      </c>
      <c r="I5654">
        <f>INDEX(Stores[sqft],MATCH(Sales[[#This Row],[store_no]],Stores[store_no],0))</f>
        <v>203800</v>
      </c>
      <c r="J5654" s="4" t="str">
        <f>INDEX(Departments[dept_name],MATCH(Sales[[#This Row],[dept_no]],Departments[dept_no],0))</f>
        <v>Baby</v>
      </c>
      <c r="K5654" s="4" t="str">
        <f>CONCATENATE(Sales[[#This Row],[region]],Sales[[#This Row],[storetype]])</f>
        <v>2A</v>
      </c>
      <c r="L5654" s="4">
        <f>INDEX(RegionStoreCount[Store Count],MATCH(Sales[[#This Row],[RegionStoretype]],RegionStoreCount[Region/Type],0))</f>
        <v>5</v>
      </c>
      <c r="M5654" s="4">
        <f>AND(Sales[[#This Row],[date]]&lt;=TY_YTDMax,Sales[[#This Row],[date]]&gt;=TY_YTDMin)*Sales[[#This Row],[sales]]</f>
        <v>10279.3652</v>
      </c>
      <c r="N5654" s="4">
        <f>AND(Sales[[#This Row],[date]]&lt;=LY_YTDMax,Sales[[#This Row],[date]]&gt;=LY_YTDMin)*Sales[[#This Row],[sales]]</f>
        <v>0</v>
      </c>
      <c r="O5654" s="4">
        <f>AND(Sales[[#This Row],[date]]&gt;=YoY_Min,Sales[[#This Row],[date]]&lt;=TY_YTDMax)*(Sales[[#This Row],[sales]]/Sales[[#This Row],[sqft]])</f>
        <v>5.0438494602551523E-2</v>
      </c>
      <c r="P5654" s="4">
        <f>SUMIF(Sales[RegionStoretype],Sales[[#This Row],[RegionStoretype]],Sales[YoY_SSF])/Sales[[#This Row],[Region_TypeCount]]</f>
        <v>60.052789354368521</v>
      </c>
    </row>
    <row r="5655" spans="1:16" x14ac:dyDescent="0.25">
      <c r="A5655" s="1">
        <v>43126</v>
      </c>
      <c r="B5655">
        <v>28</v>
      </c>
      <c r="C5655">
        <v>8</v>
      </c>
      <c r="D5655">
        <v>67598.833199999994</v>
      </c>
      <c r="E5655">
        <f>INDEX(Stores[region],MATCH(Sales[[#This Row],[store_no]],Stores[store_no],0))</f>
        <v>2</v>
      </c>
      <c r="F5655" t="str">
        <f>INDEX(Stores[storetype],MATCH(Sales[[#This Row],[store_no]],Stores[store_no],0))</f>
        <v>A</v>
      </c>
      <c r="G5655" t="str">
        <f>INDEX(Stores[location_city],MATCH(Sales[[#This Row],[store_no]],Stores[store_no],0))</f>
        <v>Milwaukee</v>
      </c>
      <c r="H5655" t="str">
        <f>INDEX(Stores[location_state],MATCH(Sales[[#This Row],[store_no]],Stores[store_no],0))</f>
        <v>Wisconsin</v>
      </c>
      <c r="I5655">
        <f>INDEX(Stores[sqft],MATCH(Sales[[#This Row],[store_no]],Stores[store_no],0))</f>
        <v>203800</v>
      </c>
      <c r="J5655" s="4" t="str">
        <f>INDEX(Departments[dept_name],MATCH(Sales[[#This Row],[dept_no]],Departments[dept_no],0))</f>
        <v>Games</v>
      </c>
      <c r="K5655" s="4" t="str">
        <f>CONCATENATE(Sales[[#This Row],[region]],Sales[[#This Row],[storetype]])</f>
        <v>2A</v>
      </c>
      <c r="L5655" s="4">
        <f>INDEX(RegionStoreCount[Store Count],MATCH(Sales[[#This Row],[RegionStoretype]],RegionStoreCount[Region/Type],0))</f>
        <v>5</v>
      </c>
      <c r="M5655" s="4">
        <f>AND(Sales[[#This Row],[date]]&lt;=TY_YTDMax,Sales[[#This Row],[date]]&gt;=TY_YTDMin)*Sales[[#This Row],[sales]]</f>
        <v>67598.833199999994</v>
      </c>
      <c r="N5655" s="4">
        <f>AND(Sales[[#This Row],[date]]&lt;=LY_YTDMax,Sales[[#This Row],[date]]&gt;=LY_YTDMin)*Sales[[#This Row],[sales]]</f>
        <v>0</v>
      </c>
      <c r="O5655" s="4">
        <f>AND(Sales[[#This Row],[date]]&gt;=YoY_Min,Sales[[#This Row],[date]]&lt;=TY_YTDMax)*(Sales[[#This Row],[sales]]/Sales[[#This Row],[sqft]])</f>
        <v>0.33169201766437678</v>
      </c>
      <c r="P5655" s="4">
        <f>SUMIF(Sales[RegionStoretype],Sales[[#This Row],[RegionStoretype]],Sales[YoY_SSF])/Sales[[#This Row],[Region_TypeCount]]</f>
        <v>60.052789354368521</v>
      </c>
    </row>
    <row r="5656" spans="1:16" x14ac:dyDescent="0.25">
      <c r="A5656" s="1">
        <v>43126</v>
      </c>
      <c r="B5656">
        <v>28</v>
      </c>
      <c r="C5656">
        <v>15</v>
      </c>
      <c r="D5656">
        <v>176383.26790000001</v>
      </c>
      <c r="E5656">
        <f>INDEX(Stores[region],MATCH(Sales[[#This Row],[store_no]],Stores[store_no],0))</f>
        <v>2</v>
      </c>
      <c r="F5656" t="str">
        <f>INDEX(Stores[storetype],MATCH(Sales[[#This Row],[store_no]],Stores[store_no],0))</f>
        <v>A</v>
      </c>
      <c r="G5656" t="str">
        <f>INDEX(Stores[location_city],MATCH(Sales[[#This Row],[store_no]],Stores[store_no],0))</f>
        <v>Milwaukee</v>
      </c>
      <c r="H5656" t="str">
        <f>INDEX(Stores[location_state],MATCH(Sales[[#This Row],[store_no]],Stores[store_no],0))</f>
        <v>Wisconsin</v>
      </c>
      <c r="I5656">
        <f>INDEX(Stores[sqft],MATCH(Sales[[#This Row],[store_no]],Stores[store_no],0))</f>
        <v>203800</v>
      </c>
      <c r="J5656" s="4" t="str">
        <f>INDEX(Departments[dept_name],MATCH(Sales[[#This Row],[dept_no]],Departments[dept_no],0))</f>
        <v>Music</v>
      </c>
      <c r="K5656" s="4" t="str">
        <f>CONCATENATE(Sales[[#This Row],[region]],Sales[[#This Row],[storetype]])</f>
        <v>2A</v>
      </c>
      <c r="L5656" s="4">
        <f>INDEX(RegionStoreCount[Store Count],MATCH(Sales[[#This Row],[RegionStoretype]],RegionStoreCount[Region/Type],0))</f>
        <v>5</v>
      </c>
      <c r="M5656" s="4">
        <f>AND(Sales[[#This Row],[date]]&lt;=TY_YTDMax,Sales[[#This Row],[date]]&gt;=TY_YTDMin)*Sales[[#This Row],[sales]]</f>
        <v>176383.26790000001</v>
      </c>
      <c r="N5656" s="4">
        <f>AND(Sales[[#This Row],[date]]&lt;=LY_YTDMax,Sales[[#This Row],[date]]&gt;=LY_YTDMin)*Sales[[#This Row],[sales]]</f>
        <v>0</v>
      </c>
      <c r="O5656" s="4">
        <f>AND(Sales[[#This Row],[date]]&gt;=YoY_Min,Sales[[#This Row],[date]]&lt;=TY_YTDMax)*(Sales[[#This Row],[sales]]/Sales[[#This Row],[sqft]])</f>
        <v>0.86547236457311094</v>
      </c>
      <c r="P5656" s="4">
        <f>SUMIF(Sales[RegionStoretype],Sales[[#This Row],[RegionStoretype]],Sales[YoY_SSF])/Sales[[#This Row],[Region_TypeCount]]</f>
        <v>60.052789354368521</v>
      </c>
    </row>
    <row r="5657" spans="1:16" x14ac:dyDescent="0.25">
      <c r="A5657" s="1">
        <v>43126</v>
      </c>
      <c r="B5657">
        <v>28</v>
      </c>
      <c r="C5657">
        <v>19</v>
      </c>
      <c r="D5657">
        <v>77179.944100000008</v>
      </c>
      <c r="E5657">
        <f>INDEX(Stores[region],MATCH(Sales[[#This Row],[store_no]],Stores[store_no],0))</f>
        <v>2</v>
      </c>
      <c r="F5657" t="str">
        <f>INDEX(Stores[storetype],MATCH(Sales[[#This Row],[store_no]],Stores[store_no],0))</f>
        <v>A</v>
      </c>
      <c r="G5657" t="str">
        <f>INDEX(Stores[location_city],MATCH(Sales[[#This Row],[store_no]],Stores[store_no],0))</f>
        <v>Milwaukee</v>
      </c>
      <c r="H5657" t="str">
        <f>INDEX(Stores[location_state],MATCH(Sales[[#This Row],[store_no]],Stores[store_no],0))</f>
        <v>Wisconsin</v>
      </c>
      <c r="I5657">
        <f>INDEX(Stores[sqft],MATCH(Sales[[#This Row],[store_no]],Stores[store_no],0))</f>
        <v>203800</v>
      </c>
      <c r="J5657" s="4" t="str">
        <f>INDEX(Departments[dept_name],MATCH(Sales[[#This Row],[dept_no]],Departments[dept_no],0))</f>
        <v>Tools</v>
      </c>
      <c r="K5657" s="4" t="str">
        <f>CONCATENATE(Sales[[#This Row],[region]],Sales[[#This Row],[storetype]])</f>
        <v>2A</v>
      </c>
      <c r="L5657" s="4">
        <f>INDEX(RegionStoreCount[Store Count],MATCH(Sales[[#This Row],[RegionStoretype]],RegionStoreCount[Region/Type],0))</f>
        <v>5</v>
      </c>
      <c r="M5657" s="4">
        <f>AND(Sales[[#This Row],[date]]&lt;=TY_YTDMax,Sales[[#This Row],[date]]&gt;=TY_YTDMin)*Sales[[#This Row],[sales]]</f>
        <v>77179.944100000008</v>
      </c>
      <c r="N5657" s="4">
        <f>AND(Sales[[#This Row],[date]]&lt;=LY_YTDMax,Sales[[#This Row],[date]]&gt;=LY_YTDMin)*Sales[[#This Row],[sales]]</f>
        <v>0</v>
      </c>
      <c r="O5657" s="4">
        <f>AND(Sales[[#This Row],[date]]&gt;=YoY_Min,Sales[[#This Row],[date]]&lt;=TY_YTDMax)*(Sales[[#This Row],[sales]]/Sales[[#This Row],[sqft]])</f>
        <v>0.37870433807654569</v>
      </c>
      <c r="P5657" s="4">
        <f>SUMIF(Sales[RegionStoretype],Sales[[#This Row],[RegionStoretype]],Sales[YoY_SSF])/Sales[[#This Row],[Region_TypeCount]]</f>
        <v>60.052789354368521</v>
      </c>
    </row>
    <row r="5658" spans="1:16" x14ac:dyDescent="0.25">
      <c r="A5658" s="1">
        <v>43126</v>
      </c>
      <c r="B5658">
        <v>29</v>
      </c>
      <c r="C5658">
        <v>2</v>
      </c>
      <c r="D5658">
        <v>49272.688299999994</v>
      </c>
      <c r="E5658">
        <f>INDEX(Stores[region],MATCH(Sales[[#This Row],[store_no]],Stores[store_no],0))</f>
        <v>1</v>
      </c>
      <c r="F5658" t="str">
        <f>INDEX(Stores[storetype],MATCH(Sales[[#This Row],[store_no]],Stores[store_no],0))</f>
        <v>B</v>
      </c>
      <c r="G5658" t="str">
        <f>INDEX(Stores[location_city],MATCH(Sales[[#This Row],[store_no]],Stores[store_no],0))</f>
        <v>Grand Rapids</v>
      </c>
      <c r="H5658" t="str">
        <f>INDEX(Stores[location_state],MATCH(Sales[[#This Row],[store_no]],Stores[store_no],0))</f>
        <v>Michigan</v>
      </c>
      <c r="I5658">
        <f>INDEX(Stores[sqft],MATCH(Sales[[#This Row],[store_no]],Stores[store_no],0))</f>
        <v>148300</v>
      </c>
      <c r="J5658" s="4" t="str">
        <f>INDEX(Departments[dept_name],MATCH(Sales[[#This Row],[dept_no]],Departments[dept_no],0))</f>
        <v>Baby</v>
      </c>
      <c r="K5658" s="4" t="str">
        <f>CONCATENATE(Sales[[#This Row],[region]],Sales[[#This Row],[storetype]])</f>
        <v>1B</v>
      </c>
      <c r="L5658" s="4">
        <f>INDEX(RegionStoreCount[Store Count],MATCH(Sales[[#This Row],[RegionStoretype]],RegionStoreCount[Region/Type],0))</f>
        <v>5</v>
      </c>
      <c r="M5658" s="4">
        <f>AND(Sales[[#This Row],[date]]&lt;=TY_YTDMax,Sales[[#This Row],[date]]&gt;=TY_YTDMin)*Sales[[#This Row],[sales]]</f>
        <v>49272.688299999994</v>
      </c>
      <c r="N5658" s="4">
        <f>AND(Sales[[#This Row],[date]]&lt;=LY_YTDMax,Sales[[#This Row],[date]]&gt;=LY_YTDMin)*Sales[[#This Row],[sales]]</f>
        <v>0</v>
      </c>
      <c r="O5658" s="4">
        <f>AND(Sales[[#This Row],[date]]&gt;=YoY_Min,Sales[[#This Row],[date]]&lt;=TY_YTDMax)*(Sales[[#This Row],[sales]]/Sales[[#This Row],[sqft]])</f>
        <v>0.33225008968307479</v>
      </c>
      <c r="P5658" s="4">
        <f>SUMIF(Sales[RegionStoretype],Sales[[#This Row],[RegionStoretype]],Sales[YoY_SSF])/Sales[[#This Row],[Region_TypeCount]]</f>
        <v>68.518982968140051</v>
      </c>
    </row>
    <row r="5659" spans="1:16" x14ac:dyDescent="0.25">
      <c r="A5659" s="1">
        <v>43126</v>
      </c>
      <c r="B5659">
        <v>29</v>
      </c>
      <c r="C5659">
        <v>19</v>
      </c>
      <c r="D5659">
        <v>122031.89240000001</v>
      </c>
      <c r="E5659">
        <f>INDEX(Stores[region],MATCH(Sales[[#This Row],[store_no]],Stores[store_no],0))</f>
        <v>1</v>
      </c>
      <c r="F5659" t="str">
        <f>INDEX(Stores[storetype],MATCH(Sales[[#This Row],[store_no]],Stores[store_no],0))</f>
        <v>B</v>
      </c>
      <c r="G5659" t="str">
        <f>INDEX(Stores[location_city],MATCH(Sales[[#This Row],[store_no]],Stores[store_no],0))</f>
        <v>Grand Rapids</v>
      </c>
      <c r="H5659" t="str">
        <f>INDEX(Stores[location_state],MATCH(Sales[[#This Row],[store_no]],Stores[store_no],0))</f>
        <v>Michigan</v>
      </c>
      <c r="I5659">
        <f>INDEX(Stores[sqft],MATCH(Sales[[#This Row],[store_no]],Stores[store_no],0))</f>
        <v>148300</v>
      </c>
      <c r="J5659" s="4" t="str">
        <f>INDEX(Departments[dept_name],MATCH(Sales[[#This Row],[dept_no]],Departments[dept_no],0))</f>
        <v>Tools</v>
      </c>
      <c r="K5659" s="4" t="str">
        <f>CONCATENATE(Sales[[#This Row],[region]],Sales[[#This Row],[storetype]])</f>
        <v>1B</v>
      </c>
      <c r="L5659" s="4">
        <f>INDEX(RegionStoreCount[Store Count],MATCH(Sales[[#This Row],[RegionStoretype]],RegionStoreCount[Region/Type],0))</f>
        <v>5</v>
      </c>
      <c r="M5659" s="4">
        <f>AND(Sales[[#This Row],[date]]&lt;=TY_YTDMax,Sales[[#This Row],[date]]&gt;=TY_YTDMin)*Sales[[#This Row],[sales]]</f>
        <v>122031.89240000001</v>
      </c>
      <c r="N5659" s="4">
        <f>AND(Sales[[#This Row],[date]]&lt;=LY_YTDMax,Sales[[#This Row],[date]]&gt;=LY_YTDMin)*Sales[[#This Row],[sales]]</f>
        <v>0</v>
      </c>
      <c r="O5659" s="4">
        <f>AND(Sales[[#This Row],[date]]&gt;=YoY_Min,Sales[[#This Row],[date]]&lt;=TY_YTDMax)*(Sales[[#This Row],[sales]]/Sales[[#This Row],[sqft]])</f>
        <v>0.82287183007417408</v>
      </c>
      <c r="P5659" s="4">
        <f>SUMIF(Sales[RegionStoretype],Sales[[#This Row],[RegionStoretype]],Sales[YoY_SSF])/Sales[[#This Row],[Region_TypeCount]]</f>
        <v>68.518982968140051</v>
      </c>
    </row>
    <row r="5660" spans="1:16" x14ac:dyDescent="0.25">
      <c r="A5660" s="1">
        <v>43126</v>
      </c>
      <c r="B5660">
        <v>30</v>
      </c>
      <c r="C5660">
        <v>1</v>
      </c>
      <c r="D5660">
        <v>18585.1096</v>
      </c>
      <c r="E5660">
        <f>INDEX(Stores[region],MATCH(Sales[[#This Row],[store_no]],Stores[store_no],0))</f>
        <v>1</v>
      </c>
      <c r="F5660" t="str">
        <f>INDEX(Stores[storetype],MATCH(Sales[[#This Row],[store_no]],Stores[store_no],0))</f>
        <v>C</v>
      </c>
      <c r="G5660" t="str">
        <f>INDEX(Stores[location_city],MATCH(Sales[[#This Row],[store_no]],Stores[store_no],0))</f>
        <v>Dayton</v>
      </c>
      <c r="H5660" t="str">
        <f>INDEX(Stores[location_state],MATCH(Sales[[#This Row],[store_no]],Stores[store_no],0))</f>
        <v>Ohio</v>
      </c>
      <c r="I5660">
        <f>INDEX(Stores[sqft],MATCH(Sales[[#This Row],[store_no]],Stores[store_no],0))</f>
        <v>90000</v>
      </c>
      <c r="J5660" s="4" t="str">
        <f>INDEX(Departments[dept_name],MATCH(Sales[[#This Row],[dept_no]],Departments[dept_no],0))</f>
        <v>Automotive</v>
      </c>
      <c r="K5660" s="4" t="str">
        <f>CONCATENATE(Sales[[#This Row],[region]],Sales[[#This Row],[storetype]])</f>
        <v>1C</v>
      </c>
      <c r="L5660" s="4">
        <f>INDEX(RegionStoreCount[Store Count],MATCH(Sales[[#This Row],[RegionStoretype]],RegionStoreCount[Region/Type],0))</f>
        <v>1</v>
      </c>
      <c r="M5660" s="4">
        <f>AND(Sales[[#This Row],[date]]&lt;=TY_YTDMax,Sales[[#This Row],[date]]&gt;=TY_YTDMin)*Sales[[#This Row],[sales]]</f>
        <v>18585.1096</v>
      </c>
      <c r="N5660" s="4">
        <f>AND(Sales[[#This Row],[date]]&lt;=LY_YTDMax,Sales[[#This Row],[date]]&gt;=LY_YTDMin)*Sales[[#This Row],[sales]]</f>
        <v>0</v>
      </c>
      <c r="O5660" s="4">
        <f>AND(Sales[[#This Row],[date]]&gt;=YoY_Min,Sales[[#This Row],[date]]&lt;=TY_YTDMax)*(Sales[[#This Row],[sales]]/Sales[[#This Row],[sqft]])</f>
        <v>0.20650121777777777</v>
      </c>
      <c r="P5660" s="4">
        <f>SUMIF(Sales[RegionStoretype],Sales[[#This Row],[RegionStoretype]],Sales[YoY_SSF])/Sales[[#This Row],[Region_TypeCount]]</f>
        <v>65.329042605555529</v>
      </c>
    </row>
    <row r="5661" spans="1:16" x14ac:dyDescent="0.25">
      <c r="A5661" s="1">
        <v>43126</v>
      </c>
      <c r="B5661">
        <v>30</v>
      </c>
      <c r="C5661">
        <v>3</v>
      </c>
      <c r="D5661">
        <v>101002.4078</v>
      </c>
      <c r="E5661">
        <f>INDEX(Stores[region],MATCH(Sales[[#This Row],[store_no]],Stores[store_no],0))</f>
        <v>1</v>
      </c>
      <c r="F5661" t="str">
        <f>INDEX(Stores[storetype],MATCH(Sales[[#This Row],[store_no]],Stores[store_no],0))</f>
        <v>C</v>
      </c>
      <c r="G5661" t="str">
        <f>INDEX(Stores[location_city],MATCH(Sales[[#This Row],[store_no]],Stores[store_no],0))</f>
        <v>Dayton</v>
      </c>
      <c r="H5661" t="str">
        <f>INDEX(Stores[location_state],MATCH(Sales[[#This Row],[store_no]],Stores[store_no],0))</f>
        <v>Ohio</v>
      </c>
      <c r="I5661">
        <f>INDEX(Stores[sqft],MATCH(Sales[[#This Row],[store_no]],Stores[store_no],0))</f>
        <v>90000</v>
      </c>
      <c r="J5661" s="4" t="str">
        <f>INDEX(Departments[dept_name],MATCH(Sales[[#This Row],[dept_no]],Departments[dept_no],0))</f>
        <v>Beauty</v>
      </c>
      <c r="K5661" s="4" t="str">
        <f>CONCATENATE(Sales[[#This Row],[region]],Sales[[#This Row],[storetype]])</f>
        <v>1C</v>
      </c>
      <c r="L5661" s="4">
        <f>INDEX(RegionStoreCount[Store Count],MATCH(Sales[[#This Row],[RegionStoretype]],RegionStoreCount[Region/Type],0))</f>
        <v>1</v>
      </c>
      <c r="M5661" s="4">
        <f>AND(Sales[[#This Row],[date]]&lt;=TY_YTDMax,Sales[[#This Row],[date]]&gt;=TY_YTDMin)*Sales[[#This Row],[sales]]</f>
        <v>101002.4078</v>
      </c>
      <c r="N5661" s="4">
        <f>AND(Sales[[#This Row],[date]]&lt;=LY_YTDMax,Sales[[#This Row],[date]]&gt;=LY_YTDMin)*Sales[[#This Row],[sales]]</f>
        <v>0</v>
      </c>
      <c r="O5661" s="4">
        <f>AND(Sales[[#This Row],[date]]&gt;=YoY_Min,Sales[[#This Row],[date]]&lt;=TY_YTDMax)*(Sales[[#This Row],[sales]]/Sales[[#This Row],[sqft]])</f>
        <v>1.1222489755555556</v>
      </c>
      <c r="P5661" s="4">
        <f>SUMIF(Sales[RegionStoretype],Sales[[#This Row],[RegionStoretype]],Sales[YoY_SSF])/Sales[[#This Row],[Region_TypeCount]]</f>
        <v>65.329042605555529</v>
      </c>
    </row>
    <row r="5662" spans="1:16" x14ac:dyDescent="0.25">
      <c r="A5662" s="1">
        <v>43126</v>
      </c>
      <c r="B5662">
        <v>31</v>
      </c>
      <c r="C5662">
        <v>12</v>
      </c>
      <c r="D5662">
        <v>73433.688699999999</v>
      </c>
      <c r="E5662">
        <f>INDEX(Stores[region],MATCH(Sales[[#This Row],[store_no]],Stores[store_no],0))</f>
        <v>3</v>
      </c>
      <c r="F5662" t="str">
        <f>INDEX(Stores[storetype],MATCH(Sales[[#This Row],[store_no]],Stores[store_no],0))</f>
        <v>A</v>
      </c>
      <c r="G5662" t="str">
        <f>INDEX(Stores[location_city],MATCH(Sales[[#This Row],[store_no]],Stores[store_no],0))</f>
        <v>Rapid City</v>
      </c>
      <c r="H5662" t="str">
        <f>INDEX(Stores[location_state],MATCH(Sales[[#This Row],[store_no]],Stores[store_no],0))</f>
        <v>South Dakota</v>
      </c>
      <c r="I5662">
        <f>INDEX(Stores[sqft],MATCH(Sales[[#This Row],[store_no]],Stores[store_no],0))</f>
        <v>200100</v>
      </c>
      <c r="J5662" s="4" t="str">
        <f>INDEX(Departments[dept_name],MATCH(Sales[[#This Row],[dept_no]],Departments[dept_no],0))</f>
        <v>Jewelery</v>
      </c>
      <c r="K5662" s="4" t="str">
        <f>CONCATENATE(Sales[[#This Row],[region]],Sales[[#This Row],[storetype]])</f>
        <v>3A</v>
      </c>
      <c r="L5662" s="4">
        <f>INDEX(RegionStoreCount[Store Count],MATCH(Sales[[#This Row],[RegionStoretype]],RegionStoreCount[Region/Type],0))</f>
        <v>9</v>
      </c>
      <c r="M5662" s="4">
        <f>AND(Sales[[#This Row],[date]]&lt;=TY_YTDMax,Sales[[#This Row],[date]]&gt;=TY_YTDMin)*Sales[[#This Row],[sales]]</f>
        <v>73433.688699999999</v>
      </c>
      <c r="N5662" s="4">
        <f>AND(Sales[[#This Row],[date]]&lt;=LY_YTDMax,Sales[[#This Row],[date]]&gt;=LY_YTDMin)*Sales[[#This Row],[sales]]</f>
        <v>0</v>
      </c>
      <c r="O5662" s="4">
        <f>AND(Sales[[#This Row],[date]]&gt;=YoY_Min,Sales[[#This Row],[date]]&lt;=TY_YTDMax)*(Sales[[#This Row],[sales]]/Sales[[#This Row],[sqft]])</f>
        <v>0.36698495102448775</v>
      </c>
      <c r="P5662" s="4">
        <f>SUMIF(Sales[RegionStoretype],Sales[[#This Row],[RegionStoretype]],Sales[YoY_SSF])/Sales[[#This Row],[Region_TypeCount]]</f>
        <v>53.603836561720975</v>
      </c>
    </row>
    <row r="5663" spans="1:16" x14ac:dyDescent="0.25">
      <c r="A5663" s="1">
        <v>43126</v>
      </c>
      <c r="B5663">
        <v>31</v>
      </c>
      <c r="C5663">
        <v>16</v>
      </c>
      <c r="D5663">
        <v>23576.555800000002</v>
      </c>
      <c r="E5663">
        <f>INDEX(Stores[region],MATCH(Sales[[#This Row],[store_no]],Stores[store_no],0))</f>
        <v>3</v>
      </c>
      <c r="F5663" t="str">
        <f>INDEX(Stores[storetype],MATCH(Sales[[#This Row],[store_no]],Stores[store_no],0))</f>
        <v>A</v>
      </c>
      <c r="G5663" t="str">
        <f>INDEX(Stores[location_city],MATCH(Sales[[#This Row],[store_no]],Stores[store_no],0))</f>
        <v>Rapid City</v>
      </c>
      <c r="H5663" t="str">
        <f>INDEX(Stores[location_state],MATCH(Sales[[#This Row],[store_no]],Stores[store_no],0))</f>
        <v>South Dakota</v>
      </c>
      <c r="I5663">
        <f>INDEX(Stores[sqft],MATCH(Sales[[#This Row],[store_no]],Stores[store_no],0))</f>
        <v>200100</v>
      </c>
      <c r="J5663" s="4" t="str">
        <f>INDEX(Departments[dept_name],MATCH(Sales[[#This Row],[dept_no]],Departments[dept_no],0))</f>
        <v>Outdoors</v>
      </c>
      <c r="K5663" s="4" t="str">
        <f>CONCATENATE(Sales[[#This Row],[region]],Sales[[#This Row],[storetype]])</f>
        <v>3A</v>
      </c>
      <c r="L5663" s="4">
        <f>INDEX(RegionStoreCount[Store Count],MATCH(Sales[[#This Row],[RegionStoretype]],RegionStoreCount[Region/Type],0))</f>
        <v>9</v>
      </c>
      <c r="M5663" s="4">
        <f>AND(Sales[[#This Row],[date]]&lt;=TY_YTDMax,Sales[[#This Row],[date]]&gt;=TY_YTDMin)*Sales[[#This Row],[sales]]</f>
        <v>23576.555800000002</v>
      </c>
      <c r="N5663" s="4">
        <f>AND(Sales[[#This Row],[date]]&lt;=LY_YTDMax,Sales[[#This Row],[date]]&gt;=LY_YTDMin)*Sales[[#This Row],[sales]]</f>
        <v>0</v>
      </c>
      <c r="O5663" s="4">
        <f>AND(Sales[[#This Row],[date]]&gt;=YoY_Min,Sales[[#This Row],[date]]&lt;=TY_YTDMax)*(Sales[[#This Row],[sales]]/Sales[[#This Row],[sqft]])</f>
        <v>0.11782386706646678</v>
      </c>
      <c r="P5663" s="4">
        <f>SUMIF(Sales[RegionStoretype],Sales[[#This Row],[RegionStoretype]],Sales[YoY_SSF])/Sales[[#This Row],[Region_TypeCount]]</f>
        <v>53.603836561720975</v>
      </c>
    </row>
    <row r="5664" spans="1:16" x14ac:dyDescent="0.25">
      <c r="A5664" s="1">
        <v>43126</v>
      </c>
      <c r="B5664">
        <v>31</v>
      </c>
      <c r="C5664">
        <v>20</v>
      </c>
      <c r="D5664">
        <v>89888.79849999999</v>
      </c>
      <c r="E5664">
        <f>INDEX(Stores[region],MATCH(Sales[[#This Row],[store_no]],Stores[store_no],0))</f>
        <v>3</v>
      </c>
      <c r="F5664" t="str">
        <f>INDEX(Stores[storetype],MATCH(Sales[[#This Row],[store_no]],Stores[store_no],0))</f>
        <v>A</v>
      </c>
      <c r="G5664" t="str">
        <f>INDEX(Stores[location_city],MATCH(Sales[[#This Row],[store_no]],Stores[store_no],0))</f>
        <v>Rapid City</v>
      </c>
      <c r="H5664" t="str">
        <f>INDEX(Stores[location_state],MATCH(Sales[[#This Row],[store_no]],Stores[store_no],0))</f>
        <v>South Dakota</v>
      </c>
      <c r="I5664">
        <f>INDEX(Stores[sqft],MATCH(Sales[[#This Row],[store_no]],Stores[store_no],0))</f>
        <v>200100</v>
      </c>
      <c r="J5664" s="4" t="str">
        <f>INDEX(Departments[dept_name],MATCH(Sales[[#This Row],[dept_no]],Departments[dept_no],0))</f>
        <v>Toys</v>
      </c>
      <c r="K5664" s="4" t="str">
        <f>CONCATENATE(Sales[[#This Row],[region]],Sales[[#This Row],[storetype]])</f>
        <v>3A</v>
      </c>
      <c r="L5664" s="4">
        <f>INDEX(RegionStoreCount[Store Count],MATCH(Sales[[#This Row],[RegionStoretype]],RegionStoreCount[Region/Type],0))</f>
        <v>9</v>
      </c>
      <c r="M5664" s="4">
        <f>AND(Sales[[#This Row],[date]]&lt;=TY_YTDMax,Sales[[#This Row],[date]]&gt;=TY_YTDMin)*Sales[[#This Row],[sales]]</f>
        <v>89888.79849999999</v>
      </c>
      <c r="N5664" s="4">
        <f>AND(Sales[[#This Row],[date]]&lt;=LY_YTDMax,Sales[[#This Row],[date]]&gt;=LY_YTDMin)*Sales[[#This Row],[sales]]</f>
        <v>0</v>
      </c>
      <c r="O5664" s="4">
        <f>AND(Sales[[#This Row],[date]]&gt;=YoY_Min,Sales[[#This Row],[date]]&lt;=TY_YTDMax)*(Sales[[#This Row],[sales]]/Sales[[#This Row],[sqft]])</f>
        <v>0.44921938280859564</v>
      </c>
      <c r="P5664" s="4">
        <f>SUMIF(Sales[RegionStoretype],Sales[[#This Row],[RegionStoretype]],Sales[YoY_SSF])/Sales[[#This Row],[Region_TypeCount]]</f>
        <v>53.603836561720975</v>
      </c>
    </row>
    <row r="5665" spans="1:16" x14ac:dyDescent="0.25">
      <c r="A5665" s="1">
        <v>43126</v>
      </c>
      <c r="B5665">
        <v>32</v>
      </c>
      <c r="C5665">
        <v>3</v>
      </c>
      <c r="D5665">
        <v>169861.62349999999</v>
      </c>
      <c r="E5665">
        <f>INDEX(Stores[region],MATCH(Sales[[#This Row],[store_no]],Stores[store_no],0))</f>
        <v>2</v>
      </c>
      <c r="F5665" t="str">
        <f>INDEX(Stores[storetype],MATCH(Sales[[#This Row],[store_no]],Stores[store_no],0))</f>
        <v>A</v>
      </c>
      <c r="G5665" t="str">
        <f>INDEX(Stores[location_city],MATCH(Sales[[#This Row],[store_no]],Stores[store_no],0))</f>
        <v>Western Springs</v>
      </c>
      <c r="H5665" t="str">
        <f>INDEX(Stores[location_state],MATCH(Sales[[#This Row],[store_no]],Stores[store_no],0))</f>
        <v>Illinois</v>
      </c>
      <c r="I5665">
        <f>INDEX(Stores[sqft],MATCH(Sales[[#This Row],[store_no]],Stores[store_no],0))</f>
        <v>118200</v>
      </c>
      <c r="J5665" s="4" t="str">
        <f>INDEX(Departments[dept_name],MATCH(Sales[[#This Row],[dept_no]],Departments[dept_no],0))</f>
        <v>Beauty</v>
      </c>
      <c r="K5665" s="4" t="str">
        <f>CONCATENATE(Sales[[#This Row],[region]],Sales[[#This Row],[storetype]])</f>
        <v>2A</v>
      </c>
      <c r="L5665" s="4">
        <f>INDEX(RegionStoreCount[Store Count],MATCH(Sales[[#This Row],[RegionStoretype]],RegionStoreCount[Region/Type],0))</f>
        <v>5</v>
      </c>
      <c r="M5665" s="4">
        <f>AND(Sales[[#This Row],[date]]&lt;=TY_YTDMax,Sales[[#This Row],[date]]&gt;=TY_YTDMin)*Sales[[#This Row],[sales]]</f>
        <v>169861.62349999999</v>
      </c>
      <c r="N5665" s="4">
        <f>AND(Sales[[#This Row],[date]]&lt;=LY_YTDMax,Sales[[#This Row],[date]]&gt;=LY_YTDMin)*Sales[[#This Row],[sales]]</f>
        <v>0</v>
      </c>
      <c r="O5665" s="4">
        <f>AND(Sales[[#This Row],[date]]&gt;=YoY_Min,Sales[[#This Row],[date]]&lt;=TY_YTDMax)*(Sales[[#This Row],[sales]]/Sales[[#This Row],[sqft]])</f>
        <v>1.4370695727580372</v>
      </c>
      <c r="P5665" s="4">
        <f>SUMIF(Sales[RegionStoretype],Sales[[#This Row],[RegionStoretype]],Sales[YoY_SSF])/Sales[[#This Row],[Region_TypeCount]]</f>
        <v>60.052789354368521</v>
      </c>
    </row>
    <row r="5666" spans="1:16" x14ac:dyDescent="0.25">
      <c r="A5666" s="1">
        <v>43126</v>
      </c>
      <c r="B5666">
        <v>32</v>
      </c>
      <c r="C5666">
        <v>13</v>
      </c>
      <c r="D5666">
        <v>91670.730699999986</v>
      </c>
      <c r="E5666">
        <f>INDEX(Stores[region],MATCH(Sales[[#This Row],[store_no]],Stores[store_no],0))</f>
        <v>2</v>
      </c>
      <c r="F5666" t="str">
        <f>INDEX(Stores[storetype],MATCH(Sales[[#This Row],[store_no]],Stores[store_no],0))</f>
        <v>A</v>
      </c>
      <c r="G5666" t="str">
        <f>INDEX(Stores[location_city],MATCH(Sales[[#This Row],[store_no]],Stores[store_no],0))</f>
        <v>Western Springs</v>
      </c>
      <c r="H5666" t="str">
        <f>INDEX(Stores[location_state],MATCH(Sales[[#This Row],[store_no]],Stores[store_no],0))</f>
        <v>Illinois</v>
      </c>
      <c r="I5666">
        <f>INDEX(Stores[sqft],MATCH(Sales[[#This Row],[store_no]],Stores[store_no],0))</f>
        <v>118200</v>
      </c>
      <c r="J5666" s="4" t="str">
        <f>INDEX(Departments[dept_name],MATCH(Sales[[#This Row],[dept_no]],Departments[dept_no],0))</f>
        <v>Kids</v>
      </c>
      <c r="K5666" s="4" t="str">
        <f>CONCATENATE(Sales[[#This Row],[region]],Sales[[#This Row],[storetype]])</f>
        <v>2A</v>
      </c>
      <c r="L5666" s="4">
        <f>INDEX(RegionStoreCount[Store Count],MATCH(Sales[[#This Row],[RegionStoretype]],RegionStoreCount[Region/Type],0))</f>
        <v>5</v>
      </c>
      <c r="M5666" s="4">
        <f>AND(Sales[[#This Row],[date]]&lt;=TY_YTDMax,Sales[[#This Row],[date]]&gt;=TY_YTDMin)*Sales[[#This Row],[sales]]</f>
        <v>91670.730699999986</v>
      </c>
      <c r="N5666" s="4">
        <f>AND(Sales[[#This Row],[date]]&lt;=LY_YTDMax,Sales[[#This Row],[date]]&gt;=LY_YTDMin)*Sales[[#This Row],[sales]]</f>
        <v>0</v>
      </c>
      <c r="O5666" s="4">
        <f>AND(Sales[[#This Row],[date]]&gt;=YoY_Min,Sales[[#This Row],[date]]&lt;=TY_YTDMax)*(Sales[[#This Row],[sales]]/Sales[[#This Row],[sqft]])</f>
        <v>0.77555609729272412</v>
      </c>
      <c r="P5666" s="4">
        <f>SUMIF(Sales[RegionStoretype],Sales[[#This Row],[RegionStoretype]],Sales[YoY_SSF])/Sales[[#This Row],[Region_TypeCount]]</f>
        <v>60.052789354368521</v>
      </c>
    </row>
    <row r="5667" spans="1:16" x14ac:dyDescent="0.25">
      <c r="A5667" s="1">
        <v>43126</v>
      </c>
      <c r="B5667">
        <v>33</v>
      </c>
      <c r="C5667">
        <v>10</v>
      </c>
      <c r="D5667">
        <v>4429.2906000000003</v>
      </c>
      <c r="E5667">
        <f>INDEX(Stores[region],MATCH(Sales[[#This Row],[store_no]],Stores[store_no],0))</f>
        <v>3</v>
      </c>
      <c r="F5667" t="str">
        <f>INDEX(Stores[storetype],MATCH(Sales[[#This Row],[store_no]],Stores[store_no],0))</f>
        <v>A</v>
      </c>
      <c r="G5667" t="str">
        <f>INDEX(Stores[location_city],MATCH(Sales[[#This Row],[store_no]],Stores[store_no],0))</f>
        <v>Omaha</v>
      </c>
      <c r="H5667" t="str">
        <f>INDEX(Stores[location_state],MATCH(Sales[[#This Row],[store_no]],Stores[store_no],0))</f>
        <v>Nebraska</v>
      </c>
      <c r="I5667">
        <f>INDEX(Stores[sqft],MATCH(Sales[[#This Row],[store_no]],Stores[store_no],0))</f>
        <v>40700</v>
      </c>
      <c r="J5667" s="4" t="str">
        <f>INDEX(Departments[dept_name],MATCH(Sales[[#This Row],[dept_no]],Departments[dept_no],0))</f>
        <v>Health</v>
      </c>
      <c r="K5667" s="4" t="str">
        <f>CONCATENATE(Sales[[#This Row],[region]],Sales[[#This Row],[storetype]])</f>
        <v>3A</v>
      </c>
      <c r="L5667" s="4">
        <f>INDEX(RegionStoreCount[Store Count],MATCH(Sales[[#This Row],[RegionStoretype]],RegionStoreCount[Region/Type],0))</f>
        <v>9</v>
      </c>
      <c r="M5667" s="4">
        <f>AND(Sales[[#This Row],[date]]&lt;=TY_YTDMax,Sales[[#This Row],[date]]&gt;=TY_YTDMin)*Sales[[#This Row],[sales]]</f>
        <v>4429.2906000000003</v>
      </c>
      <c r="N5667" s="4">
        <f>AND(Sales[[#This Row],[date]]&lt;=LY_YTDMax,Sales[[#This Row],[date]]&gt;=LY_YTDMin)*Sales[[#This Row],[sales]]</f>
        <v>0</v>
      </c>
      <c r="O5667" s="4">
        <f>AND(Sales[[#This Row],[date]]&gt;=YoY_Min,Sales[[#This Row],[date]]&lt;=TY_YTDMax)*(Sales[[#This Row],[sales]]/Sales[[#This Row],[sqft]])</f>
        <v>0.10882777886977887</v>
      </c>
      <c r="P5667" s="4">
        <f>SUMIF(Sales[RegionStoretype],Sales[[#This Row],[RegionStoretype]],Sales[YoY_SSF])/Sales[[#This Row],[Region_TypeCount]]</f>
        <v>53.603836561720975</v>
      </c>
    </row>
    <row r="5668" spans="1:16" x14ac:dyDescent="0.25">
      <c r="A5668" s="1">
        <v>43126</v>
      </c>
      <c r="B5668">
        <v>33</v>
      </c>
      <c r="C5668">
        <v>17</v>
      </c>
      <c r="D5668">
        <v>51205.43</v>
      </c>
      <c r="E5668">
        <f>INDEX(Stores[region],MATCH(Sales[[#This Row],[store_no]],Stores[store_no],0))</f>
        <v>3</v>
      </c>
      <c r="F5668" t="str">
        <f>INDEX(Stores[storetype],MATCH(Sales[[#This Row],[store_no]],Stores[store_no],0))</f>
        <v>A</v>
      </c>
      <c r="G5668" t="str">
        <f>INDEX(Stores[location_city],MATCH(Sales[[#This Row],[store_no]],Stores[store_no],0))</f>
        <v>Omaha</v>
      </c>
      <c r="H5668" t="str">
        <f>INDEX(Stores[location_state],MATCH(Sales[[#This Row],[store_no]],Stores[store_no],0))</f>
        <v>Nebraska</v>
      </c>
      <c r="I5668">
        <f>INDEX(Stores[sqft],MATCH(Sales[[#This Row],[store_no]],Stores[store_no],0))</f>
        <v>40700</v>
      </c>
      <c r="J5668" s="4" t="str">
        <f>INDEX(Departments[dept_name],MATCH(Sales[[#This Row],[dept_no]],Departments[dept_no],0))</f>
        <v>Shoes</v>
      </c>
      <c r="K5668" s="4" t="str">
        <f>CONCATENATE(Sales[[#This Row],[region]],Sales[[#This Row],[storetype]])</f>
        <v>3A</v>
      </c>
      <c r="L5668" s="4">
        <f>INDEX(RegionStoreCount[Store Count],MATCH(Sales[[#This Row],[RegionStoretype]],RegionStoreCount[Region/Type],0))</f>
        <v>9</v>
      </c>
      <c r="M5668" s="4">
        <f>AND(Sales[[#This Row],[date]]&lt;=TY_YTDMax,Sales[[#This Row],[date]]&gt;=TY_YTDMin)*Sales[[#This Row],[sales]]</f>
        <v>51205.43</v>
      </c>
      <c r="N5668" s="4">
        <f>AND(Sales[[#This Row],[date]]&lt;=LY_YTDMax,Sales[[#This Row],[date]]&gt;=LY_YTDMin)*Sales[[#This Row],[sales]]</f>
        <v>0</v>
      </c>
      <c r="O5668" s="4">
        <f>AND(Sales[[#This Row],[date]]&gt;=YoY_Min,Sales[[#This Row],[date]]&lt;=TY_YTDMax)*(Sales[[#This Row],[sales]]/Sales[[#This Row],[sqft]])</f>
        <v>1.2581186732186733</v>
      </c>
      <c r="P5668" s="4">
        <f>SUMIF(Sales[RegionStoretype],Sales[[#This Row],[RegionStoretype]],Sales[YoY_SSF])/Sales[[#This Row],[Region_TypeCount]]</f>
        <v>53.603836561720975</v>
      </c>
    </row>
    <row r="5669" spans="1:16" x14ac:dyDescent="0.25">
      <c r="A5669" s="1">
        <v>43126</v>
      </c>
      <c r="B5669">
        <v>34</v>
      </c>
      <c r="C5669">
        <v>10</v>
      </c>
      <c r="D5669">
        <v>33420.819300000003</v>
      </c>
      <c r="E5669">
        <f>INDEX(Stores[region],MATCH(Sales[[#This Row],[store_no]],Stores[store_no],0))</f>
        <v>1</v>
      </c>
      <c r="F5669" t="str">
        <f>INDEX(Stores[storetype],MATCH(Sales[[#This Row],[store_no]],Stores[store_no],0))</f>
        <v>A</v>
      </c>
      <c r="G5669" t="str">
        <f>INDEX(Stores[location_city],MATCH(Sales[[#This Row],[store_no]],Stores[store_no],0))</f>
        <v>Toledo</v>
      </c>
      <c r="H5669" t="str">
        <f>INDEX(Stores[location_state],MATCH(Sales[[#This Row],[store_no]],Stores[store_no],0))</f>
        <v>Ohio</v>
      </c>
      <c r="I5669">
        <f>INDEX(Stores[sqft],MATCH(Sales[[#This Row],[store_no]],Stores[store_no],0))</f>
        <v>207900</v>
      </c>
      <c r="J5669" s="4" t="str">
        <f>INDEX(Departments[dept_name],MATCH(Sales[[#This Row],[dept_no]],Departments[dept_no],0))</f>
        <v>Health</v>
      </c>
      <c r="K5669" s="4" t="str">
        <f>CONCATENATE(Sales[[#This Row],[region]],Sales[[#This Row],[storetype]])</f>
        <v>1A</v>
      </c>
      <c r="L5669" s="4">
        <f>INDEX(RegionStoreCount[Store Count],MATCH(Sales[[#This Row],[RegionStoretype]],RegionStoreCount[Region/Type],0))</f>
        <v>5</v>
      </c>
      <c r="M5669" s="4">
        <f>AND(Sales[[#This Row],[date]]&lt;=TY_YTDMax,Sales[[#This Row],[date]]&gt;=TY_YTDMin)*Sales[[#This Row],[sales]]</f>
        <v>33420.819300000003</v>
      </c>
      <c r="N5669" s="4">
        <f>AND(Sales[[#This Row],[date]]&lt;=LY_YTDMax,Sales[[#This Row],[date]]&gt;=LY_YTDMin)*Sales[[#This Row],[sales]]</f>
        <v>0</v>
      </c>
      <c r="O5669" s="4">
        <f>AND(Sales[[#This Row],[date]]&gt;=YoY_Min,Sales[[#This Row],[date]]&lt;=TY_YTDMax)*(Sales[[#This Row],[sales]]/Sales[[#This Row],[sqft]])</f>
        <v>0.16075430158730161</v>
      </c>
      <c r="P5669" s="4">
        <f>SUMIF(Sales[RegionStoretype],Sales[[#This Row],[RegionStoretype]],Sales[YoY_SSF])/Sales[[#This Row],[Region_TypeCount]]</f>
        <v>59.469551530910678</v>
      </c>
    </row>
    <row r="5670" spans="1:16" x14ac:dyDescent="0.25">
      <c r="A5670" s="1">
        <v>43126</v>
      </c>
      <c r="B5670">
        <v>34</v>
      </c>
      <c r="C5670">
        <v>17</v>
      </c>
      <c r="D5670">
        <v>60267.778900000005</v>
      </c>
      <c r="E5670">
        <f>INDEX(Stores[region],MATCH(Sales[[#This Row],[store_no]],Stores[store_no],0))</f>
        <v>1</v>
      </c>
      <c r="F5670" t="str">
        <f>INDEX(Stores[storetype],MATCH(Sales[[#This Row],[store_no]],Stores[store_no],0))</f>
        <v>A</v>
      </c>
      <c r="G5670" t="str">
        <f>INDEX(Stores[location_city],MATCH(Sales[[#This Row],[store_no]],Stores[store_no],0))</f>
        <v>Toledo</v>
      </c>
      <c r="H5670" t="str">
        <f>INDEX(Stores[location_state],MATCH(Sales[[#This Row],[store_no]],Stores[store_no],0))</f>
        <v>Ohio</v>
      </c>
      <c r="I5670">
        <f>INDEX(Stores[sqft],MATCH(Sales[[#This Row],[store_no]],Stores[store_no],0))</f>
        <v>207900</v>
      </c>
      <c r="J5670" s="4" t="str">
        <f>INDEX(Departments[dept_name],MATCH(Sales[[#This Row],[dept_no]],Departments[dept_no],0))</f>
        <v>Shoes</v>
      </c>
      <c r="K5670" s="4" t="str">
        <f>CONCATENATE(Sales[[#This Row],[region]],Sales[[#This Row],[storetype]])</f>
        <v>1A</v>
      </c>
      <c r="L5670" s="4">
        <f>INDEX(RegionStoreCount[Store Count],MATCH(Sales[[#This Row],[RegionStoretype]],RegionStoreCount[Region/Type],0))</f>
        <v>5</v>
      </c>
      <c r="M5670" s="4">
        <f>AND(Sales[[#This Row],[date]]&lt;=TY_YTDMax,Sales[[#This Row],[date]]&gt;=TY_YTDMin)*Sales[[#This Row],[sales]]</f>
        <v>60267.778900000005</v>
      </c>
      <c r="N5670" s="4">
        <f>AND(Sales[[#This Row],[date]]&lt;=LY_YTDMax,Sales[[#This Row],[date]]&gt;=LY_YTDMin)*Sales[[#This Row],[sales]]</f>
        <v>0</v>
      </c>
      <c r="O5670" s="4">
        <f>AND(Sales[[#This Row],[date]]&gt;=YoY_Min,Sales[[#This Row],[date]]&lt;=TY_YTDMax)*(Sales[[#This Row],[sales]]/Sales[[#This Row],[sqft]])</f>
        <v>0.28988830639730639</v>
      </c>
      <c r="P5670" s="4">
        <f>SUMIF(Sales[RegionStoretype],Sales[[#This Row],[RegionStoretype]],Sales[YoY_SSF])/Sales[[#This Row],[Region_TypeCount]]</f>
        <v>59.469551530910678</v>
      </c>
    </row>
    <row r="5671" spans="1:16" x14ac:dyDescent="0.25">
      <c r="A5671" s="1">
        <v>43126</v>
      </c>
      <c r="B5671">
        <v>34</v>
      </c>
      <c r="C5671">
        <v>18</v>
      </c>
      <c r="D5671">
        <v>250365.35459999996</v>
      </c>
      <c r="E5671">
        <f>INDEX(Stores[region],MATCH(Sales[[#This Row],[store_no]],Stores[store_no],0))</f>
        <v>1</v>
      </c>
      <c r="F5671" t="str">
        <f>INDEX(Stores[storetype],MATCH(Sales[[#This Row],[store_no]],Stores[store_no],0))</f>
        <v>A</v>
      </c>
      <c r="G5671" t="str">
        <f>INDEX(Stores[location_city],MATCH(Sales[[#This Row],[store_no]],Stores[store_no],0))</f>
        <v>Toledo</v>
      </c>
      <c r="H5671" t="str">
        <f>INDEX(Stores[location_state],MATCH(Sales[[#This Row],[store_no]],Stores[store_no],0))</f>
        <v>Ohio</v>
      </c>
      <c r="I5671">
        <f>INDEX(Stores[sqft],MATCH(Sales[[#This Row],[store_no]],Stores[store_no],0))</f>
        <v>207900</v>
      </c>
      <c r="J5671" s="4" t="str">
        <f>INDEX(Departments[dept_name],MATCH(Sales[[#This Row],[dept_no]],Departments[dept_no],0))</f>
        <v>Sports</v>
      </c>
      <c r="K5671" s="4" t="str">
        <f>CONCATENATE(Sales[[#This Row],[region]],Sales[[#This Row],[storetype]])</f>
        <v>1A</v>
      </c>
      <c r="L5671" s="4">
        <f>INDEX(RegionStoreCount[Store Count],MATCH(Sales[[#This Row],[RegionStoretype]],RegionStoreCount[Region/Type],0))</f>
        <v>5</v>
      </c>
      <c r="M5671" s="4">
        <f>AND(Sales[[#This Row],[date]]&lt;=TY_YTDMax,Sales[[#This Row],[date]]&gt;=TY_YTDMin)*Sales[[#This Row],[sales]]</f>
        <v>250365.35459999996</v>
      </c>
      <c r="N5671" s="4">
        <f>AND(Sales[[#This Row],[date]]&lt;=LY_YTDMax,Sales[[#This Row],[date]]&gt;=LY_YTDMin)*Sales[[#This Row],[sales]]</f>
        <v>0</v>
      </c>
      <c r="O5671" s="4">
        <f>AND(Sales[[#This Row],[date]]&gt;=YoY_Min,Sales[[#This Row],[date]]&lt;=TY_YTDMax)*(Sales[[#This Row],[sales]]/Sales[[#This Row],[sqft]])</f>
        <v>1.2042585598845597</v>
      </c>
      <c r="P5671" s="4">
        <f>SUMIF(Sales[RegionStoretype],Sales[[#This Row],[RegionStoretype]],Sales[YoY_SSF])/Sales[[#This Row],[Region_TypeCount]]</f>
        <v>59.469551530910678</v>
      </c>
    </row>
    <row r="5672" spans="1:16" x14ac:dyDescent="0.25">
      <c r="A5672" s="1">
        <v>43126</v>
      </c>
      <c r="B5672">
        <v>35</v>
      </c>
      <c r="C5672">
        <v>16</v>
      </c>
      <c r="D5672">
        <v>32271.172900000001</v>
      </c>
      <c r="E5672">
        <f>INDEX(Stores[region],MATCH(Sales[[#This Row],[store_no]],Stores[store_no],0))</f>
        <v>3</v>
      </c>
      <c r="F5672" t="str">
        <f>INDEX(Stores[storetype],MATCH(Sales[[#This Row],[store_no]],Stores[store_no],0))</f>
        <v>C</v>
      </c>
      <c r="G5672" t="str">
        <f>INDEX(Stores[location_city],MATCH(Sales[[#This Row],[store_no]],Stores[store_no],0))</f>
        <v>Wichita</v>
      </c>
      <c r="H5672" t="str">
        <f>INDEX(Stores[location_state],MATCH(Sales[[#This Row],[store_no]],Stores[store_no],0))</f>
        <v>Kansas</v>
      </c>
      <c r="I5672">
        <f>INDEX(Stores[sqft],MATCH(Sales[[#This Row],[store_no]],Stores[store_no],0))</f>
        <v>72800</v>
      </c>
      <c r="J5672" s="4" t="str">
        <f>INDEX(Departments[dept_name],MATCH(Sales[[#This Row],[dept_no]],Departments[dept_no],0))</f>
        <v>Outdoors</v>
      </c>
      <c r="K5672" s="4" t="str">
        <f>CONCATENATE(Sales[[#This Row],[region]],Sales[[#This Row],[storetype]])</f>
        <v>3C</v>
      </c>
      <c r="L5672" s="4">
        <f>INDEX(RegionStoreCount[Store Count],MATCH(Sales[[#This Row],[RegionStoretype]],RegionStoreCount[Region/Type],0))</f>
        <v>2</v>
      </c>
      <c r="M5672" s="4">
        <f>AND(Sales[[#This Row],[date]]&lt;=TY_YTDMax,Sales[[#This Row],[date]]&gt;=TY_YTDMin)*Sales[[#This Row],[sales]]</f>
        <v>32271.172900000001</v>
      </c>
      <c r="N5672" s="4">
        <f>AND(Sales[[#This Row],[date]]&lt;=LY_YTDMax,Sales[[#This Row],[date]]&gt;=LY_YTDMin)*Sales[[#This Row],[sales]]</f>
        <v>0</v>
      </c>
      <c r="O5672" s="4">
        <f>AND(Sales[[#This Row],[date]]&gt;=YoY_Min,Sales[[#This Row],[date]]&lt;=TY_YTDMax)*(Sales[[#This Row],[sales]]/Sales[[#This Row],[sqft]])</f>
        <v>0.44328534203296704</v>
      </c>
      <c r="P5672" s="4">
        <f>SUMIF(Sales[RegionStoretype],Sales[[#This Row],[RegionStoretype]],Sales[YoY_SSF])/Sales[[#This Row],[Region_TypeCount]]</f>
        <v>47.561479460925746</v>
      </c>
    </row>
    <row r="5673" spans="1:16" x14ac:dyDescent="0.25">
      <c r="A5673" s="1">
        <v>43126</v>
      </c>
      <c r="B5673">
        <v>36</v>
      </c>
      <c r="C5673">
        <v>5</v>
      </c>
      <c r="D5673">
        <v>254240.34899999999</v>
      </c>
      <c r="E5673">
        <f>INDEX(Stores[region],MATCH(Sales[[#This Row],[store_no]],Stores[store_no],0))</f>
        <v>2</v>
      </c>
      <c r="F5673" t="str">
        <f>INDEX(Stores[storetype],MATCH(Sales[[#This Row],[store_no]],Stores[store_no],0))</f>
        <v>A</v>
      </c>
      <c r="G5673" t="str">
        <f>INDEX(Stores[location_city],MATCH(Sales[[#This Row],[store_no]],Stores[store_no],0))</f>
        <v>Aurora</v>
      </c>
      <c r="H5673" t="str">
        <f>INDEX(Stores[location_state],MATCH(Sales[[#This Row],[store_no]],Stores[store_no],0))</f>
        <v>Illinois</v>
      </c>
      <c r="I5673">
        <f>INDEX(Stores[sqft],MATCH(Sales[[#This Row],[store_no]],Stores[store_no],0))</f>
        <v>209900</v>
      </c>
      <c r="J5673" s="4" t="str">
        <f>INDEX(Departments[dept_name],MATCH(Sales[[#This Row],[dept_no]],Departments[dept_no],0))</f>
        <v>Clothing</v>
      </c>
      <c r="K5673" s="4" t="str">
        <f>CONCATENATE(Sales[[#This Row],[region]],Sales[[#This Row],[storetype]])</f>
        <v>2A</v>
      </c>
      <c r="L5673" s="4">
        <f>INDEX(RegionStoreCount[Store Count],MATCH(Sales[[#This Row],[RegionStoretype]],RegionStoreCount[Region/Type],0))</f>
        <v>5</v>
      </c>
      <c r="M5673" s="4">
        <f>AND(Sales[[#This Row],[date]]&lt;=TY_YTDMax,Sales[[#This Row],[date]]&gt;=TY_YTDMin)*Sales[[#This Row],[sales]]</f>
        <v>254240.34899999999</v>
      </c>
      <c r="N5673" s="4">
        <f>AND(Sales[[#This Row],[date]]&lt;=LY_YTDMax,Sales[[#This Row],[date]]&gt;=LY_YTDMin)*Sales[[#This Row],[sales]]</f>
        <v>0</v>
      </c>
      <c r="O5673" s="4">
        <f>AND(Sales[[#This Row],[date]]&gt;=YoY_Min,Sales[[#This Row],[date]]&lt;=TY_YTDMax)*(Sales[[#This Row],[sales]]/Sales[[#This Row],[sqft]])</f>
        <v>1.2112451119580752</v>
      </c>
      <c r="P5673" s="4">
        <f>SUMIF(Sales[RegionStoretype],Sales[[#This Row],[RegionStoretype]],Sales[YoY_SSF])/Sales[[#This Row],[Region_TypeCount]]</f>
        <v>60.052789354368521</v>
      </c>
    </row>
    <row r="5674" spans="1:16" x14ac:dyDescent="0.25">
      <c r="A5674" s="1">
        <v>43126</v>
      </c>
      <c r="B5674">
        <v>36</v>
      </c>
      <c r="C5674">
        <v>19</v>
      </c>
      <c r="D5674">
        <v>6415.7897999999996</v>
      </c>
      <c r="E5674">
        <f>INDEX(Stores[region],MATCH(Sales[[#This Row],[store_no]],Stores[store_no],0))</f>
        <v>2</v>
      </c>
      <c r="F5674" t="str">
        <f>INDEX(Stores[storetype],MATCH(Sales[[#This Row],[store_no]],Stores[store_no],0))</f>
        <v>A</v>
      </c>
      <c r="G5674" t="str">
        <f>INDEX(Stores[location_city],MATCH(Sales[[#This Row],[store_no]],Stores[store_no],0))</f>
        <v>Aurora</v>
      </c>
      <c r="H5674" t="str">
        <f>INDEX(Stores[location_state],MATCH(Sales[[#This Row],[store_no]],Stores[store_no],0))</f>
        <v>Illinois</v>
      </c>
      <c r="I5674">
        <f>INDEX(Stores[sqft],MATCH(Sales[[#This Row],[store_no]],Stores[store_no],0))</f>
        <v>209900</v>
      </c>
      <c r="J5674" s="4" t="str">
        <f>INDEX(Departments[dept_name],MATCH(Sales[[#This Row],[dept_no]],Departments[dept_no],0))</f>
        <v>Tools</v>
      </c>
      <c r="K5674" s="4" t="str">
        <f>CONCATENATE(Sales[[#This Row],[region]],Sales[[#This Row],[storetype]])</f>
        <v>2A</v>
      </c>
      <c r="L5674" s="4">
        <f>INDEX(RegionStoreCount[Store Count],MATCH(Sales[[#This Row],[RegionStoretype]],RegionStoreCount[Region/Type],0))</f>
        <v>5</v>
      </c>
      <c r="M5674" s="4">
        <f>AND(Sales[[#This Row],[date]]&lt;=TY_YTDMax,Sales[[#This Row],[date]]&gt;=TY_YTDMin)*Sales[[#This Row],[sales]]</f>
        <v>6415.7897999999996</v>
      </c>
      <c r="N5674" s="4">
        <f>AND(Sales[[#This Row],[date]]&lt;=LY_YTDMax,Sales[[#This Row],[date]]&gt;=LY_YTDMin)*Sales[[#This Row],[sales]]</f>
        <v>0</v>
      </c>
      <c r="O5674" s="4">
        <f>AND(Sales[[#This Row],[date]]&gt;=YoY_Min,Sales[[#This Row],[date]]&lt;=TY_YTDMax)*(Sales[[#This Row],[sales]]/Sales[[#This Row],[sqft]])</f>
        <v>3.0565935207241542E-2</v>
      </c>
      <c r="P5674" s="4">
        <f>SUMIF(Sales[RegionStoretype],Sales[[#This Row],[RegionStoretype]],Sales[YoY_SSF])/Sales[[#This Row],[Region_TypeCount]]</f>
        <v>60.052789354368521</v>
      </c>
    </row>
    <row r="5675" spans="1:16" x14ac:dyDescent="0.25">
      <c r="A5675" s="1">
        <v>43126</v>
      </c>
      <c r="B5675">
        <v>37</v>
      </c>
      <c r="C5675">
        <v>1</v>
      </c>
      <c r="D5675">
        <v>5142.4938000000002</v>
      </c>
      <c r="E5675">
        <f>INDEX(Stores[region],MATCH(Sales[[#This Row],[store_no]],Stores[store_no],0))</f>
        <v>3</v>
      </c>
      <c r="F5675" t="str">
        <f>INDEX(Stores[storetype],MATCH(Sales[[#This Row],[store_no]],Stores[store_no],0))</f>
        <v>C</v>
      </c>
      <c r="G5675" t="str">
        <f>INDEX(Stores[location_city],MATCH(Sales[[#This Row],[store_no]],Stores[store_no],0))</f>
        <v>Lincoln</v>
      </c>
      <c r="H5675" t="str">
        <f>INDEX(Stores[location_state],MATCH(Sales[[#This Row],[store_no]],Stores[store_no],0))</f>
        <v>Nebraska</v>
      </c>
      <c r="I5675">
        <f>INDEX(Stores[sqft],MATCH(Sales[[#This Row],[store_no]],Stores[store_no],0))</f>
        <v>161300</v>
      </c>
      <c r="J5675" s="4" t="str">
        <f>INDEX(Departments[dept_name],MATCH(Sales[[#This Row],[dept_no]],Departments[dept_no],0))</f>
        <v>Automotive</v>
      </c>
      <c r="K5675" s="4" t="str">
        <f>CONCATENATE(Sales[[#This Row],[region]],Sales[[#This Row],[storetype]])</f>
        <v>3C</v>
      </c>
      <c r="L5675" s="4">
        <f>INDEX(RegionStoreCount[Store Count],MATCH(Sales[[#This Row],[RegionStoretype]],RegionStoreCount[Region/Type],0))</f>
        <v>2</v>
      </c>
      <c r="M5675" s="4">
        <f>AND(Sales[[#This Row],[date]]&lt;=TY_YTDMax,Sales[[#This Row],[date]]&gt;=TY_YTDMin)*Sales[[#This Row],[sales]]</f>
        <v>5142.4938000000002</v>
      </c>
      <c r="N5675" s="4">
        <f>AND(Sales[[#This Row],[date]]&lt;=LY_YTDMax,Sales[[#This Row],[date]]&gt;=LY_YTDMin)*Sales[[#This Row],[sales]]</f>
        <v>0</v>
      </c>
      <c r="O5675" s="4">
        <f>AND(Sales[[#This Row],[date]]&gt;=YoY_Min,Sales[[#This Row],[date]]&lt;=TY_YTDMax)*(Sales[[#This Row],[sales]]/Sales[[#This Row],[sqft]])</f>
        <v>3.1881548667079977E-2</v>
      </c>
      <c r="P5675" s="4">
        <f>SUMIF(Sales[RegionStoretype],Sales[[#This Row],[RegionStoretype]],Sales[YoY_SSF])/Sales[[#This Row],[Region_TypeCount]]</f>
        <v>47.561479460925746</v>
      </c>
    </row>
    <row r="5676" spans="1:16" x14ac:dyDescent="0.25">
      <c r="A5676" s="1">
        <v>43126</v>
      </c>
      <c r="B5676">
        <v>37</v>
      </c>
      <c r="C5676">
        <v>2</v>
      </c>
      <c r="D5676">
        <v>26985.076500000003</v>
      </c>
      <c r="E5676">
        <f>INDEX(Stores[region],MATCH(Sales[[#This Row],[store_no]],Stores[store_no],0))</f>
        <v>3</v>
      </c>
      <c r="F5676" t="str">
        <f>INDEX(Stores[storetype],MATCH(Sales[[#This Row],[store_no]],Stores[store_no],0))</f>
        <v>C</v>
      </c>
      <c r="G5676" t="str">
        <f>INDEX(Stores[location_city],MATCH(Sales[[#This Row],[store_no]],Stores[store_no],0))</f>
        <v>Lincoln</v>
      </c>
      <c r="H5676" t="str">
        <f>INDEX(Stores[location_state],MATCH(Sales[[#This Row],[store_no]],Stores[store_no],0))</f>
        <v>Nebraska</v>
      </c>
      <c r="I5676">
        <f>INDEX(Stores[sqft],MATCH(Sales[[#This Row],[store_no]],Stores[store_no],0))</f>
        <v>161300</v>
      </c>
      <c r="J5676" s="4" t="str">
        <f>INDEX(Departments[dept_name],MATCH(Sales[[#This Row],[dept_no]],Departments[dept_no],0))</f>
        <v>Baby</v>
      </c>
      <c r="K5676" s="4" t="str">
        <f>CONCATENATE(Sales[[#This Row],[region]],Sales[[#This Row],[storetype]])</f>
        <v>3C</v>
      </c>
      <c r="L5676" s="4">
        <f>INDEX(RegionStoreCount[Store Count],MATCH(Sales[[#This Row],[RegionStoretype]],RegionStoreCount[Region/Type],0))</f>
        <v>2</v>
      </c>
      <c r="M5676" s="4">
        <f>AND(Sales[[#This Row],[date]]&lt;=TY_YTDMax,Sales[[#This Row],[date]]&gt;=TY_YTDMin)*Sales[[#This Row],[sales]]</f>
        <v>26985.076500000003</v>
      </c>
      <c r="N5676" s="4">
        <f>AND(Sales[[#This Row],[date]]&lt;=LY_YTDMax,Sales[[#This Row],[date]]&gt;=LY_YTDMin)*Sales[[#This Row],[sales]]</f>
        <v>0</v>
      </c>
      <c r="O5676" s="4">
        <f>AND(Sales[[#This Row],[date]]&gt;=YoY_Min,Sales[[#This Row],[date]]&lt;=TY_YTDMax)*(Sales[[#This Row],[sales]]/Sales[[#This Row],[sqft]])</f>
        <v>0.16729743645381279</v>
      </c>
      <c r="P5676" s="4">
        <f>SUMIF(Sales[RegionStoretype],Sales[[#This Row],[RegionStoretype]],Sales[YoY_SSF])/Sales[[#This Row],[Region_TypeCount]]</f>
        <v>47.561479460925746</v>
      </c>
    </row>
    <row r="5677" spans="1:16" x14ac:dyDescent="0.25">
      <c r="A5677" s="1">
        <v>43126</v>
      </c>
      <c r="B5677">
        <v>37</v>
      </c>
      <c r="C5677">
        <v>8</v>
      </c>
      <c r="D5677">
        <v>21923.3325</v>
      </c>
      <c r="E5677">
        <f>INDEX(Stores[region],MATCH(Sales[[#This Row],[store_no]],Stores[store_no],0))</f>
        <v>3</v>
      </c>
      <c r="F5677" t="str">
        <f>INDEX(Stores[storetype],MATCH(Sales[[#This Row],[store_no]],Stores[store_no],0))</f>
        <v>C</v>
      </c>
      <c r="G5677" t="str">
        <f>INDEX(Stores[location_city],MATCH(Sales[[#This Row],[store_no]],Stores[store_no],0))</f>
        <v>Lincoln</v>
      </c>
      <c r="H5677" t="str">
        <f>INDEX(Stores[location_state],MATCH(Sales[[#This Row],[store_no]],Stores[store_no],0))</f>
        <v>Nebraska</v>
      </c>
      <c r="I5677">
        <f>INDEX(Stores[sqft],MATCH(Sales[[#This Row],[store_no]],Stores[store_no],0))</f>
        <v>161300</v>
      </c>
      <c r="J5677" s="4" t="str">
        <f>INDEX(Departments[dept_name],MATCH(Sales[[#This Row],[dept_no]],Departments[dept_no],0))</f>
        <v>Games</v>
      </c>
      <c r="K5677" s="4" t="str">
        <f>CONCATENATE(Sales[[#This Row],[region]],Sales[[#This Row],[storetype]])</f>
        <v>3C</v>
      </c>
      <c r="L5677" s="4">
        <f>INDEX(RegionStoreCount[Store Count],MATCH(Sales[[#This Row],[RegionStoretype]],RegionStoreCount[Region/Type],0))</f>
        <v>2</v>
      </c>
      <c r="M5677" s="4">
        <f>AND(Sales[[#This Row],[date]]&lt;=TY_YTDMax,Sales[[#This Row],[date]]&gt;=TY_YTDMin)*Sales[[#This Row],[sales]]</f>
        <v>21923.3325</v>
      </c>
      <c r="N5677" s="4">
        <f>AND(Sales[[#This Row],[date]]&lt;=LY_YTDMax,Sales[[#This Row],[date]]&gt;=LY_YTDMin)*Sales[[#This Row],[sales]]</f>
        <v>0</v>
      </c>
      <c r="O5677" s="4">
        <f>AND(Sales[[#This Row],[date]]&gt;=YoY_Min,Sales[[#This Row],[date]]&lt;=TY_YTDMax)*(Sales[[#This Row],[sales]]/Sales[[#This Row],[sqft]])</f>
        <v>0.13591650650960943</v>
      </c>
      <c r="P5677" s="4">
        <f>SUMIF(Sales[RegionStoretype],Sales[[#This Row],[RegionStoretype]],Sales[YoY_SSF])/Sales[[#This Row],[Region_TypeCount]]</f>
        <v>47.561479460925746</v>
      </c>
    </row>
    <row r="5678" spans="1:16" x14ac:dyDescent="0.25">
      <c r="A5678" s="1">
        <v>43126</v>
      </c>
      <c r="B5678">
        <v>37</v>
      </c>
      <c r="C5678">
        <v>15</v>
      </c>
      <c r="D5678">
        <v>284.38740000000001</v>
      </c>
      <c r="E5678">
        <f>INDEX(Stores[region],MATCH(Sales[[#This Row],[store_no]],Stores[store_no],0))</f>
        <v>3</v>
      </c>
      <c r="F5678" t="str">
        <f>INDEX(Stores[storetype],MATCH(Sales[[#This Row],[store_no]],Stores[store_no],0))</f>
        <v>C</v>
      </c>
      <c r="G5678" t="str">
        <f>INDEX(Stores[location_city],MATCH(Sales[[#This Row],[store_no]],Stores[store_no],0))</f>
        <v>Lincoln</v>
      </c>
      <c r="H5678" t="str">
        <f>INDEX(Stores[location_state],MATCH(Sales[[#This Row],[store_no]],Stores[store_no],0))</f>
        <v>Nebraska</v>
      </c>
      <c r="I5678">
        <f>INDEX(Stores[sqft],MATCH(Sales[[#This Row],[store_no]],Stores[store_no],0))</f>
        <v>161300</v>
      </c>
      <c r="J5678" s="4" t="str">
        <f>INDEX(Departments[dept_name],MATCH(Sales[[#This Row],[dept_no]],Departments[dept_no],0))</f>
        <v>Music</v>
      </c>
      <c r="K5678" s="4" t="str">
        <f>CONCATENATE(Sales[[#This Row],[region]],Sales[[#This Row],[storetype]])</f>
        <v>3C</v>
      </c>
      <c r="L5678" s="4">
        <f>INDEX(RegionStoreCount[Store Count],MATCH(Sales[[#This Row],[RegionStoretype]],RegionStoreCount[Region/Type],0))</f>
        <v>2</v>
      </c>
      <c r="M5678" s="4">
        <f>AND(Sales[[#This Row],[date]]&lt;=TY_YTDMax,Sales[[#This Row],[date]]&gt;=TY_YTDMin)*Sales[[#This Row],[sales]]</f>
        <v>284.38740000000001</v>
      </c>
      <c r="N5678" s="4">
        <f>AND(Sales[[#This Row],[date]]&lt;=LY_YTDMax,Sales[[#This Row],[date]]&gt;=LY_YTDMin)*Sales[[#This Row],[sales]]</f>
        <v>0</v>
      </c>
      <c r="O5678" s="4">
        <f>AND(Sales[[#This Row],[date]]&gt;=YoY_Min,Sales[[#This Row],[date]]&lt;=TY_YTDMax)*(Sales[[#This Row],[sales]]/Sales[[#This Row],[sqft]])</f>
        <v>1.763096094234346E-3</v>
      </c>
      <c r="P5678" s="4">
        <f>SUMIF(Sales[RegionStoretype],Sales[[#This Row],[RegionStoretype]],Sales[YoY_SSF])/Sales[[#This Row],[Region_TypeCount]]</f>
        <v>47.561479460925746</v>
      </c>
    </row>
    <row r="5679" spans="1:16" x14ac:dyDescent="0.25">
      <c r="A5679" s="1">
        <v>43126</v>
      </c>
      <c r="B5679">
        <v>38</v>
      </c>
      <c r="C5679">
        <v>6</v>
      </c>
      <c r="D5679">
        <v>12136.945400000001</v>
      </c>
      <c r="E5679">
        <f>INDEX(Stores[region],MATCH(Sales[[#This Row],[store_no]],Stores[store_no],0))</f>
        <v>2</v>
      </c>
      <c r="F5679" t="str">
        <f>INDEX(Stores[storetype],MATCH(Sales[[#This Row],[store_no]],Stores[store_no],0))</f>
        <v>C</v>
      </c>
      <c r="G5679" t="str">
        <f>INDEX(Stores[location_city],MATCH(Sales[[#This Row],[store_no]],Stores[store_no],0))</f>
        <v>Hinsdale</v>
      </c>
      <c r="H5679" t="str">
        <f>INDEX(Stores[location_state],MATCH(Sales[[#This Row],[store_no]],Stores[store_no],0))</f>
        <v>Illinois</v>
      </c>
      <c r="I5679">
        <f>INDEX(Stores[sqft],MATCH(Sales[[#This Row],[store_no]],Stores[store_no],0))</f>
        <v>155600</v>
      </c>
      <c r="J5679" s="4" t="str">
        <f>INDEX(Departments[dept_name],MATCH(Sales[[#This Row],[dept_no]],Departments[dept_no],0))</f>
        <v>Computers</v>
      </c>
      <c r="K5679" s="4" t="str">
        <f>CONCATENATE(Sales[[#This Row],[region]],Sales[[#This Row],[storetype]])</f>
        <v>2C</v>
      </c>
      <c r="L5679" s="4">
        <f>INDEX(RegionStoreCount[Store Count],MATCH(Sales[[#This Row],[RegionStoretype]],RegionStoreCount[Region/Type],0))</f>
        <v>1</v>
      </c>
      <c r="M5679" s="4">
        <f>AND(Sales[[#This Row],[date]]&lt;=TY_YTDMax,Sales[[#This Row],[date]]&gt;=TY_YTDMin)*Sales[[#This Row],[sales]]</f>
        <v>12136.945400000001</v>
      </c>
      <c r="N5679" s="4">
        <f>AND(Sales[[#This Row],[date]]&lt;=LY_YTDMax,Sales[[#This Row],[date]]&gt;=LY_YTDMin)*Sales[[#This Row],[sales]]</f>
        <v>0</v>
      </c>
      <c r="O5679" s="4">
        <f>AND(Sales[[#This Row],[date]]&gt;=YoY_Min,Sales[[#This Row],[date]]&lt;=TY_YTDMax)*(Sales[[#This Row],[sales]]/Sales[[#This Row],[sqft]])</f>
        <v>7.8000934447300774E-2</v>
      </c>
      <c r="P5679" s="4">
        <f>SUMIF(Sales[RegionStoretype],Sales[[#This Row],[RegionStoretype]],Sales[YoY_SSF])/Sales[[#This Row],[Region_TypeCount]]</f>
        <v>44.537621913239086</v>
      </c>
    </row>
    <row r="5680" spans="1:16" x14ac:dyDescent="0.25">
      <c r="A5680" s="1">
        <v>43126</v>
      </c>
      <c r="B5680">
        <v>38</v>
      </c>
      <c r="C5680">
        <v>13</v>
      </c>
      <c r="D5680">
        <v>46267.636300000006</v>
      </c>
      <c r="E5680">
        <f>INDEX(Stores[region],MATCH(Sales[[#This Row],[store_no]],Stores[store_no],0))</f>
        <v>2</v>
      </c>
      <c r="F5680" t="str">
        <f>INDEX(Stores[storetype],MATCH(Sales[[#This Row],[store_no]],Stores[store_no],0))</f>
        <v>C</v>
      </c>
      <c r="G5680" t="str">
        <f>INDEX(Stores[location_city],MATCH(Sales[[#This Row],[store_no]],Stores[store_no],0))</f>
        <v>Hinsdale</v>
      </c>
      <c r="H5680" t="str">
        <f>INDEX(Stores[location_state],MATCH(Sales[[#This Row],[store_no]],Stores[store_no],0))</f>
        <v>Illinois</v>
      </c>
      <c r="I5680">
        <f>INDEX(Stores[sqft],MATCH(Sales[[#This Row],[store_no]],Stores[store_no],0))</f>
        <v>155600</v>
      </c>
      <c r="J5680" s="4" t="str">
        <f>INDEX(Departments[dept_name],MATCH(Sales[[#This Row],[dept_no]],Departments[dept_no],0))</f>
        <v>Kids</v>
      </c>
      <c r="K5680" s="4" t="str">
        <f>CONCATENATE(Sales[[#This Row],[region]],Sales[[#This Row],[storetype]])</f>
        <v>2C</v>
      </c>
      <c r="L5680" s="4">
        <f>INDEX(RegionStoreCount[Store Count],MATCH(Sales[[#This Row],[RegionStoretype]],RegionStoreCount[Region/Type],0))</f>
        <v>1</v>
      </c>
      <c r="M5680" s="4">
        <f>AND(Sales[[#This Row],[date]]&lt;=TY_YTDMax,Sales[[#This Row],[date]]&gt;=TY_YTDMin)*Sales[[#This Row],[sales]]</f>
        <v>46267.636300000006</v>
      </c>
      <c r="N5680" s="4">
        <f>AND(Sales[[#This Row],[date]]&lt;=LY_YTDMax,Sales[[#This Row],[date]]&gt;=LY_YTDMin)*Sales[[#This Row],[sales]]</f>
        <v>0</v>
      </c>
      <c r="O5680" s="4">
        <f>AND(Sales[[#This Row],[date]]&gt;=YoY_Min,Sales[[#This Row],[date]]&lt;=TY_YTDMax)*(Sales[[#This Row],[sales]]/Sales[[#This Row],[sqft]])</f>
        <v>0.29734984768637535</v>
      </c>
      <c r="P5680" s="4">
        <f>SUMIF(Sales[RegionStoretype],Sales[[#This Row],[RegionStoretype]],Sales[YoY_SSF])/Sales[[#This Row],[Region_TypeCount]]</f>
        <v>44.537621913239086</v>
      </c>
    </row>
    <row r="5681" spans="1:16" x14ac:dyDescent="0.25">
      <c r="A5681" s="1">
        <v>43126</v>
      </c>
      <c r="B5681">
        <v>38</v>
      </c>
      <c r="C5681">
        <v>16</v>
      </c>
      <c r="D5681">
        <v>6677.5059999999994</v>
      </c>
      <c r="E5681">
        <f>INDEX(Stores[region],MATCH(Sales[[#This Row],[store_no]],Stores[store_no],0))</f>
        <v>2</v>
      </c>
      <c r="F5681" t="str">
        <f>INDEX(Stores[storetype],MATCH(Sales[[#This Row],[store_no]],Stores[store_no],0))</f>
        <v>C</v>
      </c>
      <c r="G5681" t="str">
        <f>INDEX(Stores[location_city],MATCH(Sales[[#This Row],[store_no]],Stores[store_no],0))</f>
        <v>Hinsdale</v>
      </c>
      <c r="H5681" t="str">
        <f>INDEX(Stores[location_state],MATCH(Sales[[#This Row],[store_no]],Stores[store_no],0))</f>
        <v>Illinois</v>
      </c>
      <c r="I5681">
        <f>INDEX(Stores[sqft],MATCH(Sales[[#This Row],[store_no]],Stores[store_no],0))</f>
        <v>155600</v>
      </c>
      <c r="J5681" s="4" t="str">
        <f>INDEX(Departments[dept_name],MATCH(Sales[[#This Row],[dept_no]],Departments[dept_no],0))</f>
        <v>Outdoors</v>
      </c>
      <c r="K5681" s="4" t="str">
        <f>CONCATENATE(Sales[[#This Row],[region]],Sales[[#This Row],[storetype]])</f>
        <v>2C</v>
      </c>
      <c r="L5681" s="4">
        <f>INDEX(RegionStoreCount[Store Count],MATCH(Sales[[#This Row],[RegionStoretype]],RegionStoreCount[Region/Type],0))</f>
        <v>1</v>
      </c>
      <c r="M5681" s="4">
        <f>AND(Sales[[#This Row],[date]]&lt;=TY_YTDMax,Sales[[#This Row],[date]]&gt;=TY_YTDMin)*Sales[[#This Row],[sales]]</f>
        <v>6677.5059999999994</v>
      </c>
      <c r="N5681" s="4">
        <f>AND(Sales[[#This Row],[date]]&lt;=LY_YTDMax,Sales[[#This Row],[date]]&gt;=LY_YTDMin)*Sales[[#This Row],[sales]]</f>
        <v>0</v>
      </c>
      <c r="O5681" s="4">
        <f>AND(Sales[[#This Row],[date]]&gt;=YoY_Min,Sales[[#This Row],[date]]&lt;=TY_YTDMax)*(Sales[[#This Row],[sales]]/Sales[[#This Row],[sqft]])</f>
        <v>4.291456298200514E-2</v>
      </c>
      <c r="P5681" s="4">
        <f>SUMIF(Sales[RegionStoretype],Sales[[#This Row],[RegionStoretype]],Sales[YoY_SSF])/Sales[[#This Row],[Region_TypeCount]]</f>
        <v>44.537621913239086</v>
      </c>
    </row>
    <row r="5682" spans="1:16" x14ac:dyDescent="0.25">
      <c r="A5682" s="1">
        <v>43126</v>
      </c>
      <c r="B5682">
        <v>38</v>
      </c>
      <c r="C5682">
        <v>17</v>
      </c>
      <c r="D5682">
        <v>43937.129100000006</v>
      </c>
      <c r="E5682">
        <f>INDEX(Stores[region],MATCH(Sales[[#This Row],[store_no]],Stores[store_no],0))</f>
        <v>2</v>
      </c>
      <c r="F5682" t="str">
        <f>INDEX(Stores[storetype],MATCH(Sales[[#This Row],[store_no]],Stores[store_no],0))</f>
        <v>C</v>
      </c>
      <c r="G5682" t="str">
        <f>INDEX(Stores[location_city],MATCH(Sales[[#This Row],[store_no]],Stores[store_no],0))</f>
        <v>Hinsdale</v>
      </c>
      <c r="H5682" t="str">
        <f>INDEX(Stores[location_state],MATCH(Sales[[#This Row],[store_no]],Stores[store_no],0))</f>
        <v>Illinois</v>
      </c>
      <c r="I5682">
        <f>INDEX(Stores[sqft],MATCH(Sales[[#This Row],[store_no]],Stores[store_no],0))</f>
        <v>155600</v>
      </c>
      <c r="J5682" s="4" t="str">
        <f>INDEX(Departments[dept_name],MATCH(Sales[[#This Row],[dept_no]],Departments[dept_no],0))</f>
        <v>Shoes</v>
      </c>
      <c r="K5682" s="4" t="str">
        <f>CONCATENATE(Sales[[#This Row],[region]],Sales[[#This Row],[storetype]])</f>
        <v>2C</v>
      </c>
      <c r="L5682" s="4">
        <f>INDEX(RegionStoreCount[Store Count],MATCH(Sales[[#This Row],[RegionStoretype]],RegionStoreCount[Region/Type],0))</f>
        <v>1</v>
      </c>
      <c r="M5682" s="4">
        <f>AND(Sales[[#This Row],[date]]&lt;=TY_YTDMax,Sales[[#This Row],[date]]&gt;=TY_YTDMin)*Sales[[#This Row],[sales]]</f>
        <v>43937.129100000006</v>
      </c>
      <c r="N5682" s="4">
        <f>AND(Sales[[#This Row],[date]]&lt;=LY_YTDMax,Sales[[#This Row],[date]]&gt;=LY_YTDMin)*Sales[[#This Row],[sales]]</f>
        <v>0</v>
      </c>
      <c r="O5682" s="4">
        <f>AND(Sales[[#This Row],[date]]&gt;=YoY_Min,Sales[[#This Row],[date]]&lt;=TY_YTDMax)*(Sales[[#This Row],[sales]]/Sales[[#This Row],[sqft]])</f>
        <v>0.28237229498714655</v>
      </c>
      <c r="P5682" s="4">
        <f>SUMIF(Sales[RegionStoretype],Sales[[#This Row],[RegionStoretype]],Sales[YoY_SSF])/Sales[[#This Row],[Region_TypeCount]]</f>
        <v>44.537621913239086</v>
      </c>
    </row>
    <row r="5683" spans="1:16" x14ac:dyDescent="0.25">
      <c r="A5683" s="1">
        <v>43133</v>
      </c>
      <c r="B5683">
        <v>1</v>
      </c>
      <c r="C5683">
        <v>10</v>
      </c>
      <c r="D5683">
        <v>50979.018799999991</v>
      </c>
      <c r="E5683">
        <f>INDEX(Stores[region],MATCH(Sales[[#This Row],[store_no]],Stores[store_no],0))</f>
        <v>1</v>
      </c>
      <c r="F5683" t="str">
        <f>INDEX(Stores[storetype],MATCH(Sales[[#This Row],[store_no]],Stores[store_no],0))</f>
        <v>A</v>
      </c>
      <c r="G5683" t="str">
        <f>INDEX(Stores[location_city],MATCH(Sales[[#This Row],[store_no]],Stores[store_no],0))</f>
        <v>Ann Arbor</v>
      </c>
      <c r="H5683" t="str">
        <f>INDEX(Stores[location_state],MATCH(Sales[[#This Row],[store_no]],Stores[store_no],0))</f>
        <v>Michigan</v>
      </c>
      <c r="I5683">
        <f>INDEX(Stores[sqft],MATCH(Sales[[#This Row],[store_no]],Stores[store_no],0))</f>
        <v>100600</v>
      </c>
      <c r="J5683" s="4" t="str">
        <f>INDEX(Departments[dept_name],MATCH(Sales[[#This Row],[dept_no]],Departments[dept_no],0))</f>
        <v>Health</v>
      </c>
      <c r="K5683" s="4" t="str">
        <f>CONCATENATE(Sales[[#This Row],[region]],Sales[[#This Row],[storetype]])</f>
        <v>1A</v>
      </c>
      <c r="L5683" s="4">
        <f>INDEX(RegionStoreCount[Store Count],MATCH(Sales[[#This Row],[RegionStoretype]],RegionStoreCount[Region/Type],0))</f>
        <v>5</v>
      </c>
      <c r="M5683" s="4">
        <f>AND(Sales[[#This Row],[date]]&lt;=TY_YTDMax,Sales[[#This Row],[date]]&gt;=TY_YTDMin)*Sales[[#This Row],[sales]]</f>
        <v>50979.018799999991</v>
      </c>
      <c r="N5683" s="4">
        <f>AND(Sales[[#This Row],[date]]&lt;=LY_YTDMax,Sales[[#This Row],[date]]&gt;=LY_YTDMin)*Sales[[#This Row],[sales]]</f>
        <v>0</v>
      </c>
      <c r="O5683" s="4">
        <f>AND(Sales[[#This Row],[date]]&gt;=YoY_Min,Sales[[#This Row],[date]]&lt;=TY_YTDMax)*(Sales[[#This Row],[sales]]/Sales[[#This Row],[sqft]])</f>
        <v>0.50674968986083491</v>
      </c>
      <c r="P5683" s="4">
        <f>SUMIF(Sales[RegionStoretype],Sales[[#This Row],[RegionStoretype]],Sales[YoY_SSF])/Sales[[#This Row],[Region_TypeCount]]</f>
        <v>59.469551530910678</v>
      </c>
    </row>
    <row r="5684" spans="1:16" x14ac:dyDescent="0.25">
      <c r="A5684" s="1">
        <v>43133</v>
      </c>
      <c r="B5684">
        <v>1</v>
      </c>
      <c r="C5684">
        <v>20</v>
      </c>
      <c r="D5684">
        <v>156180.8002</v>
      </c>
      <c r="E5684">
        <f>INDEX(Stores[region],MATCH(Sales[[#This Row],[store_no]],Stores[store_no],0))</f>
        <v>1</v>
      </c>
      <c r="F5684" t="str">
        <f>INDEX(Stores[storetype],MATCH(Sales[[#This Row],[store_no]],Stores[store_no],0))</f>
        <v>A</v>
      </c>
      <c r="G5684" t="str">
        <f>INDEX(Stores[location_city],MATCH(Sales[[#This Row],[store_no]],Stores[store_no],0))</f>
        <v>Ann Arbor</v>
      </c>
      <c r="H5684" t="str">
        <f>INDEX(Stores[location_state],MATCH(Sales[[#This Row],[store_no]],Stores[store_no],0))</f>
        <v>Michigan</v>
      </c>
      <c r="I5684">
        <f>INDEX(Stores[sqft],MATCH(Sales[[#This Row],[store_no]],Stores[store_no],0))</f>
        <v>100600</v>
      </c>
      <c r="J5684" s="4" t="str">
        <f>INDEX(Departments[dept_name],MATCH(Sales[[#This Row],[dept_no]],Departments[dept_no],0))</f>
        <v>Toys</v>
      </c>
      <c r="K5684" s="4" t="str">
        <f>CONCATENATE(Sales[[#This Row],[region]],Sales[[#This Row],[storetype]])</f>
        <v>1A</v>
      </c>
      <c r="L5684" s="4">
        <f>INDEX(RegionStoreCount[Store Count],MATCH(Sales[[#This Row],[RegionStoretype]],RegionStoreCount[Region/Type],0))</f>
        <v>5</v>
      </c>
      <c r="M5684" s="4">
        <f>AND(Sales[[#This Row],[date]]&lt;=TY_YTDMax,Sales[[#This Row],[date]]&gt;=TY_YTDMin)*Sales[[#This Row],[sales]]</f>
        <v>156180.8002</v>
      </c>
      <c r="N5684" s="4">
        <f>AND(Sales[[#This Row],[date]]&lt;=LY_YTDMax,Sales[[#This Row],[date]]&gt;=LY_YTDMin)*Sales[[#This Row],[sales]]</f>
        <v>0</v>
      </c>
      <c r="O5684" s="4">
        <f>AND(Sales[[#This Row],[date]]&gt;=YoY_Min,Sales[[#This Row],[date]]&lt;=TY_YTDMax)*(Sales[[#This Row],[sales]]/Sales[[#This Row],[sqft]])</f>
        <v>1.5524930437375746</v>
      </c>
      <c r="P5684" s="4">
        <f>SUMIF(Sales[RegionStoretype],Sales[[#This Row],[RegionStoretype]],Sales[YoY_SSF])/Sales[[#This Row],[Region_TypeCount]]</f>
        <v>59.469551530910678</v>
      </c>
    </row>
    <row r="5685" spans="1:16" x14ac:dyDescent="0.25">
      <c r="A5685" s="1">
        <v>43133</v>
      </c>
      <c r="B5685">
        <v>2</v>
      </c>
      <c r="C5685">
        <v>11</v>
      </c>
      <c r="D5685">
        <v>64738.373000000007</v>
      </c>
      <c r="E5685">
        <f>INDEX(Stores[region],MATCH(Sales[[#This Row],[store_no]],Stores[store_no],0))</f>
        <v>3</v>
      </c>
      <c r="F5685" t="str">
        <f>INDEX(Stores[storetype],MATCH(Sales[[#This Row],[store_no]],Stores[store_no],0))</f>
        <v>A</v>
      </c>
      <c r="G5685" t="str">
        <f>INDEX(Stores[location_city],MATCH(Sales[[#This Row],[store_no]],Stores[store_no],0))</f>
        <v>Minneapolis</v>
      </c>
      <c r="H5685" t="str">
        <f>INDEX(Stores[location_state],MATCH(Sales[[#This Row],[store_no]],Stores[store_no],0))</f>
        <v>Minnesota</v>
      </c>
      <c r="I5685">
        <f>INDEX(Stores[sqft],MATCH(Sales[[#This Row],[store_no]],Stores[store_no],0))</f>
        <v>210400</v>
      </c>
      <c r="J5685" s="4" t="str">
        <f>INDEX(Departments[dept_name],MATCH(Sales[[#This Row],[dept_no]],Departments[dept_no],0))</f>
        <v>Home</v>
      </c>
      <c r="K5685" s="4" t="str">
        <f>CONCATENATE(Sales[[#This Row],[region]],Sales[[#This Row],[storetype]])</f>
        <v>3A</v>
      </c>
      <c r="L5685" s="4">
        <f>INDEX(RegionStoreCount[Store Count],MATCH(Sales[[#This Row],[RegionStoretype]],RegionStoreCount[Region/Type],0))</f>
        <v>9</v>
      </c>
      <c r="M5685" s="4">
        <f>AND(Sales[[#This Row],[date]]&lt;=TY_YTDMax,Sales[[#This Row],[date]]&gt;=TY_YTDMin)*Sales[[#This Row],[sales]]</f>
        <v>64738.373000000007</v>
      </c>
      <c r="N5685" s="4">
        <f>AND(Sales[[#This Row],[date]]&lt;=LY_YTDMax,Sales[[#This Row],[date]]&gt;=LY_YTDMin)*Sales[[#This Row],[sales]]</f>
        <v>0</v>
      </c>
      <c r="O5685" s="4">
        <f>AND(Sales[[#This Row],[date]]&gt;=YoY_Min,Sales[[#This Row],[date]]&lt;=TY_YTDMax)*(Sales[[#This Row],[sales]]/Sales[[#This Row],[sqft]])</f>
        <v>0.30769188688212928</v>
      </c>
      <c r="P5685" s="4">
        <f>SUMIF(Sales[RegionStoretype],Sales[[#This Row],[RegionStoretype]],Sales[YoY_SSF])/Sales[[#This Row],[Region_TypeCount]]</f>
        <v>53.603836561720975</v>
      </c>
    </row>
    <row r="5686" spans="1:16" x14ac:dyDescent="0.25">
      <c r="A5686" s="1">
        <v>43133</v>
      </c>
      <c r="B5686">
        <v>2</v>
      </c>
      <c r="C5686">
        <v>15</v>
      </c>
      <c r="D5686">
        <v>581.78569999999991</v>
      </c>
      <c r="E5686">
        <f>INDEX(Stores[region],MATCH(Sales[[#This Row],[store_no]],Stores[store_no],0))</f>
        <v>3</v>
      </c>
      <c r="F5686" t="str">
        <f>INDEX(Stores[storetype],MATCH(Sales[[#This Row],[store_no]],Stores[store_no],0))</f>
        <v>A</v>
      </c>
      <c r="G5686" t="str">
        <f>INDEX(Stores[location_city],MATCH(Sales[[#This Row],[store_no]],Stores[store_no],0))</f>
        <v>Minneapolis</v>
      </c>
      <c r="H5686" t="str">
        <f>INDEX(Stores[location_state],MATCH(Sales[[#This Row],[store_no]],Stores[store_no],0))</f>
        <v>Minnesota</v>
      </c>
      <c r="I5686">
        <f>INDEX(Stores[sqft],MATCH(Sales[[#This Row],[store_no]],Stores[store_no],0))</f>
        <v>210400</v>
      </c>
      <c r="J5686" s="4" t="str">
        <f>INDEX(Departments[dept_name],MATCH(Sales[[#This Row],[dept_no]],Departments[dept_no],0))</f>
        <v>Music</v>
      </c>
      <c r="K5686" s="4" t="str">
        <f>CONCATENATE(Sales[[#This Row],[region]],Sales[[#This Row],[storetype]])</f>
        <v>3A</v>
      </c>
      <c r="L5686" s="4">
        <f>INDEX(RegionStoreCount[Store Count],MATCH(Sales[[#This Row],[RegionStoretype]],RegionStoreCount[Region/Type],0))</f>
        <v>9</v>
      </c>
      <c r="M5686" s="4">
        <f>AND(Sales[[#This Row],[date]]&lt;=TY_YTDMax,Sales[[#This Row],[date]]&gt;=TY_YTDMin)*Sales[[#This Row],[sales]]</f>
        <v>581.78569999999991</v>
      </c>
      <c r="N5686" s="4">
        <f>AND(Sales[[#This Row],[date]]&lt;=LY_YTDMax,Sales[[#This Row],[date]]&gt;=LY_YTDMin)*Sales[[#This Row],[sales]]</f>
        <v>0</v>
      </c>
      <c r="O5686" s="4">
        <f>AND(Sales[[#This Row],[date]]&gt;=YoY_Min,Sales[[#This Row],[date]]&lt;=TY_YTDMax)*(Sales[[#This Row],[sales]]/Sales[[#This Row],[sqft]])</f>
        <v>2.7651411596958169E-3</v>
      </c>
      <c r="P5686" s="4">
        <f>SUMIF(Sales[RegionStoretype],Sales[[#This Row],[RegionStoretype]],Sales[YoY_SSF])/Sales[[#This Row],[Region_TypeCount]]</f>
        <v>53.603836561720975</v>
      </c>
    </row>
    <row r="5687" spans="1:16" x14ac:dyDescent="0.25">
      <c r="A5687" s="1">
        <v>43133</v>
      </c>
      <c r="B5687">
        <v>2</v>
      </c>
      <c r="C5687">
        <v>16</v>
      </c>
      <c r="D5687">
        <v>159994.79399999999</v>
      </c>
      <c r="E5687">
        <f>INDEX(Stores[region],MATCH(Sales[[#This Row],[store_no]],Stores[store_no],0))</f>
        <v>3</v>
      </c>
      <c r="F5687" t="str">
        <f>INDEX(Stores[storetype],MATCH(Sales[[#This Row],[store_no]],Stores[store_no],0))</f>
        <v>A</v>
      </c>
      <c r="G5687" t="str">
        <f>INDEX(Stores[location_city],MATCH(Sales[[#This Row],[store_no]],Stores[store_no],0))</f>
        <v>Minneapolis</v>
      </c>
      <c r="H5687" t="str">
        <f>INDEX(Stores[location_state],MATCH(Sales[[#This Row],[store_no]],Stores[store_no],0))</f>
        <v>Minnesota</v>
      </c>
      <c r="I5687">
        <f>INDEX(Stores[sqft],MATCH(Sales[[#This Row],[store_no]],Stores[store_no],0))</f>
        <v>210400</v>
      </c>
      <c r="J5687" s="4" t="str">
        <f>INDEX(Departments[dept_name],MATCH(Sales[[#This Row],[dept_no]],Departments[dept_no],0))</f>
        <v>Outdoors</v>
      </c>
      <c r="K5687" s="4" t="str">
        <f>CONCATENATE(Sales[[#This Row],[region]],Sales[[#This Row],[storetype]])</f>
        <v>3A</v>
      </c>
      <c r="L5687" s="4">
        <f>INDEX(RegionStoreCount[Store Count],MATCH(Sales[[#This Row],[RegionStoretype]],RegionStoreCount[Region/Type],0))</f>
        <v>9</v>
      </c>
      <c r="M5687" s="4">
        <f>AND(Sales[[#This Row],[date]]&lt;=TY_YTDMax,Sales[[#This Row],[date]]&gt;=TY_YTDMin)*Sales[[#This Row],[sales]]</f>
        <v>159994.79399999999</v>
      </c>
      <c r="N5687" s="4">
        <f>AND(Sales[[#This Row],[date]]&lt;=LY_YTDMax,Sales[[#This Row],[date]]&gt;=LY_YTDMin)*Sales[[#This Row],[sales]]</f>
        <v>0</v>
      </c>
      <c r="O5687" s="4">
        <f>AND(Sales[[#This Row],[date]]&gt;=YoY_Min,Sales[[#This Row],[date]]&lt;=TY_YTDMax)*(Sales[[#This Row],[sales]]/Sales[[#This Row],[sqft]])</f>
        <v>0.76043153041825096</v>
      </c>
      <c r="P5687" s="4">
        <f>SUMIF(Sales[RegionStoretype],Sales[[#This Row],[RegionStoretype]],Sales[YoY_SSF])/Sales[[#This Row],[Region_TypeCount]]</f>
        <v>53.603836561720975</v>
      </c>
    </row>
    <row r="5688" spans="1:16" x14ac:dyDescent="0.25">
      <c r="A5688" s="1">
        <v>43133</v>
      </c>
      <c r="B5688">
        <v>2</v>
      </c>
      <c r="C5688">
        <v>20</v>
      </c>
      <c r="D5688">
        <v>113213.891</v>
      </c>
      <c r="E5688">
        <f>INDEX(Stores[region],MATCH(Sales[[#This Row],[store_no]],Stores[store_no],0))</f>
        <v>3</v>
      </c>
      <c r="F5688" t="str">
        <f>INDEX(Stores[storetype],MATCH(Sales[[#This Row],[store_no]],Stores[store_no],0))</f>
        <v>A</v>
      </c>
      <c r="G5688" t="str">
        <f>INDEX(Stores[location_city],MATCH(Sales[[#This Row],[store_no]],Stores[store_no],0))</f>
        <v>Minneapolis</v>
      </c>
      <c r="H5688" t="str">
        <f>INDEX(Stores[location_state],MATCH(Sales[[#This Row],[store_no]],Stores[store_no],0))</f>
        <v>Minnesota</v>
      </c>
      <c r="I5688">
        <f>INDEX(Stores[sqft],MATCH(Sales[[#This Row],[store_no]],Stores[store_no],0))</f>
        <v>210400</v>
      </c>
      <c r="J5688" s="4" t="str">
        <f>INDEX(Departments[dept_name],MATCH(Sales[[#This Row],[dept_no]],Departments[dept_no],0))</f>
        <v>Toys</v>
      </c>
      <c r="K5688" s="4" t="str">
        <f>CONCATENATE(Sales[[#This Row],[region]],Sales[[#This Row],[storetype]])</f>
        <v>3A</v>
      </c>
      <c r="L5688" s="4">
        <f>INDEX(RegionStoreCount[Store Count],MATCH(Sales[[#This Row],[RegionStoretype]],RegionStoreCount[Region/Type],0))</f>
        <v>9</v>
      </c>
      <c r="M5688" s="4">
        <f>AND(Sales[[#This Row],[date]]&lt;=TY_YTDMax,Sales[[#This Row],[date]]&gt;=TY_YTDMin)*Sales[[#This Row],[sales]]</f>
        <v>113213.891</v>
      </c>
      <c r="N5688" s="4">
        <f>AND(Sales[[#This Row],[date]]&lt;=LY_YTDMax,Sales[[#This Row],[date]]&gt;=LY_YTDMin)*Sales[[#This Row],[sales]]</f>
        <v>0</v>
      </c>
      <c r="O5688" s="4">
        <f>AND(Sales[[#This Row],[date]]&gt;=YoY_Min,Sales[[#This Row],[date]]&lt;=TY_YTDMax)*(Sales[[#This Row],[sales]]/Sales[[#This Row],[sqft]])</f>
        <v>0.5380888355513308</v>
      </c>
      <c r="P5688" s="4">
        <f>SUMIF(Sales[RegionStoretype],Sales[[#This Row],[RegionStoretype]],Sales[YoY_SSF])/Sales[[#This Row],[Region_TypeCount]]</f>
        <v>53.603836561720975</v>
      </c>
    </row>
    <row r="5689" spans="1:16" x14ac:dyDescent="0.25">
      <c r="A5689" s="1">
        <v>43133</v>
      </c>
      <c r="B5689">
        <v>3</v>
      </c>
      <c r="C5689">
        <v>16</v>
      </c>
      <c r="D5689">
        <v>91088.443400000004</v>
      </c>
      <c r="E5689">
        <f>INDEX(Stores[region],MATCH(Sales[[#This Row],[store_no]],Stores[store_no],0))</f>
        <v>1</v>
      </c>
      <c r="F5689" t="str">
        <f>INDEX(Stores[storetype],MATCH(Sales[[#This Row],[store_no]],Stores[store_no],0))</f>
        <v>B</v>
      </c>
      <c r="G5689" t="str">
        <f>INDEX(Stores[location_city],MATCH(Sales[[#This Row],[store_no]],Stores[store_no],0))</f>
        <v>Detroit</v>
      </c>
      <c r="H5689" t="str">
        <f>INDEX(Stores[location_state],MATCH(Sales[[#This Row],[store_no]],Stores[store_no],0))</f>
        <v>Michigan</v>
      </c>
      <c r="I5689">
        <f>INDEX(Stores[sqft],MATCH(Sales[[#This Row],[store_no]],Stores[store_no],0))</f>
        <v>114500</v>
      </c>
      <c r="J5689" s="4" t="str">
        <f>INDEX(Departments[dept_name],MATCH(Sales[[#This Row],[dept_no]],Departments[dept_no],0))</f>
        <v>Outdoors</v>
      </c>
      <c r="K5689" s="4" t="str">
        <f>CONCATENATE(Sales[[#This Row],[region]],Sales[[#This Row],[storetype]])</f>
        <v>1B</v>
      </c>
      <c r="L5689" s="4">
        <f>INDEX(RegionStoreCount[Store Count],MATCH(Sales[[#This Row],[RegionStoretype]],RegionStoreCount[Region/Type],0))</f>
        <v>5</v>
      </c>
      <c r="M5689" s="4">
        <f>AND(Sales[[#This Row],[date]]&lt;=TY_YTDMax,Sales[[#This Row],[date]]&gt;=TY_YTDMin)*Sales[[#This Row],[sales]]</f>
        <v>91088.443400000004</v>
      </c>
      <c r="N5689" s="4">
        <f>AND(Sales[[#This Row],[date]]&lt;=LY_YTDMax,Sales[[#This Row],[date]]&gt;=LY_YTDMin)*Sales[[#This Row],[sales]]</f>
        <v>0</v>
      </c>
      <c r="O5689" s="4">
        <f>AND(Sales[[#This Row],[date]]&gt;=YoY_Min,Sales[[#This Row],[date]]&lt;=TY_YTDMax)*(Sales[[#This Row],[sales]]/Sales[[#This Row],[sqft]])</f>
        <v>0.79553225676855899</v>
      </c>
      <c r="P5689" s="4">
        <f>SUMIF(Sales[RegionStoretype],Sales[[#This Row],[RegionStoretype]],Sales[YoY_SSF])/Sales[[#This Row],[Region_TypeCount]]</f>
        <v>68.518982968140051</v>
      </c>
    </row>
    <row r="5690" spans="1:16" x14ac:dyDescent="0.25">
      <c r="A5690" s="1">
        <v>43133</v>
      </c>
      <c r="B5690">
        <v>3</v>
      </c>
      <c r="C5690">
        <v>17</v>
      </c>
      <c r="D5690">
        <v>200765.04810000001</v>
      </c>
      <c r="E5690">
        <f>INDEX(Stores[region],MATCH(Sales[[#This Row],[store_no]],Stores[store_no],0))</f>
        <v>1</v>
      </c>
      <c r="F5690" t="str">
        <f>INDEX(Stores[storetype],MATCH(Sales[[#This Row],[store_no]],Stores[store_no],0))</f>
        <v>B</v>
      </c>
      <c r="G5690" t="str">
        <f>INDEX(Stores[location_city],MATCH(Sales[[#This Row],[store_no]],Stores[store_no],0))</f>
        <v>Detroit</v>
      </c>
      <c r="H5690" t="str">
        <f>INDEX(Stores[location_state],MATCH(Sales[[#This Row],[store_no]],Stores[store_no],0))</f>
        <v>Michigan</v>
      </c>
      <c r="I5690">
        <f>INDEX(Stores[sqft],MATCH(Sales[[#This Row],[store_no]],Stores[store_no],0))</f>
        <v>114500</v>
      </c>
      <c r="J5690" s="4" t="str">
        <f>INDEX(Departments[dept_name],MATCH(Sales[[#This Row],[dept_no]],Departments[dept_no],0))</f>
        <v>Shoes</v>
      </c>
      <c r="K5690" s="4" t="str">
        <f>CONCATENATE(Sales[[#This Row],[region]],Sales[[#This Row],[storetype]])</f>
        <v>1B</v>
      </c>
      <c r="L5690" s="4">
        <f>INDEX(RegionStoreCount[Store Count],MATCH(Sales[[#This Row],[RegionStoretype]],RegionStoreCount[Region/Type],0))</f>
        <v>5</v>
      </c>
      <c r="M5690" s="4">
        <f>AND(Sales[[#This Row],[date]]&lt;=TY_YTDMax,Sales[[#This Row],[date]]&gt;=TY_YTDMin)*Sales[[#This Row],[sales]]</f>
        <v>200765.04810000001</v>
      </c>
      <c r="N5690" s="4">
        <f>AND(Sales[[#This Row],[date]]&lt;=LY_YTDMax,Sales[[#This Row],[date]]&gt;=LY_YTDMin)*Sales[[#This Row],[sales]]</f>
        <v>0</v>
      </c>
      <c r="O5690" s="4">
        <f>AND(Sales[[#This Row],[date]]&gt;=YoY_Min,Sales[[#This Row],[date]]&lt;=TY_YTDMax)*(Sales[[#This Row],[sales]]/Sales[[#This Row],[sqft]])</f>
        <v>1.7534065336244542</v>
      </c>
      <c r="P5690" s="4">
        <f>SUMIF(Sales[RegionStoretype],Sales[[#This Row],[RegionStoretype]],Sales[YoY_SSF])/Sales[[#This Row],[Region_TypeCount]]</f>
        <v>68.518982968140051</v>
      </c>
    </row>
    <row r="5691" spans="1:16" x14ac:dyDescent="0.25">
      <c r="A5691" s="1">
        <v>43133</v>
      </c>
      <c r="B5691">
        <v>4</v>
      </c>
      <c r="C5691">
        <v>18</v>
      </c>
      <c r="D5691">
        <v>3090.2968000000001</v>
      </c>
      <c r="E5691">
        <f>INDEX(Stores[region],MATCH(Sales[[#This Row],[store_no]],Stores[store_no],0))</f>
        <v>1</v>
      </c>
      <c r="F5691" t="str">
        <f>INDEX(Stores[storetype],MATCH(Sales[[#This Row],[store_no]],Stores[store_no],0))</f>
        <v>A</v>
      </c>
      <c r="G5691" t="str">
        <f>INDEX(Stores[location_city],MATCH(Sales[[#This Row],[store_no]],Stores[store_no],0))</f>
        <v>Cincinnati</v>
      </c>
      <c r="H5691" t="str">
        <f>INDEX(Stores[location_state],MATCH(Sales[[#This Row],[store_no]],Stores[store_no],0))</f>
        <v>Ohio</v>
      </c>
      <c r="I5691">
        <f>INDEX(Stores[sqft],MATCH(Sales[[#This Row],[store_no]],Stores[store_no],0))</f>
        <v>127800</v>
      </c>
      <c r="J5691" s="4" t="str">
        <f>INDEX(Departments[dept_name],MATCH(Sales[[#This Row],[dept_no]],Departments[dept_no],0))</f>
        <v>Sports</v>
      </c>
      <c r="K5691" s="4" t="str">
        <f>CONCATENATE(Sales[[#This Row],[region]],Sales[[#This Row],[storetype]])</f>
        <v>1A</v>
      </c>
      <c r="L5691" s="4">
        <f>INDEX(RegionStoreCount[Store Count],MATCH(Sales[[#This Row],[RegionStoretype]],RegionStoreCount[Region/Type],0))</f>
        <v>5</v>
      </c>
      <c r="M5691" s="4">
        <f>AND(Sales[[#This Row],[date]]&lt;=TY_YTDMax,Sales[[#This Row],[date]]&gt;=TY_YTDMin)*Sales[[#This Row],[sales]]</f>
        <v>3090.2968000000001</v>
      </c>
      <c r="N5691" s="4">
        <f>AND(Sales[[#This Row],[date]]&lt;=LY_YTDMax,Sales[[#This Row],[date]]&gt;=LY_YTDMin)*Sales[[#This Row],[sales]]</f>
        <v>0</v>
      </c>
      <c r="O5691" s="4">
        <f>AND(Sales[[#This Row],[date]]&gt;=YoY_Min,Sales[[#This Row],[date]]&lt;=TY_YTDMax)*(Sales[[#This Row],[sales]]/Sales[[#This Row],[sqft]])</f>
        <v>2.418072613458529E-2</v>
      </c>
      <c r="P5691" s="4">
        <f>SUMIF(Sales[RegionStoretype],Sales[[#This Row],[RegionStoretype]],Sales[YoY_SSF])/Sales[[#This Row],[Region_TypeCount]]</f>
        <v>59.469551530910678</v>
      </c>
    </row>
    <row r="5692" spans="1:16" x14ac:dyDescent="0.25">
      <c r="A5692" s="1">
        <v>43133</v>
      </c>
      <c r="B5692">
        <v>5</v>
      </c>
      <c r="C5692">
        <v>10</v>
      </c>
      <c r="D5692">
        <v>34411.992699999995</v>
      </c>
      <c r="E5692">
        <f>INDEX(Stores[region],MATCH(Sales[[#This Row],[store_no]],Stores[store_no],0))</f>
        <v>1</v>
      </c>
      <c r="F5692" t="str">
        <f>INDEX(Stores[storetype],MATCH(Sales[[#This Row],[store_no]],Stores[store_no],0))</f>
        <v>B</v>
      </c>
      <c r="G5692" t="str">
        <f>INDEX(Stores[location_city],MATCH(Sales[[#This Row],[store_no]],Stores[store_no],0))</f>
        <v>Bloomington</v>
      </c>
      <c r="H5692" t="str">
        <f>INDEX(Stores[location_state],MATCH(Sales[[#This Row],[store_no]],Stores[store_no],0))</f>
        <v>Indiana</v>
      </c>
      <c r="I5692">
        <f>INDEX(Stores[sqft],MATCH(Sales[[#This Row],[store_no]],Stores[store_no],0))</f>
        <v>114500</v>
      </c>
      <c r="J5692" s="4" t="str">
        <f>INDEX(Departments[dept_name],MATCH(Sales[[#This Row],[dept_no]],Departments[dept_no],0))</f>
        <v>Health</v>
      </c>
      <c r="K5692" s="4" t="str">
        <f>CONCATENATE(Sales[[#This Row],[region]],Sales[[#This Row],[storetype]])</f>
        <v>1B</v>
      </c>
      <c r="L5692" s="4">
        <f>INDEX(RegionStoreCount[Store Count],MATCH(Sales[[#This Row],[RegionStoretype]],RegionStoreCount[Region/Type],0))</f>
        <v>5</v>
      </c>
      <c r="M5692" s="4">
        <f>AND(Sales[[#This Row],[date]]&lt;=TY_YTDMax,Sales[[#This Row],[date]]&gt;=TY_YTDMin)*Sales[[#This Row],[sales]]</f>
        <v>34411.992699999995</v>
      </c>
      <c r="N5692" s="4">
        <f>AND(Sales[[#This Row],[date]]&lt;=LY_YTDMax,Sales[[#This Row],[date]]&gt;=LY_YTDMin)*Sales[[#This Row],[sales]]</f>
        <v>0</v>
      </c>
      <c r="O5692" s="4">
        <f>AND(Sales[[#This Row],[date]]&gt;=YoY_Min,Sales[[#This Row],[date]]&lt;=TY_YTDMax)*(Sales[[#This Row],[sales]]/Sales[[#This Row],[sqft]])</f>
        <v>0.30054142096069864</v>
      </c>
      <c r="P5692" s="4">
        <f>SUMIF(Sales[RegionStoretype],Sales[[#This Row],[RegionStoretype]],Sales[YoY_SSF])/Sales[[#This Row],[Region_TypeCount]]</f>
        <v>68.518982968140051</v>
      </c>
    </row>
    <row r="5693" spans="1:16" x14ac:dyDescent="0.25">
      <c r="A5693" s="1">
        <v>43133</v>
      </c>
      <c r="B5693">
        <v>5</v>
      </c>
      <c r="C5693">
        <v>12</v>
      </c>
      <c r="D5693">
        <v>268734.24590000004</v>
      </c>
      <c r="E5693">
        <f>INDEX(Stores[region],MATCH(Sales[[#This Row],[store_no]],Stores[store_no],0))</f>
        <v>1</v>
      </c>
      <c r="F5693" t="str">
        <f>INDEX(Stores[storetype],MATCH(Sales[[#This Row],[store_no]],Stores[store_no],0))</f>
        <v>B</v>
      </c>
      <c r="G5693" t="str">
        <f>INDEX(Stores[location_city],MATCH(Sales[[#This Row],[store_no]],Stores[store_no],0))</f>
        <v>Bloomington</v>
      </c>
      <c r="H5693" t="str">
        <f>INDEX(Stores[location_state],MATCH(Sales[[#This Row],[store_no]],Stores[store_no],0))</f>
        <v>Indiana</v>
      </c>
      <c r="I5693">
        <f>INDEX(Stores[sqft],MATCH(Sales[[#This Row],[store_no]],Stores[store_no],0))</f>
        <v>114500</v>
      </c>
      <c r="J5693" s="4" t="str">
        <f>INDEX(Departments[dept_name],MATCH(Sales[[#This Row],[dept_no]],Departments[dept_no],0))</f>
        <v>Jewelery</v>
      </c>
      <c r="K5693" s="4" t="str">
        <f>CONCATENATE(Sales[[#This Row],[region]],Sales[[#This Row],[storetype]])</f>
        <v>1B</v>
      </c>
      <c r="L5693" s="4">
        <f>INDEX(RegionStoreCount[Store Count],MATCH(Sales[[#This Row],[RegionStoretype]],RegionStoreCount[Region/Type],0))</f>
        <v>5</v>
      </c>
      <c r="M5693" s="4">
        <f>AND(Sales[[#This Row],[date]]&lt;=TY_YTDMax,Sales[[#This Row],[date]]&gt;=TY_YTDMin)*Sales[[#This Row],[sales]]</f>
        <v>268734.24590000004</v>
      </c>
      <c r="N5693" s="4">
        <f>AND(Sales[[#This Row],[date]]&lt;=LY_YTDMax,Sales[[#This Row],[date]]&gt;=LY_YTDMin)*Sales[[#This Row],[sales]]</f>
        <v>0</v>
      </c>
      <c r="O5693" s="4">
        <f>AND(Sales[[#This Row],[date]]&gt;=YoY_Min,Sales[[#This Row],[date]]&lt;=TY_YTDMax)*(Sales[[#This Row],[sales]]/Sales[[#This Row],[sqft]])</f>
        <v>2.347023981659389</v>
      </c>
      <c r="P5693" s="4">
        <f>SUMIF(Sales[RegionStoretype],Sales[[#This Row],[RegionStoretype]],Sales[YoY_SSF])/Sales[[#This Row],[Region_TypeCount]]</f>
        <v>68.518982968140051</v>
      </c>
    </row>
    <row r="5694" spans="1:16" x14ac:dyDescent="0.25">
      <c r="A5694" s="1">
        <v>43133</v>
      </c>
      <c r="B5694">
        <v>6</v>
      </c>
      <c r="C5694">
        <v>3</v>
      </c>
      <c r="D5694">
        <v>160552.82500000001</v>
      </c>
      <c r="E5694">
        <f>INDEX(Stores[region],MATCH(Sales[[#This Row],[store_no]],Stores[store_no],0))</f>
        <v>3</v>
      </c>
      <c r="F5694" t="str">
        <f>INDEX(Stores[storetype],MATCH(Sales[[#This Row],[store_no]],Stores[store_no],0))</f>
        <v>A</v>
      </c>
      <c r="G5694" t="str">
        <f>INDEX(Stores[location_city],MATCH(Sales[[#This Row],[store_no]],Stores[store_no],0))</f>
        <v>Green Bay</v>
      </c>
      <c r="H5694" t="str">
        <f>INDEX(Stores[location_state],MATCH(Sales[[#This Row],[store_no]],Stores[store_no],0))</f>
        <v>Wisconsin</v>
      </c>
      <c r="I5694">
        <f>INDEX(Stores[sqft],MATCH(Sales[[#This Row],[store_no]],Stores[store_no],0))</f>
        <v>138800</v>
      </c>
      <c r="J5694" s="4" t="str">
        <f>INDEX(Departments[dept_name],MATCH(Sales[[#This Row],[dept_no]],Departments[dept_no],0))</f>
        <v>Beauty</v>
      </c>
      <c r="K5694" s="4" t="str">
        <f>CONCATENATE(Sales[[#This Row],[region]],Sales[[#This Row],[storetype]])</f>
        <v>3A</v>
      </c>
      <c r="L5694" s="4">
        <f>INDEX(RegionStoreCount[Store Count],MATCH(Sales[[#This Row],[RegionStoretype]],RegionStoreCount[Region/Type],0))</f>
        <v>9</v>
      </c>
      <c r="M5694" s="4">
        <f>AND(Sales[[#This Row],[date]]&lt;=TY_YTDMax,Sales[[#This Row],[date]]&gt;=TY_YTDMin)*Sales[[#This Row],[sales]]</f>
        <v>160552.82500000001</v>
      </c>
      <c r="N5694" s="4">
        <f>AND(Sales[[#This Row],[date]]&lt;=LY_YTDMax,Sales[[#This Row],[date]]&gt;=LY_YTDMin)*Sales[[#This Row],[sales]]</f>
        <v>0</v>
      </c>
      <c r="O5694" s="4">
        <f>AND(Sales[[#This Row],[date]]&gt;=YoY_Min,Sales[[#This Row],[date]]&lt;=TY_YTDMax)*(Sales[[#This Row],[sales]]/Sales[[#This Row],[sqft]])</f>
        <v>1.1567206412103748</v>
      </c>
      <c r="P5694" s="4">
        <f>SUMIF(Sales[RegionStoretype],Sales[[#This Row],[RegionStoretype]],Sales[YoY_SSF])/Sales[[#This Row],[Region_TypeCount]]</f>
        <v>53.603836561720975</v>
      </c>
    </row>
    <row r="5695" spans="1:16" x14ac:dyDescent="0.25">
      <c r="A5695" s="1">
        <v>43133</v>
      </c>
      <c r="B5695">
        <v>6</v>
      </c>
      <c r="C5695">
        <v>7</v>
      </c>
      <c r="D5695">
        <v>87398.229399999997</v>
      </c>
      <c r="E5695">
        <f>INDEX(Stores[region],MATCH(Sales[[#This Row],[store_no]],Stores[store_no],0))</f>
        <v>3</v>
      </c>
      <c r="F5695" t="str">
        <f>INDEX(Stores[storetype],MATCH(Sales[[#This Row],[store_no]],Stores[store_no],0))</f>
        <v>A</v>
      </c>
      <c r="G5695" t="str">
        <f>INDEX(Stores[location_city],MATCH(Sales[[#This Row],[store_no]],Stores[store_no],0))</f>
        <v>Green Bay</v>
      </c>
      <c r="H5695" t="str">
        <f>INDEX(Stores[location_state],MATCH(Sales[[#This Row],[store_no]],Stores[store_no],0))</f>
        <v>Wisconsin</v>
      </c>
      <c r="I5695">
        <f>INDEX(Stores[sqft],MATCH(Sales[[#This Row],[store_no]],Stores[store_no],0))</f>
        <v>138800</v>
      </c>
      <c r="J5695" s="4" t="str">
        <f>INDEX(Departments[dept_name],MATCH(Sales[[#This Row],[dept_no]],Departments[dept_no],0))</f>
        <v>Electronics</v>
      </c>
      <c r="K5695" s="4" t="str">
        <f>CONCATENATE(Sales[[#This Row],[region]],Sales[[#This Row],[storetype]])</f>
        <v>3A</v>
      </c>
      <c r="L5695" s="4">
        <f>INDEX(RegionStoreCount[Store Count],MATCH(Sales[[#This Row],[RegionStoretype]],RegionStoreCount[Region/Type],0))</f>
        <v>9</v>
      </c>
      <c r="M5695" s="4">
        <f>AND(Sales[[#This Row],[date]]&lt;=TY_YTDMax,Sales[[#This Row],[date]]&gt;=TY_YTDMin)*Sales[[#This Row],[sales]]</f>
        <v>87398.229399999997</v>
      </c>
      <c r="N5695" s="4">
        <f>AND(Sales[[#This Row],[date]]&lt;=LY_YTDMax,Sales[[#This Row],[date]]&gt;=LY_YTDMin)*Sales[[#This Row],[sales]]</f>
        <v>0</v>
      </c>
      <c r="O5695" s="4">
        <f>AND(Sales[[#This Row],[date]]&gt;=YoY_Min,Sales[[#This Row],[date]]&lt;=TY_YTDMax)*(Sales[[#This Row],[sales]]/Sales[[#This Row],[sqft]])</f>
        <v>0.62967024063400578</v>
      </c>
      <c r="P5695" s="4">
        <f>SUMIF(Sales[RegionStoretype],Sales[[#This Row],[RegionStoretype]],Sales[YoY_SSF])/Sales[[#This Row],[Region_TypeCount]]</f>
        <v>53.603836561720975</v>
      </c>
    </row>
    <row r="5696" spans="1:16" x14ac:dyDescent="0.25">
      <c r="A5696" s="1">
        <v>43133</v>
      </c>
      <c r="B5696">
        <v>6</v>
      </c>
      <c r="C5696">
        <v>8</v>
      </c>
      <c r="D5696">
        <v>36914.748599999999</v>
      </c>
      <c r="E5696">
        <f>INDEX(Stores[region],MATCH(Sales[[#This Row],[store_no]],Stores[store_no],0))</f>
        <v>3</v>
      </c>
      <c r="F5696" t="str">
        <f>INDEX(Stores[storetype],MATCH(Sales[[#This Row],[store_no]],Stores[store_no],0))</f>
        <v>A</v>
      </c>
      <c r="G5696" t="str">
        <f>INDEX(Stores[location_city],MATCH(Sales[[#This Row],[store_no]],Stores[store_no],0))</f>
        <v>Green Bay</v>
      </c>
      <c r="H5696" t="str">
        <f>INDEX(Stores[location_state],MATCH(Sales[[#This Row],[store_no]],Stores[store_no],0))</f>
        <v>Wisconsin</v>
      </c>
      <c r="I5696">
        <f>INDEX(Stores[sqft],MATCH(Sales[[#This Row],[store_no]],Stores[store_no],0))</f>
        <v>138800</v>
      </c>
      <c r="J5696" s="4" t="str">
        <f>INDEX(Departments[dept_name],MATCH(Sales[[#This Row],[dept_no]],Departments[dept_no],0))</f>
        <v>Games</v>
      </c>
      <c r="K5696" s="4" t="str">
        <f>CONCATENATE(Sales[[#This Row],[region]],Sales[[#This Row],[storetype]])</f>
        <v>3A</v>
      </c>
      <c r="L5696" s="4">
        <f>INDEX(RegionStoreCount[Store Count],MATCH(Sales[[#This Row],[RegionStoretype]],RegionStoreCount[Region/Type],0))</f>
        <v>9</v>
      </c>
      <c r="M5696" s="4">
        <f>AND(Sales[[#This Row],[date]]&lt;=TY_YTDMax,Sales[[#This Row],[date]]&gt;=TY_YTDMin)*Sales[[#This Row],[sales]]</f>
        <v>36914.748599999999</v>
      </c>
      <c r="N5696" s="4">
        <f>AND(Sales[[#This Row],[date]]&lt;=LY_YTDMax,Sales[[#This Row],[date]]&gt;=LY_YTDMin)*Sales[[#This Row],[sales]]</f>
        <v>0</v>
      </c>
      <c r="O5696" s="4">
        <f>AND(Sales[[#This Row],[date]]&gt;=YoY_Min,Sales[[#This Row],[date]]&lt;=TY_YTDMax)*(Sales[[#This Row],[sales]]/Sales[[#This Row],[sqft]])</f>
        <v>0.26595640201729104</v>
      </c>
      <c r="P5696" s="4">
        <f>SUMIF(Sales[RegionStoretype],Sales[[#This Row],[RegionStoretype]],Sales[YoY_SSF])/Sales[[#This Row],[Region_TypeCount]]</f>
        <v>53.603836561720975</v>
      </c>
    </row>
    <row r="5697" spans="1:16" x14ac:dyDescent="0.25">
      <c r="A5697" s="1">
        <v>43133</v>
      </c>
      <c r="B5697">
        <v>6</v>
      </c>
      <c r="C5697">
        <v>9</v>
      </c>
      <c r="D5697">
        <v>16349.5465</v>
      </c>
      <c r="E5697">
        <f>INDEX(Stores[region],MATCH(Sales[[#This Row],[store_no]],Stores[store_no],0))</f>
        <v>3</v>
      </c>
      <c r="F5697" t="str">
        <f>INDEX(Stores[storetype],MATCH(Sales[[#This Row],[store_no]],Stores[store_no],0))</f>
        <v>A</v>
      </c>
      <c r="G5697" t="str">
        <f>INDEX(Stores[location_city],MATCH(Sales[[#This Row],[store_no]],Stores[store_no],0))</f>
        <v>Green Bay</v>
      </c>
      <c r="H5697" t="str">
        <f>INDEX(Stores[location_state],MATCH(Sales[[#This Row],[store_no]],Stores[store_no],0))</f>
        <v>Wisconsin</v>
      </c>
      <c r="I5697">
        <f>INDEX(Stores[sqft],MATCH(Sales[[#This Row],[store_no]],Stores[store_no],0))</f>
        <v>138800</v>
      </c>
      <c r="J5697" s="4" t="str">
        <f>INDEX(Departments[dept_name],MATCH(Sales[[#This Row],[dept_no]],Departments[dept_no],0))</f>
        <v>Garden</v>
      </c>
      <c r="K5697" s="4" t="str">
        <f>CONCATENATE(Sales[[#This Row],[region]],Sales[[#This Row],[storetype]])</f>
        <v>3A</v>
      </c>
      <c r="L5697" s="4">
        <f>INDEX(RegionStoreCount[Store Count],MATCH(Sales[[#This Row],[RegionStoretype]],RegionStoreCount[Region/Type],0))</f>
        <v>9</v>
      </c>
      <c r="M5697" s="4">
        <f>AND(Sales[[#This Row],[date]]&lt;=TY_YTDMax,Sales[[#This Row],[date]]&gt;=TY_YTDMin)*Sales[[#This Row],[sales]]</f>
        <v>16349.5465</v>
      </c>
      <c r="N5697" s="4">
        <f>AND(Sales[[#This Row],[date]]&lt;=LY_YTDMax,Sales[[#This Row],[date]]&gt;=LY_YTDMin)*Sales[[#This Row],[sales]]</f>
        <v>0</v>
      </c>
      <c r="O5697" s="4">
        <f>AND(Sales[[#This Row],[date]]&gt;=YoY_Min,Sales[[#This Row],[date]]&lt;=TY_YTDMax)*(Sales[[#This Row],[sales]]/Sales[[#This Row],[sqft]])</f>
        <v>0.11779212175792507</v>
      </c>
      <c r="P5697" s="4">
        <f>SUMIF(Sales[RegionStoretype],Sales[[#This Row],[RegionStoretype]],Sales[YoY_SSF])/Sales[[#This Row],[Region_TypeCount]]</f>
        <v>53.603836561720975</v>
      </c>
    </row>
    <row r="5698" spans="1:16" x14ac:dyDescent="0.25">
      <c r="A5698" s="1">
        <v>43133</v>
      </c>
      <c r="B5698">
        <v>6</v>
      </c>
      <c r="C5698">
        <v>11</v>
      </c>
      <c r="D5698">
        <v>12650.0532</v>
      </c>
      <c r="E5698">
        <f>INDEX(Stores[region],MATCH(Sales[[#This Row],[store_no]],Stores[store_no],0))</f>
        <v>3</v>
      </c>
      <c r="F5698" t="str">
        <f>INDEX(Stores[storetype],MATCH(Sales[[#This Row],[store_no]],Stores[store_no],0))</f>
        <v>A</v>
      </c>
      <c r="G5698" t="str">
        <f>INDEX(Stores[location_city],MATCH(Sales[[#This Row],[store_no]],Stores[store_no],0))</f>
        <v>Green Bay</v>
      </c>
      <c r="H5698" t="str">
        <f>INDEX(Stores[location_state],MATCH(Sales[[#This Row],[store_no]],Stores[store_no],0))</f>
        <v>Wisconsin</v>
      </c>
      <c r="I5698">
        <f>INDEX(Stores[sqft],MATCH(Sales[[#This Row],[store_no]],Stores[store_no],0))</f>
        <v>138800</v>
      </c>
      <c r="J5698" s="4" t="str">
        <f>INDEX(Departments[dept_name],MATCH(Sales[[#This Row],[dept_no]],Departments[dept_no],0))</f>
        <v>Home</v>
      </c>
      <c r="K5698" s="4" t="str">
        <f>CONCATENATE(Sales[[#This Row],[region]],Sales[[#This Row],[storetype]])</f>
        <v>3A</v>
      </c>
      <c r="L5698" s="4">
        <f>INDEX(RegionStoreCount[Store Count],MATCH(Sales[[#This Row],[RegionStoretype]],RegionStoreCount[Region/Type],0))</f>
        <v>9</v>
      </c>
      <c r="M5698" s="4">
        <f>AND(Sales[[#This Row],[date]]&lt;=TY_YTDMax,Sales[[#This Row],[date]]&gt;=TY_YTDMin)*Sales[[#This Row],[sales]]</f>
        <v>12650.0532</v>
      </c>
      <c r="N5698" s="4">
        <f>AND(Sales[[#This Row],[date]]&lt;=LY_YTDMax,Sales[[#This Row],[date]]&gt;=LY_YTDMin)*Sales[[#This Row],[sales]]</f>
        <v>0</v>
      </c>
      <c r="O5698" s="4">
        <f>AND(Sales[[#This Row],[date]]&gt;=YoY_Min,Sales[[#This Row],[date]]&lt;=TY_YTDMax)*(Sales[[#This Row],[sales]]/Sales[[#This Row],[sqft]])</f>
        <v>9.1138711815561962E-2</v>
      </c>
      <c r="P5698" s="4">
        <f>SUMIF(Sales[RegionStoretype],Sales[[#This Row],[RegionStoretype]],Sales[YoY_SSF])/Sales[[#This Row],[Region_TypeCount]]</f>
        <v>53.603836561720975</v>
      </c>
    </row>
    <row r="5699" spans="1:16" x14ac:dyDescent="0.25">
      <c r="A5699" s="1">
        <v>43133</v>
      </c>
      <c r="B5699">
        <v>6</v>
      </c>
      <c r="C5699">
        <v>18</v>
      </c>
      <c r="D5699">
        <v>45549.832200000004</v>
      </c>
      <c r="E5699">
        <f>INDEX(Stores[region],MATCH(Sales[[#This Row],[store_no]],Stores[store_no],0))</f>
        <v>3</v>
      </c>
      <c r="F5699" t="str">
        <f>INDEX(Stores[storetype],MATCH(Sales[[#This Row],[store_no]],Stores[store_no],0))</f>
        <v>A</v>
      </c>
      <c r="G5699" t="str">
        <f>INDEX(Stores[location_city],MATCH(Sales[[#This Row],[store_no]],Stores[store_no],0))</f>
        <v>Green Bay</v>
      </c>
      <c r="H5699" t="str">
        <f>INDEX(Stores[location_state],MATCH(Sales[[#This Row],[store_no]],Stores[store_no],0))</f>
        <v>Wisconsin</v>
      </c>
      <c r="I5699">
        <f>INDEX(Stores[sqft],MATCH(Sales[[#This Row],[store_no]],Stores[store_no],0))</f>
        <v>138800</v>
      </c>
      <c r="J5699" s="4" t="str">
        <f>INDEX(Departments[dept_name],MATCH(Sales[[#This Row],[dept_no]],Departments[dept_no],0))</f>
        <v>Sports</v>
      </c>
      <c r="K5699" s="4" t="str">
        <f>CONCATENATE(Sales[[#This Row],[region]],Sales[[#This Row],[storetype]])</f>
        <v>3A</v>
      </c>
      <c r="L5699" s="4">
        <f>INDEX(RegionStoreCount[Store Count],MATCH(Sales[[#This Row],[RegionStoretype]],RegionStoreCount[Region/Type],0))</f>
        <v>9</v>
      </c>
      <c r="M5699" s="4">
        <f>AND(Sales[[#This Row],[date]]&lt;=TY_YTDMax,Sales[[#This Row],[date]]&gt;=TY_YTDMin)*Sales[[#This Row],[sales]]</f>
        <v>45549.832200000004</v>
      </c>
      <c r="N5699" s="4">
        <f>AND(Sales[[#This Row],[date]]&lt;=LY_YTDMax,Sales[[#This Row],[date]]&gt;=LY_YTDMin)*Sales[[#This Row],[sales]]</f>
        <v>0</v>
      </c>
      <c r="O5699" s="4">
        <f>AND(Sales[[#This Row],[date]]&gt;=YoY_Min,Sales[[#This Row],[date]]&lt;=TY_YTDMax)*(Sales[[#This Row],[sales]]/Sales[[#This Row],[sqft]])</f>
        <v>0.32816881988472624</v>
      </c>
      <c r="P5699" s="4">
        <f>SUMIF(Sales[RegionStoretype],Sales[[#This Row],[RegionStoretype]],Sales[YoY_SSF])/Sales[[#This Row],[Region_TypeCount]]</f>
        <v>53.603836561720975</v>
      </c>
    </row>
    <row r="5700" spans="1:16" x14ac:dyDescent="0.25">
      <c r="A5700" s="1">
        <v>43133</v>
      </c>
      <c r="B5700">
        <v>6</v>
      </c>
      <c r="C5700">
        <v>19</v>
      </c>
      <c r="D5700">
        <v>69754.608999999997</v>
      </c>
      <c r="E5700">
        <f>INDEX(Stores[region],MATCH(Sales[[#This Row],[store_no]],Stores[store_no],0))</f>
        <v>3</v>
      </c>
      <c r="F5700" t="str">
        <f>INDEX(Stores[storetype],MATCH(Sales[[#This Row],[store_no]],Stores[store_no],0))</f>
        <v>A</v>
      </c>
      <c r="G5700" t="str">
        <f>INDEX(Stores[location_city],MATCH(Sales[[#This Row],[store_no]],Stores[store_no],0))</f>
        <v>Green Bay</v>
      </c>
      <c r="H5700" t="str">
        <f>INDEX(Stores[location_state],MATCH(Sales[[#This Row],[store_no]],Stores[store_no],0))</f>
        <v>Wisconsin</v>
      </c>
      <c r="I5700">
        <f>INDEX(Stores[sqft],MATCH(Sales[[#This Row],[store_no]],Stores[store_no],0))</f>
        <v>138800</v>
      </c>
      <c r="J5700" s="4" t="str">
        <f>INDEX(Departments[dept_name],MATCH(Sales[[#This Row],[dept_no]],Departments[dept_no],0))</f>
        <v>Tools</v>
      </c>
      <c r="K5700" s="4" t="str">
        <f>CONCATENATE(Sales[[#This Row],[region]],Sales[[#This Row],[storetype]])</f>
        <v>3A</v>
      </c>
      <c r="L5700" s="4">
        <f>INDEX(RegionStoreCount[Store Count],MATCH(Sales[[#This Row],[RegionStoretype]],RegionStoreCount[Region/Type],0))</f>
        <v>9</v>
      </c>
      <c r="M5700" s="4">
        <f>AND(Sales[[#This Row],[date]]&lt;=TY_YTDMax,Sales[[#This Row],[date]]&gt;=TY_YTDMin)*Sales[[#This Row],[sales]]</f>
        <v>69754.608999999997</v>
      </c>
      <c r="N5700" s="4">
        <f>AND(Sales[[#This Row],[date]]&lt;=LY_YTDMax,Sales[[#This Row],[date]]&gt;=LY_YTDMin)*Sales[[#This Row],[sales]]</f>
        <v>0</v>
      </c>
      <c r="O5700" s="4">
        <f>AND(Sales[[#This Row],[date]]&gt;=YoY_Min,Sales[[#This Row],[date]]&lt;=TY_YTDMax)*(Sales[[#This Row],[sales]]/Sales[[#This Row],[sqft]])</f>
        <v>0.50255481988472617</v>
      </c>
      <c r="P5700" s="4">
        <f>SUMIF(Sales[RegionStoretype],Sales[[#This Row],[RegionStoretype]],Sales[YoY_SSF])/Sales[[#This Row],[Region_TypeCount]]</f>
        <v>53.603836561720975</v>
      </c>
    </row>
    <row r="5701" spans="1:16" x14ac:dyDescent="0.25">
      <c r="A5701" s="1">
        <v>43133</v>
      </c>
      <c r="B5701">
        <v>7</v>
      </c>
      <c r="C5701">
        <v>13</v>
      </c>
      <c r="D5701">
        <v>65680.020400000009</v>
      </c>
      <c r="E5701">
        <f>INDEX(Stores[region],MATCH(Sales[[#This Row],[store_no]],Stores[store_no],0))</f>
        <v>2</v>
      </c>
      <c r="F5701" t="str">
        <f>INDEX(Stores[storetype],MATCH(Sales[[#This Row],[store_no]],Stores[store_no],0))</f>
        <v>B</v>
      </c>
      <c r="G5701" t="str">
        <f>INDEX(Stores[location_city],MATCH(Sales[[#This Row],[store_no]],Stores[store_no],0))</f>
        <v>Rockford</v>
      </c>
      <c r="H5701" t="str">
        <f>INDEX(Stores[location_state],MATCH(Sales[[#This Row],[store_no]],Stores[store_no],0))</f>
        <v>Illinois</v>
      </c>
      <c r="I5701">
        <f>INDEX(Stores[sqft],MATCH(Sales[[#This Row],[store_no]],Stores[store_no],0))</f>
        <v>127100</v>
      </c>
      <c r="J5701" s="4" t="str">
        <f>INDEX(Departments[dept_name],MATCH(Sales[[#This Row],[dept_no]],Departments[dept_no],0))</f>
        <v>Kids</v>
      </c>
      <c r="K5701" s="4" t="str">
        <f>CONCATENATE(Sales[[#This Row],[region]],Sales[[#This Row],[storetype]])</f>
        <v>2B</v>
      </c>
      <c r="L5701" s="4">
        <f>INDEX(RegionStoreCount[Store Count],MATCH(Sales[[#This Row],[RegionStoretype]],RegionStoreCount[Region/Type],0))</f>
        <v>6</v>
      </c>
      <c r="M5701" s="4">
        <f>AND(Sales[[#This Row],[date]]&lt;=TY_YTDMax,Sales[[#This Row],[date]]&gt;=TY_YTDMin)*Sales[[#This Row],[sales]]</f>
        <v>65680.020400000009</v>
      </c>
      <c r="N5701" s="4">
        <f>AND(Sales[[#This Row],[date]]&lt;=LY_YTDMax,Sales[[#This Row],[date]]&gt;=LY_YTDMin)*Sales[[#This Row],[sales]]</f>
        <v>0</v>
      </c>
      <c r="O5701" s="4">
        <f>AND(Sales[[#This Row],[date]]&gt;=YoY_Min,Sales[[#This Row],[date]]&lt;=TY_YTDMax)*(Sales[[#This Row],[sales]]/Sales[[#This Row],[sqft]])</f>
        <v>0.51675861841070025</v>
      </c>
      <c r="P5701" s="4">
        <f>SUMIF(Sales[RegionStoretype],Sales[[#This Row],[RegionStoretype]],Sales[YoY_SSF])/Sales[[#This Row],[Region_TypeCount]]</f>
        <v>58.393757732919049</v>
      </c>
    </row>
    <row r="5702" spans="1:16" x14ac:dyDescent="0.25">
      <c r="A5702" s="1">
        <v>43133</v>
      </c>
      <c r="B5702">
        <v>7</v>
      </c>
      <c r="C5702">
        <v>20</v>
      </c>
      <c r="D5702">
        <v>1187.5684000000001</v>
      </c>
      <c r="E5702">
        <f>INDEX(Stores[region],MATCH(Sales[[#This Row],[store_no]],Stores[store_no],0))</f>
        <v>2</v>
      </c>
      <c r="F5702" t="str">
        <f>INDEX(Stores[storetype],MATCH(Sales[[#This Row],[store_no]],Stores[store_no],0))</f>
        <v>B</v>
      </c>
      <c r="G5702" t="str">
        <f>INDEX(Stores[location_city],MATCH(Sales[[#This Row],[store_no]],Stores[store_no],0))</f>
        <v>Rockford</v>
      </c>
      <c r="H5702" t="str">
        <f>INDEX(Stores[location_state],MATCH(Sales[[#This Row],[store_no]],Stores[store_no],0))</f>
        <v>Illinois</v>
      </c>
      <c r="I5702">
        <f>INDEX(Stores[sqft],MATCH(Sales[[#This Row],[store_no]],Stores[store_no],0))</f>
        <v>127100</v>
      </c>
      <c r="J5702" s="4" t="str">
        <f>INDEX(Departments[dept_name],MATCH(Sales[[#This Row],[dept_no]],Departments[dept_no],0))</f>
        <v>Toys</v>
      </c>
      <c r="K5702" s="4" t="str">
        <f>CONCATENATE(Sales[[#This Row],[region]],Sales[[#This Row],[storetype]])</f>
        <v>2B</v>
      </c>
      <c r="L5702" s="4">
        <f>INDEX(RegionStoreCount[Store Count],MATCH(Sales[[#This Row],[RegionStoretype]],RegionStoreCount[Region/Type],0))</f>
        <v>6</v>
      </c>
      <c r="M5702" s="4">
        <f>AND(Sales[[#This Row],[date]]&lt;=TY_YTDMax,Sales[[#This Row],[date]]&gt;=TY_YTDMin)*Sales[[#This Row],[sales]]</f>
        <v>1187.5684000000001</v>
      </c>
      <c r="N5702" s="4">
        <f>AND(Sales[[#This Row],[date]]&lt;=LY_YTDMax,Sales[[#This Row],[date]]&gt;=LY_YTDMin)*Sales[[#This Row],[sales]]</f>
        <v>0</v>
      </c>
      <c r="O5702" s="4">
        <f>AND(Sales[[#This Row],[date]]&gt;=YoY_Min,Sales[[#This Row],[date]]&lt;=TY_YTDMax)*(Sales[[#This Row],[sales]]/Sales[[#This Row],[sqft]])</f>
        <v>9.3435751376868617E-3</v>
      </c>
      <c r="P5702" s="4">
        <f>SUMIF(Sales[RegionStoretype],Sales[[#This Row],[RegionStoretype]],Sales[YoY_SSF])/Sales[[#This Row],[Region_TypeCount]]</f>
        <v>58.393757732919049</v>
      </c>
    </row>
    <row r="5703" spans="1:16" x14ac:dyDescent="0.25">
      <c r="A5703" s="1">
        <v>43133</v>
      </c>
      <c r="B5703">
        <v>8</v>
      </c>
      <c r="C5703">
        <v>1</v>
      </c>
      <c r="D5703">
        <v>34905.385199999997</v>
      </c>
      <c r="E5703">
        <f>INDEX(Stores[region],MATCH(Sales[[#This Row],[store_no]],Stores[store_no],0))</f>
        <v>3</v>
      </c>
      <c r="F5703" t="str">
        <f>INDEX(Stores[storetype],MATCH(Sales[[#This Row],[store_no]],Stores[store_no],0))</f>
        <v>A</v>
      </c>
      <c r="G5703" t="str">
        <f>INDEX(Stores[location_city],MATCH(Sales[[#This Row],[store_no]],Stores[store_no],0))</f>
        <v>Saint Louis</v>
      </c>
      <c r="H5703" t="str">
        <f>INDEX(Stores[location_state],MATCH(Sales[[#This Row],[store_no]],Stores[store_no],0))</f>
        <v>Missouri</v>
      </c>
      <c r="I5703">
        <f>INDEX(Stores[sqft],MATCH(Sales[[#This Row],[store_no]],Stores[store_no],0))</f>
        <v>198900</v>
      </c>
      <c r="J5703" s="4" t="str">
        <f>INDEX(Departments[dept_name],MATCH(Sales[[#This Row],[dept_no]],Departments[dept_no],0))</f>
        <v>Automotive</v>
      </c>
      <c r="K5703" s="4" t="str">
        <f>CONCATENATE(Sales[[#This Row],[region]],Sales[[#This Row],[storetype]])</f>
        <v>3A</v>
      </c>
      <c r="L5703" s="4">
        <f>INDEX(RegionStoreCount[Store Count],MATCH(Sales[[#This Row],[RegionStoretype]],RegionStoreCount[Region/Type],0))</f>
        <v>9</v>
      </c>
      <c r="M5703" s="4">
        <f>AND(Sales[[#This Row],[date]]&lt;=TY_YTDMax,Sales[[#This Row],[date]]&gt;=TY_YTDMin)*Sales[[#This Row],[sales]]</f>
        <v>34905.385199999997</v>
      </c>
      <c r="N5703" s="4">
        <f>AND(Sales[[#This Row],[date]]&lt;=LY_YTDMax,Sales[[#This Row],[date]]&gt;=LY_YTDMin)*Sales[[#This Row],[sales]]</f>
        <v>0</v>
      </c>
      <c r="O5703" s="4">
        <f>AND(Sales[[#This Row],[date]]&gt;=YoY_Min,Sales[[#This Row],[date]]&lt;=TY_YTDMax)*(Sales[[#This Row],[sales]]/Sales[[#This Row],[sqft]])</f>
        <v>0.17549213273001507</v>
      </c>
      <c r="P5703" s="4">
        <f>SUMIF(Sales[RegionStoretype],Sales[[#This Row],[RegionStoretype]],Sales[YoY_SSF])/Sales[[#This Row],[Region_TypeCount]]</f>
        <v>53.603836561720975</v>
      </c>
    </row>
    <row r="5704" spans="1:16" x14ac:dyDescent="0.25">
      <c r="A5704" s="1">
        <v>43133</v>
      </c>
      <c r="B5704">
        <v>8</v>
      </c>
      <c r="C5704">
        <v>4</v>
      </c>
      <c r="D5704">
        <v>69566.92790000001</v>
      </c>
      <c r="E5704">
        <f>INDEX(Stores[region],MATCH(Sales[[#This Row],[store_no]],Stores[store_no],0))</f>
        <v>3</v>
      </c>
      <c r="F5704" t="str">
        <f>INDEX(Stores[storetype],MATCH(Sales[[#This Row],[store_no]],Stores[store_no],0))</f>
        <v>A</v>
      </c>
      <c r="G5704" t="str">
        <f>INDEX(Stores[location_city],MATCH(Sales[[#This Row],[store_no]],Stores[store_no],0))</f>
        <v>Saint Louis</v>
      </c>
      <c r="H5704" t="str">
        <f>INDEX(Stores[location_state],MATCH(Sales[[#This Row],[store_no]],Stores[store_no],0))</f>
        <v>Missouri</v>
      </c>
      <c r="I5704">
        <f>INDEX(Stores[sqft],MATCH(Sales[[#This Row],[store_no]],Stores[store_no],0))</f>
        <v>198900</v>
      </c>
      <c r="J5704" s="4" t="str">
        <f>INDEX(Departments[dept_name],MATCH(Sales[[#This Row],[dept_no]],Departments[dept_no],0))</f>
        <v>Books</v>
      </c>
      <c r="K5704" s="4" t="str">
        <f>CONCATENATE(Sales[[#This Row],[region]],Sales[[#This Row],[storetype]])</f>
        <v>3A</v>
      </c>
      <c r="L5704" s="4">
        <f>INDEX(RegionStoreCount[Store Count],MATCH(Sales[[#This Row],[RegionStoretype]],RegionStoreCount[Region/Type],0))</f>
        <v>9</v>
      </c>
      <c r="M5704" s="4">
        <f>AND(Sales[[#This Row],[date]]&lt;=TY_YTDMax,Sales[[#This Row],[date]]&gt;=TY_YTDMin)*Sales[[#This Row],[sales]]</f>
        <v>69566.92790000001</v>
      </c>
      <c r="N5704" s="4">
        <f>AND(Sales[[#This Row],[date]]&lt;=LY_YTDMax,Sales[[#This Row],[date]]&gt;=LY_YTDMin)*Sales[[#This Row],[sales]]</f>
        <v>0</v>
      </c>
      <c r="O5704" s="4">
        <f>AND(Sales[[#This Row],[date]]&gt;=YoY_Min,Sales[[#This Row],[date]]&lt;=TY_YTDMax)*(Sales[[#This Row],[sales]]/Sales[[#This Row],[sqft]])</f>
        <v>0.34975831020613379</v>
      </c>
      <c r="P5704" s="4">
        <f>SUMIF(Sales[RegionStoretype],Sales[[#This Row],[RegionStoretype]],Sales[YoY_SSF])/Sales[[#This Row],[Region_TypeCount]]</f>
        <v>53.603836561720975</v>
      </c>
    </row>
    <row r="5705" spans="1:16" x14ac:dyDescent="0.25">
      <c r="A5705" s="1">
        <v>43133</v>
      </c>
      <c r="B5705">
        <v>8</v>
      </c>
      <c r="C5705">
        <v>6</v>
      </c>
      <c r="D5705">
        <v>47291.786899999999</v>
      </c>
      <c r="E5705">
        <f>INDEX(Stores[region],MATCH(Sales[[#This Row],[store_no]],Stores[store_no],0))</f>
        <v>3</v>
      </c>
      <c r="F5705" t="str">
        <f>INDEX(Stores[storetype],MATCH(Sales[[#This Row],[store_no]],Stores[store_no],0))</f>
        <v>A</v>
      </c>
      <c r="G5705" t="str">
        <f>INDEX(Stores[location_city],MATCH(Sales[[#This Row],[store_no]],Stores[store_no],0))</f>
        <v>Saint Louis</v>
      </c>
      <c r="H5705" t="str">
        <f>INDEX(Stores[location_state],MATCH(Sales[[#This Row],[store_no]],Stores[store_no],0))</f>
        <v>Missouri</v>
      </c>
      <c r="I5705">
        <f>INDEX(Stores[sqft],MATCH(Sales[[#This Row],[store_no]],Stores[store_no],0))</f>
        <v>198900</v>
      </c>
      <c r="J5705" s="4" t="str">
        <f>INDEX(Departments[dept_name],MATCH(Sales[[#This Row],[dept_no]],Departments[dept_no],0))</f>
        <v>Computers</v>
      </c>
      <c r="K5705" s="4" t="str">
        <f>CONCATENATE(Sales[[#This Row],[region]],Sales[[#This Row],[storetype]])</f>
        <v>3A</v>
      </c>
      <c r="L5705" s="4">
        <f>INDEX(RegionStoreCount[Store Count],MATCH(Sales[[#This Row],[RegionStoretype]],RegionStoreCount[Region/Type],0))</f>
        <v>9</v>
      </c>
      <c r="M5705" s="4">
        <f>AND(Sales[[#This Row],[date]]&lt;=TY_YTDMax,Sales[[#This Row],[date]]&gt;=TY_YTDMin)*Sales[[#This Row],[sales]]</f>
        <v>47291.786899999999</v>
      </c>
      <c r="N5705" s="4">
        <f>AND(Sales[[#This Row],[date]]&lt;=LY_YTDMax,Sales[[#This Row],[date]]&gt;=LY_YTDMin)*Sales[[#This Row],[sales]]</f>
        <v>0</v>
      </c>
      <c r="O5705" s="4">
        <f>AND(Sales[[#This Row],[date]]&gt;=YoY_Min,Sales[[#This Row],[date]]&lt;=TY_YTDMax)*(Sales[[#This Row],[sales]]/Sales[[#This Row],[sqft]])</f>
        <v>0.23776665108094519</v>
      </c>
      <c r="P5705" s="4">
        <f>SUMIF(Sales[RegionStoretype],Sales[[#This Row],[RegionStoretype]],Sales[YoY_SSF])/Sales[[#This Row],[Region_TypeCount]]</f>
        <v>53.603836561720975</v>
      </c>
    </row>
    <row r="5706" spans="1:16" x14ac:dyDescent="0.25">
      <c r="A5706" s="1">
        <v>43133</v>
      </c>
      <c r="B5706">
        <v>8</v>
      </c>
      <c r="C5706">
        <v>14</v>
      </c>
      <c r="D5706">
        <v>25528.686799999999</v>
      </c>
      <c r="E5706">
        <f>INDEX(Stores[region],MATCH(Sales[[#This Row],[store_no]],Stores[store_no],0))</f>
        <v>3</v>
      </c>
      <c r="F5706" t="str">
        <f>INDEX(Stores[storetype],MATCH(Sales[[#This Row],[store_no]],Stores[store_no],0))</f>
        <v>A</v>
      </c>
      <c r="G5706" t="str">
        <f>INDEX(Stores[location_city],MATCH(Sales[[#This Row],[store_no]],Stores[store_no],0))</f>
        <v>Saint Louis</v>
      </c>
      <c r="H5706" t="str">
        <f>INDEX(Stores[location_state],MATCH(Sales[[#This Row],[store_no]],Stores[store_no],0))</f>
        <v>Missouri</v>
      </c>
      <c r="I5706">
        <f>INDEX(Stores[sqft],MATCH(Sales[[#This Row],[store_no]],Stores[store_no],0))</f>
        <v>198900</v>
      </c>
      <c r="J5706" s="4" t="str">
        <f>INDEX(Departments[dept_name],MATCH(Sales[[#This Row],[dept_no]],Departments[dept_no],0))</f>
        <v>Movies</v>
      </c>
      <c r="K5706" s="4" t="str">
        <f>CONCATENATE(Sales[[#This Row],[region]],Sales[[#This Row],[storetype]])</f>
        <v>3A</v>
      </c>
      <c r="L5706" s="4">
        <f>INDEX(RegionStoreCount[Store Count],MATCH(Sales[[#This Row],[RegionStoretype]],RegionStoreCount[Region/Type],0))</f>
        <v>9</v>
      </c>
      <c r="M5706" s="4">
        <f>AND(Sales[[#This Row],[date]]&lt;=TY_YTDMax,Sales[[#This Row],[date]]&gt;=TY_YTDMin)*Sales[[#This Row],[sales]]</f>
        <v>25528.686799999999</v>
      </c>
      <c r="N5706" s="4">
        <f>AND(Sales[[#This Row],[date]]&lt;=LY_YTDMax,Sales[[#This Row],[date]]&gt;=LY_YTDMin)*Sales[[#This Row],[sales]]</f>
        <v>0</v>
      </c>
      <c r="O5706" s="4">
        <f>AND(Sales[[#This Row],[date]]&gt;=YoY_Min,Sales[[#This Row],[date]]&lt;=TY_YTDMax)*(Sales[[#This Row],[sales]]/Sales[[#This Row],[sqft]])</f>
        <v>0.12834935545500251</v>
      </c>
      <c r="P5706" s="4">
        <f>SUMIF(Sales[RegionStoretype],Sales[[#This Row],[RegionStoretype]],Sales[YoY_SSF])/Sales[[#This Row],[Region_TypeCount]]</f>
        <v>53.603836561720975</v>
      </c>
    </row>
    <row r="5707" spans="1:16" x14ac:dyDescent="0.25">
      <c r="A5707" s="1">
        <v>43133</v>
      </c>
      <c r="B5707">
        <v>8</v>
      </c>
      <c r="C5707">
        <v>20</v>
      </c>
      <c r="D5707">
        <v>22479.913</v>
      </c>
      <c r="E5707">
        <f>INDEX(Stores[region],MATCH(Sales[[#This Row],[store_no]],Stores[store_no],0))</f>
        <v>3</v>
      </c>
      <c r="F5707" t="str">
        <f>INDEX(Stores[storetype],MATCH(Sales[[#This Row],[store_no]],Stores[store_no],0))</f>
        <v>A</v>
      </c>
      <c r="G5707" t="str">
        <f>INDEX(Stores[location_city],MATCH(Sales[[#This Row],[store_no]],Stores[store_no],0))</f>
        <v>Saint Louis</v>
      </c>
      <c r="H5707" t="str">
        <f>INDEX(Stores[location_state],MATCH(Sales[[#This Row],[store_no]],Stores[store_no],0))</f>
        <v>Missouri</v>
      </c>
      <c r="I5707">
        <f>INDEX(Stores[sqft],MATCH(Sales[[#This Row],[store_no]],Stores[store_no],0))</f>
        <v>198900</v>
      </c>
      <c r="J5707" s="4" t="str">
        <f>INDEX(Departments[dept_name],MATCH(Sales[[#This Row],[dept_no]],Departments[dept_no],0))</f>
        <v>Toys</v>
      </c>
      <c r="K5707" s="4" t="str">
        <f>CONCATENATE(Sales[[#This Row],[region]],Sales[[#This Row],[storetype]])</f>
        <v>3A</v>
      </c>
      <c r="L5707" s="4">
        <f>INDEX(RegionStoreCount[Store Count],MATCH(Sales[[#This Row],[RegionStoretype]],RegionStoreCount[Region/Type],0))</f>
        <v>9</v>
      </c>
      <c r="M5707" s="4">
        <f>AND(Sales[[#This Row],[date]]&lt;=TY_YTDMax,Sales[[#This Row],[date]]&gt;=TY_YTDMin)*Sales[[#This Row],[sales]]</f>
        <v>22479.913</v>
      </c>
      <c r="N5707" s="4">
        <f>AND(Sales[[#This Row],[date]]&lt;=LY_YTDMax,Sales[[#This Row],[date]]&gt;=LY_YTDMin)*Sales[[#This Row],[sales]]</f>
        <v>0</v>
      </c>
      <c r="O5707" s="4">
        <f>AND(Sales[[#This Row],[date]]&gt;=YoY_Min,Sales[[#This Row],[date]]&lt;=TY_YTDMax)*(Sales[[#This Row],[sales]]/Sales[[#This Row],[sqft]])</f>
        <v>0.11302118149824032</v>
      </c>
      <c r="P5707" s="4">
        <f>SUMIF(Sales[RegionStoretype],Sales[[#This Row],[RegionStoretype]],Sales[YoY_SSF])/Sales[[#This Row],[Region_TypeCount]]</f>
        <v>53.603836561720975</v>
      </c>
    </row>
    <row r="5708" spans="1:16" x14ac:dyDescent="0.25">
      <c r="A5708" s="1">
        <v>43133</v>
      </c>
      <c r="B5708">
        <v>9</v>
      </c>
      <c r="C5708">
        <v>4</v>
      </c>
      <c r="D5708">
        <v>78373.317899999995</v>
      </c>
      <c r="E5708">
        <f>INDEX(Stores[region],MATCH(Sales[[#This Row],[store_no]],Stores[store_no],0))</f>
        <v>1</v>
      </c>
      <c r="F5708" t="str">
        <f>INDEX(Stores[storetype],MATCH(Sales[[#This Row],[store_no]],Stores[store_no],0))</f>
        <v>B</v>
      </c>
      <c r="G5708" t="str">
        <f>INDEX(Stores[location_city],MATCH(Sales[[#This Row],[store_no]],Stores[store_no],0))</f>
        <v>Columbus</v>
      </c>
      <c r="H5708" t="str">
        <f>INDEX(Stores[location_state],MATCH(Sales[[#This Row],[store_no]],Stores[store_no],0))</f>
        <v>Ohio</v>
      </c>
      <c r="I5708">
        <f>INDEX(Stores[sqft],MATCH(Sales[[#This Row],[store_no]],Stores[store_no],0))</f>
        <v>221800</v>
      </c>
      <c r="J5708" s="4" t="str">
        <f>INDEX(Departments[dept_name],MATCH(Sales[[#This Row],[dept_no]],Departments[dept_no],0))</f>
        <v>Books</v>
      </c>
      <c r="K5708" s="4" t="str">
        <f>CONCATENATE(Sales[[#This Row],[region]],Sales[[#This Row],[storetype]])</f>
        <v>1B</v>
      </c>
      <c r="L5708" s="4">
        <f>INDEX(RegionStoreCount[Store Count],MATCH(Sales[[#This Row],[RegionStoretype]],RegionStoreCount[Region/Type],0))</f>
        <v>5</v>
      </c>
      <c r="M5708" s="4">
        <f>AND(Sales[[#This Row],[date]]&lt;=TY_YTDMax,Sales[[#This Row],[date]]&gt;=TY_YTDMin)*Sales[[#This Row],[sales]]</f>
        <v>78373.317899999995</v>
      </c>
      <c r="N5708" s="4">
        <f>AND(Sales[[#This Row],[date]]&lt;=LY_YTDMax,Sales[[#This Row],[date]]&gt;=LY_YTDMin)*Sales[[#This Row],[sales]]</f>
        <v>0</v>
      </c>
      <c r="O5708" s="4">
        <f>AND(Sales[[#This Row],[date]]&gt;=YoY_Min,Sales[[#This Row],[date]]&lt;=TY_YTDMax)*(Sales[[#This Row],[sales]]/Sales[[#This Row],[sqft]])</f>
        <v>0.35335129801623083</v>
      </c>
      <c r="P5708" s="4">
        <f>SUMIF(Sales[RegionStoretype],Sales[[#This Row],[RegionStoretype]],Sales[YoY_SSF])/Sales[[#This Row],[Region_TypeCount]]</f>
        <v>68.518982968140051</v>
      </c>
    </row>
    <row r="5709" spans="1:16" x14ac:dyDescent="0.25">
      <c r="A5709" s="1">
        <v>43133</v>
      </c>
      <c r="B5709">
        <v>9</v>
      </c>
      <c r="C5709">
        <v>12</v>
      </c>
      <c r="D5709">
        <v>135512.5686</v>
      </c>
      <c r="E5709">
        <f>INDEX(Stores[region],MATCH(Sales[[#This Row],[store_no]],Stores[store_no],0))</f>
        <v>1</v>
      </c>
      <c r="F5709" t="str">
        <f>INDEX(Stores[storetype],MATCH(Sales[[#This Row],[store_no]],Stores[store_no],0))</f>
        <v>B</v>
      </c>
      <c r="G5709" t="str">
        <f>INDEX(Stores[location_city],MATCH(Sales[[#This Row],[store_no]],Stores[store_no],0))</f>
        <v>Columbus</v>
      </c>
      <c r="H5709" t="str">
        <f>INDEX(Stores[location_state],MATCH(Sales[[#This Row],[store_no]],Stores[store_no],0))</f>
        <v>Ohio</v>
      </c>
      <c r="I5709">
        <f>INDEX(Stores[sqft],MATCH(Sales[[#This Row],[store_no]],Stores[store_no],0))</f>
        <v>221800</v>
      </c>
      <c r="J5709" s="4" t="str">
        <f>INDEX(Departments[dept_name],MATCH(Sales[[#This Row],[dept_no]],Departments[dept_no],0))</f>
        <v>Jewelery</v>
      </c>
      <c r="K5709" s="4" t="str">
        <f>CONCATENATE(Sales[[#This Row],[region]],Sales[[#This Row],[storetype]])</f>
        <v>1B</v>
      </c>
      <c r="L5709" s="4">
        <f>INDEX(RegionStoreCount[Store Count],MATCH(Sales[[#This Row],[RegionStoretype]],RegionStoreCount[Region/Type],0))</f>
        <v>5</v>
      </c>
      <c r="M5709" s="4">
        <f>AND(Sales[[#This Row],[date]]&lt;=TY_YTDMax,Sales[[#This Row],[date]]&gt;=TY_YTDMin)*Sales[[#This Row],[sales]]</f>
        <v>135512.5686</v>
      </c>
      <c r="N5709" s="4">
        <f>AND(Sales[[#This Row],[date]]&lt;=LY_YTDMax,Sales[[#This Row],[date]]&gt;=LY_YTDMin)*Sales[[#This Row],[sales]]</f>
        <v>0</v>
      </c>
      <c r="O5709" s="4">
        <f>AND(Sales[[#This Row],[date]]&gt;=YoY_Min,Sales[[#This Row],[date]]&lt;=TY_YTDMax)*(Sales[[#This Row],[sales]]/Sales[[#This Row],[sqft]])</f>
        <v>0.61096739675383227</v>
      </c>
      <c r="P5709" s="4">
        <f>SUMIF(Sales[RegionStoretype],Sales[[#This Row],[RegionStoretype]],Sales[YoY_SSF])/Sales[[#This Row],[Region_TypeCount]]</f>
        <v>68.518982968140051</v>
      </c>
    </row>
    <row r="5710" spans="1:16" x14ac:dyDescent="0.25">
      <c r="A5710" s="1">
        <v>43133</v>
      </c>
      <c r="B5710">
        <v>9</v>
      </c>
      <c r="C5710">
        <v>13</v>
      </c>
      <c r="D5710">
        <v>135274.552</v>
      </c>
      <c r="E5710">
        <f>INDEX(Stores[region],MATCH(Sales[[#This Row],[store_no]],Stores[store_no],0))</f>
        <v>1</v>
      </c>
      <c r="F5710" t="str">
        <f>INDEX(Stores[storetype],MATCH(Sales[[#This Row],[store_no]],Stores[store_no],0))</f>
        <v>B</v>
      </c>
      <c r="G5710" t="str">
        <f>INDEX(Stores[location_city],MATCH(Sales[[#This Row],[store_no]],Stores[store_no],0))</f>
        <v>Columbus</v>
      </c>
      <c r="H5710" t="str">
        <f>INDEX(Stores[location_state],MATCH(Sales[[#This Row],[store_no]],Stores[store_no],0))</f>
        <v>Ohio</v>
      </c>
      <c r="I5710">
        <f>INDEX(Stores[sqft],MATCH(Sales[[#This Row],[store_no]],Stores[store_no],0))</f>
        <v>221800</v>
      </c>
      <c r="J5710" s="4" t="str">
        <f>INDEX(Departments[dept_name],MATCH(Sales[[#This Row],[dept_no]],Departments[dept_no],0))</f>
        <v>Kids</v>
      </c>
      <c r="K5710" s="4" t="str">
        <f>CONCATENATE(Sales[[#This Row],[region]],Sales[[#This Row],[storetype]])</f>
        <v>1B</v>
      </c>
      <c r="L5710" s="4">
        <f>INDEX(RegionStoreCount[Store Count],MATCH(Sales[[#This Row],[RegionStoretype]],RegionStoreCount[Region/Type],0))</f>
        <v>5</v>
      </c>
      <c r="M5710" s="4">
        <f>AND(Sales[[#This Row],[date]]&lt;=TY_YTDMax,Sales[[#This Row],[date]]&gt;=TY_YTDMin)*Sales[[#This Row],[sales]]</f>
        <v>135274.552</v>
      </c>
      <c r="N5710" s="4">
        <f>AND(Sales[[#This Row],[date]]&lt;=LY_YTDMax,Sales[[#This Row],[date]]&gt;=LY_YTDMin)*Sales[[#This Row],[sales]]</f>
        <v>0</v>
      </c>
      <c r="O5710" s="4">
        <f>AND(Sales[[#This Row],[date]]&gt;=YoY_Min,Sales[[#This Row],[date]]&lt;=TY_YTDMax)*(Sales[[#This Row],[sales]]/Sales[[#This Row],[sqft]])</f>
        <v>0.60989428313796212</v>
      </c>
      <c r="P5710" s="4">
        <f>SUMIF(Sales[RegionStoretype],Sales[[#This Row],[RegionStoretype]],Sales[YoY_SSF])/Sales[[#This Row],[Region_TypeCount]]</f>
        <v>68.518982968140051</v>
      </c>
    </row>
    <row r="5711" spans="1:16" x14ac:dyDescent="0.25">
      <c r="A5711" s="1">
        <v>43133</v>
      </c>
      <c r="B5711">
        <v>10</v>
      </c>
      <c r="C5711">
        <v>5</v>
      </c>
      <c r="D5711">
        <v>370969.64449999999</v>
      </c>
      <c r="E5711">
        <f>INDEX(Stores[region],MATCH(Sales[[#This Row],[store_no]],Stores[store_no],0))</f>
        <v>1</v>
      </c>
      <c r="F5711" t="str">
        <f>INDEX(Stores[storetype],MATCH(Sales[[#This Row],[store_no]],Stores[store_no],0))</f>
        <v>B</v>
      </c>
      <c r="G5711" t="str">
        <f>INDEX(Stores[location_city],MATCH(Sales[[#This Row],[store_no]],Stores[store_no],0))</f>
        <v>Traverse City</v>
      </c>
      <c r="H5711" t="str">
        <f>INDEX(Stores[location_state],MATCH(Sales[[#This Row],[store_no]],Stores[store_no],0))</f>
        <v>Michigan</v>
      </c>
      <c r="I5711">
        <f>INDEX(Stores[sqft],MATCH(Sales[[#This Row],[store_no]],Stores[store_no],0))</f>
        <v>158200</v>
      </c>
      <c r="J5711" s="4" t="str">
        <f>INDEX(Departments[dept_name],MATCH(Sales[[#This Row],[dept_no]],Departments[dept_no],0))</f>
        <v>Clothing</v>
      </c>
      <c r="K5711" s="4" t="str">
        <f>CONCATENATE(Sales[[#This Row],[region]],Sales[[#This Row],[storetype]])</f>
        <v>1B</v>
      </c>
      <c r="L5711" s="4">
        <f>INDEX(RegionStoreCount[Store Count],MATCH(Sales[[#This Row],[RegionStoretype]],RegionStoreCount[Region/Type],0))</f>
        <v>5</v>
      </c>
      <c r="M5711" s="4">
        <f>AND(Sales[[#This Row],[date]]&lt;=TY_YTDMax,Sales[[#This Row],[date]]&gt;=TY_YTDMin)*Sales[[#This Row],[sales]]</f>
        <v>370969.64449999999</v>
      </c>
      <c r="N5711" s="4">
        <f>AND(Sales[[#This Row],[date]]&lt;=LY_YTDMax,Sales[[#This Row],[date]]&gt;=LY_YTDMin)*Sales[[#This Row],[sales]]</f>
        <v>0</v>
      </c>
      <c r="O5711" s="4">
        <f>AND(Sales[[#This Row],[date]]&gt;=YoY_Min,Sales[[#This Row],[date]]&lt;=TY_YTDMax)*(Sales[[#This Row],[sales]]/Sales[[#This Row],[sqft]])</f>
        <v>2.3449408628318582</v>
      </c>
      <c r="P5711" s="4">
        <f>SUMIF(Sales[RegionStoretype],Sales[[#This Row],[RegionStoretype]],Sales[YoY_SSF])/Sales[[#This Row],[Region_TypeCount]]</f>
        <v>68.518982968140051</v>
      </c>
    </row>
    <row r="5712" spans="1:16" x14ac:dyDescent="0.25">
      <c r="A5712" s="1">
        <v>43133</v>
      </c>
      <c r="B5712">
        <v>10</v>
      </c>
      <c r="C5712">
        <v>6</v>
      </c>
      <c r="D5712">
        <v>15504.464599999999</v>
      </c>
      <c r="E5712">
        <f>INDEX(Stores[region],MATCH(Sales[[#This Row],[store_no]],Stores[store_no],0))</f>
        <v>1</v>
      </c>
      <c r="F5712" t="str">
        <f>INDEX(Stores[storetype],MATCH(Sales[[#This Row],[store_no]],Stores[store_no],0))</f>
        <v>B</v>
      </c>
      <c r="G5712" t="str">
        <f>INDEX(Stores[location_city],MATCH(Sales[[#This Row],[store_no]],Stores[store_no],0))</f>
        <v>Traverse City</v>
      </c>
      <c r="H5712" t="str">
        <f>INDEX(Stores[location_state],MATCH(Sales[[#This Row],[store_no]],Stores[store_no],0))</f>
        <v>Michigan</v>
      </c>
      <c r="I5712">
        <f>INDEX(Stores[sqft],MATCH(Sales[[#This Row],[store_no]],Stores[store_no],0))</f>
        <v>158200</v>
      </c>
      <c r="J5712" s="4" t="str">
        <f>INDEX(Departments[dept_name],MATCH(Sales[[#This Row],[dept_no]],Departments[dept_no],0))</f>
        <v>Computers</v>
      </c>
      <c r="K5712" s="4" t="str">
        <f>CONCATENATE(Sales[[#This Row],[region]],Sales[[#This Row],[storetype]])</f>
        <v>1B</v>
      </c>
      <c r="L5712" s="4">
        <f>INDEX(RegionStoreCount[Store Count],MATCH(Sales[[#This Row],[RegionStoretype]],RegionStoreCount[Region/Type],0))</f>
        <v>5</v>
      </c>
      <c r="M5712" s="4">
        <f>AND(Sales[[#This Row],[date]]&lt;=TY_YTDMax,Sales[[#This Row],[date]]&gt;=TY_YTDMin)*Sales[[#This Row],[sales]]</f>
        <v>15504.464599999999</v>
      </c>
      <c r="N5712" s="4">
        <f>AND(Sales[[#This Row],[date]]&lt;=LY_YTDMax,Sales[[#This Row],[date]]&gt;=LY_YTDMin)*Sales[[#This Row],[sales]]</f>
        <v>0</v>
      </c>
      <c r="O5712" s="4">
        <f>AND(Sales[[#This Row],[date]]&gt;=YoY_Min,Sales[[#This Row],[date]]&lt;=TY_YTDMax)*(Sales[[#This Row],[sales]]/Sales[[#This Row],[sqft]])</f>
        <v>9.8005465233881164E-2</v>
      </c>
      <c r="P5712" s="4">
        <f>SUMIF(Sales[RegionStoretype],Sales[[#This Row],[RegionStoretype]],Sales[YoY_SSF])/Sales[[#This Row],[Region_TypeCount]]</f>
        <v>68.518982968140051</v>
      </c>
    </row>
    <row r="5713" spans="1:16" x14ac:dyDescent="0.25">
      <c r="A5713" s="1">
        <v>43133</v>
      </c>
      <c r="B5713">
        <v>11</v>
      </c>
      <c r="C5713">
        <v>10</v>
      </c>
      <c r="D5713">
        <v>31928.962800000001</v>
      </c>
      <c r="E5713">
        <f>INDEX(Stores[region],MATCH(Sales[[#This Row],[store_no]],Stores[store_no],0))</f>
        <v>1</v>
      </c>
      <c r="F5713" t="str">
        <f>INDEX(Stores[storetype],MATCH(Sales[[#This Row],[store_no]],Stores[store_no],0))</f>
        <v>A</v>
      </c>
      <c r="G5713" t="str">
        <f>INDEX(Stores[location_city],MATCH(Sales[[#This Row],[store_no]],Stores[store_no],0))</f>
        <v>Cleveland</v>
      </c>
      <c r="H5713" t="str">
        <f>INDEX(Stores[location_state],MATCH(Sales[[#This Row],[store_no]],Stores[store_no],0))</f>
        <v>Ohio</v>
      </c>
      <c r="I5713">
        <f>INDEX(Stores[sqft],MATCH(Sales[[#This Row],[store_no]],Stores[store_no],0))</f>
        <v>192400</v>
      </c>
      <c r="J5713" s="4" t="str">
        <f>INDEX(Departments[dept_name],MATCH(Sales[[#This Row],[dept_no]],Departments[dept_no],0))</f>
        <v>Health</v>
      </c>
      <c r="K5713" s="4" t="str">
        <f>CONCATENATE(Sales[[#This Row],[region]],Sales[[#This Row],[storetype]])</f>
        <v>1A</v>
      </c>
      <c r="L5713" s="4">
        <f>INDEX(RegionStoreCount[Store Count],MATCH(Sales[[#This Row],[RegionStoretype]],RegionStoreCount[Region/Type],0))</f>
        <v>5</v>
      </c>
      <c r="M5713" s="4">
        <f>AND(Sales[[#This Row],[date]]&lt;=TY_YTDMax,Sales[[#This Row],[date]]&gt;=TY_YTDMin)*Sales[[#This Row],[sales]]</f>
        <v>31928.962800000001</v>
      </c>
      <c r="N5713" s="4">
        <f>AND(Sales[[#This Row],[date]]&lt;=LY_YTDMax,Sales[[#This Row],[date]]&gt;=LY_YTDMin)*Sales[[#This Row],[sales]]</f>
        <v>0</v>
      </c>
      <c r="O5713" s="4">
        <f>AND(Sales[[#This Row],[date]]&gt;=YoY_Min,Sales[[#This Row],[date]]&lt;=TY_YTDMax)*(Sales[[#This Row],[sales]]/Sales[[#This Row],[sqft]])</f>
        <v>0.16595095010395011</v>
      </c>
      <c r="P5713" s="4">
        <f>SUMIF(Sales[RegionStoretype],Sales[[#This Row],[RegionStoretype]],Sales[YoY_SSF])/Sales[[#This Row],[Region_TypeCount]]</f>
        <v>59.469551530910678</v>
      </c>
    </row>
    <row r="5714" spans="1:16" x14ac:dyDescent="0.25">
      <c r="A5714" s="1">
        <v>43133</v>
      </c>
      <c r="B5714">
        <v>13</v>
      </c>
      <c r="C5714">
        <v>5</v>
      </c>
      <c r="D5714">
        <v>103168.04</v>
      </c>
      <c r="E5714">
        <f>INDEX(Stores[region],MATCH(Sales[[#This Row],[store_no]],Stores[store_no],0))</f>
        <v>3</v>
      </c>
      <c r="F5714" t="str">
        <f>INDEX(Stores[storetype],MATCH(Sales[[#This Row],[store_no]],Stores[store_no],0))</f>
        <v>A</v>
      </c>
      <c r="G5714" t="str">
        <f>INDEX(Stores[location_city],MATCH(Sales[[#This Row],[store_no]],Stores[store_no],0))</f>
        <v>Overland Park</v>
      </c>
      <c r="H5714" t="str">
        <f>INDEX(Stores[location_state],MATCH(Sales[[#This Row],[store_no]],Stores[store_no],0))</f>
        <v>Kansas</v>
      </c>
      <c r="I5714">
        <f>INDEX(Stores[sqft],MATCH(Sales[[#This Row],[store_no]],Stores[store_no],0))</f>
        <v>201000</v>
      </c>
      <c r="J5714" s="4" t="str">
        <f>INDEX(Departments[dept_name],MATCH(Sales[[#This Row],[dept_no]],Departments[dept_no],0))</f>
        <v>Clothing</v>
      </c>
      <c r="K5714" s="4" t="str">
        <f>CONCATENATE(Sales[[#This Row],[region]],Sales[[#This Row],[storetype]])</f>
        <v>3A</v>
      </c>
      <c r="L5714" s="4">
        <f>INDEX(RegionStoreCount[Store Count],MATCH(Sales[[#This Row],[RegionStoretype]],RegionStoreCount[Region/Type],0))</f>
        <v>9</v>
      </c>
      <c r="M5714" s="4">
        <f>AND(Sales[[#This Row],[date]]&lt;=TY_YTDMax,Sales[[#This Row],[date]]&gt;=TY_YTDMin)*Sales[[#This Row],[sales]]</f>
        <v>103168.04</v>
      </c>
      <c r="N5714" s="4">
        <f>AND(Sales[[#This Row],[date]]&lt;=LY_YTDMax,Sales[[#This Row],[date]]&gt;=LY_YTDMin)*Sales[[#This Row],[sales]]</f>
        <v>0</v>
      </c>
      <c r="O5714" s="4">
        <f>AND(Sales[[#This Row],[date]]&gt;=YoY_Min,Sales[[#This Row],[date]]&lt;=TY_YTDMax)*(Sales[[#This Row],[sales]]/Sales[[#This Row],[sqft]])</f>
        <v>0.51327383084577116</v>
      </c>
      <c r="P5714" s="4">
        <f>SUMIF(Sales[RegionStoretype],Sales[[#This Row],[RegionStoretype]],Sales[YoY_SSF])/Sales[[#This Row],[Region_TypeCount]]</f>
        <v>53.603836561720975</v>
      </c>
    </row>
    <row r="5715" spans="1:16" x14ac:dyDescent="0.25">
      <c r="A5715" s="1">
        <v>43133</v>
      </c>
      <c r="B5715">
        <v>13</v>
      </c>
      <c r="C5715">
        <v>10</v>
      </c>
      <c r="D5715">
        <v>18589.137200000001</v>
      </c>
      <c r="E5715">
        <f>INDEX(Stores[region],MATCH(Sales[[#This Row],[store_no]],Stores[store_no],0))</f>
        <v>3</v>
      </c>
      <c r="F5715" t="str">
        <f>INDEX(Stores[storetype],MATCH(Sales[[#This Row],[store_no]],Stores[store_no],0))</f>
        <v>A</v>
      </c>
      <c r="G5715" t="str">
        <f>INDEX(Stores[location_city],MATCH(Sales[[#This Row],[store_no]],Stores[store_no],0))</f>
        <v>Overland Park</v>
      </c>
      <c r="H5715" t="str">
        <f>INDEX(Stores[location_state],MATCH(Sales[[#This Row],[store_no]],Stores[store_no],0))</f>
        <v>Kansas</v>
      </c>
      <c r="I5715">
        <f>INDEX(Stores[sqft],MATCH(Sales[[#This Row],[store_no]],Stores[store_no],0))</f>
        <v>201000</v>
      </c>
      <c r="J5715" s="4" t="str">
        <f>INDEX(Departments[dept_name],MATCH(Sales[[#This Row],[dept_no]],Departments[dept_no],0))</f>
        <v>Health</v>
      </c>
      <c r="K5715" s="4" t="str">
        <f>CONCATENATE(Sales[[#This Row],[region]],Sales[[#This Row],[storetype]])</f>
        <v>3A</v>
      </c>
      <c r="L5715" s="4">
        <f>INDEX(RegionStoreCount[Store Count],MATCH(Sales[[#This Row],[RegionStoretype]],RegionStoreCount[Region/Type],0))</f>
        <v>9</v>
      </c>
      <c r="M5715" s="4">
        <f>AND(Sales[[#This Row],[date]]&lt;=TY_YTDMax,Sales[[#This Row],[date]]&gt;=TY_YTDMin)*Sales[[#This Row],[sales]]</f>
        <v>18589.137200000001</v>
      </c>
      <c r="N5715" s="4">
        <f>AND(Sales[[#This Row],[date]]&lt;=LY_YTDMax,Sales[[#This Row],[date]]&gt;=LY_YTDMin)*Sales[[#This Row],[sales]]</f>
        <v>0</v>
      </c>
      <c r="O5715" s="4">
        <f>AND(Sales[[#This Row],[date]]&gt;=YoY_Min,Sales[[#This Row],[date]]&lt;=TY_YTDMax)*(Sales[[#This Row],[sales]]/Sales[[#This Row],[sqft]])</f>
        <v>9.2483269651741293E-2</v>
      </c>
      <c r="P5715" s="4">
        <f>SUMIF(Sales[RegionStoretype],Sales[[#This Row],[RegionStoretype]],Sales[YoY_SSF])/Sales[[#This Row],[Region_TypeCount]]</f>
        <v>53.603836561720975</v>
      </c>
    </row>
    <row r="5716" spans="1:16" x14ac:dyDescent="0.25">
      <c r="A5716" s="1">
        <v>43133</v>
      </c>
      <c r="B5716">
        <v>13</v>
      </c>
      <c r="C5716">
        <v>17</v>
      </c>
      <c r="D5716">
        <v>14765.6994</v>
      </c>
      <c r="E5716">
        <f>INDEX(Stores[region],MATCH(Sales[[#This Row],[store_no]],Stores[store_no],0))</f>
        <v>3</v>
      </c>
      <c r="F5716" t="str">
        <f>INDEX(Stores[storetype],MATCH(Sales[[#This Row],[store_no]],Stores[store_no],0))</f>
        <v>A</v>
      </c>
      <c r="G5716" t="str">
        <f>INDEX(Stores[location_city],MATCH(Sales[[#This Row],[store_no]],Stores[store_no],0))</f>
        <v>Overland Park</v>
      </c>
      <c r="H5716" t="str">
        <f>INDEX(Stores[location_state],MATCH(Sales[[#This Row],[store_no]],Stores[store_no],0))</f>
        <v>Kansas</v>
      </c>
      <c r="I5716">
        <f>INDEX(Stores[sqft],MATCH(Sales[[#This Row],[store_no]],Stores[store_no],0))</f>
        <v>201000</v>
      </c>
      <c r="J5716" s="4" t="str">
        <f>INDEX(Departments[dept_name],MATCH(Sales[[#This Row],[dept_no]],Departments[dept_no],0))</f>
        <v>Shoes</v>
      </c>
      <c r="K5716" s="4" t="str">
        <f>CONCATENATE(Sales[[#This Row],[region]],Sales[[#This Row],[storetype]])</f>
        <v>3A</v>
      </c>
      <c r="L5716" s="4">
        <f>INDEX(RegionStoreCount[Store Count],MATCH(Sales[[#This Row],[RegionStoretype]],RegionStoreCount[Region/Type],0))</f>
        <v>9</v>
      </c>
      <c r="M5716" s="4">
        <f>AND(Sales[[#This Row],[date]]&lt;=TY_YTDMax,Sales[[#This Row],[date]]&gt;=TY_YTDMin)*Sales[[#This Row],[sales]]</f>
        <v>14765.6994</v>
      </c>
      <c r="N5716" s="4">
        <f>AND(Sales[[#This Row],[date]]&lt;=LY_YTDMax,Sales[[#This Row],[date]]&gt;=LY_YTDMin)*Sales[[#This Row],[sales]]</f>
        <v>0</v>
      </c>
      <c r="O5716" s="4">
        <f>AND(Sales[[#This Row],[date]]&gt;=YoY_Min,Sales[[#This Row],[date]]&lt;=TY_YTDMax)*(Sales[[#This Row],[sales]]/Sales[[#This Row],[sqft]])</f>
        <v>7.3461191044776122E-2</v>
      </c>
      <c r="P5716" s="4">
        <f>SUMIF(Sales[RegionStoretype],Sales[[#This Row],[RegionStoretype]],Sales[YoY_SSF])/Sales[[#This Row],[Region_TypeCount]]</f>
        <v>53.603836561720975</v>
      </c>
    </row>
    <row r="5717" spans="1:16" x14ac:dyDescent="0.25">
      <c r="A5717" s="1">
        <v>43133</v>
      </c>
      <c r="B5717">
        <v>14</v>
      </c>
      <c r="C5717">
        <v>10</v>
      </c>
      <c r="D5717">
        <v>33748.097699999998</v>
      </c>
      <c r="E5717">
        <f>INDEX(Stores[region],MATCH(Sales[[#This Row],[store_no]],Stores[store_no],0))</f>
        <v>3</v>
      </c>
      <c r="F5717" t="str">
        <f>INDEX(Stores[storetype],MATCH(Sales[[#This Row],[store_no]],Stores[store_no],0))</f>
        <v>A</v>
      </c>
      <c r="G5717" t="str">
        <f>INDEX(Stores[location_city],MATCH(Sales[[#This Row],[store_no]],Stores[store_no],0))</f>
        <v>Bismarck</v>
      </c>
      <c r="H5717" t="str">
        <f>INDEX(Stores[location_state],MATCH(Sales[[#This Row],[store_no]],Stores[store_no],0))</f>
        <v>North Dakota</v>
      </c>
      <c r="I5717">
        <f>INDEX(Stores[sqft],MATCH(Sales[[#This Row],[store_no]],Stores[store_no],0))</f>
        <v>96400</v>
      </c>
      <c r="J5717" s="4" t="str">
        <f>INDEX(Departments[dept_name],MATCH(Sales[[#This Row],[dept_no]],Departments[dept_no],0))</f>
        <v>Health</v>
      </c>
      <c r="K5717" s="4" t="str">
        <f>CONCATENATE(Sales[[#This Row],[region]],Sales[[#This Row],[storetype]])</f>
        <v>3A</v>
      </c>
      <c r="L5717" s="4">
        <f>INDEX(RegionStoreCount[Store Count],MATCH(Sales[[#This Row],[RegionStoretype]],RegionStoreCount[Region/Type],0))</f>
        <v>9</v>
      </c>
      <c r="M5717" s="4">
        <f>AND(Sales[[#This Row],[date]]&lt;=TY_YTDMax,Sales[[#This Row],[date]]&gt;=TY_YTDMin)*Sales[[#This Row],[sales]]</f>
        <v>33748.097699999998</v>
      </c>
      <c r="N5717" s="4">
        <f>AND(Sales[[#This Row],[date]]&lt;=LY_YTDMax,Sales[[#This Row],[date]]&gt;=LY_YTDMin)*Sales[[#This Row],[sales]]</f>
        <v>0</v>
      </c>
      <c r="O5717" s="4">
        <f>AND(Sales[[#This Row],[date]]&gt;=YoY_Min,Sales[[#This Row],[date]]&lt;=TY_YTDMax)*(Sales[[#This Row],[sales]]/Sales[[#This Row],[sqft]])</f>
        <v>0.35008400103734438</v>
      </c>
      <c r="P5717" s="4">
        <f>SUMIF(Sales[RegionStoretype],Sales[[#This Row],[RegionStoretype]],Sales[YoY_SSF])/Sales[[#This Row],[Region_TypeCount]]</f>
        <v>53.603836561720975</v>
      </c>
    </row>
    <row r="5718" spans="1:16" x14ac:dyDescent="0.25">
      <c r="A5718" s="1">
        <v>43133</v>
      </c>
      <c r="B5718">
        <v>14</v>
      </c>
      <c r="C5718">
        <v>16</v>
      </c>
      <c r="D5718">
        <v>60099.121999999996</v>
      </c>
      <c r="E5718">
        <f>INDEX(Stores[region],MATCH(Sales[[#This Row],[store_no]],Stores[store_no],0))</f>
        <v>3</v>
      </c>
      <c r="F5718" t="str">
        <f>INDEX(Stores[storetype],MATCH(Sales[[#This Row],[store_no]],Stores[store_no],0))</f>
        <v>A</v>
      </c>
      <c r="G5718" t="str">
        <f>INDEX(Stores[location_city],MATCH(Sales[[#This Row],[store_no]],Stores[store_no],0))</f>
        <v>Bismarck</v>
      </c>
      <c r="H5718" t="str">
        <f>INDEX(Stores[location_state],MATCH(Sales[[#This Row],[store_no]],Stores[store_no],0))</f>
        <v>North Dakota</v>
      </c>
      <c r="I5718">
        <f>INDEX(Stores[sqft],MATCH(Sales[[#This Row],[store_no]],Stores[store_no],0))</f>
        <v>96400</v>
      </c>
      <c r="J5718" s="4" t="str">
        <f>INDEX(Departments[dept_name],MATCH(Sales[[#This Row],[dept_no]],Departments[dept_no],0))</f>
        <v>Outdoors</v>
      </c>
      <c r="K5718" s="4" t="str">
        <f>CONCATENATE(Sales[[#This Row],[region]],Sales[[#This Row],[storetype]])</f>
        <v>3A</v>
      </c>
      <c r="L5718" s="4">
        <f>INDEX(RegionStoreCount[Store Count],MATCH(Sales[[#This Row],[RegionStoretype]],RegionStoreCount[Region/Type],0))</f>
        <v>9</v>
      </c>
      <c r="M5718" s="4">
        <f>AND(Sales[[#This Row],[date]]&lt;=TY_YTDMax,Sales[[#This Row],[date]]&gt;=TY_YTDMin)*Sales[[#This Row],[sales]]</f>
        <v>60099.121999999996</v>
      </c>
      <c r="N5718" s="4">
        <f>AND(Sales[[#This Row],[date]]&lt;=LY_YTDMax,Sales[[#This Row],[date]]&gt;=LY_YTDMin)*Sales[[#This Row],[sales]]</f>
        <v>0</v>
      </c>
      <c r="O5718" s="4">
        <f>AND(Sales[[#This Row],[date]]&gt;=YoY_Min,Sales[[#This Row],[date]]&lt;=TY_YTDMax)*(Sales[[#This Row],[sales]]/Sales[[#This Row],[sqft]])</f>
        <v>0.62343487551867216</v>
      </c>
      <c r="P5718" s="4">
        <f>SUMIF(Sales[RegionStoretype],Sales[[#This Row],[RegionStoretype]],Sales[YoY_SSF])/Sales[[#This Row],[Region_TypeCount]]</f>
        <v>53.603836561720975</v>
      </c>
    </row>
    <row r="5719" spans="1:16" x14ac:dyDescent="0.25">
      <c r="A5719" s="1">
        <v>43133</v>
      </c>
      <c r="B5719">
        <v>15</v>
      </c>
      <c r="C5719">
        <v>4</v>
      </c>
      <c r="D5719">
        <v>12489.410000000002</v>
      </c>
      <c r="E5719">
        <f>INDEX(Stores[region],MATCH(Sales[[#This Row],[store_no]],Stores[store_no],0))</f>
        <v>2</v>
      </c>
      <c r="F5719" t="str">
        <f>INDEX(Stores[storetype],MATCH(Sales[[#This Row],[store_no]],Stores[store_no],0))</f>
        <v>B</v>
      </c>
      <c r="G5719" t="str">
        <f>INDEX(Stores[location_city],MATCH(Sales[[#This Row],[store_no]],Stores[store_no],0))</f>
        <v>Rochester</v>
      </c>
      <c r="H5719" t="str">
        <f>INDEX(Stores[location_state],MATCH(Sales[[#This Row],[store_no]],Stores[store_no],0))</f>
        <v>Minnesota</v>
      </c>
      <c r="I5719">
        <f>INDEX(Stores[sqft],MATCH(Sales[[#This Row],[store_no]],Stores[store_no],0))</f>
        <v>128100</v>
      </c>
      <c r="J5719" s="4" t="str">
        <f>INDEX(Departments[dept_name],MATCH(Sales[[#This Row],[dept_no]],Departments[dept_no],0))</f>
        <v>Books</v>
      </c>
      <c r="K5719" s="4" t="str">
        <f>CONCATENATE(Sales[[#This Row],[region]],Sales[[#This Row],[storetype]])</f>
        <v>2B</v>
      </c>
      <c r="L5719" s="4">
        <f>INDEX(RegionStoreCount[Store Count],MATCH(Sales[[#This Row],[RegionStoretype]],RegionStoreCount[Region/Type],0))</f>
        <v>6</v>
      </c>
      <c r="M5719" s="4">
        <f>AND(Sales[[#This Row],[date]]&lt;=TY_YTDMax,Sales[[#This Row],[date]]&gt;=TY_YTDMin)*Sales[[#This Row],[sales]]</f>
        <v>12489.410000000002</v>
      </c>
      <c r="N5719" s="4">
        <f>AND(Sales[[#This Row],[date]]&lt;=LY_YTDMax,Sales[[#This Row],[date]]&gt;=LY_YTDMin)*Sales[[#This Row],[sales]]</f>
        <v>0</v>
      </c>
      <c r="O5719" s="4">
        <f>AND(Sales[[#This Row],[date]]&gt;=YoY_Min,Sales[[#This Row],[date]]&lt;=TY_YTDMax)*(Sales[[#This Row],[sales]]/Sales[[#This Row],[sqft]])</f>
        <v>9.7497345823575346E-2</v>
      </c>
      <c r="P5719" s="4">
        <f>SUMIF(Sales[RegionStoretype],Sales[[#This Row],[RegionStoretype]],Sales[YoY_SSF])/Sales[[#This Row],[Region_TypeCount]]</f>
        <v>58.393757732919049</v>
      </c>
    </row>
    <row r="5720" spans="1:16" x14ac:dyDescent="0.25">
      <c r="A5720" s="1">
        <v>43133</v>
      </c>
      <c r="B5720">
        <v>16</v>
      </c>
      <c r="C5720">
        <v>6</v>
      </c>
      <c r="D5720">
        <v>54730.966500000002</v>
      </c>
      <c r="E5720">
        <f>INDEX(Stores[region],MATCH(Sales[[#This Row],[store_no]],Stores[store_no],0))</f>
        <v>2</v>
      </c>
      <c r="F5720" t="str">
        <f>INDEX(Stores[storetype],MATCH(Sales[[#This Row],[store_no]],Stores[store_no],0))</f>
        <v>B</v>
      </c>
      <c r="G5720" t="str">
        <f>INDEX(Stores[location_city],MATCH(Sales[[#This Row],[store_no]],Stores[store_no],0))</f>
        <v>Saint Paul</v>
      </c>
      <c r="H5720" t="str">
        <f>INDEX(Stores[location_state],MATCH(Sales[[#This Row],[store_no]],Stores[store_no],0))</f>
        <v>Minnesota</v>
      </c>
      <c r="I5720">
        <f>INDEX(Stores[sqft],MATCH(Sales[[#This Row],[store_no]],Stores[store_no],0))</f>
        <v>180400</v>
      </c>
      <c r="J5720" s="4" t="str">
        <f>INDEX(Departments[dept_name],MATCH(Sales[[#This Row],[dept_no]],Departments[dept_no],0))</f>
        <v>Computers</v>
      </c>
      <c r="K5720" s="4" t="str">
        <f>CONCATENATE(Sales[[#This Row],[region]],Sales[[#This Row],[storetype]])</f>
        <v>2B</v>
      </c>
      <c r="L5720" s="4">
        <f>INDEX(RegionStoreCount[Store Count],MATCH(Sales[[#This Row],[RegionStoretype]],RegionStoreCount[Region/Type],0))</f>
        <v>6</v>
      </c>
      <c r="M5720" s="4">
        <f>AND(Sales[[#This Row],[date]]&lt;=TY_YTDMax,Sales[[#This Row],[date]]&gt;=TY_YTDMin)*Sales[[#This Row],[sales]]</f>
        <v>54730.966500000002</v>
      </c>
      <c r="N5720" s="4">
        <f>AND(Sales[[#This Row],[date]]&lt;=LY_YTDMax,Sales[[#This Row],[date]]&gt;=LY_YTDMin)*Sales[[#This Row],[sales]]</f>
        <v>0</v>
      </c>
      <c r="O5720" s="4">
        <f>AND(Sales[[#This Row],[date]]&gt;=YoY_Min,Sales[[#This Row],[date]]&lt;=TY_YTDMax)*(Sales[[#This Row],[sales]]/Sales[[#This Row],[sqft]])</f>
        <v>0.30338673226164081</v>
      </c>
      <c r="P5720" s="4">
        <f>SUMIF(Sales[RegionStoretype],Sales[[#This Row],[RegionStoretype]],Sales[YoY_SSF])/Sales[[#This Row],[Region_TypeCount]]</f>
        <v>58.393757732919049</v>
      </c>
    </row>
    <row r="5721" spans="1:16" x14ac:dyDescent="0.25">
      <c r="A5721" s="1">
        <v>43133</v>
      </c>
      <c r="B5721">
        <v>17</v>
      </c>
      <c r="C5721">
        <v>20</v>
      </c>
      <c r="D5721">
        <v>234872.05889999997</v>
      </c>
      <c r="E5721">
        <f>INDEX(Stores[region],MATCH(Sales[[#This Row],[store_no]],Stores[store_no],0))</f>
        <v>3</v>
      </c>
      <c r="F5721" t="str">
        <f>INDEX(Stores[storetype],MATCH(Sales[[#This Row],[store_no]],Stores[store_no],0))</f>
        <v>B</v>
      </c>
      <c r="G5721" t="str">
        <f>INDEX(Stores[location_city],MATCH(Sales[[#This Row],[store_no]],Stores[store_no],0))</f>
        <v>Fargo</v>
      </c>
      <c r="H5721" t="str">
        <f>INDEX(Stores[location_state],MATCH(Sales[[#This Row],[store_no]],Stores[store_no],0))</f>
        <v>North Dakota</v>
      </c>
      <c r="I5721">
        <f>INDEX(Stores[sqft],MATCH(Sales[[#This Row],[store_no]],Stores[store_no],0))</f>
        <v>211600</v>
      </c>
      <c r="J5721" s="4" t="str">
        <f>INDEX(Departments[dept_name],MATCH(Sales[[#This Row],[dept_no]],Departments[dept_no],0))</f>
        <v>Toys</v>
      </c>
      <c r="K5721" s="4" t="str">
        <f>CONCATENATE(Sales[[#This Row],[region]],Sales[[#This Row],[storetype]])</f>
        <v>3B</v>
      </c>
      <c r="L5721" s="4">
        <f>INDEX(RegionStoreCount[Store Count],MATCH(Sales[[#This Row],[RegionStoretype]],RegionStoreCount[Region/Type],0))</f>
        <v>4</v>
      </c>
      <c r="M5721" s="4">
        <f>AND(Sales[[#This Row],[date]]&lt;=TY_YTDMax,Sales[[#This Row],[date]]&gt;=TY_YTDMin)*Sales[[#This Row],[sales]]</f>
        <v>234872.05889999997</v>
      </c>
      <c r="N5721" s="4">
        <f>AND(Sales[[#This Row],[date]]&lt;=LY_YTDMax,Sales[[#This Row],[date]]&gt;=LY_YTDMin)*Sales[[#This Row],[sales]]</f>
        <v>0</v>
      </c>
      <c r="O5721" s="4">
        <f>AND(Sales[[#This Row],[date]]&gt;=YoY_Min,Sales[[#This Row],[date]]&lt;=TY_YTDMax)*(Sales[[#This Row],[sales]]/Sales[[#This Row],[sqft]])</f>
        <v>1.1099813747637051</v>
      </c>
      <c r="P5721" s="4">
        <f>SUMIF(Sales[RegionStoretype],Sales[[#This Row],[RegionStoretype]],Sales[YoY_SSF])/Sales[[#This Row],[Region_TypeCount]]</f>
        <v>58.312187288105562</v>
      </c>
    </row>
    <row r="5722" spans="1:16" x14ac:dyDescent="0.25">
      <c r="A5722" s="1">
        <v>43133</v>
      </c>
      <c r="B5722">
        <v>18</v>
      </c>
      <c r="C5722">
        <v>1</v>
      </c>
      <c r="D5722">
        <v>2213.2671</v>
      </c>
      <c r="E5722">
        <f>INDEX(Stores[region],MATCH(Sales[[#This Row],[store_no]],Stores[store_no],0))</f>
        <v>2</v>
      </c>
      <c r="F5722" t="str">
        <f>INDEX(Stores[storetype],MATCH(Sales[[#This Row],[store_no]],Stores[store_no],0))</f>
        <v>B</v>
      </c>
      <c r="G5722" t="str">
        <f>INDEX(Stores[location_city],MATCH(Sales[[#This Row],[store_no]],Stores[store_no],0))</f>
        <v>Chicago</v>
      </c>
      <c r="H5722" t="str">
        <f>INDEX(Stores[location_state],MATCH(Sales[[#This Row],[store_no]],Stores[store_no],0))</f>
        <v>Illinois</v>
      </c>
      <c r="I5722">
        <f>INDEX(Stores[sqft],MATCH(Sales[[#This Row],[store_no]],Stores[store_no],0))</f>
        <v>120700</v>
      </c>
      <c r="J5722" s="4" t="str">
        <f>INDEX(Departments[dept_name],MATCH(Sales[[#This Row],[dept_no]],Departments[dept_no],0))</f>
        <v>Automotive</v>
      </c>
      <c r="K5722" s="4" t="str">
        <f>CONCATENATE(Sales[[#This Row],[region]],Sales[[#This Row],[storetype]])</f>
        <v>2B</v>
      </c>
      <c r="L5722" s="4">
        <f>INDEX(RegionStoreCount[Store Count],MATCH(Sales[[#This Row],[RegionStoretype]],RegionStoreCount[Region/Type],0))</f>
        <v>6</v>
      </c>
      <c r="M5722" s="4">
        <f>AND(Sales[[#This Row],[date]]&lt;=TY_YTDMax,Sales[[#This Row],[date]]&gt;=TY_YTDMin)*Sales[[#This Row],[sales]]</f>
        <v>2213.2671</v>
      </c>
      <c r="N5722" s="4">
        <f>AND(Sales[[#This Row],[date]]&lt;=LY_YTDMax,Sales[[#This Row],[date]]&gt;=LY_YTDMin)*Sales[[#This Row],[sales]]</f>
        <v>0</v>
      </c>
      <c r="O5722" s="4">
        <f>AND(Sales[[#This Row],[date]]&gt;=YoY_Min,Sales[[#This Row],[date]]&lt;=TY_YTDMax)*(Sales[[#This Row],[sales]]/Sales[[#This Row],[sqft]])</f>
        <v>1.8336927091963547E-2</v>
      </c>
      <c r="P5722" s="4">
        <f>SUMIF(Sales[RegionStoretype],Sales[[#This Row],[RegionStoretype]],Sales[YoY_SSF])/Sales[[#This Row],[Region_TypeCount]]</f>
        <v>58.393757732919049</v>
      </c>
    </row>
    <row r="5723" spans="1:16" x14ac:dyDescent="0.25">
      <c r="A5723" s="1">
        <v>43133</v>
      </c>
      <c r="B5723">
        <v>19</v>
      </c>
      <c r="C5723">
        <v>1</v>
      </c>
      <c r="D5723">
        <v>18360.1571</v>
      </c>
      <c r="E5723">
        <f>INDEX(Stores[region],MATCH(Sales[[#This Row],[store_no]],Stores[store_no],0))</f>
        <v>3</v>
      </c>
      <c r="F5723" t="str">
        <f>INDEX(Stores[storetype],MATCH(Sales[[#This Row],[store_no]],Stores[store_no],0))</f>
        <v>A</v>
      </c>
      <c r="G5723" t="str">
        <f>INDEX(Stores[location_city],MATCH(Sales[[#This Row],[store_no]],Stores[store_no],0))</f>
        <v>Des Moines</v>
      </c>
      <c r="H5723" t="str">
        <f>INDEX(Stores[location_state],MATCH(Sales[[#This Row],[store_no]],Stores[store_no],0))</f>
        <v>Iowa</v>
      </c>
      <c r="I5723">
        <f>INDEX(Stores[sqft],MATCH(Sales[[#This Row],[store_no]],Stores[store_no],0))</f>
        <v>197600</v>
      </c>
      <c r="J5723" s="4" t="str">
        <f>INDEX(Departments[dept_name],MATCH(Sales[[#This Row],[dept_no]],Departments[dept_no],0))</f>
        <v>Automotive</v>
      </c>
      <c r="K5723" s="4" t="str">
        <f>CONCATENATE(Sales[[#This Row],[region]],Sales[[#This Row],[storetype]])</f>
        <v>3A</v>
      </c>
      <c r="L5723" s="4">
        <f>INDEX(RegionStoreCount[Store Count],MATCH(Sales[[#This Row],[RegionStoretype]],RegionStoreCount[Region/Type],0))</f>
        <v>9</v>
      </c>
      <c r="M5723" s="4">
        <f>AND(Sales[[#This Row],[date]]&lt;=TY_YTDMax,Sales[[#This Row],[date]]&gt;=TY_YTDMin)*Sales[[#This Row],[sales]]</f>
        <v>18360.1571</v>
      </c>
      <c r="N5723" s="4">
        <f>AND(Sales[[#This Row],[date]]&lt;=LY_YTDMax,Sales[[#This Row],[date]]&gt;=LY_YTDMin)*Sales[[#This Row],[sales]]</f>
        <v>0</v>
      </c>
      <c r="O5723" s="4">
        <f>AND(Sales[[#This Row],[date]]&gt;=YoY_Min,Sales[[#This Row],[date]]&lt;=TY_YTDMax)*(Sales[[#This Row],[sales]]/Sales[[#This Row],[sqft]])</f>
        <v>9.2915774797570849E-2</v>
      </c>
      <c r="P5723" s="4">
        <f>SUMIF(Sales[RegionStoretype],Sales[[#This Row],[RegionStoretype]],Sales[YoY_SSF])/Sales[[#This Row],[Region_TypeCount]]</f>
        <v>53.603836561720975</v>
      </c>
    </row>
    <row r="5724" spans="1:16" x14ac:dyDescent="0.25">
      <c r="A5724" s="1">
        <v>43133</v>
      </c>
      <c r="B5724">
        <v>19</v>
      </c>
      <c r="C5724">
        <v>6</v>
      </c>
      <c r="D5724">
        <v>22372.238200000003</v>
      </c>
      <c r="E5724">
        <f>INDEX(Stores[region],MATCH(Sales[[#This Row],[store_no]],Stores[store_no],0))</f>
        <v>3</v>
      </c>
      <c r="F5724" t="str">
        <f>INDEX(Stores[storetype],MATCH(Sales[[#This Row],[store_no]],Stores[store_no],0))</f>
        <v>A</v>
      </c>
      <c r="G5724" t="str">
        <f>INDEX(Stores[location_city],MATCH(Sales[[#This Row],[store_no]],Stores[store_no],0))</f>
        <v>Des Moines</v>
      </c>
      <c r="H5724" t="str">
        <f>INDEX(Stores[location_state],MATCH(Sales[[#This Row],[store_no]],Stores[store_no],0))</f>
        <v>Iowa</v>
      </c>
      <c r="I5724">
        <f>INDEX(Stores[sqft],MATCH(Sales[[#This Row],[store_no]],Stores[store_no],0))</f>
        <v>197600</v>
      </c>
      <c r="J5724" s="4" t="str">
        <f>INDEX(Departments[dept_name],MATCH(Sales[[#This Row],[dept_no]],Departments[dept_no],0))</f>
        <v>Computers</v>
      </c>
      <c r="K5724" s="4" t="str">
        <f>CONCATENATE(Sales[[#This Row],[region]],Sales[[#This Row],[storetype]])</f>
        <v>3A</v>
      </c>
      <c r="L5724" s="4">
        <f>INDEX(RegionStoreCount[Store Count],MATCH(Sales[[#This Row],[RegionStoretype]],RegionStoreCount[Region/Type],0))</f>
        <v>9</v>
      </c>
      <c r="M5724" s="4">
        <f>AND(Sales[[#This Row],[date]]&lt;=TY_YTDMax,Sales[[#This Row],[date]]&gt;=TY_YTDMin)*Sales[[#This Row],[sales]]</f>
        <v>22372.238200000003</v>
      </c>
      <c r="N5724" s="4">
        <f>AND(Sales[[#This Row],[date]]&lt;=LY_YTDMax,Sales[[#This Row],[date]]&gt;=LY_YTDMin)*Sales[[#This Row],[sales]]</f>
        <v>0</v>
      </c>
      <c r="O5724" s="4">
        <f>AND(Sales[[#This Row],[date]]&gt;=YoY_Min,Sales[[#This Row],[date]]&lt;=TY_YTDMax)*(Sales[[#This Row],[sales]]/Sales[[#This Row],[sqft]])</f>
        <v>0.11321982894736844</v>
      </c>
      <c r="P5724" s="4">
        <f>SUMIF(Sales[RegionStoretype],Sales[[#This Row],[RegionStoretype]],Sales[YoY_SSF])/Sales[[#This Row],[Region_TypeCount]]</f>
        <v>53.603836561720975</v>
      </c>
    </row>
    <row r="5725" spans="1:16" x14ac:dyDescent="0.25">
      <c r="A5725" s="1">
        <v>43133</v>
      </c>
      <c r="B5725">
        <v>19</v>
      </c>
      <c r="C5725">
        <v>13</v>
      </c>
      <c r="D5725">
        <v>110345.1274</v>
      </c>
      <c r="E5725">
        <f>INDEX(Stores[region],MATCH(Sales[[#This Row],[store_no]],Stores[store_no],0))</f>
        <v>3</v>
      </c>
      <c r="F5725" t="str">
        <f>INDEX(Stores[storetype],MATCH(Sales[[#This Row],[store_no]],Stores[store_no],0))</f>
        <v>A</v>
      </c>
      <c r="G5725" t="str">
        <f>INDEX(Stores[location_city],MATCH(Sales[[#This Row],[store_no]],Stores[store_no],0))</f>
        <v>Des Moines</v>
      </c>
      <c r="H5725" t="str">
        <f>INDEX(Stores[location_state],MATCH(Sales[[#This Row],[store_no]],Stores[store_no],0))</f>
        <v>Iowa</v>
      </c>
      <c r="I5725">
        <f>INDEX(Stores[sqft],MATCH(Sales[[#This Row],[store_no]],Stores[store_no],0))</f>
        <v>197600</v>
      </c>
      <c r="J5725" s="4" t="str">
        <f>INDEX(Departments[dept_name],MATCH(Sales[[#This Row],[dept_no]],Departments[dept_no],0))</f>
        <v>Kids</v>
      </c>
      <c r="K5725" s="4" t="str">
        <f>CONCATENATE(Sales[[#This Row],[region]],Sales[[#This Row],[storetype]])</f>
        <v>3A</v>
      </c>
      <c r="L5725" s="4">
        <f>INDEX(RegionStoreCount[Store Count],MATCH(Sales[[#This Row],[RegionStoretype]],RegionStoreCount[Region/Type],0))</f>
        <v>9</v>
      </c>
      <c r="M5725" s="4">
        <f>AND(Sales[[#This Row],[date]]&lt;=TY_YTDMax,Sales[[#This Row],[date]]&gt;=TY_YTDMin)*Sales[[#This Row],[sales]]</f>
        <v>110345.1274</v>
      </c>
      <c r="N5725" s="4">
        <f>AND(Sales[[#This Row],[date]]&lt;=LY_YTDMax,Sales[[#This Row],[date]]&gt;=LY_YTDMin)*Sales[[#This Row],[sales]]</f>
        <v>0</v>
      </c>
      <c r="O5725" s="4">
        <f>AND(Sales[[#This Row],[date]]&gt;=YoY_Min,Sales[[#This Row],[date]]&lt;=TY_YTDMax)*(Sales[[#This Row],[sales]]/Sales[[#This Row],[sqft]])</f>
        <v>0.55842675809716602</v>
      </c>
      <c r="P5725" s="4">
        <f>SUMIF(Sales[RegionStoretype],Sales[[#This Row],[RegionStoretype]],Sales[YoY_SSF])/Sales[[#This Row],[Region_TypeCount]]</f>
        <v>53.603836561720975</v>
      </c>
    </row>
    <row r="5726" spans="1:16" x14ac:dyDescent="0.25">
      <c r="A5726" s="1">
        <v>43133</v>
      </c>
      <c r="B5726">
        <v>20</v>
      </c>
      <c r="C5726">
        <v>12</v>
      </c>
      <c r="D5726">
        <v>456.57830000000001</v>
      </c>
      <c r="E5726">
        <f>INDEX(Stores[region],MATCH(Sales[[#This Row],[store_no]],Stores[store_no],0))</f>
        <v>1</v>
      </c>
      <c r="F5726" t="str">
        <f>INDEX(Stores[storetype],MATCH(Sales[[#This Row],[store_no]],Stores[store_no],0))</f>
        <v>A</v>
      </c>
      <c r="G5726" t="str">
        <f>INDEX(Stores[location_city],MATCH(Sales[[#This Row],[store_no]],Stores[store_no],0))</f>
        <v>South Bend</v>
      </c>
      <c r="H5726" t="str">
        <f>INDEX(Stores[location_state],MATCH(Sales[[#This Row],[store_no]],Stores[store_no],0))</f>
        <v>Indiana</v>
      </c>
      <c r="I5726">
        <f>INDEX(Stores[sqft],MATCH(Sales[[#This Row],[store_no]],Stores[store_no],0))</f>
        <v>39700</v>
      </c>
      <c r="J5726" s="4" t="str">
        <f>INDEX(Departments[dept_name],MATCH(Sales[[#This Row],[dept_no]],Departments[dept_no],0))</f>
        <v>Jewelery</v>
      </c>
      <c r="K5726" s="4" t="str">
        <f>CONCATENATE(Sales[[#This Row],[region]],Sales[[#This Row],[storetype]])</f>
        <v>1A</v>
      </c>
      <c r="L5726" s="4">
        <f>INDEX(RegionStoreCount[Store Count],MATCH(Sales[[#This Row],[RegionStoretype]],RegionStoreCount[Region/Type],0))</f>
        <v>5</v>
      </c>
      <c r="M5726" s="4">
        <f>AND(Sales[[#This Row],[date]]&lt;=TY_YTDMax,Sales[[#This Row],[date]]&gt;=TY_YTDMin)*Sales[[#This Row],[sales]]</f>
        <v>456.57830000000001</v>
      </c>
      <c r="N5726" s="4">
        <f>AND(Sales[[#This Row],[date]]&lt;=LY_YTDMax,Sales[[#This Row],[date]]&gt;=LY_YTDMin)*Sales[[#This Row],[sales]]</f>
        <v>0</v>
      </c>
      <c r="O5726" s="4">
        <f>AND(Sales[[#This Row],[date]]&gt;=YoY_Min,Sales[[#This Row],[date]]&lt;=TY_YTDMax)*(Sales[[#This Row],[sales]]/Sales[[#This Row],[sqft]])</f>
        <v>1.1500712846347608E-2</v>
      </c>
      <c r="P5726" s="4">
        <f>SUMIF(Sales[RegionStoretype],Sales[[#This Row],[RegionStoretype]],Sales[YoY_SSF])/Sales[[#This Row],[Region_TypeCount]]</f>
        <v>59.469551530910678</v>
      </c>
    </row>
    <row r="5727" spans="1:16" x14ac:dyDescent="0.25">
      <c r="A5727" s="1">
        <v>43133</v>
      </c>
      <c r="B5727">
        <v>20</v>
      </c>
      <c r="C5727">
        <v>15</v>
      </c>
      <c r="D5727">
        <v>10.5237</v>
      </c>
      <c r="E5727">
        <f>INDEX(Stores[region],MATCH(Sales[[#This Row],[store_no]],Stores[store_no],0))</f>
        <v>1</v>
      </c>
      <c r="F5727" t="str">
        <f>INDEX(Stores[storetype],MATCH(Sales[[#This Row],[store_no]],Stores[store_no],0))</f>
        <v>A</v>
      </c>
      <c r="G5727" t="str">
        <f>INDEX(Stores[location_city],MATCH(Sales[[#This Row],[store_no]],Stores[store_no],0))</f>
        <v>South Bend</v>
      </c>
      <c r="H5727" t="str">
        <f>INDEX(Stores[location_state],MATCH(Sales[[#This Row],[store_no]],Stores[store_no],0))</f>
        <v>Indiana</v>
      </c>
      <c r="I5727">
        <f>INDEX(Stores[sqft],MATCH(Sales[[#This Row],[store_no]],Stores[store_no],0))</f>
        <v>39700</v>
      </c>
      <c r="J5727" s="4" t="str">
        <f>INDEX(Departments[dept_name],MATCH(Sales[[#This Row],[dept_no]],Departments[dept_no],0))</f>
        <v>Music</v>
      </c>
      <c r="K5727" s="4" t="str">
        <f>CONCATENATE(Sales[[#This Row],[region]],Sales[[#This Row],[storetype]])</f>
        <v>1A</v>
      </c>
      <c r="L5727" s="4">
        <f>INDEX(RegionStoreCount[Store Count],MATCH(Sales[[#This Row],[RegionStoretype]],RegionStoreCount[Region/Type],0))</f>
        <v>5</v>
      </c>
      <c r="M5727" s="4">
        <f>AND(Sales[[#This Row],[date]]&lt;=TY_YTDMax,Sales[[#This Row],[date]]&gt;=TY_YTDMin)*Sales[[#This Row],[sales]]</f>
        <v>10.5237</v>
      </c>
      <c r="N5727" s="4">
        <f>AND(Sales[[#This Row],[date]]&lt;=LY_YTDMax,Sales[[#This Row],[date]]&gt;=LY_YTDMin)*Sales[[#This Row],[sales]]</f>
        <v>0</v>
      </c>
      <c r="O5727" s="4">
        <f>AND(Sales[[#This Row],[date]]&gt;=YoY_Min,Sales[[#This Row],[date]]&lt;=TY_YTDMax)*(Sales[[#This Row],[sales]]/Sales[[#This Row],[sqft]])</f>
        <v>2.6508060453400505E-4</v>
      </c>
      <c r="P5727" s="4">
        <f>SUMIF(Sales[RegionStoretype],Sales[[#This Row],[RegionStoretype]],Sales[YoY_SSF])/Sales[[#This Row],[Region_TypeCount]]</f>
        <v>59.469551530910678</v>
      </c>
    </row>
    <row r="5728" spans="1:16" x14ac:dyDescent="0.25">
      <c r="A5728" s="1">
        <v>43133</v>
      </c>
      <c r="B5728">
        <v>21</v>
      </c>
      <c r="C5728">
        <v>8</v>
      </c>
      <c r="D5728">
        <v>64278.011400000003</v>
      </c>
      <c r="E5728">
        <f>INDEX(Stores[region],MATCH(Sales[[#This Row],[store_no]],Stores[store_no],0))</f>
        <v>2</v>
      </c>
      <c r="F5728" t="str">
        <f>INDEX(Stores[storetype],MATCH(Sales[[#This Row],[store_no]],Stores[store_no],0))</f>
        <v>B</v>
      </c>
      <c r="G5728" t="str">
        <f>INDEX(Stores[location_city],MATCH(Sales[[#This Row],[store_no]],Stores[store_no],0))</f>
        <v>Madison</v>
      </c>
      <c r="H5728" t="str">
        <f>INDEX(Stores[location_state],MATCH(Sales[[#This Row],[store_no]],Stores[store_no],0))</f>
        <v>Wisconsin</v>
      </c>
      <c r="I5728">
        <f>INDEX(Stores[sqft],MATCH(Sales[[#This Row],[store_no]],Stores[store_no],0))</f>
        <v>206400</v>
      </c>
      <c r="J5728" s="4" t="str">
        <f>INDEX(Departments[dept_name],MATCH(Sales[[#This Row],[dept_no]],Departments[dept_no],0))</f>
        <v>Games</v>
      </c>
      <c r="K5728" s="4" t="str">
        <f>CONCATENATE(Sales[[#This Row],[region]],Sales[[#This Row],[storetype]])</f>
        <v>2B</v>
      </c>
      <c r="L5728" s="4">
        <f>INDEX(RegionStoreCount[Store Count],MATCH(Sales[[#This Row],[RegionStoretype]],RegionStoreCount[Region/Type],0))</f>
        <v>6</v>
      </c>
      <c r="M5728" s="4">
        <f>AND(Sales[[#This Row],[date]]&lt;=TY_YTDMax,Sales[[#This Row],[date]]&gt;=TY_YTDMin)*Sales[[#This Row],[sales]]</f>
        <v>64278.011400000003</v>
      </c>
      <c r="N5728" s="4">
        <f>AND(Sales[[#This Row],[date]]&lt;=LY_YTDMax,Sales[[#This Row],[date]]&gt;=LY_YTDMin)*Sales[[#This Row],[sales]]</f>
        <v>0</v>
      </c>
      <c r="O5728" s="4">
        <f>AND(Sales[[#This Row],[date]]&gt;=YoY_Min,Sales[[#This Row],[date]]&lt;=TY_YTDMax)*(Sales[[#This Row],[sales]]/Sales[[#This Row],[sqft]])</f>
        <v>0.31142447383720934</v>
      </c>
      <c r="P5728" s="4">
        <f>SUMIF(Sales[RegionStoretype],Sales[[#This Row],[RegionStoretype]],Sales[YoY_SSF])/Sales[[#This Row],[Region_TypeCount]]</f>
        <v>58.393757732919049</v>
      </c>
    </row>
    <row r="5729" spans="1:16" x14ac:dyDescent="0.25">
      <c r="A5729" s="1">
        <v>43133</v>
      </c>
      <c r="B5729">
        <v>21</v>
      </c>
      <c r="C5729">
        <v>16</v>
      </c>
      <c r="D5729">
        <v>109749.40159999998</v>
      </c>
      <c r="E5729">
        <f>INDEX(Stores[region],MATCH(Sales[[#This Row],[store_no]],Stores[store_no],0))</f>
        <v>2</v>
      </c>
      <c r="F5729" t="str">
        <f>INDEX(Stores[storetype],MATCH(Sales[[#This Row],[store_no]],Stores[store_no],0))</f>
        <v>B</v>
      </c>
      <c r="G5729" t="str">
        <f>INDEX(Stores[location_city],MATCH(Sales[[#This Row],[store_no]],Stores[store_no],0))</f>
        <v>Madison</v>
      </c>
      <c r="H5729" t="str">
        <f>INDEX(Stores[location_state],MATCH(Sales[[#This Row],[store_no]],Stores[store_no],0))</f>
        <v>Wisconsin</v>
      </c>
      <c r="I5729">
        <f>INDEX(Stores[sqft],MATCH(Sales[[#This Row],[store_no]],Stores[store_no],0))</f>
        <v>206400</v>
      </c>
      <c r="J5729" s="4" t="str">
        <f>INDEX(Departments[dept_name],MATCH(Sales[[#This Row],[dept_no]],Departments[dept_no],0))</f>
        <v>Outdoors</v>
      </c>
      <c r="K5729" s="4" t="str">
        <f>CONCATENATE(Sales[[#This Row],[region]],Sales[[#This Row],[storetype]])</f>
        <v>2B</v>
      </c>
      <c r="L5729" s="4">
        <f>INDEX(RegionStoreCount[Store Count],MATCH(Sales[[#This Row],[RegionStoretype]],RegionStoreCount[Region/Type],0))</f>
        <v>6</v>
      </c>
      <c r="M5729" s="4">
        <f>AND(Sales[[#This Row],[date]]&lt;=TY_YTDMax,Sales[[#This Row],[date]]&gt;=TY_YTDMin)*Sales[[#This Row],[sales]]</f>
        <v>109749.40159999998</v>
      </c>
      <c r="N5729" s="4">
        <f>AND(Sales[[#This Row],[date]]&lt;=LY_YTDMax,Sales[[#This Row],[date]]&gt;=LY_YTDMin)*Sales[[#This Row],[sales]]</f>
        <v>0</v>
      </c>
      <c r="O5729" s="4">
        <f>AND(Sales[[#This Row],[date]]&gt;=YoY_Min,Sales[[#This Row],[date]]&lt;=TY_YTDMax)*(Sales[[#This Row],[sales]]/Sales[[#This Row],[sqft]])</f>
        <v>0.53173159689922467</v>
      </c>
      <c r="P5729" s="4">
        <f>SUMIF(Sales[RegionStoretype],Sales[[#This Row],[RegionStoretype]],Sales[YoY_SSF])/Sales[[#This Row],[Region_TypeCount]]</f>
        <v>58.393757732919049</v>
      </c>
    </row>
    <row r="5730" spans="1:16" x14ac:dyDescent="0.25">
      <c r="A5730" s="1">
        <v>43133</v>
      </c>
      <c r="B5730">
        <v>22</v>
      </c>
      <c r="C5730">
        <v>2</v>
      </c>
      <c r="D5730">
        <v>18591.163</v>
      </c>
      <c r="E5730">
        <f>INDEX(Stores[region],MATCH(Sales[[#This Row],[store_no]],Stores[store_no],0))</f>
        <v>3</v>
      </c>
      <c r="F5730" t="str">
        <f>INDEX(Stores[storetype],MATCH(Sales[[#This Row],[store_no]],Stores[store_no],0))</f>
        <v>B</v>
      </c>
      <c r="G5730" t="str">
        <f>INDEX(Stores[location_city],MATCH(Sales[[#This Row],[store_no]],Stores[store_no],0))</f>
        <v>Sioux Falls</v>
      </c>
      <c r="H5730" t="str">
        <f>INDEX(Stores[location_state],MATCH(Sales[[#This Row],[store_no]],Stores[store_no],0))</f>
        <v>South Dakota</v>
      </c>
      <c r="I5730">
        <f>INDEX(Stores[sqft],MATCH(Sales[[#This Row],[store_no]],Stores[store_no],0))</f>
        <v>57800</v>
      </c>
      <c r="J5730" s="4" t="str">
        <f>INDEX(Departments[dept_name],MATCH(Sales[[#This Row],[dept_no]],Departments[dept_no],0))</f>
        <v>Baby</v>
      </c>
      <c r="K5730" s="4" t="str">
        <f>CONCATENATE(Sales[[#This Row],[region]],Sales[[#This Row],[storetype]])</f>
        <v>3B</v>
      </c>
      <c r="L5730" s="4">
        <f>INDEX(RegionStoreCount[Store Count],MATCH(Sales[[#This Row],[RegionStoretype]],RegionStoreCount[Region/Type],0))</f>
        <v>4</v>
      </c>
      <c r="M5730" s="4">
        <f>AND(Sales[[#This Row],[date]]&lt;=TY_YTDMax,Sales[[#This Row],[date]]&gt;=TY_YTDMin)*Sales[[#This Row],[sales]]</f>
        <v>18591.163</v>
      </c>
      <c r="N5730" s="4">
        <f>AND(Sales[[#This Row],[date]]&lt;=LY_YTDMax,Sales[[#This Row],[date]]&gt;=LY_YTDMin)*Sales[[#This Row],[sales]]</f>
        <v>0</v>
      </c>
      <c r="O5730" s="4">
        <f>AND(Sales[[#This Row],[date]]&gt;=YoY_Min,Sales[[#This Row],[date]]&lt;=TY_YTDMax)*(Sales[[#This Row],[sales]]/Sales[[#This Row],[sqft]])</f>
        <v>0.32164641868512112</v>
      </c>
      <c r="P5730" s="4">
        <f>SUMIF(Sales[RegionStoretype],Sales[[#This Row],[RegionStoretype]],Sales[YoY_SSF])/Sales[[#This Row],[Region_TypeCount]]</f>
        <v>58.312187288105562</v>
      </c>
    </row>
    <row r="5731" spans="1:16" x14ac:dyDescent="0.25">
      <c r="A5731" s="1">
        <v>43133</v>
      </c>
      <c r="B5731">
        <v>22</v>
      </c>
      <c r="C5731">
        <v>20</v>
      </c>
      <c r="D5731">
        <v>37163.944799999997</v>
      </c>
      <c r="E5731">
        <f>INDEX(Stores[region],MATCH(Sales[[#This Row],[store_no]],Stores[store_no],0))</f>
        <v>3</v>
      </c>
      <c r="F5731" t="str">
        <f>INDEX(Stores[storetype],MATCH(Sales[[#This Row],[store_no]],Stores[store_no],0))</f>
        <v>B</v>
      </c>
      <c r="G5731" t="str">
        <f>INDEX(Stores[location_city],MATCH(Sales[[#This Row],[store_no]],Stores[store_no],0))</f>
        <v>Sioux Falls</v>
      </c>
      <c r="H5731" t="str">
        <f>INDEX(Stores[location_state],MATCH(Sales[[#This Row],[store_no]],Stores[store_no],0))</f>
        <v>South Dakota</v>
      </c>
      <c r="I5731">
        <f>INDEX(Stores[sqft],MATCH(Sales[[#This Row],[store_no]],Stores[store_no],0))</f>
        <v>57800</v>
      </c>
      <c r="J5731" s="4" t="str">
        <f>INDEX(Departments[dept_name],MATCH(Sales[[#This Row],[dept_no]],Departments[dept_no],0))</f>
        <v>Toys</v>
      </c>
      <c r="K5731" s="4" t="str">
        <f>CONCATENATE(Sales[[#This Row],[region]],Sales[[#This Row],[storetype]])</f>
        <v>3B</v>
      </c>
      <c r="L5731" s="4">
        <f>INDEX(RegionStoreCount[Store Count],MATCH(Sales[[#This Row],[RegionStoretype]],RegionStoreCount[Region/Type],0))</f>
        <v>4</v>
      </c>
      <c r="M5731" s="4">
        <f>AND(Sales[[#This Row],[date]]&lt;=TY_YTDMax,Sales[[#This Row],[date]]&gt;=TY_YTDMin)*Sales[[#This Row],[sales]]</f>
        <v>37163.944799999997</v>
      </c>
      <c r="N5731" s="4">
        <f>AND(Sales[[#This Row],[date]]&lt;=LY_YTDMax,Sales[[#This Row],[date]]&gt;=LY_YTDMin)*Sales[[#This Row],[sales]]</f>
        <v>0</v>
      </c>
      <c r="O5731" s="4">
        <f>AND(Sales[[#This Row],[date]]&gt;=YoY_Min,Sales[[#This Row],[date]]&lt;=TY_YTDMax)*(Sales[[#This Row],[sales]]/Sales[[#This Row],[sqft]])</f>
        <v>0.64297482352941171</v>
      </c>
      <c r="P5731" s="4">
        <f>SUMIF(Sales[RegionStoretype],Sales[[#This Row],[RegionStoretype]],Sales[YoY_SSF])/Sales[[#This Row],[Region_TypeCount]]</f>
        <v>58.312187288105562</v>
      </c>
    </row>
    <row r="5732" spans="1:16" x14ac:dyDescent="0.25">
      <c r="A5732" s="1">
        <v>43133</v>
      </c>
      <c r="B5732">
        <v>25</v>
      </c>
      <c r="C5732">
        <v>2</v>
      </c>
      <c r="D5732">
        <v>38817.254499999988</v>
      </c>
      <c r="E5732">
        <f>INDEX(Stores[region],MATCH(Sales[[#This Row],[store_no]],Stores[store_no],0))</f>
        <v>3</v>
      </c>
      <c r="F5732" t="str">
        <f>INDEX(Stores[storetype],MATCH(Sales[[#This Row],[store_no]],Stores[store_no],0))</f>
        <v>B</v>
      </c>
      <c r="G5732" t="str">
        <f>INDEX(Stores[location_city],MATCH(Sales[[#This Row],[store_no]],Stores[store_no],0))</f>
        <v>Kansas City</v>
      </c>
      <c r="H5732" t="str">
        <f>INDEX(Stores[location_state],MATCH(Sales[[#This Row],[store_no]],Stores[store_no],0))</f>
        <v>Missouri</v>
      </c>
      <c r="I5732">
        <f>INDEX(Stores[sqft],MATCH(Sales[[#This Row],[store_no]],Stores[store_no],0))</f>
        <v>92300</v>
      </c>
      <c r="J5732" s="4" t="str">
        <f>INDEX(Departments[dept_name],MATCH(Sales[[#This Row],[dept_no]],Departments[dept_no],0))</f>
        <v>Baby</v>
      </c>
      <c r="K5732" s="4" t="str">
        <f>CONCATENATE(Sales[[#This Row],[region]],Sales[[#This Row],[storetype]])</f>
        <v>3B</v>
      </c>
      <c r="L5732" s="4">
        <f>INDEX(RegionStoreCount[Store Count],MATCH(Sales[[#This Row],[RegionStoretype]],RegionStoreCount[Region/Type],0))</f>
        <v>4</v>
      </c>
      <c r="M5732" s="4">
        <f>AND(Sales[[#This Row],[date]]&lt;=TY_YTDMax,Sales[[#This Row],[date]]&gt;=TY_YTDMin)*Sales[[#This Row],[sales]]</f>
        <v>38817.254499999988</v>
      </c>
      <c r="N5732" s="4">
        <f>AND(Sales[[#This Row],[date]]&lt;=LY_YTDMax,Sales[[#This Row],[date]]&gt;=LY_YTDMin)*Sales[[#This Row],[sales]]</f>
        <v>0</v>
      </c>
      <c r="O5732" s="4">
        <f>AND(Sales[[#This Row],[date]]&gt;=YoY_Min,Sales[[#This Row],[date]]&lt;=TY_YTDMax)*(Sales[[#This Row],[sales]]/Sales[[#This Row],[sqft]])</f>
        <v>0.42055530335861308</v>
      </c>
      <c r="P5732" s="4">
        <f>SUMIF(Sales[RegionStoretype],Sales[[#This Row],[RegionStoretype]],Sales[YoY_SSF])/Sales[[#This Row],[Region_TypeCount]]</f>
        <v>58.312187288105562</v>
      </c>
    </row>
    <row r="5733" spans="1:16" x14ac:dyDescent="0.25">
      <c r="A5733" s="1">
        <v>43133</v>
      </c>
      <c r="B5733">
        <v>25</v>
      </c>
      <c r="C5733">
        <v>12</v>
      </c>
      <c r="D5733">
        <v>80242.065700000006</v>
      </c>
      <c r="E5733">
        <f>INDEX(Stores[region],MATCH(Sales[[#This Row],[store_no]],Stores[store_no],0))</f>
        <v>3</v>
      </c>
      <c r="F5733" t="str">
        <f>INDEX(Stores[storetype],MATCH(Sales[[#This Row],[store_no]],Stores[store_no],0))</f>
        <v>B</v>
      </c>
      <c r="G5733" t="str">
        <f>INDEX(Stores[location_city],MATCH(Sales[[#This Row],[store_no]],Stores[store_no],0))</f>
        <v>Kansas City</v>
      </c>
      <c r="H5733" t="str">
        <f>INDEX(Stores[location_state],MATCH(Sales[[#This Row],[store_no]],Stores[store_no],0))</f>
        <v>Missouri</v>
      </c>
      <c r="I5733">
        <f>INDEX(Stores[sqft],MATCH(Sales[[#This Row],[store_no]],Stores[store_no],0))</f>
        <v>92300</v>
      </c>
      <c r="J5733" s="4" t="str">
        <f>INDEX(Departments[dept_name],MATCH(Sales[[#This Row],[dept_no]],Departments[dept_no],0))</f>
        <v>Jewelery</v>
      </c>
      <c r="K5733" s="4" t="str">
        <f>CONCATENATE(Sales[[#This Row],[region]],Sales[[#This Row],[storetype]])</f>
        <v>3B</v>
      </c>
      <c r="L5733" s="4">
        <f>INDEX(RegionStoreCount[Store Count],MATCH(Sales[[#This Row],[RegionStoretype]],RegionStoreCount[Region/Type],0))</f>
        <v>4</v>
      </c>
      <c r="M5733" s="4">
        <f>AND(Sales[[#This Row],[date]]&lt;=TY_YTDMax,Sales[[#This Row],[date]]&gt;=TY_YTDMin)*Sales[[#This Row],[sales]]</f>
        <v>80242.065700000006</v>
      </c>
      <c r="N5733" s="4">
        <f>AND(Sales[[#This Row],[date]]&lt;=LY_YTDMax,Sales[[#This Row],[date]]&gt;=LY_YTDMin)*Sales[[#This Row],[sales]]</f>
        <v>0</v>
      </c>
      <c r="O5733" s="4">
        <f>AND(Sales[[#This Row],[date]]&gt;=YoY_Min,Sales[[#This Row],[date]]&lt;=TY_YTDMax)*(Sales[[#This Row],[sales]]/Sales[[#This Row],[sqft]])</f>
        <v>0.86936149187432288</v>
      </c>
      <c r="P5733" s="4">
        <f>SUMIF(Sales[RegionStoretype],Sales[[#This Row],[RegionStoretype]],Sales[YoY_SSF])/Sales[[#This Row],[Region_TypeCount]]</f>
        <v>58.312187288105562</v>
      </c>
    </row>
    <row r="5734" spans="1:16" x14ac:dyDescent="0.25">
      <c r="A5734" s="1">
        <v>43133</v>
      </c>
      <c r="B5734">
        <v>25</v>
      </c>
      <c r="C5734">
        <v>18</v>
      </c>
      <c r="D5734">
        <v>79806.128800000006</v>
      </c>
      <c r="E5734">
        <f>INDEX(Stores[region],MATCH(Sales[[#This Row],[store_no]],Stores[store_no],0))</f>
        <v>3</v>
      </c>
      <c r="F5734" t="str">
        <f>INDEX(Stores[storetype],MATCH(Sales[[#This Row],[store_no]],Stores[store_no],0))</f>
        <v>B</v>
      </c>
      <c r="G5734" t="str">
        <f>INDEX(Stores[location_city],MATCH(Sales[[#This Row],[store_no]],Stores[store_no],0))</f>
        <v>Kansas City</v>
      </c>
      <c r="H5734" t="str">
        <f>INDEX(Stores[location_state],MATCH(Sales[[#This Row],[store_no]],Stores[store_no],0))</f>
        <v>Missouri</v>
      </c>
      <c r="I5734">
        <f>INDEX(Stores[sqft],MATCH(Sales[[#This Row],[store_no]],Stores[store_no],0))</f>
        <v>92300</v>
      </c>
      <c r="J5734" s="4" t="str">
        <f>INDEX(Departments[dept_name],MATCH(Sales[[#This Row],[dept_no]],Departments[dept_no],0))</f>
        <v>Sports</v>
      </c>
      <c r="K5734" s="4" t="str">
        <f>CONCATENATE(Sales[[#This Row],[region]],Sales[[#This Row],[storetype]])</f>
        <v>3B</v>
      </c>
      <c r="L5734" s="4">
        <f>INDEX(RegionStoreCount[Store Count],MATCH(Sales[[#This Row],[RegionStoretype]],RegionStoreCount[Region/Type],0))</f>
        <v>4</v>
      </c>
      <c r="M5734" s="4">
        <f>AND(Sales[[#This Row],[date]]&lt;=TY_YTDMax,Sales[[#This Row],[date]]&gt;=TY_YTDMin)*Sales[[#This Row],[sales]]</f>
        <v>79806.128800000006</v>
      </c>
      <c r="N5734" s="4">
        <f>AND(Sales[[#This Row],[date]]&lt;=LY_YTDMax,Sales[[#This Row],[date]]&gt;=LY_YTDMin)*Sales[[#This Row],[sales]]</f>
        <v>0</v>
      </c>
      <c r="O5734" s="4">
        <f>AND(Sales[[#This Row],[date]]&gt;=YoY_Min,Sales[[#This Row],[date]]&lt;=TY_YTDMax)*(Sales[[#This Row],[sales]]/Sales[[#This Row],[sqft]])</f>
        <v>0.86463844853737815</v>
      </c>
      <c r="P5734" s="4">
        <f>SUMIF(Sales[RegionStoretype],Sales[[#This Row],[RegionStoretype]],Sales[YoY_SSF])/Sales[[#This Row],[Region_TypeCount]]</f>
        <v>58.312187288105562</v>
      </c>
    </row>
    <row r="5735" spans="1:16" x14ac:dyDescent="0.25">
      <c r="A5735" s="1">
        <v>43133</v>
      </c>
      <c r="B5735">
        <v>25</v>
      </c>
      <c r="C5735">
        <v>20</v>
      </c>
      <c r="D5735">
        <v>68147.084499999997</v>
      </c>
      <c r="E5735">
        <f>INDEX(Stores[region],MATCH(Sales[[#This Row],[store_no]],Stores[store_no],0))</f>
        <v>3</v>
      </c>
      <c r="F5735" t="str">
        <f>INDEX(Stores[storetype],MATCH(Sales[[#This Row],[store_no]],Stores[store_no],0))</f>
        <v>B</v>
      </c>
      <c r="G5735" t="str">
        <f>INDEX(Stores[location_city],MATCH(Sales[[#This Row],[store_no]],Stores[store_no],0))</f>
        <v>Kansas City</v>
      </c>
      <c r="H5735" t="str">
        <f>INDEX(Stores[location_state],MATCH(Sales[[#This Row],[store_no]],Stores[store_no],0))</f>
        <v>Missouri</v>
      </c>
      <c r="I5735">
        <f>INDEX(Stores[sqft],MATCH(Sales[[#This Row],[store_no]],Stores[store_no],0))</f>
        <v>92300</v>
      </c>
      <c r="J5735" s="4" t="str">
        <f>INDEX(Departments[dept_name],MATCH(Sales[[#This Row],[dept_no]],Departments[dept_no],0))</f>
        <v>Toys</v>
      </c>
      <c r="K5735" s="4" t="str">
        <f>CONCATENATE(Sales[[#This Row],[region]],Sales[[#This Row],[storetype]])</f>
        <v>3B</v>
      </c>
      <c r="L5735" s="4">
        <f>INDEX(RegionStoreCount[Store Count],MATCH(Sales[[#This Row],[RegionStoretype]],RegionStoreCount[Region/Type],0))</f>
        <v>4</v>
      </c>
      <c r="M5735" s="4">
        <f>AND(Sales[[#This Row],[date]]&lt;=TY_YTDMax,Sales[[#This Row],[date]]&gt;=TY_YTDMin)*Sales[[#This Row],[sales]]</f>
        <v>68147.084499999997</v>
      </c>
      <c r="N5735" s="4">
        <f>AND(Sales[[#This Row],[date]]&lt;=LY_YTDMax,Sales[[#This Row],[date]]&gt;=LY_YTDMin)*Sales[[#This Row],[sales]]</f>
        <v>0</v>
      </c>
      <c r="O5735" s="4">
        <f>AND(Sales[[#This Row],[date]]&gt;=YoY_Min,Sales[[#This Row],[date]]&lt;=TY_YTDMax)*(Sales[[#This Row],[sales]]/Sales[[#This Row],[sqft]])</f>
        <v>0.73832160888407361</v>
      </c>
      <c r="P5735" s="4">
        <f>SUMIF(Sales[RegionStoretype],Sales[[#This Row],[RegionStoretype]],Sales[YoY_SSF])/Sales[[#This Row],[Region_TypeCount]]</f>
        <v>58.312187288105562</v>
      </c>
    </row>
    <row r="5736" spans="1:16" x14ac:dyDescent="0.25">
      <c r="A5736" s="1">
        <v>43133</v>
      </c>
      <c r="B5736">
        <v>26</v>
      </c>
      <c r="C5736">
        <v>20</v>
      </c>
      <c r="D5736">
        <v>30502.233</v>
      </c>
      <c r="E5736">
        <f>INDEX(Stores[region],MATCH(Sales[[#This Row],[store_no]],Stores[store_no],0))</f>
        <v>2</v>
      </c>
      <c r="F5736" t="str">
        <f>INDEX(Stores[storetype],MATCH(Sales[[#This Row],[store_no]],Stores[store_no],0))</f>
        <v>A</v>
      </c>
      <c r="G5736" t="str">
        <f>INDEX(Stores[location_city],MATCH(Sales[[#This Row],[store_no]],Stores[store_no],0))</f>
        <v>Carmel</v>
      </c>
      <c r="H5736" t="str">
        <f>INDEX(Stores[location_state],MATCH(Sales[[#This Row],[store_no]],Stores[store_no],0))</f>
        <v>Indiana</v>
      </c>
      <c r="I5736">
        <f>INDEX(Stores[sqft],MATCH(Sales[[#This Row],[store_no]],Stores[store_no],0))</f>
        <v>198500</v>
      </c>
      <c r="J5736" s="4" t="str">
        <f>INDEX(Departments[dept_name],MATCH(Sales[[#This Row],[dept_no]],Departments[dept_no],0))</f>
        <v>Toys</v>
      </c>
      <c r="K5736" s="4" t="str">
        <f>CONCATENATE(Sales[[#This Row],[region]],Sales[[#This Row],[storetype]])</f>
        <v>2A</v>
      </c>
      <c r="L5736" s="4">
        <f>INDEX(RegionStoreCount[Store Count],MATCH(Sales[[#This Row],[RegionStoretype]],RegionStoreCount[Region/Type],0))</f>
        <v>5</v>
      </c>
      <c r="M5736" s="4">
        <f>AND(Sales[[#This Row],[date]]&lt;=TY_YTDMax,Sales[[#This Row],[date]]&gt;=TY_YTDMin)*Sales[[#This Row],[sales]]</f>
        <v>30502.233</v>
      </c>
      <c r="N5736" s="4">
        <f>AND(Sales[[#This Row],[date]]&lt;=LY_YTDMax,Sales[[#This Row],[date]]&gt;=LY_YTDMin)*Sales[[#This Row],[sales]]</f>
        <v>0</v>
      </c>
      <c r="O5736" s="4">
        <f>AND(Sales[[#This Row],[date]]&gt;=YoY_Min,Sales[[#This Row],[date]]&lt;=TY_YTDMax)*(Sales[[#This Row],[sales]]/Sales[[#This Row],[sqft]])</f>
        <v>0.15366364231738036</v>
      </c>
      <c r="P5736" s="4">
        <f>SUMIF(Sales[RegionStoretype],Sales[[#This Row],[RegionStoretype]],Sales[YoY_SSF])/Sales[[#This Row],[Region_TypeCount]]</f>
        <v>60.052789354368521</v>
      </c>
    </row>
    <row r="5737" spans="1:16" x14ac:dyDescent="0.25">
      <c r="A5737" s="1">
        <v>43133</v>
      </c>
      <c r="B5737">
        <v>27</v>
      </c>
      <c r="C5737">
        <v>1</v>
      </c>
      <c r="D5737">
        <v>27946.8089</v>
      </c>
      <c r="E5737">
        <f>INDEX(Stores[region],MATCH(Sales[[#This Row],[store_no]],Stores[store_no],0))</f>
        <v>3</v>
      </c>
      <c r="F5737" t="str">
        <f>INDEX(Stores[storetype],MATCH(Sales[[#This Row],[store_no]],Stores[store_no],0))</f>
        <v>A</v>
      </c>
      <c r="G5737" t="str">
        <f>INDEX(Stores[location_city],MATCH(Sales[[#This Row],[store_no]],Stores[store_no],0))</f>
        <v>Springfield</v>
      </c>
      <c r="H5737" t="str">
        <f>INDEX(Stores[location_state],MATCH(Sales[[#This Row],[store_no]],Stores[store_no],0))</f>
        <v>Missouri</v>
      </c>
      <c r="I5737">
        <f>INDEX(Stores[sqft],MATCH(Sales[[#This Row],[store_no]],Stores[store_no],0))</f>
        <v>158200</v>
      </c>
      <c r="J5737" s="4" t="str">
        <f>INDEX(Departments[dept_name],MATCH(Sales[[#This Row],[dept_no]],Departments[dept_no],0))</f>
        <v>Automotive</v>
      </c>
      <c r="K5737" s="4" t="str">
        <f>CONCATENATE(Sales[[#This Row],[region]],Sales[[#This Row],[storetype]])</f>
        <v>3A</v>
      </c>
      <c r="L5737" s="4">
        <f>INDEX(RegionStoreCount[Store Count],MATCH(Sales[[#This Row],[RegionStoretype]],RegionStoreCount[Region/Type],0))</f>
        <v>9</v>
      </c>
      <c r="M5737" s="4">
        <f>AND(Sales[[#This Row],[date]]&lt;=TY_YTDMax,Sales[[#This Row],[date]]&gt;=TY_YTDMin)*Sales[[#This Row],[sales]]</f>
        <v>27946.8089</v>
      </c>
      <c r="N5737" s="4">
        <f>AND(Sales[[#This Row],[date]]&lt;=LY_YTDMax,Sales[[#This Row],[date]]&gt;=LY_YTDMin)*Sales[[#This Row],[sales]]</f>
        <v>0</v>
      </c>
      <c r="O5737" s="4">
        <f>AND(Sales[[#This Row],[date]]&gt;=YoY_Min,Sales[[#This Row],[date]]&lt;=TY_YTDMax)*(Sales[[#This Row],[sales]]/Sales[[#This Row],[sqft]])</f>
        <v>0.17665492351453857</v>
      </c>
      <c r="P5737" s="4">
        <f>SUMIF(Sales[RegionStoretype],Sales[[#This Row],[RegionStoretype]],Sales[YoY_SSF])/Sales[[#This Row],[Region_TypeCount]]</f>
        <v>53.603836561720975</v>
      </c>
    </row>
    <row r="5738" spans="1:16" x14ac:dyDescent="0.25">
      <c r="A5738" s="1">
        <v>43133</v>
      </c>
      <c r="B5738">
        <v>27</v>
      </c>
      <c r="C5738">
        <v>8</v>
      </c>
      <c r="D5738">
        <v>54696.248099999997</v>
      </c>
      <c r="E5738">
        <f>INDEX(Stores[region],MATCH(Sales[[#This Row],[store_no]],Stores[store_no],0))</f>
        <v>3</v>
      </c>
      <c r="F5738" t="str">
        <f>INDEX(Stores[storetype],MATCH(Sales[[#This Row],[store_no]],Stores[store_no],0))</f>
        <v>A</v>
      </c>
      <c r="G5738" t="str">
        <f>INDEX(Stores[location_city],MATCH(Sales[[#This Row],[store_no]],Stores[store_no],0))</f>
        <v>Springfield</v>
      </c>
      <c r="H5738" t="str">
        <f>INDEX(Stores[location_state],MATCH(Sales[[#This Row],[store_no]],Stores[store_no],0))</f>
        <v>Missouri</v>
      </c>
      <c r="I5738">
        <f>INDEX(Stores[sqft],MATCH(Sales[[#This Row],[store_no]],Stores[store_no],0))</f>
        <v>158200</v>
      </c>
      <c r="J5738" s="4" t="str">
        <f>INDEX(Departments[dept_name],MATCH(Sales[[#This Row],[dept_no]],Departments[dept_no],0))</f>
        <v>Games</v>
      </c>
      <c r="K5738" s="4" t="str">
        <f>CONCATENATE(Sales[[#This Row],[region]],Sales[[#This Row],[storetype]])</f>
        <v>3A</v>
      </c>
      <c r="L5738" s="4">
        <f>INDEX(RegionStoreCount[Store Count],MATCH(Sales[[#This Row],[RegionStoretype]],RegionStoreCount[Region/Type],0))</f>
        <v>9</v>
      </c>
      <c r="M5738" s="4">
        <f>AND(Sales[[#This Row],[date]]&lt;=TY_YTDMax,Sales[[#This Row],[date]]&gt;=TY_YTDMin)*Sales[[#This Row],[sales]]</f>
        <v>54696.248099999997</v>
      </c>
      <c r="N5738" s="4">
        <f>AND(Sales[[#This Row],[date]]&lt;=LY_YTDMax,Sales[[#This Row],[date]]&gt;=LY_YTDMin)*Sales[[#This Row],[sales]]</f>
        <v>0</v>
      </c>
      <c r="O5738" s="4">
        <f>AND(Sales[[#This Row],[date]]&gt;=YoY_Min,Sales[[#This Row],[date]]&lt;=TY_YTDMax)*(Sales[[#This Row],[sales]]/Sales[[#This Row],[sqft]])</f>
        <v>0.34574113843236409</v>
      </c>
      <c r="P5738" s="4">
        <f>SUMIF(Sales[RegionStoretype],Sales[[#This Row],[RegionStoretype]],Sales[YoY_SSF])/Sales[[#This Row],[Region_TypeCount]]</f>
        <v>53.603836561720975</v>
      </c>
    </row>
    <row r="5739" spans="1:16" x14ac:dyDescent="0.25">
      <c r="A5739" s="1">
        <v>43133</v>
      </c>
      <c r="B5739">
        <v>27</v>
      </c>
      <c r="C5739">
        <v>16</v>
      </c>
      <c r="D5739">
        <v>136287.25389999998</v>
      </c>
      <c r="E5739">
        <f>INDEX(Stores[region],MATCH(Sales[[#This Row],[store_no]],Stores[store_no],0))</f>
        <v>3</v>
      </c>
      <c r="F5739" t="str">
        <f>INDEX(Stores[storetype],MATCH(Sales[[#This Row],[store_no]],Stores[store_no],0))</f>
        <v>A</v>
      </c>
      <c r="G5739" t="str">
        <f>INDEX(Stores[location_city],MATCH(Sales[[#This Row],[store_no]],Stores[store_no],0))</f>
        <v>Springfield</v>
      </c>
      <c r="H5739" t="str">
        <f>INDEX(Stores[location_state],MATCH(Sales[[#This Row],[store_no]],Stores[store_no],0))</f>
        <v>Missouri</v>
      </c>
      <c r="I5739">
        <f>INDEX(Stores[sqft],MATCH(Sales[[#This Row],[store_no]],Stores[store_no],0))</f>
        <v>158200</v>
      </c>
      <c r="J5739" s="4" t="str">
        <f>INDEX(Departments[dept_name],MATCH(Sales[[#This Row],[dept_no]],Departments[dept_no],0))</f>
        <v>Outdoors</v>
      </c>
      <c r="K5739" s="4" t="str">
        <f>CONCATENATE(Sales[[#This Row],[region]],Sales[[#This Row],[storetype]])</f>
        <v>3A</v>
      </c>
      <c r="L5739" s="4">
        <f>INDEX(RegionStoreCount[Store Count],MATCH(Sales[[#This Row],[RegionStoretype]],RegionStoreCount[Region/Type],0))</f>
        <v>9</v>
      </c>
      <c r="M5739" s="4">
        <f>AND(Sales[[#This Row],[date]]&lt;=TY_YTDMax,Sales[[#This Row],[date]]&gt;=TY_YTDMin)*Sales[[#This Row],[sales]]</f>
        <v>136287.25389999998</v>
      </c>
      <c r="N5739" s="4">
        <f>AND(Sales[[#This Row],[date]]&lt;=LY_YTDMax,Sales[[#This Row],[date]]&gt;=LY_YTDMin)*Sales[[#This Row],[sales]]</f>
        <v>0</v>
      </c>
      <c r="O5739" s="4">
        <f>AND(Sales[[#This Row],[date]]&gt;=YoY_Min,Sales[[#This Row],[date]]&lt;=TY_YTDMax)*(Sales[[#This Row],[sales]]/Sales[[#This Row],[sqft]])</f>
        <v>0.86148706637168126</v>
      </c>
      <c r="P5739" s="4">
        <f>SUMIF(Sales[RegionStoretype],Sales[[#This Row],[RegionStoretype]],Sales[YoY_SSF])/Sales[[#This Row],[Region_TypeCount]]</f>
        <v>53.603836561720975</v>
      </c>
    </row>
    <row r="5740" spans="1:16" x14ac:dyDescent="0.25">
      <c r="A5740" s="1">
        <v>43133</v>
      </c>
      <c r="B5740">
        <v>27</v>
      </c>
      <c r="C5740">
        <v>17</v>
      </c>
      <c r="D5740">
        <v>110762.1902</v>
      </c>
      <c r="E5740">
        <f>INDEX(Stores[region],MATCH(Sales[[#This Row],[store_no]],Stores[store_no],0))</f>
        <v>3</v>
      </c>
      <c r="F5740" t="str">
        <f>INDEX(Stores[storetype],MATCH(Sales[[#This Row],[store_no]],Stores[store_no],0))</f>
        <v>A</v>
      </c>
      <c r="G5740" t="str">
        <f>INDEX(Stores[location_city],MATCH(Sales[[#This Row],[store_no]],Stores[store_no],0))</f>
        <v>Springfield</v>
      </c>
      <c r="H5740" t="str">
        <f>INDEX(Stores[location_state],MATCH(Sales[[#This Row],[store_no]],Stores[store_no],0))</f>
        <v>Missouri</v>
      </c>
      <c r="I5740">
        <f>INDEX(Stores[sqft],MATCH(Sales[[#This Row],[store_no]],Stores[store_no],0))</f>
        <v>158200</v>
      </c>
      <c r="J5740" s="4" t="str">
        <f>INDEX(Departments[dept_name],MATCH(Sales[[#This Row],[dept_no]],Departments[dept_no],0))</f>
        <v>Shoes</v>
      </c>
      <c r="K5740" s="4" t="str">
        <f>CONCATENATE(Sales[[#This Row],[region]],Sales[[#This Row],[storetype]])</f>
        <v>3A</v>
      </c>
      <c r="L5740" s="4">
        <f>INDEX(RegionStoreCount[Store Count],MATCH(Sales[[#This Row],[RegionStoretype]],RegionStoreCount[Region/Type],0))</f>
        <v>9</v>
      </c>
      <c r="M5740" s="4">
        <f>AND(Sales[[#This Row],[date]]&lt;=TY_YTDMax,Sales[[#This Row],[date]]&gt;=TY_YTDMin)*Sales[[#This Row],[sales]]</f>
        <v>110762.1902</v>
      </c>
      <c r="N5740" s="4">
        <f>AND(Sales[[#This Row],[date]]&lt;=LY_YTDMax,Sales[[#This Row],[date]]&gt;=LY_YTDMin)*Sales[[#This Row],[sales]]</f>
        <v>0</v>
      </c>
      <c r="O5740" s="4">
        <f>AND(Sales[[#This Row],[date]]&gt;=YoY_Min,Sales[[#This Row],[date]]&lt;=TY_YTDMax)*(Sales[[#This Row],[sales]]/Sales[[#This Row],[sqft]])</f>
        <v>0.7001402667509482</v>
      </c>
      <c r="P5740" s="4">
        <f>SUMIF(Sales[RegionStoretype],Sales[[#This Row],[RegionStoretype]],Sales[YoY_SSF])/Sales[[#This Row],[Region_TypeCount]]</f>
        <v>53.603836561720975</v>
      </c>
    </row>
    <row r="5741" spans="1:16" x14ac:dyDescent="0.25">
      <c r="A5741" s="1">
        <v>43133</v>
      </c>
      <c r="B5741">
        <v>27</v>
      </c>
      <c r="C5741">
        <v>18</v>
      </c>
      <c r="D5741">
        <v>56839.878500000006</v>
      </c>
      <c r="E5741">
        <f>INDEX(Stores[region],MATCH(Sales[[#This Row],[store_no]],Stores[store_no],0))</f>
        <v>3</v>
      </c>
      <c r="F5741" t="str">
        <f>INDEX(Stores[storetype],MATCH(Sales[[#This Row],[store_no]],Stores[store_no],0))</f>
        <v>A</v>
      </c>
      <c r="G5741" t="str">
        <f>INDEX(Stores[location_city],MATCH(Sales[[#This Row],[store_no]],Stores[store_no],0))</f>
        <v>Springfield</v>
      </c>
      <c r="H5741" t="str">
        <f>INDEX(Stores[location_state],MATCH(Sales[[#This Row],[store_no]],Stores[store_no],0))</f>
        <v>Missouri</v>
      </c>
      <c r="I5741">
        <f>INDEX(Stores[sqft],MATCH(Sales[[#This Row],[store_no]],Stores[store_no],0))</f>
        <v>158200</v>
      </c>
      <c r="J5741" s="4" t="str">
        <f>INDEX(Departments[dept_name],MATCH(Sales[[#This Row],[dept_no]],Departments[dept_no],0))</f>
        <v>Sports</v>
      </c>
      <c r="K5741" s="4" t="str">
        <f>CONCATENATE(Sales[[#This Row],[region]],Sales[[#This Row],[storetype]])</f>
        <v>3A</v>
      </c>
      <c r="L5741" s="4">
        <f>INDEX(RegionStoreCount[Store Count],MATCH(Sales[[#This Row],[RegionStoretype]],RegionStoreCount[Region/Type],0))</f>
        <v>9</v>
      </c>
      <c r="M5741" s="4">
        <f>AND(Sales[[#This Row],[date]]&lt;=TY_YTDMax,Sales[[#This Row],[date]]&gt;=TY_YTDMin)*Sales[[#This Row],[sales]]</f>
        <v>56839.878500000006</v>
      </c>
      <c r="N5741" s="4">
        <f>AND(Sales[[#This Row],[date]]&lt;=LY_YTDMax,Sales[[#This Row],[date]]&gt;=LY_YTDMin)*Sales[[#This Row],[sales]]</f>
        <v>0</v>
      </c>
      <c r="O5741" s="4">
        <f>AND(Sales[[#This Row],[date]]&gt;=YoY_Min,Sales[[#This Row],[date]]&lt;=TY_YTDMax)*(Sales[[#This Row],[sales]]/Sales[[#This Row],[sqft]])</f>
        <v>0.35929126738305944</v>
      </c>
      <c r="P5741" s="4">
        <f>SUMIF(Sales[RegionStoretype],Sales[[#This Row],[RegionStoretype]],Sales[YoY_SSF])/Sales[[#This Row],[Region_TypeCount]]</f>
        <v>53.603836561720975</v>
      </c>
    </row>
    <row r="5742" spans="1:16" x14ac:dyDescent="0.25">
      <c r="A5742" s="1">
        <v>43133</v>
      </c>
      <c r="B5742">
        <v>28</v>
      </c>
      <c r="C5742">
        <v>12</v>
      </c>
      <c r="D5742">
        <v>291219.12180000002</v>
      </c>
      <c r="E5742">
        <f>INDEX(Stores[region],MATCH(Sales[[#This Row],[store_no]],Stores[store_no],0))</f>
        <v>2</v>
      </c>
      <c r="F5742" t="str">
        <f>INDEX(Stores[storetype],MATCH(Sales[[#This Row],[store_no]],Stores[store_no],0))</f>
        <v>A</v>
      </c>
      <c r="G5742" t="str">
        <f>INDEX(Stores[location_city],MATCH(Sales[[#This Row],[store_no]],Stores[store_no],0))</f>
        <v>Milwaukee</v>
      </c>
      <c r="H5742" t="str">
        <f>INDEX(Stores[location_state],MATCH(Sales[[#This Row],[store_no]],Stores[store_no],0))</f>
        <v>Wisconsin</v>
      </c>
      <c r="I5742">
        <f>INDEX(Stores[sqft],MATCH(Sales[[#This Row],[store_no]],Stores[store_no],0))</f>
        <v>203800</v>
      </c>
      <c r="J5742" s="4" t="str">
        <f>INDEX(Departments[dept_name],MATCH(Sales[[#This Row],[dept_no]],Departments[dept_no],0))</f>
        <v>Jewelery</v>
      </c>
      <c r="K5742" s="4" t="str">
        <f>CONCATENATE(Sales[[#This Row],[region]],Sales[[#This Row],[storetype]])</f>
        <v>2A</v>
      </c>
      <c r="L5742" s="4">
        <f>INDEX(RegionStoreCount[Store Count],MATCH(Sales[[#This Row],[RegionStoretype]],RegionStoreCount[Region/Type],0))</f>
        <v>5</v>
      </c>
      <c r="M5742" s="4">
        <f>AND(Sales[[#This Row],[date]]&lt;=TY_YTDMax,Sales[[#This Row],[date]]&gt;=TY_YTDMin)*Sales[[#This Row],[sales]]</f>
        <v>291219.12180000002</v>
      </c>
      <c r="N5742" s="4">
        <f>AND(Sales[[#This Row],[date]]&lt;=LY_YTDMax,Sales[[#This Row],[date]]&gt;=LY_YTDMin)*Sales[[#This Row],[sales]]</f>
        <v>0</v>
      </c>
      <c r="O5742" s="4">
        <f>AND(Sales[[#This Row],[date]]&gt;=YoY_Min,Sales[[#This Row],[date]]&lt;=TY_YTDMax)*(Sales[[#This Row],[sales]]/Sales[[#This Row],[sqft]])</f>
        <v>1.4289456418056921</v>
      </c>
      <c r="P5742" s="4">
        <f>SUMIF(Sales[RegionStoretype],Sales[[#This Row],[RegionStoretype]],Sales[YoY_SSF])/Sales[[#This Row],[Region_TypeCount]]</f>
        <v>60.052789354368521</v>
      </c>
    </row>
    <row r="5743" spans="1:16" x14ac:dyDescent="0.25">
      <c r="A5743" s="1">
        <v>43133</v>
      </c>
      <c r="B5743">
        <v>29</v>
      </c>
      <c r="C5743">
        <v>8</v>
      </c>
      <c r="D5743">
        <v>28410.633900000001</v>
      </c>
      <c r="E5743">
        <f>INDEX(Stores[region],MATCH(Sales[[#This Row],[store_no]],Stores[store_no],0))</f>
        <v>1</v>
      </c>
      <c r="F5743" t="str">
        <f>INDEX(Stores[storetype],MATCH(Sales[[#This Row],[store_no]],Stores[store_no],0))</f>
        <v>B</v>
      </c>
      <c r="G5743" t="str">
        <f>INDEX(Stores[location_city],MATCH(Sales[[#This Row],[store_no]],Stores[store_no],0))</f>
        <v>Grand Rapids</v>
      </c>
      <c r="H5743" t="str">
        <f>INDEX(Stores[location_state],MATCH(Sales[[#This Row],[store_no]],Stores[store_no],0))</f>
        <v>Michigan</v>
      </c>
      <c r="I5743">
        <f>INDEX(Stores[sqft],MATCH(Sales[[#This Row],[store_no]],Stores[store_no],0))</f>
        <v>148300</v>
      </c>
      <c r="J5743" s="4" t="str">
        <f>INDEX(Departments[dept_name],MATCH(Sales[[#This Row],[dept_no]],Departments[dept_no],0))</f>
        <v>Games</v>
      </c>
      <c r="K5743" s="4" t="str">
        <f>CONCATENATE(Sales[[#This Row],[region]],Sales[[#This Row],[storetype]])</f>
        <v>1B</v>
      </c>
      <c r="L5743" s="4">
        <f>INDEX(RegionStoreCount[Store Count],MATCH(Sales[[#This Row],[RegionStoretype]],RegionStoreCount[Region/Type],0))</f>
        <v>5</v>
      </c>
      <c r="M5743" s="4">
        <f>AND(Sales[[#This Row],[date]]&lt;=TY_YTDMax,Sales[[#This Row],[date]]&gt;=TY_YTDMin)*Sales[[#This Row],[sales]]</f>
        <v>28410.633900000001</v>
      </c>
      <c r="N5743" s="4">
        <f>AND(Sales[[#This Row],[date]]&lt;=LY_YTDMax,Sales[[#This Row],[date]]&gt;=LY_YTDMin)*Sales[[#This Row],[sales]]</f>
        <v>0</v>
      </c>
      <c r="O5743" s="4">
        <f>AND(Sales[[#This Row],[date]]&gt;=YoY_Min,Sales[[#This Row],[date]]&lt;=TY_YTDMax)*(Sales[[#This Row],[sales]]/Sales[[#This Row],[sqft]])</f>
        <v>0.19157541402562375</v>
      </c>
      <c r="P5743" s="4">
        <f>SUMIF(Sales[RegionStoretype],Sales[[#This Row],[RegionStoretype]],Sales[YoY_SSF])/Sales[[#This Row],[Region_TypeCount]]</f>
        <v>68.518982968140051</v>
      </c>
    </row>
    <row r="5744" spans="1:16" x14ac:dyDescent="0.25">
      <c r="A5744" s="1">
        <v>43133</v>
      </c>
      <c r="B5744">
        <v>29</v>
      </c>
      <c r="C5744">
        <v>19</v>
      </c>
      <c r="D5744">
        <v>64927.827700000002</v>
      </c>
      <c r="E5744">
        <f>INDEX(Stores[region],MATCH(Sales[[#This Row],[store_no]],Stores[store_no],0))</f>
        <v>1</v>
      </c>
      <c r="F5744" t="str">
        <f>INDEX(Stores[storetype],MATCH(Sales[[#This Row],[store_no]],Stores[store_no],0))</f>
        <v>B</v>
      </c>
      <c r="G5744" t="str">
        <f>INDEX(Stores[location_city],MATCH(Sales[[#This Row],[store_no]],Stores[store_no],0))</f>
        <v>Grand Rapids</v>
      </c>
      <c r="H5744" t="str">
        <f>INDEX(Stores[location_state],MATCH(Sales[[#This Row],[store_no]],Stores[store_no],0))</f>
        <v>Michigan</v>
      </c>
      <c r="I5744">
        <f>INDEX(Stores[sqft],MATCH(Sales[[#This Row],[store_no]],Stores[store_no],0))</f>
        <v>148300</v>
      </c>
      <c r="J5744" s="4" t="str">
        <f>INDEX(Departments[dept_name],MATCH(Sales[[#This Row],[dept_no]],Departments[dept_no],0))</f>
        <v>Tools</v>
      </c>
      <c r="K5744" s="4" t="str">
        <f>CONCATENATE(Sales[[#This Row],[region]],Sales[[#This Row],[storetype]])</f>
        <v>1B</v>
      </c>
      <c r="L5744" s="4">
        <f>INDEX(RegionStoreCount[Store Count],MATCH(Sales[[#This Row],[RegionStoretype]],RegionStoreCount[Region/Type],0))</f>
        <v>5</v>
      </c>
      <c r="M5744" s="4">
        <f>AND(Sales[[#This Row],[date]]&lt;=TY_YTDMax,Sales[[#This Row],[date]]&gt;=TY_YTDMin)*Sales[[#This Row],[sales]]</f>
        <v>64927.827700000002</v>
      </c>
      <c r="N5744" s="4">
        <f>AND(Sales[[#This Row],[date]]&lt;=LY_YTDMax,Sales[[#This Row],[date]]&gt;=LY_YTDMin)*Sales[[#This Row],[sales]]</f>
        <v>0</v>
      </c>
      <c r="O5744" s="4">
        <f>AND(Sales[[#This Row],[date]]&gt;=YoY_Min,Sales[[#This Row],[date]]&lt;=TY_YTDMax)*(Sales[[#This Row],[sales]]/Sales[[#This Row],[sqft]])</f>
        <v>0.43781407754551588</v>
      </c>
      <c r="P5744" s="4">
        <f>SUMIF(Sales[RegionStoretype],Sales[[#This Row],[RegionStoretype]],Sales[YoY_SSF])/Sales[[#This Row],[Region_TypeCount]]</f>
        <v>68.518982968140051</v>
      </c>
    </row>
    <row r="5745" spans="1:16" x14ac:dyDescent="0.25">
      <c r="A5745" s="1">
        <v>43133</v>
      </c>
      <c r="B5745">
        <v>30</v>
      </c>
      <c r="C5745">
        <v>10</v>
      </c>
      <c r="D5745">
        <v>7362.8996999999999</v>
      </c>
      <c r="E5745">
        <f>INDEX(Stores[region],MATCH(Sales[[#This Row],[store_no]],Stores[store_no],0))</f>
        <v>1</v>
      </c>
      <c r="F5745" t="str">
        <f>INDEX(Stores[storetype],MATCH(Sales[[#This Row],[store_no]],Stores[store_no],0))</f>
        <v>C</v>
      </c>
      <c r="G5745" t="str">
        <f>INDEX(Stores[location_city],MATCH(Sales[[#This Row],[store_no]],Stores[store_no],0))</f>
        <v>Dayton</v>
      </c>
      <c r="H5745" t="str">
        <f>INDEX(Stores[location_state],MATCH(Sales[[#This Row],[store_no]],Stores[store_no],0))</f>
        <v>Ohio</v>
      </c>
      <c r="I5745">
        <f>INDEX(Stores[sqft],MATCH(Sales[[#This Row],[store_no]],Stores[store_no],0))</f>
        <v>90000</v>
      </c>
      <c r="J5745" s="4" t="str">
        <f>INDEX(Departments[dept_name],MATCH(Sales[[#This Row],[dept_no]],Departments[dept_no],0))</f>
        <v>Health</v>
      </c>
      <c r="K5745" s="4" t="str">
        <f>CONCATENATE(Sales[[#This Row],[region]],Sales[[#This Row],[storetype]])</f>
        <v>1C</v>
      </c>
      <c r="L5745" s="4">
        <f>INDEX(RegionStoreCount[Store Count],MATCH(Sales[[#This Row],[RegionStoretype]],RegionStoreCount[Region/Type],0))</f>
        <v>1</v>
      </c>
      <c r="M5745" s="4">
        <f>AND(Sales[[#This Row],[date]]&lt;=TY_YTDMax,Sales[[#This Row],[date]]&gt;=TY_YTDMin)*Sales[[#This Row],[sales]]</f>
        <v>7362.8996999999999</v>
      </c>
      <c r="N5745" s="4">
        <f>AND(Sales[[#This Row],[date]]&lt;=LY_YTDMax,Sales[[#This Row],[date]]&gt;=LY_YTDMin)*Sales[[#This Row],[sales]]</f>
        <v>0</v>
      </c>
      <c r="O5745" s="4">
        <f>AND(Sales[[#This Row],[date]]&gt;=YoY_Min,Sales[[#This Row],[date]]&lt;=TY_YTDMax)*(Sales[[#This Row],[sales]]/Sales[[#This Row],[sqft]])</f>
        <v>8.1809996666666662E-2</v>
      </c>
      <c r="P5745" s="4">
        <f>SUMIF(Sales[RegionStoretype],Sales[[#This Row],[RegionStoretype]],Sales[YoY_SSF])/Sales[[#This Row],[Region_TypeCount]]</f>
        <v>65.329042605555529</v>
      </c>
    </row>
    <row r="5746" spans="1:16" x14ac:dyDescent="0.25">
      <c r="A5746" s="1">
        <v>43133</v>
      </c>
      <c r="B5746">
        <v>31</v>
      </c>
      <c r="C5746">
        <v>2</v>
      </c>
      <c r="D5746">
        <v>72512.724100000007</v>
      </c>
      <c r="E5746">
        <f>INDEX(Stores[region],MATCH(Sales[[#This Row],[store_no]],Stores[store_no],0))</f>
        <v>3</v>
      </c>
      <c r="F5746" t="str">
        <f>INDEX(Stores[storetype],MATCH(Sales[[#This Row],[store_no]],Stores[store_no],0))</f>
        <v>A</v>
      </c>
      <c r="G5746" t="str">
        <f>INDEX(Stores[location_city],MATCH(Sales[[#This Row],[store_no]],Stores[store_no],0))</f>
        <v>Rapid City</v>
      </c>
      <c r="H5746" t="str">
        <f>INDEX(Stores[location_state],MATCH(Sales[[#This Row],[store_no]],Stores[store_no],0))</f>
        <v>South Dakota</v>
      </c>
      <c r="I5746">
        <f>INDEX(Stores[sqft],MATCH(Sales[[#This Row],[store_no]],Stores[store_no],0))</f>
        <v>200100</v>
      </c>
      <c r="J5746" s="4" t="str">
        <f>INDEX(Departments[dept_name],MATCH(Sales[[#This Row],[dept_no]],Departments[dept_no],0))</f>
        <v>Baby</v>
      </c>
      <c r="K5746" s="4" t="str">
        <f>CONCATENATE(Sales[[#This Row],[region]],Sales[[#This Row],[storetype]])</f>
        <v>3A</v>
      </c>
      <c r="L5746" s="4">
        <f>INDEX(RegionStoreCount[Store Count],MATCH(Sales[[#This Row],[RegionStoretype]],RegionStoreCount[Region/Type],0))</f>
        <v>9</v>
      </c>
      <c r="M5746" s="4">
        <f>AND(Sales[[#This Row],[date]]&lt;=TY_YTDMax,Sales[[#This Row],[date]]&gt;=TY_YTDMin)*Sales[[#This Row],[sales]]</f>
        <v>72512.724100000007</v>
      </c>
      <c r="N5746" s="4">
        <f>AND(Sales[[#This Row],[date]]&lt;=LY_YTDMax,Sales[[#This Row],[date]]&gt;=LY_YTDMin)*Sales[[#This Row],[sales]]</f>
        <v>0</v>
      </c>
      <c r="O5746" s="4">
        <f>AND(Sales[[#This Row],[date]]&gt;=YoY_Min,Sales[[#This Row],[date]]&lt;=TY_YTDMax)*(Sales[[#This Row],[sales]]/Sales[[#This Row],[sqft]])</f>
        <v>0.36238242928535735</v>
      </c>
      <c r="P5746" s="4">
        <f>SUMIF(Sales[RegionStoretype],Sales[[#This Row],[RegionStoretype]],Sales[YoY_SSF])/Sales[[#This Row],[Region_TypeCount]]</f>
        <v>53.603836561720975</v>
      </c>
    </row>
    <row r="5747" spans="1:16" x14ac:dyDescent="0.25">
      <c r="A5747" s="1">
        <v>43133</v>
      </c>
      <c r="B5747">
        <v>31</v>
      </c>
      <c r="C5747">
        <v>4</v>
      </c>
      <c r="D5747">
        <v>102658.5885</v>
      </c>
      <c r="E5747">
        <f>INDEX(Stores[region],MATCH(Sales[[#This Row],[store_no]],Stores[store_no],0))</f>
        <v>3</v>
      </c>
      <c r="F5747" t="str">
        <f>INDEX(Stores[storetype],MATCH(Sales[[#This Row],[store_no]],Stores[store_no],0))</f>
        <v>A</v>
      </c>
      <c r="G5747" t="str">
        <f>INDEX(Stores[location_city],MATCH(Sales[[#This Row],[store_no]],Stores[store_no],0))</f>
        <v>Rapid City</v>
      </c>
      <c r="H5747" t="str">
        <f>INDEX(Stores[location_state],MATCH(Sales[[#This Row],[store_no]],Stores[store_no],0))</f>
        <v>South Dakota</v>
      </c>
      <c r="I5747">
        <f>INDEX(Stores[sqft],MATCH(Sales[[#This Row],[store_no]],Stores[store_no],0))</f>
        <v>200100</v>
      </c>
      <c r="J5747" s="4" t="str">
        <f>INDEX(Departments[dept_name],MATCH(Sales[[#This Row],[dept_no]],Departments[dept_no],0))</f>
        <v>Books</v>
      </c>
      <c r="K5747" s="4" t="str">
        <f>CONCATENATE(Sales[[#This Row],[region]],Sales[[#This Row],[storetype]])</f>
        <v>3A</v>
      </c>
      <c r="L5747" s="4">
        <f>INDEX(RegionStoreCount[Store Count],MATCH(Sales[[#This Row],[RegionStoretype]],RegionStoreCount[Region/Type],0))</f>
        <v>9</v>
      </c>
      <c r="M5747" s="4">
        <f>AND(Sales[[#This Row],[date]]&lt;=TY_YTDMax,Sales[[#This Row],[date]]&gt;=TY_YTDMin)*Sales[[#This Row],[sales]]</f>
        <v>102658.5885</v>
      </c>
      <c r="N5747" s="4">
        <f>AND(Sales[[#This Row],[date]]&lt;=LY_YTDMax,Sales[[#This Row],[date]]&gt;=LY_YTDMin)*Sales[[#This Row],[sales]]</f>
        <v>0</v>
      </c>
      <c r="O5747" s="4">
        <f>AND(Sales[[#This Row],[date]]&gt;=YoY_Min,Sales[[#This Row],[date]]&lt;=TY_YTDMax)*(Sales[[#This Row],[sales]]/Sales[[#This Row],[sqft]])</f>
        <v>0.51303642428785601</v>
      </c>
      <c r="P5747" s="4">
        <f>SUMIF(Sales[RegionStoretype],Sales[[#This Row],[RegionStoretype]],Sales[YoY_SSF])/Sales[[#This Row],[Region_TypeCount]]</f>
        <v>53.603836561720975</v>
      </c>
    </row>
    <row r="5748" spans="1:16" x14ac:dyDescent="0.25">
      <c r="A5748" s="1">
        <v>43133</v>
      </c>
      <c r="B5748">
        <v>31</v>
      </c>
      <c r="C5748">
        <v>9</v>
      </c>
      <c r="D5748">
        <v>47438.929199999999</v>
      </c>
      <c r="E5748">
        <f>INDEX(Stores[region],MATCH(Sales[[#This Row],[store_no]],Stores[store_no],0))</f>
        <v>3</v>
      </c>
      <c r="F5748" t="str">
        <f>INDEX(Stores[storetype],MATCH(Sales[[#This Row],[store_no]],Stores[store_no],0))</f>
        <v>A</v>
      </c>
      <c r="G5748" t="str">
        <f>INDEX(Stores[location_city],MATCH(Sales[[#This Row],[store_no]],Stores[store_no],0))</f>
        <v>Rapid City</v>
      </c>
      <c r="H5748" t="str">
        <f>INDEX(Stores[location_state],MATCH(Sales[[#This Row],[store_no]],Stores[store_no],0))</f>
        <v>South Dakota</v>
      </c>
      <c r="I5748">
        <f>INDEX(Stores[sqft],MATCH(Sales[[#This Row],[store_no]],Stores[store_no],0))</f>
        <v>200100</v>
      </c>
      <c r="J5748" s="4" t="str">
        <f>INDEX(Departments[dept_name],MATCH(Sales[[#This Row],[dept_no]],Departments[dept_no],0))</f>
        <v>Garden</v>
      </c>
      <c r="K5748" s="4" t="str">
        <f>CONCATENATE(Sales[[#This Row],[region]],Sales[[#This Row],[storetype]])</f>
        <v>3A</v>
      </c>
      <c r="L5748" s="4">
        <f>INDEX(RegionStoreCount[Store Count],MATCH(Sales[[#This Row],[RegionStoretype]],RegionStoreCount[Region/Type],0))</f>
        <v>9</v>
      </c>
      <c r="M5748" s="4">
        <f>AND(Sales[[#This Row],[date]]&lt;=TY_YTDMax,Sales[[#This Row],[date]]&gt;=TY_YTDMin)*Sales[[#This Row],[sales]]</f>
        <v>47438.929199999999</v>
      </c>
      <c r="N5748" s="4">
        <f>AND(Sales[[#This Row],[date]]&lt;=LY_YTDMax,Sales[[#This Row],[date]]&gt;=LY_YTDMin)*Sales[[#This Row],[sales]]</f>
        <v>0</v>
      </c>
      <c r="O5748" s="4">
        <f>AND(Sales[[#This Row],[date]]&gt;=YoY_Min,Sales[[#This Row],[date]]&lt;=TY_YTDMax)*(Sales[[#This Row],[sales]]/Sales[[#This Row],[sqft]])</f>
        <v>0.23707610794602699</v>
      </c>
      <c r="P5748" s="4">
        <f>SUMIF(Sales[RegionStoretype],Sales[[#This Row],[RegionStoretype]],Sales[YoY_SSF])/Sales[[#This Row],[Region_TypeCount]]</f>
        <v>53.603836561720975</v>
      </c>
    </row>
    <row r="5749" spans="1:16" x14ac:dyDescent="0.25">
      <c r="A5749" s="1">
        <v>43133</v>
      </c>
      <c r="B5749">
        <v>31</v>
      </c>
      <c r="C5749">
        <v>14</v>
      </c>
      <c r="D5749">
        <v>115742.4442</v>
      </c>
      <c r="E5749">
        <f>INDEX(Stores[region],MATCH(Sales[[#This Row],[store_no]],Stores[store_no],0))</f>
        <v>3</v>
      </c>
      <c r="F5749" t="str">
        <f>INDEX(Stores[storetype],MATCH(Sales[[#This Row],[store_no]],Stores[store_no],0))</f>
        <v>A</v>
      </c>
      <c r="G5749" t="str">
        <f>INDEX(Stores[location_city],MATCH(Sales[[#This Row],[store_no]],Stores[store_no],0))</f>
        <v>Rapid City</v>
      </c>
      <c r="H5749" t="str">
        <f>INDEX(Stores[location_state],MATCH(Sales[[#This Row],[store_no]],Stores[store_no],0))</f>
        <v>South Dakota</v>
      </c>
      <c r="I5749">
        <f>INDEX(Stores[sqft],MATCH(Sales[[#This Row],[store_no]],Stores[store_no],0))</f>
        <v>200100</v>
      </c>
      <c r="J5749" s="4" t="str">
        <f>INDEX(Departments[dept_name],MATCH(Sales[[#This Row],[dept_no]],Departments[dept_no],0))</f>
        <v>Movies</v>
      </c>
      <c r="K5749" s="4" t="str">
        <f>CONCATENATE(Sales[[#This Row],[region]],Sales[[#This Row],[storetype]])</f>
        <v>3A</v>
      </c>
      <c r="L5749" s="4">
        <f>INDEX(RegionStoreCount[Store Count],MATCH(Sales[[#This Row],[RegionStoretype]],RegionStoreCount[Region/Type],0))</f>
        <v>9</v>
      </c>
      <c r="M5749" s="4">
        <f>AND(Sales[[#This Row],[date]]&lt;=TY_YTDMax,Sales[[#This Row],[date]]&gt;=TY_YTDMin)*Sales[[#This Row],[sales]]</f>
        <v>115742.4442</v>
      </c>
      <c r="N5749" s="4">
        <f>AND(Sales[[#This Row],[date]]&lt;=LY_YTDMax,Sales[[#This Row],[date]]&gt;=LY_YTDMin)*Sales[[#This Row],[sales]]</f>
        <v>0</v>
      </c>
      <c r="O5749" s="4">
        <f>AND(Sales[[#This Row],[date]]&gt;=YoY_Min,Sales[[#This Row],[date]]&lt;=TY_YTDMax)*(Sales[[#This Row],[sales]]/Sales[[#This Row],[sqft]])</f>
        <v>0.57842300949525238</v>
      </c>
      <c r="P5749" s="4">
        <f>SUMIF(Sales[RegionStoretype],Sales[[#This Row],[RegionStoretype]],Sales[YoY_SSF])/Sales[[#This Row],[Region_TypeCount]]</f>
        <v>53.603836561720975</v>
      </c>
    </row>
    <row r="5750" spans="1:16" x14ac:dyDescent="0.25">
      <c r="A5750" s="1">
        <v>43133</v>
      </c>
      <c r="B5750">
        <v>32</v>
      </c>
      <c r="C5750">
        <v>12</v>
      </c>
      <c r="D5750">
        <v>138985.9473</v>
      </c>
      <c r="E5750">
        <f>INDEX(Stores[region],MATCH(Sales[[#This Row],[store_no]],Stores[store_no],0))</f>
        <v>2</v>
      </c>
      <c r="F5750" t="str">
        <f>INDEX(Stores[storetype],MATCH(Sales[[#This Row],[store_no]],Stores[store_no],0))</f>
        <v>A</v>
      </c>
      <c r="G5750" t="str">
        <f>INDEX(Stores[location_city],MATCH(Sales[[#This Row],[store_no]],Stores[store_no],0))</f>
        <v>Western Springs</v>
      </c>
      <c r="H5750" t="str">
        <f>INDEX(Stores[location_state],MATCH(Sales[[#This Row],[store_no]],Stores[store_no],0))</f>
        <v>Illinois</v>
      </c>
      <c r="I5750">
        <f>INDEX(Stores[sqft],MATCH(Sales[[#This Row],[store_no]],Stores[store_no],0))</f>
        <v>118200</v>
      </c>
      <c r="J5750" s="4" t="str">
        <f>INDEX(Departments[dept_name],MATCH(Sales[[#This Row],[dept_no]],Departments[dept_no],0))</f>
        <v>Jewelery</v>
      </c>
      <c r="K5750" s="4" t="str">
        <f>CONCATENATE(Sales[[#This Row],[region]],Sales[[#This Row],[storetype]])</f>
        <v>2A</v>
      </c>
      <c r="L5750" s="4">
        <f>INDEX(RegionStoreCount[Store Count],MATCH(Sales[[#This Row],[RegionStoretype]],RegionStoreCount[Region/Type],0))</f>
        <v>5</v>
      </c>
      <c r="M5750" s="4">
        <f>AND(Sales[[#This Row],[date]]&lt;=TY_YTDMax,Sales[[#This Row],[date]]&gt;=TY_YTDMin)*Sales[[#This Row],[sales]]</f>
        <v>138985.9473</v>
      </c>
      <c r="N5750" s="4">
        <f>AND(Sales[[#This Row],[date]]&lt;=LY_YTDMax,Sales[[#This Row],[date]]&gt;=LY_YTDMin)*Sales[[#This Row],[sales]]</f>
        <v>0</v>
      </c>
      <c r="O5750" s="4">
        <f>AND(Sales[[#This Row],[date]]&gt;=YoY_Min,Sales[[#This Row],[date]]&lt;=TY_YTDMax)*(Sales[[#This Row],[sales]]/Sales[[#This Row],[sqft]])</f>
        <v>1.175854038071066</v>
      </c>
      <c r="P5750" s="4">
        <f>SUMIF(Sales[RegionStoretype],Sales[[#This Row],[RegionStoretype]],Sales[YoY_SSF])/Sales[[#This Row],[Region_TypeCount]]</f>
        <v>60.052789354368521</v>
      </c>
    </row>
    <row r="5751" spans="1:16" x14ac:dyDescent="0.25">
      <c r="A5751" s="1">
        <v>43133</v>
      </c>
      <c r="B5751">
        <v>32</v>
      </c>
      <c r="C5751">
        <v>15</v>
      </c>
      <c r="D5751">
        <v>66083.258000000002</v>
      </c>
      <c r="E5751">
        <f>INDEX(Stores[region],MATCH(Sales[[#This Row],[store_no]],Stores[store_no],0))</f>
        <v>2</v>
      </c>
      <c r="F5751" t="str">
        <f>INDEX(Stores[storetype],MATCH(Sales[[#This Row],[store_no]],Stores[store_no],0))</f>
        <v>A</v>
      </c>
      <c r="G5751" t="str">
        <f>INDEX(Stores[location_city],MATCH(Sales[[#This Row],[store_no]],Stores[store_no],0))</f>
        <v>Western Springs</v>
      </c>
      <c r="H5751" t="str">
        <f>INDEX(Stores[location_state],MATCH(Sales[[#This Row],[store_no]],Stores[store_no],0))</f>
        <v>Illinois</v>
      </c>
      <c r="I5751">
        <f>INDEX(Stores[sqft],MATCH(Sales[[#This Row],[store_no]],Stores[store_no],0))</f>
        <v>118200</v>
      </c>
      <c r="J5751" s="4" t="str">
        <f>INDEX(Departments[dept_name],MATCH(Sales[[#This Row],[dept_no]],Departments[dept_no],0))</f>
        <v>Music</v>
      </c>
      <c r="K5751" s="4" t="str">
        <f>CONCATENATE(Sales[[#This Row],[region]],Sales[[#This Row],[storetype]])</f>
        <v>2A</v>
      </c>
      <c r="L5751" s="4">
        <f>INDEX(RegionStoreCount[Store Count],MATCH(Sales[[#This Row],[RegionStoretype]],RegionStoreCount[Region/Type],0))</f>
        <v>5</v>
      </c>
      <c r="M5751" s="4">
        <f>AND(Sales[[#This Row],[date]]&lt;=TY_YTDMax,Sales[[#This Row],[date]]&gt;=TY_YTDMin)*Sales[[#This Row],[sales]]</f>
        <v>66083.258000000002</v>
      </c>
      <c r="N5751" s="4">
        <f>AND(Sales[[#This Row],[date]]&lt;=LY_YTDMax,Sales[[#This Row],[date]]&gt;=LY_YTDMin)*Sales[[#This Row],[sales]]</f>
        <v>0</v>
      </c>
      <c r="O5751" s="4">
        <f>AND(Sales[[#This Row],[date]]&gt;=YoY_Min,Sales[[#This Row],[date]]&lt;=TY_YTDMax)*(Sales[[#This Row],[sales]]/Sales[[#This Row],[sqft]])</f>
        <v>0.55908001692047382</v>
      </c>
      <c r="P5751" s="4">
        <f>SUMIF(Sales[RegionStoretype],Sales[[#This Row],[RegionStoretype]],Sales[YoY_SSF])/Sales[[#This Row],[Region_TypeCount]]</f>
        <v>60.052789354368521</v>
      </c>
    </row>
    <row r="5752" spans="1:16" x14ac:dyDescent="0.25">
      <c r="A5752" s="1">
        <v>43133</v>
      </c>
      <c r="B5752">
        <v>33</v>
      </c>
      <c r="C5752">
        <v>9</v>
      </c>
      <c r="D5752">
        <v>1718.7618000000002</v>
      </c>
      <c r="E5752">
        <f>INDEX(Stores[region],MATCH(Sales[[#This Row],[store_no]],Stores[store_no],0))</f>
        <v>3</v>
      </c>
      <c r="F5752" t="str">
        <f>INDEX(Stores[storetype],MATCH(Sales[[#This Row],[store_no]],Stores[store_no],0))</f>
        <v>A</v>
      </c>
      <c r="G5752" t="str">
        <f>INDEX(Stores[location_city],MATCH(Sales[[#This Row],[store_no]],Stores[store_no],0))</f>
        <v>Omaha</v>
      </c>
      <c r="H5752" t="str">
        <f>INDEX(Stores[location_state],MATCH(Sales[[#This Row],[store_no]],Stores[store_no],0))</f>
        <v>Nebraska</v>
      </c>
      <c r="I5752">
        <f>INDEX(Stores[sqft],MATCH(Sales[[#This Row],[store_no]],Stores[store_no],0))</f>
        <v>40700</v>
      </c>
      <c r="J5752" s="4" t="str">
        <f>INDEX(Departments[dept_name],MATCH(Sales[[#This Row],[dept_no]],Departments[dept_no],0))</f>
        <v>Garden</v>
      </c>
      <c r="K5752" s="4" t="str">
        <f>CONCATENATE(Sales[[#This Row],[region]],Sales[[#This Row],[storetype]])</f>
        <v>3A</v>
      </c>
      <c r="L5752" s="4">
        <f>INDEX(RegionStoreCount[Store Count],MATCH(Sales[[#This Row],[RegionStoretype]],RegionStoreCount[Region/Type],0))</f>
        <v>9</v>
      </c>
      <c r="M5752" s="4">
        <f>AND(Sales[[#This Row],[date]]&lt;=TY_YTDMax,Sales[[#This Row],[date]]&gt;=TY_YTDMin)*Sales[[#This Row],[sales]]</f>
        <v>1718.7618000000002</v>
      </c>
      <c r="N5752" s="4">
        <f>AND(Sales[[#This Row],[date]]&lt;=LY_YTDMax,Sales[[#This Row],[date]]&gt;=LY_YTDMin)*Sales[[#This Row],[sales]]</f>
        <v>0</v>
      </c>
      <c r="O5752" s="4">
        <f>AND(Sales[[#This Row],[date]]&gt;=YoY_Min,Sales[[#This Row],[date]]&lt;=TY_YTDMax)*(Sales[[#This Row],[sales]]/Sales[[#This Row],[sqft]])</f>
        <v>4.2230019656019663E-2</v>
      </c>
      <c r="P5752" s="4">
        <f>SUMIF(Sales[RegionStoretype],Sales[[#This Row],[RegionStoretype]],Sales[YoY_SSF])/Sales[[#This Row],[Region_TypeCount]]</f>
        <v>53.603836561720975</v>
      </c>
    </row>
    <row r="5753" spans="1:16" x14ac:dyDescent="0.25">
      <c r="A5753" s="1">
        <v>43133</v>
      </c>
      <c r="B5753">
        <v>34</v>
      </c>
      <c r="C5753">
        <v>8</v>
      </c>
      <c r="D5753">
        <v>16803.0088</v>
      </c>
      <c r="E5753">
        <f>INDEX(Stores[region],MATCH(Sales[[#This Row],[store_no]],Stores[store_no],0))</f>
        <v>1</v>
      </c>
      <c r="F5753" t="str">
        <f>INDEX(Stores[storetype],MATCH(Sales[[#This Row],[store_no]],Stores[store_no],0))</f>
        <v>A</v>
      </c>
      <c r="G5753" t="str">
        <f>INDEX(Stores[location_city],MATCH(Sales[[#This Row],[store_no]],Stores[store_no],0))</f>
        <v>Toledo</v>
      </c>
      <c r="H5753" t="str">
        <f>INDEX(Stores[location_state],MATCH(Sales[[#This Row],[store_no]],Stores[store_no],0))</f>
        <v>Ohio</v>
      </c>
      <c r="I5753">
        <f>INDEX(Stores[sqft],MATCH(Sales[[#This Row],[store_no]],Stores[store_no],0))</f>
        <v>207900</v>
      </c>
      <c r="J5753" s="4" t="str">
        <f>INDEX(Departments[dept_name],MATCH(Sales[[#This Row],[dept_no]],Departments[dept_no],0))</f>
        <v>Games</v>
      </c>
      <c r="K5753" s="4" t="str">
        <f>CONCATENATE(Sales[[#This Row],[region]],Sales[[#This Row],[storetype]])</f>
        <v>1A</v>
      </c>
      <c r="L5753" s="4">
        <f>INDEX(RegionStoreCount[Store Count],MATCH(Sales[[#This Row],[RegionStoretype]],RegionStoreCount[Region/Type],0))</f>
        <v>5</v>
      </c>
      <c r="M5753" s="4">
        <f>AND(Sales[[#This Row],[date]]&lt;=TY_YTDMax,Sales[[#This Row],[date]]&gt;=TY_YTDMin)*Sales[[#This Row],[sales]]</f>
        <v>16803.0088</v>
      </c>
      <c r="N5753" s="4">
        <f>AND(Sales[[#This Row],[date]]&lt;=LY_YTDMax,Sales[[#This Row],[date]]&gt;=LY_YTDMin)*Sales[[#This Row],[sales]]</f>
        <v>0</v>
      </c>
      <c r="O5753" s="4">
        <f>AND(Sales[[#This Row],[date]]&gt;=YoY_Min,Sales[[#This Row],[date]]&lt;=TY_YTDMax)*(Sales[[#This Row],[sales]]/Sales[[#This Row],[sqft]])</f>
        <v>8.0822553150553145E-2</v>
      </c>
      <c r="P5753" s="4">
        <f>SUMIF(Sales[RegionStoretype],Sales[[#This Row],[RegionStoretype]],Sales[YoY_SSF])/Sales[[#This Row],[Region_TypeCount]]</f>
        <v>59.469551530910678</v>
      </c>
    </row>
    <row r="5754" spans="1:16" x14ac:dyDescent="0.25">
      <c r="A5754" s="1">
        <v>43133</v>
      </c>
      <c r="B5754">
        <v>34</v>
      </c>
      <c r="C5754">
        <v>11</v>
      </c>
      <c r="D5754">
        <v>95825.603600000002</v>
      </c>
      <c r="E5754">
        <f>INDEX(Stores[region],MATCH(Sales[[#This Row],[store_no]],Stores[store_no],0))</f>
        <v>1</v>
      </c>
      <c r="F5754" t="str">
        <f>INDEX(Stores[storetype],MATCH(Sales[[#This Row],[store_no]],Stores[store_no],0))</f>
        <v>A</v>
      </c>
      <c r="G5754" t="str">
        <f>INDEX(Stores[location_city],MATCH(Sales[[#This Row],[store_no]],Stores[store_no],0))</f>
        <v>Toledo</v>
      </c>
      <c r="H5754" t="str">
        <f>INDEX(Stores[location_state],MATCH(Sales[[#This Row],[store_no]],Stores[store_no],0))</f>
        <v>Ohio</v>
      </c>
      <c r="I5754">
        <f>INDEX(Stores[sqft],MATCH(Sales[[#This Row],[store_no]],Stores[store_no],0))</f>
        <v>207900</v>
      </c>
      <c r="J5754" s="4" t="str">
        <f>INDEX(Departments[dept_name],MATCH(Sales[[#This Row],[dept_no]],Departments[dept_no],0))</f>
        <v>Home</v>
      </c>
      <c r="K5754" s="4" t="str">
        <f>CONCATENATE(Sales[[#This Row],[region]],Sales[[#This Row],[storetype]])</f>
        <v>1A</v>
      </c>
      <c r="L5754" s="4">
        <f>INDEX(RegionStoreCount[Store Count],MATCH(Sales[[#This Row],[RegionStoretype]],RegionStoreCount[Region/Type],0))</f>
        <v>5</v>
      </c>
      <c r="M5754" s="4">
        <f>AND(Sales[[#This Row],[date]]&lt;=TY_YTDMax,Sales[[#This Row],[date]]&gt;=TY_YTDMin)*Sales[[#This Row],[sales]]</f>
        <v>95825.603600000002</v>
      </c>
      <c r="N5754" s="4">
        <f>AND(Sales[[#This Row],[date]]&lt;=LY_YTDMax,Sales[[#This Row],[date]]&gt;=LY_YTDMin)*Sales[[#This Row],[sales]]</f>
        <v>0</v>
      </c>
      <c r="O5754" s="4">
        <f>AND(Sales[[#This Row],[date]]&gt;=YoY_Min,Sales[[#This Row],[date]]&lt;=TY_YTDMax)*(Sales[[#This Row],[sales]]/Sales[[#This Row],[sqft]])</f>
        <v>0.46092161423761424</v>
      </c>
      <c r="P5754" s="4">
        <f>SUMIF(Sales[RegionStoretype],Sales[[#This Row],[RegionStoretype]],Sales[YoY_SSF])/Sales[[#This Row],[Region_TypeCount]]</f>
        <v>59.469551530910678</v>
      </c>
    </row>
    <row r="5755" spans="1:16" x14ac:dyDescent="0.25">
      <c r="A5755" s="1">
        <v>43133</v>
      </c>
      <c r="B5755">
        <v>34</v>
      </c>
      <c r="C5755">
        <v>15</v>
      </c>
      <c r="D5755">
        <v>42019.64</v>
      </c>
      <c r="E5755">
        <f>INDEX(Stores[region],MATCH(Sales[[#This Row],[store_no]],Stores[store_no],0))</f>
        <v>1</v>
      </c>
      <c r="F5755" t="str">
        <f>INDEX(Stores[storetype],MATCH(Sales[[#This Row],[store_no]],Stores[store_no],0))</f>
        <v>A</v>
      </c>
      <c r="G5755" t="str">
        <f>INDEX(Stores[location_city],MATCH(Sales[[#This Row],[store_no]],Stores[store_no],0))</f>
        <v>Toledo</v>
      </c>
      <c r="H5755" t="str">
        <f>INDEX(Stores[location_state],MATCH(Sales[[#This Row],[store_no]],Stores[store_no],0))</f>
        <v>Ohio</v>
      </c>
      <c r="I5755">
        <f>INDEX(Stores[sqft],MATCH(Sales[[#This Row],[store_no]],Stores[store_no],0))</f>
        <v>207900</v>
      </c>
      <c r="J5755" s="4" t="str">
        <f>INDEX(Departments[dept_name],MATCH(Sales[[#This Row],[dept_no]],Departments[dept_no],0))</f>
        <v>Music</v>
      </c>
      <c r="K5755" s="4" t="str">
        <f>CONCATENATE(Sales[[#This Row],[region]],Sales[[#This Row],[storetype]])</f>
        <v>1A</v>
      </c>
      <c r="L5755" s="4">
        <f>INDEX(RegionStoreCount[Store Count],MATCH(Sales[[#This Row],[RegionStoretype]],RegionStoreCount[Region/Type],0))</f>
        <v>5</v>
      </c>
      <c r="M5755" s="4">
        <f>AND(Sales[[#This Row],[date]]&lt;=TY_YTDMax,Sales[[#This Row],[date]]&gt;=TY_YTDMin)*Sales[[#This Row],[sales]]</f>
        <v>42019.64</v>
      </c>
      <c r="N5755" s="4">
        <f>AND(Sales[[#This Row],[date]]&lt;=LY_YTDMax,Sales[[#This Row],[date]]&gt;=LY_YTDMin)*Sales[[#This Row],[sales]]</f>
        <v>0</v>
      </c>
      <c r="O5755" s="4">
        <f>AND(Sales[[#This Row],[date]]&gt;=YoY_Min,Sales[[#This Row],[date]]&lt;=TY_YTDMax)*(Sales[[#This Row],[sales]]/Sales[[#This Row],[sqft]])</f>
        <v>0.20211467051467052</v>
      </c>
      <c r="P5755" s="4">
        <f>SUMIF(Sales[RegionStoretype],Sales[[#This Row],[RegionStoretype]],Sales[YoY_SSF])/Sales[[#This Row],[Region_TypeCount]]</f>
        <v>59.469551530910678</v>
      </c>
    </row>
    <row r="5756" spans="1:16" x14ac:dyDescent="0.25">
      <c r="A5756" s="1">
        <v>43133</v>
      </c>
      <c r="B5756">
        <v>35</v>
      </c>
      <c r="C5756">
        <v>1</v>
      </c>
      <c r="D5756">
        <v>12481.081099999999</v>
      </c>
      <c r="E5756">
        <f>INDEX(Stores[region],MATCH(Sales[[#This Row],[store_no]],Stores[store_no],0))</f>
        <v>3</v>
      </c>
      <c r="F5756" t="str">
        <f>INDEX(Stores[storetype],MATCH(Sales[[#This Row],[store_no]],Stores[store_no],0))</f>
        <v>C</v>
      </c>
      <c r="G5756" t="str">
        <f>INDEX(Stores[location_city],MATCH(Sales[[#This Row],[store_no]],Stores[store_no],0))</f>
        <v>Wichita</v>
      </c>
      <c r="H5756" t="str">
        <f>INDEX(Stores[location_state],MATCH(Sales[[#This Row],[store_no]],Stores[store_no],0))</f>
        <v>Kansas</v>
      </c>
      <c r="I5756">
        <f>INDEX(Stores[sqft],MATCH(Sales[[#This Row],[store_no]],Stores[store_no],0))</f>
        <v>72800</v>
      </c>
      <c r="J5756" s="4" t="str">
        <f>INDEX(Departments[dept_name],MATCH(Sales[[#This Row],[dept_no]],Departments[dept_no],0))</f>
        <v>Automotive</v>
      </c>
      <c r="K5756" s="4" t="str">
        <f>CONCATENATE(Sales[[#This Row],[region]],Sales[[#This Row],[storetype]])</f>
        <v>3C</v>
      </c>
      <c r="L5756" s="4">
        <f>INDEX(RegionStoreCount[Store Count],MATCH(Sales[[#This Row],[RegionStoretype]],RegionStoreCount[Region/Type],0))</f>
        <v>2</v>
      </c>
      <c r="M5756" s="4">
        <f>AND(Sales[[#This Row],[date]]&lt;=TY_YTDMax,Sales[[#This Row],[date]]&gt;=TY_YTDMin)*Sales[[#This Row],[sales]]</f>
        <v>12481.081099999999</v>
      </c>
      <c r="N5756" s="4">
        <f>AND(Sales[[#This Row],[date]]&lt;=LY_YTDMax,Sales[[#This Row],[date]]&gt;=LY_YTDMin)*Sales[[#This Row],[sales]]</f>
        <v>0</v>
      </c>
      <c r="O5756" s="4">
        <f>AND(Sales[[#This Row],[date]]&gt;=YoY_Min,Sales[[#This Row],[date]]&lt;=TY_YTDMax)*(Sales[[#This Row],[sales]]/Sales[[#This Row],[sqft]])</f>
        <v>0.17144342170329668</v>
      </c>
      <c r="P5756" s="4">
        <f>SUMIF(Sales[RegionStoretype],Sales[[#This Row],[RegionStoretype]],Sales[YoY_SSF])/Sales[[#This Row],[Region_TypeCount]]</f>
        <v>47.561479460925746</v>
      </c>
    </row>
    <row r="5757" spans="1:16" x14ac:dyDescent="0.25">
      <c r="A5757" s="1">
        <v>43133</v>
      </c>
      <c r="B5757">
        <v>35</v>
      </c>
      <c r="C5757">
        <v>6</v>
      </c>
      <c r="D5757">
        <v>25211.482</v>
      </c>
      <c r="E5757">
        <f>INDEX(Stores[region],MATCH(Sales[[#This Row],[store_no]],Stores[store_no],0))</f>
        <v>3</v>
      </c>
      <c r="F5757" t="str">
        <f>INDEX(Stores[storetype],MATCH(Sales[[#This Row],[store_no]],Stores[store_no],0))</f>
        <v>C</v>
      </c>
      <c r="G5757" t="str">
        <f>INDEX(Stores[location_city],MATCH(Sales[[#This Row],[store_no]],Stores[store_no],0))</f>
        <v>Wichita</v>
      </c>
      <c r="H5757" t="str">
        <f>INDEX(Stores[location_state],MATCH(Sales[[#This Row],[store_no]],Stores[store_no],0))</f>
        <v>Kansas</v>
      </c>
      <c r="I5757">
        <f>INDEX(Stores[sqft],MATCH(Sales[[#This Row],[store_no]],Stores[store_no],0))</f>
        <v>72800</v>
      </c>
      <c r="J5757" s="4" t="str">
        <f>INDEX(Departments[dept_name],MATCH(Sales[[#This Row],[dept_no]],Departments[dept_no],0))</f>
        <v>Computers</v>
      </c>
      <c r="K5757" s="4" t="str">
        <f>CONCATENATE(Sales[[#This Row],[region]],Sales[[#This Row],[storetype]])</f>
        <v>3C</v>
      </c>
      <c r="L5757" s="4">
        <f>INDEX(RegionStoreCount[Store Count],MATCH(Sales[[#This Row],[RegionStoretype]],RegionStoreCount[Region/Type],0))</f>
        <v>2</v>
      </c>
      <c r="M5757" s="4">
        <f>AND(Sales[[#This Row],[date]]&lt;=TY_YTDMax,Sales[[#This Row],[date]]&gt;=TY_YTDMin)*Sales[[#This Row],[sales]]</f>
        <v>25211.482</v>
      </c>
      <c r="N5757" s="4">
        <f>AND(Sales[[#This Row],[date]]&lt;=LY_YTDMax,Sales[[#This Row],[date]]&gt;=LY_YTDMin)*Sales[[#This Row],[sales]]</f>
        <v>0</v>
      </c>
      <c r="O5757" s="4">
        <f>AND(Sales[[#This Row],[date]]&gt;=YoY_Min,Sales[[#This Row],[date]]&lt;=TY_YTDMax)*(Sales[[#This Row],[sales]]/Sales[[#This Row],[sqft]])</f>
        <v>0.34631156593406592</v>
      </c>
      <c r="P5757" s="4">
        <f>SUMIF(Sales[RegionStoretype],Sales[[#This Row],[RegionStoretype]],Sales[YoY_SSF])/Sales[[#This Row],[Region_TypeCount]]</f>
        <v>47.561479460925746</v>
      </c>
    </row>
    <row r="5758" spans="1:16" x14ac:dyDescent="0.25">
      <c r="A5758" s="1">
        <v>43133</v>
      </c>
      <c r="B5758">
        <v>36</v>
      </c>
      <c r="C5758">
        <v>1</v>
      </c>
      <c r="D5758">
        <v>24176.928599999999</v>
      </c>
      <c r="E5758">
        <f>INDEX(Stores[region],MATCH(Sales[[#This Row],[store_no]],Stores[store_no],0))</f>
        <v>2</v>
      </c>
      <c r="F5758" t="str">
        <f>INDEX(Stores[storetype],MATCH(Sales[[#This Row],[store_no]],Stores[store_no],0))</f>
        <v>A</v>
      </c>
      <c r="G5758" t="str">
        <f>INDEX(Stores[location_city],MATCH(Sales[[#This Row],[store_no]],Stores[store_no],0))</f>
        <v>Aurora</v>
      </c>
      <c r="H5758" t="str">
        <f>INDEX(Stores[location_state],MATCH(Sales[[#This Row],[store_no]],Stores[store_no],0))</f>
        <v>Illinois</v>
      </c>
      <c r="I5758">
        <f>INDEX(Stores[sqft],MATCH(Sales[[#This Row],[store_no]],Stores[store_no],0))</f>
        <v>209900</v>
      </c>
      <c r="J5758" s="4" t="str">
        <f>INDEX(Departments[dept_name],MATCH(Sales[[#This Row],[dept_no]],Departments[dept_no],0))</f>
        <v>Automotive</v>
      </c>
      <c r="K5758" s="4" t="str">
        <f>CONCATENATE(Sales[[#This Row],[region]],Sales[[#This Row],[storetype]])</f>
        <v>2A</v>
      </c>
      <c r="L5758" s="4">
        <f>INDEX(RegionStoreCount[Store Count],MATCH(Sales[[#This Row],[RegionStoretype]],RegionStoreCount[Region/Type],0))</f>
        <v>5</v>
      </c>
      <c r="M5758" s="4">
        <f>AND(Sales[[#This Row],[date]]&lt;=TY_YTDMax,Sales[[#This Row],[date]]&gt;=TY_YTDMin)*Sales[[#This Row],[sales]]</f>
        <v>24176.928599999999</v>
      </c>
      <c r="N5758" s="4">
        <f>AND(Sales[[#This Row],[date]]&lt;=LY_YTDMax,Sales[[#This Row],[date]]&gt;=LY_YTDMin)*Sales[[#This Row],[sales]]</f>
        <v>0</v>
      </c>
      <c r="O5758" s="4">
        <f>AND(Sales[[#This Row],[date]]&gt;=YoY_Min,Sales[[#This Row],[date]]&lt;=TY_YTDMax)*(Sales[[#This Row],[sales]]/Sales[[#This Row],[sqft]])</f>
        <v>0.11518308051453073</v>
      </c>
      <c r="P5758" s="4">
        <f>SUMIF(Sales[RegionStoretype],Sales[[#This Row],[RegionStoretype]],Sales[YoY_SSF])/Sales[[#This Row],[Region_TypeCount]]</f>
        <v>60.052789354368521</v>
      </c>
    </row>
    <row r="5759" spans="1:16" x14ac:dyDescent="0.25">
      <c r="A5759" s="1">
        <v>43133</v>
      </c>
      <c r="B5759">
        <v>36</v>
      </c>
      <c r="C5759">
        <v>3</v>
      </c>
      <c r="D5759">
        <v>90109.667199999996</v>
      </c>
      <c r="E5759">
        <f>INDEX(Stores[region],MATCH(Sales[[#This Row],[store_no]],Stores[store_no],0))</f>
        <v>2</v>
      </c>
      <c r="F5759" t="str">
        <f>INDEX(Stores[storetype],MATCH(Sales[[#This Row],[store_no]],Stores[store_no],0))</f>
        <v>A</v>
      </c>
      <c r="G5759" t="str">
        <f>INDEX(Stores[location_city],MATCH(Sales[[#This Row],[store_no]],Stores[store_no],0))</f>
        <v>Aurora</v>
      </c>
      <c r="H5759" t="str">
        <f>INDEX(Stores[location_state],MATCH(Sales[[#This Row],[store_no]],Stores[store_no],0))</f>
        <v>Illinois</v>
      </c>
      <c r="I5759">
        <f>INDEX(Stores[sqft],MATCH(Sales[[#This Row],[store_no]],Stores[store_no],0))</f>
        <v>209900</v>
      </c>
      <c r="J5759" s="4" t="str">
        <f>INDEX(Departments[dept_name],MATCH(Sales[[#This Row],[dept_no]],Departments[dept_no],0))</f>
        <v>Beauty</v>
      </c>
      <c r="K5759" s="4" t="str">
        <f>CONCATENATE(Sales[[#This Row],[region]],Sales[[#This Row],[storetype]])</f>
        <v>2A</v>
      </c>
      <c r="L5759" s="4">
        <f>INDEX(RegionStoreCount[Store Count],MATCH(Sales[[#This Row],[RegionStoretype]],RegionStoreCount[Region/Type],0))</f>
        <v>5</v>
      </c>
      <c r="M5759" s="4">
        <f>AND(Sales[[#This Row],[date]]&lt;=TY_YTDMax,Sales[[#This Row],[date]]&gt;=TY_YTDMin)*Sales[[#This Row],[sales]]</f>
        <v>90109.667199999996</v>
      </c>
      <c r="N5759" s="4">
        <f>AND(Sales[[#This Row],[date]]&lt;=LY_YTDMax,Sales[[#This Row],[date]]&gt;=LY_YTDMin)*Sales[[#This Row],[sales]]</f>
        <v>0</v>
      </c>
      <c r="O5759" s="4">
        <f>AND(Sales[[#This Row],[date]]&gt;=YoY_Min,Sales[[#This Row],[date]]&lt;=TY_YTDMax)*(Sales[[#This Row],[sales]]/Sales[[#This Row],[sqft]])</f>
        <v>0.42929808099094807</v>
      </c>
      <c r="P5759" s="4">
        <f>SUMIF(Sales[RegionStoretype],Sales[[#This Row],[RegionStoretype]],Sales[YoY_SSF])/Sales[[#This Row],[Region_TypeCount]]</f>
        <v>60.052789354368521</v>
      </c>
    </row>
    <row r="5760" spans="1:16" x14ac:dyDescent="0.25">
      <c r="A5760" s="1">
        <v>43133</v>
      </c>
      <c r="B5760">
        <v>36</v>
      </c>
      <c r="C5760">
        <v>9</v>
      </c>
      <c r="D5760">
        <v>38344.137699999999</v>
      </c>
      <c r="E5760">
        <f>INDEX(Stores[region],MATCH(Sales[[#This Row],[store_no]],Stores[store_no],0))</f>
        <v>2</v>
      </c>
      <c r="F5760" t="str">
        <f>INDEX(Stores[storetype],MATCH(Sales[[#This Row],[store_no]],Stores[store_no],0))</f>
        <v>A</v>
      </c>
      <c r="G5760" t="str">
        <f>INDEX(Stores[location_city],MATCH(Sales[[#This Row],[store_no]],Stores[store_no],0))</f>
        <v>Aurora</v>
      </c>
      <c r="H5760" t="str">
        <f>INDEX(Stores[location_state],MATCH(Sales[[#This Row],[store_no]],Stores[store_no],0))</f>
        <v>Illinois</v>
      </c>
      <c r="I5760">
        <f>INDEX(Stores[sqft],MATCH(Sales[[#This Row],[store_no]],Stores[store_no],0))</f>
        <v>209900</v>
      </c>
      <c r="J5760" s="4" t="str">
        <f>INDEX(Departments[dept_name],MATCH(Sales[[#This Row],[dept_no]],Departments[dept_no],0))</f>
        <v>Garden</v>
      </c>
      <c r="K5760" s="4" t="str">
        <f>CONCATENATE(Sales[[#This Row],[region]],Sales[[#This Row],[storetype]])</f>
        <v>2A</v>
      </c>
      <c r="L5760" s="4">
        <f>INDEX(RegionStoreCount[Store Count],MATCH(Sales[[#This Row],[RegionStoretype]],RegionStoreCount[Region/Type],0))</f>
        <v>5</v>
      </c>
      <c r="M5760" s="4">
        <f>AND(Sales[[#This Row],[date]]&lt;=TY_YTDMax,Sales[[#This Row],[date]]&gt;=TY_YTDMin)*Sales[[#This Row],[sales]]</f>
        <v>38344.137699999999</v>
      </c>
      <c r="N5760" s="4">
        <f>AND(Sales[[#This Row],[date]]&lt;=LY_YTDMax,Sales[[#This Row],[date]]&gt;=LY_YTDMin)*Sales[[#This Row],[sales]]</f>
        <v>0</v>
      </c>
      <c r="O5760" s="4">
        <f>AND(Sales[[#This Row],[date]]&gt;=YoY_Min,Sales[[#This Row],[date]]&lt;=TY_YTDMax)*(Sales[[#This Row],[sales]]/Sales[[#This Row],[sqft]])</f>
        <v>0.1826781214864221</v>
      </c>
      <c r="P5760" s="4">
        <f>SUMIF(Sales[RegionStoretype],Sales[[#This Row],[RegionStoretype]],Sales[YoY_SSF])/Sales[[#This Row],[Region_TypeCount]]</f>
        <v>60.052789354368521</v>
      </c>
    </row>
    <row r="5761" spans="1:16" x14ac:dyDescent="0.25">
      <c r="A5761" s="1">
        <v>43133</v>
      </c>
      <c r="B5761">
        <v>36</v>
      </c>
      <c r="C5761">
        <v>20</v>
      </c>
      <c r="D5761">
        <v>116410.5</v>
      </c>
      <c r="E5761">
        <f>INDEX(Stores[region],MATCH(Sales[[#This Row],[store_no]],Stores[store_no],0))</f>
        <v>2</v>
      </c>
      <c r="F5761" t="str">
        <f>INDEX(Stores[storetype],MATCH(Sales[[#This Row],[store_no]],Stores[store_no],0))</f>
        <v>A</v>
      </c>
      <c r="G5761" t="str">
        <f>INDEX(Stores[location_city],MATCH(Sales[[#This Row],[store_no]],Stores[store_no],0))</f>
        <v>Aurora</v>
      </c>
      <c r="H5761" t="str">
        <f>INDEX(Stores[location_state],MATCH(Sales[[#This Row],[store_no]],Stores[store_no],0))</f>
        <v>Illinois</v>
      </c>
      <c r="I5761">
        <f>INDEX(Stores[sqft],MATCH(Sales[[#This Row],[store_no]],Stores[store_no],0))</f>
        <v>209900</v>
      </c>
      <c r="J5761" s="4" t="str">
        <f>INDEX(Departments[dept_name],MATCH(Sales[[#This Row],[dept_no]],Departments[dept_no],0))</f>
        <v>Toys</v>
      </c>
      <c r="K5761" s="4" t="str">
        <f>CONCATENATE(Sales[[#This Row],[region]],Sales[[#This Row],[storetype]])</f>
        <v>2A</v>
      </c>
      <c r="L5761" s="4">
        <f>INDEX(RegionStoreCount[Store Count],MATCH(Sales[[#This Row],[RegionStoretype]],RegionStoreCount[Region/Type],0))</f>
        <v>5</v>
      </c>
      <c r="M5761" s="4">
        <f>AND(Sales[[#This Row],[date]]&lt;=TY_YTDMax,Sales[[#This Row],[date]]&gt;=TY_YTDMin)*Sales[[#This Row],[sales]]</f>
        <v>116410.5</v>
      </c>
      <c r="N5761" s="4">
        <f>AND(Sales[[#This Row],[date]]&lt;=LY_YTDMax,Sales[[#This Row],[date]]&gt;=LY_YTDMin)*Sales[[#This Row],[sales]]</f>
        <v>0</v>
      </c>
      <c r="O5761" s="4">
        <f>AND(Sales[[#This Row],[date]]&gt;=YoY_Min,Sales[[#This Row],[date]]&lt;=TY_YTDMax)*(Sales[[#This Row],[sales]]/Sales[[#This Row],[sqft]])</f>
        <v>0.55459980943306342</v>
      </c>
      <c r="P5761" s="4">
        <f>SUMIF(Sales[RegionStoretype],Sales[[#This Row],[RegionStoretype]],Sales[YoY_SSF])/Sales[[#This Row],[Region_TypeCount]]</f>
        <v>60.052789354368521</v>
      </c>
    </row>
    <row r="5762" spans="1:16" x14ac:dyDescent="0.25">
      <c r="A5762" s="1">
        <v>43133</v>
      </c>
      <c r="B5762">
        <v>37</v>
      </c>
      <c r="C5762">
        <v>11</v>
      </c>
      <c r="D5762">
        <v>32483.347200000004</v>
      </c>
      <c r="E5762">
        <f>INDEX(Stores[region],MATCH(Sales[[#This Row],[store_no]],Stores[store_no],0))</f>
        <v>3</v>
      </c>
      <c r="F5762" t="str">
        <f>INDEX(Stores[storetype],MATCH(Sales[[#This Row],[store_no]],Stores[store_no],0))</f>
        <v>C</v>
      </c>
      <c r="G5762" t="str">
        <f>INDEX(Stores[location_city],MATCH(Sales[[#This Row],[store_no]],Stores[store_no],0))</f>
        <v>Lincoln</v>
      </c>
      <c r="H5762" t="str">
        <f>INDEX(Stores[location_state],MATCH(Sales[[#This Row],[store_no]],Stores[store_no],0))</f>
        <v>Nebraska</v>
      </c>
      <c r="I5762">
        <f>INDEX(Stores[sqft],MATCH(Sales[[#This Row],[store_no]],Stores[store_no],0))</f>
        <v>161300</v>
      </c>
      <c r="J5762" s="4" t="str">
        <f>INDEX(Departments[dept_name],MATCH(Sales[[#This Row],[dept_no]],Departments[dept_no],0))</f>
        <v>Home</v>
      </c>
      <c r="K5762" s="4" t="str">
        <f>CONCATENATE(Sales[[#This Row],[region]],Sales[[#This Row],[storetype]])</f>
        <v>3C</v>
      </c>
      <c r="L5762" s="4">
        <f>INDEX(RegionStoreCount[Store Count],MATCH(Sales[[#This Row],[RegionStoretype]],RegionStoreCount[Region/Type],0))</f>
        <v>2</v>
      </c>
      <c r="M5762" s="4">
        <f>AND(Sales[[#This Row],[date]]&lt;=TY_YTDMax,Sales[[#This Row],[date]]&gt;=TY_YTDMin)*Sales[[#This Row],[sales]]</f>
        <v>32483.347200000004</v>
      </c>
      <c r="N5762" s="4">
        <f>AND(Sales[[#This Row],[date]]&lt;=LY_YTDMax,Sales[[#This Row],[date]]&gt;=LY_YTDMin)*Sales[[#This Row],[sales]]</f>
        <v>0</v>
      </c>
      <c r="O5762" s="4">
        <f>AND(Sales[[#This Row],[date]]&gt;=YoY_Min,Sales[[#This Row],[date]]&lt;=TY_YTDMax)*(Sales[[#This Row],[sales]]/Sales[[#This Row],[sqft]])</f>
        <v>0.20138466955982642</v>
      </c>
      <c r="P5762" s="4">
        <f>SUMIF(Sales[RegionStoretype],Sales[[#This Row],[RegionStoretype]],Sales[YoY_SSF])/Sales[[#This Row],[Region_TypeCount]]</f>
        <v>47.561479460925746</v>
      </c>
    </row>
    <row r="5763" spans="1:16" x14ac:dyDescent="0.25">
      <c r="A5763" s="1">
        <v>43133</v>
      </c>
      <c r="B5763">
        <v>37</v>
      </c>
      <c r="C5763">
        <v>12</v>
      </c>
      <c r="D5763">
        <v>56937.324699999997</v>
      </c>
      <c r="E5763">
        <f>INDEX(Stores[region],MATCH(Sales[[#This Row],[store_no]],Stores[store_no],0))</f>
        <v>3</v>
      </c>
      <c r="F5763" t="str">
        <f>INDEX(Stores[storetype],MATCH(Sales[[#This Row],[store_no]],Stores[store_no],0))</f>
        <v>C</v>
      </c>
      <c r="G5763" t="str">
        <f>INDEX(Stores[location_city],MATCH(Sales[[#This Row],[store_no]],Stores[store_no],0))</f>
        <v>Lincoln</v>
      </c>
      <c r="H5763" t="str">
        <f>INDEX(Stores[location_state],MATCH(Sales[[#This Row],[store_no]],Stores[store_no],0))</f>
        <v>Nebraska</v>
      </c>
      <c r="I5763">
        <f>INDEX(Stores[sqft],MATCH(Sales[[#This Row],[store_no]],Stores[store_no],0))</f>
        <v>161300</v>
      </c>
      <c r="J5763" s="4" t="str">
        <f>INDEX(Departments[dept_name],MATCH(Sales[[#This Row],[dept_no]],Departments[dept_no],0))</f>
        <v>Jewelery</v>
      </c>
      <c r="K5763" s="4" t="str">
        <f>CONCATENATE(Sales[[#This Row],[region]],Sales[[#This Row],[storetype]])</f>
        <v>3C</v>
      </c>
      <c r="L5763" s="4">
        <f>INDEX(RegionStoreCount[Store Count],MATCH(Sales[[#This Row],[RegionStoretype]],RegionStoreCount[Region/Type],0))</f>
        <v>2</v>
      </c>
      <c r="M5763" s="4">
        <f>AND(Sales[[#This Row],[date]]&lt;=TY_YTDMax,Sales[[#This Row],[date]]&gt;=TY_YTDMin)*Sales[[#This Row],[sales]]</f>
        <v>56937.324699999997</v>
      </c>
      <c r="N5763" s="4">
        <f>AND(Sales[[#This Row],[date]]&lt;=LY_YTDMax,Sales[[#This Row],[date]]&gt;=LY_YTDMin)*Sales[[#This Row],[sales]]</f>
        <v>0</v>
      </c>
      <c r="O5763" s="4">
        <f>AND(Sales[[#This Row],[date]]&gt;=YoY_Min,Sales[[#This Row],[date]]&lt;=TY_YTDMax)*(Sales[[#This Row],[sales]]/Sales[[#This Row],[sqft]])</f>
        <v>0.35299023372597643</v>
      </c>
      <c r="P5763" s="4">
        <f>SUMIF(Sales[RegionStoretype],Sales[[#This Row],[RegionStoretype]],Sales[YoY_SSF])/Sales[[#This Row],[Region_TypeCount]]</f>
        <v>47.561479460925746</v>
      </c>
    </row>
    <row r="5764" spans="1:16" x14ac:dyDescent="0.25">
      <c r="A5764" s="1">
        <v>43133</v>
      </c>
      <c r="B5764">
        <v>37</v>
      </c>
      <c r="C5764">
        <v>17</v>
      </c>
      <c r="D5764">
        <v>92415.081900000005</v>
      </c>
      <c r="E5764">
        <f>INDEX(Stores[region],MATCH(Sales[[#This Row],[store_no]],Stores[store_no],0))</f>
        <v>3</v>
      </c>
      <c r="F5764" t="str">
        <f>INDEX(Stores[storetype],MATCH(Sales[[#This Row],[store_no]],Stores[store_no],0))</f>
        <v>C</v>
      </c>
      <c r="G5764" t="str">
        <f>INDEX(Stores[location_city],MATCH(Sales[[#This Row],[store_no]],Stores[store_no],0))</f>
        <v>Lincoln</v>
      </c>
      <c r="H5764" t="str">
        <f>INDEX(Stores[location_state],MATCH(Sales[[#This Row],[store_no]],Stores[store_no],0))</f>
        <v>Nebraska</v>
      </c>
      <c r="I5764">
        <f>INDEX(Stores[sqft],MATCH(Sales[[#This Row],[store_no]],Stores[store_no],0))</f>
        <v>161300</v>
      </c>
      <c r="J5764" s="4" t="str">
        <f>INDEX(Departments[dept_name],MATCH(Sales[[#This Row],[dept_no]],Departments[dept_no],0))</f>
        <v>Shoes</v>
      </c>
      <c r="K5764" s="4" t="str">
        <f>CONCATENATE(Sales[[#This Row],[region]],Sales[[#This Row],[storetype]])</f>
        <v>3C</v>
      </c>
      <c r="L5764" s="4">
        <f>INDEX(RegionStoreCount[Store Count],MATCH(Sales[[#This Row],[RegionStoretype]],RegionStoreCount[Region/Type],0))</f>
        <v>2</v>
      </c>
      <c r="M5764" s="4">
        <f>AND(Sales[[#This Row],[date]]&lt;=TY_YTDMax,Sales[[#This Row],[date]]&gt;=TY_YTDMin)*Sales[[#This Row],[sales]]</f>
        <v>92415.081900000005</v>
      </c>
      <c r="N5764" s="4">
        <f>AND(Sales[[#This Row],[date]]&lt;=LY_YTDMax,Sales[[#This Row],[date]]&gt;=LY_YTDMin)*Sales[[#This Row],[sales]]</f>
        <v>0</v>
      </c>
      <c r="O5764" s="4">
        <f>AND(Sales[[#This Row],[date]]&gt;=YoY_Min,Sales[[#This Row],[date]]&lt;=TY_YTDMax)*(Sales[[#This Row],[sales]]/Sales[[#This Row],[sqft]])</f>
        <v>0.57293913143211406</v>
      </c>
      <c r="P5764" s="4">
        <f>SUMIF(Sales[RegionStoretype],Sales[[#This Row],[RegionStoretype]],Sales[YoY_SSF])/Sales[[#This Row],[Region_TypeCount]]</f>
        <v>47.561479460925746</v>
      </c>
    </row>
    <row r="5765" spans="1:16" x14ac:dyDescent="0.25">
      <c r="A5765" s="1">
        <v>43133</v>
      </c>
      <c r="B5765">
        <v>38</v>
      </c>
      <c r="C5765">
        <v>4</v>
      </c>
      <c r="D5765">
        <v>11735.2377</v>
      </c>
      <c r="E5765">
        <f>INDEX(Stores[region],MATCH(Sales[[#This Row],[store_no]],Stores[store_no],0))</f>
        <v>2</v>
      </c>
      <c r="F5765" t="str">
        <f>INDEX(Stores[storetype],MATCH(Sales[[#This Row],[store_no]],Stores[store_no],0))</f>
        <v>C</v>
      </c>
      <c r="G5765" t="str">
        <f>INDEX(Stores[location_city],MATCH(Sales[[#This Row],[store_no]],Stores[store_no],0))</f>
        <v>Hinsdale</v>
      </c>
      <c r="H5765" t="str">
        <f>INDEX(Stores[location_state],MATCH(Sales[[#This Row],[store_no]],Stores[store_no],0))</f>
        <v>Illinois</v>
      </c>
      <c r="I5765">
        <f>INDEX(Stores[sqft],MATCH(Sales[[#This Row],[store_no]],Stores[store_no],0))</f>
        <v>155600</v>
      </c>
      <c r="J5765" s="4" t="str">
        <f>INDEX(Departments[dept_name],MATCH(Sales[[#This Row],[dept_no]],Departments[dept_no],0))</f>
        <v>Books</v>
      </c>
      <c r="K5765" s="4" t="str">
        <f>CONCATENATE(Sales[[#This Row],[region]],Sales[[#This Row],[storetype]])</f>
        <v>2C</v>
      </c>
      <c r="L5765" s="4">
        <f>INDEX(RegionStoreCount[Store Count],MATCH(Sales[[#This Row],[RegionStoretype]],RegionStoreCount[Region/Type],0))</f>
        <v>1</v>
      </c>
      <c r="M5765" s="4">
        <f>AND(Sales[[#This Row],[date]]&lt;=TY_YTDMax,Sales[[#This Row],[date]]&gt;=TY_YTDMin)*Sales[[#This Row],[sales]]</f>
        <v>11735.2377</v>
      </c>
      <c r="N5765" s="4">
        <f>AND(Sales[[#This Row],[date]]&lt;=LY_YTDMax,Sales[[#This Row],[date]]&gt;=LY_YTDMin)*Sales[[#This Row],[sales]]</f>
        <v>0</v>
      </c>
      <c r="O5765" s="4">
        <f>AND(Sales[[#This Row],[date]]&gt;=YoY_Min,Sales[[#This Row],[date]]&lt;=TY_YTDMax)*(Sales[[#This Row],[sales]]/Sales[[#This Row],[sqft]])</f>
        <v>7.5419265424164522E-2</v>
      </c>
      <c r="P5765" s="4">
        <f>SUMIF(Sales[RegionStoretype],Sales[[#This Row],[RegionStoretype]],Sales[YoY_SSF])/Sales[[#This Row],[Region_TypeCount]]</f>
        <v>44.537621913239086</v>
      </c>
    </row>
    <row r="5766" spans="1:16" x14ac:dyDescent="0.25">
      <c r="A5766" s="1">
        <v>43133</v>
      </c>
      <c r="B5766">
        <v>38</v>
      </c>
      <c r="C5766">
        <v>8</v>
      </c>
      <c r="D5766">
        <v>9769.6885999999995</v>
      </c>
      <c r="E5766">
        <f>INDEX(Stores[region],MATCH(Sales[[#This Row],[store_no]],Stores[store_no],0))</f>
        <v>2</v>
      </c>
      <c r="F5766" t="str">
        <f>INDEX(Stores[storetype],MATCH(Sales[[#This Row],[store_no]],Stores[store_no],0))</f>
        <v>C</v>
      </c>
      <c r="G5766" t="str">
        <f>INDEX(Stores[location_city],MATCH(Sales[[#This Row],[store_no]],Stores[store_no],0))</f>
        <v>Hinsdale</v>
      </c>
      <c r="H5766" t="str">
        <f>INDEX(Stores[location_state],MATCH(Sales[[#This Row],[store_no]],Stores[store_no],0))</f>
        <v>Illinois</v>
      </c>
      <c r="I5766">
        <f>INDEX(Stores[sqft],MATCH(Sales[[#This Row],[store_no]],Stores[store_no],0))</f>
        <v>155600</v>
      </c>
      <c r="J5766" s="4" t="str">
        <f>INDEX(Departments[dept_name],MATCH(Sales[[#This Row],[dept_no]],Departments[dept_no],0))</f>
        <v>Games</v>
      </c>
      <c r="K5766" s="4" t="str">
        <f>CONCATENATE(Sales[[#This Row],[region]],Sales[[#This Row],[storetype]])</f>
        <v>2C</v>
      </c>
      <c r="L5766" s="4">
        <f>INDEX(RegionStoreCount[Store Count],MATCH(Sales[[#This Row],[RegionStoretype]],RegionStoreCount[Region/Type],0))</f>
        <v>1</v>
      </c>
      <c r="M5766" s="4">
        <f>AND(Sales[[#This Row],[date]]&lt;=TY_YTDMax,Sales[[#This Row],[date]]&gt;=TY_YTDMin)*Sales[[#This Row],[sales]]</f>
        <v>9769.6885999999995</v>
      </c>
      <c r="N5766" s="4">
        <f>AND(Sales[[#This Row],[date]]&lt;=LY_YTDMax,Sales[[#This Row],[date]]&gt;=LY_YTDMin)*Sales[[#This Row],[sales]]</f>
        <v>0</v>
      </c>
      <c r="O5766" s="4">
        <f>AND(Sales[[#This Row],[date]]&gt;=YoY_Min,Sales[[#This Row],[date]]&lt;=TY_YTDMax)*(Sales[[#This Row],[sales]]/Sales[[#This Row],[sqft]])</f>
        <v>6.2787201799485853E-2</v>
      </c>
      <c r="P5766" s="4">
        <f>SUMIF(Sales[RegionStoretype],Sales[[#This Row],[RegionStoretype]],Sales[YoY_SSF])/Sales[[#This Row],[Region_TypeCount]]</f>
        <v>44.537621913239086</v>
      </c>
    </row>
    <row r="5767" spans="1:16" x14ac:dyDescent="0.25">
      <c r="A5767" s="1">
        <v>43133</v>
      </c>
      <c r="B5767">
        <v>38</v>
      </c>
      <c r="C5767">
        <v>10</v>
      </c>
      <c r="D5767">
        <v>6063.9380999999994</v>
      </c>
      <c r="E5767">
        <f>INDEX(Stores[region],MATCH(Sales[[#This Row],[store_no]],Stores[store_no],0))</f>
        <v>2</v>
      </c>
      <c r="F5767" t="str">
        <f>INDEX(Stores[storetype],MATCH(Sales[[#This Row],[store_no]],Stores[store_no],0))</f>
        <v>C</v>
      </c>
      <c r="G5767" t="str">
        <f>INDEX(Stores[location_city],MATCH(Sales[[#This Row],[store_no]],Stores[store_no],0))</f>
        <v>Hinsdale</v>
      </c>
      <c r="H5767" t="str">
        <f>INDEX(Stores[location_state],MATCH(Sales[[#This Row],[store_no]],Stores[store_no],0))</f>
        <v>Illinois</v>
      </c>
      <c r="I5767">
        <f>INDEX(Stores[sqft],MATCH(Sales[[#This Row],[store_no]],Stores[store_no],0))</f>
        <v>155600</v>
      </c>
      <c r="J5767" s="4" t="str">
        <f>INDEX(Departments[dept_name],MATCH(Sales[[#This Row],[dept_no]],Departments[dept_no],0))</f>
        <v>Health</v>
      </c>
      <c r="K5767" s="4" t="str">
        <f>CONCATENATE(Sales[[#This Row],[region]],Sales[[#This Row],[storetype]])</f>
        <v>2C</v>
      </c>
      <c r="L5767" s="4">
        <f>INDEX(RegionStoreCount[Store Count],MATCH(Sales[[#This Row],[RegionStoretype]],RegionStoreCount[Region/Type],0))</f>
        <v>1</v>
      </c>
      <c r="M5767" s="4">
        <f>AND(Sales[[#This Row],[date]]&lt;=TY_YTDMax,Sales[[#This Row],[date]]&gt;=TY_YTDMin)*Sales[[#This Row],[sales]]</f>
        <v>6063.9380999999994</v>
      </c>
      <c r="N5767" s="4">
        <f>AND(Sales[[#This Row],[date]]&lt;=LY_YTDMax,Sales[[#This Row],[date]]&gt;=LY_YTDMin)*Sales[[#This Row],[sales]]</f>
        <v>0</v>
      </c>
      <c r="O5767" s="4">
        <f>AND(Sales[[#This Row],[date]]&gt;=YoY_Min,Sales[[#This Row],[date]]&lt;=TY_YTDMax)*(Sales[[#This Row],[sales]]/Sales[[#This Row],[sqft]])</f>
        <v>3.8971324550128528E-2</v>
      </c>
      <c r="P5767" s="4">
        <f>SUMIF(Sales[RegionStoretype],Sales[[#This Row],[RegionStoretype]],Sales[YoY_SSF])/Sales[[#This Row],[Region_TypeCount]]</f>
        <v>44.537621913239086</v>
      </c>
    </row>
    <row r="5768" spans="1:16" x14ac:dyDescent="0.25">
      <c r="A5768" s="1">
        <v>43140</v>
      </c>
      <c r="B5768">
        <v>1</v>
      </c>
      <c r="C5768">
        <v>17</v>
      </c>
      <c r="D5768">
        <v>70201.27889999999</v>
      </c>
      <c r="E5768">
        <f>INDEX(Stores[region],MATCH(Sales[[#This Row],[store_no]],Stores[store_no],0))</f>
        <v>1</v>
      </c>
      <c r="F5768" t="str">
        <f>INDEX(Stores[storetype],MATCH(Sales[[#This Row],[store_no]],Stores[store_no],0))</f>
        <v>A</v>
      </c>
      <c r="G5768" t="str">
        <f>INDEX(Stores[location_city],MATCH(Sales[[#This Row],[store_no]],Stores[store_no],0))</f>
        <v>Ann Arbor</v>
      </c>
      <c r="H5768" t="str">
        <f>INDEX(Stores[location_state],MATCH(Sales[[#This Row],[store_no]],Stores[store_no],0))</f>
        <v>Michigan</v>
      </c>
      <c r="I5768">
        <f>INDEX(Stores[sqft],MATCH(Sales[[#This Row],[store_no]],Stores[store_no],0))</f>
        <v>100600</v>
      </c>
      <c r="J5768" s="4" t="str">
        <f>INDEX(Departments[dept_name],MATCH(Sales[[#This Row],[dept_no]],Departments[dept_no],0))</f>
        <v>Shoes</v>
      </c>
      <c r="K5768" s="4" t="str">
        <f>CONCATENATE(Sales[[#This Row],[region]],Sales[[#This Row],[storetype]])</f>
        <v>1A</v>
      </c>
      <c r="L5768" s="4">
        <f>INDEX(RegionStoreCount[Store Count],MATCH(Sales[[#This Row],[RegionStoretype]],RegionStoreCount[Region/Type],0))</f>
        <v>5</v>
      </c>
      <c r="M5768" s="4">
        <f>AND(Sales[[#This Row],[date]]&lt;=TY_YTDMax,Sales[[#This Row],[date]]&gt;=TY_YTDMin)*Sales[[#This Row],[sales]]</f>
        <v>70201.27889999999</v>
      </c>
      <c r="N5768" s="4">
        <f>AND(Sales[[#This Row],[date]]&lt;=LY_YTDMax,Sales[[#This Row],[date]]&gt;=LY_YTDMin)*Sales[[#This Row],[sales]]</f>
        <v>0</v>
      </c>
      <c r="O5768" s="4">
        <f>AND(Sales[[#This Row],[date]]&gt;=YoY_Min,Sales[[#This Row],[date]]&lt;=TY_YTDMax)*(Sales[[#This Row],[sales]]/Sales[[#This Row],[sqft]])</f>
        <v>0.69782583399602371</v>
      </c>
      <c r="P5768" s="4">
        <f>SUMIF(Sales[RegionStoretype],Sales[[#This Row],[RegionStoretype]],Sales[YoY_SSF])/Sales[[#This Row],[Region_TypeCount]]</f>
        <v>59.469551530910678</v>
      </c>
    </row>
    <row r="5769" spans="1:16" x14ac:dyDescent="0.25">
      <c r="A5769" s="1">
        <v>43140</v>
      </c>
      <c r="B5769">
        <v>2</v>
      </c>
      <c r="C5769">
        <v>1</v>
      </c>
      <c r="D5769">
        <v>54401.390899999999</v>
      </c>
      <c r="E5769">
        <f>INDEX(Stores[region],MATCH(Sales[[#This Row],[store_no]],Stores[store_no],0))</f>
        <v>3</v>
      </c>
      <c r="F5769" t="str">
        <f>INDEX(Stores[storetype],MATCH(Sales[[#This Row],[store_no]],Stores[store_no],0))</f>
        <v>A</v>
      </c>
      <c r="G5769" t="str">
        <f>INDEX(Stores[location_city],MATCH(Sales[[#This Row],[store_no]],Stores[store_no],0))</f>
        <v>Minneapolis</v>
      </c>
      <c r="H5769" t="str">
        <f>INDEX(Stores[location_state],MATCH(Sales[[#This Row],[store_no]],Stores[store_no],0))</f>
        <v>Minnesota</v>
      </c>
      <c r="I5769">
        <f>INDEX(Stores[sqft],MATCH(Sales[[#This Row],[store_no]],Stores[store_no],0))</f>
        <v>210400</v>
      </c>
      <c r="J5769" s="4" t="str">
        <f>INDEX(Departments[dept_name],MATCH(Sales[[#This Row],[dept_no]],Departments[dept_no],0))</f>
        <v>Automotive</v>
      </c>
      <c r="K5769" s="4" t="str">
        <f>CONCATENATE(Sales[[#This Row],[region]],Sales[[#This Row],[storetype]])</f>
        <v>3A</v>
      </c>
      <c r="L5769" s="4">
        <f>INDEX(RegionStoreCount[Store Count],MATCH(Sales[[#This Row],[RegionStoretype]],RegionStoreCount[Region/Type],0))</f>
        <v>9</v>
      </c>
      <c r="M5769" s="4">
        <f>AND(Sales[[#This Row],[date]]&lt;=TY_YTDMax,Sales[[#This Row],[date]]&gt;=TY_YTDMin)*Sales[[#This Row],[sales]]</f>
        <v>54401.390899999999</v>
      </c>
      <c r="N5769" s="4">
        <f>AND(Sales[[#This Row],[date]]&lt;=LY_YTDMax,Sales[[#This Row],[date]]&gt;=LY_YTDMin)*Sales[[#This Row],[sales]]</f>
        <v>0</v>
      </c>
      <c r="O5769" s="4">
        <f>AND(Sales[[#This Row],[date]]&gt;=YoY_Min,Sales[[#This Row],[date]]&lt;=TY_YTDMax)*(Sales[[#This Row],[sales]]/Sales[[#This Row],[sqft]])</f>
        <v>0.25856174382129277</v>
      </c>
      <c r="P5769" s="4">
        <f>SUMIF(Sales[RegionStoretype],Sales[[#This Row],[RegionStoretype]],Sales[YoY_SSF])/Sales[[#This Row],[Region_TypeCount]]</f>
        <v>53.603836561720975</v>
      </c>
    </row>
    <row r="5770" spans="1:16" x14ac:dyDescent="0.25">
      <c r="A5770" s="1">
        <v>43140</v>
      </c>
      <c r="B5770">
        <v>2</v>
      </c>
      <c r="C5770">
        <v>2</v>
      </c>
      <c r="D5770">
        <v>90582.151299999998</v>
      </c>
      <c r="E5770">
        <f>INDEX(Stores[region],MATCH(Sales[[#This Row],[store_no]],Stores[store_no],0))</f>
        <v>3</v>
      </c>
      <c r="F5770" t="str">
        <f>INDEX(Stores[storetype],MATCH(Sales[[#This Row],[store_no]],Stores[store_no],0))</f>
        <v>A</v>
      </c>
      <c r="G5770" t="str">
        <f>INDEX(Stores[location_city],MATCH(Sales[[#This Row],[store_no]],Stores[store_no],0))</f>
        <v>Minneapolis</v>
      </c>
      <c r="H5770" t="str">
        <f>INDEX(Stores[location_state],MATCH(Sales[[#This Row],[store_no]],Stores[store_no],0))</f>
        <v>Minnesota</v>
      </c>
      <c r="I5770">
        <f>INDEX(Stores[sqft],MATCH(Sales[[#This Row],[store_no]],Stores[store_no],0))</f>
        <v>210400</v>
      </c>
      <c r="J5770" s="4" t="str">
        <f>INDEX(Departments[dept_name],MATCH(Sales[[#This Row],[dept_no]],Departments[dept_no],0))</f>
        <v>Baby</v>
      </c>
      <c r="K5770" s="4" t="str">
        <f>CONCATENATE(Sales[[#This Row],[region]],Sales[[#This Row],[storetype]])</f>
        <v>3A</v>
      </c>
      <c r="L5770" s="4">
        <f>INDEX(RegionStoreCount[Store Count],MATCH(Sales[[#This Row],[RegionStoretype]],RegionStoreCount[Region/Type],0))</f>
        <v>9</v>
      </c>
      <c r="M5770" s="4">
        <f>AND(Sales[[#This Row],[date]]&lt;=TY_YTDMax,Sales[[#This Row],[date]]&gt;=TY_YTDMin)*Sales[[#This Row],[sales]]</f>
        <v>90582.151299999998</v>
      </c>
      <c r="N5770" s="4">
        <f>AND(Sales[[#This Row],[date]]&lt;=LY_YTDMax,Sales[[#This Row],[date]]&gt;=LY_YTDMin)*Sales[[#This Row],[sales]]</f>
        <v>0</v>
      </c>
      <c r="O5770" s="4">
        <f>AND(Sales[[#This Row],[date]]&gt;=YoY_Min,Sales[[#This Row],[date]]&lt;=TY_YTDMax)*(Sales[[#This Row],[sales]]/Sales[[#This Row],[sqft]])</f>
        <v>0.43052353279467681</v>
      </c>
      <c r="P5770" s="4">
        <f>SUMIF(Sales[RegionStoretype],Sales[[#This Row],[RegionStoretype]],Sales[YoY_SSF])/Sales[[#This Row],[Region_TypeCount]]</f>
        <v>53.603836561720975</v>
      </c>
    </row>
    <row r="5771" spans="1:16" x14ac:dyDescent="0.25">
      <c r="A5771" s="1">
        <v>43140</v>
      </c>
      <c r="B5771">
        <v>2</v>
      </c>
      <c r="C5771">
        <v>11</v>
      </c>
      <c r="D5771">
        <v>17214.189999999999</v>
      </c>
      <c r="E5771">
        <f>INDEX(Stores[region],MATCH(Sales[[#This Row],[store_no]],Stores[store_no],0))</f>
        <v>3</v>
      </c>
      <c r="F5771" t="str">
        <f>INDEX(Stores[storetype],MATCH(Sales[[#This Row],[store_no]],Stores[store_no],0))</f>
        <v>A</v>
      </c>
      <c r="G5771" t="str">
        <f>INDEX(Stores[location_city],MATCH(Sales[[#This Row],[store_no]],Stores[store_no],0))</f>
        <v>Minneapolis</v>
      </c>
      <c r="H5771" t="str">
        <f>INDEX(Stores[location_state],MATCH(Sales[[#This Row],[store_no]],Stores[store_no],0))</f>
        <v>Minnesota</v>
      </c>
      <c r="I5771">
        <f>INDEX(Stores[sqft],MATCH(Sales[[#This Row],[store_no]],Stores[store_no],0))</f>
        <v>210400</v>
      </c>
      <c r="J5771" s="4" t="str">
        <f>INDEX(Departments[dept_name],MATCH(Sales[[#This Row],[dept_no]],Departments[dept_no],0))</f>
        <v>Home</v>
      </c>
      <c r="K5771" s="4" t="str">
        <f>CONCATENATE(Sales[[#This Row],[region]],Sales[[#This Row],[storetype]])</f>
        <v>3A</v>
      </c>
      <c r="L5771" s="4">
        <f>INDEX(RegionStoreCount[Store Count],MATCH(Sales[[#This Row],[RegionStoretype]],RegionStoreCount[Region/Type],0))</f>
        <v>9</v>
      </c>
      <c r="M5771" s="4">
        <f>AND(Sales[[#This Row],[date]]&lt;=TY_YTDMax,Sales[[#This Row],[date]]&gt;=TY_YTDMin)*Sales[[#This Row],[sales]]</f>
        <v>17214.189999999999</v>
      </c>
      <c r="N5771" s="4">
        <f>AND(Sales[[#This Row],[date]]&lt;=LY_YTDMax,Sales[[#This Row],[date]]&gt;=LY_YTDMin)*Sales[[#This Row],[sales]]</f>
        <v>0</v>
      </c>
      <c r="O5771" s="4">
        <f>AND(Sales[[#This Row],[date]]&gt;=YoY_Min,Sales[[#This Row],[date]]&lt;=TY_YTDMax)*(Sales[[#This Row],[sales]]/Sales[[#This Row],[sqft]])</f>
        <v>8.1816492395437257E-2</v>
      </c>
      <c r="P5771" s="4">
        <f>SUMIF(Sales[RegionStoretype],Sales[[#This Row],[RegionStoretype]],Sales[YoY_SSF])/Sales[[#This Row],[Region_TypeCount]]</f>
        <v>53.603836561720975</v>
      </c>
    </row>
    <row r="5772" spans="1:16" x14ac:dyDescent="0.25">
      <c r="A5772" s="1">
        <v>43140</v>
      </c>
      <c r="B5772">
        <v>3</v>
      </c>
      <c r="C5772">
        <v>2</v>
      </c>
      <c r="D5772">
        <v>48867.668699999995</v>
      </c>
      <c r="E5772">
        <f>INDEX(Stores[region],MATCH(Sales[[#This Row],[store_no]],Stores[store_no],0))</f>
        <v>1</v>
      </c>
      <c r="F5772" t="str">
        <f>INDEX(Stores[storetype],MATCH(Sales[[#This Row],[store_no]],Stores[store_no],0))</f>
        <v>B</v>
      </c>
      <c r="G5772" t="str">
        <f>INDEX(Stores[location_city],MATCH(Sales[[#This Row],[store_no]],Stores[store_no],0))</f>
        <v>Detroit</v>
      </c>
      <c r="H5772" t="str">
        <f>INDEX(Stores[location_state],MATCH(Sales[[#This Row],[store_no]],Stores[store_no],0))</f>
        <v>Michigan</v>
      </c>
      <c r="I5772">
        <f>INDEX(Stores[sqft],MATCH(Sales[[#This Row],[store_no]],Stores[store_no],0))</f>
        <v>114500</v>
      </c>
      <c r="J5772" s="4" t="str">
        <f>INDEX(Departments[dept_name],MATCH(Sales[[#This Row],[dept_no]],Departments[dept_no],0))</f>
        <v>Baby</v>
      </c>
      <c r="K5772" s="4" t="str">
        <f>CONCATENATE(Sales[[#This Row],[region]],Sales[[#This Row],[storetype]])</f>
        <v>1B</v>
      </c>
      <c r="L5772" s="4">
        <f>INDEX(RegionStoreCount[Store Count],MATCH(Sales[[#This Row],[RegionStoretype]],RegionStoreCount[Region/Type],0))</f>
        <v>5</v>
      </c>
      <c r="M5772" s="4">
        <f>AND(Sales[[#This Row],[date]]&lt;=TY_YTDMax,Sales[[#This Row],[date]]&gt;=TY_YTDMin)*Sales[[#This Row],[sales]]</f>
        <v>48867.668699999995</v>
      </c>
      <c r="N5772" s="4">
        <f>AND(Sales[[#This Row],[date]]&lt;=LY_YTDMax,Sales[[#This Row],[date]]&gt;=LY_YTDMin)*Sales[[#This Row],[sales]]</f>
        <v>0</v>
      </c>
      <c r="O5772" s="4">
        <f>AND(Sales[[#This Row],[date]]&gt;=YoY_Min,Sales[[#This Row],[date]]&lt;=TY_YTDMax)*(Sales[[#This Row],[sales]]/Sales[[#This Row],[sqft]])</f>
        <v>0.42679186637554578</v>
      </c>
      <c r="P5772" s="4">
        <f>SUMIF(Sales[RegionStoretype],Sales[[#This Row],[RegionStoretype]],Sales[YoY_SSF])/Sales[[#This Row],[Region_TypeCount]]</f>
        <v>68.518982968140051</v>
      </c>
    </row>
    <row r="5773" spans="1:16" x14ac:dyDescent="0.25">
      <c r="A5773" s="1">
        <v>43140</v>
      </c>
      <c r="B5773">
        <v>3</v>
      </c>
      <c r="C5773">
        <v>14</v>
      </c>
      <c r="D5773">
        <v>22314.51</v>
      </c>
      <c r="E5773">
        <f>INDEX(Stores[region],MATCH(Sales[[#This Row],[store_no]],Stores[store_no],0))</f>
        <v>1</v>
      </c>
      <c r="F5773" t="str">
        <f>INDEX(Stores[storetype],MATCH(Sales[[#This Row],[store_no]],Stores[store_no],0))</f>
        <v>B</v>
      </c>
      <c r="G5773" t="str">
        <f>INDEX(Stores[location_city],MATCH(Sales[[#This Row],[store_no]],Stores[store_no],0))</f>
        <v>Detroit</v>
      </c>
      <c r="H5773" t="str">
        <f>INDEX(Stores[location_state],MATCH(Sales[[#This Row],[store_no]],Stores[store_no],0))</f>
        <v>Michigan</v>
      </c>
      <c r="I5773">
        <f>INDEX(Stores[sqft],MATCH(Sales[[#This Row],[store_no]],Stores[store_no],0))</f>
        <v>114500</v>
      </c>
      <c r="J5773" s="4" t="str">
        <f>INDEX(Departments[dept_name],MATCH(Sales[[#This Row],[dept_no]],Departments[dept_no],0))</f>
        <v>Movies</v>
      </c>
      <c r="K5773" s="4" t="str">
        <f>CONCATENATE(Sales[[#This Row],[region]],Sales[[#This Row],[storetype]])</f>
        <v>1B</v>
      </c>
      <c r="L5773" s="4">
        <f>INDEX(RegionStoreCount[Store Count],MATCH(Sales[[#This Row],[RegionStoretype]],RegionStoreCount[Region/Type],0))</f>
        <v>5</v>
      </c>
      <c r="M5773" s="4">
        <f>AND(Sales[[#This Row],[date]]&lt;=TY_YTDMax,Sales[[#This Row],[date]]&gt;=TY_YTDMin)*Sales[[#This Row],[sales]]</f>
        <v>22314.51</v>
      </c>
      <c r="N5773" s="4">
        <f>AND(Sales[[#This Row],[date]]&lt;=LY_YTDMax,Sales[[#This Row],[date]]&gt;=LY_YTDMin)*Sales[[#This Row],[sales]]</f>
        <v>0</v>
      </c>
      <c r="O5773" s="4">
        <f>AND(Sales[[#This Row],[date]]&gt;=YoY_Min,Sales[[#This Row],[date]]&lt;=TY_YTDMax)*(Sales[[#This Row],[sales]]/Sales[[#This Row],[sqft]])</f>
        <v>0.19488655021834059</v>
      </c>
      <c r="P5773" s="4">
        <f>SUMIF(Sales[RegionStoretype],Sales[[#This Row],[RegionStoretype]],Sales[YoY_SSF])/Sales[[#This Row],[Region_TypeCount]]</f>
        <v>68.518982968140051</v>
      </c>
    </row>
    <row r="5774" spans="1:16" x14ac:dyDescent="0.25">
      <c r="A5774" s="1">
        <v>43140</v>
      </c>
      <c r="B5774">
        <v>3</v>
      </c>
      <c r="C5774">
        <v>20</v>
      </c>
      <c r="D5774">
        <v>153680.62670000002</v>
      </c>
      <c r="E5774">
        <f>INDEX(Stores[region],MATCH(Sales[[#This Row],[store_no]],Stores[store_no],0))</f>
        <v>1</v>
      </c>
      <c r="F5774" t="str">
        <f>INDEX(Stores[storetype],MATCH(Sales[[#This Row],[store_no]],Stores[store_no],0))</f>
        <v>B</v>
      </c>
      <c r="G5774" t="str">
        <f>INDEX(Stores[location_city],MATCH(Sales[[#This Row],[store_no]],Stores[store_no],0))</f>
        <v>Detroit</v>
      </c>
      <c r="H5774" t="str">
        <f>INDEX(Stores[location_state],MATCH(Sales[[#This Row],[store_no]],Stores[store_no],0))</f>
        <v>Michigan</v>
      </c>
      <c r="I5774">
        <f>INDEX(Stores[sqft],MATCH(Sales[[#This Row],[store_no]],Stores[store_no],0))</f>
        <v>114500</v>
      </c>
      <c r="J5774" s="4" t="str">
        <f>INDEX(Departments[dept_name],MATCH(Sales[[#This Row],[dept_no]],Departments[dept_no],0))</f>
        <v>Toys</v>
      </c>
      <c r="K5774" s="4" t="str">
        <f>CONCATENATE(Sales[[#This Row],[region]],Sales[[#This Row],[storetype]])</f>
        <v>1B</v>
      </c>
      <c r="L5774" s="4">
        <f>INDEX(RegionStoreCount[Store Count],MATCH(Sales[[#This Row],[RegionStoretype]],RegionStoreCount[Region/Type],0))</f>
        <v>5</v>
      </c>
      <c r="M5774" s="4">
        <f>AND(Sales[[#This Row],[date]]&lt;=TY_YTDMax,Sales[[#This Row],[date]]&gt;=TY_YTDMin)*Sales[[#This Row],[sales]]</f>
        <v>153680.62670000002</v>
      </c>
      <c r="N5774" s="4">
        <f>AND(Sales[[#This Row],[date]]&lt;=LY_YTDMax,Sales[[#This Row],[date]]&gt;=LY_YTDMin)*Sales[[#This Row],[sales]]</f>
        <v>0</v>
      </c>
      <c r="O5774" s="4">
        <f>AND(Sales[[#This Row],[date]]&gt;=YoY_Min,Sales[[#This Row],[date]]&lt;=TY_YTDMax)*(Sales[[#This Row],[sales]]/Sales[[#This Row],[sqft]])</f>
        <v>1.3421888794759826</v>
      </c>
      <c r="P5774" s="4">
        <f>SUMIF(Sales[RegionStoretype],Sales[[#This Row],[RegionStoretype]],Sales[YoY_SSF])/Sales[[#This Row],[Region_TypeCount]]</f>
        <v>68.518982968140051</v>
      </c>
    </row>
    <row r="5775" spans="1:16" x14ac:dyDescent="0.25">
      <c r="A5775" s="1">
        <v>43140</v>
      </c>
      <c r="B5775">
        <v>4</v>
      </c>
      <c r="C5775">
        <v>1</v>
      </c>
      <c r="D5775">
        <v>24764.402099999999</v>
      </c>
      <c r="E5775">
        <f>INDEX(Stores[region],MATCH(Sales[[#This Row],[store_no]],Stores[store_no],0))</f>
        <v>1</v>
      </c>
      <c r="F5775" t="str">
        <f>INDEX(Stores[storetype],MATCH(Sales[[#This Row],[store_no]],Stores[store_no],0))</f>
        <v>A</v>
      </c>
      <c r="G5775" t="str">
        <f>INDEX(Stores[location_city],MATCH(Sales[[#This Row],[store_no]],Stores[store_no],0))</f>
        <v>Cincinnati</v>
      </c>
      <c r="H5775" t="str">
        <f>INDEX(Stores[location_state],MATCH(Sales[[#This Row],[store_no]],Stores[store_no],0))</f>
        <v>Ohio</v>
      </c>
      <c r="I5775">
        <f>INDEX(Stores[sqft],MATCH(Sales[[#This Row],[store_no]],Stores[store_no],0))</f>
        <v>127800</v>
      </c>
      <c r="J5775" s="4" t="str">
        <f>INDEX(Departments[dept_name],MATCH(Sales[[#This Row],[dept_no]],Departments[dept_no],0))</f>
        <v>Automotive</v>
      </c>
      <c r="K5775" s="4" t="str">
        <f>CONCATENATE(Sales[[#This Row],[region]],Sales[[#This Row],[storetype]])</f>
        <v>1A</v>
      </c>
      <c r="L5775" s="4">
        <f>INDEX(RegionStoreCount[Store Count],MATCH(Sales[[#This Row],[RegionStoretype]],RegionStoreCount[Region/Type],0))</f>
        <v>5</v>
      </c>
      <c r="M5775" s="4">
        <f>AND(Sales[[#This Row],[date]]&lt;=TY_YTDMax,Sales[[#This Row],[date]]&gt;=TY_YTDMin)*Sales[[#This Row],[sales]]</f>
        <v>24764.402099999999</v>
      </c>
      <c r="N5775" s="4">
        <f>AND(Sales[[#This Row],[date]]&lt;=LY_YTDMax,Sales[[#This Row],[date]]&gt;=LY_YTDMin)*Sales[[#This Row],[sales]]</f>
        <v>0</v>
      </c>
      <c r="O5775" s="4">
        <f>AND(Sales[[#This Row],[date]]&gt;=YoY_Min,Sales[[#This Row],[date]]&lt;=TY_YTDMax)*(Sales[[#This Row],[sales]]/Sales[[#This Row],[sqft]])</f>
        <v>0.19377466431924883</v>
      </c>
      <c r="P5775" s="4">
        <f>SUMIF(Sales[RegionStoretype],Sales[[#This Row],[RegionStoretype]],Sales[YoY_SSF])/Sales[[#This Row],[Region_TypeCount]]</f>
        <v>59.469551530910678</v>
      </c>
    </row>
    <row r="5776" spans="1:16" x14ac:dyDescent="0.25">
      <c r="A5776" s="1">
        <v>43140</v>
      </c>
      <c r="B5776">
        <v>5</v>
      </c>
      <c r="C5776">
        <v>4</v>
      </c>
      <c r="D5776">
        <v>23717.216400000001</v>
      </c>
      <c r="E5776">
        <f>INDEX(Stores[region],MATCH(Sales[[#This Row],[store_no]],Stores[store_no],0))</f>
        <v>1</v>
      </c>
      <c r="F5776" t="str">
        <f>INDEX(Stores[storetype],MATCH(Sales[[#This Row],[store_no]],Stores[store_no],0))</f>
        <v>B</v>
      </c>
      <c r="G5776" t="str">
        <f>INDEX(Stores[location_city],MATCH(Sales[[#This Row],[store_no]],Stores[store_no],0))</f>
        <v>Bloomington</v>
      </c>
      <c r="H5776" t="str">
        <f>INDEX(Stores[location_state],MATCH(Sales[[#This Row],[store_no]],Stores[store_no],0))</f>
        <v>Indiana</v>
      </c>
      <c r="I5776">
        <f>INDEX(Stores[sqft],MATCH(Sales[[#This Row],[store_no]],Stores[store_no],0))</f>
        <v>114500</v>
      </c>
      <c r="J5776" s="4" t="str">
        <f>INDEX(Departments[dept_name],MATCH(Sales[[#This Row],[dept_no]],Departments[dept_no],0))</f>
        <v>Books</v>
      </c>
      <c r="K5776" s="4" t="str">
        <f>CONCATENATE(Sales[[#This Row],[region]],Sales[[#This Row],[storetype]])</f>
        <v>1B</v>
      </c>
      <c r="L5776" s="4">
        <f>INDEX(RegionStoreCount[Store Count],MATCH(Sales[[#This Row],[RegionStoretype]],RegionStoreCount[Region/Type],0))</f>
        <v>5</v>
      </c>
      <c r="M5776" s="4">
        <f>AND(Sales[[#This Row],[date]]&lt;=TY_YTDMax,Sales[[#This Row],[date]]&gt;=TY_YTDMin)*Sales[[#This Row],[sales]]</f>
        <v>23717.216400000001</v>
      </c>
      <c r="N5776" s="4">
        <f>AND(Sales[[#This Row],[date]]&lt;=LY_YTDMax,Sales[[#This Row],[date]]&gt;=LY_YTDMin)*Sales[[#This Row],[sales]]</f>
        <v>0</v>
      </c>
      <c r="O5776" s="4">
        <f>AND(Sales[[#This Row],[date]]&gt;=YoY_Min,Sales[[#This Row],[date]]&lt;=TY_YTDMax)*(Sales[[#This Row],[sales]]/Sales[[#This Row],[sqft]])</f>
        <v>0.20713726113537118</v>
      </c>
      <c r="P5776" s="4">
        <f>SUMIF(Sales[RegionStoretype],Sales[[#This Row],[RegionStoretype]],Sales[YoY_SSF])/Sales[[#This Row],[Region_TypeCount]]</f>
        <v>68.518982968140051</v>
      </c>
    </row>
    <row r="5777" spans="1:16" x14ac:dyDescent="0.25">
      <c r="A5777" s="1">
        <v>43140</v>
      </c>
      <c r="B5777">
        <v>5</v>
      </c>
      <c r="C5777">
        <v>6</v>
      </c>
      <c r="D5777">
        <v>21664.433399999998</v>
      </c>
      <c r="E5777">
        <f>INDEX(Stores[region],MATCH(Sales[[#This Row],[store_no]],Stores[store_no],0))</f>
        <v>1</v>
      </c>
      <c r="F5777" t="str">
        <f>INDEX(Stores[storetype],MATCH(Sales[[#This Row],[store_no]],Stores[store_no],0))</f>
        <v>B</v>
      </c>
      <c r="G5777" t="str">
        <f>INDEX(Stores[location_city],MATCH(Sales[[#This Row],[store_no]],Stores[store_no],0))</f>
        <v>Bloomington</v>
      </c>
      <c r="H5777" t="str">
        <f>INDEX(Stores[location_state],MATCH(Sales[[#This Row],[store_no]],Stores[store_no],0))</f>
        <v>Indiana</v>
      </c>
      <c r="I5777">
        <f>INDEX(Stores[sqft],MATCH(Sales[[#This Row],[store_no]],Stores[store_no],0))</f>
        <v>114500</v>
      </c>
      <c r="J5777" s="4" t="str">
        <f>INDEX(Departments[dept_name],MATCH(Sales[[#This Row],[dept_no]],Departments[dept_no],0))</f>
        <v>Computers</v>
      </c>
      <c r="K5777" s="4" t="str">
        <f>CONCATENATE(Sales[[#This Row],[region]],Sales[[#This Row],[storetype]])</f>
        <v>1B</v>
      </c>
      <c r="L5777" s="4">
        <f>INDEX(RegionStoreCount[Store Count],MATCH(Sales[[#This Row],[RegionStoretype]],RegionStoreCount[Region/Type],0))</f>
        <v>5</v>
      </c>
      <c r="M5777" s="4">
        <f>AND(Sales[[#This Row],[date]]&lt;=TY_YTDMax,Sales[[#This Row],[date]]&gt;=TY_YTDMin)*Sales[[#This Row],[sales]]</f>
        <v>21664.433399999998</v>
      </c>
      <c r="N5777" s="4">
        <f>AND(Sales[[#This Row],[date]]&lt;=LY_YTDMax,Sales[[#This Row],[date]]&gt;=LY_YTDMin)*Sales[[#This Row],[sales]]</f>
        <v>0</v>
      </c>
      <c r="O5777" s="4">
        <f>AND(Sales[[#This Row],[date]]&gt;=YoY_Min,Sales[[#This Row],[date]]&lt;=TY_YTDMax)*(Sales[[#This Row],[sales]]/Sales[[#This Row],[sqft]])</f>
        <v>0.18920902532751091</v>
      </c>
      <c r="P5777" s="4">
        <f>SUMIF(Sales[RegionStoretype],Sales[[#This Row],[RegionStoretype]],Sales[YoY_SSF])/Sales[[#This Row],[Region_TypeCount]]</f>
        <v>68.518982968140051</v>
      </c>
    </row>
    <row r="5778" spans="1:16" x14ac:dyDescent="0.25">
      <c r="A5778" s="1">
        <v>43140</v>
      </c>
      <c r="B5778">
        <v>6</v>
      </c>
      <c r="C5778">
        <v>5</v>
      </c>
      <c r="D5778">
        <v>28398.622100000001</v>
      </c>
      <c r="E5778">
        <f>INDEX(Stores[region],MATCH(Sales[[#This Row],[store_no]],Stores[store_no],0))</f>
        <v>3</v>
      </c>
      <c r="F5778" t="str">
        <f>INDEX(Stores[storetype],MATCH(Sales[[#This Row],[store_no]],Stores[store_no],0))</f>
        <v>A</v>
      </c>
      <c r="G5778" t="str">
        <f>INDEX(Stores[location_city],MATCH(Sales[[#This Row],[store_no]],Stores[store_no],0))</f>
        <v>Green Bay</v>
      </c>
      <c r="H5778" t="str">
        <f>INDEX(Stores[location_state],MATCH(Sales[[#This Row],[store_no]],Stores[store_no],0))</f>
        <v>Wisconsin</v>
      </c>
      <c r="I5778">
        <f>INDEX(Stores[sqft],MATCH(Sales[[#This Row],[store_no]],Stores[store_no],0))</f>
        <v>138800</v>
      </c>
      <c r="J5778" s="4" t="str">
        <f>INDEX(Departments[dept_name],MATCH(Sales[[#This Row],[dept_no]],Departments[dept_no],0))</f>
        <v>Clothing</v>
      </c>
      <c r="K5778" s="4" t="str">
        <f>CONCATENATE(Sales[[#This Row],[region]],Sales[[#This Row],[storetype]])</f>
        <v>3A</v>
      </c>
      <c r="L5778" s="4">
        <f>INDEX(RegionStoreCount[Store Count],MATCH(Sales[[#This Row],[RegionStoretype]],RegionStoreCount[Region/Type],0))</f>
        <v>9</v>
      </c>
      <c r="M5778" s="4">
        <f>AND(Sales[[#This Row],[date]]&lt;=TY_YTDMax,Sales[[#This Row],[date]]&gt;=TY_YTDMin)*Sales[[#This Row],[sales]]</f>
        <v>28398.622100000001</v>
      </c>
      <c r="N5778" s="4">
        <f>AND(Sales[[#This Row],[date]]&lt;=LY_YTDMax,Sales[[#This Row],[date]]&gt;=LY_YTDMin)*Sales[[#This Row],[sales]]</f>
        <v>0</v>
      </c>
      <c r="O5778" s="4">
        <f>AND(Sales[[#This Row],[date]]&gt;=YoY_Min,Sales[[#This Row],[date]]&lt;=TY_YTDMax)*(Sales[[#This Row],[sales]]/Sales[[#This Row],[sqft]])</f>
        <v>0.20460102377521613</v>
      </c>
      <c r="P5778" s="4">
        <f>SUMIF(Sales[RegionStoretype],Sales[[#This Row],[RegionStoretype]],Sales[YoY_SSF])/Sales[[#This Row],[Region_TypeCount]]</f>
        <v>53.603836561720975</v>
      </c>
    </row>
    <row r="5779" spans="1:16" x14ac:dyDescent="0.25">
      <c r="A5779" s="1">
        <v>43140</v>
      </c>
      <c r="B5779">
        <v>6</v>
      </c>
      <c r="C5779">
        <v>14</v>
      </c>
      <c r="D5779">
        <v>57292.595600000001</v>
      </c>
      <c r="E5779">
        <f>INDEX(Stores[region],MATCH(Sales[[#This Row],[store_no]],Stores[store_no],0))</f>
        <v>3</v>
      </c>
      <c r="F5779" t="str">
        <f>INDEX(Stores[storetype],MATCH(Sales[[#This Row],[store_no]],Stores[store_no],0))</f>
        <v>A</v>
      </c>
      <c r="G5779" t="str">
        <f>INDEX(Stores[location_city],MATCH(Sales[[#This Row],[store_no]],Stores[store_no],0))</f>
        <v>Green Bay</v>
      </c>
      <c r="H5779" t="str">
        <f>INDEX(Stores[location_state],MATCH(Sales[[#This Row],[store_no]],Stores[store_no],0))</f>
        <v>Wisconsin</v>
      </c>
      <c r="I5779">
        <f>INDEX(Stores[sqft],MATCH(Sales[[#This Row],[store_no]],Stores[store_no],0))</f>
        <v>138800</v>
      </c>
      <c r="J5779" s="4" t="str">
        <f>INDEX(Departments[dept_name],MATCH(Sales[[#This Row],[dept_no]],Departments[dept_no],0))</f>
        <v>Movies</v>
      </c>
      <c r="K5779" s="4" t="str">
        <f>CONCATENATE(Sales[[#This Row],[region]],Sales[[#This Row],[storetype]])</f>
        <v>3A</v>
      </c>
      <c r="L5779" s="4">
        <f>INDEX(RegionStoreCount[Store Count],MATCH(Sales[[#This Row],[RegionStoretype]],RegionStoreCount[Region/Type],0))</f>
        <v>9</v>
      </c>
      <c r="M5779" s="4">
        <f>AND(Sales[[#This Row],[date]]&lt;=TY_YTDMax,Sales[[#This Row],[date]]&gt;=TY_YTDMin)*Sales[[#This Row],[sales]]</f>
        <v>57292.595600000001</v>
      </c>
      <c r="N5779" s="4">
        <f>AND(Sales[[#This Row],[date]]&lt;=LY_YTDMax,Sales[[#This Row],[date]]&gt;=LY_YTDMin)*Sales[[#This Row],[sales]]</f>
        <v>0</v>
      </c>
      <c r="O5779" s="4">
        <f>AND(Sales[[#This Row],[date]]&gt;=YoY_Min,Sales[[#This Row],[date]]&lt;=TY_YTDMax)*(Sales[[#This Row],[sales]]/Sales[[#This Row],[sqft]])</f>
        <v>0.41277086167146976</v>
      </c>
      <c r="P5779" s="4">
        <f>SUMIF(Sales[RegionStoretype],Sales[[#This Row],[RegionStoretype]],Sales[YoY_SSF])/Sales[[#This Row],[Region_TypeCount]]</f>
        <v>53.603836561720975</v>
      </c>
    </row>
    <row r="5780" spans="1:16" x14ac:dyDescent="0.25">
      <c r="A5780" s="1">
        <v>43140</v>
      </c>
      <c r="B5780">
        <v>7</v>
      </c>
      <c r="C5780">
        <v>2</v>
      </c>
      <c r="D5780">
        <v>23051.175799999997</v>
      </c>
      <c r="E5780">
        <f>INDEX(Stores[region],MATCH(Sales[[#This Row],[store_no]],Stores[store_no],0))</f>
        <v>2</v>
      </c>
      <c r="F5780" t="str">
        <f>INDEX(Stores[storetype],MATCH(Sales[[#This Row],[store_no]],Stores[store_no],0))</f>
        <v>B</v>
      </c>
      <c r="G5780" t="str">
        <f>INDEX(Stores[location_city],MATCH(Sales[[#This Row],[store_no]],Stores[store_no],0))</f>
        <v>Rockford</v>
      </c>
      <c r="H5780" t="str">
        <f>INDEX(Stores[location_state],MATCH(Sales[[#This Row],[store_no]],Stores[store_no],0))</f>
        <v>Illinois</v>
      </c>
      <c r="I5780">
        <f>INDEX(Stores[sqft],MATCH(Sales[[#This Row],[store_no]],Stores[store_no],0))</f>
        <v>127100</v>
      </c>
      <c r="J5780" s="4" t="str">
        <f>INDEX(Departments[dept_name],MATCH(Sales[[#This Row],[dept_no]],Departments[dept_no],0))</f>
        <v>Baby</v>
      </c>
      <c r="K5780" s="4" t="str">
        <f>CONCATENATE(Sales[[#This Row],[region]],Sales[[#This Row],[storetype]])</f>
        <v>2B</v>
      </c>
      <c r="L5780" s="4">
        <f>INDEX(RegionStoreCount[Store Count],MATCH(Sales[[#This Row],[RegionStoretype]],RegionStoreCount[Region/Type],0))</f>
        <v>6</v>
      </c>
      <c r="M5780" s="4">
        <f>AND(Sales[[#This Row],[date]]&lt;=TY_YTDMax,Sales[[#This Row],[date]]&gt;=TY_YTDMin)*Sales[[#This Row],[sales]]</f>
        <v>23051.175799999997</v>
      </c>
      <c r="N5780" s="4">
        <f>AND(Sales[[#This Row],[date]]&lt;=LY_YTDMax,Sales[[#This Row],[date]]&gt;=LY_YTDMin)*Sales[[#This Row],[sales]]</f>
        <v>0</v>
      </c>
      <c r="O5780" s="4">
        <f>AND(Sales[[#This Row],[date]]&gt;=YoY_Min,Sales[[#This Row],[date]]&lt;=TY_YTDMax)*(Sales[[#This Row],[sales]]/Sales[[#This Row],[sqft]])</f>
        <v>0.18136251612903223</v>
      </c>
      <c r="P5780" s="4">
        <f>SUMIF(Sales[RegionStoretype],Sales[[#This Row],[RegionStoretype]],Sales[YoY_SSF])/Sales[[#This Row],[Region_TypeCount]]</f>
        <v>58.393757732919049</v>
      </c>
    </row>
    <row r="5781" spans="1:16" x14ac:dyDescent="0.25">
      <c r="A5781" s="1">
        <v>43140</v>
      </c>
      <c r="B5781">
        <v>7</v>
      </c>
      <c r="C5781">
        <v>7</v>
      </c>
      <c r="D5781">
        <v>17624.689399999999</v>
      </c>
      <c r="E5781">
        <f>INDEX(Stores[region],MATCH(Sales[[#This Row],[store_no]],Stores[store_no],0))</f>
        <v>2</v>
      </c>
      <c r="F5781" t="str">
        <f>INDEX(Stores[storetype],MATCH(Sales[[#This Row],[store_no]],Stores[store_no],0))</f>
        <v>B</v>
      </c>
      <c r="G5781" t="str">
        <f>INDEX(Stores[location_city],MATCH(Sales[[#This Row],[store_no]],Stores[store_no],0))</f>
        <v>Rockford</v>
      </c>
      <c r="H5781" t="str">
        <f>INDEX(Stores[location_state],MATCH(Sales[[#This Row],[store_no]],Stores[store_no],0))</f>
        <v>Illinois</v>
      </c>
      <c r="I5781">
        <f>INDEX(Stores[sqft],MATCH(Sales[[#This Row],[store_no]],Stores[store_no],0))</f>
        <v>127100</v>
      </c>
      <c r="J5781" s="4" t="str">
        <f>INDEX(Departments[dept_name],MATCH(Sales[[#This Row],[dept_no]],Departments[dept_no],0))</f>
        <v>Electronics</v>
      </c>
      <c r="K5781" s="4" t="str">
        <f>CONCATENATE(Sales[[#This Row],[region]],Sales[[#This Row],[storetype]])</f>
        <v>2B</v>
      </c>
      <c r="L5781" s="4">
        <f>INDEX(RegionStoreCount[Store Count],MATCH(Sales[[#This Row],[RegionStoretype]],RegionStoreCount[Region/Type],0))</f>
        <v>6</v>
      </c>
      <c r="M5781" s="4">
        <f>AND(Sales[[#This Row],[date]]&lt;=TY_YTDMax,Sales[[#This Row],[date]]&gt;=TY_YTDMin)*Sales[[#This Row],[sales]]</f>
        <v>17624.689399999999</v>
      </c>
      <c r="N5781" s="4">
        <f>AND(Sales[[#This Row],[date]]&lt;=LY_YTDMax,Sales[[#This Row],[date]]&gt;=LY_YTDMin)*Sales[[#This Row],[sales]]</f>
        <v>0</v>
      </c>
      <c r="O5781" s="4">
        <f>AND(Sales[[#This Row],[date]]&gt;=YoY_Min,Sales[[#This Row],[date]]&lt;=TY_YTDMax)*(Sales[[#This Row],[sales]]/Sales[[#This Row],[sqft]])</f>
        <v>0.13866789457120376</v>
      </c>
      <c r="P5781" s="4">
        <f>SUMIF(Sales[RegionStoretype],Sales[[#This Row],[RegionStoretype]],Sales[YoY_SSF])/Sales[[#This Row],[Region_TypeCount]]</f>
        <v>58.393757732919049</v>
      </c>
    </row>
    <row r="5782" spans="1:16" x14ac:dyDescent="0.25">
      <c r="A5782" s="1">
        <v>43140</v>
      </c>
      <c r="B5782">
        <v>7</v>
      </c>
      <c r="C5782">
        <v>15</v>
      </c>
      <c r="D5782">
        <v>8554.2530000000006</v>
      </c>
      <c r="E5782">
        <f>INDEX(Stores[region],MATCH(Sales[[#This Row],[store_no]],Stores[store_no],0))</f>
        <v>2</v>
      </c>
      <c r="F5782" t="str">
        <f>INDEX(Stores[storetype],MATCH(Sales[[#This Row],[store_no]],Stores[store_no],0))</f>
        <v>B</v>
      </c>
      <c r="G5782" t="str">
        <f>INDEX(Stores[location_city],MATCH(Sales[[#This Row],[store_no]],Stores[store_no],0))</f>
        <v>Rockford</v>
      </c>
      <c r="H5782" t="str">
        <f>INDEX(Stores[location_state],MATCH(Sales[[#This Row],[store_no]],Stores[store_no],0))</f>
        <v>Illinois</v>
      </c>
      <c r="I5782">
        <f>INDEX(Stores[sqft],MATCH(Sales[[#This Row],[store_no]],Stores[store_no],0))</f>
        <v>127100</v>
      </c>
      <c r="J5782" s="4" t="str">
        <f>INDEX(Departments[dept_name],MATCH(Sales[[#This Row],[dept_no]],Departments[dept_no],0))</f>
        <v>Music</v>
      </c>
      <c r="K5782" s="4" t="str">
        <f>CONCATENATE(Sales[[#This Row],[region]],Sales[[#This Row],[storetype]])</f>
        <v>2B</v>
      </c>
      <c r="L5782" s="4">
        <f>INDEX(RegionStoreCount[Store Count],MATCH(Sales[[#This Row],[RegionStoretype]],RegionStoreCount[Region/Type],0))</f>
        <v>6</v>
      </c>
      <c r="M5782" s="4">
        <f>AND(Sales[[#This Row],[date]]&lt;=TY_YTDMax,Sales[[#This Row],[date]]&gt;=TY_YTDMin)*Sales[[#This Row],[sales]]</f>
        <v>8554.2530000000006</v>
      </c>
      <c r="N5782" s="4">
        <f>AND(Sales[[#This Row],[date]]&lt;=LY_YTDMax,Sales[[#This Row],[date]]&gt;=LY_YTDMin)*Sales[[#This Row],[sales]]</f>
        <v>0</v>
      </c>
      <c r="O5782" s="4">
        <f>AND(Sales[[#This Row],[date]]&gt;=YoY_Min,Sales[[#This Row],[date]]&lt;=TY_YTDMax)*(Sales[[#This Row],[sales]]/Sales[[#This Row],[sqft]])</f>
        <v>6.7303328088119591E-2</v>
      </c>
      <c r="P5782" s="4">
        <f>SUMIF(Sales[RegionStoretype],Sales[[#This Row],[RegionStoretype]],Sales[YoY_SSF])/Sales[[#This Row],[Region_TypeCount]]</f>
        <v>58.393757732919049</v>
      </c>
    </row>
    <row r="5783" spans="1:16" x14ac:dyDescent="0.25">
      <c r="A5783" s="1">
        <v>43140</v>
      </c>
      <c r="B5783">
        <v>8</v>
      </c>
      <c r="C5783">
        <v>13</v>
      </c>
      <c r="D5783">
        <v>116683.57610000001</v>
      </c>
      <c r="E5783">
        <f>INDEX(Stores[region],MATCH(Sales[[#This Row],[store_no]],Stores[store_no],0))</f>
        <v>3</v>
      </c>
      <c r="F5783" t="str">
        <f>INDEX(Stores[storetype],MATCH(Sales[[#This Row],[store_no]],Stores[store_no],0))</f>
        <v>A</v>
      </c>
      <c r="G5783" t="str">
        <f>INDEX(Stores[location_city],MATCH(Sales[[#This Row],[store_no]],Stores[store_no],0))</f>
        <v>Saint Louis</v>
      </c>
      <c r="H5783" t="str">
        <f>INDEX(Stores[location_state],MATCH(Sales[[#This Row],[store_no]],Stores[store_no],0))</f>
        <v>Missouri</v>
      </c>
      <c r="I5783">
        <f>INDEX(Stores[sqft],MATCH(Sales[[#This Row],[store_no]],Stores[store_no],0))</f>
        <v>198900</v>
      </c>
      <c r="J5783" s="4" t="str">
        <f>INDEX(Departments[dept_name],MATCH(Sales[[#This Row],[dept_no]],Departments[dept_no],0))</f>
        <v>Kids</v>
      </c>
      <c r="K5783" s="4" t="str">
        <f>CONCATENATE(Sales[[#This Row],[region]],Sales[[#This Row],[storetype]])</f>
        <v>3A</v>
      </c>
      <c r="L5783" s="4">
        <f>INDEX(RegionStoreCount[Store Count],MATCH(Sales[[#This Row],[RegionStoretype]],RegionStoreCount[Region/Type],0))</f>
        <v>9</v>
      </c>
      <c r="M5783" s="4">
        <f>AND(Sales[[#This Row],[date]]&lt;=TY_YTDMax,Sales[[#This Row],[date]]&gt;=TY_YTDMin)*Sales[[#This Row],[sales]]</f>
        <v>116683.57610000001</v>
      </c>
      <c r="N5783" s="4">
        <f>AND(Sales[[#This Row],[date]]&lt;=LY_YTDMax,Sales[[#This Row],[date]]&gt;=LY_YTDMin)*Sales[[#This Row],[sales]]</f>
        <v>0</v>
      </c>
      <c r="O5783" s="4">
        <f>AND(Sales[[#This Row],[date]]&gt;=YoY_Min,Sales[[#This Row],[date]]&lt;=TY_YTDMax)*(Sales[[#This Row],[sales]]/Sales[[#This Row],[sqft]])</f>
        <v>0.58664442483660129</v>
      </c>
      <c r="P5783" s="4">
        <f>SUMIF(Sales[RegionStoretype],Sales[[#This Row],[RegionStoretype]],Sales[YoY_SSF])/Sales[[#This Row],[Region_TypeCount]]</f>
        <v>53.603836561720975</v>
      </c>
    </row>
    <row r="5784" spans="1:16" x14ac:dyDescent="0.25">
      <c r="A5784" s="1">
        <v>43140</v>
      </c>
      <c r="B5784">
        <v>8</v>
      </c>
      <c r="C5784">
        <v>16</v>
      </c>
      <c r="D5784">
        <v>20648.583899999998</v>
      </c>
      <c r="E5784">
        <f>INDEX(Stores[region],MATCH(Sales[[#This Row],[store_no]],Stores[store_no],0))</f>
        <v>3</v>
      </c>
      <c r="F5784" t="str">
        <f>INDEX(Stores[storetype],MATCH(Sales[[#This Row],[store_no]],Stores[store_no],0))</f>
        <v>A</v>
      </c>
      <c r="G5784" t="str">
        <f>INDEX(Stores[location_city],MATCH(Sales[[#This Row],[store_no]],Stores[store_no],0))</f>
        <v>Saint Louis</v>
      </c>
      <c r="H5784" t="str">
        <f>INDEX(Stores[location_state],MATCH(Sales[[#This Row],[store_no]],Stores[store_no],0))</f>
        <v>Missouri</v>
      </c>
      <c r="I5784">
        <f>INDEX(Stores[sqft],MATCH(Sales[[#This Row],[store_no]],Stores[store_no],0))</f>
        <v>198900</v>
      </c>
      <c r="J5784" s="4" t="str">
        <f>INDEX(Departments[dept_name],MATCH(Sales[[#This Row],[dept_no]],Departments[dept_no],0))</f>
        <v>Outdoors</v>
      </c>
      <c r="K5784" s="4" t="str">
        <f>CONCATENATE(Sales[[#This Row],[region]],Sales[[#This Row],[storetype]])</f>
        <v>3A</v>
      </c>
      <c r="L5784" s="4">
        <f>INDEX(RegionStoreCount[Store Count],MATCH(Sales[[#This Row],[RegionStoretype]],RegionStoreCount[Region/Type],0))</f>
        <v>9</v>
      </c>
      <c r="M5784" s="4">
        <f>AND(Sales[[#This Row],[date]]&lt;=TY_YTDMax,Sales[[#This Row],[date]]&gt;=TY_YTDMin)*Sales[[#This Row],[sales]]</f>
        <v>20648.583899999998</v>
      </c>
      <c r="N5784" s="4">
        <f>AND(Sales[[#This Row],[date]]&lt;=LY_YTDMax,Sales[[#This Row],[date]]&gt;=LY_YTDMin)*Sales[[#This Row],[sales]]</f>
        <v>0</v>
      </c>
      <c r="O5784" s="4">
        <f>AND(Sales[[#This Row],[date]]&gt;=YoY_Min,Sales[[#This Row],[date]]&lt;=TY_YTDMax)*(Sales[[#This Row],[sales]]/Sales[[#This Row],[sqft]])</f>
        <v>0.1038138959276018</v>
      </c>
      <c r="P5784" s="4">
        <f>SUMIF(Sales[RegionStoretype],Sales[[#This Row],[RegionStoretype]],Sales[YoY_SSF])/Sales[[#This Row],[Region_TypeCount]]</f>
        <v>53.603836561720975</v>
      </c>
    </row>
    <row r="5785" spans="1:16" x14ac:dyDescent="0.25">
      <c r="A5785" s="1">
        <v>43140</v>
      </c>
      <c r="B5785">
        <v>8</v>
      </c>
      <c r="C5785">
        <v>19</v>
      </c>
      <c r="D5785">
        <v>122213.05660000001</v>
      </c>
      <c r="E5785">
        <f>INDEX(Stores[region],MATCH(Sales[[#This Row],[store_no]],Stores[store_no],0))</f>
        <v>3</v>
      </c>
      <c r="F5785" t="str">
        <f>INDEX(Stores[storetype],MATCH(Sales[[#This Row],[store_no]],Stores[store_no],0))</f>
        <v>A</v>
      </c>
      <c r="G5785" t="str">
        <f>INDEX(Stores[location_city],MATCH(Sales[[#This Row],[store_no]],Stores[store_no],0))</f>
        <v>Saint Louis</v>
      </c>
      <c r="H5785" t="str">
        <f>INDEX(Stores[location_state],MATCH(Sales[[#This Row],[store_no]],Stores[store_no],0))</f>
        <v>Missouri</v>
      </c>
      <c r="I5785">
        <f>INDEX(Stores[sqft],MATCH(Sales[[#This Row],[store_no]],Stores[store_no],0))</f>
        <v>198900</v>
      </c>
      <c r="J5785" s="4" t="str">
        <f>INDEX(Departments[dept_name],MATCH(Sales[[#This Row],[dept_no]],Departments[dept_no],0))</f>
        <v>Tools</v>
      </c>
      <c r="K5785" s="4" t="str">
        <f>CONCATENATE(Sales[[#This Row],[region]],Sales[[#This Row],[storetype]])</f>
        <v>3A</v>
      </c>
      <c r="L5785" s="4">
        <f>INDEX(RegionStoreCount[Store Count],MATCH(Sales[[#This Row],[RegionStoretype]],RegionStoreCount[Region/Type],0))</f>
        <v>9</v>
      </c>
      <c r="M5785" s="4">
        <f>AND(Sales[[#This Row],[date]]&lt;=TY_YTDMax,Sales[[#This Row],[date]]&gt;=TY_YTDMin)*Sales[[#This Row],[sales]]</f>
        <v>122213.05660000001</v>
      </c>
      <c r="N5785" s="4">
        <f>AND(Sales[[#This Row],[date]]&lt;=LY_YTDMax,Sales[[#This Row],[date]]&gt;=LY_YTDMin)*Sales[[#This Row],[sales]]</f>
        <v>0</v>
      </c>
      <c r="O5785" s="4">
        <f>AND(Sales[[#This Row],[date]]&gt;=YoY_Min,Sales[[#This Row],[date]]&lt;=TY_YTDMax)*(Sales[[#This Row],[sales]]/Sales[[#This Row],[sqft]])</f>
        <v>0.6144447290095526</v>
      </c>
      <c r="P5785" s="4">
        <f>SUMIF(Sales[RegionStoretype],Sales[[#This Row],[RegionStoretype]],Sales[YoY_SSF])/Sales[[#This Row],[Region_TypeCount]]</f>
        <v>53.603836561720975</v>
      </c>
    </row>
    <row r="5786" spans="1:16" x14ac:dyDescent="0.25">
      <c r="A5786" s="1">
        <v>43140</v>
      </c>
      <c r="B5786">
        <v>9</v>
      </c>
      <c r="C5786">
        <v>3</v>
      </c>
      <c r="D5786">
        <v>138202.3566</v>
      </c>
      <c r="E5786">
        <f>INDEX(Stores[region],MATCH(Sales[[#This Row],[store_no]],Stores[store_no],0))</f>
        <v>1</v>
      </c>
      <c r="F5786" t="str">
        <f>INDEX(Stores[storetype],MATCH(Sales[[#This Row],[store_no]],Stores[store_no],0))</f>
        <v>B</v>
      </c>
      <c r="G5786" t="str">
        <f>INDEX(Stores[location_city],MATCH(Sales[[#This Row],[store_no]],Stores[store_no],0))</f>
        <v>Columbus</v>
      </c>
      <c r="H5786" t="str">
        <f>INDEX(Stores[location_state],MATCH(Sales[[#This Row],[store_no]],Stores[store_no],0))</f>
        <v>Ohio</v>
      </c>
      <c r="I5786">
        <f>INDEX(Stores[sqft],MATCH(Sales[[#This Row],[store_no]],Stores[store_no],0))</f>
        <v>221800</v>
      </c>
      <c r="J5786" s="4" t="str">
        <f>INDEX(Departments[dept_name],MATCH(Sales[[#This Row],[dept_no]],Departments[dept_no],0))</f>
        <v>Beauty</v>
      </c>
      <c r="K5786" s="4" t="str">
        <f>CONCATENATE(Sales[[#This Row],[region]],Sales[[#This Row],[storetype]])</f>
        <v>1B</v>
      </c>
      <c r="L5786" s="4">
        <f>INDEX(RegionStoreCount[Store Count],MATCH(Sales[[#This Row],[RegionStoretype]],RegionStoreCount[Region/Type],0))</f>
        <v>5</v>
      </c>
      <c r="M5786" s="4">
        <f>AND(Sales[[#This Row],[date]]&lt;=TY_YTDMax,Sales[[#This Row],[date]]&gt;=TY_YTDMin)*Sales[[#This Row],[sales]]</f>
        <v>138202.3566</v>
      </c>
      <c r="N5786" s="4">
        <f>AND(Sales[[#This Row],[date]]&lt;=LY_YTDMax,Sales[[#This Row],[date]]&gt;=LY_YTDMin)*Sales[[#This Row],[sales]]</f>
        <v>0</v>
      </c>
      <c r="O5786" s="4">
        <f>AND(Sales[[#This Row],[date]]&gt;=YoY_Min,Sales[[#This Row],[date]]&lt;=TY_YTDMax)*(Sales[[#This Row],[sales]]/Sales[[#This Row],[sqft]])</f>
        <v>0.62309448422001801</v>
      </c>
      <c r="P5786" s="4">
        <f>SUMIF(Sales[RegionStoretype],Sales[[#This Row],[RegionStoretype]],Sales[YoY_SSF])/Sales[[#This Row],[Region_TypeCount]]</f>
        <v>68.518982968140051</v>
      </c>
    </row>
    <row r="5787" spans="1:16" x14ac:dyDescent="0.25">
      <c r="A5787" s="1">
        <v>43140</v>
      </c>
      <c r="B5787">
        <v>10</v>
      </c>
      <c r="C5787">
        <v>7</v>
      </c>
      <c r="D5787">
        <v>91614.385800000004</v>
      </c>
      <c r="E5787">
        <f>INDEX(Stores[region],MATCH(Sales[[#This Row],[store_no]],Stores[store_no],0))</f>
        <v>1</v>
      </c>
      <c r="F5787" t="str">
        <f>INDEX(Stores[storetype],MATCH(Sales[[#This Row],[store_no]],Stores[store_no],0))</f>
        <v>B</v>
      </c>
      <c r="G5787" t="str">
        <f>INDEX(Stores[location_city],MATCH(Sales[[#This Row],[store_no]],Stores[store_no],0))</f>
        <v>Traverse City</v>
      </c>
      <c r="H5787" t="str">
        <f>INDEX(Stores[location_state],MATCH(Sales[[#This Row],[store_no]],Stores[store_no],0))</f>
        <v>Michigan</v>
      </c>
      <c r="I5787">
        <f>INDEX(Stores[sqft],MATCH(Sales[[#This Row],[store_no]],Stores[store_no],0))</f>
        <v>158200</v>
      </c>
      <c r="J5787" s="4" t="str">
        <f>INDEX(Departments[dept_name],MATCH(Sales[[#This Row],[dept_no]],Departments[dept_no],0))</f>
        <v>Electronics</v>
      </c>
      <c r="K5787" s="4" t="str">
        <f>CONCATENATE(Sales[[#This Row],[region]],Sales[[#This Row],[storetype]])</f>
        <v>1B</v>
      </c>
      <c r="L5787" s="4">
        <f>INDEX(RegionStoreCount[Store Count],MATCH(Sales[[#This Row],[RegionStoretype]],RegionStoreCount[Region/Type],0))</f>
        <v>5</v>
      </c>
      <c r="M5787" s="4">
        <f>AND(Sales[[#This Row],[date]]&lt;=TY_YTDMax,Sales[[#This Row],[date]]&gt;=TY_YTDMin)*Sales[[#This Row],[sales]]</f>
        <v>91614.385800000004</v>
      </c>
      <c r="N5787" s="4">
        <f>AND(Sales[[#This Row],[date]]&lt;=LY_YTDMax,Sales[[#This Row],[date]]&gt;=LY_YTDMin)*Sales[[#This Row],[sales]]</f>
        <v>0</v>
      </c>
      <c r="O5787" s="4">
        <f>AND(Sales[[#This Row],[date]]&gt;=YoY_Min,Sales[[#This Row],[date]]&lt;=TY_YTDMax)*(Sales[[#This Row],[sales]]/Sales[[#This Row],[sqft]])</f>
        <v>0.57910484070796464</v>
      </c>
      <c r="P5787" s="4">
        <f>SUMIF(Sales[RegionStoretype],Sales[[#This Row],[RegionStoretype]],Sales[YoY_SSF])/Sales[[#This Row],[Region_TypeCount]]</f>
        <v>68.518982968140051</v>
      </c>
    </row>
    <row r="5788" spans="1:16" x14ac:dyDescent="0.25">
      <c r="A5788" s="1">
        <v>43140</v>
      </c>
      <c r="B5788">
        <v>10</v>
      </c>
      <c r="C5788">
        <v>8</v>
      </c>
      <c r="D5788">
        <v>27054.662700000001</v>
      </c>
      <c r="E5788">
        <f>INDEX(Stores[region],MATCH(Sales[[#This Row],[store_no]],Stores[store_no],0))</f>
        <v>1</v>
      </c>
      <c r="F5788" t="str">
        <f>INDEX(Stores[storetype],MATCH(Sales[[#This Row],[store_no]],Stores[store_no],0))</f>
        <v>B</v>
      </c>
      <c r="G5788" t="str">
        <f>INDEX(Stores[location_city],MATCH(Sales[[#This Row],[store_no]],Stores[store_no],0))</f>
        <v>Traverse City</v>
      </c>
      <c r="H5788" t="str">
        <f>INDEX(Stores[location_state],MATCH(Sales[[#This Row],[store_no]],Stores[store_no],0))</f>
        <v>Michigan</v>
      </c>
      <c r="I5788">
        <f>INDEX(Stores[sqft],MATCH(Sales[[#This Row],[store_no]],Stores[store_no],0))</f>
        <v>158200</v>
      </c>
      <c r="J5788" s="4" t="str">
        <f>INDEX(Departments[dept_name],MATCH(Sales[[#This Row],[dept_no]],Departments[dept_no],0))</f>
        <v>Games</v>
      </c>
      <c r="K5788" s="4" t="str">
        <f>CONCATENATE(Sales[[#This Row],[region]],Sales[[#This Row],[storetype]])</f>
        <v>1B</v>
      </c>
      <c r="L5788" s="4">
        <f>INDEX(RegionStoreCount[Store Count],MATCH(Sales[[#This Row],[RegionStoretype]],RegionStoreCount[Region/Type],0))</f>
        <v>5</v>
      </c>
      <c r="M5788" s="4">
        <f>AND(Sales[[#This Row],[date]]&lt;=TY_YTDMax,Sales[[#This Row],[date]]&gt;=TY_YTDMin)*Sales[[#This Row],[sales]]</f>
        <v>27054.662700000001</v>
      </c>
      <c r="N5788" s="4">
        <f>AND(Sales[[#This Row],[date]]&lt;=LY_YTDMax,Sales[[#This Row],[date]]&gt;=LY_YTDMin)*Sales[[#This Row],[sales]]</f>
        <v>0</v>
      </c>
      <c r="O5788" s="4">
        <f>AND(Sales[[#This Row],[date]]&gt;=YoY_Min,Sales[[#This Row],[date]]&lt;=TY_YTDMax)*(Sales[[#This Row],[sales]]/Sales[[#This Row],[sqft]])</f>
        <v>0.17101556700379267</v>
      </c>
      <c r="P5788" s="4">
        <f>SUMIF(Sales[RegionStoretype],Sales[[#This Row],[RegionStoretype]],Sales[YoY_SSF])/Sales[[#This Row],[Region_TypeCount]]</f>
        <v>68.518982968140051</v>
      </c>
    </row>
    <row r="5789" spans="1:16" x14ac:dyDescent="0.25">
      <c r="A5789" s="1">
        <v>43140</v>
      </c>
      <c r="B5789">
        <v>10</v>
      </c>
      <c r="C5789">
        <v>9</v>
      </c>
      <c r="D5789">
        <v>5868.3327999999992</v>
      </c>
      <c r="E5789">
        <f>INDEX(Stores[region],MATCH(Sales[[#This Row],[store_no]],Stores[store_no],0))</f>
        <v>1</v>
      </c>
      <c r="F5789" t="str">
        <f>INDEX(Stores[storetype],MATCH(Sales[[#This Row],[store_no]],Stores[store_no],0))</f>
        <v>B</v>
      </c>
      <c r="G5789" t="str">
        <f>INDEX(Stores[location_city],MATCH(Sales[[#This Row],[store_no]],Stores[store_no],0))</f>
        <v>Traverse City</v>
      </c>
      <c r="H5789" t="str">
        <f>INDEX(Stores[location_state],MATCH(Sales[[#This Row],[store_no]],Stores[store_no],0))</f>
        <v>Michigan</v>
      </c>
      <c r="I5789">
        <f>INDEX(Stores[sqft],MATCH(Sales[[#This Row],[store_no]],Stores[store_no],0))</f>
        <v>158200</v>
      </c>
      <c r="J5789" s="4" t="str">
        <f>INDEX(Departments[dept_name],MATCH(Sales[[#This Row],[dept_no]],Departments[dept_no],0))</f>
        <v>Garden</v>
      </c>
      <c r="K5789" s="4" t="str">
        <f>CONCATENATE(Sales[[#This Row],[region]],Sales[[#This Row],[storetype]])</f>
        <v>1B</v>
      </c>
      <c r="L5789" s="4">
        <f>INDEX(RegionStoreCount[Store Count],MATCH(Sales[[#This Row],[RegionStoretype]],RegionStoreCount[Region/Type],0))</f>
        <v>5</v>
      </c>
      <c r="M5789" s="4">
        <f>AND(Sales[[#This Row],[date]]&lt;=TY_YTDMax,Sales[[#This Row],[date]]&gt;=TY_YTDMin)*Sales[[#This Row],[sales]]</f>
        <v>5868.3327999999992</v>
      </c>
      <c r="N5789" s="4">
        <f>AND(Sales[[#This Row],[date]]&lt;=LY_YTDMax,Sales[[#This Row],[date]]&gt;=LY_YTDMin)*Sales[[#This Row],[sales]]</f>
        <v>0</v>
      </c>
      <c r="O5789" s="4">
        <f>AND(Sales[[#This Row],[date]]&gt;=YoY_Min,Sales[[#This Row],[date]]&lt;=TY_YTDMax)*(Sales[[#This Row],[sales]]/Sales[[#This Row],[sqft]])</f>
        <v>3.7094391908975975E-2</v>
      </c>
      <c r="P5789" s="4">
        <f>SUMIF(Sales[RegionStoretype],Sales[[#This Row],[RegionStoretype]],Sales[YoY_SSF])/Sales[[#This Row],[Region_TypeCount]]</f>
        <v>68.518982968140051</v>
      </c>
    </row>
    <row r="5790" spans="1:16" x14ac:dyDescent="0.25">
      <c r="A5790" s="1">
        <v>43140</v>
      </c>
      <c r="B5790">
        <v>10</v>
      </c>
      <c r="C5790">
        <v>12</v>
      </c>
      <c r="D5790">
        <v>95829.448799999984</v>
      </c>
      <c r="E5790">
        <f>INDEX(Stores[region],MATCH(Sales[[#This Row],[store_no]],Stores[store_no],0))</f>
        <v>1</v>
      </c>
      <c r="F5790" t="str">
        <f>INDEX(Stores[storetype],MATCH(Sales[[#This Row],[store_no]],Stores[store_no],0))</f>
        <v>B</v>
      </c>
      <c r="G5790" t="str">
        <f>INDEX(Stores[location_city],MATCH(Sales[[#This Row],[store_no]],Stores[store_no],0))</f>
        <v>Traverse City</v>
      </c>
      <c r="H5790" t="str">
        <f>INDEX(Stores[location_state],MATCH(Sales[[#This Row],[store_no]],Stores[store_no],0))</f>
        <v>Michigan</v>
      </c>
      <c r="I5790">
        <f>INDEX(Stores[sqft],MATCH(Sales[[#This Row],[store_no]],Stores[store_no],0))</f>
        <v>158200</v>
      </c>
      <c r="J5790" s="4" t="str">
        <f>INDEX(Departments[dept_name],MATCH(Sales[[#This Row],[dept_no]],Departments[dept_no],0))</f>
        <v>Jewelery</v>
      </c>
      <c r="K5790" s="4" t="str">
        <f>CONCATENATE(Sales[[#This Row],[region]],Sales[[#This Row],[storetype]])</f>
        <v>1B</v>
      </c>
      <c r="L5790" s="4">
        <f>INDEX(RegionStoreCount[Store Count],MATCH(Sales[[#This Row],[RegionStoretype]],RegionStoreCount[Region/Type],0))</f>
        <v>5</v>
      </c>
      <c r="M5790" s="4">
        <f>AND(Sales[[#This Row],[date]]&lt;=TY_YTDMax,Sales[[#This Row],[date]]&gt;=TY_YTDMin)*Sales[[#This Row],[sales]]</f>
        <v>95829.448799999984</v>
      </c>
      <c r="N5790" s="4">
        <f>AND(Sales[[#This Row],[date]]&lt;=LY_YTDMax,Sales[[#This Row],[date]]&gt;=LY_YTDMin)*Sales[[#This Row],[sales]]</f>
        <v>0</v>
      </c>
      <c r="O5790" s="4">
        <f>AND(Sales[[#This Row],[date]]&gt;=YoY_Min,Sales[[#This Row],[date]]&lt;=TY_YTDMax)*(Sales[[#This Row],[sales]]/Sales[[#This Row],[sqft]])</f>
        <v>0.60574872819216175</v>
      </c>
      <c r="P5790" s="4">
        <f>SUMIF(Sales[RegionStoretype],Sales[[#This Row],[RegionStoretype]],Sales[YoY_SSF])/Sales[[#This Row],[Region_TypeCount]]</f>
        <v>68.518982968140051</v>
      </c>
    </row>
    <row r="5791" spans="1:16" x14ac:dyDescent="0.25">
      <c r="A5791" s="1">
        <v>43140</v>
      </c>
      <c r="B5791">
        <v>11</v>
      </c>
      <c r="C5791">
        <v>4</v>
      </c>
      <c r="D5791">
        <v>13999.785600000001</v>
      </c>
      <c r="E5791">
        <f>INDEX(Stores[region],MATCH(Sales[[#This Row],[store_no]],Stores[store_no],0))</f>
        <v>1</v>
      </c>
      <c r="F5791" t="str">
        <f>INDEX(Stores[storetype],MATCH(Sales[[#This Row],[store_no]],Stores[store_no],0))</f>
        <v>A</v>
      </c>
      <c r="G5791" t="str">
        <f>INDEX(Stores[location_city],MATCH(Sales[[#This Row],[store_no]],Stores[store_no],0))</f>
        <v>Cleveland</v>
      </c>
      <c r="H5791" t="str">
        <f>INDEX(Stores[location_state],MATCH(Sales[[#This Row],[store_no]],Stores[store_no],0))</f>
        <v>Ohio</v>
      </c>
      <c r="I5791">
        <f>INDEX(Stores[sqft],MATCH(Sales[[#This Row],[store_no]],Stores[store_no],0))</f>
        <v>192400</v>
      </c>
      <c r="J5791" s="4" t="str">
        <f>INDEX(Departments[dept_name],MATCH(Sales[[#This Row],[dept_no]],Departments[dept_no],0))</f>
        <v>Books</v>
      </c>
      <c r="K5791" s="4" t="str">
        <f>CONCATENATE(Sales[[#This Row],[region]],Sales[[#This Row],[storetype]])</f>
        <v>1A</v>
      </c>
      <c r="L5791" s="4">
        <f>INDEX(RegionStoreCount[Store Count],MATCH(Sales[[#This Row],[RegionStoretype]],RegionStoreCount[Region/Type],0))</f>
        <v>5</v>
      </c>
      <c r="M5791" s="4">
        <f>AND(Sales[[#This Row],[date]]&lt;=TY_YTDMax,Sales[[#This Row],[date]]&gt;=TY_YTDMin)*Sales[[#This Row],[sales]]</f>
        <v>13999.785600000001</v>
      </c>
      <c r="N5791" s="4">
        <f>AND(Sales[[#This Row],[date]]&lt;=LY_YTDMax,Sales[[#This Row],[date]]&gt;=LY_YTDMin)*Sales[[#This Row],[sales]]</f>
        <v>0</v>
      </c>
      <c r="O5791" s="4">
        <f>AND(Sales[[#This Row],[date]]&gt;=YoY_Min,Sales[[#This Row],[date]]&lt;=TY_YTDMax)*(Sales[[#This Row],[sales]]/Sales[[#This Row],[sqft]])</f>
        <v>7.2763958419958419E-2</v>
      </c>
      <c r="P5791" s="4">
        <f>SUMIF(Sales[RegionStoretype],Sales[[#This Row],[RegionStoretype]],Sales[YoY_SSF])/Sales[[#This Row],[Region_TypeCount]]</f>
        <v>59.469551530910678</v>
      </c>
    </row>
    <row r="5792" spans="1:16" x14ac:dyDescent="0.25">
      <c r="A5792" s="1">
        <v>43140</v>
      </c>
      <c r="B5792">
        <v>11</v>
      </c>
      <c r="C5792">
        <v>6</v>
      </c>
      <c r="D5792">
        <v>36871.942899999995</v>
      </c>
      <c r="E5792">
        <f>INDEX(Stores[region],MATCH(Sales[[#This Row],[store_no]],Stores[store_no],0))</f>
        <v>1</v>
      </c>
      <c r="F5792" t="str">
        <f>INDEX(Stores[storetype],MATCH(Sales[[#This Row],[store_no]],Stores[store_no],0))</f>
        <v>A</v>
      </c>
      <c r="G5792" t="str">
        <f>INDEX(Stores[location_city],MATCH(Sales[[#This Row],[store_no]],Stores[store_no],0))</f>
        <v>Cleveland</v>
      </c>
      <c r="H5792" t="str">
        <f>INDEX(Stores[location_state],MATCH(Sales[[#This Row],[store_no]],Stores[store_no],0))</f>
        <v>Ohio</v>
      </c>
      <c r="I5792">
        <f>INDEX(Stores[sqft],MATCH(Sales[[#This Row],[store_no]],Stores[store_no],0))</f>
        <v>192400</v>
      </c>
      <c r="J5792" s="4" t="str">
        <f>INDEX(Departments[dept_name],MATCH(Sales[[#This Row],[dept_no]],Departments[dept_no],0))</f>
        <v>Computers</v>
      </c>
      <c r="K5792" s="4" t="str">
        <f>CONCATENATE(Sales[[#This Row],[region]],Sales[[#This Row],[storetype]])</f>
        <v>1A</v>
      </c>
      <c r="L5792" s="4">
        <f>INDEX(RegionStoreCount[Store Count],MATCH(Sales[[#This Row],[RegionStoretype]],RegionStoreCount[Region/Type],0))</f>
        <v>5</v>
      </c>
      <c r="M5792" s="4">
        <f>AND(Sales[[#This Row],[date]]&lt;=TY_YTDMax,Sales[[#This Row],[date]]&gt;=TY_YTDMin)*Sales[[#This Row],[sales]]</f>
        <v>36871.942899999995</v>
      </c>
      <c r="N5792" s="4">
        <f>AND(Sales[[#This Row],[date]]&lt;=LY_YTDMax,Sales[[#This Row],[date]]&gt;=LY_YTDMin)*Sales[[#This Row],[sales]]</f>
        <v>0</v>
      </c>
      <c r="O5792" s="4">
        <f>AND(Sales[[#This Row],[date]]&gt;=YoY_Min,Sales[[#This Row],[date]]&lt;=TY_YTDMax)*(Sales[[#This Row],[sales]]/Sales[[#This Row],[sqft]])</f>
        <v>0.19164211486486485</v>
      </c>
      <c r="P5792" s="4">
        <f>SUMIF(Sales[RegionStoretype],Sales[[#This Row],[RegionStoretype]],Sales[YoY_SSF])/Sales[[#This Row],[Region_TypeCount]]</f>
        <v>59.469551530910678</v>
      </c>
    </row>
    <row r="5793" spans="1:16" x14ac:dyDescent="0.25">
      <c r="A5793" s="1">
        <v>43140</v>
      </c>
      <c r="B5793">
        <v>11</v>
      </c>
      <c r="C5793">
        <v>12</v>
      </c>
      <c r="D5793">
        <v>72467.382299999997</v>
      </c>
      <c r="E5793">
        <f>INDEX(Stores[region],MATCH(Sales[[#This Row],[store_no]],Stores[store_no],0))</f>
        <v>1</v>
      </c>
      <c r="F5793" t="str">
        <f>INDEX(Stores[storetype],MATCH(Sales[[#This Row],[store_no]],Stores[store_no],0))</f>
        <v>A</v>
      </c>
      <c r="G5793" t="str">
        <f>INDEX(Stores[location_city],MATCH(Sales[[#This Row],[store_no]],Stores[store_no],0))</f>
        <v>Cleveland</v>
      </c>
      <c r="H5793" t="str">
        <f>INDEX(Stores[location_state],MATCH(Sales[[#This Row],[store_no]],Stores[store_no],0))</f>
        <v>Ohio</v>
      </c>
      <c r="I5793">
        <f>INDEX(Stores[sqft],MATCH(Sales[[#This Row],[store_no]],Stores[store_no],0))</f>
        <v>192400</v>
      </c>
      <c r="J5793" s="4" t="str">
        <f>INDEX(Departments[dept_name],MATCH(Sales[[#This Row],[dept_no]],Departments[dept_no],0))</f>
        <v>Jewelery</v>
      </c>
      <c r="K5793" s="4" t="str">
        <f>CONCATENATE(Sales[[#This Row],[region]],Sales[[#This Row],[storetype]])</f>
        <v>1A</v>
      </c>
      <c r="L5793" s="4">
        <f>INDEX(RegionStoreCount[Store Count],MATCH(Sales[[#This Row],[RegionStoretype]],RegionStoreCount[Region/Type],0))</f>
        <v>5</v>
      </c>
      <c r="M5793" s="4">
        <f>AND(Sales[[#This Row],[date]]&lt;=TY_YTDMax,Sales[[#This Row],[date]]&gt;=TY_YTDMin)*Sales[[#This Row],[sales]]</f>
        <v>72467.382299999997</v>
      </c>
      <c r="N5793" s="4">
        <f>AND(Sales[[#This Row],[date]]&lt;=LY_YTDMax,Sales[[#This Row],[date]]&gt;=LY_YTDMin)*Sales[[#This Row],[sales]]</f>
        <v>0</v>
      </c>
      <c r="O5793" s="4">
        <f>AND(Sales[[#This Row],[date]]&gt;=YoY_Min,Sales[[#This Row],[date]]&lt;=TY_YTDMax)*(Sales[[#This Row],[sales]]/Sales[[#This Row],[sqft]])</f>
        <v>0.37664959615384613</v>
      </c>
      <c r="P5793" s="4">
        <f>SUMIF(Sales[RegionStoretype],Sales[[#This Row],[RegionStoretype]],Sales[YoY_SSF])/Sales[[#This Row],[Region_TypeCount]]</f>
        <v>59.469551530910678</v>
      </c>
    </row>
    <row r="5794" spans="1:16" x14ac:dyDescent="0.25">
      <c r="A5794" s="1">
        <v>43140</v>
      </c>
      <c r="B5794">
        <v>11</v>
      </c>
      <c r="C5794">
        <v>20</v>
      </c>
      <c r="D5794">
        <v>64964.537499999991</v>
      </c>
      <c r="E5794">
        <f>INDEX(Stores[region],MATCH(Sales[[#This Row],[store_no]],Stores[store_no],0))</f>
        <v>1</v>
      </c>
      <c r="F5794" t="str">
        <f>INDEX(Stores[storetype],MATCH(Sales[[#This Row],[store_no]],Stores[store_no],0))</f>
        <v>A</v>
      </c>
      <c r="G5794" t="str">
        <f>INDEX(Stores[location_city],MATCH(Sales[[#This Row],[store_no]],Stores[store_no],0))</f>
        <v>Cleveland</v>
      </c>
      <c r="H5794" t="str">
        <f>INDEX(Stores[location_state],MATCH(Sales[[#This Row],[store_no]],Stores[store_no],0))</f>
        <v>Ohio</v>
      </c>
      <c r="I5794">
        <f>INDEX(Stores[sqft],MATCH(Sales[[#This Row],[store_no]],Stores[store_no],0))</f>
        <v>192400</v>
      </c>
      <c r="J5794" s="4" t="str">
        <f>INDEX(Departments[dept_name],MATCH(Sales[[#This Row],[dept_no]],Departments[dept_no],0))</f>
        <v>Toys</v>
      </c>
      <c r="K5794" s="4" t="str">
        <f>CONCATENATE(Sales[[#This Row],[region]],Sales[[#This Row],[storetype]])</f>
        <v>1A</v>
      </c>
      <c r="L5794" s="4">
        <f>INDEX(RegionStoreCount[Store Count],MATCH(Sales[[#This Row],[RegionStoretype]],RegionStoreCount[Region/Type],0))</f>
        <v>5</v>
      </c>
      <c r="M5794" s="4">
        <f>AND(Sales[[#This Row],[date]]&lt;=TY_YTDMax,Sales[[#This Row],[date]]&gt;=TY_YTDMin)*Sales[[#This Row],[sales]]</f>
        <v>64964.537499999991</v>
      </c>
      <c r="N5794" s="4">
        <f>AND(Sales[[#This Row],[date]]&lt;=LY_YTDMax,Sales[[#This Row],[date]]&gt;=LY_YTDMin)*Sales[[#This Row],[sales]]</f>
        <v>0</v>
      </c>
      <c r="O5794" s="4">
        <f>AND(Sales[[#This Row],[date]]&gt;=YoY_Min,Sales[[#This Row],[date]]&lt;=TY_YTDMax)*(Sales[[#This Row],[sales]]/Sales[[#This Row],[sqft]])</f>
        <v>0.33765352130977128</v>
      </c>
      <c r="P5794" s="4">
        <f>SUMIF(Sales[RegionStoretype],Sales[[#This Row],[RegionStoretype]],Sales[YoY_SSF])/Sales[[#This Row],[Region_TypeCount]]</f>
        <v>59.469551530910678</v>
      </c>
    </row>
    <row r="5795" spans="1:16" x14ac:dyDescent="0.25">
      <c r="A5795" s="1">
        <v>43140</v>
      </c>
      <c r="B5795">
        <v>12</v>
      </c>
      <c r="C5795">
        <v>17</v>
      </c>
      <c r="D5795">
        <v>103297.2632</v>
      </c>
      <c r="E5795">
        <f>INDEX(Stores[region],MATCH(Sales[[#This Row],[store_no]],Stores[store_no],0))</f>
        <v>2</v>
      </c>
      <c r="F5795" t="str">
        <f>INDEX(Stores[storetype],MATCH(Sales[[#This Row],[store_no]],Stores[store_no],0))</f>
        <v>B</v>
      </c>
      <c r="G5795" t="str">
        <f>INDEX(Stores[location_city],MATCH(Sales[[#This Row],[store_no]],Stores[store_no],0))</f>
        <v>Indianapolis</v>
      </c>
      <c r="H5795" t="str">
        <f>INDEX(Stores[location_state],MATCH(Sales[[#This Row],[store_no]],Stores[store_no],0))</f>
        <v>Indiana</v>
      </c>
      <c r="I5795">
        <f>INDEX(Stores[sqft],MATCH(Sales[[#This Row],[store_no]],Stores[store_no],0))</f>
        <v>120800</v>
      </c>
      <c r="J5795" s="4" t="str">
        <f>INDEX(Departments[dept_name],MATCH(Sales[[#This Row],[dept_no]],Departments[dept_no],0))</f>
        <v>Shoes</v>
      </c>
      <c r="K5795" s="4" t="str">
        <f>CONCATENATE(Sales[[#This Row],[region]],Sales[[#This Row],[storetype]])</f>
        <v>2B</v>
      </c>
      <c r="L5795" s="4">
        <f>INDEX(RegionStoreCount[Store Count],MATCH(Sales[[#This Row],[RegionStoretype]],RegionStoreCount[Region/Type],0))</f>
        <v>6</v>
      </c>
      <c r="M5795" s="4">
        <f>AND(Sales[[#This Row],[date]]&lt;=TY_YTDMax,Sales[[#This Row],[date]]&gt;=TY_YTDMin)*Sales[[#This Row],[sales]]</f>
        <v>103297.2632</v>
      </c>
      <c r="N5795" s="4">
        <f>AND(Sales[[#This Row],[date]]&lt;=LY_YTDMax,Sales[[#This Row],[date]]&gt;=LY_YTDMin)*Sales[[#This Row],[sales]]</f>
        <v>0</v>
      </c>
      <c r="O5795" s="4">
        <f>AND(Sales[[#This Row],[date]]&gt;=YoY_Min,Sales[[#This Row],[date]]&lt;=TY_YTDMax)*(Sales[[#This Row],[sales]]/Sales[[#This Row],[sqft]])</f>
        <v>0.85510979470198678</v>
      </c>
      <c r="P5795" s="4">
        <f>SUMIF(Sales[RegionStoretype],Sales[[#This Row],[RegionStoretype]],Sales[YoY_SSF])/Sales[[#This Row],[Region_TypeCount]]</f>
        <v>58.393757732919049</v>
      </c>
    </row>
    <row r="5796" spans="1:16" x14ac:dyDescent="0.25">
      <c r="A5796" s="1">
        <v>43140</v>
      </c>
      <c r="B5796">
        <v>13</v>
      </c>
      <c r="C5796">
        <v>9</v>
      </c>
      <c r="D5796">
        <v>9517.851999999999</v>
      </c>
      <c r="E5796">
        <f>INDEX(Stores[region],MATCH(Sales[[#This Row],[store_no]],Stores[store_no],0))</f>
        <v>3</v>
      </c>
      <c r="F5796" t="str">
        <f>INDEX(Stores[storetype],MATCH(Sales[[#This Row],[store_no]],Stores[store_no],0))</f>
        <v>A</v>
      </c>
      <c r="G5796" t="str">
        <f>INDEX(Stores[location_city],MATCH(Sales[[#This Row],[store_no]],Stores[store_no],0))</f>
        <v>Overland Park</v>
      </c>
      <c r="H5796" t="str">
        <f>INDEX(Stores[location_state],MATCH(Sales[[#This Row],[store_no]],Stores[store_no],0))</f>
        <v>Kansas</v>
      </c>
      <c r="I5796">
        <f>INDEX(Stores[sqft],MATCH(Sales[[#This Row],[store_no]],Stores[store_no],0))</f>
        <v>201000</v>
      </c>
      <c r="J5796" s="4" t="str">
        <f>INDEX(Departments[dept_name],MATCH(Sales[[#This Row],[dept_no]],Departments[dept_no],0))</f>
        <v>Garden</v>
      </c>
      <c r="K5796" s="4" t="str">
        <f>CONCATENATE(Sales[[#This Row],[region]],Sales[[#This Row],[storetype]])</f>
        <v>3A</v>
      </c>
      <c r="L5796" s="4">
        <f>INDEX(RegionStoreCount[Store Count],MATCH(Sales[[#This Row],[RegionStoretype]],RegionStoreCount[Region/Type],0))</f>
        <v>9</v>
      </c>
      <c r="M5796" s="4">
        <f>AND(Sales[[#This Row],[date]]&lt;=TY_YTDMax,Sales[[#This Row],[date]]&gt;=TY_YTDMin)*Sales[[#This Row],[sales]]</f>
        <v>9517.851999999999</v>
      </c>
      <c r="N5796" s="4">
        <f>AND(Sales[[#This Row],[date]]&lt;=LY_YTDMax,Sales[[#This Row],[date]]&gt;=LY_YTDMin)*Sales[[#This Row],[sales]]</f>
        <v>0</v>
      </c>
      <c r="O5796" s="4">
        <f>AND(Sales[[#This Row],[date]]&gt;=YoY_Min,Sales[[#This Row],[date]]&lt;=TY_YTDMax)*(Sales[[#This Row],[sales]]/Sales[[#This Row],[sqft]])</f>
        <v>4.7352497512437808E-2</v>
      </c>
      <c r="P5796" s="4">
        <f>SUMIF(Sales[RegionStoretype],Sales[[#This Row],[RegionStoretype]],Sales[YoY_SSF])/Sales[[#This Row],[Region_TypeCount]]</f>
        <v>53.603836561720975</v>
      </c>
    </row>
    <row r="5797" spans="1:16" x14ac:dyDescent="0.25">
      <c r="A5797" s="1">
        <v>43140</v>
      </c>
      <c r="B5797">
        <v>13</v>
      </c>
      <c r="C5797">
        <v>17</v>
      </c>
      <c r="D5797">
        <v>115758.51979999999</v>
      </c>
      <c r="E5797">
        <f>INDEX(Stores[region],MATCH(Sales[[#This Row],[store_no]],Stores[store_no],0))</f>
        <v>3</v>
      </c>
      <c r="F5797" t="str">
        <f>INDEX(Stores[storetype],MATCH(Sales[[#This Row],[store_no]],Stores[store_no],0))</f>
        <v>A</v>
      </c>
      <c r="G5797" t="str">
        <f>INDEX(Stores[location_city],MATCH(Sales[[#This Row],[store_no]],Stores[store_no],0))</f>
        <v>Overland Park</v>
      </c>
      <c r="H5797" t="str">
        <f>INDEX(Stores[location_state],MATCH(Sales[[#This Row],[store_no]],Stores[store_no],0))</f>
        <v>Kansas</v>
      </c>
      <c r="I5797">
        <f>INDEX(Stores[sqft],MATCH(Sales[[#This Row],[store_no]],Stores[store_no],0))</f>
        <v>201000</v>
      </c>
      <c r="J5797" s="4" t="str">
        <f>INDEX(Departments[dept_name],MATCH(Sales[[#This Row],[dept_no]],Departments[dept_no],0))</f>
        <v>Shoes</v>
      </c>
      <c r="K5797" s="4" t="str">
        <f>CONCATENATE(Sales[[#This Row],[region]],Sales[[#This Row],[storetype]])</f>
        <v>3A</v>
      </c>
      <c r="L5797" s="4">
        <f>INDEX(RegionStoreCount[Store Count],MATCH(Sales[[#This Row],[RegionStoretype]],RegionStoreCount[Region/Type],0))</f>
        <v>9</v>
      </c>
      <c r="M5797" s="4">
        <f>AND(Sales[[#This Row],[date]]&lt;=TY_YTDMax,Sales[[#This Row],[date]]&gt;=TY_YTDMin)*Sales[[#This Row],[sales]]</f>
        <v>115758.51979999999</v>
      </c>
      <c r="N5797" s="4">
        <f>AND(Sales[[#This Row],[date]]&lt;=LY_YTDMax,Sales[[#This Row],[date]]&gt;=LY_YTDMin)*Sales[[#This Row],[sales]]</f>
        <v>0</v>
      </c>
      <c r="O5797" s="4">
        <f>AND(Sales[[#This Row],[date]]&gt;=YoY_Min,Sales[[#This Row],[date]]&lt;=TY_YTDMax)*(Sales[[#This Row],[sales]]/Sales[[#This Row],[sqft]])</f>
        <v>0.57591303383084569</v>
      </c>
      <c r="P5797" s="4">
        <f>SUMIF(Sales[RegionStoretype],Sales[[#This Row],[RegionStoretype]],Sales[YoY_SSF])/Sales[[#This Row],[Region_TypeCount]]</f>
        <v>53.603836561720975</v>
      </c>
    </row>
    <row r="5798" spans="1:16" x14ac:dyDescent="0.25">
      <c r="A5798" s="1">
        <v>43140</v>
      </c>
      <c r="B5798">
        <v>14</v>
      </c>
      <c r="C5798">
        <v>14</v>
      </c>
      <c r="D5798">
        <v>27603.112800000003</v>
      </c>
      <c r="E5798">
        <f>INDEX(Stores[region],MATCH(Sales[[#This Row],[store_no]],Stores[store_no],0))</f>
        <v>3</v>
      </c>
      <c r="F5798" t="str">
        <f>INDEX(Stores[storetype],MATCH(Sales[[#This Row],[store_no]],Stores[store_no],0))</f>
        <v>A</v>
      </c>
      <c r="G5798" t="str">
        <f>INDEX(Stores[location_city],MATCH(Sales[[#This Row],[store_no]],Stores[store_no],0))</f>
        <v>Bismarck</v>
      </c>
      <c r="H5798" t="str">
        <f>INDEX(Stores[location_state],MATCH(Sales[[#This Row],[store_no]],Stores[store_no],0))</f>
        <v>North Dakota</v>
      </c>
      <c r="I5798">
        <f>INDEX(Stores[sqft],MATCH(Sales[[#This Row],[store_no]],Stores[store_no],0))</f>
        <v>96400</v>
      </c>
      <c r="J5798" s="4" t="str">
        <f>INDEX(Departments[dept_name],MATCH(Sales[[#This Row],[dept_no]],Departments[dept_no],0))</f>
        <v>Movies</v>
      </c>
      <c r="K5798" s="4" t="str">
        <f>CONCATENATE(Sales[[#This Row],[region]],Sales[[#This Row],[storetype]])</f>
        <v>3A</v>
      </c>
      <c r="L5798" s="4">
        <f>INDEX(RegionStoreCount[Store Count],MATCH(Sales[[#This Row],[RegionStoretype]],RegionStoreCount[Region/Type],0))</f>
        <v>9</v>
      </c>
      <c r="M5798" s="4">
        <f>AND(Sales[[#This Row],[date]]&lt;=TY_YTDMax,Sales[[#This Row],[date]]&gt;=TY_YTDMin)*Sales[[#This Row],[sales]]</f>
        <v>27603.112800000003</v>
      </c>
      <c r="N5798" s="4">
        <f>AND(Sales[[#This Row],[date]]&lt;=LY_YTDMax,Sales[[#This Row],[date]]&gt;=LY_YTDMin)*Sales[[#This Row],[sales]]</f>
        <v>0</v>
      </c>
      <c r="O5798" s="4">
        <f>AND(Sales[[#This Row],[date]]&gt;=YoY_Min,Sales[[#This Row],[date]]&lt;=TY_YTDMax)*(Sales[[#This Row],[sales]]/Sales[[#This Row],[sqft]])</f>
        <v>0.2863393443983403</v>
      </c>
      <c r="P5798" s="4">
        <f>SUMIF(Sales[RegionStoretype],Sales[[#This Row],[RegionStoretype]],Sales[YoY_SSF])/Sales[[#This Row],[Region_TypeCount]]</f>
        <v>53.603836561720975</v>
      </c>
    </row>
    <row r="5799" spans="1:16" x14ac:dyDescent="0.25">
      <c r="A5799" s="1">
        <v>43140</v>
      </c>
      <c r="B5799">
        <v>15</v>
      </c>
      <c r="C5799">
        <v>3</v>
      </c>
      <c r="D5799">
        <v>42871.981599999999</v>
      </c>
      <c r="E5799">
        <f>INDEX(Stores[region],MATCH(Sales[[#This Row],[store_no]],Stores[store_no],0))</f>
        <v>2</v>
      </c>
      <c r="F5799" t="str">
        <f>INDEX(Stores[storetype],MATCH(Sales[[#This Row],[store_no]],Stores[store_no],0))</f>
        <v>B</v>
      </c>
      <c r="G5799" t="str">
        <f>INDEX(Stores[location_city],MATCH(Sales[[#This Row],[store_no]],Stores[store_no],0))</f>
        <v>Rochester</v>
      </c>
      <c r="H5799" t="str">
        <f>INDEX(Stores[location_state],MATCH(Sales[[#This Row],[store_no]],Stores[store_no],0))</f>
        <v>Minnesota</v>
      </c>
      <c r="I5799">
        <f>INDEX(Stores[sqft],MATCH(Sales[[#This Row],[store_no]],Stores[store_no],0))</f>
        <v>128100</v>
      </c>
      <c r="J5799" s="4" t="str">
        <f>INDEX(Departments[dept_name],MATCH(Sales[[#This Row],[dept_no]],Departments[dept_no],0))</f>
        <v>Beauty</v>
      </c>
      <c r="K5799" s="4" t="str">
        <f>CONCATENATE(Sales[[#This Row],[region]],Sales[[#This Row],[storetype]])</f>
        <v>2B</v>
      </c>
      <c r="L5799" s="4">
        <f>INDEX(RegionStoreCount[Store Count],MATCH(Sales[[#This Row],[RegionStoretype]],RegionStoreCount[Region/Type],0))</f>
        <v>6</v>
      </c>
      <c r="M5799" s="4">
        <f>AND(Sales[[#This Row],[date]]&lt;=TY_YTDMax,Sales[[#This Row],[date]]&gt;=TY_YTDMin)*Sales[[#This Row],[sales]]</f>
        <v>42871.981599999999</v>
      </c>
      <c r="N5799" s="4">
        <f>AND(Sales[[#This Row],[date]]&lt;=LY_YTDMax,Sales[[#This Row],[date]]&gt;=LY_YTDMin)*Sales[[#This Row],[sales]]</f>
        <v>0</v>
      </c>
      <c r="O5799" s="4">
        <f>AND(Sales[[#This Row],[date]]&gt;=YoY_Min,Sales[[#This Row],[date]]&lt;=TY_YTDMax)*(Sales[[#This Row],[sales]]/Sales[[#This Row],[sqft]])</f>
        <v>0.33467589071038251</v>
      </c>
      <c r="P5799" s="4">
        <f>SUMIF(Sales[RegionStoretype],Sales[[#This Row],[RegionStoretype]],Sales[YoY_SSF])/Sales[[#This Row],[Region_TypeCount]]</f>
        <v>58.393757732919049</v>
      </c>
    </row>
    <row r="5800" spans="1:16" x14ac:dyDescent="0.25">
      <c r="A5800" s="1">
        <v>43140</v>
      </c>
      <c r="B5800">
        <v>15</v>
      </c>
      <c r="C5800">
        <v>15</v>
      </c>
      <c r="D5800">
        <v>23242.654099999996</v>
      </c>
      <c r="E5800">
        <f>INDEX(Stores[region],MATCH(Sales[[#This Row],[store_no]],Stores[store_no],0))</f>
        <v>2</v>
      </c>
      <c r="F5800" t="str">
        <f>INDEX(Stores[storetype],MATCH(Sales[[#This Row],[store_no]],Stores[store_no],0))</f>
        <v>B</v>
      </c>
      <c r="G5800" t="str">
        <f>INDEX(Stores[location_city],MATCH(Sales[[#This Row],[store_no]],Stores[store_no],0))</f>
        <v>Rochester</v>
      </c>
      <c r="H5800" t="str">
        <f>INDEX(Stores[location_state],MATCH(Sales[[#This Row],[store_no]],Stores[store_no],0))</f>
        <v>Minnesota</v>
      </c>
      <c r="I5800">
        <f>INDEX(Stores[sqft],MATCH(Sales[[#This Row],[store_no]],Stores[store_no],0))</f>
        <v>128100</v>
      </c>
      <c r="J5800" s="4" t="str">
        <f>INDEX(Departments[dept_name],MATCH(Sales[[#This Row],[dept_no]],Departments[dept_no],0))</f>
        <v>Music</v>
      </c>
      <c r="K5800" s="4" t="str">
        <f>CONCATENATE(Sales[[#This Row],[region]],Sales[[#This Row],[storetype]])</f>
        <v>2B</v>
      </c>
      <c r="L5800" s="4">
        <f>INDEX(RegionStoreCount[Store Count],MATCH(Sales[[#This Row],[RegionStoretype]],RegionStoreCount[Region/Type],0))</f>
        <v>6</v>
      </c>
      <c r="M5800" s="4">
        <f>AND(Sales[[#This Row],[date]]&lt;=TY_YTDMax,Sales[[#This Row],[date]]&gt;=TY_YTDMin)*Sales[[#This Row],[sales]]</f>
        <v>23242.654099999996</v>
      </c>
      <c r="N5800" s="4">
        <f>AND(Sales[[#This Row],[date]]&lt;=LY_YTDMax,Sales[[#This Row],[date]]&gt;=LY_YTDMin)*Sales[[#This Row],[sales]]</f>
        <v>0</v>
      </c>
      <c r="O5800" s="4">
        <f>AND(Sales[[#This Row],[date]]&gt;=YoY_Min,Sales[[#This Row],[date]]&lt;=TY_YTDMax)*(Sales[[#This Row],[sales]]/Sales[[#This Row],[sqft]])</f>
        <v>0.1814414839968774</v>
      </c>
      <c r="P5800" s="4">
        <f>SUMIF(Sales[RegionStoretype],Sales[[#This Row],[RegionStoretype]],Sales[YoY_SSF])/Sales[[#This Row],[Region_TypeCount]]</f>
        <v>58.393757732919049</v>
      </c>
    </row>
    <row r="5801" spans="1:16" x14ac:dyDescent="0.25">
      <c r="A5801" s="1">
        <v>43140</v>
      </c>
      <c r="B5801">
        <v>15</v>
      </c>
      <c r="C5801">
        <v>16</v>
      </c>
      <c r="D5801">
        <v>158519.18220000004</v>
      </c>
      <c r="E5801">
        <f>INDEX(Stores[region],MATCH(Sales[[#This Row],[store_no]],Stores[store_no],0))</f>
        <v>2</v>
      </c>
      <c r="F5801" t="str">
        <f>INDEX(Stores[storetype],MATCH(Sales[[#This Row],[store_no]],Stores[store_no],0))</f>
        <v>B</v>
      </c>
      <c r="G5801" t="str">
        <f>INDEX(Stores[location_city],MATCH(Sales[[#This Row],[store_no]],Stores[store_no],0))</f>
        <v>Rochester</v>
      </c>
      <c r="H5801" t="str">
        <f>INDEX(Stores[location_state],MATCH(Sales[[#This Row],[store_no]],Stores[store_no],0))</f>
        <v>Minnesota</v>
      </c>
      <c r="I5801">
        <f>INDEX(Stores[sqft],MATCH(Sales[[#This Row],[store_no]],Stores[store_no],0))</f>
        <v>128100</v>
      </c>
      <c r="J5801" s="4" t="str">
        <f>INDEX(Departments[dept_name],MATCH(Sales[[#This Row],[dept_no]],Departments[dept_no],0))</f>
        <v>Outdoors</v>
      </c>
      <c r="K5801" s="4" t="str">
        <f>CONCATENATE(Sales[[#This Row],[region]],Sales[[#This Row],[storetype]])</f>
        <v>2B</v>
      </c>
      <c r="L5801" s="4">
        <f>INDEX(RegionStoreCount[Store Count],MATCH(Sales[[#This Row],[RegionStoretype]],RegionStoreCount[Region/Type],0))</f>
        <v>6</v>
      </c>
      <c r="M5801" s="4">
        <f>AND(Sales[[#This Row],[date]]&lt;=TY_YTDMax,Sales[[#This Row],[date]]&gt;=TY_YTDMin)*Sales[[#This Row],[sales]]</f>
        <v>158519.18220000004</v>
      </c>
      <c r="N5801" s="4">
        <f>AND(Sales[[#This Row],[date]]&lt;=LY_YTDMax,Sales[[#This Row],[date]]&gt;=LY_YTDMin)*Sales[[#This Row],[sales]]</f>
        <v>0</v>
      </c>
      <c r="O5801" s="4">
        <f>AND(Sales[[#This Row],[date]]&gt;=YoY_Min,Sales[[#This Row],[date]]&lt;=TY_YTDMax)*(Sales[[#This Row],[sales]]/Sales[[#This Row],[sqft]])</f>
        <v>1.237464341920375</v>
      </c>
      <c r="P5801" s="4">
        <f>SUMIF(Sales[RegionStoretype],Sales[[#This Row],[RegionStoretype]],Sales[YoY_SSF])/Sales[[#This Row],[Region_TypeCount]]</f>
        <v>58.393757732919049</v>
      </c>
    </row>
    <row r="5802" spans="1:16" x14ac:dyDescent="0.25">
      <c r="A5802" s="1">
        <v>43140</v>
      </c>
      <c r="B5802">
        <v>16</v>
      </c>
      <c r="C5802">
        <v>7</v>
      </c>
      <c r="D5802">
        <v>25748.650699999998</v>
      </c>
      <c r="E5802">
        <f>INDEX(Stores[region],MATCH(Sales[[#This Row],[store_no]],Stores[store_no],0))</f>
        <v>2</v>
      </c>
      <c r="F5802" t="str">
        <f>INDEX(Stores[storetype],MATCH(Sales[[#This Row],[store_no]],Stores[store_no],0))</f>
        <v>B</v>
      </c>
      <c r="G5802" t="str">
        <f>INDEX(Stores[location_city],MATCH(Sales[[#This Row],[store_no]],Stores[store_no],0))</f>
        <v>Saint Paul</v>
      </c>
      <c r="H5802" t="str">
        <f>INDEX(Stores[location_state],MATCH(Sales[[#This Row],[store_no]],Stores[store_no],0))</f>
        <v>Minnesota</v>
      </c>
      <c r="I5802">
        <f>INDEX(Stores[sqft],MATCH(Sales[[#This Row],[store_no]],Stores[store_no],0))</f>
        <v>180400</v>
      </c>
      <c r="J5802" s="4" t="str">
        <f>INDEX(Departments[dept_name],MATCH(Sales[[#This Row],[dept_no]],Departments[dept_no],0))</f>
        <v>Electronics</v>
      </c>
      <c r="K5802" s="4" t="str">
        <f>CONCATENATE(Sales[[#This Row],[region]],Sales[[#This Row],[storetype]])</f>
        <v>2B</v>
      </c>
      <c r="L5802" s="4">
        <f>INDEX(RegionStoreCount[Store Count],MATCH(Sales[[#This Row],[RegionStoretype]],RegionStoreCount[Region/Type],0))</f>
        <v>6</v>
      </c>
      <c r="M5802" s="4">
        <f>AND(Sales[[#This Row],[date]]&lt;=TY_YTDMax,Sales[[#This Row],[date]]&gt;=TY_YTDMin)*Sales[[#This Row],[sales]]</f>
        <v>25748.650699999998</v>
      </c>
      <c r="N5802" s="4">
        <f>AND(Sales[[#This Row],[date]]&lt;=LY_YTDMax,Sales[[#This Row],[date]]&gt;=LY_YTDMin)*Sales[[#This Row],[sales]]</f>
        <v>0</v>
      </c>
      <c r="O5802" s="4">
        <f>AND(Sales[[#This Row],[date]]&gt;=YoY_Min,Sales[[#This Row],[date]]&lt;=TY_YTDMax)*(Sales[[#This Row],[sales]]/Sales[[#This Row],[sqft]])</f>
        <v>0.14273087971175166</v>
      </c>
      <c r="P5802" s="4">
        <f>SUMIF(Sales[RegionStoretype],Sales[[#This Row],[RegionStoretype]],Sales[YoY_SSF])/Sales[[#This Row],[Region_TypeCount]]</f>
        <v>58.393757732919049</v>
      </c>
    </row>
    <row r="5803" spans="1:16" x14ac:dyDescent="0.25">
      <c r="A5803" s="1">
        <v>43140</v>
      </c>
      <c r="B5803">
        <v>16</v>
      </c>
      <c r="C5803">
        <v>13</v>
      </c>
      <c r="D5803">
        <v>72460.197199999995</v>
      </c>
      <c r="E5803">
        <f>INDEX(Stores[region],MATCH(Sales[[#This Row],[store_no]],Stores[store_no],0))</f>
        <v>2</v>
      </c>
      <c r="F5803" t="str">
        <f>INDEX(Stores[storetype],MATCH(Sales[[#This Row],[store_no]],Stores[store_no],0))</f>
        <v>B</v>
      </c>
      <c r="G5803" t="str">
        <f>INDEX(Stores[location_city],MATCH(Sales[[#This Row],[store_no]],Stores[store_no],0))</f>
        <v>Saint Paul</v>
      </c>
      <c r="H5803" t="str">
        <f>INDEX(Stores[location_state],MATCH(Sales[[#This Row],[store_no]],Stores[store_no],0))</f>
        <v>Minnesota</v>
      </c>
      <c r="I5803">
        <f>INDEX(Stores[sqft],MATCH(Sales[[#This Row],[store_no]],Stores[store_no],0))</f>
        <v>180400</v>
      </c>
      <c r="J5803" s="4" t="str">
        <f>INDEX(Departments[dept_name],MATCH(Sales[[#This Row],[dept_no]],Departments[dept_no],0))</f>
        <v>Kids</v>
      </c>
      <c r="K5803" s="4" t="str">
        <f>CONCATENATE(Sales[[#This Row],[region]],Sales[[#This Row],[storetype]])</f>
        <v>2B</v>
      </c>
      <c r="L5803" s="4">
        <f>INDEX(RegionStoreCount[Store Count],MATCH(Sales[[#This Row],[RegionStoretype]],RegionStoreCount[Region/Type],0))</f>
        <v>6</v>
      </c>
      <c r="M5803" s="4">
        <f>AND(Sales[[#This Row],[date]]&lt;=TY_YTDMax,Sales[[#This Row],[date]]&gt;=TY_YTDMin)*Sales[[#This Row],[sales]]</f>
        <v>72460.197199999995</v>
      </c>
      <c r="N5803" s="4">
        <f>AND(Sales[[#This Row],[date]]&lt;=LY_YTDMax,Sales[[#This Row],[date]]&gt;=LY_YTDMin)*Sales[[#This Row],[sales]]</f>
        <v>0</v>
      </c>
      <c r="O5803" s="4">
        <f>AND(Sales[[#This Row],[date]]&gt;=YoY_Min,Sales[[#This Row],[date]]&lt;=TY_YTDMax)*(Sales[[#This Row],[sales]]/Sales[[#This Row],[sqft]])</f>
        <v>0.4016640643015521</v>
      </c>
      <c r="P5803" s="4">
        <f>SUMIF(Sales[RegionStoretype],Sales[[#This Row],[RegionStoretype]],Sales[YoY_SSF])/Sales[[#This Row],[Region_TypeCount]]</f>
        <v>58.393757732919049</v>
      </c>
    </row>
    <row r="5804" spans="1:16" x14ac:dyDescent="0.25">
      <c r="A5804" s="1">
        <v>43140</v>
      </c>
      <c r="B5804">
        <v>16</v>
      </c>
      <c r="C5804">
        <v>16</v>
      </c>
      <c r="D5804">
        <v>115994.27200000001</v>
      </c>
      <c r="E5804">
        <f>INDEX(Stores[region],MATCH(Sales[[#This Row],[store_no]],Stores[store_no],0))</f>
        <v>2</v>
      </c>
      <c r="F5804" t="str">
        <f>INDEX(Stores[storetype],MATCH(Sales[[#This Row],[store_no]],Stores[store_no],0))</f>
        <v>B</v>
      </c>
      <c r="G5804" t="str">
        <f>INDEX(Stores[location_city],MATCH(Sales[[#This Row],[store_no]],Stores[store_no],0))</f>
        <v>Saint Paul</v>
      </c>
      <c r="H5804" t="str">
        <f>INDEX(Stores[location_state],MATCH(Sales[[#This Row],[store_no]],Stores[store_no],0))</f>
        <v>Minnesota</v>
      </c>
      <c r="I5804">
        <f>INDEX(Stores[sqft],MATCH(Sales[[#This Row],[store_no]],Stores[store_no],0))</f>
        <v>180400</v>
      </c>
      <c r="J5804" s="4" t="str">
        <f>INDEX(Departments[dept_name],MATCH(Sales[[#This Row],[dept_no]],Departments[dept_no],0))</f>
        <v>Outdoors</v>
      </c>
      <c r="K5804" s="4" t="str">
        <f>CONCATENATE(Sales[[#This Row],[region]],Sales[[#This Row],[storetype]])</f>
        <v>2B</v>
      </c>
      <c r="L5804" s="4">
        <f>INDEX(RegionStoreCount[Store Count],MATCH(Sales[[#This Row],[RegionStoretype]],RegionStoreCount[Region/Type],0))</f>
        <v>6</v>
      </c>
      <c r="M5804" s="4">
        <f>AND(Sales[[#This Row],[date]]&lt;=TY_YTDMax,Sales[[#This Row],[date]]&gt;=TY_YTDMin)*Sales[[#This Row],[sales]]</f>
        <v>115994.27200000001</v>
      </c>
      <c r="N5804" s="4">
        <f>AND(Sales[[#This Row],[date]]&lt;=LY_YTDMax,Sales[[#This Row],[date]]&gt;=LY_YTDMin)*Sales[[#This Row],[sales]]</f>
        <v>0</v>
      </c>
      <c r="O5804" s="4">
        <f>AND(Sales[[#This Row],[date]]&gt;=YoY_Min,Sales[[#This Row],[date]]&lt;=TY_YTDMax)*(Sales[[#This Row],[sales]]/Sales[[#This Row],[sqft]])</f>
        <v>0.6429837694013304</v>
      </c>
      <c r="P5804" s="4">
        <f>SUMIF(Sales[RegionStoretype],Sales[[#This Row],[RegionStoretype]],Sales[YoY_SSF])/Sales[[#This Row],[Region_TypeCount]]</f>
        <v>58.393757732919049</v>
      </c>
    </row>
    <row r="5805" spans="1:16" x14ac:dyDescent="0.25">
      <c r="A5805" s="1">
        <v>43140</v>
      </c>
      <c r="B5805">
        <v>16</v>
      </c>
      <c r="C5805">
        <v>18</v>
      </c>
      <c r="D5805">
        <v>205413.43319999997</v>
      </c>
      <c r="E5805">
        <f>INDEX(Stores[region],MATCH(Sales[[#This Row],[store_no]],Stores[store_no],0))</f>
        <v>2</v>
      </c>
      <c r="F5805" t="str">
        <f>INDEX(Stores[storetype],MATCH(Sales[[#This Row],[store_no]],Stores[store_no],0))</f>
        <v>B</v>
      </c>
      <c r="G5805" t="str">
        <f>INDEX(Stores[location_city],MATCH(Sales[[#This Row],[store_no]],Stores[store_no],0))</f>
        <v>Saint Paul</v>
      </c>
      <c r="H5805" t="str">
        <f>INDEX(Stores[location_state],MATCH(Sales[[#This Row],[store_no]],Stores[store_no],0))</f>
        <v>Minnesota</v>
      </c>
      <c r="I5805">
        <f>INDEX(Stores[sqft],MATCH(Sales[[#This Row],[store_no]],Stores[store_no],0))</f>
        <v>180400</v>
      </c>
      <c r="J5805" s="4" t="str">
        <f>INDEX(Departments[dept_name],MATCH(Sales[[#This Row],[dept_no]],Departments[dept_no],0))</f>
        <v>Sports</v>
      </c>
      <c r="K5805" s="4" t="str">
        <f>CONCATENATE(Sales[[#This Row],[region]],Sales[[#This Row],[storetype]])</f>
        <v>2B</v>
      </c>
      <c r="L5805" s="4">
        <f>INDEX(RegionStoreCount[Store Count],MATCH(Sales[[#This Row],[RegionStoretype]],RegionStoreCount[Region/Type],0))</f>
        <v>6</v>
      </c>
      <c r="M5805" s="4">
        <f>AND(Sales[[#This Row],[date]]&lt;=TY_YTDMax,Sales[[#This Row],[date]]&gt;=TY_YTDMin)*Sales[[#This Row],[sales]]</f>
        <v>205413.43319999997</v>
      </c>
      <c r="N5805" s="4">
        <f>AND(Sales[[#This Row],[date]]&lt;=LY_YTDMax,Sales[[#This Row],[date]]&gt;=LY_YTDMin)*Sales[[#This Row],[sales]]</f>
        <v>0</v>
      </c>
      <c r="O5805" s="4">
        <f>AND(Sales[[#This Row],[date]]&gt;=YoY_Min,Sales[[#This Row],[date]]&lt;=TY_YTDMax)*(Sales[[#This Row],[sales]]/Sales[[#This Row],[sqft]])</f>
        <v>1.1386553946784921</v>
      </c>
      <c r="P5805" s="4">
        <f>SUMIF(Sales[RegionStoretype],Sales[[#This Row],[RegionStoretype]],Sales[YoY_SSF])/Sales[[#This Row],[Region_TypeCount]]</f>
        <v>58.393757732919049</v>
      </c>
    </row>
    <row r="5806" spans="1:16" x14ac:dyDescent="0.25">
      <c r="A5806" s="1">
        <v>43140</v>
      </c>
      <c r="B5806">
        <v>17</v>
      </c>
      <c r="C5806">
        <v>8</v>
      </c>
      <c r="D5806">
        <v>62681.057499999995</v>
      </c>
      <c r="E5806">
        <f>INDEX(Stores[region],MATCH(Sales[[#This Row],[store_no]],Stores[store_no],0))</f>
        <v>3</v>
      </c>
      <c r="F5806" t="str">
        <f>INDEX(Stores[storetype],MATCH(Sales[[#This Row],[store_no]],Stores[store_no],0))</f>
        <v>B</v>
      </c>
      <c r="G5806" t="str">
        <f>INDEX(Stores[location_city],MATCH(Sales[[#This Row],[store_no]],Stores[store_no],0))</f>
        <v>Fargo</v>
      </c>
      <c r="H5806" t="str">
        <f>INDEX(Stores[location_state],MATCH(Sales[[#This Row],[store_no]],Stores[store_no],0))</f>
        <v>North Dakota</v>
      </c>
      <c r="I5806">
        <f>INDEX(Stores[sqft],MATCH(Sales[[#This Row],[store_no]],Stores[store_no],0))</f>
        <v>211600</v>
      </c>
      <c r="J5806" s="4" t="str">
        <f>INDEX(Departments[dept_name],MATCH(Sales[[#This Row],[dept_no]],Departments[dept_no],0))</f>
        <v>Games</v>
      </c>
      <c r="K5806" s="4" t="str">
        <f>CONCATENATE(Sales[[#This Row],[region]],Sales[[#This Row],[storetype]])</f>
        <v>3B</v>
      </c>
      <c r="L5806" s="4">
        <f>INDEX(RegionStoreCount[Store Count],MATCH(Sales[[#This Row],[RegionStoretype]],RegionStoreCount[Region/Type],0))</f>
        <v>4</v>
      </c>
      <c r="M5806" s="4">
        <f>AND(Sales[[#This Row],[date]]&lt;=TY_YTDMax,Sales[[#This Row],[date]]&gt;=TY_YTDMin)*Sales[[#This Row],[sales]]</f>
        <v>62681.057499999995</v>
      </c>
      <c r="N5806" s="4">
        <f>AND(Sales[[#This Row],[date]]&lt;=LY_YTDMax,Sales[[#This Row],[date]]&gt;=LY_YTDMin)*Sales[[#This Row],[sales]]</f>
        <v>0</v>
      </c>
      <c r="O5806" s="4">
        <f>AND(Sales[[#This Row],[date]]&gt;=YoY_Min,Sales[[#This Row],[date]]&lt;=TY_YTDMax)*(Sales[[#This Row],[sales]]/Sales[[#This Row],[sqft]])</f>
        <v>0.29622427930056711</v>
      </c>
      <c r="P5806" s="4">
        <f>SUMIF(Sales[RegionStoretype],Sales[[#This Row],[RegionStoretype]],Sales[YoY_SSF])/Sales[[#This Row],[Region_TypeCount]]</f>
        <v>58.312187288105562</v>
      </c>
    </row>
    <row r="5807" spans="1:16" x14ac:dyDescent="0.25">
      <c r="A5807" s="1">
        <v>43140</v>
      </c>
      <c r="B5807">
        <v>17</v>
      </c>
      <c r="C5807">
        <v>10</v>
      </c>
      <c r="D5807">
        <v>25413.912700000001</v>
      </c>
      <c r="E5807">
        <f>INDEX(Stores[region],MATCH(Sales[[#This Row],[store_no]],Stores[store_no],0))</f>
        <v>3</v>
      </c>
      <c r="F5807" t="str">
        <f>INDEX(Stores[storetype],MATCH(Sales[[#This Row],[store_no]],Stores[store_no],0))</f>
        <v>B</v>
      </c>
      <c r="G5807" t="str">
        <f>INDEX(Stores[location_city],MATCH(Sales[[#This Row],[store_no]],Stores[store_no],0))</f>
        <v>Fargo</v>
      </c>
      <c r="H5807" t="str">
        <f>INDEX(Stores[location_state],MATCH(Sales[[#This Row],[store_no]],Stores[store_no],0))</f>
        <v>North Dakota</v>
      </c>
      <c r="I5807">
        <f>INDEX(Stores[sqft],MATCH(Sales[[#This Row],[store_no]],Stores[store_no],0))</f>
        <v>211600</v>
      </c>
      <c r="J5807" s="4" t="str">
        <f>INDEX(Departments[dept_name],MATCH(Sales[[#This Row],[dept_no]],Departments[dept_no],0))</f>
        <v>Health</v>
      </c>
      <c r="K5807" s="4" t="str">
        <f>CONCATENATE(Sales[[#This Row],[region]],Sales[[#This Row],[storetype]])</f>
        <v>3B</v>
      </c>
      <c r="L5807" s="4">
        <f>INDEX(RegionStoreCount[Store Count],MATCH(Sales[[#This Row],[RegionStoretype]],RegionStoreCount[Region/Type],0))</f>
        <v>4</v>
      </c>
      <c r="M5807" s="4">
        <f>AND(Sales[[#This Row],[date]]&lt;=TY_YTDMax,Sales[[#This Row],[date]]&gt;=TY_YTDMin)*Sales[[#This Row],[sales]]</f>
        <v>25413.912700000001</v>
      </c>
      <c r="N5807" s="4">
        <f>AND(Sales[[#This Row],[date]]&lt;=LY_YTDMax,Sales[[#This Row],[date]]&gt;=LY_YTDMin)*Sales[[#This Row],[sales]]</f>
        <v>0</v>
      </c>
      <c r="O5807" s="4">
        <f>AND(Sales[[#This Row],[date]]&gt;=YoY_Min,Sales[[#This Row],[date]]&lt;=TY_YTDMax)*(Sales[[#This Row],[sales]]/Sales[[#This Row],[sqft]])</f>
        <v>0.12010355718336484</v>
      </c>
      <c r="P5807" s="4">
        <f>SUMIF(Sales[RegionStoretype],Sales[[#This Row],[RegionStoretype]],Sales[YoY_SSF])/Sales[[#This Row],[Region_TypeCount]]</f>
        <v>58.312187288105562</v>
      </c>
    </row>
    <row r="5808" spans="1:16" x14ac:dyDescent="0.25">
      <c r="A5808" s="1">
        <v>43140</v>
      </c>
      <c r="B5808">
        <v>18</v>
      </c>
      <c r="C5808">
        <v>2</v>
      </c>
      <c r="D5808">
        <v>79621.804399999994</v>
      </c>
      <c r="E5808">
        <f>INDEX(Stores[region],MATCH(Sales[[#This Row],[store_no]],Stores[store_no],0))</f>
        <v>2</v>
      </c>
      <c r="F5808" t="str">
        <f>INDEX(Stores[storetype],MATCH(Sales[[#This Row],[store_no]],Stores[store_no],0))</f>
        <v>B</v>
      </c>
      <c r="G5808" t="str">
        <f>INDEX(Stores[location_city],MATCH(Sales[[#This Row],[store_no]],Stores[store_no],0))</f>
        <v>Chicago</v>
      </c>
      <c r="H5808" t="str">
        <f>INDEX(Stores[location_state],MATCH(Sales[[#This Row],[store_no]],Stores[store_no],0))</f>
        <v>Illinois</v>
      </c>
      <c r="I5808">
        <f>INDEX(Stores[sqft],MATCH(Sales[[#This Row],[store_no]],Stores[store_no],0))</f>
        <v>120700</v>
      </c>
      <c r="J5808" s="4" t="str">
        <f>INDEX(Departments[dept_name],MATCH(Sales[[#This Row],[dept_no]],Departments[dept_no],0))</f>
        <v>Baby</v>
      </c>
      <c r="K5808" s="4" t="str">
        <f>CONCATENATE(Sales[[#This Row],[region]],Sales[[#This Row],[storetype]])</f>
        <v>2B</v>
      </c>
      <c r="L5808" s="4">
        <f>INDEX(RegionStoreCount[Store Count],MATCH(Sales[[#This Row],[RegionStoretype]],RegionStoreCount[Region/Type],0))</f>
        <v>6</v>
      </c>
      <c r="M5808" s="4">
        <f>AND(Sales[[#This Row],[date]]&lt;=TY_YTDMax,Sales[[#This Row],[date]]&gt;=TY_YTDMin)*Sales[[#This Row],[sales]]</f>
        <v>79621.804399999994</v>
      </c>
      <c r="N5808" s="4">
        <f>AND(Sales[[#This Row],[date]]&lt;=LY_YTDMax,Sales[[#This Row],[date]]&gt;=LY_YTDMin)*Sales[[#This Row],[sales]]</f>
        <v>0</v>
      </c>
      <c r="O5808" s="4">
        <f>AND(Sales[[#This Row],[date]]&gt;=YoY_Min,Sales[[#This Row],[date]]&lt;=TY_YTDMax)*(Sales[[#This Row],[sales]]/Sales[[#This Row],[sqft]])</f>
        <v>0.65966697928748963</v>
      </c>
      <c r="P5808" s="4">
        <f>SUMIF(Sales[RegionStoretype],Sales[[#This Row],[RegionStoretype]],Sales[YoY_SSF])/Sales[[#This Row],[Region_TypeCount]]</f>
        <v>58.393757732919049</v>
      </c>
    </row>
    <row r="5809" spans="1:16" x14ac:dyDescent="0.25">
      <c r="A5809" s="1">
        <v>43140</v>
      </c>
      <c r="B5809">
        <v>18</v>
      </c>
      <c r="C5809">
        <v>8</v>
      </c>
      <c r="D5809">
        <v>34859.790800000002</v>
      </c>
      <c r="E5809">
        <f>INDEX(Stores[region],MATCH(Sales[[#This Row],[store_no]],Stores[store_no],0))</f>
        <v>2</v>
      </c>
      <c r="F5809" t="str">
        <f>INDEX(Stores[storetype],MATCH(Sales[[#This Row],[store_no]],Stores[store_no],0))</f>
        <v>B</v>
      </c>
      <c r="G5809" t="str">
        <f>INDEX(Stores[location_city],MATCH(Sales[[#This Row],[store_no]],Stores[store_no],0))</f>
        <v>Chicago</v>
      </c>
      <c r="H5809" t="str">
        <f>INDEX(Stores[location_state],MATCH(Sales[[#This Row],[store_no]],Stores[store_no],0))</f>
        <v>Illinois</v>
      </c>
      <c r="I5809">
        <f>INDEX(Stores[sqft],MATCH(Sales[[#This Row],[store_no]],Stores[store_no],0))</f>
        <v>120700</v>
      </c>
      <c r="J5809" s="4" t="str">
        <f>INDEX(Departments[dept_name],MATCH(Sales[[#This Row],[dept_no]],Departments[dept_no],0))</f>
        <v>Games</v>
      </c>
      <c r="K5809" s="4" t="str">
        <f>CONCATENATE(Sales[[#This Row],[region]],Sales[[#This Row],[storetype]])</f>
        <v>2B</v>
      </c>
      <c r="L5809" s="4">
        <f>INDEX(RegionStoreCount[Store Count],MATCH(Sales[[#This Row],[RegionStoretype]],RegionStoreCount[Region/Type],0))</f>
        <v>6</v>
      </c>
      <c r="M5809" s="4">
        <f>AND(Sales[[#This Row],[date]]&lt;=TY_YTDMax,Sales[[#This Row],[date]]&gt;=TY_YTDMin)*Sales[[#This Row],[sales]]</f>
        <v>34859.790800000002</v>
      </c>
      <c r="N5809" s="4">
        <f>AND(Sales[[#This Row],[date]]&lt;=LY_YTDMax,Sales[[#This Row],[date]]&gt;=LY_YTDMin)*Sales[[#This Row],[sales]]</f>
        <v>0</v>
      </c>
      <c r="O5809" s="4">
        <f>AND(Sales[[#This Row],[date]]&gt;=YoY_Min,Sales[[#This Row],[date]]&lt;=TY_YTDMax)*(Sales[[#This Row],[sales]]/Sales[[#This Row],[sqft]])</f>
        <v>0.28881351118475562</v>
      </c>
      <c r="P5809" s="4">
        <f>SUMIF(Sales[RegionStoretype],Sales[[#This Row],[RegionStoretype]],Sales[YoY_SSF])/Sales[[#This Row],[Region_TypeCount]]</f>
        <v>58.393757732919049</v>
      </c>
    </row>
    <row r="5810" spans="1:16" x14ac:dyDescent="0.25">
      <c r="A5810" s="1">
        <v>43140</v>
      </c>
      <c r="B5810">
        <v>18</v>
      </c>
      <c r="C5810">
        <v>18</v>
      </c>
      <c r="D5810">
        <v>43832.263899999998</v>
      </c>
      <c r="E5810">
        <f>INDEX(Stores[region],MATCH(Sales[[#This Row],[store_no]],Stores[store_no],0))</f>
        <v>2</v>
      </c>
      <c r="F5810" t="str">
        <f>INDEX(Stores[storetype],MATCH(Sales[[#This Row],[store_no]],Stores[store_no],0))</f>
        <v>B</v>
      </c>
      <c r="G5810" t="str">
        <f>INDEX(Stores[location_city],MATCH(Sales[[#This Row],[store_no]],Stores[store_no],0))</f>
        <v>Chicago</v>
      </c>
      <c r="H5810" t="str">
        <f>INDEX(Stores[location_state],MATCH(Sales[[#This Row],[store_no]],Stores[store_no],0))</f>
        <v>Illinois</v>
      </c>
      <c r="I5810">
        <f>INDEX(Stores[sqft],MATCH(Sales[[#This Row],[store_no]],Stores[store_no],0))</f>
        <v>120700</v>
      </c>
      <c r="J5810" s="4" t="str">
        <f>INDEX(Departments[dept_name],MATCH(Sales[[#This Row],[dept_no]],Departments[dept_no],0))</f>
        <v>Sports</v>
      </c>
      <c r="K5810" s="4" t="str">
        <f>CONCATENATE(Sales[[#This Row],[region]],Sales[[#This Row],[storetype]])</f>
        <v>2B</v>
      </c>
      <c r="L5810" s="4">
        <f>INDEX(RegionStoreCount[Store Count],MATCH(Sales[[#This Row],[RegionStoretype]],RegionStoreCount[Region/Type],0))</f>
        <v>6</v>
      </c>
      <c r="M5810" s="4">
        <f>AND(Sales[[#This Row],[date]]&lt;=TY_YTDMax,Sales[[#This Row],[date]]&gt;=TY_YTDMin)*Sales[[#This Row],[sales]]</f>
        <v>43832.263899999998</v>
      </c>
      <c r="N5810" s="4">
        <f>AND(Sales[[#This Row],[date]]&lt;=LY_YTDMax,Sales[[#This Row],[date]]&gt;=LY_YTDMin)*Sales[[#This Row],[sales]]</f>
        <v>0</v>
      </c>
      <c r="O5810" s="4">
        <f>AND(Sales[[#This Row],[date]]&gt;=YoY_Min,Sales[[#This Row],[date]]&lt;=TY_YTDMax)*(Sales[[#This Row],[sales]]/Sales[[#This Row],[sqft]])</f>
        <v>0.36315048798674399</v>
      </c>
      <c r="P5810" s="4">
        <f>SUMIF(Sales[RegionStoretype],Sales[[#This Row],[RegionStoretype]],Sales[YoY_SSF])/Sales[[#This Row],[Region_TypeCount]]</f>
        <v>58.393757732919049</v>
      </c>
    </row>
    <row r="5811" spans="1:16" x14ac:dyDescent="0.25">
      <c r="A5811" s="1">
        <v>43140</v>
      </c>
      <c r="B5811">
        <v>18</v>
      </c>
      <c r="C5811">
        <v>20</v>
      </c>
      <c r="D5811">
        <v>110787.5723</v>
      </c>
      <c r="E5811">
        <f>INDEX(Stores[region],MATCH(Sales[[#This Row],[store_no]],Stores[store_no],0))</f>
        <v>2</v>
      </c>
      <c r="F5811" t="str">
        <f>INDEX(Stores[storetype],MATCH(Sales[[#This Row],[store_no]],Stores[store_no],0))</f>
        <v>B</v>
      </c>
      <c r="G5811" t="str">
        <f>INDEX(Stores[location_city],MATCH(Sales[[#This Row],[store_no]],Stores[store_no],0))</f>
        <v>Chicago</v>
      </c>
      <c r="H5811" t="str">
        <f>INDEX(Stores[location_state],MATCH(Sales[[#This Row],[store_no]],Stores[store_no],0))</f>
        <v>Illinois</v>
      </c>
      <c r="I5811">
        <f>INDEX(Stores[sqft],MATCH(Sales[[#This Row],[store_no]],Stores[store_no],0))</f>
        <v>120700</v>
      </c>
      <c r="J5811" s="4" t="str">
        <f>INDEX(Departments[dept_name],MATCH(Sales[[#This Row],[dept_no]],Departments[dept_no],0))</f>
        <v>Toys</v>
      </c>
      <c r="K5811" s="4" t="str">
        <f>CONCATENATE(Sales[[#This Row],[region]],Sales[[#This Row],[storetype]])</f>
        <v>2B</v>
      </c>
      <c r="L5811" s="4">
        <f>INDEX(RegionStoreCount[Store Count],MATCH(Sales[[#This Row],[RegionStoretype]],RegionStoreCount[Region/Type],0))</f>
        <v>6</v>
      </c>
      <c r="M5811" s="4">
        <f>AND(Sales[[#This Row],[date]]&lt;=TY_YTDMax,Sales[[#This Row],[date]]&gt;=TY_YTDMin)*Sales[[#This Row],[sales]]</f>
        <v>110787.5723</v>
      </c>
      <c r="N5811" s="4">
        <f>AND(Sales[[#This Row],[date]]&lt;=LY_YTDMax,Sales[[#This Row],[date]]&gt;=LY_YTDMin)*Sales[[#This Row],[sales]]</f>
        <v>0</v>
      </c>
      <c r="O5811" s="4">
        <f>AND(Sales[[#This Row],[date]]&gt;=YoY_Min,Sales[[#This Row],[date]]&lt;=TY_YTDMax)*(Sales[[#This Row],[sales]]/Sales[[#This Row],[sqft]])</f>
        <v>0.91787549544324776</v>
      </c>
      <c r="P5811" s="4">
        <f>SUMIF(Sales[RegionStoretype],Sales[[#This Row],[RegionStoretype]],Sales[YoY_SSF])/Sales[[#This Row],[Region_TypeCount]]</f>
        <v>58.393757732919049</v>
      </c>
    </row>
    <row r="5812" spans="1:16" x14ac:dyDescent="0.25">
      <c r="A5812" s="1">
        <v>43140</v>
      </c>
      <c r="B5812">
        <v>19</v>
      </c>
      <c r="C5812">
        <v>6</v>
      </c>
      <c r="D5812">
        <v>40954.865399999995</v>
      </c>
      <c r="E5812">
        <f>INDEX(Stores[region],MATCH(Sales[[#This Row],[store_no]],Stores[store_no],0))</f>
        <v>3</v>
      </c>
      <c r="F5812" t="str">
        <f>INDEX(Stores[storetype],MATCH(Sales[[#This Row],[store_no]],Stores[store_no],0))</f>
        <v>A</v>
      </c>
      <c r="G5812" t="str">
        <f>INDEX(Stores[location_city],MATCH(Sales[[#This Row],[store_no]],Stores[store_no],0))</f>
        <v>Des Moines</v>
      </c>
      <c r="H5812" t="str">
        <f>INDEX(Stores[location_state],MATCH(Sales[[#This Row],[store_no]],Stores[store_no],0))</f>
        <v>Iowa</v>
      </c>
      <c r="I5812">
        <f>INDEX(Stores[sqft],MATCH(Sales[[#This Row],[store_no]],Stores[store_no],0))</f>
        <v>197600</v>
      </c>
      <c r="J5812" s="4" t="str">
        <f>INDEX(Departments[dept_name],MATCH(Sales[[#This Row],[dept_no]],Departments[dept_no],0))</f>
        <v>Computers</v>
      </c>
      <c r="K5812" s="4" t="str">
        <f>CONCATENATE(Sales[[#This Row],[region]],Sales[[#This Row],[storetype]])</f>
        <v>3A</v>
      </c>
      <c r="L5812" s="4">
        <f>INDEX(RegionStoreCount[Store Count],MATCH(Sales[[#This Row],[RegionStoretype]],RegionStoreCount[Region/Type],0))</f>
        <v>9</v>
      </c>
      <c r="M5812" s="4">
        <f>AND(Sales[[#This Row],[date]]&lt;=TY_YTDMax,Sales[[#This Row],[date]]&gt;=TY_YTDMin)*Sales[[#This Row],[sales]]</f>
        <v>40954.865399999995</v>
      </c>
      <c r="N5812" s="4">
        <f>AND(Sales[[#This Row],[date]]&lt;=LY_YTDMax,Sales[[#This Row],[date]]&gt;=LY_YTDMin)*Sales[[#This Row],[sales]]</f>
        <v>0</v>
      </c>
      <c r="O5812" s="4">
        <f>AND(Sales[[#This Row],[date]]&gt;=YoY_Min,Sales[[#This Row],[date]]&lt;=TY_YTDMax)*(Sales[[#This Row],[sales]]/Sales[[#This Row],[sqft]])</f>
        <v>0.20726146457489877</v>
      </c>
      <c r="P5812" s="4">
        <f>SUMIF(Sales[RegionStoretype],Sales[[#This Row],[RegionStoretype]],Sales[YoY_SSF])/Sales[[#This Row],[Region_TypeCount]]</f>
        <v>53.603836561720975</v>
      </c>
    </row>
    <row r="5813" spans="1:16" x14ac:dyDescent="0.25">
      <c r="A5813" s="1">
        <v>43140</v>
      </c>
      <c r="B5813">
        <v>19</v>
      </c>
      <c r="C5813">
        <v>18</v>
      </c>
      <c r="D5813">
        <v>162310.63639999999</v>
      </c>
      <c r="E5813">
        <f>INDEX(Stores[region],MATCH(Sales[[#This Row],[store_no]],Stores[store_no],0))</f>
        <v>3</v>
      </c>
      <c r="F5813" t="str">
        <f>INDEX(Stores[storetype],MATCH(Sales[[#This Row],[store_no]],Stores[store_no],0))</f>
        <v>A</v>
      </c>
      <c r="G5813" t="str">
        <f>INDEX(Stores[location_city],MATCH(Sales[[#This Row],[store_no]],Stores[store_no],0))</f>
        <v>Des Moines</v>
      </c>
      <c r="H5813" t="str">
        <f>INDEX(Stores[location_state],MATCH(Sales[[#This Row],[store_no]],Stores[store_no],0))</f>
        <v>Iowa</v>
      </c>
      <c r="I5813">
        <f>INDEX(Stores[sqft],MATCH(Sales[[#This Row],[store_no]],Stores[store_no],0))</f>
        <v>197600</v>
      </c>
      <c r="J5813" s="4" t="str">
        <f>INDEX(Departments[dept_name],MATCH(Sales[[#This Row],[dept_no]],Departments[dept_no],0))</f>
        <v>Sports</v>
      </c>
      <c r="K5813" s="4" t="str">
        <f>CONCATENATE(Sales[[#This Row],[region]],Sales[[#This Row],[storetype]])</f>
        <v>3A</v>
      </c>
      <c r="L5813" s="4">
        <f>INDEX(RegionStoreCount[Store Count],MATCH(Sales[[#This Row],[RegionStoretype]],RegionStoreCount[Region/Type],0))</f>
        <v>9</v>
      </c>
      <c r="M5813" s="4">
        <f>AND(Sales[[#This Row],[date]]&lt;=TY_YTDMax,Sales[[#This Row],[date]]&gt;=TY_YTDMin)*Sales[[#This Row],[sales]]</f>
        <v>162310.63639999999</v>
      </c>
      <c r="N5813" s="4">
        <f>AND(Sales[[#This Row],[date]]&lt;=LY_YTDMax,Sales[[#This Row],[date]]&gt;=LY_YTDMin)*Sales[[#This Row],[sales]]</f>
        <v>0</v>
      </c>
      <c r="O5813" s="4">
        <f>AND(Sales[[#This Row],[date]]&gt;=YoY_Min,Sales[[#This Row],[date]]&lt;=TY_YTDMax)*(Sales[[#This Row],[sales]]/Sales[[#This Row],[sqft]])</f>
        <v>0.82141010323886632</v>
      </c>
      <c r="P5813" s="4">
        <f>SUMIF(Sales[RegionStoretype],Sales[[#This Row],[RegionStoretype]],Sales[YoY_SSF])/Sales[[#This Row],[Region_TypeCount]]</f>
        <v>53.603836561720975</v>
      </c>
    </row>
    <row r="5814" spans="1:16" x14ac:dyDescent="0.25">
      <c r="A5814" s="1">
        <v>43140</v>
      </c>
      <c r="B5814">
        <v>20</v>
      </c>
      <c r="C5814">
        <v>17</v>
      </c>
      <c r="D5814">
        <v>23576.853600000002</v>
      </c>
      <c r="E5814">
        <f>INDEX(Stores[region],MATCH(Sales[[#This Row],[store_no]],Stores[store_no],0))</f>
        <v>1</v>
      </c>
      <c r="F5814" t="str">
        <f>INDEX(Stores[storetype],MATCH(Sales[[#This Row],[store_no]],Stores[store_no],0))</f>
        <v>A</v>
      </c>
      <c r="G5814" t="str">
        <f>INDEX(Stores[location_city],MATCH(Sales[[#This Row],[store_no]],Stores[store_no],0))</f>
        <v>South Bend</v>
      </c>
      <c r="H5814" t="str">
        <f>INDEX(Stores[location_state],MATCH(Sales[[#This Row],[store_no]],Stores[store_no],0))</f>
        <v>Indiana</v>
      </c>
      <c r="I5814">
        <f>INDEX(Stores[sqft],MATCH(Sales[[#This Row],[store_no]],Stores[store_no],0))</f>
        <v>39700</v>
      </c>
      <c r="J5814" s="4" t="str">
        <f>INDEX(Departments[dept_name],MATCH(Sales[[#This Row],[dept_no]],Departments[dept_no],0))</f>
        <v>Shoes</v>
      </c>
      <c r="K5814" s="4" t="str">
        <f>CONCATENATE(Sales[[#This Row],[region]],Sales[[#This Row],[storetype]])</f>
        <v>1A</v>
      </c>
      <c r="L5814" s="4">
        <f>INDEX(RegionStoreCount[Store Count],MATCH(Sales[[#This Row],[RegionStoretype]],RegionStoreCount[Region/Type],0))</f>
        <v>5</v>
      </c>
      <c r="M5814" s="4">
        <f>AND(Sales[[#This Row],[date]]&lt;=TY_YTDMax,Sales[[#This Row],[date]]&gt;=TY_YTDMin)*Sales[[#This Row],[sales]]</f>
        <v>23576.853600000002</v>
      </c>
      <c r="N5814" s="4">
        <f>AND(Sales[[#This Row],[date]]&lt;=LY_YTDMax,Sales[[#This Row],[date]]&gt;=LY_YTDMin)*Sales[[#This Row],[sales]]</f>
        <v>0</v>
      </c>
      <c r="O5814" s="4">
        <f>AND(Sales[[#This Row],[date]]&gt;=YoY_Min,Sales[[#This Row],[date]]&lt;=TY_YTDMax)*(Sales[[#This Row],[sales]]/Sales[[#This Row],[sqft]])</f>
        <v>0.59387540554156182</v>
      </c>
      <c r="P5814" s="4">
        <f>SUMIF(Sales[RegionStoretype],Sales[[#This Row],[RegionStoretype]],Sales[YoY_SSF])/Sales[[#This Row],[Region_TypeCount]]</f>
        <v>59.469551530910678</v>
      </c>
    </row>
    <row r="5815" spans="1:16" x14ac:dyDescent="0.25">
      <c r="A5815" s="1">
        <v>43140</v>
      </c>
      <c r="B5815">
        <v>21</v>
      </c>
      <c r="C5815">
        <v>19</v>
      </c>
      <c r="D5815">
        <v>109498.7338</v>
      </c>
      <c r="E5815">
        <f>INDEX(Stores[region],MATCH(Sales[[#This Row],[store_no]],Stores[store_no],0))</f>
        <v>2</v>
      </c>
      <c r="F5815" t="str">
        <f>INDEX(Stores[storetype],MATCH(Sales[[#This Row],[store_no]],Stores[store_no],0))</f>
        <v>B</v>
      </c>
      <c r="G5815" t="str">
        <f>INDEX(Stores[location_city],MATCH(Sales[[#This Row],[store_no]],Stores[store_no],0))</f>
        <v>Madison</v>
      </c>
      <c r="H5815" t="str">
        <f>INDEX(Stores[location_state],MATCH(Sales[[#This Row],[store_no]],Stores[store_no],0))</f>
        <v>Wisconsin</v>
      </c>
      <c r="I5815">
        <f>INDEX(Stores[sqft],MATCH(Sales[[#This Row],[store_no]],Stores[store_no],0))</f>
        <v>206400</v>
      </c>
      <c r="J5815" s="4" t="str">
        <f>INDEX(Departments[dept_name],MATCH(Sales[[#This Row],[dept_no]],Departments[dept_no],0))</f>
        <v>Tools</v>
      </c>
      <c r="K5815" s="4" t="str">
        <f>CONCATENATE(Sales[[#This Row],[region]],Sales[[#This Row],[storetype]])</f>
        <v>2B</v>
      </c>
      <c r="L5815" s="4">
        <f>INDEX(RegionStoreCount[Store Count],MATCH(Sales[[#This Row],[RegionStoretype]],RegionStoreCount[Region/Type],0))</f>
        <v>6</v>
      </c>
      <c r="M5815" s="4">
        <f>AND(Sales[[#This Row],[date]]&lt;=TY_YTDMax,Sales[[#This Row],[date]]&gt;=TY_YTDMin)*Sales[[#This Row],[sales]]</f>
        <v>109498.7338</v>
      </c>
      <c r="N5815" s="4">
        <f>AND(Sales[[#This Row],[date]]&lt;=LY_YTDMax,Sales[[#This Row],[date]]&gt;=LY_YTDMin)*Sales[[#This Row],[sales]]</f>
        <v>0</v>
      </c>
      <c r="O5815" s="4">
        <f>AND(Sales[[#This Row],[date]]&gt;=YoY_Min,Sales[[#This Row],[date]]&lt;=TY_YTDMax)*(Sales[[#This Row],[sales]]/Sales[[#This Row],[sqft]])</f>
        <v>0.53051712112403104</v>
      </c>
      <c r="P5815" s="4">
        <f>SUMIF(Sales[RegionStoretype],Sales[[#This Row],[RegionStoretype]],Sales[YoY_SSF])/Sales[[#This Row],[Region_TypeCount]]</f>
        <v>58.393757732919049</v>
      </c>
    </row>
    <row r="5816" spans="1:16" x14ac:dyDescent="0.25">
      <c r="A5816" s="1">
        <v>43140</v>
      </c>
      <c r="B5816">
        <v>23</v>
      </c>
      <c r="C5816">
        <v>4</v>
      </c>
      <c r="D5816">
        <v>4458.3164999999999</v>
      </c>
      <c r="E5816">
        <f>INDEX(Stores[region],MATCH(Sales[[#This Row],[store_no]],Stores[store_no],0))</f>
        <v>3</v>
      </c>
      <c r="F5816" t="str">
        <f>INDEX(Stores[storetype],MATCH(Sales[[#This Row],[store_no]],Stores[store_no],0))</f>
        <v>B</v>
      </c>
      <c r="G5816" t="str">
        <f>INDEX(Stores[location_city],MATCH(Sales[[#This Row],[store_no]],Stores[store_no],0))</f>
        <v>Cedar Rapids</v>
      </c>
      <c r="H5816" t="str">
        <f>INDEX(Stores[location_state],MATCH(Sales[[#This Row],[store_no]],Stores[store_no],0))</f>
        <v>Iowa</v>
      </c>
      <c r="I5816">
        <f>INDEX(Stores[sqft],MATCH(Sales[[#This Row],[store_no]],Stores[store_no],0))</f>
        <v>123700</v>
      </c>
      <c r="J5816" s="4" t="str">
        <f>INDEX(Departments[dept_name],MATCH(Sales[[#This Row],[dept_no]],Departments[dept_no],0))</f>
        <v>Books</v>
      </c>
      <c r="K5816" s="4" t="str">
        <f>CONCATENATE(Sales[[#This Row],[region]],Sales[[#This Row],[storetype]])</f>
        <v>3B</v>
      </c>
      <c r="L5816" s="4">
        <f>INDEX(RegionStoreCount[Store Count],MATCH(Sales[[#This Row],[RegionStoretype]],RegionStoreCount[Region/Type],0))</f>
        <v>4</v>
      </c>
      <c r="M5816" s="4">
        <f>AND(Sales[[#This Row],[date]]&lt;=TY_YTDMax,Sales[[#This Row],[date]]&gt;=TY_YTDMin)*Sales[[#This Row],[sales]]</f>
        <v>4458.3164999999999</v>
      </c>
      <c r="N5816" s="4">
        <f>AND(Sales[[#This Row],[date]]&lt;=LY_YTDMax,Sales[[#This Row],[date]]&gt;=LY_YTDMin)*Sales[[#This Row],[sales]]</f>
        <v>0</v>
      </c>
      <c r="O5816" s="4">
        <f>AND(Sales[[#This Row],[date]]&gt;=YoY_Min,Sales[[#This Row],[date]]&lt;=TY_YTDMax)*(Sales[[#This Row],[sales]]/Sales[[#This Row],[sqft]])</f>
        <v>3.6041362166531934E-2</v>
      </c>
      <c r="P5816" s="4">
        <f>SUMIF(Sales[RegionStoretype],Sales[[#This Row],[RegionStoretype]],Sales[YoY_SSF])/Sales[[#This Row],[Region_TypeCount]]</f>
        <v>58.312187288105562</v>
      </c>
    </row>
    <row r="5817" spans="1:16" x14ac:dyDescent="0.25">
      <c r="A5817" s="1">
        <v>43140</v>
      </c>
      <c r="B5817">
        <v>23</v>
      </c>
      <c r="C5817">
        <v>5</v>
      </c>
      <c r="D5817">
        <v>40391.3681</v>
      </c>
      <c r="E5817">
        <f>INDEX(Stores[region],MATCH(Sales[[#This Row],[store_no]],Stores[store_no],0))</f>
        <v>3</v>
      </c>
      <c r="F5817" t="str">
        <f>INDEX(Stores[storetype],MATCH(Sales[[#This Row],[store_no]],Stores[store_no],0))</f>
        <v>B</v>
      </c>
      <c r="G5817" t="str">
        <f>INDEX(Stores[location_city],MATCH(Sales[[#This Row],[store_no]],Stores[store_no],0))</f>
        <v>Cedar Rapids</v>
      </c>
      <c r="H5817" t="str">
        <f>INDEX(Stores[location_state],MATCH(Sales[[#This Row],[store_no]],Stores[store_no],0))</f>
        <v>Iowa</v>
      </c>
      <c r="I5817">
        <f>INDEX(Stores[sqft],MATCH(Sales[[#This Row],[store_no]],Stores[store_no],0))</f>
        <v>123700</v>
      </c>
      <c r="J5817" s="4" t="str">
        <f>INDEX(Departments[dept_name],MATCH(Sales[[#This Row],[dept_no]],Departments[dept_no],0))</f>
        <v>Clothing</v>
      </c>
      <c r="K5817" s="4" t="str">
        <f>CONCATENATE(Sales[[#This Row],[region]],Sales[[#This Row],[storetype]])</f>
        <v>3B</v>
      </c>
      <c r="L5817" s="4">
        <f>INDEX(RegionStoreCount[Store Count],MATCH(Sales[[#This Row],[RegionStoretype]],RegionStoreCount[Region/Type],0))</f>
        <v>4</v>
      </c>
      <c r="M5817" s="4">
        <f>AND(Sales[[#This Row],[date]]&lt;=TY_YTDMax,Sales[[#This Row],[date]]&gt;=TY_YTDMin)*Sales[[#This Row],[sales]]</f>
        <v>40391.3681</v>
      </c>
      <c r="N5817" s="4">
        <f>AND(Sales[[#This Row],[date]]&lt;=LY_YTDMax,Sales[[#This Row],[date]]&gt;=LY_YTDMin)*Sales[[#This Row],[sales]]</f>
        <v>0</v>
      </c>
      <c r="O5817" s="4">
        <f>AND(Sales[[#This Row],[date]]&gt;=YoY_Min,Sales[[#This Row],[date]]&lt;=TY_YTDMax)*(Sales[[#This Row],[sales]]/Sales[[#This Row],[sqft]])</f>
        <v>0.32652682376717868</v>
      </c>
      <c r="P5817" s="4">
        <f>SUMIF(Sales[RegionStoretype],Sales[[#This Row],[RegionStoretype]],Sales[YoY_SSF])/Sales[[#This Row],[Region_TypeCount]]</f>
        <v>58.312187288105562</v>
      </c>
    </row>
    <row r="5818" spans="1:16" x14ac:dyDescent="0.25">
      <c r="A5818" s="1">
        <v>43140</v>
      </c>
      <c r="B5818">
        <v>23</v>
      </c>
      <c r="C5818">
        <v>11</v>
      </c>
      <c r="D5818">
        <v>14675.292100000001</v>
      </c>
      <c r="E5818">
        <f>INDEX(Stores[region],MATCH(Sales[[#This Row],[store_no]],Stores[store_no],0))</f>
        <v>3</v>
      </c>
      <c r="F5818" t="str">
        <f>INDEX(Stores[storetype],MATCH(Sales[[#This Row],[store_no]],Stores[store_no],0))</f>
        <v>B</v>
      </c>
      <c r="G5818" t="str">
        <f>INDEX(Stores[location_city],MATCH(Sales[[#This Row],[store_no]],Stores[store_no],0))</f>
        <v>Cedar Rapids</v>
      </c>
      <c r="H5818" t="str">
        <f>INDEX(Stores[location_state],MATCH(Sales[[#This Row],[store_no]],Stores[store_no],0))</f>
        <v>Iowa</v>
      </c>
      <c r="I5818">
        <f>INDEX(Stores[sqft],MATCH(Sales[[#This Row],[store_no]],Stores[store_no],0))</f>
        <v>123700</v>
      </c>
      <c r="J5818" s="4" t="str">
        <f>INDEX(Departments[dept_name],MATCH(Sales[[#This Row],[dept_no]],Departments[dept_no],0))</f>
        <v>Home</v>
      </c>
      <c r="K5818" s="4" t="str">
        <f>CONCATENATE(Sales[[#This Row],[region]],Sales[[#This Row],[storetype]])</f>
        <v>3B</v>
      </c>
      <c r="L5818" s="4">
        <f>INDEX(RegionStoreCount[Store Count],MATCH(Sales[[#This Row],[RegionStoretype]],RegionStoreCount[Region/Type],0))</f>
        <v>4</v>
      </c>
      <c r="M5818" s="4">
        <f>AND(Sales[[#This Row],[date]]&lt;=TY_YTDMax,Sales[[#This Row],[date]]&gt;=TY_YTDMin)*Sales[[#This Row],[sales]]</f>
        <v>14675.292100000001</v>
      </c>
      <c r="N5818" s="4">
        <f>AND(Sales[[#This Row],[date]]&lt;=LY_YTDMax,Sales[[#This Row],[date]]&gt;=LY_YTDMin)*Sales[[#This Row],[sales]]</f>
        <v>0</v>
      </c>
      <c r="O5818" s="4">
        <f>AND(Sales[[#This Row],[date]]&gt;=YoY_Min,Sales[[#This Row],[date]]&lt;=TY_YTDMax)*(Sales[[#This Row],[sales]]/Sales[[#This Row],[sqft]])</f>
        <v>0.11863615278900566</v>
      </c>
      <c r="P5818" s="4">
        <f>SUMIF(Sales[RegionStoretype],Sales[[#This Row],[RegionStoretype]],Sales[YoY_SSF])/Sales[[#This Row],[Region_TypeCount]]</f>
        <v>58.312187288105562</v>
      </c>
    </row>
    <row r="5819" spans="1:16" x14ac:dyDescent="0.25">
      <c r="A5819" s="1">
        <v>43140</v>
      </c>
      <c r="B5819">
        <v>23</v>
      </c>
      <c r="C5819">
        <v>13</v>
      </c>
      <c r="D5819">
        <v>10572.667600000001</v>
      </c>
      <c r="E5819">
        <f>INDEX(Stores[region],MATCH(Sales[[#This Row],[store_no]],Stores[store_no],0))</f>
        <v>3</v>
      </c>
      <c r="F5819" t="str">
        <f>INDEX(Stores[storetype],MATCH(Sales[[#This Row],[store_no]],Stores[store_no],0))</f>
        <v>B</v>
      </c>
      <c r="G5819" t="str">
        <f>INDEX(Stores[location_city],MATCH(Sales[[#This Row],[store_no]],Stores[store_no],0))</f>
        <v>Cedar Rapids</v>
      </c>
      <c r="H5819" t="str">
        <f>INDEX(Stores[location_state],MATCH(Sales[[#This Row],[store_no]],Stores[store_no],0))</f>
        <v>Iowa</v>
      </c>
      <c r="I5819">
        <f>INDEX(Stores[sqft],MATCH(Sales[[#This Row],[store_no]],Stores[store_no],0))</f>
        <v>123700</v>
      </c>
      <c r="J5819" s="4" t="str">
        <f>INDEX(Departments[dept_name],MATCH(Sales[[#This Row],[dept_no]],Departments[dept_no],0))</f>
        <v>Kids</v>
      </c>
      <c r="K5819" s="4" t="str">
        <f>CONCATENATE(Sales[[#This Row],[region]],Sales[[#This Row],[storetype]])</f>
        <v>3B</v>
      </c>
      <c r="L5819" s="4">
        <f>INDEX(RegionStoreCount[Store Count],MATCH(Sales[[#This Row],[RegionStoretype]],RegionStoreCount[Region/Type],0))</f>
        <v>4</v>
      </c>
      <c r="M5819" s="4">
        <f>AND(Sales[[#This Row],[date]]&lt;=TY_YTDMax,Sales[[#This Row],[date]]&gt;=TY_YTDMin)*Sales[[#This Row],[sales]]</f>
        <v>10572.667600000001</v>
      </c>
      <c r="N5819" s="4">
        <f>AND(Sales[[#This Row],[date]]&lt;=LY_YTDMax,Sales[[#This Row],[date]]&gt;=LY_YTDMin)*Sales[[#This Row],[sales]]</f>
        <v>0</v>
      </c>
      <c r="O5819" s="4">
        <f>AND(Sales[[#This Row],[date]]&gt;=YoY_Min,Sales[[#This Row],[date]]&lt;=TY_YTDMax)*(Sales[[#This Row],[sales]]/Sales[[#This Row],[sqft]])</f>
        <v>8.5470231204527083E-2</v>
      </c>
      <c r="P5819" s="4">
        <f>SUMIF(Sales[RegionStoretype],Sales[[#This Row],[RegionStoretype]],Sales[YoY_SSF])/Sales[[#This Row],[Region_TypeCount]]</f>
        <v>58.312187288105562</v>
      </c>
    </row>
    <row r="5820" spans="1:16" x14ac:dyDescent="0.25">
      <c r="A5820" s="1">
        <v>43140</v>
      </c>
      <c r="B5820">
        <v>23</v>
      </c>
      <c r="C5820">
        <v>15</v>
      </c>
      <c r="D5820">
        <v>30355.290100000002</v>
      </c>
      <c r="E5820">
        <f>INDEX(Stores[region],MATCH(Sales[[#This Row],[store_no]],Stores[store_no],0))</f>
        <v>3</v>
      </c>
      <c r="F5820" t="str">
        <f>INDEX(Stores[storetype],MATCH(Sales[[#This Row],[store_no]],Stores[store_no],0))</f>
        <v>B</v>
      </c>
      <c r="G5820" t="str">
        <f>INDEX(Stores[location_city],MATCH(Sales[[#This Row],[store_no]],Stores[store_no],0))</f>
        <v>Cedar Rapids</v>
      </c>
      <c r="H5820" t="str">
        <f>INDEX(Stores[location_state],MATCH(Sales[[#This Row],[store_no]],Stores[store_no],0))</f>
        <v>Iowa</v>
      </c>
      <c r="I5820">
        <f>INDEX(Stores[sqft],MATCH(Sales[[#This Row],[store_no]],Stores[store_no],0))</f>
        <v>123700</v>
      </c>
      <c r="J5820" s="4" t="str">
        <f>INDEX(Departments[dept_name],MATCH(Sales[[#This Row],[dept_no]],Departments[dept_no],0))</f>
        <v>Music</v>
      </c>
      <c r="K5820" s="4" t="str">
        <f>CONCATENATE(Sales[[#This Row],[region]],Sales[[#This Row],[storetype]])</f>
        <v>3B</v>
      </c>
      <c r="L5820" s="4">
        <f>INDEX(RegionStoreCount[Store Count],MATCH(Sales[[#This Row],[RegionStoretype]],RegionStoreCount[Region/Type],0))</f>
        <v>4</v>
      </c>
      <c r="M5820" s="4">
        <f>AND(Sales[[#This Row],[date]]&lt;=TY_YTDMax,Sales[[#This Row],[date]]&gt;=TY_YTDMin)*Sales[[#This Row],[sales]]</f>
        <v>30355.290100000002</v>
      </c>
      <c r="N5820" s="4">
        <f>AND(Sales[[#This Row],[date]]&lt;=LY_YTDMax,Sales[[#This Row],[date]]&gt;=LY_YTDMin)*Sales[[#This Row],[sales]]</f>
        <v>0</v>
      </c>
      <c r="O5820" s="4">
        <f>AND(Sales[[#This Row],[date]]&gt;=YoY_Min,Sales[[#This Row],[date]]&lt;=TY_YTDMax)*(Sales[[#This Row],[sales]]/Sales[[#This Row],[sqft]])</f>
        <v>0.24539442279708976</v>
      </c>
      <c r="P5820" s="4">
        <f>SUMIF(Sales[RegionStoretype],Sales[[#This Row],[RegionStoretype]],Sales[YoY_SSF])/Sales[[#This Row],[Region_TypeCount]]</f>
        <v>58.312187288105562</v>
      </c>
    </row>
    <row r="5821" spans="1:16" x14ac:dyDescent="0.25">
      <c r="A5821" s="1">
        <v>43140</v>
      </c>
      <c r="B5821">
        <v>23</v>
      </c>
      <c r="C5821">
        <v>17</v>
      </c>
      <c r="D5821">
        <v>49214.001900000003</v>
      </c>
      <c r="E5821">
        <f>INDEX(Stores[region],MATCH(Sales[[#This Row],[store_no]],Stores[store_no],0))</f>
        <v>3</v>
      </c>
      <c r="F5821" t="str">
        <f>INDEX(Stores[storetype],MATCH(Sales[[#This Row],[store_no]],Stores[store_no],0))</f>
        <v>B</v>
      </c>
      <c r="G5821" t="str">
        <f>INDEX(Stores[location_city],MATCH(Sales[[#This Row],[store_no]],Stores[store_no],0))</f>
        <v>Cedar Rapids</v>
      </c>
      <c r="H5821" t="str">
        <f>INDEX(Stores[location_state],MATCH(Sales[[#This Row],[store_no]],Stores[store_no],0))</f>
        <v>Iowa</v>
      </c>
      <c r="I5821">
        <f>INDEX(Stores[sqft],MATCH(Sales[[#This Row],[store_no]],Stores[store_no],0))</f>
        <v>123700</v>
      </c>
      <c r="J5821" s="4" t="str">
        <f>INDEX(Departments[dept_name],MATCH(Sales[[#This Row],[dept_no]],Departments[dept_no],0))</f>
        <v>Shoes</v>
      </c>
      <c r="K5821" s="4" t="str">
        <f>CONCATENATE(Sales[[#This Row],[region]],Sales[[#This Row],[storetype]])</f>
        <v>3B</v>
      </c>
      <c r="L5821" s="4">
        <f>INDEX(RegionStoreCount[Store Count],MATCH(Sales[[#This Row],[RegionStoretype]],RegionStoreCount[Region/Type],0))</f>
        <v>4</v>
      </c>
      <c r="M5821" s="4">
        <f>AND(Sales[[#This Row],[date]]&lt;=TY_YTDMax,Sales[[#This Row],[date]]&gt;=TY_YTDMin)*Sales[[#This Row],[sales]]</f>
        <v>49214.001900000003</v>
      </c>
      <c r="N5821" s="4">
        <f>AND(Sales[[#This Row],[date]]&lt;=LY_YTDMax,Sales[[#This Row],[date]]&gt;=LY_YTDMin)*Sales[[#This Row],[sales]]</f>
        <v>0</v>
      </c>
      <c r="O5821" s="4">
        <f>AND(Sales[[#This Row],[date]]&gt;=YoY_Min,Sales[[#This Row],[date]]&lt;=TY_YTDMax)*(Sales[[#This Row],[sales]]/Sales[[#This Row],[sqft]])</f>
        <v>0.39784965157639451</v>
      </c>
      <c r="P5821" s="4">
        <f>SUMIF(Sales[RegionStoretype],Sales[[#This Row],[RegionStoretype]],Sales[YoY_SSF])/Sales[[#This Row],[Region_TypeCount]]</f>
        <v>58.312187288105562</v>
      </c>
    </row>
    <row r="5822" spans="1:16" x14ac:dyDescent="0.25">
      <c r="A5822" s="1">
        <v>43140</v>
      </c>
      <c r="B5822">
        <v>23</v>
      </c>
      <c r="C5822">
        <v>18</v>
      </c>
      <c r="D5822">
        <v>3850.2363999999998</v>
      </c>
      <c r="E5822">
        <f>INDEX(Stores[region],MATCH(Sales[[#This Row],[store_no]],Stores[store_no],0))</f>
        <v>3</v>
      </c>
      <c r="F5822" t="str">
        <f>INDEX(Stores[storetype],MATCH(Sales[[#This Row],[store_no]],Stores[store_no],0))</f>
        <v>B</v>
      </c>
      <c r="G5822" t="str">
        <f>INDEX(Stores[location_city],MATCH(Sales[[#This Row],[store_no]],Stores[store_no],0))</f>
        <v>Cedar Rapids</v>
      </c>
      <c r="H5822" t="str">
        <f>INDEX(Stores[location_state],MATCH(Sales[[#This Row],[store_no]],Stores[store_no],0))</f>
        <v>Iowa</v>
      </c>
      <c r="I5822">
        <f>INDEX(Stores[sqft],MATCH(Sales[[#This Row],[store_no]],Stores[store_no],0))</f>
        <v>123700</v>
      </c>
      <c r="J5822" s="4" t="str">
        <f>INDEX(Departments[dept_name],MATCH(Sales[[#This Row],[dept_no]],Departments[dept_no],0))</f>
        <v>Sports</v>
      </c>
      <c r="K5822" s="4" t="str">
        <f>CONCATENATE(Sales[[#This Row],[region]],Sales[[#This Row],[storetype]])</f>
        <v>3B</v>
      </c>
      <c r="L5822" s="4">
        <f>INDEX(RegionStoreCount[Store Count],MATCH(Sales[[#This Row],[RegionStoretype]],RegionStoreCount[Region/Type],0))</f>
        <v>4</v>
      </c>
      <c r="M5822" s="4">
        <f>AND(Sales[[#This Row],[date]]&lt;=TY_YTDMax,Sales[[#This Row],[date]]&gt;=TY_YTDMin)*Sales[[#This Row],[sales]]</f>
        <v>3850.2363999999998</v>
      </c>
      <c r="N5822" s="4">
        <f>AND(Sales[[#This Row],[date]]&lt;=LY_YTDMax,Sales[[#This Row],[date]]&gt;=LY_YTDMin)*Sales[[#This Row],[sales]]</f>
        <v>0</v>
      </c>
      <c r="O5822" s="4">
        <f>AND(Sales[[#This Row],[date]]&gt;=YoY_Min,Sales[[#This Row],[date]]&lt;=TY_YTDMax)*(Sales[[#This Row],[sales]]/Sales[[#This Row],[sqft]])</f>
        <v>3.1125597413096198E-2</v>
      </c>
      <c r="P5822" s="4">
        <f>SUMIF(Sales[RegionStoretype],Sales[[#This Row],[RegionStoretype]],Sales[YoY_SSF])/Sales[[#This Row],[Region_TypeCount]]</f>
        <v>58.312187288105562</v>
      </c>
    </row>
    <row r="5823" spans="1:16" x14ac:dyDescent="0.25">
      <c r="A5823" s="1">
        <v>43140</v>
      </c>
      <c r="B5823">
        <v>24</v>
      </c>
      <c r="C5823">
        <v>19</v>
      </c>
      <c r="D5823">
        <v>123630.81820000001</v>
      </c>
      <c r="E5823">
        <f>INDEX(Stores[region],MATCH(Sales[[#This Row],[store_no]],Stores[store_no],0))</f>
        <v>2</v>
      </c>
      <c r="F5823" t="str">
        <f>INDEX(Stores[storetype],MATCH(Sales[[#This Row],[store_no]],Stores[store_no],0))</f>
        <v>A</v>
      </c>
      <c r="G5823" t="str">
        <f>INDEX(Stores[location_city],MATCH(Sales[[#This Row],[store_no]],Stores[store_no],0))</f>
        <v>Winnetka</v>
      </c>
      <c r="H5823" t="str">
        <f>INDEX(Stores[location_state],MATCH(Sales[[#This Row],[store_no]],Stores[store_no],0))</f>
        <v>Illinois</v>
      </c>
      <c r="I5823">
        <f>INDEX(Stores[sqft],MATCH(Sales[[#This Row],[store_no]],Stores[store_no],0))</f>
        <v>207800</v>
      </c>
      <c r="J5823" s="4" t="str">
        <f>INDEX(Departments[dept_name],MATCH(Sales[[#This Row],[dept_no]],Departments[dept_no],0))</f>
        <v>Tools</v>
      </c>
      <c r="K5823" s="4" t="str">
        <f>CONCATENATE(Sales[[#This Row],[region]],Sales[[#This Row],[storetype]])</f>
        <v>2A</v>
      </c>
      <c r="L5823" s="4">
        <f>INDEX(RegionStoreCount[Store Count],MATCH(Sales[[#This Row],[RegionStoretype]],RegionStoreCount[Region/Type],0))</f>
        <v>5</v>
      </c>
      <c r="M5823" s="4">
        <f>AND(Sales[[#This Row],[date]]&lt;=TY_YTDMax,Sales[[#This Row],[date]]&gt;=TY_YTDMin)*Sales[[#This Row],[sales]]</f>
        <v>123630.81820000001</v>
      </c>
      <c r="N5823" s="4">
        <f>AND(Sales[[#This Row],[date]]&lt;=LY_YTDMax,Sales[[#This Row],[date]]&gt;=LY_YTDMin)*Sales[[#This Row],[sales]]</f>
        <v>0</v>
      </c>
      <c r="O5823" s="4">
        <f>AND(Sales[[#This Row],[date]]&gt;=YoY_Min,Sales[[#This Row],[date]]&lt;=TY_YTDMax)*(Sales[[#This Row],[sales]]/Sales[[#This Row],[sqft]])</f>
        <v>0.59495100192492789</v>
      </c>
      <c r="P5823" s="4">
        <f>SUMIF(Sales[RegionStoretype],Sales[[#This Row],[RegionStoretype]],Sales[YoY_SSF])/Sales[[#This Row],[Region_TypeCount]]</f>
        <v>60.052789354368521</v>
      </c>
    </row>
    <row r="5824" spans="1:16" x14ac:dyDescent="0.25">
      <c r="A5824" s="1">
        <v>43140</v>
      </c>
      <c r="B5824">
        <v>25</v>
      </c>
      <c r="C5824">
        <v>14</v>
      </c>
      <c r="D5824">
        <v>74643.638699999996</v>
      </c>
      <c r="E5824">
        <f>INDEX(Stores[region],MATCH(Sales[[#This Row],[store_no]],Stores[store_no],0))</f>
        <v>3</v>
      </c>
      <c r="F5824" t="str">
        <f>INDEX(Stores[storetype],MATCH(Sales[[#This Row],[store_no]],Stores[store_no],0))</f>
        <v>B</v>
      </c>
      <c r="G5824" t="str">
        <f>INDEX(Stores[location_city],MATCH(Sales[[#This Row],[store_no]],Stores[store_no],0))</f>
        <v>Kansas City</v>
      </c>
      <c r="H5824" t="str">
        <f>INDEX(Stores[location_state],MATCH(Sales[[#This Row],[store_no]],Stores[store_no],0))</f>
        <v>Missouri</v>
      </c>
      <c r="I5824">
        <f>INDEX(Stores[sqft],MATCH(Sales[[#This Row],[store_no]],Stores[store_no],0))</f>
        <v>92300</v>
      </c>
      <c r="J5824" s="4" t="str">
        <f>INDEX(Departments[dept_name],MATCH(Sales[[#This Row],[dept_no]],Departments[dept_no],0))</f>
        <v>Movies</v>
      </c>
      <c r="K5824" s="4" t="str">
        <f>CONCATENATE(Sales[[#This Row],[region]],Sales[[#This Row],[storetype]])</f>
        <v>3B</v>
      </c>
      <c r="L5824" s="4">
        <f>INDEX(RegionStoreCount[Store Count],MATCH(Sales[[#This Row],[RegionStoretype]],RegionStoreCount[Region/Type],0))</f>
        <v>4</v>
      </c>
      <c r="M5824" s="4">
        <f>AND(Sales[[#This Row],[date]]&lt;=TY_YTDMax,Sales[[#This Row],[date]]&gt;=TY_YTDMin)*Sales[[#This Row],[sales]]</f>
        <v>74643.638699999996</v>
      </c>
      <c r="N5824" s="4">
        <f>AND(Sales[[#This Row],[date]]&lt;=LY_YTDMax,Sales[[#This Row],[date]]&gt;=LY_YTDMin)*Sales[[#This Row],[sales]]</f>
        <v>0</v>
      </c>
      <c r="O5824" s="4">
        <f>AND(Sales[[#This Row],[date]]&gt;=YoY_Min,Sales[[#This Row],[date]]&lt;=TY_YTDMax)*(Sales[[#This Row],[sales]]/Sales[[#This Row],[sqft]])</f>
        <v>0.80870681148429036</v>
      </c>
      <c r="P5824" s="4">
        <f>SUMIF(Sales[RegionStoretype],Sales[[#This Row],[RegionStoretype]],Sales[YoY_SSF])/Sales[[#This Row],[Region_TypeCount]]</f>
        <v>58.312187288105562</v>
      </c>
    </row>
    <row r="5825" spans="1:16" x14ac:dyDescent="0.25">
      <c r="A5825" s="1">
        <v>43140</v>
      </c>
      <c r="B5825">
        <v>25</v>
      </c>
      <c r="C5825">
        <v>16</v>
      </c>
      <c r="D5825">
        <v>3354.9874999999997</v>
      </c>
      <c r="E5825">
        <f>INDEX(Stores[region],MATCH(Sales[[#This Row],[store_no]],Stores[store_no],0))</f>
        <v>3</v>
      </c>
      <c r="F5825" t="str">
        <f>INDEX(Stores[storetype],MATCH(Sales[[#This Row],[store_no]],Stores[store_no],0))</f>
        <v>B</v>
      </c>
      <c r="G5825" t="str">
        <f>INDEX(Stores[location_city],MATCH(Sales[[#This Row],[store_no]],Stores[store_no],0))</f>
        <v>Kansas City</v>
      </c>
      <c r="H5825" t="str">
        <f>INDEX(Stores[location_state],MATCH(Sales[[#This Row],[store_no]],Stores[store_no],0))</f>
        <v>Missouri</v>
      </c>
      <c r="I5825">
        <f>INDEX(Stores[sqft],MATCH(Sales[[#This Row],[store_no]],Stores[store_no],0))</f>
        <v>92300</v>
      </c>
      <c r="J5825" s="4" t="str">
        <f>INDEX(Departments[dept_name],MATCH(Sales[[#This Row],[dept_no]],Departments[dept_no],0))</f>
        <v>Outdoors</v>
      </c>
      <c r="K5825" s="4" t="str">
        <f>CONCATENATE(Sales[[#This Row],[region]],Sales[[#This Row],[storetype]])</f>
        <v>3B</v>
      </c>
      <c r="L5825" s="4">
        <f>INDEX(RegionStoreCount[Store Count],MATCH(Sales[[#This Row],[RegionStoretype]],RegionStoreCount[Region/Type],0))</f>
        <v>4</v>
      </c>
      <c r="M5825" s="4">
        <f>AND(Sales[[#This Row],[date]]&lt;=TY_YTDMax,Sales[[#This Row],[date]]&gt;=TY_YTDMin)*Sales[[#This Row],[sales]]</f>
        <v>3354.9874999999997</v>
      </c>
      <c r="N5825" s="4">
        <f>AND(Sales[[#This Row],[date]]&lt;=LY_YTDMax,Sales[[#This Row],[date]]&gt;=LY_YTDMin)*Sales[[#This Row],[sales]]</f>
        <v>0</v>
      </c>
      <c r="O5825" s="4">
        <f>AND(Sales[[#This Row],[date]]&gt;=YoY_Min,Sales[[#This Row],[date]]&lt;=TY_YTDMax)*(Sales[[#This Row],[sales]]/Sales[[#This Row],[sqft]])</f>
        <v>3.63487269772481E-2</v>
      </c>
      <c r="P5825" s="4">
        <f>SUMIF(Sales[RegionStoretype],Sales[[#This Row],[RegionStoretype]],Sales[YoY_SSF])/Sales[[#This Row],[Region_TypeCount]]</f>
        <v>58.312187288105562</v>
      </c>
    </row>
    <row r="5826" spans="1:16" x14ac:dyDescent="0.25">
      <c r="A5826" s="1">
        <v>43140</v>
      </c>
      <c r="B5826">
        <v>26</v>
      </c>
      <c r="C5826">
        <v>2</v>
      </c>
      <c r="D5826">
        <v>117210.37739999998</v>
      </c>
      <c r="E5826">
        <f>INDEX(Stores[region],MATCH(Sales[[#This Row],[store_no]],Stores[store_no],0))</f>
        <v>2</v>
      </c>
      <c r="F5826" t="str">
        <f>INDEX(Stores[storetype],MATCH(Sales[[#This Row],[store_no]],Stores[store_no],0))</f>
        <v>A</v>
      </c>
      <c r="G5826" t="str">
        <f>INDEX(Stores[location_city],MATCH(Sales[[#This Row],[store_no]],Stores[store_no],0))</f>
        <v>Carmel</v>
      </c>
      <c r="H5826" t="str">
        <f>INDEX(Stores[location_state],MATCH(Sales[[#This Row],[store_no]],Stores[store_no],0))</f>
        <v>Indiana</v>
      </c>
      <c r="I5826">
        <f>INDEX(Stores[sqft],MATCH(Sales[[#This Row],[store_no]],Stores[store_no],0))</f>
        <v>198500</v>
      </c>
      <c r="J5826" s="4" t="str">
        <f>INDEX(Departments[dept_name],MATCH(Sales[[#This Row],[dept_no]],Departments[dept_no],0))</f>
        <v>Baby</v>
      </c>
      <c r="K5826" s="4" t="str">
        <f>CONCATENATE(Sales[[#This Row],[region]],Sales[[#This Row],[storetype]])</f>
        <v>2A</v>
      </c>
      <c r="L5826" s="4">
        <f>INDEX(RegionStoreCount[Store Count],MATCH(Sales[[#This Row],[RegionStoretype]],RegionStoreCount[Region/Type],0))</f>
        <v>5</v>
      </c>
      <c r="M5826" s="4">
        <f>AND(Sales[[#This Row],[date]]&lt;=TY_YTDMax,Sales[[#This Row],[date]]&gt;=TY_YTDMin)*Sales[[#This Row],[sales]]</f>
        <v>117210.37739999998</v>
      </c>
      <c r="N5826" s="4">
        <f>AND(Sales[[#This Row],[date]]&lt;=LY_YTDMax,Sales[[#This Row],[date]]&gt;=LY_YTDMin)*Sales[[#This Row],[sales]]</f>
        <v>0</v>
      </c>
      <c r="O5826" s="4">
        <f>AND(Sales[[#This Row],[date]]&gt;=YoY_Min,Sales[[#This Row],[date]]&lt;=TY_YTDMax)*(Sales[[#This Row],[sales]]/Sales[[#This Row],[sqft]])</f>
        <v>0.59048049068010067</v>
      </c>
      <c r="P5826" s="4">
        <f>SUMIF(Sales[RegionStoretype],Sales[[#This Row],[RegionStoretype]],Sales[YoY_SSF])/Sales[[#This Row],[Region_TypeCount]]</f>
        <v>60.052789354368521</v>
      </c>
    </row>
    <row r="5827" spans="1:16" x14ac:dyDescent="0.25">
      <c r="A5827" s="1">
        <v>43140</v>
      </c>
      <c r="B5827">
        <v>26</v>
      </c>
      <c r="C5827">
        <v>14</v>
      </c>
      <c r="D5827">
        <v>21581.046600000001</v>
      </c>
      <c r="E5827">
        <f>INDEX(Stores[region],MATCH(Sales[[#This Row],[store_no]],Stores[store_no],0))</f>
        <v>2</v>
      </c>
      <c r="F5827" t="str">
        <f>INDEX(Stores[storetype],MATCH(Sales[[#This Row],[store_no]],Stores[store_no],0))</f>
        <v>A</v>
      </c>
      <c r="G5827" t="str">
        <f>INDEX(Stores[location_city],MATCH(Sales[[#This Row],[store_no]],Stores[store_no],0))</f>
        <v>Carmel</v>
      </c>
      <c r="H5827" t="str">
        <f>INDEX(Stores[location_state],MATCH(Sales[[#This Row],[store_no]],Stores[store_no],0))</f>
        <v>Indiana</v>
      </c>
      <c r="I5827">
        <f>INDEX(Stores[sqft],MATCH(Sales[[#This Row],[store_no]],Stores[store_no],0))</f>
        <v>198500</v>
      </c>
      <c r="J5827" s="4" t="str">
        <f>INDEX(Departments[dept_name],MATCH(Sales[[#This Row],[dept_no]],Departments[dept_no],0))</f>
        <v>Movies</v>
      </c>
      <c r="K5827" s="4" t="str">
        <f>CONCATENATE(Sales[[#This Row],[region]],Sales[[#This Row],[storetype]])</f>
        <v>2A</v>
      </c>
      <c r="L5827" s="4">
        <f>INDEX(RegionStoreCount[Store Count],MATCH(Sales[[#This Row],[RegionStoretype]],RegionStoreCount[Region/Type],0))</f>
        <v>5</v>
      </c>
      <c r="M5827" s="4">
        <f>AND(Sales[[#This Row],[date]]&lt;=TY_YTDMax,Sales[[#This Row],[date]]&gt;=TY_YTDMin)*Sales[[#This Row],[sales]]</f>
        <v>21581.046600000001</v>
      </c>
      <c r="N5827" s="4">
        <f>AND(Sales[[#This Row],[date]]&lt;=LY_YTDMax,Sales[[#This Row],[date]]&gt;=LY_YTDMin)*Sales[[#This Row],[sales]]</f>
        <v>0</v>
      </c>
      <c r="O5827" s="4">
        <f>AND(Sales[[#This Row],[date]]&gt;=YoY_Min,Sales[[#This Row],[date]]&lt;=TY_YTDMax)*(Sales[[#This Row],[sales]]/Sales[[#This Row],[sqft]])</f>
        <v>0.10872063778337532</v>
      </c>
      <c r="P5827" s="4">
        <f>SUMIF(Sales[RegionStoretype],Sales[[#This Row],[RegionStoretype]],Sales[YoY_SSF])/Sales[[#This Row],[Region_TypeCount]]</f>
        <v>60.052789354368521</v>
      </c>
    </row>
    <row r="5828" spans="1:16" x14ac:dyDescent="0.25">
      <c r="A5828" s="1">
        <v>43140</v>
      </c>
      <c r="B5828">
        <v>26</v>
      </c>
      <c r="C5828">
        <v>15</v>
      </c>
      <c r="D5828">
        <v>1104.8472999999999</v>
      </c>
      <c r="E5828">
        <f>INDEX(Stores[region],MATCH(Sales[[#This Row],[store_no]],Stores[store_no],0))</f>
        <v>2</v>
      </c>
      <c r="F5828" t="str">
        <f>INDEX(Stores[storetype],MATCH(Sales[[#This Row],[store_no]],Stores[store_no],0))</f>
        <v>A</v>
      </c>
      <c r="G5828" t="str">
        <f>INDEX(Stores[location_city],MATCH(Sales[[#This Row],[store_no]],Stores[store_no],0))</f>
        <v>Carmel</v>
      </c>
      <c r="H5828" t="str">
        <f>INDEX(Stores[location_state],MATCH(Sales[[#This Row],[store_no]],Stores[store_no],0))</f>
        <v>Indiana</v>
      </c>
      <c r="I5828">
        <f>INDEX(Stores[sqft],MATCH(Sales[[#This Row],[store_no]],Stores[store_no],0))</f>
        <v>198500</v>
      </c>
      <c r="J5828" s="4" t="str">
        <f>INDEX(Departments[dept_name],MATCH(Sales[[#This Row],[dept_no]],Departments[dept_no],0))</f>
        <v>Music</v>
      </c>
      <c r="K5828" s="4" t="str">
        <f>CONCATENATE(Sales[[#This Row],[region]],Sales[[#This Row],[storetype]])</f>
        <v>2A</v>
      </c>
      <c r="L5828" s="4">
        <f>INDEX(RegionStoreCount[Store Count],MATCH(Sales[[#This Row],[RegionStoretype]],RegionStoreCount[Region/Type],0))</f>
        <v>5</v>
      </c>
      <c r="M5828" s="4">
        <f>AND(Sales[[#This Row],[date]]&lt;=TY_YTDMax,Sales[[#This Row],[date]]&gt;=TY_YTDMin)*Sales[[#This Row],[sales]]</f>
        <v>1104.8472999999999</v>
      </c>
      <c r="N5828" s="4">
        <f>AND(Sales[[#This Row],[date]]&lt;=LY_YTDMax,Sales[[#This Row],[date]]&gt;=LY_YTDMin)*Sales[[#This Row],[sales]]</f>
        <v>0</v>
      </c>
      <c r="O5828" s="4">
        <f>AND(Sales[[#This Row],[date]]&gt;=YoY_Min,Sales[[#This Row],[date]]&lt;=TY_YTDMax)*(Sales[[#This Row],[sales]]/Sales[[#This Row],[sqft]])</f>
        <v>5.5659813602015112E-3</v>
      </c>
      <c r="P5828" s="4">
        <f>SUMIF(Sales[RegionStoretype],Sales[[#This Row],[RegionStoretype]],Sales[YoY_SSF])/Sales[[#This Row],[Region_TypeCount]]</f>
        <v>60.052789354368521</v>
      </c>
    </row>
    <row r="5829" spans="1:16" x14ac:dyDescent="0.25">
      <c r="A5829" s="1">
        <v>43140</v>
      </c>
      <c r="B5829">
        <v>27</v>
      </c>
      <c r="C5829">
        <v>1</v>
      </c>
      <c r="D5829">
        <v>10226.1852</v>
      </c>
      <c r="E5829">
        <f>INDEX(Stores[region],MATCH(Sales[[#This Row],[store_no]],Stores[store_no],0))</f>
        <v>3</v>
      </c>
      <c r="F5829" t="str">
        <f>INDEX(Stores[storetype],MATCH(Sales[[#This Row],[store_no]],Stores[store_no],0))</f>
        <v>A</v>
      </c>
      <c r="G5829" t="str">
        <f>INDEX(Stores[location_city],MATCH(Sales[[#This Row],[store_no]],Stores[store_no],0))</f>
        <v>Springfield</v>
      </c>
      <c r="H5829" t="str">
        <f>INDEX(Stores[location_state],MATCH(Sales[[#This Row],[store_no]],Stores[store_no],0))</f>
        <v>Missouri</v>
      </c>
      <c r="I5829">
        <f>INDEX(Stores[sqft],MATCH(Sales[[#This Row],[store_no]],Stores[store_no],0))</f>
        <v>158200</v>
      </c>
      <c r="J5829" s="4" t="str">
        <f>INDEX(Departments[dept_name],MATCH(Sales[[#This Row],[dept_no]],Departments[dept_no],0))</f>
        <v>Automotive</v>
      </c>
      <c r="K5829" s="4" t="str">
        <f>CONCATENATE(Sales[[#This Row],[region]],Sales[[#This Row],[storetype]])</f>
        <v>3A</v>
      </c>
      <c r="L5829" s="4">
        <f>INDEX(RegionStoreCount[Store Count],MATCH(Sales[[#This Row],[RegionStoretype]],RegionStoreCount[Region/Type],0))</f>
        <v>9</v>
      </c>
      <c r="M5829" s="4">
        <f>AND(Sales[[#This Row],[date]]&lt;=TY_YTDMax,Sales[[#This Row],[date]]&gt;=TY_YTDMin)*Sales[[#This Row],[sales]]</f>
        <v>10226.1852</v>
      </c>
      <c r="N5829" s="4">
        <f>AND(Sales[[#This Row],[date]]&lt;=LY_YTDMax,Sales[[#This Row],[date]]&gt;=LY_YTDMin)*Sales[[#This Row],[sales]]</f>
        <v>0</v>
      </c>
      <c r="O5829" s="4">
        <f>AND(Sales[[#This Row],[date]]&gt;=YoY_Min,Sales[[#This Row],[date]]&lt;=TY_YTDMax)*(Sales[[#This Row],[sales]]/Sales[[#This Row],[sqft]])</f>
        <v>6.4640867256637161E-2</v>
      </c>
      <c r="P5829" s="4">
        <f>SUMIF(Sales[RegionStoretype],Sales[[#This Row],[RegionStoretype]],Sales[YoY_SSF])/Sales[[#This Row],[Region_TypeCount]]</f>
        <v>53.603836561720975</v>
      </c>
    </row>
    <row r="5830" spans="1:16" x14ac:dyDescent="0.25">
      <c r="A5830" s="1">
        <v>43140</v>
      </c>
      <c r="B5830">
        <v>27</v>
      </c>
      <c r="C5830">
        <v>8</v>
      </c>
      <c r="D5830">
        <v>12627.388099999998</v>
      </c>
      <c r="E5830">
        <f>INDEX(Stores[region],MATCH(Sales[[#This Row],[store_no]],Stores[store_no],0))</f>
        <v>3</v>
      </c>
      <c r="F5830" t="str">
        <f>INDEX(Stores[storetype],MATCH(Sales[[#This Row],[store_no]],Stores[store_no],0))</f>
        <v>A</v>
      </c>
      <c r="G5830" t="str">
        <f>INDEX(Stores[location_city],MATCH(Sales[[#This Row],[store_no]],Stores[store_no],0))</f>
        <v>Springfield</v>
      </c>
      <c r="H5830" t="str">
        <f>INDEX(Stores[location_state],MATCH(Sales[[#This Row],[store_no]],Stores[store_no],0))</f>
        <v>Missouri</v>
      </c>
      <c r="I5830">
        <f>INDEX(Stores[sqft],MATCH(Sales[[#This Row],[store_no]],Stores[store_no],0))</f>
        <v>158200</v>
      </c>
      <c r="J5830" s="4" t="str">
        <f>INDEX(Departments[dept_name],MATCH(Sales[[#This Row],[dept_no]],Departments[dept_no],0))</f>
        <v>Games</v>
      </c>
      <c r="K5830" s="4" t="str">
        <f>CONCATENATE(Sales[[#This Row],[region]],Sales[[#This Row],[storetype]])</f>
        <v>3A</v>
      </c>
      <c r="L5830" s="4">
        <f>INDEX(RegionStoreCount[Store Count],MATCH(Sales[[#This Row],[RegionStoretype]],RegionStoreCount[Region/Type],0))</f>
        <v>9</v>
      </c>
      <c r="M5830" s="4">
        <f>AND(Sales[[#This Row],[date]]&lt;=TY_YTDMax,Sales[[#This Row],[date]]&gt;=TY_YTDMin)*Sales[[#This Row],[sales]]</f>
        <v>12627.388099999998</v>
      </c>
      <c r="N5830" s="4">
        <f>AND(Sales[[#This Row],[date]]&lt;=LY_YTDMax,Sales[[#This Row],[date]]&gt;=LY_YTDMin)*Sales[[#This Row],[sales]]</f>
        <v>0</v>
      </c>
      <c r="O5830" s="4">
        <f>AND(Sales[[#This Row],[date]]&gt;=YoY_Min,Sales[[#This Row],[date]]&lt;=TY_YTDMax)*(Sales[[#This Row],[sales]]/Sales[[#This Row],[sqft]])</f>
        <v>7.9819140960809096E-2</v>
      </c>
      <c r="P5830" s="4">
        <f>SUMIF(Sales[RegionStoretype],Sales[[#This Row],[RegionStoretype]],Sales[YoY_SSF])/Sales[[#This Row],[Region_TypeCount]]</f>
        <v>53.603836561720975</v>
      </c>
    </row>
    <row r="5831" spans="1:16" x14ac:dyDescent="0.25">
      <c r="A5831" s="1">
        <v>43140</v>
      </c>
      <c r="B5831">
        <v>27</v>
      </c>
      <c r="C5831">
        <v>10</v>
      </c>
      <c r="D5831">
        <v>55950.832699999999</v>
      </c>
      <c r="E5831">
        <f>INDEX(Stores[region],MATCH(Sales[[#This Row],[store_no]],Stores[store_no],0))</f>
        <v>3</v>
      </c>
      <c r="F5831" t="str">
        <f>INDEX(Stores[storetype],MATCH(Sales[[#This Row],[store_no]],Stores[store_no],0))</f>
        <v>A</v>
      </c>
      <c r="G5831" t="str">
        <f>INDEX(Stores[location_city],MATCH(Sales[[#This Row],[store_no]],Stores[store_no],0))</f>
        <v>Springfield</v>
      </c>
      <c r="H5831" t="str">
        <f>INDEX(Stores[location_state],MATCH(Sales[[#This Row],[store_no]],Stores[store_no],0))</f>
        <v>Missouri</v>
      </c>
      <c r="I5831">
        <f>INDEX(Stores[sqft],MATCH(Sales[[#This Row],[store_no]],Stores[store_no],0))</f>
        <v>158200</v>
      </c>
      <c r="J5831" s="4" t="str">
        <f>INDEX(Departments[dept_name],MATCH(Sales[[#This Row],[dept_no]],Departments[dept_no],0))</f>
        <v>Health</v>
      </c>
      <c r="K5831" s="4" t="str">
        <f>CONCATENATE(Sales[[#This Row],[region]],Sales[[#This Row],[storetype]])</f>
        <v>3A</v>
      </c>
      <c r="L5831" s="4">
        <f>INDEX(RegionStoreCount[Store Count],MATCH(Sales[[#This Row],[RegionStoretype]],RegionStoreCount[Region/Type],0))</f>
        <v>9</v>
      </c>
      <c r="M5831" s="4">
        <f>AND(Sales[[#This Row],[date]]&lt;=TY_YTDMax,Sales[[#This Row],[date]]&gt;=TY_YTDMin)*Sales[[#This Row],[sales]]</f>
        <v>55950.832699999999</v>
      </c>
      <c r="N5831" s="4">
        <f>AND(Sales[[#This Row],[date]]&lt;=LY_YTDMax,Sales[[#This Row],[date]]&gt;=LY_YTDMin)*Sales[[#This Row],[sales]]</f>
        <v>0</v>
      </c>
      <c r="O5831" s="4">
        <f>AND(Sales[[#This Row],[date]]&gt;=YoY_Min,Sales[[#This Row],[date]]&lt;=TY_YTDMax)*(Sales[[#This Row],[sales]]/Sales[[#This Row],[sqft]])</f>
        <v>0.3536715088495575</v>
      </c>
      <c r="P5831" s="4">
        <f>SUMIF(Sales[RegionStoretype],Sales[[#This Row],[RegionStoretype]],Sales[YoY_SSF])/Sales[[#This Row],[Region_TypeCount]]</f>
        <v>53.603836561720975</v>
      </c>
    </row>
    <row r="5832" spans="1:16" x14ac:dyDescent="0.25">
      <c r="A5832" s="1">
        <v>43140</v>
      </c>
      <c r="B5832">
        <v>27</v>
      </c>
      <c r="C5832">
        <v>12</v>
      </c>
      <c r="D5832">
        <v>39513.830200000004</v>
      </c>
      <c r="E5832">
        <f>INDEX(Stores[region],MATCH(Sales[[#This Row],[store_no]],Stores[store_no],0))</f>
        <v>3</v>
      </c>
      <c r="F5832" t="str">
        <f>INDEX(Stores[storetype],MATCH(Sales[[#This Row],[store_no]],Stores[store_no],0))</f>
        <v>A</v>
      </c>
      <c r="G5832" t="str">
        <f>INDEX(Stores[location_city],MATCH(Sales[[#This Row],[store_no]],Stores[store_no],0))</f>
        <v>Springfield</v>
      </c>
      <c r="H5832" t="str">
        <f>INDEX(Stores[location_state],MATCH(Sales[[#This Row],[store_no]],Stores[store_no],0))</f>
        <v>Missouri</v>
      </c>
      <c r="I5832">
        <f>INDEX(Stores[sqft],MATCH(Sales[[#This Row],[store_no]],Stores[store_no],0))</f>
        <v>158200</v>
      </c>
      <c r="J5832" s="4" t="str">
        <f>INDEX(Departments[dept_name],MATCH(Sales[[#This Row],[dept_no]],Departments[dept_no],0))</f>
        <v>Jewelery</v>
      </c>
      <c r="K5832" s="4" t="str">
        <f>CONCATENATE(Sales[[#This Row],[region]],Sales[[#This Row],[storetype]])</f>
        <v>3A</v>
      </c>
      <c r="L5832" s="4">
        <f>INDEX(RegionStoreCount[Store Count],MATCH(Sales[[#This Row],[RegionStoretype]],RegionStoreCount[Region/Type],0))</f>
        <v>9</v>
      </c>
      <c r="M5832" s="4">
        <f>AND(Sales[[#This Row],[date]]&lt;=TY_YTDMax,Sales[[#This Row],[date]]&gt;=TY_YTDMin)*Sales[[#This Row],[sales]]</f>
        <v>39513.830200000004</v>
      </c>
      <c r="N5832" s="4">
        <f>AND(Sales[[#This Row],[date]]&lt;=LY_YTDMax,Sales[[#This Row],[date]]&gt;=LY_YTDMin)*Sales[[#This Row],[sales]]</f>
        <v>0</v>
      </c>
      <c r="O5832" s="4">
        <f>AND(Sales[[#This Row],[date]]&gt;=YoY_Min,Sales[[#This Row],[date]]&lt;=TY_YTDMax)*(Sales[[#This Row],[sales]]/Sales[[#This Row],[sqft]])</f>
        <v>0.24977136662452595</v>
      </c>
      <c r="P5832" s="4">
        <f>SUMIF(Sales[RegionStoretype],Sales[[#This Row],[RegionStoretype]],Sales[YoY_SSF])/Sales[[#This Row],[Region_TypeCount]]</f>
        <v>53.603836561720975</v>
      </c>
    </row>
    <row r="5833" spans="1:16" x14ac:dyDescent="0.25">
      <c r="A5833" s="1">
        <v>43140</v>
      </c>
      <c r="B5833">
        <v>28</v>
      </c>
      <c r="C5833">
        <v>13</v>
      </c>
      <c r="D5833">
        <v>154274.36540000001</v>
      </c>
      <c r="E5833">
        <f>INDEX(Stores[region],MATCH(Sales[[#This Row],[store_no]],Stores[store_no],0))</f>
        <v>2</v>
      </c>
      <c r="F5833" t="str">
        <f>INDEX(Stores[storetype],MATCH(Sales[[#This Row],[store_no]],Stores[store_no],0))</f>
        <v>A</v>
      </c>
      <c r="G5833" t="str">
        <f>INDEX(Stores[location_city],MATCH(Sales[[#This Row],[store_no]],Stores[store_no],0))</f>
        <v>Milwaukee</v>
      </c>
      <c r="H5833" t="str">
        <f>INDEX(Stores[location_state],MATCH(Sales[[#This Row],[store_no]],Stores[store_no],0))</f>
        <v>Wisconsin</v>
      </c>
      <c r="I5833">
        <f>INDEX(Stores[sqft],MATCH(Sales[[#This Row],[store_no]],Stores[store_no],0))</f>
        <v>203800</v>
      </c>
      <c r="J5833" s="4" t="str">
        <f>INDEX(Departments[dept_name],MATCH(Sales[[#This Row],[dept_no]],Departments[dept_no],0))</f>
        <v>Kids</v>
      </c>
      <c r="K5833" s="4" t="str">
        <f>CONCATENATE(Sales[[#This Row],[region]],Sales[[#This Row],[storetype]])</f>
        <v>2A</v>
      </c>
      <c r="L5833" s="4">
        <f>INDEX(RegionStoreCount[Store Count],MATCH(Sales[[#This Row],[RegionStoretype]],RegionStoreCount[Region/Type],0))</f>
        <v>5</v>
      </c>
      <c r="M5833" s="4">
        <f>AND(Sales[[#This Row],[date]]&lt;=TY_YTDMax,Sales[[#This Row],[date]]&gt;=TY_YTDMin)*Sales[[#This Row],[sales]]</f>
        <v>154274.36540000001</v>
      </c>
      <c r="N5833" s="4">
        <f>AND(Sales[[#This Row],[date]]&lt;=LY_YTDMax,Sales[[#This Row],[date]]&gt;=LY_YTDMin)*Sales[[#This Row],[sales]]</f>
        <v>0</v>
      </c>
      <c r="O5833" s="4">
        <f>AND(Sales[[#This Row],[date]]&gt;=YoY_Min,Sales[[#This Row],[date]]&lt;=TY_YTDMax)*(Sales[[#This Row],[sales]]/Sales[[#This Row],[sqft]])</f>
        <v>0.75698903532875372</v>
      </c>
      <c r="P5833" s="4">
        <f>SUMIF(Sales[RegionStoretype],Sales[[#This Row],[RegionStoretype]],Sales[YoY_SSF])/Sales[[#This Row],[Region_TypeCount]]</f>
        <v>60.052789354368521</v>
      </c>
    </row>
    <row r="5834" spans="1:16" x14ac:dyDescent="0.25">
      <c r="A5834" s="1">
        <v>43140</v>
      </c>
      <c r="B5834">
        <v>28</v>
      </c>
      <c r="C5834">
        <v>16</v>
      </c>
      <c r="D5834">
        <v>119591.393</v>
      </c>
      <c r="E5834">
        <f>INDEX(Stores[region],MATCH(Sales[[#This Row],[store_no]],Stores[store_no],0))</f>
        <v>2</v>
      </c>
      <c r="F5834" t="str">
        <f>INDEX(Stores[storetype],MATCH(Sales[[#This Row],[store_no]],Stores[store_no],0))</f>
        <v>A</v>
      </c>
      <c r="G5834" t="str">
        <f>INDEX(Stores[location_city],MATCH(Sales[[#This Row],[store_no]],Stores[store_no],0))</f>
        <v>Milwaukee</v>
      </c>
      <c r="H5834" t="str">
        <f>INDEX(Stores[location_state],MATCH(Sales[[#This Row],[store_no]],Stores[store_no],0))</f>
        <v>Wisconsin</v>
      </c>
      <c r="I5834">
        <f>INDEX(Stores[sqft],MATCH(Sales[[#This Row],[store_no]],Stores[store_no],0))</f>
        <v>203800</v>
      </c>
      <c r="J5834" s="4" t="str">
        <f>INDEX(Departments[dept_name],MATCH(Sales[[#This Row],[dept_no]],Departments[dept_no],0))</f>
        <v>Outdoors</v>
      </c>
      <c r="K5834" s="4" t="str">
        <f>CONCATENATE(Sales[[#This Row],[region]],Sales[[#This Row],[storetype]])</f>
        <v>2A</v>
      </c>
      <c r="L5834" s="4">
        <f>INDEX(RegionStoreCount[Store Count],MATCH(Sales[[#This Row],[RegionStoretype]],RegionStoreCount[Region/Type],0))</f>
        <v>5</v>
      </c>
      <c r="M5834" s="4">
        <f>AND(Sales[[#This Row],[date]]&lt;=TY_YTDMax,Sales[[#This Row],[date]]&gt;=TY_YTDMin)*Sales[[#This Row],[sales]]</f>
        <v>119591.393</v>
      </c>
      <c r="N5834" s="4">
        <f>AND(Sales[[#This Row],[date]]&lt;=LY_YTDMax,Sales[[#This Row],[date]]&gt;=LY_YTDMin)*Sales[[#This Row],[sales]]</f>
        <v>0</v>
      </c>
      <c r="O5834" s="4">
        <f>AND(Sales[[#This Row],[date]]&gt;=YoY_Min,Sales[[#This Row],[date]]&lt;=TY_YTDMax)*(Sales[[#This Row],[sales]]/Sales[[#This Row],[sqft]])</f>
        <v>0.58680762021589794</v>
      </c>
      <c r="P5834" s="4">
        <f>SUMIF(Sales[RegionStoretype],Sales[[#This Row],[RegionStoretype]],Sales[YoY_SSF])/Sales[[#This Row],[Region_TypeCount]]</f>
        <v>60.052789354368521</v>
      </c>
    </row>
    <row r="5835" spans="1:16" x14ac:dyDescent="0.25">
      <c r="A5835" s="1">
        <v>43140</v>
      </c>
      <c r="B5835">
        <v>29</v>
      </c>
      <c r="C5835">
        <v>7</v>
      </c>
      <c r="D5835">
        <v>73781.340300000011</v>
      </c>
      <c r="E5835">
        <f>INDEX(Stores[region],MATCH(Sales[[#This Row],[store_no]],Stores[store_no],0))</f>
        <v>1</v>
      </c>
      <c r="F5835" t="str">
        <f>INDEX(Stores[storetype],MATCH(Sales[[#This Row],[store_no]],Stores[store_no],0))</f>
        <v>B</v>
      </c>
      <c r="G5835" t="str">
        <f>INDEX(Stores[location_city],MATCH(Sales[[#This Row],[store_no]],Stores[store_no],0))</f>
        <v>Grand Rapids</v>
      </c>
      <c r="H5835" t="str">
        <f>INDEX(Stores[location_state],MATCH(Sales[[#This Row],[store_no]],Stores[store_no],0))</f>
        <v>Michigan</v>
      </c>
      <c r="I5835">
        <f>INDEX(Stores[sqft],MATCH(Sales[[#This Row],[store_no]],Stores[store_no],0))</f>
        <v>148300</v>
      </c>
      <c r="J5835" s="4" t="str">
        <f>INDEX(Departments[dept_name],MATCH(Sales[[#This Row],[dept_no]],Departments[dept_no],0))</f>
        <v>Electronics</v>
      </c>
      <c r="K5835" s="4" t="str">
        <f>CONCATENATE(Sales[[#This Row],[region]],Sales[[#This Row],[storetype]])</f>
        <v>1B</v>
      </c>
      <c r="L5835" s="4">
        <f>INDEX(RegionStoreCount[Store Count],MATCH(Sales[[#This Row],[RegionStoretype]],RegionStoreCount[Region/Type],0))</f>
        <v>5</v>
      </c>
      <c r="M5835" s="4">
        <f>AND(Sales[[#This Row],[date]]&lt;=TY_YTDMax,Sales[[#This Row],[date]]&gt;=TY_YTDMin)*Sales[[#This Row],[sales]]</f>
        <v>73781.340300000011</v>
      </c>
      <c r="N5835" s="4">
        <f>AND(Sales[[#This Row],[date]]&lt;=LY_YTDMax,Sales[[#This Row],[date]]&gt;=LY_YTDMin)*Sales[[#This Row],[sales]]</f>
        <v>0</v>
      </c>
      <c r="O5835" s="4">
        <f>AND(Sales[[#This Row],[date]]&gt;=YoY_Min,Sales[[#This Row],[date]]&lt;=TY_YTDMax)*(Sales[[#This Row],[sales]]/Sales[[#This Row],[sqft]])</f>
        <v>0.49751409507754557</v>
      </c>
      <c r="P5835" s="4">
        <f>SUMIF(Sales[RegionStoretype],Sales[[#This Row],[RegionStoretype]],Sales[YoY_SSF])/Sales[[#This Row],[Region_TypeCount]]</f>
        <v>68.518982968140051</v>
      </c>
    </row>
    <row r="5836" spans="1:16" x14ac:dyDescent="0.25">
      <c r="A5836" s="1">
        <v>43140</v>
      </c>
      <c r="B5836">
        <v>29</v>
      </c>
      <c r="C5836">
        <v>14</v>
      </c>
      <c r="D5836">
        <v>106394.73659999999</v>
      </c>
      <c r="E5836">
        <f>INDEX(Stores[region],MATCH(Sales[[#This Row],[store_no]],Stores[store_no],0))</f>
        <v>1</v>
      </c>
      <c r="F5836" t="str">
        <f>INDEX(Stores[storetype],MATCH(Sales[[#This Row],[store_no]],Stores[store_no],0))</f>
        <v>B</v>
      </c>
      <c r="G5836" t="str">
        <f>INDEX(Stores[location_city],MATCH(Sales[[#This Row],[store_no]],Stores[store_no],0))</f>
        <v>Grand Rapids</v>
      </c>
      <c r="H5836" t="str">
        <f>INDEX(Stores[location_state],MATCH(Sales[[#This Row],[store_no]],Stores[store_no],0))</f>
        <v>Michigan</v>
      </c>
      <c r="I5836">
        <f>INDEX(Stores[sqft],MATCH(Sales[[#This Row],[store_no]],Stores[store_no],0))</f>
        <v>148300</v>
      </c>
      <c r="J5836" s="4" t="str">
        <f>INDEX(Departments[dept_name],MATCH(Sales[[#This Row],[dept_no]],Departments[dept_no],0))</f>
        <v>Movies</v>
      </c>
      <c r="K5836" s="4" t="str">
        <f>CONCATENATE(Sales[[#This Row],[region]],Sales[[#This Row],[storetype]])</f>
        <v>1B</v>
      </c>
      <c r="L5836" s="4">
        <f>INDEX(RegionStoreCount[Store Count],MATCH(Sales[[#This Row],[RegionStoretype]],RegionStoreCount[Region/Type],0))</f>
        <v>5</v>
      </c>
      <c r="M5836" s="4">
        <f>AND(Sales[[#This Row],[date]]&lt;=TY_YTDMax,Sales[[#This Row],[date]]&gt;=TY_YTDMin)*Sales[[#This Row],[sales]]</f>
        <v>106394.73659999999</v>
      </c>
      <c r="N5836" s="4">
        <f>AND(Sales[[#This Row],[date]]&lt;=LY_YTDMax,Sales[[#This Row],[date]]&gt;=LY_YTDMin)*Sales[[#This Row],[sales]]</f>
        <v>0</v>
      </c>
      <c r="O5836" s="4">
        <f>AND(Sales[[#This Row],[date]]&gt;=YoY_Min,Sales[[#This Row],[date]]&lt;=TY_YTDMax)*(Sales[[#This Row],[sales]]/Sales[[#This Row],[sqft]])</f>
        <v>0.71742910721510444</v>
      </c>
      <c r="P5836" s="4">
        <f>SUMIF(Sales[RegionStoretype],Sales[[#This Row],[RegionStoretype]],Sales[YoY_SSF])/Sales[[#This Row],[Region_TypeCount]]</f>
        <v>68.518982968140051</v>
      </c>
    </row>
    <row r="5837" spans="1:16" x14ac:dyDescent="0.25">
      <c r="A5837" s="1">
        <v>43140</v>
      </c>
      <c r="B5837">
        <v>29</v>
      </c>
      <c r="C5837">
        <v>16</v>
      </c>
      <c r="D5837">
        <v>13381.186100000001</v>
      </c>
      <c r="E5837">
        <f>INDEX(Stores[region],MATCH(Sales[[#This Row],[store_no]],Stores[store_no],0))</f>
        <v>1</v>
      </c>
      <c r="F5837" t="str">
        <f>INDEX(Stores[storetype],MATCH(Sales[[#This Row],[store_no]],Stores[store_no],0))</f>
        <v>B</v>
      </c>
      <c r="G5837" t="str">
        <f>INDEX(Stores[location_city],MATCH(Sales[[#This Row],[store_no]],Stores[store_no],0))</f>
        <v>Grand Rapids</v>
      </c>
      <c r="H5837" t="str">
        <f>INDEX(Stores[location_state],MATCH(Sales[[#This Row],[store_no]],Stores[store_no],0))</f>
        <v>Michigan</v>
      </c>
      <c r="I5837">
        <f>INDEX(Stores[sqft],MATCH(Sales[[#This Row],[store_no]],Stores[store_no],0))</f>
        <v>148300</v>
      </c>
      <c r="J5837" s="4" t="str">
        <f>INDEX(Departments[dept_name],MATCH(Sales[[#This Row],[dept_no]],Departments[dept_no],0))</f>
        <v>Outdoors</v>
      </c>
      <c r="K5837" s="4" t="str">
        <f>CONCATENATE(Sales[[#This Row],[region]],Sales[[#This Row],[storetype]])</f>
        <v>1B</v>
      </c>
      <c r="L5837" s="4">
        <f>INDEX(RegionStoreCount[Store Count],MATCH(Sales[[#This Row],[RegionStoretype]],RegionStoreCount[Region/Type],0))</f>
        <v>5</v>
      </c>
      <c r="M5837" s="4">
        <f>AND(Sales[[#This Row],[date]]&lt;=TY_YTDMax,Sales[[#This Row],[date]]&gt;=TY_YTDMin)*Sales[[#This Row],[sales]]</f>
        <v>13381.186100000001</v>
      </c>
      <c r="N5837" s="4">
        <f>AND(Sales[[#This Row],[date]]&lt;=LY_YTDMax,Sales[[#This Row],[date]]&gt;=LY_YTDMin)*Sales[[#This Row],[sales]]</f>
        <v>0</v>
      </c>
      <c r="O5837" s="4">
        <f>AND(Sales[[#This Row],[date]]&gt;=YoY_Min,Sales[[#This Row],[date]]&lt;=TY_YTDMax)*(Sales[[#This Row],[sales]]/Sales[[#This Row],[sqft]])</f>
        <v>9.0230519892110589E-2</v>
      </c>
      <c r="P5837" s="4">
        <f>SUMIF(Sales[RegionStoretype],Sales[[#This Row],[RegionStoretype]],Sales[YoY_SSF])/Sales[[#This Row],[Region_TypeCount]]</f>
        <v>68.518982968140051</v>
      </c>
    </row>
    <row r="5838" spans="1:16" x14ac:dyDescent="0.25">
      <c r="A5838" s="1">
        <v>43140</v>
      </c>
      <c r="B5838">
        <v>30</v>
      </c>
      <c r="C5838">
        <v>14</v>
      </c>
      <c r="D5838">
        <v>48730.443800000001</v>
      </c>
      <c r="E5838">
        <f>INDEX(Stores[region],MATCH(Sales[[#This Row],[store_no]],Stores[store_no],0))</f>
        <v>1</v>
      </c>
      <c r="F5838" t="str">
        <f>INDEX(Stores[storetype],MATCH(Sales[[#This Row],[store_no]],Stores[store_no],0))</f>
        <v>C</v>
      </c>
      <c r="G5838" t="str">
        <f>INDEX(Stores[location_city],MATCH(Sales[[#This Row],[store_no]],Stores[store_no],0))</f>
        <v>Dayton</v>
      </c>
      <c r="H5838" t="str">
        <f>INDEX(Stores[location_state],MATCH(Sales[[#This Row],[store_no]],Stores[store_no],0))</f>
        <v>Ohio</v>
      </c>
      <c r="I5838">
        <f>INDEX(Stores[sqft],MATCH(Sales[[#This Row],[store_no]],Stores[store_no],0))</f>
        <v>90000</v>
      </c>
      <c r="J5838" s="4" t="str">
        <f>INDEX(Departments[dept_name],MATCH(Sales[[#This Row],[dept_no]],Departments[dept_no],0))</f>
        <v>Movies</v>
      </c>
      <c r="K5838" s="4" t="str">
        <f>CONCATENATE(Sales[[#This Row],[region]],Sales[[#This Row],[storetype]])</f>
        <v>1C</v>
      </c>
      <c r="L5838" s="4">
        <f>INDEX(RegionStoreCount[Store Count],MATCH(Sales[[#This Row],[RegionStoretype]],RegionStoreCount[Region/Type],0))</f>
        <v>1</v>
      </c>
      <c r="M5838" s="4">
        <f>AND(Sales[[#This Row],[date]]&lt;=TY_YTDMax,Sales[[#This Row],[date]]&gt;=TY_YTDMin)*Sales[[#This Row],[sales]]</f>
        <v>48730.443800000001</v>
      </c>
      <c r="N5838" s="4">
        <f>AND(Sales[[#This Row],[date]]&lt;=LY_YTDMax,Sales[[#This Row],[date]]&gt;=LY_YTDMin)*Sales[[#This Row],[sales]]</f>
        <v>0</v>
      </c>
      <c r="O5838" s="4">
        <f>AND(Sales[[#This Row],[date]]&gt;=YoY_Min,Sales[[#This Row],[date]]&lt;=TY_YTDMax)*(Sales[[#This Row],[sales]]/Sales[[#This Row],[sqft]])</f>
        <v>0.54144937555555561</v>
      </c>
      <c r="P5838" s="4">
        <f>SUMIF(Sales[RegionStoretype],Sales[[#This Row],[RegionStoretype]],Sales[YoY_SSF])/Sales[[#This Row],[Region_TypeCount]]</f>
        <v>65.329042605555529</v>
      </c>
    </row>
    <row r="5839" spans="1:16" x14ac:dyDescent="0.25">
      <c r="A5839" s="1">
        <v>43140</v>
      </c>
      <c r="B5839">
        <v>31</v>
      </c>
      <c r="C5839">
        <v>15</v>
      </c>
      <c r="D5839">
        <v>138943.90059999999</v>
      </c>
      <c r="E5839">
        <f>INDEX(Stores[region],MATCH(Sales[[#This Row],[store_no]],Stores[store_no],0))</f>
        <v>3</v>
      </c>
      <c r="F5839" t="str">
        <f>INDEX(Stores[storetype],MATCH(Sales[[#This Row],[store_no]],Stores[store_no],0))</f>
        <v>A</v>
      </c>
      <c r="G5839" t="str">
        <f>INDEX(Stores[location_city],MATCH(Sales[[#This Row],[store_no]],Stores[store_no],0))</f>
        <v>Rapid City</v>
      </c>
      <c r="H5839" t="str">
        <f>INDEX(Stores[location_state],MATCH(Sales[[#This Row],[store_no]],Stores[store_no],0))</f>
        <v>South Dakota</v>
      </c>
      <c r="I5839">
        <f>INDEX(Stores[sqft],MATCH(Sales[[#This Row],[store_no]],Stores[store_no],0))</f>
        <v>200100</v>
      </c>
      <c r="J5839" s="4" t="str">
        <f>INDEX(Departments[dept_name],MATCH(Sales[[#This Row],[dept_no]],Departments[dept_no],0))</f>
        <v>Music</v>
      </c>
      <c r="K5839" s="4" t="str">
        <f>CONCATENATE(Sales[[#This Row],[region]],Sales[[#This Row],[storetype]])</f>
        <v>3A</v>
      </c>
      <c r="L5839" s="4">
        <f>INDEX(RegionStoreCount[Store Count],MATCH(Sales[[#This Row],[RegionStoretype]],RegionStoreCount[Region/Type],0))</f>
        <v>9</v>
      </c>
      <c r="M5839" s="4">
        <f>AND(Sales[[#This Row],[date]]&lt;=TY_YTDMax,Sales[[#This Row],[date]]&gt;=TY_YTDMin)*Sales[[#This Row],[sales]]</f>
        <v>138943.90059999999</v>
      </c>
      <c r="N5839" s="4">
        <f>AND(Sales[[#This Row],[date]]&lt;=LY_YTDMax,Sales[[#This Row],[date]]&gt;=LY_YTDMin)*Sales[[#This Row],[sales]]</f>
        <v>0</v>
      </c>
      <c r="O5839" s="4">
        <f>AND(Sales[[#This Row],[date]]&gt;=YoY_Min,Sales[[#This Row],[date]]&lt;=TY_YTDMax)*(Sales[[#This Row],[sales]]/Sales[[#This Row],[sqft]])</f>
        <v>0.69437231684157918</v>
      </c>
      <c r="P5839" s="4">
        <f>SUMIF(Sales[RegionStoretype],Sales[[#This Row],[RegionStoretype]],Sales[YoY_SSF])/Sales[[#This Row],[Region_TypeCount]]</f>
        <v>53.603836561720975</v>
      </c>
    </row>
    <row r="5840" spans="1:16" x14ac:dyDescent="0.25">
      <c r="A5840" s="1">
        <v>43140</v>
      </c>
      <c r="B5840">
        <v>32</v>
      </c>
      <c r="C5840">
        <v>4</v>
      </c>
      <c r="D5840">
        <v>36833.524599999997</v>
      </c>
      <c r="E5840">
        <f>INDEX(Stores[region],MATCH(Sales[[#This Row],[store_no]],Stores[store_no],0))</f>
        <v>2</v>
      </c>
      <c r="F5840" t="str">
        <f>INDEX(Stores[storetype],MATCH(Sales[[#This Row],[store_no]],Stores[store_no],0))</f>
        <v>A</v>
      </c>
      <c r="G5840" t="str">
        <f>INDEX(Stores[location_city],MATCH(Sales[[#This Row],[store_no]],Stores[store_no],0))</f>
        <v>Western Springs</v>
      </c>
      <c r="H5840" t="str">
        <f>INDEX(Stores[location_state],MATCH(Sales[[#This Row],[store_no]],Stores[store_no],0))</f>
        <v>Illinois</v>
      </c>
      <c r="I5840">
        <f>INDEX(Stores[sqft],MATCH(Sales[[#This Row],[store_no]],Stores[store_no],0))</f>
        <v>118200</v>
      </c>
      <c r="J5840" s="4" t="str">
        <f>INDEX(Departments[dept_name],MATCH(Sales[[#This Row],[dept_no]],Departments[dept_no],0))</f>
        <v>Books</v>
      </c>
      <c r="K5840" s="4" t="str">
        <f>CONCATENATE(Sales[[#This Row],[region]],Sales[[#This Row],[storetype]])</f>
        <v>2A</v>
      </c>
      <c r="L5840" s="4">
        <f>INDEX(RegionStoreCount[Store Count],MATCH(Sales[[#This Row],[RegionStoretype]],RegionStoreCount[Region/Type],0))</f>
        <v>5</v>
      </c>
      <c r="M5840" s="4">
        <f>AND(Sales[[#This Row],[date]]&lt;=TY_YTDMax,Sales[[#This Row],[date]]&gt;=TY_YTDMin)*Sales[[#This Row],[sales]]</f>
        <v>36833.524599999997</v>
      </c>
      <c r="N5840" s="4">
        <f>AND(Sales[[#This Row],[date]]&lt;=LY_YTDMax,Sales[[#This Row],[date]]&gt;=LY_YTDMin)*Sales[[#This Row],[sales]]</f>
        <v>0</v>
      </c>
      <c r="O5840" s="4">
        <f>AND(Sales[[#This Row],[date]]&gt;=YoY_Min,Sales[[#This Row],[date]]&lt;=TY_YTDMax)*(Sales[[#This Row],[sales]]/Sales[[#This Row],[sqft]])</f>
        <v>0.31162034348561757</v>
      </c>
      <c r="P5840" s="4">
        <f>SUMIF(Sales[RegionStoretype],Sales[[#This Row],[RegionStoretype]],Sales[YoY_SSF])/Sales[[#This Row],[Region_TypeCount]]</f>
        <v>60.052789354368521</v>
      </c>
    </row>
    <row r="5841" spans="1:16" x14ac:dyDescent="0.25">
      <c r="A5841" s="1">
        <v>43140</v>
      </c>
      <c r="B5841">
        <v>32</v>
      </c>
      <c r="C5841">
        <v>5</v>
      </c>
      <c r="D5841">
        <v>101052.25090000001</v>
      </c>
      <c r="E5841">
        <f>INDEX(Stores[region],MATCH(Sales[[#This Row],[store_no]],Stores[store_no],0))</f>
        <v>2</v>
      </c>
      <c r="F5841" t="str">
        <f>INDEX(Stores[storetype],MATCH(Sales[[#This Row],[store_no]],Stores[store_no],0))</f>
        <v>A</v>
      </c>
      <c r="G5841" t="str">
        <f>INDEX(Stores[location_city],MATCH(Sales[[#This Row],[store_no]],Stores[store_no],0))</f>
        <v>Western Springs</v>
      </c>
      <c r="H5841" t="str">
        <f>INDEX(Stores[location_state],MATCH(Sales[[#This Row],[store_no]],Stores[store_no],0))</f>
        <v>Illinois</v>
      </c>
      <c r="I5841">
        <f>INDEX(Stores[sqft],MATCH(Sales[[#This Row],[store_no]],Stores[store_no],0))</f>
        <v>118200</v>
      </c>
      <c r="J5841" s="4" t="str">
        <f>INDEX(Departments[dept_name],MATCH(Sales[[#This Row],[dept_no]],Departments[dept_no],0))</f>
        <v>Clothing</v>
      </c>
      <c r="K5841" s="4" t="str">
        <f>CONCATENATE(Sales[[#This Row],[region]],Sales[[#This Row],[storetype]])</f>
        <v>2A</v>
      </c>
      <c r="L5841" s="4">
        <f>INDEX(RegionStoreCount[Store Count],MATCH(Sales[[#This Row],[RegionStoretype]],RegionStoreCount[Region/Type],0))</f>
        <v>5</v>
      </c>
      <c r="M5841" s="4">
        <f>AND(Sales[[#This Row],[date]]&lt;=TY_YTDMax,Sales[[#This Row],[date]]&gt;=TY_YTDMin)*Sales[[#This Row],[sales]]</f>
        <v>101052.25090000001</v>
      </c>
      <c r="N5841" s="4">
        <f>AND(Sales[[#This Row],[date]]&lt;=LY_YTDMax,Sales[[#This Row],[date]]&gt;=LY_YTDMin)*Sales[[#This Row],[sales]]</f>
        <v>0</v>
      </c>
      <c r="O5841" s="4">
        <f>AND(Sales[[#This Row],[date]]&gt;=YoY_Min,Sales[[#This Row],[date]]&lt;=TY_YTDMax)*(Sales[[#This Row],[sales]]/Sales[[#This Row],[sqft]])</f>
        <v>0.8549259805414553</v>
      </c>
      <c r="P5841" s="4">
        <f>SUMIF(Sales[RegionStoretype],Sales[[#This Row],[RegionStoretype]],Sales[YoY_SSF])/Sales[[#This Row],[Region_TypeCount]]</f>
        <v>60.052789354368521</v>
      </c>
    </row>
    <row r="5842" spans="1:16" x14ac:dyDescent="0.25">
      <c r="A5842" s="1">
        <v>43140</v>
      </c>
      <c r="B5842">
        <v>33</v>
      </c>
      <c r="C5842">
        <v>2</v>
      </c>
      <c r="D5842">
        <v>1030.1399999999999</v>
      </c>
      <c r="E5842">
        <f>INDEX(Stores[region],MATCH(Sales[[#This Row],[store_no]],Stores[store_no],0))</f>
        <v>3</v>
      </c>
      <c r="F5842" t="str">
        <f>INDEX(Stores[storetype],MATCH(Sales[[#This Row],[store_no]],Stores[store_no],0))</f>
        <v>A</v>
      </c>
      <c r="G5842" t="str">
        <f>INDEX(Stores[location_city],MATCH(Sales[[#This Row],[store_no]],Stores[store_no],0))</f>
        <v>Omaha</v>
      </c>
      <c r="H5842" t="str">
        <f>INDEX(Stores[location_state],MATCH(Sales[[#This Row],[store_no]],Stores[store_no],0))</f>
        <v>Nebraska</v>
      </c>
      <c r="I5842">
        <f>INDEX(Stores[sqft],MATCH(Sales[[#This Row],[store_no]],Stores[store_no],0))</f>
        <v>40700</v>
      </c>
      <c r="J5842" s="4" t="str">
        <f>INDEX(Departments[dept_name],MATCH(Sales[[#This Row],[dept_no]],Departments[dept_no],0))</f>
        <v>Baby</v>
      </c>
      <c r="K5842" s="4" t="str">
        <f>CONCATENATE(Sales[[#This Row],[region]],Sales[[#This Row],[storetype]])</f>
        <v>3A</v>
      </c>
      <c r="L5842" s="4">
        <f>INDEX(RegionStoreCount[Store Count],MATCH(Sales[[#This Row],[RegionStoretype]],RegionStoreCount[Region/Type],0))</f>
        <v>9</v>
      </c>
      <c r="M5842" s="4">
        <f>AND(Sales[[#This Row],[date]]&lt;=TY_YTDMax,Sales[[#This Row],[date]]&gt;=TY_YTDMin)*Sales[[#This Row],[sales]]</f>
        <v>1030.1399999999999</v>
      </c>
      <c r="N5842" s="4">
        <f>AND(Sales[[#This Row],[date]]&lt;=LY_YTDMax,Sales[[#This Row],[date]]&gt;=LY_YTDMin)*Sales[[#This Row],[sales]]</f>
        <v>0</v>
      </c>
      <c r="O5842" s="4">
        <f>AND(Sales[[#This Row],[date]]&gt;=YoY_Min,Sales[[#This Row],[date]]&lt;=TY_YTDMax)*(Sales[[#This Row],[sales]]/Sales[[#This Row],[sqft]])</f>
        <v>2.5310565110565106E-2</v>
      </c>
      <c r="P5842" s="4">
        <f>SUMIF(Sales[RegionStoretype],Sales[[#This Row],[RegionStoretype]],Sales[YoY_SSF])/Sales[[#This Row],[Region_TypeCount]]</f>
        <v>53.603836561720975</v>
      </c>
    </row>
    <row r="5843" spans="1:16" x14ac:dyDescent="0.25">
      <c r="A5843" s="1">
        <v>43140</v>
      </c>
      <c r="B5843">
        <v>33</v>
      </c>
      <c r="C5843">
        <v>20</v>
      </c>
      <c r="D5843">
        <v>1601.3962000000001</v>
      </c>
      <c r="E5843">
        <f>INDEX(Stores[region],MATCH(Sales[[#This Row],[store_no]],Stores[store_no],0))</f>
        <v>3</v>
      </c>
      <c r="F5843" t="str">
        <f>INDEX(Stores[storetype],MATCH(Sales[[#This Row],[store_no]],Stores[store_no],0))</f>
        <v>A</v>
      </c>
      <c r="G5843" t="str">
        <f>INDEX(Stores[location_city],MATCH(Sales[[#This Row],[store_no]],Stores[store_no],0))</f>
        <v>Omaha</v>
      </c>
      <c r="H5843" t="str">
        <f>INDEX(Stores[location_state],MATCH(Sales[[#This Row],[store_no]],Stores[store_no],0))</f>
        <v>Nebraska</v>
      </c>
      <c r="I5843">
        <f>INDEX(Stores[sqft],MATCH(Sales[[#This Row],[store_no]],Stores[store_no],0))</f>
        <v>40700</v>
      </c>
      <c r="J5843" s="4" t="str">
        <f>INDEX(Departments[dept_name],MATCH(Sales[[#This Row],[dept_no]],Departments[dept_no],0))</f>
        <v>Toys</v>
      </c>
      <c r="K5843" s="4" t="str">
        <f>CONCATENATE(Sales[[#This Row],[region]],Sales[[#This Row],[storetype]])</f>
        <v>3A</v>
      </c>
      <c r="L5843" s="4">
        <f>INDEX(RegionStoreCount[Store Count],MATCH(Sales[[#This Row],[RegionStoretype]],RegionStoreCount[Region/Type],0))</f>
        <v>9</v>
      </c>
      <c r="M5843" s="4">
        <f>AND(Sales[[#This Row],[date]]&lt;=TY_YTDMax,Sales[[#This Row],[date]]&gt;=TY_YTDMin)*Sales[[#This Row],[sales]]</f>
        <v>1601.3962000000001</v>
      </c>
      <c r="N5843" s="4">
        <f>AND(Sales[[#This Row],[date]]&lt;=LY_YTDMax,Sales[[#This Row],[date]]&gt;=LY_YTDMin)*Sales[[#This Row],[sales]]</f>
        <v>0</v>
      </c>
      <c r="O5843" s="4">
        <f>AND(Sales[[#This Row],[date]]&gt;=YoY_Min,Sales[[#This Row],[date]]&lt;=TY_YTDMax)*(Sales[[#This Row],[sales]]/Sales[[#This Row],[sqft]])</f>
        <v>3.9346343980343985E-2</v>
      </c>
      <c r="P5843" s="4">
        <f>SUMIF(Sales[RegionStoretype],Sales[[#This Row],[RegionStoretype]],Sales[YoY_SSF])/Sales[[#This Row],[Region_TypeCount]]</f>
        <v>53.603836561720975</v>
      </c>
    </row>
    <row r="5844" spans="1:16" x14ac:dyDescent="0.25">
      <c r="A5844" s="1">
        <v>43140</v>
      </c>
      <c r="B5844">
        <v>34</v>
      </c>
      <c r="C5844">
        <v>7</v>
      </c>
      <c r="D5844">
        <v>70009.088900000002</v>
      </c>
      <c r="E5844">
        <f>INDEX(Stores[region],MATCH(Sales[[#This Row],[store_no]],Stores[store_no],0))</f>
        <v>1</v>
      </c>
      <c r="F5844" t="str">
        <f>INDEX(Stores[storetype],MATCH(Sales[[#This Row],[store_no]],Stores[store_no],0))</f>
        <v>A</v>
      </c>
      <c r="G5844" t="str">
        <f>INDEX(Stores[location_city],MATCH(Sales[[#This Row],[store_no]],Stores[store_no],0))</f>
        <v>Toledo</v>
      </c>
      <c r="H5844" t="str">
        <f>INDEX(Stores[location_state],MATCH(Sales[[#This Row],[store_no]],Stores[store_no],0))</f>
        <v>Ohio</v>
      </c>
      <c r="I5844">
        <f>INDEX(Stores[sqft],MATCH(Sales[[#This Row],[store_no]],Stores[store_no],0))</f>
        <v>207900</v>
      </c>
      <c r="J5844" s="4" t="str">
        <f>INDEX(Departments[dept_name],MATCH(Sales[[#This Row],[dept_no]],Departments[dept_no],0))</f>
        <v>Electronics</v>
      </c>
      <c r="K5844" s="4" t="str">
        <f>CONCATENATE(Sales[[#This Row],[region]],Sales[[#This Row],[storetype]])</f>
        <v>1A</v>
      </c>
      <c r="L5844" s="4">
        <f>INDEX(RegionStoreCount[Store Count],MATCH(Sales[[#This Row],[RegionStoretype]],RegionStoreCount[Region/Type],0))</f>
        <v>5</v>
      </c>
      <c r="M5844" s="4">
        <f>AND(Sales[[#This Row],[date]]&lt;=TY_YTDMax,Sales[[#This Row],[date]]&gt;=TY_YTDMin)*Sales[[#This Row],[sales]]</f>
        <v>70009.088900000002</v>
      </c>
      <c r="N5844" s="4">
        <f>AND(Sales[[#This Row],[date]]&lt;=LY_YTDMax,Sales[[#This Row],[date]]&gt;=LY_YTDMin)*Sales[[#This Row],[sales]]</f>
        <v>0</v>
      </c>
      <c r="O5844" s="4">
        <f>AND(Sales[[#This Row],[date]]&gt;=YoY_Min,Sales[[#This Row],[date]]&lt;=TY_YTDMax)*(Sales[[#This Row],[sales]]/Sales[[#This Row],[sqft]])</f>
        <v>0.33674405435305438</v>
      </c>
      <c r="P5844" s="4">
        <f>SUMIF(Sales[RegionStoretype],Sales[[#This Row],[RegionStoretype]],Sales[YoY_SSF])/Sales[[#This Row],[Region_TypeCount]]</f>
        <v>59.469551530910678</v>
      </c>
    </row>
    <row r="5845" spans="1:16" x14ac:dyDescent="0.25">
      <c r="A5845" s="1">
        <v>43140</v>
      </c>
      <c r="B5845">
        <v>34</v>
      </c>
      <c r="C5845">
        <v>15</v>
      </c>
      <c r="D5845">
        <v>46827.758999999991</v>
      </c>
      <c r="E5845">
        <f>INDEX(Stores[region],MATCH(Sales[[#This Row],[store_no]],Stores[store_no],0))</f>
        <v>1</v>
      </c>
      <c r="F5845" t="str">
        <f>INDEX(Stores[storetype],MATCH(Sales[[#This Row],[store_no]],Stores[store_no],0))</f>
        <v>A</v>
      </c>
      <c r="G5845" t="str">
        <f>INDEX(Stores[location_city],MATCH(Sales[[#This Row],[store_no]],Stores[store_no],0))</f>
        <v>Toledo</v>
      </c>
      <c r="H5845" t="str">
        <f>INDEX(Stores[location_state],MATCH(Sales[[#This Row],[store_no]],Stores[store_no],0))</f>
        <v>Ohio</v>
      </c>
      <c r="I5845">
        <f>INDEX(Stores[sqft],MATCH(Sales[[#This Row],[store_no]],Stores[store_no],0))</f>
        <v>207900</v>
      </c>
      <c r="J5845" s="4" t="str">
        <f>INDEX(Departments[dept_name],MATCH(Sales[[#This Row],[dept_no]],Departments[dept_no],0))</f>
        <v>Music</v>
      </c>
      <c r="K5845" s="4" t="str">
        <f>CONCATENATE(Sales[[#This Row],[region]],Sales[[#This Row],[storetype]])</f>
        <v>1A</v>
      </c>
      <c r="L5845" s="4">
        <f>INDEX(RegionStoreCount[Store Count],MATCH(Sales[[#This Row],[RegionStoretype]],RegionStoreCount[Region/Type],0))</f>
        <v>5</v>
      </c>
      <c r="M5845" s="4">
        <f>AND(Sales[[#This Row],[date]]&lt;=TY_YTDMax,Sales[[#This Row],[date]]&gt;=TY_YTDMin)*Sales[[#This Row],[sales]]</f>
        <v>46827.758999999991</v>
      </c>
      <c r="N5845" s="4">
        <f>AND(Sales[[#This Row],[date]]&lt;=LY_YTDMax,Sales[[#This Row],[date]]&gt;=LY_YTDMin)*Sales[[#This Row],[sales]]</f>
        <v>0</v>
      </c>
      <c r="O5845" s="4">
        <f>AND(Sales[[#This Row],[date]]&gt;=YoY_Min,Sales[[#This Row],[date]]&lt;=TY_YTDMax)*(Sales[[#This Row],[sales]]/Sales[[#This Row],[sqft]])</f>
        <v>0.22524174603174599</v>
      </c>
      <c r="P5845" s="4">
        <f>SUMIF(Sales[RegionStoretype],Sales[[#This Row],[RegionStoretype]],Sales[YoY_SSF])/Sales[[#This Row],[Region_TypeCount]]</f>
        <v>59.469551530910678</v>
      </c>
    </row>
    <row r="5846" spans="1:16" x14ac:dyDescent="0.25">
      <c r="A5846" s="1">
        <v>43140</v>
      </c>
      <c r="B5846">
        <v>34</v>
      </c>
      <c r="C5846">
        <v>16</v>
      </c>
      <c r="D5846">
        <v>162576.76990000001</v>
      </c>
      <c r="E5846">
        <f>INDEX(Stores[region],MATCH(Sales[[#This Row],[store_no]],Stores[store_no],0))</f>
        <v>1</v>
      </c>
      <c r="F5846" t="str">
        <f>INDEX(Stores[storetype],MATCH(Sales[[#This Row],[store_no]],Stores[store_no],0))</f>
        <v>A</v>
      </c>
      <c r="G5846" t="str">
        <f>INDEX(Stores[location_city],MATCH(Sales[[#This Row],[store_no]],Stores[store_no],0))</f>
        <v>Toledo</v>
      </c>
      <c r="H5846" t="str">
        <f>INDEX(Stores[location_state],MATCH(Sales[[#This Row],[store_no]],Stores[store_no],0))</f>
        <v>Ohio</v>
      </c>
      <c r="I5846">
        <f>INDEX(Stores[sqft],MATCH(Sales[[#This Row],[store_no]],Stores[store_no],0))</f>
        <v>207900</v>
      </c>
      <c r="J5846" s="4" t="str">
        <f>INDEX(Departments[dept_name],MATCH(Sales[[#This Row],[dept_no]],Departments[dept_no],0))</f>
        <v>Outdoors</v>
      </c>
      <c r="K5846" s="4" t="str">
        <f>CONCATENATE(Sales[[#This Row],[region]],Sales[[#This Row],[storetype]])</f>
        <v>1A</v>
      </c>
      <c r="L5846" s="4">
        <f>INDEX(RegionStoreCount[Store Count],MATCH(Sales[[#This Row],[RegionStoretype]],RegionStoreCount[Region/Type],0))</f>
        <v>5</v>
      </c>
      <c r="M5846" s="4">
        <f>AND(Sales[[#This Row],[date]]&lt;=TY_YTDMax,Sales[[#This Row],[date]]&gt;=TY_YTDMin)*Sales[[#This Row],[sales]]</f>
        <v>162576.76990000001</v>
      </c>
      <c r="N5846" s="4">
        <f>AND(Sales[[#This Row],[date]]&lt;=LY_YTDMax,Sales[[#This Row],[date]]&gt;=LY_YTDMin)*Sales[[#This Row],[sales]]</f>
        <v>0</v>
      </c>
      <c r="O5846" s="4">
        <f>AND(Sales[[#This Row],[date]]&gt;=YoY_Min,Sales[[#This Row],[date]]&lt;=TY_YTDMax)*(Sales[[#This Row],[sales]]/Sales[[#This Row],[sqft]])</f>
        <v>0.78199504521404528</v>
      </c>
      <c r="P5846" s="4">
        <f>SUMIF(Sales[RegionStoretype],Sales[[#This Row],[RegionStoretype]],Sales[YoY_SSF])/Sales[[#This Row],[Region_TypeCount]]</f>
        <v>59.469551530910678</v>
      </c>
    </row>
    <row r="5847" spans="1:16" x14ac:dyDescent="0.25">
      <c r="A5847" s="1">
        <v>43140</v>
      </c>
      <c r="B5847">
        <v>34</v>
      </c>
      <c r="C5847">
        <v>20</v>
      </c>
      <c r="D5847">
        <v>121669.77160000001</v>
      </c>
      <c r="E5847">
        <f>INDEX(Stores[region],MATCH(Sales[[#This Row],[store_no]],Stores[store_no],0))</f>
        <v>1</v>
      </c>
      <c r="F5847" t="str">
        <f>INDEX(Stores[storetype],MATCH(Sales[[#This Row],[store_no]],Stores[store_no],0))</f>
        <v>A</v>
      </c>
      <c r="G5847" t="str">
        <f>INDEX(Stores[location_city],MATCH(Sales[[#This Row],[store_no]],Stores[store_no],0))</f>
        <v>Toledo</v>
      </c>
      <c r="H5847" t="str">
        <f>INDEX(Stores[location_state],MATCH(Sales[[#This Row],[store_no]],Stores[store_no],0))</f>
        <v>Ohio</v>
      </c>
      <c r="I5847">
        <f>INDEX(Stores[sqft],MATCH(Sales[[#This Row],[store_no]],Stores[store_no],0))</f>
        <v>207900</v>
      </c>
      <c r="J5847" s="4" t="str">
        <f>INDEX(Departments[dept_name],MATCH(Sales[[#This Row],[dept_no]],Departments[dept_no],0))</f>
        <v>Toys</v>
      </c>
      <c r="K5847" s="4" t="str">
        <f>CONCATENATE(Sales[[#This Row],[region]],Sales[[#This Row],[storetype]])</f>
        <v>1A</v>
      </c>
      <c r="L5847" s="4">
        <f>INDEX(RegionStoreCount[Store Count],MATCH(Sales[[#This Row],[RegionStoretype]],RegionStoreCount[Region/Type],0))</f>
        <v>5</v>
      </c>
      <c r="M5847" s="4">
        <f>AND(Sales[[#This Row],[date]]&lt;=TY_YTDMax,Sales[[#This Row],[date]]&gt;=TY_YTDMin)*Sales[[#This Row],[sales]]</f>
        <v>121669.77160000001</v>
      </c>
      <c r="N5847" s="4">
        <f>AND(Sales[[#This Row],[date]]&lt;=LY_YTDMax,Sales[[#This Row],[date]]&gt;=LY_YTDMin)*Sales[[#This Row],[sales]]</f>
        <v>0</v>
      </c>
      <c r="O5847" s="4">
        <f>AND(Sales[[#This Row],[date]]&gt;=YoY_Min,Sales[[#This Row],[date]]&lt;=TY_YTDMax)*(Sales[[#This Row],[sales]]/Sales[[#This Row],[sqft]])</f>
        <v>0.58523218662818666</v>
      </c>
      <c r="P5847" s="4">
        <f>SUMIF(Sales[RegionStoretype],Sales[[#This Row],[RegionStoretype]],Sales[YoY_SSF])/Sales[[#This Row],[Region_TypeCount]]</f>
        <v>59.469551530910678</v>
      </c>
    </row>
    <row r="5848" spans="1:16" x14ac:dyDescent="0.25">
      <c r="A5848" s="1">
        <v>43140</v>
      </c>
      <c r="B5848">
        <v>35</v>
      </c>
      <c r="C5848">
        <v>2</v>
      </c>
      <c r="D5848">
        <v>43225.8698</v>
      </c>
      <c r="E5848">
        <f>INDEX(Stores[region],MATCH(Sales[[#This Row],[store_no]],Stores[store_no],0))</f>
        <v>3</v>
      </c>
      <c r="F5848" t="str">
        <f>INDEX(Stores[storetype],MATCH(Sales[[#This Row],[store_no]],Stores[store_no],0))</f>
        <v>C</v>
      </c>
      <c r="G5848" t="str">
        <f>INDEX(Stores[location_city],MATCH(Sales[[#This Row],[store_no]],Stores[store_no],0))</f>
        <v>Wichita</v>
      </c>
      <c r="H5848" t="str">
        <f>INDEX(Stores[location_state],MATCH(Sales[[#This Row],[store_no]],Stores[store_no],0))</f>
        <v>Kansas</v>
      </c>
      <c r="I5848">
        <f>INDEX(Stores[sqft],MATCH(Sales[[#This Row],[store_no]],Stores[store_no],0))</f>
        <v>72800</v>
      </c>
      <c r="J5848" s="4" t="str">
        <f>INDEX(Departments[dept_name],MATCH(Sales[[#This Row],[dept_no]],Departments[dept_no],0))</f>
        <v>Baby</v>
      </c>
      <c r="K5848" s="4" t="str">
        <f>CONCATENATE(Sales[[#This Row],[region]],Sales[[#This Row],[storetype]])</f>
        <v>3C</v>
      </c>
      <c r="L5848" s="4">
        <f>INDEX(RegionStoreCount[Store Count],MATCH(Sales[[#This Row],[RegionStoretype]],RegionStoreCount[Region/Type],0))</f>
        <v>2</v>
      </c>
      <c r="M5848" s="4">
        <f>AND(Sales[[#This Row],[date]]&lt;=TY_YTDMax,Sales[[#This Row],[date]]&gt;=TY_YTDMin)*Sales[[#This Row],[sales]]</f>
        <v>43225.8698</v>
      </c>
      <c r="N5848" s="4">
        <f>AND(Sales[[#This Row],[date]]&lt;=LY_YTDMax,Sales[[#This Row],[date]]&gt;=LY_YTDMin)*Sales[[#This Row],[sales]]</f>
        <v>0</v>
      </c>
      <c r="O5848" s="4">
        <f>AND(Sales[[#This Row],[date]]&gt;=YoY_Min,Sales[[#This Row],[date]]&lt;=TY_YTDMax)*(Sales[[#This Row],[sales]]/Sales[[#This Row],[sqft]])</f>
        <v>0.59376194780219782</v>
      </c>
      <c r="P5848" s="4">
        <f>SUMIF(Sales[RegionStoretype],Sales[[#This Row],[RegionStoretype]],Sales[YoY_SSF])/Sales[[#This Row],[Region_TypeCount]]</f>
        <v>47.561479460925746</v>
      </c>
    </row>
    <row r="5849" spans="1:16" x14ac:dyDescent="0.25">
      <c r="A5849" s="1">
        <v>43140</v>
      </c>
      <c r="B5849">
        <v>35</v>
      </c>
      <c r="C5849">
        <v>3</v>
      </c>
      <c r="D5849">
        <v>41651.356299999999</v>
      </c>
      <c r="E5849">
        <f>INDEX(Stores[region],MATCH(Sales[[#This Row],[store_no]],Stores[store_no],0))</f>
        <v>3</v>
      </c>
      <c r="F5849" t="str">
        <f>INDEX(Stores[storetype],MATCH(Sales[[#This Row],[store_no]],Stores[store_no],0))</f>
        <v>C</v>
      </c>
      <c r="G5849" t="str">
        <f>INDEX(Stores[location_city],MATCH(Sales[[#This Row],[store_no]],Stores[store_no],0))</f>
        <v>Wichita</v>
      </c>
      <c r="H5849" t="str">
        <f>INDEX(Stores[location_state],MATCH(Sales[[#This Row],[store_no]],Stores[store_no],0))</f>
        <v>Kansas</v>
      </c>
      <c r="I5849">
        <f>INDEX(Stores[sqft],MATCH(Sales[[#This Row],[store_no]],Stores[store_no],0))</f>
        <v>72800</v>
      </c>
      <c r="J5849" s="4" t="str">
        <f>INDEX(Departments[dept_name],MATCH(Sales[[#This Row],[dept_no]],Departments[dept_no],0))</f>
        <v>Beauty</v>
      </c>
      <c r="K5849" s="4" t="str">
        <f>CONCATENATE(Sales[[#This Row],[region]],Sales[[#This Row],[storetype]])</f>
        <v>3C</v>
      </c>
      <c r="L5849" s="4">
        <f>INDEX(RegionStoreCount[Store Count],MATCH(Sales[[#This Row],[RegionStoretype]],RegionStoreCount[Region/Type],0))</f>
        <v>2</v>
      </c>
      <c r="M5849" s="4">
        <f>AND(Sales[[#This Row],[date]]&lt;=TY_YTDMax,Sales[[#This Row],[date]]&gt;=TY_YTDMin)*Sales[[#This Row],[sales]]</f>
        <v>41651.356299999999</v>
      </c>
      <c r="N5849" s="4">
        <f>AND(Sales[[#This Row],[date]]&lt;=LY_YTDMax,Sales[[#This Row],[date]]&gt;=LY_YTDMin)*Sales[[#This Row],[sales]]</f>
        <v>0</v>
      </c>
      <c r="O5849" s="4">
        <f>AND(Sales[[#This Row],[date]]&gt;=YoY_Min,Sales[[#This Row],[date]]&lt;=TY_YTDMax)*(Sales[[#This Row],[sales]]/Sales[[#This Row],[sqft]])</f>
        <v>0.57213401510989015</v>
      </c>
      <c r="P5849" s="4">
        <f>SUMIF(Sales[RegionStoretype],Sales[[#This Row],[RegionStoretype]],Sales[YoY_SSF])/Sales[[#This Row],[Region_TypeCount]]</f>
        <v>47.561479460925746</v>
      </c>
    </row>
    <row r="5850" spans="1:16" x14ac:dyDescent="0.25">
      <c r="A5850" s="1">
        <v>43140</v>
      </c>
      <c r="B5850">
        <v>35</v>
      </c>
      <c r="C5850">
        <v>10</v>
      </c>
      <c r="D5850">
        <v>10460.043000000001</v>
      </c>
      <c r="E5850">
        <f>INDEX(Stores[region],MATCH(Sales[[#This Row],[store_no]],Stores[store_no],0))</f>
        <v>3</v>
      </c>
      <c r="F5850" t="str">
        <f>INDEX(Stores[storetype],MATCH(Sales[[#This Row],[store_no]],Stores[store_no],0))</f>
        <v>C</v>
      </c>
      <c r="G5850" t="str">
        <f>INDEX(Stores[location_city],MATCH(Sales[[#This Row],[store_no]],Stores[store_no],0))</f>
        <v>Wichita</v>
      </c>
      <c r="H5850" t="str">
        <f>INDEX(Stores[location_state],MATCH(Sales[[#This Row],[store_no]],Stores[store_no],0))</f>
        <v>Kansas</v>
      </c>
      <c r="I5850">
        <f>INDEX(Stores[sqft],MATCH(Sales[[#This Row],[store_no]],Stores[store_no],0))</f>
        <v>72800</v>
      </c>
      <c r="J5850" s="4" t="str">
        <f>INDEX(Departments[dept_name],MATCH(Sales[[#This Row],[dept_no]],Departments[dept_no],0))</f>
        <v>Health</v>
      </c>
      <c r="K5850" s="4" t="str">
        <f>CONCATENATE(Sales[[#This Row],[region]],Sales[[#This Row],[storetype]])</f>
        <v>3C</v>
      </c>
      <c r="L5850" s="4">
        <f>INDEX(RegionStoreCount[Store Count],MATCH(Sales[[#This Row],[RegionStoretype]],RegionStoreCount[Region/Type],0))</f>
        <v>2</v>
      </c>
      <c r="M5850" s="4">
        <f>AND(Sales[[#This Row],[date]]&lt;=TY_YTDMax,Sales[[#This Row],[date]]&gt;=TY_YTDMin)*Sales[[#This Row],[sales]]</f>
        <v>10460.043000000001</v>
      </c>
      <c r="N5850" s="4">
        <f>AND(Sales[[#This Row],[date]]&lt;=LY_YTDMax,Sales[[#This Row],[date]]&gt;=LY_YTDMin)*Sales[[#This Row],[sales]]</f>
        <v>0</v>
      </c>
      <c r="O5850" s="4">
        <f>AND(Sales[[#This Row],[date]]&gt;=YoY_Min,Sales[[#This Row],[date]]&lt;=TY_YTDMax)*(Sales[[#This Row],[sales]]/Sales[[#This Row],[sqft]])</f>
        <v>0.14368190934065936</v>
      </c>
      <c r="P5850" s="4">
        <f>SUMIF(Sales[RegionStoretype],Sales[[#This Row],[RegionStoretype]],Sales[YoY_SSF])/Sales[[#This Row],[Region_TypeCount]]</f>
        <v>47.561479460925746</v>
      </c>
    </row>
    <row r="5851" spans="1:16" x14ac:dyDescent="0.25">
      <c r="A5851" s="1">
        <v>43140</v>
      </c>
      <c r="B5851">
        <v>36</v>
      </c>
      <c r="C5851">
        <v>8</v>
      </c>
      <c r="D5851">
        <v>48591.189700000003</v>
      </c>
      <c r="E5851">
        <f>INDEX(Stores[region],MATCH(Sales[[#This Row],[store_no]],Stores[store_no],0))</f>
        <v>2</v>
      </c>
      <c r="F5851" t="str">
        <f>INDEX(Stores[storetype],MATCH(Sales[[#This Row],[store_no]],Stores[store_no],0))</f>
        <v>A</v>
      </c>
      <c r="G5851" t="str">
        <f>INDEX(Stores[location_city],MATCH(Sales[[#This Row],[store_no]],Stores[store_no],0))</f>
        <v>Aurora</v>
      </c>
      <c r="H5851" t="str">
        <f>INDEX(Stores[location_state],MATCH(Sales[[#This Row],[store_no]],Stores[store_no],0))</f>
        <v>Illinois</v>
      </c>
      <c r="I5851">
        <f>INDEX(Stores[sqft],MATCH(Sales[[#This Row],[store_no]],Stores[store_no],0))</f>
        <v>209900</v>
      </c>
      <c r="J5851" s="4" t="str">
        <f>INDEX(Departments[dept_name],MATCH(Sales[[#This Row],[dept_no]],Departments[dept_no],0))</f>
        <v>Games</v>
      </c>
      <c r="K5851" s="4" t="str">
        <f>CONCATENATE(Sales[[#This Row],[region]],Sales[[#This Row],[storetype]])</f>
        <v>2A</v>
      </c>
      <c r="L5851" s="4">
        <f>INDEX(RegionStoreCount[Store Count],MATCH(Sales[[#This Row],[RegionStoretype]],RegionStoreCount[Region/Type],0))</f>
        <v>5</v>
      </c>
      <c r="M5851" s="4">
        <f>AND(Sales[[#This Row],[date]]&lt;=TY_YTDMax,Sales[[#This Row],[date]]&gt;=TY_YTDMin)*Sales[[#This Row],[sales]]</f>
        <v>48591.189700000003</v>
      </c>
      <c r="N5851" s="4">
        <f>AND(Sales[[#This Row],[date]]&lt;=LY_YTDMax,Sales[[#This Row],[date]]&gt;=LY_YTDMin)*Sales[[#This Row],[sales]]</f>
        <v>0</v>
      </c>
      <c r="O5851" s="4">
        <f>AND(Sales[[#This Row],[date]]&gt;=YoY_Min,Sales[[#This Row],[date]]&lt;=TY_YTDMax)*(Sales[[#This Row],[sales]]/Sales[[#This Row],[sqft]])</f>
        <v>0.23149685421629349</v>
      </c>
      <c r="P5851" s="4">
        <f>SUMIF(Sales[RegionStoretype],Sales[[#This Row],[RegionStoretype]],Sales[YoY_SSF])/Sales[[#This Row],[Region_TypeCount]]</f>
        <v>60.052789354368521</v>
      </c>
    </row>
    <row r="5852" spans="1:16" x14ac:dyDescent="0.25">
      <c r="A5852" s="1">
        <v>43140</v>
      </c>
      <c r="B5852">
        <v>36</v>
      </c>
      <c r="C5852">
        <v>17</v>
      </c>
      <c r="D5852">
        <v>28463.090199999999</v>
      </c>
      <c r="E5852">
        <f>INDEX(Stores[region],MATCH(Sales[[#This Row],[store_no]],Stores[store_no],0))</f>
        <v>2</v>
      </c>
      <c r="F5852" t="str">
        <f>INDEX(Stores[storetype],MATCH(Sales[[#This Row],[store_no]],Stores[store_no],0))</f>
        <v>A</v>
      </c>
      <c r="G5852" t="str">
        <f>INDEX(Stores[location_city],MATCH(Sales[[#This Row],[store_no]],Stores[store_no],0))</f>
        <v>Aurora</v>
      </c>
      <c r="H5852" t="str">
        <f>INDEX(Stores[location_state],MATCH(Sales[[#This Row],[store_no]],Stores[store_no],0))</f>
        <v>Illinois</v>
      </c>
      <c r="I5852">
        <f>INDEX(Stores[sqft],MATCH(Sales[[#This Row],[store_no]],Stores[store_no],0))</f>
        <v>209900</v>
      </c>
      <c r="J5852" s="4" t="str">
        <f>INDEX(Departments[dept_name],MATCH(Sales[[#This Row],[dept_no]],Departments[dept_no],0))</f>
        <v>Shoes</v>
      </c>
      <c r="K5852" s="4" t="str">
        <f>CONCATENATE(Sales[[#This Row],[region]],Sales[[#This Row],[storetype]])</f>
        <v>2A</v>
      </c>
      <c r="L5852" s="4">
        <f>INDEX(RegionStoreCount[Store Count],MATCH(Sales[[#This Row],[RegionStoretype]],RegionStoreCount[Region/Type],0))</f>
        <v>5</v>
      </c>
      <c r="M5852" s="4">
        <f>AND(Sales[[#This Row],[date]]&lt;=TY_YTDMax,Sales[[#This Row],[date]]&gt;=TY_YTDMin)*Sales[[#This Row],[sales]]</f>
        <v>28463.090199999999</v>
      </c>
      <c r="N5852" s="4">
        <f>AND(Sales[[#This Row],[date]]&lt;=LY_YTDMax,Sales[[#This Row],[date]]&gt;=LY_YTDMin)*Sales[[#This Row],[sales]]</f>
        <v>0</v>
      </c>
      <c r="O5852" s="4">
        <f>AND(Sales[[#This Row],[date]]&gt;=YoY_Min,Sales[[#This Row],[date]]&lt;=TY_YTDMax)*(Sales[[#This Row],[sales]]/Sales[[#This Row],[sqft]])</f>
        <v>0.13560309766555503</v>
      </c>
      <c r="P5852" s="4">
        <f>SUMIF(Sales[RegionStoretype],Sales[[#This Row],[RegionStoretype]],Sales[YoY_SSF])/Sales[[#This Row],[Region_TypeCount]]</f>
        <v>60.052789354368521</v>
      </c>
    </row>
    <row r="5853" spans="1:16" x14ac:dyDescent="0.25">
      <c r="A5853" s="1">
        <v>43140</v>
      </c>
      <c r="B5853">
        <v>37</v>
      </c>
      <c r="C5853">
        <v>5</v>
      </c>
      <c r="D5853">
        <v>67913.490399999995</v>
      </c>
      <c r="E5853">
        <f>INDEX(Stores[region],MATCH(Sales[[#This Row],[store_no]],Stores[store_no],0))</f>
        <v>3</v>
      </c>
      <c r="F5853" t="str">
        <f>INDEX(Stores[storetype],MATCH(Sales[[#This Row],[store_no]],Stores[store_no],0))</f>
        <v>C</v>
      </c>
      <c r="G5853" t="str">
        <f>INDEX(Stores[location_city],MATCH(Sales[[#This Row],[store_no]],Stores[store_no],0))</f>
        <v>Lincoln</v>
      </c>
      <c r="H5853" t="str">
        <f>INDEX(Stores[location_state],MATCH(Sales[[#This Row],[store_no]],Stores[store_no],0))</f>
        <v>Nebraska</v>
      </c>
      <c r="I5853">
        <f>INDEX(Stores[sqft],MATCH(Sales[[#This Row],[store_no]],Stores[store_no],0))</f>
        <v>161300</v>
      </c>
      <c r="J5853" s="4" t="str">
        <f>INDEX(Departments[dept_name],MATCH(Sales[[#This Row],[dept_no]],Departments[dept_no],0))</f>
        <v>Clothing</v>
      </c>
      <c r="K5853" s="4" t="str">
        <f>CONCATENATE(Sales[[#This Row],[region]],Sales[[#This Row],[storetype]])</f>
        <v>3C</v>
      </c>
      <c r="L5853" s="4">
        <f>INDEX(RegionStoreCount[Store Count],MATCH(Sales[[#This Row],[RegionStoretype]],RegionStoreCount[Region/Type],0))</f>
        <v>2</v>
      </c>
      <c r="M5853" s="4">
        <f>AND(Sales[[#This Row],[date]]&lt;=TY_YTDMax,Sales[[#This Row],[date]]&gt;=TY_YTDMin)*Sales[[#This Row],[sales]]</f>
        <v>67913.490399999995</v>
      </c>
      <c r="N5853" s="4">
        <f>AND(Sales[[#This Row],[date]]&lt;=LY_YTDMax,Sales[[#This Row],[date]]&gt;=LY_YTDMin)*Sales[[#This Row],[sales]]</f>
        <v>0</v>
      </c>
      <c r="O5853" s="4">
        <f>AND(Sales[[#This Row],[date]]&gt;=YoY_Min,Sales[[#This Row],[date]]&lt;=TY_YTDMax)*(Sales[[#This Row],[sales]]/Sales[[#This Row],[sqft]])</f>
        <v>0.42103837817730932</v>
      </c>
      <c r="P5853" s="4">
        <f>SUMIF(Sales[RegionStoretype],Sales[[#This Row],[RegionStoretype]],Sales[YoY_SSF])/Sales[[#This Row],[Region_TypeCount]]</f>
        <v>47.561479460925746</v>
      </c>
    </row>
    <row r="5854" spans="1:16" x14ac:dyDescent="0.25">
      <c r="A5854" s="1">
        <v>43140</v>
      </c>
      <c r="B5854">
        <v>37</v>
      </c>
      <c r="C5854">
        <v>17</v>
      </c>
      <c r="D5854">
        <v>144502.6918</v>
      </c>
      <c r="E5854">
        <f>INDEX(Stores[region],MATCH(Sales[[#This Row],[store_no]],Stores[store_no],0))</f>
        <v>3</v>
      </c>
      <c r="F5854" t="str">
        <f>INDEX(Stores[storetype],MATCH(Sales[[#This Row],[store_no]],Stores[store_no],0))</f>
        <v>C</v>
      </c>
      <c r="G5854" t="str">
        <f>INDEX(Stores[location_city],MATCH(Sales[[#This Row],[store_no]],Stores[store_no],0))</f>
        <v>Lincoln</v>
      </c>
      <c r="H5854" t="str">
        <f>INDEX(Stores[location_state],MATCH(Sales[[#This Row],[store_no]],Stores[store_no],0))</f>
        <v>Nebraska</v>
      </c>
      <c r="I5854">
        <f>INDEX(Stores[sqft],MATCH(Sales[[#This Row],[store_no]],Stores[store_no],0))</f>
        <v>161300</v>
      </c>
      <c r="J5854" s="4" t="str">
        <f>INDEX(Departments[dept_name],MATCH(Sales[[#This Row],[dept_no]],Departments[dept_no],0))</f>
        <v>Shoes</v>
      </c>
      <c r="K5854" s="4" t="str">
        <f>CONCATENATE(Sales[[#This Row],[region]],Sales[[#This Row],[storetype]])</f>
        <v>3C</v>
      </c>
      <c r="L5854" s="4">
        <f>INDEX(RegionStoreCount[Store Count],MATCH(Sales[[#This Row],[RegionStoretype]],RegionStoreCount[Region/Type],0))</f>
        <v>2</v>
      </c>
      <c r="M5854" s="4">
        <f>AND(Sales[[#This Row],[date]]&lt;=TY_YTDMax,Sales[[#This Row],[date]]&gt;=TY_YTDMin)*Sales[[#This Row],[sales]]</f>
        <v>144502.6918</v>
      </c>
      <c r="N5854" s="4">
        <f>AND(Sales[[#This Row],[date]]&lt;=LY_YTDMax,Sales[[#This Row],[date]]&gt;=LY_YTDMin)*Sales[[#This Row],[sales]]</f>
        <v>0</v>
      </c>
      <c r="O5854" s="4">
        <f>AND(Sales[[#This Row],[date]]&gt;=YoY_Min,Sales[[#This Row],[date]]&lt;=TY_YTDMax)*(Sales[[#This Row],[sales]]/Sales[[#This Row],[sqft]])</f>
        <v>0.895862937383757</v>
      </c>
      <c r="P5854" s="4">
        <f>SUMIF(Sales[RegionStoretype],Sales[[#This Row],[RegionStoretype]],Sales[YoY_SSF])/Sales[[#This Row],[Region_TypeCount]]</f>
        <v>47.561479460925746</v>
      </c>
    </row>
    <row r="5855" spans="1:16" x14ac:dyDescent="0.25">
      <c r="A5855" s="1">
        <v>43140</v>
      </c>
      <c r="B5855">
        <v>38</v>
      </c>
      <c r="C5855">
        <v>13</v>
      </c>
      <c r="D5855">
        <v>34129.5818</v>
      </c>
      <c r="E5855">
        <f>INDEX(Stores[region],MATCH(Sales[[#This Row],[store_no]],Stores[store_no],0))</f>
        <v>2</v>
      </c>
      <c r="F5855" t="str">
        <f>INDEX(Stores[storetype],MATCH(Sales[[#This Row],[store_no]],Stores[store_no],0))</f>
        <v>C</v>
      </c>
      <c r="G5855" t="str">
        <f>INDEX(Stores[location_city],MATCH(Sales[[#This Row],[store_no]],Stores[store_no],0))</f>
        <v>Hinsdale</v>
      </c>
      <c r="H5855" t="str">
        <f>INDEX(Stores[location_state],MATCH(Sales[[#This Row],[store_no]],Stores[store_no],0))</f>
        <v>Illinois</v>
      </c>
      <c r="I5855">
        <f>INDEX(Stores[sqft],MATCH(Sales[[#This Row],[store_no]],Stores[store_no],0))</f>
        <v>155600</v>
      </c>
      <c r="J5855" s="4" t="str">
        <f>INDEX(Departments[dept_name],MATCH(Sales[[#This Row],[dept_no]],Departments[dept_no],0))</f>
        <v>Kids</v>
      </c>
      <c r="K5855" s="4" t="str">
        <f>CONCATENATE(Sales[[#This Row],[region]],Sales[[#This Row],[storetype]])</f>
        <v>2C</v>
      </c>
      <c r="L5855" s="4">
        <f>INDEX(RegionStoreCount[Store Count],MATCH(Sales[[#This Row],[RegionStoretype]],RegionStoreCount[Region/Type],0))</f>
        <v>1</v>
      </c>
      <c r="M5855" s="4">
        <f>AND(Sales[[#This Row],[date]]&lt;=TY_YTDMax,Sales[[#This Row],[date]]&gt;=TY_YTDMin)*Sales[[#This Row],[sales]]</f>
        <v>34129.5818</v>
      </c>
      <c r="N5855" s="4">
        <f>AND(Sales[[#This Row],[date]]&lt;=LY_YTDMax,Sales[[#This Row],[date]]&gt;=LY_YTDMin)*Sales[[#This Row],[sales]]</f>
        <v>0</v>
      </c>
      <c r="O5855" s="4">
        <f>AND(Sales[[#This Row],[date]]&gt;=YoY_Min,Sales[[#This Row],[date]]&lt;=TY_YTDMax)*(Sales[[#This Row],[sales]]/Sales[[#This Row],[sqft]])</f>
        <v>0.21934178534704371</v>
      </c>
      <c r="P5855" s="4">
        <f>SUMIF(Sales[RegionStoretype],Sales[[#This Row],[RegionStoretype]],Sales[YoY_SSF])/Sales[[#This Row],[Region_TypeCount]]</f>
        <v>44.537621913239086</v>
      </c>
    </row>
    <row r="5856" spans="1:16" x14ac:dyDescent="0.25">
      <c r="A5856" s="1">
        <v>43140</v>
      </c>
      <c r="B5856">
        <v>38</v>
      </c>
      <c r="C5856">
        <v>15</v>
      </c>
      <c r="D5856">
        <v>192.095</v>
      </c>
      <c r="E5856">
        <f>INDEX(Stores[region],MATCH(Sales[[#This Row],[store_no]],Stores[store_no],0))</f>
        <v>2</v>
      </c>
      <c r="F5856" t="str">
        <f>INDEX(Stores[storetype],MATCH(Sales[[#This Row],[store_no]],Stores[store_no],0))</f>
        <v>C</v>
      </c>
      <c r="G5856" t="str">
        <f>INDEX(Stores[location_city],MATCH(Sales[[#This Row],[store_no]],Stores[store_no],0))</f>
        <v>Hinsdale</v>
      </c>
      <c r="H5856" t="str">
        <f>INDEX(Stores[location_state],MATCH(Sales[[#This Row],[store_no]],Stores[store_no],0))</f>
        <v>Illinois</v>
      </c>
      <c r="I5856">
        <f>INDEX(Stores[sqft],MATCH(Sales[[#This Row],[store_no]],Stores[store_no],0))</f>
        <v>155600</v>
      </c>
      <c r="J5856" s="4" t="str">
        <f>INDEX(Departments[dept_name],MATCH(Sales[[#This Row],[dept_no]],Departments[dept_no],0))</f>
        <v>Music</v>
      </c>
      <c r="K5856" s="4" t="str">
        <f>CONCATENATE(Sales[[#This Row],[region]],Sales[[#This Row],[storetype]])</f>
        <v>2C</v>
      </c>
      <c r="L5856" s="4">
        <f>INDEX(RegionStoreCount[Store Count],MATCH(Sales[[#This Row],[RegionStoretype]],RegionStoreCount[Region/Type],0))</f>
        <v>1</v>
      </c>
      <c r="M5856" s="4">
        <f>AND(Sales[[#This Row],[date]]&lt;=TY_YTDMax,Sales[[#This Row],[date]]&gt;=TY_YTDMin)*Sales[[#This Row],[sales]]</f>
        <v>192.095</v>
      </c>
      <c r="N5856" s="4">
        <f>AND(Sales[[#This Row],[date]]&lt;=LY_YTDMax,Sales[[#This Row],[date]]&gt;=LY_YTDMin)*Sales[[#This Row],[sales]]</f>
        <v>0</v>
      </c>
      <c r="O5856" s="4">
        <f>AND(Sales[[#This Row],[date]]&gt;=YoY_Min,Sales[[#This Row],[date]]&lt;=TY_YTDMax)*(Sales[[#This Row],[sales]]/Sales[[#This Row],[sqft]])</f>
        <v>1.2345437017994858E-3</v>
      </c>
      <c r="P5856" s="4">
        <f>SUMIF(Sales[RegionStoretype],Sales[[#This Row],[RegionStoretype]],Sales[YoY_SSF])/Sales[[#This Row],[Region_TypeCount]]</f>
        <v>44.537621913239086</v>
      </c>
    </row>
    <row r="5857" spans="1:16" x14ac:dyDescent="0.25">
      <c r="A5857" s="1">
        <v>43147</v>
      </c>
      <c r="B5857">
        <v>1</v>
      </c>
      <c r="C5857">
        <v>2</v>
      </c>
      <c r="D5857">
        <v>52165.683900000004</v>
      </c>
      <c r="E5857">
        <f>INDEX(Stores[region],MATCH(Sales[[#This Row],[store_no]],Stores[store_no],0))</f>
        <v>1</v>
      </c>
      <c r="F5857" t="str">
        <f>INDEX(Stores[storetype],MATCH(Sales[[#This Row],[store_no]],Stores[store_no],0))</f>
        <v>A</v>
      </c>
      <c r="G5857" t="str">
        <f>INDEX(Stores[location_city],MATCH(Sales[[#This Row],[store_no]],Stores[store_no],0))</f>
        <v>Ann Arbor</v>
      </c>
      <c r="H5857" t="str">
        <f>INDEX(Stores[location_state],MATCH(Sales[[#This Row],[store_no]],Stores[store_no],0))</f>
        <v>Michigan</v>
      </c>
      <c r="I5857">
        <f>INDEX(Stores[sqft],MATCH(Sales[[#This Row],[store_no]],Stores[store_no],0))</f>
        <v>100600</v>
      </c>
      <c r="J5857" s="4" t="str">
        <f>INDEX(Departments[dept_name],MATCH(Sales[[#This Row],[dept_no]],Departments[dept_no],0))</f>
        <v>Baby</v>
      </c>
      <c r="K5857" s="4" t="str">
        <f>CONCATENATE(Sales[[#This Row],[region]],Sales[[#This Row],[storetype]])</f>
        <v>1A</v>
      </c>
      <c r="L5857" s="4">
        <f>INDEX(RegionStoreCount[Store Count],MATCH(Sales[[#This Row],[RegionStoretype]],RegionStoreCount[Region/Type],0))</f>
        <v>5</v>
      </c>
      <c r="M5857" s="4">
        <f>AND(Sales[[#This Row],[date]]&lt;=TY_YTDMax,Sales[[#This Row],[date]]&gt;=TY_YTDMin)*Sales[[#This Row],[sales]]</f>
        <v>52165.683900000004</v>
      </c>
      <c r="N5857" s="4">
        <f>AND(Sales[[#This Row],[date]]&lt;=LY_YTDMax,Sales[[#This Row],[date]]&gt;=LY_YTDMin)*Sales[[#This Row],[sales]]</f>
        <v>0</v>
      </c>
      <c r="O5857" s="4">
        <f>AND(Sales[[#This Row],[date]]&gt;=YoY_Min,Sales[[#This Row],[date]]&lt;=TY_YTDMax)*(Sales[[#This Row],[sales]]/Sales[[#This Row],[sqft]])</f>
        <v>0.51854556560636189</v>
      </c>
      <c r="P5857" s="4">
        <f>SUMIF(Sales[RegionStoretype],Sales[[#This Row],[RegionStoretype]],Sales[YoY_SSF])/Sales[[#This Row],[Region_TypeCount]]</f>
        <v>59.469551530910678</v>
      </c>
    </row>
    <row r="5858" spans="1:16" x14ac:dyDescent="0.25">
      <c r="A5858" s="1">
        <v>43147</v>
      </c>
      <c r="B5858">
        <v>1</v>
      </c>
      <c r="C5858">
        <v>5</v>
      </c>
      <c r="D5858">
        <v>97896.880700000009</v>
      </c>
      <c r="E5858">
        <f>INDEX(Stores[region],MATCH(Sales[[#This Row],[store_no]],Stores[store_no],0))</f>
        <v>1</v>
      </c>
      <c r="F5858" t="str">
        <f>INDEX(Stores[storetype],MATCH(Sales[[#This Row],[store_no]],Stores[store_no],0))</f>
        <v>A</v>
      </c>
      <c r="G5858" t="str">
        <f>INDEX(Stores[location_city],MATCH(Sales[[#This Row],[store_no]],Stores[store_no],0))</f>
        <v>Ann Arbor</v>
      </c>
      <c r="H5858" t="str">
        <f>INDEX(Stores[location_state],MATCH(Sales[[#This Row],[store_no]],Stores[store_no],0))</f>
        <v>Michigan</v>
      </c>
      <c r="I5858">
        <f>INDEX(Stores[sqft],MATCH(Sales[[#This Row],[store_no]],Stores[store_no],0))</f>
        <v>100600</v>
      </c>
      <c r="J5858" s="4" t="str">
        <f>INDEX(Departments[dept_name],MATCH(Sales[[#This Row],[dept_no]],Departments[dept_no],0))</f>
        <v>Clothing</v>
      </c>
      <c r="K5858" s="4" t="str">
        <f>CONCATENATE(Sales[[#This Row],[region]],Sales[[#This Row],[storetype]])</f>
        <v>1A</v>
      </c>
      <c r="L5858" s="4">
        <f>INDEX(RegionStoreCount[Store Count],MATCH(Sales[[#This Row],[RegionStoretype]],RegionStoreCount[Region/Type],0))</f>
        <v>5</v>
      </c>
      <c r="M5858" s="4">
        <f>AND(Sales[[#This Row],[date]]&lt;=TY_YTDMax,Sales[[#This Row],[date]]&gt;=TY_YTDMin)*Sales[[#This Row],[sales]]</f>
        <v>97896.880700000009</v>
      </c>
      <c r="N5858" s="4">
        <f>AND(Sales[[#This Row],[date]]&lt;=LY_YTDMax,Sales[[#This Row],[date]]&gt;=LY_YTDMin)*Sales[[#This Row],[sales]]</f>
        <v>0</v>
      </c>
      <c r="O5858" s="4">
        <f>AND(Sales[[#This Row],[date]]&gt;=YoY_Min,Sales[[#This Row],[date]]&lt;=TY_YTDMax)*(Sales[[#This Row],[sales]]/Sales[[#This Row],[sqft]])</f>
        <v>0.97313002683896632</v>
      </c>
      <c r="P5858" s="4">
        <f>SUMIF(Sales[RegionStoretype],Sales[[#This Row],[RegionStoretype]],Sales[YoY_SSF])/Sales[[#This Row],[Region_TypeCount]]</f>
        <v>59.469551530910678</v>
      </c>
    </row>
    <row r="5859" spans="1:16" x14ac:dyDescent="0.25">
      <c r="A5859" s="1">
        <v>43147</v>
      </c>
      <c r="B5859">
        <v>1</v>
      </c>
      <c r="C5859">
        <v>16</v>
      </c>
      <c r="D5859">
        <v>51537.936899999993</v>
      </c>
      <c r="E5859">
        <f>INDEX(Stores[region],MATCH(Sales[[#This Row],[store_no]],Stores[store_no],0))</f>
        <v>1</v>
      </c>
      <c r="F5859" t="str">
        <f>INDEX(Stores[storetype],MATCH(Sales[[#This Row],[store_no]],Stores[store_no],0))</f>
        <v>A</v>
      </c>
      <c r="G5859" t="str">
        <f>INDEX(Stores[location_city],MATCH(Sales[[#This Row],[store_no]],Stores[store_no],0))</f>
        <v>Ann Arbor</v>
      </c>
      <c r="H5859" t="str">
        <f>INDEX(Stores[location_state],MATCH(Sales[[#This Row],[store_no]],Stores[store_no],0))</f>
        <v>Michigan</v>
      </c>
      <c r="I5859">
        <f>INDEX(Stores[sqft],MATCH(Sales[[#This Row],[store_no]],Stores[store_no],0))</f>
        <v>100600</v>
      </c>
      <c r="J5859" s="4" t="str">
        <f>INDEX(Departments[dept_name],MATCH(Sales[[#This Row],[dept_no]],Departments[dept_no],0))</f>
        <v>Outdoors</v>
      </c>
      <c r="K5859" s="4" t="str">
        <f>CONCATENATE(Sales[[#This Row],[region]],Sales[[#This Row],[storetype]])</f>
        <v>1A</v>
      </c>
      <c r="L5859" s="4">
        <f>INDEX(RegionStoreCount[Store Count],MATCH(Sales[[#This Row],[RegionStoretype]],RegionStoreCount[Region/Type],0))</f>
        <v>5</v>
      </c>
      <c r="M5859" s="4">
        <f>AND(Sales[[#This Row],[date]]&lt;=TY_YTDMax,Sales[[#This Row],[date]]&gt;=TY_YTDMin)*Sales[[#This Row],[sales]]</f>
        <v>51537.936899999993</v>
      </c>
      <c r="N5859" s="4">
        <f>AND(Sales[[#This Row],[date]]&lt;=LY_YTDMax,Sales[[#This Row],[date]]&gt;=LY_YTDMin)*Sales[[#This Row],[sales]]</f>
        <v>0</v>
      </c>
      <c r="O5859" s="4">
        <f>AND(Sales[[#This Row],[date]]&gt;=YoY_Min,Sales[[#This Row],[date]]&lt;=TY_YTDMax)*(Sales[[#This Row],[sales]]/Sales[[#This Row],[sqft]])</f>
        <v>0.51230553578528826</v>
      </c>
      <c r="P5859" s="4">
        <f>SUMIF(Sales[RegionStoretype],Sales[[#This Row],[RegionStoretype]],Sales[YoY_SSF])/Sales[[#This Row],[Region_TypeCount]]</f>
        <v>59.469551530910678</v>
      </c>
    </row>
    <row r="5860" spans="1:16" x14ac:dyDescent="0.25">
      <c r="A5860" s="1">
        <v>43147</v>
      </c>
      <c r="B5860">
        <v>2</v>
      </c>
      <c r="C5860">
        <v>20</v>
      </c>
      <c r="D5860">
        <v>86038.801199999987</v>
      </c>
      <c r="E5860">
        <f>INDEX(Stores[region],MATCH(Sales[[#This Row],[store_no]],Stores[store_no],0))</f>
        <v>3</v>
      </c>
      <c r="F5860" t="str">
        <f>INDEX(Stores[storetype],MATCH(Sales[[#This Row],[store_no]],Stores[store_no],0))</f>
        <v>A</v>
      </c>
      <c r="G5860" t="str">
        <f>INDEX(Stores[location_city],MATCH(Sales[[#This Row],[store_no]],Stores[store_no],0))</f>
        <v>Minneapolis</v>
      </c>
      <c r="H5860" t="str">
        <f>INDEX(Stores[location_state],MATCH(Sales[[#This Row],[store_no]],Stores[store_no],0))</f>
        <v>Minnesota</v>
      </c>
      <c r="I5860">
        <f>INDEX(Stores[sqft],MATCH(Sales[[#This Row],[store_no]],Stores[store_no],0))</f>
        <v>210400</v>
      </c>
      <c r="J5860" s="4" t="str">
        <f>INDEX(Departments[dept_name],MATCH(Sales[[#This Row],[dept_no]],Departments[dept_no],0))</f>
        <v>Toys</v>
      </c>
      <c r="K5860" s="4" t="str">
        <f>CONCATENATE(Sales[[#This Row],[region]],Sales[[#This Row],[storetype]])</f>
        <v>3A</v>
      </c>
      <c r="L5860" s="4">
        <f>INDEX(RegionStoreCount[Store Count],MATCH(Sales[[#This Row],[RegionStoretype]],RegionStoreCount[Region/Type],0))</f>
        <v>9</v>
      </c>
      <c r="M5860" s="4">
        <f>AND(Sales[[#This Row],[date]]&lt;=TY_YTDMax,Sales[[#This Row],[date]]&gt;=TY_YTDMin)*Sales[[#This Row],[sales]]</f>
        <v>86038.801199999987</v>
      </c>
      <c r="N5860" s="4">
        <f>AND(Sales[[#This Row],[date]]&lt;=LY_YTDMax,Sales[[#This Row],[date]]&gt;=LY_YTDMin)*Sales[[#This Row],[sales]]</f>
        <v>0</v>
      </c>
      <c r="O5860" s="4">
        <f>AND(Sales[[#This Row],[date]]&gt;=YoY_Min,Sales[[#This Row],[date]]&lt;=TY_YTDMax)*(Sales[[#This Row],[sales]]/Sales[[#This Row],[sqft]])</f>
        <v>0.40892966349809878</v>
      </c>
      <c r="P5860" s="4">
        <f>SUMIF(Sales[RegionStoretype],Sales[[#This Row],[RegionStoretype]],Sales[YoY_SSF])/Sales[[#This Row],[Region_TypeCount]]</f>
        <v>53.603836561720975</v>
      </c>
    </row>
    <row r="5861" spans="1:16" x14ac:dyDescent="0.25">
      <c r="A5861" s="1">
        <v>43147</v>
      </c>
      <c r="B5861">
        <v>3</v>
      </c>
      <c r="C5861">
        <v>8</v>
      </c>
      <c r="D5861">
        <v>92993.408800000005</v>
      </c>
      <c r="E5861">
        <f>INDEX(Stores[region],MATCH(Sales[[#This Row],[store_no]],Stores[store_no],0))</f>
        <v>1</v>
      </c>
      <c r="F5861" t="str">
        <f>INDEX(Stores[storetype],MATCH(Sales[[#This Row],[store_no]],Stores[store_no],0))</f>
        <v>B</v>
      </c>
      <c r="G5861" t="str">
        <f>INDEX(Stores[location_city],MATCH(Sales[[#This Row],[store_no]],Stores[store_no],0))</f>
        <v>Detroit</v>
      </c>
      <c r="H5861" t="str">
        <f>INDEX(Stores[location_state],MATCH(Sales[[#This Row],[store_no]],Stores[store_no],0))</f>
        <v>Michigan</v>
      </c>
      <c r="I5861">
        <f>INDEX(Stores[sqft],MATCH(Sales[[#This Row],[store_no]],Stores[store_no],0))</f>
        <v>114500</v>
      </c>
      <c r="J5861" s="4" t="str">
        <f>INDEX(Departments[dept_name],MATCH(Sales[[#This Row],[dept_no]],Departments[dept_no],0))</f>
        <v>Games</v>
      </c>
      <c r="K5861" s="4" t="str">
        <f>CONCATENATE(Sales[[#This Row],[region]],Sales[[#This Row],[storetype]])</f>
        <v>1B</v>
      </c>
      <c r="L5861" s="4">
        <f>INDEX(RegionStoreCount[Store Count],MATCH(Sales[[#This Row],[RegionStoretype]],RegionStoreCount[Region/Type],0))</f>
        <v>5</v>
      </c>
      <c r="M5861" s="4">
        <f>AND(Sales[[#This Row],[date]]&lt;=TY_YTDMax,Sales[[#This Row],[date]]&gt;=TY_YTDMin)*Sales[[#This Row],[sales]]</f>
        <v>92993.408800000005</v>
      </c>
      <c r="N5861" s="4">
        <f>AND(Sales[[#This Row],[date]]&lt;=LY_YTDMax,Sales[[#This Row],[date]]&gt;=LY_YTDMin)*Sales[[#This Row],[sales]]</f>
        <v>0</v>
      </c>
      <c r="O5861" s="4">
        <f>AND(Sales[[#This Row],[date]]&gt;=YoY_Min,Sales[[#This Row],[date]]&lt;=TY_YTDMax)*(Sales[[#This Row],[sales]]/Sales[[#This Row],[sqft]])</f>
        <v>0.81216950917030573</v>
      </c>
      <c r="P5861" s="4">
        <f>SUMIF(Sales[RegionStoretype],Sales[[#This Row],[RegionStoretype]],Sales[YoY_SSF])/Sales[[#This Row],[Region_TypeCount]]</f>
        <v>68.518982968140051</v>
      </c>
    </row>
    <row r="5862" spans="1:16" x14ac:dyDescent="0.25">
      <c r="A5862" s="1">
        <v>43147</v>
      </c>
      <c r="B5862">
        <v>3</v>
      </c>
      <c r="C5862">
        <v>9</v>
      </c>
      <c r="D5862">
        <v>40838.912599999996</v>
      </c>
      <c r="E5862">
        <f>INDEX(Stores[region],MATCH(Sales[[#This Row],[store_no]],Stores[store_no],0))</f>
        <v>1</v>
      </c>
      <c r="F5862" t="str">
        <f>INDEX(Stores[storetype],MATCH(Sales[[#This Row],[store_no]],Stores[store_no],0))</f>
        <v>B</v>
      </c>
      <c r="G5862" t="str">
        <f>INDEX(Stores[location_city],MATCH(Sales[[#This Row],[store_no]],Stores[store_no],0))</f>
        <v>Detroit</v>
      </c>
      <c r="H5862" t="str">
        <f>INDEX(Stores[location_state],MATCH(Sales[[#This Row],[store_no]],Stores[store_no],0))</f>
        <v>Michigan</v>
      </c>
      <c r="I5862">
        <f>INDEX(Stores[sqft],MATCH(Sales[[#This Row],[store_no]],Stores[store_no],0))</f>
        <v>114500</v>
      </c>
      <c r="J5862" s="4" t="str">
        <f>INDEX(Departments[dept_name],MATCH(Sales[[#This Row],[dept_no]],Departments[dept_no],0))</f>
        <v>Garden</v>
      </c>
      <c r="K5862" s="4" t="str">
        <f>CONCATENATE(Sales[[#This Row],[region]],Sales[[#This Row],[storetype]])</f>
        <v>1B</v>
      </c>
      <c r="L5862" s="4">
        <f>INDEX(RegionStoreCount[Store Count],MATCH(Sales[[#This Row],[RegionStoretype]],RegionStoreCount[Region/Type],0))</f>
        <v>5</v>
      </c>
      <c r="M5862" s="4">
        <f>AND(Sales[[#This Row],[date]]&lt;=TY_YTDMax,Sales[[#This Row],[date]]&gt;=TY_YTDMin)*Sales[[#This Row],[sales]]</f>
        <v>40838.912599999996</v>
      </c>
      <c r="N5862" s="4">
        <f>AND(Sales[[#This Row],[date]]&lt;=LY_YTDMax,Sales[[#This Row],[date]]&gt;=LY_YTDMin)*Sales[[#This Row],[sales]]</f>
        <v>0</v>
      </c>
      <c r="O5862" s="4">
        <f>AND(Sales[[#This Row],[date]]&gt;=YoY_Min,Sales[[#This Row],[date]]&lt;=TY_YTDMax)*(Sales[[#This Row],[sales]]/Sales[[#This Row],[sqft]])</f>
        <v>0.35667172576419209</v>
      </c>
      <c r="P5862" s="4">
        <f>SUMIF(Sales[RegionStoretype],Sales[[#This Row],[RegionStoretype]],Sales[YoY_SSF])/Sales[[#This Row],[Region_TypeCount]]</f>
        <v>68.518982968140051</v>
      </c>
    </row>
    <row r="5863" spans="1:16" x14ac:dyDescent="0.25">
      <c r="A5863" s="1">
        <v>43147</v>
      </c>
      <c r="B5863">
        <v>3</v>
      </c>
      <c r="C5863">
        <v>10</v>
      </c>
      <c r="D5863">
        <v>33760.024999999994</v>
      </c>
      <c r="E5863">
        <f>INDEX(Stores[region],MATCH(Sales[[#This Row],[store_no]],Stores[store_no],0))</f>
        <v>1</v>
      </c>
      <c r="F5863" t="str">
        <f>INDEX(Stores[storetype],MATCH(Sales[[#This Row],[store_no]],Stores[store_no],0))</f>
        <v>B</v>
      </c>
      <c r="G5863" t="str">
        <f>INDEX(Stores[location_city],MATCH(Sales[[#This Row],[store_no]],Stores[store_no],0))</f>
        <v>Detroit</v>
      </c>
      <c r="H5863" t="str">
        <f>INDEX(Stores[location_state],MATCH(Sales[[#This Row],[store_no]],Stores[store_no],0))</f>
        <v>Michigan</v>
      </c>
      <c r="I5863">
        <f>INDEX(Stores[sqft],MATCH(Sales[[#This Row],[store_no]],Stores[store_no],0))</f>
        <v>114500</v>
      </c>
      <c r="J5863" s="4" t="str">
        <f>INDEX(Departments[dept_name],MATCH(Sales[[#This Row],[dept_no]],Departments[dept_no],0))</f>
        <v>Health</v>
      </c>
      <c r="K5863" s="4" t="str">
        <f>CONCATENATE(Sales[[#This Row],[region]],Sales[[#This Row],[storetype]])</f>
        <v>1B</v>
      </c>
      <c r="L5863" s="4">
        <f>INDEX(RegionStoreCount[Store Count],MATCH(Sales[[#This Row],[RegionStoretype]],RegionStoreCount[Region/Type],0))</f>
        <v>5</v>
      </c>
      <c r="M5863" s="4">
        <f>AND(Sales[[#This Row],[date]]&lt;=TY_YTDMax,Sales[[#This Row],[date]]&gt;=TY_YTDMin)*Sales[[#This Row],[sales]]</f>
        <v>33760.024999999994</v>
      </c>
      <c r="N5863" s="4">
        <f>AND(Sales[[#This Row],[date]]&lt;=LY_YTDMax,Sales[[#This Row],[date]]&gt;=LY_YTDMin)*Sales[[#This Row],[sales]]</f>
        <v>0</v>
      </c>
      <c r="O5863" s="4">
        <f>AND(Sales[[#This Row],[date]]&gt;=YoY_Min,Sales[[#This Row],[date]]&lt;=TY_YTDMax)*(Sales[[#This Row],[sales]]/Sales[[#This Row],[sqft]])</f>
        <v>0.29484737991266369</v>
      </c>
      <c r="P5863" s="4">
        <f>SUMIF(Sales[RegionStoretype],Sales[[#This Row],[RegionStoretype]],Sales[YoY_SSF])/Sales[[#This Row],[Region_TypeCount]]</f>
        <v>68.518982968140051</v>
      </c>
    </row>
    <row r="5864" spans="1:16" x14ac:dyDescent="0.25">
      <c r="A5864" s="1">
        <v>43147</v>
      </c>
      <c r="B5864">
        <v>3</v>
      </c>
      <c r="C5864">
        <v>11</v>
      </c>
      <c r="D5864">
        <v>33675.986400000002</v>
      </c>
      <c r="E5864">
        <f>INDEX(Stores[region],MATCH(Sales[[#This Row],[store_no]],Stores[store_no],0))</f>
        <v>1</v>
      </c>
      <c r="F5864" t="str">
        <f>INDEX(Stores[storetype],MATCH(Sales[[#This Row],[store_no]],Stores[store_no],0))</f>
        <v>B</v>
      </c>
      <c r="G5864" t="str">
        <f>INDEX(Stores[location_city],MATCH(Sales[[#This Row],[store_no]],Stores[store_no],0))</f>
        <v>Detroit</v>
      </c>
      <c r="H5864" t="str">
        <f>INDEX(Stores[location_state],MATCH(Sales[[#This Row],[store_no]],Stores[store_no],0))</f>
        <v>Michigan</v>
      </c>
      <c r="I5864">
        <f>INDEX(Stores[sqft],MATCH(Sales[[#This Row],[store_no]],Stores[store_no],0))</f>
        <v>114500</v>
      </c>
      <c r="J5864" s="4" t="str">
        <f>INDEX(Departments[dept_name],MATCH(Sales[[#This Row],[dept_no]],Departments[dept_no],0))</f>
        <v>Home</v>
      </c>
      <c r="K5864" s="4" t="str">
        <f>CONCATENATE(Sales[[#This Row],[region]],Sales[[#This Row],[storetype]])</f>
        <v>1B</v>
      </c>
      <c r="L5864" s="4">
        <f>INDEX(RegionStoreCount[Store Count],MATCH(Sales[[#This Row],[RegionStoretype]],RegionStoreCount[Region/Type],0))</f>
        <v>5</v>
      </c>
      <c r="M5864" s="4">
        <f>AND(Sales[[#This Row],[date]]&lt;=TY_YTDMax,Sales[[#This Row],[date]]&gt;=TY_YTDMin)*Sales[[#This Row],[sales]]</f>
        <v>33675.986400000002</v>
      </c>
      <c r="N5864" s="4">
        <f>AND(Sales[[#This Row],[date]]&lt;=LY_YTDMax,Sales[[#This Row],[date]]&gt;=LY_YTDMin)*Sales[[#This Row],[sales]]</f>
        <v>0</v>
      </c>
      <c r="O5864" s="4">
        <f>AND(Sales[[#This Row],[date]]&gt;=YoY_Min,Sales[[#This Row],[date]]&lt;=TY_YTDMax)*(Sales[[#This Row],[sales]]/Sales[[#This Row],[sqft]])</f>
        <v>0.29411341834061139</v>
      </c>
      <c r="P5864" s="4">
        <f>SUMIF(Sales[RegionStoretype],Sales[[#This Row],[RegionStoretype]],Sales[YoY_SSF])/Sales[[#This Row],[Region_TypeCount]]</f>
        <v>68.518982968140051</v>
      </c>
    </row>
    <row r="5865" spans="1:16" x14ac:dyDescent="0.25">
      <c r="A5865" s="1">
        <v>43147</v>
      </c>
      <c r="B5865">
        <v>3</v>
      </c>
      <c r="C5865">
        <v>15</v>
      </c>
      <c r="D5865">
        <v>508.83290000000005</v>
      </c>
      <c r="E5865">
        <f>INDEX(Stores[region],MATCH(Sales[[#This Row],[store_no]],Stores[store_no],0))</f>
        <v>1</v>
      </c>
      <c r="F5865" t="str">
        <f>INDEX(Stores[storetype],MATCH(Sales[[#This Row],[store_no]],Stores[store_no],0))</f>
        <v>B</v>
      </c>
      <c r="G5865" t="str">
        <f>INDEX(Stores[location_city],MATCH(Sales[[#This Row],[store_no]],Stores[store_no],0))</f>
        <v>Detroit</v>
      </c>
      <c r="H5865" t="str">
        <f>INDEX(Stores[location_state],MATCH(Sales[[#This Row],[store_no]],Stores[store_no],0))</f>
        <v>Michigan</v>
      </c>
      <c r="I5865">
        <f>INDEX(Stores[sqft],MATCH(Sales[[#This Row],[store_no]],Stores[store_no],0))</f>
        <v>114500</v>
      </c>
      <c r="J5865" s="4" t="str">
        <f>INDEX(Departments[dept_name],MATCH(Sales[[#This Row],[dept_no]],Departments[dept_no],0))</f>
        <v>Music</v>
      </c>
      <c r="K5865" s="4" t="str">
        <f>CONCATENATE(Sales[[#This Row],[region]],Sales[[#This Row],[storetype]])</f>
        <v>1B</v>
      </c>
      <c r="L5865" s="4">
        <f>INDEX(RegionStoreCount[Store Count],MATCH(Sales[[#This Row],[RegionStoretype]],RegionStoreCount[Region/Type],0))</f>
        <v>5</v>
      </c>
      <c r="M5865" s="4">
        <f>AND(Sales[[#This Row],[date]]&lt;=TY_YTDMax,Sales[[#This Row],[date]]&gt;=TY_YTDMin)*Sales[[#This Row],[sales]]</f>
        <v>508.83290000000005</v>
      </c>
      <c r="N5865" s="4">
        <f>AND(Sales[[#This Row],[date]]&lt;=LY_YTDMax,Sales[[#This Row],[date]]&gt;=LY_YTDMin)*Sales[[#This Row],[sales]]</f>
        <v>0</v>
      </c>
      <c r="O5865" s="4">
        <f>AND(Sales[[#This Row],[date]]&gt;=YoY_Min,Sales[[#This Row],[date]]&lt;=TY_YTDMax)*(Sales[[#This Row],[sales]]/Sales[[#This Row],[sqft]])</f>
        <v>4.4439554585152842E-3</v>
      </c>
      <c r="P5865" s="4">
        <f>SUMIF(Sales[RegionStoretype],Sales[[#This Row],[RegionStoretype]],Sales[YoY_SSF])/Sales[[#This Row],[Region_TypeCount]]</f>
        <v>68.518982968140051</v>
      </c>
    </row>
    <row r="5866" spans="1:16" x14ac:dyDescent="0.25">
      <c r="A5866" s="1">
        <v>43147</v>
      </c>
      <c r="B5866">
        <v>4</v>
      </c>
      <c r="C5866">
        <v>7</v>
      </c>
      <c r="D5866">
        <v>236024.04149999999</v>
      </c>
      <c r="E5866">
        <f>INDEX(Stores[region],MATCH(Sales[[#This Row],[store_no]],Stores[store_no],0))</f>
        <v>1</v>
      </c>
      <c r="F5866" t="str">
        <f>INDEX(Stores[storetype],MATCH(Sales[[#This Row],[store_no]],Stores[store_no],0))</f>
        <v>A</v>
      </c>
      <c r="G5866" t="str">
        <f>INDEX(Stores[location_city],MATCH(Sales[[#This Row],[store_no]],Stores[store_no],0))</f>
        <v>Cincinnati</v>
      </c>
      <c r="H5866" t="str">
        <f>INDEX(Stores[location_state],MATCH(Sales[[#This Row],[store_no]],Stores[store_no],0))</f>
        <v>Ohio</v>
      </c>
      <c r="I5866">
        <f>INDEX(Stores[sqft],MATCH(Sales[[#This Row],[store_no]],Stores[store_no],0))</f>
        <v>127800</v>
      </c>
      <c r="J5866" s="4" t="str">
        <f>INDEX(Departments[dept_name],MATCH(Sales[[#This Row],[dept_no]],Departments[dept_no],0))</f>
        <v>Electronics</v>
      </c>
      <c r="K5866" s="4" t="str">
        <f>CONCATENATE(Sales[[#This Row],[region]],Sales[[#This Row],[storetype]])</f>
        <v>1A</v>
      </c>
      <c r="L5866" s="4">
        <f>INDEX(RegionStoreCount[Store Count],MATCH(Sales[[#This Row],[RegionStoretype]],RegionStoreCount[Region/Type],0))</f>
        <v>5</v>
      </c>
      <c r="M5866" s="4">
        <f>AND(Sales[[#This Row],[date]]&lt;=TY_YTDMax,Sales[[#This Row],[date]]&gt;=TY_YTDMin)*Sales[[#This Row],[sales]]</f>
        <v>236024.04149999999</v>
      </c>
      <c r="N5866" s="4">
        <f>AND(Sales[[#This Row],[date]]&lt;=LY_YTDMax,Sales[[#This Row],[date]]&gt;=LY_YTDMin)*Sales[[#This Row],[sales]]</f>
        <v>0</v>
      </c>
      <c r="O5866" s="4">
        <f>AND(Sales[[#This Row],[date]]&gt;=YoY_Min,Sales[[#This Row],[date]]&lt;=TY_YTDMax)*(Sales[[#This Row],[sales]]/Sales[[#This Row],[sqft]])</f>
        <v>1.8468234859154928</v>
      </c>
      <c r="P5866" s="4">
        <f>SUMIF(Sales[RegionStoretype],Sales[[#This Row],[RegionStoretype]],Sales[YoY_SSF])/Sales[[#This Row],[Region_TypeCount]]</f>
        <v>59.469551530910678</v>
      </c>
    </row>
    <row r="5867" spans="1:16" x14ac:dyDescent="0.25">
      <c r="A5867" s="1">
        <v>43147</v>
      </c>
      <c r="B5867">
        <v>4</v>
      </c>
      <c r="C5867">
        <v>9</v>
      </c>
      <c r="D5867">
        <v>69831.817800000004</v>
      </c>
      <c r="E5867">
        <f>INDEX(Stores[region],MATCH(Sales[[#This Row],[store_no]],Stores[store_no],0))</f>
        <v>1</v>
      </c>
      <c r="F5867" t="str">
        <f>INDEX(Stores[storetype],MATCH(Sales[[#This Row],[store_no]],Stores[store_no],0))</f>
        <v>A</v>
      </c>
      <c r="G5867" t="str">
        <f>INDEX(Stores[location_city],MATCH(Sales[[#This Row],[store_no]],Stores[store_no],0))</f>
        <v>Cincinnati</v>
      </c>
      <c r="H5867" t="str">
        <f>INDEX(Stores[location_state],MATCH(Sales[[#This Row],[store_no]],Stores[store_no],0))</f>
        <v>Ohio</v>
      </c>
      <c r="I5867">
        <f>INDEX(Stores[sqft],MATCH(Sales[[#This Row],[store_no]],Stores[store_no],0))</f>
        <v>127800</v>
      </c>
      <c r="J5867" s="4" t="str">
        <f>INDEX(Departments[dept_name],MATCH(Sales[[#This Row],[dept_no]],Departments[dept_no],0))</f>
        <v>Garden</v>
      </c>
      <c r="K5867" s="4" t="str">
        <f>CONCATENATE(Sales[[#This Row],[region]],Sales[[#This Row],[storetype]])</f>
        <v>1A</v>
      </c>
      <c r="L5867" s="4">
        <f>INDEX(RegionStoreCount[Store Count],MATCH(Sales[[#This Row],[RegionStoretype]],RegionStoreCount[Region/Type],0))</f>
        <v>5</v>
      </c>
      <c r="M5867" s="4">
        <f>AND(Sales[[#This Row],[date]]&lt;=TY_YTDMax,Sales[[#This Row],[date]]&gt;=TY_YTDMin)*Sales[[#This Row],[sales]]</f>
        <v>69831.817800000004</v>
      </c>
      <c r="N5867" s="4">
        <f>AND(Sales[[#This Row],[date]]&lt;=LY_YTDMax,Sales[[#This Row],[date]]&gt;=LY_YTDMin)*Sales[[#This Row],[sales]]</f>
        <v>0</v>
      </c>
      <c r="O5867" s="4">
        <f>AND(Sales[[#This Row],[date]]&gt;=YoY_Min,Sales[[#This Row],[date]]&lt;=TY_YTDMax)*(Sales[[#This Row],[sales]]/Sales[[#This Row],[sqft]])</f>
        <v>0.54641484976525823</v>
      </c>
      <c r="P5867" s="4">
        <f>SUMIF(Sales[RegionStoretype],Sales[[#This Row],[RegionStoretype]],Sales[YoY_SSF])/Sales[[#This Row],[Region_TypeCount]]</f>
        <v>59.469551530910678</v>
      </c>
    </row>
    <row r="5868" spans="1:16" x14ac:dyDescent="0.25">
      <c r="A5868" s="1">
        <v>43147</v>
      </c>
      <c r="B5868">
        <v>4</v>
      </c>
      <c r="C5868">
        <v>12</v>
      </c>
      <c r="D5868">
        <v>529767.01979999989</v>
      </c>
      <c r="E5868">
        <f>INDEX(Stores[region],MATCH(Sales[[#This Row],[store_no]],Stores[store_no],0))</f>
        <v>1</v>
      </c>
      <c r="F5868" t="str">
        <f>INDEX(Stores[storetype],MATCH(Sales[[#This Row],[store_no]],Stores[store_no],0))</f>
        <v>A</v>
      </c>
      <c r="G5868" t="str">
        <f>INDEX(Stores[location_city],MATCH(Sales[[#This Row],[store_no]],Stores[store_no],0))</f>
        <v>Cincinnati</v>
      </c>
      <c r="H5868" t="str">
        <f>INDEX(Stores[location_state],MATCH(Sales[[#This Row],[store_no]],Stores[store_no],0))</f>
        <v>Ohio</v>
      </c>
      <c r="I5868">
        <f>INDEX(Stores[sqft],MATCH(Sales[[#This Row],[store_no]],Stores[store_no],0))</f>
        <v>127800</v>
      </c>
      <c r="J5868" s="4" t="str">
        <f>INDEX(Departments[dept_name],MATCH(Sales[[#This Row],[dept_no]],Departments[dept_no],0))</f>
        <v>Jewelery</v>
      </c>
      <c r="K5868" s="4" t="str">
        <f>CONCATENATE(Sales[[#This Row],[region]],Sales[[#This Row],[storetype]])</f>
        <v>1A</v>
      </c>
      <c r="L5868" s="4">
        <f>INDEX(RegionStoreCount[Store Count],MATCH(Sales[[#This Row],[RegionStoretype]],RegionStoreCount[Region/Type],0))</f>
        <v>5</v>
      </c>
      <c r="M5868" s="4">
        <f>AND(Sales[[#This Row],[date]]&lt;=TY_YTDMax,Sales[[#This Row],[date]]&gt;=TY_YTDMin)*Sales[[#This Row],[sales]]</f>
        <v>529767.01979999989</v>
      </c>
      <c r="N5868" s="4">
        <f>AND(Sales[[#This Row],[date]]&lt;=LY_YTDMax,Sales[[#This Row],[date]]&gt;=LY_YTDMin)*Sales[[#This Row],[sales]]</f>
        <v>0</v>
      </c>
      <c r="O5868" s="4">
        <f>AND(Sales[[#This Row],[date]]&gt;=YoY_Min,Sales[[#This Row],[date]]&lt;=TY_YTDMax)*(Sales[[#This Row],[sales]]/Sales[[#This Row],[sqft]])</f>
        <v>4.1452818450704214</v>
      </c>
      <c r="P5868" s="4">
        <f>SUMIF(Sales[RegionStoretype],Sales[[#This Row],[RegionStoretype]],Sales[YoY_SSF])/Sales[[#This Row],[Region_TypeCount]]</f>
        <v>59.469551530910678</v>
      </c>
    </row>
    <row r="5869" spans="1:16" x14ac:dyDescent="0.25">
      <c r="A5869" s="1">
        <v>43147</v>
      </c>
      <c r="B5869">
        <v>5</v>
      </c>
      <c r="C5869">
        <v>1</v>
      </c>
      <c r="D5869">
        <v>166.52879999999999</v>
      </c>
      <c r="E5869">
        <f>INDEX(Stores[region],MATCH(Sales[[#This Row],[store_no]],Stores[store_no],0))</f>
        <v>1</v>
      </c>
      <c r="F5869" t="str">
        <f>INDEX(Stores[storetype],MATCH(Sales[[#This Row],[store_no]],Stores[store_no],0))</f>
        <v>B</v>
      </c>
      <c r="G5869" t="str">
        <f>INDEX(Stores[location_city],MATCH(Sales[[#This Row],[store_no]],Stores[store_no],0))</f>
        <v>Bloomington</v>
      </c>
      <c r="H5869" t="str">
        <f>INDEX(Stores[location_state],MATCH(Sales[[#This Row],[store_no]],Stores[store_no],0))</f>
        <v>Indiana</v>
      </c>
      <c r="I5869">
        <f>INDEX(Stores[sqft],MATCH(Sales[[#This Row],[store_no]],Stores[store_no],0))</f>
        <v>114500</v>
      </c>
      <c r="J5869" s="4" t="str">
        <f>INDEX(Departments[dept_name],MATCH(Sales[[#This Row],[dept_no]],Departments[dept_no],0))</f>
        <v>Automotive</v>
      </c>
      <c r="K5869" s="4" t="str">
        <f>CONCATENATE(Sales[[#This Row],[region]],Sales[[#This Row],[storetype]])</f>
        <v>1B</v>
      </c>
      <c r="L5869" s="4">
        <f>INDEX(RegionStoreCount[Store Count],MATCH(Sales[[#This Row],[RegionStoretype]],RegionStoreCount[Region/Type],0))</f>
        <v>5</v>
      </c>
      <c r="M5869" s="4">
        <f>AND(Sales[[#This Row],[date]]&lt;=TY_YTDMax,Sales[[#This Row],[date]]&gt;=TY_YTDMin)*Sales[[#This Row],[sales]]</f>
        <v>166.52879999999999</v>
      </c>
      <c r="N5869" s="4">
        <f>AND(Sales[[#This Row],[date]]&lt;=LY_YTDMax,Sales[[#This Row],[date]]&gt;=LY_YTDMin)*Sales[[#This Row],[sales]]</f>
        <v>0</v>
      </c>
      <c r="O5869" s="4">
        <f>AND(Sales[[#This Row],[date]]&gt;=YoY_Min,Sales[[#This Row],[date]]&lt;=TY_YTDMax)*(Sales[[#This Row],[sales]]/Sales[[#This Row],[sqft]])</f>
        <v>1.4544E-3</v>
      </c>
      <c r="P5869" s="4">
        <f>SUMIF(Sales[RegionStoretype],Sales[[#This Row],[RegionStoretype]],Sales[YoY_SSF])/Sales[[#This Row],[Region_TypeCount]]</f>
        <v>68.518982968140051</v>
      </c>
    </row>
    <row r="5870" spans="1:16" x14ac:dyDescent="0.25">
      <c r="A5870" s="1">
        <v>43147</v>
      </c>
      <c r="B5870">
        <v>5</v>
      </c>
      <c r="C5870">
        <v>6</v>
      </c>
      <c r="D5870">
        <v>46030.538500000002</v>
      </c>
      <c r="E5870">
        <f>INDEX(Stores[region],MATCH(Sales[[#This Row],[store_no]],Stores[store_no],0))</f>
        <v>1</v>
      </c>
      <c r="F5870" t="str">
        <f>INDEX(Stores[storetype],MATCH(Sales[[#This Row],[store_no]],Stores[store_no],0))</f>
        <v>B</v>
      </c>
      <c r="G5870" t="str">
        <f>INDEX(Stores[location_city],MATCH(Sales[[#This Row],[store_no]],Stores[store_no],0))</f>
        <v>Bloomington</v>
      </c>
      <c r="H5870" t="str">
        <f>INDEX(Stores[location_state],MATCH(Sales[[#This Row],[store_no]],Stores[store_no],0))</f>
        <v>Indiana</v>
      </c>
      <c r="I5870">
        <f>INDEX(Stores[sqft],MATCH(Sales[[#This Row],[store_no]],Stores[store_no],0))</f>
        <v>114500</v>
      </c>
      <c r="J5870" s="4" t="str">
        <f>INDEX(Departments[dept_name],MATCH(Sales[[#This Row],[dept_no]],Departments[dept_no],0))</f>
        <v>Computers</v>
      </c>
      <c r="K5870" s="4" t="str">
        <f>CONCATENATE(Sales[[#This Row],[region]],Sales[[#This Row],[storetype]])</f>
        <v>1B</v>
      </c>
      <c r="L5870" s="4">
        <f>INDEX(RegionStoreCount[Store Count],MATCH(Sales[[#This Row],[RegionStoretype]],RegionStoreCount[Region/Type],0))</f>
        <v>5</v>
      </c>
      <c r="M5870" s="4">
        <f>AND(Sales[[#This Row],[date]]&lt;=TY_YTDMax,Sales[[#This Row],[date]]&gt;=TY_YTDMin)*Sales[[#This Row],[sales]]</f>
        <v>46030.538500000002</v>
      </c>
      <c r="N5870" s="4">
        <f>AND(Sales[[#This Row],[date]]&lt;=LY_YTDMax,Sales[[#This Row],[date]]&gt;=LY_YTDMin)*Sales[[#This Row],[sales]]</f>
        <v>0</v>
      </c>
      <c r="O5870" s="4">
        <f>AND(Sales[[#This Row],[date]]&gt;=YoY_Min,Sales[[#This Row],[date]]&lt;=TY_YTDMax)*(Sales[[#This Row],[sales]]/Sales[[#This Row],[sqft]])</f>
        <v>0.40201343668122275</v>
      </c>
      <c r="P5870" s="4">
        <f>SUMIF(Sales[RegionStoretype],Sales[[#This Row],[RegionStoretype]],Sales[YoY_SSF])/Sales[[#This Row],[Region_TypeCount]]</f>
        <v>68.518982968140051</v>
      </c>
    </row>
    <row r="5871" spans="1:16" x14ac:dyDescent="0.25">
      <c r="A5871" s="1">
        <v>43147</v>
      </c>
      <c r="B5871">
        <v>5</v>
      </c>
      <c r="C5871">
        <v>8</v>
      </c>
      <c r="D5871">
        <v>15580.0792</v>
      </c>
      <c r="E5871">
        <f>INDEX(Stores[region],MATCH(Sales[[#This Row],[store_no]],Stores[store_no],0))</f>
        <v>1</v>
      </c>
      <c r="F5871" t="str">
        <f>INDEX(Stores[storetype],MATCH(Sales[[#This Row],[store_no]],Stores[store_no],0))</f>
        <v>B</v>
      </c>
      <c r="G5871" t="str">
        <f>INDEX(Stores[location_city],MATCH(Sales[[#This Row],[store_no]],Stores[store_no],0))</f>
        <v>Bloomington</v>
      </c>
      <c r="H5871" t="str">
        <f>INDEX(Stores[location_state],MATCH(Sales[[#This Row],[store_no]],Stores[store_no],0))</f>
        <v>Indiana</v>
      </c>
      <c r="I5871">
        <f>INDEX(Stores[sqft],MATCH(Sales[[#This Row],[store_no]],Stores[store_no],0))</f>
        <v>114500</v>
      </c>
      <c r="J5871" s="4" t="str">
        <f>INDEX(Departments[dept_name],MATCH(Sales[[#This Row],[dept_no]],Departments[dept_no],0))</f>
        <v>Games</v>
      </c>
      <c r="K5871" s="4" t="str">
        <f>CONCATENATE(Sales[[#This Row],[region]],Sales[[#This Row],[storetype]])</f>
        <v>1B</v>
      </c>
      <c r="L5871" s="4">
        <f>INDEX(RegionStoreCount[Store Count],MATCH(Sales[[#This Row],[RegionStoretype]],RegionStoreCount[Region/Type],0))</f>
        <v>5</v>
      </c>
      <c r="M5871" s="4">
        <f>AND(Sales[[#This Row],[date]]&lt;=TY_YTDMax,Sales[[#This Row],[date]]&gt;=TY_YTDMin)*Sales[[#This Row],[sales]]</f>
        <v>15580.0792</v>
      </c>
      <c r="N5871" s="4">
        <f>AND(Sales[[#This Row],[date]]&lt;=LY_YTDMax,Sales[[#This Row],[date]]&gt;=LY_YTDMin)*Sales[[#This Row],[sales]]</f>
        <v>0</v>
      </c>
      <c r="O5871" s="4">
        <f>AND(Sales[[#This Row],[date]]&gt;=YoY_Min,Sales[[#This Row],[date]]&lt;=TY_YTDMax)*(Sales[[#This Row],[sales]]/Sales[[#This Row],[sqft]])</f>
        <v>0.13607056069868995</v>
      </c>
      <c r="P5871" s="4">
        <f>SUMIF(Sales[RegionStoretype],Sales[[#This Row],[RegionStoretype]],Sales[YoY_SSF])/Sales[[#This Row],[Region_TypeCount]]</f>
        <v>68.518982968140051</v>
      </c>
    </row>
    <row r="5872" spans="1:16" x14ac:dyDescent="0.25">
      <c r="A5872" s="1">
        <v>43147</v>
      </c>
      <c r="B5872">
        <v>5</v>
      </c>
      <c r="C5872">
        <v>17</v>
      </c>
      <c r="D5872">
        <v>133724.1513</v>
      </c>
      <c r="E5872">
        <f>INDEX(Stores[region],MATCH(Sales[[#This Row],[store_no]],Stores[store_no],0))</f>
        <v>1</v>
      </c>
      <c r="F5872" t="str">
        <f>INDEX(Stores[storetype],MATCH(Sales[[#This Row],[store_no]],Stores[store_no],0))</f>
        <v>B</v>
      </c>
      <c r="G5872" t="str">
        <f>INDEX(Stores[location_city],MATCH(Sales[[#This Row],[store_no]],Stores[store_no],0))</f>
        <v>Bloomington</v>
      </c>
      <c r="H5872" t="str">
        <f>INDEX(Stores[location_state],MATCH(Sales[[#This Row],[store_no]],Stores[store_no],0))</f>
        <v>Indiana</v>
      </c>
      <c r="I5872">
        <f>INDEX(Stores[sqft],MATCH(Sales[[#This Row],[store_no]],Stores[store_no],0))</f>
        <v>114500</v>
      </c>
      <c r="J5872" s="4" t="str">
        <f>INDEX(Departments[dept_name],MATCH(Sales[[#This Row],[dept_no]],Departments[dept_no],0))</f>
        <v>Shoes</v>
      </c>
      <c r="K5872" s="4" t="str">
        <f>CONCATENATE(Sales[[#This Row],[region]],Sales[[#This Row],[storetype]])</f>
        <v>1B</v>
      </c>
      <c r="L5872" s="4">
        <f>INDEX(RegionStoreCount[Store Count],MATCH(Sales[[#This Row],[RegionStoretype]],RegionStoreCount[Region/Type],0))</f>
        <v>5</v>
      </c>
      <c r="M5872" s="4">
        <f>AND(Sales[[#This Row],[date]]&lt;=TY_YTDMax,Sales[[#This Row],[date]]&gt;=TY_YTDMin)*Sales[[#This Row],[sales]]</f>
        <v>133724.1513</v>
      </c>
      <c r="N5872" s="4">
        <f>AND(Sales[[#This Row],[date]]&lt;=LY_YTDMax,Sales[[#This Row],[date]]&gt;=LY_YTDMin)*Sales[[#This Row],[sales]]</f>
        <v>0</v>
      </c>
      <c r="O5872" s="4">
        <f>AND(Sales[[#This Row],[date]]&gt;=YoY_Min,Sales[[#This Row],[date]]&lt;=TY_YTDMax)*(Sales[[#This Row],[sales]]/Sales[[#This Row],[sqft]])</f>
        <v>1.16789651790393</v>
      </c>
      <c r="P5872" s="4">
        <f>SUMIF(Sales[RegionStoretype],Sales[[#This Row],[RegionStoretype]],Sales[YoY_SSF])/Sales[[#This Row],[Region_TypeCount]]</f>
        <v>68.518982968140051</v>
      </c>
    </row>
    <row r="5873" spans="1:16" x14ac:dyDescent="0.25">
      <c r="A5873" s="1">
        <v>43147</v>
      </c>
      <c r="B5873">
        <v>5</v>
      </c>
      <c r="C5873">
        <v>18</v>
      </c>
      <c r="D5873">
        <v>13553.367399999999</v>
      </c>
      <c r="E5873">
        <f>INDEX(Stores[region],MATCH(Sales[[#This Row],[store_no]],Stores[store_no],0))</f>
        <v>1</v>
      </c>
      <c r="F5873" t="str">
        <f>INDEX(Stores[storetype],MATCH(Sales[[#This Row],[store_no]],Stores[store_no],0))</f>
        <v>B</v>
      </c>
      <c r="G5873" t="str">
        <f>INDEX(Stores[location_city],MATCH(Sales[[#This Row],[store_no]],Stores[store_no],0))</f>
        <v>Bloomington</v>
      </c>
      <c r="H5873" t="str">
        <f>INDEX(Stores[location_state],MATCH(Sales[[#This Row],[store_no]],Stores[store_no],0))</f>
        <v>Indiana</v>
      </c>
      <c r="I5873">
        <f>INDEX(Stores[sqft],MATCH(Sales[[#This Row],[store_no]],Stores[store_no],0))</f>
        <v>114500</v>
      </c>
      <c r="J5873" s="4" t="str">
        <f>INDEX(Departments[dept_name],MATCH(Sales[[#This Row],[dept_no]],Departments[dept_no],0))</f>
        <v>Sports</v>
      </c>
      <c r="K5873" s="4" t="str">
        <f>CONCATENATE(Sales[[#This Row],[region]],Sales[[#This Row],[storetype]])</f>
        <v>1B</v>
      </c>
      <c r="L5873" s="4">
        <f>INDEX(RegionStoreCount[Store Count],MATCH(Sales[[#This Row],[RegionStoretype]],RegionStoreCount[Region/Type],0))</f>
        <v>5</v>
      </c>
      <c r="M5873" s="4">
        <f>AND(Sales[[#This Row],[date]]&lt;=TY_YTDMax,Sales[[#This Row],[date]]&gt;=TY_YTDMin)*Sales[[#This Row],[sales]]</f>
        <v>13553.367399999999</v>
      </c>
      <c r="N5873" s="4">
        <f>AND(Sales[[#This Row],[date]]&lt;=LY_YTDMax,Sales[[#This Row],[date]]&gt;=LY_YTDMin)*Sales[[#This Row],[sales]]</f>
        <v>0</v>
      </c>
      <c r="O5873" s="4">
        <f>AND(Sales[[#This Row],[date]]&gt;=YoY_Min,Sales[[#This Row],[date]]&lt;=TY_YTDMax)*(Sales[[#This Row],[sales]]/Sales[[#This Row],[sqft]])</f>
        <v>0.11837002096069868</v>
      </c>
      <c r="P5873" s="4">
        <f>SUMIF(Sales[RegionStoretype],Sales[[#This Row],[RegionStoretype]],Sales[YoY_SSF])/Sales[[#This Row],[Region_TypeCount]]</f>
        <v>68.518982968140051</v>
      </c>
    </row>
    <row r="5874" spans="1:16" x14ac:dyDescent="0.25">
      <c r="A5874" s="1">
        <v>43147</v>
      </c>
      <c r="B5874">
        <v>6</v>
      </c>
      <c r="C5874">
        <v>10</v>
      </c>
      <c r="D5874">
        <v>44775.407500000001</v>
      </c>
      <c r="E5874">
        <f>INDEX(Stores[region],MATCH(Sales[[#This Row],[store_no]],Stores[store_no],0))</f>
        <v>3</v>
      </c>
      <c r="F5874" t="str">
        <f>INDEX(Stores[storetype],MATCH(Sales[[#This Row],[store_no]],Stores[store_no],0))</f>
        <v>A</v>
      </c>
      <c r="G5874" t="str">
        <f>INDEX(Stores[location_city],MATCH(Sales[[#This Row],[store_no]],Stores[store_no],0))</f>
        <v>Green Bay</v>
      </c>
      <c r="H5874" t="str">
        <f>INDEX(Stores[location_state],MATCH(Sales[[#This Row],[store_no]],Stores[store_no],0))</f>
        <v>Wisconsin</v>
      </c>
      <c r="I5874">
        <f>INDEX(Stores[sqft],MATCH(Sales[[#This Row],[store_no]],Stores[store_no],0))</f>
        <v>138800</v>
      </c>
      <c r="J5874" s="4" t="str">
        <f>INDEX(Departments[dept_name],MATCH(Sales[[#This Row],[dept_no]],Departments[dept_no],0))</f>
        <v>Health</v>
      </c>
      <c r="K5874" s="4" t="str">
        <f>CONCATENATE(Sales[[#This Row],[region]],Sales[[#This Row],[storetype]])</f>
        <v>3A</v>
      </c>
      <c r="L5874" s="4">
        <f>INDEX(RegionStoreCount[Store Count],MATCH(Sales[[#This Row],[RegionStoretype]],RegionStoreCount[Region/Type],0))</f>
        <v>9</v>
      </c>
      <c r="M5874" s="4">
        <f>AND(Sales[[#This Row],[date]]&lt;=TY_YTDMax,Sales[[#This Row],[date]]&gt;=TY_YTDMin)*Sales[[#This Row],[sales]]</f>
        <v>44775.407500000001</v>
      </c>
      <c r="N5874" s="4">
        <f>AND(Sales[[#This Row],[date]]&lt;=LY_YTDMax,Sales[[#This Row],[date]]&gt;=LY_YTDMin)*Sales[[#This Row],[sales]]</f>
        <v>0</v>
      </c>
      <c r="O5874" s="4">
        <f>AND(Sales[[#This Row],[date]]&gt;=YoY_Min,Sales[[#This Row],[date]]&lt;=TY_YTDMax)*(Sales[[#This Row],[sales]]/Sales[[#This Row],[sqft]])</f>
        <v>0.32258939121037467</v>
      </c>
      <c r="P5874" s="4">
        <f>SUMIF(Sales[RegionStoretype],Sales[[#This Row],[RegionStoretype]],Sales[YoY_SSF])/Sales[[#This Row],[Region_TypeCount]]</f>
        <v>53.603836561720975</v>
      </c>
    </row>
    <row r="5875" spans="1:16" x14ac:dyDescent="0.25">
      <c r="A5875" s="1">
        <v>43147</v>
      </c>
      <c r="B5875">
        <v>6</v>
      </c>
      <c r="C5875">
        <v>20</v>
      </c>
      <c r="D5875">
        <v>158740.8658</v>
      </c>
      <c r="E5875">
        <f>INDEX(Stores[region],MATCH(Sales[[#This Row],[store_no]],Stores[store_no],0))</f>
        <v>3</v>
      </c>
      <c r="F5875" t="str">
        <f>INDEX(Stores[storetype],MATCH(Sales[[#This Row],[store_no]],Stores[store_no],0))</f>
        <v>A</v>
      </c>
      <c r="G5875" t="str">
        <f>INDEX(Stores[location_city],MATCH(Sales[[#This Row],[store_no]],Stores[store_no],0))</f>
        <v>Green Bay</v>
      </c>
      <c r="H5875" t="str">
        <f>INDEX(Stores[location_state],MATCH(Sales[[#This Row],[store_no]],Stores[store_no],0))</f>
        <v>Wisconsin</v>
      </c>
      <c r="I5875">
        <f>INDEX(Stores[sqft],MATCH(Sales[[#This Row],[store_no]],Stores[store_no],0))</f>
        <v>138800</v>
      </c>
      <c r="J5875" s="4" t="str">
        <f>INDEX(Departments[dept_name],MATCH(Sales[[#This Row],[dept_no]],Departments[dept_no],0))</f>
        <v>Toys</v>
      </c>
      <c r="K5875" s="4" t="str">
        <f>CONCATENATE(Sales[[#This Row],[region]],Sales[[#This Row],[storetype]])</f>
        <v>3A</v>
      </c>
      <c r="L5875" s="4">
        <f>INDEX(RegionStoreCount[Store Count],MATCH(Sales[[#This Row],[RegionStoretype]],RegionStoreCount[Region/Type],0))</f>
        <v>9</v>
      </c>
      <c r="M5875" s="4">
        <f>AND(Sales[[#This Row],[date]]&lt;=TY_YTDMax,Sales[[#This Row],[date]]&gt;=TY_YTDMin)*Sales[[#This Row],[sales]]</f>
        <v>158740.8658</v>
      </c>
      <c r="N5875" s="4">
        <f>AND(Sales[[#This Row],[date]]&lt;=LY_YTDMax,Sales[[#This Row],[date]]&gt;=LY_YTDMin)*Sales[[#This Row],[sales]]</f>
        <v>0</v>
      </c>
      <c r="O5875" s="4">
        <f>AND(Sales[[#This Row],[date]]&gt;=YoY_Min,Sales[[#This Row],[date]]&lt;=TY_YTDMax)*(Sales[[#This Row],[sales]]/Sales[[#This Row],[sqft]])</f>
        <v>1.1436661801152739</v>
      </c>
      <c r="P5875" s="4">
        <f>SUMIF(Sales[RegionStoretype],Sales[[#This Row],[RegionStoretype]],Sales[YoY_SSF])/Sales[[#This Row],[Region_TypeCount]]</f>
        <v>53.603836561720975</v>
      </c>
    </row>
    <row r="5876" spans="1:16" x14ac:dyDescent="0.25">
      <c r="A5876" s="1">
        <v>43147</v>
      </c>
      <c r="B5876">
        <v>7</v>
      </c>
      <c r="C5876">
        <v>6</v>
      </c>
      <c r="D5876">
        <v>32684.399500000003</v>
      </c>
      <c r="E5876">
        <f>INDEX(Stores[region],MATCH(Sales[[#This Row],[store_no]],Stores[store_no],0))</f>
        <v>2</v>
      </c>
      <c r="F5876" t="str">
        <f>INDEX(Stores[storetype],MATCH(Sales[[#This Row],[store_no]],Stores[store_no],0))</f>
        <v>B</v>
      </c>
      <c r="G5876" t="str">
        <f>INDEX(Stores[location_city],MATCH(Sales[[#This Row],[store_no]],Stores[store_no],0))</f>
        <v>Rockford</v>
      </c>
      <c r="H5876" t="str">
        <f>INDEX(Stores[location_state],MATCH(Sales[[#This Row],[store_no]],Stores[store_no],0))</f>
        <v>Illinois</v>
      </c>
      <c r="I5876">
        <f>INDEX(Stores[sqft],MATCH(Sales[[#This Row],[store_no]],Stores[store_no],0))</f>
        <v>127100</v>
      </c>
      <c r="J5876" s="4" t="str">
        <f>INDEX(Departments[dept_name],MATCH(Sales[[#This Row],[dept_no]],Departments[dept_no],0))</f>
        <v>Computers</v>
      </c>
      <c r="K5876" s="4" t="str">
        <f>CONCATENATE(Sales[[#This Row],[region]],Sales[[#This Row],[storetype]])</f>
        <v>2B</v>
      </c>
      <c r="L5876" s="4">
        <f>INDEX(RegionStoreCount[Store Count],MATCH(Sales[[#This Row],[RegionStoretype]],RegionStoreCount[Region/Type],0))</f>
        <v>6</v>
      </c>
      <c r="M5876" s="4">
        <f>AND(Sales[[#This Row],[date]]&lt;=TY_YTDMax,Sales[[#This Row],[date]]&gt;=TY_YTDMin)*Sales[[#This Row],[sales]]</f>
        <v>32684.399500000003</v>
      </c>
      <c r="N5876" s="4">
        <f>AND(Sales[[#This Row],[date]]&lt;=LY_YTDMax,Sales[[#This Row],[date]]&gt;=LY_YTDMin)*Sales[[#This Row],[sales]]</f>
        <v>0</v>
      </c>
      <c r="O5876" s="4">
        <f>AND(Sales[[#This Row],[date]]&gt;=YoY_Min,Sales[[#This Row],[date]]&lt;=TY_YTDMax)*(Sales[[#This Row],[sales]]/Sales[[#This Row],[sqft]])</f>
        <v>0.25715499213217941</v>
      </c>
      <c r="P5876" s="4">
        <f>SUMIF(Sales[RegionStoretype],Sales[[#This Row],[RegionStoretype]],Sales[YoY_SSF])/Sales[[#This Row],[Region_TypeCount]]</f>
        <v>58.393757732919049</v>
      </c>
    </row>
    <row r="5877" spans="1:16" x14ac:dyDescent="0.25">
      <c r="A5877" s="1">
        <v>43147</v>
      </c>
      <c r="B5877">
        <v>7</v>
      </c>
      <c r="C5877">
        <v>17</v>
      </c>
      <c r="D5877">
        <v>57662.060300000005</v>
      </c>
      <c r="E5877">
        <f>INDEX(Stores[region],MATCH(Sales[[#This Row],[store_no]],Stores[store_no],0))</f>
        <v>2</v>
      </c>
      <c r="F5877" t="str">
        <f>INDEX(Stores[storetype],MATCH(Sales[[#This Row],[store_no]],Stores[store_no],0))</f>
        <v>B</v>
      </c>
      <c r="G5877" t="str">
        <f>INDEX(Stores[location_city],MATCH(Sales[[#This Row],[store_no]],Stores[store_no],0))</f>
        <v>Rockford</v>
      </c>
      <c r="H5877" t="str">
        <f>INDEX(Stores[location_state],MATCH(Sales[[#This Row],[store_no]],Stores[store_no],0))</f>
        <v>Illinois</v>
      </c>
      <c r="I5877">
        <f>INDEX(Stores[sqft],MATCH(Sales[[#This Row],[store_no]],Stores[store_no],0))</f>
        <v>127100</v>
      </c>
      <c r="J5877" s="4" t="str">
        <f>INDEX(Departments[dept_name],MATCH(Sales[[#This Row],[dept_no]],Departments[dept_no],0))</f>
        <v>Shoes</v>
      </c>
      <c r="K5877" s="4" t="str">
        <f>CONCATENATE(Sales[[#This Row],[region]],Sales[[#This Row],[storetype]])</f>
        <v>2B</v>
      </c>
      <c r="L5877" s="4">
        <f>INDEX(RegionStoreCount[Store Count],MATCH(Sales[[#This Row],[RegionStoretype]],RegionStoreCount[Region/Type],0))</f>
        <v>6</v>
      </c>
      <c r="M5877" s="4">
        <f>AND(Sales[[#This Row],[date]]&lt;=TY_YTDMax,Sales[[#This Row],[date]]&gt;=TY_YTDMin)*Sales[[#This Row],[sales]]</f>
        <v>57662.060300000005</v>
      </c>
      <c r="N5877" s="4">
        <f>AND(Sales[[#This Row],[date]]&lt;=LY_YTDMax,Sales[[#This Row],[date]]&gt;=LY_YTDMin)*Sales[[#This Row],[sales]]</f>
        <v>0</v>
      </c>
      <c r="O5877" s="4">
        <f>AND(Sales[[#This Row],[date]]&gt;=YoY_Min,Sales[[#This Row],[date]]&lt;=TY_YTDMax)*(Sales[[#This Row],[sales]]/Sales[[#This Row],[sqft]])</f>
        <v>0.4536747466561763</v>
      </c>
      <c r="P5877" s="4">
        <f>SUMIF(Sales[RegionStoretype],Sales[[#This Row],[RegionStoretype]],Sales[YoY_SSF])/Sales[[#This Row],[Region_TypeCount]]</f>
        <v>58.393757732919049</v>
      </c>
    </row>
    <row r="5878" spans="1:16" x14ac:dyDescent="0.25">
      <c r="A5878" s="1">
        <v>43147</v>
      </c>
      <c r="B5878">
        <v>8</v>
      </c>
      <c r="C5878">
        <v>7</v>
      </c>
      <c r="D5878">
        <v>30199.583699999999</v>
      </c>
      <c r="E5878">
        <f>INDEX(Stores[region],MATCH(Sales[[#This Row],[store_no]],Stores[store_no],0))</f>
        <v>3</v>
      </c>
      <c r="F5878" t="str">
        <f>INDEX(Stores[storetype],MATCH(Sales[[#This Row],[store_no]],Stores[store_no],0))</f>
        <v>A</v>
      </c>
      <c r="G5878" t="str">
        <f>INDEX(Stores[location_city],MATCH(Sales[[#This Row],[store_no]],Stores[store_no],0))</f>
        <v>Saint Louis</v>
      </c>
      <c r="H5878" t="str">
        <f>INDEX(Stores[location_state],MATCH(Sales[[#This Row],[store_no]],Stores[store_no],0))</f>
        <v>Missouri</v>
      </c>
      <c r="I5878">
        <f>INDEX(Stores[sqft],MATCH(Sales[[#This Row],[store_no]],Stores[store_no],0))</f>
        <v>198900</v>
      </c>
      <c r="J5878" s="4" t="str">
        <f>INDEX(Departments[dept_name],MATCH(Sales[[#This Row],[dept_no]],Departments[dept_no],0))</f>
        <v>Electronics</v>
      </c>
      <c r="K5878" s="4" t="str">
        <f>CONCATENATE(Sales[[#This Row],[region]],Sales[[#This Row],[storetype]])</f>
        <v>3A</v>
      </c>
      <c r="L5878" s="4">
        <f>INDEX(RegionStoreCount[Store Count],MATCH(Sales[[#This Row],[RegionStoretype]],RegionStoreCount[Region/Type],0))</f>
        <v>9</v>
      </c>
      <c r="M5878" s="4">
        <f>AND(Sales[[#This Row],[date]]&lt;=TY_YTDMax,Sales[[#This Row],[date]]&gt;=TY_YTDMin)*Sales[[#This Row],[sales]]</f>
        <v>30199.583699999999</v>
      </c>
      <c r="N5878" s="4">
        <f>AND(Sales[[#This Row],[date]]&lt;=LY_YTDMax,Sales[[#This Row],[date]]&gt;=LY_YTDMin)*Sales[[#This Row],[sales]]</f>
        <v>0</v>
      </c>
      <c r="O5878" s="4">
        <f>AND(Sales[[#This Row],[date]]&gt;=YoY_Min,Sales[[#This Row],[date]]&lt;=TY_YTDMax)*(Sales[[#This Row],[sales]]/Sales[[#This Row],[sqft]])</f>
        <v>0.151833</v>
      </c>
      <c r="P5878" s="4">
        <f>SUMIF(Sales[RegionStoretype],Sales[[#This Row],[RegionStoretype]],Sales[YoY_SSF])/Sales[[#This Row],[Region_TypeCount]]</f>
        <v>53.603836561720975</v>
      </c>
    </row>
    <row r="5879" spans="1:16" x14ac:dyDescent="0.25">
      <c r="A5879" s="1">
        <v>43147</v>
      </c>
      <c r="B5879">
        <v>8</v>
      </c>
      <c r="C5879">
        <v>10</v>
      </c>
      <c r="D5879">
        <v>10794.217500000001</v>
      </c>
      <c r="E5879">
        <f>INDEX(Stores[region],MATCH(Sales[[#This Row],[store_no]],Stores[store_no],0))</f>
        <v>3</v>
      </c>
      <c r="F5879" t="str">
        <f>INDEX(Stores[storetype],MATCH(Sales[[#This Row],[store_no]],Stores[store_no],0))</f>
        <v>A</v>
      </c>
      <c r="G5879" t="str">
        <f>INDEX(Stores[location_city],MATCH(Sales[[#This Row],[store_no]],Stores[store_no],0))</f>
        <v>Saint Louis</v>
      </c>
      <c r="H5879" t="str">
        <f>INDEX(Stores[location_state],MATCH(Sales[[#This Row],[store_no]],Stores[store_no],0))</f>
        <v>Missouri</v>
      </c>
      <c r="I5879">
        <f>INDEX(Stores[sqft],MATCH(Sales[[#This Row],[store_no]],Stores[store_no],0))</f>
        <v>198900</v>
      </c>
      <c r="J5879" s="4" t="str">
        <f>INDEX(Departments[dept_name],MATCH(Sales[[#This Row],[dept_no]],Departments[dept_no],0))</f>
        <v>Health</v>
      </c>
      <c r="K5879" s="4" t="str">
        <f>CONCATENATE(Sales[[#This Row],[region]],Sales[[#This Row],[storetype]])</f>
        <v>3A</v>
      </c>
      <c r="L5879" s="4">
        <f>INDEX(RegionStoreCount[Store Count],MATCH(Sales[[#This Row],[RegionStoretype]],RegionStoreCount[Region/Type],0))</f>
        <v>9</v>
      </c>
      <c r="M5879" s="4">
        <f>AND(Sales[[#This Row],[date]]&lt;=TY_YTDMax,Sales[[#This Row],[date]]&gt;=TY_YTDMin)*Sales[[#This Row],[sales]]</f>
        <v>10794.217500000001</v>
      </c>
      <c r="N5879" s="4">
        <f>AND(Sales[[#This Row],[date]]&lt;=LY_YTDMax,Sales[[#This Row],[date]]&gt;=LY_YTDMin)*Sales[[#This Row],[sales]]</f>
        <v>0</v>
      </c>
      <c r="O5879" s="4">
        <f>AND(Sales[[#This Row],[date]]&gt;=YoY_Min,Sales[[#This Row],[date]]&lt;=TY_YTDMax)*(Sales[[#This Row],[sales]]/Sales[[#This Row],[sqft]])</f>
        <v>5.4269570135746611E-2</v>
      </c>
      <c r="P5879" s="4">
        <f>SUMIF(Sales[RegionStoretype],Sales[[#This Row],[RegionStoretype]],Sales[YoY_SSF])/Sales[[#This Row],[Region_TypeCount]]</f>
        <v>53.603836561720975</v>
      </c>
    </row>
    <row r="5880" spans="1:16" x14ac:dyDescent="0.25">
      <c r="A5880" s="1">
        <v>43147</v>
      </c>
      <c r="B5880">
        <v>8</v>
      </c>
      <c r="C5880">
        <v>11</v>
      </c>
      <c r="D5880">
        <v>33230.972900000001</v>
      </c>
      <c r="E5880">
        <f>INDEX(Stores[region],MATCH(Sales[[#This Row],[store_no]],Stores[store_no],0))</f>
        <v>3</v>
      </c>
      <c r="F5880" t="str">
        <f>INDEX(Stores[storetype],MATCH(Sales[[#This Row],[store_no]],Stores[store_no],0))</f>
        <v>A</v>
      </c>
      <c r="G5880" t="str">
        <f>INDEX(Stores[location_city],MATCH(Sales[[#This Row],[store_no]],Stores[store_no],0))</f>
        <v>Saint Louis</v>
      </c>
      <c r="H5880" t="str">
        <f>INDEX(Stores[location_state],MATCH(Sales[[#This Row],[store_no]],Stores[store_no],0))</f>
        <v>Missouri</v>
      </c>
      <c r="I5880">
        <f>INDEX(Stores[sqft],MATCH(Sales[[#This Row],[store_no]],Stores[store_no],0))</f>
        <v>198900</v>
      </c>
      <c r="J5880" s="4" t="str">
        <f>INDEX(Departments[dept_name],MATCH(Sales[[#This Row],[dept_no]],Departments[dept_no],0))</f>
        <v>Home</v>
      </c>
      <c r="K5880" s="4" t="str">
        <f>CONCATENATE(Sales[[#This Row],[region]],Sales[[#This Row],[storetype]])</f>
        <v>3A</v>
      </c>
      <c r="L5880" s="4">
        <f>INDEX(RegionStoreCount[Store Count],MATCH(Sales[[#This Row],[RegionStoretype]],RegionStoreCount[Region/Type],0))</f>
        <v>9</v>
      </c>
      <c r="M5880" s="4">
        <f>AND(Sales[[#This Row],[date]]&lt;=TY_YTDMax,Sales[[#This Row],[date]]&gt;=TY_YTDMin)*Sales[[#This Row],[sales]]</f>
        <v>33230.972900000001</v>
      </c>
      <c r="N5880" s="4">
        <f>AND(Sales[[#This Row],[date]]&lt;=LY_YTDMax,Sales[[#This Row],[date]]&gt;=LY_YTDMin)*Sales[[#This Row],[sales]]</f>
        <v>0</v>
      </c>
      <c r="O5880" s="4">
        <f>AND(Sales[[#This Row],[date]]&gt;=YoY_Min,Sales[[#This Row],[date]]&lt;=TY_YTDMax)*(Sales[[#This Row],[sales]]/Sales[[#This Row],[sqft]])</f>
        <v>0.16707377023629966</v>
      </c>
      <c r="P5880" s="4">
        <f>SUMIF(Sales[RegionStoretype],Sales[[#This Row],[RegionStoretype]],Sales[YoY_SSF])/Sales[[#This Row],[Region_TypeCount]]</f>
        <v>53.603836561720975</v>
      </c>
    </row>
    <row r="5881" spans="1:16" x14ac:dyDescent="0.25">
      <c r="A5881" s="1">
        <v>43147</v>
      </c>
      <c r="B5881">
        <v>8</v>
      </c>
      <c r="C5881">
        <v>20</v>
      </c>
      <c r="D5881">
        <v>281249.64619999996</v>
      </c>
      <c r="E5881">
        <f>INDEX(Stores[region],MATCH(Sales[[#This Row],[store_no]],Stores[store_no],0))</f>
        <v>3</v>
      </c>
      <c r="F5881" t="str">
        <f>INDEX(Stores[storetype],MATCH(Sales[[#This Row],[store_no]],Stores[store_no],0))</f>
        <v>A</v>
      </c>
      <c r="G5881" t="str">
        <f>INDEX(Stores[location_city],MATCH(Sales[[#This Row],[store_no]],Stores[store_no],0))</f>
        <v>Saint Louis</v>
      </c>
      <c r="H5881" t="str">
        <f>INDEX(Stores[location_state],MATCH(Sales[[#This Row],[store_no]],Stores[store_no],0))</f>
        <v>Missouri</v>
      </c>
      <c r="I5881">
        <f>INDEX(Stores[sqft],MATCH(Sales[[#This Row],[store_no]],Stores[store_no],0))</f>
        <v>198900</v>
      </c>
      <c r="J5881" s="4" t="str">
        <f>INDEX(Departments[dept_name],MATCH(Sales[[#This Row],[dept_no]],Departments[dept_no],0))</f>
        <v>Toys</v>
      </c>
      <c r="K5881" s="4" t="str">
        <f>CONCATENATE(Sales[[#This Row],[region]],Sales[[#This Row],[storetype]])</f>
        <v>3A</v>
      </c>
      <c r="L5881" s="4">
        <f>INDEX(RegionStoreCount[Store Count],MATCH(Sales[[#This Row],[RegionStoretype]],RegionStoreCount[Region/Type],0))</f>
        <v>9</v>
      </c>
      <c r="M5881" s="4">
        <f>AND(Sales[[#This Row],[date]]&lt;=TY_YTDMax,Sales[[#This Row],[date]]&gt;=TY_YTDMin)*Sales[[#This Row],[sales]]</f>
        <v>281249.64619999996</v>
      </c>
      <c r="N5881" s="4">
        <f>AND(Sales[[#This Row],[date]]&lt;=LY_YTDMax,Sales[[#This Row],[date]]&gt;=LY_YTDMin)*Sales[[#This Row],[sales]]</f>
        <v>0</v>
      </c>
      <c r="O5881" s="4">
        <f>AND(Sales[[#This Row],[date]]&gt;=YoY_Min,Sales[[#This Row],[date]]&lt;=TY_YTDMax)*(Sales[[#This Row],[sales]]/Sales[[#This Row],[sqft]])</f>
        <v>1.4140253705379586</v>
      </c>
      <c r="P5881" s="4">
        <f>SUMIF(Sales[RegionStoretype],Sales[[#This Row],[RegionStoretype]],Sales[YoY_SSF])/Sales[[#This Row],[Region_TypeCount]]</f>
        <v>53.603836561720975</v>
      </c>
    </row>
    <row r="5882" spans="1:16" x14ac:dyDescent="0.25">
      <c r="A5882" s="1">
        <v>43147</v>
      </c>
      <c r="B5882">
        <v>9</v>
      </c>
      <c r="C5882">
        <v>2</v>
      </c>
      <c r="D5882">
        <v>72794.141400000008</v>
      </c>
      <c r="E5882">
        <f>INDEX(Stores[region],MATCH(Sales[[#This Row],[store_no]],Stores[store_no],0))</f>
        <v>1</v>
      </c>
      <c r="F5882" t="str">
        <f>INDEX(Stores[storetype],MATCH(Sales[[#This Row],[store_no]],Stores[store_no],0))</f>
        <v>B</v>
      </c>
      <c r="G5882" t="str">
        <f>INDEX(Stores[location_city],MATCH(Sales[[#This Row],[store_no]],Stores[store_no],0))</f>
        <v>Columbus</v>
      </c>
      <c r="H5882" t="str">
        <f>INDEX(Stores[location_state],MATCH(Sales[[#This Row],[store_no]],Stores[store_no],0))</f>
        <v>Ohio</v>
      </c>
      <c r="I5882">
        <f>INDEX(Stores[sqft],MATCH(Sales[[#This Row],[store_no]],Stores[store_no],0))</f>
        <v>221800</v>
      </c>
      <c r="J5882" s="4" t="str">
        <f>INDEX(Departments[dept_name],MATCH(Sales[[#This Row],[dept_no]],Departments[dept_no],0))</f>
        <v>Baby</v>
      </c>
      <c r="K5882" s="4" t="str">
        <f>CONCATENATE(Sales[[#This Row],[region]],Sales[[#This Row],[storetype]])</f>
        <v>1B</v>
      </c>
      <c r="L5882" s="4">
        <f>INDEX(RegionStoreCount[Store Count],MATCH(Sales[[#This Row],[RegionStoretype]],RegionStoreCount[Region/Type],0))</f>
        <v>5</v>
      </c>
      <c r="M5882" s="4">
        <f>AND(Sales[[#This Row],[date]]&lt;=TY_YTDMax,Sales[[#This Row],[date]]&gt;=TY_YTDMin)*Sales[[#This Row],[sales]]</f>
        <v>72794.141400000008</v>
      </c>
      <c r="N5882" s="4">
        <f>AND(Sales[[#This Row],[date]]&lt;=LY_YTDMax,Sales[[#This Row],[date]]&gt;=LY_YTDMin)*Sales[[#This Row],[sales]]</f>
        <v>0</v>
      </c>
      <c r="O5882" s="4">
        <f>AND(Sales[[#This Row],[date]]&gt;=YoY_Min,Sales[[#This Row],[date]]&lt;=TY_YTDMax)*(Sales[[#This Row],[sales]]/Sales[[#This Row],[sqft]])</f>
        <v>0.32819721100090177</v>
      </c>
      <c r="P5882" s="4">
        <f>SUMIF(Sales[RegionStoretype],Sales[[#This Row],[RegionStoretype]],Sales[YoY_SSF])/Sales[[#This Row],[Region_TypeCount]]</f>
        <v>68.518982968140051</v>
      </c>
    </row>
    <row r="5883" spans="1:16" x14ac:dyDescent="0.25">
      <c r="A5883" s="1">
        <v>43147</v>
      </c>
      <c r="B5883">
        <v>9</v>
      </c>
      <c r="C5883">
        <v>7</v>
      </c>
      <c r="D5883">
        <v>76763.229200000002</v>
      </c>
      <c r="E5883">
        <f>INDEX(Stores[region],MATCH(Sales[[#This Row],[store_no]],Stores[store_no],0))</f>
        <v>1</v>
      </c>
      <c r="F5883" t="str">
        <f>INDEX(Stores[storetype],MATCH(Sales[[#This Row],[store_no]],Stores[store_no],0))</f>
        <v>B</v>
      </c>
      <c r="G5883" t="str">
        <f>INDEX(Stores[location_city],MATCH(Sales[[#This Row],[store_no]],Stores[store_no],0))</f>
        <v>Columbus</v>
      </c>
      <c r="H5883" t="str">
        <f>INDEX(Stores[location_state],MATCH(Sales[[#This Row],[store_no]],Stores[store_no],0))</f>
        <v>Ohio</v>
      </c>
      <c r="I5883">
        <f>INDEX(Stores[sqft],MATCH(Sales[[#This Row],[store_no]],Stores[store_no],0))</f>
        <v>221800</v>
      </c>
      <c r="J5883" s="4" t="str">
        <f>INDEX(Departments[dept_name],MATCH(Sales[[#This Row],[dept_no]],Departments[dept_no],0))</f>
        <v>Electronics</v>
      </c>
      <c r="K5883" s="4" t="str">
        <f>CONCATENATE(Sales[[#This Row],[region]],Sales[[#This Row],[storetype]])</f>
        <v>1B</v>
      </c>
      <c r="L5883" s="4">
        <f>INDEX(RegionStoreCount[Store Count],MATCH(Sales[[#This Row],[RegionStoretype]],RegionStoreCount[Region/Type],0))</f>
        <v>5</v>
      </c>
      <c r="M5883" s="4">
        <f>AND(Sales[[#This Row],[date]]&lt;=TY_YTDMax,Sales[[#This Row],[date]]&gt;=TY_YTDMin)*Sales[[#This Row],[sales]]</f>
        <v>76763.229200000002</v>
      </c>
      <c r="N5883" s="4">
        <f>AND(Sales[[#This Row],[date]]&lt;=LY_YTDMax,Sales[[#This Row],[date]]&gt;=LY_YTDMin)*Sales[[#This Row],[sales]]</f>
        <v>0</v>
      </c>
      <c r="O5883" s="4">
        <f>AND(Sales[[#This Row],[date]]&gt;=YoY_Min,Sales[[#This Row],[date]]&lt;=TY_YTDMax)*(Sales[[#This Row],[sales]]/Sales[[#This Row],[sqft]])</f>
        <v>0.34609210640216415</v>
      </c>
      <c r="P5883" s="4">
        <f>SUMIF(Sales[RegionStoretype],Sales[[#This Row],[RegionStoretype]],Sales[YoY_SSF])/Sales[[#This Row],[Region_TypeCount]]</f>
        <v>68.518982968140051</v>
      </c>
    </row>
    <row r="5884" spans="1:16" x14ac:dyDescent="0.25">
      <c r="A5884" s="1">
        <v>43147</v>
      </c>
      <c r="B5884">
        <v>9</v>
      </c>
      <c r="C5884">
        <v>15</v>
      </c>
      <c r="D5884">
        <v>666.30269999999996</v>
      </c>
      <c r="E5884">
        <f>INDEX(Stores[region],MATCH(Sales[[#This Row],[store_no]],Stores[store_no],0))</f>
        <v>1</v>
      </c>
      <c r="F5884" t="str">
        <f>INDEX(Stores[storetype],MATCH(Sales[[#This Row],[store_no]],Stores[store_no],0))</f>
        <v>B</v>
      </c>
      <c r="G5884" t="str">
        <f>INDEX(Stores[location_city],MATCH(Sales[[#This Row],[store_no]],Stores[store_no],0))</f>
        <v>Columbus</v>
      </c>
      <c r="H5884" t="str">
        <f>INDEX(Stores[location_state],MATCH(Sales[[#This Row],[store_no]],Stores[store_no],0))</f>
        <v>Ohio</v>
      </c>
      <c r="I5884">
        <f>INDEX(Stores[sqft],MATCH(Sales[[#This Row],[store_no]],Stores[store_no],0))</f>
        <v>221800</v>
      </c>
      <c r="J5884" s="4" t="str">
        <f>INDEX(Departments[dept_name],MATCH(Sales[[#This Row],[dept_no]],Departments[dept_no],0))</f>
        <v>Music</v>
      </c>
      <c r="K5884" s="4" t="str">
        <f>CONCATENATE(Sales[[#This Row],[region]],Sales[[#This Row],[storetype]])</f>
        <v>1B</v>
      </c>
      <c r="L5884" s="4">
        <f>INDEX(RegionStoreCount[Store Count],MATCH(Sales[[#This Row],[RegionStoretype]],RegionStoreCount[Region/Type],0))</f>
        <v>5</v>
      </c>
      <c r="M5884" s="4">
        <f>AND(Sales[[#This Row],[date]]&lt;=TY_YTDMax,Sales[[#This Row],[date]]&gt;=TY_YTDMin)*Sales[[#This Row],[sales]]</f>
        <v>666.30269999999996</v>
      </c>
      <c r="N5884" s="4">
        <f>AND(Sales[[#This Row],[date]]&lt;=LY_YTDMax,Sales[[#This Row],[date]]&gt;=LY_YTDMin)*Sales[[#This Row],[sales]]</f>
        <v>0</v>
      </c>
      <c r="O5884" s="4">
        <f>AND(Sales[[#This Row],[date]]&gt;=YoY_Min,Sales[[#This Row],[date]]&lt;=TY_YTDMax)*(Sales[[#This Row],[sales]]/Sales[[#This Row],[sqft]])</f>
        <v>3.0040698827772765E-3</v>
      </c>
      <c r="P5884" s="4">
        <f>SUMIF(Sales[RegionStoretype],Sales[[#This Row],[RegionStoretype]],Sales[YoY_SSF])/Sales[[#This Row],[Region_TypeCount]]</f>
        <v>68.518982968140051</v>
      </c>
    </row>
    <row r="5885" spans="1:16" x14ac:dyDescent="0.25">
      <c r="A5885" s="1">
        <v>43147</v>
      </c>
      <c r="B5885">
        <v>9</v>
      </c>
      <c r="C5885">
        <v>17</v>
      </c>
      <c r="D5885">
        <v>199993.28880000001</v>
      </c>
      <c r="E5885">
        <f>INDEX(Stores[region],MATCH(Sales[[#This Row],[store_no]],Stores[store_no],0))</f>
        <v>1</v>
      </c>
      <c r="F5885" t="str">
        <f>INDEX(Stores[storetype],MATCH(Sales[[#This Row],[store_no]],Stores[store_no],0))</f>
        <v>B</v>
      </c>
      <c r="G5885" t="str">
        <f>INDEX(Stores[location_city],MATCH(Sales[[#This Row],[store_no]],Stores[store_no],0))</f>
        <v>Columbus</v>
      </c>
      <c r="H5885" t="str">
        <f>INDEX(Stores[location_state],MATCH(Sales[[#This Row],[store_no]],Stores[store_no],0))</f>
        <v>Ohio</v>
      </c>
      <c r="I5885">
        <f>INDEX(Stores[sqft],MATCH(Sales[[#This Row],[store_no]],Stores[store_no],0))</f>
        <v>221800</v>
      </c>
      <c r="J5885" s="4" t="str">
        <f>INDEX(Departments[dept_name],MATCH(Sales[[#This Row],[dept_no]],Departments[dept_no],0))</f>
        <v>Shoes</v>
      </c>
      <c r="K5885" s="4" t="str">
        <f>CONCATENATE(Sales[[#This Row],[region]],Sales[[#This Row],[storetype]])</f>
        <v>1B</v>
      </c>
      <c r="L5885" s="4">
        <f>INDEX(RegionStoreCount[Store Count],MATCH(Sales[[#This Row],[RegionStoretype]],RegionStoreCount[Region/Type],0))</f>
        <v>5</v>
      </c>
      <c r="M5885" s="4">
        <f>AND(Sales[[#This Row],[date]]&lt;=TY_YTDMax,Sales[[#This Row],[date]]&gt;=TY_YTDMin)*Sales[[#This Row],[sales]]</f>
        <v>199993.28880000001</v>
      </c>
      <c r="N5885" s="4">
        <f>AND(Sales[[#This Row],[date]]&lt;=LY_YTDMax,Sales[[#This Row],[date]]&gt;=LY_YTDMin)*Sales[[#This Row],[sales]]</f>
        <v>0</v>
      </c>
      <c r="O5885" s="4">
        <f>AND(Sales[[#This Row],[date]]&gt;=YoY_Min,Sales[[#This Row],[date]]&lt;=TY_YTDMax)*(Sales[[#This Row],[sales]]/Sales[[#This Row],[sqft]])</f>
        <v>0.90168299729486023</v>
      </c>
      <c r="P5885" s="4">
        <f>SUMIF(Sales[RegionStoretype],Sales[[#This Row],[RegionStoretype]],Sales[YoY_SSF])/Sales[[#This Row],[Region_TypeCount]]</f>
        <v>68.518982968140051</v>
      </c>
    </row>
    <row r="5886" spans="1:16" x14ac:dyDescent="0.25">
      <c r="A5886" s="1">
        <v>43147</v>
      </c>
      <c r="B5886">
        <v>10</v>
      </c>
      <c r="C5886">
        <v>8</v>
      </c>
      <c r="D5886">
        <v>16954.900400000002</v>
      </c>
      <c r="E5886">
        <f>INDEX(Stores[region],MATCH(Sales[[#This Row],[store_no]],Stores[store_no],0))</f>
        <v>1</v>
      </c>
      <c r="F5886" t="str">
        <f>INDEX(Stores[storetype],MATCH(Sales[[#This Row],[store_no]],Stores[store_no],0))</f>
        <v>B</v>
      </c>
      <c r="G5886" t="str">
        <f>INDEX(Stores[location_city],MATCH(Sales[[#This Row],[store_no]],Stores[store_no],0))</f>
        <v>Traverse City</v>
      </c>
      <c r="H5886" t="str">
        <f>INDEX(Stores[location_state],MATCH(Sales[[#This Row],[store_no]],Stores[store_no],0))</f>
        <v>Michigan</v>
      </c>
      <c r="I5886">
        <f>INDEX(Stores[sqft],MATCH(Sales[[#This Row],[store_no]],Stores[store_no],0))</f>
        <v>158200</v>
      </c>
      <c r="J5886" s="4" t="str">
        <f>INDEX(Departments[dept_name],MATCH(Sales[[#This Row],[dept_no]],Departments[dept_no],0))</f>
        <v>Games</v>
      </c>
      <c r="K5886" s="4" t="str">
        <f>CONCATENATE(Sales[[#This Row],[region]],Sales[[#This Row],[storetype]])</f>
        <v>1B</v>
      </c>
      <c r="L5886" s="4">
        <f>INDEX(RegionStoreCount[Store Count],MATCH(Sales[[#This Row],[RegionStoretype]],RegionStoreCount[Region/Type],0))</f>
        <v>5</v>
      </c>
      <c r="M5886" s="4">
        <f>AND(Sales[[#This Row],[date]]&lt;=TY_YTDMax,Sales[[#This Row],[date]]&gt;=TY_YTDMin)*Sales[[#This Row],[sales]]</f>
        <v>16954.900400000002</v>
      </c>
      <c r="N5886" s="4">
        <f>AND(Sales[[#This Row],[date]]&lt;=LY_YTDMax,Sales[[#This Row],[date]]&gt;=LY_YTDMin)*Sales[[#This Row],[sales]]</f>
        <v>0</v>
      </c>
      <c r="O5886" s="4">
        <f>AND(Sales[[#This Row],[date]]&gt;=YoY_Min,Sales[[#This Row],[date]]&lt;=TY_YTDMax)*(Sales[[#This Row],[sales]]/Sales[[#This Row],[sqft]])</f>
        <v>0.1071738331226296</v>
      </c>
      <c r="P5886" s="4">
        <f>SUMIF(Sales[RegionStoretype],Sales[[#This Row],[RegionStoretype]],Sales[YoY_SSF])/Sales[[#This Row],[Region_TypeCount]]</f>
        <v>68.518982968140051</v>
      </c>
    </row>
    <row r="5887" spans="1:16" x14ac:dyDescent="0.25">
      <c r="A5887" s="1">
        <v>43147</v>
      </c>
      <c r="B5887">
        <v>11</v>
      </c>
      <c r="C5887">
        <v>7</v>
      </c>
      <c r="D5887">
        <v>73916.902799999996</v>
      </c>
      <c r="E5887">
        <f>INDEX(Stores[region],MATCH(Sales[[#This Row],[store_no]],Stores[store_no],0))</f>
        <v>1</v>
      </c>
      <c r="F5887" t="str">
        <f>INDEX(Stores[storetype],MATCH(Sales[[#This Row],[store_no]],Stores[store_no],0))</f>
        <v>A</v>
      </c>
      <c r="G5887" t="str">
        <f>INDEX(Stores[location_city],MATCH(Sales[[#This Row],[store_no]],Stores[store_no],0))</f>
        <v>Cleveland</v>
      </c>
      <c r="H5887" t="str">
        <f>INDEX(Stores[location_state],MATCH(Sales[[#This Row],[store_no]],Stores[store_no],0))</f>
        <v>Ohio</v>
      </c>
      <c r="I5887">
        <f>INDEX(Stores[sqft],MATCH(Sales[[#This Row],[store_no]],Stores[store_no],0))</f>
        <v>192400</v>
      </c>
      <c r="J5887" s="4" t="str">
        <f>INDEX(Departments[dept_name],MATCH(Sales[[#This Row],[dept_no]],Departments[dept_no],0))</f>
        <v>Electronics</v>
      </c>
      <c r="K5887" s="4" t="str">
        <f>CONCATENATE(Sales[[#This Row],[region]],Sales[[#This Row],[storetype]])</f>
        <v>1A</v>
      </c>
      <c r="L5887" s="4">
        <f>INDEX(RegionStoreCount[Store Count],MATCH(Sales[[#This Row],[RegionStoretype]],RegionStoreCount[Region/Type],0))</f>
        <v>5</v>
      </c>
      <c r="M5887" s="4">
        <f>AND(Sales[[#This Row],[date]]&lt;=TY_YTDMax,Sales[[#This Row],[date]]&gt;=TY_YTDMin)*Sales[[#This Row],[sales]]</f>
        <v>73916.902799999996</v>
      </c>
      <c r="N5887" s="4">
        <f>AND(Sales[[#This Row],[date]]&lt;=LY_YTDMax,Sales[[#This Row],[date]]&gt;=LY_YTDMin)*Sales[[#This Row],[sales]]</f>
        <v>0</v>
      </c>
      <c r="O5887" s="4">
        <f>AND(Sales[[#This Row],[date]]&gt;=YoY_Min,Sales[[#This Row],[date]]&lt;=TY_YTDMax)*(Sales[[#This Row],[sales]]/Sales[[#This Row],[sqft]])</f>
        <v>0.38418348648648648</v>
      </c>
      <c r="P5887" s="4">
        <f>SUMIF(Sales[RegionStoretype],Sales[[#This Row],[RegionStoretype]],Sales[YoY_SSF])/Sales[[#This Row],[Region_TypeCount]]</f>
        <v>59.469551530910678</v>
      </c>
    </row>
    <row r="5888" spans="1:16" x14ac:dyDescent="0.25">
      <c r="A5888" s="1">
        <v>43147</v>
      </c>
      <c r="B5888">
        <v>13</v>
      </c>
      <c r="C5888">
        <v>17</v>
      </c>
      <c r="D5888">
        <v>77043.912000000011</v>
      </c>
      <c r="E5888">
        <f>INDEX(Stores[region],MATCH(Sales[[#This Row],[store_no]],Stores[store_no],0))</f>
        <v>3</v>
      </c>
      <c r="F5888" t="str">
        <f>INDEX(Stores[storetype],MATCH(Sales[[#This Row],[store_no]],Stores[store_no],0))</f>
        <v>A</v>
      </c>
      <c r="G5888" t="str">
        <f>INDEX(Stores[location_city],MATCH(Sales[[#This Row],[store_no]],Stores[store_no],0))</f>
        <v>Overland Park</v>
      </c>
      <c r="H5888" t="str">
        <f>INDEX(Stores[location_state],MATCH(Sales[[#This Row],[store_no]],Stores[store_no],0))</f>
        <v>Kansas</v>
      </c>
      <c r="I5888">
        <f>INDEX(Stores[sqft],MATCH(Sales[[#This Row],[store_no]],Stores[store_no],0))</f>
        <v>201000</v>
      </c>
      <c r="J5888" s="4" t="str">
        <f>INDEX(Departments[dept_name],MATCH(Sales[[#This Row],[dept_no]],Departments[dept_no],0))</f>
        <v>Shoes</v>
      </c>
      <c r="K5888" s="4" t="str">
        <f>CONCATENATE(Sales[[#This Row],[region]],Sales[[#This Row],[storetype]])</f>
        <v>3A</v>
      </c>
      <c r="L5888" s="4">
        <f>INDEX(RegionStoreCount[Store Count],MATCH(Sales[[#This Row],[RegionStoretype]],RegionStoreCount[Region/Type],0))</f>
        <v>9</v>
      </c>
      <c r="M5888" s="4">
        <f>AND(Sales[[#This Row],[date]]&lt;=TY_YTDMax,Sales[[#This Row],[date]]&gt;=TY_YTDMin)*Sales[[#This Row],[sales]]</f>
        <v>77043.912000000011</v>
      </c>
      <c r="N5888" s="4">
        <f>AND(Sales[[#This Row],[date]]&lt;=LY_YTDMax,Sales[[#This Row],[date]]&gt;=LY_YTDMin)*Sales[[#This Row],[sales]]</f>
        <v>0</v>
      </c>
      <c r="O5888" s="4">
        <f>AND(Sales[[#This Row],[date]]&gt;=YoY_Min,Sales[[#This Row],[date]]&lt;=TY_YTDMax)*(Sales[[#This Row],[sales]]/Sales[[#This Row],[sqft]])</f>
        <v>0.38330304477611948</v>
      </c>
      <c r="P5888" s="4">
        <f>SUMIF(Sales[RegionStoretype],Sales[[#This Row],[RegionStoretype]],Sales[YoY_SSF])/Sales[[#This Row],[Region_TypeCount]]</f>
        <v>53.603836561720975</v>
      </c>
    </row>
    <row r="5889" spans="1:16" x14ac:dyDescent="0.25">
      <c r="A5889" s="1">
        <v>43147</v>
      </c>
      <c r="B5889">
        <v>13</v>
      </c>
      <c r="C5889">
        <v>18</v>
      </c>
      <c r="D5889">
        <v>44578.908599999995</v>
      </c>
      <c r="E5889">
        <f>INDEX(Stores[region],MATCH(Sales[[#This Row],[store_no]],Stores[store_no],0))</f>
        <v>3</v>
      </c>
      <c r="F5889" t="str">
        <f>INDEX(Stores[storetype],MATCH(Sales[[#This Row],[store_no]],Stores[store_no],0))</f>
        <v>A</v>
      </c>
      <c r="G5889" t="str">
        <f>INDEX(Stores[location_city],MATCH(Sales[[#This Row],[store_no]],Stores[store_no],0))</f>
        <v>Overland Park</v>
      </c>
      <c r="H5889" t="str">
        <f>INDEX(Stores[location_state],MATCH(Sales[[#This Row],[store_no]],Stores[store_no],0))</f>
        <v>Kansas</v>
      </c>
      <c r="I5889">
        <f>INDEX(Stores[sqft],MATCH(Sales[[#This Row],[store_no]],Stores[store_no],0))</f>
        <v>201000</v>
      </c>
      <c r="J5889" s="4" t="str">
        <f>INDEX(Departments[dept_name],MATCH(Sales[[#This Row],[dept_no]],Departments[dept_no],0))</f>
        <v>Sports</v>
      </c>
      <c r="K5889" s="4" t="str">
        <f>CONCATENATE(Sales[[#This Row],[region]],Sales[[#This Row],[storetype]])</f>
        <v>3A</v>
      </c>
      <c r="L5889" s="4">
        <f>INDEX(RegionStoreCount[Store Count],MATCH(Sales[[#This Row],[RegionStoretype]],RegionStoreCount[Region/Type],0))</f>
        <v>9</v>
      </c>
      <c r="M5889" s="4">
        <f>AND(Sales[[#This Row],[date]]&lt;=TY_YTDMax,Sales[[#This Row],[date]]&gt;=TY_YTDMin)*Sales[[#This Row],[sales]]</f>
        <v>44578.908599999995</v>
      </c>
      <c r="N5889" s="4">
        <f>AND(Sales[[#This Row],[date]]&lt;=LY_YTDMax,Sales[[#This Row],[date]]&gt;=LY_YTDMin)*Sales[[#This Row],[sales]]</f>
        <v>0</v>
      </c>
      <c r="O5889" s="4">
        <f>AND(Sales[[#This Row],[date]]&gt;=YoY_Min,Sales[[#This Row],[date]]&lt;=TY_YTDMax)*(Sales[[#This Row],[sales]]/Sales[[#This Row],[sqft]])</f>
        <v>0.2217856149253731</v>
      </c>
      <c r="P5889" s="4">
        <f>SUMIF(Sales[RegionStoretype],Sales[[#This Row],[RegionStoretype]],Sales[YoY_SSF])/Sales[[#This Row],[Region_TypeCount]]</f>
        <v>53.603836561720975</v>
      </c>
    </row>
    <row r="5890" spans="1:16" x14ac:dyDescent="0.25">
      <c r="A5890" s="1">
        <v>43147</v>
      </c>
      <c r="B5890">
        <v>14</v>
      </c>
      <c r="C5890">
        <v>9</v>
      </c>
      <c r="D5890">
        <v>19662.321100000001</v>
      </c>
      <c r="E5890">
        <f>INDEX(Stores[region],MATCH(Sales[[#This Row],[store_no]],Stores[store_no],0))</f>
        <v>3</v>
      </c>
      <c r="F5890" t="str">
        <f>INDEX(Stores[storetype],MATCH(Sales[[#This Row],[store_no]],Stores[store_no],0))</f>
        <v>A</v>
      </c>
      <c r="G5890" t="str">
        <f>INDEX(Stores[location_city],MATCH(Sales[[#This Row],[store_no]],Stores[store_no],0))</f>
        <v>Bismarck</v>
      </c>
      <c r="H5890" t="str">
        <f>INDEX(Stores[location_state],MATCH(Sales[[#This Row],[store_no]],Stores[store_no],0))</f>
        <v>North Dakota</v>
      </c>
      <c r="I5890">
        <f>INDEX(Stores[sqft],MATCH(Sales[[#This Row],[store_no]],Stores[store_no],0))</f>
        <v>96400</v>
      </c>
      <c r="J5890" s="4" t="str">
        <f>INDEX(Departments[dept_name],MATCH(Sales[[#This Row],[dept_no]],Departments[dept_no],0))</f>
        <v>Garden</v>
      </c>
      <c r="K5890" s="4" t="str">
        <f>CONCATENATE(Sales[[#This Row],[region]],Sales[[#This Row],[storetype]])</f>
        <v>3A</v>
      </c>
      <c r="L5890" s="4">
        <f>INDEX(RegionStoreCount[Store Count],MATCH(Sales[[#This Row],[RegionStoretype]],RegionStoreCount[Region/Type],0))</f>
        <v>9</v>
      </c>
      <c r="M5890" s="4">
        <f>AND(Sales[[#This Row],[date]]&lt;=TY_YTDMax,Sales[[#This Row],[date]]&gt;=TY_YTDMin)*Sales[[#This Row],[sales]]</f>
        <v>19662.321100000001</v>
      </c>
      <c r="N5890" s="4">
        <f>AND(Sales[[#This Row],[date]]&lt;=LY_YTDMax,Sales[[#This Row],[date]]&gt;=LY_YTDMin)*Sales[[#This Row],[sales]]</f>
        <v>0</v>
      </c>
      <c r="O5890" s="4">
        <f>AND(Sales[[#This Row],[date]]&gt;=YoY_Min,Sales[[#This Row],[date]]&lt;=TY_YTDMax)*(Sales[[#This Row],[sales]]/Sales[[#This Row],[sqft]])</f>
        <v>0.20396598651452283</v>
      </c>
      <c r="P5890" s="4">
        <f>SUMIF(Sales[RegionStoretype],Sales[[#This Row],[RegionStoretype]],Sales[YoY_SSF])/Sales[[#This Row],[Region_TypeCount]]</f>
        <v>53.603836561720975</v>
      </c>
    </row>
    <row r="5891" spans="1:16" x14ac:dyDescent="0.25">
      <c r="A5891" s="1">
        <v>43147</v>
      </c>
      <c r="B5891">
        <v>15</v>
      </c>
      <c r="C5891">
        <v>5</v>
      </c>
      <c r="D5891">
        <v>107646.4598</v>
      </c>
      <c r="E5891">
        <f>INDEX(Stores[region],MATCH(Sales[[#This Row],[store_no]],Stores[store_no],0))</f>
        <v>2</v>
      </c>
      <c r="F5891" t="str">
        <f>INDEX(Stores[storetype],MATCH(Sales[[#This Row],[store_no]],Stores[store_no],0))</f>
        <v>B</v>
      </c>
      <c r="G5891" t="str">
        <f>INDEX(Stores[location_city],MATCH(Sales[[#This Row],[store_no]],Stores[store_no],0))</f>
        <v>Rochester</v>
      </c>
      <c r="H5891" t="str">
        <f>INDEX(Stores[location_state],MATCH(Sales[[#This Row],[store_no]],Stores[store_no],0))</f>
        <v>Minnesota</v>
      </c>
      <c r="I5891">
        <f>INDEX(Stores[sqft],MATCH(Sales[[#This Row],[store_no]],Stores[store_no],0))</f>
        <v>128100</v>
      </c>
      <c r="J5891" s="4" t="str">
        <f>INDEX(Departments[dept_name],MATCH(Sales[[#This Row],[dept_no]],Departments[dept_no],0))</f>
        <v>Clothing</v>
      </c>
      <c r="K5891" s="4" t="str">
        <f>CONCATENATE(Sales[[#This Row],[region]],Sales[[#This Row],[storetype]])</f>
        <v>2B</v>
      </c>
      <c r="L5891" s="4">
        <f>INDEX(RegionStoreCount[Store Count],MATCH(Sales[[#This Row],[RegionStoretype]],RegionStoreCount[Region/Type],0))</f>
        <v>6</v>
      </c>
      <c r="M5891" s="4">
        <f>AND(Sales[[#This Row],[date]]&lt;=TY_YTDMax,Sales[[#This Row],[date]]&gt;=TY_YTDMin)*Sales[[#This Row],[sales]]</f>
        <v>107646.4598</v>
      </c>
      <c r="N5891" s="4">
        <f>AND(Sales[[#This Row],[date]]&lt;=LY_YTDMax,Sales[[#This Row],[date]]&gt;=LY_YTDMin)*Sales[[#This Row],[sales]]</f>
        <v>0</v>
      </c>
      <c r="O5891" s="4">
        <f>AND(Sales[[#This Row],[date]]&gt;=YoY_Min,Sales[[#This Row],[date]]&lt;=TY_YTDMax)*(Sales[[#This Row],[sales]]/Sales[[#This Row],[sqft]])</f>
        <v>0.84033145823575328</v>
      </c>
      <c r="P5891" s="4">
        <f>SUMIF(Sales[RegionStoretype],Sales[[#This Row],[RegionStoretype]],Sales[YoY_SSF])/Sales[[#This Row],[Region_TypeCount]]</f>
        <v>58.393757732919049</v>
      </c>
    </row>
    <row r="5892" spans="1:16" x14ac:dyDescent="0.25">
      <c r="A5892" s="1">
        <v>43147</v>
      </c>
      <c r="B5892">
        <v>15</v>
      </c>
      <c r="C5892">
        <v>8</v>
      </c>
      <c r="D5892">
        <v>72303.91829999999</v>
      </c>
      <c r="E5892">
        <f>INDEX(Stores[region],MATCH(Sales[[#This Row],[store_no]],Stores[store_no],0))</f>
        <v>2</v>
      </c>
      <c r="F5892" t="str">
        <f>INDEX(Stores[storetype],MATCH(Sales[[#This Row],[store_no]],Stores[store_no],0))</f>
        <v>B</v>
      </c>
      <c r="G5892" t="str">
        <f>INDEX(Stores[location_city],MATCH(Sales[[#This Row],[store_no]],Stores[store_no],0))</f>
        <v>Rochester</v>
      </c>
      <c r="H5892" t="str">
        <f>INDEX(Stores[location_state],MATCH(Sales[[#This Row],[store_no]],Stores[store_no],0))</f>
        <v>Minnesota</v>
      </c>
      <c r="I5892">
        <f>INDEX(Stores[sqft],MATCH(Sales[[#This Row],[store_no]],Stores[store_no],0))</f>
        <v>128100</v>
      </c>
      <c r="J5892" s="4" t="str">
        <f>INDEX(Departments[dept_name],MATCH(Sales[[#This Row],[dept_no]],Departments[dept_no],0))</f>
        <v>Games</v>
      </c>
      <c r="K5892" s="4" t="str">
        <f>CONCATENATE(Sales[[#This Row],[region]],Sales[[#This Row],[storetype]])</f>
        <v>2B</v>
      </c>
      <c r="L5892" s="4">
        <f>INDEX(RegionStoreCount[Store Count],MATCH(Sales[[#This Row],[RegionStoretype]],RegionStoreCount[Region/Type],0))</f>
        <v>6</v>
      </c>
      <c r="M5892" s="4">
        <f>AND(Sales[[#This Row],[date]]&lt;=TY_YTDMax,Sales[[#This Row],[date]]&gt;=TY_YTDMin)*Sales[[#This Row],[sales]]</f>
        <v>72303.91829999999</v>
      </c>
      <c r="N5892" s="4">
        <f>AND(Sales[[#This Row],[date]]&lt;=LY_YTDMax,Sales[[#This Row],[date]]&gt;=LY_YTDMin)*Sales[[#This Row],[sales]]</f>
        <v>0</v>
      </c>
      <c r="O5892" s="4">
        <f>AND(Sales[[#This Row],[date]]&gt;=YoY_Min,Sales[[#This Row],[date]]&lt;=TY_YTDMax)*(Sales[[#This Row],[sales]]/Sales[[#This Row],[sqft]])</f>
        <v>0.56443339812646365</v>
      </c>
      <c r="P5892" s="4">
        <f>SUMIF(Sales[RegionStoretype],Sales[[#This Row],[RegionStoretype]],Sales[YoY_SSF])/Sales[[#This Row],[Region_TypeCount]]</f>
        <v>58.393757732919049</v>
      </c>
    </row>
    <row r="5893" spans="1:16" x14ac:dyDescent="0.25">
      <c r="A5893" s="1">
        <v>43147</v>
      </c>
      <c r="B5893">
        <v>15</v>
      </c>
      <c r="C5893">
        <v>9</v>
      </c>
      <c r="D5893">
        <v>17140.548600000002</v>
      </c>
      <c r="E5893">
        <f>INDEX(Stores[region],MATCH(Sales[[#This Row],[store_no]],Stores[store_no],0))</f>
        <v>2</v>
      </c>
      <c r="F5893" t="str">
        <f>INDEX(Stores[storetype],MATCH(Sales[[#This Row],[store_no]],Stores[store_no],0))</f>
        <v>B</v>
      </c>
      <c r="G5893" t="str">
        <f>INDEX(Stores[location_city],MATCH(Sales[[#This Row],[store_no]],Stores[store_no],0))</f>
        <v>Rochester</v>
      </c>
      <c r="H5893" t="str">
        <f>INDEX(Stores[location_state],MATCH(Sales[[#This Row],[store_no]],Stores[store_no],0))</f>
        <v>Minnesota</v>
      </c>
      <c r="I5893">
        <f>INDEX(Stores[sqft],MATCH(Sales[[#This Row],[store_no]],Stores[store_no],0))</f>
        <v>128100</v>
      </c>
      <c r="J5893" s="4" t="str">
        <f>INDEX(Departments[dept_name],MATCH(Sales[[#This Row],[dept_no]],Departments[dept_no],0))</f>
        <v>Garden</v>
      </c>
      <c r="K5893" s="4" t="str">
        <f>CONCATENATE(Sales[[#This Row],[region]],Sales[[#This Row],[storetype]])</f>
        <v>2B</v>
      </c>
      <c r="L5893" s="4">
        <f>INDEX(RegionStoreCount[Store Count],MATCH(Sales[[#This Row],[RegionStoretype]],RegionStoreCount[Region/Type],0))</f>
        <v>6</v>
      </c>
      <c r="M5893" s="4">
        <f>AND(Sales[[#This Row],[date]]&lt;=TY_YTDMax,Sales[[#This Row],[date]]&gt;=TY_YTDMin)*Sales[[#This Row],[sales]]</f>
        <v>17140.548600000002</v>
      </c>
      <c r="N5893" s="4">
        <f>AND(Sales[[#This Row],[date]]&lt;=LY_YTDMax,Sales[[#This Row],[date]]&gt;=LY_YTDMin)*Sales[[#This Row],[sales]]</f>
        <v>0</v>
      </c>
      <c r="O5893" s="4">
        <f>AND(Sales[[#This Row],[date]]&gt;=YoY_Min,Sales[[#This Row],[date]]&lt;=TY_YTDMax)*(Sales[[#This Row],[sales]]/Sales[[#This Row],[sqft]])</f>
        <v>0.13380600000000001</v>
      </c>
      <c r="P5893" s="4">
        <f>SUMIF(Sales[RegionStoretype],Sales[[#This Row],[RegionStoretype]],Sales[YoY_SSF])/Sales[[#This Row],[Region_TypeCount]]</f>
        <v>58.393757732919049</v>
      </c>
    </row>
    <row r="5894" spans="1:16" x14ac:dyDescent="0.25">
      <c r="A5894" s="1">
        <v>43147</v>
      </c>
      <c r="B5894">
        <v>15</v>
      </c>
      <c r="C5894">
        <v>11</v>
      </c>
      <c r="D5894">
        <v>39772.189400000003</v>
      </c>
      <c r="E5894">
        <f>INDEX(Stores[region],MATCH(Sales[[#This Row],[store_no]],Stores[store_no],0))</f>
        <v>2</v>
      </c>
      <c r="F5894" t="str">
        <f>INDEX(Stores[storetype],MATCH(Sales[[#This Row],[store_no]],Stores[store_no],0))</f>
        <v>B</v>
      </c>
      <c r="G5894" t="str">
        <f>INDEX(Stores[location_city],MATCH(Sales[[#This Row],[store_no]],Stores[store_no],0))</f>
        <v>Rochester</v>
      </c>
      <c r="H5894" t="str">
        <f>INDEX(Stores[location_state],MATCH(Sales[[#This Row],[store_no]],Stores[store_no],0))</f>
        <v>Minnesota</v>
      </c>
      <c r="I5894">
        <f>INDEX(Stores[sqft],MATCH(Sales[[#This Row],[store_no]],Stores[store_no],0))</f>
        <v>128100</v>
      </c>
      <c r="J5894" s="4" t="str">
        <f>INDEX(Departments[dept_name],MATCH(Sales[[#This Row],[dept_no]],Departments[dept_no],0))</f>
        <v>Home</v>
      </c>
      <c r="K5894" s="4" t="str">
        <f>CONCATENATE(Sales[[#This Row],[region]],Sales[[#This Row],[storetype]])</f>
        <v>2B</v>
      </c>
      <c r="L5894" s="4">
        <f>INDEX(RegionStoreCount[Store Count],MATCH(Sales[[#This Row],[RegionStoretype]],RegionStoreCount[Region/Type],0))</f>
        <v>6</v>
      </c>
      <c r="M5894" s="4">
        <f>AND(Sales[[#This Row],[date]]&lt;=TY_YTDMax,Sales[[#This Row],[date]]&gt;=TY_YTDMin)*Sales[[#This Row],[sales]]</f>
        <v>39772.189400000003</v>
      </c>
      <c r="N5894" s="4">
        <f>AND(Sales[[#This Row],[date]]&lt;=LY_YTDMax,Sales[[#This Row],[date]]&gt;=LY_YTDMin)*Sales[[#This Row],[sales]]</f>
        <v>0</v>
      </c>
      <c r="O5894" s="4">
        <f>AND(Sales[[#This Row],[date]]&gt;=YoY_Min,Sales[[#This Row],[date]]&lt;=TY_YTDMax)*(Sales[[#This Row],[sales]]/Sales[[#This Row],[sqft]])</f>
        <v>0.31047766900858709</v>
      </c>
      <c r="P5894" s="4">
        <f>SUMIF(Sales[RegionStoretype],Sales[[#This Row],[RegionStoretype]],Sales[YoY_SSF])/Sales[[#This Row],[Region_TypeCount]]</f>
        <v>58.393757732919049</v>
      </c>
    </row>
    <row r="5895" spans="1:16" x14ac:dyDescent="0.25">
      <c r="A5895" s="1">
        <v>43147</v>
      </c>
      <c r="B5895">
        <v>15</v>
      </c>
      <c r="C5895">
        <v>13</v>
      </c>
      <c r="D5895">
        <v>83905.20610000001</v>
      </c>
      <c r="E5895">
        <f>INDEX(Stores[region],MATCH(Sales[[#This Row],[store_no]],Stores[store_no],0))</f>
        <v>2</v>
      </c>
      <c r="F5895" t="str">
        <f>INDEX(Stores[storetype],MATCH(Sales[[#This Row],[store_no]],Stores[store_no],0))</f>
        <v>B</v>
      </c>
      <c r="G5895" t="str">
        <f>INDEX(Stores[location_city],MATCH(Sales[[#This Row],[store_no]],Stores[store_no],0))</f>
        <v>Rochester</v>
      </c>
      <c r="H5895" t="str">
        <f>INDEX(Stores[location_state],MATCH(Sales[[#This Row],[store_no]],Stores[store_no],0))</f>
        <v>Minnesota</v>
      </c>
      <c r="I5895">
        <f>INDEX(Stores[sqft],MATCH(Sales[[#This Row],[store_no]],Stores[store_no],0))</f>
        <v>128100</v>
      </c>
      <c r="J5895" s="4" t="str">
        <f>INDEX(Departments[dept_name],MATCH(Sales[[#This Row],[dept_no]],Departments[dept_no],0))</f>
        <v>Kids</v>
      </c>
      <c r="K5895" s="4" t="str">
        <f>CONCATENATE(Sales[[#This Row],[region]],Sales[[#This Row],[storetype]])</f>
        <v>2B</v>
      </c>
      <c r="L5895" s="4">
        <f>INDEX(RegionStoreCount[Store Count],MATCH(Sales[[#This Row],[RegionStoretype]],RegionStoreCount[Region/Type],0))</f>
        <v>6</v>
      </c>
      <c r="M5895" s="4">
        <f>AND(Sales[[#This Row],[date]]&lt;=TY_YTDMax,Sales[[#This Row],[date]]&gt;=TY_YTDMin)*Sales[[#This Row],[sales]]</f>
        <v>83905.20610000001</v>
      </c>
      <c r="N5895" s="4">
        <f>AND(Sales[[#This Row],[date]]&lt;=LY_YTDMax,Sales[[#This Row],[date]]&gt;=LY_YTDMin)*Sales[[#This Row],[sales]]</f>
        <v>0</v>
      </c>
      <c r="O5895" s="4">
        <f>AND(Sales[[#This Row],[date]]&gt;=YoY_Min,Sales[[#This Row],[date]]&lt;=TY_YTDMax)*(Sales[[#This Row],[sales]]/Sales[[#This Row],[sqft]])</f>
        <v>0.65499770569867299</v>
      </c>
      <c r="P5895" s="4">
        <f>SUMIF(Sales[RegionStoretype],Sales[[#This Row],[RegionStoretype]],Sales[YoY_SSF])/Sales[[#This Row],[Region_TypeCount]]</f>
        <v>58.393757732919049</v>
      </c>
    </row>
    <row r="5896" spans="1:16" x14ac:dyDescent="0.25">
      <c r="A5896" s="1">
        <v>43147</v>
      </c>
      <c r="B5896">
        <v>16</v>
      </c>
      <c r="C5896">
        <v>2</v>
      </c>
      <c r="D5896">
        <v>43537.293799999999</v>
      </c>
      <c r="E5896">
        <f>INDEX(Stores[region],MATCH(Sales[[#This Row],[store_no]],Stores[store_no],0))</f>
        <v>2</v>
      </c>
      <c r="F5896" t="str">
        <f>INDEX(Stores[storetype],MATCH(Sales[[#This Row],[store_no]],Stores[store_no],0))</f>
        <v>B</v>
      </c>
      <c r="G5896" t="str">
        <f>INDEX(Stores[location_city],MATCH(Sales[[#This Row],[store_no]],Stores[store_no],0))</f>
        <v>Saint Paul</v>
      </c>
      <c r="H5896" t="str">
        <f>INDEX(Stores[location_state],MATCH(Sales[[#This Row],[store_no]],Stores[store_no],0))</f>
        <v>Minnesota</v>
      </c>
      <c r="I5896">
        <f>INDEX(Stores[sqft],MATCH(Sales[[#This Row],[store_no]],Stores[store_no],0))</f>
        <v>180400</v>
      </c>
      <c r="J5896" s="4" t="str">
        <f>INDEX(Departments[dept_name],MATCH(Sales[[#This Row],[dept_no]],Departments[dept_no],0))</f>
        <v>Baby</v>
      </c>
      <c r="K5896" s="4" t="str">
        <f>CONCATENATE(Sales[[#This Row],[region]],Sales[[#This Row],[storetype]])</f>
        <v>2B</v>
      </c>
      <c r="L5896" s="4">
        <f>INDEX(RegionStoreCount[Store Count],MATCH(Sales[[#This Row],[RegionStoretype]],RegionStoreCount[Region/Type],0))</f>
        <v>6</v>
      </c>
      <c r="M5896" s="4">
        <f>AND(Sales[[#This Row],[date]]&lt;=TY_YTDMax,Sales[[#This Row],[date]]&gt;=TY_YTDMin)*Sales[[#This Row],[sales]]</f>
        <v>43537.293799999999</v>
      </c>
      <c r="N5896" s="4">
        <f>AND(Sales[[#This Row],[date]]&lt;=LY_YTDMax,Sales[[#This Row],[date]]&gt;=LY_YTDMin)*Sales[[#This Row],[sales]]</f>
        <v>0</v>
      </c>
      <c r="O5896" s="4">
        <f>AND(Sales[[#This Row],[date]]&gt;=YoY_Min,Sales[[#This Row],[date]]&lt;=TY_YTDMax)*(Sales[[#This Row],[sales]]/Sales[[#This Row],[sqft]])</f>
        <v>0.2413375487804878</v>
      </c>
      <c r="P5896" s="4">
        <f>SUMIF(Sales[RegionStoretype],Sales[[#This Row],[RegionStoretype]],Sales[YoY_SSF])/Sales[[#This Row],[Region_TypeCount]]</f>
        <v>58.393757732919049</v>
      </c>
    </row>
    <row r="5897" spans="1:16" x14ac:dyDescent="0.25">
      <c r="A5897" s="1">
        <v>43147</v>
      </c>
      <c r="B5897">
        <v>16</v>
      </c>
      <c r="C5897">
        <v>6</v>
      </c>
      <c r="D5897">
        <v>38733.269899999999</v>
      </c>
      <c r="E5897">
        <f>INDEX(Stores[region],MATCH(Sales[[#This Row],[store_no]],Stores[store_no],0))</f>
        <v>2</v>
      </c>
      <c r="F5897" t="str">
        <f>INDEX(Stores[storetype],MATCH(Sales[[#This Row],[store_no]],Stores[store_no],0))</f>
        <v>B</v>
      </c>
      <c r="G5897" t="str">
        <f>INDEX(Stores[location_city],MATCH(Sales[[#This Row],[store_no]],Stores[store_no],0))</f>
        <v>Saint Paul</v>
      </c>
      <c r="H5897" t="str">
        <f>INDEX(Stores[location_state],MATCH(Sales[[#This Row],[store_no]],Stores[store_no],0))</f>
        <v>Minnesota</v>
      </c>
      <c r="I5897">
        <f>INDEX(Stores[sqft],MATCH(Sales[[#This Row],[store_no]],Stores[store_no],0))</f>
        <v>180400</v>
      </c>
      <c r="J5897" s="4" t="str">
        <f>INDEX(Departments[dept_name],MATCH(Sales[[#This Row],[dept_no]],Departments[dept_no],0))</f>
        <v>Computers</v>
      </c>
      <c r="K5897" s="4" t="str">
        <f>CONCATENATE(Sales[[#This Row],[region]],Sales[[#This Row],[storetype]])</f>
        <v>2B</v>
      </c>
      <c r="L5897" s="4">
        <f>INDEX(RegionStoreCount[Store Count],MATCH(Sales[[#This Row],[RegionStoretype]],RegionStoreCount[Region/Type],0))</f>
        <v>6</v>
      </c>
      <c r="M5897" s="4">
        <f>AND(Sales[[#This Row],[date]]&lt;=TY_YTDMax,Sales[[#This Row],[date]]&gt;=TY_YTDMin)*Sales[[#This Row],[sales]]</f>
        <v>38733.269899999999</v>
      </c>
      <c r="N5897" s="4">
        <f>AND(Sales[[#This Row],[date]]&lt;=LY_YTDMax,Sales[[#This Row],[date]]&gt;=LY_YTDMin)*Sales[[#This Row],[sales]]</f>
        <v>0</v>
      </c>
      <c r="O5897" s="4">
        <f>AND(Sales[[#This Row],[date]]&gt;=YoY_Min,Sales[[#This Row],[date]]&lt;=TY_YTDMax)*(Sales[[#This Row],[sales]]/Sales[[#This Row],[sqft]])</f>
        <v>0.21470770454545454</v>
      </c>
      <c r="P5897" s="4">
        <f>SUMIF(Sales[RegionStoretype],Sales[[#This Row],[RegionStoretype]],Sales[YoY_SSF])/Sales[[#This Row],[Region_TypeCount]]</f>
        <v>58.393757732919049</v>
      </c>
    </row>
    <row r="5898" spans="1:16" x14ac:dyDescent="0.25">
      <c r="A5898" s="1">
        <v>43147</v>
      </c>
      <c r="B5898">
        <v>16</v>
      </c>
      <c r="C5898">
        <v>8</v>
      </c>
      <c r="D5898">
        <v>9805.6153000000013</v>
      </c>
      <c r="E5898">
        <f>INDEX(Stores[region],MATCH(Sales[[#This Row],[store_no]],Stores[store_no],0))</f>
        <v>2</v>
      </c>
      <c r="F5898" t="str">
        <f>INDEX(Stores[storetype],MATCH(Sales[[#This Row],[store_no]],Stores[store_no],0))</f>
        <v>B</v>
      </c>
      <c r="G5898" t="str">
        <f>INDEX(Stores[location_city],MATCH(Sales[[#This Row],[store_no]],Stores[store_no],0))</f>
        <v>Saint Paul</v>
      </c>
      <c r="H5898" t="str">
        <f>INDEX(Stores[location_state],MATCH(Sales[[#This Row],[store_no]],Stores[store_no],0))</f>
        <v>Minnesota</v>
      </c>
      <c r="I5898">
        <f>INDEX(Stores[sqft],MATCH(Sales[[#This Row],[store_no]],Stores[store_no],0))</f>
        <v>180400</v>
      </c>
      <c r="J5898" s="4" t="str">
        <f>INDEX(Departments[dept_name],MATCH(Sales[[#This Row],[dept_no]],Departments[dept_no],0))</f>
        <v>Games</v>
      </c>
      <c r="K5898" s="4" t="str">
        <f>CONCATENATE(Sales[[#This Row],[region]],Sales[[#This Row],[storetype]])</f>
        <v>2B</v>
      </c>
      <c r="L5898" s="4">
        <f>INDEX(RegionStoreCount[Store Count],MATCH(Sales[[#This Row],[RegionStoretype]],RegionStoreCount[Region/Type],0))</f>
        <v>6</v>
      </c>
      <c r="M5898" s="4">
        <f>AND(Sales[[#This Row],[date]]&lt;=TY_YTDMax,Sales[[#This Row],[date]]&gt;=TY_YTDMin)*Sales[[#This Row],[sales]]</f>
        <v>9805.6153000000013</v>
      </c>
      <c r="N5898" s="4">
        <f>AND(Sales[[#This Row],[date]]&lt;=LY_YTDMax,Sales[[#This Row],[date]]&gt;=LY_YTDMin)*Sales[[#This Row],[sales]]</f>
        <v>0</v>
      </c>
      <c r="O5898" s="4">
        <f>AND(Sales[[#This Row],[date]]&gt;=YoY_Min,Sales[[#This Row],[date]]&lt;=TY_YTDMax)*(Sales[[#This Row],[sales]]/Sales[[#This Row],[sqft]])</f>
        <v>5.4354851995565417E-2</v>
      </c>
      <c r="P5898" s="4">
        <f>SUMIF(Sales[RegionStoretype],Sales[[#This Row],[RegionStoretype]],Sales[YoY_SSF])/Sales[[#This Row],[Region_TypeCount]]</f>
        <v>58.393757732919049</v>
      </c>
    </row>
    <row r="5899" spans="1:16" x14ac:dyDescent="0.25">
      <c r="A5899" s="1">
        <v>43147</v>
      </c>
      <c r="B5899">
        <v>17</v>
      </c>
      <c r="C5899">
        <v>4</v>
      </c>
      <c r="D5899">
        <v>34132.873599999999</v>
      </c>
      <c r="E5899">
        <f>INDEX(Stores[region],MATCH(Sales[[#This Row],[store_no]],Stores[store_no],0))</f>
        <v>3</v>
      </c>
      <c r="F5899" t="str">
        <f>INDEX(Stores[storetype],MATCH(Sales[[#This Row],[store_no]],Stores[store_no],0))</f>
        <v>B</v>
      </c>
      <c r="G5899" t="str">
        <f>INDEX(Stores[location_city],MATCH(Sales[[#This Row],[store_no]],Stores[store_no],0))</f>
        <v>Fargo</v>
      </c>
      <c r="H5899" t="str">
        <f>INDEX(Stores[location_state],MATCH(Sales[[#This Row],[store_no]],Stores[store_no],0))</f>
        <v>North Dakota</v>
      </c>
      <c r="I5899">
        <f>INDEX(Stores[sqft],MATCH(Sales[[#This Row],[store_no]],Stores[store_no],0))</f>
        <v>211600</v>
      </c>
      <c r="J5899" s="4" t="str">
        <f>INDEX(Departments[dept_name],MATCH(Sales[[#This Row],[dept_no]],Departments[dept_no],0))</f>
        <v>Books</v>
      </c>
      <c r="K5899" s="4" t="str">
        <f>CONCATENATE(Sales[[#This Row],[region]],Sales[[#This Row],[storetype]])</f>
        <v>3B</v>
      </c>
      <c r="L5899" s="4">
        <f>INDEX(RegionStoreCount[Store Count],MATCH(Sales[[#This Row],[RegionStoretype]],RegionStoreCount[Region/Type],0))</f>
        <v>4</v>
      </c>
      <c r="M5899" s="4">
        <f>AND(Sales[[#This Row],[date]]&lt;=TY_YTDMax,Sales[[#This Row],[date]]&gt;=TY_YTDMin)*Sales[[#This Row],[sales]]</f>
        <v>34132.873599999999</v>
      </c>
      <c r="N5899" s="4">
        <f>AND(Sales[[#This Row],[date]]&lt;=LY_YTDMax,Sales[[#This Row],[date]]&gt;=LY_YTDMin)*Sales[[#This Row],[sales]]</f>
        <v>0</v>
      </c>
      <c r="O5899" s="4">
        <f>AND(Sales[[#This Row],[date]]&gt;=YoY_Min,Sales[[#This Row],[date]]&lt;=TY_YTDMax)*(Sales[[#This Row],[sales]]/Sales[[#This Row],[sqft]])</f>
        <v>0.16130847637051038</v>
      </c>
      <c r="P5899" s="4">
        <f>SUMIF(Sales[RegionStoretype],Sales[[#This Row],[RegionStoretype]],Sales[YoY_SSF])/Sales[[#This Row],[Region_TypeCount]]</f>
        <v>58.312187288105562</v>
      </c>
    </row>
    <row r="5900" spans="1:16" x14ac:dyDescent="0.25">
      <c r="A5900" s="1">
        <v>43147</v>
      </c>
      <c r="B5900">
        <v>17</v>
      </c>
      <c r="C5900">
        <v>13</v>
      </c>
      <c r="D5900">
        <v>72070.731299999999</v>
      </c>
      <c r="E5900">
        <f>INDEX(Stores[region],MATCH(Sales[[#This Row],[store_no]],Stores[store_no],0))</f>
        <v>3</v>
      </c>
      <c r="F5900" t="str">
        <f>INDEX(Stores[storetype],MATCH(Sales[[#This Row],[store_no]],Stores[store_no],0))</f>
        <v>B</v>
      </c>
      <c r="G5900" t="str">
        <f>INDEX(Stores[location_city],MATCH(Sales[[#This Row],[store_no]],Stores[store_no],0))</f>
        <v>Fargo</v>
      </c>
      <c r="H5900" t="str">
        <f>INDEX(Stores[location_state],MATCH(Sales[[#This Row],[store_no]],Stores[store_no],0))</f>
        <v>North Dakota</v>
      </c>
      <c r="I5900">
        <f>INDEX(Stores[sqft],MATCH(Sales[[#This Row],[store_no]],Stores[store_no],0))</f>
        <v>211600</v>
      </c>
      <c r="J5900" s="4" t="str">
        <f>INDEX(Departments[dept_name],MATCH(Sales[[#This Row],[dept_no]],Departments[dept_no],0))</f>
        <v>Kids</v>
      </c>
      <c r="K5900" s="4" t="str">
        <f>CONCATENATE(Sales[[#This Row],[region]],Sales[[#This Row],[storetype]])</f>
        <v>3B</v>
      </c>
      <c r="L5900" s="4">
        <f>INDEX(RegionStoreCount[Store Count],MATCH(Sales[[#This Row],[RegionStoretype]],RegionStoreCount[Region/Type],0))</f>
        <v>4</v>
      </c>
      <c r="M5900" s="4">
        <f>AND(Sales[[#This Row],[date]]&lt;=TY_YTDMax,Sales[[#This Row],[date]]&gt;=TY_YTDMin)*Sales[[#This Row],[sales]]</f>
        <v>72070.731299999999</v>
      </c>
      <c r="N5900" s="4">
        <f>AND(Sales[[#This Row],[date]]&lt;=LY_YTDMax,Sales[[#This Row],[date]]&gt;=LY_YTDMin)*Sales[[#This Row],[sales]]</f>
        <v>0</v>
      </c>
      <c r="O5900" s="4">
        <f>AND(Sales[[#This Row],[date]]&gt;=YoY_Min,Sales[[#This Row],[date]]&lt;=TY_YTDMax)*(Sales[[#This Row],[sales]]/Sales[[#This Row],[sqft]])</f>
        <v>0.34059891918714558</v>
      </c>
      <c r="P5900" s="4">
        <f>SUMIF(Sales[RegionStoretype],Sales[[#This Row],[RegionStoretype]],Sales[YoY_SSF])/Sales[[#This Row],[Region_TypeCount]]</f>
        <v>58.312187288105562</v>
      </c>
    </row>
    <row r="5901" spans="1:16" x14ac:dyDescent="0.25">
      <c r="A5901" s="1">
        <v>43147</v>
      </c>
      <c r="B5901">
        <v>17</v>
      </c>
      <c r="C5901">
        <v>14</v>
      </c>
      <c r="D5901">
        <v>66810.178500000009</v>
      </c>
      <c r="E5901">
        <f>INDEX(Stores[region],MATCH(Sales[[#This Row],[store_no]],Stores[store_no],0))</f>
        <v>3</v>
      </c>
      <c r="F5901" t="str">
        <f>INDEX(Stores[storetype],MATCH(Sales[[#This Row],[store_no]],Stores[store_no],0))</f>
        <v>B</v>
      </c>
      <c r="G5901" t="str">
        <f>INDEX(Stores[location_city],MATCH(Sales[[#This Row],[store_no]],Stores[store_no],0))</f>
        <v>Fargo</v>
      </c>
      <c r="H5901" t="str">
        <f>INDEX(Stores[location_state],MATCH(Sales[[#This Row],[store_no]],Stores[store_no],0))</f>
        <v>North Dakota</v>
      </c>
      <c r="I5901">
        <f>INDEX(Stores[sqft],MATCH(Sales[[#This Row],[store_no]],Stores[store_no],0))</f>
        <v>211600</v>
      </c>
      <c r="J5901" s="4" t="str">
        <f>INDEX(Departments[dept_name],MATCH(Sales[[#This Row],[dept_no]],Departments[dept_no],0))</f>
        <v>Movies</v>
      </c>
      <c r="K5901" s="4" t="str">
        <f>CONCATENATE(Sales[[#This Row],[region]],Sales[[#This Row],[storetype]])</f>
        <v>3B</v>
      </c>
      <c r="L5901" s="4">
        <f>INDEX(RegionStoreCount[Store Count],MATCH(Sales[[#This Row],[RegionStoretype]],RegionStoreCount[Region/Type],0))</f>
        <v>4</v>
      </c>
      <c r="M5901" s="4">
        <f>AND(Sales[[#This Row],[date]]&lt;=TY_YTDMax,Sales[[#This Row],[date]]&gt;=TY_YTDMin)*Sales[[#This Row],[sales]]</f>
        <v>66810.178500000009</v>
      </c>
      <c r="N5901" s="4">
        <f>AND(Sales[[#This Row],[date]]&lt;=LY_YTDMax,Sales[[#This Row],[date]]&gt;=LY_YTDMin)*Sales[[#This Row],[sales]]</f>
        <v>0</v>
      </c>
      <c r="O5901" s="4">
        <f>AND(Sales[[#This Row],[date]]&gt;=YoY_Min,Sales[[#This Row],[date]]&lt;=TY_YTDMax)*(Sales[[#This Row],[sales]]/Sales[[#This Row],[sqft]])</f>
        <v>0.31573808364839323</v>
      </c>
      <c r="P5901" s="4">
        <f>SUMIF(Sales[RegionStoretype],Sales[[#This Row],[RegionStoretype]],Sales[YoY_SSF])/Sales[[#This Row],[Region_TypeCount]]</f>
        <v>58.312187288105562</v>
      </c>
    </row>
    <row r="5902" spans="1:16" x14ac:dyDescent="0.25">
      <c r="A5902" s="1">
        <v>43147</v>
      </c>
      <c r="B5902">
        <v>18</v>
      </c>
      <c r="C5902">
        <v>2</v>
      </c>
      <c r="D5902">
        <v>14879.2292</v>
      </c>
      <c r="E5902">
        <f>INDEX(Stores[region],MATCH(Sales[[#This Row],[store_no]],Stores[store_no],0))</f>
        <v>2</v>
      </c>
      <c r="F5902" t="str">
        <f>INDEX(Stores[storetype],MATCH(Sales[[#This Row],[store_no]],Stores[store_no],0))</f>
        <v>B</v>
      </c>
      <c r="G5902" t="str">
        <f>INDEX(Stores[location_city],MATCH(Sales[[#This Row],[store_no]],Stores[store_no],0))</f>
        <v>Chicago</v>
      </c>
      <c r="H5902" t="str">
        <f>INDEX(Stores[location_state],MATCH(Sales[[#This Row],[store_no]],Stores[store_no],0))</f>
        <v>Illinois</v>
      </c>
      <c r="I5902">
        <f>INDEX(Stores[sqft],MATCH(Sales[[#This Row],[store_no]],Stores[store_no],0))</f>
        <v>120700</v>
      </c>
      <c r="J5902" s="4" t="str">
        <f>INDEX(Departments[dept_name],MATCH(Sales[[#This Row],[dept_no]],Departments[dept_no],0))</f>
        <v>Baby</v>
      </c>
      <c r="K5902" s="4" t="str">
        <f>CONCATENATE(Sales[[#This Row],[region]],Sales[[#This Row],[storetype]])</f>
        <v>2B</v>
      </c>
      <c r="L5902" s="4">
        <f>INDEX(RegionStoreCount[Store Count],MATCH(Sales[[#This Row],[RegionStoretype]],RegionStoreCount[Region/Type],0))</f>
        <v>6</v>
      </c>
      <c r="M5902" s="4">
        <f>AND(Sales[[#This Row],[date]]&lt;=TY_YTDMax,Sales[[#This Row],[date]]&gt;=TY_YTDMin)*Sales[[#This Row],[sales]]</f>
        <v>14879.2292</v>
      </c>
      <c r="N5902" s="4">
        <f>AND(Sales[[#This Row],[date]]&lt;=LY_YTDMax,Sales[[#This Row],[date]]&gt;=LY_YTDMin)*Sales[[#This Row],[sales]]</f>
        <v>0</v>
      </c>
      <c r="O5902" s="4">
        <f>AND(Sales[[#This Row],[date]]&gt;=YoY_Min,Sales[[#This Row],[date]]&lt;=TY_YTDMax)*(Sales[[#This Row],[sales]]/Sales[[#This Row],[sqft]])</f>
        <v>0.12327447555923778</v>
      </c>
      <c r="P5902" s="4">
        <f>SUMIF(Sales[RegionStoretype],Sales[[#This Row],[RegionStoretype]],Sales[YoY_SSF])/Sales[[#This Row],[Region_TypeCount]]</f>
        <v>58.393757732919049</v>
      </c>
    </row>
    <row r="5903" spans="1:16" x14ac:dyDescent="0.25">
      <c r="A5903" s="1">
        <v>43147</v>
      </c>
      <c r="B5903">
        <v>18</v>
      </c>
      <c r="C5903">
        <v>10</v>
      </c>
      <c r="D5903">
        <v>24988.203999999998</v>
      </c>
      <c r="E5903">
        <f>INDEX(Stores[region],MATCH(Sales[[#This Row],[store_no]],Stores[store_no],0))</f>
        <v>2</v>
      </c>
      <c r="F5903" t="str">
        <f>INDEX(Stores[storetype],MATCH(Sales[[#This Row],[store_no]],Stores[store_no],0))</f>
        <v>B</v>
      </c>
      <c r="G5903" t="str">
        <f>INDEX(Stores[location_city],MATCH(Sales[[#This Row],[store_no]],Stores[store_no],0))</f>
        <v>Chicago</v>
      </c>
      <c r="H5903" t="str">
        <f>INDEX(Stores[location_state],MATCH(Sales[[#This Row],[store_no]],Stores[store_no],0))</f>
        <v>Illinois</v>
      </c>
      <c r="I5903">
        <f>INDEX(Stores[sqft],MATCH(Sales[[#This Row],[store_no]],Stores[store_no],0))</f>
        <v>120700</v>
      </c>
      <c r="J5903" s="4" t="str">
        <f>INDEX(Departments[dept_name],MATCH(Sales[[#This Row],[dept_no]],Departments[dept_no],0))</f>
        <v>Health</v>
      </c>
      <c r="K5903" s="4" t="str">
        <f>CONCATENATE(Sales[[#This Row],[region]],Sales[[#This Row],[storetype]])</f>
        <v>2B</v>
      </c>
      <c r="L5903" s="4">
        <f>INDEX(RegionStoreCount[Store Count],MATCH(Sales[[#This Row],[RegionStoretype]],RegionStoreCount[Region/Type],0))</f>
        <v>6</v>
      </c>
      <c r="M5903" s="4">
        <f>AND(Sales[[#This Row],[date]]&lt;=TY_YTDMax,Sales[[#This Row],[date]]&gt;=TY_YTDMin)*Sales[[#This Row],[sales]]</f>
        <v>24988.203999999998</v>
      </c>
      <c r="N5903" s="4">
        <f>AND(Sales[[#This Row],[date]]&lt;=LY_YTDMax,Sales[[#This Row],[date]]&gt;=LY_YTDMin)*Sales[[#This Row],[sales]]</f>
        <v>0</v>
      </c>
      <c r="O5903" s="4">
        <f>AND(Sales[[#This Row],[date]]&gt;=YoY_Min,Sales[[#This Row],[date]]&lt;=TY_YTDMax)*(Sales[[#This Row],[sales]]/Sales[[#This Row],[sqft]])</f>
        <v>0.20702737365368681</v>
      </c>
      <c r="P5903" s="4">
        <f>SUMIF(Sales[RegionStoretype],Sales[[#This Row],[RegionStoretype]],Sales[YoY_SSF])/Sales[[#This Row],[Region_TypeCount]]</f>
        <v>58.393757732919049</v>
      </c>
    </row>
    <row r="5904" spans="1:16" x14ac:dyDescent="0.25">
      <c r="A5904" s="1">
        <v>43147</v>
      </c>
      <c r="B5904">
        <v>19</v>
      </c>
      <c r="C5904">
        <v>1</v>
      </c>
      <c r="D5904">
        <v>48488.714999999997</v>
      </c>
      <c r="E5904">
        <f>INDEX(Stores[region],MATCH(Sales[[#This Row],[store_no]],Stores[store_no],0))</f>
        <v>3</v>
      </c>
      <c r="F5904" t="str">
        <f>INDEX(Stores[storetype],MATCH(Sales[[#This Row],[store_no]],Stores[store_no],0))</f>
        <v>A</v>
      </c>
      <c r="G5904" t="str">
        <f>INDEX(Stores[location_city],MATCH(Sales[[#This Row],[store_no]],Stores[store_no],0))</f>
        <v>Des Moines</v>
      </c>
      <c r="H5904" t="str">
        <f>INDEX(Stores[location_state],MATCH(Sales[[#This Row],[store_no]],Stores[store_no],0))</f>
        <v>Iowa</v>
      </c>
      <c r="I5904">
        <f>INDEX(Stores[sqft],MATCH(Sales[[#This Row],[store_no]],Stores[store_no],0))</f>
        <v>197600</v>
      </c>
      <c r="J5904" s="4" t="str">
        <f>INDEX(Departments[dept_name],MATCH(Sales[[#This Row],[dept_no]],Departments[dept_no],0))</f>
        <v>Automotive</v>
      </c>
      <c r="K5904" s="4" t="str">
        <f>CONCATENATE(Sales[[#This Row],[region]],Sales[[#This Row],[storetype]])</f>
        <v>3A</v>
      </c>
      <c r="L5904" s="4">
        <f>INDEX(RegionStoreCount[Store Count],MATCH(Sales[[#This Row],[RegionStoretype]],RegionStoreCount[Region/Type],0))</f>
        <v>9</v>
      </c>
      <c r="M5904" s="4">
        <f>AND(Sales[[#This Row],[date]]&lt;=TY_YTDMax,Sales[[#This Row],[date]]&gt;=TY_YTDMin)*Sales[[#This Row],[sales]]</f>
        <v>48488.714999999997</v>
      </c>
      <c r="N5904" s="4">
        <f>AND(Sales[[#This Row],[date]]&lt;=LY_YTDMax,Sales[[#This Row],[date]]&gt;=LY_YTDMin)*Sales[[#This Row],[sales]]</f>
        <v>0</v>
      </c>
      <c r="O5904" s="4">
        <f>AND(Sales[[#This Row],[date]]&gt;=YoY_Min,Sales[[#This Row],[date]]&lt;=TY_YTDMax)*(Sales[[#This Row],[sales]]/Sales[[#This Row],[sqft]])</f>
        <v>0.24538823380566799</v>
      </c>
      <c r="P5904" s="4">
        <f>SUMIF(Sales[RegionStoretype],Sales[[#This Row],[RegionStoretype]],Sales[YoY_SSF])/Sales[[#This Row],[Region_TypeCount]]</f>
        <v>53.603836561720975</v>
      </c>
    </row>
    <row r="5905" spans="1:16" x14ac:dyDescent="0.25">
      <c r="A5905" s="1">
        <v>43147</v>
      </c>
      <c r="B5905">
        <v>19</v>
      </c>
      <c r="C5905">
        <v>6</v>
      </c>
      <c r="D5905">
        <v>44477.296900000001</v>
      </c>
      <c r="E5905">
        <f>INDEX(Stores[region],MATCH(Sales[[#This Row],[store_no]],Stores[store_no],0))</f>
        <v>3</v>
      </c>
      <c r="F5905" t="str">
        <f>INDEX(Stores[storetype],MATCH(Sales[[#This Row],[store_no]],Stores[store_no],0))</f>
        <v>A</v>
      </c>
      <c r="G5905" t="str">
        <f>INDEX(Stores[location_city],MATCH(Sales[[#This Row],[store_no]],Stores[store_no],0))</f>
        <v>Des Moines</v>
      </c>
      <c r="H5905" t="str">
        <f>INDEX(Stores[location_state],MATCH(Sales[[#This Row],[store_no]],Stores[store_no],0))</f>
        <v>Iowa</v>
      </c>
      <c r="I5905">
        <f>INDEX(Stores[sqft],MATCH(Sales[[#This Row],[store_no]],Stores[store_no],0))</f>
        <v>197600</v>
      </c>
      <c r="J5905" s="4" t="str">
        <f>INDEX(Departments[dept_name],MATCH(Sales[[#This Row],[dept_no]],Departments[dept_no],0))</f>
        <v>Computers</v>
      </c>
      <c r="K5905" s="4" t="str">
        <f>CONCATENATE(Sales[[#This Row],[region]],Sales[[#This Row],[storetype]])</f>
        <v>3A</v>
      </c>
      <c r="L5905" s="4">
        <f>INDEX(RegionStoreCount[Store Count],MATCH(Sales[[#This Row],[RegionStoretype]],RegionStoreCount[Region/Type],0))</f>
        <v>9</v>
      </c>
      <c r="M5905" s="4">
        <f>AND(Sales[[#This Row],[date]]&lt;=TY_YTDMax,Sales[[#This Row],[date]]&gt;=TY_YTDMin)*Sales[[#This Row],[sales]]</f>
        <v>44477.296900000001</v>
      </c>
      <c r="N5905" s="4">
        <f>AND(Sales[[#This Row],[date]]&lt;=LY_YTDMax,Sales[[#This Row],[date]]&gt;=LY_YTDMin)*Sales[[#This Row],[sales]]</f>
        <v>0</v>
      </c>
      <c r="O5905" s="4">
        <f>AND(Sales[[#This Row],[date]]&gt;=YoY_Min,Sales[[#This Row],[date]]&lt;=TY_YTDMax)*(Sales[[#This Row],[sales]]/Sales[[#This Row],[sqft]])</f>
        <v>0.22508753491902836</v>
      </c>
      <c r="P5905" s="4">
        <f>SUMIF(Sales[RegionStoretype],Sales[[#This Row],[RegionStoretype]],Sales[YoY_SSF])/Sales[[#This Row],[Region_TypeCount]]</f>
        <v>53.603836561720975</v>
      </c>
    </row>
    <row r="5906" spans="1:16" x14ac:dyDescent="0.25">
      <c r="A5906" s="1">
        <v>43147</v>
      </c>
      <c r="B5906">
        <v>20</v>
      </c>
      <c r="C5906">
        <v>1</v>
      </c>
      <c r="D5906">
        <v>30226.723399999999</v>
      </c>
      <c r="E5906">
        <f>INDEX(Stores[region],MATCH(Sales[[#This Row],[store_no]],Stores[store_no],0))</f>
        <v>1</v>
      </c>
      <c r="F5906" t="str">
        <f>INDEX(Stores[storetype],MATCH(Sales[[#This Row],[store_no]],Stores[store_no],0))</f>
        <v>A</v>
      </c>
      <c r="G5906" t="str">
        <f>INDEX(Stores[location_city],MATCH(Sales[[#This Row],[store_no]],Stores[store_no],0))</f>
        <v>South Bend</v>
      </c>
      <c r="H5906" t="str">
        <f>INDEX(Stores[location_state],MATCH(Sales[[#This Row],[store_no]],Stores[store_no],0))</f>
        <v>Indiana</v>
      </c>
      <c r="I5906">
        <f>INDEX(Stores[sqft],MATCH(Sales[[#This Row],[store_no]],Stores[store_no],0))</f>
        <v>39700</v>
      </c>
      <c r="J5906" s="4" t="str">
        <f>INDEX(Departments[dept_name],MATCH(Sales[[#This Row],[dept_no]],Departments[dept_no],0))</f>
        <v>Automotive</v>
      </c>
      <c r="K5906" s="4" t="str">
        <f>CONCATENATE(Sales[[#This Row],[region]],Sales[[#This Row],[storetype]])</f>
        <v>1A</v>
      </c>
      <c r="L5906" s="4">
        <f>INDEX(RegionStoreCount[Store Count],MATCH(Sales[[#This Row],[RegionStoretype]],RegionStoreCount[Region/Type],0))</f>
        <v>5</v>
      </c>
      <c r="M5906" s="4">
        <f>AND(Sales[[#This Row],[date]]&lt;=TY_YTDMax,Sales[[#This Row],[date]]&gt;=TY_YTDMin)*Sales[[#This Row],[sales]]</f>
        <v>30226.723399999999</v>
      </c>
      <c r="N5906" s="4">
        <f>AND(Sales[[#This Row],[date]]&lt;=LY_YTDMax,Sales[[#This Row],[date]]&gt;=LY_YTDMin)*Sales[[#This Row],[sales]]</f>
        <v>0</v>
      </c>
      <c r="O5906" s="4">
        <f>AND(Sales[[#This Row],[date]]&gt;=YoY_Min,Sales[[#This Row],[date]]&lt;=TY_YTDMax)*(Sales[[#This Row],[sales]]/Sales[[#This Row],[sqft]])</f>
        <v>0.76137842317380355</v>
      </c>
      <c r="P5906" s="4">
        <f>SUMIF(Sales[RegionStoretype],Sales[[#This Row],[RegionStoretype]],Sales[YoY_SSF])/Sales[[#This Row],[Region_TypeCount]]</f>
        <v>59.469551530910678</v>
      </c>
    </row>
    <row r="5907" spans="1:16" x14ac:dyDescent="0.25">
      <c r="A5907" s="1">
        <v>43147</v>
      </c>
      <c r="B5907">
        <v>21</v>
      </c>
      <c r="C5907">
        <v>6</v>
      </c>
      <c r="D5907">
        <v>51350.897899999996</v>
      </c>
      <c r="E5907">
        <f>INDEX(Stores[region],MATCH(Sales[[#This Row],[store_no]],Stores[store_no],0))</f>
        <v>2</v>
      </c>
      <c r="F5907" t="str">
        <f>INDEX(Stores[storetype],MATCH(Sales[[#This Row],[store_no]],Stores[store_no],0))</f>
        <v>B</v>
      </c>
      <c r="G5907" t="str">
        <f>INDEX(Stores[location_city],MATCH(Sales[[#This Row],[store_no]],Stores[store_no],0))</f>
        <v>Madison</v>
      </c>
      <c r="H5907" t="str">
        <f>INDEX(Stores[location_state],MATCH(Sales[[#This Row],[store_no]],Stores[store_no],0))</f>
        <v>Wisconsin</v>
      </c>
      <c r="I5907">
        <f>INDEX(Stores[sqft],MATCH(Sales[[#This Row],[store_no]],Stores[store_no],0))</f>
        <v>206400</v>
      </c>
      <c r="J5907" s="4" t="str">
        <f>INDEX(Departments[dept_name],MATCH(Sales[[#This Row],[dept_no]],Departments[dept_no],0))</f>
        <v>Computers</v>
      </c>
      <c r="K5907" s="4" t="str">
        <f>CONCATENATE(Sales[[#This Row],[region]],Sales[[#This Row],[storetype]])</f>
        <v>2B</v>
      </c>
      <c r="L5907" s="4">
        <f>INDEX(RegionStoreCount[Store Count],MATCH(Sales[[#This Row],[RegionStoretype]],RegionStoreCount[Region/Type],0))</f>
        <v>6</v>
      </c>
      <c r="M5907" s="4">
        <f>AND(Sales[[#This Row],[date]]&lt;=TY_YTDMax,Sales[[#This Row],[date]]&gt;=TY_YTDMin)*Sales[[#This Row],[sales]]</f>
        <v>51350.897899999996</v>
      </c>
      <c r="N5907" s="4">
        <f>AND(Sales[[#This Row],[date]]&lt;=LY_YTDMax,Sales[[#This Row],[date]]&gt;=LY_YTDMin)*Sales[[#This Row],[sales]]</f>
        <v>0</v>
      </c>
      <c r="O5907" s="4">
        <f>AND(Sales[[#This Row],[date]]&gt;=YoY_Min,Sales[[#This Row],[date]]&lt;=TY_YTDMax)*(Sales[[#This Row],[sales]]/Sales[[#This Row],[sqft]])</f>
        <v>0.24879310998062013</v>
      </c>
      <c r="P5907" s="4">
        <f>SUMIF(Sales[RegionStoretype],Sales[[#This Row],[RegionStoretype]],Sales[YoY_SSF])/Sales[[#This Row],[Region_TypeCount]]</f>
        <v>58.393757732919049</v>
      </c>
    </row>
    <row r="5908" spans="1:16" x14ac:dyDescent="0.25">
      <c r="A5908" s="1">
        <v>43147</v>
      </c>
      <c r="B5908">
        <v>21</v>
      </c>
      <c r="C5908">
        <v>14</v>
      </c>
      <c r="D5908">
        <v>23535.440999999999</v>
      </c>
      <c r="E5908">
        <f>INDEX(Stores[region],MATCH(Sales[[#This Row],[store_no]],Stores[store_no],0))</f>
        <v>2</v>
      </c>
      <c r="F5908" t="str">
        <f>INDEX(Stores[storetype],MATCH(Sales[[#This Row],[store_no]],Stores[store_no],0))</f>
        <v>B</v>
      </c>
      <c r="G5908" t="str">
        <f>INDEX(Stores[location_city],MATCH(Sales[[#This Row],[store_no]],Stores[store_no],0))</f>
        <v>Madison</v>
      </c>
      <c r="H5908" t="str">
        <f>INDEX(Stores[location_state],MATCH(Sales[[#This Row],[store_no]],Stores[store_no],0))</f>
        <v>Wisconsin</v>
      </c>
      <c r="I5908">
        <f>INDEX(Stores[sqft],MATCH(Sales[[#This Row],[store_no]],Stores[store_no],0))</f>
        <v>206400</v>
      </c>
      <c r="J5908" s="4" t="str">
        <f>INDEX(Departments[dept_name],MATCH(Sales[[#This Row],[dept_no]],Departments[dept_no],0))</f>
        <v>Movies</v>
      </c>
      <c r="K5908" s="4" t="str">
        <f>CONCATENATE(Sales[[#This Row],[region]],Sales[[#This Row],[storetype]])</f>
        <v>2B</v>
      </c>
      <c r="L5908" s="4">
        <f>INDEX(RegionStoreCount[Store Count],MATCH(Sales[[#This Row],[RegionStoretype]],RegionStoreCount[Region/Type],0))</f>
        <v>6</v>
      </c>
      <c r="M5908" s="4">
        <f>AND(Sales[[#This Row],[date]]&lt;=TY_YTDMax,Sales[[#This Row],[date]]&gt;=TY_YTDMin)*Sales[[#This Row],[sales]]</f>
        <v>23535.440999999999</v>
      </c>
      <c r="N5908" s="4">
        <f>AND(Sales[[#This Row],[date]]&lt;=LY_YTDMax,Sales[[#This Row],[date]]&gt;=LY_YTDMin)*Sales[[#This Row],[sales]]</f>
        <v>0</v>
      </c>
      <c r="O5908" s="4">
        <f>AND(Sales[[#This Row],[date]]&gt;=YoY_Min,Sales[[#This Row],[date]]&lt;=TY_YTDMax)*(Sales[[#This Row],[sales]]/Sales[[#This Row],[sqft]])</f>
        <v>0.11402829941860465</v>
      </c>
      <c r="P5908" s="4">
        <f>SUMIF(Sales[RegionStoretype],Sales[[#This Row],[RegionStoretype]],Sales[YoY_SSF])/Sales[[#This Row],[Region_TypeCount]]</f>
        <v>58.393757732919049</v>
      </c>
    </row>
    <row r="5909" spans="1:16" x14ac:dyDescent="0.25">
      <c r="A5909" s="1">
        <v>43147</v>
      </c>
      <c r="B5909">
        <v>21</v>
      </c>
      <c r="C5909">
        <v>18</v>
      </c>
      <c r="D5909">
        <v>165349.34950000001</v>
      </c>
      <c r="E5909">
        <f>INDEX(Stores[region],MATCH(Sales[[#This Row],[store_no]],Stores[store_no],0))</f>
        <v>2</v>
      </c>
      <c r="F5909" t="str">
        <f>INDEX(Stores[storetype],MATCH(Sales[[#This Row],[store_no]],Stores[store_no],0))</f>
        <v>B</v>
      </c>
      <c r="G5909" t="str">
        <f>INDEX(Stores[location_city],MATCH(Sales[[#This Row],[store_no]],Stores[store_no],0))</f>
        <v>Madison</v>
      </c>
      <c r="H5909" t="str">
        <f>INDEX(Stores[location_state],MATCH(Sales[[#This Row],[store_no]],Stores[store_no],0))</f>
        <v>Wisconsin</v>
      </c>
      <c r="I5909">
        <f>INDEX(Stores[sqft],MATCH(Sales[[#This Row],[store_no]],Stores[store_no],0))</f>
        <v>206400</v>
      </c>
      <c r="J5909" s="4" t="str">
        <f>INDEX(Departments[dept_name],MATCH(Sales[[#This Row],[dept_no]],Departments[dept_no],0))</f>
        <v>Sports</v>
      </c>
      <c r="K5909" s="4" t="str">
        <f>CONCATENATE(Sales[[#This Row],[region]],Sales[[#This Row],[storetype]])</f>
        <v>2B</v>
      </c>
      <c r="L5909" s="4">
        <f>INDEX(RegionStoreCount[Store Count],MATCH(Sales[[#This Row],[RegionStoretype]],RegionStoreCount[Region/Type],0))</f>
        <v>6</v>
      </c>
      <c r="M5909" s="4">
        <f>AND(Sales[[#This Row],[date]]&lt;=TY_YTDMax,Sales[[#This Row],[date]]&gt;=TY_YTDMin)*Sales[[#This Row],[sales]]</f>
        <v>165349.34950000001</v>
      </c>
      <c r="N5909" s="4">
        <f>AND(Sales[[#This Row],[date]]&lt;=LY_YTDMax,Sales[[#This Row],[date]]&gt;=LY_YTDMin)*Sales[[#This Row],[sales]]</f>
        <v>0</v>
      </c>
      <c r="O5909" s="4">
        <f>AND(Sales[[#This Row],[date]]&gt;=YoY_Min,Sales[[#This Row],[date]]&lt;=TY_YTDMax)*(Sales[[#This Row],[sales]]/Sales[[#This Row],[sqft]])</f>
        <v>0.80111118943798454</v>
      </c>
      <c r="P5909" s="4">
        <f>SUMIF(Sales[RegionStoretype],Sales[[#This Row],[RegionStoretype]],Sales[YoY_SSF])/Sales[[#This Row],[Region_TypeCount]]</f>
        <v>58.393757732919049</v>
      </c>
    </row>
    <row r="5910" spans="1:16" x14ac:dyDescent="0.25">
      <c r="A5910" s="1">
        <v>43147</v>
      </c>
      <c r="B5910">
        <v>22</v>
      </c>
      <c r="C5910">
        <v>11</v>
      </c>
      <c r="D5910">
        <v>27244.8632</v>
      </c>
      <c r="E5910">
        <f>INDEX(Stores[region],MATCH(Sales[[#This Row],[store_no]],Stores[store_no],0))</f>
        <v>3</v>
      </c>
      <c r="F5910" t="str">
        <f>INDEX(Stores[storetype],MATCH(Sales[[#This Row],[store_no]],Stores[store_no],0))</f>
        <v>B</v>
      </c>
      <c r="G5910" t="str">
        <f>INDEX(Stores[location_city],MATCH(Sales[[#This Row],[store_no]],Stores[store_no],0))</f>
        <v>Sioux Falls</v>
      </c>
      <c r="H5910" t="str">
        <f>INDEX(Stores[location_state],MATCH(Sales[[#This Row],[store_no]],Stores[store_no],0))</f>
        <v>South Dakota</v>
      </c>
      <c r="I5910">
        <f>INDEX(Stores[sqft],MATCH(Sales[[#This Row],[store_no]],Stores[store_no],0))</f>
        <v>57800</v>
      </c>
      <c r="J5910" s="4" t="str">
        <f>INDEX(Departments[dept_name],MATCH(Sales[[#This Row],[dept_no]],Departments[dept_no],0))</f>
        <v>Home</v>
      </c>
      <c r="K5910" s="4" t="str">
        <f>CONCATENATE(Sales[[#This Row],[region]],Sales[[#This Row],[storetype]])</f>
        <v>3B</v>
      </c>
      <c r="L5910" s="4">
        <f>INDEX(RegionStoreCount[Store Count],MATCH(Sales[[#This Row],[RegionStoretype]],RegionStoreCount[Region/Type],0))</f>
        <v>4</v>
      </c>
      <c r="M5910" s="4">
        <f>AND(Sales[[#This Row],[date]]&lt;=TY_YTDMax,Sales[[#This Row],[date]]&gt;=TY_YTDMin)*Sales[[#This Row],[sales]]</f>
        <v>27244.8632</v>
      </c>
      <c r="N5910" s="4">
        <f>AND(Sales[[#This Row],[date]]&lt;=LY_YTDMax,Sales[[#This Row],[date]]&gt;=LY_YTDMin)*Sales[[#This Row],[sales]]</f>
        <v>0</v>
      </c>
      <c r="O5910" s="4">
        <f>AND(Sales[[#This Row],[date]]&gt;=YoY_Min,Sales[[#This Row],[date]]&lt;=TY_YTDMax)*(Sales[[#This Row],[sales]]/Sales[[#This Row],[sqft]])</f>
        <v>0.47136441522491351</v>
      </c>
      <c r="P5910" s="4">
        <f>SUMIF(Sales[RegionStoretype],Sales[[#This Row],[RegionStoretype]],Sales[YoY_SSF])/Sales[[#This Row],[Region_TypeCount]]</f>
        <v>58.312187288105562</v>
      </c>
    </row>
    <row r="5911" spans="1:16" x14ac:dyDescent="0.25">
      <c r="A5911" s="1">
        <v>43147</v>
      </c>
      <c r="B5911">
        <v>23</v>
      </c>
      <c r="C5911">
        <v>10</v>
      </c>
      <c r="D5911">
        <v>39511.450799999999</v>
      </c>
      <c r="E5911">
        <f>INDEX(Stores[region],MATCH(Sales[[#This Row],[store_no]],Stores[store_no],0))</f>
        <v>3</v>
      </c>
      <c r="F5911" t="str">
        <f>INDEX(Stores[storetype],MATCH(Sales[[#This Row],[store_no]],Stores[store_no],0))</f>
        <v>B</v>
      </c>
      <c r="G5911" t="str">
        <f>INDEX(Stores[location_city],MATCH(Sales[[#This Row],[store_no]],Stores[store_no],0))</f>
        <v>Cedar Rapids</v>
      </c>
      <c r="H5911" t="str">
        <f>INDEX(Stores[location_state],MATCH(Sales[[#This Row],[store_no]],Stores[store_no],0))</f>
        <v>Iowa</v>
      </c>
      <c r="I5911">
        <f>INDEX(Stores[sqft],MATCH(Sales[[#This Row],[store_no]],Stores[store_no],0))</f>
        <v>123700</v>
      </c>
      <c r="J5911" s="4" t="str">
        <f>INDEX(Departments[dept_name],MATCH(Sales[[#This Row],[dept_no]],Departments[dept_no],0))</f>
        <v>Health</v>
      </c>
      <c r="K5911" s="4" t="str">
        <f>CONCATENATE(Sales[[#This Row],[region]],Sales[[#This Row],[storetype]])</f>
        <v>3B</v>
      </c>
      <c r="L5911" s="4">
        <f>INDEX(RegionStoreCount[Store Count],MATCH(Sales[[#This Row],[RegionStoretype]],RegionStoreCount[Region/Type],0))</f>
        <v>4</v>
      </c>
      <c r="M5911" s="4">
        <f>AND(Sales[[#This Row],[date]]&lt;=TY_YTDMax,Sales[[#This Row],[date]]&gt;=TY_YTDMin)*Sales[[#This Row],[sales]]</f>
        <v>39511.450799999999</v>
      </c>
      <c r="N5911" s="4">
        <f>AND(Sales[[#This Row],[date]]&lt;=LY_YTDMax,Sales[[#This Row],[date]]&gt;=LY_YTDMin)*Sales[[#This Row],[sales]]</f>
        <v>0</v>
      </c>
      <c r="O5911" s="4">
        <f>AND(Sales[[#This Row],[date]]&gt;=YoY_Min,Sales[[#This Row],[date]]&lt;=TY_YTDMax)*(Sales[[#This Row],[sales]]/Sales[[#This Row],[sqft]])</f>
        <v>0.31941350687146319</v>
      </c>
      <c r="P5911" s="4">
        <f>SUMIF(Sales[RegionStoretype],Sales[[#This Row],[RegionStoretype]],Sales[YoY_SSF])/Sales[[#This Row],[Region_TypeCount]]</f>
        <v>58.312187288105562</v>
      </c>
    </row>
    <row r="5912" spans="1:16" x14ac:dyDescent="0.25">
      <c r="A5912" s="1">
        <v>43147</v>
      </c>
      <c r="B5912">
        <v>23</v>
      </c>
      <c r="C5912">
        <v>12</v>
      </c>
      <c r="D5912">
        <v>51336.873800000008</v>
      </c>
      <c r="E5912">
        <f>INDEX(Stores[region],MATCH(Sales[[#This Row],[store_no]],Stores[store_no],0))</f>
        <v>3</v>
      </c>
      <c r="F5912" t="str">
        <f>INDEX(Stores[storetype],MATCH(Sales[[#This Row],[store_no]],Stores[store_no],0))</f>
        <v>B</v>
      </c>
      <c r="G5912" t="str">
        <f>INDEX(Stores[location_city],MATCH(Sales[[#This Row],[store_no]],Stores[store_no],0))</f>
        <v>Cedar Rapids</v>
      </c>
      <c r="H5912" t="str">
        <f>INDEX(Stores[location_state],MATCH(Sales[[#This Row],[store_no]],Stores[store_no],0))</f>
        <v>Iowa</v>
      </c>
      <c r="I5912">
        <f>INDEX(Stores[sqft],MATCH(Sales[[#This Row],[store_no]],Stores[store_no],0))</f>
        <v>123700</v>
      </c>
      <c r="J5912" s="4" t="str">
        <f>INDEX(Departments[dept_name],MATCH(Sales[[#This Row],[dept_no]],Departments[dept_no],0))</f>
        <v>Jewelery</v>
      </c>
      <c r="K5912" s="4" t="str">
        <f>CONCATENATE(Sales[[#This Row],[region]],Sales[[#This Row],[storetype]])</f>
        <v>3B</v>
      </c>
      <c r="L5912" s="4">
        <f>INDEX(RegionStoreCount[Store Count],MATCH(Sales[[#This Row],[RegionStoretype]],RegionStoreCount[Region/Type],0))</f>
        <v>4</v>
      </c>
      <c r="M5912" s="4">
        <f>AND(Sales[[#This Row],[date]]&lt;=TY_YTDMax,Sales[[#This Row],[date]]&gt;=TY_YTDMin)*Sales[[#This Row],[sales]]</f>
        <v>51336.873800000008</v>
      </c>
      <c r="N5912" s="4">
        <f>AND(Sales[[#This Row],[date]]&lt;=LY_YTDMax,Sales[[#This Row],[date]]&gt;=LY_YTDMin)*Sales[[#This Row],[sales]]</f>
        <v>0</v>
      </c>
      <c r="O5912" s="4">
        <f>AND(Sales[[#This Row],[date]]&gt;=YoY_Min,Sales[[#This Row],[date]]&lt;=TY_YTDMax)*(Sales[[#This Row],[sales]]/Sales[[#This Row],[sqft]])</f>
        <v>0.41501110590137436</v>
      </c>
      <c r="P5912" s="4">
        <f>SUMIF(Sales[RegionStoretype],Sales[[#This Row],[RegionStoretype]],Sales[YoY_SSF])/Sales[[#This Row],[Region_TypeCount]]</f>
        <v>58.312187288105562</v>
      </c>
    </row>
    <row r="5913" spans="1:16" x14ac:dyDescent="0.25">
      <c r="A5913" s="1">
        <v>43147</v>
      </c>
      <c r="B5913">
        <v>23</v>
      </c>
      <c r="C5913">
        <v>15</v>
      </c>
      <c r="D5913">
        <v>32926.856599999999</v>
      </c>
      <c r="E5913">
        <f>INDEX(Stores[region],MATCH(Sales[[#This Row],[store_no]],Stores[store_no],0))</f>
        <v>3</v>
      </c>
      <c r="F5913" t="str">
        <f>INDEX(Stores[storetype],MATCH(Sales[[#This Row],[store_no]],Stores[store_no],0))</f>
        <v>B</v>
      </c>
      <c r="G5913" t="str">
        <f>INDEX(Stores[location_city],MATCH(Sales[[#This Row],[store_no]],Stores[store_no],0))</f>
        <v>Cedar Rapids</v>
      </c>
      <c r="H5913" t="str">
        <f>INDEX(Stores[location_state],MATCH(Sales[[#This Row],[store_no]],Stores[store_no],0))</f>
        <v>Iowa</v>
      </c>
      <c r="I5913">
        <f>INDEX(Stores[sqft],MATCH(Sales[[#This Row],[store_no]],Stores[store_no],0))</f>
        <v>123700</v>
      </c>
      <c r="J5913" s="4" t="str">
        <f>INDEX(Departments[dept_name],MATCH(Sales[[#This Row],[dept_no]],Departments[dept_no],0))</f>
        <v>Music</v>
      </c>
      <c r="K5913" s="4" t="str">
        <f>CONCATENATE(Sales[[#This Row],[region]],Sales[[#This Row],[storetype]])</f>
        <v>3B</v>
      </c>
      <c r="L5913" s="4">
        <f>INDEX(RegionStoreCount[Store Count],MATCH(Sales[[#This Row],[RegionStoretype]],RegionStoreCount[Region/Type],0))</f>
        <v>4</v>
      </c>
      <c r="M5913" s="4">
        <f>AND(Sales[[#This Row],[date]]&lt;=TY_YTDMax,Sales[[#This Row],[date]]&gt;=TY_YTDMin)*Sales[[#This Row],[sales]]</f>
        <v>32926.856599999999</v>
      </c>
      <c r="N5913" s="4">
        <f>AND(Sales[[#This Row],[date]]&lt;=LY_YTDMax,Sales[[#This Row],[date]]&gt;=LY_YTDMin)*Sales[[#This Row],[sales]]</f>
        <v>0</v>
      </c>
      <c r="O5913" s="4">
        <f>AND(Sales[[#This Row],[date]]&gt;=YoY_Min,Sales[[#This Row],[date]]&lt;=TY_YTDMax)*(Sales[[#This Row],[sales]]/Sales[[#This Row],[sqft]])</f>
        <v>0.26618315763945027</v>
      </c>
      <c r="P5913" s="4">
        <f>SUMIF(Sales[RegionStoretype],Sales[[#This Row],[RegionStoretype]],Sales[YoY_SSF])/Sales[[#This Row],[Region_TypeCount]]</f>
        <v>58.312187288105562</v>
      </c>
    </row>
    <row r="5914" spans="1:16" x14ac:dyDescent="0.25">
      <c r="A5914" s="1">
        <v>43147</v>
      </c>
      <c r="B5914">
        <v>23</v>
      </c>
      <c r="C5914">
        <v>18</v>
      </c>
      <c r="D5914">
        <v>1595.4314999999999</v>
      </c>
      <c r="E5914">
        <f>INDEX(Stores[region],MATCH(Sales[[#This Row],[store_no]],Stores[store_no],0))</f>
        <v>3</v>
      </c>
      <c r="F5914" t="str">
        <f>INDEX(Stores[storetype],MATCH(Sales[[#This Row],[store_no]],Stores[store_no],0))</f>
        <v>B</v>
      </c>
      <c r="G5914" t="str">
        <f>INDEX(Stores[location_city],MATCH(Sales[[#This Row],[store_no]],Stores[store_no],0))</f>
        <v>Cedar Rapids</v>
      </c>
      <c r="H5914" t="str">
        <f>INDEX(Stores[location_state],MATCH(Sales[[#This Row],[store_no]],Stores[store_no],0))</f>
        <v>Iowa</v>
      </c>
      <c r="I5914">
        <f>INDEX(Stores[sqft],MATCH(Sales[[#This Row],[store_no]],Stores[store_no],0))</f>
        <v>123700</v>
      </c>
      <c r="J5914" s="4" t="str">
        <f>INDEX(Departments[dept_name],MATCH(Sales[[#This Row],[dept_no]],Departments[dept_no],0))</f>
        <v>Sports</v>
      </c>
      <c r="K5914" s="4" t="str">
        <f>CONCATENATE(Sales[[#This Row],[region]],Sales[[#This Row],[storetype]])</f>
        <v>3B</v>
      </c>
      <c r="L5914" s="4">
        <f>INDEX(RegionStoreCount[Store Count],MATCH(Sales[[#This Row],[RegionStoretype]],RegionStoreCount[Region/Type],0))</f>
        <v>4</v>
      </c>
      <c r="M5914" s="4">
        <f>AND(Sales[[#This Row],[date]]&lt;=TY_YTDMax,Sales[[#This Row],[date]]&gt;=TY_YTDMin)*Sales[[#This Row],[sales]]</f>
        <v>1595.4314999999999</v>
      </c>
      <c r="N5914" s="4">
        <f>AND(Sales[[#This Row],[date]]&lt;=LY_YTDMax,Sales[[#This Row],[date]]&gt;=LY_YTDMin)*Sales[[#This Row],[sales]]</f>
        <v>0</v>
      </c>
      <c r="O5914" s="4">
        <f>AND(Sales[[#This Row],[date]]&gt;=YoY_Min,Sales[[#This Row],[date]]&lt;=TY_YTDMax)*(Sales[[#This Row],[sales]]/Sales[[#This Row],[sqft]])</f>
        <v>1.2897586903799513E-2</v>
      </c>
      <c r="P5914" s="4">
        <f>SUMIF(Sales[RegionStoretype],Sales[[#This Row],[RegionStoretype]],Sales[YoY_SSF])/Sales[[#This Row],[Region_TypeCount]]</f>
        <v>58.312187288105562</v>
      </c>
    </row>
    <row r="5915" spans="1:16" x14ac:dyDescent="0.25">
      <c r="A5915" s="1">
        <v>43147</v>
      </c>
      <c r="B5915">
        <v>24</v>
      </c>
      <c r="C5915">
        <v>11</v>
      </c>
      <c r="D5915">
        <v>275450.17290000001</v>
      </c>
      <c r="E5915">
        <f>INDEX(Stores[region],MATCH(Sales[[#This Row],[store_no]],Stores[store_no],0))</f>
        <v>2</v>
      </c>
      <c r="F5915" t="str">
        <f>INDEX(Stores[storetype],MATCH(Sales[[#This Row],[store_no]],Stores[store_no],0))</f>
        <v>A</v>
      </c>
      <c r="G5915" t="str">
        <f>INDEX(Stores[location_city],MATCH(Sales[[#This Row],[store_no]],Stores[store_no],0))</f>
        <v>Winnetka</v>
      </c>
      <c r="H5915" t="str">
        <f>INDEX(Stores[location_state],MATCH(Sales[[#This Row],[store_no]],Stores[store_no],0))</f>
        <v>Illinois</v>
      </c>
      <c r="I5915">
        <f>INDEX(Stores[sqft],MATCH(Sales[[#This Row],[store_no]],Stores[store_no],0))</f>
        <v>207800</v>
      </c>
      <c r="J5915" s="4" t="str">
        <f>INDEX(Departments[dept_name],MATCH(Sales[[#This Row],[dept_no]],Departments[dept_no],0))</f>
        <v>Home</v>
      </c>
      <c r="K5915" s="4" t="str">
        <f>CONCATENATE(Sales[[#This Row],[region]],Sales[[#This Row],[storetype]])</f>
        <v>2A</v>
      </c>
      <c r="L5915" s="4">
        <f>INDEX(RegionStoreCount[Store Count],MATCH(Sales[[#This Row],[RegionStoretype]],RegionStoreCount[Region/Type],0))</f>
        <v>5</v>
      </c>
      <c r="M5915" s="4">
        <f>AND(Sales[[#This Row],[date]]&lt;=TY_YTDMax,Sales[[#This Row],[date]]&gt;=TY_YTDMin)*Sales[[#This Row],[sales]]</f>
        <v>275450.17290000001</v>
      </c>
      <c r="N5915" s="4">
        <f>AND(Sales[[#This Row],[date]]&lt;=LY_YTDMax,Sales[[#This Row],[date]]&gt;=LY_YTDMin)*Sales[[#This Row],[sales]]</f>
        <v>0</v>
      </c>
      <c r="O5915" s="4">
        <f>AND(Sales[[#This Row],[date]]&gt;=YoY_Min,Sales[[#This Row],[date]]&lt;=TY_YTDMax)*(Sales[[#This Row],[sales]]/Sales[[#This Row],[sqft]])</f>
        <v>1.3255542487969201</v>
      </c>
      <c r="P5915" s="4">
        <f>SUMIF(Sales[RegionStoretype],Sales[[#This Row],[RegionStoretype]],Sales[YoY_SSF])/Sales[[#This Row],[Region_TypeCount]]</f>
        <v>60.052789354368521</v>
      </c>
    </row>
    <row r="5916" spans="1:16" x14ac:dyDescent="0.25">
      <c r="A5916" s="1">
        <v>43147</v>
      </c>
      <c r="B5916">
        <v>24</v>
      </c>
      <c r="C5916">
        <v>16</v>
      </c>
      <c r="D5916">
        <v>29227.425199999998</v>
      </c>
      <c r="E5916">
        <f>INDEX(Stores[region],MATCH(Sales[[#This Row],[store_no]],Stores[store_no],0))</f>
        <v>2</v>
      </c>
      <c r="F5916" t="str">
        <f>INDEX(Stores[storetype],MATCH(Sales[[#This Row],[store_no]],Stores[store_no],0))</f>
        <v>A</v>
      </c>
      <c r="G5916" t="str">
        <f>INDEX(Stores[location_city],MATCH(Sales[[#This Row],[store_no]],Stores[store_no],0))</f>
        <v>Winnetka</v>
      </c>
      <c r="H5916" t="str">
        <f>INDEX(Stores[location_state],MATCH(Sales[[#This Row],[store_no]],Stores[store_no],0))</f>
        <v>Illinois</v>
      </c>
      <c r="I5916">
        <f>INDEX(Stores[sqft],MATCH(Sales[[#This Row],[store_no]],Stores[store_no],0))</f>
        <v>207800</v>
      </c>
      <c r="J5916" s="4" t="str">
        <f>INDEX(Departments[dept_name],MATCH(Sales[[#This Row],[dept_no]],Departments[dept_no],0))</f>
        <v>Outdoors</v>
      </c>
      <c r="K5916" s="4" t="str">
        <f>CONCATENATE(Sales[[#This Row],[region]],Sales[[#This Row],[storetype]])</f>
        <v>2A</v>
      </c>
      <c r="L5916" s="4">
        <f>INDEX(RegionStoreCount[Store Count],MATCH(Sales[[#This Row],[RegionStoretype]],RegionStoreCount[Region/Type],0))</f>
        <v>5</v>
      </c>
      <c r="M5916" s="4">
        <f>AND(Sales[[#This Row],[date]]&lt;=TY_YTDMax,Sales[[#This Row],[date]]&gt;=TY_YTDMin)*Sales[[#This Row],[sales]]</f>
        <v>29227.425199999998</v>
      </c>
      <c r="N5916" s="4">
        <f>AND(Sales[[#This Row],[date]]&lt;=LY_YTDMax,Sales[[#This Row],[date]]&gt;=LY_YTDMin)*Sales[[#This Row],[sales]]</f>
        <v>0</v>
      </c>
      <c r="O5916" s="4">
        <f>AND(Sales[[#This Row],[date]]&gt;=YoY_Min,Sales[[#This Row],[date]]&lt;=TY_YTDMax)*(Sales[[#This Row],[sales]]/Sales[[#This Row],[sqft]])</f>
        <v>0.1406517093358999</v>
      </c>
      <c r="P5916" s="4">
        <f>SUMIF(Sales[RegionStoretype],Sales[[#This Row],[RegionStoretype]],Sales[YoY_SSF])/Sales[[#This Row],[Region_TypeCount]]</f>
        <v>60.052789354368521</v>
      </c>
    </row>
    <row r="5917" spans="1:16" x14ac:dyDescent="0.25">
      <c r="A5917" s="1">
        <v>43147</v>
      </c>
      <c r="B5917">
        <v>25</v>
      </c>
      <c r="C5917">
        <v>3</v>
      </c>
      <c r="D5917">
        <v>49834.904999999999</v>
      </c>
      <c r="E5917">
        <f>INDEX(Stores[region],MATCH(Sales[[#This Row],[store_no]],Stores[store_no],0))</f>
        <v>3</v>
      </c>
      <c r="F5917" t="str">
        <f>INDEX(Stores[storetype],MATCH(Sales[[#This Row],[store_no]],Stores[store_no],0))</f>
        <v>B</v>
      </c>
      <c r="G5917" t="str">
        <f>INDEX(Stores[location_city],MATCH(Sales[[#This Row],[store_no]],Stores[store_no],0))</f>
        <v>Kansas City</v>
      </c>
      <c r="H5917" t="str">
        <f>INDEX(Stores[location_state],MATCH(Sales[[#This Row],[store_no]],Stores[store_no],0))</f>
        <v>Missouri</v>
      </c>
      <c r="I5917">
        <f>INDEX(Stores[sqft],MATCH(Sales[[#This Row],[store_no]],Stores[store_no],0))</f>
        <v>92300</v>
      </c>
      <c r="J5917" s="4" t="str">
        <f>INDEX(Departments[dept_name],MATCH(Sales[[#This Row],[dept_no]],Departments[dept_no],0))</f>
        <v>Beauty</v>
      </c>
      <c r="K5917" s="4" t="str">
        <f>CONCATENATE(Sales[[#This Row],[region]],Sales[[#This Row],[storetype]])</f>
        <v>3B</v>
      </c>
      <c r="L5917" s="4">
        <f>INDEX(RegionStoreCount[Store Count],MATCH(Sales[[#This Row],[RegionStoretype]],RegionStoreCount[Region/Type],0))</f>
        <v>4</v>
      </c>
      <c r="M5917" s="4">
        <f>AND(Sales[[#This Row],[date]]&lt;=TY_YTDMax,Sales[[#This Row],[date]]&gt;=TY_YTDMin)*Sales[[#This Row],[sales]]</f>
        <v>49834.904999999999</v>
      </c>
      <c r="N5917" s="4">
        <f>AND(Sales[[#This Row],[date]]&lt;=LY_YTDMax,Sales[[#This Row],[date]]&gt;=LY_YTDMin)*Sales[[#This Row],[sales]]</f>
        <v>0</v>
      </c>
      <c r="O5917" s="4">
        <f>AND(Sales[[#This Row],[date]]&gt;=YoY_Min,Sales[[#This Row],[date]]&lt;=TY_YTDMax)*(Sales[[#This Row],[sales]]/Sales[[#This Row],[sqft]])</f>
        <v>0.53992313109425782</v>
      </c>
      <c r="P5917" s="4">
        <f>SUMIF(Sales[RegionStoretype],Sales[[#This Row],[RegionStoretype]],Sales[YoY_SSF])/Sales[[#This Row],[Region_TypeCount]]</f>
        <v>58.312187288105562</v>
      </c>
    </row>
    <row r="5918" spans="1:16" x14ac:dyDescent="0.25">
      <c r="A5918" s="1">
        <v>43147</v>
      </c>
      <c r="B5918">
        <v>25</v>
      </c>
      <c r="C5918">
        <v>7</v>
      </c>
      <c r="D5918">
        <v>22920.560799999999</v>
      </c>
      <c r="E5918">
        <f>INDEX(Stores[region],MATCH(Sales[[#This Row],[store_no]],Stores[store_no],0))</f>
        <v>3</v>
      </c>
      <c r="F5918" t="str">
        <f>INDEX(Stores[storetype],MATCH(Sales[[#This Row],[store_no]],Stores[store_no],0))</f>
        <v>B</v>
      </c>
      <c r="G5918" t="str">
        <f>INDEX(Stores[location_city],MATCH(Sales[[#This Row],[store_no]],Stores[store_no],0))</f>
        <v>Kansas City</v>
      </c>
      <c r="H5918" t="str">
        <f>INDEX(Stores[location_state],MATCH(Sales[[#This Row],[store_no]],Stores[store_no],0))</f>
        <v>Missouri</v>
      </c>
      <c r="I5918">
        <f>INDEX(Stores[sqft],MATCH(Sales[[#This Row],[store_no]],Stores[store_no],0))</f>
        <v>92300</v>
      </c>
      <c r="J5918" s="4" t="str">
        <f>INDEX(Departments[dept_name],MATCH(Sales[[#This Row],[dept_no]],Departments[dept_no],0))</f>
        <v>Electronics</v>
      </c>
      <c r="K5918" s="4" t="str">
        <f>CONCATENATE(Sales[[#This Row],[region]],Sales[[#This Row],[storetype]])</f>
        <v>3B</v>
      </c>
      <c r="L5918" s="4">
        <f>INDEX(RegionStoreCount[Store Count],MATCH(Sales[[#This Row],[RegionStoretype]],RegionStoreCount[Region/Type],0))</f>
        <v>4</v>
      </c>
      <c r="M5918" s="4">
        <f>AND(Sales[[#This Row],[date]]&lt;=TY_YTDMax,Sales[[#This Row],[date]]&gt;=TY_YTDMin)*Sales[[#This Row],[sales]]</f>
        <v>22920.560799999999</v>
      </c>
      <c r="N5918" s="4">
        <f>AND(Sales[[#This Row],[date]]&lt;=LY_YTDMax,Sales[[#This Row],[date]]&gt;=LY_YTDMin)*Sales[[#This Row],[sales]]</f>
        <v>0</v>
      </c>
      <c r="O5918" s="4">
        <f>AND(Sales[[#This Row],[date]]&gt;=YoY_Min,Sales[[#This Row],[date]]&lt;=TY_YTDMax)*(Sales[[#This Row],[sales]]/Sales[[#This Row],[sqft]])</f>
        <v>0.24832676923076921</v>
      </c>
      <c r="P5918" s="4">
        <f>SUMIF(Sales[RegionStoretype],Sales[[#This Row],[RegionStoretype]],Sales[YoY_SSF])/Sales[[#This Row],[Region_TypeCount]]</f>
        <v>58.312187288105562</v>
      </c>
    </row>
    <row r="5919" spans="1:16" x14ac:dyDescent="0.25">
      <c r="A5919" s="1">
        <v>43147</v>
      </c>
      <c r="B5919">
        <v>25</v>
      </c>
      <c r="C5919">
        <v>12</v>
      </c>
      <c r="D5919">
        <v>21725.666300000001</v>
      </c>
      <c r="E5919">
        <f>INDEX(Stores[region],MATCH(Sales[[#This Row],[store_no]],Stores[store_no],0))</f>
        <v>3</v>
      </c>
      <c r="F5919" t="str">
        <f>INDEX(Stores[storetype],MATCH(Sales[[#This Row],[store_no]],Stores[store_no],0))</f>
        <v>B</v>
      </c>
      <c r="G5919" t="str">
        <f>INDEX(Stores[location_city],MATCH(Sales[[#This Row],[store_no]],Stores[store_no],0))</f>
        <v>Kansas City</v>
      </c>
      <c r="H5919" t="str">
        <f>INDEX(Stores[location_state],MATCH(Sales[[#This Row],[store_no]],Stores[store_no],0))</f>
        <v>Missouri</v>
      </c>
      <c r="I5919">
        <f>INDEX(Stores[sqft],MATCH(Sales[[#This Row],[store_no]],Stores[store_no],0))</f>
        <v>92300</v>
      </c>
      <c r="J5919" s="4" t="str">
        <f>INDEX(Departments[dept_name],MATCH(Sales[[#This Row],[dept_no]],Departments[dept_no],0))</f>
        <v>Jewelery</v>
      </c>
      <c r="K5919" s="4" t="str">
        <f>CONCATENATE(Sales[[#This Row],[region]],Sales[[#This Row],[storetype]])</f>
        <v>3B</v>
      </c>
      <c r="L5919" s="4">
        <f>INDEX(RegionStoreCount[Store Count],MATCH(Sales[[#This Row],[RegionStoretype]],RegionStoreCount[Region/Type],0))</f>
        <v>4</v>
      </c>
      <c r="M5919" s="4">
        <f>AND(Sales[[#This Row],[date]]&lt;=TY_YTDMax,Sales[[#This Row],[date]]&gt;=TY_YTDMin)*Sales[[#This Row],[sales]]</f>
        <v>21725.666300000001</v>
      </c>
      <c r="N5919" s="4">
        <f>AND(Sales[[#This Row],[date]]&lt;=LY_YTDMax,Sales[[#This Row],[date]]&gt;=LY_YTDMin)*Sales[[#This Row],[sales]]</f>
        <v>0</v>
      </c>
      <c r="O5919" s="4">
        <f>AND(Sales[[#This Row],[date]]&gt;=YoY_Min,Sales[[#This Row],[date]]&lt;=TY_YTDMax)*(Sales[[#This Row],[sales]]/Sales[[#This Row],[sqft]])</f>
        <v>0.23538100000000001</v>
      </c>
      <c r="P5919" s="4">
        <f>SUMIF(Sales[RegionStoretype],Sales[[#This Row],[RegionStoretype]],Sales[YoY_SSF])/Sales[[#This Row],[Region_TypeCount]]</f>
        <v>58.312187288105562</v>
      </c>
    </row>
    <row r="5920" spans="1:16" x14ac:dyDescent="0.25">
      <c r="A5920" s="1">
        <v>43147</v>
      </c>
      <c r="B5920">
        <v>25</v>
      </c>
      <c r="C5920">
        <v>14</v>
      </c>
      <c r="D5920">
        <v>21489.910400000001</v>
      </c>
      <c r="E5920">
        <f>INDEX(Stores[region],MATCH(Sales[[#This Row],[store_no]],Stores[store_no],0))</f>
        <v>3</v>
      </c>
      <c r="F5920" t="str">
        <f>INDEX(Stores[storetype],MATCH(Sales[[#This Row],[store_no]],Stores[store_no],0))</f>
        <v>B</v>
      </c>
      <c r="G5920" t="str">
        <f>INDEX(Stores[location_city],MATCH(Sales[[#This Row],[store_no]],Stores[store_no],0))</f>
        <v>Kansas City</v>
      </c>
      <c r="H5920" t="str">
        <f>INDEX(Stores[location_state],MATCH(Sales[[#This Row],[store_no]],Stores[store_no],0))</f>
        <v>Missouri</v>
      </c>
      <c r="I5920">
        <f>INDEX(Stores[sqft],MATCH(Sales[[#This Row],[store_no]],Stores[store_no],0))</f>
        <v>92300</v>
      </c>
      <c r="J5920" s="4" t="str">
        <f>INDEX(Departments[dept_name],MATCH(Sales[[#This Row],[dept_no]],Departments[dept_no],0))</f>
        <v>Movies</v>
      </c>
      <c r="K5920" s="4" t="str">
        <f>CONCATENATE(Sales[[#This Row],[region]],Sales[[#This Row],[storetype]])</f>
        <v>3B</v>
      </c>
      <c r="L5920" s="4">
        <f>INDEX(RegionStoreCount[Store Count],MATCH(Sales[[#This Row],[RegionStoretype]],RegionStoreCount[Region/Type],0))</f>
        <v>4</v>
      </c>
      <c r="M5920" s="4">
        <f>AND(Sales[[#This Row],[date]]&lt;=TY_YTDMax,Sales[[#This Row],[date]]&gt;=TY_YTDMin)*Sales[[#This Row],[sales]]</f>
        <v>21489.910400000001</v>
      </c>
      <c r="N5920" s="4">
        <f>AND(Sales[[#This Row],[date]]&lt;=LY_YTDMax,Sales[[#This Row],[date]]&gt;=LY_YTDMin)*Sales[[#This Row],[sales]]</f>
        <v>0</v>
      </c>
      <c r="O5920" s="4">
        <f>AND(Sales[[#This Row],[date]]&gt;=YoY_Min,Sales[[#This Row],[date]]&lt;=TY_YTDMax)*(Sales[[#This Row],[sales]]/Sales[[#This Row],[sqft]])</f>
        <v>0.23282676489707477</v>
      </c>
      <c r="P5920" s="4">
        <f>SUMIF(Sales[RegionStoretype],Sales[[#This Row],[RegionStoretype]],Sales[YoY_SSF])/Sales[[#This Row],[Region_TypeCount]]</f>
        <v>58.312187288105562</v>
      </c>
    </row>
    <row r="5921" spans="1:16" x14ac:dyDescent="0.25">
      <c r="A5921" s="1">
        <v>43147</v>
      </c>
      <c r="B5921">
        <v>25</v>
      </c>
      <c r="C5921">
        <v>15</v>
      </c>
      <c r="D5921">
        <v>50388.338599999995</v>
      </c>
      <c r="E5921">
        <f>INDEX(Stores[region],MATCH(Sales[[#This Row],[store_no]],Stores[store_no],0))</f>
        <v>3</v>
      </c>
      <c r="F5921" t="str">
        <f>INDEX(Stores[storetype],MATCH(Sales[[#This Row],[store_no]],Stores[store_no],0))</f>
        <v>B</v>
      </c>
      <c r="G5921" t="str">
        <f>INDEX(Stores[location_city],MATCH(Sales[[#This Row],[store_no]],Stores[store_no],0))</f>
        <v>Kansas City</v>
      </c>
      <c r="H5921" t="str">
        <f>INDEX(Stores[location_state],MATCH(Sales[[#This Row],[store_no]],Stores[store_no],0))</f>
        <v>Missouri</v>
      </c>
      <c r="I5921">
        <f>INDEX(Stores[sqft],MATCH(Sales[[#This Row],[store_no]],Stores[store_no],0))</f>
        <v>92300</v>
      </c>
      <c r="J5921" s="4" t="str">
        <f>INDEX(Departments[dept_name],MATCH(Sales[[#This Row],[dept_no]],Departments[dept_no],0))</f>
        <v>Music</v>
      </c>
      <c r="K5921" s="4" t="str">
        <f>CONCATENATE(Sales[[#This Row],[region]],Sales[[#This Row],[storetype]])</f>
        <v>3B</v>
      </c>
      <c r="L5921" s="4">
        <f>INDEX(RegionStoreCount[Store Count],MATCH(Sales[[#This Row],[RegionStoretype]],RegionStoreCount[Region/Type],0))</f>
        <v>4</v>
      </c>
      <c r="M5921" s="4">
        <f>AND(Sales[[#This Row],[date]]&lt;=TY_YTDMax,Sales[[#This Row],[date]]&gt;=TY_YTDMin)*Sales[[#This Row],[sales]]</f>
        <v>50388.338599999995</v>
      </c>
      <c r="N5921" s="4">
        <f>AND(Sales[[#This Row],[date]]&lt;=LY_YTDMax,Sales[[#This Row],[date]]&gt;=LY_YTDMin)*Sales[[#This Row],[sales]]</f>
        <v>0</v>
      </c>
      <c r="O5921" s="4">
        <f>AND(Sales[[#This Row],[date]]&gt;=YoY_Min,Sales[[#This Row],[date]]&lt;=TY_YTDMax)*(Sales[[#This Row],[sales]]/Sales[[#This Row],[sqft]])</f>
        <v>0.54591916143011909</v>
      </c>
      <c r="P5921" s="4">
        <f>SUMIF(Sales[RegionStoretype],Sales[[#This Row],[RegionStoretype]],Sales[YoY_SSF])/Sales[[#This Row],[Region_TypeCount]]</f>
        <v>58.312187288105562</v>
      </c>
    </row>
    <row r="5922" spans="1:16" x14ac:dyDescent="0.25">
      <c r="A5922" s="1">
        <v>43147</v>
      </c>
      <c r="B5922">
        <v>25</v>
      </c>
      <c r="C5922">
        <v>17</v>
      </c>
      <c r="D5922">
        <v>95825.801800000001</v>
      </c>
      <c r="E5922">
        <f>INDEX(Stores[region],MATCH(Sales[[#This Row],[store_no]],Stores[store_no],0))</f>
        <v>3</v>
      </c>
      <c r="F5922" t="str">
        <f>INDEX(Stores[storetype],MATCH(Sales[[#This Row],[store_no]],Stores[store_no],0))</f>
        <v>B</v>
      </c>
      <c r="G5922" t="str">
        <f>INDEX(Stores[location_city],MATCH(Sales[[#This Row],[store_no]],Stores[store_no],0))</f>
        <v>Kansas City</v>
      </c>
      <c r="H5922" t="str">
        <f>INDEX(Stores[location_state],MATCH(Sales[[#This Row],[store_no]],Stores[store_no],0))</f>
        <v>Missouri</v>
      </c>
      <c r="I5922">
        <f>INDEX(Stores[sqft],MATCH(Sales[[#This Row],[store_no]],Stores[store_no],0))</f>
        <v>92300</v>
      </c>
      <c r="J5922" s="4" t="str">
        <f>INDEX(Departments[dept_name],MATCH(Sales[[#This Row],[dept_no]],Departments[dept_no],0))</f>
        <v>Shoes</v>
      </c>
      <c r="K5922" s="4" t="str">
        <f>CONCATENATE(Sales[[#This Row],[region]],Sales[[#This Row],[storetype]])</f>
        <v>3B</v>
      </c>
      <c r="L5922" s="4">
        <f>INDEX(RegionStoreCount[Store Count],MATCH(Sales[[#This Row],[RegionStoretype]],RegionStoreCount[Region/Type],0))</f>
        <v>4</v>
      </c>
      <c r="M5922" s="4">
        <f>AND(Sales[[#This Row],[date]]&lt;=TY_YTDMax,Sales[[#This Row],[date]]&gt;=TY_YTDMin)*Sales[[#This Row],[sales]]</f>
        <v>95825.801800000001</v>
      </c>
      <c r="N5922" s="4">
        <f>AND(Sales[[#This Row],[date]]&lt;=LY_YTDMax,Sales[[#This Row],[date]]&gt;=LY_YTDMin)*Sales[[#This Row],[sales]]</f>
        <v>0</v>
      </c>
      <c r="O5922" s="4">
        <f>AND(Sales[[#This Row],[date]]&gt;=YoY_Min,Sales[[#This Row],[date]]&lt;=TY_YTDMax)*(Sales[[#This Row],[sales]]/Sales[[#This Row],[sqft]])</f>
        <v>1.0381993694474541</v>
      </c>
      <c r="P5922" s="4">
        <f>SUMIF(Sales[RegionStoretype],Sales[[#This Row],[RegionStoretype]],Sales[YoY_SSF])/Sales[[#This Row],[Region_TypeCount]]</f>
        <v>58.312187288105562</v>
      </c>
    </row>
    <row r="5923" spans="1:16" x14ac:dyDescent="0.25">
      <c r="A5923" s="1">
        <v>43147</v>
      </c>
      <c r="B5923">
        <v>26</v>
      </c>
      <c r="C5923">
        <v>4</v>
      </c>
      <c r="D5923">
        <v>92593.381399999998</v>
      </c>
      <c r="E5923">
        <f>INDEX(Stores[region],MATCH(Sales[[#This Row],[store_no]],Stores[store_no],0))</f>
        <v>2</v>
      </c>
      <c r="F5923" t="str">
        <f>INDEX(Stores[storetype],MATCH(Sales[[#This Row],[store_no]],Stores[store_no],0))</f>
        <v>A</v>
      </c>
      <c r="G5923" t="str">
        <f>INDEX(Stores[location_city],MATCH(Sales[[#This Row],[store_no]],Stores[store_no],0))</f>
        <v>Carmel</v>
      </c>
      <c r="H5923" t="str">
        <f>INDEX(Stores[location_state],MATCH(Sales[[#This Row],[store_no]],Stores[store_no],0))</f>
        <v>Indiana</v>
      </c>
      <c r="I5923">
        <f>INDEX(Stores[sqft],MATCH(Sales[[#This Row],[store_no]],Stores[store_no],0))</f>
        <v>198500</v>
      </c>
      <c r="J5923" s="4" t="str">
        <f>INDEX(Departments[dept_name],MATCH(Sales[[#This Row],[dept_no]],Departments[dept_no],0))</f>
        <v>Books</v>
      </c>
      <c r="K5923" s="4" t="str">
        <f>CONCATENATE(Sales[[#This Row],[region]],Sales[[#This Row],[storetype]])</f>
        <v>2A</v>
      </c>
      <c r="L5923" s="4">
        <f>INDEX(RegionStoreCount[Store Count],MATCH(Sales[[#This Row],[RegionStoretype]],RegionStoreCount[Region/Type],0))</f>
        <v>5</v>
      </c>
      <c r="M5923" s="4">
        <f>AND(Sales[[#This Row],[date]]&lt;=TY_YTDMax,Sales[[#This Row],[date]]&gt;=TY_YTDMin)*Sales[[#This Row],[sales]]</f>
        <v>92593.381399999998</v>
      </c>
      <c r="N5923" s="4">
        <f>AND(Sales[[#This Row],[date]]&lt;=LY_YTDMax,Sales[[#This Row],[date]]&gt;=LY_YTDMin)*Sales[[#This Row],[sales]]</f>
        <v>0</v>
      </c>
      <c r="O5923" s="4">
        <f>AND(Sales[[#This Row],[date]]&gt;=YoY_Min,Sales[[#This Row],[date]]&lt;=TY_YTDMax)*(Sales[[#This Row],[sales]]/Sales[[#This Row],[sqft]])</f>
        <v>0.46646539748110832</v>
      </c>
      <c r="P5923" s="4">
        <f>SUMIF(Sales[RegionStoretype],Sales[[#This Row],[RegionStoretype]],Sales[YoY_SSF])/Sales[[#This Row],[Region_TypeCount]]</f>
        <v>60.052789354368521</v>
      </c>
    </row>
    <row r="5924" spans="1:16" x14ac:dyDescent="0.25">
      <c r="A5924" s="1">
        <v>43147</v>
      </c>
      <c r="B5924">
        <v>26</v>
      </c>
      <c r="C5924">
        <v>5</v>
      </c>
      <c r="D5924">
        <v>94394.589799999987</v>
      </c>
      <c r="E5924">
        <f>INDEX(Stores[region],MATCH(Sales[[#This Row],[store_no]],Stores[store_no],0))</f>
        <v>2</v>
      </c>
      <c r="F5924" t="str">
        <f>INDEX(Stores[storetype],MATCH(Sales[[#This Row],[store_no]],Stores[store_no],0))</f>
        <v>A</v>
      </c>
      <c r="G5924" t="str">
        <f>INDEX(Stores[location_city],MATCH(Sales[[#This Row],[store_no]],Stores[store_no],0))</f>
        <v>Carmel</v>
      </c>
      <c r="H5924" t="str">
        <f>INDEX(Stores[location_state],MATCH(Sales[[#This Row],[store_no]],Stores[store_no],0))</f>
        <v>Indiana</v>
      </c>
      <c r="I5924">
        <f>INDEX(Stores[sqft],MATCH(Sales[[#This Row],[store_no]],Stores[store_no],0))</f>
        <v>198500</v>
      </c>
      <c r="J5924" s="4" t="str">
        <f>INDEX(Departments[dept_name],MATCH(Sales[[#This Row],[dept_no]],Departments[dept_no],0))</f>
        <v>Clothing</v>
      </c>
      <c r="K5924" s="4" t="str">
        <f>CONCATENATE(Sales[[#This Row],[region]],Sales[[#This Row],[storetype]])</f>
        <v>2A</v>
      </c>
      <c r="L5924" s="4">
        <f>INDEX(RegionStoreCount[Store Count],MATCH(Sales[[#This Row],[RegionStoretype]],RegionStoreCount[Region/Type],0))</f>
        <v>5</v>
      </c>
      <c r="M5924" s="4">
        <f>AND(Sales[[#This Row],[date]]&lt;=TY_YTDMax,Sales[[#This Row],[date]]&gt;=TY_YTDMin)*Sales[[#This Row],[sales]]</f>
        <v>94394.589799999987</v>
      </c>
      <c r="N5924" s="4">
        <f>AND(Sales[[#This Row],[date]]&lt;=LY_YTDMax,Sales[[#This Row],[date]]&gt;=LY_YTDMin)*Sales[[#This Row],[sales]]</f>
        <v>0</v>
      </c>
      <c r="O5924" s="4">
        <f>AND(Sales[[#This Row],[date]]&gt;=YoY_Min,Sales[[#This Row],[date]]&lt;=TY_YTDMax)*(Sales[[#This Row],[sales]]/Sales[[#This Row],[sqft]])</f>
        <v>0.47553949521410571</v>
      </c>
      <c r="P5924" s="4">
        <f>SUMIF(Sales[RegionStoretype],Sales[[#This Row],[RegionStoretype]],Sales[YoY_SSF])/Sales[[#This Row],[Region_TypeCount]]</f>
        <v>60.052789354368521</v>
      </c>
    </row>
    <row r="5925" spans="1:16" x14ac:dyDescent="0.25">
      <c r="A5925" s="1">
        <v>43147</v>
      </c>
      <c r="B5925">
        <v>26</v>
      </c>
      <c r="C5925">
        <v>12</v>
      </c>
      <c r="D5925">
        <v>66808.823199999999</v>
      </c>
      <c r="E5925">
        <f>INDEX(Stores[region],MATCH(Sales[[#This Row],[store_no]],Stores[store_no],0))</f>
        <v>2</v>
      </c>
      <c r="F5925" t="str">
        <f>INDEX(Stores[storetype],MATCH(Sales[[#This Row],[store_no]],Stores[store_no],0))</f>
        <v>A</v>
      </c>
      <c r="G5925" t="str">
        <f>INDEX(Stores[location_city],MATCH(Sales[[#This Row],[store_no]],Stores[store_no],0))</f>
        <v>Carmel</v>
      </c>
      <c r="H5925" t="str">
        <f>INDEX(Stores[location_state],MATCH(Sales[[#This Row],[store_no]],Stores[store_no],0))</f>
        <v>Indiana</v>
      </c>
      <c r="I5925">
        <f>INDEX(Stores[sqft],MATCH(Sales[[#This Row],[store_no]],Stores[store_no],0))</f>
        <v>198500</v>
      </c>
      <c r="J5925" s="4" t="str">
        <f>INDEX(Departments[dept_name],MATCH(Sales[[#This Row],[dept_no]],Departments[dept_no],0))</f>
        <v>Jewelery</v>
      </c>
      <c r="K5925" s="4" t="str">
        <f>CONCATENATE(Sales[[#This Row],[region]],Sales[[#This Row],[storetype]])</f>
        <v>2A</v>
      </c>
      <c r="L5925" s="4">
        <f>INDEX(RegionStoreCount[Store Count],MATCH(Sales[[#This Row],[RegionStoretype]],RegionStoreCount[Region/Type],0))</f>
        <v>5</v>
      </c>
      <c r="M5925" s="4">
        <f>AND(Sales[[#This Row],[date]]&lt;=TY_YTDMax,Sales[[#This Row],[date]]&gt;=TY_YTDMin)*Sales[[#This Row],[sales]]</f>
        <v>66808.823199999999</v>
      </c>
      <c r="N5925" s="4">
        <f>AND(Sales[[#This Row],[date]]&lt;=LY_YTDMax,Sales[[#This Row],[date]]&gt;=LY_YTDMin)*Sales[[#This Row],[sales]]</f>
        <v>0</v>
      </c>
      <c r="O5925" s="4">
        <f>AND(Sales[[#This Row],[date]]&gt;=YoY_Min,Sales[[#This Row],[date]]&lt;=TY_YTDMax)*(Sales[[#This Row],[sales]]/Sales[[#This Row],[sqft]])</f>
        <v>0.3365683788413098</v>
      </c>
      <c r="P5925" s="4">
        <f>SUMIF(Sales[RegionStoretype],Sales[[#This Row],[RegionStoretype]],Sales[YoY_SSF])/Sales[[#This Row],[Region_TypeCount]]</f>
        <v>60.052789354368521</v>
      </c>
    </row>
    <row r="5926" spans="1:16" x14ac:dyDescent="0.25">
      <c r="A5926" s="1">
        <v>43147</v>
      </c>
      <c r="B5926">
        <v>26</v>
      </c>
      <c r="C5926">
        <v>16</v>
      </c>
      <c r="D5926">
        <v>8533.5912000000008</v>
      </c>
      <c r="E5926">
        <f>INDEX(Stores[region],MATCH(Sales[[#This Row],[store_no]],Stores[store_no],0))</f>
        <v>2</v>
      </c>
      <c r="F5926" t="str">
        <f>INDEX(Stores[storetype],MATCH(Sales[[#This Row],[store_no]],Stores[store_no],0))</f>
        <v>A</v>
      </c>
      <c r="G5926" t="str">
        <f>INDEX(Stores[location_city],MATCH(Sales[[#This Row],[store_no]],Stores[store_no],0))</f>
        <v>Carmel</v>
      </c>
      <c r="H5926" t="str">
        <f>INDEX(Stores[location_state],MATCH(Sales[[#This Row],[store_no]],Stores[store_no],0))</f>
        <v>Indiana</v>
      </c>
      <c r="I5926">
        <f>INDEX(Stores[sqft],MATCH(Sales[[#This Row],[store_no]],Stores[store_no],0))</f>
        <v>198500</v>
      </c>
      <c r="J5926" s="4" t="str">
        <f>INDEX(Departments[dept_name],MATCH(Sales[[#This Row],[dept_no]],Departments[dept_no],0))</f>
        <v>Outdoors</v>
      </c>
      <c r="K5926" s="4" t="str">
        <f>CONCATENATE(Sales[[#This Row],[region]],Sales[[#This Row],[storetype]])</f>
        <v>2A</v>
      </c>
      <c r="L5926" s="4">
        <f>INDEX(RegionStoreCount[Store Count],MATCH(Sales[[#This Row],[RegionStoretype]],RegionStoreCount[Region/Type],0))</f>
        <v>5</v>
      </c>
      <c r="M5926" s="4">
        <f>AND(Sales[[#This Row],[date]]&lt;=TY_YTDMax,Sales[[#This Row],[date]]&gt;=TY_YTDMin)*Sales[[#This Row],[sales]]</f>
        <v>8533.5912000000008</v>
      </c>
      <c r="N5926" s="4">
        <f>AND(Sales[[#This Row],[date]]&lt;=LY_YTDMax,Sales[[#This Row],[date]]&gt;=LY_YTDMin)*Sales[[#This Row],[sales]]</f>
        <v>0</v>
      </c>
      <c r="O5926" s="4">
        <f>AND(Sales[[#This Row],[date]]&gt;=YoY_Min,Sales[[#This Row],[date]]&lt;=TY_YTDMax)*(Sales[[#This Row],[sales]]/Sales[[#This Row],[sqft]])</f>
        <v>4.2990383879093201E-2</v>
      </c>
      <c r="P5926" s="4">
        <f>SUMIF(Sales[RegionStoretype],Sales[[#This Row],[RegionStoretype]],Sales[YoY_SSF])/Sales[[#This Row],[Region_TypeCount]]</f>
        <v>60.052789354368521</v>
      </c>
    </row>
    <row r="5927" spans="1:16" x14ac:dyDescent="0.25">
      <c r="A5927" s="1">
        <v>43147</v>
      </c>
      <c r="B5927">
        <v>27</v>
      </c>
      <c r="C5927">
        <v>11</v>
      </c>
      <c r="D5927">
        <v>134158.82279999999</v>
      </c>
      <c r="E5927">
        <f>INDEX(Stores[region],MATCH(Sales[[#This Row],[store_no]],Stores[store_no],0))</f>
        <v>3</v>
      </c>
      <c r="F5927" t="str">
        <f>INDEX(Stores[storetype],MATCH(Sales[[#This Row],[store_no]],Stores[store_no],0))</f>
        <v>A</v>
      </c>
      <c r="G5927" t="str">
        <f>INDEX(Stores[location_city],MATCH(Sales[[#This Row],[store_no]],Stores[store_no],0))</f>
        <v>Springfield</v>
      </c>
      <c r="H5927" t="str">
        <f>INDEX(Stores[location_state],MATCH(Sales[[#This Row],[store_no]],Stores[store_no],0))</f>
        <v>Missouri</v>
      </c>
      <c r="I5927">
        <f>INDEX(Stores[sqft],MATCH(Sales[[#This Row],[store_no]],Stores[store_no],0))</f>
        <v>158200</v>
      </c>
      <c r="J5927" s="4" t="str">
        <f>INDEX(Departments[dept_name],MATCH(Sales[[#This Row],[dept_no]],Departments[dept_no],0))</f>
        <v>Home</v>
      </c>
      <c r="K5927" s="4" t="str">
        <f>CONCATENATE(Sales[[#This Row],[region]],Sales[[#This Row],[storetype]])</f>
        <v>3A</v>
      </c>
      <c r="L5927" s="4">
        <f>INDEX(RegionStoreCount[Store Count],MATCH(Sales[[#This Row],[RegionStoretype]],RegionStoreCount[Region/Type],0))</f>
        <v>9</v>
      </c>
      <c r="M5927" s="4">
        <f>AND(Sales[[#This Row],[date]]&lt;=TY_YTDMax,Sales[[#This Row],[date]]&gt;=TY_YTDMin)*Sales[[#This Row],[sales]]</f>
        <v>134158.82279999999</v>
      </c>
      <c r="N5927" s="4">
        <f>AND(Sales[[#This Row],[date]]&lt;=LY_YTDMax,Sales[[#This Row],[date]]&gt;=LY_YTDMin)*Sales[[#This Row],[sales]]</f>
        <v>0</v>
      </c>
      <c r="O5927" s="4">
        <f>AND(Sales[[#This Row],[date]]&gt;=YoY_Min,Sales[[#This Row],[date]]&lt;=TY_YTDMax)*(Sales[[#This Row],[sales]]/Sales[[#This Row],[sqft]])</f>
        <v>0.84803301390644747</v>
      </c>
      <c r="P5927" s="4">
        <f>SUMIF(Sales[RegionStoretype],Sales[[#This Row],[RegionStoretype]],Sales[YoY_SSF])/Sales[[#This Row],[Region_TypeCount]]</f>
        <v>53.603836561720975</v>
      </c>
    </row>
    <row r="5928" spans="1:16" x14ac:dyDescent="0.25">
      <c r="A5928" s="1">
        <v>43147</v>
      </c>
      <c r="B5928">
        <v>28</v>
      </c>
      <c r="C5928">
        <v>3</v>
      </c>
      <c r="D5928">
        <v>447403.99540000001</v>
      </c>
      <c r="E5928">
        <f>INDEX(Stores[region],MATCH(Sales[[#This Row],[store_no]],Stores[store_no],0))</f>
        <v>2</v>
      </c>
      <c r="F5928" t="str">
        <f>INDEX(Stores[storetype],MATCH(Sales[[#This Row],[store_no]],Stores[store_no],0))</f>
        <v>A</v>
      </c>
      <c r="G5928" t="str">
        <f>INDEX(Stores[location_city],MATCH(Sales[[#This Row],[store_no]],Stores[store_no],0))</f>
        <v>Milwaukee</v>
      </c>
      <c r="H5928" t="str">
        <f>INDEX(Stores[location_state],MATCH(Sales[[#This Row],[store_no]],Stores[store_no],0))</f>
        <v>Wisconsin</v>
      </c>
      <c r="I5928">
        <f>INDEX(Stores[sqft],MATCH(Sales[[#This Row],[store_no]],Stores[store_no],0))</f>
        <v>203800</v>
      </c>
      <c r="J5928" s="4" t="str">
        <f>INDEX(Departments[dept_name],MATCH(Sales[[#This Row],[dept_no]],Departments[dept_no],0))</f>
        <v>Beauty</v>
      </c>
      <c r="K5928" s="4" t="str">
        <f>CONCATENATE(Sales[[#This Row],[region]],Sales[[#This Row],[storetype]])</f>
        <v>2A</v>
      </c>
      <c r="L5928" s="4">
        <f>INDEX(RegionStoreCount[Store Count],MATCH(Sales[[#This Row],[RegionStoretype]],RegionStoreCount[Region/Type],0))</f>
        <v>5</v>
      </c>
      <c r="M5928" s="4">
        <f>AND(Sales[[#This Row],[date]]&lt;=TY_YTDMax,Sales[[#This Row],[date]]&gt;=TY_YTDMin)*Sales[[#This Row],[sales]]</f>
        <v>447403.99540000001</v>
      </c>
      <c r="N5928" s="4">
        <f>AND(Sales[[#This Row],[date]]&lt;=LY_YTDMax,Sales[[#This Row],[date]]&gt;=LY_YTDMin)*Sales[[#This Row],[sales]]</f>
        <v>0</v>
      </c>
      <c r="O5928" s="4">
        <f>AND(Sales[[#This Row],[date]]&gt;=YoY_Min,Sales[[#This Row],[date]]&lt;=TY_YTDMax)*(Sales[[#This Row],[sales]]/Sales[[#This Row],[sqft]])</f>
        <v>2.1953091040235524</v>
      </c>
      <c r="P5928" s="4">
        <f>SUMIF(Sales[RegionStoretype],Sales[[#This Row],[RegionStoretype]],Sales[YoY_SSF])/Sales[[#This Row],[Region_TypeCount]]</f>
        <v>60.052789354368521</v>
      </c>
    </row>
    <row r="5929" spans="1:16" x14ac:dyDescent="0.25">
      <c r="A5929" s="1">
        <v>43147</v>
      </c>
      <c r="B5929">
        <v>28</v>
      </c>
      <c r="C5929">
        <v>10</v>
      </c>
      <c r="D5929">
        <v>54500.860399999998</v>
      </c>
      <c r="E5929">
        <f>INDEX(Stores[region],MATCH(Sales[[#This Row],[store_no]],Stores[store_no],0))</f>
        <v>2</v>
      </c>
      <c r="F5929" t="str">
        <f>INDEX(Stores[storetype],MATCH(Sales[[#This Row],[store_no]],Stores[store_no],0))</f>
        <v>A</v>
      </c>
      <c r="G5929" t="str">
        <f>INDEX(Stores[location_city],MATCH(Sales[[#This Row],[store_no]],Stores[store_no],0))</f>
        <v>Milwaukee</v>
      </c>
      <c r="H5929" t="str">
        <f>INDEX(Stores[location_state],MATCH(Sales[[#This Row],[store_no]],Stores[store_no],0))</f>
        <v>Wisconsin</v>
      </c>
      <c r="I5929">
        <f>INDEX(Stores[sqft],MATCH(Sales[[#This Row],[store_no]],Stores[store_no],0))</f>
        <v>203800</v>
      </c>
      <c r="J5929" s="4" t="str">
        <f>INDEX(Departments[dept_name],MATCH(Sales[[#This Row],[dept_no]],Departments[dept_no],0))</f>
        <v>Health</v>
      </c>
      <c r="K5929" s="4" t="str">
        <f>CONCATENATE(Sales[[#This Row],[region]],Sales[[#This Row],[storetype]])</f>
        <v>2A</v>
      </c>
      <c r="L5929" s="4">
        <f>INDEX(RegionStoreCount[Store Count],MATCH(Sales[[#This Row],[RegionStoretype]],RegionStoreCount[Region/Type],0))</f>
        <v>5</v>
      </c>
      <c r="M5929" s="4">
        <f>AND(Sales[[#This Row],[date]]&lt;=TY_YTDMax,Sales[[#This Row],[date]]&gt;=TY_YTDMin)*Sales[[#This Row],[sales]]</f>
        <v>54500.860399999998</v>
      </c>
      <c r="N5929" s="4">
        <f>AND(Sales[[#This Row],[date]]&lt;=LY_YTDMax,Sales[[#This Row],[date]]&gt;=LY_YTDMin)*Sales[[#This Row],[sales]]</f>
        <v>0</v>
      </c>
      <c r="O5929" s="4">
        <f>AND(Sales[[#This Row],[date]]&gt;=YoY_Min,Sales[[#This Row],[date]]&lt;=TY_YTDMax)*(Sales[[#This Row],[sales]]/Sales[[#This Row],[sqft]])</f>
        <v>0.26742326005888123</v>
      </c>
      <c r="P5929" s="4">
        <f>SUMIF(Sales[RegionStoretype],Sales[[#This Row],[RegionStoretype]],Sales[YoY_SSF])/Sales[[#This Row],[Region_TypeCount]]</f>
        <v>60.052789354368521</v>
      </c>
    </row>
    <row r="5930" spans="1:16" x14ac:dyDescent="0.25">
      <c r="A5930" s="1">
        <v>43147</v>
      </c>
      <c r="B5930">
        <v>28</v>
      </c>
      <c r="C5930">
        <v>14</v>
      </c>
      <c r="D5930">
        <v>114314.62980000001</v>
      </c>
      <c r="E5930">
        <f>INDEX(Stores[region],MATCH(Sales[[#This Row],[store_no]],Stores[store_no],0))</f>
        <v>2</v>
      </c>
      <c r="F5930" t="str">
        <f>INDEX(Stores[storetype],MATCH(Sales[[#This Row],[store_no]],Stores[store_no],0))</f>
        <v>A</v>
      </c>
      <c r="G5930" t="str">
        <f>INDEX(Stores[location_city],MATCH(Sales[[#This Row],[store_no]],Stores[store_no],0))</f>
        <v>Milwaukee</v>
      </c>
      <c r="H5930" t="str">
        <f>INDEX(Stores[location_state],MATCH(Sales[[#This Row],[store_no]],Stores[store_no],0))</f>
        <v>Wisconsin</v>
      </c>
      <c r="I5930">
        <f>INDEX(Stores[sqft],MATCH(Sales[[#This Row],[store_no]],Stores[store_no],0))</f>
        <v>203800</v>
      </c>
      <c r="J5930" s="4" t="str">
        <f>INDEX(Departments[dept_name],MATCH(Sales[[#This Row],[dept_no]],Departments[dept_no],0))</f>
        <v>Movies</v>
      </c>
      <c r="K5930" s="4" t="str">
        <f>CONCATENATE(Sales[[#This Row],[region]],Sales[[#This Row],[storetype]])</f>
        <v>2A</v>
      </c>
      <c r="L5930" s="4">
        <f>INDEX(RegionStoreCount[Store Count],MATCH(Sales[[#This Row],[RegionStoretype]],RegionStoreCount[Region/Type],0))</f>
        <v>5</v>
      </c>
      <c r="M5930" s="4">
        <f>AND(Sales[[#This Row],[date]]&lt;=TY_YTDMax,Sales[[#This Row],[date]]&gt;=TY_YTDMin)*Sales[[#This Row],[sales]]</f>
        <v>114314.62980000001</v>
      </c>
      <c r="N5930" s="4">
        <f>AND(Sales[[#This Row],[date]]&lt;=LY_YTDMax,Sales[[#This Row],[date]]&gt;=LY_YTDMin)*Sales[[#This Row],[sales]]</f>
        <v>0</v>
      </c>
      <c r="O5930" s="4">
        <f>AND(Sales[[#This Row],[date]]&gt;=YoY_Min,Sales[[#This Row],[date]]&lt;=TY_YTDMax)*(Sales[[#This Row],[sales]]/Sales[[#This Row],[sqft]])</f>
        <v>0.56091574975466152</v>
      </c>
      <c r="P5930" s="4">
        <f>SUMIF(Sales[RegionStoretype],Sales[[#This Row],[RegionStoretype]],Sales[YoY_SSF])/Sales[[#This Row],[Region_TypeCount]]</f>
        <v>60.052789354368521</v>
      </c>
    </row>
    <row r="5931" spans="1:16" x14ac:dyDescent="0.25">
      <c r="A5931" s="1">
        <v>43147</v>
      </c>
      <c r="B5931">
        <v>28</v>
      </c>
      <c r="C5931">
        <v>19</v>
      </c>
      <c r="D5931">
        <v>59142.316200000001</v>
      </c>
      <c r="E5931">
        <f>INDEX(Stores[region],MATCH(Sales[[#This Row],[store_no]],Stores[store_no],0))</f>
        <v>2</v>
      </c>
      <c r="F5931" t="str">
        <f>INDEX(Stores[storetype],MATCH(Sales[[#This Row],[store_no]],Stores[store_no],0))</f>
        <v>A</v>
      </c>
      <c r="G5931" t="str">
        <f>INDEX(Stores[location_city],MATCH(Sales[[#This Row],[store_no]],Stores[store_no],0))</f>
        <v>Milwaukee</v>
      </c>
      <c r="H5931" t="str">
        <f>INDEX(Stores[location_state],MATCH(Sales[[#This Row],[store_no]],Stores[store_no],0))</f>
        <v>Wisconsin</v>
      </c>
      <c r="I5931">
        <f>INDEX(Stores[sqft],MATCH(Sales[[#This Row],[store_no]],Stores[store_no],0))</f>
        <v>203800</v>
      </c>
      <c r="J5931" s="4" t="str">
        <f>INDEX(Departments[dept_name],MATCH(Sales[[#This Row],[dept_no]],Departments[dept_no],0))</f>
        <v>Tools</v>
      </c>
      <c r="K5931" s="4" t="str">
        <f>CONCATENATE(Sales[[#This Row],[region]],Sales[[#This Row],[storetype]])</f>
        <v>2A</v>
      </c>
      <c r="L5931" s="4">
        <f>INDEX(RegionStoreCount[Store Count],MATCH(Sales[[#This Row],[RegionStoretype]],RegionStoreCount[Region/Type],0))</f>
        <v>5</v>
      </c>
      <c r="M5931" s="4">
        <f>AND(Sales[[#This Row],[date]]&lt;=TY_YTDMax,Sales[[#This Row],[date]]&gt;=TY_YTDMin)*Sales[[#This Row],[sales]]</f>
        <v>59142.316200000001</v>
      </c>
      <c r="N5931" s="4">
        <f>AND(Sales[[#This Row],[date]]&lt;=LY_YTDMax,Sales[[#This Row],[date]]&gt;=LY_YTDMin)*Sales[[#This Row],[sales]]</f>
        <v>0</v>
      </c>
      <c r="O5931" s="4">
        <f>AND(Sales[[#This Row],[date]]&gt;=YoY_Min,Sales[[#This Row],[date]]&lt;=TY_YTDMax)*(Sales[[#This Row],[sales]]/Sales[[#This Row],[sqft]])</f>
        <v>0.29019782237487735</v>
      </c>
      <c r="P5931" s="4">
        <f>SUMIF(Sales[RegionStoretype],Sales[[#This Row],[RegionStoretype]],Sales[YoY_SSF])/Sales[[#This Row],[Region_TypeCount]]</f>
        <v>60.052789354368521</v>
      </c>
    </row>
    <row r="5932" spans="1:16" x14ac:dyDescent="0.25">
      <c r="A5932" s="1">
        <v>43147</v>
      </c>
      <c r="B5932">
        <v>28</v>
      </c>
      <c r="C5932">
        <v>20</v>
      </c>
      <c r="D5932">
        <v>220468.1832</v>
      </c>
      <c r="E5932">
        <f>INDEX(Stores[region],MATCH(Sales[[#This Row],[store_no]],Stores[store_no],0))</f>
        <v>2</v>
      </c>
      <c r="F5932" t="str">
        <f>INDEX(Stores[storetype],MATCH(Sales[[#This Row],[store_no]],Stores[store_no],0))</f>
        <v>A</v>
      </c>
      <c r="G5932" t="str">
        <f>INDEX(Stores[location_city],MATCH(Sales[[#This Row],[store_no]],Stores[store_no],0))</f>
        <v>Milwaukee</v>
      </c>
      <c r="H5932" t="str">
        <f>INDEX(Stores[location_state],MATCH(Sales[[#This Row],[store_no]],Stores[store_no],0))</f>
        <v>Wisconsin</v>
      </c>
      <c r="I5932">
        <f>INDEX(Stores[sqft],MATCH(Sales[[#This Row],[store_no]],Stores[store_no],0))</f>
        <v>203800</v>
      </c>
      <c r="J5932" s="4" t="str">
        <f>INDEX(Departments[dept_name],MATCH(Sales[[#This Row],[dept_no]],Departments[dept_no],0))</f>
        <v>Toys</v>
      </c>
      <c r="K5932" s="4" t="str">
        <f>CONCATENATE(Sales[[#This Row],[region]],Sales[[#This Row],[storetype]])</f>
        <v>2A</v>
      </c>
      <c r="L5932" s="4">
        <f>INDEX(RegionStoreCount[Store Count],MATCH(Sales[[#This Row],[RegionStoretype]],RegionStoreCount[Region/Type],0))</f>
        <v>5</v>
      </c>
      <c r="M5932" s="4">
        <f>AND(Sales[[#This Row],[date]]&lt;=TY_YTDMax,Sales[[#This Row],[date]]&gt;=TY_YTDMin)*Sales[[#This Row],[sales]]</f>
        <v>220468.1832</v>
      </c>
      <c r="N5932" s="4">
        <f>AND(Sales[[#This Row],[date]]&lt;=LY_YTDMax,Sales[[#This Row],[date]]&gt;=LY_YTDMin)*Sales[[#This Row],[sales]]</f>
        <v>0</v>
      </c>
      <c r="O5932" s="4">
        <f>AND(Sales[[#This Row],[date]]&gt;=YoY_Min,Sales[[#This Row],[date]]&lt;=TY_YTDMax)*(Sales[[#This Row],[sales]]/Sales[[#This Row],[sqft]])</f>
        <v>1.081786963689892</v>
      </c>
      <c r="P5932" s="4">
        <f>SUMIF(Sales[RegionStoretype],Sales[[#This Row],[RegionStoretype]],Sales[YoY_SSF])/Sales[[#This Row],[Region_TypeCount]]</f>
        <v>60.052789354368521</v>
      </c>
    </row>
    <row r="5933" spans="1:16" x14ac:dyDescent="0.25">
      <c r="A5933" s="1">
        <v>43147</v>
      </c>
      <c r="B5933">
        <v>29</v>
      </c>
      <c r="C5933">
        <v>7</v>
      </c>
      <c r="D5933">
        <v>58017.700400000002</v>
      </c>
      <c r="E5933">
        <f>INDEX(Stores[region],MATCH(Sales[[#This Row],[store_no]],Stores[store_no],0))</f>
        <v>1</v>
      </c>
      <c r="F5933" t="str">
        <f>INDEX(Stores[storetype],MATCH(Sales[[#This Row],[store_no]],Stores[store_no],0))</f>
        <v>B</v>
      </c>
      <c r="G5933" t="str">
        <f>INDEX(Stores[location_city],MATCH(Sales[[#This Row],[store_no]],Stores[store_no],0))</f>
        <v>Grand Rapids</v>
      </c>
      <c r="H5933" t="str">
        <f>INDEX(Stores[location_state],MATCH(Sales[[#This Row],[store_no]],Stores[store_no],0))</f>
        <v>Michigan</v>
      </c>
      <c r="I5933">
        <f>INDEX(Stores[sqft],MATCH(Sales[[#This Row],[store_no]],Stores[store_no],0))</f>
        <v>148300</v>
      </c>
      <c r="J5933" s="4" t="str">
        <f>INDEX(Departments[dept_name],MATCH(Sales[[#This Row],[dept_no]],Departments[dept_no],0))</f>
        <v>Electronics</v>
      </c>
      <c r="K5933" s="4" t="str">
        <f>CONCATENATE(Sales[[#This Row],[region]],Sales[[#This Row],[storetype]])</f>
        <v>1B</v>
      </c>
      <c r="L5933" s="4">
        <f>INDEX(RegionStoreCount[Store Count],MATCH(Sales[[#This Row],[RegionStoretype]],RegionStoreCount[Region/Type],0))</f>
        <v>5</v>
      </c>
      <c r="M5933" s="4">
        <f>AND(Sales[[#This Row],[date]]&lt;=TY_YTDMax,Sales[[#This Row],[date]]&gt;=TY_YTDMin)*Sales[[#This Row],[sales]]</f>
        <v>58017.700400000002</v>
      </c>
      <c r="N5933" s="4">
        <f>AND(Sales[[#This Row],[date]]&lt;=LY_YTDMax,Sales[[#This Row],[date]]&gt;=LY_YTDMin)*Sales[[#This Row],[sales]]</f>
        <v>0</v>
      </c>
      <c r="O5933" s="4">
        <f>AND(Sales[[#This Row],[date]]&gt;=YoY_Min,Sales[[#This Row],[date]]&lt;=TY_YTDMax)*(Sales[[#This Row],[sales]]/Sales[[#This Row],[sqft]])</f>
        <v>0.39121847875927174</v>
      </c>
      <c r="P5933" s="4">
        <f>SUMIF(Sales[RegionStoretype],Sales[[#This Row],[RegionStoretype]],Sales[YoY_SSF])/Sales[[#This Row],[Region_TypeCount]]</f>
        <v>68.518982968140051</v>
      </c>
    </row>
    <row r="5934" spans="1:16" x14ac:dyDescent="0.25">
      <c r="A5934" s="1">
        <v>43147</v>
      </c>
      <c r="B5934">
        <v>29</v>
      </c>
      <c r="C5934">
        <v>12</v>
      </c>
      <c r="D5934">
        <v>46685.532699999989</v>
      </c>
      <c r="E5934">
        <f>INDEX(Stores[region],MATCH(Sales[[#This Row],[store_no]],Stores[store_no],0))</f>
        <v>1</v>
      </c>
      <c r="F5934" t="str">
        <f>INDEX(Stores[storetype],MATCH(Sales[[#This Row],[store_no]],Stores[store_no],0))</f>
        <v>B</v>
      </c>
      <c r="G5934" t="str">
        <f>INDEX(Stores[location_city],MATCH(Sales[[#This Row],[store_no]],Stores[store_no],0))</f>
        <v>Grand Rapids</v>
      </c>
      <c r="H5934" t="str">
        <f>INDEX(Stores[location_state],MATCH(Sales[[#This Row],[store_no]],Stores[store_no],0))</f>
        <v>Michigan</v>
      </c>
      <c r="I5934">
        <f>INDEX(Stores[sqft],MATCH(Sales[[#This Row],[store_no]],Stores[store_no],0))</f>
        <v>148300</v>
      </c>
      <c r="J5934" s="4" t="str">
        <f>INDEX(Departments[dept_name],MATCH(Sales[[#This Row],[dept_no]],Departments[dept_no],0))</f>
        <v>Jewelery</v>
      </c>
      <c r="K5934" s="4" t="str">
        <f>CONCATENATE(Sales[[#This Row],[region]],Sales[[#This Row],[storetype]])</f>
        <v>1B</v>
      </c>
      <c r="L5934" s="4">
        <f>INDEX(RegionStoreCount[Store Count],MATCH(Sales[[#This Row],[RegionStoretype]],RegionStoreCount[Region/Type],0))</f>
        <v>5</v>
      </c>
      <c r="M5934" s="4">
        <f>AND(Sales[[#This Row],[date]]&lt;=TY_YTDMax,Sales[[#This Row],[date]]&gt;=TY_YTDMin)*Sales[[#This Row],[sales]]</f>
        <v>46685.532699999989</v>
      </c>
      <c r="N5934" s="4">
        <f>AND(Sales[[#This Row],[date]]&lt;=LY_YTDMax,Sales[[#This Row],[date]]&gt;=LY_YTDMin)*Sales[[#This Row],[sales]]</f>
        <v>0</v>
      </c>
      <c r="O5934" s="4">
        <f>AND(Sales[[#This Row],[date]]&gt;=YoY_Min,Sales[[#This Row],[date]]&lt;=TY_YTDMax)*(Sales[[#This Row],[sales]]/Sales[[#This Row],[sqft]])</f>
        <v>0.3148046709372892</v>
      </c>
      <c r="P5934" s="4">
        <f>SUMIF(Sales[RegionStoretype],Sales[[#This Row],[RegionStoretype]],Sales[YoY_SSF])/Sales[[#This Row],[Region_TypeCount]]</f>
        <v>68.518982968140051</v>
      </c>
    </row>
    <row r="5935" spans="1:16" x14ac:dyDescent="0.25">
      <c r="A5935" s="1">
        <v>43147</v>
      </c>
      <c r="B5935">
        <v>29</v>
      </c>
      <c r="C5935">
        <v>15</v>
      </c>
      <c r="D5935">
        <v>131499.38139999998</v>
      </c>
      <c r="E5935">
        <f>INDEX(Stores[region],MATCH(Sales[[#This Row],[store_no]],Stores[store_no],0))</f>
        <v>1</v>
      </c>
      <c r="F5935" t="str">
        <f>INDEX(Stores[storetype],MATCH(Sales[[#This Row],[store_no]],Stores[store_no],0))</f>
        <v>B</v>
      </c>
      <c r="G5935" t="str">
        <f>INDEX(Stores[location_city],MATCH(Sales[[#This Row],[store_no]],Stores[store_no],0))</f>
        <v>Grand Rapids</v>
      </c>
      <c r="H5935" t="str">
        <f>INDEX(Stores[location_state],MATCH(Sales[[#This Row],[store_no]],Stores[store_no],0))</f>
        <v>Michigan</v>
      </c>
      <c r="I5935">
        <f>INDEX(Stores[sqft],MATCH(Sales[[#This Row],[store_no]],Stores[store_no],0))</f>
        <v>148300</v>
      </c>
      <c r="J5935" s="4" t="str">
        <f>INDEX(Departments[dept_name],MATCH(Sales[[#This Row],[dept_no]],Departments[dept_no],0))</f>
        <v>Music</v>
      </c>
      <c r="K5935" s="4" t="str">
        <f>CONCATENATE(Sales[[#This Row],[region]],Sales[[#This Row],[storetype]])</f>
        <v>1B</v>
      </c>
      <c r="L5935" s="4">
        <f>INDEX(RegionStoreCount[Store Count],MATCH(Sales[[#This Row],[RegionStoretype]],RegionStoreCount[Region/Type],0))</f>
        <v>5</v>
      </c>
      <c r="M5935" s="4">
        <f>AND(Sales[[#This Row],[date]]&lt;=TY_YTDMax,Sales[[#This Row],[date]]&gt;=TY_YTDMin)*Sales[[#This Row],[sales]]</f>
        <v>131499.38139999998</v>
      </c>
      <c r="N5935" s="4">
        <f>AND(Sales[[#This Row],[date]]&lt;=LY_YTDMax,Sales[[#This Row],[date]]&gt;=LY_YTDMin)*Sales[[#This Row],[sales]]</f>
        <v>0</v>
      </c>
      <c r="O5935" s="4">
        <f>AND(Sales[[#This Row],[date]]&gt;=YoY_Min,Sales[[#This Row],[date]]&lt;=TY_YTDMax)*(Sales[[#This Row],[sales]]/Sales[[#This Row],[sqft]])</f>
        <v>0.88671194470667558</v>
      </c>
      <c r="P5935" s="4">
        <f>SUMIF(Sales[RegionStoretype],Sales[[#This Row],[RegionStoretype]],Sales[YoY_SSF])/Sales[[#This Row],[Region_TypeCount]]</f>
        <v>68.518982968140051</v>
      </c>
    </row>
    <row r="5936" spans="1:16" x14ac:dyDescent="0.25">
      <c r="A5936" s="1">
        <v>43147</v>
      </c>
      <c r="B5936">
        <v>30</v>
      </c>
      <c r="C5936">
        <v>17</v>
      </c>
      <c r="D5936">
        <v>31056.871099999997</v>
      </c>
      <c r="E5936">
        <f>INDEX(Stores[region],MATCH(Sales[[#This Row],[store_no]],Stores[store_no],0))</f>
        <v>1</v>
      </c>
      <c r="F5936" t="str">
        <f>INDEX(Stores[storetype],MATCH(Sales[[#This Row],[store_no]],Stores[store_no],0))</f>
        <v>C</v>
      </c>
      <c r="G5936" t="str">
        <f>INDEX(Stores[location_city],MATCH(Sales[[#This Row],[store_no]],Stores[store_no],0))</f>
        <v>Dayton</v>
      </c>
      <c r="H5936" t="str">
        <f>INDEX(Stores[location_state],MATCH(Sales[[#This Row],[store_no]],Stores[store_no],0))</f>
        <v>Ohio</v>
      </c>
      <c r="I5936">
        <f>INDEX(Stores[sqft],MATCH(Sales[[#This Row],[store_no]],Stores[store_no],0))</f>
        <v>90000</v>
      </c>
      <c r="J5936" s="4" t="str">
        <f>INDEX(Departments[dept_name],MATCH(Sales[[#This Row],[dept_no]],Departments[dept_no],0))</f>
        <v>Shoes</v>
      </c>
      <c r="K5936" s="4" t="str">
        <f>CONCATENATE(Sales[[#This Row],[region]],Sales[[#This Row],[storetype]])</f>
        <v>1C</v>
      </c>
      <c r="L5936" s="4">
        <f>INDEX(RegionStoreCount[Store Count],MATCH(Sales[[#This Row],[RegionStoretype]],RegionStoreCount[Region/Type],0))</f>
        <v>1</v>
      </c>
      <c r="M5936" s="4">
        <f>AND(Sales[[#This Row],[date]]&lt;=TY_YTDMax,Sales[[#This Row],[date]]&gt;=TY_YTDMin)*Sales[[#This Row],[sales]]</f>
        <v>31056.871099999997</v>
      </c>
      <c r="N5936" s="4">
        <f>AND(Sales[[#This Row],[date]]&lt;=LY_YTDMax,Sales[[#This Row],[date]]&gt;=LY_YTDMin)*Sales[[#This Row],[sales]]</f>
        <v>0</v>
      </c>
      <c r="O5936" s="4">
        <f>AND(Sales[[#This Row],[date]]&gt;=YoY_Min,Sales[[#This Row],[date]]&lt;=TY_YTDMax)*(Sales[[#This Row],[sales]]/Sales[[#This Row],[sqft]])</f>
        <v>0.3450763455555555</v>
      </c>
      <c r="P5936" s="4">
        <f>SUMIF(Sales[RegionStoretype],Sales[[#This Row],[RegionStoretype]],Sales[YoY_SSF])/Sales[[#This Row],[Region_TypeCount]]</f>
        <v>65.329042605555529</v>
      </c>
    </row>
    <row r="5937" spans="1:16" x14ac:dyDescent="0.25">
      <c r="A5937" s="1">
        <v>43147</v>
      </c>
      <c r="B5937">
        <v>31</v>
      </c>
      <c r="C5937">
        <v>1</v>
      </c>
      <c r="D5937">
        <v>345.23</v>
      </c>
      <c r="E5937">
        <f>INDEX(Stores[region],MATCH(Sales[[#This Row],[store_no]],Stores[store_no],0))</f>
        <v>3</v>
      </c>
      <c r="F5937" t="str">
        <f>INDEX(Stores[storetype],MATCH(Sales[[#This Row],[store_no]],Stores[store_no],0))</f>
        <v>A</v>
      </c>
      <c r="G5937" t="str">
        <f>INDEX(Stores[location_city],MATCH(Sales[[#This Row],[store_no]],Stores[store_no],0))</f>
        <v>Rapid City</v>
      </c>
      <c r="H5937" t="str">
        <f>INDEX(Stores[location_state],MATCH(Sales[[#This Row],[store_no]],Stores[store_no],0))</f>
        <v>South Dakota</v>
      </c>
      <c r="I5937">
        <f>INDEX(Stores[sqft],MATCH(Sales[[#This Row],[store_no]],Stores[store_no],0))</f>
        <v>200100</v>
      </c>
      <c r="J5937" s="4" t="str">
        <f>INDEX(Departments[dept_name],MATCH(Sales[[#This Row],[dept_no]],Departments[dept_no],0))</f>
        <v>Automotive</v>
      </c>
      <c r="K5937" s="4" t="str">
        <f>CONCATENATE(Sales[[#This Row],[region]],Sales[[#This Row],[storetype]])</f>
        <v>3A</v>
      </c>
      <c r="L5937" s="4">
        <f>INDEX(RegionStoreCount[Store Count],MATCH(Sales[[#This Row],[RegionStoretype]],RegionStoreCount[Region/Type],0))</f>
        <v>9</v>
      </c>
      <c r="M5937" s="4">
        <f>AND(Sales[[#This Row],[date]]&lt;=TY_YTDMax,Sales[[#This Row],[date]]&gt;=TY_YTDMin)*Sales[[#This Row],[sales]]</f>
        <v>345.23</v>
      </c>
      <c r="N5937" s="4">
        <f>AND(Sales[[#This Row],[date]]&lt;=LY_YTDMax,Sales[[#This Row],[date]]&gt;=LY_YTDMin)*Sales[[#This Row],[sales]]</f>
        <v>0</v>
      </c>
      <c r="O5937" s="4">
        <f>AND(Sales[[#This Row],[date]]&gt;=YoY_Min,Sales[[#This Row],[date]]&lt;=TY_YTDMax)*(Sales[[#This Row],[sales]]/Sales[[#This Row],[sqft]])</f>
        <v>1.7252873563218393E-3</v>
      </c>
      <c r="P5937" s="4">
        <f>SUMIF(Sales[RegionStoretype],Sales[[#This Row],[RegionStoretype]],Sales[YoY_SSF])/Sales[[#This Row],[Region_TypeCount]]</f>
        <v>53.603836561720975</v>
      </c>
    </row>
    <row r="5938" spans="1:16" x14ac:dyDescent="0.25">
      <c r="A5938" s="1">
        <v>43147</v>
      </c>
      <c r="B5938">
        <v>31</v>
      </c>
      <c r="C5938">
        <v>20</v>
      </c>
      <c r="D5938">
        <v>88615.208599999984</v>
      </c>
      <c r="E5938">
        <f>INDEX(Stores[region],MATCH(Sales[[#This Row],[store_no]],Stores[store_no],0))</f>
        <v>3</v>
      </c>
      <c r="F5938" t="str">
        <f>INDEX(Stores[storetype],MATCH(Sales[[#This Row],[store_no]],Stores[store_no],0))</f>
        <v>A</v>
      </c>
      <c r="G5938" t="str">
        <f>INDEX(Stores[location_city],MATCH(Sales[[#This Row],[store_no]],Stores[store_no],0))</f>
        <v>Rapid City</v>
      </c>
      <c r="H5938" t="str">
        <f>INDEX(Stores[location_state],MATCH(Sales[[#This Row],[store_no]],Stores[store_no],0))</f>
        <v>South Dakota</v>
      </c>
      <c r="I5938">
        <f>INDEX(Stores[sqft],MATCH(Sales[[#This Row],[store_no]],Stores[store_no],0))</f>
        <v>200100</v>
      </c>
      <c r="J5938" s="4" t="str">
        <f>INDEX(Departments[dept_name],MATCH(Sales[[#This Row],[dept_no]],Departments[dept_no],0))</f>
        <v>Toys</v>
      </c>
      <c r="K5938" s="4" t="str">
        <f>CONCATENATE(Sales[[#This Row],[region]],Sales[[#This Row],[storetype]])</f>
        <v>3A</v>
      </c>
      <c r="L5938" s="4">
        <f>INDEX(RegionStoreCount[Store Count],MATCH(Sales[[#This Row],[RegionStoretype]],RegionStoreCount[Region/Type],0))</f>
        <v>9</v>
      </c>
      <c r="M5938" s="4">
        <f>AND(Sales[[#This Row],[date]]&lt;=TY_YTDMax,Sales[[#This Row],[date]]&gt;=TY_YTDMin)*Sales[[#This Row],[sales]]</f>
        <v>88615.208599999984</v>
      </c>
      <c r="N5938" s="4">
        <f>AND(Sales[[#This Row],[date]]&lt;=LY_YTDMax,Sales[[#This Row],[date]]&gt;=LY_YTDMin)*Sales[[#This Row],[sales]]</f>
        <v>0</v>
      </c>
      <c r="O5938" s="4">
        <f>AND(Sales[[#This Row],[date]]&gt;=YoY_Min,Sales[[#This Row],[date]]&lt;=TY_YTDMax)*(Sales[[#This Row],[sales]]/Sales[[#This Row],[sqft]])</f>
        <v>0.44285461569215384</v>
      </c>
      <c r="P5938" s="4">
        <f>SUMIF(Sales[RegionStoretype],Sales[[#This Row],[RegionStoretype]],Sales[YoY_SSF])/Sales[[#This Row],[Region_TypeCount]]</f>
        <v>53.603836561720975</v>
      </c>
    </row>
    <row r="5939" spans="1:16" x14ac:dyDescent="0.25">
      <c r="A5939" s="1">
        <v>43147</v>
      </c>
      <c r="B5939">
        <v>32</v>
      </c>
      <c r="C5939">
        <v>13</v>
      </c>
      <c r="D5939">
        <v>82947.873899999991</v>
      </c>
      <c r="E5939">
        <f>INDEX(Stores[region],MATCH(Sales[[#This Row],[store_no]],Stores[store_no],0))</f>
        <v>2</v>
      </c>
      <c r="F5939" t="str">
        <f>INDEX(Stores[storetype],MATCH(Sales[[#This Row],[store_no]],Stores[store_no],0))</f>
        <v>A</v>
      </c>
      <c r="G5939" t="str">
        <f>INDEX(Stores[location_city],MATCH(Sales[[#This Row],[store_no]],Stores[store_no],0))</f>
        <v>Western Springs</v>
      </c>
      <c r="H5939" t="str">
        <f>INDEX(Stores[location_state],MATCH(Sales[[#This Row],[store_no]],Stores[store_no],0))</f>
        <v>Illinois</v>
      </c>
      <c r="I5939">
        <f>INDEX(Stores[sqft],MATCH(Sales[[#This Row],[store_no]],Stores[store_no],0))</f>
        <v>118200</v>
      </c>
      <c r="J5939" s="4" t="str">
        <f>INDEX(Departments[dept_name],MATCH(Sales[[#This Row],[dept_no]],Departments[dept_no],0))</f>
        <v>Kids</v>
      </c>
      <c r="K5939" s="4" t="str">
        <f>CONCATENATE(Sales[[#This Row],[region]],Sales[[#This Row],[storetype]])</f>
        <v>2A</v>
      </c>
      <c r="L5939" s="4">
        <f>INDEX(RegionStoreCount[Store Count],MATCH(Sales[[#This Row],[RegionStoretype]],RegionStoreCount[Region/Type],0))</f>
        <v>5</v>
      </c>
      <c r="M5939" s="4">
        <f>AND(Sales[[#This Row],[date]]&lt;=TY_YTDMax,Sales[[#This Row],[date]]&gt;=TY_YTDMin)*Sales[[#This Row],[sales]]</f>
        <v>82947.873899999991</v>
      </c>
      <c r="N5939" s="4">
        <f>AND(Sales[[#This Row],[date]]&lt;=LY_YTDMax,Sales[[#This Row],[date]]&gt;=LY_YTDMin)*Sales[[#This Row],[sales]]</f>
        <v>0</v>
      </c>
      <c r="O5939" s="4">
        <f>AND(Sales[[#This Row],[date]]&gt;=YoY_Min,Sales[[#This Row],[date]]&lt;=TY_YTDMax)*(Sales[[#This Row],[sales]]/Sales[[#This Row],[sqft]])</f>
        <v>0.70175866243654816</v>
      </c>
      <c r="P5939" s="4">
        <f>SUMIF(Sales[RegionStoretype],Sales[[#This Row],[RegionStoretype]],Sales[YoY_SSF])/Sales[[#This Row],[Region_TypeCount]]</f>
        <v>60.052789354368521</v>
      </c>
    </row>
    <row r="5940" spans="1:16" x14ac:dyDescent="0.25">
      <c r="A5940" s="1">
        <v>43147</v>
      </c>
      <c r="B5940">
        <v>33</v>
      </c>
      <c r="C5940">
        <v>17</v>
      </c>
      <c r="D5940">
        <v>16148.594300000001</v>
      </c>
      <c r="E5940">
        <f>INDEX(Stores[region],MATCH(Sales[[#This Row],[store_no]],Stores[store_no],0))</f>
        <v>3</v>
      </c>
      <c r="F5940" t="str">
        <f>INDEX(Stores[storetype],MATCH(Sales[[#This Row],[store_no]],Stores[store_no],0))</f>
        <v>A</v>
      </c>
      <c r="G5940" t="str">
        <f>INDEX(Stores[location_city],MATCH(Sales[[#This Row],[store_no]],Stores[store_no],0))</f>
        <v>Omaha</v>
      </c>
      <c r="H5940" t="str">
        <f>INDEX(Stores[location_state],MATCH(Sales[[#This Row],[store_no]],Stores[store_no],0))</f>
        <v>Nebraska</v>
      </c>
      <c r="I5940">
        <f>INDEX(Stores[sqft],MATCH(Sales[[#This Row],[store_no]],Stores[store_no],0))</f>
        <v>40700</v>
      </c>
      <c r="J5940" s="4" t="str">
        <f>INDEX(Departments[dept_name],MATCH(Sales[[#This Row],[dept_no]],Departments[dept_no],0))</f>
        <v>Shoes</v>
      </c>
      <c r="K5940" s="4" t="str">
        <f>CONCATENATE(Sales[[#This Row],[region]],Sales[[#This Row],[storetype]])</f>
        <v>3A</v>
      </c>
      <c r="L5940" s="4">
        <f>INDEX(RegionStoreCount[Store Count],MATCH(Sales[[#This Row],[RegionStoretype]],RegionStoreCount[Region/Type],0))</f>
        <v>9</v>
      </c>
      <c r="M5940" s="4">
        <f>AND(Sales[[#This Row],[date]]&lt;=TY_YTDMax,Sales[[#This Row],[date]]&gt;=TY_YTDMin)*Sales[[#This Row],[sales]]</f>
        <v>16148.594300000001</v>
      </c>
      <c r="N5940" s="4">
        <f>AND(Sales[[#This Row],[date]]&lt;=LY_YTDMax,Sales[[#This Row],[date]]&gt;=LY_YTDMin)*Sales[[#This Row],[sales]]</f>
        <v>0</v>
      </c>
      <c r="O5940" s="4">
        <f>AND(Sales[[#This Row],[date]]&gt;=YoY_Min,Sales[[#This Row],[date]]&lt;=TY_YTDMax)*(Sales[[#This Row],[sales]]/Sales[[#This Row],[sqft]])</f>
        <v>0.39677135872235875</v>
      </c>
      <c r="P5940" s="4">
        <f>SUMIF(Sales[RegionStoretype],Sales[[#This Row],[RegionStoretype]],Sales[YoY_SSF])/Sales[[#This Row],[Region_TypeCount]]</f>
        <v>53.603836561720975</v>
      </c>
    </row>
    <row r="5941" spans="1:16" x14ac:dyDescent="0.25">
      <c r="A5941" s="1">
        <v>43147</v>
      </c>
      <c r="B5941">
        <v>34</v>
      </c>
      <c r="C5941">
        <v>16</v>
      </c>
      <c r="D5941">
        <v>104155.71489999998</v>
      </c>
      <c r="E5941">
        <f>INDEX(Stores[region],MATCH(Sales[[#This Row],[store_no]],Stores[store_no],0))</f>
        <v>1</v>
      </c>
      <c r="F5941" t="str">
        <f>INDEX(Stores[storetype],MATCH(Sales[[#This Row],[store_no]],Stores[store_no],0))</f>
        <v>A</v>
      </c>
      <c r="G5941" t="str">
        <f>INDEX(Stores[location_city],MATCH(Sales[[#This Row],[store_no]],Stores[store_no],0))</f>
        <v>Toledo</v>
      </c>
      <c r="H5941" t="str">
        <f>INDEX(Stores[location_state],MATCH(Sales[[#This Row],[store_no]],Stores[store_no],0))</f>
        <v>Ohio</v>
      </c>
      <c r="I5941">
        <f>INDEX(Stores[sqft],MATCH(Sales[[#This Row],[store_no]],Stores[store_no],0))</f>
        <v>207900</v>
      </c>
      <c r="J5941" s="4" t="str">
        <f>INDEX(Departments[dept_name],MATCH(Sales[[#This Row],[dept_no]],Departments[dept_no],0))</f>
        <v>Outdoors</v>
      </c>
      <c r="K5941" s="4" t="str">
        <f>CONCATENATE(Sales[[#This Row],[region]],Sales[[#This Row],[storetype]])</f>
        <v>1A</v>
      </c>
      <c r="L5941" s="4">
        <f>INDEX(RegionStoreCount[Store Count],MATCH(Sales[[#This Row],[RegionStoretype]],RegionStoreCount[Region/Type],0))</f>
        <v>5</v>
      </c>
      <c r="M5941" s="4">
        <f>AND(Sales[[#This Row],[date]]&lt;=TY_YTDMax,Sales[[#This Row],[date]]&gt;=TY_YTDMin)*Sales[[#This Row],[sales]]</f>
        <v>104155.71489999998</v>
      </c>
      <c r="N5941" s="4">
        <f>AND(Sales[[#This Row],[date]]&lt;=LY_YTDMax,Sales[[#This Row],[date]]&gt;=LY_YTDMin)*Sales[[#This Row],[sales]]</f>
        <v>0</v>
      </c>
      <c r="O5941" s="4">
        <f>AND(Sales[[#This Row],[date]]&gt;=YoY_Min,Sales[[#This Row],[date]]&lt;=TY_YTDMax)*(Sales[[#This Row],[sales]]/Sales[[#This Row],[sqft]])</f>
        <v>0.50098948965848955</v>
      </c>
      <c r="P5941" s="4">
        <f>SUMIF(Sales[RegionStoretype],Sales[[#This Row],[RegionStoretype]],Sales[YoY_SSF])/Sales[[#This Row],[Region_TypeCount]]</f>
        <v>59.469551530910678</v>
      </c>
    </row>
    <row r="5942" spans="1:16" x14ac:dyDescent="0.25">
      <c r="A5942" s="1">
        <v>43147</v>
      </c>
      <c r="B5942">
        <v>35</v>
      </c>
      <c r="C5942">
        <v>1</v>
      </c>
      <c r="D5942">
        <v>8231.0626000000011</v>
      </c>
      <c r="E5942">
        <f>INDEX(Stores[region],MATCH(Sales[[#This Row],[store_no]],Stores[store_no],0))</f>
        <v>3</v>
      </c>
      <c r="F5942" t="str">
        <f>INDEX(Stores[storetype],MATCH(Sales[[#This Row],[store_no]],Stores[store_no],0))</f>
        <v>C</v>
      </c>
      <c r="G5942" t="str">
        <f>INDEX(Stores[location_city],MATCH(Sales[[#This Row],[store_no]],Stores[store_no],0))</f>
        <v>Wichita</v>
      </c>
      <c r="H5942" t="str">
        <f>INDEX(Stores[location_state],MATCH(Sales[[#This Row],[store_no]],Stores[store_no],0))</f>
        <v>Kansas</v>
      </c>
      <c r="I5942">
        <f>INDEX(Stores[sqft],MATCH(Sales[[#This Row],[store_no]],Stores[store_no],0))</f>
        <v>72800</v>
      </c>
      <c r="J5942" s="4" t="str">
        <f>INDEX(Departments[dept_name],MATCH(Sales[[#This Row],[dept_no]],Departments[dept_no],0))</f>
        <v>Automotive</v>
      </c>
      <c r="K5942" s="4" t="str">
        <f>CONCATENATE(Sales[[#This Row],[region]],Sales[[#This Row],[storetype]])</f>
        <v>3C</v>
      </c>
      <c r="L5942" s="4">
        <f>INDEX(RegionStoreCount[Store Count],MATCH(Sales[[#This Row],[RegionStoretype]],RegionStoreCount[Region/Type],0))</f>
        <v>2</v>
      </c>
      <c r="M5942" s="4">
        <f>AND(Sales[[#This Row],[date]]&lt;=TY_YTDMax,Sales[[#This Row],[date]]&gt;=TY_YTDMin)*Sales[[#This Row],[sales]]</f>
        <v>8231.0626000000011</v>
      </c>
      <c r="N5942" s="4">
        <f>AND(Sales[[#This Row],[date]]&lt;=LY_YTDMax,Sales[[#This Row],[date]]&gt;=LY_YTDMin)*Sales[[#This Row],[sales]]</f>
        <v>0</v>
      </c>
      <c r="O5942" s="4">
        <f>AND(Sales[[#This Row],[date]]&gt;=YoY_Min,Sales[[#This Row],[date]]&lt;=TY_YTDMax)*(Sales[[#This Row],[sales]]/Sales[[#This Row],[sqft]])</f>
        <v>0.11306404670329671</v>
      </c>
      <c r="P5942" s="4">
        <f>SUMIF(Sales[RegionStoretype],Sales[[#This Row],[RegionStoretype]],Sales[YoY_SSF])/Sales[[#This Row],[Region_TypeCount]]</f>
        <v>47.561479460925746</v>
      </c>
    </row>
    <row r="5943" spans="1:16" x14ac:dyDescent="0.25">
      <c r="A5943" s="1">
        <v>43147</v>
      </c>
      <c r="B5943">
        <v>35</v>
      </c>
      <c r="C5943">
        <v>8</v>
      </c>
      <c r="D5943">
        <v>7470.5296999999991</v>
      </c>
      <c r="E5943">
        <f>INDEX(Stores[region],MATCH(Sales[[#This Row],[store_no]],Stores[store_no],0))</f>
        <v>3</v>
      </c>
      <c r="F5943" t="str">
        <f>INDEX(Stores[storetype],MATCH(Sales[[#This Row],[store_no]],Stores[store_no],0))</f>
        <v>C</v>
      </c>
      <c r="G5943" t="str">
        <f>INDEX(Stores[location_city],MATCH(Sales[[#This Row],[store_no]],Stores[store_no],0))</f>
        <v>Wichita</v>
      </c>
      <c r="H5943" t="str">
        <f>INDEX(Stores[location_state],MATCH(Sales[[#This Row],[store_no]],Stores[store_no],0))</f>
        <v>Kansas</v>
      </c>
      <c r="I5943">
        <f>INDEX(Stores[sqft],MATCH(Sales[[#This Row],[store_no]],Stores[store_no],0))</f>
        <v>72800</v>
      </c>
      <c r="J5943" s="4" t="str">
        <f>INDEX(Departments[dept_name],MATCH(Sales[[#This Row],[dept_no]],Departments[dept_no],0))</f>
        <v>Games</v>
      </c>
      <c r="K5943" s="4" t="str">
        <f>CONCATENATE(Sales[[#This Row],[region]],Sales[[#This Row],[storetype]])</f>
        <v>3C</v>
      </c>
      <c r="L5943" s="4">
        <f>INDEX(RegionStoreCount[Store Count],MATCH(Sales[[#This Row],[RegionStoretype]],RegionStoreCount[Region/Type],0))</f>
        <v>2</v>
      </c>
      <c r="M5943" s="4">
        <f>AND(Sales[[#This Row],[date]]&lt;=TY_YTDMax,Sales[[#This Row],[date]]&gt;=TY_YTDMin)*Sales[[#This Row],[sales]]</f>
        <v>7470.5296999999991</v>
      </c>
      <c r="N5943" s="4">
        <f>AND(Sales[[#This Row],[date]]&lt;=LY_YTDMax,Sales[[#This Row],[date]]&gt;=LY_YTDMin)*Sales[[#This Row],[sales]]</f>
        <v>0</v>
      </c>
      <c r="O5943" s="4">
        <f>AND(Sales[[#This Row],[date]]&gt;=YoY_Min,Sales[[#This Row],[date]]&lt;=TY_YTDMax)*(Sales[[#This Row],[sales]]/Sales[[#This Row],[sqft]])</f>
        <v>0.1026171662087912</v>
      </c>
      <c r="P5943" s="4">
        <f>SUMIF(Sales[RegionStoretype],Sales[[#This Row],[RegionStoretype]],Sales[YoY_SSF])/Sales[[#This Row],[Region_TypeCount]]</f>
        <v>47.561479460925746</v>
      </c>
    </row>
    <row r="5944" spans="1:16" x14ac:dyDescent="0.25">
      <c r="A5944" s="1">
        <v>43147</v>
      </c>
      <c r="B5944">
        <v>35</v>
      </c>
      <c r="C5944">
        <v>18</v>
      </c>
      <c r="D5944">
        <v>19683.025799999999</v>
      </c>
      <c r="E5944">
        <f>INDEX(Stores[region],MATCH(Sales[[#This Row],[store_no]],Stores[store_no],0))</f>
        <v>3</v>
      </c>
      <c r="F5944" t="str">
        <f>INDEX(Stores[storetype],MATCH(Sales[[#This Row],[store_no]],Stores[store_no],0))</f>
        <v>C</v>
      </c>
      <c r="G5944" t="str">
        <f>INDEX(Stores[location_city],MATCH(Sales[[#This Row],[store_no]],Stores[store_no],0))</f>
        <v>Wichita</v>
      </c>
      <c r="H5944" t="str">
        <f>INDEX(Stores[location_state],MATCH(Sales[[#This Row],[store_no]],Stores[store_no],0))</f>
        <v>Kansas</v>
      </c>
      <c r="I5944">
        <f>INDEX(Stores[sqft],MATCH(Sales[[#This Row],[store_no]],Stores[store_no],0))</f>
        <v>72800</v>
      </c>
      <c r="J5944" s="4" t="str">
        <f>INDEX(Departments[dept_name],MATCH(Sales[[#This Row],[dept_no]],Departments[dept_no],0))</f>
        <v>Sports</v>
      </c>
      <c r="K5944" s="4" t="str">
        <f>CONCATENATE(Sales[[#This Row],[region]],Sales[[#This Row],[storetype]])</f>
        <v>3C</v>
      </c>
      <c r="L5944" s="4">
        <f>INDEX(RegionStoreCount[Store Count],MATCH(Sales[[#This Row],[RegionStoretype]],RegionStoreCount[Region/Type],0))</f>
        <v>2</v>
      </c>
      <c r="M5944" s="4">
        <f>AND(Sales[[#This Row],[date]]&lt;=TY_YTDMax,Sales[[#This Row],[date]]&gt;=TY_YTDMin)*Sales[[#This Row],[sales]]</f>
        <v>19683.025799999999</v>
      </c>
      <c r="N5944" s="4">
        <f>AND(Sales[[#This Row],[date]]&lt;=LY_YTDMax,Sales[[#This Row],[date]]&gt;=LY_YTDMin)*Sales[[#This Row],[sales]]</f>
        <v>0</v>
      </c>
      <c r="O5944" s="4">
        <f>AND(Sales[[#This Row],[date]]&gt;=YoY_Min,Sales[[#This Row],[date]]&lt;=TY_YTDMax)*(Sales[[#This Row],[sales]]/Sales[[#This Row],[sqft]])</f>
        <v>0.27037123351648351</v>
      </c>
      <c r="P5944" s="4">
        <f>SUMIF(Sales[RegionStoretype],Sales[[#This Row],[RegionStoretype]],Sales[YoY_SSF])/Sales[[#This Row],[Region_TypeCount]]</f>
        <v>47.561479460925746</v>
      </c>
    </row>
    <row r="5945" spans="1:16" x14ac:dyDescent="0.25">
      <c r="A5945" s="1">
        <v>43147</v>
      </c>
      <c r="B5945">
        <v>36</v>
      </c>
      <c r="C5945">
        <v>2</v>
      </c>
      <c r="D5945">
        <v>36795.7598</v>
      </c>
      <c r="E5945">
        <f>INDEX(Stores[region],MATCH(Sales[[#This Row],[store_no]],Stores[store_no],0))</f>
        <v>2</v>
      </c>
      <c r="F5945" t="str">
        <f>INDEX(Stores[storetype],MATCH(Sales[[#This Row],[store_no]],Stores[store_no],0))</f>
        <v>A</v>
      </c>
      <c r="G5945" t="str">
        <f>INDEX(Stores[location_city],MATCH(Sales[[#This Row],[store_no]],Stores[store_no],0))</f>
        <v>Aurora</v>
      </c>
      <c r="H5945" t="str">
        <f>INDEX(Stores[location_state],MATCH(Sales[[#This Row],[store_no]],Stores[store_no],0))</f>
        <v>Illinois</v>
      </c>
      <c r="I5945">
        <f>INDEX(Stores[sqft],MATCH(Sales[[#This Row],[store_no]],Stores[store_no],0))</f>
        <v>209900</v>
      </c>
      <c r="J5945" s="4" t="str">
        <f>INDEX(Departments[dept_name],MATCH(Sales[[#This Row],[dept_no]],Departments[dept_no],0))</f>
        <v>Baby</v>
      </c>
      <c r="K5945" s="4" t="str">
        <f>CONCATENATE(Sales[[#This Row],[region]],Sales[[#This Row],[storetype]])</f>
        <v>2A</v>
      </c>
      <c r="L5945" s="4">
        <f>INDEX(RegionStoreCount[Store Count],MATCH(Sales[[#This Row],[RegionStoretype]],RegionStoreCount[Region/Type],0))</f>
        <v>5</v>
      </c>
      <c r="M5945" s="4">
        <f>AND(Sales[[#This Row],[date]]&lt;=TY_YTDMax,Sales[[#This Row],[date]]&gt;=TY_YTDMin)*Sales[[#This Row],[sales]]</f>
        <v>36795.7598</v>
      </c>
      <c r="N5945" s="4">
        <f>AND(Sales[[#This Row],[date]]&lt;=LY_YTDMax,Sales[[#This Row],[date]]&gt;=LY_YTDMin)*Sales[[#This Row],[sales]]</f>
        <v>0</v>
      </c>
      <c r="O5945" s="4">
        <f>AND(Sales[[#This Row],[date]]&gt;=YoY_Min,Sales[[#This Row],[date]]&lt;=TY_YTDMax)*(Sales[[#This Row],[sales]]/Sales[[#This Row],[sqft]])</f>
        <v>0.17530138065745593</v>
      </c>
      <c r="P5945" s="4">
        <f>SUMIF(Sales[RegionStoretype],Sales[[#This Row],[RegionStoretype]],Sales[YoY_SSF])/Sales[[#This Row],[Region_TypeCount]]</f>
        <v>60.052789354368521</v>
      </c>
    </row>
    <row r="5946" spans="1:16" x14ac:dyDescent="0.25">
      <c r="A5946" s="1">
        <v>43147</v>
      </c>
      <c r="B5946">
        <v>36</v>
      </c>
      <c r="C5946">
        <v>5</v>
      </c>
      <c r="D5946">
        <v>232293.02120000002</v>
      </c>
      <c r="E5946">
        <f>INDEX(Stores[region],MATCH(Sales[[#This Row],[store_no]],Stores[store_no],0))</f>
        <v>2</v>
      </c>
      <c r="F5946" t="str">
        <f>INDEX(Stores[storetype],MATCH(Sales[[#This Row],[store_no]],Stores[store_no],0))</f>
        <v>A</v>
      </c>
      <c r="G5946" t="str">
        <f>INDEX(Stores[location_city],MATCH(Sales[[#This Row],[store_no]],Stores[store_no],0))</f>
        <v>Aurora</v>
      </c>
      <c r="H5946" t="str">
        <f>INDEX(Stores[location_state],MATCH(Sales[[#This Row],[store_no]],Stores[store_no],0))</f>
        <v>Illinois</v>
      </c>
      <c r="I5946">
        <f>INDEX(Stores[sqft],MATCH(Sales[[#This Row],[store_no]],Stores[store_no],0))</f>
        <v>209900</v>
      </c>
      <c r="J5946" s="4" t="str">
        <f>INDEX(Departments[dept_name],MATCH(Sales[[#This Row],[dept_no]],Departments[dept_no],0))</f>
        <v>Clothing</v>
      </c>
      <c r="K5946" s="4" t="str">
        <f>CONCATENATE(Sales[[#This Row],[region]],Sales[[#This Row],[storetype]])</f>
        <v>2A</v>
      </c>
      <c r="L5946" s="4">
        <f>INDEX(RegionStoreCount[Store Count],MATCH(Sales[[#This Row],[RegionStoretype]],RegionStoreCount[Region/Type],0))</f>
        <v>5</v>
      </c>
      <c r="M5946" s="4">
        <f>AND(Sales[[#This Row],[date]]&lt;=TY_YTDMax,Sales[[#This Row],[date]]&gt;=TY_YTDMin)*Sales[[#This Row],[sales]]</f>
        <v>232293.02120000002</v>
      </c>
      <c r="N5946" s="4">
        <f>AND(Sales[[#This Row],[date]]&lt;=LY_YTDMax,Sales[[#This Row],[date]]&gt;=LY_YTDMin)*Sales[[#This Row],[sales]]</f>
        <v>0</v>
      </c>
      <c r="O5946" s="4">
        <f>AND(Sales[[#This Row],[date]]&gt;=YoY_Min,Sales[[#This Row],[date]]&lt;=TY_YTDMax)*(Sales[[#This Row],[sales]]/Sales[[#This Row],[sqft]])</f>
        <v>1.1066842363030016</v>
      </c>
      <c r="P5946" s="4">
        <f>SUMIF(Sales[RegionStoretype],Sales[[#This Row],[RegionStoretype]],Sales[YoY_SSF])/Sales[[#This Row],[Region_TypeCount]]</f>
        <v>60.052789354368521</v>
      </c>
    </row>
    <row r="5947" spans="1:16" x14ac:dyDescent="0.25">
      <c r="A5947" s="1">
        <v>43147</v>
      </c>
      <c r="B5947">
        <v>36</v>
      </c>
      <c r="C5947">
        <v>9</v>
      </c>
      <c r="D5947">
        <v>21401.767</v>
      </c>
      <c r="E5947">
        <f>INDEX(Stores[region],MATCH(Sales[[#This Row],[store_no]],Stores[store_no],0))</f>
        <v>2</v>
      </c>
      <c r="F5947" t="str">
        <f>INDEX(Stores[storetype],MATCH(Sales[[#This Row],[store_no]],Stores[store_no],0))</f>
        <v>A</v>
      </c>
      <c r="G5947" t="str">
        <f>INDEX(Stores[location_city],MATCH(Sales[[#This Row],[store_no]],Stores[store_no],0))</f>
        <v>Aurora</v>
      </c>
      <c r="H5947" t="str">
        <f>INDEX(Stores[location_state],MATCH(Sales[[#This Row],[store_no]],Stores[store_no],0))</f>
        <v>Illinois</v>
      </c>
      <c r="I5947">
        <f>INDEX(Stores[sqft],MATCH(Sales[[#This Row],[store_no]],Stores[store_no],0))</f>
        <v>209900</v>
      </c>
      <c r="J5947" s="4" t="str">
        <f>INDEX(Departments[dept_name],MATCH(Sales[[#This Row],[dept_no]],Departments[dept_no],0))</f>
        <v>Garden</v>
      </c>
      <c r="K5947" s="4" t="str">
        <f>CONCATENATE(Sales[[#This Row],[region]],Sales[[#This Row],[storetype]])</f>
        <v>2A</v>
      </c>
      <c r="L5947" s="4">
        <f>INDEX(RegionStoreCount[Store Count],MATCH(Sales[[#This Row],[RegionStoretype]],RegionStoreCount[Region/Type],0))</f>
        <v>5</v>
      </c>
      <c r="M5947" s="4">
        <f>AND(Sales[[#This Row],[date]]&lt;=TY_YTDMax,Sales[[#This Row],[date]]&gt;=TY_YTDMin)*Sales[[#This Row],[sales]]</f>
        <v>21401.767</v>
      </c>
      <c r="N5947" s="4">
        <f>AND(Sales[[#This Row],[date]]&lt;=LY_YTDMax,Sales[[#This Row],[date]]&gt;=LY_YTDMin)*Sales[[#This Row],[sales]]</f>
        <v>0</v>
      </c>
      <c r="O5947" s="4">
        <f>AND(Sales[[#This Row],[date]]&gt;=YoY_Min,Sales[[#This Row],[date]]&lt;=TY_YTDMax)*(Sales[[#This Row],[sales]]/Sales[[#This Row],[sqft]])</f>
        <v>0.10196172939494998</v>
      </c>
      <c r="P5947" s="4">
        <f>SUMIF(Sales[RegionStoretype],Sales[[#This Row],[RegionStoretype]],Sales[YoY_SSF])/Sales[[#This Row],[Region_TypeCount]]</f>
        <v>60.052789354368521</v>
      </c>
    </row>
    <row r="5948" spans="1:16" x14ac:dyDescent="0.25">
      <c r="A5948" s="1">
        <v>43147</v>
      </c>
      <c r="B5948">
        <v>36</v>
      </c>
      <c r="C5948">
        <v>16</v>
      </c>
      <c r="D5948">
        <v>178216.81290000002</v>
      </c>
      <c r="E5948">
        <f>INDEX(Stores[region],MATCH(Sales[[#This Row],[store_no]],Stores[store_no],0))</f>
        <v>2</v>
      </c>
      <c r="F5948" t="str">
        <f>INDEX(Stores[storetype],MATCH(Sales[[#This Row],[store_no]],Stores[store_no],0))</f>
        <v>A</v>
      </c>
      <c r="G5948" t="str">
        <f>INDEX(Stores[location_city],MATCH(Sales[[#This Row],[store_no]],Stores[store_no],0))</f>
        <v>Aurora</v>
      </c>
      <c r="H5948" t="str">
        <f>INDEX(Stores[location_state],MATCH(Sales[[#This Row],[store_no]],Stores[store_no],0))</f>
        <v>Illinois</v>
      </c>
      <c r="I5948">
        <f>INDEX(Stores[sqft],MATCH(Sales[[#This Row],[store_no]],Stores[store_no],0))</f>
        <v>209900</v>
      </c>
      <c r="J5948" s="4" t="str">
        <f>INDEX(Departments[dept_name],MATCH(Sales[[#This Row],[dept_no]],Departments[dept_no],0))</f>
        <v>Outdoors</v>
      </c>
      <c r="K5948" s="4" t="str">
        <f>CONCATENATE(Sales[[#This Row],[region]],Sales[[#This Row],[storetype]])</f>
        <v>2A</v>
      </c>
      <c r="L5948" s="4">
        <f>INDEX(RegionStoreCount[Store Count],MATCH(Sales[[#This Row],[RegionStoretype]],RegionStoreCount[Region/Type],0))</f>
        <v>5</v>
      </c>
      <c r="M5948" s="4">
        <f>AND(Sales[[#This Row],[date]]&lt;=TY_YTDMax,Sales[[#This Row],[date]]&gt;=TY_YTDMin)*Sales[[#This Row],[sales]]</f>
        <v>178216.81290000002</v>
      </c>
      <c r="N5948" s="4">
        <f>AND(Sales[[#This Row],[date]]&lt;=LY_YTDMax,Sales[[#This Row],[date]]&gt;=LY_YTDMin)*Sales[[#This Row],[sales]]</f>
        <v>0</v>
      </c>
      <c r="O5948" s="4">
        <f>AND(Sales[[#This Row],[date]]&gt;=YoY_Min,Sales[[#This Row],[date]]&lt;=TY_YTDMax)*(Sales[[#This Row],[sales]]/Sales[[#This Row],[sqft]])</f>
        <v>0.84905580228680333</v>
      </c>
      <c r="P5948" s="4">
        <f>SUMIF(Sales[RegionStoretype],Sales[[#This Row],[RegionStoretype]],Sales[YoY_SSF])/Sales[[#This Row],[Region_TypeCount]]</f>
        <v>60.052789354368521</v>
      </c>
    </row>
    <row r="5949" spans="1:16" x14ac:dyDescent="0.25">
      <c r="A5949" s="1">
        <v>43147</v>
      </c>
      <c r="B5949">
        <v>36</v>
      </c>
      <c r="C5949">
        <v>17</v>
      </c>
      <c r="D5949">
        <v>147106.24089999998</v>
      </c>
      <c r="E5949">
        <f>INDEX(Stores[region],MATCH(Sales[[#This Row],[store_no]],Stores[store_no],0))</f>
        <v>2</v>
      </c>
      <c r="F5949" t="str">
        <f>INDEX(Stores[storetype],MATCH(Sales[[#This Row],[store_no]],Stores[store_no],0))</f>
        <v>A</v>
      </c>
      <c r="G5949" t="str">
        <f>INDEX(Stores[location_city],MATCH(Sales[[#This Row],[store_no]],Stores[store_no],0))</f>
        <v>Aurora</v>
      </c>
      <c r="H5949" t="str">
        <f>INDEX(Stores[location_state],MATCH(Sales[[#This Row],[store_no]],Stores[store_no],0))</f>
        <v>Illinois</v>
      </c>
      <c r="I5949">
        <f>INDEX(Stores[sqft],MATCH(Sales[[#This Row],[store_no]],Stores[store_no],0))</f>
        <v>209900</v>
      </c>
      <c r="J5949" s="4" t="str">
        <f>INDEX(Departments[dept_name],MATCH(Sales[[#This Row],[dept_no]],Departments[dept_no],0))</f>
        <v>Shoes</v>
      </c>
      <c r="K5949" s="4" t="str">
        <f>CONCATENATE(Sales[[#This Row],[region]],Sales[[#This Row],[storetype]])</f>
        <v>2A</v>
      </c>
      <c r="L5949" s="4">
        <f>INDEX(RegionStoreCount[Store Count],MATCH(Sales[[#This Row],[RegionStoretype]],RegionStoreCount[Region/Type],0))</f>
        <v>5</v>
      </c>
      <c r="M5949" s="4">
        <f>AND(Sales[[#This Row],[date]]&lt;=TY_YTDMax,Sales[[#This Row],[date]]&gt;=TY_YTDMin)*Sales[[#This Row],[sales]]</f>
        <v>147106.24089999998</v>
      </c>
      <c r="N5949" s="4">
        <f>AND(Sales[[#This Row],[date]]&lt;=LY_YTDMax,Sales[[#This Row],[date]]&gt;=LY_YTDMin)*Sales[[#This Row],[sales]]</f>
        <v>0</v>
      </c>
      <c r="O5949" s="4">
        <f>AND(Sales[[#This Row],[date]]&gt;=YoY_Min,Sales[[#This Row],[date]]&lt;=TY_YTDMax)*(Sales[[#This Row],[sales]]/Sales[[#This Row],[sqft]])</f>
        <v>0.70083964221057637</v>
      </c>
      <c r="P5949" s="4">
        <f>SUMIF(Sales[RegionStoretype],Sales[[#This Row],[RegionStoretype]],Sales[YoY_SSF])/Sales[[#This Row],[Region_TypeCount]]</f>
        <v>60.052789354368521</v>
      </c>
    </row>
    <row r="5950" spans="1:16" x14ac:dyDescent="0.25">
      <c r="A5950" s="1">
        <v>43147</v>
      </c>
      <c r="B5950">
        <v>37</v>
      </c>
      <c r="C5950">
        <v>5</v>
      </c>
      <c r="D5950">
        <v>154884.10190000001</v>
      </c>
      <c r="E5950">
        <f>INDEX(Stores[region],MATCH(Sales[[#This Row],[store_no]],Stores[store_no],0))</f>
        <v>3</v>
      </c>
      <c r="F5950" t="str">
        <f>INDEX(Stores[storetype],MATCH(Sales[[#This Row],[store_no]],Stores[store_no],0))</f>
        <v>C</v>
      </c>
      <c r="G5950" t="str">
        <f>INDEX(Stores[location_city],MATCH(Sales[[#This Row],[store_no]],Stores[store_no],0))</f>
        <v>Lincoln</v>
      </c>
      <c r="H5950" t="str">
        <f>INDEX(Stores[location_state],MATCH(Sales[[#This Row],[store_no]],Stores[store_no],0))</f>
        <v>Nebraska</v>
      </c>
      <c r="I5950">
        <f>INDEX(Stores[sqft],MATCH(Sales[[#This Row],[store_no]],Stores[store_no],0))</f>
        <v>161300</v>
      </c>
      <c r="J5950" s="4" t="str">
        <f>INDEX(Departments[dept_name],MATCH(Sales[[#This Row],[dept_no]],Departments[dept_no],0))</f>
        <v>Clothing</v>
      </c>
      <c r="K5950" s="4" t="str">
        <f>CONCATENATE(Sales[[#This Row],[region]],Sales[[#This Row],[storetype]])</f>
        <v>3C</v>
      </c>
      <c r="L5950" s="4">
        <f>INDEX(RegionStoreCount[Store Count],MATCH(Sales[[#This Row],[RegionStoretype]],RegionStoreCount[Region/Type],0))</f>
        <v>2</v>
      </c>
      <c r="M5950" s="4">
        <f>AND(Sales[[#This Row],[date]]&lt;=TY_YTDMax,Sales[[#This Row],[date]]&gt;=TY_YTDMin)*Sales[[#This Row],[sales]]</f>
        <v>154884.10190000001</v>
      </c>
      <c r="N5950" s="4">
        <f>AND(Sales[[#This Row],[date]]&lt;=LY_YTDMax,Sales[[#This Row],[date]]&gt;=LY_YTDMin)*Sales[[#This Row],[sales]]</f>
        <v>0</v>
      </c>
      <c r="O5950" s="4">
        <f>AND(Sales[[#This Row],[date]]&gt;=YoY_Min,Sales[[#This Row],[date]]&lt;=TY_YTDMax)*(Sales[[#This Row],[sales]]/Sales[[#This Row],[sqft]])</f>
        <v>0.96022381835089898</v>
      </c>
      <c r="P5950" s="4">
        <f>SUMIF(Sales[RegionStoretype],Sales[[#This Row],[RegionStoretype]],Sales[YoY_SSF])/Sales[[#This Row],[Region_TypeCount]]</f>
        <v>47.561479460925746</v>
      </c>
    </row>
    <row r="5951" spans="1:16" x14ac:dyDescent="0.25">
      <c r="A5951" s="1">
        <v>43147</v>
      </c>
      <c r="B5951">
        <v>37</v>
      </c>
      <c r="C5951">
        <v>16</v>
      </c>
      <c r="D5951">
        <v>55272.932199999996</v>
      </c>
      <c r="E5951">
        <f>INDEX(Stores[region],MATCH(Sales[[#This Row],[store_no]],Stores[store_no],0))</f>
        <v>3</v>
      </c>
      <c r="F5951" t="str">
        <f>INDEX(Stores[storetype],MATCH(Sales[[#This Row],[store_no]],Stores[store_no],0))</f>
        <v>C</v>
      </c>
      <c r="G5951" t="str">
        <f>INDEX(Stores[location_city],MATCH(Sales[[#This Row],[store_no]],Stores[store_no],0))</f>
        <v>Lincoln</v>
      </c>
      <c r="H5951" t="str">
        <f>INDEX(Stores[location_state],MATCH(Sales[[#This Row],[store_no]],Stores[store_no],0))</f>
        <v>Nebraska</v>
      </c>
      <c r="I5951">
        <f>INDEX(Stores[sqft],MATCH(Sales[[#This Row],[store_no]],Stores[store_no],0))</f>
        <v>161300</v>
      </c>
      <c r="J5951" s="4" t="str">
        <f>INDEX(Departments[dept_name],MATCH(Sales[[#This Row],[dept_no]],Departments[dept_no],0))</f>
        <v>Outdoors</v>
      </c>
      <c r="K5951" s="4" t="str">
        <f>CONCATENATE(Sales[[#This Row],[region]],Sales[[#This Row],[storetype]])</f>
        <v>3C</v>
      </c>
      <c r="L5951" s="4">
        <f>INDEX(RegionStoreCount[Store Count],MATCH(Sales[[#This Row],[RegionStoretype]],RegionStoreCount[Region/Type],0))</f>
        <v>2</v>
      </c>
      <c r="M5951" s="4">
        <f>AND(Sales[[#This Row],[date]]&lt;=TY_YTDMax,Sales[[#This Row],[date]]&gt;=TY_YTDMin)*Sales[[#This Row],[sales]]</f>
        <v>55272.932199999996</v>
      </c>
      <c r="N5951" s="4">
        <f>AND(Sales[[#This Row],[date]]&lt;=LY_YTDMax,Sales[[#This Row],[date]]&gt;=LY_YTDMin)*Sales[[#This Row],[sales]]</f>
        <v>0</v>
      </c>
      <c r="O5951" s="4">
        <f>AND(Sales[[#This Row],[date]]&gt;=YoY_Min,Sales[[#This Row],[date]]&lt;=TY_YTDMax)*(Sales[[#This Row],[sales]]/Sales[[#This Row],[sqft]])</f>
        <v>0.34267161934283941</v>
      </c>
      <c r="P5951" s="4">
        <f>SUMIF(Sales[RegionStoretype],Sales[[#This Row],[RegionStoretype]],Sales[YoY_SSF])/Sales[[#This Row],[Region_TypeCount]]</f>
        <v>47.561479460925746</v>
      </c>
    </row>
    <row r="5952" spans="1:16" x14ac:dyDescent="0.25">
      <c r="A5952" s="1">
        <v>43147</v>
      </c>
      <c r="B5952">
        <v>37</v>
      </c>
      <c r="C5952">
        <v>18</v>
      </c>
      <c r="D5952">
        <v>148110.98749999999</v>
      </c>
      <c r="E5952">
        <f>INDEX(Stores[region],MATCH(Sales[[#This Row],[store_no]],Stores[store_no],0))</f>
        <v>3</v>
      </c>
      <c r="F5952" t="str">
        <f>INDEX(Stores[storetype],MATCH(Sales[[#This Row],[store_no]],Stores[store_no],0))</f>
        <v>C</v>
      </c>
      <c r="G5952" t="str">
        <f>INDEX(Stores[location_city],MATCH(Sales[[#This Row],[store_no]],Stores[store_no],0))</f>
        <v>Lincoln</v>
      </c>
      <c r="H5952" t="str">
        <f>INDEX(Stores[location_state],MATCH(Sales[[#This Row],[store_no]],Stores[store_no],0))</f>
        <v>Nebraska</v>
      </c>
      <c r="I5952">
        <f>INDEX(Stores[sqft],MATCH(Sales[[#This Row],[store_no]],Stores[store_no],0))</f>
        <v>161300</v>
      </c>
      <c r="J5952" s="4" t="str">
        <f>INDEX(Departments[dept_name],MATCH(Sales[[#This Row],[dept_no]],Departments[dept_no],0))</f>
        <v>Sports</v>
      </c>
      <c r="K5952" s="4" t="str">
        <f>CONCATENATE(Sales[[#This Row],[region]],Sales[[#This Row],[storetype]])</f>
        <v>3C</v>
      </c>
      <c r="L5952" s="4">
        <f>INDEX(RegionStoreCount[Store Count],MATCH(Sales[[#This Row],[RegionStoretype]],RegionStoreCount[Region/Type],0))</f>
        <v>2</v>
      </c>
      <c r="M5952" s="4">
        <f>AND(Sales[[#This Row],[date]]&lt;=TY_YTDMax,Sales[[#This Row],[date]]&gt;=TY_YTDMin)*Sales[[#This Row],[sales]]</f>
        <v>148110.98749999999</v>
      </c>
      <c r="N5952" s="4">
        <f>AND(Sales[[#This Row],[date]]&lt;=LY_YTDMax,Sales[[#This Row],[date]]&gt;=LY_YTDMin)*Sales[[#This Row],[sales]]</f>
        <v>0</v>
      </c>
      <c r="O5952" s="4">
        <f>AND(Sales[[#This Row],[date]]&gt;=YoY_Min,Sales[[#This Row],[date]]&lt;=TY_YTDMax)*(Sales[[#This Row],[sales]]/Sales[[#This Row],[sqft]])</f>
        <v>0.91823302851828881</v>
      </c>
      <c r="P5952" s="4">
        <f>SUMIF(Sales[RegionStoretype],Sales[[#This Row],[RegionStoretype]],Sales[YoY_SSF])/Sales[[#This Row],[Region_TypeCount]]</f>
        <v>47.561479460925746</v>
      </c>
    </row>
    <row r="5953" spans="1:16" x14ac:dyDescent="0.25">
      <c r="A5953" s="1">
        <v>43147</v>
      </c>
      <c r="B5953">
        <v>38</v>
      </c>
      <c r="C5953">
        <v>2</v>
      </c>
      <c r="D5953">
        <v>203.8212</v>
      </c>
      <c r="E5953">
        <f>INDEX(Stores[region],MATCH(Sales[[#This Row],[store_no]],Stores[store_no],0))</f>
        <v>2</v>
      </c>
      <c r="F5953" t="str">
        <f>INDEX(Stores[storetype],MATCH(Sales[[#This Row],[store_no]],Stores[store_no],0))</f>
        <v>C</v>
      </c>
      <c r="G5953" t="str">
        <f>INDEX(Stores[location_city],MATCH(Sales[[#This Row],[store_no]],Stores[store_no],0))</f>
        <v>Hinsdale</v>
      </c>
      <c r="H5953" t="str">
        <f>INDEX(Stores[location_state],MATCH(Sales[[#This Row],[store_no]],Stores[store_no],0))</f>
        <v>Illinois</v>
      </c>
      <c r="I5953">
        <f>INDEX(Stores[sqft],MATCH(Sales[[#This Row],[store_no]],Stores[store_no],0))</f>
        <v>155600</v>
      </c>
      <c r="J5953" s="4" t="str">
        <f>INDEX(Departments[dept_name],MATCH(Sales[[#This Row],[dept_no]],Departments[dept_no],0))</f>
        <v>Baby</v>
      </c>
      <c r="K5953" s="4" t="str">
        <f>CONCATENATE(Sales[[#This Row],[region]],Sales[[#This Row],[storetype]])</f>
        <v>2C</v>
      </c>
      <c r="L5953" s="4">
        <f>INDEX(RegionStoreCount[Store Count],MATCH(Sales[[#This Row],[RegionStoretype]],RegionStoreCount[Region/Type],0))</f>
        <v>1</v>
      </c>
      <c r="M5953" s="4">
        <f>AND(Sales[[#This Row],[date]]&lt;=TY_YTDMax,Sales[[#This Row],[date]]&gt;=TY_YTDMin)*Sales[[#This Row],[sales]]</f>
        <v>203.8212</v>
      </c>
      <c r="N5953" s="4">
        <f>AND(Sales[[#This Row],[date]]&lt;=LY_YTDMax,Sales[[#This Row],[date]]&gt;=LY_YTDMin)*Sales[[#This Row],[sales]]</f>
        <v>0</v>
      </c>
      <c r="O5953" s="4">
        <f>AND(Sales[[#This Row],[date]]&gt;=YoY_Min,Sales[[#This Row],[date]]&lt;=TY_YTDMax)*(Sales[[#This Row],[sales]]/Sales[[#This Row],[sqft]])</f>
        <v>1.3099048843187662E-3</v>
      </c>
      <c r="P5953" s="4">
        <f>SUMIF(Sales[RegionStoretype],Sales[[#This Row],[RegionStoretype]],Sales[YoY_SSF])/Sales[[#This Row],[Region_TypeCount]]</f>
        <v>44.537621913239086</v>
      </c>
    </row>
    <row r="5954" spans="1:16" x14ac:dyDescent="0.25">
      <c r="A5954" s="1">
        <v>43147</v>
      </c>
      <c r="B5954">
        <v>38</v>
      </c>
      <c r="C5954">
        <v>8</v>
      </c>
      <c r="D5954">
        <v>25668.188099999999</v>
      </c>
      <c r="E5954">
        <f>INDEX(Stores[region],MATCH(Sales[[#This Row],[store_no]],Stores[store_no],0))</f>
        <v>2</v>
      </c>
      <c r="F5954" t="str">
        <f>INDEX(Stores[storetype],MATCH(Sales[[#This Row],[store_no]],Stores[store_no],0))</f>
        <v>C</v>
      </c>
      <c r="G5954" t="str">
        <f>INDEX(Stores[location_city],MATCH(Sales[[#This Row],[store_no]],Stores[store_no],0))</f>
        <v>Hinsdale</v>
      </c>
      <c r="H5954" t="str">
        <f>INDEX(Stores[location_state],MATCH(Sales[[#This Row],[store_no]],Stores[store_no],0))</f>
        <v>Illinois</v>
      </c>
      <c r="I5954">
        <f>INDEX(Stores[sqft],MATCH(Sales[[#This Row],[store_no]],Stores[store_no],0))</f>
        <v>155600</v>
      </c>
      <c r="J5954" s="4" t="str">
        <f>INDEX(Departments[dept_name],MATCH(Sales[[#This Row],[dept_no]],Departments[dept_no],0))</f>
        <v>Games</v>
      </c>
      <c r="K5954" s="4" t="str">
        <f>CONCATENATE(Sales[[#This Row],[region]],Sales[[#This Row],[storetype]])</f>
        <v>2C</v>
      </c>
      <c r="L5954" s="4">
        <f>INDEX(RegionStoreCount[Store Count],MATCH(Sales[[#This Row],[RegionStoretype]],RegionStoreCount[Region/Type],0))</f>
        <v>1</v>
      </c>
      <c r="M5954" s="4">
        <f>AND(Sales[[#This Row],[date]]&lt;=TY_YTDMax,Sales[[#This Row],[date]]&gt;=TY_YTDMin)*Sales[[#This Row],[sales]]</f>
        <v>25668.188099999999</v>
      </c>
      <c r="N5954" s="4">
        <f>AND(Sales[[#This Row],[date]]&lt;=LY_YTDMax,Sales[[#This Row],[date]]&gt;=LY_YTDMin)*Sales[[#This Row],[sales]]</f>
        <v>0</v>
      </c>
      <c r="O5954" s="4">
        <f>AND(Sales[[#This Row],[date]]&gt;=YoY_Min,Sales[[#This Row],[date]]&lt;=TY_YTDMax)*(Sales[[#This Row],[sales]]/Sales[[#This Row],[sqft]])</f>
        <v>0.16496264845758354</v>
      </c>
      <c r="P5954" s="4">
        <f>SUMIF(Sales[RegionStoretype],Sales[[#This Row],[RegionStoretype]],Sales[YoY_SSF])/Sales[[#This Row],[Region_TypeCount]]</f>
        <v>44.537621913239086</v>
      </c>
    </row>
    <row r="5955" spans="1:16" x14ac:dyDescent="0.25">
      <c r="A5955" s="1">
        <v>43147</v>
      </c>
      <c r="B5955">
        <v>38</v>
      </c>
      <c r="C5955">
        <v>12</v>
      </c>
      <c r="D5955">
        <v>18670.123899999999</v>
      </c>
      <c r="E5955">
        <f>INDEX(Stores[region],MATCH(Sales[[#This Row],[store_no]],Stores[store_no],0))</f>
        <v>2</v>
      </c>
      <c r="F5955" t="str">
        <f>INDEX(Stores[storetype],MATCH(Sales[[#This Row],[store_no]],Stores[store_no],0))</f>
        <v>C</v>
      </c>
      <c r="G5955" t="str">
        <f>INDEX(Stores[location_city],MATCH(Sales[[#This Row],[store_no]],Stores[store_no],0))</f>
        <v>Hinsdale</v>
      </c>
      <c r="H5955" t="str">
        <f>INDEX(Stores[location_state],MATCH(Sales[[#This Row],[store_no]],Stores[store_no],0))</f>
        <v>Illinois</v>
      </c>
      <c r="I5955">
        <f>INDEX(Stores[sqft],MATCH(Sales[[#This Row],[store_no]],Stores[store_no],0))</f>
        <v>155600</v>
      </c>
      <c r="J5955" s="4" t="str">
        <f>INDEX(Departments[dept_name],MATCH(Sales[[#This Row],[dept_no]],Departments[dept_no],0))</f>
        <v>Jewelery</v>
      </c>
      <c r="K5955" s="4" t="str">
        <f>CONCATENATE(Sales[[#This Row],[region]],Sales[[#This Row],[storetype]])</f>
        <v>2C</v>
      </c>
      <c r="L5955" s="4">
        <f>INDEX(RegionStoreCount[Store Count],MATCH(Sales[[#This Row],[RegionStoretype]],RegionStoreCount[Region/Type],0))</f>
        <v>1</v>
      </c>
      <c r="M5955" s="4">
        <f>AND(Sales[[#This Row],[date]]&lt;=TY_YTDMax,Sales[[#This Row],[date]]&gt;=TY_YTDMin)*Sales[[#This Row],[sales]]</f>
        <v>18670.123899999999</v>
      </c>
      <c r="N5955" s="4">
        <f>AND(Sales[[#This Row],[date]]&lt;=LY_YTDMax,Sales[[#This Row],[date]]&gt;=LY_YTDMin)*Sales[[#This Row],[sales]]</f>
        <v>0</v>
      </c>
      <c r="O5955" s="4">
        <f>AND(Sales[[#This Row],[date]]&gt;=YoY_Min,Sales[[#This Row],[date]]&lt;=TY_YTDMax)*(Sales[[#This Row],[sales]]/Sales[[#This Row],[sqft]])</f>
        <v>0.11998794280205655</v>
      </c>
      <c r="P5955" s="4">
        <f>SUMIF(Sales[RegionStoretype],Sales[[#This Row],[RegionStoretype]],Sales[YoY_SSF])/Sales[[#This Row],[Region_TypeCount]]</f>
        <v>44.537621913239086</v>
      </c>
    </row>
    <row r="5956" spans="1:16" x14ac:dyDescent="0.25">
      <c r="A5956" s="1">
        <v>43147</v>
      </c>
      <c r="B5956">
        <v>38</v>
      </c>
      <c r="C5956">
        <v>13</v>
      </c>
      <c r="D5956">
        <v>46023.9349</v>
      </c>
      <c r="E5956">
        <f>INDEX(Stores[region],MATCH(Sales[[#This Row],[store_no]],Stores[store_no],0))</f>
        <v>2</v>
      </c>
      <c r="F5956" t="str">
        <f>INDEX(Stores[storetype],MATCH(Sales[[#This Row],[store_no]],Stores[store_no],0))</f>
        <v>C</v>
      </c>
      <c r="G5956" t="str">
        <f>INDEX(Stores[location_city],MATCH(Sales[[#This Row],[store_no]],Stores[store_no],0))</f>
        <v>Hinsdale</v>
      </c>
      <c r="H5956" t="str">
        <f>INDEX(Stores[location_state],MATCH(Sales[[#This Row],[store_no]],Stores[store_no],0))</f>
        <v>Illinois</v>
      </c>
      <c r="I5956">
        <f>INDEX(Stores[sqft],MATCH(Sales[[#This Row],[store_no]],Stores[store_no],0))</f>
        <v>155600</v>
      </c>
      <c r="J5956" s="4" t="str">
        <f>INDEX(Departments[dept_name],MATCH(Sales[[#This Row],[dept_no]],Departments[dept_no],0))</f>
        <v>Kids</v>
      </c>
      <c r="K5956" s="4" t="str">
        <f>CONCATENATE(Sales[[#This Row],[region]],Sales[[#This Row],[storetype]])</f>
        <v>2C</v>
      </c>
      <c r="L5956" s="4">
        <f>INDEX(RegionStoreCount[Store Count],MATCH(Sales[[#This Row],[RegionStoretype]],RegionStoreCount[Region/Type],0))</f>
        <v>1</v>
      </c>
      <c r="M5956" s="4">
        <f>AND(Sales[[#This Row],[date]]&lt;=TY_YTDMax,Sales[[#This Row],[date]]&gt;=TY_YTDMin)*Sales[[#This Row],[sales]]</f>
        <v>46023.9349</v>
      </c>
      <c r="N5956" s="4">
        <f>AND(Sales[[#This Row],[date]]&lt;=LY_YTDMax,Sales[[#This Row],[date]]&gt;=LY_YTDMin)*Sales[[#This Row],[sales]]</f>
        <v>0</v>
      </c>
      <c r="O5956" s="4">
        <f>AND(Sales[[#This Row],[date]]&gt;=YoY_Min,Sales[[#This Row],[date]]&lt;=TY_YTDMax)*(Sales[[#This Row],[sales]]/Sales[[#This Row],[sqft]])</f>
        <v>0.29578364331619539</v>
      </c>
      <c r="P5956" s="4">
        <f>SUMIF(Sales[RegionStoretype],Sales[[#This Row],[RegionStoretype]],Sales[YoY_SSF])/Sales[[#This Row],[Region_TypeCount]]</f>
        <v>44.537621913239086</v>
      </c>
    </row>
    <row r="5957" spans="1:16" x14ac:dyDescent="0.25">
      <c r="A5957" s="1">
        <v>43147</v>
      </c>
      <c r="B5957">
        <v>38</v>
      </c>
      <c r="C5957">
        <v>18</v>
      </c>
      <c r="D5957">
        <v>56804.239800000003</v>
      </c>
      <c r="E5957">
        <f>INDEX(Stores[region],MATCH(Sales[[#This Row],[store_no]],Stores[store_no],0))</f>
        <v>2</v>
      </c>
      <c r="F5957" t="str">
        <f>INDEX(Stores[storetype],MATCH(Sales[[#This Row],[store_no]],Stores[store_no],0))</f>
        <v>C</v>
      </c>
      <c r="G5957" t="str">
        <f>INDEX(Stores[location_city],MATCH(Sales[[#This Row],[store_no]],Stores[store_no],0))</f>
        <v>Hinsdale</v>
      </c>
      <c r="H5957" t="str">
        <f>INDEX(Stores[location_state],MATCH(Sales[[#This Row],[store_no]],Stores[store_no],0))</f>
        <v>Illinois</v>
      </c>
      <c r="I5957">
        <f>INDEX(Stores[sqft],MATCH(Sales[[#This Row],[store_no]],Stores[store_no],0))</f>
        <v>155600</v>
      </c>
      <c r="J5957" s="4" t="str">
        <f>INDEX(Departments[dept_name],MATCH(Sales[[#This Row],[dept_no]],Departments[dept_no],0))</f>
        <v>Sports</v>
      </c>
      <c r="K5957" s="4" t="str">
        <f>CONCATENATE(Sales[[#This Row],[region]],Sales[[#This Row],[storetype]])</f>
        <v>2C</v>
      </c>
      <c r="L5957" s="4">
        <f>INDEX(RegionStoreCount[Store Count],MATCH(Sales[[#This Row],[RegionStoretype]],RegionStoreCount[Region/Type],0))</f>
        <v>1</v>
      </c>
      <c r="M5957" s="4">
        <f>AND(Sales[[#This Row],[date]]&lt;=TY_YTDMax,Sales[[#This Row],[date]]&gt;=TY_YTDMin)*Sales[[#This Row],[sales]]</f>
        <v>56804.239800000003</v>
      </c>
      <c r="N5957" s="4">
        <f>AND(Sales[[#This Row],[date]]&lt;=LY_YTDMax,Sales[[#This Row],[date]]&gt;=LY_YTDMin)*Sales[[#This Row],[sales]]</f>
        <v>0</v>
      </c>
      <c r="O5957" s="4">
        <f>AND(Sales[[#This Row],[date]]&gt;=YoY_Min,Sales[[#This Row],[date]]&lt;=TY_YTDMax)*(Sales[[#This Row],[sales]]/Sales[[#This Row],[sqft]])</f>
        <v>0.36506580848329051</v>
      </c>
      <c r="P5957" s="4">
        <f>SUMIF(Sales[RegionStoretype],Sales[[#This Row],[RegionStoretype]],Sales[YoY_SSF])/Sales[[#This Row],[Region_TypeCount]]</f>
        <v>44.537621913239086</v>
      </c>
    </row>
    <row r="5958" spans="1:16" x14ac:dyDescent="0.25">
      <c r="A5958" s="1">
        <v>43154</v>
      </c>
      <c r="B5958">
        <v>1</v>
      </c>
      <c r="C5958">
        <v>16</v>
      </c>
      <c r="D5958">
        <v>148233.64629999999</v>
      </c>
      <c r="E5958">
        <f>INDEX(Stores[region],MATCH(Sales[[#This Row],[store_no]],Stores[store_no],0))</f>
        <v>1</v>
      </c>
      <c r="F5958" t="str">
        <f>INDEX(Stores[storetype],MATCH(Sales[[#This Row],[store_no]],Stores[store_no],0))</f>
        <v>A</v>
      </c>
      <c r="G5958" t="str">
        <f>INDEX(Stores[location_city],MATCH(Sales[[#This Row],[store_no]],Stores[store_no],0))</f>
        <v>Ann Arbor</v>
      </c>
      <c r="H5958" t="str">
        <f>INDEX(Stores[location_state],MATCH(Sales[[#This Row],[store_no]],Stores[store_no],0))</f>
        <v>Michigan</v>
      </c>
      <c r="I5958">
        <f>INDEX(Stores[sqft],MATCH(Sales[[#This Row],[store_no]],Stores[store_no],0))</f>
        <v>100600</v>
      </c>
      <c r="J5958" s="4" t="str">
        <f>INDEX(Departments[dept_name],MATCH(Sales[[#This Row],[dept_no]],Departments[dept_no],0))</f>
        <v>Outdoors</v>
      </c>
      <c r="K5958" s="4" t="str">
        <f>CONCATENATE(Sales[[#This Row],[region]],Sales[[#This Row],[storetype]])</f>
        <v>1A</v>
      </c>
      <c r="L5958" s="4">
        <f>INDEX(RegionStoreCount[Store Count],MATCH(Sales[[#This Row],[RegionStoretype]],RegionStoreCount[Region/Type],0))</f>
        <v>5</v>
      </c>
      <c r="M5958" s="4">
        <f>AND(Sales[[#This Row],[date]]&lt;=TY_YTDMax,Sales[[#This Row],[date]]&gt;=TY_YTDMin)*Sales[[#This Row],[sales]]</f>
        <v>148233.64629999999</v>
      </c>
      <c r="N5958" s="4">
        <f>AND(Sales[[#This Row],[date]]&lt;=LY_YTDMax,Sales[[#This Row],[date]]&gt;=LY_YTDMin)*Sales[[#This Row],[sales]]</f>
        <v>0</v>
      </c>
      <c r="O5958" s="4">
        <f>AND(Sales[[#This Row],[date]]&gt;=YoY_Min,Sales[[#This Row],[date]]&lt;=TY_YTDMax)*(Sales[[#This Row],[sales]]/Sales[[#This Row],[sqft]])</f>
        <v>1.473495490059642</v>
      </c>
      <c r="P5958" s="4">
        <f>SUMIF(Sales[RegionStoretype],Sales[[#This Row],[RegionStoretype]],Sales[YoY_SSF])/Sales[[#This Row],[Region_TypeCount]]</f>
        <v>59.469551530910678</v>
      </c>
    </row>
    <row r="5959" spans="1:16" x14ac:dyDescent="0.25">
      <c r="A5959" s="1">
        <v>43154</v>
      </c>
      <c r="B5959">
        <v>1</v>
      </c>
      <c r="C5959">
        <v>18</v>
      </c>
      <c r="D5959">
        <v>12606.9933</v>
      </c>
      <c r="E5959">
        <f>INDEX(Stores[region],MATCH(Sales[[#This Row],[store_no]],Stores[store_no],0))</f>
        <v>1</v>
      </c>
      <c r="F5959" t="str">
        <f>INDEX(Stores[storetype],MATCH(Sales[[#This Row],[store_no]],Stores[store_no],0))</f>
        <v>A</v>
      </c>
      <c r="G5959" t="str">
        <f>INDEX(Stores[location_city],MATCH(Sales[[#This Row],[store_no]],Stores[store_no],0))</f>
        <v>Ann Arbor</v>
      </c>
      <c r="H5959" t="str">
        <f>INDEX(Stores[location_state],MATCH(Sales[[#This Row],[store_no]],Stores[store_no],0))</f>
        <v>Michigan</v>
      </c>
      <c r="I5959">
        <f>INDEX(Stores[sqft],MATCH(Sales[[#This Row],[store_no]],Stores[store_no],0))</f>
        <v>100600</v>
      </c>
      <c r="J5959" s="4" t="str">
        <f>INDEX(Departments[dept_name],MATCH(Sales[[#This Row],[dept_no]],Departments[dept_no],0))</f>
        <v>Sports</v>
      </c>
      <c r="K5959" s="4" t="str">
        <f>CONCATENATE(Sales[[#This Row],[region]],Sales[[#This Row],[storetype]])</f>
        <v>1A</v>
      </c>
      <c r="L5959" s="4">
        <f>INDEX(RegionStoreCount[Store Count],MATCH(Sales[[#This Row],[RegionStoretype]],RegionStoreCount[Region/Type],0))</f>
        <v>5</v>
      </c>
      <c r="M5959" s="4">
        <f>AND(Sales[[#This Row],[date]]&lt;=TY_YTDMax,Sales[[#This Row],[date]]&gt;=TY_YTDMin)*Sales[[#This Row],[sales]]</f>
        <v>12606.9933</v>
      </c>
      <c r="N5959" s="4">
        <f>AND(Sales[[#This Row],[date]]&lt;=LY_YTDMax,Sales[[#This Row],[date]]&gt;=LY_YTDMin)*Sales[[#This Row],[sales]]</f>
        <v>0</v>
      </c>
      <c r="O5959" s="4">
        <f>AND(Sales[[#This Row],[date]]&gt;=YoY_Min,Sales[[#This Row],[date]]&lt;=TY_YTDMax)*(Sales[[#This Row],[sales]]/Sales[[#This Row],[sqft]])</f>
        <v>0.12531802485089463</v>
      </c>
      <c r="P5959" s="4">
        <f>SUMIF(Sales[RegionStoretype],Sales[[#This Row],[RegionStoretype]],Sales[YoY_SSF])/Sales[[#This Row],[Region_TypeCount]]</f>
        <v>59.469551530910678</v>
      </c>
    </row>
    <row r="5960" spans="1:16" x14ac:dyDescent="0.25">
      <c r="A5960" s="1">
        <v>43154</v>
      </c>
      <c r="B5960">
        <v>1</v>
      </c>
      <c r="C5960">
        <v>19</v>
      </c>
      <c r="D5960">
        <v>32.996700000000004</v>
      </c>
      <c r="E5960">
        <f>INDEX(Stores[region],MATCH(Sales[[#This Row],[store_no]],Stores[store_no],0))</f>
        <v>1</v>
      </c>
      <c r="F5960" t="str">
        <f>INDEX(Stores[storetype],MATCH(Sales[[#This Row],[store_no]],Stores[store_no],0))</f>
        <v>A</v>
      </c>
      <c r="G5960" t="str">
        <f>INDEX(Stores[location_city],MATCH(Sales[[#This Row],[store_no]],Stores[store_no],0))</f>
        <v>Ann Arbor</v>
      </c>
      <c r="H5960" t="str">
        <f>INDEX(Stores[location_state],MATCH(Sales[[#This Row],[store_no]],Stores[store_no],0))</f>
        <v>Michigan</v>
      </c>
      <c r="I5960">
        <f>INDEX(Stores[sqft],MATCH(Sales[[#This Row],[store_no]],Stores[store_no],0))</f>
        <v>100600</v>
      </c>
      <c r="J5960" s="4" t="str">
        <f>INDEX(Departments[dept_name],MATCH(Sales[[#This Row],[dept_no]],Departments[dept_no],0))</f>
        <v>Tools</v>
      </c>
      <c r="K5960" s="4" t="str">
        <f>CONCATENATE(Sales[[#This Row],[region]],Sales[[#This Row],[storetype]])</f>
        <v>1A</v>
      </c>
      <c r="L5960" s="4">
        <f>INDEX(RegionStoreCount[Store Count],MATCH(Sales[[#This Row],[RegionStoretype]],RegionStoreCount[Region/Type],0))</f>
        <v>5</v>
      </c>
      <c r="M5960" s="4">
        <f>AND(Sales[[#This Row],[date]]&lt;=TY_YTDMax,Sales[[#This Row],[date]]&gt;=TY_YTDMin)*Sales[[#This Row],[sales]]</f>
        <v>32.996700000000004</v>
      </c>
      <c r="N5960" s="4">
        <f>AND(Sales[[#This Row],[date]]&lt;=LY_YTDMax,Sales[[#This Row],[date]]&gt;=LY_YTDMin)*Sales[[#This Row],[sales]]</f>
        <v>0</v>
      </c>
      <c r="O5960" s="4">
        <f>AND(Sales[[#This Row],[date]]&gt;=YoY_Min,Sales[[#This Row],[date]]&lt;=TY_YTDMax)*(Sales[[#This Row],[sales]]/Sales[[#This Row],[sqft]])</f>
        <v>3.2799900596421473E-4</v>
      </c>
      <c r="P5960" s="4">
        <f>SUMIF(Sales[RegionStoretype],Sales[[#This Row],[RegionStoretype]],Sales[YoY_SSF])/Sales[[#This Row],[Region_TypeCount]]</f>
        <v>59.469551530910678</v>
      </c>
    </row>
    <row r="5961" spans="1:16" x14ac:dyDescent="0.25">
      <c r="A5961" s="1">
        <v>43154</v>
      </c>
      <c r="B5961">
        <v>2</v>
      </c>
      <c r="C5961">
        <v>12</v>
      </c>
      <c r="D5961">
        <v>138089.53619999997</v>
      </c>
      <c r="E5961">
        <f>INDEX(Stores[region],MATCH(Sales[[#This Row],[store_no]],Stores[store_no],0))</f>
        <v>3</v>
      </c>
      <c r="F5961" t="str">
        <f>INDEX(Stores[storetype],MATCH(Sales[[#This Row],[store_no]],Stores[store_no],0))</f>
        <v>A</v>
      </c>
      <c r="G5961" t="str">
        <f>INDEX(Stores[location_city],MATCH(Sales[[#This Row],[store_no]],Stores[store_no],0))</f>
        <v>Minneapolis</v>
      </c>
      <c r="H5961" t="str">
        <f>INDEX(Stores[location_state],MATCH(Sales[[#This Row],[store_no]],Stores[store_no],0))</f>
        <v>Minnesota</v>
      </c>
      <c r="I5961">
        <f>INDEX(Stores[sqft],MATCH(Sales[[#This Row],[store_no]],Stores[store_no],0))</f>
        <v>210400</v>
      </c>
      <c r="J5961" s="4" t="str">
        <f>INDEX(Departments[dept_name],MATCH(Sales[[#This Row],[dept_no]],Departments[dept_no],0))</f>
        <v>Jewelery</v>
      </c>
      <c r="K5961" s="4" t="str">
        <f>CONCATENATE(Sales[[#This Row],[region]],Sales[[#This Row],[storetype]])</f>
        <v>3A</v>
      </c>
      <c r="L5961" s="4">
        <f>INDEX(RegionStoreCount[Store Count],MATCH(Sales[[#This Row],[RegionStoretype]],RegionStoreCount[Region/Type],0))</f>
        <v>9</v>
      </c>
      <c r="M5961" s="4">
        <f>AND(Sales[[#This Row],[date]]&lt;=TY_YTDMax,Sales[[#This Row],[date]]&gt;=TY_YTDMin)*Sales[[#This Row],[sales]]</f>
        <v>138089.53619999997</v>
      </c>
      <c r="N5961" s="4">
        <f>AND(Sales[[#This Row],[date]]&lt;=LY_YTDMax,Sales[[#This Row],[date]]&gt;=LY_YTDMin)*Sales[[#This Row],[sales]]</f>
        <v>0</v>
      </c>
      <c r="O5961" s="4">
        <f>AND(Sales[[#This Row],[date]]&gt;=YoY_Min,Sales[[#This Row],[date]]&lt;=TY_YTDMax)*(Sales[[#This Row],[sales]]/Sales[[#This Row],[sqft]])</f>
        <v>0.65631908840304165</v>
      </c>
      <c r="P5961" s="4">
        <f>SUMIF(Sales[RegionStoretype],Sales[[#This Row],[RegionStoretype]],Sales[YoY_SSF])/Sales[[#This Row],[Region_TypeCount]]</f>
        <v>53.603836561720975</v>
      </c>
    </row>
    <row r="5962" spans="1:16" x14ac:dyDescent="0.25">
      <c r="A5962" s="1">
        <v>43154</v>
      </c>
      <c r="B5962">
        <v>2</v>
      </c>
      <c r="C5962">
        <v>13</v>
      </c>
      <c r="D5962">
        <v>26578.251800000002</v>
      </c>
      <c r="E5962">
        <f>INDEX(Stores[region],MATCH(Sales[[#This Row],[store_no]],Stores[store_no],0))</f>
        <v>3</v>
      </c>
      <c r="F5962" t="str">
        <f>INDEX(Stores[storetype],MATCH(Sales[[#This Row],[store_no]],Stores[store_no],0))</f>
        <v>A</v>
      </c>
      <c r="G5962" t="str">
        <f>INDEX(Stores[location_city],MATCH(Sales[[#This Row],[store_no]],Stores[store_no],0))</f>
        <v>Minneapolis</v>
      </c>
      <c r="H5962" t="str">
        <f>INDEX(Stores[location_state],MATCH(Sales[[#This Row],[store_no]],Stores[store_no],0))</f>
        <v>Minnesota</v>
      </c>
      <c r="I5962">
        <f>INDEX(Stores[sqft],MATCH(Sales[[#This Row],[store_no]],Stores[store_no],0))</f>
        <v>210400</v>
      </c>
      <c r="J5962" s="4" t="str">
        <f>INDEX(Departments[dept_name],MATCH(Sales[[#This Row],[dept_no]],Departments[dept_no],0))</f>
        <v>Kids</v>
      </c>
      <c r="K5962" s="4" t="str">
        <f>CONCATENATE(Sales[[#This Row],[region]],Sales[[#This Row],[storetype]])</f>
        <v>3A</v>
      </c>
      <c r="L5962" s="4">
        <f>INDEX(RegionStoreCount[Store Count],MATCH(Sales[[#This Row],[RegionStoretype]],RegionStoreCount[Region/Type],0))</f>
        <v>9</v>
      </c>
      <c r="M5962" s="4">
        <f>AND(Sales[[#This Row],[date]]&lt;=TY_YTDMax,Sales[[#This Row],[date]]&gt;=TY_YTDMin)*Sales[[#This Row],[sales]]</f>
        <v>26578.251800000002</v>
      </c>
      <c r="N5962" s="4">
        <f>AND(Sales[[#This Row],[date]]&lt;=LY_YTDMax,Sales[[#This Row],[date]]&gt;=LY_YTDMin)*Sales[[#This Row],[sales]]</f>
        <v>0</v>
      </c>
      <c r="O5962" s="4">
        <f>AND(Sales[[#This Row],[date]]&gt;=YoY_Min,Sales[[#This Row],[date]]&lt;=TY_YTDMax)*(Sales[[#This Row],[sales]]/Sales[[#This Row],[sqft]])</f>
        <v>0.12632248954372624</v>
      </c>
      <c r="P5962" s="4">
        <f>SUMIF(Sales[RegionStoretype],Sales[[#This Row],[RegionStoretype]],Sales[YoY_SSF])/Sales[[#This Row],[Region_TypeCount]]</f>
        <v>53.603836561720975</v>
      </c>
    </row>
    <row r="5963" spans="1:16" x14ac:dyDescent="0.25">
      <c r="A5963" s="1">
        <v>43154</v>
      </c>
      <c r="B5963">
        <v>2</v>
      </c>
      <c r="C5963">
        <v>15</v>
      </c>
      <c r="D5963">
        <v>159.16079999999999</v>
      </c>
      <c r="E5963">
        <f>INDEX(Stores[region],MATCH(Sales[[#This Row],[store_no]],Stores[store_no],0))</f>
        <v>3</v>
      </c>
      <c r="F5963" t="str">
        <f>INDEX(Stores[storetype],MATCH(Sales[[#This Row],[store_no]],Stores[store_no],0))</f>
        <v>A</v>
      </c>
      <c r="G5963" t="str">
        <f>INDEX(Stores[location_city],MATCH(Sales[[#This Row],[store_no]],Stores[store_no],0))</f>
        <v>Minneapolis</v>
      </c>
      <c r="H5963" t="str">
        <f>INDEX(Stores[location_state],MATCH(Sales[[#This Row],[store_no]],Stores[store_no],0))</f>
        <v>Minnesota</v>
      </c>
      <c r="I5963">
        <f>INDEX(Stores[sqft],MATCH(Sales[[#This Row],[store_no]],Stores[store_no],0))</f>
        <v>210400</v>
      </c>
      <c r="J5963" s="4" t="str">
        <f>INDEX(Departments[dept_name],MATCH(Sales[[#This Row],[dept_no]],Departments[dept_no],0))</f>
        <v>Music</v>
      </c>
      <c r="K5963" s="4" t="str">
        <f>CONCATENATE(Sales[[#This Row],[region]],Sales[[#This Row],[storetype]])</f>
        <v>3A</v>
      </c>
      <c r="L5963" s="4">
        <f>INDEX(RegionStoreCount[Store Count],MATCH(Sales[[#This Row],[RegionStoretype]],RegionStoreCount[Region/Type],0))</f>
        <v>9</v>
      </c>
      <c r="M5963" s="4">
        <f>AND(Sales[[#This Row],[date]]&lt;=TY_YTDMax,Sales[[#This Row],[date]]&gt;=TY_YTDMin)*Sales[[#This Row],[sales]]</f>
        <v>159.16079999999999</v>
      </c>
      <c r="N5963" s="4">
        <f>AND(Sales[[#This Row],[date]]&lt;=LY_YTDMax,Sales[[#This Row],[date]]&gt;=LY_YTDMin)*Sales[[#This Row],[sales]]</f>
        <v>0</v>
      </c>
      <c r="O5963" s="4">
        <f>AND(Sales[[#This Row],[date]]&gt;=YoY_Min,Sales[[#This Row],[date]]&lt;=TY_YTDMax)*(Sales[[#This Row],[sales]]/Sales[[#This Row],[sqft]])</f>
        <v>7.5646768060836495E-4</v>
      </c>
      <c r="P5963" s="4">
        <f>SUMIF(Sales[RegionStoretype],Sales[[#This Row],[RegionStoretype]],Sales[YoY_SSF])/Sales[[#This Row],[Region_TypeCount]]</f>
        <v>53.603836561720975</v>
      </c>
    </row>
    <row r="5964" spans="1:16" x14ac:dyDescent="0.25">
      <c r="A5964" s="1">
        <v>43154</v>
      </c>
      <c r="B5964">
        <v>3</v>
      </c>
      <c r="C5964">
        <v>17</v>
      </c>
      <c r="D5964">
        <v>66364.844400000016</v>
      </c>
      <c r="E5964">
        <f>INDEX(Stores[region],MATCH(Sales[[#This Row],[store_no]],Stores[store_no],0))</f>
        <v>1</v>
      </c>
      <c r="F5964" t="str">
        <f>INDEX(Stores[storetype],MATCH(Sales[[#This Row],[store_no]],Stores[store_no],0))</f>
        <v>B</v>
      </c>
      <c r="G5964" t="str">
        <f>INDEX(Stores[location_city],MATCH(Sales[[#This Row],[store_no]],Stores[store_no],0))</f>
        <v>Detroit</v>
      </c>
      <c r="H5964" t="str">
        <f>INDEX(Stores[location_state],MATCH(Sales[[#This Row],[store_no]],Stores[store_no],0))</f>
        <v>Michigan</v>
      </c>
      <c r="I5964">
        <f>INDEX(Stores[sqft],MATCH(Sales[[#This Row],[store_no]],Stores[store_no],0))</f>
        <v>114500</v>
      </c>
      <c r="J5964" s="4" t="str">
        <f>INDEX(Departments[dept_name],MATCH(Sales[[#This Row],[dept_no]],Departments[dept_no],0))</f>
        <v>Shoes</v>
      </c>
      <c r="K5964" s="4" t="str">
        <f>CONCATENATE(Sales[[#This Row],[region]],Sales[[#This Row],[storetype]])</f>
        <v>1B</v>
      </c>
      <c r="L5964" s="4">
        <f>INDEX(RegionStoreCount[Store Count],MATCH(Sales[[#This Row],[RegionStoretype]],RegionStoreCount[Region/Type],0))</f>
        <v>5</v>
      </c>
      <c r="M5964" s="4">
        <f>AND(Sales[[#This Row],[date]]&lt;=TY_YTDMax,Sales[[#This Row],[date]]&gt;=TY_YTDMin)*Sales[[#This Row],[sales]]</f>
        <v>66364.844400000016</v>
      </c>
      <c r="N5964" s="4">
        <f>AND(Sales[[#This Row],[date]]&lt;=LY_YTDMax,Sales[[#This Row],[date]]&gt;=LY_YTDMin)*Sales[[#This Row],[sales]]</f>
        <v>0</v>
      </c>
      <c r="O5964" s="4">
        <f>AND(Sales[[#This Row],[date]]&gt;=YoY_Min,Sales[[#This Row],[date]]&lt;=TY_YTDMax)*(Sales[[#This Row],[sales]]/Sales[[#This Row],[sqft]])</f>
        <v>0.5796056279475984</v>
      </c>
      <c r="P5964" s="4">
        <f>SUMIF(Sales[RegionStoretype],Sales[[#This Row],[RegionStoretype]],Sales[YoY_SSF])/Sales[[#This Row],[Region_TypeCount]]</f>
        <v>68.518982968140051</v>
      </c>
    </row>
    <row r="5965" spans="1:16" x14ac:dyDescent="0.25">
      <c r="A5965" s="1">
        <v>43154</v>
      </c>
      <c r="B5965">
        <v>4</v>
      </c>
      <c r="C5965">
        <v>6</v>
      </c>
      <c r="D5965">
        <v>110017.71919999999</v>
      </c>
      <c r="E5965">
        <f>INDEX(Stores[region],MATCH(Sales[[#This Row],[store_no]],Stores[store_no],0))</f>
        <v>1</v>
      </c>
      <c r="F5965" t="str">
        <f>INDEX(Stores[storetype],MATCH(Sales[[#This Row],[store_no]],Stores[store_no],0))</f>
        <v>A</v>
      </c>
      <c r="G5965" t="str">
        <f>INDEX(Stores[location_city],MATCH(Sales[[#This Row],[store_no]],Stores[store_no],0))</f>
        <v>Cincinnati</v>
      </c>
      <c r="H5965" t="str">
        <f>INDEX(Stores[location_state],MATCH(Sales[[#This Row],[store_no]],Stores[store_no],0))</f>
        <v>Ohio</v>
      </c>
      <c r="I5965">
        <f>INDEX(Stores[sqft],MATCH(Sales[[#This Row],[store_no]],Stores[store_no],0))</f>
        <v>127800</v>
      </c>
      <c r="J5965" s="4" t="str">
        <f>INDEX(Departments[dept_name],MATCH(Sales[[#This Row],[dept_no]],Departments[dept_no],0))</f>
        <v>Computers</v>
      </c>
      <c r="K5965" s="4" t="str">
        <f>CONCATENATE(Sales[[#This Row],[region]],Sales[[#This Row],[storetype]])</f>
        <v>1A</v>
      </c>
      <c r="L5965" s="4">
        <f>INDEX(RegionStoreCount[Store Count],MATCH(Sales[[#This Row],[RegionStoretype]],RegionStoreCount[Region/Type],0))</f>
        <v>5</v>
      </c>
      <c r="M5965" s="4">
        <f>AND(Sales[[#This Row],[date]]&lt;=TY_YTDMax,Sales[[#This Row],[date]]&gt;=TY_YTDMin)*Sales[[#This Row],[sales]]</f>
        <v>110017.71919999999</v>
      </c>
      <c r="N5965" s="4">
        <f>AND(Sales[[#This Row],[date]]&lt;=LY_YTDMax,Sales[[#This Row],[date]]&gt;=LY_YTDMin)*Sales[[#This Row],[sales]]</f>
        <v>0</v>
      </c>
      <c r="O5965" s="4">
        <f>AND(Sales[[#This Row],[date]]&gt;=YoY_Min,Sales[[#This Row],[date]]&lt;=TY_YTDMax)*(Sales[[#This Row],[sales]]/Sales[[#This Row],[sqft]])</f>
        <v>0.86085852269170571</v>
      </c>
      <c r="P5965" s="4">
        <f>SUMIF(Sales[RegionStoretype],Sales[[#This Row],[RegionStoretype]],Sales[YoY_SSF])/Sales[[#This Row],[Region_TypeCount]]</f>
        <v>59.469551530910678</v>
      </c>
    </row>
    <row r="5966" spans="1:16" x14ac:dyDescent="0.25">
      <c r="A5966" s="1">
        <v>43154</v>
      </c>
      <c r="B5966">
        <v>4</v>
      </c>
      <c r="C5966">
        <v>17</v>
      </c>
      <c r="D5966">
        <v>162273.99139999997</v>
      </c>
      <c r="E5966">
        <f>INDEX(Stores[region],MATCH(Sales[[#This Row],[store_no]],Stores[store_no],0))</f>
        <v>1</v>
      </c>
      <c r="F5966" t="str">
        <f>INDEX(Stores[storetype],MATCH(Sales[[#This Row],[store_no]],Stores[store_no],0))</f>
        <v>A</v>
      </c>
      <c r="G5966" t="str">
        <f>INDEX(Stores[location_city],MATCH(Sales[[#This Row],[store_no]],Stores[store_no],0))</f>
        <v>Cincinnati</v>
      </c>
      <c r="H5966" t="str">
        <f>INDEX(Stores[location_state],MATCH(Sales[[#This Row],[store_no]],Stores[store_no],0))</f>
        <v>Ohio</v>
      </c>
      <c r="I5966">
        <f>INDEX(Stores[sqft],MATCH(Sales[[#This Row],[store_no]],Stores[store_no],0))</f>
        <v>127800</v>
      </c>
      <c r="J5966" s="4" t="str">
        <f>INDEX(Departments[dept_name],MATCH(Sales[[#This Row],[dept_no]],Departments[dept_no],0))</f>
        <v>Shoes</v>
      </c>
      <c r="K5966" s="4" t="str">
        <f>CONCATENATE(Sales[[#This Row],[region]],Sales[[#This Row],[storetype]])</f>
        <v>1A</v>
      </c>
      <c r="L5966" s="4">
        <f>INDEX(RegionStoreCount[Store Count],MATCH(Sales[[#This Row],[RegionStoretype]],RegionStoreCount[Region/Type],0))</f>
        <v>5</v>
      </c>
      <c r="M5966" s="4">
        <f>AND(Sales[[#This Row],[date]]&lt;=TY_YTDMax,Sales[[#This Row],[date]]&gt;=TY_YTDMin)*Sales[[#This Row],[sales]]</f>
        <v>162273.99139999997</v>
      </c>
      <c r="N5966" s="4">
        <f>AND(Sales[[#This Row],[date]]&lt;=LY_YTDMax,Sales[[#This Row],[date]]&gt;=LY_YTDMin)*Sales[[#This Row],[sales]]</f>
        <v>0</v>
      </c>
      <c r="O5966" s="4">
        <f>AND(Sales[[#This Row],[date]]&gt;=YoY_Min,Sales[[#This Row],[date]]&lt;=TY_YTDMax)*(Sales[[#This Row],[sales]]/Sales[[#This Row],[sqft]])</f>
        <v>1.2697495414710482</v>
      </c>
      <c r="P5966" s="4">
        <f>SUMIF(Sales[RegionStoretype],Sales[[#This Row],[RegionStoretype]],Sales[YoY_SSF])/Sales[[#This Row],[Region_TypeCount]]</f>
        <v>59.469551530910678</v>
      </c>
    </row>
    <row r="5967" spans="1:16" x14ac:dyDescent="0.25">
      <c r="A5967" s="1">
        <v>43154</v>
      </c>
      <c r="B5967">
        <v>5</v>
      </c>
      <c r="C5967">
        <v>3</v>
      </c>
      <c r="D5967">
        <v>93041.465100000001</v>
      </c>
      <c r="E5967">
        <f>INDEX(Stores[region],MATCH(Sales[[#This Row],[store_no]],Stores[store_no],0))</f>
        <v>1</v>
      </c>
      <c r="F5967" t="str">
        <f>INDEX(Stores[storetype],MATCH(Sales[[#This Row],[store_no]],Stores[store_no],0))</f>
        <v>B</v>
      </c>
      <c r="G5967" t="str">
        <f>INDEX(Stores[location_city],MATCH(Sales[[#This Row],[store_no]],Stores[store_no],0))</f>
        <v>Bloomington</v>
      </c>
      <c r="H5967" t="str">
        <f>INDEX(Stores[location_state],MATCH(Sales[[#This Row],[store_no]],Stores[store_no],0))</f>
        <v>Indiana</v>
      </c>
      <c r="I5967">
        <f>INDEX(Stores[sqft],MATCH(Sales[[#This Row],[store_no]],Stores[store_no],0))</f>
        <v>114500</v>
      </c>
      <c r="J5967" s="4" t="str">
        <f>INDEX(Departments[dept_name],MATCH(Sales[[#This Row],[dept_no]],Departments[dept_no],0))</f>
        <v>Beauty</v>
      </c>
      <c r="K5967" s="4" t="str">
        <f>CONCATENATE(Sales[[#This Row],[region]],Sales[[#This Row],[storetype]])</f>
        <v>1B</v>
      </c>
      <c r="L5967" s="4">
        <f>INDEX(RegionStoreCount[Store Count],MATCH(Sales[[#This Row],[RegionStoretype]],RegionStoreCount[Region/Type],0))</f>
        <v>5</v>
      </c>
      <c r="M5967" s="4">
        <f>AND(Sales[[#This Row],[date]]&lt;=TY_YTDMax,Sales[[#This Row],[date]]&gt;=TY_YTDMin)*Sales[[#This Row],[sales]]</f>
        <v>93041.465100000001</v>
      </c>
      <c r="N5967" s="4">
        <f>AND(Sales[[#This Row],[date]]&lt;=LY_YTDMax,Sales[[#This Row],[date]]&gt;=LY_YTDMin)*Sales[[#This Row],[sales]]</f>
        <v>0</v>
      </c>
      <c r="O5967" s="4">
        <f>AND(Sales[[#This Row],[date]]&gt;=YoY_Min,Sales[[#This Row],[date]]&lt;=TY_YTDMax)*(Sales[[#This Row],[sales]]/Sales[[#This Row],[sqft]])</f>
        <v>0.81258921484716162</v>
      </c>
      <c r="P5967" s="4">
        <f>SUMIF(Sales[RegionStoretype],Sales[[#This Row],[RegionStoretype]],Sales[YoY_SSF])/Sales[[#This Row],[Region_TypeCount]]</f>
        <v>68.518982968140051</v>
      </c>
    </row>
    <row r="5968" spans="1:16" x14ac:dyDescent="0.25">
      <c r="A5968" s="1">
        <v>43154</v>
      </c>
      <c r="B5968">
        <v>5</v>
      </c>
      <c r="C5968">
        <v>14</v>
      </c>
      <c r="D5968">
        <v>70460.775900000008</v>
      </c>
      <c r="E5968">
        <f>INDEX(Stores[region],MATCH(Sales[[#This Row],[store_no]],Stores[store_no],0))</f>
        <v>1</v>
      </c>
      <c r="F5968" t="str">
        <f>INDEX(Stores[storetype],MATCH(Sales[[#This Row],[store_no]],Stores[store_no],0))</f>
        <v>B</v>
      </c>
      <c r="G5968" t="str">
        <f>INDEX(Stores[location_city],MATCH(Sales[[#This Row],[store_no]],Stores[store_no],0))</f>
        <v>Bloomington</v>
      </c>
      <c r="H5968" t="str">
        <f>INDEX(Stores[location_state],MATCH(Sales[[#This Row],[store_no]],Stores[store_no],0))</f>
        <v>Indiana</v>
      </c>
      <c r="I5968">
        <f>INDEX(Stores[sqft],MATCH(Sales[[#This Row],[store_no]],Stores[store_no],0))</f>
        <v>114500</v>
      </c>
      <c r="J5968" s="4" t="str">
        <f>INDEX(Departments[dept_name],MATCH(Sales[[#This Row],[dept_no]],Departments[dept_no],0))</f>
        <v>Movies</v>
      </c>
      <c r="K5968" s="4" t="str">
        <f>CONCATENATE(Sales[[#This Row],[region]],Sales[[#This Row],[storetype]])</f>
        <v>1B</v>
      </c>
      <c r="L5968" s="4">
        <f>INDEX(RegionStoreCount[Store Count],MATCH(Sales[[#This Row],[RegionStoretype]],RegionStoreCount[Region/Type],0))</f>
        <v>5</v>
      </c>
      <c r="M5968" s="4">
        <f>AND(Sales[[#This Row],[date]]&lt;=TY_YTDMax,Sales[[#This Row],[date]]&gt;=TY_YTDMin)*Sales[[#This Row],[sales]]</f>
        <v>70460.775900000008</v>
      </c>
      <c r="N5968" s="4">
        <f>AND(Sales[[#This Row],[date]]&lt;=LY_YTDMax,Sales[[#This Row],[date]]&gt;=LY_YTDMin)*Sales[[#This Row],[sales]]</f>
        <v>0</v>
      </c>
      <c r="O5968" s="4">
        <f>AND(Sales[[#This Row],[date]]&gt;=YoY_Min,Sales[[#This Row],[date]]&lt;=TY_YTDMax)*(Sales[[#This Row],[sales]]/Sales[[#This Row],[sqft]])</f>
        <v>0.61537795545851537</v>
      </c>
      <c r="P5968" s="4">
        <f>SUMIF(Sales[RegionStoretype],Sales[[#This Row],[RegionStoretype]],Sales[YoY_SSF])/Sales[[#This Row],[Region_TypeCount]]</f>
        <v>68.518982968140051</v>
      </c>
    </row>
    <row r="5969" spans="1:16" x14ac:dyDescent="0.25">
      <c r="A5969" s="1">
        <v>43154</v>
      </c>
      <c r="B5969">
        <v>5</v>
      </c>
      <c r="C5969">
        <v>20</v>
      </c>
      <c r="D5969">
        <v>79639.477899999998</v>
      </c>
      <c r="E5969">
        <f>INDEX(Stores[region],MATCH(Sales[[#This Row],[store_no]],Stores[store_no],0))</f>
        <v>1</v>
      </c>
      <c r="F5969" t="str">
        <f>INDEX(Stores[storetype],MATCH(Sales[[#This Row],[store_no]],Stores[store_no],0))</f>
        <v>B</v>
      </c>
      <c r="G5969" t="str">
        <f>INDEX(Stores[location_city],MATCH(Sales[[#This Row],[store_no]],Stores[store_no],0))</f>
        <v>Bloomington</v>
      </c>
      <c r="H5969" t="str">
        <f>INDEX(Stores[location_state],MATCH(Sales[[#This Row],[store_no]],Stores[store_no],0))</f>
        <v>Indiana</v>
      </c>
      <c r="I5969">
        <f>INDEX(Stores[sqft],MATCH(Sales[[#This Row],[store_no]],Stores[store_no],0))</f>
        <v>114500</v>
      </c>
      <c r="J5969" s="4" t="str">
        <f>INDEX(Departments[dept_name],MATCH(Sales[[#This Row],[dept_no]],Departments[dept_no],0))</f>
        <v>Toys</v>
      </c>
      <c r="K5969" s="4" t="str">
        <f>CONCATENATE(Sales[[#This Row],[region]],Sales[[#This Row],[storetype]])</f>
        <v>1B</v>
      </c>
      <c r="L5969" s="4">
        <f>INDEX(RegionStoreCount[Store Count],MATCH(Sales[[#This Row],[RegionStoretype]],RegionStoreCount[Region/Type],0))</f>
        <v>5</v>
      </c>
      <c r="M5969" s="4">
        <f>AND(Sales[[#This Row],[date]]&lt;=TY_YTDMax,Sales[[#This Row],[date]]&gt;=TY_YTDMin)*Sales[[#This Row],[sales]]</f>
        <v>79639.477899999998</v>
      </c>
      <c r="N5969" s="4">
        <f>AND(Sales[[#This Row],[date]]&lt;=LY_YTDMax,Sales[[#This Row],[date]]&gt;=LY_YTDMin)*Sales[[#This Row],[sales]]</f>
        <v>0</v>
      </c>
      <c r="O5969" s="4">
        <f>AND(Sales[[#This Row],[date]]&gt;=YoY_Min,Sales[[#This Row],[date]]&lt;=TY_YTDMax)*(Sales[[#This Row],[sales]]/Sales[[#This Row],[sqft]])</f>
        <v>0.69554129170305679</v>
      </c>
      <c r="P5969" s="4">
        <f>SUMIF(Sales[RegionStoretype],Sales[[#This Row],[RegionStoretype]],Sales[YoY_SSF])/Sales[[#This Row],[Region_TypeCount]]</f>
        <v>68.518982968140051</v>
      </c>
    </row>
    <row r="5970" spans="1:16" x14ac:dyDescent="0.25">
      <c r="A5970" s="1">
        <v>43154</v>
      </c>
      <c r="B5970">
        <v>6</v>
      </c>
      <c r="C5970">
        <v>2</v>
      </c>
      <c r="D5970">
        <v>43479.925899999995</v>
      </c>
      <c r="E5970">
        <f>INDEX(Stores[region],MATCH(Sales[[#This Row],[store_no]],Stores[store_no],0))</f>
        <v>3</v>
      </c>
      <c r="F5970" t="str">
        <f>INDEX(Stores[storetype],MATCH(Sales[[#This Row],[store_no]],Stores[store_no],0))</f>
        <v>A</v>
      </c>
      <c r="G5970" t="str">
        <f>INDEX(Stores[location_city],MATCH(Sales[[#This Row],[store_no]],Stores[store_no],0))</f>
        <v>Green Bay</v>
      </c>
      <c r="H5970" t="str">
        <f>INDEX(Stores[location_state],MATCH(Sales[[#This Row],[store_no]],Stores[store_no],0))</f>
        <v>Wisconsin</v>
      </c>
      <c r="I5970">
        <f>INDEX(Stores[sqft],MATCH(Sales[[#This Row],[store_no]],Stores[store_no],0))</f>
        <v>138800</v>
      </c>
      <c r="J5970" s="4" t="str">
        <f>INDEX(Departments[dept_name],MATCH(Sales[[#This Row],[dept_no]],Departments[dept_no],0))</f>
        <v>Baby</v>
      </c>
      <c r="K5970" s="4" t="str">
        <f>CONCATENATE(Sales[[#This Row],[region]],Sales[[#This Row],[storetype]])</f>
        <v>3A</v>
      </c>
      <c r="L5970" s="4">
        <f>INDEX(RegionStoreCount[Store Count],MATCH(Sales[[#This Row],[RegionStoretype]],RegionStoreCount[Region/Type],0))</f>
        <v>9</v>
      </c>
      <c r="M5970" s="4">
        <f>AND(Sales[[#This Row],[date]]&lt;=TY_YTDMax,Sales[[#This Row],[date]]&gt;=TY_YTDMin)*Sales[[#This Row],[sales]]</f>
        <v>43479.925899999995</v>
      </c>
      <c r="N5970" s="4">
        <f>AND(Sales[[#This Row],[date]]&lt;=LY_YTDMax,Sales[[#This Row],[date]]&gt;=LY_YTDMin)*Sales[[#This Row],[sales]]</f>
        <v>0</v>
      </c>
      <c r="O5970" s="4">
        <f>AND(Sales[[#This Row],[date]]&gt;=YoY_Min,Sales[[#This Row],[date]]&lt;=TY_YTDMax)*(Sales[[#This Row],[sales]]/Sales[[#This Row],[sqft]])</f>
        <v>0.31325595028818443</v>
      </c>
      <c r="P5970" s="4">
        <f>SUMIF(Sales[RegionStoretype],Sales[[#This Row],[RegionStoretype]],Sales[YoY_SSF])/Sales[[#This Row],[Region_TypeCount]]</f>
        <v>53.603836561720975</v>
      </c>
    </row>
    <row r="5971" spans="1:16" x14ac:dyDescent="0.25">
      <c r="A5971" s="1">
        <v>43154</v>
      </c>
      <c r="B5971">
        <v>6</v>
      </c>
      <c r="C5971">
        <v>9</v>
      </c>
      <c r="D5971">
        <v>25125.510100000003</v>
      </c>
      <c r="E5971">
        <f>INDEX(Stores[region],MATCH(Sales[[#This Row],[store_no]],Stores[store_no],0))</f>
        <v>3</v>
      </c>
      <c r="F5971" t="str">
        <f>INDEX(Stores[storetype],MATCH(Sales[[#This Row],[store_no]],Stores[store_no],0))</f>
        <v>A</v>
      </c>
      <c r="G5971" t="str">
        <f>INDEX(Stores[location_city],MATCH(Sales[[#This Row],[store_no]],Stores[store_no],0))</f>
        <v>Green Bay</v>
      </c>
      <c r="H5971" t="str">
        <f>INDEX(Stores[location_state],MATCH(Sales[[#This Row],[store_no]],Stores[store_no],0))</f>
        <v>Wisconsin</v>
      </c>
      <c r="I5971">
        <f>INDEX(Stores[sqft],MATCH(Sales[[#This Row],[store_no]],Stores[store_no],0))</f>
        <v>138800</v>
      </c>
      <c r="J5971" s="4" t="str">
        <f>INDEX(Departments[dept_name],MATCH(Sales[[#This Row],[dept_no]],Departments[dept_no],0))</f>
        <v>Garden</v>
      </c>
      <c r="K5971" s="4" t="str">
        <f>CONCATENATE(Sales[[#This Row],[region]],Sales[[#This Row],[storetype]])</f>
        <v>3A</v>
      </c>
      <c r="L5971" s="4">
        <f>INDEX(RegionStoreCount[Store Count],MATCH(Sales[[#This Row],[RegionStoretype]],RegionStoreCount[Region/Type],0))</f>
        <v>9</v>
      </c>
      <c r="M5971" s="4">
        <f>AND(Sales[[#This Row],[date]]&lt;=TY_YTDMax,Sales[[#This Row],[date]]&gt;=TY_YTDMin)*Sales[[#This Row],[sales]]</f>
        <v>25125.510100000003</v>
      </c>
      <c r="N5971" s="4">
        <f>AND(Sales[[#This Row],[date]]&lt;=LY_YTDMax,Sales[[#This Row],[date]]&gt;=LY_YTDMin)*Sales[[#This Row],[sales]]</f>
        <v>0</v>
      </c>
      <c r="O5971" s="4">
        <f>AND(Sales[[#This Row],[date]]&gt;=YoY_Min,Sales[[#This Row],[date]]&lt;=TY_YTDMax)*(Sales[[#This Row],[sales]]/Sales[[#This Row],[sqft]])</f>
        <v>0.18101952521613834</v>
      </c>
      <c r="P5971" s="4">
        <f>SUMIF(Sales[RegionStoretype],Sales[[#This Row],[RegionStoretype]],Sales[YoY_SSF])/Sales[[#This Row],[Region_TypeCount]]</f>
        <v>53.603836561720975</v>
      </c>
    </row>
    <row r="5972" spans="1:16" x14ac:dyDescent="0.25">
      <c r="A5972" s="1">
        <v>43154</v>
      </c>
      <c r="B5972">
        <v>6</v>
      </c>
      <c r="C5972">
        <v>10</v>
      </c>
      <c r="D5972">
        <v>25990.768100000001</v>
      </c>
      <c r="E5972">
        <f>INDEX(Stores[region],MATCH(Sales[[#This Row],[store_no]],Stores[store_no],0))</f>
        <v>3</v>
      </c>
      <c r="F5972" t="str">
        <f>INDEX(Stores[storetype],MATCH(Sales[[#This Row],[store_no]],Stores[store_no],0))</f>
        <v>A</v>
      </c>
      <c r="G5972" t="str">
        <f>INDEX(Stores[location_city],MATCH(Sales[[#This Row],[store_no]],Stores[store_no],0))</f>
        <v>Green Bay</v>
      </c>
      <c r="H5972" t="str">
        <f>INDEX(Stores[location_state],MATCH(Sales[[#This Row],[store_no]],Stores[store_no],0))</f>
        <v>Wisconsin</v>
      </c>
      <c r="I5972">
        <f>INDEX(Stores[sqft],MATCH(Sales[[#This Row],[store_no]],Stores[store_no],0))</f>
        <v>138800</v>
      </c>
      <c r="J5972" s="4" t="str">
        <f>INDEX(Departments[dept_name],MATCH(Sales[[#This Row],[dept_no]],Departments[dept_no],0))</f>
        <v>Health</v>
      </c>
      <c r="K5972" s="4" t="str">
        <f>CONCATENATE(Sales[[#This Row],[region]],Sales[[#This Row],[storetype]])</f>
        <v>3A</v>
      </c>
      <c r="L5972" s="4">
        <f>INDEX(RegionStoreCount[Store Count],MATCH(Sales[[#This Row],[RegionStoretype]],RegionStoreCount[Region/Type],0))</f>
        <v>9</v>
      </c>
      <c r="M5972" s="4">
        <f>AND(Sales[[#This Row],[date]]&lt;=TY_YTDMax,Sales[[#This Row],[date]]&gt;=TY_YTDMin)*Sales[[#This Row],[sales]]</f>
        <v>25990.768100000001</v>
      </c>
      <c r="N5972" s="4">
        <f>AND(Sales[[#This Row],[date]]&lt;=LY_YTDMax,Sales[[#This Row],[date]]&gt;=LY_YTDMin)*Sales[[#This Row],[sales]]</f>
        <v>0</v>
      </c>
      <c r="O5972" s="4">
        <f>AND(Sales[[#This Row],[date]]&gt;=YoY_Min,Sales[[#This Row],[date]]&lt;=TY_YTDMax)*(Sales[[#This Row],[sales]]/Sales[[#This Row],[sqft]])</f>
        <v>0.18725337247838617</v>
      </c>
      <c r="P5972" s="4">
        <f>SUMIF(Sales[RegionStoretype],Sales[[#This Row],[RegionStoretype]],Sales[YoY_SSF])/Sales[[#This Row],[Region_TypeCount]]</f>
        <v>53.603836561720975</v>
      </c>
    </row>
    <row r="5973" spans="1:16" x14ac:dyDescent="0.25">
      <c r="A5973" s="1">
        <v>43154</v>
      </c>
      <c r="B5973">
        <v>6</v>
      </c>
      <c r="C5973">
        <v>19</v>
      </c>
      <c r="D5973">
        <v>32834.8004</v>
      </c>
      <c r="E5973">
        <f>INDEX(Stores[region],MATCH(Sales[[#This Row],[store_no]],Stores[store_no],0))</f>
        <v>3</v>
      </c>
      <c r="F5973" t="str">
        <f>INDEX(Stores[storetype],MATCH(Sales[[#This Row],[store_no]],Stores[store_no],0))</f>
        <v>A</v>
      </c>
      <c r="G5973" t="str">
        <f>INDEX(Stores[location_city],MATCH(Sales[[#This Row],[store_no]],Stores[store_no],0))</f>
        <v>Green Bay</v>
      </c>
      <c r="H5973" t="str">
        <f>INDEX(Stores[location_state],MATCH(Sales[[#This Row],[store_no]],Stores[store_no],0))</f>
        <v>Wisconsin</v>
      </c>
      <c r="I5973">
        <f>INDEX(Stores[sqft],MATCH(Sales[[#This Row],[store_no]],Stores[store_no],0))</f>
        <v>138800</v>
      </c>
      <c r="J5973" s="4" t="str">
        <f>INDEX(Departments[dept_name],MATCH(Sales[[#This Row],[dept_no]],Departments[dept_no],0))</f>
        <v>Tools</v>
      </c>
      <c r="K5973" s="4" t="str">
        <f>CONCATENATE(Sales[[#This Row],[region]],Sales[[#This Row],[storetype]])</f>
        <v>3A</v>
      </c>
      <c r="L5973" s="4">
        <f>INDEX(RegionStoreCount[Store Count],MATCH(Sales[[#This Row],[RegionStoretype]],RegionStoreCount[Region/Type],0))</f>
        <v>9</v>
      </c>
      <c r="M5973" s="4">
        <f>AND(Sales[[#This Row],[date]]&lt;=TY_YTDMax,Sales[[#This Row],[date]]&gt;=TY_YTDMin)*Sales[[#This Row],[sales]]</f>
        <v>32834.8004</v>
      </c>
      <c r="N5973" s="4">
        <f>AND(Sales[[#This Row],[date]]&lt;=LY_YTDMax,Sales[[#This Row],[date]]&gt;=LY_YTDMin)*Sales[[#This Row],[sales]]</f>
        <v>0</v>
      </c>
      <c r="O5973" s="4">
        <f>AND(Sales[[#This Row],[date]]&gt;=YoY_Min,Sales[[#This Row],[date]]&lt;=TY_YTDMax)*(Sales[[#This Row],[sales]]/Sales[[#This Row],[sqft]])</f>
        <v>0.23656196253602305</v>
      </c>
      <c r="P5973" s="4">
        <f>SUMIF(Sales[RegionStoretype],Sales[[#This Row],[RegionStoretype]],Sales[YoY_SSF])/Sales[[#This Row],[Region_TypeCount]]</f>
        <v>53.603836561720975</v>
      </c>
    </row>
    <row r="5974" spans="1:16" x14ac:dyDescent="0.25">
      <c r="A5974" s="1">
        <v>43154</v>
      </c>
      <c r="B5974">
        <v>7</v>
      </c>
      <c r="C5974">
        <v>16</v>
      </c>
      <c r="D5974">
        <v>103641.9759</v>
      </c>
      <c r="E5974">
        <f>INDEX(Stores[region],MATCH(Sales[[#This Row],[store_no]],Stores[store_no],0))</f>
        <v>2</v>
      </c>
      <c r="F5974" t="str">
        <f>INDEX(Stores[storetype],MATCH(Sales[[#This Row],[store_no]],Stores[store_no],0))</f>
        <v>B</v>
      </c>
      <c r="G5974" t="str">
        <f>INDEX(Stores[location_city],MATCH(Sales[[#This Row],[store_no]],Stores[store_no],0))</f>
        <v>Rockford</v>
      </c>
      <c r="H5974" t="str">
        <f>INDEX(Stores[location_state],MATCH(Sales[[#This Row],[store_no]],Stores[store_no],0))</f>
        <v>Illinois</v>
      </c>
      <c r="I5974">
        <f>INDEX(Stores[sqft],MATCH(Sales[[#This Row],[store_no]],Stores[store_no],0))</f>
        <v>127100</v>
      </c>
      <c r="J5974" s="4" t="str">
        <f>INDEX(Departments[dept_name],MATCH(Sales[[#This Row],[dept_no]],Departments[dept_no],0))</f>
        <v>Outdoors</v>
      </c>
      <c r="K5974" s="4" t="str">
        <f>CONCATENATE(Sales[[#This Row],[region]],Sales[[#This Row],[storetype]])</f>
        <v>2B</v>
      </c>
      <c r="L5974" s="4">
        <f>INDEX(RegionStoreCount[Store Count],MATCH(Sales[[#This Row],[RegionStoretype]],RegionStoreCount[Region/Type],0))</f>
        <v>6</v>
      </c>
      <c r="M5974" s="4">
        <f>AND(Sales[[#This Row],[date]]&lt;=TY_YTDMax,Sales[[#This Row],[date]]&gt;=TY_YTDMin)*Sales[[#This Row],[sales]]</f>
        <v>103641.9759</v>
      </c>
      <c r="N5974" s="4">
        <f>AND(Sales[[#This Row],[date]]&lt;=LY_YTDMax,Sales[[#This Row],[date]]&gt;=LY_YTDMin)*Sales[[#This Row],[sales]]</f>
        <v>0</v>
      </c>
      <c r="O5974" s="4">
        <f>AND(Sales[[#This Row],[date]]&gt;=YoY_Min,Sales[[#This Row],[date]]&lt;=TY_YTDMax)*(Sales[[#This Row],[sales]]/Sales[[#This Row],[sqft]])</f>
        <v>0.815436474429583</v>
      </c>
      <c r="P5974" s="4">
        <f>SUMIF(Sales[RegionStoretype],Sales[[#This Row],[RegionStoretype]],Sales[YoY_SSF])/Sales[[#This Row],[Region_TypeCount]]</f>
        <v>58.393757732919049</v>
      </c>
    </row>
    <row r="5975" spans="1:16" x14ac:dyDescent="0.25">
      <c r="A5975" s="1">
        <v>43154</v>
      </c>
      <c r="B5975">
        <v>7</v>
      </c>
      <c r="C5975">
        <v>19</v>
      </c>
      <c r="D5975">
        <v>29784.649799999999</v>
      </c>
      <c r="E5975">
        <f>INDEX(Stores[region],MATCH(Sales[[#This Row],[store_no]],Stores[store_no],0))</f>
        <v>2</v>
      </c>
      <c r="F5975" t="str">
        <f>INDEX(Stores[storetype],MATCH(Sales[[#This Row],[store_no]],Stores[store_no],0))</f>
        <v>B</v>
      </c>
      <c r="G5975" t="str">
        <f>INDEX(Stores[location_city],MATCH(Sales[[#This Row],[store_no]],Stores[store_no],0))</f>
        <v>Rockford</v>
      </c>
      <c r="H5975" t="str">
        <f>INDEX(Stores[location_state],MATCH(Sales[[#This Row],[store_no]],Stores[store_no],0))</f>
        <v>Illinois</v>
      </c>
      <c r="I5975">
        <f>INDEX(Stores[sqft],MATCH(Sales[[#This Row],[store_no]],Stores[store_no],0))</f>
        <v>127100</v>
      </c>
      <c r="J5975" s="4" t="str">
        <f>INDEX(Departments[dept_name],MATCH(Sales[[#This Row],[dept_no]],Departments[dept_no],0))</f>
        <v>Tools</v>
      </c>
      <c r="K5975" s="4" t="str">
        <f>CONCATENATE(Sales[[#This Row],[region]],Sales[[#This Row],[storetype]])</f>
        <v>2B</v>
      </c>
      <c r="L5975" s="4">
        <f>INDEX(RegionStoreCount[Store Count],MATCH(Sales[[#This Row],[RegionStoretype]],RegionStoreCount[Region/Type],0))</f>
        <v>6</v>
      </c>
      <c r="M5975" s="4">
        <f>AND(Sales[[#This Row],[date]]&lt;=TY_YTDMax,Sales[[#This Row],[date]]&gt;=TY_YTDMin)*Sales[[#This Row],[sales]]</f>
        <v>29784.649799999999</v>
      </c>
      <c r="N5975" s="4">
        <f>AND(Sales[[#This Row],[date]]&lt;=LY_YTDMax,Sales[[#This Row],[date]]&gt;=LY_YTDMin)*Sales[[#This Row],[sales]]</f>
        <v>0</v>
      </c>
      <c r="O5975" s="4">
        <f>AND(Sales[[#This Row],[date]]&gt;=YoY_Min,Sales[[#This Row],[date]]&lt;=TY_YTDMax)*(Sales[[#This Row],[sales]]/Sales[[#This Row],[sqft]])</f>
        <v>0.23434028166797796</v>
      </c>
      <c r="P5975" s="4">
        <f>SUMIF(Sales[RegionStoretype],Sales[[#This Row],[RegionStoretype]],Sales[YoY_SSF])/Sales[[#This Row],[Region_TypeCount]]</f>
        <v>58.393757732919049</v>
      </c>
    </row>
    <row r="5976" spans="1:16" x14ac:dyDescent="0.25">
      <c r="A5976" s="1">
        <v>43154</v>
      </c>
      <c r="B5976">
        <v>8</v>
      </c>
      <c r="C5976">
        <v>19</v>
      </c>
      <c r="D5976">
        <v>16845.3714</v>
      </c>
      <c r="E5976">
        <f>INDEX(Stores[region],MATCH(Sales[[#This Row],[store_no]],Stores[store_no],0))</f>
        <v>3</v>
      </c>
      <c r="F5976" t="str">
        <f>INDEX(Stores[storetype],MATCH(Sales[[#This Row],[store_no]],Stores[store_no],0))</f>
        <v>A</v>
      </c>
      <c r="G5976" t="str">
        <f>INDEX(Stores[location_city],MATCH(Sales[[#This Row],[store_no]],Stores[store_no],0))</f>
        <v>Saint Louis</v>
      </c>
      <c r="H5976" t="str">
        <f>INDEX(Stores[location_state],MATCH(Sales[[#This Row],[store_no]],Stores[store_no],0))</f>
        <v>Missouri</v>
      </c>
      <c r="I5976">
        <f>INDEX(Stores[sqft],MATCH(Sales[[#This Row],[store_no]],Stores[store_no],0))</f>
        <v>198900</v>
      </c>
      <c r="J5976" s="4" t="str">
        <f>INDEX(Departments[dept_name],MATCH(Sales[[#This Row],[dept_no]],Departments[dept_no],0))</f>
        <v>Tools</v>
      </c>
      <c r="K5976" s="4" t="str">
        <f>CONCATENATE(Sales[[#This Row],[region]],Sales[[#This Row],[storetype]])</f>
        <v>3A</v>
      </c>
      <c r="L5976" s="4">
        <f>INDEX(RegionStoreCount[Store Count],MATCH(Sales[[#This Row],[RegionStoretype]],RegionStoreCount[Region/Type],0))</f>
        <v>9</v>
      </c>
      <c r="M5976" s="4">
        <f>AND(Sales[[#This Row],[date]]&lt;=TY_YTDMax,Sales[[#This Row],[date]]&gt;=TY_YTDMin)*Sales[[#This Row],[sales]]</f>
        <v>16845.3714</v>
      </c>
      <c r="N5976" s="4">
        <f>AND(Sales[[#This Row],[date]]&lt;=LY_YTDMax,Sales[[#This Row],[date]]&gt;=LY_YTDMin)*Sales[[#This Row],[sales]]</f>
        <v>0</v>
      </c>
      <c r="O5976" s="4">
        <f>AND(Sales[[#This Row],[date]]&gt;=YoY_Min,Sales[[#This Row],[date]]&lt;=TY_YTDMax)*(Sales[[#This Row],[sales]]/Sales[[#This Row],[sqft]])</f>
        <v>8.4692666666666666E-2</v>
      </c>
      <c r="P5976" s="4">
        <f>SUMIF(Sales[RegionStoretype],Sales[[#This Row],[RegionStoretype]],Sales[YoY_SSF])/Sales[[#This Row],[Region_TypeCount]]</f>
        <v>53.603836561720975</v>
      </c>
    </row>
    <row r="5977" spans="1:16" x14ac:dyDescent="0.25">
      <c r="A5977" s="1">
        <v>43154</v>
      </c>
      <c r="B5977">
        <v>9</v>
      </c>
      <c r="C5977">
        <v>1</v>
      </c>
      <c r="D5977">
        <v>27585.604899999998</v>
      </c>
      <c r="E5977">
        <f>INDEX(Stores[region],MATCH(Sales[[#This Row],[store_no]],Stores[store_no],0))</f>
        <v>1</v>
      </c>
      <c r="F5977" t="str">
        <f>INDEX(Stores[storetype],MATCH(Sales[[#This Row],[store_no]],Stores[store_no],0))</f>
        <v>B</v>
      </c>
      <c r="G5977" t="str">
        <f>INDEX(Stores[location_city],MATCH(Sales[[#This Row],[store_no]],Stores[store_no],0))</f>
        <v>Columbus</v>
      </c>
      <c r="H5977" t="str">
        <f>INDEX(Stores[location_state],MATCH(Sales[[#This Row],[store_no]],Stores[store_no],0))</f>
        <v>Ohio</v>
      </c>
      <c r="I5977">
        <f>INDEX(Stores[sqft],MATCH(Sales[[#This Row],[store_no]],Stores[store_no],0))</f>
        <v>221800</v>
      </c>
      <c r="J5977" s="4" t="str">
        <f>INDEX(Departments[dept_name],MATCH(Sales[[#This Row],[dept_no]],Departments[dept_no],0))</f>
        <v>Automotive</v>
      </c>
      <c r="K5977" s="4" t="str">
        <f>CONCATENATE(Sales[[#This Row],[region]],Sales[[#This Row],[storetype]])</f>
        <v>1B</v>
      </c>
      <c r="L5977" s="4">
        <f>INDEX(RegionStoreCount[Store Count],MATCH(Sales[[#This Row],[RegionStoretype]],RegionStoreCount[Region/Type],0))</f>
        <v>5</v>
      </c>
      <c r="M5977" s="4">
        <f>AND(Sales[[#This Row],[date]]&lt;=TY_YTDMax,Sales[[#This Row],[date]]&gt;=TY_YTDMin)*Sales[[#This Row],[sales]]</f>
        <v>27585.604899999998</v>
      </c>
      <c r="N5977" s="4">
        <f>AND(Sales[[#This Row],[date]]&lt;=LY_YTDMax,Sales[[#This Row],[date]]&gt;=LY_YTDMin)*Sales[[#This Row],[sales]]</f>
        <v>0</v>
      </c>
      <c r="O5977" s="4">
        <f>AND(Sales[[#This Row],[date]]&gt;=YoY_Min,Sales[[#This Row],[date]]&lt;=TY_YTDMax)*(Sales[[#This Row],[sales]]/Sales[[#This Row],[sqft]])</f>
        <v>0.12437152795311091</v>
      </c>
      <c r="P5977" s="4">
        <f>SUMIF(Sales[RegionStoretype],Sales[[#This Row],[RegionStoretype]],Sales[YoY_SSF])/Sales[[#This Row],[Region_TypeCount]]</f>
        <v>68.518982968140051</v>
      </c>
    </row>
    <row r="5978" spans="1:16" x14ac:dyDescent="0.25">
      <c r="A5978" s="1">
        <v>43154</v>
      </c>
      <c r="B5978">
        <v>9</v>
      </c>
      <c r="C5978">
        <v>8</v>
      </c>
      <c r="D5978">
        <v>53401.993300000002</v>
      </c>
      <c r="E5978">
        <f>INDEX(Stores[region],MATCH(Sales[[#This Row],[store_no]],Stores[store_no],0))</f>
        <v>1</v>
      </c>
      <c r="F5978" t="str">
        <f>INDEX(Stores[storetype],MATCH(Sales[[#This Row],[store_no]],Stores[store_no],0))</f>
        <v>B</v>
      </c>
      <c r="G5978" t="str">
        <f>INDEX(Stores[location_city],MATCH(Sales[[#This Row],[store_no]],Stores[store_no],0))</f>
        <v>Columbus</v>
      </c>
      <c r="H5978" t="str">
        <f>INDEX(Stores[location_state],MATCH(Sales[[#This Row],[store_no]],Stores[store_no],0))</f>
        <v>Ohio</v>
      </c>
      <c r="I5978">
        <f>INDEX(Stores[sqft],MATCH(Sales[[#This Row],[store_no]],Stores[store_no],0))</f>
        <v>221800</v>
      </c>
      <c r="J5978" s="4" t="str">
        <f>INDEX(Departments[dept_name],MATCH(Sales[[#This Row],[dept_no]],Departments[dept_no],0))</f>
        <v>Games</v>
      </c>
      <c r="K5978" s="4" t="str">
        <f>CONCATENATE(Sales[[#This Row],[region]],Sales[[#This Row],[storetype]])</f>
        <v>1B</v>
      </c>
      <c r="L5978" s="4">
        <f>INDEX(RegionStoreCount[Store Count],MATCH(Sales[[#This Row],[RegionStoretype]],RegionStoreCount[Region/Type],0))</f>
        <v>5</v>
      </c>
      <c r="M5978" s="4">
        <f>AND(Sales[[#This Row],[date]]&lt;=TY_YTDMax,Sales[[#This Row],[date]]&gt;=TY_YTDMin)*Sales[[#This Row],[sales]]</f>
        <v>53401.993300000002</v>
      </c>
      <c r="N5978" s="4">
        <f>AND(Sales[[#This Row],[date]]&lt;=LY_YTDMax,Sales[[#This Row],[date]]&gt;=LY_YTDMin)*Sales[[#This Row],[sales]]</f>
        <v>0</v>
      </c>
      <c r="O5978" s="4">
        <f>AND(Sales[[#This Row],[date]]&gt;=YoY_Min,Sales[[#This Row],[date]]&lt;=TY_YTDMax)*(Sales[[#This Row],[sales]]/Sales[[#This Row],[sqft]])</f>
        <v>0.24076642605951309</v>
      </c>
      <c r="P5978" s="4">
        <f>SUMIF(Sales[RegionStoretype],Sales[[#This Row],[RegionStoretype]],Sales[YoY_SSF])/Sales[[#This Row],[Region_TypeCount]]</f>
        <v>68.518982968140051</v>
      </c>
    </row>
    <row r="5979" spans="1:16" x14ac:dyDescent="0.25">
      <c r="A5979" s="1">
        <v>43154</v>
      </c>
      <c r="B5979">
        <v>10</v>
      </c>
      <c r="C5979">
        <v>19</v>
      </c>
      <c r="D5979">
        <v>10.199999999999999</v>
      </c>
      <c r="E5979">
        <f>INDEX(Stores[region],MATCH(Sales[[#This Row],[store_no]],Stores[store_no],0))</f>
        <v>1</v>
      </c>
      <c r="F5979" t="str">
        <f>INDEX(Stores[storetype],MATCH(Sales[[#This Row],[store_no]],Stores[store_no],0))</f>
        <v>B</v>
      </c>
      <c r="G5979" t="str">
        <f>INDEX(Stores[location_city],MATCH(Sales[[#This Row],[store_no]],Stores[store_no],0))</f>
        <v>Traverse City</v>
      </c>
      <c r="H5979" t="str">
        <f>INDEX(Stores[location_state],MATCH(Sales[[#This Row],[store_no]],Stores[store_no],0))</f>
        <v>Michigan</v>
      </c>
      <c r="I5979">
        <f>INDEX(Stores[sqft],MATCH(Sales[[#This Row],[store_no]],Stores[store_no],0))</f>
        <v>158200</v>
      </c>
      <c r="J5979" s="4" t="str">
        <f>INDEX(Departments[dept_name],MATCH(Sales[[#This Row],[dept_no]],Departments[dept_no],0))</f>
        <v>Tools</v>
      </c>
      <c r="K5979" s="4" t="str">
        <f>CONCATENATE(Sales[[#This Row],[region]],Sales[[#This Row],[storetype]])</f>
        <v>1B</v>
      </c>
      <c r="L5979" s="4">
        <f>INDEX(RegionStoreCount[Store Count],MATCH(Sales[[#This Row],[RegionStoretype]],RegionStoreCount[Region/Type],0))</f>
        <v>5</v>
      </c>
      <c r="M5979" s="4">
        <f>AND(Sales[[#This Row],[date]]&lt;=TY_YTDMax,Sales[[#This Row],[date]]&gt;=TY_YTDMin)*Sales[[#This Row],[sales]]</f>
        <v>10.199999999999999</v>
      </c>
      <c r="N5979" s="4">
        <f>AND(Sales[[#This Row],[date]]&lt;=LY_YTDMax,Sales[[#This Row],[date]]&gt;=LY_YTDMin)*Sales[[#This Row],[sales]]</f>
        <v>0</v>
      </c>
      <c r="O5979" s="4">
        <f>AND(Sales[[#This Row],[date]]&gt;=YoY_Min,Sales[[#This Row],[date]]&lt;=TY_YTDMax)*(Sales[[#This Row],[sales]]/Sales[[#This Row],[sqft]])</f>
        <v>6.4475347661188367E-5</v>
      </c>
      <c r="P5979" s="4">
        <f>SUMIF(Sales[RegionStoretype],Sales[[#This Row],[RegionStoretype]],Sales[YoY_SSF])/Sales[[#This Row],[Region_TypeCount]]</f>
        <v>68.518982968140051</v>
      </c>
    </row>
    <row r="5980" spans="1:16" x14ac:dyDescent="0.25">
      <c r="A5980" s="1">
        <v>43154</v>
      </c>
      <c r="B5980">
        <v>11</v>
      </c>
      <c r="C5980">
        <v>3</v>
      </c>
      <c r="D5980">
        <v>162832.28599999999</v>
      </c>
      <c r="E5980">
        <f>INDEX(Stores[region],MATCH(Sales[[#This Row],[store_no]],Stores[store_no],0))</f>
        <v>1</v>
      </c>
      <c r="F5980" t="str">
        <f>INDEX(Stores[storetype],MATCH(Sales[[#This Row],[store_no]],Stores[store_no],0))</f>
        <v>A</v>
      </c>
      <c r="G5980" t="str">
        <f>INDEX(Stores[location_city],MATCH(Sales[[#This Row],[store_no]],Stores[store_no],0))</f>
        <v>Cleveland</v>
      </c>
      <c r="H5980" t="str">
        <f>INDEX(Stores[location_state],MATCH(Sales[[#This Row],[store_no]],Stores[store_no],0))</f>
        <v>Ohio</v>
      </c>
      <c r="I5980">
        <f>INDEX(Stores[sqft],MATCH(Sales[[#This Row],[store_no]],Stores[store_no],0))</f>
        <v>192400</v>
      </c>
      <c r="J5980" s="4" t="str">
        <f>INDEX(Departments[dept_name],MATCH(Sales[[#This Row],[dept_no]],Departments[dept_no],0))</f>
        <v>Beauty</v>
      </c>
      <c r="K5980" s="4" t="str">
        <f>CONCATENATE(Sales[[#This Row],[region]],Sales[[#This Row],[storetype]])</f>
        <v>1A</v>
      </c>
      <c r="L5980" s="4">
        <f>INDEX(RegionStoreCount[Store Count],MATCH(Sales[[#This Row],[RegionStoretype]],RegionStoreCount[Region/Type],0))</f>
        <v>5</v>
      </c>
      <c r="M5980" s="4">
        <f>AND(Sales[[#This Row],[date]]&lt;=TY_YTDMax,Sales[[#This Row],[date]]&gt;=TY_YTDMin)*Sales[[#This Row],[sales]]</f>
        <v>162832.28599999999</v>
      </c>
      <c r="N5980" s="4">
        <f>AND(Sales[[#This Row],[date]]&lt;=LY_YTDMax,Sales[[#This Row],[date]]&gt;=LY_YTDMin)*Sales[[#This Row],[sales]]</f>
        <v>0</v>
      </c>
      <c r="O5980" s="4">
        <f>AND(Sales[[#This Row],[date]]&gt;=YoY_Min,Sales[[#This Row],[date]]&lt;=TY_YTDMax)*(Sales[[#This Row],[sales]]/Sales[[#This Row],[sqft]])</f>
        <v>0.84632165280665272</v>
      </c>
      <c r="P5980" s="4">
        <f>SUMIF(Sales[RegionStoretype],Sales[[#This Row],[RegionStoretype]],Sales[YoY_SSF])/Sales[[#This Row],[Region_TypeCount]]</f>
        <v>59.469551530910678</v>
      </c>
    </row>
    <row r="5981" spans="1:16" x14ac:dyDescent="0.25">
      <c r="A5981" s="1">
        <v>43154</v>
      </c>
      <c r="B5981">
        <v>12</v>
      </c>
      <c r="C5981">
        <v>18</v>
      </c>
      <c r="D5981">
        <v>25468.426600000003</v>
      </c>
      <c r="E5981">
        <f>INDEX(Stores[region],MATCH(Sales[[#This Row],[store_no]],Stores[store_no],0))</f>
        <v>2</v>
      </c>
      <c r="F5981" t="str">
        <f>INDEX(Stores[storetype],MATCH(Sales[[#This Row],[store_no]],Stores[store_no],0))</f>
        <v>B</v>
      </c>
      <c r="G5981" t="str">
        <f>INDEX(Stores[location_city],MATCH(Sales[[#This Row],[store_no]],Stores[store_no],0))</f>
        <v>Indianapolis</v>
      </c>
      <c r="H5981" t="str">
        <f>INDEX(Stores[location_state],MATCH(Sales[[#This Row],[store_no]],Stores[store_no],0))</f>
        <v>Indiana</v>
      </c>
      <c r="I5981">
        <f>INDEX(Stores[sqft],MATCH(Sales[[#This Row],[store_no]],Stores[store_no],0))</f>
        <v>120800</v>
      </c>
      <c r="J5981" s="4" t="str">
        <f>INDEX(Departments[dept_name],MATCH(Sales[[#This Row],[dept_no]],Departments[dept_no],0))</f>
        <v>Sports</v>
      </c>
      <c r="K5981" s="4" t="str">
        <f>CONCATENATE(Sales[[#This Row],[region]],Sales[[#This Row],[storetype]])</f>
        <v>2B</v>
      </c>
      <c r="L5981" s="4">
        <f>INDEX(RegionStoreCount[Store Count],MATCH(Sales[[#This Row],[RegionStoretype]],RegionStoreCount[Region/Type],0))</f>
        <v>6</v>
      </c>
      <c r="M5981" s="4">
        <f>AND(Sales[[#This Row],[date]]&lt;=TY_YTDMax,Sales[[#This Row],[date]]&gt;=TY_YTDMin)*Sales[[#This Row],[sales]]</f>
        <v>25468.426600000003</v>
      </c>
      <c r="N5981" s="4">
        <f>AND(Sales[[#This Row],[date]]&lt;=LY_YTDMax,Sales[[#This Row],[date]]&gt;=LY_YTDMin)*Sales[[#This Row],[sales]]</f>
        <v>0</v>
      </c>
      <c r="O5981" s="4">
        <f>AND(Sales[[#This Row],[date]]&gt;=YoY_Min,Sales[[#This Row],[date]]&lt;=TY_YTDMax)*(Sales[[#This Row],[sales]]/Sales[[#This Row],[sqft]])</f>
        <v>0.21083134602649009</v>
      </c>
      <c r="P5981" s="4">
        <f>SUMIF(Sales[RegionStoretype],Sales[[#This Row],[RegionStoretype]],Sales[YoY_SSF])/Sales[[#This Row],[Region_TypeCount]]</f>
        <v>58.393757732919049</v>
      </c>
    </row>
    <row r="5982" spans="1:16" x14ac:dyDescent="0.25">
      <c r="A5982" s="1">
        <v>43154</v>
      </c>
      <c r="B5982">
        <v>13</v>
      </c>
      <c r="C5982">
        <v>4</v>
      </c>
      <c r="D5982">
        <v>66326.873099999997</v>
      </c>
      <c r="E5982">
        <f>INDEX(Stores[region],MATCH(Sales[[#This Row],[store_no]],Stores[store_no],0))</f>
        <v>3</v>
      </c>
      <c r="F5982" t="str">
        <f>INDEX(Stores[storetype],MATCH(Sales[[#This Row],[store_no]],Stores[store_no],0))</f>
        <v>A</v>
      </c>
      <c r="G5982" t="str">
        <f>INDEX(Stores[location_city],MATCH(Sales[[#This Row],[store_no]],Stores[store_no],0))</f>
        <v>Overland Park</v>
      </c>
      <c r="H5982" t="str">
        <f>INDEX(Stores[location_state],MATCH(Sales[[#This Row],[store_no]],Stores[store_no],0))</f>
        <v>Kansas</v>
      </c>
      <c r="I5982">
        <f>INDEX(Stores[sqft],MATCH(Sales[[#This Row],[store_no]],Stores[store_no],0))</f>
        <v>201000</v>
      </c>
      <c r="J5982" s="4" t="str">
        <f>INDEX(Departments[dept_name],MATCH(Sales[[#This Row],[dept_no]],Departments[dept_no],0))</f>
        <v>Books</v>
      </c>
      <c r="K5982" s="4" t="str">
        <f>CONCATENATE(Sales[[#This Row],[region]],Sales[[#This Row],[storetype]])</f>
        <v>3A</v>
      </c>
      <c r="L5982" s="4">
        <f>INDEX(RegionStoreCount[Store Count],MATCH(Sales[[#This Row],[RegionStoretype]],RegionStoreCount[Region/Type],0))</f>
        <v>9</v>
      </c>
      <c r="M5982" s="4">
        <f>AND(Sales[[#This Row],[date]]&lt;=TY_YTDMax,Sales[[#This Row],[date]]&gt;=TY_YTDMin)*Sales[[#This Row],[sales]]</f>
        <v>66326.873099999997</v>
      </c>
      <c r="N5982" s="4">
        <f>AND(Sales[[#This Row],[date]]&lt;=LY_YTDMax,Sales[[#This Row],[date]]&gt;=LY_YTDMin)*Sales[[#This Row],[sales]]</f>
        <v>0</v>
      </c>
      <c r="O5982" s="4">
        <f>AND(Sales[[#This Row],[date]]&gt;=YoY_Min,Sales[[#This Row],[date]]&lt;=TY_YTDMax)*(Sales[[#This Row],[sales]]/Sales[[#This Row],[sqft]])</f>
        <v>0.32998444328358206</v>
      </c>
      <c r="P5982" s="4">
        <f>SUMIF(Sales[RegionStoretype],Sales[[#This Row],[RegionStoretype]],Sales[YoY_SSF])/Sales[[#This Row],[Region_TypeCount]]</f>
        <v>53.603836561720975</v>
      </c>
    </row>
    <row r="5983" spans="1:16" x14ac:dyDescent="0.25">
      <c r="A5983" s="1">
        <v>43154</v>
      </c>
      <c r="B5983">
        <v>13</v>
      </c>
      <c r="C5983">
        <v>9</v>
      </c>
      <c r="D5983">
        <v>14203.0605</v>
      </c>
      <c r="E5983">
        <f>INDEX(Stores[region],MATCH(Sales[[#This Row],[store_no]],Stores[store_no],0))</f>
        <v>3</v>
      </c>
      <c r="F5983" t="str">
        <f>INDEX(Stores[storetype],MATCH(Sales[[#This Row],[store_no]],Stores[store_no],0))</f>
        <v>A</v>
      </c>
      <c r="G5983" t="str">
        <f>INDEX(Stores[location_city],MATCH(Sales[[#This Row],[store_no]],Stores[store_no],0))</f>
        <v>Overland Park</v>
      </c>
      <c r="H5983" t="str">
        <f>INDEX(Stores[location_state],MATCH(Sales[[#This Row],[store_no]],Stores[store_no],0))</f>
        <v>Kansas</v>
      </c>
      <c r="I5983">
        <f>INDEX(Stores[sqft],MATCH(Sales[[#This Row],[store_no]],Stores[store_no],0))</f>
        <v>201000</v>
      </c>
      <c r="J5983" s="4" t="str">
        <f>INDEX(Departments[dept_name],MATCH(Sales[[#This Row],[dept_no]],Departments[dept_no],0))</f>
        <v>Garden</v>
      </c>
      <c r="K5983" s="4" t="str">
        <f>CONCATENATE(Sales[[#This Row],[region]],Sales[[#This Row],[storetype]])</f>
        <v>3A</v>
      </c>
      <c r="L5983" s="4">
        <f>INDEX(RegionStoreCount[Store Count],MATCH(Sales[[#This Row],[RegionStoretype]],RegionStoreCount[Region/Type],0))</f>
        <v>9</v>
      </c>
      <c r="M5983" s="4">
        <f>AND(Sales[[#This Row],[date]]&lt;=TY_YTDMax,Sales[[#This Row],[date]]&gt;=TY_YTDMin)*Sales[[#This Row],[sales]]</f>
        <v>14203.0605</v>
      </c>
      <c r="N5983" s="4">
        <f>AND(Sales[[#This Row],[date]]&lt;=LY_YTDMax,Sales[[#This Row],[date]]&gt;=LY_YTDMin)*Sales[[#This Row],[sales]]</f>
        <v>0</v>
      </c>
      <c r="O5983" s="4">
        <f>AND(Sales[[#This Row],[date]]&gt;=YoY_Min,Sales[[#This Row],[date]]&lt;=TY_YTDMax)*(Sales[[#This Row],[sales]]/Sales[[#This Row],[sqft]])</f>
        <v>7.0661992537313437E-2</v>
      </c>
      <c r="P5983" s="4">
        <f>SUMIF(Sales[RegionStoretype],Sales[[#This Row],[RegionStoretype]],Sales[YoY_SSF])/Sales[[#This Row],[Region_TypeCount]]</f>
        <v>53.603836561720975</v>
      </c>
    </row>
    <row r="5984" spans="1:16" x14ac:dyDescent="0.25">
      <c r="A5984" s="1">
        <v>43154</v>
      </c>
      <c r="B5984">
        <v>13</v>
      </c>
      <c r="C5984">
        <v>14</v>
      </c>
      <c r="D5984">
        <v>75941.300300000003</v>
      </c>
      <c r="E5984">
        <f>INDEX(Stores[region],MATCH(Sales[[#This Row],[store_no]],Stores[store_no],0))</f>
        <v>3</v>
      </c>
      <c r="F5984" t="str">
        <f>INDEX(Stores[storetype],MATCH(Sales[[#This Row],[store_no]],Stores[store_no],0))</f>
        <v>A</v>
      </c>
      <c r="G5984" t="str">
        <f>INDEX(Stores[location_city],MATCH(Sales[[#This Row],[store_no]],Stores[store_no],0))</f>
        <v>Overland Park</v>
      </c>
      <c r="H5984" t="str">
        <f>INDEX(Stores[location_state],MATCH(Sales[[#This Row],[store_no]],Stores[store_no],0))</f>
        <v>Kansas</v>
      </c>
      <c r="I5984">
        <f>INDEX(Stores[sqft],MATCH(Sales[[#This Row],[store_no]],Stores[store_no],0))</f>
        <v>201000</v>
      </c>
      <c r="J5984" s="4" t="str">
        <f>INDEX(Departments[dept_name],MATCH(Sales[[#This Row],[dept_no]],Departments[dept_no],0))</f>
        <v>Movies</v>
      </c>
      <c r="K5984" s="4" t="str">
        <f>CONCATENATE(Sales[[#This Row],[region]],Sales[[#This Row],[storetype]])</f>
        <v>3A</v>
      </c>
      <c r="L5984" s="4">
        <f>INDEX(RegionStoreCount[Store Count],MATCH(Sales[[#This Row],[RegionStoretype]],RegionStoreCount[Region/Type],0))</f>
        <v>9</v>
      </c>
      <c r="M5984" s="4">
        <f>AND(Sales[[#This Row],[date]]&lt;=TY_YTDMax,Sales[[#This Row],[date]]&gt;=TY_YTDMin)*Sales[[#This Row],[sales]]</f>
        <v>75941.300300000003</v>
      </c>
      <c r="N5984" s="4">
        <f>AND(Sales[[#This Row],[date]]&lt;=LY_YTDMax,Sales[[#This Row],[date]]&gt;=LY_YTDMin)*Sales[[#This Row],[sales]]</f>
        <v>0</v>
      </c>
      <c r="O5984" s="4">
        <f>AND(Sales[[#This Row],[date]]&gt;=YoY_Min,Sales[[#This Row],[date]]&lt;=TY_YTDMax)*(Sales[[#This Row],[sales]]/Sales[[#This Row],[sqft]])</f>
        <v>0.37781741442786071</v>
      </c>
      <c r="P5984" s="4">
        <f>SUMIF(Sales[RegionStoretype],Sales[[#This Row],[RegionStoretype]],Sales[YoY_SSF])/Sales[[#This Row],[Region_TypeCount]]</f>
        <v>53.603836561720975</v>
      </c>
    </row>
    <row r="5985" spans="1:16" x14ac:dyDescent="0.25">
      <c r="A5985" s="1">
        <v>43154</v>
      </c>
      <c r="B5985">
        <v>13</v>
      </c>
      <c r="C5985">
        <v>18</v>
      </c>
      <c r="D5985">
        <v>109201.0186</v>
      </c>
      <c r="E5985">
        <f>INDEX(Stores[region],MATCH(Sales[[#This Row],[store_no]],Stores[store_no],0))</f>
        <v>3</v>
      </c>
      <c r="F5985" t="str">
        <f>INDEX(Stores[storetype],MATCH(Sales[[#This Row],[store_no]],Stores[store_no],0))</f>
        <v>A</v>
      </c>
      <c r="G5985" t="str">
        <f>INDEX(Stores[location_city],MATCH(Sales[[#This Row],[store_no]],Stores[store_no],0))</f>
        <v>Overland Park</v>
      </c>
      <c r="H5985" t="str">
        <f>INDEX(Stores[location_state],MATCH(Sales[[#This Row],[store_no]],Stores[store_no],0))</f>
        <v>Kansas</v>
      </c>
      <c r="I5985">
        <f>INDEX(Stores[sqft],MATCH(Sales[[#This Row],[store_no]],Stores[store_no],0))</f>
        <v>201000</v>
      </c>
      <c r="J5985" s="4" t="str">
        <f>INDEX(Departments[dept_name],MATCH(Sales[[#This Row],[dept_no]],Departments[dept_no],0))</f>
        <v>Sports</v>
      </c>
      <c r="K5985" s="4" t="str">
        <f>CONCATENATE(Sales[[#This Row],[region]],Sales[[#This Row],[storetype]])</f>
        <v>3A</v>
      </c>
      <c r="L5985" s="4">
        <f>INDEX(RegionStoreCount[Store Count],MATCH(Sales[[#This Row],[RegionStoretype]],RegionStoreCount[Region/Type],0))</f>
        <v>9</v>
      </c>
      <c r="M5985" s="4">
        <f>AND(Sales[[#This Row],[date]]&lt;=TY_YTDMax,Sales[[#This Row],[date]]&gt;=TY_YTDMin)*Sales[[#This Row],[sales]]</f>
        <v>109201.0186</v>
      </c>
      <c r="N5985" s="4">
        <f>AND(Sales[[#This Row],[date]]&lt;=LY_YTDMax,Sales[[#This Row],[date]]&gt;=LY_YTDMin)*Sales[[#This Row],[sales]]</f>
        <v>0</v>
      </c>
      <c r="O5985" s="4">
        <f>AND(Sales[[#This Row],[date]]&gt;=YoY_Min,Sales[[#This Row],[date]]&lt;=TY_YTDMax)*(Sales[[#This Row],[sales]]/Sales[[#This Row],[sqft]])</f>
        <v>0.5432886497512438</v>
      </c>
      <c r="P5985" s="4">
        <f>SUMIF(Sales[RegionStoretype],Sales[[#This Row],[RegionStoretype]],Sales[YoY_SSF])/Sales[[#This Row],[Region_TypeCount]]</f>
        <v>53.603836561720975</v>
      </c>
    </row>
    <row r="5986" spans="1:16" x14ac:dyDescent="0.25">
      <c r="A5986" s="1">
        <v>43154</v>
      </c>
      <c r="B5986">
        <v>14</v>
      </c>
      <c r="C5986">
        <v>2</v>
      </c>
      <c r="D5986">
        <v>21386.363399999998</v>
      </c>
      <c r="E5986">
        <f>INDEX(Stores[region],MATCH(Sales[[#This Row],[store_no]],Stores[store_no],0))</f>
        <v>3</v>
      </c>
      <c r="F5986" t="str">
        <f>INDEX(Stores[storetype],MATCH(Sales[[#This Row],[store_no]],Stores[store_no],0))</f>
        <v>A</v>
      </c>
      <c r="G5986" t="str">
        <f>INDEX(Stores[location_city],MATCH(Sales[[#This Row],[store_no]],Stores[store_no],0))</f>
        <v>Bismarck</v>
      </c>
      <c r="H5986" t="str">
        <f>INDEX(Stores[location_state],MATCH(Sales[[#This Row],[store_no]],Stores[store_no],0))</f>
        <v>North Dakota</v>
      </c>
      <c r="I5986">
        <f>INDEX(Stores[sqft],MATCH(Sales[[#This Row],[store_no]],Stores[store_no],0))</f>
        <v>96400</v>
      </c>
      <c r="J5986" s="4" t="str">
        <f>INDEX(Departments[dept_name],MATCH(Sales[[#This Row],[dept_no]],Departments[dept_no],0))</f>
        <v>Baby</v>
      </c>
      <c r="K5986" s="4" t="str">
        <f>CONCATENATE(Sales[[#This Row],[region]],Sales[[#This Row],[storetype]])</f>
        <v>3A</v>
      </c>
      <c r="L5986" s="4">
        <f>INDEX(RegionStoreCount[Store Count],MATCH(Sales[[#This Row],[RegionStoretype]],RegionStoreCount[Region/Type],0))</f>
        <v>9</v>
      </c>
      <c r="M5986" s="4">
        <f>AND(Sales[[#This Row],[date]]&lt;=TY_YTDMax,Sales[[#This Row],[date]]&gt;=TY_YTDMin)*Sales[[#This Row],[sales]]</f>
        <v>21386.363399999998</v>
      </c>
      <c r="N5986" s="4">
        <f>AND(Sales[[#This Row],[date]]&lt;=LY_YTDMax,Sales[[#This Row],[date]]&gt;=LY_YTDMin)*Sales[[#This Row],[sales]]</f>
        <v>0</v>
      </c>
      <c r="O5986" s="4">
        <f>AND(Sales[[#This Row],[date]]&gt;=YoY_Min,Sales[[#This Row],[date]]&lt;=TY_YTDMax)*(Sales[[#This Row],[sales]]/Sales[[#This Row],[sqft]])</f>
        <v>0.22185024273858919</v>
      </c>
      <c r="P5986" s="4">
        <f>SUMIF(Sales[RegionStoretype],Sales[[#This Row],[RegionStoretype]],Sales[YoY_SSF])/Sales[[#This Row],[Region_TypeCount]]</f>
        <v>53.603836561720975</v>
      </c>
    </row>
    <row r="5987" spans="1:16" x14ac:dyDescent="0.25">
      <c r="A5987" s="1">
        <v>43154</v>
      </c>
      <c r="B5987">
        <v>14</v>
      </c>
      <c r="C5987">
        <v>8</v>
      </c>
      <c r="D5987">
        <v>3640.4477999999999</v>
      </c>
      <c r="E5987">
        <f>INDEX(Stores[region],MATCH(Sales[[#This Row],[store_no]],Stores[store_no],0))</f>
        <v>3</v>
      </c>
      <c r="F5987" t="str">
        <f>INDEX(Stores[storetype],MATCH(Sales[[#This Row],[store_no]],Stores[store_no],0))</f>
        <v>A</v>
      </c>
      <c r="G5987" t="str">
        <f>INDEX(Stores[location_city],MATCH(Sales[[#This Row],[store_no]],Stores[store_no],0))</f>
        <v>Bismarck</v>
      </c>
      <c r="H5987" t="str">
        <f>INDEX(Stores[location_state],MATCH(Sales[[#This Row],[store_no]],Stores[store_no],0))</f>
        <v>North Dakota</v>
      </c>
      <c r="I5987">
        <f>INDEX(Stores[sqft],MATCH(Sales[[#This Row],[store_no]],Stores[store_no],0))</f>
        <v>96400</v>
      </c>
      <c r="J5987" s="4" t="str">
        <f>INDEX(Departments[dept_name],MATCH(Sales[[#This Row],[dept_no]],Departments[dept_no],0))</f>
        <v>Games</v>
      </c>
      <c r="K5987" s="4" t="str">
        <f>CONCATENATE(Sales[[#This Row],[region]],Sales[[#This Row],[storetype]])</f>
        <v>3A</v>
      </c>
      <c r="L5987" s="4">
        <f>INDEX(RegionStoreCount[Store Count],MATCH(Sales[[#This Row],[RegionStoretype]],RegionStoreCount[Region/Type],0))</f>
        <v>9</v>
      </c>
      <c r="M5987" s="4">
        <f>AND(Sales[[#This Row],[date]]&lt;=TY_YTDMax,Sales[[#This Row],[date]]&gt;=TY_YTDMin)*Sales[[#This Row],[sales]]</f>
        <v>3640.4477999999999</v>
      </c>
      <c r="N5987" s="4">
        <f>AND(Sales[[#This Row],[date]]&lt;=LY_YTDMax,Sales[[#This Row],[date]]&gt;=LY_YTDMin)*Sales[[#This Row],[sales]]</f>
        <v>0</v>
      </c>
      <c r="O5987" s="4">
        <f>AND(Sales[[#This Row],[date]]&gt;=YoY_Min,Sales[[#This Row],[date]]&lt;=TY_YTDMax)*(Sales[[#This Row],[sales]]/Sales[[#This Row],[sqft]])</f>
        <v>3.776398132780083E-2</v>
      </c>
      <c r="P5987" s="4">
        <f>SUMIF(Sales[RegionStoretype],Sales[[#This Row],[RegionStoretype]],Sales[YoY_SSF])/Sales[[#This Row],[Region_TypeCount]]</f>
        <v>53.603836561720975</v>
      </c>
    </row>
    <row r="5988" spans="1:16" x14ac:dyDescent="0.25">
      <c r="A5988" s="1">
        <v>43154</v>
      </c>
      <c r="B5988">
        <v>15</v>
      </c>
      <c r="C5988">
        <v>1</v>
      </c>
      <c r="D5988">
        <v>13687.098199999999</v>
      </c>
      <c r="E5988">
        <f>INDEX(Stores[region],MATCH(Sales[[#This Row],[store_no]],Stores[store_no],0))</f>
        <v>2</v>
      </c>
      <c r="F5988" t="str">
        <f>INDEX(Stores[storetype],MATCH(Sales[[#This Row],[store_no]],Stores[store_no],0))</f>
        <v>B</v>
      </c>
      <c r="G5988" t="str">
        <f>INDEX(Stores[location_city],MATCH(Sales[[#This Row],[store_no]],Stores[store_no],0))</f>
        <v>Rochester</v>
      </c>
      <c r="H5988" t="str">
        <f>INDEX(Stores[location_state],MATCH(Sales[[#This Row],[store_no]],Stores[store_no],0))</f>
        <v>Minnesota</v>
      </c>
      <c r="I5988">
        <f>INDEX(Stores[sqft],MATCH(Sales[[#This Row],[store_no]],Stores[store_no],0))</f>
        <v>128100</v>
      </c>
      <c r="J5988" s="4" t="str">
        <f>INDEX(Departments[dept_name],MATCH(Sales[[#This Row],[dept_no]],Departments[dept_no],0))</f>
        <v>Automotive</v>
      </c>
      <c r="K5988" s="4" t="str">
        <f>CONCATENATE(Sales[[#This Row],[region]],Sales[[#This Row],[storetype]])</f>
        <v>2B</v>
      </c>
      <c r="L5988" s="4">
        <f>INDEX(RegionStoreCount[Store Count],MATCH(Sales[[#This Row],[RegionStoretype]],RegionStoreCount[Region/Type],0))</f>
        <v>6</v>
      </c>
      <c r="M5988" s="4">
        <f>AND(Sales[[#This Row],[date]]&lt;=TY_YTDMax,Sales[[#This Row],[date]]&gt;=TY_YTDMin)*Sales[[#This Row],[sales]]</f>
        <v>13687.098199999999</v>
      </c>
      <c r="N5988" s="4">
        <f>AND(Sales[[#This Row],[date]]&lt;=LY_YTDMax,Sales[[#This Row],[date]]&gt;=LY_YTDMin)*Sales[[#This Row],[sales]]</f>
        <v>0</v>
      </c>
      <c r="O5988" s="4">
        <f>AND(Sales[[#This Row],[date]]&gt;=YoY_Min,Sales[[#This Row],[date]]&lt;=TY_YTDMax)*(Sales[[#This Row],[sales]]/Sales[[#This Row],[sqft]])</f>
        <v>0.10684698048399686</v>
      </c>
      <c r="P5988" s="4">
        <f>SUMIF(Sales[RegionStoretype],Sales[[#This Row],[RegionStoretype]],Sales[YoY_SSF])/Sales[[#This Row],[Region_TypeCount]]</f>
        <v>58.393757732919049</v>
      </c>
    </row>
    <row r="5989" spans="1:16" x14ac:dyDescent="0.25">
      <c r="A5989" s="1">
        <v>43154</v>
      </c>
      <c r="B5989">
        <v>15</v>
      </c>
      <c r="C5989">
        <v>3</v>
      </c>
      <c r="D5989">
        <v>16713.39</v>
      </c>
      <c r="E5989">
        <f>INDEX(Stores[region],MATCH(Sales[[#This Row],[store_no]],Stores[store_no],0))</f>
        <v>2</v>
      </c>
      <c r="F5989" t="str">
        <f>INDEX(Stores[storetype],MATCH(Sales[[#This Row],[store_no]],Stores[store_no],0))</f>
        <v>B</v>
      </c>
      <c r="G5989" t="str">
        <f>INDEX(Stores[location_city],MATCH(Sales[[#This Row],[store_no]],Stores[store_no],0))</f>
        <v>Rochester</v>
      </c>
      <c r="H5989" t="str">
        <f>INDEX(Stores[location_state],MATCH(Sales[[#This Row],[store_no]],Stores[store_no],0))</f>
        <v>Minnesota</v>
      </c>
      <c r="I5989">
        <f>INDEX(Stores[sqft],MATCH(Sales[[#This Row],[store_no]],Stores[store_no],0))</f>
        <v>128100</v>
      </c>
      <c r="J5989" s="4" t="str">
        <f>INDEX(Departments[dept_name],MATCH(Sales[[#This Row],[dept_no]],Departments[dept_no],0))</f>
        <v>Beauty</v>
      </c>
      <c r="K5989" s="4" t="str">
        <f>CONCATENATE(Sales[[#This Row],[region]],Sales[[#This Row],[storetype]])</f>
        <v>2B</v>
      </c>
      <c r="L5989" s="4">
        <f>INDEX(RegionStoreCount[Store Count],MATCH(Sales[[#This Row],[RegionStoretype]],RegionStoreCount[Region/Type],0))</f>
        <v>6</v>
      </c>
      <c r="M5989" s="4">
        <f>AND(Sales[[#This Row],[date]]&lt;=TY_YTDMax,Sales[[#This Row],[date]]&gt;=TY_YTDMin)*Sales[[#This Row],[sales]]</f>
        <v>16713.39</v>
      </c>
      <c r="N5989" s="4">
        <f>AND(Sales[[#This Row],[date]]&lt;=LY_YTDMax,Sales[[#This Row],[date]]&gt;=LY_YTDMin)*Sales[[#This Row],[sales]]</f>
        <v>0</v>
      </c>
      <c r="O5989" s="4">
        <f>AND(Sales[[#This Row],[date]]&gt;=YoY_Min,Sales[[#This Row],[date]]&lt;=TY_YTDMax)*(Sales[[#This Row],[sales]]/Sales[[#This Row],[sqft]])</f>
        <v>0.13047142857142857</v>
      </c>
      <c r="P5989" s="4">
        <f>SUMIF(Sales[RegionStoretype],Sales[[#This Row],[RegionStoretype]],Sales[YoY_SSF])/Sales[[#This Row],[Region_TypeCount]]</f>
        <v>58.393757732919049</v>
      </c>
    </row>
    <row r="5990" spans="1:16" x14ac:dyDescent="0.25">
      <c r="A5990" s="1">
        <v>43154</v>
      </c>
      <c r="B5990">
        <v>15</v>
      </c>
      <c r="C5990">
        <v>4</v>
      </c>
      <c r="D5990">
        <v>32321.659499999998</v>
      </c>
      <c r="E5990">
        <f>INDEX(Stores[region],MATCH(Sales[[#This Row],[store_no]],Stores[store_no],0))</f>
        <v>2</v>
      </c>
      <c r="F5990" t="str">
        <f>INDEX(Stores[storetype],MATCH(Sales[[#This Row],[store_no]],Stores[store_no],0))</f>
        <v>B</v>
      </c>
      <c r="G5990" t="str">
        <f>INDEX(Stores[location_city],MATCH(Sales[[#This Row],[store_no]],Stores[store_no],0))</f>
        <v>Rochester</v>
      </c>
      <c r="H5990" t="str">
        <f>INDEX(Stores[location_state],MATCH(Sales[[#This Row],[store_no]],Stores[store_no],0))</f>
        <v>Minnesota</v>
      </c>
      <c r="I5990">
        <f>INDEX(Stores[sqft],MATCH(Sales[[#This Row],[store_no]],Stores[store_no],0))</f>
        <v>128100</v>
      </c>
      <c r="J5990" s="4" t="str">
        <f>INDEX(Departments[dept_name],MATCH(Sales[[#This Row],[dept_no]],Departments[dept_no],0))</f>
        <v>Books</v>
      </c>
      <c r="K5990" s="4" t="str">
        <f>CONCATENATE(Sales[[#This Row],[region]],Sales[[#This Row],[storetype]])</f>
        <v>2B</v>
      </c>
      <c r="L5990" s="4">
        <f>INDEX(RegionStoreCount[Store Count],MATCH(Sales[[#This Row],[RegionStoretype]],RegionStoreCount[Region/Type],0))</f>
        <v>6</v>
      </c>
      <c r="M5990" s="4">
        <f>AND(Sales[[#This Row],[date]]&lt;=TY_YTDMax,Sales[[#This Row],[date]]&gt;=TY_YTDMin)*Sales[[#This Row],[sales]]</f>
        <v>32321.659499999998</v>
      </c>
      <c r="N5990" s="4">
        <f>AND(Sales[[#This Row],[date]]&lt;=LY_YTDMax,Sales[[#This Row],[date]]&gt;=LY_YTDMin)*Sales[[#This Row],[sales]]</f>
        <v>0</v>
      </c>
      <c r="O5990" s="4">
        <f>AND(Sales[[#This Row],[date]]&gt;=YoY_Min,Sales[[#This Row],[date]]&lt;=TY_YTDMax)*(Sales[[#This Row],[sales]]/Sales[[#This Row],[sqft]])</f>
        <v>0.25231584309133487</v>
      </c>
      <c r="P5990" s="4">
        <f>SUMIF(Sales[RegionStoretype],Sales[[#This Row],[RegionStoretype]],Sales[YoY_SSF])/Sales[[#This Row],[Region_TypeCount]]</f>
        <v>58.393757732919049</v>
      </c>
    </row>
    <row r="5991" spans="1:16" x14ac:dyDescent="0.25">
      <c r="A5991" s="1">
        <v>43154</v>
      </c>
      <c r="B5991">
        <v>15</v>
      </c>
      <c r="C5991">
        <v>6</v>
      </c>
      <c r="D5991">
        <v>38355.995999999999</v>
      </c>
      <c r="E5991">
        <f>INDEX(Stores[region],MATCH(Sales[[#This Row],[store_no]],Stores[store_no],0))</f>
        <v>2</v>
      </c>
      <c r="F5991" t="str">
        <f>INDEX(Stores[storetype],MATCH(Sales[[#This Row],[store_no]],Stores[store_no],0))</f>
        <v>B</v>
      </c>
      <c r="G5991" t="str">
        <f>INDEX(Stores[location_city],MATCH(Sales[[#This Row],[store_no]],Stores[store_no],0))</f>
        <v>Rochester</v>
      </c>
      <c r="H5991" t="str">
        <f>INDEX(Stores[location_state],MATCH(Sales[[#This Row],[store_no]],Stores[store_no],0))</f>
        <v>Minnesota</v>
      </c>
      <c r="I5991">
        <f>INDEX(Stores[sqft],MATCH(Sales[[#This Row],[store_no]],Stores[store_no],0))</f>
        <v>128100</v>
      </c>
      <c r="J5991" s="4" t="str">
        <f>INDEX(Departments[dept_name],MATCH(Sales[[#This Row],[dept_no]],Departments[dept_no],0))</f>
        <v>Computers</v>
      </c>
      <c r="K5991" s="4" t="str">
        <f>CONCATENATE(Sales[[#This Row],[region]],Sales[[#This Row],[storetype]])</f>
        <v>2B</v>
      </c>
      <c r="L5991" s="4">
        <f>INDEX(RegionStoreCount[Store Count],MATCH(Sales[[#This Row],[RegionStoretype]],RegionStoreCount[Region/Type],0))</f>
        <v>6</v>
      </c>
      <c r="M5991" s="4">
        <f>AND(Sales[[#This Row],[date]]&lt;=TY_YTDMax,Sales[[#This Row],[date]]&gt;=TY_YTDMin)*Sales[[#This Row],[sales]]</f>
        <v>38355.995999999999</v>
      </c>
      <c r="N5991" s="4">
        <f>AND(Sales[[#This Row],[date]]&lt;=LY_YTDMax,Sales[[#This Row],[date]]&gt;=LY_YTDMin)*Sales[[#This Row],[sales]]</f>
        <v>0</v>
      </c>
      <c r="O5991" s="4">
        <f>AND(Sales[[#This Row],[date]]&gt;=YoY_Min,Sales[[#This Row],[date]]&lt;=TY_YTDMax)*(Sales[[#This Row],[sales]]/Sales[[#This Row],[sqft]])</f>
        <v>0.29942229508196722</v>
      </c>
      <c r="P5991" s="4">
        <f>SUMIF(Sales[RegionStoretype],Sales[[#This Row],[RegionStoretype]],Sales[YoY_SSF])/Sales[[#This Row],[Region_TypeCount]]</f>
        <v>58.393757732919049</v>
      </c>
    </row>
    <row r="5992" spans="1:16" x14ac:dyDescent="0.25">
      <c r="A5992" s="1">
        <v>43154</v>
      </c>
      <c r="B5992">
        <v>15</v>
      </c>
      <c r="C5992">
        <v>10</v>
      </c>
      <c r="D5992">
        <v>16605.157900000002</v>
      </c>
      <c r="E5992">
        <f>INDEX(Stores[region],MATCH(Sales[[#This Row],[store_no]],Stores[store_no],0))</f>
        <v>2</v>
      </c>
      <c r="F5992" t="str">
        <f>INDEX(Stores[storetype],MATCH(Sales[[#This Row],[store_no]],Stores[store_no],0))</f>
        <v>B</v>
      </c>
      <c r="G5992" t="str">
        <f>INDEX(Stores[location_city],MATCH(Sales[[#This Row],[store_no]],Stores[store_no],0))</f>
        <v>Rochester</v>
      </c>
      <c r="H5992" t="str">
        <f>INDEX(Stores[location_state],MATCH(Sales[[#This Row],[store_no]],Stores[store_no],0))</f>
        <v>Minnesota</v>
      </c>
      <c r="I5992">
        <f>INDEX(Stores[sqft],MATCH(Sales[[#This Row],[store_no]],Stores[store_no],0))</f>
        <v>128100</v>
      </c>
      <c r="J5992" s="4" t="str">
        <f>INDEX(Departments[dept_name],MATCH(Sales[[#This Row],[dept_no]],Departments[dept_no],0))</f>
        <v>Health</v>
      </c>
      <c r="K5992" s="4" t="str">
        <f>CONCATENATE(Sales[[#This Row],[region]],Sales[[#This Row],[storetype]])</f>
        <v>2B</v>
      </c>
      <c r="L5992" s="4">
        <f>INDEX(RegionStoreCount[Store Count],MATCH(Sales[[#This Row],[RegionStoretype]],RegionStoreCount[Region/Type],0))</f>
        <v>6</v>
      </c>
      <c r="M5992" s="4">
        <f>AND(Sales[[#This Row],[date]]&lt;=TY_YTDMax,Sales[[#This Row],[date]]&gt;=TY_YTDMin)*Sales[[#This Row],[sales]]</f>
        <v>16605.157900000002</v>
      </c>
      <c r="N5992" s="4">
        <f>AND(Sales[[#This Row],[date]]&lt;=LY_YTDMax,Sales[[#This Row],[date]]&gt;=LY_YTDMin)*Sales[[#This Row],[sales]]</f>
        <v>0</v>
      </c>
      <c r="O5992" s="4">
        <f>AND(Sales[[#This Row],[date]]&gt;=YoY_Min,Sales[[#This Row],[date]]&lt;=TY_YTDMax)*(Sales[[#This Row],[sales]]/Sales[[#This Row],[sqft]])</f>
        <v>0.12962652537080407</v>
      </c>
      <c r="P5992" s="4">
        <f>SUMIF(Sales[RegionStoretype],Sales[[#This Row],[RegionStoretype]],Sales[YoY_SSF])/Sales[[#This Row],[Region_TypeCount]]</f>
        <v>58.393757732919049</v>
      </c>
    </row>
    <row r="5993" spans="1:16" x14ac:dyDescent="0.25">
      <c r="A5993" s="1">
        <v>43154</v>
      </c>
      <c r="B5993">
        <v>15</v>
      </c>
      <c r="C5993">
        <v>12</v>
      </c>
      <c r="D5993">
        <v>130495.10810000003</v>
      </c>
      <c r="E5993">
        <f>INDEX(Stores[region],MATCH(Sales[[#This Row],[store_no]],Stores[store_no],0))</f>
        <v>2</v>
      </c>
      <c r="F5993" t="str">
        <f>INDEX(Stores[storetype],MATCH(Sales[[#This Row],[store_no]],Stores[store_no],0))</f>
        <v>B</v>
      </c>
      <c r="G5993" t="str">
        <f>INDEX(Stores[location_city],MATCH(Sales[[#This Row],[store_no]],Stores[store_no],0))</f>
        <v>Rochester</v>
      </c>
      <c r="H5993" t="str">
        <f>INDEX(Stores[location_state],MATCH(Sales[[#This Row],[store_no]],Stores[store_no],0))</f>
        <v>Minnesota</v>
      </c>
      <c r="I5993">
        <f>INDEX(Stores[sqft],MATCH(Sales[[#This Row],[store_no]],Stores[store_no],0))</f>
        <v>128100</v>
      </c>
      <c r="J5993" s="4" t="str">
        <f>INDEX(Departments[dept_name],MATCH(Sales[[#This Row],[dept_no]],Departments[dept_no],0))</f>
        <v>Jewelery</v>
      </c>
      <c r="K5993" s="4" t="str">
        <f>CONCATENATE(Sales[[#This Row],[region]],Sales[[#This Row],[storetype]])</f>
        <v>2B</v>
      </c>
      <c r="L5993" s="4">
        <f>INDEX(RegionStoreCount[Store Count],MATCH(Sales[[#This Row],[RegionStoretype]],RegionStoreCount[Region/Type],0))</f>
        <v>6</v>
      </c>
      <c r="M5993" s="4">
        <f>AND(Sales[[#This Row],[date]]&lt;=TY_YTDMax,Sales[[#This Row],[date]]&gt;=TY_YTDMin)*Sales[[#This Row],[sales]]</f>
        <v>130495.10810000003</v>
      </c>
      <c r="N5993" s="4">
        <f>AND(Sales[[#This Row],[date]]&lt;=LY_YTDMax,Sales[[#This Row],[date]]&gt;=LY_YTDMin)*Sales[[#This Row],[sales]]</f>
        <v>0</v>
      </c>
      <c r="O5993" s="4">
        <f>AND(Sales[[#This Row],[date]]&gt;=YoY_Min,Sales[[#This Row],[date]]&lt;=TY_YTDMax)*(Sales[[#This Row],[sales]]/Sales[[#This Row],[sqft]])</f>
        <v>1.0186971748633882</v>
      </c>
      <c r="P5993" s="4">
        <f>SUMIF(Sales[RegionStoretype],Sales[[#This Row],[RegionStoretype]],Sales[YoY_SSF])/Sales[[#This Row],[Region_TypeCount]]</f>
        <v>58.393757732919049</v>
      </c>
    </row>
    <row r="5994" spans="1:16" x14ac:dyDescent="0.25">
      <c r="A5994" s="1">
        <v>43154</v>
      </c>
      <c r="B5994">
        <v>15</v>
      </c>
      <c r="C5994">
        <v>13</v>
      </c>
      <c r="D5994">
        <v>44784.290200000003</v>
      </c>
      <c r="E5994">
        <f>INDEX(Stores[region],MATCH(Sales[[#This Row],[store_no]],Stores[store_no],0))</f>
        <v>2</v>
      </c>
      <c r="F5994" t="str">
        <f>INDEX(Stores[storetype],MATCH(Sales[[#This Row],[store_no]],Stores[store_no],0))</f>
        <v>B</v>
      </c>
      <c r="G5994" t="str">
        <f>INDEX(Stores[location_city],MATCH(Sales[[#This Row],[store_no]],Stores[store_no],0))</f>
        <v>Rochester</v>
      </c>
      <c r="H5994" t="str">
        <f>INDEX(Stores[location_state],MATCH(Sales[[#This Row],[store_no]],Stores[store_no],0))</f>
        <v>Minnesota</v>
      </c>
      <c r="I5994">
        <f>INDEX(Stores[sqft],MATCH(Sales[[#This Row],[store_no]],Stores[store_no],0))</f>
        <v>128100</v>
      </c>
      <c r="J5994" s="4" t="str">
        <f>INDEX(Departments[dept_name],MATCH(Sales[[#This Row],[dept_no]],Departments[dept_no],0))</f>
        <v>Kids</v>
      </c>
      <c r="K5994" s="4" t="str">
        <f>CONCATENATE(Sales[[#This Row],[region]],Sales[[#This Row],[storetype]])</f>
        <v>2B</v>
      </c>
      <c r="L5994" s="4">
        <f>INDEX(RegionStoreCount[Store Count],MATCH(Sales[[#This Row],[RegionStoretype]],RegionStoreCount[Region/Type],0))</f>
        <v>6</v>
      </c>
      <c r="M5994" s="4">
        <f>AND(Sales[[#This Row],[date]]&lt;=TY_YTDMax,Sales[[#This Row],[date]]&gt;=TY_YTDMin)*Sales[[#This Row],[sales]]</f>
        <v>44784.290200000003</v>
      </c>
      <c r="N5994" s="4">
        <f>AND(Sales[[#This Row],[date]]&lt;=LY_YTDMax,Sales[[#This Row],[date]]&gt;=LY_YTDMin)*Sales[[#This Row],[sales]]</f>
        <v>0</v>
      </c>
      <c r="O5994" s="4">
        <f>AND(Sales[[#This Row],[date]]&gt;=YoY_Min,Sales[[#This Row],[date]]&lt;=TY_YTDMax)*(Sales[[#This Row],[sales]]/Sales[[#This Row],[sqft]])</f>
        <v>0.34960413895394227</v>
      </c>
      <c r="P5994" s="4">
        <f>SUMIF(Sales[RegionStoretype],Sales[[#This Row],[RegionStoretype]],Sales[YoY_SSF])/Sales[[#This Row],[Region_TypeCount]]</f>
        <v>58.393757732919049</v>
      </c>
    </row>
    <row r="5995" spans="1:16" x14ac:dyDescent="0.25">
      <c r="A5995" s="1">
        <v>43154</v>
      </c>
      <c r="B5995">
        <v>15</v>
      </c>
      <c r="C5995">
        <v>14</v>
      </c>
      <c r="D5995">
        <v>76796.592799999984</v>
      </c>
      <c r="E5995">
        <f>INDEX(Stores[region],MATCH(Sales[[#This Row],[store_no]],Stores[store_no],0))</f>
        <v>2</v>
      </c>
      <c r="F5995" t="str">
        <f>INDEX(Stores[storetype],MATCH(Sales[[#This Row],[store_no]],Stores[store_no],0))</f>
        <v>B</v>
      </c>
      <c r="G5995" t="str">
        <f>INDEX(Stores[location_city],MATCH(Sales[[#This Row],[store_no]],Stores[store_no],0))</f>
        <v>Rochester</v>
      </c>
      <c r="H5995" t="str">
        <f>INDEX(Stores[location_state],MATCH(Sales[[#This Row],[store_no]],Stores[store_no],0))</f>
        <v>Minnesota</v>
      </c>
      <c r="I5995">
        <f>INDEX(Stores[sqft],MATCH(Sales[[#This Row],[store_no]],Stores[store_no],0))</f>
        <v>128100</v>
      </c>
      <c r="J5995" s="4" t="str">
        <f>INDEX(Departments[dept_name],MATCH(Sales[[#This Row],[dept_no]],Departments[dept_no],0))</f>
        <v>Movies</v>
      </c>
      <c r="K5995" s="4" t="str">
        <f>CONCATENATE(Sales[[#This Row],[region]],Sales[[#This Row],[storetype]])</f>
        <v>2B</v>
      </c>
      <c r="L5995" s="4">
        <f>INDEX(RegionStoreCount[Store Count],MATCH(Sales[[#This Row],[RegionStoretype]],RegionStoreCount[Region/Type],0))</f>
        <v>6</v>
      </c>
      <c r="M5995" s="4">
        <f>AND(Sales[[#This Row],[date]]&lt;=TY_YTDMax,Sales[[#This Row],[date]]&gt;=TY_YTDMin)*Sales[[#This Row],[sales]]</f>
        <v>76796.592799999984</v>
      </c>
      <c r="N5995" s="4">
        <f>AND(Sales[[#This Row],[date]]&lt;=LY_YTDMax,Sales[[#This Row],[date]]&gt;=LY_YTDMin)*Sales[[#This Row],[sales]]</f>
        <v>0</v>
      </c>
      <c r="O5995" s="4">
        <f>AND(Sales[[#This Row],[date]]&gt;=YoY_Min,Sales[[#This Row],[date]]&lt;=TY_YTDMax)*(Sales[[#This Row],[sales]]/Sales[[#This Row],[sqft]])</f>
        <v>0.59950501795472277</v>
      </c>
      <c r="P5995" s="4">
        <f>SUMIF(Sales[RegionStoretype],Sales[[#This Row],[RegionStoretype]],Sales[YoY_SSF])/Sales[[#This Row],[Region_TypeCount]]</f>
        <v>58.393757732919049</v>
      </c>
    </row>
    <row r="5996" spans="1:16" x14ac:dyDescent="0.25">
      <c r="A5996" s="1">
        <v>43154</v>
      </c>
      <c r="B5996">
        <v>15</v>
      </c>
      <c r="C5996">
        <v>16</v>
      </c>
      <c r="D5996">
        <v>177434.11199999999</v>
      </c>
      <c r="E5996">
        <f>INDEX(Stores[region],MATCH(Sales[[#This Row],[store_no]],Stores[store_no],0))</f>
        <v>2</v>
      </c>
      <c r="F5996" t="str">
        <f>INDEX(Stores[storetype],MATCH(Sales[[#This Row],[store_no]],Stores[store_no],0))</f>
        <v>B</v>
      </c>
      <c r="G5996" t="str">
        <f>INDEX(Stores[location_city],MATCH(Sales[[#This Row],[store_no]],Stores[store_no],0))</f>
        <v>Rochester</v>
      </c>
      <c r="H5996" t="str">
        <f>INDEX(Stores[location_state],MATCH(Sales[[#This Row],[store_no]],Stores[store_no],0))</f>
        <v>Minnesota</v>
      </c>
      <c r="I5996">
        <f>INDEX(Stores[sqft],MATCH(Sales[[#This Row],[store_no]],Stores[store_no],0))</f>
        <v>128100</v>
      </c>
      <c r="J5996" s="4" t="str">
        <f>INDEX(Departments[dept_name],MATCH(Sales[[#This Row],[dept_no]],Departments[dept_no],0))</f>
        <v>Outdoors</v>
      </c>
      <c r="K5996" s="4" t="str">
        <f>CONCATENATE(Sales[[#This Row],[region]],Sales[[#This Row],[storetype]])</f>
        <v>2B</v>
      </c>
      <c r="L5996" s="4">
        <f>INDEX(RegionStoreCount[Store Count],MATCH(Sales[[#This Row],[RegionStoretype]],RegionStoreCount[Region/Type],0))</f>
        <v>6</v>
      </c>
      <c r="M5996" s="4">
        <f>AND(Sales[[#This Row],[date]]&lt;=TY_YTDMax,Sales[[#This Row],[date]]&gt;=TY_YTDMin)*Sales[[#This Row],[sales]]</f>
        <v>177434.11199999999</v>
      </c>
      <c r="N5996" s="4">
        <f>AND(Sales[[#This Row],[date]]&lt;=LY_YTDMax,Sales[[#This Row],[date]]&gt;=LY_YTDMin)*Sales[[#This Row],[sales]]</f>
        <v>0</v>
      </c>
      <c r="O5996" s="4">
        <f>AND(Sales[[#This Row],[date]]&gt;=YoY_Min,Sales[[#This Row],[date]]&lt;=TY_YTDMax)*(Sales[[#This Row],[sales]]/Sales[[#This Row],[sqft]])</f>
        <v>1.3851218735362998</v>
      </c>
      <c r="P5996" s="4">
        <f>SUMIF(Sales[RegionStoretype],Sales[[#This Row],[RegionStoretype]],Sales[YoY_SSF])/Sales[[#This Row],[Region_TypeCount]]</f>
        <v>58.393757732919049</v>
      </c>
    </row>
    <row r="5997" spans="1:16" x14ac:dyDescent="0.25">
      <c r="A5997" s="1">
        <v>43154</v>
      </c>
      <c r="B5997">
        <v>15</v>
      </c>
      <c r="C5997">
        <v>17</v>
      </c>
      <c r="D5997">
        <v>52370.584600000002</v>
      </c>
      <c r="E5997">
        <f>INDEX(Stores[region],MATCH(Sales[[#This Row],[store_no]],Stores[store_no],0))</f>
        <v>2</v>
      </c>
      <c r="F5997" t="str">
        <f>INDEX(Stores[storetype],MATCH(Sales[[#This Row],[store_no]],Stores[store_no],0))</f>
        <v>B</v>
      </c>
      <c r="G5997" t="str">
        <f>INDEX(Stores[location_city],MATCH(Sales[[#This Row],[store_no]],Stores[store_no],0))</f>
        <v>Rochester</v>
      </c>
      <c r="H5997" t="str">
        <f>INDEX(Stores[location_state],MATCH(Sales[[#This Row],[store_no]],Stores[store_no],0))</f>
        <v>Minnesota</v>
      </c>
      <c r="I5997">
        <f>INDEX(Stores[sqft],MATCH(Sales[[#This Row],[store_no]],Stores[store_no],0))</f>
        <v>128100</v>
      </c>
      <c r="J5997" s="4" t="str">
        <f>INDEX(Departments[dept_name],MATCH(Sales[[#This Row],[dept_no]],Departments[dept_no],0))</f>
        <v>Shoes</v>
      </c>
      <c r="K5997" s="4" t="str">
        <f>CONCATENATE(Sales[[#This Row],[region]],Sales[[#This Row],[storetype]])</f>
        <v>2B</v>
      </c>
      <c r="L5997" s="4">
        <f>INDEX(RegionStoreCount[Store Count],MATCH(Sales[[#This Row],[RegionStoretype]],RegionStoreCount[Region/Type],0))</f>
        <v>6</v>
      </c>
      <c r="M5997" s="4">
        <f>AND(Sales[[#This Row],[date]]&lt;=TY_YTDMax,Sales[[#This Row],[date]]&gt;=TY_YTDMin)*Sales[[#This Row],[sales]]</f>
        <v>52370.584600000002</v>
      </c>
      <c r="N5997" s="4">
        <f>AND(Sales[[#This Row],[date]]&lt;=LY_YTDMax,Sales[[#This Row],[date]]&gt;=LY_YTDMin)*Sales[[#This Row],[sales]]</f>
        <v>0</v>
      </c>
      <c r="O5997" s="4">
        <f>AND(Sales[[#This Row],[date]]&gt;=YoY_Min,Sales[[#This Row],[date]]&lt;=TY_YTDMax)*(Sales[[#This Row],[sales]]/Sales[[#This Row],[sqft]])</f>
        <v>0.40882579703356753</v>
      </c>
      <c r="P5997" s="4">
        <f>SUMIF(Sales[RegionStoretype],Sales[[#This Row],[RegionStoretype]],Sales[YoY_SSF])/Sales[[#This Row],[Region_TypeCount]]</f>
        <v>58.393757732919049</v>
      </c>
    </row>
    <row r="5998" spans="1:16" x14ac:dyDescent="0.25">
      <c r="A5998" s="1">
        <v>43154</v>
      </c>
      <c r="B5998">
        <v>17</v>
      </c>
      <c r="C5998">
        <v>1</v>
      </c>
      <c r="D5998">
        <v>42785.5861</v>
      </c>
      <c r="E5998">
        <f>INDEX(Stores[region],MATCH(Sales[[#This Row],[store_no]],Stores[store_no],0))</f>
        <v>3</v>
      </c>
      <c r="F5998" t="str">
        <f>INDEX(Stores[storetype],MATCH(Sales[[#This Row],[store_no]],Stores[store_no],0))</f>
        <v>B</v>
      </c>
      <c r="G5998" t="str">
        <f>INDEX(Stores[location_city],MATCH(Sales[[#This Row],[store_no]],Stores[store_no],0))</f>
        <v>Fargo</v>
      </c>
      <c r="H5998" t="str">
        <f>INDEX(Stores[location_state],MATCH(Sales[[#This Row],[store_no]],Stores[store_no],0))</f>
        <v>North Dakota</v>
      </c>
      <c r="I5998">
        <f>INDEX(Stores[sqft],MATCH(Sales[[#This Row],[store_no]],Stores[store_no],0))</f>
        <v>211600</v>
      </c>
      <c r="J5998" s="4" t="str">
        <f>INDEX(Departments[dept_name],MATCH(Sales[[#This Row],[dept_no]],Departments[dept_no],0))</f>
        <v>Automotive</v>
      </c>
      <c r="K5998" s="4" t="str">
        <f>CONCATENATE(Sales[[#This Row],[region]],Sales[[#This Row],[storetype]])</f>
        <v>3B</v>
      </c>
      <c r="L5998" s="4">
        <f>INDEX(RegionStoreCount[Store Count],MATCH(Sales[[#This Row],[RegionStoretype]],RegionStoreCount[Region/Type],0))</f>
        <v>4</v>
      </c>
      <c r="M5998" s="4">
        <f>AND(Sales[[#This Row],[date]]&lt;=TY_YTDMax,Sales[[#This Row],[date]]&gt;=TY_YTDMin)*Sales[[#This Row],[sales]]</f>
        <v>42785.5861</v>
      </c>
      <c r="N5998" s="4">
        <f>AND(Sales[[#This Row],[date]]&lt;=LY_YTDMax,Sales[[#This Row],[date]]&gt;=LY_YTDMin)*Sales[[#This Row],[sales]]</f>
        <v>0</v>
      </c>
      <c r="O5998" s="4">
        <f>AND(Sales[[#This Row],[date]]&gt;=YoY_Min,Sales[[#This Row],[date]]&lt;=TY_YTDMax)*(Sales[[#This Row],[sales]]/Sales[[#This Row],[sqft]])</f>
        <v>0.20220031238185254</v>
      </c>
      <c r="P5998" s="4">
        <f>SUMIF(Sales[RegionStoretype],Sales[[#This Row],[RegionStoretype]],Sales[YoY_SSF])/Sales[[#This Row],[Region_TypeCount]]</f>
        <v>58.312187288105562</v>
      </c>
    </row>
    <row r="5999" spans="1:16" x14ac:dyDescent="0.25">
      <c r="A5999" s="1">
        <v>43154</v>
      </c>
      <c r="B5999">
        <v>17</v>
      </c>
      <c r="C5999">
        <v>4</v>
      </c>
      <c r="D5999">
        <v>156324.5699</v>
      </c>
      <c r="E5999">
        <f>INDEX(Stores[region],MATCH(Sales[[#This Row],[store_no]],Stores[store_no],0))</f>
        <v>3</v>
      </c>
      <c r="F5999" t="str">
        <f>INDEX(Stores[storetype],MATCH(Sales[[#This Row],[store_no]],Stores[store_no],0))</f>
        <v>B</v>
      </c>
      <c r="G5999" t="str">
        <f>INDEX(Stores[location_city],MATCH(Sales[[#This Row],[store_no]],Stores[store_no],0))</f>
        <v>Fargo</v>
      </c>
      <c r="H5999" t="str">
        <f>INDEX(Stores[location_state],MATCH(Sales[[#This Row],[store_no]],Stores[store_no],0))</f>
        <v>North Dakota</v>
      </c>
      <c r="I5999">
        <f>INDEX(Stores[sqft],MATCH(Sales[[#This Row],[store_no]],Stores[store_no],0))</f>
        <v>211600</v>
      </c>
      <c r="J5999" s="4" t="str">
        <f>INDEX(Departments[dept_name],MATCH(Sales[[#This Row],[dept_no]],Departments[dept_no],0))</f>
        <v>Books</v>
      </c>
      <c r="K5999" s="4" t="str">
        <f>CONCATENATE(Sales[[#This Row],[region]],Sales[[#This Row],[storetype]])</f>
        <v>3B</v>
      </c>
      <c r="L5999" s="4">
        <f>INDEX(RegionStoreCount[Store Count],MATCH(Sales[[#This Row],[RegionStoretype]],RegionStoreCount[Region/Type],0))</f>
        <v>4</v>
      </c>
      <c r="M5999" s="4">
        <f>AND(Sales[[#This Row],[date]]&lt;=TY_YTDMax,Sales[[#This Row],[date]]&gt;=TY_YTDMin)*Sales[[#This Row],[sales]]</f>
        <v>156324.5699</v>
      </c>
      <c r="N5999" s="4">
        <f>AND(Sales[[#This Row],[date]]&lt;=LY_YTDMax,Sales[[#This Row],[date]]&gt;=LY_YTDMin)*Sales[[#This Row],[sales]]</f>
        <v>0</v>
      </c>
      <c r="O5999" s="4">
        <f>AND(Sales[[#This Row],[date]]&gt;=YoY_Min,Sales[[#This Row],[date]]&lt;=TY_YTDMax)*(Sales[[#This Row],[sales]]/Sales[[#This Row],[sqft]])</f>
        <v>0.73877395982986771</v>
      </c>
      <c r="P5999" s="4">
        <f>SUMIF(Sales[RegionStoretype],Sales[[#This Row],[RegionStoretype]],Sales[YoY_SSF])/Sales[[#This Row],[Region_TypeCount]]</f>
        <v>58.312187288105562</v>
      </c>
    </row>
    <row r="6000" spans="1:16" x14ac:dyDescent="0.25">
      <c r="A6000" s="1">
        <v>43154</v>
      </c>
      <c r="B6000">
        <v>17</v>
      </c>
      <c r="C6000">
        <v>11</v>
      </c>
      <c r="D6000">
        <v>91658.033200000005</v>
      </c>
      <c r="E6000">
        <f>INDEX(Stores[region],MATCH(Sales[[#This Row],[store_no]],Stores[store_no],0))</f>
        <v>3</v>
      </c>
      <c r="F6000" t="str">
        <f>INDEX(Stores[storetype],MATCH(Sales[[#This Row],[store_no]],Stores[store_no],0))</f>
        <v>B</v>
      </c>
      <c r="G6000" t="str">
        <f>INDEX(Stores[location_city],MATCH(Sales[[#This Row],[store_no]],Stores[store_no],0))</f>
        <v>Fargo</v>
      </c>
      <c r="H6000" t="str">
        <f>INDEX(Stores[location_state],MATCH(Sales[[#This Row],[store_no]],Stores[store_no],0))</f>
        <v>North Dakota</v>
      </c>
      <c r="I6000">
        <f>INDEX(Stores[sqft],MATCH(Sales[[#This Row],[store_no]],Stores[store_no],0))</f>
        <v>211600</v>
      </c>
      <c r="J6000" s="4" t="str">
        <f>INDEX(Departments[dept_name],MATCH(Sales[[#This Row],[dept_no]],Departments[dept_no],0))</f>
        <v>Home</v>
      </c>
      <c r="K6000" s="4" t="str">
        <f>CONCATENATE(Sales[[#This Row],[region]],Sales[[#This Row],[storetype]])</f>
        <v>3B</v>
      </c>
      <c r="L6000" s="4">
        <f>INDEX(RegionStoreCount[Store Count],MATCH(Sales[[#This Row],[RegionStoretype]],RegionStoreCount[Region/Type],0))</f>
        <v>4</v>
      </c>
      <c r="M6000" s="4">
        <f>AND(Sales[[#This Row],[date]]&lt;=TY_YTDMax,Sales[[#This Row],[date]]&gt;=TY_YTDMin)*Sales[[#This Row],[sales]]</f>
        <v>91658.033200000005</v>
      </c>
      <c r="N6000" s="4">
        <f>AND(Sales[[#This Row],[date]]&lt;=LY_YTDMax,Sales[[#This Row],[date]]&gt;=LY_YTDMin)*Sales[[#This Row],[sales]]</f>
        <v>0</v>
      </c>
      <c r="O6000" s="4">
        <f>AND(Sales[[#This Row],[date]]&gt;=YoY_Min,Sales[[#This Row],[date]]&lt;=TY_YTDMax)*(Sales[[#This Row],[sales]]/Sales[[#This Row],[sqft]])</f>
        <v>0.43316650850661625</v>
      </c>
      <c r="P6000" s="4">
        <f>SUMIF(Sales[RegionStoretype],Sales[[#This Row],[RegionStoretype]],Sales[YoY_SSF])/Sales[[#This Row],[Region_TypeCount]]</f>
        <v>58.312187288105562</v>
      </c>
    </row>
    <row r="6001" spans="1:16" x14ac:dyDescent="0.25">
      <c r="A6001" s="1">
        <v>43154</v>
      </c>
      <c r="B6001">
        <v>17</v>
      </c>
      <c r="C6001">
        <v>14</v>
      </c>
      <c r="D6001">
        <v>66022.805000000008</v>
      </c>
      <c r="E6001">
        <f>INDEX(Stores[region],MATCH(Sales[[#This Row],[store_no]],Stores[store_no],0))</f>
        <v>3</v>
      </c>
      <c r="F6001" t="str">
        <f>INDEX(Stores[storetype],MATCH(Sales[[#This Row],[store_no]],Stores[store_no],0))</f>
        <v>B</v>
      </c>
      <c r="G6001" t="str">
        <f>INDEX(Stores[location_city],MATCH(Sales[[#This Row],[store_no]],Stores[store_no],0))</f>
        <v>Fargo</v>
      </c>
      <c r="H6001" t="str">
        <f>INDEX(Stores[location_state],MATCH(Sales[[#This Row],[store_no]],Stores[store_no],0))</f>
        <v>North Dakota</v>
      </c>
      <c r="I6001">
        <f>INDEX(Stores[sqft],MATCH(Sales[[#This Row],[store_no]],Stores[store_no],0))</f>
        <v>211600</v>
      </c>
      <c r="J6001" s="4" t="str">
        <f>INDEX(Departments[dept_name],MATCH(Sales[[#This Row],[dept_no]],Departments[dept_no],0))</f>
        <v>Movies</v>
      </c>
      <c r="K6001" s="4" t="str">
        <f>CONCATENATE(Sales[[#This Row],[region]],Sales[[#This Row],[storetype]])</f>
        <v>3B</v>
      </c>
      <c r="L6001" s="4">
        <f>INDEX(RegionStoreCount[Store Count],MATCH(Sales[[#This Row],[RegionStoretype]],RegionStoreCount[Region/Type],0))</f>
        <v>4</v>
      </c>
      <c r="M6001" s="4">
        <f>AND(Sales[[#This Row],[date]]&lt;=TY_YTDMax,Sales[[#This Row],[date]]&gt;=TY_YTDMin)*Sales[[#This Row],[sales]]</f>
        <v>66022.805000000008</v>
      </c>
      <c r="N6001" s="4">
        <f>AND(Sales[[#This Row],[date]]&lt;=LY_YTDMax,Sales[[#This Row],[date]]&gt;=LY_YTDMin)*Sales[[#This Row],[sales]]</f>
        <v>0</v>
      </c>
      <c r="O6001" s="4">
        <f>AND(Sales[[#This Row],[date]]&gt;=YoY_Min,Sales[[#This Row],[date]]&lt;=TY_YTDMax)*(Sales[[#This Row],[sales]]/Sales[[#This Row],[sqft]])</f>
        <v>0.31201703686200383</v>
      </c>
      <c r="P6001" s="4">
        <f>SUMIF(Sales[RegionStoretype],Sales[[#This Row],[RegionStoretype]],Sales[YoY_SSF])/Sales[[#This Row],[Region_TypeCount]]</f>
        <v>58.312187288105562</v>
      </c>
    </row>
    <row r="6002" spans="1:16" x14ac:dyDescent="0.25">
      <c r="A6002" s="1">
        <v>43154</v>
      </c>
      <c r="B6002">
        <v>18</v>
      </c>
      <c r="C6002">
        <v>9</v>
      </c>
      <c r="D6002">
        <v>40592.863500000007</v>
      </c>
      <c r="E6002">
        <f>INDEX(Stores[region],MATCH(Sales[[#This Row],[store_no]],Stores[store_no],0))</f>
        <v>2</v>
      </c>
      <c r="F6002" t="str">
        <f>INDEX(Stores[storetype],MATCH(Sales[[#This Row],[store_no]],Stores[store_no],0))</f>
        <v>B</v>
      </c>
      <c r="G6002" t="str">
        <f>INDEX(Stores[location_city],MATCH(Sales[[#This Row],[store_no]],Stores[store_no],0))</f>
        <v>Chicago</v>
      </c>
      <c r="H6002" t="str">
        <f>INDEX(Stores[location_state],MATCH(Sales[[#This Row],[store_no]],Stores[store_no],0))</f>
        <v>Illinois</v>
      </c>
      <c r="I6002">
        <f>INDEX(Stores[sqft],MATCH(Sales[[#This Row],[store_no]],Stores[store_no],0))</f>
        <v>120700</v>
      </c>
      <c r="J6002" s="4" t="str">
        <f>INDEX(Departments[dept_name],MATCH(Sales[[#This Row],[dept_no]],Departments[dept_no],0))</f>
        <v>Garden</v>
      </c>
      <c r="K6002" s="4" t="str">
        <f>CONCATENATE(Sales[[#This Row],[region]],Sales[[#This Row],[storetype]])</f>
        <v>2B</v>
      </c>
      <c r="L6002" s="4">
        <f>INDEX(RegionStoreCount[Store Count],MATCH(Sales[[#This Row],[RegionStoretype]],RegionStoreCount[Region/Type],0))</f>
        <v>6</v>
      </c>
      <c r="M6002" s="4">
        <f>AND(Sales[[#This Row],[date]]&lt;=TY_YTDMax,Sales[[#This Row],[date]]&gt;=TY_YTDMin)*Sales[[#This Row],[sales]]</f>
        <v>40592.863500000007</v>
      </c>
      <c r="N6002" s="4">
        <f>AND(Sales[[#This Row],[date]]&lt;=LY_YTDMax,Sales[[#This Row],[date]]&gt;=LY_YTDMin)*Sales[[#This Row],[sales]]</f>
        <v>0</v>
      </c>
      <c r="O6002" s="4">
        <f>AND(Sales[[#This Row],[date]]&gt;=YoY_Min,Sales[[#This Row],[date]]&lt;=TY_YTDMax)*(Sales[[#This Row],[sales]]/Sales[[#This Row],[sqft]])</f>
        <v>0.33631204225352118</v>
      </c>
      <c r="P6002" s="4">
        <f>SUMIF(Sales[RegionStoretype],Sales[[#This Row],[RegionStoretype]],Sales[YoY_SSF])/Sales[[#This Row],[Region_TypeCount]]</f>
        <v>58.393757732919049</v>
      </c>
    </row>
    <row r="6003" spans="1:16" x14ac:dyDescent="0.25">
      <c r="A6003" s="1">
        <v>43154</v>
      </c>
      <c r="B6003">
        <v>19</v>
      </c>
      <c r="C6003">
        <v>1</v>
      </c>
      <c r="D6003">
        <v>35450.578099999999</v>
      </c>
      <c r="E6003">
        <f>INDEX(Stores[region],MATCH(Sales[[#This Row],[store_no]],Stores[store_no],0))</f>
        <v>3</v>
      </c>
      <c r="F6003" t="str">
        <f>INDEX(Stores[storetype],MATCH(Sales[[#This Row],[store_no]],Stores[store_no],0))</f>
        <v>A</v>
      </c>
      <c r="G6003" t="str">
        <f>INDEX(Stores[location_city],MATCH(Sales[[#This Row],[store_no]],Stores[store_no],0))</f>
        <v>Des Moines</v>
      </c>
      <c r="H6003" t="str">
        <f>INDEX(Stores[location_state],MATCH(Sales[[#This Row],[store_no]],Stores[store_no],0))</f>
        <v>Iowa</v>
      </c>
      <c r="I6003">
        <f>INDEX(Stores[sqft],MATCH(Sales[[#This Row],[store_no]],Stores[store_no],0))</f>
        <v>197600</v>
      </c>
      <c r="J6003" s="4" t="str">
        <f>INDEX(Departments[dept_name],MATCH(Sales[[#This Row],[dept_no]],Departments[dept_no],0))</f>
        <v>Automotive</v>
      </c>
      <c r="K6003" s="4" t="str">
        <f>CONCATENATE(Sales[[#This Row],[region]],Sales[[#This Row],[storetype]])</f>
        <v>3A</v>
      </c>
      <c r="L6003" s="4">
        <f>INDEX(RegionStoreCount[Store Count],MATCH(Sales[[#This Row],[RegionStoretype]],RegionStoreCount[Region/Type],0))</f>
        <v>9</v>
      </c>
      <c r="M6003" s="4">
        <f>AND(Sales[[#This Row],[date]]&lt;=TY_YTDMax,Sales[[#This Row],[date]]&gt;=TY_YTDMin)*Sales[[#This Row],[sales]]</f>
        <v>35450.578099999999</v>
      </c>
      <c r="N6003" s="4">
        <f>AND(Sales[[#This Row],[date]]&lt;=LY_YTDMax,Sales[[#This Row],[date]]&gt;=LY_YTDMin)*Sales[[#This Row],[sales]]</f>
        <v>0</v>
      </c>
      <c r="O6003" s="4">
        <f>AND(Sales[[#This Row],[date]]&gt;=YoY_Min,Sales[[#This Row],[date]]&lt;=TY_YTDMax)*(Sales[[#This Row],[sales]]/Sales[[#This Row],[sqft]])</f>
        <v>0.1794057596153846</v>
      </c>
      <c r="P6003" s="4">
        <f>SUMIF(Sales[RegionStoretype],Sales[[#This Row],[RegionStoretype]],Sales[YoY_SSF])/Sales[[#This Row],[Region_TypeCount]]</f>
        <v>53.603836561720975</v>
      </c>
    </row>
    <row r="6004" spans="1:16" x14ac:dyDescent="0.25">
      <c r="A6004" s="1">
        <v>43154</v>
      </c>
      <c r="B6004">
        <v>19</v>
      </c>
      <c r="C6004">
        <v>4</v>
      </c>
      <c r="D6004">
        <v>71430.876199999999</v>
      </c>
      <c r="E6004">
        <f>INDEX(Stores[region],MATCH(Sales[[#This Row],[store_no]],Stores[store_no],0))</f>
        <v>3</v>
      </c>
      <c r="F6004" t="str">
        <f>INDEX(Stores[storetype],MATCH(Sales[[#This Row],[store_no]],Stores[store_no],0))</f>
        <v>A</v>
      </c>
      <c r="G6004" t="str">
        <f>INDEX(Stores[location_city],MATCH(Sales[[#This Row],[store_no]],Stores[store_no],0))</f>
        <v>Des Moines</v>
      </c>
      <c r="H6004" t="str">
        <f>INDEX(Stores[location_state],MATCH(Sales[[#This Row],[store_no]],Stores[store_no],0))</f>
        <v>Iowa</v>
      </c>
      <c r="I6004">
        <f>INDEX(Stores[sqft],MATCH(Sales[[#This Row],[store_no]],Stores[store_no],0))</f>
        <v>197600</v>
      </c>
      <c r="J6004" s="4" t="str">
        <f>INDEX(Departments[dept_name],MATCH(Sales[[#This Row],[dept_no]],Departments[dept_no],0))</f>
        <v>Books</v>
      </c>
      <c r="K6004" s="4" t="str">
        <f>CONCATENATE(Sales[[#This Row],[region]],Sales[[#This Row],[storetype]])</f>
        <v>3A</v>
      </c>
      <c r="L6004" s="4">
        <f>INDEX(RegionStoreCount[Store Count],MATCH(Sales[[#This Row],[RegionStoretype]],RegionStoreCount[Region/Type],0))</f>
        <v>9</v>
      </c>
      <c r="M6004" s="4">
        <f>AND(Sales[[#This Row],[date]]&lt;=TY_YTDMax,Sales[[#This Row],[date]]&gt;=TY_YTDMin)*Sales[[#This Row],[sales]]</f>
        <v>71430.876199999999</v>
      </c>
      <c r="N6004" s="4">
        <f>AND(Sales[[#This Row],[date]]&lt;=LY_YTDMax,Sales[[#This Row],[date]]&gt;=LY_YTDMin)*Sales[[#This Row],[sales]]</f>
        <v>0</v>
      </c>
      <c r="O6004" s="4">
        <f>AND(Sales[[#This Row],[date]]&gt;=YoY_Min,Sales[[#This Row],[date]]&lt;=TY_YTDMax)*(Sales[[#This Row],[sales]]/Sales[[#This Row],[sqft]])</f>
        <v>0.36149228846153847</v>
      </c>
      <c r="P6004" s="4">
        <f>SUMIF(Sales[RegionStoretype],Sales[[#This Row],[RegionStoretype]],Sales[YoY_SSF])/Sales[[#This Row],[Region_TypeCount]]</f>
        <v>53.603836561720975</v>
      </c>
    </row>
    <row r="6005" spans="1:16" x14ac:dyDescent="0.25">
      <c r="A6005" s="1">
        <v>43154</v>
      </c>
      <c r="B6005">
        <v>19</v>
      </c>
      <c r="C6005">
        <v>14</v>
      </c>
      <c r="D6005">
        <v>181995.3976</v>
      </c>
      <c r="E6005">
        <f>INDEX(Stores[region],MATCH(Sales[[#This Row],[store_no]],Stores[store_no],0))</f>
        <v>3</v>
      </c>
      <c r="F6005" t="str">
        <f>INDEX(Stores[storetype],MATCH(Sales[[#This Row],[store_no]],Stores[store_no],0))</f>
        <v>A</v>
      </c>
      <c r="G6005" t="str">
        <f>INDEX(Stores[location_city],MATCH(Sales[[#This Row],[store_no]],Stores[store_no],0))</f>
        <v>Des Moines</v>
      </c>
      <c r="H6005" t="str">
        <f>INDEX(Stores[location_state],MATCH(Sales[[#This Row],[store_no]],Stores[store_no],0))</f>
        <v>Iowa</v>
      </c>
      <c r="I6005">
        <f>INDEX(Stores[sqft],MATCH(Sales[[#This Row],[store_no]],Stores[store_no],0))</f>
        <v>197600</v>
      </c>
      <c r="J6005" s="4" t="str">
        <f>INDEX(Departments[dept_name],MATCH(Sales[[#This Row],[dept_no]],Departments[dept_no],0))</f>
        <v>Movies</v>
      </c>
      <c r="K6005" s="4" t="str">
        <f>CONCATENATE(Sales[[#This Row],[region]],Sales[[#This Row],[storetype]])</f>
        <v>3A</v>
      </c>
      <c r="L6005" s="4">
        <f>INDEX(RegionStoreCount[Store Count],MATCH(Sales[[#This Row],[RegionStoretype]],RegionStoreCount[Region/Type],0))</f>
        <v>9</v>
      </c>
      <c r="M6005" s="4">
        <f>AND(Sales[[#This Row],[date]]&lt;=TY_YTDMax,Sales[[#This Row],[date]]&gt;=TY_YTDMin)*Sales[[#This Row],[sales]]</f>
        <v>181995.3976</v>
      </c>
      <c r="N6005" s="4">
        <f>AND(Sales[[#This Row],[date]]&lt;=LY_YTDMax,Sales[[#This Row],[date]]&gt;=LY_YTDMin)*Sales[[#This Row],[sales]]</f>
        <v>0</v>
      </c>
      <c r="O6005" s="4">
        <f>AND(Sales[[#This Row],[date]]&gt;=YoY_Min,Sales[[#This Row],[date]]&lt;=TY_YTDMax)*(Sales[[#This Row],[sales]]/Sales[[#This Row],[sqft]])</f>
        <v>0.92102934008097159</v>
      </c>
      <c r="P6005" s="4">
        <f>SUMIF(Sales[RegionStoretype],Sales[[#This Row],[RegionStoretype]],Sales[YoY_SSF])/Sales[[#This Row],[Region_TypeCount]]</f>
        <v>53.603836561720975</v>
      </c>
    </row>
    <row r="6006" spans="1:16" x14ac:dyDescent="0.25">
      <c r="A6006" s="1">
        <v>43154</v>
      </c>
      <c r="B6006">
        <v>19</v>
      </c>
      <c r="C6006">
        <v>17</v>
      </c>
      <c r="D6006">
        <v>183588.61800000002</v>
      </c>
      <c r="E6006">
        <f>INDEX(Stores[region],MATCH(Sales[[#This Row],[store_no]],Stores[store_no],0))</f>
        <v>3</v>
      </c>
      <c r="F6006" t="str">
        <f>INDEX(Stores[storetype],MATCH(Sales[[#This Row],[store_no]],Stores[store_no],0))</f>
        <v>A</v>
      </c>
      <c r="G6006" t="str">
        <f>INDEX(Stores[location_city],MATCH(Sales[[#This Row],[store_no]],Stores[store_no],0))</f>
        <v>Des Moines</v>
      </c>
      <c r="H6006" t="str">
        <f>INDEX(Stores[location_state],MATCH(Sales[[#This Row],[store_no]],Stores[store_no],0))</f>
        <v>Iowa</v>
      </c>
      <c r="I6006">
        <f>INDEX(Stores[sqft],MATCH(Sales[[#This Row],[store_no]],Stores[store_no],0))</f>
        <v>197600</v>
      </c>
      <c r="J6006" s="4" t="str">
        <f>INDEX(Departments[dept_name],MATCH(Sales[[#This Row],[dept_no]],Departments[dept_no],0))</f>
        <v>Shoes</v>
      </c>
      <c r="K6006" s="4" t="str">
        <f>CONCATENATE(Sales[[#This Row],[region]],Sales[[#This Row],[storetype]])</f>
        <v>3A</v>
      </c>
      <c r="L6006" s="4">
        <f>INDEX(RegionStoreCount[Store Count],MATCH(Sales[[#This Row],[RegionStoretype]],RegionStoreCount[Region/Type],0))</f>
        <v>9</v>
      </c>
      <c r="M6006" s="4">
        <f>AND(Sales[[#This Row],[date]]&lt;=TY_YTDMax,Sales[[#This Row],[date]]&gt;=TY_YTDMin)*Sales[[#This Row],[sales]]</f>
        <v>183588.61800000002</v>
      </c>
      <c r="N6006" s="4">
        <f>AND(Sales[[#This Row],[date]]&lt;=LY_YTDMax,Sales[[#This Row],[date]]&gt;=LY_YTDMin)*Sales[[#This Row],[sales]]</f>
        <v>0</v>
      </c>
      <c r="O6006" s="4">
        <f>AND(Sales[[#This Row],[date]]&gt;=YoY_Min,Sales[[#This Row],[date]]&lt;=TY_YTDMax)*(Sales[[#This Row],[sales]]/Sales[[#This Row],[sqft]])</f>
        <v>0.92909219635627538</v>
      </c>
      <c r="P6006" s="4">
        <f>SUMIF(Sales[RegionStoretype],Sales[[#This Row],[RegionStoretype]],Sales[YoY_SSF])/Sales[[#This Row],[Region_TypeCount]]</f>
        <v>53.603836561720975</v>
      </c>
    </row>
    <row r="6007" spans="1:16" x14ac:dyDescent="0.25">
      <c r="A6007" s="1">
        <v>43154</v>
      </c>
      <c r="B6007">
        <v>20</v>
      </c>
      <c r="C6007">
        <v>2</v>
      </c>
      <c r="D6007">
        <v>5735.6097</v>
      </c>
      <c r="E6007">
        <f>INDEX(Stores[region],MATCH(Sales[[#This Row],[store_no]],Stores[store_no],0))</f>
        <v>1</v>
      </c>
      <c r="F6007" t="str">
        <f>INDEX(Stores[storetype],MATCH(Sales[[#This Row],[store_no]],Stores[store_no],0))</f>
        <v>A</v>
      </c>
      <c r="G6007" t="str">
        <f>INDEX(Stores[location_city],MATCH(Sales[[#This Row],[store_no]],Stores[store_no],0))</f>
        <v>South Bend</v>
      </c>
      <c r="H6007" t="str">
        <f>INDEX(Stores[location_state],MATCH(Sales[[#This Row],[store_no]],Stores[store_no],0))</f>
        <v>Indiana</v>
      </c>
      <c r="I6007">
        <f>INDEX(Stores[sqft],MATCH(Sales[[#This Row],[store_no]],Stores[store_no],0))</f>
        <v>39700</v>
      </c>
      <c r="J6007" s="4" t="str">
        <f>INDEX(Departments[dept_name],MATCH(Sales[[#This Row],[dept_no]],Departments[dept_no],0))</f>
        <v>Baby</v>
      </c>
      <c r="K6007" s="4" t="str">
        <f>CONCATENATE(Sales[[#This Row],[region]],Sales[[#This Row],[storetype]])</f>
        <v>1A</v>
      </c>
      <c r="L6007" s="4">
        <f>INDEX(RegionStoreCount[Store Count],MATCH(Sales[[#This Row],[RegionStoretype]],RegionStoreCount[Region/Type],0))</f>
        <v>5</v>
      </c>
      <c r="M6007" s="4">
        <f>AND(Sales[[#This Row],[date]]&lt;=TY_YTDMax,Sales[[#This Row],[date]]&gt;=TY_YTDMin)*Sales[[#This Row],[sales]]</f>
        <v>5735.6097</v>
      </c>
      <c r="N6007" s="4">
        <f>AND(Sales[[#This Row],[date]]&lt;=LY_YTDMax,Sales[[#This Row],[date]]&gt;=LY_YTDMin)*Sales[[#This Row],[sales]]</f>
        <v>0</v>
      </c>
      <c r="O6007" s="4">
        <f>AND(Sales[[#This Row],[date]]&gt;=YoY_Min,Sales[[#This Row],[date]]&lt;=TY_YTDMax)*(Sales[[#This Row],[sales]]/Sales[[#This Row],[sqft]])</f>
        <v>0.14447379596977331</v>
      </c>
      <c r="P6007" s="4">
        <f>SUMIF(Sales[RegionStoretype],Sales[[#This Row],[RegionStoretype]],Sales[YoY_SSF])/Sales[[#This Row],[Region_TypeCount]]</f>
        <v>59.469551530910678</v>
      </c>
    </row>
    <row r="6008" spans="1:16" x14ac:dyDescent="0.25">
      <c r="A6008" s="1">
        <v>43154</v>
      </c>
      <c r="B6008">
        <v>20</v>
      </c>
      <c r="C6008">
        <v>13</v>
      </c>
      <c r="D6008">
        <v>2380.3514999999998</v>
      </c>
      <c r="E6008">
        <f>INDEX(Stores[region],MATCH(Sales[[#This Row],[store_no]],Stores[store_no],0))</f>
        <v>1</v>
      </c>
      <c r="F6008" t="str">
        <f>INDEX(Stores[storetype],MATCH(Sales[[#This Row],[store_no]],Stores[store_no],0))</f>
        <v>A</v>
      </c>
      <c r="G6008" t="str">
        <f>INDEX(Stores[location_city],MATCH(Sales[[#This Row],[store_no]],Stores[store_no],0))</f>
        <v>South Bend</v>
      </c>
      <c r="H6008" t="str">
        <f>INDEX(Stores[location_state],MATCH(Sales[[#This Row],[store_no]],Stores[store_no],0))</f>
        <v>Indiana</v>
      </c>
      <c r="I6008">
        <f>INDEX(Stores[sqft],MATCH(Sales[[#This Row],[store_no]],Stores[store_no],0))</f>
        <v>39700</v>
      </c>
      <c r="J6008" s="4" t="str">
        <f>INDEX(Departments[dept_name],MATCH(Sales[[#This Row],[dept_no]],Departments[dept_no],0))</f>
        <v>Kids</v>
      </c>
      <c r="K6008" s="4" t="str">
        <f>CONCATENATE(Sales[[#This Row],[region]],Sales[[#This Row],[storetype]])</f>
        <v>1A</v>
      </c>
      <c r="L6008" s="4">
        <f>INDEX(RegionStoreCount[Store Count],MATCH(Sales[[#This Row],[RegionStoretype]],RegionStoreCount[Region/Type],0))</f>
        <v>5</v>
      </c>
      <c r="M6008" s="4">
        <f>AND(Sales[[#This Row],[date]]&lt;=TY_YTDMax,Sales[[#This Row],[date]]&gt;=TY_YTDMin)*Sales[[#This Row],[sales]]</f>
        <v>2380.3514999999998</v>
      </c>
      <c r="N6008" s="4">
        <f>AND(Sales[[#This Row],[date]]&lt;=LY_YTDMax,Sales[[#This Row],[date]]&gt;=LY_YTDMin)*Sales[[#This Row],[sales]]</f>
        <v>0</v>
      </c>
      <c r="O6008" s="4">
        <f>AND(Sales[[#This Row],[date]]&gt;=YoY_Min,Sales[[#This Row],[date]]&lt;=TY_YTDMax)*(Sales[[#This Row],[sales]]/Sales[[#This Row],[sqft]])</f>
        <v>5.9958476070528961E-2</v>
      </c>
      <c r="P6008" s="4">
        <f>SUMIF(Sales[RegionStoretype],Sales[[#This Row],[RegionStoretype]],Sales[YoY_SSF])/Sales[[#This Row],[Region_TypeCount]]</f>
        <v>59.469551530910678</v>
      </c>
    </row>
    <row r="6009" spans="1:16" x14ac:dyDescent="0.25">
      <c r="A6009" s="1">
        <v>43154</v>
      </c>
      <c r="B6009">
        <v>20</v>
      </c>
      <c r="C6009">
        <v>18</v>
      </c>
      <c r="D6009">
        <v>40300.536899999999</v>
      </c>
      <c r="E6009">
        <f>INDEX(Stores[region],MATCH(Sales[[#This Row],[store_no]],Stores[store_no],0))</f>
        <v>1</v>
      </c>
      <c r="F6009" t="str">
        <f>INDEX(Stores[storetype],MATCH(Sales[[#This Row],[store_no]],Stores[store_no],0))</f>
        <v>A</v>
      </c>
      <c r="G6009" t="str">
        <f>INDEX(Stores[location_city],MATCH(Sales[[#This Row],[store_no]],Stores[store_no],0))</f>
        <v>South Bend</v>
      </c>
      <c r="H6009" t="str">
        <f>INDEX(Stores[location_state],MATCH(Sales[[#This Row],[store_no]],Stores[store_no],0))</f>
        <v>Indiana</v>
      </c>
      <c r="I6009">
        <f>INDEX(Stores[sqft],MATCH(Sales[[#This Row],[store_no]],Stores[store_no],0))</f>
        <v>39700</v>
      </c>
      <c r="J6009" s="4" t="str">
        <f>INDEX(Departments[dept_name],MATCH(Sales[[#This Row],[dept_no]],Departments[dept_no],0))</f>
        <v>Sports</v>
      </c>
      <c r="K6009" s="4" t="str">
        <f>CONCATENATE(Sales[[#This Row],[region]],Sales[[#This Row],[storetype]])</f>
        <v>1A</v>
      </c>
      <c r="L6009" s="4">
        <f>INDEX(RegionStoreCount[Store Count],MATCH(Sales[[#This Row],[RegionStoretype]],RegionStoreCount[Region/Type],0))</f>
        <v>5</v>
      </c>
      <c r="M6009" s="4">
        <f>AND(Sales[[#This Row],[date]]&lt;=TY_YTDMax,Sales[[#This Row],[date]]&gt;=TY_YTDMin)*Sales[[#This Row],[sales]]</f>
        <v>40300.536899999999</v>
      </c>
      <c r="N6009" s="4">
        <f>AND(Sales[[#This Row],[date]]&lt;=LY_YTDMax,Sales[[#This Row],[date]]&gt;=LY_YTDMin)*Sales[[#This Row],[sales]]</f>
        <v>0</v>
      </c>
      <c r="O6009" s="4">
        <f>AND(Sales[[#This Row],[date]]&gt;=YoY_Min,Sales[[#This Row],[date]]&lt;=TY_YTDMax)*(Sales[[#This Row],[sales]]/Sales[[#This Row],[sqft]])</f>
        <v>1.0151268740554156</v>
      </c>
      <c r="P6009" s="4">
        <f>SUMIF(Sales[RegionStoretype],Sales[[#This Row],[RegionStoretype]],Sales[YoY_SSF])/Sales[[#This Row],[Region_TypeCount]]</f>
        <v>59.469551530910678</v>
      </c>
    </row>
    <row r="6010" spans="1:16" x14ac:dyDescent="0.25">
      <c r="A6010" s="1">
        <v>43154</v>
      </c>
      <c r="B6010">
        <v>21</v>
      </c>
      <c r="C6010">
        <v>11</v>
      </c>
      <c r="D6010">
        <v>240302.02040000001</v>
      </c>
      <c r="E6010">
        <f>INDEX(Stores[region],MATCH(Sales[[#This Row],[store_no]],Stores[store_no],0))</f>
        <v>2</v>
      </c>
      <c r="F6010" t="str">
        <f>INDEX(Stores[storetype],MATCH(Sales[[#This Row],[store_no]],Stores[store_no],0))</f>
        <v>B</v>
      </c>
      <c r="G6010" t="str">
        <f>INDEX(Stores[location_city],MATCH(Sales[[#This Row],[store_no]],Stores[store_no],0))</f>
        <v>Madison</v>
      </c>
      <c r="H6010" t="str">
        <f>INDEX(Stores[location_state],MATCH(Sales[[#This Row],[store_no]],Stores[store_no],0))</f>
        <v>Wisconsin</v>
      </c>
      <c r="I6010">
        <f>INDEX(Stores[sqft],MATCH(Sales[[#This Row],[store_no]],Stores[store_no],0))</f>
        <v>206400</v>
      </c>
      <c r="J6010" s="4" t="str">
        <f>INDEX(Departments[dept_name],MATCH(Sales[[#This Row],[dept_no]],Departments[dept_no],0))</f>
        <v>Home</v>
      </c>
      <c r="K6010" s="4" t="str">
        <f>CONCATENATE(Sales[[#This Row],[region]],Sales[[#This Row],[storetype]])</f>
        <v>2B</v>
      </c>
      <c r="L6010" s="4">
        <f>INDEX(RegionStoreCount[Store Count],MATCH(Sales[[#This Row],[RegionStoretype]],RegionStoreCount[Region/Type],0))</f>
        <v>6</v>
      </c>
      <c r="M6010" s="4">
        <f>AND(Sales[[#This Row],[date]]&lt;=TY_YTDMax,Sales[[#This Row],[date]]&gt;=TY_YTDMin)*Sales[[#This Row],[sales]]</f>
        <v>240302.02040000001</v>
      </c>
      <c r="N6010" s="4">
        <f>AND(Sales[[#This Row],[date]]&lt;=LY_YTDMax,Sales[[#This Row],[date]]&gt;=LY_YTDMin)*Sales[[#This Row],[sales]]</f>
        <v>0</v>
      </c>
      <c r="O6010" s="4">
        <f>AND(Sales[[#This Row],[date]]&gt;=YoY_Min,Sales[[#This Row],[date]]&lt;=TY_YTDMax)*(Sales[[#This Row],[sales]]/Sales[[#This Row],[sqft]])</f>
        <v>1.1642539748062015</v>
      </c>
      <c r="P6010" s="4">
        <f>SUMIF(Sales[RegionStoretype],Sales[[#This Row],[RegionStoretype]],Sales[YoY_SSF])/Sales[[#This Row],[Region_TypeCount]]</f>
        <v>58.393757732919049</v>
      </c>
    </row>
    <row r="6011" spans="1:16" x14ac:dyDescent="0.25">
      <c r="A6011" s="1">
        <v>43154</v>
      </c>
      <c r="B6011">
        <v>21</v>
      </c>
      <c r="C6011">
        <v>14</v>
      </c>
      <c r="D6011">
        <v>49597.483200000002</v>
      </c>
      <c r="E6011">
        <f>INDEX(Stores[region],MATCH(Sales[[#This Row],[store_no]],Stores[store_no],0))</f>
        <v>2</v>
      </c>
      <c r="F6011" t="str">
        <f>INDEX(Stores[storetype],MATCH(Sales[[#This Row],[store_no]],Stores[store_no],0))</f>
        <v>B</v>
      </c>
      <c r="G6011" t="str">
        <f>INDEX(Stores[location_city],MATCH(Sales[[#This Row],[store_no]],Stores[store_no],0))</f>
        <v>Madison</v>
      </c>
      <c r="H6011" t="str">
        <f>INDEX(Stores[location_state],MATCH(Sales[[#This Row],[store_no]],Stores[store_no],0))</f>
        <v>Wisconsin</v>
      </c>
      <c r="I6011">
        <f>INDEX(Stores[sqft],MATCH(Sales[[#This Row],[store_no]],Stores[store_no],0))</f>
        <v>206400</v>
      </c>
      <c r="J6011" s="4" t="str">
        <f>INDEX(Departments[dept_name],MATCH(Sales[[#This Row],[dept_no]],Departments[dept_no],0))</f>
        <v>Movies</v>
      </c>
      <c r="K6011" s="4" t="str">
        <f>CONCATENATE(Sales[[#This Row],[region]],Sales[[#This Row],[storetype]])</f>
        <v>2B</v>
      </c>
      <c r="L6011" s="4">
        <f>INDEX(RegionStoreCount[Store Count],MATCH(Sales[[#This Row],[RegionStoretype]],RegionStoreCount[Region/Type],0))</f>
        <v>6</v>
      </c>
      <c r="M6011" s="4">
        <f>AND(Sales[[#This Row],[date]]&lt;=TY_YTDMax,Sales[[#This Row],[date]]&gt;=TY_YTDMin)*Sales[[#This Row],[sales]]</f>
        <v>49597.483200000002</v>
      </c>
      <c r="N6011" s="4">
        <f>AND(Sales[[#This Row],[date]]&lt;=LY_YTDMax,Sales[[#This Row],[date]]&gt;=LY_YTDMin)*Sales[[#This Row],[sales]]</f>
        <v>0</v>
      </c>
      <c r="O6011" s="4">
        <f>AND(Sales[[#This Row],[date]]&gt;=YoY_Min,Sales[[#This Row],[date]]&lt;=TY_YTDMax)*(Sales[[#This Row],[sales]]/Sales[[#This Row],[sqft]])</f>
        <v>0.24029788372093025</v>
      </c>
      <c r="P6011" s="4">
        <f>SUMIF(Sales[RegionStoretype],Sales[[#This Row],[RegionStoretype]],Sales[YoY_SSF])/Sales[[#This Row],[Region_TypeCount]]</f>
        <v>58.393757732919049</v>
      </c>
    </row>
    <row r="6012" spans="1:16" x14ac:dyDescent="0.25">
      <c r="A6012" s="1">
        <v>43154</v>
      </c>
      <c r="B6012">
        <v>23</v>
      </c>
      <c r="C6012">
        <v>14</v>
      </c>
      <c r="D6012">
        <v>34846.169099999999</v>
      </c>
      <c r="E6012">
        <f>INDEX(Stores[region],MATCH(Sales[[#This Row],[store_no]],Stores[store_no],0))</f>
        <v>3</v>
      </c>
      <c r="F6012" t="str">
        <f>INDEX(Stores[storetype],MATCH(Sales[[#This Row],[store_no]],Stores[store_no],0))</f>
        <v>B</v>
      </c>
      <c r="G6012" t="str">
        <f>INDEX(Stores[location_city],MATCH(Sales[[#This Row],[store_no]],Stores[store_no],0))</f>
        <v>Cedar Rapids</v>
      </c>
      <c r="H6012" t="str">
        <f>INDEX(Stores[location_state],MATCH(Sales[[#This Row],[store_no]],Stores[store_no],0))</f>
        <v>Iowa</v>
      </c>
      <c r="I6012">
        <f>INDEX(Stores[sqft],MATCH(Sales[[#This Row],[store_no]],Stores[store_no],0))</f>
        <v>123700</v>
      </c>
      <c r="J6012" s="4" t="str">
        <f>INDEX(Departments[dept_name],MATCH(Sales[[#This Row],[dept_no]],Departments[dept_no],0))</f>
        <v>Movies</v>
      </c>
      <c r="K6012" s="4" t="str">
        <f>CONCATENATE(Sales[[#This Row],[region]],Sales[[#This Row],[storetype]])</f>
        <v>3B</v>
      </c>
      <c r="L6012" s="4">
        <f>INDEX(RegionStoreCount[Store Count],MATCH(Sales[[#This Row],[RegionStoretype]],RegionStoreCount[Region/Type],0))</f>
        <v>4</v>
      </c>
      <c r="M6012" s="4">
        <f>AND(Sales[[#This Row],[date]]&lt;=TY_YTDMax,Sales[[#This Row],[date]]&gt;=TY_YTDMin)*Sales[[#This Row],[sales]]</f>
        <v>34846.169099999999</v>
      </c>
      <c r="N6012" s="4">
        <f>AND(Sales[[#This Row],[date]]&lt;=LY_YTDMax,Sales[[#This Row],[date]]&gt;=LY_YTDMin)*Sales[[#This Row],[sales]]</f>
        <v>0</v>
      </c>
      <c r="O6012" s="4">
        <f>AND(Sales[[#This Row],[date]]&gt;=YoY_Min,Sales[[#This Row],[date]]&lt;=TY_YTDMax)*(Sales[[#This Row],[sales]]/Sales[[#This Row],[sqft]])</f>
        <v>0.28169902263540825</v>
      </c>
      <c r="P6012" s="4">
        <f>SUMIF(Sales[RegionStoretype],Sales[[#This Row],[RegionStoretype]],Sales[YoY_SSF])/Sales[[#This Row],[Region_TypeCount]]</f>
        <v>58.312187288105562</v>
      </c>
    </row>
    <row r="6013" spans="1:16" x14ac:dyDescent="0.25">
      <c r="A6013" s="1">
        <v>43154</v>
      </c>
      <c r="B6013">
        <v>23</v>
      </c>
      <c r="C6013">
        <v>19</v>
      </c>
      <c r="D6013">
        <v>19064.254799999999</v>
      </c>
      <c r="E6013">
        <f>INDEX(Stores[region],MATCH(Sales[[#This Row],[store_no]],Stores[store_no],0))</f>
        <v>3</v>
      </c>
      <c r="F6013" t="str">
        <f>INDEX(Stores[storetype],MATCH(Sales[[#This Row],[store_no]],Stores[store_no],0))</f>
        <v>B</v>
      </c>
      <c r="G6013" t="str">
        <f>INDEX(Stores[location_city],MATCH(Sales[[#This Row],[store_no]],Stores[store_no],0))</f>
        <v>Cedar Rapids</v>
      </c>
      <c r="H6013" t="str">
        <f>INDEX(Stores[location_state],MATCH(Sales[[#This Row],[store_no]],Stores[store_no],0))</f>
        <v>Iowa</v>
      </c>
      <c r="I6013">
        <f>INDEX(Stores[sqft],MATCH(Sales[[#This Row],[store_no]],Stores[store_no],0))</f>
        <v>123700</v>
      </c>
      <c r="J6013" s="4" t="str">
        <f>INDEX(Departments[dept_name],MATCH(Sales[[#This Row],[dept_no]],Departments[dept_no],0))</f>
        <v>Tools</v>
      </c>
      <c r="K6013" s="4" t="str">
        <f>CONCATENATE(Sales[[#This Row],[region]],Sales[[#This Row],[storetype]])</f>
        <v>3B</v>
      </c>
      <c r="L6013" s="4">
        <f>INDEX(RegionStoreCount[Store Count],MATCH(Sales[[#This Row],[RegionStoretype]],RegionStoreCount[Region/Type],0))</f>
        <v>4</v>
      </c>
      <c r="M6013" s="4">
        <f>AND(Sales[[#This Row],[date]]&lt;=TY_YTDMax,Sales[[#This Row],[date]]&gt;=TY_YTDMin)*Sales[[#This Row],[sales]]</f>
        <v>19064.254799999999</v>
      </c>
      <c r="N6013" s="4">
        <f>AND(Sales[[#This Row],[date]]&lt;=LY_YTDMax,Sales[[#This Row],[date]]&gt;=LY_YTDMin)*Sales[[#This Row],[sales]]</f>
        <v>0</v>
      </c>
      <c r="O6013" s="4">
        <f>AND(Sales[[#This Row],[date]]&gt;=YoY_Min,Sales[[#This Row],[date]]&lt;=TY_YTDMax)*(Sales[[#This Row],[sales]]/Sales[[#This Row],[sqft]])</f>
        <v>0.15411685367825384</v>
      </c>
      <c r="P6013" s="4">
        <f>SUMIF(Sales[RegionStoretype],Sales[[#This Row],[RegionStoretype]],Sales[YoY_SSF])/Sales[[#This Row],[Region_TypeCount]]</f>
        <v>58.312187288105562</v>
      </c>
    </row>
    <row r="6014" spans="1:16" x14ac:dyDescent="0.25">
      <c r="A6014" s="1">
        <v>43154</v>
      </c>
      <c r="B6014">
        <v>24</v>
      </c>
      <c r="C6014">
        <v>10</v>
      </c>
      <c r="D6014">
        <v>35110.928599999999</v>
      </c>
      <c r="E6014">
        <f>INDEX(Stores[region],MATCH(Sales[[#This Row],[store_no]],Stores[store_no],0))</f>
        <v>2</v>
      </c>
      <c r="F6014" t="str">
        <f>INDEX(Stores[storetype],MATCH(Sales[[#This Row],[store_no]],Stores[store_no],0))</f>
        <v>A</v>
      </c>
      <c r="G6014" t="str">
        <f>INDEX(Stores[location_city],MATCH(Sales[[#This Row],[store_no]],Stores[store_no],0))</f>
        <v>Winnetka</v>
      </c>
      <c r="H6014" t="str">
        <f>INDEX(Stores[location_state],MATCH(Sales[[#This Row],[store_no]],Stores[store_no],0))</f>
        <v>Illinois</v>
      </c>
      <c r="I6014">
        <f>INDEX(Stores[sqft],MATCH(Sales[[#This Row],[store_no]],Stores[store_no],0))</f>
        <v>207800</v>
      </c>
      <c r="J6014" s="4" t="str">
        <f>INDEX(Departments[dept_name],MATCH(Sales[[#This Row],[dept_no]],Departments[dept_no],0))</f>
        <v>Health</v>
      </c>
      <c r="K6014" s="4" t="str">
        <f>CONCATENATE(Sales[[#This Row],[region]],Sales[[#This Row],[storetype]])</f>
        <v>2A</v>
      </c>
      <c r="L6014" s="4">
        <f>INDEX(RegionStoreCount[Store Count],MATCH(Sales[[#This Row],[RegionStoretype]],RegionStoreCount[Region/Type],0))</f>
        <v>5</v>
      </c>
      <c r="M6014" s="4">
        <f>AND(Sales[[#This Row],[date]]&lt;=TY_YTDMax,Sales[[#This Row],[date]]&gt;=TY_YTDMin)*Sales[[#This Row],[sales]]</f>
        <v>35110.928599999999</v>
      </c>
      <c r="N6014" s="4">
        <f>AND(Sales[[#This Row],[date]]&lt;=LY_YTDMax,Sales[[#This Row],[date]]&gt;=LY_YTDMin)*Sales[[#This Row],[sales]]</f>
        <v>0</v>
      </c>
      <c r="O6014" s="4">
        <f>AND(Sales[[#This Row],[date]]&gt;=YoY_Min,Sales[[#This Row],[date]]&lt;=TY_YTDMax)*(Sales[[#This Row],[sales]]/Sales[[#This Row],[sqft]])</f>
        <v>0.16896500769971126</v>
      </c>
      <c r="P6014" s="4">
        <f>SUMIF(Sales[RegionStoretype],Sales[[#This Row],[RegionStoretype]],Sales[YoY_SSF])/Sales[[#This Row],[Region_TypeCount]]</f>
        <v>60.052789354368521</v>
      </c>
    </row>
    <row r="6015" spans="1:16" x14ac:dyDescent="0.25">
      <c r="A6015" s="1">
        <v>43154</v>
      </c>
      <c r="B6015">
        <v>24</v>
      </c>
      <c r="C6015">
        <v>20</v>
      </c>
      <c r="D6015">
        <v>465703.79910000006</v>
      </c>
      <c r="E6015">
        <f>INDEX(Stores[region],MATCH(Sales[[#This Row],[store_no]],Stores[store_no],0))</f>
        <v>2</v>
      </c>
      <c r="F6015" t="str">
        <f>INDEX(Stores[storetype],MATCH(Sales[[#This Row],[store_no]],Stores[store_no],0))</f>
        <v>A</v>
      </c>
      <c r="G6015" t="str">
        <f>INDEX(Stores[location_city],MATCH(Sales[[#This Row],[store_no]],Stores[store_no],0))</f>
        <v>Winnetka</v>
      </c>
      <c r="H6015" t="str">
        <f>INDEX(Stores[location_state],MATCH(Sales[[#This Row],[store_no]],Stores[store_no],0))</f>
        <v>Illinois</v>
      </c>
      <c r="I6015">
        <f>INDEX(Stores[sqft],MATCH(Sales[[#This Row],[store_no]],Stores[store_no],0))</f>
        <v>207800</v>
      </c>
      <c r="J6015" s="4" t="str">
        <f>INDEX(Departments[dept_name],MATCH(Sales[[#This Row],[dept_no]],Departments[dept_no],0))</f>
        <v>Toys</v>
      </c>
      <c r="K6015" s="4" t="str">
        <f>CONCATENATE(Sales[[#This Row],[region]],Sales[[#This Row],[storetype]])</f>
        <v>2A</v>
      </c>
      <c r="L6015" s="4">
        <f>INDEX(RegionStoreCount[Store Count],MATCH(Sales[[#This Row],[RegionStoretype]],RegionStoreCount[Region/Type],0))</f>
        <v>5</v>
      </c>
      <c r="M6015" s="4">
        <f>AND(Sales[[#This Row],[date]]&lt;=TY_YTDMax,Sales[[#This Row],[date]]&gt;=TY_YTDMin)*Sales[[#This Row],[sales]]</f>
        <v>465703.79910000006</v>
      </c>
      <c r="N6015" s="4">
        <f>AND(Sales[[#This Row],[date]]&lt;=LY_YTDMax,Sales[[#This Row],[date]]&gt;=LY_YTDMin)*Sales[[#This Row],[sales]]</f>
        <v>0</v>
      </c>
      <c r="O6015" s="4">
        <f>AND(Sales[[#This Row],[date]]&gt;=YoY_Min,Sales[[#This Row],[date]]&lt;=TY_YTDMax)*(Sales[[#This Row],[sales]]/Sales[[#This Row],[sqft]])</f>
        <v>2.2411154913378253</v>
      </c>
      <c r="P6015" s="4">
        <f>SUMIF(Sales[RegionStoretype],Sales[[#This Row],[RegionStoretype]],Sales[YoY_SSF])/Sales[[#This Row],[Region_TypeCount]]</f>
        <v>60.052789354368521</v>
      </c>
    </row>
    <row r="6016" spans="1:16" x14ac:dyDescent="0.25">
      <c r="A6016" s="1">
        <v>43154</v>
      </c>
      <c r="B6016">
        <v>25</v>
      </c>
      <c r="C6016">
        <v>3</v>
      </c>
      <c r="D6016">
        <v>53495.356999999996</v>
      </c>
      <c r="E6016">
        <f>INDEX(Stores[region],MATCH(Sales[[#This Row],[store_no]],Stores[store_no],0))</f>
        <v>3</v>
      </c>
      <c r="F6016" t="str">
        <f>INDEX(Stores[storetype],MATCH(Sales[[#This Row],[store_no]],Stores[store_no],0))</f>
        <v>B</v>
      </c>
      <c r="G6016" t="str">
        <f>INDEX(Stores[location_city],MATCH(Sales[[#This Row],[store_no]],Stores[store_no],0))</f>
        <v>Kansas City</v>
      </c>
      <c r="H6016" t="str">
        <f>INDEX(Stores[location_state],MATCH(Sales[[#This Row],[store_no]],Stores[store_no],0))</f>
        <v>Missouri</v>
      </c>
      <c r="I6016">
        <f>INDEX(Stores[sqft],MATCH(Sales[[#This Row],[store_no]],Stores[store_no],0))</f>
        <v>92300</v>
      </c>
      <c r="J6016" s="4" t="str">
        <f>INDEX(Departments[dept_name],MATCH(Sales[[#This Row],[dept_no]],Departments[dept_no],0))</f>
        <v>Beauty</v>
      </c>
      <c r="K6016" s="4" t="str">
        <f>CONCATENATE(Sales[[#This Row],[region]],Sales[[#This Row],[storetype]])</f>
        <v>3B</v>
      </c>
      <c r="L6016" s="4">
        <f>INDEX(RegionStoreCount[Store Count],MATCH(Sales[[#This Row],[RegionStoretype]],RegionStoreCount[Region/Type],0))</f>
        <v>4</v>
      </c>
      <c r="M6016" s="4">
        <f>AND(Sales[[#This Row],[date]]&lt;=TY_YTDMax,Sales[[#This Row],[date]]&gt;=TY_YTDMin)*Sales[[#This Row],[sales]]</f>
        <v>53495.356999999996</v>
      </c>
      <c r="N6016" s="4">
        <f>AND(Sales[[#This Row],[date]]&lt;=LY_YTDMax,Sales[[#This Row],[date]]&gt;=LY_YTDMin)*Sales[[#This Row],[sales]]</f>
        <v>0</v>
      </c>
      <c r="O6016" s="4">
        <f>AND(Sales[[#This Row],[date]]&gt;=YoY_Min,Sales[[#This Row],[date]]&lt;=TY_YTDMax)*(Sales[[#This Row],[sales]]/Sales[[#This Row],[sqft]])</f>
        <v>0.57958133261105083</v>
      </c>
      <c r="P6016" s="4">
        <f>SUMIF(Sales[RegionStoretype],Sales[[#This Row],[RegionStoretype]],Sales[YoY_SSF])/Sales[[#This Row],[Region_TypeCount]]</f>
        <v>58.312187288105562</v>
      </c>
    </row>
    <row r="6017" spans="1:16" x14ac:dyDescent="0.25">
      <c r="A6017" s="1">
        <v>43154</v>
      </c>
      <c r="B6017">
        <v>25</v>
      </c>
      <c r="C6017">
        <v>10</v>
      </c>
      <c r="D6017">
        <v>9644.1407999999992</v>
      </c>
      <c r="E6017">
        <f>INDEX(Stores[region],MATCH(Sales[[#This Row],[store_no]],Stores[store_no],0))</f>
        <v>3</v>
      </c>
      <c r="F6017" t="str">
        <f>INDEX(Stores[storetype],MATCH(Sales[[#This Row],[store_no]],Stores[store_no],0))</f>
        <v>B</v>
      </c>
      <c r="G6017" t="str">
        <f>INDEX(Stores[location_city],MATCH(Sales[[#This Row],[store_no]],Stores[store_no],0))</f>
        <v>Kansas City</v>
      </c>
      <c r="H6017" t="str">
        <f>INDEX(Stores[location_state],MATCH(Sales[[#This Row],[store_no]],Stores[store_no],0))</f>
        <v>Missouri</v>
      </c>
      <c r="I6017">
        <f>INDEX(Stores[sqft],MATCH(Sales[[#This Row],[store_no]],Stores[store_no],0))</f>
        <v>92300</v>
      </c>
      <c r="J6017" s="4" t="str">
        <f>INDEX(Departments[dept_name],MATCH(Sales[[#This Row],[dept_no]],Departments[dept_no],0))</f>
        <v>Health</v>
      </c>
      <c r="K6017" s="4" t="str">
        <f>CONCATENATE(Sales[[#This Row],[region]],Sales[[#This Row],[storetype]])</f>
        <v>3B</v>
      </c>
      <c r="L6017" s="4">
        <f>INDEX(RegionStoreCount[Store Count],MATCH(Sales[[#This Row],[RegionStoretype]],RegionStoreCount[Region/Type],0))</f>
        <v>4</v>
      </c>
      <c r="M6017" s="4">
        <f>AND(Sales[[#This Row],[date]]&lt;=TY_YTDMax,Sales[[#This Row],[date]]&gt;=TY_YTDMin)*Sales[[#This Row],[sales]]</f>
        <v>9644.1407999999992</v>
      </c>
      <c r="N6017" s="4">
        <f>AND(Sales[[#This Row],[date]]&lt;=LY_YTDMax,Sales[[#This Row],[date]]&gt;=LY_YTDMin)*Sales[[#This Row],[sales]]</f>
        <v>0</v>
      </c>
      <c r="O6017" s="4">
        <f>AND(Sales[[#This Row],[date]]&gt;=YoY_Min,Sales[[#This Row],[date]]&lt;=TY_YTDMax)*(Sales[[#This Row],[sales]]/Sales[[#This Row],[sqft]])</f>
        <v>0.10448689924160345</v>
      </c>
      <c r="P6017" s="4">
        <f>SUMIF(Sales[RegionStoretype],Sales[[#This Row],[RegionStoretype]],Sales[YoY_SSF])/Sales[[#This Row],[Region_TypeCount]]</f>
        <v>58.312187288105562</v>
      </c>
    </row>
    <row r="6018" spans="1:16" x14ac:dyDescent="0.25">
      <c r="A6018" s="1">
        <v>43154</v>
      </c>
      <c r="B6018">
        <v>25</v>
      </c>
      <c r="C6018">
        <v>17</v>
      </c>
      <c r="D6018">
        <v>40554.144399999997</v>
      </c>
      <c r="E6018">
        <f>INDEX(Stores[region],MATCH(Sales[[#This Row],[store_no]],Stores[store_no],0))</f>
        <v>3</v>
      </c>
      <c r="F6018" t="str">
        <f>INDEX(Stores[storetype],MATCH(Sales[[#This Row],[store_no]],Stores[store_no],0))</f>
        <v>B</v>
      </c>
      <c r="G6018" t="str">
        <f>INDEX(Stores[location_city],MATCH(Sales[[#This Row],[store_no]],Stores[store_no],0))</f>
        <v>Kansas City</v>
      </c>
      <c r="H6018" t="str">
        <f>INDEX(Stores[location_state],MATCH(Sales[[#This Row],[store_no]],Stores[store_no],0))</f>
        <v>Missouri</v>
      </c>
      <c r="I6018">
        <f>INDEX(Stores[sqft],MATCH(Sales[[#This Row],[store_no]],Stores[store_no],0))</f>
        <v>92300</v>
      </c>
      <c r="J6018" s="4" t="str">
        <f>INDEX(Departments[dept_name],MATCH(Sales[[#This Row],[dept_no]],Departments[dept_no],0))</f>
        <v>Shoes</v>
      </c>
      <c r="K6018" s="4" t="str">
        <f>CONCATENATE(Sales[[#This Row],[region]],Sales[[#This Row],[storetype]])</f>
        <v>3B</v>
      </c>
      <c r="L6018" s="4">
        <f>INDEX(RegionStoreCount[Store Count],MATCH(Sales[[#This Row],[RegionStoretype]],RegionStoreCount[Region/Type],0))</f>
        <v>4</v>
      </c>
      <c r="M6018" s="4">
        <f>AND(Sales[[#This Row],[date]]&lt;=TY_YTDMax,Sales[[#This Row],[date]]&gt;=TY_YTDMin)*Sales[[#This Row],[sales]]</f>
        <v>40554.144399999997</v>
      </c>
      <c r="N6018" s="4">
        <f>AND(Sales[[#This Row],[date]]&lt;=LY_YTDMax,Sales[[#This Row],[date]]&gt;=LY_YTDMin)*Sales[[#This Row],[sales]]</f>
        <v>0</v>
      </c>
      <c r="O6018" s="4">
        <f>AND(Sales[[#This Row],[date]]&gt;=YoY_Min,Sales[[#This Row],[date]]&lt;=TY_YTDMax)*(Sales[[#This Row],[sales]]/Sales[[#This Row],[sqft]])</f>
        <v>0.43937317876489707</v>
      </c>
      <c r="P6018" s="4">
        <f>SUMIF(Sales[RegionStoretype],Sales[[#This Row],[RegionStoretype]],Sales[YoY_SSF])/Sales[[#This Row],[Region_TypeCount]]</f>
        <v>58.312187288105562</v>
      </c>
    </row>
    <row r="6019" spans="1:16" x14ac:dyDescent="0.25">
      <c r="A6019" s="1">
        <v>43154</v>
      </c>
      <c r="B6019">
        <v>26</v>
      </c>
      <c r="C6019">
        <v>18</v>
      </c>
      <c r="D6019">
        <v>108188.13279999999</v>
      </c>
      <c r="E6019">
        <f>INDEX(Stores[region],MATCH(Sales[[#This Row],[store_no]],Stores[store_no],0))</f>
        <v>2</v>
      </c>
      <c r="F6019" t="str">
        <f>INDEX(Stores[storetype],MATCH(Sales[[#This Row],[store_no]],Stores[store_no],0))</f>
        <v>A</v>
      </c>
      <c r="G6019" t="str">
        <f>INDEX(Stores[location_city],MATCH(Sales[[#This Row],[store_no]],Stores[store_no],0))</f>
        <v>Carmel</v>
      </c>
      <c r="H6019" t="str">
        <f>INDEX(Stores[location_state],MATCH(Sales[[#This Row],[store_no]],Stores[store_no],0))</f>
        <v>Indiana</v>
      </c>
      <c r="I6019">
        <f>INDEX(Stores[sqft],MATCH(Sales[[#This Row],[store_no]],Stores[store_no],0))</f>
        <v>198500</v>
      </c>
      <c r="J6019" s="4" t="str">
        <f>INDEX(Departments[dept_name],MATCH(Sales[[#This Row],[dept_no]],Departments[dept_no],0))</f>
        <v>Sports</v>
      </c>
      <c r="K6019" s="4" t="str">
        <f>CONCATENATE(Sales[[#This Row],[region]],Sales[[#This Row],[storetype]])</f>
        <v>2A</v>
      </c>
      <c r="L6019" s="4">
        <f>INDEX(RegionStoreCount[Store Count],MATCH(Sales[[#This Row],[RegionStoretype]],RegionStoreCount[Region/Type],0))</f>
        <v>5</v>
      </c>
      <c r="M6019" s="4">
        <f>AND(Sales[[#This Row],[date]]&lt;=TY_YTDMax,Sales[[#This Row],[date]]&gt;=TY_YTDMin)*Sales[[#This Row],[sales]]</f>
        <v>108188.13279999999</v>
      </c>
      <c r="N6019" s="4">
        <f>AND(Sales[[#This Row],[date]]&lt;=LY_YTDMax,Sales[[#This Row],[date]]&gt;=LY_YTDMin)*Sales[[#This Row],[sales]]</f>
        <v>0</v>
      </c>
      <c r="O6019" s="4">
        <f>AND(Sales[[#This Row],[date]]&gt;=YoY_Min,Sales[[#This Row],[date]]&lt;=TY_YTDMax)*(Sales[[#This Row],[sales]]/Sales[[#This Row],[sqft]])</f>
        <v>0.54502837682619643</v>
      </c>
      <c r="P6019" s="4">
        <f>SUMIF(Sales[RegionStoretype],Sales[[#This Row],[RegionStoretype]],Sales[YoY_SSF])/Sales[[#This Row],[Region_TypeCount]]</f>
        <v>60.052789354368521</v>
      </c>
    </row>
    <row r="6020" spans="1:16" x14ac:dyDescent="0.25">
      <c r="A6020" s="1">
        <v>43154</v>
      </c>
      <c r="B6020">
        <v>26</v>
      </c>
      <c r="C6020">
        <v>20</v>
      </c>
      <c r="D6020">
        <v>275446.67100000003</v>
      </c>
      <c r="E6020">
        <f>INDEX(Stores[region],MATCH(Sales[[#This Row],[store_no]],Stores[store_no],0))</f>
        <v>2</v>
      </c>
      <c r="F6020" t="str">
        <f>INDEX(Stores[storetype],MATCH(Sales[[#This Row],[store_no]],Stores[store_no],0))</f>
        <v>A</v>
      </c>
      <c r="G6020" t="str">
        <f>INDEX(Stores[location_city],MATCH(Sales[[#This Row],[store_no]],Stores[store_no],0))</f>
        <v>Carmel</v>
      </c>
      <c r="H6020" t="str">
        <f>INDEX(Stores[location_state],MATCH(Sales[[#This Row],[store_no]],Stores[store_no],0))</f>
        <v>Indiana</v>
      </c>
      <c r="I6020">
        <f>INDEX(Stores[sqft],MATCH(Sales[[#This Row],[store_no]],Stores[store_no],0))</f>
        <v>198500</v>
      </c>
      <c r="J6020" s="4" t="str">
        <f>INDEX(Departments[dept_name],MATCH(Sales[[#This Row],[dept_no]],Departments[dept_no],0))</f>
        <v>Toys</v>
      </c>
      <c r="K6020" s="4" t="str">
        <f>CONCATENATE(Sales[[#This Row],[region]],Sales[[#This Row],[storetype]])</f>
        <v>2A</v>
      </c>
      <c r="L6020" s="4">
        <f>INDEX(RegionStoreCount[Store Count],MATCH(Sales[[#This Row],[RegionStoretype]],RegionStoreCount[Region/Type],0))</f>
        <v>5</v>
      </c>
      <c r="M6020" s="4">
        <f>AND(Sales[[#This Row],[date]]&lt;=TY_YTDMax,Sales[[#This Row],[date]]&gt;=TY_YTDMin)*Sales[[#This Row],[sales]]</f>
        <v>275446.67100000003</v>
      </c>
      <c r="N6020" s="4">
        <f>AND(Sales[[#This Row],[date]]&lt;=LY_YTDMax,Sales[[#This Row],[date]]&gt;=LY_YTDMin)*Sales[[#This Row],[sales]]</f>
        <v>0</v>
      </c>
      <c r="O6020" s="4">
        <f>AND(Sales[[#This Row],[date]]&gt;=YoY_Min,Sales[[#This Row],[date]]&lt;=TY_YTDMax)*(Sales[[#This Row],[sales]]/Sales[[#This Row],[sqft]])</f>
        <v>1.3876406599496223</v>
      </c>
      <c r="P6020" s="4">
        <f>SUMIF(Sales[RegionStoretype],Sales[[#This Row],[RegionStoretype]],Sales[YoY_SSF])/Sales[[#This Row],[Region_TypeCount]]</f>
        <v>60.052789354368521</v>
      </c>
    </row>
    <row r="6021" spans="1:16" x14ac:dyDescent="0.25">
      <c r="A6021" s="1">
        <v>43154</v>
      </c>
      <c r="B6021">
        <v>27</v>
      </c>
      <c r="C6021">
        <v>7</v>
      </c>
      <c r="D6021">
        <v>45963.669199999997</v>
      </c>
      <c r="E6021">
        <f>INDEX(Stores[region],MATCH(Sales[[#This Row],[store_no]],Stores[store_no],0))</f>
        <v>3</v>
      </c>
      <c r="F6021" t="str">
        <f>INDEX(Stores[storetype],MATCH(Sales[[#This Row],[store_no]],Stores[store_no],0))</f>
        <v>A</v>
      </c>
      <c r="G6021" t="str">
        <f>INDEX(Stores[location_city],MATCH(Sales[[#This Row],[store_no]],Stores[store_no],0))</f>
        <v>Springfield</v>
      </c>
      <c r="H6021" t="str">
        <f>INDEX(Stores[location_state],MATCH(Sales[[#This Row],[store_no]],Stores[store_no],0))</f>
        <v>Missouri</v>
      </c>
      <c r="I6021">
        <f>INDEX(Stores[sqft],MATCH(Sales[[#This Row],[store_no]],Stores[store_no],0))</f>
        <v>158200</v>
      </c>
      <c r="J6021" s="4" t="str">
        <f>INDEX(Departments[dept_name],MATCH(Sales[[#This Row],[dept_no]],Departments[dept_no],0))</f>
        <v>Electronics</v>
      </c>
      <c r="K6021" s="4" t="str">
        <f>CONCATENATE(Sales[[#This Row],[region]],Sales[[#This Row],[storetype]])</f>
        <v>3A</v>
      </c>
      <c r="L6021" s="4">
        <f>INDEX(RegionStoreCount[Store Count],MATCH(Sales[[#This Row],[RegionStoretype]],RegionStoreCount[Region/Type],0))</f>
        <v>9</v>
      </c>
      <c r="M6021" s="4">
        <f>AND(Sales[[#This Row],[date]]&lt;=TY_YTDMax,Sales[[#This Row],[date]]&gt;=TY_YTDMin)*Sales[[#This Row],[sales]]</f>
        <v>45963.669199999997</v>
      </c>
      <c r="N6021" s="4">
        <f>AND(Sales[[#This Row],[date]]&lt;=LY_YTDMax,Sales[[#This Row],[date]]&gt;=LY_YTDMin)*Sales[[#This Row],[sales]]</f>
        <v>0</v>
      </c>
      <c r="O6021" s="4">
        <f>AND(Sales[[#This Row],[date]]&gt;=YoY_Min,Sales[[#This Row],[date]]&lt;=TY_YTDMax)*(Sales[[#This Row],[sales]]/Sales[[#This Row],[sqft]])</f>
        <v>0.29054152465233879</v>
      </c>
      <c r="P6021" s="4">
        <f>SUMIF(Sales[RegionStoretype],Sales[[#This Row],[RegionStoretype]],Sales[YoY_SSF])/Sales[[#This Row],[Region_TypeCount]]</f>
        <v>53.603836561720975</v>
      </c>
    </row>
    <row r="6022" spans="1:16" x14ac:dyDescent="0.25">
      <c r="A6022" s="1">
        <v>43154</v>
      </c>
      <c r="B6022">
        <v>27</v>
      </c>
      <c r="C6022">
        <v>16</v>
      </c>
      <c r="D6022">
        <v>154108.05360000001</v>
      </c>
      <c r="E6022">
        <f>INDEX(Stores[region],MATCH(Sales[[#This Row],[store_no]],Stores[store_no],0))</f>
        <v>3</v>
      </c>
      <c r="F6022" t="str">
        <f>INDEX(Stores[storetype],MATCH(Sales[[#This Row],[store_no]],Stores[store_no],0))</f>
        <v>A</v>
      </c>
      <c r="G6022" t="str">
        <f>INDEX(Stores[location_city],MATCH(Sales[[#This Row],[store_no]],Stores[store_no],0))</f>
        <v>Springfield</v>
      </c>
      <c r="H6022" t="str">
        <f>INDEX(Stores[location_state],MATCH(Sales[[#This Row],[store_no]],Stores[store_no],0))</f>
        <v>Missouri</v>
      </c>
      <c r="I6022">
        <f>INDEX(Stores[sqft],MATCH(Sales[[#This Row],[store_no]],Stores[store_no],0))</f>
        <v>158200</v>
      </c>
      <c r="J6022" s="4" t="str">
        <f>INDEX(Departments[dept_name],MATCH(Sales[[#This Row],[dept_no]],Departments[dept_no],0))</f>
        <v>Outdoors</v>
      </c>
      <c r="K6022" s="4" t="str">
        <f>CONCATENATE(Sales[[#This Row],[region]],Sales[[#This Row],[storetype]])</f>
        <v>3A</v>
      </c>
      <c r="L6022" s="4">
        <f>INDEX(RegionStoreCount[Store Count],MATCH(Sales[[#This Row],[RegionStoretype]],RegionStoreCount[Region/Type],0))</f>
        <v>9</v>
      </c>
      <c r="M6022" s="4">
        <f>AND(Sales[[#This Row],[date]]&lt;=TY_YTDMax,Sales[[#This Row],[date]]&gt;=TY_YTDMin)*Sales[[#This Row],[sales]]</f>
        <v>154108.05360000001</v>
      </c>
      <c r="N6022" s="4">
        <f>AND(Sales[[#This Row],[date]]&lt;=LY_YTDMax,Sales[[#This Row],[date]]&gt;=LY_YTDMin)*Sales[[#This Row],[sales]]</f>
        <v>0</v>
      </c>
      <c r="O6022" s="4">
        <f>AND(Sales[[#This Row],[date]]&gt;=YoY_Min,Sales[[#This Row],[date]]&lt;=TY_YTDMax)*(Sales[[#This Row],[sales]]/Sales[[#This Row],[sqft]])</f>
        <v>0.97413434639696594</v>
      </c>
      <c r="P6022" s="4">
        <f>SUMIF(Sales[RegionStoretype],Sales[[#This Row],[RegionStoretype]],Sales[YoY_SSF])/Sales[[#This Row],[Region_TypeCount]]</f>
        <v>53.603836561720975</v>
      </c>
    </row>
    <row r="6023" spans="1:16" x14ac:dyDescent="0.25">
      <c r="A6023" s="1">
        <v>43154</v>
      </c>
      <c r="B6023">
        <v>28</v>
      </c>
      <c r="C6023">
        <v>6</v>
      </c>
      <c r="D6023">
        <v>65489.885800000004</v>
      </c>
      <c r="E6023">
        <f>INDEX(Stores[region],MATCH(Sales[[#This Row],[store_no]],Stores[store_no],0))</f>
        <v>2</v>
      </c>
      <c r="F6023" t="str">
        <f>INDEX(Stores[storetype],MATCH(Sales[[#This Row],[store_no]],Stores[store_no],0))</f>
        <v>A</v>
      </c>
      <c r="G6023" t="str">
        <f>INDEX(Stores[location_city],MATCH(Sales[[#This Row],[store_no]],Stores[store_no],0))</f>
        <v>Milwaukee</v>
      </c>
      <c r="H6023" t="str">
        <f>INDEX(Stores[location_state],MATCH(Sales[[#This Row],[store_no]],Stores[store_no],0))</f>
        <v>Wisconsin</v>
      </c>
      <c r="I6023">
        <f>INDEX(Stores[sqft],MATCH(Sales[[#This Row],[store_no]],Stores[store_no],0))</f>
        <v>203800</v>
      </c>
      <c r="J6023" s="4" t="str">
        <f>INDEX(Departments[dept_name],MATCH(Sales[[#This Row],[dept_no]],Departments[dept_no],0))</f>
        <v>Computers</v>
      </c>
      <c r="K6023" s="4" t="str">
        <f>CONCATENATE(Sales[[#This Row],[region]],Sales[[#This Row],[storetype]])</f>
        <v>2A</v>
      </c>
      <c r="L6023" s="4">
        <f>INDEX(RegionStoreCount[Store Count],MATCH(Sales[[#This Row],[RegionStoretype]],RegionStoreCount[Region/Type],0))</f>
        <v>5</v>
      </c>
      <c r="M6023" s="4">
        <f>AND(Sales[[#This Row],[date]]&lt;=TY_YTDMax,Sales[[#This Row],[date]]&gt;=TY_YTDMin)*Sales[[#This Row],[sales]]</f>
        <v>65489.885800000004</v>
      </c>
      <c r="N6023" s="4">
        <f>AND(Sales[[#This Row],[date]]&lt;=LY_YTDMax,Sales[[#This Row],[date]]&gt;=LY_YTDMin)*Sales[[#This Row],[sales]]</f>
        <v>0</v>
      </c>
      <c r="O6023" s="4">
        <f>AND(Sales[[#This Row],[date]]&gt;=YoY_Min,Sales[[#This Row],[date]]&lt;=TY_YTDMax)*(Sales[[#This Row],[sales]]/Sales[[#This Row],[sqft]])</f>
        <v>0.32134389499509325</v>
      </c>
      <c r="P6023" s="4">
        <f>SUMIF(Sales[RegionStoretype],Sales[[#This Row],[RegionStoretype]],Sales[YoY_SSF])/Sales[[#This Row],[Region_TypeCount]]</f>
        <v>60.052789354368521</v>
      </c>
    </row>
    <row r="6024" spans="1:16" x14ac:dyDescent="0.25">
      <c r="A6024" s="1">
        <v>43154</v>
      </c>
      <c r="B6024">
        <v>29</v>
      </c>
      <c r="C6024">
        <v>2</v>
      </c>
      <c r="D6024">
        <v>108555.0665</v>
      </c>
      <c r="E6024">
        <f>INDEX(Stores[region],MATCH(Sales[[#This Row],[store_no]],Stores[store_no],0))</f>
        <v>1</v>
      </c>
      <c r="F6024" t="str">
        <f>INDEX(Stores[storetype],MATCH(Sales[[#This Row],[store_no]],Stores[store_no],0))</f>
        <v>B</v>
      </c>
      <c r="G6024" t="str">
        <f>INDEX(Stores[location_city],MATCH(Sales[[#This Row],[store_no]],Stores[store_no],0))</f>
        <v>Grand Rapids</v>
      </c>
      <c r="H6024" t="str">
        <f>INDEX(Stores[location_state],MATCH(Sales[[#This Row],[store_no]],Stores[store_no],0))</f>
        <v>Michigan</v>
      </c>
      <c r="I6024">
        <f>INDEX(Stores[sqft],MATCH(Sales[[#This Row],[store_no]],Stores[store_no],0))</f>
        <v>148300</v>
      </c>
      <c r="J6024" s="4" t="str">
        <f>INDEX(Departments[dept_name],MATCH(Sales[[#This Row],[dept_no]],Departments[dept_no],0))</f>
        <v>Baby</v>
      </c>
      <c r="K6024" s="4" t="str">
        <f>CONCATENATE(Sales[[#This Row],[region]],Sales[[#This Row],[storetype]])</f>
        <v>1B</v>
      </c>
      <c r="L6024" s="4">
        <f>INDEX(RegionStoreCount[Store Count],MATCH(Sales[[#This Row],[RegionStoretype]],RegionStoreCount[Region/Type],0))</f>
        <v>5</v>
      </c>
      <c r="M6024" s="4">
        <f>AND(Sales[[#This Row],[date]]&lt;=TY_YTDMax,Sales[[#This Row],[date]]&gt;=TY_YTDMin)*Sales[[#This Row],[sales]]</f>
        <v>108555.0665</v>
      </c>
      <c r="N6024" s="4">
        <f>AND(Sales[[#This Row],[date]]&lt;=LY_YTDMax,Sales[[#This Row],[date]]&gt;=LY_YTDMin)*Sales[[#This Row],[sales]]</f>
        <v>0</v>
      </c>
      <c r="O6024" s="4">
        <f>AND(Sales[[#This Row],[date]]&gt;=YoY_Min,Sales[[#This Row],[date]]&lt;=TY_YTDMax)*(Sales[[#This Row],[sales]]/Sales[[#This Row],[sqft]])</f>
        <v>0.73199640256237353</v>
      </c>
      <c r="P6024" s="4">
        <f>SUMIF(Sales[RegionStoretype],Sales[[#This Row],[RegionStoretype]],Sales[YoY_SSF])/Sales[[#This Row],[Region_TypeCount]]</f>
        <v>68.518982968140051</v>
      </c>
    </row>
    <row r="6025" spans="1:16" x14ac:dyDescent="0.25">
      <c r="A6025" s="1">
        <v>43154</v>
      </c>
      <c r="B6025">
        <v>29</v>
      </c>
      <c r="C6025">
        <v>6</v>
      </c>
      <c r="D6025">
        <v>55008.698799999998</v>
      </c>
      <c r="E6025">
        <f>INDEX(Stores[region],MATCH(Sales[[#This Row],[store_no]],Stores[store_no],0))</f>
        <v>1</v>
      </c>
      <c r="F6025" t="str">
        <f>INDEX(Stores[storetype],MATCH(Sales[[#This Row],[store_no]],Stores[store_no],0))</f>
        <v>B</v>
      </c>
      <c r="G6025" t="str">
        <f>INDEX(Stores[location_city],MATCH(Sales[[#This Row],[store_no]],Stores[store_no],0))</f>
        <v>Grand Rapids</v>
      </c>
      <c r="H6025" t="str">
        <f>INDEX(Stores[location_state],MATCH(Sales[[#This Row],[store_no]],Stores[store_no],0))</f>
        <v>Michigan</v>
      </c>
      <c r="I6025">
        <f>INDEX(Stores[sqft],MATCH(Sales[[#This Row],[store_no]],Stores[store_no],0))</f>
        <v>148300</v>
      </c>
      <c r="J6025" s="4" t="str">
        <f>INDEX(Departments[dept_name],MATCH(Sales[[#This Row],[dept_no]],Departments[dept_no],0))</f>
        <v>Computers</v>
      </c>
      <c r="K6025" s="4" t="str">
        <f>CONCATENATE(Sales[[#This Row],[region]],Sales[[#This Row],[storetype]])</f>
        <v>1B</v>
      </c>
      <c r="L6025" s="4">
        <f>INDEX(RegionStoreCount[Store Count],MATCH(Sales[[#This Row],[RegionStoretype]],RegionStoreCount[Region/Type],0))</f>
        <v>5</v>
      </c>
      <c r="M6025" s="4">
        <f>AND(Sales[[#This Row],[date]]&lt;=TY_YTDMax,Sales[[#This Row],[date]]&gt;=TY_YTDMin)*Sales[[#This Row],[sales]]</f>
        <v>55008.698799999998</v>
      </c>
      <c r="N6025" s="4">
        <f>AND(Sales[[#This Row],[date]]&lt;=LY_YTDMax,Sales[[#This Row],[date]]&gt;=LY_YTDMin)*Sales[[#This Row],[sales]]</f>
        <v>0</v>
      </c>
      <c r="O6025" s="4">
        <f>AND(Sales[[#This Row],[date]]&gt;=YoY_Min,Sales[[#This Row],[date]]&lt;=TY_YTDMax)*(Sales[[#This Row],[sales]]/Sales[[#This Row],[sqft]])</f>
        <v>0.37092851517194875</v>
      </c>
      <c r="P6025" s="4">
        <f>SUMIF(Sales[RegionStoretype],Sales[[#This Row],[RegionStoretype]],Sales[YoY_SSF])/Sales[[#This Row],[Region_TypeCount]]</f>
        <v>68.518982968140051</v>
      </c>
    </row>
    <row r="6026" spans="1:16" x14ac:dyDescent="0.25">
      <c r="A6026" s="1">
        <v>43154</v>
      </c>
      <c r="B6026">
        <v>29</v>
      </c>
      <c r="C6026">
        <v>12</v>
      </c>
      <c r="D6026">
        <v>139159.1237</v>
      </c>
      <c r="E6026">
        <f>INDEX(Stores[region],MATCH(Sales[[#This Row],[store_no]],Stores[store_no],0))</f>
        <v>1</v>
      </c>
      <c r="F6026" t="str">
        <f>INDEX(Stores[storetype],MATCH(Sales[[#This Row],[store_no]],Stores[store_no],0))</f>
        <v>B</v>
      </c>
      <c r="G6026" t="str">
        <f>INDEX(Stores[location_city],MATCH(Sales[[#This Row],[store_no]],Stores[store_no],0))</f>
        <v>Grand Rapids</v>
      </c>
      <c r="H6026" t="str">
        <f>INDEX(Stores[location_state],MATCH(Sales[[#This Row],[store_no]],Stores[store_no],0))</f>
        <v>Michigan</v>
      </c>
      <c r="I6026">
        <f>INDEX(Stores[sqft],MATCH(Sales[[#This Row],[store_no]],Stores[store_no],0))</f>
        <v>148300</v>
      </c>
      <c r="J6026" s="4" t="str">
        <f>INDEX(Departments[dept_name],MATCH(Sales[[#This Row],[dept_no]],Departments[dept_no],0))</f>
        <v>Jewelery</v>
      </c>
      <c r="K6026" s="4" t="str">
        <f>CONCATENATE(Sales[[#This Row],[region]],Sales[[#This Row],[storetype]])</f>
        <v>1B</v>
      </c>
      <c r="L6026" s="4">
        <f>INDEX(RegionStoreCount[Store Count],MATCH(Sales[[#This Row],[RegionStoretype]],RegionStoreCount[Region/Type],0))</f>
        <v>5</v>
      </c>
      <c r="M6026" s="4">
        <f>AND(Sales[[#This Row],[date]]&lt;=TY_YTDMax,Sales[[#This Row],[date]]&gt;=TY_YTDMin)*Sales[[#This Row],[sales]]</f>
        <v>139159.1237</v>
      </c>
      <c r="N6026" s="4">
        <f>AND(Sales[[#This Row],[date]]&lt;=LY_YTDMax,Sales[[#This Row],[date]]&gt;=LY_YTDMin)*Sales[[#This Row],[sales]]</f>
        <v>0</v>
      </c>
      <c r="O6026" s="4">
        <f>AND(Sales[[#This Row],[date]]&gt;=YoY_Min,Sales[[#This Row],[date]]&lt;=TY_YTDMax)*(Sales[[#This Row],[sales]]/Sales[[#This Row],[sqft]])</f>
        <v>0.93836226365475384</v>
      </c>
      <c r="P6026" s="4">
        <f>SUMIF(Sales[RegionStoretype],Sales[[#This Row],[RegionStoretype]],Sales[YoY_SSF])/Sales[[#This Row],[Region_TypeCount]]</f>
        <v>68.518982968140051</v>
      </c>
    </row>
    <row r="6027" spans="1:16" x14ac:dyDescent="0.25">
      <c r="A6027" s="1">
        <v>43154</v>
      </c>
      <c r="B6027">
        <v>30</v>
      </c>
      <c r="C6027">
        <v>1</v>
      </c>
      <c r="D6027">
        <v>23308.3148</v>
      </c>
      <c r="E6027">
        <f>INDEX(Stores[region],MATCH(Sales[[#This Row],[store_no]],Stores[store_no],0))</f>
        <v>1</v>
      </c>
      <c r="F6027" t="str">
        <f>INDEX(Stores[storetype],MATCH(Sales[[#This Row],[store_no]],Stores[store_no],0))</f>
        <v>C</v>
      </c>
      <c r="G6027" t="str">
        <f>INDEX(Stores[location_city],MATCH(Sales[[#This Row],[store_no]],Stores[store_no],0))</f>
        <v>Dayton</v>
      </c>
      <c r="H6027" t="str">
        <f>INDEX(Stores[location_state],MATCH(Sales[[#This Row],[store_no]],Stores[store_no],0))</f>
        <v>Ohio</v>
      </c>
      <c r="I6027">
        <f>INDEX(Stores[sqft],MATCH(Sales[[#This Row],[store_no]],Stores[store_no],0))</f>
        <v>90000</v>
      </c>
      <c r="J6027" s="4" t="str">
        <f>INDEX(Departments[dept_name],MATCH(Sales[[#This Row],[dept_no]],Departments[dept_no],0))</f>
        <v>Automotive</v>
      </c>
      <c r="K6027" s="4" t="str">
        <f>CONCATENATE(Sales[[#This Row],[region]],Sales[[#This Row],[storetype]])</f>
        <v>1C</v>
      </c>
      <c r="L6027" s="4">
        <f>INDEX(RegionStoreCount[Store Count],MATCH(Sales[[#This Row],[RegionStoretype]],RegionStoreCount[Region/Type],0))</f>
        <v>1</v>
      </c>
      <c r="M6027" s="4">
        <f>AND(Sales[[#This Row],[date]]&lt;=TY_YTDMax,Sales[[#This Row],[date]]&gt;=TY_YTDMin)*Sales[[#This Row],[sales]]</f>
        <v>23308.3148</v>
      </c>
      <c r="N6027" s="4">
        <f>AND(Sales[[#This Row],[date]]&lt;=LY_YTDMax,Sales[[#This Row],[date]]&gt;=LY_YTDMin)*Sales[[#This Row],[sales]]</f>
        <v>0</v>
      </c>
      <c r="O6027" s="4">
        <f>AND(Sales[[#This Row],[date]]&gt;=YoY_Min,Sales[[#This Row],[date]]&lt;=TY_YTDMax)*(Sales[[#This Row],[sales]]/Sales[[#This Row],[sqft]])</f>
        <v>0.25898127555555556</v>
      </c>
      <c r="P6027" s="4">
        <f>SUMIF(Sales[RegionStoretype],Sales[[#This Row],[RegionStoretype]],Sales[YoY_SSF])/Sales[[#This Row],[Region_TypeCount]]</f>
        <v>65.329042605555529</v>
      </c>
    </row>
    <row r="6028" spans="1:16" x14ac:dyDescent="0.25">
      <c r="A6028" s="1">
        <v>43154</v>
      </c>
      <c r="B6028">
        <v>30</v>
      </c>
      <c r="C6028">
        <v>12</v>
      </c>
      <c r="D6028">
        <v>33106.835699999996</v>
      </c>
      <c r="E6028">
        <f>INDEX(Stores[region],MATCH(Sales[[#This Row],[store_no]],Stores[store_no],0))</f>
        <v>1</v>
      </c>
      <c r="F6028" t="str">
        <f>INDEX(Stores[storetype],MATCH(Sales[[#This Row],[store_no]],Stores[store_no],0))</f>
        <v>C</v>
      </c>
      <c r="G6028" t="str">
        <f>INDEX(Stores[location_city],MATCH(Sales[[#This Row],[store_no]],Stores[store_no],0))</f>
        <v>Dayton</v>
      </c>
      <c r="H6028" t="str">
        <f>INDEX(Stores[location_state],MATCH(Sales[[#This Row],[store_no]],Stores[store_no],0))</f>
        <v>Ohio</v>
      </c>
      <c r="I6028">
        <f>INDEX(Stores[sqft],MATCH(Sales[[#This Row],[store_no]],Stores[store_no],0))</f>
        <v>90000</v>
      </c>
      <c r="J6028" s="4" t="str">
        <f>INDEX(Departments[dept_name],MATCH(Sales[[#This Row],[dept_no]],Departments[dept_no],0))</f>
        <v>Jewelery</v>
      </c>
      <c r="K6028" s="4" t="str">
        <f>CONCATENATE(Sales[[#This Row],[region]],Sales[[#This Row],[storetype]])</f>
        <v>1C</v>
      </c>
      <c r="L6028" s="4">
        <f>INDEX(RegionStoreCount[Store Count],MATCH(Sales[[#This Row],[RegionStoretype]],RegionStoreCount[Region/Type],0))</f>
        <v>1</v>
      </c>
      <c r="M6028" s="4">
        <f>AND(Sales[[#This Row],[date]]&lt;=TY_YTDMax,Sales[[#This Row],[date]]&gt;=TY_YTDMin)*Sales[[#This Row],[sales]]</f>
        <v>33106.835699999996</v>
      </c>
      <c r="N6028" s="4">
        <f>AND(Sales[[#This Row],[date]]&lt;=LY_YTDMax,Sales[[#This Row],[date]]&gt;=LY_YTDMin)*Sales[[#This Row],[sales]]</f>
        <v>0</v>
      </c>
      <c r="O6028" s="4">
        <f>AND(Sales[[#This Row],[date]]&gt;=YoY_Min,Sales[[#This Row],[date]]&lt;=TY_YTDMax)*(Sales[[#This Row],[sales]]/Sales[[#This Row],[sqft]])</f>
        <v>0.36785372999999993</v>
      </c>
      <c r="P6028" s="4">
        <f>SUMIF(Sales[RegionStoretype],Sales[[#This Row],[RegionStoretype]],Sales[YoY_SSF])/Sales[[#This Row],[Region_TypeCount]]</f>
        <v>65.329042605555529</v>
      </c>
    </row>
    <row r="6029" spans="1:16" x14ac:dyDescent="0.25">
      <c r="A6029" s="1">
        <v>43154</v>
      </c>
      <c r="B6029">
        <v>30</v>
      </c>
      <c r="C6029">
        <v>19</v>
      </c>
      <c r="D6029">
        <v>25068.468699999998</v>
      </c>
      <c r="E6029">
        <f>INDEX(Stores[region],MATCH(Sales[[#This Row],[store_no]],Stores[store_no],0))</f>
        <v>1</v>
      </c>
      <c r="F6029" t="str">
        <f>INDEX(Stores[storetype],MATCH(Sales[[#This Row],[store_no]],Stores[store_no],0))</f>
        <v>C</v>
      </c>
      <c r="G6029" t="str">
        <f>INDEX(Stores[location_city],MATCH(Sales[[#This Row],[store_no]],Stores[store_no],0))</f>
        <v>Dayton</v>
      </c>
      <c r="H6029" t="str">
        <f>INDEX(Stores[location_state],MATCH(Sales[[#This Row],[store_no]],Stores[store_no],0))</f>
        <v>Ohio</v>
      </c>
      <c r="I6029">
        <f>INDEX(Stores[sqft],MATCH(Sales[[#This Row],[store_no]],Stores[store_no],0))</f>
        <v>90000</v>
      </c>
      <c r="J6029" s="4" t="str">
        <f>INDEX(Departments[dept_name],MATCH(Sales[[#This Row],[dept_no]],Departments[dept_no],0))</f>
        <v>Tools</v>
      </c>
      <c r="K6029" s="4" t="str">
        <f>CONCATENATE(Sales[[#This Row],[region]],Sales[[#This Row],[storetype]])</f>
        <v>1C</v>
      </c>
      <c r="L6029" s="4">
        <f>INDEX(RegionStoreCount[Store Count],MATCH(Sales[[#This Row],[RegionStoretype]],RegionStoreCount[Region/Type],0))</f>
        <v>1</v>
      </c>
      <c r="M6029" s="4">
        <f>AND(Sales[[#This Row],[date]]&lt;=TY_YTDMax,Sales[[#This Row],[date]]&gt;=TY_YTDMin)*Sales[[#This Row],[sales]]</f>
        <v>25068.468699999998</v>
      </c>
      <c r="N6029" s="4">
        <f>AND(Sales[[#This Row],[date]]&lt;=LY_YTDMax,Sales[[#This Row],[date]]&gt;=LY_YTDMin)*Sales[[#This Row],[sales]]</f>
        <v>0</v>
      </c>
      <c r="O6029" s="4">
        <f>AND(Sales[[#This Row],[date]]&gt;=YoY_Min,Sales[[#This Row],[date]]&lt;=TY_YTDMax)*(Sales[[#This Row],[sales]]/Sales[[#This Row],[sqft]])</f>
        <v>0.27853854111111109</v>
      </c>
      <c r="P6029" s="4">
        <f>SUMIF(Sales[RegionStoretype],Sales[[#This Row],[RegionStoretype]],Sales[YoY_SSF])/Sales[[#This Row],[Region_TypeCount]]</f>
        <v>65.329042605555529</v>
      </c>
    </row>
    <row r="6030" spans="1:16" x14ac:dyDescent="0.25">
      <c r="A6030" s="1">
        <v>43154</v>
      </c>
      <c r="B6030">
        <v>31</v>
      </c>
      <c r="C6030">
        <v>9</v>
      </c>
      <c r="D6030">
        <v>2750.2428</v>
      </c>
      <c r="E6030">
        <f>INDEX(Stores[region],MATCH(Sales[[#This Row],[store_no]],Stores[store_no],0))</f>
        <v>3</v>
      </c>
      <c r="F6030" t="str">
        <f>INDEX(Stores[storetype],MATCH(Sales[[#This Row],[store_no]],Stores[store_no],0))</f>
        <v>A</v>
      </c>
      <c r="G6030" t="str">
        <f>INDEX(Stores[location_city],MATCH(Sales[[#This Row],[store_no]],Stores[store_no],0))</f>
        <v>Rapid City</v>
      </c>
      <c r="H6030" t="str">
        <f>INDEX(Stores[location_state],MATCH(Sales[[#This Row],[store_no]],Stores[store_no],0))</f>
        <v>South Dakota</v>
      </c>
      <c r="I6030">
        <f>INDEX(Stores[sqft],MATCH(Sales[[#This Row],[store_no]],Stores[store_no],0))</f>
        <v>200100</v>
      </c>
      <c r="J6030" s="4" t="str">
        <f>INDEX(Departments[dept_name],MATCH(Sales[[#This Row],[dept_no]],Departments[dept_no],0))</f>
        <v>Garden</v>
      </c>
      <c r="K6030" s="4" t="str">
        <f>CONCATENATE(Sales[[#This Row],[region]],Sales[[#This Row],[storetype]])</f>
        <v>3A</v>
      </c>
      <c r="L6030" s="4">
        <f>INDEX(RegionStoreCount[Store Count],MATCH(Sales[[#This Row],[RegionStoretype]],RegionStoreCount[Region/Type],0))</f>
        <v>9</v>
      </c>
      <c r="M6030" s="4">
        <f>AND(Sales[[#This Row],[date]]&lt;=TY_YTDMax,Sales[[#This Row],[date]]&gt;=TY_YTDMin)*Sales[[#This Row],[sales]]</f>
        <v>2750.2428</v>
      </c>
      <c r="N6030" s="4">
        <f>AND(Sales[[#This Row],[date]]&lt;=LY_YTDMax,Sales[[#This Row],[date]]&gt;=LY_YTDMin)*Sales[[#This Row],[sales]]</f>
        <v>0</v>
      </c>
      <c r="O6030" s="4">
        <f>AND(Sales[[#This Row],[date]]&gt;=YoY_Min,Sales[[#This Row],[date]]&lt;=TY_YTDMax)*(Sales[[#This Row],[sales]]/Sales[[#This Row],[sqft]])</f>
        <v>1.3744341829085457E-2</v>
      </c>
      <c r="P6030" s="4">
        <f>SUMIF(Sales[RegionStoretype],Sales[[#This Row],[RegionStoretype]],Sales[YoY_SSF])/Sales[[#This Row],[Region_TypeCount]]</f>
        <v>53.603836561720975</v>
      </c>
    </row>
    <row r="6031" spans="1:16" x14ac:dyDescent="0.25">
      <c r="A6031" s="1">
        <v>43154</v>
      </c>
      <c r="B6031">
        <v>32</v>
      </c>
      <c r="C6031">
        <v>12</v>
      </c>
      <c r="D6031">
        <v>66454.493199999997</v>
      </c>
      <c r="E6031">
        <f>INDEX(Stores[region],MATCH(Sales[[#This Row],[store_no]],Stores[store_no],0))</f>
        <v>2</v>
      </c>
      <c r="F6031" t="str">
        <f>INDEX(Stores[storetype],MATCH(Sales[[#This Row],[store_no]],Stores[store_no],0))</f>
        <v>A</v>
      </c>
      <c r="G6031" t="str">
        <f>INDEX(Stores[location_city],MATCH(Sales[[#This Row],[store_no]],Stores[store_no],0))</f>
        <v>Western Springs</v>
      </c>
      <c r="H6031" t="str">
        <f>INDEX(Stores[location_state],MATCH(Sales[[#This Row],[store_no]],Stores[store_no],0))</f>
        <v>Illinois</v>
      </c>
      <c r="I6031">
        <f>INDEX(Stores[sqft],MATCH(Sales[[#This Row],[store_no]],Stores[store_no],0))</f>
        <v>118200</v>
      </c>
      <c r="J6031" s="4" t="str">
        <f>INDEX(Departments[dept_name],MATCH(Sales[[#This Row],[dept_no]],Departments[dept_no],0))</f>
        <v>Jewelery</v>
      </c>
      <c r="K6031" s="4" t="str">
        <f>CONCATENATE(Sales[[#This Row],[region]],Sales[[#This Row],[storetype]])</f>
        <v>2A</v>
      </c>
      <c r="L6031" s="4">
        <f>INDEX(RegionStoreCount[Store Count],MATCH(Sales[[#This Row],[RegionStoretype]],RegionStoreCount[Region/Type],0))</f>
        <v>5</v>
      </c>
      <c r="M6031" s="4">
        <f>AND(Sales[[#This Row],[date]]&lt;=TY_YTDMax,Sales[[#This Row],[date]]&gt;=TY_YTDMin)*Sales[[#This Row],[sales]]</f>
        <v>66454.493199999997</v>
      </c>
      <c r="N6031" s="4">
        <f>AND(Sales[[#This Row],[date]]&lt;=LY_YTDMax,Sales[[#This Row],[date]]&gt;=LY_YTDMin)*Sales[[#This Row],[sales]]</f>
        <v>0</v>
      </c>
      <c r="O6031" s="4">
        <f>AND(Sales[[#This Row],[date]]&gt;=YoY_Min,Sales[[#This Row],[date]]&lt;=TY_YTDMax)*(Sales[[#This Row],[sales]]/Sales[[#This Row],[sqft]])</f>
        <v>0.56222075465313026</v>
      </c>
      <c r="P6031" s="4">
        <f>SUMIF(Sales[RegionStoretype],Sales[[#This Row],[RegionStoretype]],Sales[YoY_SSF])/Sales[[#This Row],[Region_TypeCount]]</f>
        <v>60.052789354368521</v>
      </c>
    </row>
    <row r="6032" spans="1:16" x14ac:dyDescent="0.25">
      <c r="A6032" s="1">
        <v>43154</v>
      </c>
      <c r="B6032">
        <v>32</v>
      </c>
      <c r="C6032">
        <v>18</v>
      </c>
      <c r="D6032">
        <v>71120.179000000004</v>
      </c>
      <c r="E6032">
        <f>INDEX(Stores[region],MATCH(Sales[[#This Row],[store_no]],Stores[store_no],0))</f>
        <v>2</v>
      </c>
      <c r="F6032" t="str">
        <f>INDEX(Stores[storetype],MATCH(Sales[[#This Row],[store_no]],Stores[store_no],0))</f>
        <v>A</v>
      </c>
      <c r="G6032" t="str">
        <f>INDEX(Stores[location_city],MATCH(Sales[[#This Row],[store_no]],Stores[store_no],0))</f>
        <v>Western Springs</v>
      </c>
      <c r="H6032" t="str">
        <f>INDEX(Stores[location_state],MATCH(Sales[[#This Row],[store_no]],Stores[store_no],0))</f>
        <v>Illinois</v>
      </c>
      <c r="I6032">
        <f>INDEX(Stores[sqft],MATCH(Sales[[#This Row],[store_no]],Stores[store_no],0))</f>
        <v>118200</v>
      </c>
      <c r="J6032" s="4" t="str">
        <f>INDEX(Departments[dept_name],MATCH(Sales[[#This Row],[dept_no]],Departments[dept_no],0))</f>
        <v>Sports</v>
      </c>
      <c r="K6032" s="4" t="str">
        <f>CONCATENATE(Sales[[#This Row],[region]],Sales[[#This Row],[storetype]])</f>
        <v>2A</v>
      </c>
      <c r="L6032" s="4">
        <f>INDEX(RegionStoreCount[Store Count],MATCH(Sales[[#This Row],[RegionStoretype]],RegionStoreCount[Region/Type],0))</f>
        <v>5</v>
      </c>
      <c r="M6032" s="4">
        <f>AND(Sales[[#This Row],[date]]&lt;=TY_YTDMax,Sales[[#This Row],[date]]&gt;=TY_YTDMin)*Sales[[#This Row],[sales]]</f>
        <v>71120.179000000004</v>
      </c>
      <c r="N6032" s="4">
        <f>AND(Sales[[#This Row],[date]]&lt;=LY_YTDMax,Sales[[#This Row],[date]]&gt;=LY_YTDMin)*Sales[[#This Row],[sales]]</f>
        <v>0</v>
      </c>
      <c r="O6032" s="4">
        <f>AND(Sales[[#This Row],[date]]&gt;=YoY_Min,Sales[[#This Row],[date]]&lt;=TY_YTDMax)*(Sales[[#This Row],[sales]]/Sales[[#This Row],[sqft]])</f>
        <v>0.60169356175972932</v>
      </c>
      <c r="P6032" s="4">
        <f>SUMIF(Sales[RegionStoretype],Sales[[#This Row],[RegionStoretype]],Sales[YoY_SSF])/Sales[[#This Row],[Region_TypeCount]]</f>
        <v>60.052789354368521</v>
      </c>
    </row>
    <row r="6033" spans="1:16" x14ac:dyDescent="0.25">
      <c r="A6033" s="1">
        <v>43154</v>
      </c>
      <c r="B6033">
        <v>33</v>
      </c>
      <c r="C6033">
        <v>15</v>
      </c>
      <c r="D6033">
        <v>98.656599999999997</v>
      </c>
      <c r="E6033">
        <f>INDEX(Stores[region],MATCH(Sales[[#This Row],[store_no]],Stores[store_no],0))</f>
        <v>3</v>
      </c>
      <c r="F6033" t="str">
        <f>INDEX(Stores[storetype],MATCH(Sales[[#This Row],[store_no]],Stores[store_no],0))</f>
        <v>A</v>
      </c>
      <c r="G6033" t="str">
        <f>INDEX(Stores[location_city],MATCH(Sales[[#This Row],[store_no]],Stores[store_no],0))</f>
        <v>Omaha</v>
      </c>
      <c r="H6033" t="str">
        <f>INDEX(Stores[location_state],MATCH(Sales[[#This Row],[store_no]],Stores[store_no],0))</f>
        <v>Nebraska</v>
      </c>
      <c r="I6033">
        <f>INDEX(Stores[sqft],MATCH(Sales[[#This Row],[store_no]],Stores[store_no],0))</f>
        <v>40700</v>
      </c>
      <c r="J6033" s="4" t="str">
        <f>INDEX(Departments[dept_name],MATCH(Sales[[#This Row],[dept_no]],Departments[dept_no],0))</f>
        <v>Music</v>
      </c>
      <c r="K6033" s="4" t="str">
        <f>CONCATENATE(Sales[[#This Row],[region]],Sales[[#This Row],[storetype]])</f>
        <v>3A</v>
      </c>
      <c r="L6033" s="4">
        <f>INDEX(RegionStoreCount[Store Count],MATCH(Sales[[#This Row],[RegionStoretype]],RegionStoreCount[Region/Type],0))</f>
        <v>9</v>
      </c>
      <c r="M6033" s="4">
        <f>AND(Sales[[#This Row],[date]]&lt;=TY_YTDMax,Sales[[#This Row],[date]]&gt;=TY_YTDMin)*Sales[[#This Row],[sales]]</f>
        <v>98.656599999999997</v>
      </c>
      <c r="N6033" s="4">
        <f>AND(Sales[[#This Row],[date]]&lt;=LY_YTDMax,Sales[[#This Row],[date]]&gt;=LY_YTDMin)*Sales[[#This Row],[sales]]</f>
        <v>0</v>
      </c>
      <c r="O6033" s="4">
        <f>AND(Sales[[#This Row],[date]]&gt;=YoY_Min,Sales[[#This Row],[date]]&lt;=TY_YTDMax)*(Sales[[#This Row],[sales]]/Sales[[#This Row],[sqft]])</f>
        <v>2.423995085995086E-3</v>
      </c>
      <c r="P6033" s="4">
        <f>SUMIF(Sales[RegionStoretype],Sales[[#This Row],[RegionStoretype]],Sales[YoY_SSF])/Sales[[#This Row],[Region_TypeCount]]</f>
        <v>53.603836561720975</v>
      </c>
    </row>
    <row r="6034" spans="1:16" x14ac:dyDescent="0.25">
      <c r="A6034" s="1">
        <v>43154</v>
      </c>
      <c r="B6034">
        <v>33</v>
      </c>
      <c r="C6034">
        <v>16</v>
      </c>
      <c r="D6034">
        <v>70576.619900000005</v>
      </c>
      <c r="E6034">
        <f>INDEX(Stores[region],MATCH(Sales[[#This Row],[store_no]],Stores[store_no],0))</f>
        <v>3</v>
      </c>
      <c r="F6034" t="str">
        <f>INDEX(Stores[storetype],MATCH(Sales[[#This Row],[store_no]],Stores[store_no],0))</f>
        <v>A</v>
      </c>
      <c r="G6034" t="str">
        <f>INDEX(Stores[location_city],MATCH(Sales[[#This Row],[store_no]],Stores[store_no],0))</f>
        <v>Omaha</v>
      </c>
      <c r="H6034" t="str">
        <f>INDEX(Stores[location_state],MATCH(Sales[[#This Row],[store_no]],Stores[store_no],0))</f>
        <v>Nebraska</v>
      </c>
      <c r="I6034">
        <f>INDEX(Stores[sqft],MATCH(Sales[[#This Row],[store_no]],Stores[store_no],0))</f>
        <v>40700</v>
      </c>
      <c r="J6034" s="4" t="str">
        <f>INDEX(Departments[dept_name],MATCH(Sales[[#This Row],[dept_no]],Departments[dept_no],0))</f>
        <v>Outdoors</v>
      </c>
      <c r="K6034" s="4" t="str">
        <f>CONCATENATE(Sales[[#This Row],[region]],Sales[[#This Row],[storetype]])</f>
        <v>3A</v>
      </c>
      <c r="L6034" s="4">
        <f>INDEX(RegionStoreCount[Store Count],MATCH(Sales[[#This Row],[RegionStoretype]],RegionStoreCount[Region/Type],0))</f>
        <v>9</v>
      </c>
      <c r="M6034" s="4">
        <f>AND(Sales[[#This Row],[date]]&lt;=TY_YTDMax,Sales[[#This Row],[date]]&gt;=TY_YTDMin)*Sales[[#This Row],[sales]]</f>
        <v>70576.619900000005</v>
      </c>
      <c r="N6034" s="4">
        <f>AND(Sales[[#This Row],[date]]&lt;=LY_YTDMax,Sales[[#This Row],[date]]&gt;=LY_YTDMin)*Sales[[#This Row],[sales]]</f>
        <v>0</v>
      </c>
      <c r="O6034" s="4">
        <f>AND(Sales[[#This Row],[date]]&gt;=YoY_Min,Sales[[#This Row],[date]]&lt;=TY_YTDMax)*(Sales[[#This Row],[sales]]/Sales[[#This Row],[sqft]])</f>
        <v>1.7340692850122852</v>
      </c>
      <c r="P6034" s="4">
        <f>SUMIF(Sales[RegionStoretype],Sales[[#This Row],[RegionStoretype]],Sales[YoY_SSF])/Sales[[#This Row],[Region_TypeCount]]</f>
        <v>53.603836561720975</v>
      </c>
    </row>
    <row r="6035" spans="1:16" x14ac:dyDescent="0.25">
      <c r="A6035" s="1">
        <v>43154</v>
      </c>
      <c r="B6035">
        <v>34</v>
      </c>
      <c r="C6035">
        <v>9</v>
      </c>
      <c r="D6035">
        <v>57211.770400000001</v>
      </c>
      <c r="E6035">
        <f>INDEX(Stores[region],MATCH(Sales[[#This Row],[store_no]],Stores[store_no],0))</f>
        <v>1</v>
      </c>
      <c r="F6035" t="str">
        <f>INDEX(Stores[storetype],MATCH(Sales[[#This Row],[store_no]],Stores[store_no],0))</f>
        <v>A</v>
      </c>
      <c r="G6035" t="str">
        <f>INDEX(Stores[location_city],MATCH(Sales[[#This Row],[store_no]],Stores[store_no],0))</f>
        <v>Toledo</v>
      </c>
      <c r="H6035" t="str">
        <f>INDEX(Stores[location_state],MATCH(Sales[[#This Row],[store_no]],Stores[store_no],0))</f>
        <v>Ohio</v>
      </c>
      <c r="I6035">
        <f>INDEX(Stores[sqft],MATCH(Sales[[#This Row],[store_no]],Stores[store_no],0))</f>
        <v>207900</v>
      </c>
      <c r="J6035" s="4" t="str">
        <f>INDEX(Departments[dept_name],MATCH(Sales[[#This Row],[dept_no]],Departments[dept_no],0))</f>
        <v>Garden</v>
      </c>
      <c r="K6035" s="4" t="str">
        <f>CONCATENATE(Sales[[#This Row],[region]],Sales[[#This Row],[storetype]])</f>
        <v>1A</v>
      </c>
      <c r="L6035" s="4">
        <f>INDEX(RegionStoreCount[Store Count],MATCH(Sales[[#This Row],[RegionStoretype]],RegionStoreCount[Region/Type],0))</f>
        <v>5</v>
      </c>
      <c r="M6035" s="4">
        <f>AND(Sales[[#This Row],[date]]&lt;=TY_YTDMax,Sales[[#This Row],[date]]&gt;=TY_YTDMin)*Sales[[#This Row],[sales]]</f>
        <v>57211.770400000001</v>
      </c>
      <c r="N6035" s="4">
        <f>AND(Sales[[#This Row],[date]]&lt;=LY_YTDMax,Sales[[#This Row],[date]]&gt;=LY_YTDMin)*Sales[[#This Row],[sales]]</f>
        <v>0</v>
      </c>
      <c r="O6035" s="4">
        <f>AND(Sales[[#This Row],[date]]&gt;=YoY_Min,Sales[[#This Row],[date]]&lt;=TY_YTDMax)*(Sales[[#This Row],[sales]]/Sales[[#This Row],[sqft]])</f>
        <v>0.27518889081289083</v>
      </c>
      <c r="P6035" s="4">
        <f>SUMIF(Sales[RegionStoretype],Sales[[#This Row],[RegionStoretype]],Sales[YoY_SSF])/Sales[[#This Row],[Region_TypeCount]]</f>
        <v>59.469551530910678</v>
      </c>
    </row>
    <row r="6036" spans="1:16" x14ac:dyDescent="0.25">
      <c r="A6036" s="1">
        <v>43154</v>
      </c>
      <c r="B6036">
        <v>35</v>
      </c>
      <c r="C6036">
        <v>2</v>
      </c>
      <c r="D6036">
        <v>7470.9344999999994</v>
      </c>
      <c r="E6036">
        <f>INDEX(Stores[region],MATCH(Sales[[#This Row],[store_no]],Stores[store_no],0))</f>
        <v>3</v>
      </c>
      <c r="F6036" t="str">
        <f>INDEX(Stores[storetype],MATCH(Sales[[#This Row],[store_no]],Stores[store_no],0))</f>
        <v>C</v>
      </c>
      <c r="G6036" t="str">
        <f>INDEX(Stores[location_city],MATCH(Sales[[#This Row],[store_no]],Stores[store_no],0))</f>
        <v>Wichita</v>
      </c>
      <c r="H6036" t="str">
        <f>INDEX(Stores[location_state],MATCH(Sales[[#This Row],[store_no]],Stores[store_no],0))</f>
        <v>Kansas</v>
      </c>
      <c r="I6036">
        <f>INDEX(Stores[sqft],MATCH(Sales[[#This Row],[store_no]],Stores[store_no],0))</f>
        <v>72800</v>
      </c>
      <c r="J6036" s="4" t="str">
        <f>INDEX(Departments[dept_name],MATCH(Sales[[#This Row],[dept_no]],Departments[dept_no],0))</f>
        <v>Baby</v>
      </c>
      <c r="K6036" s="4" t="str">
        <f>CONCATENATE(Sales[[#This Row],[region]],Sales[[#This Row],[storetype]])</f>
        <v>3C</v>
      </c>
      <c r="L6036" s="4">
        <f>INDEX(RegionStoreCount[Store Count],MATCH(Sales[[#This Row],[RegionStoretype]],RegionStoreCount[Region/Type],0))</f>
        <v>2</v>
      </c>
      <c r="M6036" s="4">
        <f>AND(Sales[[#This Row],[date]]&lt;=TY_YTDMax,Sales[[#This Row],[date]]&gt;=TY_YTDMin)*Sales[[#This Row],[sales]]</f>
        <v>7470.9344999999994</v>
      </c>
      <c r="N6036" s="4">
        <f>AND(Sales[[#This Row],[date]]&lt;=LY_YTDMax,Sales[[#This Row],[date]]&gt;=LY_YTDMin)*Sales[[#This Row],[sales]]</f>
        <v>0</v>
      </c>
      <c r="O6036" s="4">
        <f>AND(Sales[[#This Row],[date]]&gt;=YoY_Min,Sales[[#This Row],[date]]&lt;=TY_YTDMax)*(Sales[[#This Row],[sales]]/Sales[[#This Row],[sqft]])</f>
        <v>0.10262272664835163</v>
      </c>
      <c r="P6036" s="4">
        <f>SUMIF(Sales[RegionStoretype],Sales[[#This Row],[RegionStoretype]],Sales[YoY_SSF])/Sales[[#This Row],[Region_TypeCount]]</f>
        <v>47.561479460925746</v>
      </c>
    </row>
    <row r="6037" spans="1:16" x14ac:dyDescent="0.25">
      <c r="A6037" s="1">
        <v>43154</v>
      </c>
      <c r="B6037">
        <v>35</v>
      </c>
      <c r="C6037">
        <v>8</v>
      </c>
      <c r="D6037">
        <v>21095.629000000001</v>
      </c>
      <c r="E6037">
        <f>INDEX(Stores[region],MATCH(Sales[[#This Row],[store_no]],Stores[store_no],0))</f>
        <v>3</v>
      </c>
      <c r="F6037" t="str">
        <f>INDEX(Stores[storetype],MATCH(Sales[[#This Row],[store_no]],Stores[store_no],0))</f>
        <v>C</v>
      </c>
      <c r="G6037" t="str">
        <f>INDEX(Stores[location_city],MATCH(Sales[[#This Row],[store_no]],Stores[store_no],0))</f>
        <v>Wichita</v>
      </c>
      <c r="H6037" t="str">
        <f>INDEX(Stores[location_state],MATCH(Sales[[#This Row],[store_no]],Stores[store_no],0))</f>
        <v>Kansas</v>
      </c>
      <c r="I6037">
        <f>INDEX(Stores[sqft],MATCH(Sales[[#This Row],[store_no]],Stores[store_no],0))</f>
        <v>72800</v>
      </c>
      <c r="J6037" s="4" t="str">
        <f>INDEX(Departments[dept_name],MATCH(Sales[[#This Row],[dept_no]],Departments[dept_no],0))</f>
        <v>Games</v>
      </c>
      <c r="K6037" s="4" t="str">
        <f>CONCATENATE(Sales[[#This Row],[region]],Sales[[#This Row],[storetype]])</f>
        <v>3C</v>
      </c>
      <c r="L6037" s="4">
        <f>INDEX(RegionStoreCount[Store Count],MATCH(Sales[[#This Row],[RegionStoretype]],RegionStoreCount[Region/Type],0))</f>
        <v>2</v>
      </c>
      <c r="M6037" s="4">
        <f>AND(Sales[[#This Row],[date]]&lt;=TY_YTDMax,Sales[[#This Row],[date]]&gt;=TY_YTDMin)*Sales[[#This Row],[sales]]</f>
        <v>21095.629000000001</v>
      </c>
      <c r="N6037" s="4">
        <f>AND(Sales[[#This Row],[date]]&lt;=LY_YTDMax,Sales[[#This Row],[date]]&gt;=LY_YTDMin)*Sales[[#This Row],[sales]]</f>
        <v>0</v>
      </c>
      <c r="O6037" s="4">
        <f>AND(Sales[[#This Row],[date]]&gt;=YoY_Min,Sales[[#This Row],[date]]&lt;=TY_YTDMax)*(Sales[[#This Row],[sales]]/Sales[[#This Row],[sqft]])</f>
        <v>0.28977512362637364</v>
      </c>
      <c r="P6037" s="4">
        <f>SUMIF(Sales[RegionStoretype],Sales[[#This Row],[RegionStoretype]],Sales[YoY_SSF])/Sales[[#This Row],[Region_TypeCount]]</f>
        <v>47.561479460925746</v>
      </c>
    </row>
    <row r="6038" spans="1:16" x14ac:dyDescent="0.25">
      <c r="A6038" s="1">
        <v>43154</v>
      </c>
      <c r="B6038">
        <v>35</v>
      </c>
      <c r="C6038">
        <v>12</v>
      </c>
      <c r="D6038">
        <v>56377.3073</v>
      </c>
      <c r="E6038">
        <f>INDEX(Stores[region],MATCH(Sales[[#This Row],[store_no]],Stores[store_no],0))</f>
        <v>3</v>
      </c>
      <c r="F6038" t="str">
        <f>INDEX(Stores[storetype],MATCH(Sales[[#This Row],[store_no]],Stores[store_no],0))</f>
        <v>C</v>
      </c>
      <c r="G6038" t="str">
        <f>INDEX(Stores[location_city],MATCH(Sales[[#This Row],[store_no]],Stores[store_no],0))</f>
        <v>Wichita</v>
      </c>
      <c r="H6038" t="str">
        <f>INDEX(Stores[location_state],MATCH(Sales[[#This Row],[store_no]],Stores[store_no],0))</f>
        <v>Kansas</v>
      </c>
      <c r="I6038">
        <f>INDEX(Stores[sqft],MATCH(Sales[[#This Row],[store_no]],Stores[store_no],0))</f>
        <v>72800</v>
      </c>
      <c r="J6038" s="4" t="str">
        <f>INDEX(Departments[dept_name],MATCH(Sales[[#This Row],[dept_no]],Departments[dept_no],0))</f>
        <v>Jewelery</v>
      </c>
      <c r="K6038" s="4" t="str">
        <f>CONCATENATE(Sales[[#This Row],[region]],Sales[[#This Row],[storetype]])</f>
        <v>3C</v>
      </c>
      <c r="L6038" s="4">
        <f>INDEX(RegionStoreCount[Store Count],MATCH(Sales[[#This Row],[RegionStoretype]],RegionStoreCount[Region/Type],0))</f>
        <v>2</v>
      </c>
      <c r="M6038" s="4">
        <f>AND(Sales[[#This Row],[date]]&lt;=TY_YTDMax,Sales[[#This Row],[date]]&gt;=TY_YTDMin)*Sales[[#This Row],[sales]]</f>
        <v>56377.3073</v>
      </c>
      <c r="N6038" s="4">
        <f>AND(Sales[[#This Row],[date]]&lt;=LY_YTDMax,Sales[[#This Row],[date]]&gt;=LY_YTDMin)*Sales[[#This Row],[sales]]</f>
        <v>0</v>
      </c>
      <c r="O6038" s="4">
        <f>AND(Sales[[#This Row],[date]]&gt;=YoY_Min,Sales[[#This Row],[date]]&lt;=TY_YTDMax)*(Sales[[#This Row],[sales]]/Sales[[#This Row],[sqft]])</f>
        <v>0.77441356181318677</v>
      </c>
      <c r="P6038" s="4">
        <f>SUMIF(Sales[RegionStoretype],Sales[[#This Row],[RegionStoretype]],Sales[YoY_SSF])/Sales[[#This Row],[Region_TypeCount]]</f>
        <v>47.561479460925746</v>
      </c>
    </row>
    <row r="6039" spans="1:16" x14ac:dyDescent="0.25">
      <c r="A6039" s="1">
        <v>43154</v>
      </c>
      <c r="B6039">
        <v>35</v>
      </c>
      <c r="C6039">
        <v>17</v>
      </c>
      <c r="D6039">
        <v>42385.267399999997</v>
      </c>
      <c r="E6039">
        <f>INDEX(Stores[region],MATCH(Sales[[#This Row],[store_no]],Stores[store_no],0))</f>
        <v>3</v>
      </c>
      <c r="F6039" t="str">
        <f>INDEX(Stores[storetype],MATCH(Sales[[#This Row],[store_no]],Stores[store_no],0))</f>
        <v>C</v>
      </c>
      <c r="G6039" t="str">
        <f>INDEX(Stores[location_city],MATCH(Sales[[#This Row],[store_no]],Stores[store_no],0))</f>
        <v>Wichita</v>
      </c>
      <c r="H6039" t="str">
        <f>INDEX(Stores[location_state],MATCH(Sales[[#This Row],[store_no]],Stores[store_no],0))</f>
        <v>Kansas</v>
      </c>
      <c r="I6039">
        <f>INDEX(Stores[sqft],MATCH(Sales[[#This Row],[store_no]],Stores[store_no],0))</f>
        <v>72800</v>
      </c>
      <c r="J6039" s="4" t="str">
        <f>INDEX(Departments[dept_name],MATCH(Sales[[#This Row],[dept_no]],Departments[dept_no],0))</f>
        <v>Shoes</v>
      </c>
      <c r="K6039" s="4" t="str">
        <f>CONCATENATE(Sales[[#This Row],[region]],Sales[[#This Row],[storetype]])</f>
        <v>3C</v>
      </c>
      <c r="L6039" s="4">
        <f>INDEX(RegionStoreCount[Store Count],MATCH(Sales[[#This Row],[RegionStoretype]],RegionStoreCount[Region/Type],0))</f>
        <v>2</v>
      </c>
      <c r="M6039" s="4">
        <f>AND(Sales[[#This Row],[date]]&lt;=TY_YTDMax,Sales[[#This Row],[date]]&gt;=TY_YTDMin)*Sales[[#This Row],[sales]]</f>
        <v>42385.267399999997</v>
      </c>
      <c r="N6039" s="4">
        <f>AND(Sales[[#This Row],[date]]&lt;=LY_YTDMax,Sales[[#This Row],[date]]&gt;=LY_YTDMin)*Sales[[#This Row],[sales]]</f>
        <v>0</v>
      </c>
      <c r="O6039" s="4">
        <f>AND(Sales[[#This Row],[date]]&gt;=YoY_Min,Sales[[#This Row],[date]]&lt;=TY_YTDMax)*(Sales[[#This Row],[sales]]/Sales[[#This Row],[sqft]])</f>
        <v>0.58221521153846145</v>
      </c>
      <c r="P6039" s="4">
        <f>SUMIF(Sales[RegionStoretype],Sales[[#This Row],[RegionStoretype]],Sales[YoY_SSF])/Sales[[#This Row],[Region_TypeCount]]</f>
        <v>47.561479460925746</v>
      </c>
    </row>
    <row r="6040" spans="1:16" x14ac:dyDescent="0.25">
      <c r="A6040" s="1">
        <v>43154</v>
      </c>
      <c r="B6040">
        <v>35</v>
      </c>
      <c r="C6040">
        <v>18</v>
      </c>
      <c r="D6040">
        <v>11540.751</v>
      </c>
      <c r="E6040">
        <f>INDEX(Stores[region],MATCH(Sales[[#This Row],[store_no]],Stores[store_no],0))</f>
        <v>3</v>
      </c>
      <c r="F6040" t="str">
        <f>INDEX(Stores[storetype],MATCH(Sales[[#This Row],[store_no]],Stores[store_no],0))</f>
        <v>C</v>
      </c>
      <c r="G6040" t="str">
        <f>INDEX(Stores[location_city],MATCH(Sales[[#This Row],[store_no]],Stores[store_no],0))</f>
        <v>Wichita</v>
      </c>
      <c r="H6040" t="str">
        <f>INDEX(Stores[location_state],MATCH(Sales[[#This Row],[store_no]],Stores[store_no],0))</f>
        <v>Kansas</v>
      </c>
      <c r="I6040">
        <f>INDEX(Stores[sqft],MATCH(Sales[[#This Row],[store_no]],Stores[store_no],0))</f>
        <v>72800</v>
      </c>
      <c r="J6040" s="4" t="str">
        <f>INDEX(Departments[dept_name],MATCH(Sales[[#This Row],[dept_no]],Departments[dept_no],0))</f>
        <v>Sports</v>
      </c>
      <c r="K6040" s="4" t="str">
        <f>CONCATENATE(Sales[[#This Row],[region]],Sales[[#This Row],[storetype]])</f>
        <v>3C</v>
      </c>
      <c r="L6040" s="4">
        <f>INDEX(RegionStoreCount[Store Count],MATCH(Sales[[#This Row],[RegionStoretype]],RegionStoreCount[Region/Type],0))</f>
        <v>2</v>
      </c>
      <c r="M6040" s="4">
        <f>AND(Sales[[#This Row],[date]]&lt;=TY_YTDMax,Sales[[#This Row],[date]]&gt;=TY_YTDMin)*Sales[[#This Row],[sales]]</f>
        <v>11540.751</v>
      </c>
      <c r="N6040" s="4">
        <f>AND(Sales[[#This Row],[date]]&lt;=LY_YTDMax,Sales[[#This Row],[date]]&gt;=LY_YTDMin)*Sales[[#This Row],[sales]]</f>
        <v>0</v>
      </c>
      <c r="O6040" s="4">
        <f>AND(Sales[[#This Row],[date]]&gt;=YoY_Min,Sales[[#This Row],[date]]&lt;=TY_YTDMax)*(Sales[[#This Row],[sales]]/Sales[[#This Row],[sqft]])</f>
        <v>0.15852679945054945</v>
      </c>
      <c r="P6040" s="4">
        <f>SUMIF(Sales[RegionStoretype],Sales[[#This Row],[RegionStoretype]],Sales[YoY_SSF])/Sales[[#This Row],[Region_TypeCount]]</f>
        <v>47.561479460925746</v>
      </c>
    </row>
    <row r="6041" spans="1:16" x14ac:dyDescent="0.25">
      <c r="A6041" s="1">
        <v>43154</v>
      </c>
      <c r="B6041">
        <v>36</v>
      </c>
      <c r="C6041">
        <v>20</v>
      </c>
      <c r="D6041">
        <v>143102.8052</v>
      </c>
      <c r="E6041">
        <f>INDEX(Stores[region],MATCH(Sales[[#This Row],[store_no]],Stores[store_no],0))</f>
        <v>2</v>
      </c>
      <c r="F6041" t="str">
        <f>INDEX(Stores[storetype],MATCH(Sales[[#This Row],[store_no]],Stores[store_no],0))</f>
        <v>A</v>
      </c>
      <c r="G6041" t="str">
        <f>INDEX(Stores[location_city],MATCH(Sales[[#This Row],[store_no]],Stores[store_no],0))</f>
        <v>Aurora</v>
      </c>
      <c r="H6041" t="str">
        <f>INDEX(Stores[location_state],MATCH(Sales[[#This Row],[store_no]],Stores[store_no],0))</f>
        <v>Illinois</v>
      </c>
      <c r="I6041">
        <f>INDEX(Stores[sqft],MATCH(Sales[[#This Row],[store_no]],Stores[store_no],0))</f>
        <v>209900</v>
      </c>
      <c r="J6041" s="4" t="str">
        <f>INDEX(Departments[dept_name],MATCH(Sales[[#This Row],[dept_no]],Departments[dept_no],0))</f>
        <v>Toys</v>
      </c>
      <c r="K6041" s="4" t="str">
        <f>CONCATENATE(Sales[[#This Row],[region]],Sales[[#This Row],[storetype]])</f>
        <v>2A</v>
      </c>
      <c r="L6041" s="4">
        <f>INDEX(RegionStoreCount[Store Count],MATCH(Sales[[#This Row],[RegionStoretype]],RegionStoreCount[Region/Type],0))</f>
        <v>5</v>
      </c>
      <c r="M6041" s="4">
        <f>AND(Sales[[#This Row],[date]]&lt;=TY_YTDMax,Sales[[#This Row],[date]]&gt;=TY_YTDMin)*Sales[[#This Row],[sales]]</f>
        <v>143102.8052</v>
      </c>
      <c r="N6041" s="4">
        <f>AND(Sales[[#This Row],[date]]&lt;=LY_YTDMax,Sales[[#This Row],[date]]&gt;=LY_YTDMin)*Sales[[#This Row],[sales]]</f>
        <v>0</v>
      </c>
      <c r="O6041" s="4">
        <f>AND(Sales[[#This Row],[date]]&gt;=YoY_Min,Sales[[#This Row],[date]]&lt;=TY_YTDMax)*(Sales[[#This Row],[sales]]/Sales[[#This Row],[sqft]])</f>
        <v>0.68176658027632209</v>
      </c>
      <c r="P6041" s="4">
        <f>SUMIF(Sales[RegionStoretype],Sales[[#This Row],[RegionStoretype]],Sales[YoY_SSF])/Sales[[#This Row],[Region_TypeCount]]</f>
        <v>60.052789354368521</v>
      </c>
    </row>
    <row r="6042" spans="1:16" x14ac:dyDescent="0.25">
      <c r="A6042" s="1">
        <v>43154</v>
      </c>
      <c r="B6042">
        <v>37</v>
      </c>
      <c r="C6042">
        <v>10</v>
      </c>
      <c r="D6042">
        <v>31441.789300000004</v>
      </c>
      <c r="E6042">
        <f>INDEX(Stores[region],MATCH(Sales[[#This Row],[store_no]],Stores[store_no],0))</f>
        <v>3</v>
      </c>
      <c r="F6042" t="str">
        <f>INDEX(Stores[storetype],MATCH(Sales[[#This Row],[store_no]],Stores[store_no],0))</f>
        <v>C</v>
      </c>
      <c r="G6042" t="str">
        <f>INDEX(Stores[location_city],MATCH(Sales[[#This Row],[store_no]],Stores[store_no],0))</f>
        <v>Lincoln</v>
      </c>
      <c r="H6042" t="str">
        <f>INDEX(Stores[location_state],MATCH(Sales[[#This Row],[store_no]],Stores[store_no],0))</f>
        <v>Nebraska</v>
      </c>
      <c r="I6042">
        <f>INDEX(Stores[sqft],MATCH(Sales[[#This Row],[store_no]],Stores[store_no],0))</f>
        <v>161300</v>
      </c>
      <c r="J6042" s="4" t="str">
        <f>INDEX(Departments[dept_name],MATCH(Sales[[#This Row],[dept_no]],Departments[dept_no],0))</f>
        <v>Health</v>
      </c>
      <c r="K6042" s="4" t="str">
        <f>CONCATENATE(Sales[[#This Row],[region]],Sales[[#This Row],[storetype]])</f>
        <v>3C</v>
      </c>
      <c r="L6042" s="4">
        <f>INDEX(RegionStoreCount[Store Count],MATCH(Sales[[#This Row],[RegionStoretype]],RegionStoreCount[Region/Type],0))</f>
        <v>2</v>
      </c>
      <c r="M6042" s="4">
        <f>AND(Sales[[#This Row],[date]]&lt;=TY_YTDMax,Sales[[#This Row],[date]]&gt;=TY_YTDMin)*Sales[[#This Row],[sales]]</f>
        <v>31441.789300000004</v>
      </c>
      <c r="N6042" s="4">
        <f>AND(Sales[[#This Row],[date]]&lt;=LY_YTDMax,Sales[[#This Row],[date]]&gt;=LY_YTDMin)*Sales[[#This Row],[sales]]</f>
        <v>0</v>
      </c>
      <c r="O6042" s="4">
        <f>AND(Sales[[#This Row],[date]]&gt;=YoY_Min,Sales[[#This Row],[date]]&lt;=TY_YTDMax)*(Sales[[#This Row],[sales]]/Sales[[#This Row],[sqft]])</f>
        <v>0.19492739801611905</v>
      </c>
      <c r="P6042" s="4">
        <f>SUMIF(Sales[RegionStoretype],Sales[[#This Row],[RegionStoretype]],Sales[YoY_SSF])/Sales[[#This Row],[Region_TypeCount]]</f>
        <v>47.561479460925746</v>
      </c>
    </row>
    <row r="6043" spans="1:16" x14ac:dyDescent="0.25">
      <c r="A6043" s="1">
        <v>43154</v>
      </c>
      <c r="B6043">
        <v>37</v>
      </c>
      <c r="C6043">
        <v>11</v>
      </c>
      <c r="D6043">
        <v>39681.189300000005</v>
      </c>
      <c r="E6043">
        <f>INDEX(Stores[region],MATCH(Sales[[#This Row],[store_no]],Stores[store_no],0))</f>
        <v>3</v>
      </c>
      <c r="F6043" t="str">
        <f>INDEX(Stores[storetype],MATCH(Sales[[#This Row],[store_no]],Stores[store_no],0))</f>
        <v>C</v>
      </c>
      <c r="G6043" t="str">
        <f>INDEX(Stores[location_city],MATCH(Sales[[#This Row],[store_no]],Stores[store_no],0))</f>
        <v>Lincoln</v>
      </c>
      <c r="H6043" t="str">
        <f>INDEX(Stores[location_state],MATCH(Sales[[#This Row],[store_no]],Stores[store_no],0))</f>
        <v>Nebraska</v>
      </c>
      <c r="I6043">
        <f>INDEX(Stores[sqft],MATCH(Sales[[#This Row],[store_no]],Stores[store_no],0))</f>
        <v>161300</v>
      </c>
      <c r="J6043" s="4" t="str">
        <f>INDEX(Departments[dept_name],MATCH(Sales[[#This Row],[dept_no]],Departments[dept_no],0))</f>
        <v>Home</v>
      </c>
      <c r="K6043" s="4" t="str">
        <f>CONCATENATE(Sales[[#This Row],[region]],Sales[[#This Row],[storetype]])</f>
        <v>3C</v>
      </c>
      <c r="L6043" s="4">
        <f>INDEX(RegionStoreCount[Store Count],MATCH(Sales[[#This Row],[RegionStoretype]],RegionStoreCount[Region/Type],0))</f>
        <v>2</v>
      </c>
      <c r="M6043" s="4">
        <f>AND(Sales[[#This Row],[date]]&lt;=TY_YTDMax,Sales[[#This Row],[date]]&gt;=TY_YTDMin)*Sales[[#This Row],[sales]]</f>
        <v>39681.189300000005</v>
      </c>
      <c r="N6043" s="4">
        <f>AND(Sales[[#This Row],[date]]&lt;=LY_YTDMax,Sales[[#This Row],[date]]&gt;=LY_YTDMin)*Sales[[#This Row],[sales]]</f>
        <v>0</v>
      </c>
      <c r="O6043" s="4">
        <f>AND(Sales[[#This Row],[date]]&gt;=YoY_Min,Sales[[#This Row],[date]]&lt;=TY_YTDMax)*(Sales[[#This Row],[sales]]/Sales[[#This Row],[sqft]])</f>
        <v>0.24600861314321143</v>
      </c>
      <c r="P6043" s="4">
        <f>SUMIF(Sales[RegionStoretype],Sales[[#This Row],[RegionStoretype]],Sales[YoY_SSF])/Sales[[#This Row],[Region_TypeCount]]</f>
        <v>47.561479460925746</v>
      </c>
    </row>
    <row r="6044" spans="1:16" x14ac:dyDescent="0.25">
      <c r="A6044" s="1">
        <v>43154</v>
      </c>
      <c r="B6044">
        <v>37</v>
      </c>
      <c r="C6044">
        <v>17</v>
      </c>
      <c r="D6044">
        <v>39008.015599999999</v>
      </c>
      <c r="E6044">
        <f>INDEX(Stores[region],MATCH(Sales[[#This Row],[store_no]],Stores[store_no],0))</f>
        <v>3</v>
      </c>
      <c r="F6044" t="str">
        <f>INDEX(Stores[storetype],MATCH(Sales[[#This Row],[store_no]],Stores[store_no],0))</f>
        <v>C</v>
      </c>
      <c r="G6044" t="str">
        <f>INDEX(Stores[location_city],MATCH(Sales[[#This Row],[store_no]],Stores[store_no],0))</f>
        <v>Lincoln</v>
      </c>
      <c r="H6044" t="str">
        <f>INDEX(Stores[location_state],MATCH(Sales[[#This Row],[store_no]],Stores[store_no],0))</f>
        <v>Nebraska</v>
      </c>
      <c r="I6044">
        <f>INDEX(Stores[sqft],MATCH(Sales[[#This Row],[store_no]],Stores[store_no],0))</f>
        <v>161300</v>
      </c>
      <c r="J6044" s="4" t="str">
        <f>INDEX(Departments[dept_name],MATCH(Sales[[#This Row],[dept_no]],Departments[dept_no],0))</f>
        <v>Shoes</v>
      </c>
      <c r="K6044" s="4" t="str">
        <f>CONCATENATE(Sales[[#This Row],[region]],Sales[[#This Row],[storetype]])</f>
        <v>3C</v>
      </c>
      <c r="L6044" s="4">
        <f>INDEX(RegionStoreCount[Store Count],MATCH(Sales[[#This Row],[RegionStoretype]],RegionStoreCount[Region/Type],0))</f>
        <v>2</v>
      </c>
      <c r="M6044" s="4">
        <f>AND(Sales[[#This Row],[date]]&lt;=TY_YTDMax,Sales[[#This Row],[date]]&gt;=TY_YTDMin)*Sales[[#This Row],[sales]]</f>
        <v>39008.015599999999</v>
      </c>
      <c r="N6044" s="4">
        <f>AND(Sales[[#This Row],[date]]&lt;=LY_YTDMax,Sales[[#This Row],[date]]&gt;=LY_YTDMin)*Sales[[#This Row],[sales]]</f>
        <v>0</v>
      </c>
      <c r="O6044" s="4">
        <f>AND(Sales[[#This Row],[date]]&gt;=YoY_Min,Sales[[#This Row],[date]]&lt;=TY_YTDMax)*(Sales[[#This Row],[sales]]/Sales[[#This Row],[sqft]])</f>
        <v>0.24183518660880346</v>
      </c>
      <c r="P6044" s="4">
        <f>SUMIF(Sales[RegionStoretype],Sales[[#This Row],[RegionStoretype]],Sales[YoY_SSF])/Sales[[#This Row],[Region_TypeCount]]</f>
        <v>47.561479460925746</v>
      </c>
    </row>
    <row r="6045" spans="1:16" x14ac:dyDescent="0.25">
      <c r="A6045" s="1">
        <v>43154</v>
      </c>
      <c r="B6045">
        <v>38</v>
      </c>
      <c r="C6045">
        <v>3</v>
      </c>
      <c r="D6045">
        <v>191010.07860000001</v>
      </c>
      <c r="E6045">
        <f>INDEX(Stores[region],MATCH(Sales[[#This Row],[store_no]],Stores[store_no],0))</f>
        <v>2</v>
      </c>
      <c r="F6045" t="str">
        <f>INDEX(Stores[storetype],MATCH(Sales[[#This Row],[store_no]],Stores[store_no],0))</f>
        <v>C</v>
      </c>
      <c r="G6045" t="str">
        <f>INDEX(Stores[location_city],MATCH(Sales[[#This Row],[store_no]],Stores[store_no],0))</f>
        <v>Hinsdale</v>
      </c>
      <c r="H6045" t="str">
        <f>INDEX(Stores[location_state],MATCH(Sales[[#This Row],[store_no]],Stores[store_no],0))</f>
        <v>Illinois</v>
      </c>
      <c r="I6045">
        <f>INDEX(Stores[sqft],MATCH(Sales[[#This Row],[store_no]],Stores[store_no],0))</f>
        <v>155600</v>
      </c>
      <c r="J6045" s="4" t="str">
        <f>INDEX(Departments[dept_name],MATCH(Sales[[#This Row],[dept_no]],Departments[dept_no],0))</f>
        <v>Beauty</v>
      </c>
      <c r="K6045" s="4" t="str">
        <f>CONCATENATE(Sales[[#This Row],[region]],Sales[[#This Row],[storetype]])</f>
        <v>2C</v>
      </c>
      <c r="L6045" s="4">
        <f>INDEX(RegionStoreCount[Store Count],MATCH(Sales[[#This Row],[RegionStoretype]],RegionStoreCount[Region/Type],0))</f>
        <v>1</v>
      </c>
      <c r="M6045" s="4">
        <f>AND(Sales[[#This Row],[date]]&lt;=TY_YTDMax,Sales[[#This Row],[date]]&gt;=TY_YTDMin)*Sales[[#This Row],[sales]]</f>
        <v>191010.07860000001</v>
      </c>
      <c r="N6045" s="4">
        <f>AND(Sales[[#This Row],[date]]&lt;=LY_YTDMax,Sales[[#This Row],[date]]&gt;=LY_YTDMin)*Sales[[#This Row],[sales]]</f>
        <v>0</v>
      </c>
      <c r="O6045" s="4">
        <f>AND(Sales[[#This Row],[date]]&gt;=YoY_Min,Sales[[#This Row],[date]]&lt;=TY_YTDMax)*(Sales[[#This Row],[sales]]/Sales[[#This Row],[sqft]])</f>
        <v>1.2275711992287919</v>
      </c>
      <c r="P6045" s="4">
        <f>SUMIF(Sales[RegionStoretype],Sales[[#This Row],[RegionStoretype]],Sales[YoY_SSF])/Sales[[#This Row],[Region_TypeCount]]</f>
        <v>44.537621913239086</v>
      </c>
    </row>
    <row r="6046" spans="1:16" x14ac:dyDescent="0.25">
      <c r="A6046" s="1">
        <v>43154</v>
      </c>
      <c r="B6046">
        <v>38</v>
      </c>
      <c r="C6046">
        <v>7</v>
      </c>
      <c r="D6046">
        <v>37267.744500000001</v>
      </c>
      <c r="E6046">
        <f>INDEX(Stores[region],MATCH(Sales[[#This Row],[store_no]],Stores[store_no],0))</f>
        <v>2</v>
      </c>
      <c r="F6046" t="str">
        <f>INDEX(Stores[storetype],MATCH(Sales[[#This Row],[store_no]],Stores[store_no],0))</f>
        <v>C</v>
      </c>
      <c r="G6046" t="str">
        <f>INDEX(Stores[location_city],MATCH(Sales[[#This Row],[store_no]],Stores[store_no],0))</f>
        <v>Hinsdale</v>
      </c>
      <c r="H6046" t="str">
        <f>INDEX(Stores[location_state],MATCH(Sales[[#This Row],[store_no]],Stores[store_no],0))</f>
        <v>Illinois</v>
      </c>
      <c r="I6046">
        <f>INDEX(Stores[sqft],MATCH(Sales[[#This Row],[store_no]],Stores[store_no],0))</f>
        <v>155600</v>
      </c>
      <c r="J6046" s="4" t="str">
        <f>INDEX(Departments[dept_name],MATCH(Sales[[#This Row],[dept_no]],Departments[dept_no],0))</f>
        <v>Electronics</v>
      </c>
      <c r="K6046" s="4" t="str">
        <f>CONCATENATE(Sales[[#This Row],[region]],Sales[[#This Row],[storetype]])</f>
        <v>2C</v>
      </c>
      <c r="L6046" s="4">
        <f>INDEX(RegionStoreCount[Store Count],MATCH(Sales[[#This Row],[RegionStoretype]],RegionStoreCount[Region/Type],0))</f>
        <v>1</v>
      </c>
      <c r="M6046" s="4">
        <f>AND(Sales[[#This Row],[date]]&lt;=TY_YTDMax,Sales[[#This Row],[date]]&gt;=TY_YTDMin)*Sales[[#This Row],[sales]]</f>
        <v>37267.744500000001</v>
      </c>
      <c r="N6046" s="4">
        <f>AND(Sales[[#This Row],[date]]&lt;=LY_YTDMax,Sales[[#This Row],[date]]&gt;=LY_YTDMin)*Sales[[#This Row],[sales]]</f>
        <v>0</v>
      </c>
      <c r="O6046" s="4">
        <f>AND(Sales[[#This Row],[date]]&gt;=YoY_Min,Sales[[#This Row],[date]]&lt;=TY_YTDMax)*(Sales[[#This Row],[sales]]/Sales[[#This Row],[sqft]])</f>
        <v>0.23950992609254498</v>
      </c>
      <c r="P6046" s="4">
        <f>SUMIF(Sales[RegionStoretype],Sales[[#This Row],[RegionStoretype]],Sales[YoY_SSF])/Sales[[#This Row],[Region_TypeCount]]</f>
        <v>44.537621913239086</v>
      </c>
    </row>
    <row r="6047" spans="1:16" x14ac:dyDescent="0.25">
      <c r="A6047" s="1">
        <v>43154</v>
      </c>
      <c r="B6047">
        <v>38</v>
      </c>
      <c r="C6047">
        <v>8</v>
      </c>
      <c r="D6047">
        <v>16712.467499999999</v>
      </c>
      <c r="E6047">
        <f>INDEX(Stores[region],MATCH(Sales[[#This Row],[store_no]],Stores[store_no],0))</f>
        <v>2</v>
      </c>
      <c r="F6047" t="str">
        <f>INDEX(Stores[storetype],MATCH(Sales[[#This Row],[store_no]],Stores[store_no],0))</f>
        <v>C</v>
      </c>
      <c r="G6047" t="str">
        <f>INDEX(Stores[location_city],MATCH(Sales[[#This Row],[store_no]],Stores[store_no],0))</f>
        <v>Hinsdale</v>
      </c>
      <c r="H6047" t="str">
        <f>INDEX(Stores[location_state],MATCH(Sales[[#This Row],[store_no]],Stores[store_no],0))</f>
        <v>Illinois</v>
      </c>
      <c r="I6047">
        <f>INDEX(Stores[sqft],MATCH(Sales[[#This Row],[store_no]],Stores[store_no],0))</f>
        <v>155600</v>
      </c>
      <c r="J6047" s="4" t="str">
        <f>INDEX(Departments[dept_name],MATCH(Sales[[#This Row],[dept_no]],Departments[dept_no],0))</f>
        <v>Games</v>
      </c>
      <c r="K6047" s="4" t="str">
        <f>CONCATENATE(Sales[[#This Row],[region]],Sales[[#This Row],[storetype]])</f>
        <v>2C</v>
      </c>
      <c r="L6047" s="4">
        <f>INDEX(RegionStoreCount[Store Count],MATCH(Sales[[#This Row],[RegionStoretype]],RegionStoreCount[Region/Type],0))</f>
        <v>1</v>
      </c>
      <c r="M6047" s="4">
        <f>AND(Sales[[#This Row],[date]]&lt;=TY_YTDMax,Sales[[#This Row],[date]]&gt;=TY_YTDMin)*Sales[[#This Row],[sales]]</f>
        <v>16712.467499999999</v>
      </c>
      <c r="N6047" s="4">
        <f>AND(Sales[[#This Row],[date]]&lt;=LY_YTDMax,Sales[[#This Row],[date]]&gt;=LY_YTDMin)*Sales[[#This Row],[sales]]</f>
        <v>0</v>
      </c>
      <c r="O6047" s="4">
        <f>AND(Sales[[#This Row],[date]]&gt;=YoY_Min,Sales[[#This Row],[date]]&lt;=TY_YTDMax)*(Sales[[#This Row],[sales]]/Sales[[#This Row],[sqft]])</f>
        <v>0.10740660347043701</v>
      </c>
      <c r="P6047" s="4">
        <f>SUMIF(Sales[RegionStoretype],Sales[[#This Row],[RegionStoretype]],Sales[YoY_SSF])/Sales[[#This Row],[Region_TypeCount]]</f>
        <v>44.537621913239086</v>
      </c>
    </row>
    <row r="6048" spans="1:16" x14ac:dyDescent="0.25">
      <c r="A6048" s="1">
        <v>43154</v>
      </c>
      <c r="B6048">
        <v>38</v>
      </c>
      <c r="C6048">
        <v>9</v>
      </c>
      <c r="D6048">
        <v>779.56</v>
      </c>
      <c r="E6048">
        <f>INDEX(Stores[region],MATCH(Sales[[#This Row],[store_no]],Stores[store_no],0))</f>
        <v>2</v>
      </c>
      <c r="F6048" t="str">
        <f>INDEX(Stores[storetype],MATCH(Sales[[#This Row],[store_no]],Stores[store_no],0))</f>
        <v>C</v>
      </c>
      <c r="G6048" t="str">
        <f>INDEX(Stores[location_city],MATCH(Sales[[#This Row],[store_no]],Stores[store_no],0))</f>
        <v>Hinsdale</v>
      </c>
      <c r="H6048" t="str">
        <f>INDEX(Stores[location_state],MATCH(Sales[[#This Row],[store_no]],Stores[store_no],0))</f>
        <v>Illinois</v>
      </c>
      <c r="I6048">
        <f>INDEX(Stores[sqft],MATCH(Sales[[#This Row],[store_no]],Stores[store_no],0))</f>
        <v>155600</v>
      </c>
      <c r="J6048" s="4" t="str">
        <f>INDEX(Departments[dept_name],MATCH(Sales[[#This Row],[dept_no]],Departments[dept_no],0))</f>
        <v>Garden</v>
      </c>
      <c r="K6048" s="4" t="str">
        <f>CONCATENATE(Sales[[#This Row],[region]],Sales[[#This Row],[storetype]])</f>
        <v>2C</v>
      </c>
      <c r="L6048" s="4">
        <f>INDEX(RegionStoreCount[Store Count],MATCH(Sales[[#This Row],[RegionStoretype]],RegionStoreCount[Region/Type],0))</f>
        <v>1</v>
      </c>
      <c r="M6048" s="4">
        <f>AND(Sales[[#This Row],[date]]&lt;=TY_YTDMax,Sales[[#This Row],[date]]&gt;=TY_YTDMin)*Sales[[#This Row],[sales]]</f>
        <v>779.56</v>
      </c>
      <c r="N6048" s="4">
        <f>AND(Sales[[#This Row],[date]]&lt;=LY_YTDMax,Sales[[#This Row],[date]]&gt;=LY_YTDMin)*Sales[[#This Row],[sales]]</f>
        <v>0</v>
      </c>
      <c r="O6048" s="4">
        <f>AND(Sales[[#This Row],[date]]&gt;=YoY_Min,Sales[[#This Row],[date]]&lt;=TY_YTDMax)*(Sales[[#This Row],[sales]]/Sales[[#This Row],[sqft]])</f>
        <v>5.0100257069408734E-3</v>
      </c>
      <c r="P6048" s="4">
        <f>SUMIF(Sales[RegionStoretype],Sales[[#This Row],[RegionStoretype]],Sales[YoY_SSF])/Sales[[#This Row],[Region_TypeCount]]</f>
        <v>44.537621913239086</v>
      </c>
    </row>
    <row r="6049" spans="1:16" x14ac:dyDescent="0.25">
      <c r="A6049" s="1">
        <v>43154</v>
      </c>
      <c r="B6049">
        <v>38</v>
      </c>
      <c r="C6049">
        <v>13</v>
      </c>
      <c r="D6049">
        <v>35554.046199999997</v>
      </c>
      <c r="E6049">
        <f>INDEX(Stores[region],MATCH(Sales[[#This Row],[store_no]],Stores[store_no],0))</f>
        <v>2</v>
      </c>
      <c r="F6049" t="str">
        <f>INDEX(Stores[storetype],MATCH(Sales[[#This Row],[store_no]],Stores[store_no],0))</f>
        <v>C</v>
      </c>
      <c r="G6049" t="str">
        <f>INDEX(Stores[location_city],MATCH(Sales[[#This Row],[store_no]],Stores[store_no],0))</f>
        <v>Hinsdale</v>
      </c>
      <c r="H6049" t="str">
        <f>INDEX(Stores[location_state],MATCH(Sales[[#This Row],[store_no]],Stores[store_no],0))</f>
        <v>Illinois</v>
      </c>
      <c r="I6049">
        <f>INDEX(Stores[sqft],MATCH(Sales[[#This Row],[store_no]],Stores[store_no],0))</f>
        <v>155600</v>
      </c>
      <c r="J6049" s="4" t="str">
        <f>INDEX(Departments[dept_name],MATCH(Sales[[#This Row],[dept_no]],Departments[dept_no],0))</f>
        <v>Kids</v>
      </c>
      <c r="K6049" s="4" t="str">
        <f>CONCATENATE(Sales[[#This Row],[region]],Sales[[#This Row],[storetype]])</f>
        <v>2C</v>
      </c>
      <c r="L6049" s="4">
        <f>INDEX(RegionStoreCount[Store Count],MATCH(Sales[[#This Row],[RegionStoretype]],RegionStoreCount[Region/Type],0))</f>
        <v>1</v>
      </c>
      <c r="M6049" s="4">
        <f>AND(Sales[[#This Row],[date]]&lt;=TY_YTDMax,Sales[[#This Row],[date]]&gt;=TY_YTDMin)*Sales[[#This Row],[sales]]</f>
        <v>35554.046199999997</v>
      </c>
      <c r="N6049" s="4">
        <f>AND(Sales[[#This Row],[date]]&lt;=LY_YTDMax,Sales[[#This Row],[date]]&gt;=LY_YTDMin)*Sales[[#This Row],[sales]]</f>
        <v>0</v>
      </c>
      <c r="O6049" s="4">
        <f>AND(Sales[[#This Row],[date]]&gt;=YoY_Min,Sales[[#This Row],[date]]&lt;=TY_YTDMax)*(Sales[[#This Row],[sales]]/Sales[[#This Row],[sqft]])</f>
        <v>0.22849644087403598</v>
      </c>
      <c r="P6049" s="4">
        <f>SUMIF(Sales[RegionStoretype],Sales[[#This Row],[RegionStoretype]],Sales[YoY_SSF])/Sales[[#This Row],[Region_TypeCount]]</f>
        <v>44.537621913239086</v>
      </c>
    </row>
    <row r="6050" spans="1:16" x14ac:dyDescent="0.25">
      <c r="A6050" s="1">
        <v>43161</v>
      </c>
      <c r="B6050">
        <v>1</v>
      </c>
      <c r="C6050">
        <v>6</v>
      </c>
      <c r="D6050">
        <v>26710.057300000004</v>
      </c>
      <c r="E6050">
        <f>INDEX(Stores[region],MATCH(Sales[[#This Row],[store_no]],Stores[store_no],0))</f>
        <v>1</v>
      </c>
      <c r="F6050" t="str">
        <f>INDEX(Stores[storetype],MATCH(Sales[[#This Row],[store_no]],Stores[store_no],0))</f>
        <v>A</v>
      </c>
      <c r="G6050" t="str">
        <f>INDEX(Stores[location_city],MATCH(Sales[[#This Row],[store_no]],Stores[store_no],0))</f>
        <v>Ann Arbor</v>
      </c>
      <c r="H6050" t="str">
        <f>INDEX(Stores[location_state],MATCH(Sales[[#This Row],[store_no]],Stores[store_no],0))</f>
        <v>Michigan</v>
      </c>
      <c r="I6050">
        <f>INDEX(Stores[sqft],MATCH(Sales[[#This Row],[store_no]],Stores[store_no],0))</f>
        <v>100600</v>
      </c>
      <c r="J6050" s="4" t="str">
        <f>INDEX(Departments[dept_name],MATCH(Sales[[#This Row],[dept_no]],Departments[dept_no],0))</f>
        <v>Computers</v>
      </c>
      <c r="K6050" s="4" t="str">
        <f>CONCATENATE(Sales[[#This Row],[region]],Sales[[#This Row],[storetype]])</f>
        <v>1A</v>
      </c>
      <c r="L6050" s="4">
        <f>INDEX(RegionStoreCount[Store Count],MATCH(Sales[[#This Row],[RegionStoretype]],RegionStoreCount[Region/Type],0))</f>
        <v>5</v>
      </c>
      <c r="M6050" s="4">
        <f>AND(Sales[[#This Row],[date]]&lt;=TY_YTDMax,Sales[[#This Row],[date]]&gt;=TY_YTDMin)*Sales[[#This Row],[sales]]</f>
        <v>26710.057300000004</v>
      </c>
      <c r="N6050" s="4">
        <f>AND(Sales[[#This Row],[date]]&lt;=LY_YTDMax,Sales[[#This Row],[date]]&gt;=LY_YTDMin)*Sales[[#This Row],[sales]]</f>
        <v>0</v>
      </c>
      <c r="O6050" s="4">
        <f>AND(Sales[[#This Row],[date]]&gt;=YoY_Min,Sales[[#This Row],[date]]&lt;=TY_YTDMax)*(Sales[[#This Row],[sales]]/Sales[[#This Row],[sqft]])</f>
        <v>0.26550752783300202</v>
      </c>
      <c r="P6050" s="4">
        <f>SUMIF(Sales[RegionStoretype],Sales[[#This Row],[RegionStoretype]],Sales[YoY_SSF])/Sales[[#This Row],[Region_TypeCount]]</f>
        <v>59.469551530910678</v>
      </c>
    </row>
    <row r="6051" spans="1:16" x14ac:dyDescent="0.25">
      <c r="A6051" s="1">
        <v>43161</v>
      </c>
      <c r="B6051">
        <v>2</v>
      </c>
      <c r="C6051">
        <v>2</v>
      </c>
      <c r="D6051">
        <v>96258.440199999983</v>
      </c>
      <c r="E6051">
        <f>INDEX(Stores[region],MATCH(Sales[[#This Row],[store_no]],Stores[store_no],0))</f>
        <v>3</v>
      </c>
      <c r="F6051" t="str">
        <f>INDEX(Stores[storetype],MATCH(Sales[[#This Row],[store_no]],Stores[store_no],0))</f>
        <v>A</v>
      </c>
      <c r="G6051" t="str">
        <f>INDEX(Stores[location_city],MATCH(Sales[[#This Row],[store_no]],Stores[store_no],0))</f>
        <v>Minneapolis</v>
      </c>
      <c r="H6051" t="str">
        <f>INDEX(Stores[location_state],MATCH(Sales[[#This Row],[store_no]],Stores[store_no],0))</f>
        <v>Minnesota</v>
      </c>
      <c r="I6051">
        <f>INDEX(Stores[sqft],MATCH(Sales[[#This Row],[store_no]],Stores[store_no],0))</f>
        <v>210400</v>
      </c>
      <c r="J6051" s="4" t="str">
        <f>INDEX(Departments[dept_name],MATCH(Sales[[#This Row],[dept_no]],Departments[dept_no],0))</f>
        <v>Baby</v>
      </c>
      <c r="K6051" s="4" t="str">
        <f>CONCATENATE(Sales[[#This Row],[region]],Sales[[#This Row],[storetype]])</f>
        <v>3A</v>
      </c>
      <c r="L6051" s="4">
        <f>INDEX(RegionStoreCount[Store Count],MATCH(Sales[[#This Row],[RegionStoretype]],RegionStoreCount[Region/Type],0))</f>
        <v>9</v>
      </c>
      <c r="M6051" s="4">
        <f>AND(Sales[[#This Row],[date]]&lt;=TY_YTDMax,Sales[[#This Row],[date]]&gt;=TY_YTDMin)*Sales[[#This Row],[sales]]</f>
        <v>96258.440199999983</v>
      </c>
      <c r="N6051" s="4">
        <f>AND(Sales[[#This Row],[date]]&lt;=LY_YTDMax,Sales[[#This Row],[date]]&gt;=LY_YTDMin)*Sales[[#This Row],[sales]]</f>
        <v>0</v>
      </c>
      <c r="O6051" s="4">
        <f>AND(Sales[[#This Row],[date]]&gt;=YoY_Min,Sales[[#This Row],[date]]&lt;=TY_YTDMax)*(Sales[[#This Row],[sales]]/Sales[[#This Row],[sqft]])</f>
        <v>0.45750209220532312</v>
      </c>
      <c r="P6051" s="4">
        <f>SUMIF(Sales[RegionStoretype],Sales[[#This Row],[RegionStoretype]],Sales[YoY_SSF])/Sales[[#This Row],[Region_TypeCount]]</f>
        <v>53.603836561720975</v>
      </c>
    </row>
    <row r="6052" spans="1:16" x14ac:dyDescent="0.25">
      <c r="A6052" s="1">
        <v>43161</v>
      </c>
      <c r="B6052">
        <v>2</v>
      </c>
      <c r="C6052">
        <v>5</v>
      </c>
      <c r="D6052">
        <v>343195.95050000004</v>
      </c>
      <c r="E6052">
        <f>INDEX(Stores[region],MATCH(Sales[[#This Row],[store_no]],Stores[store_no],0))</f>
        <v>3</v>
      </c>
      <c r="F6052" t="str">
        <f>INDEX(Stores[storetype],MATCH(Sales[[#This Row],[store_no]],Stores[store_no],0))</f>
        <v>A</v>
      </c>
      <c r="G6052" t="str">
        <f>INDEX(Stores[location_city],MATCH(Sales[[#This Row],[store_no]],Stores[store_no],0))</f>
        <v>Minneapolis</v>
      </c>
      <c r="H6052" t="str">
        <f>INDEX(Stores[location_state],MATCH(Sales[[#This Row],[store_no]],Stores[store_no],0))</f>
        <v>Minnesota</v>
      </c>
      <c r="I6052">
        <f>INDEX(Stores[sqft],MATCH(Sales[[#This Row],[store_no]],Stores[store_no],0))</f>
        <v>210400</v>
      </c>
      <c r="J6052" s="4" t="str">
        <f>INDEX(Departments[dept_name],MATCH(Sales[[#This Row],[dept_no]],Departments[dept_no],0))</f>
        <v>Clothing</v>
      </c>
      <c r="K6052" s="4" t="str">
        <f>CONCATENATE(Sales[[#This Row],[region]],Sales[[#This Row],[storetype]])</f>
        <v>3A</v>
      </c>
      <c r="L6052" s="4">
        <f>INDEX(RegionStoreCount[Store Count],MATCH(Sales[[#This Row],[RegionStoretype]],RegionStoreCount[Region/Type],0))</f>
        <v>9</v>
      </c>
      <c r="M6052" s="4">
        <f>AND(Sales[[#This Row],[date]]&lt;=TY_YTDMax,Sales[[#This Row],[date]]&gt;=TY_YTDMin)*Sales[[#This Row],[sales]]</f>
        <v>343195.95050000004</v>
      </c>
      <c r="N6052" s="4">
        <f>AND(Sales[[#This Row],[date]]&lt;=LY_YTDMax,Sales[[#This Row],[date]]&gt;=LY_YTDMin)*Sales[[#This Row],[sales]]</f>
        <v>0</v>
      </c>
      <c r="O6052" s="4">
        <f>AND(Sales[[#This Row],[date]]&gt;=YoY_Min,Sales[[#This Row],[date]]&lt;=TY_YTDMax)*(Sales[[#This Row],[sales]]/Sales[[#This Row],[sqft]])</f>
        <v>1.6311594605513309</v>
      </c>
      <c r="P6052" s="4">
        <f>SUMIF(Sales[RegionStoretype],Sales[[#This Row],[RegionStoretype]],Sales[YoY_SSF])/Sales[[#This Row],[Region_TypeCount]]</f>
        <v>53.603836561720975</v>
      </c>
    </row>
    <row r="6053" spans="1:16" x14ac:dyDescent="0.25">
      <c r="A6053" s="1">
        <v>43161</v>
      </c>
      <c r="B6053">
        <v>2</v>
      </c>
      <c r="C6053">
        <v>9</v>
      </c>
      <c r="D6053">
        <v>16617.565399999999</v>
      </c>
      <c r="E6053">
        <f>INDEX(Stores[region],MATCH(Sales[[#This Row],[store_no]],Stores[store_no],0))</f>
        <v>3</v>
      </c>
      <c r="F6053" t="str">
        <f>INDEX(Stores[storetype],MATCH(Sales[[#This Row],[store_no]],Stores[store_no],0))</f>
        <v>A</v>
      </c>
      <c r="G6053" t="str">
        <f>INDEX(Stores[location_city],MATCH(Sales[[#This Row],[store_no]],Stores[store_no],0))</f>
        <v>Minneapolis</v>
      </c>
      <c r="H6053" t="str">
        <f>INDEX(Stores[location_state],MATCH(Sales[[#This Row],[store_no]],Stores[store_no],0))</f>
        <v>Minnesota</v>
      </c>
      <c r="I6053">
        <f>INDEX(Stores[sqft],MATCH(Sales[[#This Row],[store_no]],Stores[store_no],0))</f>
        <v>210400</v>
      </c>
      <c r="J6053" s="4" t="str">
        <f>INDEX(Departments[dept_name],MATCH(Sales[[#This Row],[dept_no]],Departments[dept_no],0))</f>
        <v>Garden</v>
      </c>
      <c r="K6053" s="4" t="str">
        <f>CONCATENATE(Sales[[#This Row],[region]],Sales[[#This Row],[storetype]])</f>
        <v>3A</v>
      </c>
      <c r="L6053" s="4">
        <f>INDEX(RegionStoreCount[Store Count],MATCH(Sales[[#This Row],[RegionStoretype]],RegionStoreCount[Region/Type],0))</f>
        <v>9</v>
      </c>
      <c r="M6053" s="4">
        <f>AND(Sales[[#This Row],[date]]&lt;=TY_YTDMax,Sales[[#This Row],[date]]&gt;=TY_YTDMin)*Sales[[#This Row],[sales]]</f>
        <v>16617.565399999999</v>
      </c>
      <c r="N6053" s="4">
        <f>AND(Sales[[#This Row],[date]]&lt;=LY_YTDMax,Sales[[#This Row],[date]]&gt;=LY_YTDMin)*Sales[[#This Row],[sales]]</f>
        <v>0</v>
      </c>
      <c r="O6053" s="4">
        <f>AND(Sales[[#This Row],[date]]&gt;=YoY_Min,Sales[[#This Row],[date]]&lt;=TY_YTDMax)*(Sales[[#This Row],[sales]]/Sales[[#This Row],[sqft]])</f>
        <v>7.8980824144486692E-2</v>
      </c>
      <c r="P6053" s="4">
        <f>SUMIF(Sales[RegionStoretype],Sales[[#This Row],[RegionStoretype]],Sales[YoY_SSF])/Sales[[#This Row],[Region_TypeCount]]</f>
        <v>53.603836561720975</v>
      </c>
    </row>
    <row r="6054" spans="1:16" x14ac:dyDescent="0.25">
      <c r="A6054" s="1">
        <v>43161</v>
      </c>
      <c r="B6054">
        <v>2</v>
      </c>
      <c r="C6054">
        <v>16</v>
      </c>
      <c r="D6054">
        <v>58076.043299999998</v>
      </c>
      <c r="E6054">
        <f>INDEX(Stores[region],MATCH(Sales[[#This Row],[store_no]],Stores[store_no],0))</f>
        <v>3</v>
      </c>
      <c r="F6054" t="str">
        <f>INDEX(Stores[storetype],MATCH(Sales[[#This Row],[store_no]],Stores[store_no],0))</f>
        <v>A</v>
      </c>
      <c r="G6054" t="str">
        <f>INDEX(Stores[location_city],MATCH(Sales[[#This Row],[store_no]],Stores[store_no],0))</f>
        <v>Minneapolis</v>
      </c>
      <c r="H6054" t="str">
        <f>INDEX(Stores[location_state],MATCH(Sales[[#This Row],[store_no]],Stores[store_no],0))</f>
        <v>Minnesota</v>
      </c>
      <c r="I6054">
        <f>INDEX(Stores[sqft],MATCH(Sales[[#This Row],[store_no]],Stores[store_no],0))</f>
        <v>210400</v>
      </c>
      <c r="J6054" s="4" t="str">
        <f>INDEX(Departments[dept_name],MATCH(Sales[[#This Row],[dept_no]],Departments[dept_no],0))</f>
        <v>Outdoors</v>
      </c>
      <c r="K6054" s="4" t="str">
        <f>CONCATENATE(Sales[[#This Row],[region]],Sales[[#This Row],[storetype]])</f>
        <v>3A</v>
      </c>
      <c r="L6054" s="4">
        <f>INDEX(RegionStoreCount[Store Count],MATCH(Sales[[#This Row],[RegionStoretype]],RegionStoreCount[Region/Type],0))</f>
        <v>9</v>
      </c>
      <c r="M6054" s="4">
        <f>AND(Sales[[#This Row],[date]]&lt;=TY_YTDMax,Sales[[#This Row],[date]]&gt;=TY_YTDMin)*Sales[[#This Row],[sales]]</f>
        <v>58076.043299999998</v>
      </c>
      <c r="N6054" s="4">
        <f>AND(Sales[[#This Row],[date]]&lt;=LY_YTDMax,Sales[[#This Row],[date]]&gt;=LY_YTDMin)*Sales[[#This Row],[sales]]</f>
        <v>0</v>
      </c>
      <c r="O6054" s="4">
        <f>AND(Sales[[#This Row],[date]]&gt;=YoY_Min,Sales[[#This Row],[date]]&lt;=TY_YTDMax)*(Sales[[#This Row],[sales]]/Sales[[#This Row],[sqft]])</f>
        <v>0.27602682176806081</v>
      </c>
      <c r="P6054" s="4">
        <f>SUMIF(Sales[RegionStoretype],Sales[[#This Row],[RegionStoretype]],Sales[YoY_SSF])/Sales[[#This Row],[Region_TypeCount]]</f>
        <v>53.603836561720975</v>
      </c>
    </row>
    <row r="6055" spans="1:16" x14ac:dyDescent="0.25">
      <c r="A6055" s="1">
        <v>43161</v>
      </c>
      <c r="B6055">
        <v>3</v>
      </c>
      <c r="C6055">
        <v>11</v>
      </c>
      <c r="D6055">
        <v>88136.797600000005</v>
      </c>
      <c r="E6055">
        <f>INDEX(Stores[region],MATCH(Sales[[#This Row],[store_no]],Stores[store_no],0))</f>
        <v>1</v>
      </c>
      <c r="F6055" t="str">
        <f>INDEX(Stores[storetype],MATCH(Sales[[#This Row],[store_no]],Stores[store_no],0))</f>
        <v>B</v>
      </c>
      <c r="G6055" t="str">
        <f>INDEX(Stores[location_city],MATCH(Sales[[#This Row],[store_no]],Stores[store_no],0))</f>
        <v>Detroit</v>
      </c>
      <c r="H6055" t="str">
        <f>INDEX(Stores[location_state],MATCH(Sales[[#This Row],[store_no]],Stores[store_no],0))</f>
        <v>Michigan</v>
      </c>
      <c r="I6055">
        <f>INDEX(Stores[sqft],MATCH(Sales[[#This Row],[store_no]],Stores[store_no],0))</f>
        <v>114500</v>
      </c>
      <c r="J6055" s="4" t="str">
        <f>INDEX(Departments[dept_name],MATCH(Sales[[#This Row],[dept_no]],Departments[dept_no],0))</f>
        <v>Home</v>
      </c>
      <c r="K6055" s="4" t="str">
        <f>CONCATENATE(Sales[[#This Row],[region]],Sales[[#This Row],[storetype]])</f>
        <v>1B</v>
      </c>
      <c r="L6055" s="4">
        <f>INDEX(RegionStoreCount[Store Count],MATCH(Sales[[#This Row],[RegionStoretype]],RegionStoreCount[Region/Type],0))</f>
        <v>5</v>
      </c>
      <c r="M6055" s="4">
        <f>AND(Sales[[#This Row],[date]]&lt;=TY_YTDMax,Sales[[#This Row],[date]]&gt;=TY_YTDMin)*Sales[[#This Row],[sales]]</f>
        <v>88136.797600000005</v>
      </c>
      <c r="N6055" s="4">
        <f>AND(Sales[[#This Row],[date]]&lt;=LY_YTDMax,Sales[[#This Row],[date]]&gt;=LY_YTDMin)*Sales[[#This Row],[sales]]</f>
        <v>0</v>
      </c>
      <c r="O6055" s="4">
        <f>AND(Sales[[#This Row],[date]]&gt;=YoY_Min,Sales[[#This Row],[date]]&lt;=TY_YTDMax)*(Sales[[#This Row],[sales]]/Sales[[#This Row],[sqft]])</f>
        <v>0.76975369082969436</v>
      </c>
      <c r="P6055" s="4">
        <f>SUMIF(Sales[RegionStoretype],Sales[[#This Row],[RegionStoretype]],Sales[YoY_SSF])/Sales[[#This Row],[Region_TypeCount]]</f>
        <v>68.518982968140051</v>
      </c>
    </row>
    <row r="6056" spans="1:16" x14ac:dyDescent="0.25">
      <c r="A6056" s="1">
        <v>43161</v>
      </c>
      <c r="B6056">
        <v>3</v>
      </c>
      <c r="C6056">
        <v>14</v>
      </c>
      <c r="D6056">
        <v>76216.473899999997</v>
      </c>
      <c r="E6056">
        <f>INDEX(Stores[region],MATCH(Sales[[#This Row],[store_no]],Stores[store_no],0))</f>
        <v>1</v>
      </c>
      <c r="F6056" t="str">
        <f>INDEX(Stores[storetype],MATCH(Sales[[#This Row],[store_no]],Stores[store_no],0))</f>
        <v>B</v>
      </c>
      <c r="G6056" t="str">
        <f>INDEX(Stores[location_city],MATCH(Sales[[#This Row],[store_no]],Stores[store_no],0))</f>
        <v>Detroit</v>
      </c>
      <c r="H6056" t="str">
        <f>INDEX(Stores[location_state],MATCH(Sales[[#This Row],[store_no]],Stores[store_no],0))</f>
        <v>Michigan</v>
      </c>
      <c r="I6056">
        <f>INDEX(Stores[sqft],MATCH(Sales[[#This Row],[store_no]],Stores[store_no],0))</f>
        <v>114500</v>
      </c>
      <c r="J6056" s="4" t="str">
        <f>INDEX(Departments[dept_name],MATCH(Sales[[#This Row],[dept_no]],Departments[dept_no],0))</f>
        <v>Movies</v>
      </c>
      <c r="K6056" s="4" t="str">
        <f>CONCATENATE(Sales[[#This Row],[region]],Sales[[#This Row],[storetype]])</f>
        <v>1B</v>
      </c>
      <c r="L6056" s="4">
        <f>INDEX(RegionStoreCount[Store Count],MATCH(Sales[[#This Row],[RegionStoretype]],RegionStoreCount[Region/Type],0))</f>
        <v>5</v>
      </c>
      <c r="M6056" s="4">
        <f>AND(Sales[[#This Row],[date]]&lt;=TY_YTDMax,Sales[[#This Row],[date]]&gt;=TY_YTDMin)*Sales[[#This Row],[sales]]</f>
        <v>76216.473899999997</v>
      </c>
      <c r="N6056" s="4">
        <f>AND(Sales[[#This Row],[date]]&lt;=LY_YTDMax,Sales[[#This Row],[date]]&gt;=LY_YTDMin)*Sales[[#This Row],[sales]]</f>
        <v>0</v>
      </c>
      <c r="O6056" s="4">
        <f>AND(Sales[[#This Row],[date]]&gt;=YoY_Min,Sales[[#This Row],[date]]&lt;=TY_YTDMax)*(Sales[[#This Row],[sales]]/Sales[[#This Row],[sqft]])</f>
        <v>0.66564606026200868</v>
      </c>
      <c r="P6056" s="4">
        <f>SUMIF(Sales[RegionStoretype],Sales[[#This Row],[RegionStoretype]],Sales[YoY_SSF])/Sales[[#This Row],[Region_TypeCount]]</f>
        <v>68.518982968140051</v>
      </c>
    </row>
    <row r="6057" spans="1:16" x14ac:dyDescent="0.25">
      <c r="A6057" s="1">
        <v>43161</v>
      </c>
      <c r="B6057">
        <v>4</v>
      </c>
      <c r="C6057">
        <v>5</v>
      </c>
      <c r="D6057">
        <v>55033.7549</v>
      </c>
      <c r="E6057">
        <f>INDEX(Stores[region],MATCH(Sales[[#This Row],[store_no]],Stores[store_no],0))</f>
        <v>1</v>
      </c>
      <c r="F6057" t="str">
        <f>INDEX(Stores[storetype],MATCH(Sales[[#This Row],[store_no]],Stores[store_no],0))</f>
        <v>A</v>
      </c>
      <c r="G6057" t="str">
        <f>INDEX(Stores[location_city],MATCH(Sales[[#This Row],[store_no]],Stores[store_no],0))</f>
        <v>Cincinnati</v>
      </c>
      <c r="H6057" t="str">
        <f>INDEX(Stores[location_state],MATCH(Sales[[#This Row],[store_no]],Stores[store_no],0))</f>
        <v>Ohio</v>
      </c>
      <c r="I6057">
        <f>INDEX(Stores[sqft],MATCH(Sales[[#This Row],[store_no]],Stores[store_no],0))</f>
        <v>127800</v>
      </c>
      <c r="J6057" s="4" t="str">
        <f>INDEX(Departments[dept_name],MATCH(Sales[[#This Row],[dept_no]],Departments[dept_no],0))</f>
        <v>Clothing</v>
      </c>
      <c r="K6057" s="4" t="str">
        <f>CONCATENATE(Sales[[#This Row],[region]],Sales[[#This Row],[storetype]])</f>
        <v>1A</v>
      </c>
      <c r="L6057" s="4">
        <f>INDEX(RegionStoreCount[Store Count],MATCH(Sales[[#This Row],[RegionStoretype]],RegionStoreCount[Region/Type],0))</f>
        <v>5</v>
      </c>
      <c r="M6057" s="4">
        <f>AND(Sales[[#This Row],[date]]&lt;=TY_YTDMax,Sales[[#This Row],[date]]&gt;=TY_YTDMin)*Sales[[#This Row],[sales]]</f>
        <v>55033.7549</v>
      </c>
      <c r="N6057" s="4">
        <f>AND(Sales[[#This Row],[date]]&lt;=LY_YTDMax,Sales[[#This Row],[date]]&gt;=LY_YTDMin)*Sales[[#This Row],[sales]]</f>
        <v>0</v>
      </c>
      <c r="O6057" s="4">
        <f>AND(Sales[[#This Row],[date]]&gt;=YoY_Min,Sales[[#This Row],[date]]&lt;=TY_YTDMax)*(Sales[[#This Row],[sales]]/Sales[[#This Row],[sqft]])</f>
        <v>0.43062406025039124</v>
      </c>
      <c r="P6057" s="4">
        <f>SUMIF(Sales[RegionStoretype],Sales[[#This Row],[RegionStoretype]],Sales[YoY_SSF])/Sales[[#This Row],[Region_TypeCount]]</f>
        <v>59.469551530910678</v>
      </c>
    </row>
    <row r="6058" spans="1:16" x14ac:dyDescent="0.25">
      <c r="A6058" s="1">
        <v>43161</v>
      </c>
      <c r="B6058">
        <v>4</v>
      </c>
      <c r="C6058">
        <v>7</v>
      </c>
      <c r="D6058">
        <v>66612.2503</v>
      </c>
      <c r="E6058">
        <f>INDEX(Stores[region],MATCH(Sales[[#This Row],[store_no]],Stores[store_no],0))</f>
        <v>1</v>
      </c>
      <c r="F6058" t="str">
        <f>INDEX(Stores[storetype],MATCH(Sales[[#This Row],[store_no]],Stores[store_no],0))</f>
        <v>A</v>
      </c>
      <c r="G6058" t="str">
        <f>INDEX(Stores[location_city],MATCH(Sales[[#This Row],[store_no]],Stores[store_no],0))</f>
        <v>Cincinnati</v>
      </c>
      <c r="H6058" t="str">
        <f>INDEX(Stores[location_state],MATCH(Sales[[#This Row],[store_no]],Stores[store_no],0))</f>
        <v>Ohio</v>
      </c>
      <c r="I6058">
        <f>INDEX(Stores[sqft],MATCH(Sales[[#This Row],[store_no]],Stores[store_no],0))</f>
        <v>127800</v>
      </c>
      <c r="J6058" s="4" t="str">
        <f>INDEX(Departments[dept_name],MATCH(Sales[[#This Row],[dept_no]],Departments[dept_no],0))</f>
        <v>Electronics</v>
      </c>
      <c r="K6058" s="4" t="str">
        <f>CONCATENATE(Sales[[#This Row],[region]],Sales[[#This Row],[storetype]])</f>
        <v>1A</v>
      </c>
      <c r="L6058" s="4">
        <f>INDEX(RegionStoreCount[Store Count],MATCH(Sales[[#This Row],[RegionStoretype]],RegionStoreCount[Region/Type],0))</f>
        <v>5</v>
      </c>
      <c r="M6058" s="4">
        <f>AND(Sales[[#This Row],[date]]&lt;=TY_YTDMax,Sales[[#This Row],[date]]&gt;=TY_YTDMin)*Sales[[#This Row],[sales]]</f>
        <v>66612.2503</v>
      </c>
      <c r="N6058" s="4">
        <f>AND(Sales[[#This Row],[date]]&lt;=LY_YTDMax,Sales[[#This Row],[date]]&gt;=LY_YTDMin)*Sales[[#This Row],[sales]]</f>
        <v>0</v>
      </c>
      <c r="O6058" s="4">
        <f>AND(Sales[[#This Row],[date]]&gt;=YoY_Min,Sales[[#This Row],[date]]&lt;=TY_YTDMax)*(Sales[[#This Row],[sales]]/Sales[[#This Row],[sqft]])</f>
        <v>0.52122261580594675</v>
      </c>
      <c r="P6058" s="4">
        <f>SUMIF(Sales[RegionStoretype],Sales[[#This Row],[RegionStoretype]],Sales[YoY_SSF])/Sales[[#This Row],[Region_TypeCount]]</f>
        <v>59.469551530910678</v>
      </c>
    </row>
    <row r="6059" spans="1:16" x14ac:dyDescent="0.25">
      <c r="A6059" s="1">
        <v>43161</v>
      </c>
      <c r="B6059">
        <v>4</v>
      </c>
      <c r="C6059">
        <v>20</v>
      </c>
      <c r="D6059">
        <v>319546.0564</v>
      </c>
      <c r="E6059">
        <f>INDEX(Stores[region],MATCH(Sales[[#This Row],[store_no]],Stores[store_no],0))</f>
        <v>1</v>
      </c>
      <c r="F6059" t="str">
        <f>INDEX(Stores[storetype],MATCH(Sales[[#This Row],[store_no]],Stores[store_no],0))</f>
        <v>A</v>
      </c>
      <c r="G6059" t="str">
        <f>INDEX(Stores[location_city],MATCH(Sales[[#This Row],[store_no]],Stores[store_no],0))</f>
        <v>Cincinnati</v>
      </c>
      <c r="H6059" t="str">
        <f>INDEX(Stores[location_state],MATCH(Sales[[#This Row],[store_no]],Stores[store_no],0))</f>
        <v>Ohio</v>
      </c>
      <c r="I6059">
        <f>INDEX(Stores[sqft],MATCH(Sales[[#This Row],[store_no]],Stores[store_no],0))</f>
        <v>127800</v>
      </c>
      <c r="J6059" s="4" t="str">
        <f>INDEX(Departments[dept_name],MATCH(Sales[[#This Row],[dept_no]],Departments[dept_no],0))</f>
        <v>Toys</v>
      </c>
      <c r="K6059" s="4" t="str">
        <f>CONCATENATE(Sales[[#This Row],[region]],Sales[[#This Row],[storetype]])</f>
        <v>1A</v>
      </c>
      <c r="L6059" s="4">
        <f>INDEX(RegionStoreCount[Store Count],MATCH(Sales[[#This Row],[RegionStoretype]],RegionStoreCount[Region/Type],0))</f>
        <v>5</v>
      </c>
      <c r="M6059" s="4">
        <f>AND(Sales[[#This Row],[date]]&lt;=TY_YTDMax,Sales[[#This Row],[date]]&gt;=TY_YTDMin)*Sales[[#This Row],[sales]]</f>
        <v>319546.0564</v>
      </c>
      <c r="N6059" s="4">
        <f>AND(Sales[[#This Row],[date]]&lt;=LY_YTDMax,Sales[[#This Row],[date]]&gt;=LY_YTDMin)*Sales[[#This Row],[sales]]</f>
        <v>0</v>
      </c>
      <c r="O6059" s="4">
        <f>AND(Sales[[#This Row],[date]]&gt;=YoY_Min,Sales[[#This Row],[date]]&lt;=TY_YTDMax)*(Sales[[#This Row],[sales]]/Sales[[#This Row],[sqft]])</f>
        <v>2.5003603787167448</v>
      </c>
      <c r="P6059" s="4">
        <f>SUMIF(Sales[RegionStoretype],Sales[[#This Row],[RegionStoretype]],Sales[YoY_SSF])/Sales[[#This Row],[Region_TypeCount]]</f>
        <v>59.469551530910678</v>
      </c>
    </row>
    <row r="6060" spans="1:16" x14ac:dyDescent="0.25">
      <c r="A6060" s="1">
        <v>43161</v>
      </c>
      <c r="B6060">
        <v>5</v>
      </c>
      <c r="C6060">
        <v>6</v>
      </c>
      <c r="D6060">
        <v>32646.381300000001</v>
      </c>
      <c r="E6060">
        <f>INDEX(Stores[region],MATCH(Sales[[#This Row],[store_no]],Stores[store_no],0))</f>
        <v>1</v>
      </c>
      <c r="F6060" t="str">
        <f>INDEX(Stores[storetype],MATCH(Sales[[#This Row],[store_no]],Stores[store_no],0))</f>
        <v>B</v>
      </c>
      <c r="G6060" t="str">
        <f>INDEX(Stores[location_city],MATCH(Sales[[#This Row],[store_no]],Stores[store_no],0))</f>
        <v>Bloomington</v>
      </c>
      <c r="H6060" t="str">
        <f>INDEX(Stores[location_state],MATCH(Sales[[#This Row],[store_no]],Stores[store_no],0))</f>
        <v>Indiana</v>
      </c>
      <c r="I6060">
        <f>INDEX(Stores[sqft],MATCH(Sales[[#This Row],[store_no]],Stores[store_no],0))</f>
        <v>114500</v>
      </c>
      <c r="J6060" s="4" t="str">
        <f>INDEX(Departments[dept_name],MATCH(Sales[[#This Row],[dept_no]],Departments[dept_no],0))</f>
        <v>Computers</v>
      </c>
      <c r="K6060" s="4" t="str">
        <f>CONCATENATE(Sales[[#This Row],[region]],Sales[[#This Row],[storetype]])</f>
        <v>1B</v>
      </c>
      <c r="L6060" s="4">
        <f>INDEX(RegionStoreCount[Store Count],MATCH(Sales[[#This Row],[RegionStoretype]],RegionStoreCount[Region/Type],0))</f>
        <v>5</v>
      </c>
      <c r="M6060" s="4">
        <f>AND(Sales[[#This Row],[date]]&lt;=TY_YTDMax,Sales[[#This Row],[date]]&gt;=TY_YTDMin)*Sales[[#This Row],[sales]]</f>
        <v>32646.381300000001</v>
      </c>
      <c r="N6060" s="4">
        <f>AND(Sales[[#This Row],[date]]&lt;=LY_YTDMax,Sales[[#This Row],[date]]&gt;=LY_YTDMin)*Sales[[#This Row],[sales]]</f>
        <v>0</v>
      </c>
      <c r="O6060" s="4">
        <f>AND(Sales[[#This Row],[date]]&gt;=YoY_Min,Sales[[#This Row],[date]]&lt;=TY_YTDMax)*(Sales[[#This Row],[sales]]/Sales[[#This Row],[sqft]])</f>
        <v>0.28512123406113538</v>
      </c>
      <c r="P6060" s="4">
        <f>SUMIF(Sales[RegionStoretype],Sales[[#This Row],[RegionStoretype]],Sales[YoY_SSF])/Sales[[#This Row],[Region_TypeCount]]</f>
        <v>68.518982968140051</v>
      </c>
    </row>
    <row r="6061" spans="1:16" x14ac:dyDescent="0.25">
      <c r="A6061" s="1">
        <v>43161</v>
      </c>
      <c r="B6061">
        <v>5</v>
      </c>
      <c r="C6061">
        <v>8</v>
      </c>
      <c r="D6061">
        <v>32446.6803</v>
      </c>
      <c r="E6061">
        <f>INDEX(Stores[region],MATCH(Sales[[#This Row],[store_no]],Stores[store_no],0))</f>
        <v>1</v>
      </c>
      <c r="F6061" t="str">
        <f>INDEX(Stores[storetype],MATCH(Sales[[#This Row],[store_no]],Stores[store_no],0))</f>
        <v>B</v>
      </c>
      <c r="G6061" t="str">
        <f>INDEX(Stores[location_city],MATCH(Sales[[#This Row],[store_no]],Stores[store_no],0))</f>
        <v>Bloomington</v>
      </c>
      <c r="H6061" t="str">
        <f>INDEX(Stores[location_state],MATCH(Sales[[#This Row],[store_no]],Stores[store_no],0))</f>
        <v>Indiana</v>
      </c>
      <c r="I6061">
        <f>INDEX(Stores[sqft],MATCH(Sales[[#This Row],[store_no]],Stores[store_no],0))</f>
        <v>114500</v>
      </c>
      <c r="J6061" s="4" t="str">
        <f>INDEX(Departments[dept_name],MATCH(Sales[[#This Row],[dept_no]],Departments[dept_no],0))</f>
        <v>Games</v>
      </c>
      <c r="K6061" s="4" t="str">
        <f>CONCATENATE(Sales[[#This Row],[region]],Sales[[#This Row],[storetype]])</f>
        <v>1B</v>
      </c>
      <c r="L6061" s="4">
        <f>INDEX(RegionStoreCount[Store Count],MATCH(Sales[[#This Row],[RegionStoretype]],RegionStoreCount[Region/Type],0))</f>
        <v>5</v>
      </c>
      <c r="M6061" s="4">
        <f>AND(Sales[[#This Row],[date]]&lt;=TY_YTDMax,Sales[[#This Row],[date]]&gt;=TY_YTDMin)*Sales[[#This Row],[sales]]</f>
        <v>32446.6803</v>
      </c>
      <c r="N6061" s="4">
        <f>AND(Sales[[#This Row],[date]]&lt;=LY_YTDMax,Sales[[#This Row],[date]]&gt;=LY_YTDMin)*Sales[[#This Row],[sales]]</f>
        <v>0</v>
      </c>
      <c r="O6061" s="4">
        <f>AND(Sales[[#This Row],[date]]&gt;=YoY_Min,Sales[[#This Row],[date]]&lt;=TY_YTDMax)*(Sales[[#This Row],[sales]]/Sales[[#This Row],[sqft]])</f>
        <v>0.28337712052401748</v>
      </c>
      <c r="P6061" s="4">
        <f>SUMIF(Sales[RegionStoretype],Sales[[#This Row],[RegionStoretype]],Sales[YoY_SSF])/Sales[[#This Row],[Region_TypeCount]]</f>
        <v>68.518982968140051</v>
      </c>
    </row>
    <row r="6062" spans="1:16" x14ac:dyDescent="0.25">
      <c r="A6062" s="1">
        <v>43161</v>
      </c>
      <c r="B6062">
        <v>5</v>
      </c>
      <c r="C6062">
        <v>18</v>
      </c>
      <c r="D6062">
        <v>22371.263199999998</v>
      </c>
      <c r="E6062">
        <f>INDEX(Stores[region],MATCH(Sales[[#This Row],[store_no]],Stores[store_no],0))</f>
        <v>1</v>
      </c>
      <c r="F6062" t="str">
        <f>INDEX(Stores[storetype],MATCH(Sales[[#This Row],[store_no]],Stores[store_no],0))</f>
        <v>B</v>
      </c>
      <c r="G6062" t="str">
        <f>INDEX(Stores[location_city],MATCH(Sales[[#This Row],[store_no]],Stores[store_no],0))</f>
        <v>Bloomington</v>
      </c>
      <c r="H6062" t="str">
        <f>INDEX(Stores[location_state],MATCH(Sales[[#This Row],[store_no]],Stores[store_no],0))</f>
        <v>Indiana</v>
      </c>
      <c r="I6062">
        <f>INDEX(Stores[sqft],MATCH(Sales[[#This Row],[store_no]],Stores[store_no],0))</f>
        <v>114500</v>
      </c>
      <c r="J6062" s="4" t="str">
        <f>INDEX(Departments[dept_name],MATCH(Sales[[#This Row],[dept_no]],Departments[dept_no],0))</f>
        <v>Sports</v>
      </c>
      <c r="K6062" s="4" t="str">
        <f>CONCATENATE(Sales[[#This Row],[region]],Sales[[#This Row],[storetype]])</f>
        <v>1B</v>
      </c>
      <c r="L6062" s="4">
        <f>INDEX(RegionStoreCount[Store Count],MATCH(Sales[[#This Row],[RegionStoretype]],RegionStoreCount[Region/Type],0))</f>
        <v>5</v>
      </c>
      <c r="M6062" s="4">
        <f>AND(Sales[[#This Row],[date]]&lt;=TY_YTDMax,Sales[[#This Row],[date]]&gt;=TY_YTDMin)*Sales[[#This Row],[sales]]</f>
        <v>22371.263199999998</v>
      </c>
      <c r="N6062" s="4">
        <f>AND(Sales[[#This Row],[date]]&lt;=LY_YTDMax,Sales[[#This Row],[date]]&gt;=LY_YTDMin)*Sales[[#This Row],[sales]]</f>
        <v>0</v>
      </c>
      <c r="O6062" s="4">
        <f>AND(Sales[[#This Row],[date]]&gt;=YoY_Min,Sales[[#This Row],[date]]&lt;=TY_YTDMax)*(Sales[[#This Row],[sales]]/Sales[[#This Row],[sqft]])</f>
        <v>0.19538221135371178</v>
      </c>
      <c r="P6062" s="4">
        <f>SUMIF(Sales[RegionStoretype],Sales[[#This Row],[RegionStoretype]],Sales[YoY_SSF])/Sales[[#This Row],[Region_TypeCount]]</f>
        <v>68.518982968140051</v>
      </c>
    </row>
    <row r="6063" spans="1:16" x14ac:dyDescent="0.25">
      <c r="A6063" s="1">
        <v>43161</v>
      </c>
      <c r="B6063">
        <v>6</v>
      </c>
      <c r="C6063">
        <v>1</v>
      </c>
      <c r="D6063">
        <v>29229.155500000001</v>
      </c>
      <c r="E6063">
        <f>INDEX(Stores[region],MATCH(Sales[[#This Row],[store_no]],Stores[store_no],0))</f>
        <v>3</v>
      </c>
      <c r="F6063" t="str">
        <f>INDEX(Stores[storetype],MATCH(Sales[[#This Row],[store_no]],Stores[store_no],0))</f>
        <v>A</v>
      </c>
      <c r="G6063" t="str">
        <f>INDEX(Stores[location_city],MATCH(Sales[[#This Row],[store_no]],Stores[store_no],0))</f>
        <v>Green Bay</v>
      </c>
      <c r="H6063" t="str">
        <f>INDEX(Stores[location_state],MATCH(Sales[[#This Row],[store_no]],Stores[store_no],0))</f>
        <v>Wisconsin</v>
      </c>
      <c r="I6063">
        <f>INDEX(Stores[sqft],MATCH(Sales[[#This Row],[store_no]],Stores[store_no],0))</f>
        <v>138800</v>
      </c>
      <c r="J6063" s="4" t="str">
        <f>INDEX(Departments[dept_name],MATCH(Sales[[#This Row],[dept_no]],Departments[dept_no],0))</f>
        <v>Automotive</v>
      </c>
      <c r="K6063" s="4" t="str">
        <f>CONCATENATE(Sales[[#This Row],[region]],Sales[[#This Row],[storetype]])</f>
        <v>3A</v>
      </c>
      <c r="L6063" s="4">
        <f>INDEX(RegionStoreCount[Store Count],MATCH(Sales[[#This Row],[RegionStoretype]],RegionStoreCount[Region/Type],0))</f>
        <v>9</v>
      </c>
      <c r="M6063" s="4">
        <f>AND(Sales[[#This Row],[date]]&lt;=TY_YTDMax,Sales[[#This Row],[date]]&gt;=TY_YTDMin)*Sales[[#This Row],[sales]]</f>
        <v>29229.155500000001</v>
      </c>
      <c r="N6063" s="4">
        <f>AND(Sales[[#This Row],[date]]&lt;=LY_YTDMax,Sales[[#This Row],[date]]&gt;=LY_YTDMin)*Sales[[#This Row],[sales]]</f>
        <v>0</v>
      </c>
      <c r="O6063" s="4">
        <f>AND(Sales[[#This Row],[date]]&gt;=YoY_Min,Sales[[#This Row],[date]]&lt;=TY_YTDMax)*(Sales[[#This Row],[sales]]/Sales[[#This Row],[sqft]])</f>
        <v>0.21058469380403458</v>
      </c>
      <c r="P6063" s="4">
        <f>SUMIF(Sales[RegionStoretype],Sales[[#This Row],[RegionStoretype]],Sales[YoY_SSF])/Sales[[#This Row],[Region_TypeCount]]</f>
        <v>53.603836561720975</v>
      </c>
    </row>
    <row r="6064" spans="1:16" x14ac:dyDescent="0.25">
      <c r="A6064" s="1">
        <v>43161</v>
      </c>
      <c r="B6064">
        <v>6</v>
      </c>
      <c r="C6064">
        <v>3</v>
      </c>
      <c r="D6064">
        <v>133164.97560000001</v>
      </c>
      <c r="E6064">
        <f>INDEX(Stores[region],MATCH(Sales[[#This Row],[store_no]],Stores[store_no],0))</f>
        <v>3</v>
      </c>
      <c r="F6064" t="str">
        <f>INDEX(Stores[storetype],MATCH(Sales[[#This Row],[store_no]],Stores[store_no],0))</f>
        <v>A</v>
      </c>
      <c r="G6064" t="str">
        <f>INDEX(Stores[location_city],MATCH(Sales[[#This Row],[store_no]],Stores[store_no],0))</f>
        <v>Green Bay</v>
      </c>
      <c r="H6064" t="str">
        <f>INDEX(Stores[location_state],MATCH(Sales[[#This Row],[store_no]],Stores[store_no],0))</f>
        <v>Wisconsin</v>
      </c>
      <c r="I6064">
        <f>INDEX(Stores[sqft],MATCH(Sales[[#This Row],[store_no]],Stores[store_no],0))</f>
        <v>138800</v>
      </c>
      <c r="J6064" s="4" t="str">
        <f>INDEX(Departments[dept_name],MATCH(Sales[[#This Row],[dept_no]],Departments[dept_no],0))</f>
        <v>Beauty</v>
      </c>
      <c r="K6064" s="4" t="str">
        <f>CONCATENATE(Sales[[#This Row],[region]],Sales[[#This Row],[storetype]])</f>
        <v>3A</v>
      </c>
      <c r="L6064" s="4">
        <f>INDEX(RegionStoreCount[Store Count],MATCH(Sales[[#This Row],[RegionStoretype]],RegionStoreCount[Region/Type],0))</f>
        <v>9</v>
      </c>
      <c r="M6064" s="4">
        <f>AND(Sales[[#This Row],[date]]&lt;=TY_YTDMax,Sales[[#This Row],[date]]&gt;=TY_YTDMin)*Sales[[#This Row],[sales]]</f>
        <v>133164.97560000001</v>
      </c>
      <c r="N6064" s="4">
        <f>AND(Sales[[#This Row],[date]]&lt;=LY_YTDMax,Sales[[#This Row],[date]]&gt;=LY_YTDMin)*Sales[[#This Row],[sales]]</f>
        <v>0</v>
      </c>
      <c r="O6064" s="4">
        <f>AND(Sales[[#This Row],[date]]&gt;=YoY_Min,Sales[[#This Row],[date]]&lt;=TY_YTDMax)*(Sales[[#This Row],[sales]]/Sales[[#This Row],[sqft]])</f>
        <v>0.95940184149855912</v>
      </c>
      <c r="P6064" s="4">
        <f>SUMIF(Sales[RegionStoretype],Sales[[#This Row],[RegionStoretype]],Sales[YoY_SSF])/Sales[[#This Row],[Region_TypeCount]]</f>
        <v>53.603836561720975</v>
      </c>
    </row>
    <row r="6065" spans="1:16" x14ac:dyDescent="0.25">
      <c r="A6065" s="1">
        <v>43161</v>
      </c>
      <c r="B6065">
        <v>6</v>
      </c>
      <c r="C6065">
        <v>10</v>
      </c>
      <c r="D6065">
        <v>19175.3822</v>
      </c>
      <c r="E6065">
        <f>INDEX(Stores[region],MATCH(Sales[[#This Row],[store_no]],Stores[store_no],0))</f>
        <v>3</v>
      </c>
      <c r="F6065" t="str">
        <f>INDEX(Stores[storetype],MATCH(Sales[[#This Row],[store_no]],Stores[store_no],0))</f>
        <v>A</v>
      </c>
      <c r="G6065" t="str">
        <f>INDEX(Stores[location_city],MATCH(Sales[[#This Row],[store_no]],Stores[store_no],0))</f>
        <v>Green Bay</v>
      </c>
      <c r="H6065" t="str">
        <f>INDEX(Stores[location_state],MATCH(Sales[[#This Row],[store_no]],Stores[store_no],0))</f>
        <v>Wisconsin</v>
      </c>
      <c r="I6065">
        <f>INDEX(Stores[sqft],MATCH(Sales[[#This Row],[store_no]],Stores[store_no],0))</f>
        <v>138800</v>
      </c>
      <c r="J6065" s="4" t="str">
        <f>INDEX(Departments[dept_name],MATCH(Sales[[#This Row],[dept_no]],Departments[dept_no],0))</f>
        <v>Health</v>
      </c>
      <c r="K6065" s="4" t="str">
        <f>CONCATENATE(Sales[[#This Row],[region]],Sales[[#This Row],[storetype]])</f>
        <v>3A</v>
      </c>
      <c r="L6065" s="4">
        <f>INDEX(RegionStoreCount[Store Count],MATCH(Sales[[#This Row],[RegionStoretype]],RegionStoreCount[Region/Type],0))</f>
        <v>9</v>
      </c>
      <c r="M6065" s="4">
        <f>AND(Sales[[#This Row],[date]]&lt;=TY_YTDMax,Sales[[#This Row],[date]]&gt;=TY_YTDMin)*Sales[[#This Row],[sales]]</f>
        <v>19175.3822</v>
      </c>
      <c r="N6065" s="4">
        <f>AND(Sales[[#This Row],[date]]&lt;=LY_YTDMax,Sales[[#This Row],[date]]&gt;=LY_YTDMin)*Sales[[#This Row],[sales]]</f>
        <v>0</v>
      </c>
      <c r="O6065" s="4">
        <f>AND(Sales[[#This Row],[date]]&gt;=YoY_Min,Sales[[#This Row],[date]]&lt;=TY_YTDMax)*(Sales[[#This Row],[sales]]/Sales[[#This Row],[sqft]])</f>
        <v>0.13815116858789625</v>
      </c>
      <c r="P6065" s="4">
        <f>SUMIF(Sales[RegionStoretype],Sales[[#This Row],[RegionStoretype]],Sales[YoY_SSF])/Sales[[#This Row],[Region_TypeCount]]</f>
        <v>53.603836561720975</v>
      </c>
    </row>
    <row r="6066" spans="1:16" x14ac:dyDescent="0.25">
      <c r="A6066" s="1">
        <v>43161</v>
      </c>
      <c r="B6066">
        <v>7</v>
      </c>
      <c r="C6066">
        <v>1</v>
      </c>
      <c r="D6066">
        <v>31259.0288</v>
      </c>
      <c r="E6066">
        <f>INDEX(Stores[region],MATCH(Sales[[#This Row],[store_no]],Stores[store_no],0))</f>
        <v>2</v>
      </c>
      <c r="F6066" t="str">
        <f>INDEX(Stores[storetype],MATCH(Sales[[#This Row],[store_no]],Stores[store_no],0))</f>
        <v>B</v>
      </c>
      <c r="G6066" t="str">
        <f>INDEX(Stores[location_city],MATCH(Sales[[#This Row],[store_no]],Stores[store_no],0))</f>
        <v>Rockford</v>
      </c>
      <c r="H6066" t="str">
        <f>INDEX(Stores[location_state],MATCH(Sales[[#This Row],[store_no]],Stores[store_no],0))</f>
        <v>Illinois</v>
      </c>
      <c r="I6066">
        <f>INDEX(Stores[sqft],MATCH(Sales[[#This Row],[store_no]],Stores[store_no],0))</f>
        <v>127100</v>
      </c>
      <c r="J6066" s="4" t="str">
        <f>INDEX(Departments[dept_name],MATCH(Sales[[#This Row],[dept_no]],Departments[dept_no],0))</f>
        <v>Automotive</v>
      </c>
      <c r="K6066" s="4" t="str">
        <f>CONCATENATE(Sales[[#This Row],[region]],Sales[[#This Row],[storetype]])</f>
        <v>2B</v>
      </c>
      <c r="L6066" s="4">
        <f>INDEX(RegionStoreCount[Store Count],MATCH(Sales[[#This Row],[RegionStoretype]],RegionStoreCount[Region/Type],0))</f>
        <v>6</v>
      </c>
      <c r="M6066" s="4">
        <f>AND(Sales[[#This Row],[date]]&lt;=TY_YTDMax,Sales[[#This Row],[date]]&gt;=TY_YTDMin)*Sales[[#This Row],[sales]]</f>
        <v>31259.0288</v>
      </c>
      <c r="N6066" s="4">
        <f>AND(Sales[[#This Row],[date]]&lt;=LY_YTDMax,Sales[[#This Row],[date]]&gt;=LY_YTDMin)*Sales[[#This Row],[sales]]</f>
        <v>0</v>
      </c>
      <c r="O6066" s="4">
        <f>AND(Sales[[#This Row],[date]]&gt;=YoY_Min,Sales[[#This Row],[date]]&lt;=TY_YTDMax)*(Sales[[#This Row],[sales]]/Sales[[#This Row],[sqft]])</f>
        <v>0.24594043115656963</v>
      </c>
      <c r="P6066" s="4">
        <f>SUMIF(Sales[RegionStoretype],Sales[[#This Row],[RegionStoretype]],Sales[YoY_SSF])/Sales[[#This Row],[Region_TypeCount]]</f>
        <v>58.393757732919049</v>
      </c>
    </row>
    <row r="6067" spans="1:16" x14ac:dyDescent="0.25">
      <c r="A6067" s="1">
        <v>43161</v>
      </c>
      <c r="B6067">
        <v>7</v>
      </c>
      <c r="C6067">
        <v>13</v>
      </c>
      <c r="D6067">
        <v>43430.127700000005</v>
      </c>
      <c r="E6067">
        <f>INDEX(Stores[region],MATCH(Sales[[#This Row],[store_no]],Stores[store_no],0))</f>
        <v>2</v>
      </c>
      <c r="F6067" t="str">
        <f>INDEX(Stores[storetype],MATCH(Sales[[#This Row],[store_no]],Stores[store_no],0))</f>
        <v>B</v>
      </c>
      <c r="G6067" t="str">
        <f>INDEX(Stores[location_city],MATCH(Sales[[#This Row],[store_no]],Stores[store_no],0))</f>
        <v>Rockford</v>
      </c>
      <c r="H6067" t="str">
        <f>INDEX(Stores[location_state],MATCH(Sales[[#This Row],[store_no]],Stores[store_no],0))</f>
        <v>Illinois</v>
      </c>
      <c r="I6067">
        <f>INDEX(Stores[sqft],MATCH(Sales[[#This Row],[store_no]],Stores[store_no],0))</f>
        <v>127100</v>
      </c>
      <c r="J6067" s="4" t="str">
        <f>INDEX(Departments[dept_name],MATCH(Sales[[#This Row],[dept_no]],Departments[dept_no],0))</f>
        <v>Kids</v>
      </c>
      <c r="K6067" s="4" t="str">
        <f>CONCATENATE(Sales[[#This Row],[region]],Sales[[#This Row],[storetype]])</f>
        <v>2B</v>
      </c>
      <c r="L6067" s="4">
        <f>INDEX(RegionStoreCount[Store Count],MATCH(Sales[[#This Row],[RegionStoretype]],RegionStoreCount[Region/Type],0))</f>
        <v>6</v>
      </c>
      <c r="M6067" s="4">
        <f>AND(Sales[[#This Row],[date]]&lt;=TY_YTDMax,Sales[[#This Row],[date]]&gt;=TY_YTDMin)*Sales[[#This Row],[sales]]</f>
        <v>43430.127700000005</v>
      </c>
      <c r="N6067" s="4">
        <f>AND(Sales[[#This Row],[date]]&lt;=LY_YTDMax,Sales[[#This Row],[date]]&gt;=LY_YTDMin)*Sales[[#This Row],[sales]]</f>
        <v>0</v>
      </c>
      <c r="O6067" s="4">
        <f>AND(Sales[[#This Row],[date]]&gt;=YoY_Min,Sales[[#This Row],[date]]&lt;=TY_YTDMax)*(Sales[[#This Row],[sales]]/Sales[[#This Row],[sqft]])</f>
        <v>0.34170045397324944</v>
      </c>
      <c r="P6067" s="4">
        <f>SUMIF(Sales[RegionStoretype],Sales[[#This Row],[RegionStoretype]],Sales[YoY_SSF])/Sales[[#This Row],[Region_TypeCount]]</f>
        <v>58.393757732919049</v>
      </c>
    </row>
    <row r="6068" spans="1:16" x14ac:dyDescent="0.25">
      <c r="A6068" s="1">
        <v>43161</v>
      </c>
      <c r="B6068">
        <v>7</v>
      </c>
      <c r="C6068">
        <v>16</v>
      </c>
      <c r="D6068">
        <v>128751.97320000001</v>
      </c>
      <c r="E6068">
        <f>INDEX(Stores[region],MATCH(Sales[[#This Row],[store_no]],Stores[store_no],0))</f>
        <v>2</v>
      </c>
      <c r="F6068" t="str">
        <f>INDEX(Stores[storetype],MATCH(Sales[[#This Row],[store_no]],Stores[store_no],0))</f>
        <v>B</v>
      </c>
      <c r="G6068" t="str">
        <f>INDEX(Stores[location_city],MATCH(Sales[[#This Row],[store_no]],Stores[store_no],0))</f>
        <v>Rockford</v>
      </c>
      <c r="H6068" t="str">
        <f>INDEX(Stores[location_state],MATCH(Sales[[#This Row],[store_no]],Stores[store_no],0))</f>
        <v>Illinois</v>
      </c>
      <c r="I6068">
        <f>INDEX(Stores[sqft],MATCH(Sales[[#This Row],[store_no]],Stores[store_no],0))</f>
        <v>127100</v>
      </c>
      <c r="J6068" s="4" t="str">
        <f>INDEX(Departments[dept_name],MATCH(Sales[[#This Row],[dept_no]],Departments[dept_no],0))</f>
        <v>Outdoors</v>
      </c>
      <c r="K6068" s="4" t="str">
        <f>CONCATENATE(Sales[[#This Row],[region]],Sales[[#This Row],[storetype]])</f>
        <v>2B</v>
      </c>
      <c r="L6068" s="4">
        <f>INDEX(RegionStoreCount[Store Count],MATCH(Sales[[#This Row],[RegionStoretype]],RegionStoreCount[Region/Type],0))</f>
        <v>6</v>
      </c>
      <c r="M6068" s="4">
        <f>AND(Sales[[#This Row],[date]]&lt;=TY_YTDMax,Sales[[#This Row],[date]]&gt;=TY_YTDMin)*Sales[[#This Row],[sales]]</f>
        <v>128751.97320000001</v>
      </c>
      <c r="N6068" s="4">
        <f>AND(Sales[[#This Row],[date]]&lt;=LY_YTDMax,Sales[[#This Row],[date]]&gt;=LY_YTDMin)*Sales[[#This Row],[sales]]</f>
        <v>0</v>
      </c>
      <c r="O6068" s="4">
        <f>AND(Sales[[#This Row],[date]]&gt;=YoY_Min,Sales[[#This Row],[date]]&lt;=TY_YTDMax)*(Sales[[#This Row],[sales]]/Sales[[#This Row],[sqft]])</f>
        <v>1.0129974287962236</v>
      </c>
      <c r="P6068" s="4">
        <f>SUMIF(Sales[RegionStoretype],Sales[[#This Row],[RegionStoretype]],Sales[YoY_SSF])/Sales[[#This Row],[Region_TypeCount]]</f>
        <v>58.393757732919049</v>
      </c>
    </row>
    <row r="6069" spans="1:16" x14ac:dyDescent="0.25">
      <c r="A6069" s="1">
        <v>43161</v>
      </c>
      <c r="B6069">
        <v>8</v>
      </c>
      <c r="C6069">
        <v>4</v>
      </c>
      <c r="D6069">
        <v>70106.915300000008</v>
      </c>
      <c r="E6069">
        <f>INDEX(Stores[region],MATCH(Sales[[#This Row],[store_no]],Stores[store_no],0))</f>
        <v>3</v>
      </c>
      <c r="F6069" t="str">
        <f>INDEX(Stores[storetype],MATCH(Sales[[#This Row],[store_no]],Stores[store_no],0))</f>
        <v>A</v>
      </c>
      <c r="G6069" t="str">
        <f>INDEX(Stores[location_city],MATCH(Sales[[#This Row],[store_no]],Stores[store_no],0))</f>
        <v>Saint Louis</v>
      </c>
      <c r="H6069" t="str">
        <f>INDEX(Stores[location_state],MATCH(Sales[[#This Row],[store_no]],Stores[store_no],0))</f>
        <v>Missouri</v>
      </c>
      <c r="I6069">
        <f>INDEX(Stores[sqft],MATCH(Sales[[#This Row],[store_no]],Stores[store_no],0))</f>
        <v>198900</v>
      </c>
      <c r="J6069" s="4" t="str">
        <f>INDEX(Departments[dept_name],MATCH(Sales[[#This Row],[dept_no]],Departments[dept_no],0))</f>
        <v>Books</v>
      </c>
      <c r="K6069" s="4" t="str">
        <f>CONCATENATE(Sales[[#This Row],[region]],Sales[[#This Row],[storetype]])</f>
        <v>3A</v>
      </c>
      <c r="L6069" s="4">
        <f>INDEX(RegionStoreCount[Store Count],MATCH(Sales[[#This Row],[RegionStoretype]],RegionStoreCount[Region/Type],0))</f>
        <v>9</v>
      </c>
      <c r="M6069" s="4">
        <f>AND(Sales[[#This Row],[date]]&lt;=TY_YTDMax,Sales[[#This Row],[date]]&gt;=TY_YTDMin)*Sales[[#This Row],[sales]]</f>
        <v>70106.915300000008</v>
      </c>
      <c r="N6069" s="4">
        <f>AND(Sales[[#This Row],[date]]&lt;=LY_YTDMax,Sales[[#This Row],[date]]&gt;=LY_YTDMin)*Sales[[#This Row],[sales]]</f>
        <v>0</v>
      </c>
      <c r="O6069" s="4">
        <f>AND(Sales[[#This Row],[date]]&gt;=YoY_Min,Sales[[#This Row],[date]]&lt;=TY_YTDMax)*(Sales[[#This Row],[sales]]/Sales[[#This Row],[sqft]])</f>
        <v>0.35247317898441433</v>
      </c>
      <c r="P6069" s="4">
        <f>SUMIF(Sales[RegionStoretype],Sales[[#This Row],[RegionStoretype]],Sales[YoY_SSF])/Sales[[#This Row],[Region_TypeCount]]</f>
        <v>53.603836561720975</v>
      </c>
    </row>
    <row r="6070" spans="1:16" x14ac:dyDescent="0.25">
      <c r="A6070" s="1">
        <v>43161</v>
      </c>
      <c r="B6070">
        <v>9</v>
      </c>
      <c r="C6070">
        <v>1</v>
      </c>
      <c r="D6070">
        <v>19050.562999999998</v>
      </c>
      <c r="E6070">
        <f>INDEX(Stores[region],MATCH(Sales[[#This Row],[store_no]],Stores[store_no],0))</f>
        <v>1</v>
      </c>
      <c r="F6070" t="str">
        <f>INDEX(Stores[storetype],MATCH(Sales[[#This Row],[store_no]],Stores[store_no],0))</f>
        <v>B</v>
      </c>
      <c r="G6070" t="str">
        <f>INDEX(Stores[location_city],MATCH(Sales[[#This Row],[store_no]],Stores[store_no],0))</f>
        <v>Columbus</v>
      </c>
      <c r="H6070" t="str">
        <f>INDEX(Stores[location_state],MATCH(Sales[[#This Row],[store_no]],Stores[store_no],0))</f>
        <v>Ohio</v>
      </c>
      <c r="I6070">
        <f>INDEX(Stores[sqft],MATCH(Sales[[#This Row],[store_no]],Stores[store_no],0))</f>
        <v>221800</v>
      </c>
      <c r="J6070" s="4" t="str">
        <f>INDEX(Departments[dept_name],MATCH(Sales[[#This Row],[dept_no]],Departments[dept_no],0))</f>
        <v>Automotive</v>
      </c>
      <c r="K6070" s="4" t="str">
        <f>CONCATENATE(Sales[[#This Row],[region]],Sales[[#This Row],[storetype]])</f>
        <v>1B</v>
      </c>
      <c r="L6070" s="4">
        <f>INDEX(RegionStoreCount[Store Count],MATCH(Sales[[#This Row],[RegionStoretype]],RegionStoreCount[Region/Type],0))</f>
        <v>5</v>
      </c>
      <c r="M6070" s="4">
        <f>AND(Sales[[#This Row],[date]]&lt;=TY_YTDMax,Sales[[#This Row],[date]]&gt;=TY_YTDMin)*Sales[[#This Row],[sales]]</f>
        <v>19050.562999999998</v>
      </c>
      <c r="N6070" s="4">
        <f>AND(Sales[[#This Row],[date]]&lt;=LY_YTDMax,Sales[[#This Row],[date]]&gt;=LY_YTDMin)*Sales[[#This Row],[sales]]</f>
        <v>0</v>
      </c>
      <c r="O6070" s="4">
        <f>AND(Sales[[#This Row],[date]]&gt;=YoY_Min,Sales[[#This Row],[date]]&lt;=TY_YTDMax)*(Sales[[#This Row],[sales]]/Sales[[#This Row],[sqft]])</f>
        <v>8.5890725879170418E-2</v>
      </c>
      <c r="P6070" s="4">
        <f>SUMIF(Sales[RegionStoretype],Sales[[#This Row],[RegionStoretype]],Sales[YoY_SSF])/Sales[[#This Row],[Region_TypeCount]]</f>
        <v>68.518982968140051</v>
      </c>
    </row>
    <row r="6071" spans="1:16" x14ac:dyDescent="0.25">
      <c r="A6071" s="1">
        <v>43161</v>
      </c>
      <c r="B6071">
        <v>9</v>
      </c>
      <c r="C6071">
        <v>6</v>
      </c>
      <c r="D6071">
        <v>73167.337999999989</v>
      </c>
      <c r="E6071">
        <f>INDEX(Stores[region],MATCH(Sales[[#This Row],[store_no]],Stores[store_no],0))</f>
        <v>1</v>
      </c>
      <c r="F6071" t="str">
        <f>INDEX(Stores[storetype],MATCH(Sales[[#This Row],[store_no]],Stores[store_no],0))</f>
        <v>B</v>
      </c>
      <c r="G6071" t="str">
        <f>INDEX(Stores[location_city],MATCH(Sales[[#This Row],[store_no]],Stores[store_no],0))</f>
        <v>Columbus</v>
      </c>
      <c r="H6071" t="str">
        <f>INDEX(Stores[location_state],MATCH(Sales[[#This Row],[store_no]],Stores[store_no],0))</f>
        <v>Ohio</v>
      </c>
      <c r="I6071">
        <f>INDEX(Stores[sqft],MATCH(Sales[[#This Row],[store_no]],Stores[store_no],0))</f>
        <v>221800</v>
      </c>
      <c r="J6071" s="4" t="str">
        <f>INDEX(Departments[dept_name],MATCH(Sales[[#This Row],[dept_no]],Departments[dept_no],0))</f>
        <v>Computers</v>
      </c>
      <c r="K6071" s="4" t="str">
        <f>CONCATENATE(Sales[[#This Row],[region]],Sales[[#This Row],[storetype]])</f>
        <v>1B</v>
      </c>
      <c r="L6071" s="4">
        <f>INDEX(RegionStoreCount[Store Count],MATCH(Sales[[#This Row],[RegionStoretype]],RegionStoreCount[Region/Type],0))</f>
        <v>5</v>
      </c>
      <c r="M6071" s="4">
        <f>AND(Sales[[#This Row],[date]]&lt;=TY_YTDMax,Sales[[#This Row],[date]]&gt;=TY_YTDMin)*Sales[[#This Row],[sales]]</f>
        <v>73167.337999999989</v>
      </c>
      <c r="N6071" s="4">
        <f>AND(Sales[[#This Row],[date]]&lt;=LY_YTDMax,Sales[[#This Row],[date]]&gt;=LY_YTDMin)*Sales[[#This Row],[sales]]</f>
        <v>0</v>
      </c>
      <c r="O6071" s="4">
        <f>AND(Sales[[#This Row],[date]]&gt;=YoY_Min,Sales[[#This Row],[date]]&lt;=TY_YTDMax)*(Sales[[#This Row],[sales]]/Sales[[#This Row],[sqft]])</f>
        <v>0.32987979260595124</v>
      </c>
      <c r="P6071" s="4">
        <f>SUMIF(Sales[RegionStoretype],Sales[[#This Row],[RegionStoretype]],Sales[YoY_SSF])/Sales[[#This Row],[Region_TypeCount]]</f>
        <v>68.518982968140051</v>
      </c>
    </row>
    <row r="6072" spans="1:16" x14ac:dyDescent="0.25">
      <c r="A6072" s="1">
        <v>43161</v>
      </c>
      <c r="B6072">
        <v>9</v>
      </c>
      <c r="C6072">
        <v>8</v>
      </c>
      <c r="D6072">
        <v>62914.718399999998</v>
      </c>
      <c r="E6072">
        <f>INDEX(Stores[region],MATCH(Sales[[#This Row],[store_no]],Stores[store_no],0))</f>
        <v>1</v>
      </c>
      <c r="F6072" t="str">
        <f>INDEX(Stores[storetype],MATCH(Sales[[#This Row],[store_no]],Stores[store_no],0))</f>
        <v>B</v>
      </c>
      <c r="G6072" t="str">
        <f>INDEX(Stores[location_city],MATCH(Sales[[#This Row],[store_no]],Stores[store_no],0))</f>
        <v>Columbus</v>
      </c>
      <c r="H6072" t="str">
        <f>INDEX(Stores[location_state],MATCH(Sales[[#This Row],[store_no]],Stores[store_no],0))</f>
        <v>Ohio</v>
      </c>
      <c r="I6072">
        <f>INDEX(Stores[sqft],MATCH(Sales[[#This Row],[store_no]],Stores[store_no],0))</f>
        <v>221800</v>
      </c>
      <c r="J6072" s="4" t="str">
        <f>INDEX(Departments[dept_name],MATCH(Sales[[#This Row],[dept_no]],Departments[dept_no],0))</f>
        <v>Games</v>
      </c>
      <c r="K6072" s="4" t="str">
        <f>CONCATENATE(Sales[[#This Row],[region]],Sales[[#This Row],[storetype]])</f>
        <v>1B</v>
      </c>
      <c r="L6072" s="4">
        <f>INDEX(RegionStoreCount[Store Count],MATCH(Sales[[#This Row],[RegionStoretype]],RegionStoreCount[Region/Type],0))</f>
        <v>5</v>
      </c>
      <c r="M6072" s="4">
        <f>AND(Sales[[#This Row],[date]]&lt;=TY_YTDMax,Sales[[#This Row],[date]]&gt;=TY_YTDMin)*Sales[[#This Row],[sales]]</f>
        <v>62914.718399999998</v>
      </c>
      <c r="N6072" s="4">
        <f>AND(Sales[[#This Row],[date]]&lt;=LY_YTDMax,Sales[[#This Row],[date]]&gt;=LY_YTDMin)*Sales[[#This Row],[sales]]</f>
        <v>0</v>
      </c>
      <c r="O6072" s="4">
        <f>AND(Sales[[#This Row],[date]]&gt;=YoY_Min,Sales[[#This Row],[date]]&lt;=TY_YTDMax)*(Sales[[#This Row],[sales]]/Sales[[#This Row],[sqft]])</f>
        <v>0.28365517763751125</v>
      </c>
      <c r="P6072" s="4">
        <f>SUMIF(Sales[RegionStoretype],Sales[[#This Row],[RegionStoretype]],Sales[YoY_SSF])/Sales[[#This Row],[Region_TypeCount]]</f>
        <v>68.518982968140051</v>
      </c>
    </row>
    <row r="6073" spans="1:16" x14ac:dyDescent="0.25">
      <c r="A6073" s="1">
        <v>43161</v>
      </c>
      <c r="B6073">
        <v>9</v>
      </c>
      <c r="C6073">
        <v>11</v>
      </c>
      <c r="D6073">
        <v>96905.792600000001</v>
      </c>
      <c r="E6073">
        <f>INDEX(Stores[region],MATCH(Sales[[#This Row],[store_no]],Stores[store_no],0))</f>
        <v>1</v>
      </c>
      <c r="F6073" t="str">
        <f>INDEX(Stores[storetype],MATCH(Sales[[#This Row],[store_no]],Stores[store_no],0))</f>
        <v>B</v>
      </c>
      <c r="G6073" t="str">
        <f>INDEX(Stores[location_city],MATCH(Sales[[#This Row],[store_no]],Stores[store_no],0))</f>
        <v>Columbus</v>
      </c>
      <c r="H6073" t="str">
        <f>INDEX(Stores[location_state],MATCH(Sales[[#This Row],[store_no]],Stores[store_no],0))</f>
        <v>Ohio</v>
      </c>
      <c r="I6073">
        <f>INDEX(Stores[sqft],MATCH(Sales[[#This Row],[store_no]],Stores[store_no],0))</f>
        <v>221800</v>
      </c>
      <c r="J6073" s="4" t="str">
        <f>INDEX(Departments[dept_name],MATCH(Sales[[#This Row],[dept_no]],Departments[dept_no],0))</f>
        <v>Home</v>
      </c>
      <c r="K6073" s="4" t="str">
        <f>CONCATENATE(Sales[[#This Row],[region]],Sales[[#This Row],[storetype]])</f>
        <v>1B</v>
      </c>
      <c r="L6073" s="4">
        <f>INDEX(RegionStoreCount[Store Count],MATCH(Sales[[#This Row],[RegionStoretype]],RegionStoreCount[Region/Type],0))</f>
        <v>5</v>
      </c>
      <c r="M6073" s="4">
        <f>AND(Sales[[#This Row],[date]]&lt;=TY_YTDMax,Sales[[#This Row],[date]]&gt;=TY_YTDMin)*Sales[[#This Row],[sales]]</f>
        <v>96905.792600000001</v>
      </c>
      <c r="N6073" s="4">
        <f>AND(Sales[[#This Row],[date]]&lt;=LY_YTDMax,Sales[[#This Row],[date]]&gt;=LY_YTDMin)*Sales[[#This Row],[sales]]</f>
        <v>0</v>
      </c>
      <c r="O6073" s="4">
        <f>AND(Sales[[#This Row],[date]]&gt;=YoY_Min,Sales[[#This Row],[date]]&lt;=TY_YTDMax)*(Sales[[#This Row],[sales]]/Sales[[#This Row],[sqft]])</f>
        <v>0.43690618845807033</v>
      </c>
      <c r="P6073" s="4">
        <f>SUMIF(Sales[RegionStoretype],Sales[[#This Row],[RegionStoretype]],Sales[YoY_SSF])/Sales[[#This Row],[Region_TypeCount]]</f>
        <v>68.518982968140051</v>
      </c>
    </row>
    <row r="6074" spans="1:16" x14ac:dyDescent="0.25">
      <c r="A6074" s="1">
        <v>43161</v>
      </c>
      <c r="B6074">
        <v>9</v>
      </c>
      <c r="C6074">
        <v>15</v>
      </c>
      <c r="D6074">
        <v>170114.2672</v>
      </c>
      <c r="E6074">
        <f>INDEX(Stores[region],MATCH(Sales[[#This Row],[store_no]],Stores[store_no],0))</f>
        <v>1</v>
      </c>
      <c r="F6074" t="str">
        <f>INDEX(Stores[storetype],MATCH(Sales[[#This Row],[store_no]],Stores[store_no],0))</f>
        <v>B</v>
      </c>
      <c r="G6074" t="str">
        <f>INDEX(Stores[location_city],MATCH(Sales[[#This Row],[store_no]],Stores[store_no],0))</f>
        <v>Columbus</v>
      </c>
      <c r="H6074" t="str">
        <f>INDEX(Stores[location_state],MATCH(Sales[[#This Row],[store_no]],Stores[store_no],0))</f>
        <v>Ohio</v>
      </c>
      <c r="I6074">
        <f>INDEX(Stores[sqft],MATCH(Sales[[#This Row],[store_no]],Stores[store_no],0))</f>
        <v>221800</v>
      </c>
      <c r="J6074" s="4" t="str">
        <f>INDEX(Departments[dept_name],MATCH(Sales[[#This Row],[dept_no]],Departments[dept_no],0))</f>
        <v>Music</v>
      </c>
      <c r="K6074" s="4" t="str">
        <f>CONCATENATE(Sales[[#This Row],[region]],Sales[[#This Row],[storetype]])</f>
        <v>1B</v>
      </c>
      <c r="L6074" s="4">
        <f>INDEX(RegionStoreCount[Store Count],MATCH(Sales[[#This Row],[RegionStoretype]],RegionStoreCount[Region/Type],0))</f>
        <v>5</v>
      </c>
      <c r="M6074" s="4">
        <f>AND(Sales[[#This Row],[date]]&lt;=TY_YTDMax,Sales[[#This Row],[date]]&gt;=TY_YTDMin)*Sales[[#This Row],[sales]]</f>
        <v>170114.2672</v>
      </c>
      <c r="N6074" s="4">
        <f>AND(Sales[[#This Row],[date]]&lt;=LY_YTDMax,Sales[[#This Row],[date]]&gt;=LY_YTDMin)*Sales[[#This Row],[sales]]</f>
        <v>0</v>
      </c>
      <c r="O6074" s="4">
        <f>AND(Sales[[#This Row],[date]]&gt;=YoY_Min,Sales[[#This Row],[date]]&lt;=TY_YTDMax)*(Sales[[#This Row],[sales]]/Sales[[#This Row],[sqft]])</f>
        <v>0.76697144815148788</v>
      </c>
      <c r="P6074" s="4">
        <f>SUMIF(Sales[RegionStoretype],Sales[[#This Row],[RegionStoretype]],Sales[YoY_SSF])/Sales[[#This Row],[Region_TypeCount]]</f>
        <v>68.518982968140051</v>
      </c>
    </row>
    <row r="6075" spans="1:16" x14ac:dyDescent="0.25">
      <c r="A6075" s="1">
        <v>43161</v>
      </c>
      <c r="B6075">
        <v>10</v>
      </c>
      <c r="C6075">
        <v>9</v>
      </c>
      <c r="D6075">
        <v>27556.822100000001</v>
      </c>
      <c r="E6075">
        <f>INDEX(Stores[region],MATCH(Sales[[#This Row],[store_no]],Stores[store_no],0))</f>
        <v>1</v>
      </c>
      <c r="F6075" t="str">
        <f>INDEX(Stores[storetype],MATCH(Sales[[#This Row],[store_no]],Stores[store_no],0))</f>
        <v>B</v>
      </c>
      <c r="G6075" t="str">
        <f>INDEX(Stores[location_city],MATCH(Sales[[#This Row],[store_no]],Stores[store_no],0))</f>
        <v>Traverse City</v>
      </c>
      <c r="H6075" t="str">
        <f>INDEX(Stores[location_state],MATCH(Sales[[#This Row],[store_no]],Stores[store_no],0))</f>
        <v>Michigan</v>
      </c>
      <c r="I6075">
        <f>INDEX(Stores[sqft],MATCH(Sales[[#This Row],[store_no]],Stores[store_no],0))</f>
        <v>158200</v>
      </c>
      <c r="J6075" s="4" t="str">
        <f>INDEX(Departments[dept_name],MATCH(Sales[[#This Row],[dept_no]],Departments[dept_no],0))</f>
        <v>Garden</v>
      </c>
      <c r="K6075" s="4" t="str">
        <f>CONCATENATE(Sales[[#This Row],[region]],Sales[[#This Row],[storetype]])</f>
        <v>1B</v>
      </c>
      <c r="L6075" s="4">
        <f>INDEX(RegionStoreCount[Store Count],MATCH(Sales[[#This Row],[RegionStoretype]],RegionStoreCount[Region/Type],0))</f>
        <v>5</v>
      </c>
      <c r="M6075" s="4">
        <f>AND(Sales[[#This Row],[date]]&lt;=TY_YTDMax,Sales[[#This Row],[date]]&gt;=TY_YTDMin)*Sales[[#This Row],[sales]]</f>
        <v>27556.822100000001</v>
      </c>
      <c r="N6075" s="4">
        <f>AND(Sales[[#This Row],[date]]&lt;=LY_YTDMax,Sales[[#This Row],[date]]&gt;=LY_YTDMin)*Sales[[#This Row],[sales]]</f>
        <v>0</v>
      </c>
      <c r="O6075" s="4">
        <f>AND(Sales[[#This Row],[date]]&gt;=YoY_Min,Sales[[#This Row],[date]]&lt;=TY_YTDMax)*(Sales[[#This Row],[sales]]/Sales[[#This Row],[sqft]])</f>
        <v>0.17418977307206068</v>
      </c>
      <c r="P6075" s="4">
        <f>SUMIF(Sales[RegionStoretype],Sales[[#This Row],[RegionStoretype]],Sales[YoY_SSF])/Sales[[#This Row],[Region_TypeCount]]</f>
        <v>68.518982968140051</v>
      </c>
    </row>
    <row r="6076" spans="1:16" x14ac:dyDescent="0.25">
      <c r="A6076" s="1">
        <v>43161</v>
      </c>
      <c r="B6076">
        <v>10</v>
      </c>
      <c r="C6076">
        <v>12</v>
      </c>
      <c r="D6076">
        <v>43552.434199999996</v>
      </c>
      <c r="E6076">
        <f>INDEX(Stores[region],MATCH(Sales[[#This Row],[store_no]],Stores[store_no],0))</f>
        <v>1</v>
      </c>
      <c r="F6076" t="str">
        <f>INDEX(Stores[storetype],MATCH(Sales[[#This Row],[store_no]],Stores[store_no],0))</f>
        <v>B</v>
      </c>
      <c r="G6076" t="str">
        <f>INDEX(Stores[location_city],MATCH(Sales[[#This Row],[store_no]],Stores[store_no],0))</f>
        <v>Traverse City</v>
      </c>
      <c r="H6076" t="str">
        <f>INDEX(Stores[location_state],MATCH(Sales[[#This Row],[store_no]],Stores[store_no],0))</f>
        <v>Michigan</v>
      </c>
      <c r="I6076">
        <f>INDEX(Stores[sqft],MATCH(Sales[[#This Row],[store_no]],Stores[store_no],0))</f>
        <v>158200</v>
      </c>
      <c r="J6076" s="4" t="str">
        <f>INDEX(Departments[dept_name],MATCH(Sales[[#This Row],[dept_no]],Departments[dept_no],0))</f>
        <v>Jewelery</v>
      </c>
      <c r="K6076" s="4" t="str">
        <f>CONCATENATE(Sales[[#This Row],[region]],Sales[[#This Row],[storetype]])</f>
        <v>1B</v>
      </c>
      <c r="L6076" s="4">
        <f>INDEX(RegionStoreCount[Store Count],MATCH(Sales[[#This Row],[RegionStoretype]],RegionStoreCount[Region/Type],0))</f>
        <v>5</v>
      </c>
      <c r="M6076" s="4">
        <f>AND(Sales[[#This Row],[date]]&lt;=TY_YTDMax,Sales[[#This Row],[date]]&gt;=TY_YTDMin)*Sales[[#This Row],[sales]]</f>
        <v>43552.434199999996</v>
      </c>
      <c r="N6076" s="4">
        <f>AND(Sales[[#This Row],[date]]&lt;=LY_YTDMax,Sales[[#This Row],[date]]&gt;=LY_YTDMin)*Sales[[#This Row],[sales]]</f>
        <v>0</v>
      </c>
      <c r="O6076" s="4">
        <f>AND(Sales[[#This Row],[date]]&gt;=YoY_Min,Sales[[#This Row],[date]]&lt;=TY_YTDMax)*(Sales[[#This Row],[sales]]/Sales[[#This Row],[sqft]])</f>
        <v>0.27529983691529708</v>
      </c>
      <c r="P6076" s="4">
        <f>SUMIF(Sales[RegionStoretype],Sales[[#This Row],[RegionStoretype]],Sales[YoY_SSF])/Sales[[#This Row],[Region_TypeCount]]</f>
        <v>68.518982968140051</v>
      </c>
    </row>
    <row r="6077" spans="1:16" x14ac:dyDescent="0.25">
      <c r="A6077" s="1">
        <v>43161</v>
      </c>
      <c r="B6077">
        <v>10</v>
      </c>
      <c r="C6077">
        <v>14</v>
      </c>
      <c r="D6077">
        <v>86511.7353</v>
      </c>
      <c r="E6077">
        <f>INDEX(Stores[region],MATCH(Sales[[#This Row],[store_no]],Stores[store_no],0))</f>
        <v>1</v>
      </c>
      <c r="F6077" t="str">
        <f>INDEX(Stores[storetype],MATCH(Sales[[#This Row],[store_no]],Stores[store_no],0))</f>
        <v>B</v>
      </c>
      <c r="G6077" t="str">
        <f>INDEX(Stores[location_city],MATCH(Sales[[#This Row],[store_no]],Stores[store_no],0))</f>
        <v>Traverse City</v>
      </c>
      <c r="H6077" t="str">
        <f>INDEX(Stores[location_state],MATCH(Sales[[#This Row],[store_no]],Stores[store_no],0))</f>
        <v>Michigan</v>
      </c>
      <c r="I6077">
        <f>INDEX(Stores[sqft],MATCH(Sales[[#This Row],[store_no]],Stores[store_no],0))</f>
        <v>158200</v>
      </c>
      <c r="J6077" s="4" t="str">
        <f>INDEX(Departments[dept_name],MATCH(Sales[[#This Row],[dept_no]],Departments[dept_no],0))</f>
        <v>Movies</v>
      </c>
      <c r="K6077" s="4" t="str">
        <f>CONCATENATE(Sales[[#This Row],[region]],Sales[[#This Row],[storetype]])</f>
        <v>1B</v>
      </c>
      <c r="L6077" s="4">
        <f>INDEX(RegionStoreCount[Store Count],MATCH(Sales[[#This Row],[RegionStoretype]],RegionStoreCount[Region/Type],0))</f>
        <v>5</v>
      </c>
      <c r="M6077" s="4">
        <f>AND(Sales[[#This Row],[date]]&lt;=TY_YTDMax,Sales[[#This Row],[date]]&gt;=TY_YTDMin)*Sales[[#This Row],[sales]]</f>
        <v>86511.7353</v>
      </c>
      <c r="N6077" s="4">
        <f>AND(Sales[[#This Row],[date]]&lt;=LY_YTDMax,Sales[[#This Row],[date]]&gt;=LY_YTDMin)*Sales[[#This Row],[sales]]</f>
        <v>0</v>
      </c>
      <c r="O6077" s="4">
        <f>AND(Sales[[#This Row],[date]]&gt;=YoY_Min,Sales[[#This Row],[date]]&lt;=TY_YTDMax)*(Sales[[#This Row],[sales]]/Sales[[#This Row],[sqft]])</f>
        <v>0.54685041276864732</v>
      </c>
      <c r="P6077" s="4">
        <f>SUMIF(Sales[RegionStoretype],Sales[[#This Row],[RegionStoretype]],Sales[YoY_SSF])/Sales[[#This Row],[Region_TypeCount]]</f>
        <v>68.518982968140051</v>
      </c>
    </row>
    <row r="6078" spans="1:16" x14ac:dyDescent="0.25">
      <c r="A6078" s="1">
        <v>43161</v>
      </c>
      <c r="B6078">
        <v>11</v>
      </c>
      <c r="C6078">
        <v>4</v>
      </c>
      <c r="D6078">
        <v>37660.498</v>
      </c>
      <c r="E6078">
        <f>INDEX(Stores[region],MATCH(Sales[[#This Row],[store_no]],Stores[store_no],0))</f>
        <v>1</v>
      </c>
      <c r="F6078" t="str">
        <f>INDEX(Stores[storetype],MATCH(Sales[[#This Row],[store_no]],Stores[store_no],0))</f>
        <v>A</v>
      </c>
      <c r="G6078" t="str">
        <f>INDEX(Stores[location_city],MATCH(Sales[[#This Row],[store_no]],Stores[store_no],0))</f>
        <v>Cleveland</v>
      </c>
      <c r="H6078" t="str">
        <f>INDEX(Stores[location_state],MATCH(Sales[[#This Row],[store_no]],Stores[store_no],0))</f>
        <v>Ohio</v>
      </c>
      <c r="I6078">
        <f>INDEX(Stores[sqft],MATCH(Sales[[#This Row],[store_no]],Stores[store_no],0))</f>
        <v>192400</v>
      </c>
      <c r="J6078" s="4" t="str">
        <f>INDEX(Departments[dept_name],MATCH(Sales[[#This Row],[dept_no]],Departments[dept_no],0))</f>
        <v>Books</v>
      </c>
      <c r="K6078" s="4" t="str">
        <f>CONCATENATE(Sales[[#This Row],[region]],Sales[[#This Row],[storetype]])</f>
        <v>1A</v>
      </c>
      <c r="L6078" s="4">
        <f>INDEX(RegionStoreCount[Store Count],MATCH(Sales[[#This Row],[RegionStoretype]],RegionStoreCount[Region/Type],0))</f>
        <v>5</v>
      </c>
      <c r="M6078" s="4">
        <f>AND(Sales[[#This Row],[date]]&lt;=TY_YTDMax,Sales[[#This Row],[date]]&gt;=TY_YTDMin)*Sales[[#This Row],[sales]]</f>
        <v>37660.498</v>
      </c>
      <c r="N6078" s="4">
        <f>AND(Sales[[#This Row],[date]]&lt;=LY_YTDMax,Sales[[#This Row],[date]]&gt;=LY_YTDMin)*Sales[[#This Row],[sales]]</f>
        <v>0</v>
      </c>
      <c r="O6078" s="4">
        <f>AND(Sales[[#This Row],[date]]&gt;=YoY_Min,Sales[[#This Row],[date]]&lt;=TY_YTDMax)*(Sales[[#This Row],[sales]]/Sales[[#This Row],[sqft]])</f>
        <v>0.19574063409563408</v>
      </c>
      <c r="P6078" s="4">
        <f>SUMIF(Sales[RegionStoretype],Sales[[#This Row],[RegionStoretype]],Sales[YoY_SSF])/Sales[[#This Row],[Region_TypeCount]]</f>
        <v>59.469551530910678</v>
      </c>
    </row>
    <row r="6079" spans="1:16" x14ac:dyDescent="0.25">
      <c r="A6079" s="1">
        <v>43161</v>
      </c>
      <c r="B6079">
        <v>11</v>
      </c>
      <c r="C6079">
        <v>12</v>
      </c>
      <c r="D6079">
        <v>133295.27290000001</v>
      </c>
      <c r="E6079">
        <f>INDEX(Stores[region],MATCH(Sales[[#This Row],[store_no]],Stores[store_no],0))</f>
        <v>1</v>
      </c>
      <c r="F6079" t="str">
        <f>INDEX(Stores[storetype],MATCH(Sales[[#This Row],[store_no]],Stores[store_no],0))</f>
        <v>A</v>
      </c>
      <c r="G6079" t="str">
        <f>INDEX(Stores[location_city],MATCH(Sales[[#This Row],[store_no]],Stores[store_no],0))</f>
        <v>Cleveland</v>
      </c>
      <c r="H6079" t="str">
        <f>INDEX(Stores[location_state],MATCH(Sales[[#This Row],[store_no]],Stores[store_no],0))</f>
        <v>Ohio</v>
      </c>
      <c r="I6079">
        <f>INDEX(Stores[sqft],MATCH(Sales[[#This Row],[store_no]],Stores[store_no],0))</f>
        <v>192400</v>
      </c>
      <c r="J6079" s="4" t="str">
        <f>INDEX(Departments[dept_name],MATCH(Sales[[#This Row],[dept_no]],Departments[dept_no],0))</f>
        <v>Jewelery</v>
      </c>
      <c r="K6079" s="4" t="str">
        <f>CONCATENATE(Sales[[#This Row],[region]],Sales[[#This Row],[storetype]])</f>
        <v>1A</v>
      </c>
      <c r="L6079" s="4">
        <f>INDEX(RegionStoreCount[Store Count],MATCH(Sales[[#This Row],[RegionStoretype]],RegionStoreCount[Region/Type],0))</f>
        <v>5</v>
      </c>
      <c r="M6079" s="4">
        <f>AND(Sales[[#This Row],[date]]&lt;=TY_YTDMax,Sales[[#This Row],[date]]&gt;=TY_YTDMin)*Sales[[#This Row],[sales]]</f>
        <v>133295.27290000001</v>
      </c>
      <c r="N6079" s="4">
        <f>AND(Sales[[#This Row],[date]]&lt;=LY_YTDMax,Sales[[#This Row],[date]]&gt;=LY_YTDMin)*Sales[[#This Row],[sales]]</f>
        <v>0</v>
      </c>
      <c r="O6079" s="4">
        <f>AND(Sales[[#This Row],[date]]&gt;=YoY_Min,Sales[[#This Row],[date]]&lt;=TY_YTDMax)*(Sales[[#This Row],[sales]]/Sales[[#This Row],[sqft]])</f>
        <v>0.69280287370062377</v>
      </c>
      <c r="P6079" s="4">
        <f>SUMIF(Sales[RegionStoretype],Sales[[#This Row],[RegionStoretype]],Sales[YoY_SSF])/Sales[[#This Row],[Region_TypeCount]]</f>
        <v>59.469551530910678</v>
      </c>
    </row>
    <row r="6080" spans="1:16" x14ac:dyDescent="0.25">
      <c r="A6080" s="1">
        <v>43161</v>
      </c>
      <c r="B6080">
        <v>11</v>
      </c>
      <c r="C6080">
        <v>19</v>
      </c>
      <c r="D6080">
        <v>64788.77</v>
      </c>
      <c r="E6080">
        <f>INDEX(Stores[region],MATCH(Sales[[#This Row],[store_no]],Stores[store_no],0))</f>
        <v>1</v>
      </c>
      <c r="F6080" t="str">
        <f>INDEX(Stores[storetype],MATCH(Sales[[#This Row],[store_no]],Stores[store_no],0))</f>
        <v>A</v>
      </c>
      <c r="G6080" t="str">
        <f>INDEX(Stores[location_city],MATCH(Sales[[#This Row],[store_no]],Stores[store_no],0))</f>
        <v>Cleveland</v>
      </c>
      <c r="H6080" t="str">
        <f>INDEX(Stores[location_state],MATCH(Sales[[#This Row],[store_no]],Stores[store_no],0))</f>
        <v>Ohio</v>
      </c>
      <c r="I6080">
        <f>INDEX(Stores[sqft],MATCH(Sales[[#This Row],[store_no]],Stores[store_no],0))</f>
        <v>192400</v>
      </c>
      <c r="J6080" s="4" t="str">
        <f>INDEX(Departments[dept_name],MATCH(Sales[[#This Row],[dept_no]],Departments[dept_no],0))</f>
        <v>Tools</v>
      </c>
      <c r="K6080" s="4" t="str">
        <f>CONCATENATE(Sales[[#This Row],[region]],Sales[[#This Row],[storetype]])</f>
        <v>1A</v>
      </c>
      <c r="L6080" s="4">
        <f>INDEX(RegionStoreCount[Store Count],MATCH(Sales[[#This Row],[RegionStoretype]],RegionStoreCount[Region/Type],0))</f>
        <v>5</v>
      </c>
      <c r="M6080" s="4">
        <f>AND(Sales[[#This Row],[date]]&lt;=TY_YTDMax,Sales[[#This Row],[date]]&gt;=TY_YTDMin)*Sales[[#This Row],[sales]]</f>
        <v>64788.77</v>
      </c>
      <c r="N6080" s="4">
        <f>AND(Sales[[#This Row],[date]]&lt;=LY_YTDMax,Sales[[#This Row],[date]]&gt;=LY_YTDMin)*Sales[[#This Row],[sales]]</f>
        <v>0</v>
      </c>
      <c r="O6080" s="4">
        <f>AND(Sales[[#This Row],[date]]&gt;=YoY_Min,Sales[[#This Row],[date]]&lt;=TY_YTDMax)*(Sales[[#This Row],[sales]]/Sales[[#This Row],[sqft]])</f>
        <v>0.33673996881496882</v>
      </c>
      <c r="P6080" s="4">
        <f>SUMIF(Sales[RegionStoretype],Sales[[#This Row],[RegionStoretype]],Sales[YoY_SSF])/Sales[[#This Row],[Region_TypeCount]]</f>
        <v>59.469551530910678</v>
      </c>
    </row>
    <row r="6081" spans="1:16" x14ac:dyDescent="0.25">
      <c r="A6081" s="1">
        <v>43161</v>
      </c>
      <c r="B6081">
        <v>13</v>
      </c>
      <c r="C6081">
        <v>4</v>
      </c>
      <c r="D6081">
        <v>9762.1180999999997</v>
      </c>
      <c r="E6081">
        <f>INDEX(Stores[region],MATCH(Sales[[#This Row],[store_no]],Stores[store_no],0))</f>
        <v>3</v>
      </c>
      <c r="F6081" t="str">
        <f>INDEX(Stores[storetype],MATCH(Sales[[#This Row],[store_no]],Stores[store_no],0))</f>
        <v>A</v>
      </c>
      <c r="G6081" t="str">
        <f>INDEX(Stores[location_city],MATCH(Sales[[#This Row],[store_no]],Stores[store_no],0))</f>
        <v>Overland Park</v>
      </c>
      <c r="H6081" t="str">
        <f>INDEX(Stores[location_state],MATCH(Sales[[#This Row],[store_no]],Stores[store_no],0))</f>
        <v>Kansas</v>
      </c>
      <c r="I6081">
        <f>INDEX(Stores[sqft],MATCH(Sales[[#This Row],[store_no]],Stores[store_no],0))</f>
        <v>201000</v>
      </c>
      <c r="J6081" s="4" t="str">
        <f>INDEX(Departments[dept_name],MATCH(Sales[[#This Row],[dept_no]],Departments[dept_no],0))</f>
        <v>Books</v>
      </c>
      <c r="K6081" s="4" t="str">
        <f>CONCATENATE(Sales[[#This Row],[region]],Sales[[#This Row],[storetype]])</f>
        <v>3A</v>
      </c>
      <c r="L6081" s="4">
        <f>INDEX(RegionStoreCount[Store Count],MATCH(Sales[[#This Row],[RegionStoretype]],RegionStoreCount[Region/Type],0))</f>
        <v>9</v>
      </c>
      <c r="M6081" s="4">
        <f>AND(Sales[[#This Row],[date]]&lt;=TY_YTDMax,Sales[[#This Row],[date]]&gt;=TY_YTDMin)*Sales[[#This Row],[sales]]</f>
        <v>9762.1180999999997</v>
      </c>
      <c r="N6081" s="4">
        <f>AND(Sales[[#This Row],[date]]&lt;=LY_YTDMax,Sales[[#This Row],[date]]&gt;=LY_YTDMin)*Sales[[#This Row],[sales]]</f>
        <v>0</v>
      </c>
      <c r="O6081" s="4">
        <f>AND(Sales[[#This Row],[date]]&gt;=YoY_Min,Sales[[#This Row],[date]]&lt;=TY_YTDMax)*(Sales[[#This Row],[sales]]/Sales[[#This Row],[sqft]])</f>
        <v>4.8567751741293533E-2</v>
      </c>
      <c r="P6081" s="4">
        <f>SUMIF(Sales[RegionStoretype],Sales[[#This Row],[RegionStoretype]],Sales[YoY_SSF])/Sales[[#This Row],[Region_TypeCount]]</f>
        <v>53.603836561720975</v>
      </c>
    </row>
    <row r="6082" spans="1:16" x14ac:dyDescent="0.25">
      <c r="A6082" s="1">
        <v>43161</v>
      </c>
      <c r="B6082">
        <v>13</v>
      </c>
      <c r="C6082">
        <v>7</v>
      </c>
      <c r="D6082">
        <v>26391.636399999999</v>
      </c>
      <c r="E6082">
        <f>INDEX(Stores[region],MATCH(Sales[[#This Row],[store_no]],Stores[store_no],0))</f>
        <v>3</v>
      </c>
      <c r="F6082" t="str">
        <f>INDEX(Stores[storetype],MATCH(Sales[[#This Row],[store_no]],Stores[store_no],0))</f>
        <v>A</v>
      </c>
      <c r="G6082" t="str">
        <f>INDEX(Stores[location_city],MATCH(Sales[[#This Row],[store_no]],Stores[store_no],0))</f>
        <v>Overland Park</v>
      </c>
      <c r="H6082" t="str">
        <f>INDEX(Stores[location_state],MATCH(Sales[[#This Row],[store_no]],Stores[store_no],0))</f>
        <v>Kansas</v>
      </c>
      <c r="I6082">
        <f>INDEX(Stores[sqft],MATCH(Sales[[#This Row],[store_no]],Stores[store_no],0))</f>
        <v>201000</v>
      </c>
      <c r="J6082" s="4" t="str">
        <f>INDEX(Departments[dept_name],MATCH(Sales[[#This Row],[dept_no]],Departments[dept_no],0))</f>
        <v>Electronics</v>
      </c>
      <c r="K6082" s="4" t="str">
        <f>CONCATENATE(Sales[[#This Row],[region]],Sales[[#This Row],[storetype]])</f>
        <v>3A</v>
      </c>
      <c r="L6082" s="4">
        <f>INDEX(RegionStoreCount[Store Count],MATCH(Sales[[#This Row],[RegionStoretype]],RegionStoreCount[Region/Type],0))</f>
        <v>9</v>
      </c>
      <c r="M6082" s="4">
        <f>AND(Sales[[#This Row],[date]]&lt;=TY_YTDMax,Sales[[#This Row],[date]]&gt;=TY_YTDMin)*Sales[[#This Row],[sales]]</f>
        <v>26391.636399999999</v>
      </c>
      <c r="N6082" s="4">
        <f>AND(Sales[[#This Row],[date]]&lt;=LY_YTDMax,Sales[[#This Row],[date]]&gt;=LY_YTDMin)*Sales[[#This Row],[sales]]</f>
        <v>0</v>
      </c>
      <c r="O6082" s="4">
        <f>AND(Sales[[#This Row],[date]]&gt;=YoY_Min,Sales[[#This Row],[date]]&lt;=TY_YTDMax)*(Sales[[#This Row],[sales]]/Sales[[#This Row],[sqft]])</f>
        <v>0.13130167363184078</v>
      </c>
      <c r="P6082" s="4">
        <f>SUMIF(Sales[RegionStoretype],Sales[[#This Row],[RegionStoretype]],Sales[YoY_SSF])/Sales[[#This Row],[Region_TypeCount]]</f>
        <v>53.603836561720975</v>
      </c>
    </row>
    <row r="6083" spans="1:16" x14ac:dyDescent="0.25">
      <c r="A6083" s="1">
        <v>43161</v>
      </c>
      <c r="B6083">
        <v>13</v>
      </c>
      <c r="C6083">
        <v>14</v>
      </c>
      <c r="D6083">
        <v>28181.618999999999</v>
      </c>
      <c r="E6083">
        <f>INDEX(Stores[region],MATCH(Sales[[#This Row],[store_no]],Stores[store_no],0))</f>
        <v>3</v>
      </c>
      <c r="F6083" t="str">
        <f>INDEX(Stores[storetype],MATCH(Sales[[#This Row],[store_no]],Stores[store_no],0))</f>
        <v>A</v>
      </c>
      <c r="G6083" t="str">
        <f>INDEX(Stores[location_city],MATCH(Sales[[#This Row],[store_no]],Stores[store_no],0))</f>
        <v>Overland Park</v>
      </c>
      <c r="H6083" t="str">
        <f>INDEX(Stores[location_state],MATCH(Sales[[#This Row],[store_no]],Stores[store_no],0))</f>
        <v>Kansas</v>
      </c>
      <c r="I6083">
        <f>INDEX(Stores[sqft],MATCH(Sales[[#This Row],[store_no]],Stores[store_no],0))</f>
        <v>201000</v>
      </c>
      <c r="J6083" s="4" t="str">
        <f>INDEX(Departments[dept_name],MATCH(Sales[[#This Row],[dept_no]],Departments[dept_no],0))</f>
        <v>Movies</v>
      </c>
      <c r="K6083" s="4" t="str">
        <f>CONCATENATE(Sales[[#This Row],[region]],Sales[[#This Row],[storetype]])</f>
        <v>3A</v>
      </c>
      <c r="L6083" s="4">
        <f>INDEX(RegionStoreCount[Store Count],MATCH(Sales[[#This Row],[RegionStoretype]],RegionStoreCount[Region/Type],0))</f>
        <v>9</v>
      </c>
      <c r="M6083" s="4">
        <f>AND(Sales[[#This Row],[date]]&lt;=TY_YTDMax,Sales[[#This Row],[date]]&gt;=TY_YTDMin)*Sales[[#This Row],[sales]]</f>
        <v>28181.618999999999</v>
      </c>
      <c r="N6083" s="4">
        <f>AND(Sales[[#This Row],[date]]&lt;=LY_YTDMax,Sales[[#This Row],[date]]&gt;=LY_YTDMin)*Sales[[#This Row],[sales]]</f>
        <v>0</v>
      </c>
      <c r="O6083" s="4">
        <f>AND(Sales[[#This Row],[date]]&gt;=YoY_Min,Sales[[#This Row],[date]]&lt;=TY_YTDMax)*(Sales[[#This Row],[sales]]/Sales[[#This Row],[sqft]])</f>
        <v>0.14020705970149253</v>
      </c>
      <c r="P6083" s="4">
        <f>SUMIF(Sales[RegionStoretype],Sales[[#This Row],[RegionStoretype]],Sales[YoY_SSF])/Sales[[#This Row],[Region_TypeCount]]</f>
        <v>53.603836561720975</v>
      </c>
    </row>
    <row r="6084" spans="1:16" x14ac:dyDescent="0.25">
      <c r="A6084" s="1">
        <v>43161</v>
      </c>
      <c r="B6084">
        <v>13</v>
      </c>
      <c r="C6084">
        <v>19</v>
      </c>
      <c r="D6084">
        <v>86960.568099999989</v>
      </c>
      <c r="E6084">
        <f>INDEX(Stores[region],MATCH(Sales[[#This Row],[store_no]],Stores[store_no],0))</f>
        <v>3</v>
      </c>
      <c r="F6084" t="str">
        <f>INDEX(Stores[storetype],MATCH(Sales[[#This Row],[store_no]],Stores[store_no],0))</f>
        <v>A</v>
      </c>
      <c r="G6084" t="str">
        <f>INDEX(Stores[location_city],MATCH(Sales[[#This Row],[store_no]],Stores[store_no],0))</f>
        <v>Overland Park</v>
      </c>
      <c r="H6084" t="str">
        <f>INDEX(Stores[location_state],MATCH(Sales[[#This Row],[store_no]],Stores[store_no],0))</f>
        <v>Kansas</v>
      </c>
      <c r="I6084">
        <f>INDEX(Stores[sqft],MATCH(Sales[[#This Row],[store_no]],Stores[store_no],0))</f>
        <v>201000</v>
      </c>
      <c r="J6084" s="4" t="str">
        <f>INDEX(Departments[dept_name],MATCH(Sales[[#This Row],[dept_no]],Departments[dept_no],0))</f>
        <v>Tools</v>
      </c>
      <c r="K6084" s="4" t="str">
        <f>CONCATENATE(Sales[[#This Row],[region]],Sales[[#This Row],[storetype]])</f>
        <v>3A</v>
      </c>
      <c r="L6084" s="4">
        <f>INDEX(RegionStoreCount[Store Count],MATCH(Sales[[#This Row],[RegionStoretype]],RegionStoreCount[Region/Type],0))</f>
        <v>9</v>
      </c>
      <c r="M6084" s="4">
        <f>AND(Sales[[#This Row],[date]]&lt;=TY_YTDMax,Sales[[#This Row],[date]]&gt;=TY_YTDMin)*Sales[[#This Row],[sales]]</f>
        <v>86960.568099999989</v>
      </c>
      <c r="N6084" s="4">
        <f>AND(Sales[[#This Row],[date]]&lt;=LY_YTDMax,Sales[[#This Row],[date]]&gt;=LY_YTDMin)*Sales[[#This Row],[sales]]</f>
        <v>0</v>
      </c>
      <c r="O6084" s="4">
        <f>AND(Sales[[#This Row],[date]]&gt;=YoY_Min,Sales[[#This Row],[date]]&lt;=TY_YTDMax)*(Sales[[#This Row],[sales]]/Sales[[#This Row],[sqft]])</f>
        <v>0.43263964228855717</v>
      </c>
      <c r="P6084" s="4">
        <f>SUMIF(Sales[RegionStoretype],Sales[[#This Row],[RegionStoretype]],Sales[YoY_SSF])/Sales[[#This Row],[Region_TypeCount]]</f>
        <v>53.603836561720975</v>
      </c>
    </row>
    <row r="6085" spans="1:16" x14ac:dyDescent="0.25">
      <c r="A6085" s="1">
        <v>43161</v>
      </c>
      <c r="B6085">
        <v>14</v>
      </c>
      <c r="C6085">
        <v>16</v>
      </c>
      <c r="D6085">
        <v>47677.623299999999</v>
      </c>
      <c r="E6085">
        <f>INDEX(Stores[region],MATCH(Sales[[#This Row],[store_no]],Stores[store_no],0))</f>
        <v>3</v>
      </c>
      <c r="F6085" t="str">
        <f>INDEX(Stores[storetype],MATCH(Sales[[#This Row],[store_no]],Stores[store_no],0))</f>
        <v>A</v>
      </c>
      <c r="G6085" t="str">
        <f>INDEX(Stores[location_city],MATCH(Sales[[#This Row],[store_no]],Stores[store_no],0))</f>
        <v>Bismarck</v>
      </c>
      <c r="H6085" t="str">
        <f>INDEX(Stores[location_state],MATCH(Sales[[#This Row],[store_no]],Stores[store_no],0))</f>
        <v>North Dakota</v>
      </c>
      <c r="I6085">
        <f>INDEX(Stores[sqft],MATCH(Sales[[#This Row],[store_no]],Stores[store_no],0))</f>
        <v>96400</v>
      </c>
      <c r="J6085" s="4" t="str">
        <f>INDEX(Departments[dept_name],MATCH(Sales[[#This Row],[dept_no]],Departments[dept_no],0))</f>
        <v>Outdoors</v>
      </c>
      <c r="K6085" s="4" t="str">
        <f>CONCATENATE(Sales[[#This Row],[region]],Sales[[#This Row],[storetype]])</f>
        <v>3A</v>
      </c>
      <c r="L6085" s="4">
        <f>INDEX(RegionStoreCount[Store Count],MATCH(Sales[[#This Row],[RegionStoretype]],RegionStoreCount[Region/Type],0))</f>
        <v>9</v>
      </c>
      <c r="M6085" s="4">
        <f>AND(Sales[[#This Row],[date]]&lt;=TY_YTDMax,Sales[[#This Row],[date]]&gt;=TY_YTDMin)*Sales[[#This Row],[sales]]</f>
        <v>47677.623299999999</v>
      </c>
      <c r="N6085" s="4">
        <f>AND(Sales[[#This Row],[date]]&lt;=LY_YTDMax,Sales[[#This Row],[date]]&gt;=LY_YTDMin)*Sales[[#This Row],[sales]]</f>
        <v>0</v>
      </c>
      <c r="O6085" s="4">
        <f>AND(Sales[[#This Row],[date]]&gt;=YoY_Min,Sales[[#This Row],[date]]&lt;=TY_YTDMax)*(Sales[[#This Row],[sales]]/Sales[[#This Row],[sqft]])</f>
        <v>0.49458115456431534</v>
      </c>
      <c r="P6085" s="4">
        <f>SUMIF(Sales[RegionStoretype],Sales[[#This Row],[RegionStoretype]],Sales[YoY_SSF])/Sales[[#This Row],[Region_TypeCount]]</f>
        <v>53.603836561720975</v>
      </c>
    </row>
    <row r="6086" spans="1:16" x14ac:dyDescent="0.25">
      <c r="A6086" s="1">
        <v>43161</v>
      </c>
      <c r="B6086">
        <v>15</v>
      </c>
      <c r="C6086">
        <v>2</v>
      </c>
      <c r="D6086">
        <v>51845.913800000009</v>
      </c>
      <c r="E6086">
        <f>INDEX(Stores[region],MATCH(Sales[[#This Row],[store_no]],Stores[store_no],0))</f>
        <v>2</v>
      </c>
      <c r="F6086" t="str">
        <f>INDEX(Stores[storetype],MATCH(Sales[[#This Row],[store_no]],Stores[store_no],0))</f>
        <v>B</v>
      </c>
      <c r="G6086" t="str">
        <f>INDEX(Stores[location_city],MATCH(Sales[[#This Row],[store_no]],Stores[store_no],0))</f>
        <v>Rochester</v>
      </c>
      <c r="H6086" t="str">
        <f>INDEX(Stores[location_state],MATCH(Sales[[#This Row],[store_no]],Stores[store_no],0))</f>
        <v>Minnesota</v>
      </c>
      <c r="I6086">
        <f>INDEX(Stores[sqft],MATCH(Sales[[#This Row],[store_no]],Stores[store_no],0))</f>
        <v>128100</v>
      </c>
      <c r="J6086" s="4" t="str">
        <f>INDEX(Departments[dept_name],MATCH(Sales[[#This Row],[dept_no]],Departments[dept_no],0))</f>
        <v>Baby</v>
      </c>
      <c r="K6086" s="4" t="str">
        <f>CONCATENATE(Sales[[#This Row],[region]],Sales[[#This Row],[storetype]])</f>
        <v>2B</v>
      </c>
      <c r="L6086" s="4">
        <f>INDEX(RegionStoreCount[Store Count],MATCH(Sales[[#This Row],[RegionStoretype]],RegionStoreCount[Region/Type],0))</f>
        <v>6</v>
      </c>
      <c r="M6086" s="4">
        <f>AND(Sales[[#This Row],[date]]&lt;=TY_YTDMax,Sales[[#This Row],[date]]&gt;=TY_YTDMin)*Sales[[#This Row],[sales]]</f>
        <v>51845.913800000009</v>
      </c>
      <c r="N6086" s="4">
        <f>AND(Sales[[#This Row],[date]]&lt;=LY_YTDMax,Sales[[#This Row],[date]]&gt;=LY_YTDMin)*Sales[[#This Row],[sales]]</f>
        <v>0</v>
      </c>
      <c r="O6086" s="4">
        <f>AND(Sales[[#This Row],[date]]&gt;=YoY_Min,Sales[[#This Row],[date]]&lt;=TY_YTDMax)*(Sales[[#This Row],[sales]]/Sales[[#This Row],[sqft]])</f>
        <v>0.40473000624512107</v>
      </c>
      <c r="P6086" s="4">
        <f>SUMIF(Sales[RegionStoretype],Sales[[#This Row],[RegionStoretype]],Sales[YoY_SSF])/Sales[[#This Row],[Region_TypeCount]]</f>
        <v>58.393757732919049</v>
      </c>
    </row>
    <row r="6087" spans="1:16" x14ac:dyDescent="0.25">
      <c r="A6087" s="1">
        <v>43161</v>
      </c>
      <c r="B6087">
        <v>15</v>
      </c>
      <c r="C6087">
        <v>6</v>
      </c>
      <c r="D6087">
        <v>53453.4185</v>
      </c>
      <c r="E6087">
        <f>INDEX(Stores[region],MATCH(Sales[[#This Row],[store_no]],Stores[store_no],0))</f>
        <v>2</v>
      </c>
      <c r="F6087" t="str">
        <f>INDEX(Stores[storetype],MATCH(Sales[[#This Row],[store_no]],Stores[store_no],0))</f>
        <v>B</v>
      </c>
      <c r="G6087" t="str">
        <f>INDEX(Stores[location_city],MATCH(Sales[[#This Row],[store_no]],Stores[store_no],0))</f>
        <v>Rochester</v>
      </c>
      <c r="H6087" t="str">
        <f>INDEX(Stores[location_state],MATCH(Sales[[#This Row],[store_no]],Stores[store_no],0))</f>
        <v>Minnesota</v>
      </c>
      <c r="I6087">
        <f>INDEX(Stores[sqft],MATCH(Sales[[#This Row],[store_no]],Stores[store_no],0))</f>
        <v>128100</v>
      </c>
      <c r="J6087" s="4" t="str">
        <f>INDEX(Departments[dept_name],MATCH(Sales[[#This Row],[dept_no]],Departments[dept_no],0))</f>
        <v>Computers</v>
      </c>
      <c r="K6087" s="4" t="str">
        <f>CONCATENATE(Sales[[#This Row],[region]],Sales[[#This Row],[storetype]])</f>
        <v>2B</v>
      </c>
      <c r="L6087" s="4">
        <f>INDEX(RegionStoreCount[Store Count],MATCH(Sales[[#This Row],[RegionStoretype]],RegionStoreCount[Region/Type],0))</f>
        <v>6</v>
      </c>
      <c r="M6087" s="4">
        <f>AND(Sales[[#This Row],[date]]&lt;=TY_YTDMax,Sales[[#This Row],[date]]&gt;=TY_YTDMin)*Sales[[#This Row],[sales]]</f>
        <v>53453.4185</v>
      </c>
      <c r="N6087" s="4">
        <f>AND(Sales[[#This Row],[date]]&lt;=LY_YTDMax,Sales[[#This Row],[date]]&gt;=LY_YTDMin)*Sales[[#This Row],[sales]]</f>
        <v>0</v>
      </c>
      <c r="O6087" s="4">
        <f>AND(Sales[[#This Row],[date]]&gt;=YoY_Min,Sales[[#This Row],[date]]&lt;=TY_YTDMax)*(Sales[[#This Row],[sales]]/Sales[[#This Row],[sqft]])</f>
        <v>0.41727883294301327</v>
      </c>
      <c r="P6087" s="4">
        <f>SUMIF(Sales[RegionStoretype],Sales[[#This Row],[RegionStoretype]],Sales[YoY_SSF])/Sales[[#This Row],[Region_TypeCount]]</f>
        <v>58.393757732919049</v>
      </c>
    </row>
    <row r="6088" spans="1:16" x14ac:dyDescent="0.25">
      <c r="A6088" s="1">
        <v>43161</v>
      </c>
      <c r="B6088">
        <v>15</v>
      </c>
      <c r="C6088">
        <v>8</v>
      </c>
      <c r="D6088">
        <v>60339.8223</v>
      </c>
      <c r="E6088">
        <f>INDEX(Stores[region],MATCH(Sales[[#This Row],[store_no]],Stores[store_no],0))</f>
        <v>2</v>
      </c>
      <c r="F6088" t="str">
        <f>INDEX(Stores[storetype],MATCH(Sales[[#This Row],[store_no]],Stores[store_no],0))</f>
        <v>B</v>
      </c>
      <c r="G6088" t="str">
        <f>INDEX(Stores[location_city],MATCH(Sales[[#This Row],[store_no]],Stores[store_no],0))</f>
        <v>Rochester</v>
      </c>
      <c r="H6088" t="str">
        <f>INDEX(Stores[location_state],MATCH(Sales[[#This Row],[store_no]],Stores[store_no],0))</f>
        <v>Minnesota</v>
      </c>
      <c r="I6088">
        <f>INDEX(Stores[sqft],MATCH(Sales[[#This Row],[store_no]],Stores[store_no],0))</f>
        <v>128100</v>
      </c>
      <c r="J6088" s="4" t="str">
        <f>INDEX(Departments[dept_name],MATCH(Sales[[#This Row],[dept_no]],Departments[dept_no],0))</f>
        <v>Games</v>
      </c>
      <c r="K6088" s="4" t="str">
        <f>CONCATENATE(Sales[[#This Row],[region]],Sales[[#This Row],[storetype]])</f>
        <v>2B</v>
      </c>
      <c r="L6088" s="4">
        <f>INDEX(RegionStoreCount[Store Count],MATCH(Sales[[#This Row],[RegionStoretype]],RegionStoreCount[Region/Type],0))</f>
        <v>6</v>
      </c>
      <c r="M6088" s="4">
        <f>AND(Sales[[#This Row],[date]]&lt;=TY_YTDMax,Sales[[#This Row],[date]]&gt;=TY_YTDMin)*Sales[[#This Row],[sales]]</f>
        <v>60339.8223</v>
      </c>
      <c r="N6088" s="4">
        <f>AND(Sales[[#This Row],[date]]&lt;=LY_YTDMax,Sales[[#This Row],[date]]&gt;=LY_YTDMin)*Sales[[#This Row],[sales]]</f>
        <v>0</v>
      </c>
      <c r="O6088" s="4">
        <f>AND(Sales[[#This Row],[date]]&gt;=YoY_Min,Sales[[#This Row],[date]]&lt;=TY_YTDMax)*(Sales[[#This Row],[sales]]/Sales[[#This Row],[sqft]])</f>
        <v>0.47103686416861829</v>
      </c>
      <c r="P6088" s="4">
        <f>SUMIF(Sales[RegionStoretype],Sales[[#This Row],[RegionStoretype]],Sales[YoY_SSF])/Sales[[#This Row],[Region_TypeCount]]</f>
        <v>58.393757732919049</v>
      </c>
    </row>
    <row r="6089" spans="1:16" x14ac:dyDescent="0.25">
      <c r="A6089" s="1">
        <v>43161</v>
      </c>
      <c r="B6089">
        <v>15</v>
      </c>
      <c r="C6089">
        <v>12</v>
      </c>
      <c r="D6089">
        <v>74724.751699999993</v>
      </c>
      <c r="E6089">
        <f>INDEX(Stores[region],MATCH(Sales[[#This Row],[store_no]],Stores[store_no],0))</f>
        <v>2</v>
      </c>
      <c r="F6089" t="str">
        <f>INDEX(Stores[storetype],MATCH(Sales[[#This Row],[store_no]],Stores[store_no],0))</f>
        <v>B</v>
      </c>
      <c r="G6089" t="str">
        <f>INDEX(Stores[location_city],MATCH(Sales[[#This Row],[store_no]],Stores[store_no],0))</f>
        <v>Rochester</v>
      </c>
      <c r="H6089" t="str">
        <f>INDEX(Stores[location_state],MATCH(Sales[[#This Row],[store_no]],Stores[store_no],0))</f>
        <v>Minnesota</v>
      </c>
      <c r="I6089">
        <f>INDEX(Stores[sqft],MATCH(Sales[[#This Row],[store_no]],Stores[store_no],0))</f>
        <v>128100</v>
      </c>
      <c r="J6089" s="4" t="str">
        <f>INDEX(Departments[dept_name],MATCH(Sales[[#This Row],[dept_no]],Departments[dept_no],0))</f>
        <v>Jewelery</v>
      </c>
      <c r="K6089" s="4" t="str">
        <f>CONCATENATE(Sales[[#This Row],[region]],Sales[[#This Row],[storetype]])</f>
        <v>2B</v>
      </c>
      <c r="L6089" s="4">
        <f>INDEX(RegionStoreCount[Store Count],MATCH(Sales[[#This Row],[RegionStoretype]],RegionStoreCount[Region/Type],0))</f>
        <v>6</v>
      </c>
      <c r="M6089" s="4">
        <f>AND(Sales[[#This Row],[date]]&lt;=TY_YTDMax,Sales[[#This Row],[date]]&gt;=TY_YTDMin)*Sales[[#This Row],[sales]]</f>
        <v>74724.751699999993</v>
      </c>
      <c r="N6089" s="4">
        <f>AND(Sales[[#This Row],[date]]&lt;=LY_YTDMax,Sales[[#This Row],[date]]&gt;=LY_YTDMin)*Sales[[#This Row],[sales]]</f>
        <v>0</v>
      </c>
      <c r="O6089" s="4">
        <f>AND(Sales[[#This Row],[date]]&gt;=YoY_Min,Sales[[#This Row],[date]]&lt;=TY_YTDMax)*(Sales[[#This Row],[sales]]/Sales[[#This Row],[sqft]])</f>
        <v>0.58333139500390319</v>
      </c>
      <c r="P6089" s="4">
        <f>SUMIF(Sales[RegionStoretype],Sales[[#This Row],[RegionStoretype]],Sales[YoY_SSF])/Sales[[#This Row],[Region_TypeCount]]</f>
        <v>58.393757732919049</v>
      </c>
    </row>
    <row r="6090" spans="1:16" x14ac:dyDescent="0.25">
      <c r="A6090" s="1">
        <v>43161</v>
      </c>
      <c r="B6090">
        <v>17</v>
      </c>
      <c r="C6090">
        <v>1</v>
      </c>
      <c r="D6090">
        <v>57969.418300000005</v>
      </c>
      <c r="E6090">
        <f>INDEX(Stores[region],MATCH(Sales[[#This Row],[store_no]],Stores[store_no],0))</f>
        <v>3</v>
      </c>
      <c r="F6090" t="str">
        <f>INDEX(Stores[storetype],MATCH(Sales[[#This Row],[store_no]],Stores[store_no],0))</f>
        <v>B</v>
      </c>
      <c r="G6090" t="str">
        <f>INDEX(Stores[location_city],MATCH(Sales[[#This Row],[store_no]],Stores[store_no],0))</f>
        <v>Fargo</v>
      </c>
      <c r="H6090" t="str">
        <f>INDEX(Stores[location_state],MATCH(Sales[[#This Row],[store_no]],Stores[store_no],0))</f>
        <v>North Dakota</v>
      </c>
      <c r="I6090">
        <f>INDEX(Stores[sqft],MATCH(Sales[[#This Row],[store_no]],Stores[store_no],0))</f>
        <v>211600</v>
      </c>
      <c r="J6090" s="4" t="str">
        <f>INDEX(Departments[dept_name],MATCH(Sales[[#This Row],[dept_no]],Departments[dept_no],0))</f>
        <v>Automotive</v>
      </c>
      <c r="K6090" s="4" t="str">
        <f>CONCATENATE(Sales[[#This Row],[region]],Sales[[#This Row],[storetype]])</f>
        <v>3B</v>
      </c>
      <c r="L6090" s="4">
        <f>INDEX(RegionStoreCount[Store Count],MATCH(Sales[[#This Row],[RegionStoretype]],RegionStoreCount[Region/Type],0))</f>
        <v>4</v>
      </c>
      <c r="M6090" s="4">
        <f>AND(Sales[[#This Row],[date]]&lt;=TY_YTDMax,Sales[[#This Row],[date]]&gt;=TY_YTDMin)*Sales[[#This Row],[sales]]</f>
        <v>57969.418300000005</v>
      </c>
      <c r="N6090" s="4">
        <f>AND(Sales[[#This Row],[date]]&lt;=LY_YTDMax,Sales[[#This Row],[date]]&gt;=LY_YTDMin)*Sales[[#This Row],[sales]]</f>
        <v>0</v>
      </c>
      <c r="O6090" s="4">
        <f>AND(Sales[[#This Row],[date]]&gt;=YoY_Min,Sales[[#This Row],[date]]&lt;=TY_YTDMax)*(Sales[[#This Row],[sales]]/Sales[[#This Row],[sqft]])</f>
        <v>0.27395755340264655</v>
      </c>
      <c r="P6090" s="4">
        <f>SUMIF(Sales[RegionStoretype],Sales[[#This Row],[RegionStoretype]],Sales[YoY_SSF])/Sales[[#This Row],[Region_TypeCount]]</f>
        <v>58.312187288105562</v>
      </c>
    </row>
    <row r="6091" spans="1:16" x14ac:dyDescent="0.25">
      <c r="A6091" s="1">
        <v>43161</v>
      </c>
      <c r="B6091">
        <v>17</v>
      </c>
      <c r="C6091">
        <v>20</v>
      </c>
      <c r="D6091">
        <v>111606.02739999999</v>
      </c>
      <c r="E6091">
        <f>INDEX(Stores[region],MATCH(Sales[[#This Row],[store_no]],Stores[store_no],0))</f>
        <v>3</v>
      </c>
      <c r="F6091" t="str">
        <f>INDEX(Stores[storetype],MATCH(Sales[[#This Row],[store_no]],Stores[store_no],0))</f>
        <v>B</v>
      </c>
      <c r="G6091" t="str">
        <f>INDEX(Stores[location_city],MATCH(Sales[[#This Row],[store_no]],Stores[store_no],0))</f>
        <v>Fargo</v>
      </c>
      <c r="H6091" t="str">
        <f>INDEX(Stores[location_state],MATCH(Sales[[#This Row],[store_no]],Stores[store_no],0))</f>
        <v>North Dakota</v>
      </c>
      <c r="I6091">
        <f>INDEX(Stores[sqft],MATCH(Sales[[#This Row],[store_no]],Stores[store_no],0))</f>
        <v>211600</v>
      </c>
      <c r="J6091" s="4" t="str">
        <f>INDEX(Departments[dept_name],MATCH(Sales[[#This Row],[dept_no]],Departments[dept_no],0))</f>
        <v>Toys</v>
      </c>
      <c r="K6091" s="4" t="str">
        <f>CONCATENATE(Sales[[#This Row],[region]],Sales[[#This Row],[storetype]])</f>
        <v>3B</v>
      </c>
      <c r="L6091" s="4">
        <f>INDEX(RegionStoreCount[Store Count],MATCH(Sales[[#This Row],[RegionStoretype]],RegionStoreCount[Region/Type],0))</f>
        <v>4</v>
      </c>
      <c r="M6091" s="4">
        <f>AND(Sales[[#This Row],[date]]&lt;=TY_YTDMax,Sales[[#This Row],[date]]&gt;=TY_YTDMin)*Sales[[#This Row],[sales]]</f>
        <v>111606.02739999999</v>
      </c>
      <c r="N6091" s="4">
        <f>AND(Sales[[#This Row],[date]]&lt;=LY_YTDMax,Sales[[#This Row],[date]]&gt;=LY_YTDMin)*Sales[[#This Row],[sales]]</f>
        <v>0</v>
      </c>
      <c r="O6091" s="4">
        <f>AND(Sales[[#This Row],[date]]&gt;=YoY_Min,Sales[[#This Row],[date]]&lt;=TY_YTDMax)*(Sales[[#This Row],[sales]]/Sales[[#This Row],[sqft]])</f>
        <v>0.52743869281663514</v>
      </c>
      <c r="P6091" s="4">
        <f>SUMIF(Sales[RegionStoretype],Sales[[#This Row],[RegionStoretype]],Sales[YoY_SSF])/Sales[[#This Row],[Region_TypeCount]]</f>
        <v>58.312187288105562</v>
      </c>
    </row>
    <row r="6092" spans="1:16" x14ac:dyDescent="0.25">
      <c r="A6092" s="1">
        <v>43161</v>
      </c>
      <c r="B6092">
        <v>18</v>
      </c>
      <c r="C6092">
        <v>18</v>
      </c>
      <c r="D6092">
        <v>33549.1348</v>
      </c>
      <c r="E6092">
        <f>INDEX(Stores[region],MATCH(Sales[[#This Row],[store_no]],Stores[store_no],0))</f>
        <v>2</v>
      </c>
      <c r="F6092" t="str">
        <f>INDEX(Stores[storetype],MATCH(Sales[[#This Row],[store_no]],Stores[store_no],0))</f>
        <v>B</v>
      </c>
      <c r="G6092" t="str">
        <f>INDEX(Stores[location_city],MATCH(Sales[[#This Row],[store_no]],Stores[store_no],0))</f>
        <v>Chicago</v>
      </c>
      <c r="H6092" t="str">
        <f>INDEX(Stores[location_state],MATCH(Sales[[#This Row],[store_no]],Stores[store_no],0))</f>
        <v>Illinois</v>
      </c>
      <c r="I6092">
        <f>INDEX(Stores[sqft],MATCH(Sales[[#This Row],[store_no]],Stores[store_no],0))</f>
        <v>120700</v>
      </c>
      <c r="J6092" s="4" t="str">
        <f>INDEX(Departments[dept_name],MATCH(Sales[[#This Row],[dept_no]],Departments[dept_no],0))</f>
        <v>Sports</v>
      </c>
      <c r="K6092" s="4" t="str">
        <f>CONCATENATE(Sales[[#This Row],[region]],Sales[[#This Row],[storetype]])</f>
        <v>2B</v>
      </c>
      <c r="L6092" s="4">
        <f>INDEX(RegionStoreCount[Store Count],MATCH(Sales[[#This Row],[RegionStoretype]],RegionStoreCount[Region/Type],0))</f>
        <v>6</v>
      </c>
      <c r="M6092" s="4">
        <f>AND(Sales[[#This Row],[date]]&lt;=TY_YTDMax,Sales[[#This Row],[date]]&gt;=TY_YTDMin)*Sales[[#This Row],[sales]]</f>
        <v>33549.1348</v>
      </c>
      <c r="N6092" s="4">
        <f>AND(Sales[[#This Row],[date]]&lt;=LY_YTDMax,Sales[[#This Row],[date]]&gt;=LY_YTDMin)*Sales[[#This Row],[sales]]</f>
        <v>0</v>
      </c>
      <c r="O6092" s="4">
        <f>AND(Sales[[#This Row],[date]]&gt;=YoY_Min,Sales[[#This Row],[date]]&lt;=TY_YTDMax)*(Sales[[#This Row],[sales]]/Sales[[#This Row],[sqft]])</f>
        <v>0.27795472079536038</v>
      </c>
      <c r="P6092" s="4">
        <f>SUMIF(Sales[RegionStoretype],Sales[[#This Row],[RegionStoretype]],Sales[YoY_SSF])/Sales[[#This Row],[Region_TypeCount]]</f>
        <v>58.393757732919049</v>
      </c>
    </row>
    <row r="6093" spans="1:16" x14ac:dyDescent="0.25">
      <c r="A6093" s="1">
        <v>43161</v>
      </c>
      <c r="B6093">
        <v>19</v>
      </c>
      <c r="C6093">
        <v>1</v>
      </c>
      <c r="D6093">
        <v>13341.702000000001</v>
      </c>
      <c r="E6093">
        <f>INDEX(Stores[region],MATCH(Sales[[#This Row],[store_no]],Stores[store_no],0))</f>
        <v>3</v>
      </c>
      <c r="F6093" t="str">
        <f>INDEX(Stores[storetype],MATCH(Sales[[#This Row],[store_no]],Stores[store_no],0))</f>
        <v>A</v>
      </c>
      <c r="G6093" t="str">
        <f>INDEX(Stores[location_city],MATCH(Sales[[#This Row],[store_no]],Stores[store_no],0))</f>
        <v>Des Moines</v>
      </c>
      <c r="H6093" t="str">
        <f>INDEX(Stores[location_state],MATCH(Sales[[#This Row],[store_no]],Stores[store_no],0))</f>
        <v>Iowa</v>
      </c>
      <c r="I6093">
        <f>INDEX(Stores[sqft],MATCH(Sales[[#This Row],[store_no]],Stores[store_no],0))</f>
        <v>197600</v>
      </c>
      <c r="J6093" s="4" t="str">
        <f>INDEX(Departments[dept_name],MATCH(Sales[[#This Row],[dept_no]],Departments[dept_no],0))</f>
        <v>Automotive</v>
      </c>
      <c r="K6093" s="4" t="str">
        <f>CONCATENATE(Sales[[#This Row],[region]],Sales[[#This Row],[storetype]])</f>
        <v>3A</v>
      </c>
      <c r="L6093" s="4">
        <f>INDEX(RegionStoreCount[Store Count],MATCH(Sales[[#This Row],[RegionStoretype]],RegionStoreCount[Region/Type],0))</f>
        <v>9</v>
      </c>
      <c r="M6093" s="4">
        <f>AND(Sales[[#This Row],[date]]&lt;=TY_YTDMax,Sales[[#This Row],[date]]&gt;=TY_YTDMin)*Sales[[#This Row],[sales]]</f>
        <v>13341.702000000001</v>
      </c>
      <c r="N6093" s="4">
        <f>AND(Sales[[#This Row],[date]]&lt;=LY_YTDMax,Sales[[#This Row],[date]]&gt;=LY_YTDMin)*Sales[[#This Row],[sales]]</f>
        <v>0</v>
      </c>
      <c r="O6093" s="4">
        <f>AND(Sales[[#This Row],[date]]&gt;=YoY_Min,Sales[[#This Row],[date]]&lt;=TY_YTDMax)*(Sales[[#This Row],[sales]]/Sales[[#This Row],[sqft]])</f>
        <v>6.7518734817813772E-2</v>
      </c>
      <c r="P6093" s="4">
        <f>SUMIF(Sales[RegionStoretype],Sales[[#This Row],[RegionStoretype]],Sales[YoY_SSF])/Sales[[#This Row],[Region_TypeCount]]</f>
        <v>53.603836561720975</v>
      </c>
    </row>
    <row r="6094" spans="1:16" x14ac:dyDescent="0.25">
      <c r="A6094" s="1">
        <v>43161</v>
      </c>
      <c r="B6094">
        <v>19</v>
      </c>
      <c r="C6094">
        <v>15</v>
      </c>
      <c r="D6094">
        <v>271.3689</v>
      </c>
      <c r="E6094">
        <f>INDEX(Stores[region],MATCH(Sales[[#This Row],[store_no]],Stores[store_no],0))</f>
        <v>3</v>
      </c>
      <c r="F6094" t="str">
        <f>INDEX(Stores[storetype],MATCH(Sales[[#This Row],[store_no]],Stores[store_no],0))</f>
        <v>A</v>
      </c>
      <c r="G6094" t="str">
        <f>INDEX(Stores[location_city],MATCH(Sales[[#This Row],[store_no]],Stores[store_no],0))</f>
        <v>Des Moines</v>
      </c>
      <c r="H6094" t="str">
        <f>INDEX(Stores[location_state],MATCH(Sales[[#This Row],[store_no]],Stores[store_no],0))</f>
        <v>Iowa</v>
      </c>
      <c r="I6094">
        <f>INDEX(Stores[sqft],MATCH(Sales[[#This Row],[store_no]],Stores[store_no],0))</f>
        <v>197600</v>
      </c>
      <c r="J6094" s="4" t="str">
        <f>INDEX(Departments[dept_name],MATCH(Sales[[#This Row],[dept_no]],Departments[dept_no],0))</f>
        <v>Music</v>
      </c>
      <c r="K6094" s="4" t="str">
        <f>CONCATENATE(Sales[[#This Row],[region]],Sales[[#This Row],[storetype]])</f>
        <v>3A</v>
      </c>
      <c r="L6094" s="4">
        <f>INDEX(RegionStoreCount[Store Count],MATCH(Sales[[#This Row],[RegionStoretype]],RegionStoreCount[Region/Type],0))</f>
        <v>9</v>
      </c>
      <c r="M6094" s="4">
        <f>AND(Sales[[#This Row],[date]]&lt;=TY_YTDMax,Sales[[#This Row],[date]]&gt;=TY_YTDMin)*Sales[[#This Row],[sales]]</f>
        <v>271.3689</v>
      </c>
      <c r="N6094" s="4">
        <f>AND(Sales[[#This Row],[date]]&lt;=LY_YTDMax,Sales[[#This Row],[date]]&gt;=LY_YTDMin)*Sales[[#This Row],[sales]]</f>
        <v>0</v>
      </c>
      <c r="O6094" s="4">
        <f>AND(Sales[[#This Row],[date]]&gt;=YoY_Min,Sales[[#This Row],[date]]&lt;=TY_YTDMax)*(Sales[[#This Row],[sales]]/Sales[[#This Row],[sqft]])</f>
        <v>1.3733243927125506E-3</v>
      </c>
      <c r="P6094" s="4">
        <f>SUMIF(Sales[RegionStoretype],Sales[[#This Row],[RegionStoretype]],Sales[YoY_SSF])/Sales[[#This Row],[Region_TypeCount]]</f>
        <v>53.603836561720975</v>
      </c>
    </row>
    <row r="6095" spans="1:16" x14ac:dyDescent="0.25">
      <c r="A6095" s="1">
        <v>43161</v>
      </c>
      <c r="B6095">
        <v>20</v>
      </c>
      <c r="C6095">
        <v>2</v>
      </c>
      <c r="D6095">
        <v>1491.65</v>
      </c>
      <c r="E6095">
        <f>INDEX(Stores[region],MATCH(Sales[[#This Row],[store_no]],Stores[store_no],0))</f>
        <v>1</v>
      </c>
      <c r="F6095" t="str">
        <f>INDEX(Stores[storetype],MATCH(Sales[[#This Row],[store_no]],Stores[store_no],0))</f>
        <v>A</v>
      </c>
      <c r="G6095" t="str">
        <f>INDEX(Stores[location_city],MATCH(Sales[[#This Row],[store_no]],Stores[store_no],0))</f>
        <v>South Bend</v>
      </c>
      <c r="H6095" t="str">
        <f>INDEX(Stores[location_state],MATCH(Sales[[#This Row],[store_no]],Stores[store_no],0))</f>
        <v>Indiana</v>
      </c>
      <c r="I6095">
        <f>INDEX(Stores[sqft],MATCH(Sales[[#This Row],[store_no]],Stores[store_no],0))</f>
        <v>39700</v>
      </c>
      <c r="J6095" s="4" t="str">
        <f>INDEX(Departments[dept_name],MATCH(Sales[[#This Row],[dept_no]],Departments[dept_no],0))</f>
        <v>Baby</v>
      </c>
      <c r="K6095" s="4" t="str">
        <f>CONCATENATE(Sales[[#This Row],[region]],Sales[[#This Row],[storetype]])</f>
        <v>1A</v>
      </c>
      <c r="L6095" s="4">
        <f>INDEX(RegionStoreCount[Store Count],MATCH(Sales[[#This Row],[RegionStoretype]],RegionStoreCount[Region/Type],0))</f>
        <v>5</v>
      </c>
      <c r="M6095" s="4">
        <f>AND(Sales[[#This Row],[date]]&lt;=TY_YTDMax,Sales[[#This Row],[date]]&gt;=TY_YTDMin)*Sales[[#This Row],[sales]]</f>
        <v>1491.65</v>
      </c>
      <c r="N6095" s="4">
        <f>AND(Sales[[#This Row],[date]]&lt;=LY_YTDMax,Sales[[#This Row],[date]]&gt;=LY_YTDMin)*Sales[[#This Row],[sales]]</f>
        <v>0</v>
      </c>
      <c r="O6095" s="4">
        <f>AND(Sales[[#This Row],[date]]&gt;=YoY_Min,Sales[[#This Row],[date]]&lt;=TY_YTDMax)*(Sales[[#This Row],[sales]]/Sales[[#This Row],[sqft]])</f>
        <v>3.7573047858942069E-2</v>
      </c>
      <c r="P6095" s="4">
        <f>SUMIF(Sales[RegionStoretype],Sales[[#This Row],[RegionStoretype]],Sales[YoY_SSF])/Sales[[#This Row],[Region_TypeCount]]</f>
        <v>59.469551530910678</v>
      </c>
    </row>
    <row r="6096" spans="1:16" x14ac:dyDescent="0.25">
      <c r="A6096" s="1">
        <v>43161</v>
      </c>
      <c r="B6096">
        <v>20</v>
      </c>
      <c r="C6096">
        <v>4</v>
      </c>
      <c r="D6096">
        <v>31098.9149</v>
      </c>
      <c r="E6096">
        <f>INDEX(Stores[region],MATCH(Sales[[#This Row],[store_no]],Stores[store_no],0))</f>
        <v>1</v>
      </c>
      <c r="F6096" t="str">
        <f>INDEX(Stores[storetype],MATCH(Sales[[#This Row],[store_no]],Stores[store_no],0))</f>
        <v>A</v>
      </c>
      <c r="G6096" t="str">
        <f>INDEX(Stores[location_city],MATCH(Sales[[#This Row],[store_no]],Stores[store_no],0))</f>
        <v>South Bend</v>
      </c>
      <c r="H6096" t="str">
        <f>INDEX(Stores[location_state],MATCH(Sales[[#This Row],[store_no]],Stores[store_no],0))</f>
        <v>Indiana</v>
      </c>
      <c r="I6096">
        <f>INDEX(Stores[sqft],MATCH(Sales[[#This Row],[store_no]],Stores[store_no],0))</f>
        <v>39700</v>
      </c>
      <c r="J6096" s="4" t="str">
        <f>INDEX(Departments[dept_name],MATCH(Sales[[#This Row],[dept_no]],Departments[dept_no],0))</f>
        <v>Books</v>
      </c>
      <c r="K6096" s="4" t="str">
        <f>CONCATENATE(Sales[[#This Row],[region]],Sales[[#This Row],[storetype]])</f>
        <v>1A</v>
      </c>
      <c r="L6096" s="4">
        <f>INDEX(RegionStoreCount[Store Count],MATCH(Sales[[#This Row],[RegionStoretype]],RegionStoreCount[Region/Type],0))</f>
        <v>5</v>
      </c>
      <c r="M6096" s="4">
        <f>AND(Sales[[#This Row],[date]]&lt;=TY_YTDMax,Sales[[#This Row],[date]]&gt;=TY_YTDMin)*Sales[[#This Row],[sales]]</f>
        <v>31098.9149</v>
      </c>
      <c r="N6096" s="4">
        <f>AND(Sales[[#This Row],[date]]&lt;=LY_YTDMax,Sales[[#This Row],[date]]&gt;=LY_YTDMin)*Sales[[#This Row],[sales]]</f>
        <v>0</v>
      </c>
      <c r="O6096" s="4">
        <f>AND(Sales[[#This Row],[date]]&gt;=YoY_Min,Sales[[#This Row],[date]]&lt;=TY_YTDMax)*(Sales[[#This Row],[sales]]/Sales[[#This Row],[sqft]])</f>
        <v>0.78334798236775816</v>
      </c>
      <c r="P6096" s="4">
        <f>SUMIF(Sales[RegionStoretype],Sales[[#This Row],[RegionStoretype]],Sales[YoY_SSF])/Sales[[#This Row],[Region_TypeCount]]</f>
        <v>59.469551530910678</v>
      </c>
    </row>
    <row r="6097" spans="1:16" x14ac:dyDescent="0.25">
      <c r="A6097" s="1">
        <v>43161</v>
      </c>
      <c r="B6097">
        <v>20</v>
      </c>
      <c r="C6097">
        <v>9</v>
      </c>
      <c r="D6097">
        <v>1603.5698</v>
      </c>
      <c r="E6097">
        <f>INDEX(Stores[region],MATCH(Sales[[#This Row],[store_no]],Stores[store_no],0))</f>
        <v>1</v>
      </c>
      <c r="F6097" t="str">
        <f>INDEX(Stores[storetype],MATCH(Sales[[#This Row],[store_no]],Stores[store_no],0))</f>
        <v>A</v>
      </c>
      <c r="G6097" t="str">
        <f>INDEX(Stores[location_city],MATCH(Sales[[#This Row],[store_no]],Stores[store_no],0))</f>
        <v>South Bend</v>
      </c>
      <c r="H6097" t="str">
        <f>INDEX(Stores[location_state],MATCH(Sales[[#This Row],[store_no]],Stores[store_no],0))</f>
        <v>Indiana</v>
      </c>
      <c r="I6097">
        <f>INDEX(Stores[sqft],MATCH(Sales[[#This Row],[store_no]],Stores[store_no],0))</f>
        <v>39700</v>
      </c>
      <c r="J6097" s="4" t="str">
        <f>INDEX(Departments[dept_name],MATCH(Sales[[#This Row],[dept_no]],Departments[dept_no],0))</f>
        <v>Garden</v>
      </c>
      <c r="K6097" s="4" t="str">
        <f>CONCATENATE(Sales[[#This Row],[region]],Sales[[#This Row],[storetype]])</f>
        <v>1A</v>
      </c>
      <c r="L6097" s="4">
        <f>INDEX(RegionStoreCount[Store Count],MATCH(Sales[[#This Row],[RegionStoretype]],RegionStoreCount[Region/Type],0))</f>
        <v>5</v>
      </c>
      <c r="M6097" s="4">
        <f>AND(Sales[[#This Row],[date]]&lt;=TY_YTDMax,Sales[[#This Row],[date]]&gt;=TY_YTDMin)*Sales[[#This Row],[sales]]</f>
        <v>1603.5698</v>
      </c>
      <c r="N6097" s="4">
        <f>AND(Sales[[#This Row],[date]]&lt;=LY_YTDMax,Sales[[#This Row],[date]]&gt;=LY_YTDMin)*Sales[[#This Row],[sales]]</f>
        <v>0</v>
      </c>
      <c r="O6097" s="4">
        <f>AND(Sales[[#This Row],[date]]&gt;=YoY_Min,Sales[[#This Row],[date]]&lt;=TY_YTDMax)*(Sales[[#This Row],[sales]]/Sales[[#This Row],[sqft]])</f>
        <v>4.0392186397984885E-2</v>
      </c>
      <c r="P6097" s="4">
        <f>SUMIF(Sales[RegionStoretype],Sales[[#This Row],[RegionStoretype]],Sales[YoY_SSF])/Sales[[#This Row],[Region_TypeCount]]</f>
        <v>59.469551530910678</v>
      </c>
    </row>
    <row r="6098" spans="1:16" x14ac:dyDescent="0.25">
      <c r="A6098" s="1">
        <v>43161</v>
      </c>
      <c r="B6098">
        <v>20</v>
      </c>
      <c r="C6098">
        <v>10</v>
      </c>
      <c r="D6098">
        <v>1123.4828</v>
      </c>
      <c r="E6098">
        <f>INDEX(Stores[region],MATCH(Sales[[#This Row],[store_no]],Stores[store_no],0))</f>
        <v>1</v>
      </c>
      <c r="F6098" t="str">
        <f>INDEX(Stores[storetype],MATCH(Sales[[#This Row],[store_no]],Stores[store_no],0))</f>
        <v>A</v>
      </c>
      <c r="G6098" t="str">
        <f>INDEX(Stores[location_city],MATCH(Sales[[#This Row],[store_no]],Stores[store_no],0))</f>
        <v>South Bend</v>
      </c>
      <c r="H6098" t="str">
        <f>INDEX(Stores[location_state],MATCH(Sales[[#This Row],[store_no]],Stores[store_no],0))</f>
        <v>Indiana</v>
      </c>
      <c r="I6098">
        <f>INDEX(Stores[sqft],MATCH(Sales[[#This Row],[store_no]],Stores[store_no],0))</f>
        <v>39700</v>
      </c>
      <c r="J6098" s="4" t="str">
        <f>INDEX(Departments[dept_name],MATCH(Sales[[#This Row],[dept_no]],Departments[dept_no],0))</f>
        <v>Health</v>
      </c>
      <c r="K6098" s="4" t="str">
        <f>CONCATENATE(Sales[[#This Row],[region]],Sales[[#This Row],[storetype]])</f>
        <v>1A</v>
      </c>
      <c r="L6098" s="4">
        <f>INDEX(RegionStoreCount[Store Count],MATCH(Sales[[#This Row],[RegionStoretype]],RegionStoreCount[Region/Type],0))</f>
        <v>5</v>
      </c>
      <c r="M6098" s="4">
        <f>AND(Sales[[#This Row],[date]]&lt;=TY_YTDMax,Sales[[#This Row],[date]]&gt;=TY_YTDMin)*Sales[[#This Row],[sales]]</f>
        <v>1123.4828</v>
      </c>
      <c r="N6098" s="4">
        <f>AND(Sales[[#This Row],[date]]&lt;=LY_YTDMax,Sales[[#This Row],[date]]&gt;=LY_YTDMin)*Sales[[#This Row],[sales]]</f>
        <v>0</v>
      </c>
      <c r="O6098" s="4">
        <f>AND(Sales[[#This Row],[date]]&gt;=YoY_Min,Sales[[#This Row],[date]]&lt;=TY_YTDMax)*(Sales[[#This Row],[sales]]/Sales[[#This Row],[sqft]])</f>
        <v>2.8299314861460957E-2</v>
      </c>
      <c r="P6098" s="4">
        <f>SUMIF(Sales[RegionStoretype],Sales[[#This Row],[RegionStoretype]],Sales[YoY_SSF])/Sales[[#This Row],[Region_TypeCount]]</f>
        <v>59.469551530910678</v>
      </c>
    </row>
    <row r="6099" spans="1:16" x14ac:dyDescent="0.25">
      <c r="A6099" s="1">
        <v>43161</v>
      </c>
      <c r="B6099">
        <v>20</v>
      </c>
      <c r="C6099">
        <v>18</v>
      </c>
      <c r="D6099">
        <v>159804.70189999999</v>
      </c>
      <c r="E6099">
        <f>INDEX(Stores[region],MATCH(Sales[[#This Row],[store_no]],Stores[store_no],0))</f>
        <v>1</v>
      </c>
      <c r="F6099" t="str">
        <f>INDEX(Stores[storetype],MATCH(Sales[[#This Row],[store_no]],Stores[store_no],0))</f>
        <v>A</v>
      </c>
      <c r="G6099" t="str">
        <f>INDEX(Stores[location_city],MATCH(Sales[[#This Row],[store_no]],Stores[store_no],0))</f>
        <v>South Bend</v>
      </c>
      <c r="H6099" t="str">
        <f>INDEX(Stores[location_state],MATCH(Sales[[#This Row],[store_no]],Stores[store_no],0))</f>
        <v>Indiana</v>
      </c>
      <c r="I6099">
        <f>INDEX(Stores[sqft],MATCH(Sales[[#This Row],[store_no]],Stores[store_no],0))</f>
        <v>39700</v>
      </c>
      <c r="J6099" s="4" t="str">
        <f>INDEX(Departments[dept_name],MATCH(Sales[[#This Row],[dept_no]],Departments[dept_no],0))</f>
        <v>Sports</v>
      </c>
      <c r="K6099" s="4" t="str">
        <f>CONCATENATE(Sales[[#This Row],[region]],Sales[[#This Row],[storetype]])</f>
        <v>1A</v>
      </c>
      <c r="L6099" s="4">
        <f>INDEX(RegionStoreCount[Store Count],MATCH(Sales[[#This Row],[RegionStoretype]],RegionStoreCount[Region/Type],0))</f>
        <v>5</v>
      </c>
      <c r="M6099" s="4">
        <f>AND(Sales[[#This Row],[date]]&lt;=TY_YTDMax,Sales[[#This Row],[date]]&gt;=TY_YTDMin)*Sales[[#This Row],[sales]]</f>
        <v>159804.70189999999</v>
      </c>
      <c r="N6099" s="4">
        <f>AND(Sales[[#This Row],[date]]&lt;=LY_YTDMax,Sales[[#This Row],[date]]&gt;=LY_YTDMin)*Sales[[#This Row],[sales]]</f>
        <v>0</v>
      </c>
      <c r="O6099" s="4">
        <f>AND(Sales[[#This Row],[date]]&gt;=YoY_Min,Sales[[#This Row],[date]]&lt;=TY_YTDMax)*(Sales[[#This Row],[sales]]/Sales[[#This Row],[sqft]])</f>
        <v>4.0253073526448357</v>
      </c>
      <c r="P6099" s="4">
        <f>SUMIF(Sales[RegionStoretype],Sales[[#This Row],[RegionStoretype]],Sales[YoY_SSF])/Sales[[#This Row],[Region_TypeCount]]</f>
        <v>59.469551530910678</v>
      </c>
    </row>
    <row r="6100" spans="1:16" x14ac:dyDescent="0.25">
      <c r="A6100" s="1">
        <v>43161</v>
      </c>
      <c r="B6100">
        <v>21</v>
      </c>
      <c r="C6100">
        <v>6</v>
      </c>
      <c r="D6100">
        <v>45054.7765</v>
      </c>
      <c r="E6100">
        <f>INDEX(Stores[region],MATCH(Sales[[#This Row],[store_no]],Stores[store_no],0))</f>
        <v>2</v>
      </c>
      <c r="F6100" t="str">
        <f>INDEX(Stores[storetype],MATCH(Sales[[#This Row],[store_no]],Stores[store_no],0))</f>
        <v>B</v>
      </c>
      <c r="G6100" t="str">
        <f>INDEX(Stores[location_city],MATCH(Sales[[#This Row],[store_no]],Stores[store_no],0))</f>
        <v>Madison</v>
      </c>
      <c r="H6100" t="str">
        <f>INDEX(Stores[location_state],MATCH(Sales[[#This Row],[store_no]],Stores[store_no],0))</f>
        <v>Wisconsin</v>
      </c>
      <c r="I6100">
        <f>INDEX(Stores[sqft],MATCH(Sales[[#This Row],[store_no]],Stores[store_no],0))</f>
        <v>206400</v>
      </c>
      <c r="J6100" s="4" t="str">
        <f>INDEX(Departments[dept_name],MATCH(Sales[[#This Row],[dept_no]],Departments[dept_no],0))</f>
        <v>Computers</v>
      </c>
      <c r="K6100" s="4" t="str">
        <f>CONCATENATE(Sales[[#This Row],[region]],Sales[[#This Row],[storetype]])</f>
        <v>2B</v>
      </c>
      <c r="L6100" s="4">
        <f>INDEX(RegionStoreCount[Store Count],MATCH(Sales[[#This Row],[RegionStoretype]],RegionStoreCount[Region/Type],0))</f>
        <v>6</v>
      </c>
      <c r="M6100" s="4">
        <f>AND(Sales[[#This Row],[date]]&lt;=TY_YTDMax,Sales[[#This Row],[date]]&gt;=TY_YTDMin)*Sales[[#This Row],[sales]]</f>
        <v>45054.7765</v>
      </c>
      <c r="N6100" s="4">
        <f>AND(Sales[[#This Row],[date]]&lt;=LY_YTDMax,Sales[[#This Row],[date]]&gt;=LY_YTDMin)*Sales[[#This Row],[sales]]</f>
        <v>0</v>
      </c>
      <c r="O6100" s="4">
        <f>AND(Sales[[#This Row],[date]]&gt;=YoY_Min,Sales[[#This Row],[date]]&lt;=TY_YTDMax)*(Sales[[#This Row],[sales]]/Sales[[#This Row],[sqft]])</f>
        <v>0.21828864583333332</v>
      </c>
      <c r="P6100" s="4">
        <f>SUMIF(Sales[RegionStoretype],Sales[[#This Row],[RegionStoretype]],Sales[YoY_SSF])/Sales[[#This Row],[Region_TypeCount]]</f>
        <v>58.393757732919049</v>
      </c>
    </row>
    <row r="6101" spans="1:16" x14ac:dyDescent="0.25">
      <c r="A6101" s="1">
        <v>43161</v>
      </c>
      <c r="B6101">
        <v>21</v>
      </c>
      <c r="C6101">
        <v>7</v>
      </c>
      <c r="D6101">
        <v>109262.90789999999</v>
      </c>
      <c r="E6101">
        <f>INDEX(Stores[region],MATCH(Sales[[#This Row],[store_no]],Stores[store_no],0))</f>
        <v>2</v>
      </c>
      <c r="F6101" t="str">
        <f>INDEX(Stores[storetype],MATCH(Sales[[#This Row],[store_no]],Stores[store_no],0))</f>
        <v>B</v>
      </c>
      <c r="G6101" t="str">
        <f>INDEX(Stores[location_city],MATCH(Sales[[#This Row],[store_no]],Stores[store_no],0))</f>
        <v>Madison</v>
      </c>
      <c r="H6101" t="str">
        <f>INDEX(Stores[location_state],MATCH(Sales[[#This Row],[store_no]],Stores[store_no],0))</f>
        <v>Wisconsin</v>
      </c>
      <c r="I6101">
        <f>INDEX(Stores[sqft],MATCH(Sales[[#This Row],[store_no]],Stores[store_no],0))</f>
        <v>206400</v>
      </c>
      <c r="J6101" s="4" t="str">
        <f>INDEX(Departments[dept_name],MATCH(Sales[[#This Row],[dept_no]],Departments[dept_no],0))</f>
        <v>Electronics</v>
      </c>
      <c r="K6101" s="4" t="str">
        <f>CONCATENATE(Sales[[#This Row],[region]],Sales[[#This Row],[storetype]])</f>
        <v>2B</v>
      </c>
      <c r="L6101" s="4">
        <f>INDEX(RegionStoreCount[Store Count],MATCH(Sales[[#This Row],[RegionStoretype]],RegionStoreCount[Region/Type],0))</f>
        <v>6</v>
      </c>
      <c r="M6101" s="4">
        <f>AND(Sales[[#This Row],[date]]&lt;=TY_YTDMax,Sales[[#This Row],[date]]&gt;=TY_YTDMin)*Sales[[#This Row],[sales]]</f>
        <v>109262.90789999999</v>
      </c>
      <c r="N6101" s="4">
        <f>AND(Sales[[#This Row],[date]]&lt;=LY_YTDMax,Sales[[#This Row],[date]]&gt;=LY_YTDMin)*Sales[[#This Row],[sales]]</f>
        <v>0</v>
      </c>
      <c r="O6101" s="4">
        <f>AND(Sales[[#This Row],[date]]&gt;=YoY_Min,Sales[[#This Row],[date]]&lt;=TY_YTDMax)*(Sales[[#This Row],[sales]]/Sales[[#This Row],[sqft]])</f>
        <v>0.52937455377906972</v>
      </c>
      <c r="P6101" s="4">
        <f>SUMIF(Sales[RegionStoretype],Sales[[#This Row],[RegionStoretype]],Sales[YoY_SSF])/Sales[[#This Row],[Region_TypeCount]]</f>
        <v>58.393757732919049</v>
      </c>
    </row>
    <row r="6102" spans="1:16" x14ac:dyDescent="0.25">
      <c r="A6102" s="1">
        <v>43161</v>
      </c>
      <c r="B6102">
        <v>21</v>
      </c>
      <c r="C6102">
        <v>14</v>
      </c>
      <c r="D6102">
        <v>133011.7856</v>
      </c>
      <c r="E6102">
        <f>INDEX(Stores[region],MATCH(Sales[[#This Row],[store_no]],Stores[store_no],0))</f>
        <v>2</v>
      </c>
      <c r="F6102" t="str">
        <f>INDEX(Stores[storetype],MATCH(Sales[[#This Row],[store_no]],Stores[store_no],0))</f>
        <v>B</v>
      </c>
      <c r="G6102" t="str">
        <f>INDEX(Stores[location_city],MATCH(Sales[[#This Row],[store_no]],Stores[store_no],0))</f>
        <v>Madison</v>
      </c>
      <c r="H6102" t="str">
        <f>INDEX(Stores[location_state],MATCH(Sales[[#This Row],[store_no]],Stores[store_no],0))</f>
        <v>Wisconsin</v>
      </c>
      <c r="I6102">
        <f>INDEX(Stores[sqft],MATCH(Sales[[#This Row],[store_no]],Stores[store_no],0))</f>
        <v>206400</v>
      </c>
      <c r="J6102" s="4" t="str">
        <f>INDEX(Departments[dept_name],MATCH(Sales[[#This Row],[dept_no]],Departments[dept_no],0))</f>
        <v>Movies</v>
      </c>
      <c r="K6102" s="4" t="str">
        <f>CONCATENATE(Sales[[#This Row],[region]],Sales[[#This Row],[storetype]])</f>
        <v>2B</v>
      </c>
      <c r="L6102" s="4">
        <f>INDEX(RegionStoreCount[Store Count],MATCH(Sales[[#This Row],[RegionStoretype]],RegionStoreCount[Region/Type],0))</f>
        <v>6</v>
      </c>
      <c r="M6102" s="4">
        <f>AND(Sales[[#This Row],[date]]&lt;=TY_YTDMax,Sales[[#This Row],[date]]&gt;=TY_YTDMin)*Sales[[#This Row],[sales]]</f>
        <v>133011.7856</v>
      </c>
      <c r="N6102" s="4">
        <f>AND(Sales[[#This Row],[date]]&lt;=LY_YTDMax,Sales[[#This Row],[date]]&gt;=LY_YTDMin)*Sales[[#This Row],[sales]]</f>
        <v>0</v>
      </c>
      <c r="O6102" s="4">
        <f>AND(Sales[[#This Row],[date]]&gt;=YoY_Min,Sales[[#This Row],[date]]&lt;=TY_YTDMax)*(Sales[[#This Row],[sales]]/Sales[[#This Row],[sqft]])</f>
        <v>0.64443694573643417</v>
      </c>
      <c r="P6102" s="4">
        <f>SUMIF(Sales[RegionStoretype],Sales[[#This Row],[RegionStoretype]],Sales[YoY_SSF])/Sales[[#This Row],[Region_TypeCount]]</f>
        <v>58.393757732919049</v>
      </c>
    </row>
    <row r="6103" spans="1:16" x14ac:dyDescent="0.25">
      <c r="A6103" s="1">
        <v>43161</v>
      </c>
      <c r="B6103">
        <v>22</v>
      </c>
      <c r="C6103">
        <v>2</v>
      </c>
      <c r="D6103">
        <v>17653.193500000001</v>
      </c>
      <c r="E6103">
        <f>INDEX(Stores[region],MATCH(Sales[[#This Row],[store_no]],Stores[store_no],0))</f>
        <v>3</v>
      </c>
      <c r="F6103" t="str">
        <f>INDEX(Stores[storetype],MATCH(Sales[[#This Row],[store_no]],Stores[store_no],0))</f>
        <v>B</v>
      </c>
      <c r="G6103" t="str">
        <f>INDEX(Stores[location_city],MATCH(Sales[[#This Row],[store_no]],Stores[store_no],0))</f>
        <v>Sioux Falls</v>
      </c>
      <c r="H6103" t="str">
        <f>INDEX(Stores[location_state],MATCH(Sales[[#This Row],[store_no]],Stores[store_no],0))</f>
        <v>South Dakota</v>
      </c>
      <c r="I6103">
        <f>INDEX(Stores[sqft],MATCH(Sales[[#This Row],[store_no]],Stores[store_no],0))</f>
        <v>57800</v>
      </c>
      <c r="J6103" s="4" t="str">
        <f>INDEX(Departments[dept_name],MATCH(Sales[[#This Row],[dept_no]],Departments[dept_no],0))</f>
        <v>Baby</v>
      </c>
      <c r="K6103" s="4" t="str">
        <f>CONCATENATE(Sales[[#This Row],[region]],Sales[[#This Row],[storetype]])</f>
        <v>3B</v>
      </c>
      <c r="L6103" s="4">
        <f>INDEX(RegionStoreCount[Store Count],MATCH(Sales[[#This Row],[RegionStoretype]],RegionStoreCount[Region/Type],0))</f>
        <v>4</v>
      </c>
      <c r="M6103" s="4">
        <f>AND(Sales[[#This Row],[date]]&lt;=TY_YTDMax,Sales[[#This Row],[date]]&gt;=TY_YTDMin)*Sales[[#This Row],[sales]]</f>
        <v>17653.193500000001</v>
      </c>
      <c r="N6103" s="4">
        <f>AND(Sales[[#This Row],[date]]&lt;=LY_YTDMax,Sales[[#This Row],[date]]&gt;=LY_YTDMin)*Sales[[#This Row],[sales]]</f>
        <v>0</v>
      </c>
      <c r="O6103" s="4">
        <f>AND(Sales[[#This Row],[date]]&gt;=YoY_Min,Sales[[#This Row],[date]]&lt;=TY_YTDMax)*(Sales[[#This Row],[sales]]/Sales[[#This Row],[sqft]])</f>
        <v>0.3054185726643599</v>
      </c>
      <c r="P6103" s="4">
        <f>SUMIF(Sales[RegionStoretype],Sales[[#This Row],[RegionStoretype]],Sales[YoY_SSF])/Sales[[#This Row],[Region_TypeCount]]</f>
        <v>58.312187288105562</v>
      </c>
    </row>
    <row r="6104" spans="1:16" x14ac:dyDescent="0.25">
      <c r="A6104" s="1">
        <v>43161</v>
      </c>
      <c r="B6104">
        <v>22</v>
      </c>
      <c r="C6104">
        <v>10</v>
      </c>
      <c r="D6104">
        <v>11519.917599999999</v>
      </c>
      <c r="E6104">
        <f>INDEX(Stores[region],MATCH(Sales[[#This Row],[store_no]],Stores[store_no],0))</f>
        <v>3</v>
      </c>
      <c r="F6104" t="str">
        <f>INDEX(Stores[storetype],MATCH(Sales[[#This Row],[store_no]],Stores[store_no],0))</f>
        <v>B</v>
      </c>
      <c r="G6104" t="str">
        <f>INDEX(Stores[location_city],MATCH(Sales[[#This Row],[store_no]],Stores[store_no],0))</f>
        <v>Sioux Falls</v>
      </c>
      <c r="H6104" t="str">
        <f>INDEX(Stores[location_state],MATCH(Sales[[#This Row],[store_no]],Stores[store_no],0))</f>
        <v>South Dakota</v>
      </c>
      <c r="I6104">
        <f>INDEX(Stores[sqft],MATCH(Sales[[#This Row],[store_no]],Stores[store_no],0))</f>
        <v>57800</v>
      </c>
      <c r="J6104" s="4" t="str">
        <f>INDEX(Departments[dept_name],MATCH(Sales[[#This Row],[dept_no]],Departments[dept_no],0))</f>
        <v>Health</v>
      </c>
      <c r="K6104" s="4" t="str">
        <f>CONCATENATE(Sales[[#This Row],[region]],Sales[[#This Row],[storetype]])</f>
        <v>3B</v>
      </c>
      <c r="L6104" s="4">
        <f>INDEX(RegionStoreCount[Store Count],MATCH(Sales[[#This Row],[RegionStoretype]],RegionStoreCount[Region/Type],0))</f>
        <v>4</v>
      </c>
      <c r="M6104" s="4">
        <f>AND(Sales[[#This Row],[date]]&lt;=TY_YTDMax,Sales[[#This Row],[date]]&gt;=TY_YTDMin)*Sales[[#This Row],[sales]]</f>
        <v>11519.917599999999</v>
      </c>
      <c r="N6104" s="4">
        <f>AND(Sales[[#This Row],[date]]&lt;=LY_YTDMax,Sales[[#This Row],[date]]&gt;=LY_YTDMin)*Sales[[#This Row],[sales]]</f>
        <v>0</v>
      </c>
      <c r="O6104" s="4">
        <f>AND(Sales[[#This Row],[date]]&gt;=YoY_Min,Sales[[#This Row],[date]]&lt;=TY_YTDMax)*(Sales[[#This Row],[sales]]/Sales[[#This Row],[sqft]])</f>
        <v>0.19930653287197231</v>
      </c>
      <c r="P6104" s="4">
        <f>SUMIF(Sales[RegionStoretype],Sales[[#This Row],[RegionStoretype]],Sales[YoY_SSF])/Sales[[#This Row],[Region_TypeCount]]</f>
        <v>58.312187288105562</v>
      </c>
    </row>
    <row r="6105" spans="1:16" x14ac:dyDescent="0.25">
      <c r="A6105" s="1">
        <v>43161</v>
      </c>
      <c r="B6105">
        <v>23</v>
      </c>
      <c r="C6105">
        <v>12</v>
      </c>
      <c r="D6105">
        <v>84808.482599999988</v>
      </c>
      <c r="E6105">
        <f>INDEX(Stores[region],MATCH(Sales[[#This Row],[store_no]],Stores[store_no],0))</f>
        <v>3</v>
      </c>
      <c r="F6105" t="str">
        <f>INDEX(Stores[storetype],MATCH(Sales[[#This Row],[store_no]],Stores[store_no],0))</f>
        <v>B</v>
      </c>
      <c r="G6105" t="str">
        <f>INDEX(Stores[location_city],MATCH(Sales[[#This Row],[store_no]],Stores[store_no],0))</f>
        <v>Cedar Rapids</v>
      </c>
      <c r="H6105" t="str">
        <f>INDEX(Stores[location_state],MATCH(Sales[[#This Row],[store_no]],Stores[store_no],0))</f>
        <v>Iowa</v>
      </c>
      <c r="I6105">
        <f>INDEX(Stores[sqft],MATCH(Sales[[#This Row],[store_no]],Stores[store_no],0))</f>
        <v>123700</v>
      </c>
      <c r="J6105" s="4" t="str">
        <f>INDEX(Departments[dept_name],MATCH(Sales[[#This Row],[dept_no]],Departments[dept_no],0))</f>
        <v>Jewelery</v>
      </c>
      <c r="K6105" s="4" t="str">
        <f>CONCATENATE(Sales[[#This Row],[region]],Sales[[#This Row],[storetype]])</f>
        <v>3B</v>
      </c>
      <c r="L6105" s="4">
        <f>INDEX(RegionStoreCount[Store Count],MATCH(Sales[[#This Row],[RegionStoretype]],RegionStoreCount[Region/Type],0))</f>
        <v>4</v>
      </c>
      <c r="M6105" s="4">
        <f>AND(Sales[[#This Row],[date]]&lt;=TY_YTDMax,Sales[[#This Row],[date]]&gt;=TY_YTDMin)*Sales[[#This Row],[sales]]</f>
        <v>84808.482599999988</v>
      </c>
      <c r="N6105" s="4">
        <f>AND(Sales[[#This Row],[date]]&lt;=LY_YTDMax,Sales[[#This Row],[date]]&gt;=LY_YTDMin)*Sales[[#This Row],[sales]]</f>
        <v>0</v>
      </c>
      <c r="O6105" s="4">
        <f>AND(Sales[[#This Row],[date]]&gt;=YoY_Min,Sales[[#This Row],[date]]&lt;=TY_YTDMax)*(Sales[[#This Row],[sales]]/Sales[[#This Row],[sqft]])</f>
        <v>0.6855980808407437</v>
      </c>
      <c r="P6105" s="4">
        <f>SUMIF(Sales[RegionStoretype],Sales[[#This Row],[RegionStoretype]],Sales[YoY_SSF])/Sales[[#This Row],[Region_TypeCount]]</f>
        <v>58.312187288105562</v>
      </c>
    </row>
    <row r="6106" spans="1:16" x14ac:dyDescent="0.25">
      <c r="A6106" s="1">
        <v>43161</v>
      </c>
      <c r="B6106">
        <v>23</v>
      </c>
      <c r="C6106">
        <v>13</v>
      </c>
      <c r="D6106">
        <v>43433.953399999999</v>
      </c>
      <c r="E6106">
        <f>INDEX(Stores[region],MATCH(Sales[[#This Row],[store_no]],Stores[store_no],0))</f>
        <v>3</v>
      </c>
      <c r="F6106" t="str">
        <f>INDEX(Stores[storetype],MATCH(Sales[[#This Row],[store_no]],Stores[store_no],0))</f>
        <v>B</v>
      </c>
      <c r="G6106" t="str">
        <f>INDEX(Stores[location_city],MATCH(Sales[[#This Row],[store_no]],Stores[store_no],0))</f>
        <v>Cedar Rapids</v>
      </c>
      <c r="H6106" t="str">
        <f>INDEX(Stores[location_state],MATCH(Sales[[#This Row],[store_no]],Stores[store_no],0))</f>
        <v>Iowa</v>
      </c>
      <c r="I6106">
        <f>INDEX(Stores[sqft],MATCH(Sales[[#This Row],[store_no]],Stores[store_no],0))</f>
        <v>123700</v>
      </c>
      <c r="J6106" s="4" t="str">
        <f>INDEX(Departments[dept_name],MATCH(Sales[[#This Row],[dept_no]],Departments[dept_no],0))</f>
        <v>Kids</v>
      </c>
      <c r="K6106" s="4" t="str">
        <f>CONCATENATE(Sales[[#This Row],[region]],Sales[[#This Row],[storetype]])</f>
        <v>3B</v>
      </c>
      <c r="L6106" s="4">
        <f>INDEX(RegionStoreCount[Store Count],MATCH(Sales[[#This Row],[RegionStoretype]],RegionStoreCount[Region/Type],0))</f>
        <v>4</v>
      </c>
      <c r="M6106" s="4">
        <f>AND(Sales[[#This Row],[date]]&lt;=TY_YTDMax,Sales[[#This Row],[date]]&gt;=TY_YTDMin)*Sales[[#This Row],[sales]]</f>
        <v>43433.953399999999</v>
      </c>
      <c r="N6106" s="4">
        <f>AND(Sales[[#This Row],[date]]&lt;=LY_YTDMax,Sales[[#This Row],[date]]&gt;=LY_YTDMin)*Sales[[#This Row],[sales]]</f>
        <v>0</v>
      </c>
      <c r="O6106" s="4">
        <f>AND(Sales[[#This Row],[date]]&gt;=YoY_Min,Sales[[#This Row],[date]]&lt;=TY_YTDMax)*(Sales[[#This Row],[sales]]/Sales[[#This Row],[sqft]])</f>
        <v>0.35112330962004851</v>
      </c>
      <c r="P6106" s="4">
        <f>SUMIF(Sales[RegionStoretype],Sales[[#This Row],[RegionStoretype]],Sales[YoY_SSF])/Sales[[#This Row],[Region_TypeCount]]</f>
        <v>58.312187288105562</v>
      </c>
    </row>
    <row r="6107" spans="1:16" x14ac:dyDescent="0.25">
      <c r="A6107" s="1">
        <v>43161</v>
      </c>
      <c r="B6107">
        <v>23</v>
      </c>
      <c r="C6107">
        <v>17</v>
      </c>
      <c r="D6107">
        <v>34273.738299999997</v>
      </c>
      <c r="E6107">
        <f>INDEX(Stores[region],MATCH(Sales[[#This Row],[store_no]],Stores[store_no],0))</f>
        <v>3</v>
      </c>
      <c r="F6107" t="str">
        <f>INDEX(Stores[storetype],MATCH(Sales[[#This Row],[store_no]],Stores[store_no],0))</f>
        <v>B</v>
      </c>
      <c r="G6107" t="str">
        <f>INDEX(Stores[location_city],MATCH(Sales[[#This Row],[store_no]],Stores[store_no],0))</f>
        <v>Cedar Rapids</v>
      </c>
      <c r="H6107" t="str">
        <f>INDEX(Stores[location_state],MATCH(Sales[[#This Row],[store_no]],Stores[store_no],0))</f>
        <v>Iowa</v>
      </c>
      <c r="I6107">
        <f>INDEX(Stores[sqft],MATCH(Sales[[#This Row],[store_no]],Stores[store_no],0))</f>
        <v>123700</v>
      </c>
      <c r="J6107" s="4" t="str">
        <f>INDEX(Departments[dept_name],MATCH(Sales[[#This Row],[dept_no]],Departments[dept_no],0))</f>
        <v>Shoes</v>
      </c>
      <c r="K6107" s="4" t="str">
        <f>CONCATENATE(Sales[[#This Row],[region]],Sales[[#This Row],[storetype]])</f>
        <v>3B</v>
      </c>
      <c r="L6107" s="4">
        <f>INDEX(RegionStoreCount[Store Count],MATCH(Sales[[#This Row],[RegionStoretype]],RegionStoreCount[Region/Type],0))</f>
        <v>4</v>
      </c>
      <c r="M6107" s="4">
        <f>AND(Sales[[#This Row],[date]]&lt;=TY_YTDMax,Sales[[#This Row],[date]]&gt;=TY_YTDMin)*Sales[[#This Row],[sales]]</f>
        <v>34273.738299999997</v>
      </c>
      <c r="N6107" s="4">
        <f>AND(Sales[[#This Row],[date]]&lt;=LY_YTDMax,Sales[[#This Row],[date]]&gt;=LY_YTDMin)*Sales[[#This Row],[sales]]</f>
        <v>0</v>
      </c>
      <c r="O6107" s="4">
        <f>AND(Sales[[#This Row],[date]]&gt;=YoY_Min,Sales[[#This Row],[date]]&lt;=TY_YTDMax)*(Sales[[#This Row],[sales]]/Sales[[#This Row],[sqft]])</f>
        <v>0.27707144947453516</v>
      </c>
      <c r="P6107" s="4">
        <f>SUMIF(Sales[RegionStoretype],Sales[[#This Row],[RegionStoretype]],Sales[YoY_SSF])/Sales[[#This Row],[Region_TypeCount]]</f>
        <v>58.312187288105562</v>
      </c>
    </row>
    <row r="6108" spans="1:16" x14ac:dyDescent="0.25">
      <c r="A6108" s="1">
        <v>43161</v>
      </c>
      <c r="B6108">
        <v>23</v>
      </c>
      <c r="C6108">
        <v>18</v>
      </c>
      <c r="D6108">
        <v>8456.3162000000011</v>
      </c>
      <c r="E6108">
        <f>INDEX(Stores[region],MATCH(Sales[[#This Row],[store_no]],Stores[store_no],0))</f>
        <v>3</v>
      </c>
      <c r="F6108" t="str">
        <f>INDEX(Stores[storetype],MATCH(Sales[[#This Row],[store_no]],Stores[store_no],0))</f>
        <v>B</v>
      </c>
      <c r="G6108" t="str">
        <f>INDEX(Stores[location_city],MATCH(Sales[[#This Row],[store_no]],Stores[store_no],0))</f>
        <v>Cedar Rapids</v>
      </c>
      <c r="H6108" t="str">
        <f>INDEX(Stores[location_state],MATCH(Sales[[#This Row],[store_no]],Stores[store_no],0))</f>
        <v>Iowa</v>
      </c>
      <c r="I6108">
        <f>INDEX(Stores[sqft],MATCH(Sales[[#This Row],[store_no]],Stores[store_no],0))</f>
        <v>123700</v>
      </c>
      <c r="J6108" s="4" t="str">
        <f>INDEX(Departments[dept_name],MATCH(Sales[[#This Row],[dept_no]],Departments[dept_no],0))</f>
        <v>Sports</v>
      </c>
      <c r="K6108" s="4" t="str">
        <f>CONCATENATE(Sales[[#This Row],[region]],Sales[[#This Row],[storetype]])</f>
        <v>3B</v>
      </c>
      <c r="L6108" s="4">
        <f>INDEX(RegionStoreCount[Store Count],MATCH(Sales[[#This Row],[RegionStoretype]],RegionStoreCount[Region/Type],0))</f>
        <v>4</v>
      </c>
      <c r="M6108" s="4">
        <f>AND(Sales[[#This Row],[date]]&lt;=TY_YTDMax,Sales[[#This Row],[date]]&gt;=TY_YTDMin)*Sales[[#This Row],[sales]]</f>
        <v>8456.3162000000011</v>
      </c>
      <c r="N6108" s="4">
        <f>AND(Sales[[#This Row],[date]]&lt;=LY_YTDMax,Sales[[#This Row],[date]]&gt;=LY_YTDMin)*Sales[[#This Row],[sales]]</f>
        <v>0</v>
      </c>
      <c r="O6108" s="4">
        <f>AND(Sales[[#This Row],[date]]&gt;=YoY_Min,Sales[[#This Row],[date]]&lt;=TY_YTDMax)*(Sales[[#This Row],[sales]]/Sales[[#This Row],[sqft]])</f>
        <v>6.8361489086499611E-2</v>
      </c>
      <c r="P6108" s="4">
        <f>SUMIF(Sales[RegionStoretype],Sales[[#This Row],[RegionStoretype]],Sales[YoY_SSF])/Sales[[#This Row],[Region_TypeCount]]</f>
        <v>58.312187288105562</v>
      </c>
    </row>
    <row r="6109" spans="1:16" x14ac:dyDescent="0.25">
      <c r="A6109" s="1">
        <v>43161</v>
      </c>
      <c r="B6109">
        <v>23</v>
      </c>
      <c r="C6109">
        <v>20</v>
      </c>
      <c r="D6109">
        <v>69881.715400000001</v>
      </c>
      <c r="E6109">
        <f>INDEX(Stores[region],MATCH(Sales[[#This Row],[store_no]],Stores[store_no],0))</f>
        <v>3</v>
      </c>
      <c r="F6109" t="str">
        <f>INDEX(Stores[storetype],MATCH(Sales[[#This Row],[store_no]],Stores[store_no],0))</f>
        <v>B</v>
      </c>
      <c r="G6109" t="str">
        <f>INDEX(Stores[location_city],MATCH(Sales[[#This Row],[store_no]],Stores[store_no],0))</f>
        <v>Cedar Rapids</v>
      </c>
      <c r="H6109" t="str">
        <f>INDEX(Stores[location_state],MATCH(Sales[[#This Row],[store_no]],Stores[store_no],0))</f>
        <v>Iowa</v>
      </c>
      <c r="I6109">
        <f>INDEX(Stores[sqft],MATCH(Sales[[#This Row],[store_no]],Stores[store_no],0))</f>
        <v>123700</v>
      </c>
      <c r="J6109" s="4" t="str">
        <f>INDEX(Departments[dept_name],MATCH(Sales[[#This Row],[dept_no]],Departments[dept_no],0))</f>
        <v>Toys</v>
      </c>
      <c r="K6109" s="4" t="str">
        <f>CONCATENATE(Sales[[#This Row],[region]],Sales[[#This Row],[storetype]])</f>
        <v>3B</v>
      </c>
      <c r="L6109" s="4">
        <f>INDEX(RegionStoreCount[Store Count],MATCH(Sales[[#This Row],[RegionStoretype]],RegionStoreCount[Region/Type],0))</f>
        <v>4</v>
      </c>
      <c r="M6109" s="4">
        <f>AND(Sales[[#This Row],[date]]&lt;=TY_YTDMax,Sales[[#This Row],[date]]&gt;=TY_YTDMin)*Sales[[#This Row],[sales]]</f>
        <v>69881.715400000001</v>
      </c>
      <c r="N6109" s="4">
        <f>AND(Sales[[#This Row],[date]]&lt;=LY_YTDMax,Sales[[#This Row],[date]]&gt;=LY_YTDMin)*Sales[[#This Row],[sales]]</f>
        <v>0</v>
      </c>
      <c r="O6109" s="4">
        <f>AND(Sales[[#This Row],[date]]&gt;=YoY_Min,Sales[[#This Row],[date]]&lt;=TY_YTDMax)*(Sales[[#This Row],[sales]]/Sales[[#This Row],[sqft]])</f>
        <v>0.56492898464025865</v>
      </c>
      <c r="P6109" s="4">
        <f>SUMIF(Sales[RegionStoretype],Sales[[#This Row],[RegionStoretype]],Sales[YoY_SSF])/Sales[[#This Row],[Region_TypeCount]]</f>
        <v>58.312187288105562</v>
      </c>
    </row>
    <row r="6110" spans="1:16" x14ac:dyDescent="0.25">
      <c r="A6110" s="1">
        <v>43161</v>
      </c>
      <c r="B6110">
        <v>24</v>
      </c>
      <c r="C6110">
        <v>8</v>
      </c>
      <c r="D6110">
        <v>152348.99590000001</v>
      </c>
      <c r="E6110">
        <f>INDEX(Stores[region],MATCH(Sales[[#This Row],[store_no]],Stores[store_no],0))</f>
        <v>2</v>
      </c>
      <c r="F6110" t="str">
        <f>INDEX(Stores[storetype],MATCH(Sales[[#This Row],[store_no]],Stores[store_no],0))</f>
        <v>A</v>
      </c>
      <c r="G6110" t="str">
        <f>INDEX(Stores[location_city],MATCH(Sales[[#This Row],[store_no]],Stores[store_no],0))</f>
        <v>Winnetka</v>
      </c>
      <c r="H6110" t="str">
        <f>INDEX(Stores[location_state],MATCH(Sales[[#This Row],[store_no]],Stores[store_no],0))</f>
        <v>Illinois</v>
      </c>
      <c r="I6110">
        <f>INDEX(Stores[sqft],MATCH(Sales[[#This Row],[store_no]],Stores[store_no],0))</f>
        <v>207800</v>
      </c>
      <c r="J6110" s="4" t="str">
        <f>INDEX(Departments[dept_name],MATCH(Sales[[#This Row],[dept_no]],Departments[dept_no],0))</f>
        <v>Games</v>
      </c>
      <c r="K6110" s="4" t="str">
        <f>CONCATENATE(Sales[[#This Row],[region]],Sales[[#This Row],[storetype]])</f>
        <v>2A</v>
      </c>
      <c r="L6110" s="4">
        <f>INDEX(RegionStoreCount[Store Count],MATCH(Sales[[#This Row],[RegionStoretype]],RegionStoreCount[Region/Type],0))</f>
        <v>5</v>
      </c>
      <c r="M6110" s="4">
        <f>AND(Sales[[#This Row],[date]]&lt;=TY_YTDMax,Sales[[#This Row],[date]]&gt;=TY_YTDMin)*Sales[[#This Row],[sales]]</f>
        <v>152348.99590000001</v>
      </c>
      <c r="N6110" s="4">
        <f>AND(Sales[[#This Row],[date]]&lt;=LY_YTDMax,Sales[[#This Row],[date]]&gt;=LY_YTDMin)*Sales[[#This Row],[sales]]</f>
        <v>0</v>
      </c>
      <c r="O6110" s="4">
        <f>AND(Sales[[#This Row],[date]]&gt;=YoY_Min,Sales[[#This Row],[date]]&lt;=TY_YTDMax)*(Sales[[#This Row],[sales]]/Sales[[#This Row],[sqft]])</f>
        <v>0.73315204956689128</v>
      </c>
      <c r="P6110" s="4">
        <f>SUMIF(Sales[RegionStoretype],Sales[[#This Row],[RegionStoretype]],Sales[YoY_SSF])/Sales[[#This Row],[Region_TypeCount]]</f>
        <v>60.052789354368521</v>
      </c>
    </row>
    <row r="6111" spans="1:16" x14ac:dyDescent="0.25">
      <c r="A6111" s="1">
        <v>43161</v>
      </c>
      <c r="B6111">
        <v>24</v>
      </c>
      <c r="C6111">
        <v>11</v>
      </c>
      <c r="D6111">
        <v>151701.7825</v>
      </c>
      <c r="E6111">
        <f>INDEX(Stores[region],MATCH(Sales[[#This Row],[store_no]],Stores[store_no],0))</f>
        <v>2</v>
      </c>
      <c r="F6111" t="str">
        <f>INDEX(Stores[storetype],MATCH(Sales[[#This Row],[store_no]],Stores[store_no],0))</f>
        <v>A</v>
      </c>
      <c r="G6111" t="str">
        <f>INDEX(Stores[location_city],MATCH(Sales[[#This Row],[store_no]],Stores[store_no],0))</f>
        <v>Winnetka</v>
      </c>
      <c r="H6111" t="str">
        <f>INDEX(Stores[location_state],MATCH(Sales[[#This Row],[store_no]],Stores[store_no],0))</f>
        <v>Illinois</v>
      </c>
      <c r="I6111">
        <f>INDEX(Stores[sqft],MATCH(Sales[[#This Row],[store_no]],Stores[store_no],0))</f>
        <v>207800</v>
      </c>
      <c r="J6111" s="4" t="str">
        <f>INDEX(Departments[dept_name],MATCH(Sales[[#This Row],[dept_no]],Departments[dept_no],0))</f>
        <v>Home</v>
      </c>
      <c r="K6111" s="4" t="str">
        <f>CONCATENATE(Sales[[#This Row],[region]],Sales[[#This Row],[storetype]])</f>
        <v>2A</v>
      </c>
      <c r="L6111" s="4">
        <f>INDEX(RegionStoreCount[Store Count],MATCH(Sales[[#This Row],[RegionStoretype]],RegionStoreCount[Region/Type],0))</f>
        <v>5</v>
      </c>
      <c r="M6111" s="4">
        <f>AND(Sales[[#This Row],[date]]&lt;=TY_YTDMax,Sales[[#This Row],[date]]&gt;=TY_YTDMin)*Sales[[#This Row],[sales]]</f>
        <v>151701.7825</v>
      </c>
      <c r="N6111" s="4">
        <f>AND(Sales[[#This Row],[date]]&lt;=LY_YTDMax,Sales[[#This Row],[date]]&gt;=LY_YTDMin)*Sales[[#This Row],[sales]]</f>
        <v>0</v>
      </c>
      <c r="O6111" s="4">
        <f>AND(Sales[[#This Row],[date]]&gt;=YoY_Min,Sales[[#This Row],[date]]&lt;=TY_YTDMax)*(Sales[[#This Row],[sales]]/Sales[[#This Row],[sqft]])</f>
        <v>0.73003745187680458</v>
      </c>
      <c r="P6111" s="4">
        <f>SUMIF(Sales[RegionStoretype],Sales[[#This Row],[RegionStoretype]],Sales[YoY_SSF])/Sales[[#This Row],[Region_TypeCount]]</f>
        <v>60.052789354368521</v>
      </c>
    </row>
    <row r="6112" spans="1:16" x14ac:dyDescent="0.25">
      <c r="A6112" s="1">
        <v>43161</v>
      </c>
      <c r="B6112">
        <v>24</v>
      </c>
      <c r="C6112">
        <v>12</v>
      </c>
      <c r="D6112">
        <v>207805.7444</v>
      </c>
      <c r="E6112">
        <f>INDEX(Stores[region],MATCH(Sales[[#This Row],[store_no]],Stores[store_no],0))</f>
        <v>2</v>
      </c>
      <c r="F6112" t="str">
        <f>INDEX(Stores[storetype],MATCH(Sales[[#This Row],[store_no]],Stores[store_no],0))</f>
        <v>A</v>
      </c>
      <c r="G6112" t="str">
        <f>INDEX(Stores[location_city],MATCH(Sales[[#This Row],[store_no]],Stores[store_no],0))</f>
        <v>Winnetka</v>
      </c>
      <c r="H6112" t="str">
        <f>INDEX(Stores[location_state],MATCH(Sales[[#This Row],[store_no]],Stores[store_no],0))</f>
        <v>Illinois</v>
      </c>
      <c r="I6112">
        <f>INDEX(Stores[sqft],MATCH(Sales[[#This Row],[store_no]],Stores[store_no],0))</f>
        <v>207800</v>
      </c>
      <c r="J6112" s="4" t="str">
        <f>INDEX(Departments[dept_name],MATCH(Sales[[#This Row],[dept_no]],Departments[dept_no],0))</f>
        <v>Jewelery</v>
      </c>
      <c r="K6112" s="4" t="str">
        <f>CONCATENATE(Sales[[#This Row],[region]],Sales[[#This Row],[storetype]])</f>
        <v>2A</v>
      </c>
      <c r="L6112" s="4">
        <f>INDEX(RegionStoreCount[Store Count],MATCH(Sales[[#This Row],[RegionStoretype]],RegionStoreCount[Region/Type],0))</f>
        <v>5</v>
      </c>
      <c r="M6112" s="4">
        <f>AND(Sales[[#This Row],[date]]&lt;=TY_YTDMax,Sales[[#This Row],[date]]&gt;=TY_YTDMin)*Sales[[#This Row],[sales]]</f>
        <v>207805.7444</v>
      </c>
      <c r="N6112" s="4">
        <f>AND(Sales[[#This Row],[date]]&lt;=LY_YTDMax,Sales[[#This Row],[date]]&gt;=LY_YTDMin)*Sales[[#This Row],[sales]]</f>
        <v>0</v>
      </c>
      <c r="O6112" s="4">
        <f>AND(Sales[[#This Row],[date]]&gt;=YoY_Min,Sales[[#This Row],[date]]&lt;=TY_YTDMax)*(Sales[[#This Row],[sales]]/Sales[[#This Row],[sqft]])</f>
        <v>1.0000276438883542</v>
      </c>
      <c r="P6112" s="4">
        <f>SUMIF(Sales[RegionStoretype],Sales[[#This Row],[RegionStoretype]],Sales[YoY_SSF])/Sales[[#This Row],[Region_TypeCount]]</f>
        <v>60.052789354368521</v>
      </c>
    </row>
    <row r="6113" spans="1:16" x14ac:dyDescent="0.25">
      <c r="A6113" s="1">
        <v>43161</v>
      </c>
      <c r="B6113">
        <v>24</v>
      </c>
      <c r="C6113">
        <v>14</v>
      </c>
      <c r="D6113">
        <v>63189.0314</v>
      </c>
      <c r="E6113">
        <f>INDEX(Stores[region],MATCH(Sales[[#This Row],[store_no]],Stores[store_no],0))</f>
        <v>2</v>
      </c>
      <c r="F6113" t="str">
        <f>INDEX(Stores[storetype],MATCH(Sales[[#This Row],[store_no]],Stores[store_no],0))</f>
        <v>A</v>
      </c>
      <c r="G6113" t="str">
        <f>INDEX(Stores[location_city],MATCH(Sales[[#This Row],[store_no]],Stores[store_no],0))</f>
        <v>Winnetka</v>
      </c>
      <c r="H6113" t="str">
        <f>INDEX(Stores[location_state],MATCH(Sales[[#This Row],[store_no]],Stores[store_no],0))</f>
        <v>Illinois</v>
      </c>
      <c r="I6113">
        <f>INDEX(Stores[sqft],MATCH(Sales[[#This Row],[store_no]],Stores[store_no],0))</f>
        <v>207800</v>
      </c>
      <c r="J6113" s="4" t="str">
        <f>INDEX(Departments[dept_name],MATCH(Sales[[#This Row],[dept_no]],Departments[dept_no],0))</f>
        <v>Movies</v>
      </c>
      <c r="K6113" s="4" t="str">
        <f>CONCATENATE(Sales[[#This Row],[region]],Sales[[#This Row],[storetype]])</f>
        <v>2A</v>
      </c>
      <c r="L6113" s="4">
        <f>INDEX(RegionStoreCount[Store Count],MATCH(Sales[[#This Row],[RegionStoretype]],RegionStoreCount[Region/Type],0))</f>
        <v>5</v>
      </c>
      <c r="M6113" s="4">
        <f>AND(Sales[[#This Row],[date]]&lt;=TY_YTDMax,Sales[[#This Row],[date]]&gt;=TY_YTDMin)*Sales[[#This Row],[sales]]</f>
        <v>63189.0314</v>
      </c>
      <c r="N6113" s="4">
        <f>AND(Sales[[#This Row],[date]]&lt;=LY_YTDMax,Sales[[#This Row],[date]]&gt;=LY_YTDMin)*Sales[[#This Row],[sales]]</f>
        <v>0</v>
      </c>
      <c r="O6113" s="4">
        <f>AND(Sales[[#This Row],[date]]&gt;=YoY_Min,Sales[[#This Row],[date]]&lt;=TY_YTDMax)*(Sales[[#This Row],[sales]]/Sales[[#This Row],[sqft]])</f>
        <v>0.30408581039461019</v>
      </c>
      <c r="P6113" s="4">
        <f>SUMIF(Sales[RegionStoretype],Sales[[#This Row],[RegionStoretype]],Sales[YoY_SSF])/Sales[[#This Row],[Region_TypeCount]]</f>
        <v>60.052789354368521</v>
      </c>
    </row>
    <row r="6114" spans="1:16" x14ac:dyDescent="0.25">
      <c r="A6114" s="1">
        <v>43161</v>
      </c>
      <c r="B6114">
        <v>24</v>
      </c>
      <c r="C6114">
        <v>19</v>
      </c>
      <c r="D6114">
        <v>22458.36</v>
      </c>
      <c r="E6114">
        <f>INDEX(Stores[region],MATCH(Sales[[#This Row],[store_no]],Stores[store_no],0))</f>
        <v>2</v>
      </c>
      <c r="F6114" t="str">
        <f>INDEX(Stores[storetype],MATCH(Sales[[#This Row],[store_no]],Stores[store_no],0))</f>
        <v>A</v>
      </c>
      <c r="G6114" t="str">
        <f>INDEX(Stores[location_city],MATCH(Sales[[#This Row],[store_no]],Stores[store_no],0))</f>
        <v>Winnetka</v>
      </c>
      <c r="H6114" t="str">
        <f>INDEX(Stores[location_state],MATCH(Sales[[#This Row],[store_no]],Stores[store_no],0))</f>
        <v>Illinois</v>
      </c>
      <c r="I6114">
        <f>INDEX(Stores[sqft],MATCH(Sales[[#This Row],[store_no]],Stores[store_no],0))</f>
        <v>207800</v>
      </c>
      <c r="J6114" s="4" t="str">
        <f>INDEX(Departments[dept_name],MATCH(Sales[[#This Row],[dept_no]],Departments[dept_no],0))</f>
        <v>Tools</v>
      </c>
      <c r="K6114" s="4" t="str">
        <f>CONCATENATE(Sales[[#This Row],[region]],Sales[[#This Row],[storetype]])</f>
        <v>2A</v>
      </c>
      <c r="L6114" s="4">
        <f>INDEX(RegionStoreCount[Store Count],MATCH(Sales[[#This Row],[RegionStoretype]],RegionStoreCount[Region/Type],0))</f>
        <v>5</v>
      </c>
      <c r="M6114" s="4">
        <f>AND(Sales[[#This Row],[date]]&lt;=TY_YTDMax,Sales[[#This Row],[date]]&gt;=TY_YTDMin)*Sales[[#This Row],[sales]]</f>
        <v>22458.36</v>
      </c>
      <c r="N6114" s="4">
        <f>AND(Sales[[#This Row],[date]]&lt;=LY_YTDMax,Sales[[#This Row],[date]]&gt;=LY_YTDMin)*Sales[[#This Row],[sales]]</f>
        <v>0</v>
      </c>
      <c r="O6114" s="4">
        <f>AND(Sales[[#This Row],[date]]&gt;=YoY_Min,Sales[[#This Row],[date]]&lt;=TY_YTDMax)*(Sales[[#This Row],[sales]]/Sales[[#This Row],[sqft]])</f>
        <v>0.10807680461982676</v>
      </c>
      <c r="P6114" s="4">
        <f>SUMIF(Sales[RegionStoretype],Sales[[#This Row],[RegionStoretype]],Sales[YoY_SSF])/Sales[[#This Row],[Region_TypeCount]]</f>
        <v>60.052789354368521</v>
      </c>
    </row>
    <row r="6115" spans="1:16" x14ac:dyDescent="0.25">
      <c r="A6115" s="1">
        <v>43161</v>
      </c>
      <c r="B6115">
        <v>25</v>
      </c>
      <c r="C6115">
        <v>7</v>
      </c>
      <c r="D6115">
        <v>44620.811799999996</v>
      </c>
      <c r="E6115">
        <f>INDEX(Stores[region],MATCH(Sales[[#This Row],[store_no]],Stores[store_no],0))</f>
        <v>3</v>
      </c>
      <c r="F6115" t="str">
        <f>INDEX(Stores[storetype],MATCH(Sales[[#This Row],[store_no]],Stores[store_no],0))</f>
        <v>B</v>
      </c>
      <c r="G6115" t="str">
        <f>INDEX(Stores[location_city],MATCH(Sales[[#This Row],[store_no]],Stores[store_no],0))</f>
        <v>Kansas City</v>
      </c>
      <c r="H6115" t="str">
        <f>INDEX(Stores[location_state],MATCH(Sales[[#This Row],[store_no]],Stores[store_no],0))</f>
        <v>Missouri</v>
      </c>
      <c r="I6115">
        <f>INDEX(Stores[sqft],MATCH(Sales[[#This Row],[store_no]],Stores[store_no],0))</f>
        <v>92300</v>
      </c>
      <c r="J6115" s="4" t="str">
        <f>INDEX(Departments[dept_name],MATCH(Sales[[#This Row],[dept_no]],Departments[dept_no],0))</f>
        <v>Electronics</v>
      </c>
      <c r="K6115" s="4" t="str">
        <f>CONCATENATE(Sales[[#This Row],[region]],Sales[[#This Row],[storetype]])</f>
        <v>3B</v>
      </c>
      <c r="L6115" s="4">
        <f>INDEX(RegionStoreCount[Store Count],MATCH(Sales[[#This Row],[RegionStoretype]],RegionStoreCount[Region/Type],0))</f>
        <v>4</v>
      </c>
      <c r="M6115" s="4">
        <f>AND(Sales[[#This Row],[date]]&lt;=TY_YTDMax,Sales[[#This Row],[date]]&gt;=TY_YTDMin)*Sales[[#This Row],[sales]]</f>
        <v>44620.811799999996</v>
      </c>
      <c r="N6115" s="4">
        <f>AND(Sales[[#This Row],[date]]&lt;=LY_YTDMax,Sales[[#This Row],[date]]&gt;=LY_YTDMin)*Sales[[#This Row],[sales]]</f>
        <v>0</v>
      </c>
      <c r="O6115" s="4">
        <f>AND(Sales[[#This Row],[date]]&gt;=YoY_Min,Sales[[#This Row],[date]]&lt;=TY_YTDMax)*(Sales[[#This Row],[sales]]/Sales[[#This Row],[sqft]])</f>
        <v>0.48343241386782226</v>
      </c>
      <c r="P6115" s="4">
        <f>SUMIF(Sales[RegionStoretype],Sales[[#This Row],[RegionStoretype]],Sales[YoY_SSF])/Sales[[#This Row],[Region_TypeCount]]</f>
        <v>58.312187288105562</v>
      </c>
    </row>
    <row r="6116" spans="1:16" x14ac:dyDescent="0.25">
      <c r="A6116" s="1">
        <v>43161</v>
      </c>
      <c r="B6116">
        <v>25</v>
      </c>
      <c r="C6116">
        <v>9</v>
      </c>
      <c r="D6116">
        <v>14051.086099999999</v>
      </c>
      <c r="E6116">
        <f>INDEX(Stores[region],MATCH(Sales[[#This Row],[store_no]],Stores[store_no],0))</f>
        <v>3</v>
      </c>
      <c r="F6116" t="str">
        <f>INDEX(Stores[storetype],MATCH(Sales[[#This Row],[store_no]],Stores[store_no],0))</f>
        <v>B</v>
      </c>
      <c r="G6116" t="str">
        <f>INDEX(Stores[location_city],MATCH(Sales[[#This Row],[store_no]],Stores[store_no],0))</f>
        <v>Kansas City</v>
      </c>
      <c r="H6116" t="str">
        <f>INDEX(Stores[location_state],MATCH(Sales[[#This Row],[store_no]],Stores[store_no],0))</f>
        <v>Missouri</v>
      </c>
      <c r="I6116">
        <f>INDEX(Stores[sqft],MATCH(Sales[[#This Row],[store_no]],Stores[store_no],0))</f>
        <v>92300</v>
      </c>
      <c r="J6116" s="4" t="str">
        <f>INDEX(Departments[dept_name],MATCH(Sales[[#This Row],[dept_no]],Departments[dept_no],0))</f>
        <v>Garden</v>
      </c>
      <c r="K6116" s="4" t="str">
        <f>CONCATENATE(Sales[[#This Row],[region]],Sales[[#This Row],[storetype]])</f>
        <v>3B</v>
      </c>
      <c r="L6116" s="4">
        <f>INDEX(RegionStoreCount[Store Count],MATCH(Sales[[#This Row],[RegionStoretype]],RegionStoreCount[Region/Type],0))</f>
        <v>4</v>
      </c>
      <c r="M6116" s="4">
        <f>AND(Sales[[#This Row],[date]]&lt;=TY_YTDMax,Sales[[#This Row],[date]]&gt;=TY_YTDMin)*Sales[[#This Row],[sales]]</f>
        <v>14051.086099999999</v>
      </c>
      <c r="N6116" s="4">
        <f>AND(Sales[[#This Row],[date]]&lt;=LY_YTDMax,Sales[[#This Row],[date]]&gt;=LY_YTDMin)*Sales[[#This Row],[sales]]</f>
        <v>0</v>
      </c>
      <c r="O6116" s="4">
        <f>AND(Sales[[#This Row],[date]]&gt;=YoY_Min,Sales[[#This Row],[date]]&lt;=TY_YTDMax)*(Sales[[#This Row],[sales]]/Sales[[#This Row],[sqft]])</f>
        <v>0.15223278548212349</v>
      </c>
      <c r="P6116" s="4">
        <f>SUMIF(Sales[RegionStoretype],Sales[[#This Row],[RegionStoretype]],Sales[YoY_SSF])/Sales[[#This Row],[Region_TypeCount]]</f>
        <v>58.312187288105562</v>
      </c>
    </row>
    <row r="6117" spans="1:16" x14ac:dyDescent="0.25">
      <c r="A6117" s="1">
        <v>43161</v>
      </c>
      <c r="B6117">
        <v>25</v>
      </c>
      <c r="C6117">
        <v>19</v>
      </c>
      <c r="D6117">
        <v>48676.129399999998</v>
      </c>
      <c r="E6117">
        <f>INDEX(Stores[region],MATCH(Sales[[#This Row],[store_no]],Stores[store_no],0))</f>
        <v>3</v>
      </c>
      <c r="F6117" t="str">
        <f>INDEX(Stores[storetype],MATCH(Sales[[#This Row],[store_no]],Stores[store_no],0))</f>
        <v>B</v>
      </c>
      <c r="G6117" t="str">
        <f>INDEX(Stores[location_city],MATCH(Sales[[#This Row],[store_no]],Stores[store_no],0))</f>
        <v>Kansas City</v>
      </c>
      <c r="H6117" t="str">
        <f>INDEX(Stores[location_state],MATCH(Sales[[#This Row],[store_no]],Stores[store_no],0))</f>
        <v>Missouri</v>
      </c>
      <c r="I6117">
        <f>INDEX(Stores[sqft],MATCH(Sales[[#This Row],[store_no]],Stores[store_no],0))</f>
        <v>92300</v>
      </c>
      <c r="J6117" s="4" t="str">
        <f>INDEX(Departments[dept_name],MATCH(Sales[[#This Row],[dept_no]],Departments[dept_no],0))</f>
        <v>Tools</v>
      </c>
      <c r="K6117" s="4" t="str">
        <f>CONCATENATE(Sales[[#This Row],[region]],Sales[[#This Row],[storetype]])</f>
        <v>3B</v>
      </c>
      <c r="L6117" s="4">
        <f>INDEX(RegionStoreCount[Store Count],MATCH(Sales[[#This Row],[RegionStoretype]],RegionStoreCount[Region/Type],0))</f>
        <v>4</v>
      </c>
      <c r="M6117" s="4">
        <f>AND(Sales[[#This Row],[date]]&lt;=TY_YTDMax,Sales[[#This Row],[date]]&gt;=TY_YTDMin)*Sales[[#This Row],[sales]]</f>
        <v>48676.129399999998</v>
      </c>
      <c r="N6117" s="4">
        <f>AND(Sales[[#This Row],[date]]&lt;=LY_YTDMax,Sales[[#This Row],[date]]&gt;=LY_YTDMin)*Sales[[#This Row],[sales]]</f>
        <v>0</v>
      </c>
      <c r="O6117" s="4">
        <f>AND(Sales[[#This Row],[date]]&gt;=YoY_Min,Sales[[#This Row],[date]]&lt;=TY_YTDMax)*(Sales[[#This Row],[sales]]/Sales[[#This Row],[sqft]])</f>
        <v>0.52736868255687974</v>
      </c>
      <c r="P6117" s="4">
        <f>SUMIF(Sales[RegionStoretype],Sales[[#This Row],[RegionStoretype]],Sales[YoY_SSF])/Sales[[#This Row],[Region_TypeCount]]</f>
        <v>58.312187288105562</v>
      </c>
    </row>
    <row r="6118" spans="1:16" x14ac:dyDescent="0.25">
      <c r="A6118" s="1">
        <v>43161</v>
      </c>
      <c r="B6118">
        <v>26</v>
      </c>
      <c r="C6118">
        <v>9</v>
      </c>
      <c r="D6118">
        <v>51522.709199999998</v>
      </c>
      <c r="E6118">
        <f>INDEX(Stores[region],MATCH(Sales[[#This Row],[store_no]],Stores[store_no],0))</f>
        <v>2</v>
      </c>
      <c r="F6118" t="str">
        <f>INDEX(Stores[storetype],MATCH(Sales[[#This Row],[store_no]],Stores[store_no],0))</f>
        <v>A</v>
      </c>
      <c r="G6118" t="str">
        <f>INDEX(Stores[location_city],MATCH(Sales[[#This Row],[store_no]],Stores[store_no],0))</f>
        <v>Carmel</v>
      </c>
      <c r="H6118" t="str">
        <f>INDEX(Stores[location_state],MATCH(Sales[[#This Row],[store_no]],Stores[store_no],0))</f>
        <v>Indiana</v>
      </c>
      <c r="I6118">
        <f>INDEX(Stores[sqft],MATCH(Sales[[#This Row],[store_no]],Stores[store_no],0))</f>
        <v>198500</v>
      </c>
      <c r="J6118" s="4" t="str">
        <f>INDEX(Departments[dept_name],MATCH(Sales[[#This Row],[dept_no]],Departments[dept_no],0))</f>
        <v>Garden</v>
      </c>
      <c r="K6118" s="4" t="str">
        <f>CONCATENATE(Sales[[#This Row],[region]],Sales[[#This Row],[storetype]])</f>
        <v>2A</v>
      </c>
      <c r="L6118" s="4">
        <f>INDEX(RegionStoreCount[Store Count],MATCH(Sales[[#This Row],[RegionStoretype]],RegionStoreCount[Region/Type],0))</f>
        <v>5</v>
      </c>
      <c r="M6118" s="4">
        <f>AND(Sales[[#This Row],[date]]&lt;=TY_YTDMax,Sales[[#This Row],[date]]&gt;=TY_YTDMin)*Sales[[#This Row],[sales]]</f>
        <v>51522.709199999998</v>
      </c>
      <c r="N6118" s="4">
        <f>AND(Sales[[#This Row],[date]]&lt;=LY_YTDMax,Sales[[#This Row],[date]]&gt;=LY_YTDMin)*Sales[[#This Row],[sales]]</f>
        <v>0</v>
      </c>
      <c r="O6118" s="4">
        <f>AND(Sales[[#This Row],[date]]&gt;=YoY_Min,Sales[[#This Row],[date]]&lt;=TY_YTDMax)*(Sales[[#This Row],[sales]]/Sales[[#This Row],[sqft]])</f>
        <v>0.25956024785894205</v>
      </c>
      <c r="P6118" s="4">
        <f>SUMIF(Sales[RegionStoretype],Sales[[#This Row],[RegionStoretype]],Sales[YoY_SSF])/Sales[[#This Row],[Region_TypeCount]]</f>
        <v>60.052789354368521</v>
      </c>
    </row>
    <row r="6119" spans="1:16" x14ac:dyDescent="0.25">
      <c r="A6119" s="1">
        <v>43161</v>
      </c>
      <c r="B6119">
        <v>26</v>
      </c>
      <c r="C6119">
        <v>15</v>
      </c>
      <c r="D6119">
        <v>76572.610199999996</v>
      </c>
      <c r="E6119">
        <f>INDEX(Stores[region],MATCH(Sales[[#This Row],[store_no]],Stores[store_no],0))</f>
        <v>2</v>
      </c>
      <c r="F6119" t="str">
        <f>INDEX(Stores[storetype],MATCH(Sales[[#This Row],[store_no]],Stores[store_no],0))</f>
        <v>A</v>
      </c>
      <c r="G6119" t="str">
        <f>INDEX(Stores[location_city],MATCH(Sales[[#This Row],[store_no]],Stores[store_no],0))</f>
        <v>Carmel</v>
      </c>
      <c r="H6119" t="str">
        <f>INDEX(Stores[location_state],MATCH(Sales[[#This Row],[store_no]],Stores[store_no],0))</f>
        <v>Indiana</v>
      </c>
      <c r="I6119">
        <f>INDEX(Stores[sqft],MATCH(Sales[[#This Row],[store_no]],Stores[store_no],0))</f>
        <v>198500</v>
      </c>
      <c r="J6119" s="4" t="str">
        <f>INDEX(Departments[dept_name],MATCH(Sales[[#This Row],[dept_no]],Departments[dept_no],0))</f>
        <v>Music</v>
      </c>
      <c r="K6119" s="4" t="str">
        <f>CONCATENATE(Sales[[#This Row],[region]],Sales[[#This Row],[storetype]])</f>
        <v>2A</v>
      </c>
      <c r="L6119" s="4">
        <f>INDEX(RegionStoreCount[Store Count],MATCH(Sales[[#This Row],[RegionStoretype]],RegionStoreCount[Region/Type],0))</f>
        <v>5</v>
      </c>
      <c r="M6119" s="4">
        <f>AND(Sales[[#This Row],[date]]&lt;=TY_YTDMax,Sales[[#This Row],[date]]&gt;=TY_YTDMin)*Sales[[#This Row],[sales]]</f>
        <v>76572.610199999996</v>
      </c>
      <c r="N6119" s="4">
        <f>AND(Sales[[#This Row],[date]]&lt;=LY_YTDMax,Sales[[#This Row],[date]]&gt;=LY_YTDMin)*Sales[[#This Row],[sales]]</f>
        <v>0</v>
      </c>
      <c r="O6119" s="4">
        <f>AND(Sales[[#This Row],[date]]&gt;=YoY_Min,Sales[[#This Row],[date]]&lt;=TY_YTDMax)*(Sales[[#This Row],[sales]]/Sales[[#This Row],[sqft]])</f>
        <v>0.38575622267002518</v>
      </c>
      <c r="P6119" s="4">
        <f>SUMIF(Sales[RegionStoretype],Sales[[#This Row],[RegionStoretype]],Sales[YoY_SSF])/Sales[[#This Row],[Region_TypeCount]]</f>
        <v>60.052789354368521</v>
      </c>
    </row>
    <row r="6120" spans="1:16" x14ac:dyDescent="0.25">
      <c r="A6120" s="1">
        <v>43161</v>
      </c>
      <c r="B6120">
        <v>27</v>
      </c>
      <c r="C6120">
        <v>6</v>
      </c>
      <c r="D6120">
        <v>39164.822</v>
      </c>
      <c r="E6120">
        <f>INDEX(Stores[region],MATCH(Sales[[#This Row],[store_no]],Stores[store_no],0))</f>
        <v>3</v>
      </c>
      <c r="F6120" t="str">
        <f>INDEX(Stores[storetype],MATCH(Sales[[#This Row],[store_no]],Stores[store_no],0))</f>
        <v>A</v>
      </c>
      <c r="G6120" t="str">
        <f>INDEX(Stores[location_city],MATCH(Sales[[#This Row],[store_no]],Stores[store_no],0))</f>
        <v>Springfield</v>
      </c>
      <c r="H6120" t="str">
        <f>INDEX(Stores[location_state],MATCH(Sales[[#This Row],[store_no]],Stores[store_no],0))</f>
        <v>Missouri</v>
      </c>
      <c r="I6120">
        <f>INDEX(Stores[sqft],MATCH(Sales[[#This Row],[store_no]],Stores[store_no],0))</f>
        <v>158200</v>
      </c>
      <c r="J6120" s="4" t="str">
        <f>INDEX(Departments[dept_name],MATCH(Sales[[#This Row],[dept_no]],Departments[dept_no],0))</f>
        <v>Computers</v>
      </c>
      <c r="K6120" s="4" t="str">
        <f>CONCATENATE(Sales[[#This Row],[region]],Sales[[#This Row],[storetype]])</f>
        <v>3A</v>
      </c>
      <c r="L6120" s="4">
        <f>INDEX(RegionStoreCount[Store Count],MATCH(Sales[[#This Row],[RegionStoretype]],RegionStoreCount[Region/Type],0))</f>
        <v>9</v>
      </c>
      <c r="M6120" s="4">
        <f>AND(Sales[[#This Row],[date]]&lt;=TY_YTDMax,Sales[[#This Row],[date]]&gt;=TY_YTDMin)*Sales[[#This Row],[sales]]</f>
        <v>39164.822</v>
      </c>
      <c r="N6120" s="4">
        <f>AND(Sales[[#This Row],[date]]&lt;=LY_YTDMax,Sales[[#This Row],[date]]&gt;=LY_YTDMin)*Sales[[#This Row],[sales]]</f>
        <v>0</v>
      </c>
      <c r="O6120" s="4">
        <f>AND(Sales[[#This Row],[date]]&gt;=YoY_Min,Sales[[#This Row],[date]]&lt;=TY_YTDMax)*(Sales[[#This Row],[sales]]/Sales[[#This Row],[sqft]])</f>
        <v>0.24756524652338813</v>
      </c>
      <c r="P6120" s="4">
        <f>SUMIF(Sales[RegionStoretype],Sales[[#This Row],[RegionStoretype]],Sales[YoY_SSF])/Sales[[#This Row],[Region_TypeCount]]</f>
        <v>53.603836561720975</v>
      </c>
    </row>
    <row r="6121" spans="1:16" x14ac:dyDescent="0.25">
      <c r="A6121" s="1">
        <v>43161</v>
      </c>
      <c r="B6121">
        <v>27</v>
      </c>
      <c r="C6121">
        <v>18</v>
      </c>
      <c r="D6121">
        <v>30223.4182</v>
      </c>
      <c r="E6121">
        <f>INDEX(Stores[region],MATCH(Sales[[#This Row],[store_no]],Stores[store_no],0))</f>
        <v>3</v>
      </c>
      <c r="F6121" t="str">
        <f>INDEX(Stores[storetype],MATCH(Sales[[#This Row],[store_no]],Stores[store_no],0))</f>
        <v>A</v>
      </c>
      <c r="G6121" t="str">
        <f>INDEX(Stores[location_city],MATCH(Sales[[#This Row],[store_no]],Stores[store_no],0))</f>
        <v>Springfield</v>
      </c>
      <c r="H6121" t="str">
        <f>INDEX(Stores[location_state],MATCH(Sales[[#This Row],[store_no]],Stores[store_no],0))</f>
        <v>Missouri</v>
      </c>
      <c r="I6121">
        <f>INDEX(Stores[sqft],MATCH(Sales[[#This Row],[store_no]],Stores[store_no],0))</f>
        <v>158200</v>
      </c>
      <c r="J6121" s="4" t="str">
        <f>INDEX(Departments[dept_name],MATCH(Sales[[#This Row],[dept_no]],Departments[dept_no],0))</f>
        <v>Sports</v>
      </c>
      <c r="K6121" s="4" t="str">
        <f>CONCATENATE(Sales[[#This Row],[region]],Sales[[#This Row],[storetype]])</f>
        <v>3A</v>
      </c>
      <c r="L6121" s="4">
        <f>INDEX(RegionStoreCount[Store Count],MATCH(Sales[[#This Row],[RegionStoretype]],RegionStoreCount[Region/Type],0))</f>
        <v>9</v>
      </c>
      <c r="M6121" s="4">
        <f>AND(Sales[[#This Row],[date]]&lt;=TY_YTDMax,Sales[[#This Row],[date]]&gt;=TY_YTDMin)*Sales[[#This Row],[sales]]</f>
        <v>30223.4182</v>
      </c>
      <c r="N6121" s="4">
        <f>AND(Sales[[#This Row],[date]]&lt;=LY_YTDMax,Sales[[#This Row],[date]]&gt;=LY_YTDMin)*Sales[[#This Row],[sales]]</f>
        <v>0</v>
      </c>
      <c r="O6121" s="4">
        <f>AND(Sales[[#This Row],[date]]&gt;=YoY_Min,Sales[[#This Row],[date]]&lt;=TY_YTDMax)*(Sales[[#This Row],[sales]]/Sales[[#This Row],[sqft]])</f>
        <v>0.19104562705436157</v>
      </c>
      <c r="P6121" s="4">
        <f>SUMIF(Sales[RegionStoretype],Sales[[#This Row],[RegionStoretype]],Sales[YoY_SSF])/Sales[[#This Row],[Region_TypeCount]]</f>
        <v>53.603836561720975</v>
      </c>
    </row>
    <row r="6122" spans="1:16" x14ac:dyDescent="0.25">
      <c r="A6122" s="1">
        <v>43161</v>
      </c>
      <c r="B6122">
        <v>28</v>
      </c>
      <c r="C6122">
        <v>2</v>
      </c>
      <c r="D6122">
        <v>104855.58470000001</v>
      </c>
      <c r="E6122">
        <f>INDEX(Stores[region],MATCH(Sales[[#This Row],[store_no]],Stores[store_no],0))</f>
        <v>2</v>
      </c>
      <c r="F6122" t="str">
        <f>INDEX(Stores[storetype],MATCH(Sales[[#This Row],[store_no]],Stores[store_no],0))</f>
        <v>A</v>
      </c>
      <c r="G6122" t="str">
        <f>INDEX(Stores[location_city],MATCH(Sales[[#This Row],[store_no]],Stores[store_no],0))</f>
        <v>Milwaukee</v>
      </c>
      <c r="H6122" t="str">
        <f>INDEX(Stores[location_state],MATCH(Sales[[#This Row],[store_no]],Stores[store_no],0))</f>
        <v>Wisconsin</v>
      </c>
      <c r="I6122">
        <f>INDEX(Stores[sqft],MATCH(Sales[[#This Row],[store_no]],Stores[store_no],0))</f>
        <v>203800</v>
      </c>
      <c r="J6122" s="4" t="str">
        <f>INDEX(Departments[dept_name],MATCH(Sales[[#This Row],[dept_no]],Departments[dept_no],0))</f>
        <v>Baby</v>
      </c>
      <c r="K6122" s="4" t="str">
        <f>CONCATENATE(Sales[[#This Row],[region]],Sales[[#This Row],[storetype]])</f>
        <v>2A</v>
      </c>
      <c r="L6122" s="4">
        <f>INDEX(RegionStoreCount[Store Count],MATCH(Sales[[#This Row],[RegionStoretype]],RegionStoreCount[Region/Type],0))</f>
        <v>5</v>
      </c>
      <c r="M6122" s="4">
        <f>AND(Sales[[#This Row],[date]]&lt;=TY_YTDMax,Sales[[#This Row],[date]]&gt;=TY_YTDMin)*Sales[[#This Row],[sales]]</f>
        <v>104855.58470000001</v>
      </c>
      <c r="N6122" s="4">
        <f>AND(Sales[[#This Row],[date]]&lt;=LY_YTDMax,Sales[[#This Row],[date]]&gt;=LY_YTDMin)*Sales[[#This Row],[sales]]</f>
        <v>0</v>
      </c>
      <c r="O6122" s="4">
        <f>AND(Sales[[#This Row],[date]]&gt;=YoY_Min,Sales[[#This Row],[date]]&lt;=TY_YTDMax)*(Sales[[#This Row],[sales]]/Sales[[#This Row],[sqft]])</f>
        <v>0.51450237831207069</v>
      </c>
      <c r="P6122" s="4">
        <f>SUMIF(Sales[RegionStoretype],Sales[[#This Row],[RegionStoretype]],Sales[YoY_SSF])/Sales[[#This Row],[Region_TypeCount]]</f>
        <v>60.052789354368521</v>
      </c>
    </row>
    <row r="6123" spans="1:16" x14ac:dyDescent="0.25">
      <c r="A6123" s="1">
        <v>43161</v>
      </c>
      <c r="B6123">
        <v>28</v>
      </c>
      <c r="C6123">
        <v>4</v>
      </c>
      <c r="D6123">
        <v>175597.97320000001</v>
      </c>
      <c r="E6123">
        <f>INDEX(Stores[region],MATCH(Sales[[#This Row],[store_no]],Stores[store_no],0))</f>
        <v>2</v>
      </c>
      <c r="F6123" t="str">
        <f>INDEX(Stores[storetype],MATCH(Sales[[#This Row],[store_no]],Stores[store_no],0))</f>
        <v>A</v>
      </c>
      <c r="G6123" t="str">
        <f>INDEX(Stores[location_city],MATCH(Sales[[#This Row],[store_no]],Stores[store_no],0))</f>
        <v>Milwaukee</v>
      </c>
      <c r="H6123" t="str">
        <f>INDEX(Stores[location_state],MATCH(Sales[[#This Row],[store_no]],Stores[store_no],0))</f>
        <v>Wisconsin</v>
      </c>
      <c r="I6123">
        <f>INDEX(Stores[sqft],MATCH(Sales[[#This Row],[store_no]],Stores[store_no],0))</f>
        <v>203800</v>
      </c>
      <c r="J6123" s="4" t="str">
        <f>INDEX(Departments[dept_name],MATCH(Sales[[#This Row],[dept_no]],Departments[dept_no],0))</f>
        <v>Books</v>
      </c>
      <c r="K6123" s="4" t="str">
        <f>CONCATENATE(Sales[[#This Row],[region]],Sales[[#This Row],[storetype]])</f>
        <v>2A</v>
      </c>
      <c r="L6123" s="4">
        <f>INDEX(RegionStoreCount[Store Count],MATCH(Sales[[#This Row],[RegionStoretype]],RegionStoreCount[Region/Type],0))</f>
        <v>5</v>
      </c>
      <c r="M6123" s="4">
        <f>AND(Sales[[#This Row],[date]]&lt;=TY_YTDMax,Sales[[#This Row],[date]]&gt;=TY_YTDMin)*Sales[[#This Row],[sales]]</f>
        <v>175597.97320000001</v>
      </c>
      <c r="N6123" s="4">
        <f>AND(Sales[[#This Row],[date]]&lt;=LY_YTDMax,Sales[[#This Row],[date]]&gt;=LY_YTDMin)*Sales[[#This Row],[sales]]</f>
        <v>0</v>
      </c>
      <c r="O6123" s="4">
        <f>AND(Sales[[#This Row],[date]]&gt;=YoY_Min,Sales[[#This Row],[date]]&lt;=TY_YTDMax)*(Sales[[#This Row],[sales]]/Sales[[#This Row],[sqft]])</f>
        <v>0.86161910304219824</v>
      </c>
      <c r="P6123" s="4">
        <f>SUMIF(Sales[RegionStoretype],Sales[[#This Row],[RegionStoretype]],Sales[YoY_SSF])/Sales[[#This Row],[Region_TypeCount]]</f>
        <v>60.052789354368521</v>
      </c>
    </row>
    <row r="6124" spans="1:16" x14ac:dyDescent="0.25">
      <c r="A6124" s="1">
        <v>43161</v>
      </c>
      <c r="B6124">
        <v>28</v>
      </c>
      <c r="C6124">
        <v>17</v>
      </c>
      <c r="D6124">
        <v>104381.61670000001</v>
      </c>
      <c r="E6124">
        <f>INDEX(Stores[region],MATCH(Sales[[#This Row],[store_no]],Stores[store_no],0))</f>
        <v>2</v>
      </c>
      <c r="F6124" t="str">
        <f>INDEX(Stores[storetype],MATCH(Sales[[#This Row],[store_no]],Stores[store_no],0))</f>
        <v>A</v>
      </c>
      <c r="G6124" t="str">
        <f>INDEX(Stores[location_city],MATCH(Sales[[#This Row],[store_no]],Stores[store_no],0))</f>
        <v>Milwaukee</v>
      </c>
      <c r="H6124" t="str">
        <f>INDEX(Stores[location_state],MATCH(Sales[[#This Row],[store_no]],Stores[store_no],0))</f>
        <v>Wisconsin</v>
      </c>
      <c r="I6124">
        <f>INDEX(Stores[sqft],MATCH(Sales[[#This Row],[store_no]],Stores[store_no],0))</f>
        <v>203800</v>
      </c>
      <c r="J6124" s="4" t="str">
        <f>INDEX(Departments[dept_name],MATCH(Sales[[#This Row],[dept_no]],Departments[dept_no],0))</f>
        <v>Shoes</v>
      </c>
      <c r="K6124" s="4" t="str">
        <f>CONCATENATE(Sales[[#This Row],[region]],Sales[[#This Row],[storetype]])</f>
        <v>2A</v>
      </c>
      <c r="L6124" s="4">
        <f>INDEX(RegionStoreCount[Store Count],MATCH(Sales[[#This Row],[RegionStoretype]],RegionStoreCount[Region/Type],0))</f>
        <v>5</v>
      </c>
      <c r="M6124" s="4">
        <f>AND(Sales[[#This Row],[date]]&lt;=TY_YTDMax,Sales[[#This Row],[date]]&gt;=TY_YTDMin)*Sales[[#This Row],[sales]]</f>
        <v>104381.61670000001</v>
      </c>
      <c r="N6124" s="4">
        <f>AND(Sales[[#This Row],[date]]&lt;=LY_YTDMax,Sales[[#This Row],[date]]&gt;=LY_YTDMin)*Sales[[#This Row],[sales]]</f>
        <v>0</v>
      </c>
      <c r="O6124" s="4">
        <f>AND(Sales[[#This Row],[date]]&gt;=YoY_Min,Sales[[#This Row],[date]]&lt;=TY_YTDMax)*(Sales[[#This Row],[sales]]/Sales[[#This Row],[sqft]])</f>
        <v>0.51217672571148187</v>
      </c>
      <c r="P6124" s="4">
        <f>SUMIF(Sales[RegionStoretype],Sales[[#This Row],[RegionStoretype]],Sales[YoY_SSF])/Sales[[#This Row],[Region_TypeCount]]</f>
        <v>60.052789354368521</v>
      </c>
    </row>
    <row r="6125" spans="1:16" x14ac:dyDescent="0.25">
      <c r="A6125" s="1">
        <v>43161</v>
      </c>
      <c r="B6125">
        <v>28</v>
      </c>
      <c r="C6125">
        <v>19</v>
      </c>
      <c r="D6125">
        <v>57244.530599999998</v>
      </c>
      <c r="E6125">
        <f>INDEX(Stores[region],MATCH(Sales[[#This Row],[store_no]],Stores[store_no],0))</f>
        <v>2</v>
      </c>
      <c r="F6125" t="str">
        <f>INDEX(Stores[storetype],MATCH(Sales[[#This Row],[store_no]],Stores[store_no],0))</f>
        <v>A</v>
      </c>
      <c r="G6125" t="str">
        <f>INDEX(Stores[location_city],MATCH(Sales[[#This Row],[store_no]],Stores[store_no],0))</f>
        <v>Milwaukee</v>
      </c>
      <c r="H6125" t="str">
        <f>INDEX(Stores[location_state],MATCH(Sales[[#This Row],[store_no]],Stores[store_no],0))</f>
        <v>Wisconsin</v>
      </c>
      <c r="I6125">
        <f>INDEX(Stores[sqft],MATCH(Sales[[#This Row],[store_no]],Stores[store_no],0))</f>
        <v>203800</v>
      </c>
      <c r="J6125" s="4" t="str">
        <f>INDEX(Departments[dept_name],MATCH(Sales[[#This Row],[dept_no]],Departments[dept_no],0))</f>
        <v>Tools</v>
      </c>
      <c r="K6125" s="4" t="str">
        <f>CONCATENATE(Sales[[#This Row],[region]],Sales[[#This Row],[storetype]])</f>
        <v>2A</v>
      </c>
      <c r="L6125" s="4">
        <f>INDEX(RegionStoreCount[Store Count],MATCH(Sales[[#This Row],[RegionStoretype]],RegionStoreCount[Region/Type],0))</f>
        <v>5</v>
      </c>
      <c r="M6125" s="4">
        <f>AND(Sales[[#This Row],[date]]&lt;=TY_YTDMax,Sales[[#This Row],[date]]&gt;=TY_YTDMin)*Sales[[#This Row],[sales]]</f>
        <v>57244.530599999998</v>
      </c>
      <c r="N6125" s="4">
        <f>AND(Sales[[#This Row],[date]]&lt;=LY_YTDMax,Sales[[#This Row],[date]]&gt;=LY_YTDMin)*Sales[[#This Row],[sales]]</f>
        <v>0</v>
      </c>
      <c r="O6125" s="4">
        <f>AND(Sales[[#This Row],[date]]&gt;=YoY_Min,Sales[[#This Row],[date]]&lt;=TY_YTDMax)*(Sales[[#This Row],[sales]]/Sales[[#This Row],[sqft]])</f>
        <v>0.2808858223748773</v>
      </c>
      <c r="P6125" s="4">
        <f>SUMIF(Sales[RegionStoretype],Sales[[#This Row],[RegionStoretype]],Sales[YoY_SSF])/Sales[[#This Row],[Region_TypeCount]]</f>
        <v>60.052789354368521</v>
      </c>
    </row>
    <row r="6126" spans="1:16" x14ac:dyDescent="0.25">
      <c r="A6126" s="1">
        <v>43161</v>
      </c>
      <c r="B6126">
        <v>29</v>
      </c>
      <c r="C6126">
        <v>1</v>
      </c>
      <c r="D6126">
        <v>61649.140100000004</v>
      </c>
      <c r="E6126">
        <f>INDEX(Stores[region],MATCH(Sales[[#This Row],[store_no]],Stores[store_no],0))</f>
        <v>1</v>
      </c>
      <c r="F6126" t="str">
        <f>INDEX(Stores[storetype],MATCH(Sales[[#This Row],[store_no]],Stores[store_no],0))</f>
        <v>B</v>
      </c>
      <c r="G6126" t="str">
        <f>INDEX(Stores[location_city],MATCH(Sales[[#This Row],[store_no]],Stores[store_no],0))</f>
        <v>Grand Rapids</v>
      </c>
      <c r="H6126" t="str">
        <f>INDEX(Stores[location_state],MATCH(Sales[[#This Row],[store_no]],Stores[store_no],0))</f>
        <v>Michigan</v>
      </c>
      <c r="I6126">
        <f>INDEX(Stores[sqft],MATCH(Sales[[#This Row],[store_no]],Stores[store_no],0))</f>
        <v>148300</v>
      </c>
      <c r="J6126" s="4" t="str">
        <f>INDEX(Departments[dept_name],MATCH(Sales[[#This Row],[dept_no]],Departments[dept_no],0))</f>
        <v>Automotive</v>
      </c>
      <c r="K6126" s="4" t="str">
        <f>CONCATENATE(Sales[[#This Row],[region]],Sales[[#This Row],[storetype]])</f>
        <v>1B</v>
      </c>
      <c r="L6126" s="4">
        <f>INDEX(RegionStoreCount[Store Count],MATCH(Sales[[#This Row],[RegionStoretype]],RegionStoreCount[Region/Type],0))</f>
        <v>5</v>
      </c>
      <c r="M6126" s="4">
        <f>AND(Sales[[#This Row],[date]]&lt;=TY_YTDMax,Sales[[#This Row],[date]]&gt;=TY_YTDMin)*Sales[[#This Row],[sales]]</f>
        <v>61649.140100000004</v>
      </c>
      <c r="N6126" s="4">
        <f>AND(Sales[[#This Row],[date]]&lt;=LY_YTDMax,Sales[[#This Row],[date]]&gt;=LY_YTDMin)*Sales[[#This Row],[sales]]</f>
        <v>0</v>
      </c>
      <c r="O6126" s="4">
        <f>AND(Sales[[#This Row],[date]]&gt;=YoY_Min,Sales[[#This Row],[date]]&lt;=TY_YTDMax)*(Sales[[#This Row],[sales]]/Sales[[#This Row],[sqft]])</f>
        <v>0.41570559743762647</v>
      </c>
      <c r="P6126" s="4">
        <f>SUMIF(Sales[RegionStoretype],Sales[[#This Row],[RegionStoretype]],Sales[YoY_SSF])/Sales[[#This Row],[Region_TypeCount]]</f>
        <v>68.518982968140051</v>
      </c>
    </row>
    <row r="6127" spans="1:16" x14ac:dyDescent="0.25">
      <c r="A6127" s="1">
        <v>43161</v>
      </c>
      <c r="B6127">
        <v>30</v>
      </c>
      <c r="C6127">
        <v>5</v>
      </c>
      <c r="D6127">
        <v>81405.759999999995</v>
      </c>
      <c r="E6127">
        <f>INDEX(Stores[region],MATCH(Sales[[#This Row],[store_no]],Stores[store_no],0))</f>
        <v>1</v>
      </c>
      <c r="F6127" t="str">
        <f>INDEX(Stores[storetype],MATCH(Sales[[#This Row],[store_no]],Stores[store_no],0))</f>
        <v>C</v>
      </c>
      <c r="G6127" t="str">
        <f>INDEX(Stores[location_city],MATCH(Sales[[#This Row],[store_no]],Stores[store_no],0))</f>
        <v>Dayton</v>
      </c>
      <c r="H6127" t="str">
        <f>INDEX(Stores[location_state],MATCH(Sales[[#This Row],[store_no]],Stores[store_no],0))</f>
        <v>Ohio</v>
      </c>
      <c r="I6127">
        <f>INDEX(Stores[sqft],MATCH(Sales[[#This Row],[store_no]],Stores[store_no],0))</f>
        <v>90000</v>
      </c>
      <c r="J6127" s="4" t="str">
        <f>INDEX(Departments[dept_name],MATCH(Sales[[#This Row],[dept_no]],Departments[dept_no],0))</f>
        <v>Clothing</v>
      </c>
      <c r="K6127" s="4" t="str">
        <f>CONCATENATE(Sales[[#This Row],[region]],Sales[[#This Row],[storetype]])</f>
        <v>1C</v>
      </c>
      <c r="L6127" s="4">
        <f>INDEX(RegionStoreCount[Store Count],MATCH(Sales[[#This Row],[RegionStoretype]],RegionStoreCount[Region/Type],0))</f>
        <v>1</v>
      </c>
      <c r="M6127" s="4">
        <f>AND(Sales[[#This Row],[date]]&lt;=TY_YTDMax,Sales[[#This Row],[date]]&gt;=TY_YTDMin)*Sales[[#This Row],[sales]]</f>
        <v>81405.759999999995</v>
      </c>
      <c r="N6127" s="4">
        <f>AND(Sales[[#This Row],[date]]&lt;=LY_YTDMax,Sales[[#This Row],[date]]&gt;=LY_YTDMin)*Sales[[#This Row],[sales]]</f>
        <v>0</v>
      </c>
      <c r="O6127" s="4">
        <f>AND(Sales[[#This Row],[date]]&gt;=YoY_Min,Sales[[#This Row],[date]]&lt;=TY_YTDMax)*(Sales[[#This Row],[sales]]/Sales[[#This Row],[sqft]])</f>
        <v>0.90450844444444434</v>
      </c>
      <c r="P6127" s="4">
        <f>SUMIF(Sales[RegionStoretype],Sales[[#This Row],[RegionStoretype]],Sales[YoY_SSF])/Sales[[#This Row],[Region_TypeCount]]</f>
        <v>65.329042605555529</v>
      </c>
    </row>
    <row r="6128" spans="1:16" x14ac:dyDescent="0.25">
      <c r="A6128" s="1">
        <v>43161</v>
      </c>
      <c r="B6128">
        <v>30</v>
      </c>
      <c r="C6128">
        <v>7</v>
      </c>
      <c r="D6128">
        <v>27821.751499999998</v>
      </c>
      <c r="E6128">
        <f>INDEX(Stores[region],MATCH(Sales[[#This Row],[store_no]],Stores[store_no],0))</f>
        <v>1</v>
      </c>
      <c r="F6128" t="str">
        <f>INDEX(Stores[storetype],MATCH(Sales[[#This Row],[store_no]],Stores[store_no],0))</f>
        <v>C</v>
      </c>
      <c r="G6128" t="str">
        <f>INDEX(Stores[location_city],MATCH(Sales[[#This Row],[store_no]],Stores[store_no],0))</f>
        <v>Dayton</v>
      </c>
      <c r="H6128" t="str">
        <f>INDEX(Stores[location_state],MATCH(Sales[[#This Row],[store_no]],Stores[store_no],0))</f>
        <v>Ohio</v>
      </c>
      <c r="I6128">
        <f>INDEX(Stores[sqft],MATCH(Sales[[#This Row],[store_no]],Stores[store_no],0))</f>
        <v>90000</v>
      </c>
      <c r="J6128" s="4" t="str">
        <f>INDEX(Departments[dept_name],MATCH(Sales[[#This Row],[dept_no]],Departments[dept_no],0))</f>
        <v>Electronics</v>
      </c>
      <c r="K6128" s="4" t="str">
        <f>CONCATENATE(Sales[[#This Row],[region]],Sales[[#This Row],[storetype]])</f>
        <v>1C</v>
      </c>
      <c r="L6128" s="4">
        <f>INDEX(RegionStoreCount[Store Count],MATCH(Sales[[#This Row],[RegionStoretype]],RegionStoreCount[Region/Type],0))</f>
        <v>1</v>
      </c>
      <c r="M6128" s="4">
        <f>AND(Sales[[#This Row],[date]]&lt;=TY_YTDMax,Sales[[#This Row],[date]]&gt;=TY_YTDMin)*Sales[[#This Row],[sales]]</f>
        <v>27821.751499999998</v>
      </c>
      <c r="N6128" s="4">
        <f>AND(Sales[[#This Row],[date]]&lt;=LY_YTDMax,Sales[[#This Row],[date]]&gt;=LY_YTDMin)*Sales[[#This Row],[sales]]</f>
        <v>0</v>
      </c>
      <c r="O6128" s="4">
        <f>AND(Sales[[#This Row],[date]]&gt;=YoY_Min,Sales[[#This Row],[date]]&lt;=TY_YTDMax)*(Sales[[#This Row],[sales]]/Sales[[#This Row],[sqft]])</f>
        <v>0.30913057222222223</v>
      </c>
      <c r="P6128" s="4">
        <f>SUMIF(Sales[RegionStoretype],Sales[[#This Row],[RegionStoretype]],Sales[YoY_SSF])/Sales[[#This Row],[Region_TypeCount]]</f>
        <v>65.329042605555529</v>
      </c>
    </row>
    <row r="6129" spans="1:16" x14ac:dyDescent="0.25">
      <c r="A6129" s="1">
        <v>43161</v>
      </c>
      <c r="B6129">
        <v>30</v>
      </c>
      <c r="C6129">
        <v>15</v>
      </c>
      <c r="D6129">
        <v>37378.254000000008</v>
      </c>
      <c r="E6129">
        <f>INDEX(Stores[region],MATCH(Sales[[#This Row],[store_no]],Stores[store_no],0))</f>
        <v>1</v>
      </c>
      <c r="F6129" t="str">
        <f>INDEX(Stores[storetype],MATCH(Sales[[#This Row],[store_no]],Stores[store_no],0))</f>
        <v>C</v>
      </c>
      <c r="G6129" t="str">
        <f>INDEX(Stores[location_city],MATCH(Sales[[#This Row],[store_no]],Stores[store_no],0))</f>
        <v>Dayton</v>
      </c>
      <c r="H6129" t="str">
        <f>INDEX(Stores[location_state],MATCH(Sales[[#This Row],[store_no]],Stores[store_no],0))</f>
        <v>Ohio</v>
      </c>
      <c r="I6129">
        <f>INDEX(Stores[sqft],MATCH(Sales[[#This Row],[store_no]],Stores[store_no],0))</f>
        <v>90000</v>
      </c>
      <c r="J6129" s="4" t="str">
        <f>INDEX(Departments[dept_name],MATCH(Sales[[#This Row],[dept_no]],Departments[dept_no],0))</f>
        <v>Music</v>
      </c>
      <c r="K6129" s="4" t="str">
        <f>CONCATENATE(Sales[[#This Row],[region]],Sales[[#This Row],[storetype]])</f>
        <v>1C</v>
      </c>
      <c r="L6129" s="4">
        <f>INDEX(RegionStoreCount[Store Count],MATCH(Sales[[#This Row],[RegionStoretype]],RegionStoreCount[Region/Type],0))</f>
        <v>1</v>
      </c>
      <c r="M6129" s="4">
        <f>AND(Sales[[#This Row],[date]]&lt;=TY_YTDMax,Sales[[#This Row],[date]]&gt;=TY_YTDMin)*Sales[[#This Row],[sales]]</f>
        <v>37378.254000000008</v>
      </c>
      <c r="N6129" s="4">
        <f>AND(Sales[[#This Row],[date]]&lt;=LY_YTDMax,Sales[[#This Row],[date]]&gt;=LY_YTDMin)*Sales[[#This Row],[sales]]</f>
        <v>0</v>
      </c>
      <c r="O6129" s="4">
        <f>AND(Sales[[#This Row],[date]]&gt;=YoY_Min,Sales[[#This Row],[date]]&lt;=TY_YTDMax)*(Sales[[#This Row],[sales]]/Sales[[#This Row],[sqft]])</f>
        <v>0.41531393333333344</v>
      </c>
      <c r="P6129" s="4">
        <f>SUMIF(Sales[RegionStoretype],Sales[[#This Row],[RegionStoretype]],Sales[YoY_SSF])/Sales[[#This Row],[Region_TypeCount]]</f>
        <v>65.329042605555529</v>
      </c>
    </row>
    <row r="6130" spans="1:16" x14ac:dyDescent="0.25">
      <c r="A6130" s="1">
        <v>43161</v>
      </c>
      <c r="B6130">
        <v>30</v>
      </c>
      <c r="C6130">
        <v>16</v>
      </c>
      <c r="D6130">
        <v>116032.32870000001</v>
      </c>
      <c r="E6130">
        <f>INDEX(Stores[region],MATCH(Sales[[#This Row],[store_no]],Stores[store_no],0))</f>
        <v>1</v>
      </c>
      <c r="F6130" t="str">
        <f>INDEX(Stores[storetype],MATCH(Sales[[#This Row],[store_no]],Stores[store_no],0))</f>
        <v>C</v>
      </c>
      <c r="G6130" t="str">
        <f>INDEX(Stores[location_city],MATCH(Sales[[#This Row],[store_no]],Stores[store_no],0))</f>
        <v>Dayton</v>
      </c>
      <c r="H6130" t="str">
        <f>INDEX(Stores[location_state],MATCH(Sales[[#This Row],[store_no]],Stores[store_no],0))</f>
        <v>Ohio</v>
      </c>
      <c r="I6130">
        <f>INDEX(Stores[sqft],MATCH(Sales[[#This Row],[store_no]],Stores[store_no],0))</f>
        <v>90000</v>
      </c>
      <c r="J6130" s="4" t="str">
        <f>INDEX(Departments[dept_name],MATCH(Sales[[#This Row],[dept_no]],Departments[dept_no],0))</f>
        <v>Outdoors</v>
      </c>
      <c r="K6130" s="4" t="str">
        <f>CONCATENATE(Sales[[#This Row],[region]],Sales[[#This Row],[storetype]])</f>
        <v>1C</v>
      </c>
      <c r="L6130" s="4">
        <f>INDEX(RegionStoreCount[Store Count],MATCH(Sales[[#This Row],[RegionStoretype]],RegionStoreCount[Region/Type],0))</f>
        <v>1</v>
      </c>
      <c r="M6130" s="4">
        <f>AND(Sales[[#This Row],[date]]&lt;=TY_YTDMax,Sales[[#This Row],[date]]&gt;=TY_YTDMin)*Sales[[#This Row],[sales]]</f>
        <v>116032.32870000001</v>
      </c>
      <c r="N6130" s="4">
        <f>AND(Sales[[#This Row],[date]]&lt;=LY_YTDMax,Sales[[#This Row],[date]]&gt;=LY_YTDMin)*Sales[[#This Row],[sales]]</f>
        <v>0</v>
      </c>
      <c r="O6130" s="4">
        <f>AND(Sales[[#This Row],[date]]&gt;=YoY_Min,Sales[[#This Row],[date]]&lt;=TY_YTDMax)*(Sales[[#This Row],[sales]]/Sales[[#This Row],[sqft]])</f>
        <v>1.2892480966666668</v>
      </c>
      <c r="P6130" s="4">
        <f>SUMIF(Sales[RegionStoretype],Sales[[#This Row],[RegionStoretype]],Sales[YoY_SSF])/Sales[[#This Row],[Region_TypeCount]]</f>
        <v>65.329042605555529</v>
      </c>
    </row>
    <row r="6131" spans="1:16" x14ac:dyDescent="0.25">
      <c r="A6131" s="1">
        <v>43161</v>
      </c>
      <c r="B6131">
        <v>31</v>
      </c>
      <c r="C6131">
        <v>4</v>
      </c>
      <c r="D6131">
        <v>16930.3128</v>
      </c>
      <c r="E6131">
        <f>INDEX(Stores[region],MATCH(Sales[[#This Row],[store_no]],Stores[store_no],0))</f>
        <v>3</v>
      </c>
      <c r="F6131" t="str">
        <f>INDEX(Stores[storetype],MATCH(Sales[[#This Row],[store_no]],Stores[store_no],0))</f>
        <v>A</v>
      </c>
      <c r="G6131" t="str">
        <f>INDEX(Stores[location_city],MATCH(Sales[[#This Row],[store_no]],Stores[store_no],0))</f>
        <v>Rapid City</v>
      </c>
      <c r="H6131" t="str">
        <f>INDEX(Stores[location_state],MATCH(Sales[[#This Row],[store_no]],Stores[store_no],0))</f>
        <v>South Dakota</v>
      </c>
      <c r="I6131">
        <f>INDEX(Stores[sqft],MATCH(Sales[[#This Row],[store_no]],Stores[store_no],0))</f>
        <v>200100</v>
      </c>
      <c r="J6131" s="4" t="str">
        <f>INDEX(Departments[dept_name],MATCH(Sales[[#This Row],[dept_no]],Departments[dept_no],0))</f>
        <v>Books</v>
      </c>
      <c r="K6131" s="4" t="str">
        <f>CONCATENATE(Sales[[#This Row],[region]],Sales[[#This Row],[storetype]])</f>
        <v>3A</v>
      </c>
      <c r="L6131" s="4">
        <f>INDEX(RegionStoreCount[Store Count],MATCH(Sales[[#This Row],[RegionStoretype]],RegionStoreCount[Region/Type],0))</f>
        <v>9</v>
      </c>
      <c r="M6131" s="4">
        <f>AND(Sales[[#This Row],[date]]&lt;=TY_YTDMax,Sales[[#This Row],[date]]&gt;=TY_YTDMin)*Sales[[#This Row],[sales]]</f>
        <v>16930.3128</v>
      </c>
      <c r="N6131" s="4">
        <f>AND(Sales[[#This Row],[date]]&lt;=LY_YTDMax,Sales[[#This Row],[date]]&gt;=LY_YTDMin)*Sales[[#This Row],[sales]]</f>
        <v>0</v>
      </c>
      <c r="O6131" s="4">
        <f>AND(Sales[[#This Row],[date]]&gt;=YoY_Min,Sales[[#This Row],[date]]&lt;=TY_YTDMax)*(Sales[[#This Row],[sales]]/Sales[[#This Row],[sqft]])</f>
        <v>8.460925937031484E-2</v>
      </c>
      <c r="P6131" s="4">
        <f>SUMIF(Sales[RegionStoretype],Sales[[#This Row],[RegionStoretype]],Sales[YoY_SSF])/Sales[[#This Row],[Region_TypeCount]]</f>
        <v>53.603836561720975</v>
      </c>
    </row>
    <row r="6132" spans="1:16" x14ac:dyDescent="0.25">
      <c r="A6132" s="1">
        <v>43161</v>
      </c>
      <c r="B6132">
        <v>31</v>
      </c>
      <c r="C6132">
        <v>7</v>
      </c>
      <c r="D6132">
        <v>39095.115000000005</v>
      </c>
      <c r="E6132">
        <f>INDEX(Stores[region],MATCH(Sales[[#This Row],[store_no]],Stores[store_no],0))</f>
        <v>3</v>
      </c>
      <c r="F6132" t="str">
        <f>INDEX(Stores[storetype],MATCH(Sales[[#This Row],[store_no]],Stores[store_no],0))</f>
        <v>A</v>
      </c>
      <c r="G6132" t="str">
        <f>INDEX(Stores[location_city],MATCH(Sales[[#This Row],[store_no]],Stores[store_no],0))</f>
        <v>Rapid City</v>
      </c>
      <c r="H6132" t="str">
        <f>INDEX(Stores[location_state],MATCH(Sales[[#This Row],[store_no]],Stores[store_no],0))</f>
        <v>South Dakota</v>
      </c>
      <c r="I6132">
        <f>INDEX(Stores[sqft],MATCH(Sales[[#This Row],[store_no]],Stores[store_no],0))</f>
        <v>200100</v>
      </c>
      <c r="J6132" s="4" t="str">
        <f>INDEX(Departments[dept_name],MATCH(Sales[[#This Row],[dept_no]],Departments[dept_no],0))</f>
        <v>Electronics</v>
      </c>
      <c r="K6132" s="4" t="str">
        <f>CONCATENATE(Sales[[#This Row],[region]],Sales[[#This Row],[storetype]])</f>
        <v>3A</v>
      </c>
      <c r="L6132" s="4">
        <f>INDEX(RegionStoreCount[Store Count],MATCH(Sales[[#This Row],[RegionStoretype]],RegionStoreCount[Region/Type],0))</f>
        <v>9</v>
      </c>
      <c r="M6132" s="4">
        <f>AND(Sales[[#This Row],[date]]&lt;=TY_YTDMax,Sales[[#This Row],[date]]&gt;=TY_YTDMin)*Sales[[#This Row],[sales]]</f>
        <v>39095.115000000005</v>
      </c>
      <c r="N6132" s="4">
        <f>AND(Sales[[#This Row],[date]]&lt;=LY_YTDMax,Sales[[#This Row],[date]]&gt;=LY_YTDMin)*Sales[[#This Row],[sales]]</f>
        <v>0</v>
      </c>
      <c r="O6132" s="4">
        <f>AND(Sales[[#This Row],[date]]&gt;=YoY_Min,Sales[[#This Row],[date]]&lt;=TY_YTDMax)*(Sales[[#This Row],[sales]]/Sales[[#This Row],[sqft]])</f>
        <v>0.19537788605697154</v>
      </c>
      <c r="P6132" s="4">
        <f>SUMIF(Sales[RegionStoretype],Sales[[#This Row],[RegionStoretype]],Sales[YoY_SSF])/Sales[[#This Row],[Region_TypeCount]]</f>
        <v>53.603836561720975</v>
      </c>
    </row>
    <row r="6133" spans="1:16" x14ac:dyDescent="0.25">
      <c r="A6133" s="1">
        <v>43161</v>
      </c>
      <c r="B6133">
        <v>31</v>
      </c>
      <c r="C6133">
        <v>10</v>
      </c>
      <c r="D6133">
        <v>23680.8138</v>
      </c>
      <c r="E6133">
        <f>INDEX(Stores[region],MATCH(Sales[[#This Row],[store_no]],Stores[store_no],0))</f>
        <v>3</v>
      </c>
      <c r="F6133" t="str">
        <f>INDEX(Stores[storetype],MATCH(Sales[[#This Row],[store_no]],Stores[store_no],0))</f>
        <v>A</v>
      </c>
      <c r="G6133" t="str">
        <f>INDEX(Stores[location_city],MATCH(Sales[[#This Row],[store_no]],Stores[store_no],0))</f>
        <v>Rapid City</v>
      </c>
      <c r="H6133" t="str">
        <f>INDEX(Stores[location_state],MATCH(Sales[[#This Row],[store_no]],Stores[store_no],0))</f>
        <v>South Dakota</v>
      </c>
      <c r="I6133">
        <f>INDEX(Stores[sqft],MATCH(Sales[[#This Row],[store_no]],Stores[store_no],0))</f>
        <v>200100</v>
      </c>
      <c r="J6133" s="4" t="str">
        <f>INDEX(Departments[dept_name],MATCH(Sales[[#This Row],[dept_no]],Departments[dept_no],0))</f>
        <v>Health</v>
      </c>
      <c r="K6133" s="4" t="str">
        <f>CONCATENATE(Sales[[#This Row],[region]],Sales[[#This Row],[storetype]])</f>
        <v>3A</v>
      </c>
      <c r="L6133" s="4">
        <f>INDEX(RegionStoreCount[Store Count],MATCH(Sales[[#This Row],[RegionStoretype]],RegionStoreCount[Region/Type],0))</f>
        <v>9</v>
      </c>
      <c r="M6133" s="4">
        <f>AND(Sales[[#This Row],[date]]&lt;=TY_YTDMax,Sales[[#This Row],[date]]&gt;=TY_YTDMin)*Sales[[#This Row],[sales]]</f>
        <v>23680.8138</v>
      </c>
      <c r="N6133" s="4">
        <f>AND(Sales[[#This Row],[date]]&lt;=LY_YTDMax,Sales[[#This Row],[date]]&gt;=LY_YTDMin)*Sales[[#This Row],[sales]]</f>
        <v>0</v>
      </c>
      <c r="O6133" s="4">
        <f>AND(Sales[[#This Row],[date]]&gt;=YoY_Min,Sales[[#This Row],[date]]&lt;=TY_YTDMax)*(Sales[[#This Row],[sales]]/Sales[[#This Row],[sqft]])</f>
        <v>0.11834489655172414</v>
      </c>
      <c r="P6133" s="4">
        <f>SUMIF(Sales[RegionStoretype],Sales[[#This Row],[RegionStoretype]],Sales[YoY_SSF])/Sales[[#This Row],[Region_TypeCount]]</f>
        <v>53.603836561720975</v>
      </c>
    </row>
    <row r="6134" spans="1:16" x14ac:dyDescent="0.25">
      <c r="A6134" s="1">
        <v>43161</v>
      </c>
      <c r="B6134">
        <v>31</v>
      </c>
      <c r="C6134">
        <v>20</v>
      </c>
      <c r="D6134">
        <v>26694.3161</v>
      </c>
      <c r="E6134">
        <f>INDEX(Stores[region],MATCH(Sales[[#This Row],[store_no]],Stores[store_no],0))</f>
        <v>3</v>
      </c>
      <c r="F6134" t="str">
        <f>INDEX(Stores[storetype],MATCH(Sales[[#This Row],[store_no]],Stores[store_no],0))</f>
        <v>A</v>
      </c>
      <c r="G6134" t="str">
        <f>INDEX(Stores[location_city],MATCH(Sales[[#This Row],[store_no]],Stores[store_no],0))</f>
        <v>Rapid City</v>
      </c>
      <c r="H6134" t="str">
        <f>INDEX(Stores[location_state],MATCH(Sales[[#This Row],[store_no]],Stores[store_no],0))</f>
        <v>South Dakota</v>
      </c>
      <c r="I6134">
        <f>INDEX(Stores[sqft],MATCH(Sales[[#This Row],[store_no]],Stores[store_no],0))</f>
        <v>200100</v>
      </c>
      <c r="J6134" s="4" t="str">
        <f>INDEX(Departments[dept_name],MATCH(Sales[[#This Row],[dept_no]],Departments[dept_no],0))</f>
        <v>Toys</v>
      </c>
      <c r="K6134" s="4" t="str">
        <f>CONCATENATE(Sales[[#This Row],[region]],Sales[[#This Row],[storetype]])</f>
        <v>3A</v>
      </c>
      <c r="L6134" s="4">
        <f>INDEX(RegionStoreCount[Store Count],MATCH(Sales[[#This Row],[RegionStoretype]],RegionStoreCount[Region/Type],0))</f>
        <v>9</v>
      </c>
      <c r="M6134" s="4">
        <f>AND(Sales[[#This Row],[date]]&lt;=TY_YTDMax,Sales[[#This Row],[date]]&gt;=TY_YTDMin)*Sales[[#This Row],[sales]]</f>
        <v>26694.3161</v>
      </c>
      <c r="N6134" s="4">
        <f>AND(Sales[[#This Row],[date]]&lt;=LY_YTDMax,Sales[[#This Row],[date]]&gt;=LY_YTDMin)*Sales[[#This Row],[sales]]</f>
        <v>0</v>
      </c>
      <c r="O6134" s="4">
        <f>AND(Sales[[#This Row],[date]]&gt;=YoY_Min,Sales[[#This Row],[date]]&lt;=TY_YTDMax)*(Sales[[#This Row],[sales]]/Sales[[#This Row],[sqft]])</f>
        <v>0.13340487806096951</v>
      </c>
      <c r="P6134" s="4">
        <f>SUMIF(Sales[RegionStoretype],Sales[[#This Row],[RegionStoretype]],Sales[YoY_SSF])/Sales[[#This Row],[Region_TypeCount]]</f>
        <v>53.603836561720975</v>
      </c>
    </row>
    <row r="6135" spans="1:16" x14ac:dyDescent="0.25">
      <c r="A6135" s="1">
        <v>43161</v>
      </c>
      <c r="B6135">
        <v>32</v>
      </c>
      <c r="C6135">
        <v>1</v>
      </c>
      <c r="D6135">
        <v>31193.9578</v>
      </c>
      <c r="E6135">
        <f>INDEX(Stores[region],MATCH(Sales[[#This Row],[store_no]],Stores[store_no],0))</f>
        <v>2</v>
      </c>
      <c r="F6135" t="str">
        <f>INDEX(Stores[storetype],MATCH(Sales[[#This Row],[store_no]],Stores[store_no],0))</f>
        <v>A</v>
      </c>
      <c r="G6135" t="str">
        <f>INDEX(Stores[location_city],MATCH(Sales[[#This Row],[store_no]],Stores[store_no],0))</f>
        <v>Western Springs</v>
      </c>
      <c r="H6135" t="str">
        <f>INDEX(Stores[location_state],MATCH(Sales[[#This Row],[store_no]],Stores[store_no],0))</f>
        <v>Illinois</v>
      </c>
      <c r="I6135">
        <f>INDEX(Stores[sqft],MATCH(Sales[[#This Row],[store_no]],Stores[store_no],0))</f>
        <v>118200</v>
      </c>
      <c r="J6135" s="4" t="str">
        <f>INDEX(Departments[dept_name],MATCH(Sales[[#This Row],[dept_no]],Departments[dept_no],0))</f>
        <v>Automotive</v>
      </c>
      <c r="K6135" s="4" t="str">
        <f>CONCATENATE(Sales[[#This Row],[region]],Sales[[#This Row],[storetype]])</f>
        <v>2A</v>
      </c>
      <c r="L6135" s="4">
        <f>INDEX(RegionStoreCount[Store Count],MATCH(Sales[[#This Row],[RegionStoretype]],RegionStoreCount[Region/Type],0))</f>
        <v>5</v>
      </c>
      <c r="M6135" s="4">
        <f>AND(Sales[[#This Row],[date]]&lt;=TY_YTDMax,Sales[[#This Row],[date]]&gt;=TY_YTDMin)*Sales[[#This Row],[sales]]</f>
        <v>31193.9578</v>
      </c>
      <c r="N6135" s="4">
        <f>AND(Sales[[#This Row],[date]]&lt;=LY_YTDMax,Sales[[#This Row],[date]]&gt;=LY_YTDMin)*Sales[[#This Row],[sales]]</f>
        <v>0</v>
      </c>
      <c r="O6135" s="4">
        <f>AND(Sales[[#This Row],[date]]&gt;=YoY_Min,Sales[[#This Row],[date]]&lt;=TY_YTDMax)*(Sales[[#This Row],[sales]]/Sales[[#This Row],[sqft]])</f>
        <v>0.26390827241962778</v>
      </c>
      <c r="P6135" s="4">
        <f>SUMIF(Sales[RegionStoretype],Sales[[#This Row],[RegionStoretype]],Sales[YoY_SSF])/Sales[[#This Row],[Region_TypeCount]]</f>
        <v>60.052789354368521</v>
      </c>
    </row>
    <row r="6136" spans="1:16" x14ac:dyDescent="0.25">
      <c r="A6136" s="1">
        <v>43161</v>
      </c>
      <c r="B6136">
        <v>32</v>
      </c>
      <c r="C6136">
        <v>3</v>
      </c>
      <c r="D6136">
        <v>85029.250499999995</v>
      </c>
      <c r="E6136">
        <f>INDEX(Stores[region],MATCH(Sales[[#This Row],[store_no]],Stores[store_no],0))</f>
        <v>2</v>
      </c>
      <c r="F6136" t="str">
        <f>INDEX(Stores[storetype],MATCH(Sales[[#This Row],[store_no]],Stores[store_no],0))</f>
        <v>A</v>
      </c>
      <c r="G6136" t="str">
        <f>INDEX(Stores[location_city],MATCH(Sales[[#This Row],[store_no]],Stores[store_no],0))</f>
        <v>Western Springs</v>
      </c>
      <c r="H6136" t="str">
        <f>INDEX(Stores[location_state],MATCH(Sales[[#This Row],[store_no]],Stores[store_no],0))</f>
        <v>Illinois</v>
      </c>
      <c r="I6136">
        <f>INDEX(Stores[sqft],MATCH(Sales[[#This Row],[store_no]],Stores[store_no],0))</f>
        <v>118200</v>
      </c>
      <c r="J6136" s="4" t="str">
        <f>INDEX(Departments[dept_name],MATCH(Sales[[#This Row],[dept_no]],Departments[dept_no],0))</f>
        <v>Beauty</v>
      </c>
      <c r="K6136" s="4" t="str">
        <f>CONCATENATE(Sales[[#This Row],[region]],Sales[[#This Row],[storetype]])</f>
        <v>2A</v>
      </c>
      <c r="L6136" s="4">
        <f>INDEX(RegionStoreCount[Store Count],MATCH(Sales[[#This Row],[RegionStoretype]],RegionStoreCount[Region/Type],0))</f>
        <v>5</v>
      </c>
      <c r="M6136" s="4">
        <f>AND(Sales[[#This Row],[date]]&lt;=TY_YTDMax,Sales[[#This Row],[date]]&gt;=TY_YTDMin)*Sales[[#This Row],[sales]]</f>
        <v>85029.250499999995</v>
      </c>
      <c r="N6136" s="4">
        <f>AND(Sales[[#This Row],[date]]&lt;=LY_YTDMax,Sales[[#This Row],[date]]&gt;=LY_YTDMin)*Sales[[#This Row],[sales]]</f>
        <v>0</v>
      </c>
      <c r="O6136" s="4">
        <f>AND(Sales[[#This Row],[date]]&gt;=YoY_Min,Sales[[#This Row],[date]]&lt;=TY_YTDMax)*(Sales[[#This Row],[sales]]/Sales[[#This Row],[sqft]])</f>
        <v>0.71936760152284263</v>
      </c>
      <c r="P6136" s="4">
        <f>SUMIF(Sales[RegionStoretype],Sales[[#This Row],[RegionStoretype]],Sales[YoY_SSF])/Sales[[#This Row],[Region_TypeCount]]</f>
        <v>60.052789354368521</v>
      </c>
    </row>
    <row r="6137" spans="1:16" x14ac:dyDescent="0.25">
      <c r="A6137" s="1">
        <v>43161</v>
      </c>
      <c r="B6137">
        <v>32</v>
      </c>
      <c r="C6137">
        <v>10</v>
      </c>
      <c r="D6137">
        <v>18951.542999999998</v>
      </c>
      <c r="E6137">
        <f>INDEX(Stores[region],MATCH(Sales[[#This Row],[store_no]],Stores[store_no],0))</f>
        <v>2</v>
      </c>
      <c r="F6137" t="str">
        <f>INDEX(Stores[storetype],MATCH(Sales[[#This Row],[store_no]],Stores[store_no],0))</f>
        <v>A</v>
      </c>
      <c r="G6137" t="str">
        <f>INDEX(Stores[location_city],MATCH(Sales[[#This Row],[store_no]],Stores[store_no],0))</f>
        <v>Western Springs</v>
      </c>
      <c r="H6137" t="str">
        <f>INDEX(Stores[location_state],MATCH(Sales[[#This Row],[store_no]],Stores[store_no],0))</f>
        <v>Illinois</v>
      </c>
      <c r="I6137">
        <f>INDEX(Stores[sqft],MATCH(Sales[[#This Row],[store_no]],Stores[store_no],0))</f>
        <v>118200</v>
      </c>
      <c r="J6137" s="4" t="str">
        <f>INDEX(Departments[dept_name],MATCH(Sales[[#This Row],[dept_no]],Departments[dept_no],0))</f>
        <v>Health</v>
      </c>
      <c r="K6137" s="4" t="str">
        <f>CONCATENATE(Sales[[#This Row],[region]],Sales[[#This Row],[storetype]])</f>
        <v>2A</v>
      </c>
      <c r="L6137" s="4">
        <f>INDEX(RegionStoreCount[Store Count],MATCH(Sales[[#This Row],[RegionStoretype]],RegionStoreCount[Region/Type],0))</f>
        <v>5</v>
      </c>
      <c r="M6137" s="4">
        <f>AND(Sales[[#This Row],[date]]&lt;=TY_YTDMax,Sales[[#This Row],[date]]&gt;=TY_YTDMin)*Sales[[#This Row],[sales]]</f>
        <v>18951.542999999998</v>
      </c>
      <c r="N6137" s="4">
        <f>AND(Sales[[#This Row],[date]]&lt;=LY_YTDMax,Sales[[#This Row],[date]]&gt;=LY_YTDMin)*Sales[[#This Row],[sales]]</f>
        <v>0</v>
      </c>
      <c r="O6137" s="4">
        <f>AND(Sales[[#This Row],[date]]&gt;=YoY_Min,Sales[[#This Row],[date]]&lt;=TY_YTDMax)*(Sales[[#This Row],[sales]]/Sales[[#This Row],[sqft]])</f>
        <v>0.1603345431472081</v>
      </c>
      <c r="P6137" s="4">
        <f>SUMIF(Sales[RegionStoretype],Sales[[#This Row],[RegionStoretype]],Sales[YoY_SSF])/Sales[[#This Row],[Region_TypeCount]]</f>
        <v>60.052789354368521</v>
      </c>
    </row>
    <row r="6138" spans="1:16" x14ac:dyDescent="0.25">
      <c r="A6138" s="1">
        <v>43161</v>
      </c>
      <c r="B6138">
        <v>32</v>
      </c>
      <c r="C6138">
        <v>11</v>
      </c>
      <c r="D6138">
        <v>60575.28839999999</v>
      </c>
      <c r="E6138">
        <f>INDEX(Stores[region],MATCH(Sales[[#This Row],[store_no]],Stores[store_no],0))</f>
        <v>2</v>
      </c>
      <c r="F6138" t="str">
        <f>INDEX(Stores[storetype],MATCH(Sales[[#This Row],[store_no]],Stores[store_no],0))</f>
        <v>A</v>
      </c>
      <c r="G6138" t="str">
        <f>INDEX(Stores[location_city],MATCH(Sales[[#This Row],[store_no]],Stores[store_no],0))</f>
        <v>Western Springs</v>
      </c>
      <c r="H6138" t="str">
        <f>INDEX(Stores[location_state],MATCH(Sales[[#This Row],[store_no]],Stores[store_no],0))</f>
        <v>Illinois</v>
      </c>
      <c r="I6138">
        <f>INDEX(Stores[sqft],MATCH(Sales[[#This Row],[store_no]],Stores[store_no],0))</f>
        <v>118200</v>
      </c>
      <c r="J6138" s="4" t="str">
        <f>INDEX(Departments[dept_name],MATCH(Sales[[#This Row],[dept_no]],Departments[dept_no],0))</f>
        <v>Home</v>
      </c>
      <c r="K6138" s="4" t="str">
        <f>CONCATENATE(Sales[[#This Row],[region]],Sales[[#This Row],[storetype]])</f>
        <v>2A</v>
      </c>
      <c r="L6138" s="4">
        <f>INDEX(RegionStoreCount[Store Count],MATCH(Sales[[#This Row],[RegionStoretype]],RegionStoreCount[Region/Type],0))</f>
        <v>5</v>
      </c>
      <c r="M6138" s="4">
        <f>AND(Sales[[#This Row],[date]]&lt;=TY_YTDMax,Sales[[#This Row],[date]]&gt;=TY_YTDMin)*Sales[[#This Row],[sales]]</f>
        <v>60575.28839999999</v>
      </c>
      <c r="N6138" s="4">
        <f>AND(Sales[[#This Row],[date]]&lt;=LY_YTDMax,Sales[[#This Row],[date]]&gt;=LY_YTDMin)*Sales[[#This Row],[sales]]</f>
        <v>0</v>
      </c>
      <c r="O6138" s="4">
        <f>AND(Sales[[#This Row],[date]]&gt;=YoY_Min,Sales[[#This Row],[date]]&lt;=TY_YTDMax)*(Sales[[#This Row],[sales]]/Sales[[#This Row],[sqft]])</f>
        <v>0.5124812893401014</v>
      </c>
      <c r="P6138" s="4">
        <f>SUMIF(Sales[RegionStoretype],Sales[[#This Row],[RegionStoretype]],Sales[YoY_SSF])/Sales[[#This Row],[Region_TypeCount]]</f>
        <v>60.052789354368521</v>
      </c>
    </row>
    <row r="6139" spans="1:16" x14ac:dyDescent="0.25">
      <c r="A6139" s="1">
        <v>43161</v>
      </c>
      <c r="B6139">
        <v>32</v>
      </c>
      <c r="C6139">
        <v>20</v>
      </c>
      <c r="D6139">
        <v>42622.240000000005</v>
      </c>
      <c r="E6139">
        <f>INDEX(Stores[region],MATCH(Sales[[#This Row],[store_no]],Stores[store_no],0))</f>
        <v>2</v>
      </c>
      <c r="F6139" t="str">
        <f>INDEX(Stores[storetype],MATCH(Sales[[#This Row],[store_no]],Stores[store_no],0))</f>
        <v>A</v>
      </c>
      <c r="G6139" t="str">
        <f>INDEX(Stores[location_city],MATCH(Sales[[#This Row],[store_no]],Stores[store_no],0))</f>
        <v>Western Springs</v>
      </c>
      <c r="H6139" t="str">
        <f>INDEX(Stores[location_state],MATCH(Sales[[#This Row],[store_no]],Stores[store_no],0))</f>
        <v>Illinois</v>
      </c>
      <c r="I6139">
        <f>INDEX(Stores[sqft],MATCH(Sales[[#This Row],[store_no]],Stores[store_no],0))</f>
        <v>118200</v>
      </c>
      <c r="J6139" s="4" t="str">
        <f>INDEX(Departments[dept_name],MATCH(Sales[[#This Row],[dept_no]],Departments[dept_no],0))</f>
        <v>Toys</v>
      </c>
      <c r="K6139" s="4" t="str">
        <f>CONCATENATE(Sales[[#This Row],[region]],Sales[[#This Row],[storetype]])</f>
        <v>2A</v>
      </c>
      <c r="L6139" s="4">
        <f>INDEX(RegionStoreCount[Store Count],MATCH(Sales[[#This Row],[RegionStoretype]],RegionStoreCount[Region/Type],0))</f>
        <v>5</v>
      </c>
      <c r="M6139" s="4">
        <f>AND(Sales[[#This Row],[date]]&lt;=TY_YTDMax,Sales[[#This Row],[date]]&gt;=TY_YTDMin)*Sales[[#This Row],[sales]]</f>
        <v>42622.240000000005</v>
      </c>
      <c r="N6139" s="4">
        <f>AND(Sales[[#This Row],[date]]&lt;=LY_YTDMax,Sales[[#This Row],[date]]&gt;=LY_YTDMin)*Sales[[#This Row],[sales]]</f>
        <v>0</v>
      </c>
      <c r="O6139" s="4">
        <f>AND(Sales[[#This Row],[date]]&gt;=YoY_Min,Sales[[#This Row],[date]]&lt;=TY_YTDMax)*(Sales[[#This Row],[sales]]/Sales[[#This Row],[sqft]])</f>
        <v>0.36059424703891713</v>
      </c>
      <c r="P6139" s="4">
        <f>SUMIF(Sales[RegionStoretype],Sales[[#This Row],[RegionStoretype]],Sales[YoY_SSF])/Sales[[#This Row],[Region_TypeCount]]</f>
        <v>60.052789354368521</v>
      </c>
    </row>
    <row r="6140" spans="1:16" x14ac:dyDescent="0.25">
      <c r="A6140" s="1">
        <v>43161</v>
      </c>
      <c r="B6140">
        <v>33</v>
      </c>
      <c r="C6140">
        <v>4</v>
      </c>
      <c r="D6140">
        <v>44007.995699999999</v>
      </c>
      <c r="E6140">
        <f>INDEX(Stores[region],MATCH(Sales[[#This Row],[store_no]],Stores[store_no],0))</f>
        <v>3</v>
      </c>
      <c r="F6140" t="str">
        <f>INDEX(Stores[storetype],MATCH(Sales[[#This Row],[store_no]],Stores[store_no],0))</f>
        <v>A</v>
      </c>
      <c r="G6140" t="str">
        <f>INDEX(Stores[location_city],MATCH(Sales[[#This Row],[store_no]],Stores[store_no],0))</f>
        <v>Omaha</v>
      </c>
      <c r="H6140" t="str">
        <f>INDEX(Stores[location_state],MATCH(Sales[[#This Row],[store_no]],Stores[store_no],0))</f>
        <v>Nebraska</v>
      </c>
      <c r="I6140">
        <f>INDEX(Stores[sqft],MATCH(Sales[[#This Row],[store_no]],Stores[store_no],0))</f>
        <v>40700</v>
      </c>
      <c r="J6140" s="4" t="str">
        <f>INDEX(Departments[dept_name],MATCH(Sales[[#This Row],[dept_no]],Departments[dept_no],0))</f>
        <v>Books</v>
      </c>
      <c r="K6140" s="4" t="str">
        <f>CONCATENATE(Sales[[#This Row],[region]],Sales[[#This Row],[storetype]])</f>
        <v>3A</v>
      </c>
      <c r="L6140" s="4">
        <f>INDEX(RegionStoreCount[Store Count],MATCH(Sales[[#This Row],[RegionStoretype]],RegionStoreCount[Region/Type],0))</f>
        <v>9</v>
      </c>
      <c r="M6140" s="4">
        <f>AND(Sales[[#This Row],[date]]&lt;=TY_YTDMax,Sales[[#This Row],[date]]&gt;=TY_YTDMin)*Sales[[#This Row],[sales]]</f>
        <v>44007.995699999999</v>
      </c>
      <c r="N6140" s="4">
        <f>AND(Sales[[#This Row],[date]]&lt;=LY_YTDMax,Sales[[#This Row],[date]]&gt;=LY_YTDMin)*Sales[[#This Row],[sales]]</f>
        <v>0</v>
      </c>
      <c r="O6140" s="4">
        <f>AND(Sales[[#This Row],[date]]&gt;=YoY_Min,Sales[[#This Row],[date]]&lt;=TY_YTDMax)*(Sales[[#This Row],[sales]]/Sales[[#This Row],[sqft]])</f>
        <v>1.0812775356265356</v>
      </c>
      <c r="P6140" s="4">
        <f>SUMIF(Sales[RegionStoretype],Sales[[#This Row],[RegionStoretype]],Sales[YoY_SSF])/Sales[[#This Row],[Region_TypeCount]]</f>
        <v>53.603836561720975</v>
      </c>
    </row>
    <row r="6141" spans="1:16" x14ac:dyDescent="0.25">
      <c r="A6141" s="1">
        <v>43161</v>
      </c>
      <c r="B6141">
        <v>33</v>
      </c>
      <c r="C6141">
        <v>17</v>
      </c>
      <c r="D6141">
        <v>38220.405299999999</v>
      </c>
      <c r="E6141">
        <f>INDEX(Stores[region],MATCH(Sales[[#This Row],[store_no]],Stores[store_no],0))</f>
        <v>3</v>
      </c>
      <c r="F6141" t="str">
        <f>INDEX(Stores[storetype],MATCH(Sales[[#This Row],[store_no]],Stores[store_no],0))</f>
        <v>A</v>
      </c>
      <c r="G6141" t="str">
        <f>INDEX(Stores[location_city],MATCH(Sales[[#This Row],[store_no]],Stores[store_no],0))</f>
        <v>Omaha</v>
      </c>
      <c r="H6141" t="str">
        <f>INDEX(Stores[location_state],MATCH(Sales[[#This Row],[store_no]],Stores[store_no],0))</f>
        <v>Nebraska</v>
      </c>
      <c r="I6141">
        <f>INDEX(Stores[sqft],MATCH(Sales[[#This Row],[store_no]],Stores[store_no],0))</f>
        <v>40700</v>
      </c>
      <c r="J6141" s="4" t="str">
        <f>INDEX(Departments[dept_name],MATCH(Sales[[#This Row],[dept_no]],Departments[dept_no],0))</f>
        <v>Shoes</v>
      </c>
      <c r="K6141" s="4" t="str">
        <f>CONCATENATE(Sales[[#This Row],[region]],Sales[[#This Row],[storetype]])</f>
        <v>3A</v>
      </c>
      <c r="L6141" s="4">
        <f>INDEX(RegionStoreCount[Store Count],MATCH(Sales[[#This Row],[RegionStoretype]],RegionStoreCount[Region/Type],0))</f>
        <v>9</v>
      </c>
      <c r="M6141" s="4">
        <f>AND(Sales[[#This Row],[date]]&lt;=TY_YTDMax,Sales[[#This Row],[date]]&gt;=TY_YTDMin)*Sales[[#This Row],[sales]]</f>
        <v>38220.405299999999</v>
      </c>
      <c r="N6141" s="4">
        <f>AND(Sales[[#This Row],[date]]&lt;=LY_YTDMax,Sales[[#This Row],[date]]&gt;=LY_YTDMin)*Sales[[#This Row],[sales]]</f>
        <v>0</v>
      </c>
      <c r="O6141" s="4">
        <f>AND(Sales[[#This Row],[date]]&gt;=YoY_Min,Sales[[#This Row],[date]]&lt;=TY_YTDMax)*(Sales[[#This Row],[sales]]/Sales[[#This Row],[sqft]])</f>
        <v>0.93907629729729725</v>
      </c>
      <c r="P6141" s="4">
        <f>SUMIF(Sales[RegionStoretype],Sales[[#This Row],[RegionStoretype]],Sales[YoY_SSF])/Sales[[#This Row],[Region_TypeCount]]</f>
        <v>53.603836561720975</v>
      </c>
    </row>
    <row r="6142" spans="1:16" x14ac:dyDescent="0.25">
      <c r="A6142" s="1">
        <v>43161</v>
      </c>
      <c r="B6142">
        <v>34</v>
      </c>
      <c r="C6142">
        <v>6</v>
      </c>
      <c r="D6142">
        <v>35638.697999999997</v>
      </c>
      <c r="E6142">
        <f>INDEX(Stores[region],MATCH(Sales[[#This Row],[store_no]],Stores[store_no],0))</f>
        <v>1</v>
      </c>
      <c r="F6142" t="str">
        <f>INDEX(Stores[storetype],MATCH(Sales[[#This Row],[store_no]],Stores[store_no],0))</f>
        <v>A</v>
      </c>
      <c r="G6142" t="str">
        <f>INDEX(Stores[location_city],MATCH(Sales[[#This Row],[store_no]],Stores[store_no],0))</f>
        <v>Toledo</v>
      </c>
      <c r="H6142" t="str">
        <f>INDEX(Stores[location_state],MATCH(Sales[[#This Row],[store_no]],Stores[store_no],0))</f>
        <v>Ohio</v>
      </c>
      <c r="I6142">
        <f>INDEX(Stores[sqft],MATCH(Sales[[#This Row],[store_no]],Stores[store_no],0))</f>
        <v>207900</v>
      </c>
      <c r="J6142" s="4" t="str">
        <f>INDEX(Departments[dept_name],MATCH(Sales[[#This Row],[dept_no]],Departments[dept_no],0))</f>
        <v>Computers</v>
      </c>
      <c r="K6142" s="4" t="str">
        <f>CONCATENATE(Sales[[#This Row],[region]],Sales[[#This Row],[storetype]])</f>
        <v>1A</v>
      </c>
      <c r="L6142" s="4">
        <f>INDEX(RegionStoreCount[Store Count],MATCH(Sales[[#This Row],[RegionStoretype]],RegionStoreCount[Region/Type],0))</f>
        <v>5</v>
      </c>
      <c r="M6142" s="4">
        <f>AND(Sales[[#This Row],[date]]&lt;=TY_YTDMax,Sales[[#This Row],[date]]&gt;=TY_YTDMin)*Sales[[#This Row],[sales]]</f>
        <v>35638.697999999997</v>
      </c>
      <c r="N6142" s="4">
        <f>AND(Sales[[#This Row],[date]]&lt;=LY_YTDMax,Sales[[#This Row],[date]]&gt;=LY_YTDMin)*Sales[[#This Row],[sales]]</f>
        <v>0</v>
      </c>
      <c r="O6142" s="4">
        <f>AND(Sales[[#This Row],[date]]&gt;=YoY_Min,Sales[[#This Row],[date]]&lt;=TY_YTDMax)*(Sales[[#This Row],[sales]]/Sales[[#This Row],[sqft]])</f>
        <v>0.1714223088023088</v>
      </c>
      <c r="P6142" s="4">
        <f>SUMIF(Sales[RegionStoretype],Sales[[#This Row],[RegionStoretype]],Sales[YoY_SSF])/Sales[[#This Row],[Region_TypeCount]]</f>
        <v>59.469551530910678</v>
      </c>
    </row>
    <row r="6143" spans="1:16" x14ac:dyDescent="0.25">
      <c r="A6143" s="1">
        <v>43161</v>
      </c>
      <c r="B6143">
        <v>34</v>
      </c>
      <c r="C6143">
        <v>8</v>
      </c>
      <c r="D6143">
        <v>55202.927800000005</v>
      </c>
      <c r="E6143">
        <f>INDEX(Stores[region],MATCH(Sales[[#This Row],[store_no]],Stores[store_no],0))</f>
        <v>1</v>
      </c>
      <c r="F6143" t="str">
        <f>INDEX(Stores[storetype],MATCH(Sales[[#This Row],[store_no]],Stores[store_no],0))</f>
        <v>A</v>
      </c>
      <c r="G6143" t="str">
        <f>INDEX(Stores[location_city],MATCH(Sales[[#This Row],[store_no]],Stores[store_no],0))</f>
        <v>Toledo</v>
      </c>
      <c r="H6143" t="str">
        <f>INDEX(Stores[location_state],MATCH(Sales[[#This Row],[store_no]],Stores[store_no],0))</f>
        <v>Ohio</v>
      </c>
      <c r="I6143">
        <f>INDEX(Stores[sqft],MATCH(Sales[[#This Row],[store_no]],Stores[store_no],0))</f>
        <v>207900</v>
      </c>
      <c r="J6143" s="4" t="str">
        <f>INDEX(Departments[dept_name],MATCH(Sales[[#This Row],[dept_no]],Departments[dept_no],0))</f>
        <v>Games</v>
      </c>
      <c r="K6143" s="4" t="str">
        <f>CONCATENATE(Sales[[#This Row],[region]],Sales[[#This Row],[storetype]])</f>
        <v>1A</v>
      </c>
      <c r="L6143" s="4">
        <f>INDEX(RegionStoreCount[Store Count],MATCH(Sales[[#This Row],[RegionStoretype]],RegionStoreCount[Region/Type],0))</f>
        <v>5</v>
      </c>
      <c r="M6143" s="4">
        <f>AND(Sales[[#This Row],[date]]&lt;=TY_YTDMax,Sales[[#This Row],[date]]&gt;=TY_YTDMin)*Sales[[#This Row],[sales]]</f>
        <v>55202.927800000005</v>
      </c>
      <c r="N6143" s="4">
        <f>AND(Sales[[#This Row],[date]]&lt;=LY_YTDMax,Sales[[#This Row],[date]]&gt;=LY_YTDMin)*Sales[[#This Row],[sales]]</f>
        <v>0</v>
      </c>
      <c r="O6143" s="4">
        <f>AND(Sales[[#This Row],[date]]&gt;=YoY_Min,Sales[[#This Row],[date]]&lt;=TY_YTDMax)*(Sales[[#This Row],[sales]]/Sales[[#This Row],[sqft]])</f>
        <v>0.26552634824434829</v>
      </c>
      <c r="P6143" s="4">
        <f>SUMIF(Sales[RegionStoretype],Sales[[#This Row],[RegionStoretype]],Sales[YoY_SSF])/Sales[[#This Row],[Region_TypeCount]]</f>
        <v>59.469551530910678</v>
      </c>
    </row>
    <row r="6144" spans="1:16" x14ac:dyDescent="0.25">
      <c r="A6144" s="1">
        <v>43161</v>
      </c>
      <c r="B6144">
        <v>35</v>
      </c>
      <c r="C6144">
        <v>6</v>
      </c>
      <c r="D6144">
        <v>7442.2820000000002</v>
      </c>
      <c r="E6144">
        <f>INDEX(Stores[region],MATCH(Sales[[#This Row],[store_no]],Stores[store_no],0))</f>
        <v>3</v>
      </c>
      <c r="F6144" t="str">
        <f>INDEX(Stores[storetype],MATCH(Sales[[#This Row],[store_no]],Stores[store_no],0))</f>
        <v>C</v>
      </c>
      <c r="G6144" t="str">
        <f>INDEX(Stores[location_city],MATCH(Sales[[#This Row],[store_no]],Stores[store_no],0))</f>
        <v>Wichita</v>
      </c>
      <c r="H6144" t="str">
        <f>INDEX(Stores[location_state],MATCH(Sales[[#This Row],[store_no]],Stores[store_no],0))</f>
        <v>Kansas</v>
      </c>
      <c r="I6144">
        <f>INDEX(Stores[sqft],MATCH(Sales[[#This Row],[store_no]],Stores[store_no],0))</f>
        <v>72800</v>
      </c>
      <c r="J6144" s="4" t="str">
        <f>INDEX(Departments[dept_name],MATCH(Sales[[#This Row],[dept_no]],Departments[dept_no],0))</f>
        <v>Computers</v>
      </c>
      <c r="K6144" s="4" t="str">
        <f>CONCATENATE(Sales[[#This Row],[region]],Sales[[#This Row],[storetype]])</f>
        <v>3C</v>
      </c>
      <c r="L6144" s="4">
        <f>INDEX(RegionStoreCount[Store Count],MATCH(Sales[[#This Row],[RegionStoretype]],RegionStoreCount[Region/Type],0))</f>
        <v>2</v>
      </c>
      <c r="M6144" s="4">
        <f>AND(Sales[[#This Row],[date]]&lt;=TY_YTDMax,Sales[[#This Row],[date]]&gt;=TY_YTDMin)*Sales[[#This Row],[sales]]</f>
        <v>7442.2820000000002</v>
      </c>
      <c r="N6144" s="4">
        <f>AND(Sales[[#This Row],[date]]&lt;=LY_YTDMax,Sales[[#This Row],[date]]&gt;=LY_YTDMin)*Sales[[#This Row],[sales]]</f>
        <v>0</v>
      </c>
      <c r="O6144" s="4">
        <f>AND(Sales[[#This Row],[date]]&gt;=YoY_Min,Sales[[#This Row],[date]]&lt;=TY_YTDMax)*(Sales[[#This Row],[sales]]/Sales[[#This Row],[sqft]])</f>
        <v>0.10222914835164836</v>
      </c>
      <c r="P6144" s="4">
        <f>SUMIF(Sales[RegionStoretype],Sales[[#This Row],[RegionStoretype]],Sales[YoY_SSF])/Sales[[#This Row],[Region_TypeCount]]</f>
        <v>47.561479460925746</v>
      </c>
    </row>
    <row r="6145" spans="1:16" x14ac:dyDescent="0.25">
      <c r="A6145" s="1">
        <v>43161</v>
      </c>
      <c r="B6145">
        <v>35</v>
      </c>
      <c r="C6145">
        <v>7</v>
      </c>
      <c r="D6145">
        <v>52350.070900000006</v>
      </c>
      <c r="E6145">
        <f>INDEX(Stores[region],MATCH(Sales[[#This Row],[store_no]],Stores[store_no],0))</f>
        <v>3</v>
      </c>
      <c r="F6145" t="str">
        <f>INDEX(Stores[storetype],MATCH(Sales[[#This Row],[store_no]],Stores[store_no],0))</f>
        <v>C</v>
      </c>
      <c r="G6145" t="str">
        <f>INDEX(Stores[location_city],MATCH(Sales[[#This Row],[store_no]],Stores[store_no],0))</f>
        <v>Wichita</v>
      </c>
      <c r="H6145" t="str">
        <f>INDEX(Stores[location_state],MATCH(Sales[[#This Row],[store_no]],Stores[store_no],0))</f>
        <v>Kansas</v>
      </c>
      <c r="I6145">
        <f>INDEX(Stores[sqft],MATCH(Sales[[#This Row],[store_no]],Stores[store_no],0))</f>
        <v>72800</v>
      </c>
      <c r="J6145" s="4" t="str">
        <f>INDEX(Departments[dept_name],MATCH(Sales[[#This Row],[dept_no]],Departments[dept_no],0))</f>
        <v>Electronics</v>
      </c>
      <c r="K6145" s="4" t="str">
        <f>CONCATENATE(Sales[[#This Row],[region]],Sales[[#This Row],[storetype]])</f>
        <v>3C</v>
      </c>
      <c r="L6145" s="4">
        <f>INDEX(RegionStoreCount[Store Count],MATCH(Sales[[#This Row],[RegionStoretype]],RegionStoreCount[Region/Type],0))</f>
        <v>2</v>
      </c>
      <c r="M6145" s="4">
        <f>AND(Sales[[#This Row],[date]]&lt;=TY_YTDMax,Sales[[#This Row],[date]]&gt;=TY_YTDMin)*Sales[[#This Row],[sales]]</f>
        <v>52350.070900000006</v>
      </c>
      <c r="N6145" s="4">
        <f>AND(Sales[[#This Row],[date]]&lt;=LY_YTDMax,Sales[[#This Row],[date]]&gt;=LY_YTDMin)*Sales[[#This Row],[sales]]</f>
        <v>0</v>
      </c>
      <c r="O6145" s="4">
        <f>AND(Sales[[#This Row],[date]]&gt;=YoY_Min,Sales[[#This Row],[date]]&lt;=TY_YTDMax)*(Sales[[#This Row],[sales]]/Sales[[#This Row],[sqft]])</f>
        <v>0.71909438049450558</v>
      </c>
      <c r="P6145" s="4">
        <f>SUMIF(Sales[RegionStoretype],Sales[[#This Row],[RegionStoretype]],Sales[YoY_SSF])/Sales[[#This Row],[Region_TypeCount]]</f>
        <v>47.561479460925746</v>
      </c>
    </row>
    <row r="6146" spans="1:16" x14ac:dyDescent="0.25">
      <c r="A6146" s="1">
        <v>43161</v>
      </c>
      <c r="B6146">
        <v>36</v>
      </c>
      <c r="C6146">
        <v>2</v>
      </c>
      <c r="D6146">
        <v>43718.869299999991</v>
      </c>
      <c r="E6146">
        <f>INDEX(Stores[region],MATCH(Sales[[#This Row],[store_no]],Stores[store_no],0))</f>
        <v>2</v>
      </c>
      <c r="F6146" t="str">
        <f>INDEX(Stores[storetype],MATCH(Sales[[#This Row],[store_no]],Stores[store_no],0))</f>
        <v>A</v>
      </c>
      <c r="G6146" t="str">
        <f>INDEX(Stores[location_city],MATCH(Sales[[#This Row],[store_no]],Stores[store_no],0))</f>
        <v>Aurora</v>
      </c>
      <c r="H6146" t="str">
        <f>INDEX(Stores[location_state],MATCH(Sales[[#This Row],[store_no]],Stores[store_no],0))</f>
        <v>Illinois</v>
      </c>
      <c r="I6146">
        <f>INDEX(Stores[sqft],MATCH(Sales[[#This Row],[store_no]],Stores[store_no],0))</f>
        <v>209900</v>
      </c>
      <c r="J6146" s="4" t="str">
        <f>INDEX(Departments[dept_name],MATCH(Sales[[#This Row],[dept_no]],Departments[dept_no],0))</f>
        <v>Baby</v>
      </c>
      <c r="K6146" s="4" t="str">
        <f>CONCATENATE(Sales[[#This Row],[region]],Sales[[#This Row],[storetype]])</f>
        <v>2A</v>
      </c>
      <c r="L6146" s="4">
        <f>INDEX(RegionStoreCount[Store Count],MATCH(Sales[[#This Row],[RegionStoretype]],RegionStoreCount[Region/Type],0))</f>
        <v>5</v>
      </c>
      <c r="M6146" s="4">
        <f>AND(Sales[[#This Row],[date]]&lt;=TY_YTDMax,Sales[[#This Row],[date]]&gt;=TY_YTDMin)*Sales[[#This Row],[sales]]</f>
        <v>43718.869299999991</v>
      </c>
      <c r="N6146" s="4">
        <f>AND(Sales[[#This Row],[date]]&lt;=LY_YTDMax,Sales[[#This Row],[date]]&gt;=LY_YTDMin)*Sales[[#This Row],[sales]]</f>
        <v>0</v>
      </c>
      <c r="O6146" s="4">
        <f>AND(Sales[[#This Row],[date]]&gt;=YoY_Min,Sales[[#This Row],[date]]&lt;=TY_YTDMax)*(Sales[[#This Row],[sales]]/Sales[[#This Row],[sqft]])</f>
        <v>0.20828427489280604</v>
      </c>
      <c r="P6146" s="4">
        <f>SUMIF(Sales[RegionStoretype],Sales[[#This Row],[RegionStoretype]],Sales[YoY_SSF])/Sales[[#This Row],[Region_TypeCount]]</f>
        <v>60.052789354368521</v>
      </c>
    </row>
    <row r="6147" spans="1:16" x14ac:dyDescent="0.25">
      <c r="A6147" s="1">
        <v>43161</v>
      </c>
      <c r="B6147">
        <v>36</v>
      </c>
      <c r="C6147">
        <v>6</v>
      </c>
      <c r="D6147">
        <v>71612.649000000005</v>
      </c>
      <c r="E6147">
        <f>INDEX(Stores[region],MATCH(Sales[[#This Row],[store_no]],Stores[store_no],0))</f>
        <v>2</v>
      </c>
      <c r="F6147" t="str">
        <f>INDEX(Stores[storetype],MATCH(Sales[[#This Row],[store_no]],Stores[store_no],0))</f>
        <v>A</v>
      </c>
      <c r="G6147" t="str">
        <f>INDEX(Stores[location_city],MATCH(Sales[[#This Row],[store_no]],Stores[store_no],0))</f>
        <v>Aurora</v>
      </c>
      <c r="H6147" t="str">
        <f>INDEX(Stores[location_state],MATCH(Sales[[#This Row],[store_no]],Stores[store_no],0))</f>
        <v>Illinois</v>
      </c>
      <c r="I6147">
        <f>INDEX(Stores[sqft],MATCH(Sales[[#This Row],[store_no]],Stores[store_no],0))</f>
        <v>209900</v>
      </c>
      <c r="J6147" s="4" t="str">
        <f>INDEX(Departments[dept_name],MATCH(Sales[[#This Row],[dept_no]],Departments[dept_no],0))</f>
        <v>Computers</v>
      </c>
      <c r="K6147" s="4" t="str">
        <f>CONCATENATE(Sales[[#This Row],[region]],Sales[[#This Row],[storetype]])</f>
        <v>2A</v>
      </c>
      <c r="L6147" s="4">
        <f>INDEX(RegionStoreCount[Store Count],MATCH(Sales[[#This Row],[RegionStoretype]],RegionStoreCount[Region/Type],0))</f>
        <v>5</v>
      </c>
      <c r="M6147" s="4">
        <f>AND(Sales[[#This Row],[date]]&lt;=TY_YTDMax,Sales[[#This Row],[date]]&gt;=TY_YTDMin)*Sales[[#This Row],[sales]]</f>
        <v>71612.649000000005</v>
      </c>
      <c r="N6147" s="4">
        <f>AND(Sales[[#This Row],[date]]&lt;=LY_YTDMax,Sales[[#This Row],[date]]&gt;=LY_YTDMin)*Sales[[#This Row],[sales]]</f>
        <v>0</v>
      </c>
      <c r="O6147" s="4">
        <f>AND(Sales[[#This Row],[date]]&gt;=YoY_Min,Sales[[#This Row],[date]]&lt;=TY_YTDMax)*(Sales[[#This Row],[sales]]/Sales[[#This Row],[sqft]])</f>
        <v>0.34117507860886137</v>
      </c>
      <c r="P6147" s="4">
        <f>SUMIF(Sales[RegionStoretype],Sales[[#This Row],[RegionStoretype]],Sales[YoY_SSF])/Sales[[#This Row],[Region_TypeCount]]</f>
        <v>60.052789354368521</v>
      </c>
    </row>
    <row r="6148" spans="1:16" x14ac:dyDescent="0.25">
      <c r="A6148" s="1">
        <v>43161</v>
      </c>
      <c r="B6148">
        <v>36</v>
      </c>
      <c r="C6148">
        <v>7</v>
      </c>
      <c r="D6148">
        <v>22175.49</v>
      </c>
      <c r="E6148">
        <f>INDEX(Stores[region],MATCH(Sales[[#This Row],[store_no]],Stores[store_no],0))</f>
        <v>2</v>
      </c>
      <c r="F6148" t="str">
        <f>INDEX(Stores[storetype],MATCH(Sales[[#This Row],[store_no]],Stores[store_no],0))</f>
        <v>A</v>
      </c>
      <c r="G6148" t="str">
        <f>INDEX(Stores[location_city],MATCH(Sales[[#This Row],[store_no]],Stores[store_no],0))</f>
        <v>Aurora</v>
      </c>
      <c r="H6148" t="str">
        <f>INDEX(Stores[location_state],MATCH(Sales[[#This Row],[store_no]],Stores[store_no],0))</f>
        <v>Illinois</v>
      </c>
      <c r="I6148">
        <f>INDEX(Stores[sqft],MATCH(Sales[[#This Row],[store_no]],Stores[store_no],0))</f>
        <v>209900</v>
      </c>
      <c r="J6148" s="4" t="str">
        <f>INDEX(Departments[dept_name],MATCH(Sales[[#This Row],[dept_no]],Departments[dept_no],0))</f>
        <v>Electronics</v>
      </c>
      <c r="K6148" s="4" t="str">
        <f>CONCATENATE(Sales[[#This Row],[region]],Sales[[#This Row],[storetype]])</f>
        <v>2A</v>
      </c>
      <c r="L6148" s="4">
        <f>INDEX(RegionStoreCount[Store Count],MATCH(Sales[[#This Row],[RegionStoretype]],RegionStoreCount[Region/Type],0))</f>
        <v>5</v>
      </c>
      <c r="M6148" s="4">
        <f>AND(Sales[[#This Row],[date]]&lt;=TY_YTDMax,Sales[[#This Row],[date]]&gt;=TY_YTDMin)*Sales[[#This Row],[sales]]</f>
        <v>22175.49</v>
      </c>
      <c r="N6148" s="4">
        <f>AND(Sales[[#This Row],[date]]&lt;=LY_YTDMax,Sales[[#This Row],[date]]&gt;=LY_YTDMin)*Sales[[#This Row],[sales]]</f>
        <v>0</v>
      </c>
      <c r="O6148" s="4">
        <f>AND(Sales[[#This Row],[date]]&gt;=YoY_Min,Sales[[#This Row],[date]]&lt;=TY_YTDMax)*(Sales[[#This Row],[sales]]/Sales[[#This Row],[sqft]])</f>
        <v>0.10564787994282993</v>
      </c>
      <c r="P6148" s="4">
        <f>SUMIF(Sales[RegionStoretype],Sales[[#This Row],[RegionStoretype]],Sales[YoY_SSF])/Sales[[#This Row],[Region_TypeCount]]</f>
        <v>60.052789354368521</v>
      </c>
    </row>
    <row r="6149" spans="1:16" x14ac:dyDescent="0.25">
      <c r="A6149" s="1">
        <v>43161</v>
      </c>
      <c r="B6149">
        <v>36</v>
      </c>
      <c r="C6149">
        <v>11</v>
      </c>
      <c r="D6149">
        <v>150003.9676</v>
      </c>
      <c r="E6149">
        <f>INDEX(Stores[region],MATCH(Sales[[#This Row],[store_no]],Stores[store_no],0))</f>
        <v>2</v>
      </c>
      <c r="F6149" t="str">
        <f>INDEX(Stores[storetype],MATCH(Sales[[#This Row],[store_no]],Stores[store_no],0))</f>
        <v>A</v>
      </c>
      <c r="G6149" t="str">
        <f>INDEX(Stores[location_city],MATCH(Sales[[#This Row],[store_no]],Stores[store_no],0))</f>
        <v>Aurora</v>
      </c>
      <c r="H6149" t="str">
        <f>INDEX(Stores[location_state],MATCH(Sales[[#This Row],[store_no]],Stores[store_no],0))</f>
        <v>Illinois</v>
      </c>
      <c r="I6149">
        <f>INDEX(Stores[sqft],MATCH(Sales[[#This Row],[store_no]],Stores[store_no],0))</f>
        <v>209900</v>
      </c>
      <c r="J6149" s="4" t="str">
        <f>INDEX(Departments[dept_name],MATCH(Sales[[#This Row],[dept_no]],Departments[dept_no],0))</f>
        <v>Home</v>
      </c>
      <c r="K6149" s="4" t="str">
        <f>CONCATENATE(Sales[[#This Row],[region]],Sales[[#This Row],[storetype]])</f>
        <v>2A</v>
      </c>
      <c r="L6149" s="4">
        <f>INDEX(RegionStoreCount[Store Count],MATCH(Sales[[#This Row],[RegionStoretype]],RegionStoreCount[Region/Type],0))</f>
        <v>5</v>
      </c>
      <c r="M6149" s="4">
        <f>AND(Sales[[#This Row],[date]]&lt;=TY_YTDMax,Sales[[#This Row],[date]]&gt;=TY_YTDMin)*Sales[[#This Row],[sales]]</f>
        <v>150003.9676</v>
      </c>
      <c r="N6149" s="4">
        <f>AND(Sales[[#This Row],[date]]&lt;=LY_YTDMax,Sales[[#This Row],[date]]&gt;=LY_YTDMin)*Sales[[#This Row],[sales]]</f>
        <v>0</v>
      </c>
      <c r="O6149" s="4">
        <f>AND(Sales[[#This Row],[date]]&gt;=YoY_Min,Sales[[#This Row],[date]]&lt;=TY_YTDMax)*(Sales[[#This Row],[sales]]/Sales[[#This Row],[sqft]])</f>
        <v>0.71464491472129588</v>
      </c>
      <c r="P6149" s="4">
        <f>SUMIF(Sales[RegionStoretype],Sales[[#This Row],[RegionStoretype]],Sales[YoY_SSF])/Sales[[#This Row],[Region_TypeCount]]</f>
        <v>60.052789354368521</v>
      </c>
    </row>
    <row r="6150" spans="1:16" x14ac:dyDescent="0.25">
      <c r="A6150" s="1">
        <v>43161</v>
      </c>
      <c r="B6150">
        <v>37</v>
      </c>
      <c r="C6150">
        <v>16</v>
      </c>
      <c r="D6150">
        <v>58169.8102</v>
      </c>
      <c r="E6150">
        <f>INDEX(Stores[region],MATCH(Sales[[#This Row],[store_no]],Stores[store_no],0))</f>
        <v>3</v>
      </c>
      <c r="F6150" t="str">
        <f>INDEX(Stores[storetype],MATCH(Sales[[#This Row],[store_no]],Stores[store_no],0))</f>
        <v>C</v>
      </c>
      <c r="G6150" t="str">
        <f>INDEX(Stores[location_city],MATCH(Sales[[#This Row],[store_no]],Stores[store_no],0))</f>
        <v>Lincoln</v>
      </c>
      <c r="H6150" t="str">
        <f>INDEX(Stores[location_state],MATCH(Sales[[#This Row],[store_no]],Stores[store_no],0))</f>
        <v>Nebraska</v>
      </c>
      <c r="I6150">
        <f>INDEX(Stores[sqft],MATCH(Sales[[#This Row],[store_no]],Stores[store_no],0))</f>
        <v>161300</v>
      </c>
      <c r="J6150" s="4" t="str">
        <f>INDEX(Departments[dept_name],MATCH(Sales[[#This Row],[dept_no]],Departments[dept_no],0))</f>
        <v>Outdoors</v>
      </c>
      <c r="K6150" s="4" t="str">
        <f>CONCATENATE(Sales[[#This Row],[region]],Sales[[#This Row],[storetype]])</f>
        <v>3C</v>
      </c>
      <c r="L6150" s="4">
        <f>INDEX(RegionStoreCount[Store Count],MATCH(Sales[[#This Row],[RegionStoretype]],RegionStoreCount[Region/Type],0))</f>
        <v>2</v>
      </c>
      <c r="M6150" s="4">
        <f>AND(Sales[[#This Row],[date]]&lt;=TY_YTDMax,Sales[[#This Row],[date]]&gt;=TY_YTDMin)*Sales[[#This Row],[sales]]</f>
        <v>58169.8102</v>
      </c>
      <c r="N6150" s="4">
        <f>AND(Sales[[#This Row],[date]]&lt;=LY_YTDMax,Sales[[#This Row],[date]]&gt;=LY_YTDMin)*Sales[[#This Row],[sales]]</f>
        <v>0</v>
      </c>
      <c r="O6150" s="4">
        <f>AND(Sales[[#This Row],[date]]&gt;=YoY_Min,Sales[[#This Row],[date]]&lt;=TY_YTDMax)*(Sales[[#This Row],[sales]]/Sales[[#This Row],[sqft]])</f>
        <v>0.36063118536887789</v>
      </c>
      <c r="P6150" s="4">
        <f>SUMIF(Sales[RegionStoretype],Sales[[#This Row],[RegionStoretype]],Sales[YoY_SSF])/Sales[[#This Row],[Region_TypeCount]]</f>
        <v>47.561479460925746</v>
      </c>
    </row>
    <row r="6151" spans="1:16" x14ac:dyDescent="0.25">
      <c r="A6151" s="1">
        <v>43161</v>
      </c>
      <c r="B6151">
        <v>38</v>
      </c>
      <c r="C6151">
        <v>12</v>
      </c>
      <c r="D6151">
        <v>50893.1561</v>
      </c>
      <c r="E6151">
        <f>INDEX(Stores[region],MATCH(Sales[[#This Row],[store_no]],Stores[store_no],0))</f>
        <v>2</v>
      </c>
      <c r="F6151" t="str">
        <f>INDEX(Stores[storetype],MATCH(Sales[[#This Row],[store_no]],Stores[store_no],0))</f>
        <v>C</v>
      </c>
      <c r="G6151" t="str">
        <f>INDEX(Stores[location_city],MATCH(Sales[[#This Row],[store_no]],Stores[store_no],0))</f>
        <v>Hinsdale</v>
      </c>
      <c r="H6151" t="str">
        <f>INDEX(Stores[location_state],MATCH(Sales[[#This Row],[store_no]],Stores[store_no],0))</f>
        <v>Illinois</v>
      </c>
      <c r="I6151">
        <f>INDEX(Stores[sqft],MATCH(Sales[[#This Row],[store_no]],Stores[store_no],0))</f>
        <v>155600</v>
      </c>
      <c r="J6151" s="4" t="str">
        <f>INDEX(Departments[dept_name],MATCH(Sales[[#This Row],[dept_no]],Departments[dept_no],0))</f>
        <v>Jewelery</v>
      </c>
      <c r="K6151" s="4" t="str">
        <f>CONCATENATE(Sales[[#This Row],[region]],Sales[[#This Row],[storetype]])</f>
        <v>2C</v>
      </c>
      <c r="L6151" s="4">
        <f>INDEX(RegionStoreCount[Store Count],MATCH(Sales[[#This Row],[RegionStoretype]],RegionStoreCount[Region/Type],0))</f>
        <v>1</v>
      </c>
      <c r="M6151" s="4">
        <f>AND(Sales[[#This Row],[date]]&lt;=TY_YTDMax,Sales[[#This Row],[date]]&gt;=TY_YTDMin)*Sales[[#This Row],[sales]]</f>
        <v>50893.1561</v>
      </c>
      <c r="N6151" s="4">
        <f>AND(Sales[[#This Row],[date]]&lt;=LY_YTDMax,Sales[[#This Row],[date]]&gt;=LY_YTDMin)*Sales[[#This Row],[sales]]</f>
        <v>0</v>
      </c>
      <c r="O6151" s="4">
        <f>AND(Sales[[#This Row],[date]]&gt;=YoY_Min,Sales[[#This Row],[date]]&lt;=TY_YTDMax)*(Sales[[#This Row],[sales]]/Sales[[#This Row],[sqft]])</f>
        <v>0.32707683868894599</v>
      </c>
      <c r="P6151" s="4">
        <f>SUMIF(Sales[RegionStoretype],Sales[[#This Row],[RegionStoretype]],Sales[YoY_SSF])/Sales[[#This Row],[Region_TypeCount]]</f>
        <v>44.537621913239086</v>
      </c>
    </row>
    <row r="6152" spans="1:16" x14ac:dyDescent="0.25">
      <c r="A6152" s="1">
        <v>43161</v>
      </c>
      <c r="B6152">
        <v>38</v>
      </c>
      <c r="C6152">
        <v>18</v>
      </c>
      <c r="D6152">
        <v>105905.0048</v>
      </c>
      <c r="E6152">
        <f>INDEX(Stores[region],MATCH(Sales[[#This Row],[store_no]],Stores[store_no],0))</f>
        <v>2</v>
      </c>
      <c r="F6152" t="str">
        <f>INDEX(Stores[storetype],MATCH(Sales[[#This Row],[store_no]],Stores[store_no],0))</f>
        <v>C</v>
      </c>
      <c r="G6152" t="str">
        <f>INDEX(Stores[location_city],MATCH(Sales[[#This Row],[store_no]],Stores[store_no],0))</f>
        <v>Hinsdale</v>
      </c>
      <c r="H6152" t="str">
        <f>INDEX(Stores[location_state],MATCH(Sales[[#This Row],[store_no]],Stores[store_no],0))</f>
        <v>Illinois</v>
      </c>
      <c r="I6152">
        <f>INDEX(Stores[sqft],MATCH(Sales[[#This Row],[store_no]],Stores[store_no],0))</f>
        <v>155600</v>
      </c>
      <c r="J6152" s="4" t="str">
        <f>INDEX(Departments[dept_name],MATCH(Sales[[#This Row],[dept_no]],Departments[dept_no],0))</f>
        <v>Sports</v>
      </c>
      <c r="K6152" s="4" t="str">
        <f>CONCATENATE(Sales[[#This Row],[region]],Sales[[#This Row],[storetype]])</f>
        <v>2C</v>
      </c>
      <c r="L6152" s="4">
        <f>INDEX(RegionStoreCount[Store Count],MATCH(Sales[[#This Row],[RegionStoretype]],RegionStoreCount[Region/Type],0))</f>
        <v>1</v>
      </c>
      <c r="M6152" s="4">
        <f>AND(Sales[[#This Row],[date]]&lt;=TY_YTDMax,Sales[[#This Row],[date]]&gt;=TY_YTDMin)*Sales[[#This Row],[sales]]</f>
        <v>105905.0048</v>
      </c>
      <c r="N6152" s="4">
        <f>AND(Sales[[#This Row],[date]]&lt;=LY_YTDMax,Sales[[#This Row],[date]]&gt;=LY_YTDMin)*Sales[[#This Row],[sales]]</f>
        <v>0</v>
      </c>
      <c r="O6152" s="4">
        <f>AND(Sales[[#This Row],[date]]&gt;=YoY_Min,Sales[[#This Row],[date]]&lt;=TY_YTDMax)*(Sales[[#This Row],[sales]]/Sales[[#This Row],[sqft]])</f>
        <v>0.68062342416452437</v>
      </c>
      <c r="P6152" s="4">
        <f>SUMIF(Sales[RegionStoretype],Sales[[#This Row],[RegionStoretype]],Sales[YoY_SSF])/Sales[[#This Row],[Region_TypeCount]]</f>
        <v>44.537621913239086</v>
      </c>
    </row>
    <row r="6153" spans="1:16" x14ac:dyDescent="0.25">
      <c r="A6153" s="1">
        <v>43168</v>
      </c>
      <c r="B6153">
        <v>1</v>
      </c>
      <c r="C6153">
        <v>12</v>
      </c>
      <c r="D6153">
        <v>93127.999499999991</v>
      </c>
      <c r="E6153">
        <f>INDEX(Stores[region],MATCH(Sales[[#This Row],[store_no]],Stores[store_no],0))</f>
        <v>1</v>
      </c>
      <c r="F6153" t="str">
        <f>INDEX(Stores[storetype],MATCH(Sales[[#This Row],[store_no]],Stores[store_no],0))</f>
        <v>A</v>
      </c>
      <c r="G6153" t="str">
        <f>INDEX(Stores[location_city],MATCH(Sales[[#This Row],[store_no]],Stores[store_no],0))</f>
        <v>Ann Arbor</v>
      </c>
      <c r="H6153" t="str">
        <f>INDEX(Stores[location_state],MATCH(Sales[[#This Row],[store_no]],Stores[store_no],0))</f>
        <v>Michigan</v>
      </c>
      <c r="I6153">
        <f>INDEX(Stores[sqft],MATCH(Sales[[#This Row],[store_no]],Stores[store_no],0))</f>
        <v>100600</v>
      </c>
      <c r="J6153" s="4" t="str">
        <f>INDEX(Departments[dept_name],MATCH(Sales[[#This Row],[dept_no]],Departments[dept_no],0))</f>
        <v>Jewelery</v>
      </c>
      <c r="K6153" s="4" t="str">
        <f>CONCATENATE(Sales[[#This Row],[region]],Sales[[#This Row],[storetype]])</f>
        <v>1A</v>
      </c>
      <c r="L6153" s="4">
        <f>INDEX(RegionStoreCount[Store Count],MATCH(Sales[[#This Row],[RegionStoretype]],RegionStoreCount[Region/Type],0))</f>
        <v>5</v>
      </c>
      <c r="M6153" s="4">
        <f>AND(Sales[[#This Row],[date]]&lt;=TY_YTDMax,Sales[[#This Row],[date]]&gt;=TY_YTDMin)*Sales[[#This Row],[sales]]</f>
        <v>93127.999499999991</v>
      </c>
      <c r="N6153" s="4">
        <f>AND(Sales[[#This Row],[date]]&lt;=LY_YTDMax,Sales[[#This Row],[date]]&gt;=LY_YTDMin)*Sales[[#This Row],[sales]]</f>
        <v>0</v>
      </c>
      <c r="O6153" s="4">
        <f>AND(Sales[[#This Row],[date]]&gt;=YoY_Min,Sales[[#This Row],[date]]&lt;=TY_YTDMax)*(Sales[[#This Row],[sales]]/Sales[[#This Row],[sqft]])</f>
        <v>0.92572564115308142</v>
      </c>
      <c r="P6153" s="4">
        <f>SUMIF(Sales[RegionStoretype],Sales[[#This Row],[RegionStoretype]],Sales[YoY_SSF])/Sales[[#This Row],[Region_TypeCount]]</f>
        <v>59.469551530910678</v>
      </c>
    </row>
    <row r="6154" spans="1:16" x14ac:dyDescent="0.25">
      <c r="A6154" s="1">
        <v>43168</v>
      </c>
      <c r="B6154">
        <v>1</v>
      </c>
      <c r="C6154">
        <v>13</v>
      </c>
      <c r="D6154">
        <v>67488.506100000013</v>
      </c>
      <c r="E6154">
        <f>INDEX(Stores[region],MATCH(Sales[[#This Row],[store_no]],Stores[store_no],0))</f>
        <v>1</v>
      </c>
      <c r="F6154" t="str">
        <f>INDEX(Stores[storetype],MATCH(Sales[[#This Row],[store_no]],Stores[store_no],0))</f>
        <v>A</v>
      </c>
      <c r="G6154" t="str">
        <f>INDEX(Stores[location_city],MATCH(Sales[[#This Row],[store_no]],Stores[store_no],0))</f>
        <v>Ann Arbor</v>
      </c>
      <c r="H6154" t="str">
        <f>INDEX(Stores[location_state],MATCH(Sales[[#This Row],[store_no]],Stores[store_no],0))</f>
        <v>Michigan</v>
      </c>
      <c r="I6154">
        <f>INDEX(Stores[sqft],MATCH(Sales[[#This Row],[store_no]],Stores[store_no],0))</f>
        <v>100600</v>
      </c>
      <c r="J6154" s="4" t="str">
        <f>INDEX(Departments[dept_name],MATCH(Sales[[#This Row],[dept_no]],Departments[dept_no],0))</f>
        <v>Kids</v>
      </c>
      <c r="K6154" s="4" t="str">
        <f>CONCATENATE(Sales[[#This Row],[region]],Sales[[#This Row],[storetype]])</f>
        <v>1A</v>
      </c>
      <c r="L6154" s="4">
        <f>INDEX(RegionStoreCount[Store Count],MATCH(Sales[[#This Row],[RegionStoretype]],RegionStoreCount[Region/Type],0))</f>
        <v>5</v>
      </c>
      <c r="M6154" s="4">
        <f>AND(Sales[[#This Row],[date]]&lt;=TY_YTDMax,Sales[[#This Row],[date]]&gt;=TY_YTDMin)*Sales[[#This Row],[sales]]</f>
        <v>67488.506100000013</v>
      </c>
      <c r="N6154" s="4">
        <f>AND(Sales[[#This Row],[date]]&lt;=LY_YTDMax,Sales[[#This Row],[date]]&gt;=LY_YTDMin)*Sales[[#This Row],[sales]]</f>
        <v>0</v>
      </c>
      <c r="O6154" s="4">
        <f>AND(Sales[[#This Row],[date]]&gt;=YoY_Min,Sales[[#This Row],[date]]&lt;=TY_YTDMax)*(Sales[[#This Row],[sales]]/Sales[[#This Row],[sqft]])</f>
        <v>0.67085990159045739</v>
      </c>
      <c r="P6154" s="4">
        <f>SUMIF(Sales[RegionStoretype],Sales[[#This Row],[RegionStoretype]],Sales[YoY_SSF])/Sales[[#This Row],[Region_TypeCount]]</f>
        <v>59.469551530910678</v>
      </c>
    </row>
    <row r="6155" spans="1:16" x14ac:dyDescent="0.25">
      <c r="A6155" s="1">
        <v>43168</v>
      </c>
      <c r="B6155">
        <v>2</v>
      </c>
      <c r="C6155">
        <v>3</v>
      </c>
      <c r="D6155">
        <v>138123.22659999999</v>
      </c>
      <c r="E6155">
        <f>INDEX(Stores[region],MATCH(Sales[[#This Row],[store_no]],Stores[store_no],0))</f>
        <v>3</v>
      </c>
      <c r="F6155" t="str">
        <f>INDEX(Stores[storetype],MATCH(Sales[[#This Row],[store_no]],Stores[store_no],0))</f>
        <v>A</v>
      </c>
      <c r="G6155" t="str">
        <f>INDEX(Stores[location_city],MATCH(Sales[[#This Row],[store_no]],Stores[store_no],0))</f>
        <v>Minneapolis</v>
      </c>
      <c r="H6155" t="str">
        <f>INDEX(Stores[location_state],MATCH(Sales[[#This Row],[store_no]],Stores[store_no],0))</f>
        <v>Minnesota</v>
      </c>
      <c r="I6155">
        <f>INDEX(Stores[sqft],MATCH(Sales[[#This Row],[store_no]],Stores[store_no],0))</f>
        <v>210400</v>
      </c>
      <c r="J6155" s="4" t="str">
        <f>INDEX(Departments[dept_name],MATCH(Sales[[#This Row],[dept_no]],Departments[dept_no],0))</f>
        <v>Beauty</v>
      </c>
      <c r="K6155" s="4" t="str">
        <f>CONCATENATE(Sales[[#This Row],[region]],Sales[[#This Row],[storetype]])</f>
        <v>3A</v>
      </c>
      <c r="L6155" s="4">
        <f>INDEX(RegionStoreCount[Store Count],MATCH(Sales[[#This Row],[RegionStoretype]],RegionStoreCount[Region/Type],0))</f>
        <v>9</v>
      </c>
      <c r="M6155" s="4">
        <f>AND(Sales[[#This Row],[date]]&lt;=TY_YTDMax,Sales[[#This Row],[date]]&gt;=TY_YTDMin)*Sales[[#This Row],[sales]]</f>
        <v>138123.22659999999</v>
      </c>
      <c r="N6155" s="4">
        <f>AND(Sales[[#This Row],[date]]&lt;=LY_YTDMax,Sales[[#This Row],[date]]&gt;=LY_YTDMin)*Sales[[#This Row],[sales]]</f>
        <v>0</v>
      </c>
      <c r="O6155" s="4">
        <f>AND(Sales[[#This Row],[date]]&gt;=YoY_Min,Sales[[#This Row],[date]]&lt;=TY_YTDMax)*(Sales[[#This Row],[sales]]/Sales[[#This Row],[sqft]])</f>
        <v>0.65647921387832697</v>
      </c>
      <c r="P6155" s="4">
        <f>SUMIF(Sales[RegionStoretype],Sales[[#This Row],[RegionStoretype]],Sales[YoY_SSF])/Sales[[#This Row],[Region_TypeCount]]</f>
        <v>53.603836561720975</v>
      </c>
    </row>
    <row r="6156" spans="1:16" x14ac:dyDescent="0.25">
      <c r="A6156" s="1">
        <v>43168</v>
      </c>
      <c r="B6156">
        <v>2</v>
      </c>
      <c r="C6156">
        <v>4</v>
      </c>
      <c r="D6156">
        <v>65242.059599999993</v>
      </c>
      <c r="E6156">
        <f>INDEX(Stores[region],MATCH(Sales[[#This Row],[store_no]],Stores[store_no],0))</f>
        <v>3</v>
      </c>
      <c r="F6156" t="str">
        <f>INDEX(Stores[storetype],MATCH(Sales[[#This Row],[store_no]],Stores[store_no],0))</f>
        <v>A</v>
      </c>
      <c r="G6156" t="str">
        <f>INDEX(Stores[location_city],MATCH(Sales[[#This Row],[store_no]],Stores[store_no],0))</f>
        <v>Minneapolis</v>
      </c>
      <c r="H6156" t="str">
        <f>INDEX(Stores[location_state],MATCH(Sales[[#This Row],[store_no]],Stores[store_no],0))</f>
        <v>Minnesota</v>
      </c>
      <c r="I6156">
        <f>INDEX(Stores[sqft],MATCH(Sales[[#This Row],[store_no]],Stores[store_no],0))</f>
        <v>210400</v>
      </c>
      <c r="J6156" s="4" t="str">
        <f>INDEX(Departments[dept_name],MATCH(Sales[[#This Row],[dept_no]],Departments[dept_no],0))</f>
        <v>Books</v>
      </c>
      <c r="K6156" s="4" t="str">
        <f>CONCATENATE(Sales[[#This Row],[region]],Sales[[#This Row],[storetype]])</f>
        <v>3A</v>
      </c>
      <c r="L6156" s="4">
        <f>INDEX(RegionStoreCount[Store Count],MATCH(Sales[[#This Row],[RegionStoretype]],RegionStoreCount[Region/Type],0))</f>
        <v>9</v>
      </c>
      <c r="M6156" s="4">
        <f>AND(Sales[[#This Row],[date]]&lt;=TY_YTDMax,Sales[[#This Row],[date]]&gt;=TY_YTDMin)*Sales[[#This Row],[sales]]</f>
        <v>65242.059599999993</v>
      </c>
      <c r="N6156" s="4">
        <f>AND(Sales[[#This Row],[date]]&lt;=LY_YTDMax,Sales[[#This Row],[date]]&gt;=LY_YTDMin)*Sales[[#This Row],[sales]]</f>
        <v>0</v>
      </c>
      <c r="O6156" s="4">
        <f>AND(Sales[[#This Row],[date]]&gt;=YoY_Min,Sales[[#This Row],[date]]&lt;=TY_YTDMax)*(Sales[[#This Row],[sales]]/Sales[[#This Row],[sqft]])</f>
        <v>0.31008583460076045</v>
      </c>
      <c r="P6156" s="4">
        <f>SUMIF(Sales[RegionStoretype],Sales[[#This Row],[RegionStoretype]],Sales[YoY_SSF])/Sales[[#This Row],[Region_TypeCount]]</f>
        <v>53.603836561720975</v>
      </c>
    </row>
    <row r="6157" spans="1:16" x14ac:dyDescent="0.25">
      <c r="A6157" s="1">
        <v>43168</v>
      </c>
      <c r="B6157">
        <v>2</v>
      </c>
      <c r="C6157">
        <v>7</v>
      </c>
      <c r="D6157">
        <v>36908.092400000001</v>
      </c>
      <c r="E6157">
        <f>INDEX(Stores[region],MATCH(Sales[[#This Row],[store_no]],Stores[store_no],0))</f>
        <v>3</v>
      </c>
      <c r="F6157" t="str">
        <f>INDEX(Stores[storetype],MATCH(Sales[[#This Row],[store_no]],Stores[store_no],0))</f>
        <v>A</v>
      </c>
      <c r="G6157" t="str">
        <f>INDEX(Stores[location_city],MATCH(Sales[[#This Row],[store_no]],Stores[store_no],0))</f>
        <v>Minneapolis</v>
      </c>
      <c r="H6157" t="str">
        <f>INDEX(Stores[location_state],MATCH(Sales[[#This Row],[store_no]],Stores[store_no],0))</f>
        <v>Minnesota</v>
      </c>
      <c r="I6157">
        <f>INDEX(Stores[sqft],MATCH(Sales[[#This Row],[store_no]],Stores[store_no],0))</f>
        <v>210400</v>
      </c>
      <c r="J6157" s="4" t="str">
        <f>INDEX(Departments[dept_name],MATCH(Sales[[#This Row],[dept_no]],Departments[dept_no],0))</f>
        <v>Electronics</v>
      </c>
      <c r="K6157" s="4" t="str">
        <f>CONCATENATE(Sales[[#This Row],[region]],Sales[[#This Row],[storetype]])</f>
        <v>3A</v>
      </c>
      <c r="L6157" s="4">
        <f>INDEX(RegionStoreCount[Store Count],MATCH(Sales[[#This Row],[RegionStoretype]],RegionStoreCount[Region/Type],0))</f>
        <v>9</v>
      </c>
      <c r="M6157" s="4">
        <f>AND(Sales[[#This Row],[date]]&lt;=TY_YTDMax,Sales[[#This Row],[date]]&gt;=TY_YTDMin)*Sales[[#This Row],[sales]]</f>
        <v>36908.092400000001</v>
      </c>
      <c r="N6157" s="4">
        <f>AND(Sales[[#This Row],[date]]&lt;=LY_YTDMax,Sales[[#This Row],[date]]&gt;=LY_YTDMin)*Sales[[#This Row],[sales]]</f>
        <v>0</v>
      </c>
      <c r="O6157" s="4">
        <f>AND(Sales[[#This Row],[date]]&gt;=YoY_Min,Sales[[#This Row],[date]]&lt;=TY_YTDMax)*(Sales[[#This Row],[sales]]/Sales[[#This Row],[sqft]])</f>
        <v>0.17541869011406844</v>
      </c>
      <c r="P6157" s="4">
        <f>SUMIF(Sales[RegionStoretype],Sales[[#This Row],[RegionStoretype]],Sales[YoY_SSF])/Sales[[#This Row],[Region_TypeCount]]</f>
        <v>53.603836561720975</v>
      </c>
    </row>
    <row r="6158" spans="1:16" x14ac:dyDescent="0.25">
      <c r="A6158" s="1">
        <v>43168</v>
      </c>
      <c r="B6158">
        <v>2</v>
      </c>
      <c r="C6158">
        <v>16</v>
      </c>
      <c r="D6158">
        <v>47936.528999999995</v>
      </c>
      <c r="E6158">
        <f>INDEX(Stores[region],MATCH(Sales[[#This Row],[store_no]],Stores[store_no],0))</f>
        <v>3</v>
      </c>
      <c r="F6158" t="str">
        <f>INDEX(Stores[storetype],MATCH(Sales[[#This Row],[store_no]],Stores[store_no],0))</f>
        <v>A</v>
      </c>
      <c r="G6158" t="str">
        <f>INDEX(Stores[location_city],MATCH(Sales[[#This Row],[store_no]],Stores[store_no],0))</f>
        <v>Minneapolis</v>
      </c>
      <c r="H6158" t="str">
        <f>INDEX(Stores[location_state],MATCH(Sales[[#This Row],[store_no]],Stores[store_no],0))</f>
        <v>Minnesota</v>
      </c>
      <c r="I6158">
        <f>INDEX(Stores[sqft],MATCH(Sales[[#This Row],[store_no]],Stores[store_no],0))</f>
        <v>210400</v>
      </c>
      <c r="J6158" s="4" t="str">
        <f>INDEX(Departments[dept_name],MATCH(Sales[[#This Row],[dept_no]],Departments[dept_no],0))</f>
        <v>Outdoors</v>
      </c>
      <c r="K6158" s="4" t="str">
        <f>CONCATENATE(Sales[[#This Row],[region]],Sales[[#This Row],[storetype]])</f>
        <v>3A</v>
      </c>
      <c r="L6158" s="4">
        <f>INDEX(RegionStoreCount[Store Count],MATCH(Sales[[#This Row],[RegionStoretype]],RegionStoreCount[Region/Type],0))</f>
        <v>9</v>
      </c>
      <c r="M6158" s="4">
        <f>AND(Sales[[#This Row],[date]]&lt;=TY_YTDMax,Sales[[#This Row],[date]]&gt;=TY_YTDMin)*Sales[[#This Row],[sales]]</f>
        <v>47936.528999999995</v>
      </c>
      <c r="N6158" s="4">
        <f>AND(Sales[[#This Row],[date]]&lt;=LY_YTDMax,Sales[[#This Row],[date]]&gt;=LY_YTDMin)*Sales[[#This Row],[sales]]</f>
        <v>0</v>
      </c>
      <c r="O6158" s="4">
        <f>AND(Sales[[#This Row],[date]]&gt;=YoY_Min,Sales[[#This Row],[date]]&lt;=TY_YTDMax)*(Sales[[#This Row],[sales]]/Sales[[#This Row],[sqft]])</f>
        <v>0.22783521387832698</v>
      </c>
      <c r="P6158" s="4">
        <f>SUMIF(Sales[RegionStoretype],Sales[[#This Row],[RegionStoretype]],Sales[YoY_SSF])/Sales[[#This Row],[Region_TypeCount]]</f>
        <v>53.603836561720975</v>
      </c>
    </row>
    <row r="6159" spans="1:16" x14ac:dyDescent="0.25">
      <c r="A6159" s="1">
        <v>43168</v>
      </c>
      <c r="B6159">
        <v>3</v>
      </c>
      <c r="C6159">
        <v>11</v>
      </c>
      <c r="D6159">
        <v>46216.707399999999</v>
      </c>
      <c r="E6159">
        <f>INDEX(Stores[region],MATCH(Sales[[#This Row],[store_no]],Stores[store_no],0))</f>
        <v>1</v>
      </c>
      <c r="F6159" t="str">
        <f>INDEX(Stores[storetype],MATCH(Sales[[#This Row],[store_no]],Stores[store_no],0))</f>
        <v>B</v>
      </c>
      <c r="G6159" t="str">
        <f>INDEX(Stores[location_city],MATCH(Sales[[#This Row],[store_no]],Stores[store_no],0))</f>
        <v>Detroit</v>
      </c>
      <c r="H6159" t="str">
        <f>INDEX(Stores[location_state],MATCH(Sales[[#This Row],[store_no]],Stores[store_no],0))</f>
        <v>Michigan</v>
      </c>
      <c r="I6159">
        <f>INDEX(Stores[sqft],MATCH(Sales[[#This Row],[store_no]],Stores[store_no],0))</f>
        <v>114500</v>
      </c>
      <c r="J6159" s="4" t="str">
        <f>INDEX(Departments[dept_name],MATCH(Sales[[#This Row],[dept_no]],Departments[dept_no],0))</f>
        <v>Home</v>
      </c>
      <c r="K6159" s="4" t="str">
        <f>CONCATENATE(Sales[[#This Row],[region]],Sales[[#This Row],[storetype]])</f>
        <v>1B</v>
      </c>
      <c r="L6159" s="4">
        <f>INDEX(RegionStoreCount[Store Count],MATCH(Sales[[#This Row],[RegionStoretype]],RegionStoreCount[Region/Type],0))</f>
        <v>5</v>
      </c>
      <c r="M6159" s="4">
        <f>AND(Sales[[#This Row],[date]]&lt;=TY_YTDMax,Sales[[#This Row],[date]]&gt;=TY_YTDMin)*Sales[[#This Row],[sales]]</f>
        <v>46216.707399999999</v>
      </c>
      <c r="N6159" s="4">
        <f>AND(Sales[[#This Row],[date]]&lt;=LY_YTDMax,Sales[[#This Row],[date]]&gt;=LY_YTDMin)*Sales[[#This Row],[sales]]</f>
        <v>0</v>
      </c>
      <c r="O6159" s="4">
        <f>AND(Sales[[#This Row],[date]]&gt;=YoY_Min,Sales[[#This Row],[date]]&lt;=TY_YTDMax)*(Sales[[#This Row],[sales]]/Sales[[#This Row],[sqft]])</f>
        <v>0.40363936593886462</v>
      </c>
      <c r="P6159" s="4">
        <f>SUMIF(Sales[RegionStoretype],Sales[[#This Row],[RegionStoretype]],Sales[YoY_SSF])/Sales[[#This Row],[Region_TypeCount]]</f>
        <v>68.518982968140051</v>
      </c>
    </row>
    <row r="6160" spans="1:16" x14ac:dyDescent="0.25">
      <c r="A6160" s="1">
        <v>43168</v>
      </c>
      <c r="B6160">
        <v>3</v>
      </c>
      <c r="C6160">
        <v>13</v>
      </c>
      <c r="D6160">
        <v>110961.07720000001</v>
      </c>
      <c r="E6160">
        <f>INDEX(Stores[region],MATCH(Sales[[#This Row],[store_no]],Stores[store_no],0))</f>
        <v>1</v>
      </c>
      <c r="F6160" t="str">
        <f>INDEX(Stores[storetype],MATCH(Sales[[#This Row],[store_no]],Stores[store_no],0))</f>
        <v>B</v>
      </c>
      <c r="G6160" t="str">
        <f>INDEX(Stores[location_city],MATCH(Sales[[#This Row],[store_no]],Stores[store_no],0))</f>
        <v>Detroit</v>
      </c>
      <c r="H6160" t="str">
        <f>INDEX(Stores[location_state],MATCH(Sales[[#This Row],[store_no]],Stores[store_no],0))</f>
        <v>Michigan</v>
      </c>
      <c r="I6160">
        <f>INDEX(Stores[sqft],MATCH(Sales[[#This Row],[store_no]],Stores[store_no],0))</f>
        <v>114500</v>
      </c>
      <c r="J6160" s="4" t="str">
        <f>INDEX(Departments[dept_name],MATCH(Sales[[#This Row],[dept_no]],Departments[dept_no],0))</f>
        <v>Kids</v>
      </c>
      <c r="K6160" s="4" t="str">
        <f>CONCATENATE(Sales[[#This Row],[region]],Sales[[#This Row],[storetype]])</f>
        <v>1B</v>
      </c>
      <c r="L6160" s="4">
        <f>INDEX(RegionStoreCount[Store Count],MATCH(Sales[[#This Row],[RegionStoretype]],RegionStoreCount[Region/Type],0))</f>
        <v>5</v>
      </c>
      <c r="M6160" s="4">
        <f>AND(Sales[[#This Row],[date]]&lt;=TY_YTDMax,Sales[[#This Row],[date]]&gt;=TY_YTDMin)*Sales[[#This Row],[sales]]</f>
        <v>110961.07720000001</v>
      </c>
      <c r="N6160" s="4">
        <f>AND(Sales[[#This Row],[date]]&lt;=LY_YTDMax,Sales[[#This Row],[date]]&gt;=LY_YTDMin)*Sales[[#This Row],[sales]]</f>
        <v>0</v>
      </c>
      <c r="O6160" s="4">
        <f>AND(Sales[[#This Row],[date]]&gt;=YoY_Min,Sales[[#This Row],[date]]&lt;=TY_YTDMax)*(Sales[[#This Row],[sales]]/Sales[[#This Row],[sqft]])</f>
        <v>0.96909237729257658</v>
      </c>
      <c r="P6160" s="4">
        <f>SUMIF(Sales[RegionStoretype],Sales[[#This Row],[RegionStoretype]],Sales[YoY_SSF])/Sales[[#This Row],[Region_TypeCount]]</f>
        <v>68.518982968140051</v>
      </c>
    </row>
    <row r="6161" spans="1:16" x14ac:dyDescent="0.25">
      <c r="A6161" s="1">
        <v>43168</v>
      </c>
      <c r="B6161">
        <v>4</v>
      </c>
      <c r="C6161">
        <v>11</v>
      </c>
      <c r="D6161">
        <v>55242.538799999995</v>
      </c>
      <c r="E6161">
        <f>INDEX(Stores[region],MATCH(Sales[[#This Row],[store_no]],Stores[store_no],0))</f>
        <v>1</v>
      </c>
      <c r="F6161" t="str">
        <f>INDEX(Stores[storetype],MATCH(Sales[[#This Row],[store_no]],Stores[store_no],0))</f>
        <v>A</v>
      </c>
      <c r="G6161" t="str">
        <f>INDEX(Stores[location_city],MATCH(Sales[[#This Row],[store_no]],Stores[store_no],0))</f>
        <v>Cincinnati</v>
      </c>
      <c r="H6161" t="str">
        <f>INDEX(Stores[location_state],MATCH(Sales[[#This Row],[store_no]],Stores[store_no],0))</f>
        <v>Ohio</v>
      </c>
      <c r="I6161">
        <f>INDEX(Stores[sqft],MATCH(Sales[[#This Row],[store_no]],Stores[store_no],0))</f>
        <v>127800</v>
      </c>
      <c r="J6161" s="4" t="str">
        <f>INDEX(Departments[dept_name],MATCH(Sales[[#This Row],[dept_no]],Departments[dept_no],0))</f>
        <v>Home</v>
      </c>
      <c r="K6161" s="4" t="str">
        <f>CONCATENATE(Sales[[#This Row],[region]],Sales[[#This Row],[storetype]])</f>
        <v>1A</v>
      </c>
      <c r="L6161" s="4">
        <f>INDEX(RegionStoreCount[Store Count],MATCH(Sales[[#This Row],[RegionStoretype]],RegionStoreCount[Region/Type],0))</f>
        <v>5</v>
      </c>
      <c r="M6161" s="4">
        <f>AND(Sales[[#This Row],[date]]&lt;=TY_YTDMax,Sales[[#This Row],[date]]&gt;=TY_YTDMin)*Sales[[#This Row],[sales]]</f>
        <v>55242.538799999995</v>
      </c>
      <c r="N6161" s="4">
        <f>AND(Sales[[#This Row],[date]]&lt;=LY_YTDMax,Sales[[#This Row],[date]]&gt;=LY_YTDMin)*Sales[[#This Row],[sales]]</f>
        <v>0</v>
      </c>
      <c r="O6161" s="4">
        <f>AND(Sales[[#This Row],[date]]&gt;=YoY_Min,Sales[[#This Row],[date]]&lt;=TY_YTDMax)*(Sales[[#This Row],[sales]]/Sales[[#This Row],[sqft]])</f>
        <v>0.43225773708920184</v>
      </c>
      <c r="P6161" s="4">
        <f>SUMIF(Sales[RegionStoretype],Sales[[#This Row],[RegionStoretype]],Sales[YoY_SSF])/Sales[[#This Row],[Region_TypeCount]]</f>
        <v>59.469551530910678</v>
      </c>
    </row>
    <row r="6162" spans="1:16" x14ac:dyDescent="0.25">
      <c r="A6162" s="1">
        <v>43168</v>
      </c>
      <c r="B6162">
        <v>5</v>
      </c>
      <c r="C6162">
        <v>10</v>
      </c>
      <c r="D6162">
        <v>11546.533599999999</v>
      </c>
      <c r="E6162">
        <f>INDEX(Stores[region],MATCH(Sales[[#This Row],[store_no]],Stores[store_no],0))</f>
        <v>1</v>
      </c>
      <c r="F6162" t="str">
        <f>INDEX(Stores[storetype],MATCH(Sales[[#This Row],[store_no]],Stores[store_no],0))</f>
        <v>B</v>
      </c>
      <c r="G6162" t="str">
        <f>INDEX(Stores[location_city],MATCH(Sales[[#This Row],[store_no]],Stores[store_no],0))</f>
        <v>Bloomington</v>
      </c>
      <c r="H6162" t="str">
        <f>INDEX(Stores[location_state],MATCH(Sales[[#This Row],[store_no]],Stores[store_no],0))</f>
        <v>Indiana</v>
      </c>
      <c r="I6162">
        <f>INDEX(Stores[sqft],MATCH(Sales[[#This Row],[store_no]],Stores[store_no],0))</f>
        <v>114500</v>
      </c>
      <c r="J6162" s="4" t="str">
        <f>INDEX(Departments[dept_name],MATCH(Sales[[#This Row],[dept_no]],Departments[dept_no],0))</f>
        <v>Health</v>
      </c>
      <c r="K6162" s="4" t="str">
        <f>CONCATENATE(Sales[[#This Row],[region]],Sales[[#This Row],[storetype]])</f>
        <v>1B</v>
      </c>
      <c r="L6162" s="4">
        <f>INDEX(RegionStoreCount[Store Count],MATCH(Sales[[#This Row],[RegionStoretype]],RegionStoreCount[Region/Type],0))</f>
        <v>5</v>
      </c>
      <c r="M6162" s="4">
        <f>AND(Sales[[#This Row],[date]]&lt;=TY_YTDMax,Sales[[#This Row],[date]]&gt;=TY_YTDMin)*Sales[[#This Row],[sales]]</f>
        <v>11546.533599999999</v>
      </c>
      <c r="N6162" s="4">
        <f>AND(Sales[[#This Row],[date]]&lt;=LY_YTDMax,Sales[[#This Row],[date]]&gt;=LY_YTDMin)*Sales[[#This Row],[sales]]</f>
        <v>0</v>
      </c>
      <c r="O6162" s="4">
        <f>AND(Sales[[#This Row],[date]]&gt;=YoY_Min,Sales[[#This Row],[date]]&lt;=TY_YTDMax)*(Sales[[#This Row],[sales]]/Sales[[#This Row],[sqft]])</f>
        <v>0.10084308820960698</v>
      </c>
      <c r="P6162" s="4">
        <f>SUMIF(Sales[RegionStoretype],Sales[[#This Row],[RegionStoretype]],Sales[YoY_SSF])/Sales[[#This Row],[Region_TypeCount]]</f>
        <v>68.518982968140051</v>
      </c>
    </row>
    <row r="6163" spans="1:16" x14ac:dyDescent="0.25">
      <c r="A6163" s="1">
        <v>43168</v>
      </c>
      <c r="B6163">
        <v>5</v>
      </c>
      <c r="C6163">
        <v>16</v>
      </c>
      <c r="D6163">
        <v>28039.169399999999</v>
      </c>
      <c r="E6163">
        <f>INDEX(Stores[region],MATCH(Sales[[#This Row],[store_no]],Stores[store_no],0))</f>
        <v>1</v>
      </c>
      <c r="F6163" t="str">
        <f>INDEX(Stores[storetype],MATCH(Sales[[#This Row],[store_no]],Stores[store_no],0))</f>
        <v>B</v>
      </c>
      <c r="G6163" t="str">
        <f>INDEX(Stores[location_city],MATCH(Sales[[#This Row],[store_no]],Stores[store_no],0))</f>
        <v>Bloomington</v>
      </c>
      <c r="H6163" t="str">
        <f>INDEX(Stores[location_state],MATCH(Sales[[#This Row],[store_no]],Stores[store_no],0))</f>
        <v>Indiana</v>
      </c>
      <c r="I6163">
        <f>INDEX(Stores[sqft],MATCH(Sales[[#This Row],[store_no]],Stores[store_no],0))</f>
        <v>114500</v>
      </c>
      <c r="J6163" s="4" t="str">
        <f>INDEX(Departments[dept_name],MATCH(Sales[[#This Row],[dept_no]],Departments[dept_no],0))</f>
        <v>Outdoors</v>
      </c>
      <c r="K6163" s="4" t="str">
        <f>CONCATENATE(Sales[[#This Row],[region]],Sales[[#This Row],[storetype]])</f>
        <v>1B</v>
      </c>
      <c r="L6163" s="4">
        <f>INDEX(RegionStoreCount[Store Count],MATCH(Sales[[#This Row],[RegionStoretype]],RegionStoreCount[Region/Type],0))</f>
        <v>5</v>
      </c>
      <c r="M6163" s="4">
        <f>AND(Sales[[#This Row],[date]]&lt;=TY_YTDMax,Sales[[#This Row],[date]]&gt;=TY_YTDMin)*Sales[[#This Row],[sales]]</f>
        <v>28039.169399999999</v>
      </c>
      <c r="N6163" s="4">
        <f>AND(Sales[[#This Row],[date]]&lt;=LY_YTDMax,Sales[[#This Row],[date]]&gt;=LY_YTDMin)*Sales[[#This Row],[sales]]</f>
        <v>0</v>
      </c>
      <c r="O6163" s="4">
        <f>AND(Sales[[#This Row],[date]]&gt;=YoY_Min,Sales[[#This Row],[date]]&lt;=TY_YTDMax)*(Sales[[#This Row],[sales]]/Sales[[#This Row],[sqft]])</f>
        <v>0.24488357554585152</v>
      </c>
      <c r="P6163" s="4">
        <f>SUMIF(Sales[RegionStoretype],Sales[[#This Row],[RegionStoretype]],Sales[YoY_SSF])/Sales[[#This Row],[Region_TypeCount]]</f>
        <v>68.518982968140051</v>
      </c>
    </row>
    <row r="6164" spans="1:16" x14ac:dyDescent="0.25">
      <c r="A6164" s="1">
        <v>43168</v>
      </c>
      <c r="B6164">
        <v>6</v>
      </c>
      <c r="C6164">
        <v>2</v>
      </c>
      <c r="D6164">
        <v>39162.9807</v>
      </c>
      <c r="E6164">
        <f>INDEX(Stores[region],MATCH(Sales[[#This Row],[store_no]],Stores[store_no],0))</f>
        <v>3</v>
      </c>
      <c r="F6164" t="str">
        <f>INDEX(Stores[storetype],MATCH(Sales[[#This Row],[store_no]],Stores[store_no],0))</f>
        <v>A</v>
      </c>
      <c r="G6164" t="str">
        <f>INDEX(Stores[location_city],MATCH(Sales[[#This Row],[store_no]],Stores[store_no],0))</f>
        <v>Green Bay</v>
      </c>
      <c r="H6164" t="str">
        <f>INDEX(Stores[location_state],MATCH(Sales[[#This Row],[store_no]],Stores[store_no],0))</f>
        <v>Wisconsin</v>
      </c>
      <c r="I6164">
        <f>INDEX(Stores[sqft],MATCH(Sales[[#This Row],[store_no]],Stores[store_no],0))</f>
        <v>138800</v>
      </c>
      <c r="J6164" s="4" t="str">
        <f>INDEX(Departments[dept_name],MATCH(Sales[[#This Row],[dept_no]],Departments[dept_no],0))</f>
        <v>Baby</v>
      </c>
      <c r="K6164" s="4" t="str">
        <f>CONCATENATE(Sales[[#This Row],[region]],Sales[[#This Row],[storetype]])</f>
        <v>3A</v>
      </c>
      <c r="L6164" s="4">
        <f>INDEX(RegionStoreCount[Store Count],MATCH(Sales[[#This Row],[RegionStoretype]],RegionStoreCount[Region/Type],0))</f>
        <v>9</v>
      </c>
      <c r="M6164" s="4">
        <f>AND(Sales[[#This Row],[date]]&lt;=TY_YTDMax,Sales[[#This Row],[date]]&gt;=TY_YTDMin)*Sales[[#This Row],[sales]]</f>
        <v>39162.9807</v>
      </c>
      <c r="N6164" s="4">
        <f>AND(Sales[[#This Row],[date]]&lt;=LY_YTDMax,Sales[[#This Row],[date]]&gt;=LY_YTDMin)*Sales[[#This Row],[sales]]</f>
        <v>0</v>
      </c>
      <c r="O6164" s="4">
        <f>AND(Sales[[#This Row],[date]]&gt;=YoY_Min,Sales[[#This Row],[date]]&lt;=TY_YTDMax)*(Sales[[#This Row],[sales]]/Sales[[#This Row],[sqft]])</f>
        <v>0.28215403962536023</v>
      </c>
      <c r="P6164" s="4">
        <f>SUMIF(Sales[RegionStoretype],Sales[[#This Row],[RegionStoretype]],Sales[YoY_SSF])/Sales[[#This Row],[Region_TypeCount]]</f>
        <v>53.603836561720975</v>
      </c>
    </row>
    <row r="6165" spans="1:16" x14ac:dyDescent="0.25">
      <c r="A6165" s="1">
        <v>43168</v>
      </c>
      <c r="B6165">
        <v>6</v>
      </c>
      <c r="C6165">
        <v>15</v>
      </c>
      <c r="D6165">
        <v>44788.109199999999</v>
      </c>
      <c r="E6165">
        <f>INDEX(Stores[region],MATCH(Sales[[#This Row],[store_no]],Stores[store_no],0))</f>
        <v>3</v>
      </c>
      <c r="F6165" t="str">
        <f>INDEX(Stores[storetype],MATCH(Sales[[#This Row],[store_no]],Stores[store_no],0))</f>
        <v>A</v>
      </c>
      <c r="G6165" t="str">
        <f>INDEX(Stores[location_city],MATCH(Sales[[#This Row],[store_no]],Stores[store_no],0))</f>
        <v>Green Bay</v>
      </c>
      <c r="H6165" t="str">
        <f>INDEX(Stores[location_state],MATCH(Sales[[#This Row],[store_no]],Stores[store_no],0))</f>
        <v>Wisconsin</v>
      </c>
      <c r="I6165">
        <f>INDEX(Stores[sqft],MATCH(Sales[[#This Row],[store_no]],Stores[store_no],0))</f>
        <v>138800</v>
      </c>
      <c r="J6165" s="4" t="str">
        <f>INDEX(Departments[dept_name],MATCH(Sales[[#This Row],[dept_no]],Departments[dept_no],0))</f>
        <v>Music</v>
      </c>
      <c r="K6165" s="4" t="str">
        <f>CONCATENATE(Sales[[#This Row],[region]],Sales[[#This Row],[storetype]])</f>
        <v>3A</v>
      </c>
      <c r="L6165" s="4">
        <f>INDEX(RegionStoreCount[Store Count],MATCH(Sales[[#This Row],[RegionStoretype]],RegionStoreCount[Region/Type],0))</f>
        <v>9</v>
      </c>
      <c r="M6165" s="4">
        <f>AND(Sales[[#This Row],[date]]&lt;=TY_YTDMax,Sales[[#This Row],[date]]&gt;=TY_YTDMin)*Sales[[#This Row],[sales]]</f>
        <v>44788.109199999999</v>
      </c>
      <c r="N6165" s="4">
        <f>AND(Sales[[#This Row],[date]]&lt;=LY_YTDMax,Sales[[#This Row],[date]]&gt;=LY_YTDMin)*Sales[[#This Row],[sales]]</f>
        <v>0</v>
      </c>
      <c r="O6165" s="4">
        <f>AND(Sales[[#This Row],[date]]&gt;=YoY_Min,Sales[[#This Row],[date]]&lt;=TY_YTDMax)*(Sales[[#This Row],[sales]]/Sales[[#This Row],[sqft]])</f>
        <v>0.32268090201729105</v>
      </c>
      <c r="P6165" s="4">
        <f>SUMIF(Sales[RegionStoretype],Sales[[#This Row],[RegionStoretype]],Sales[YoY_SSF])/Sales[[#This Row],[Region_TypeCount]]</f>
        <v>53.603836561720975</v>
      </c>
    </row>
    <row r="6166" spans="1:16" x14ac:dyDescent="0.25">
      <c r="A6166" s="1">
        <v>43168</v>
      </c>
      <c r="B6166">
        <v>7</v>
      </c>
      <c r="C6166">
        <v>13</v>
      </c>
      <c r="D6166">
        <v>39529.301800000001</v>
      </c>
      <c r="E6166">
        <f>INDEX(Stores[region],MATCH(Sales[[#This Row],[store_no]],Stores[store_no],0))</f>
        <v>2</v>
      </c>
      <c r="F6166" t="str">
        <f>INDEX(Stores[storetype],MATCH(Sales[[#This Row],[store_no]],Stores[store_no],0))</f>
        <v>B</v>
      </c>
      <c r="G6166" t="str">
        <f>INDEX(Stores[location_city],MATCH(Sales[[#This Row],[store_no]],Stores[store_no],0))</f>
        <v>Rockford</v>
      </c>
      <c r="H6166" t="str">
        <f>INDEX(Stores[location_state],MATCH(Sales[[#This Row],[store_no]],Stores[store_no],0))</f>
        <v>Illinois</v>
      </c>
      <c r="I6166">
        <f>INDEX(Stores[sqft],MATCH(Sales[[#This Row],[store_no]],Stores[store_no],0))</f>
        <v>127100</v>
      </c>
      <c r="J6166" s="4" t="str">
        <f>INDEX(Departments[dept_name],MATCH(Sales[[#This Row],[dept_no]],Departments[dept_no],0))</f>
        <v>Kids</v>
      </c>
      <c r="K6166" s="4" t="str">
        <f>CONCATENATE(Sales[[#This Row],[region]],Sales[[#This Row],[storetype]])</f>
        <v>2B</v>
      </c>
      <c r="L6166" s="4">
        <f>INDEX(RegionStoreCount[Store Count],MATCH(Sales[[#This Row],[RegionStoretype]],RegionStoreCount[Region/Type],0))</f>
        <v>6</v>
      </c>
      <c r="M6166" s="4">
        <f>AND(Sales[[#This Row],[date]]&lt;=TY_YTDMax,Sales[[#This Row],[date]]&gt;=TY_YTDMin)*Sales[[#This Row],[sales]]</f>
        <v>39529.301800000001</v>
      </c>
      <c r="N6166" s="4">
        <f>AND(Sales[[#This Row],[date]]&lt;=LY_YTDMax,Sales[[#This Row],[date]]&gt;=LY_YTDMin)*Sales[[#This Row],[sales]]</f>
        <v>0</v>
      </c>
      <c r="O6166" s="4">
        <f>AND(Sales[[#This Row],[date]]&gt;=YoY_Min,Sales[[#This Row],[date]]&lt;=TY_YTDMax)*(Sales[[#This Row],[sales]]/Sales[[#This Row],[sqft]])</f>
        <v>0.31100945554681353</v>
      </c>
      <c r="P6166" s="4">
        <f>SUMIF(Sales[RegionStoretype],Sales[[#This Row],[RegionStoretype]],Sales[YoY_SSF])/Sales[[#This Row],[Region_TypeCount]]</f>
        <v>58.393757732919049</v>
      </c>
    </row>
    <row r="6167" spans="1:16" x14ac:dyDescent="0.25">
      <c r="A6167" s="1">
        <v>43168</v>
      </c>
      <c r="B6167">
        <v>8</v>
      </c>
      <c r="C6167">
        <v>6</v>
      </c>
      <c r="D6167">
        <v>4669.8455999999996</v>
      </c>
      <c r="E6167">
        <f>INDEX(Stores[region],MATCH(Sales[[#This Row],[store_no]],Stores[store_no],0))</f>
        <v>3</v>
      </c>
      <c r="F6167" t="str">
        <f>INDEX(Stores[storetype],MATCH(Sales[[#This Row],[store_no]],Stores[store_no],0))</f>
        <v>A</v>
      </c>
      <c r="G6167" t="str">
        <f>INDEX(Stores[location_city],MATCH(Sales[[#This Row],[store_no]],Stores[store_no],0))</f>
        <v>Saint Louis</v>
      </c>
      <c r="H6167" t="str">
        <f>INDEX(Stores[location_state],MATCH(Sales[[#This Row],[store_no]],Stores[store_no],0))</f>
        <v>Missouri</v>
      </c>
      <c r="I6167">
        <f>INDEX(Stores[sqft],MATCH(Sales[[#This Row],[store_no]],Stores[store_no],0))</f>
        <v>198900</v>
      </c>
      <c r="J6167" s="4" t="str">
        <f>INDEX(Departments[dept_name],MATCH(Sales[[#This Row],[dept_no]],Departments[dept_no],0))</f>
        <v>Computers</v>
      </c>
      <c r="K6167" s="4" t="str">
        <f>CONCATENATE(Sales[[#This Row],[region]],Sales[[#This Row],[storetype]])</f>
        <v>3A</v>
      </c>
      <c r="L6167" s="4">
        <f>INDEX(RegionStoreCount[Store Count],MATCH(Sales[[#This Row],[RegionStoretype]],RegionStoreCount[Region/Type],0))</f>
        <v>9</v>
      </c>
      <c r="M6167" s="4">
        <f>AND(Sales[[#This Row],[date]]&lt;=TY_YTDMax,Sales[[#This Row],[date]]&gt;=TY_YTDMin)*Sales[[#This Row],[sales]]</f>
        <v>4669.8455999999996</v>
      </c>
      <c r="N6167" s="4">
        <f>AND(Sales[[#This Row],[date]]&lt;=LY_YTDMax,Sales[[#This Row],[date]]&gt;=LY_YTDMin)*Sales[[#This Row],[sales]]</f>
        <v>0</v>
      </c>
      <c r="O6167" s="4">
        <f>AND(Sales[[#This Row],[date]]&gt;=YoY_Min,Sales[[#This Row],[date]]&lt;=TY_YTDMax)*(Sales[[#This Row],[sales]]/Sales[[#This Row],[sqft]])</f>
        <v>2.3478358974358973E-2</v>
      </c>
      <c r="P6167" s="4">
        <f>SUMIF(Sales[RegionStoretype],Sales[[#This Row],[RegionStoretype]],Sales[YoY_SSF])/Sales[[#This Row],[Region_TypeCount]]</f>
        <v>53.603836561720975</v>
      </c>
    </row>
    <row r="6168" spans="1:16" x14ac:dyDescent="0.25">
      <c r="A6168" s="1">
        <v>43168</v>
      </c>
      <c r="B6168">
        <v>8</v>
      </c>
      <c r="C6168">
        <v>16</v>
      </c>
      <c r="D6168">
        <v>237563.0895</v>
      </c>
      <c r="E6168">
        <f>INDEX(Stores[region],MATCH(Sales[[#This Row],[store_no]],Stores[store_no],0))</f>
        <v>3</v>
      </c>
      <c r="F6168" t="str">
        <f>INDEX(Stores[storetype],MATCH(Sales[[#This Row],[store_no]],Stores[store_no],0))</f>
        <v>A</v>
      </c>
      <c r="G6168" t="str">
        <f>INDEX(Stores[location_city],MATCH(Sales[[#This Row],[store_no]],Stores[store_no],0))</f>
        <v>Saint Louis</v>
      </c>
      <c r="H6168" t="str">
        <f>INDEX(Stores[location_state],MATCH(Sales[[#This Row],[store_no]],Stores[store_no],0))</f>
        <v>Missouri</v>
      </c>
      <c r="I6168">
        <f>INDEX(Stores[sqft],MATCH(Sales[[#This Row],[store_no]],Stores[store_no],0))</f>
        <v>198900</v>
      </c>
      <c r="J6168" s="4" t="str">
        <f>INDEX(Departments[dept_name],MATCH(Sales[[#This Row],[dept_no]],Departments[dept_no],0))</f>
        <v>Outdoors</v>
      </c>
      <c r="K6168" s="4" t="str">
        <f>CONCATENATE(Sales[[#This Row],[region]],Sales[[#This Row],[storetype]])</f>
        <v>3A</v>
      </c>
      <c r="L6168" s="4">
        <f>INDEX(RegionStoreCount[Store Count],MATCH(Sales[[#This Row],[RegionStoretype]],RegionStoreCount[Region/Type],0))</f>
        <v>9</v>
      </c>
      <c r="M6168" s="4">
        <f>AND(Sales[[#This Row],[date]]&lt;=TY_YTDMax,Sales[[#This Row],[date]]&gt;=TY_YTDMin)*Sales[[#This Row],[sales]]</f>
        <v>237563.0895</v>
      </c>
      <c r="N6168" s="4">
        <f>AND(Sales[[#This Row],[date]]&lt;=LY_YTDMax,Sales[[#This Row],[date]]&gt;=LY_YTDMin)*Sales[[#This Row],[sales]]</f>
        <v>0</v>
      </c>
      <c r="O6168" s="4">
        <f>AND(Sales[[#This Row],[date]]&gt;=YoY_Min,Sales[[#This Row],[date]]&lt;=TY_YTDMax)*(Sales[[#This Row],[sales]]/Sales[[#This Row],[sqft]])</f>
        <v>1.1943845625942684</v>
      </c>
      <c r="P6168" s="4">
        <f>SUMIF(Sales[RegionStoretype],Sales[[#This Row],[RegionStoretype]],Sales[YoY_SSF])/Sales[[#This Row],[Region_TypeCount]]</f>
        <v>53.603836561720975</v>
      </c>
    </row>
    <row r="6169" spans="1:16" x14ac:dyDescent="0.25">
      <c r="A6169" s="1">
        <v>43168</v>
      </c>
      <c r="B6169">
        <v>9</v>
      </c>
      <c r="C6169">
        <v>2</v>
      </c>
      <c r="D6169">
        <v>29389.78</v>
      </c>
      <c r="E6169">
        <f>INDEX(Stores[region],MATCH(Sales[[#This Row],[store_no]],Stores[store_no],0))</f>
        <v>1</v>
      </c>
      <c r="F6169" t="str">
        <f>INDEX(Stores[storetype],MATCH(Sales[[#This Row],[store_no]],Stores[store_no],0))</f>
        <v>B</v>
      </c>
      <c r="G6169" t="str">
        <f>INDEX(Stores[location_city],MATCH(Sales[[#This Row],[store_no]],Stores[store_no],0))</f>
        <v>Columbus</v>
      </c>
      <c r="H6169" t="str">
        <f>INDEX(Stores[location_state],MATCH(Sales[[#This Row],[store_no]],Stores[store_no],0))</f>
        <v>Ohio</v>
      </c>
      <c r="I6169">
        <f>INDEX(Stores[sqft],MATCH(Sales[[#This Row],[store_no]],Stores[store_no],0))</f>
        <v>221800</v>
      </c>
      <c r="J6169" s="4" t="str">
        <f>INDEX(Departments[dept_name],MATCH(Sales[[#This Row],[dept_no]],Departments[dept_no],0))</f>
        <v>Baby</v>
      </c>
      <c r="K6169" s="4" t="str">
        <f>CONCATENATE(Sales[[#This Row],[region]],Sales[[#This Row],[storetype]])</f>
        <v>1B</v>
      </c>
      <c r="L6169" s="4">
        <f>INDEX(RegionStoreCount[Store Count],MATCH(Sales[[#This Row],[RegionStoretype]],RegionStoreCount[Region/Type],0))</f>
        <v>5</v>
      </c>
      <c r="M6169" s="4">
        <f>AND(Sales[[#This Row],[date]]&lt;=TY_YTDMax,Sales[[#This Row],[date]]&gt;=TY_YTDMin)*Sales[[#This Row],[sales]]</f>
        <v>29389.78</v>
      </c>
      <c r="N6169" s="4">
        <f>AND(Sales[[#This Row],[date]]&lt;=LY_YTDMax,Sales[[#This Row],[date]]&gt;=LY_YTDMin)*Sales[[#This Row],[sales]]</f>
        <v>0</v>
      </c>
      <c r="O6169" s="4">
        <f>AND(Sales[[#This Row],[date]]&gt;=YoY_Min,Sales[[#This Row],[date]]&lt;=TY_YTDMax)*(Sales[[#This Row],[sales]]/Sales[[#This Row],[sqft]])</f>
        <v>0.13250577096483318</v>
      </c>
      <c r="P6169" s="4">
        <f>SUMIF(Sales[RegionStoretype],Sales[[#This Row],[RegionStoretype]],Sales[YoY_SSF])/Sales[[#This Row],[Region_TypeCount]]</f>
        <v>68.518982968140051</v>
      </c>
    </row>
    <row r="6170" spans="1:16" x14ac:dyDescent="0.25">
      <c r="A6170" s="1">
        <v>43168</v>
      </c>
      <c r="B6170">
        <v>9</v>
      </c>
      <c r="C6170">
        <v>13</v>
      </c>
      <c r="D6170">
        <v>81731.690300000002</v>
      </c>
      <c r="E6170">
        <f>INDEX(Stores[region],MATCH(Sales[[#This Row],[store_no]],Stores[store_no],0))</f>
        <v>1</v>
      </c>
      <c r="F6170" t="str">
        <f>INDEX(Stores[storetype],MATCH(Sales[[#This Row],[store_no]],Stores[store_no],0))</f>
        <v>B</v>
      </c>
      <c r="G6170" t="str">
        <f>INDEX(Stores[location_city],MATCH(Sales[[#This Row],[store_no]],Stores[store_no],0))</f>
        <v>Columbus</v>
      </c>
      <c r="H6170" t="str">
        <f>INDEX(Stores[location_state],MATCH(Sales[[#This Row],[store_no]],Stores[store_no],0))</f>
        <v>Ohio</v>
      </c>
      <c r="I6170">
        <f>INDEX(Stores[sqft],MATCH(Sales[[#This Row],[store_no]],Stores[store_no],0))</f>
        <v>221800</v>
      </c>
      <c r="J6170" s="4" t="str">
        <f>INDEX(Departments[dept_name],MATCH(Sales[[#This Row],[dept_no]],Departments[dept_no],0))</f>
        <v>Kids</v>
      </c>
      <c r="K6170" s="4" t="str">
        <f>CONCATENATE(Sales[[#This Row],[region]],Sales[[#This Row],[storetype]])</f>
        <v>1B</v>
      </c>
      <c r="L6170" s="4">
        <f>INDEX(RegionStoreCount[Store Count],MATCH(Sales[[#This Row],[RegionStoretype]],RegionStoreCount[Region/Type],0))</f>
        <v>5</v>
      </c>
      <c r="M6170" s="4">
        <f>AND(Sales[[#This Row],[date]]&lt;=TY_YTDMax,Sales[[#This Row],[date]]&gt;=TY_YTDMin)*Sales[[#This Row],[sales]]</f>
        <v>81731.690300000002</v>
      </c>
      <c r="N6170" s="4">
        <f>AND(Sales[[#This Row],[date]]&lt;=LY_YTDMax,Sales[[#This Row],[date]]&gt;=LY_YTDMin)*Sales[[#This Row],[sales]]</f>
        <v>0</v>
      </c>
      <c r="O6170" s="4">
        <f>AND(Sales[[#This Row],[date]]&gt;=YoY_Min,Sales[[#This Row],[date]]&lt;=TY_YTDMax)*(Sales[[#This Row],[sales]]/Sales[[#This Row],[sqft]])</f>
        <v>0.36849274256086567</v>
      </c>
      <c r="P6170" s="4">
        <f>SUMIF(Sales[RegionStoretype],Sales[[#This Row],[RegionStoretype]],Sales[YoY_SSF])/Sales[[#This Row],[Region_TypeCount]]</f>
        <v>68.518982968140051</v>
      </c>
    </row>
    <row r="6171" spans="1:16" x14ac:dyDescent="0.25">
      <c r="A6171" s="1">
        <v>43168</v>
      </c>
      <c r="B6171">
        <v>9</v>
      </c>
      <c r="C6171">
        <v>18</v>
      </c>
      <c r="D6171">
        <v>329649.1874</v>
      </c>
      <c r="E6171">
        <f>INDEX(Stores[region],MATCH(Sales[[#This Row],[store_no]],Stores[store_no],0))</f>
        <v>1</v>
      </c>
      <c r="F6171" t="str">
        <f>INDEX(Stores[storetype],MATCH(Sales[[#This Row],[store_no]],Stores[store_no],0))</f>
        <v>B</v>
      </c>
      <c r="G6171" t="str">
        <f>INDEX(Stores[location_city],MATCH(Sales[[#This Row],[store_no]],Stores[store_no],0))</f>
        <v>Columbus</v>
      </c>
      <c r="H6171" t="str">
        <f>INDEX(Stores[location_state],MATCH(Sales[[#This Row],[store_no]],Stores[store_no],0))</f>
        <v>Ohio</v>
      </c>
      <c r="I6171">
        <f>INDEX(Stores[sqft],MATCH(Sales[[#This Row],[store_no]],Stores[store_no],0))</f>
        <v>221800</v>
      </c>
      <c r="J6171" s="4" t="str">
        <f>INDEX(Departments[dept_name],MATCH(Sales[[#This Row],[dept_no]],Departments[dept_no],0))</f>
        <v>Sports</v>
      </c>
      <c r="K6171" s="4" t="str">
        <f>CONCATENATE(Sales[[#This Row],[region]],Sales[[#This Row],[storetype]])</f>
        <v>1B</v>
      </c>
      <c r="L6171" s="4">
        <f>INDEX(RegionStoreCount[Store Count],MATCH(Sales[[#This Row],[RegionStoretype]],RegionStoreCount[Region/Type],0))</f>
        <v>5</v>
      </c>
      <c r="M6171" s="4">
        <f>AND(Sales[[#This Row],[date]]&lt;=TY_YTDMax,Sales[[#This Row],[date]]&gt;=TY_YTDMin)*Sales[[#This Row],[sales]]</f>
        <v>329649.1874</v>
      </c>
      <c r="N6171" s="4">
        <f>AND(Sales[[#This Row],[date]]&lt;=LY_YTDMax,Sales[[#This Row],[date]]&gt;=LY_YTDMin)*Sales[[#This Row],[sales]]</f>
        <v>0</v>
      </c>
      <c r="O6171" s="4">
        <f>AND(Sales[[#This Row],[date]]&gt;=YoY_Min,Sales[[#This Row],[date]]&lt;=TY_YTDMax)*(Sales[[#This Row],[sales]]/Sales[[#This Row],[sqft]])</f>
        <v>1.4862452091974752</v>
      </c>
      <c r="P6171" s="4">
        <f>SUMIF(Sales[RegionStoretype],Sales[[#This Row],[RegionStoretype]],Sales[YoY_SSF])/Sales[[#This Row],[Region_TypeCount]]</f>
        <v>68.518982968140051</v>
      </c>
    </row>
    <row r="6172" spans="1:16" x14ac:dyDescent="0.25">
      <c r="A6172" s="1">
        <v>43168</v>
      </c>
      <c r="B6172">
        <v>11</v>
      </c>
      <c r="C6172">
        <v>1</v>
      </c>
      <c r="D6172">
        <v>6655.56</v>
      </c>
      <c r="E6172">
        <f>INDEX(Stores[region],MATCH(Sales[[#This Row],[store_no]],Stores[store_no],0))</f>
        <v>1</v>
      </c>
      <c r="F6172" t="str">
        <f>INDEX(Stores[storetype],MATCH(Sales[[#This Row],[store_no]],Stores[store_no],0))</f>
        <v>A</v>
      </c>
      <c r="G6172" t="str">
        <f>INDEX(Stores[location_city],MATCH(Sales[[#This Row],[store_no]],Stores[store_no],0))</f>
        <v>Cleveland</v>
      </c>
      <c r="H6172" t="str">
        <f>INDEX(Stores[location_state],MATCH(Sales[[#This Row],[store_no]],Stores[store_no],0))</f>
        <v>Ohio</v>
      </c>
      <c r="I6172">
        <f>INDEX(Stores[sqft],MATCH(Sales[[#This Row],[store_no]],Stores[store_no],0))</f>
        <v>192400</v>
      </c>
      <c r="J6172" s="4" t="str">
        <f>INDEX(Departments[dept_name],MATCH(Sales[[#This Row],[dept_no]],Departments[dept_no],0))</f>
        <v>Automotive</v>
      </c>
      <c r="K6172" s="4" t="str">
        <f>CONCATENATE(Sales[[#This Row],[region]],Sales[[#This Row],[storetype]])</f>
        <v>1A</v>
      </c>
      <c r="L6172" s="4">
        <f>INDEX(RegionStoreCount[Store Count],MATCH(Sales[[#This Row],[RegionStoretype]],RegionStoreCount[Region/Type],0))</f>
        <v>5</v>
      </c>
      <c r="M6172" s="4">
        <f>AND(Sales[[#This Row],[date]]&lt;=TY_YTDMax,Sales[[#This Row],[date]]&gt;=TY_YTDMin)*Sales[[#This Row],[sales]]</f>
        <v>6655.56</v>
      </c>
      <c r="N6172" s="4">
        <f>AND(Sales[[#This Row],[date]]&lt;=LY_YTDMax,Sales[[#This Row],[date]]&gt;=LY_YTDMin)*Sales[[#This Row],[sales]]</f>
        <v>0</v>
      </c>
      <c r="O6172" s="4">
        <f>AND(Sales[[#This Row],[date]]&gt;=YoY_Min,Sales[[#This Row],[date]]&lt;=TY_YTDMax)*(Sales[[#This Row],[sales]]/Sales[[#This Row],[sqft]])</f>
        <v>3.4592307692307693E-2</v>
      </c>
      <c r="P6172" s="4">
        <f>SUMIF(Sales[RegionStoretype],Sales[[#This Row],[RegionStoretype]],Sales[YoY_SSF])/Sales[[#This Row],[Region_TypeCount]]</f>
        <v>59.469551530910678</v>
      </c>
    </row>
    <row r="6173" spans="1:16" x14ac:dyDescent="0.25">
      <c r="A6173" s="1">
        <v>43168</v>
      </c>
      <c r="B6173">
        <v>11</v>
      </c>
      <c r="C6173">
        <v>2</v>
      </c>
      <c r="D6173">
        <v>26343.390999999996</v>
      </c>
      <c r="E6173">
        <f>INDEX(Stores[region],MATCH(Sales[[#This Row],[store_no]],Stores[store_no],0))</f>
        <v>1</v>
      </c>
      <c r="F6173" t="str">
        <f>INDEX(Stores[storetype],MATCH(Sales[[#This Row],[store_no]],Stores[store_no],0))</f>
        <v>A</v>
      </c>
      <c r="G6173" t="str">
        <f>INDEX(Stores[location_city],MATCH(Sales[[#This Row],[store_no]],Stores[store_no],0))</f>
        <v>Cleveland</v>
      </c>
      <c r="H6173" t="str">
        <f>INDEX(Stores[location_state],MATCH(Sales[[#This Row],[store_no]],Stores[store_no],0))</f>
        <v>Ohio</v>
      </c>
      <c r="I6173">
        <f>INDEX(Stores[sqft],MATCH(Sales[[#This Row],[store_no]],Stores[store_no],0))</f>
        <v>192400</v>
      </c>
      <c r="J6173" s="4" t="str">
        <f>INDEX(Departments[dept_name],MATCH(Sales[[#This Row],[dept_no]],Departments[dept_no],0))</f>
        <v>Baby</v>
      </c>
      <c r="K6173" s="4" t="str">
        <f>CONCATENATE(Sales[[#This Row],[region]],Sales[[#This Row],[storetype]])</f>
        <v>1A</v>
      </c>
      <c r="L6173" s="4">
        <f>INDEX(RegionStoreCount[Store Count],MATCH(Sales[[#This Row],[RegionStoretype]],RegionStoreCount[Region/Type],0))</f>
        <v>5</v>
      </c>
      <c r="M6173" s="4">
        <f>AND(Sales[[#This Row],[date]]&lt;=TY_YTDMax,Sales[[#This Row],[date]]&gt;=TY_YTDMin)*Sales[[#This Row],[sales]]</f>
        <v>26343.390999999996</v>
      </c>
      <c r="N6173" s="4">
        <f>AND(Sales[[#This Row],[date]]&lt;=LY_YTDMax,Sales[[#This Row],[date]]&gt;=LY_YTDMin)*Sales[[#This Row],[sales]]</f>
        <v>0</v>
      </c>
      <c r="O6173" s="4">
        <f>AND(Sales[[#This Row],[date]]&gt;=YoY_Min,Sales[[#This Row],[date]]&lt;=TY_YTDMax)*(Sales[[#This Row],[sales]]/Sales[[#This Row],[sqft]])</f>
        <v>0.13691991164241163</v>
      </c>
      <c r="P6173" s="4">
        <f>SUMIF(Sales[RegionStoretype],Sales[[#This Row],[RegionStoretype]],Sales[YoY_SSF])/Sales[[#This Row],[Region_TypeCount]]</f>
        <v>59.469551530910678</v>
      </c>
    </row>
    <row r="6174" spans="1:16" x14ac:dyDescent="0.25">
      <c r="A6174" s="1">
        <v>43168</v>
      </c>
      <c r="B6174">
        <v>12</v>
      </c>
      <c r="C6174">
        <v>5</v>
      </c>
      <c r="D6174">
        <v>114895.93150000001</v>
      </c>
      <c r="E6174">
        <f>INDEX(Stores[region],MATCH(Sales[[#This Row],[store_no]],Stores[store_no],0))</f>
        <v>2</v>
      </c>
      <c r="F6174" t="str">
        <f>INDEX(Stores[storetype],MATCH(Sales[[#This Row],[store_no]],Stores[store_no],0))</f>
        <v>B</v>
      </c>
      <c r="G6174" t="str">
        <f>INDEX(Stores[location_city],MATCH(Sales[[#This Row],[store_no]],Stores[store_no],0))</f>
        <v>Indianapolis</v>
      </c>
      <c r="H6174" t="str">
        <f>INDEX(Stores[location_state],MATCH(Sales[[#This Row],[store_no]],Stores[store_no],0))</f>
        <v>Indiana</v>
      </c>
      <c r="I6174">
        <f>INDEX(Stores[sqft],MATCH(Sales[[#This Row],[store_no]],Stores[store_no],0))</f>
        <v>120800</v>
      </c>
      <c r="J6174" s="4" t="str">
        <f>INDEX(Departments[dept_name],MATCH(Sales[[#This Row],[dept_no]],Departments[dept_no],0))</f>
        <v>Clothing</v>
      </c>
      <c r="K6174" s="4" t="str">
        <f>CONCATENATE(Sales[[#This Row],[region]],Sales[[#This Row],[storetype]])</f>
        <v>2B</v>
      </c>
      <c r="L6174" s="4">
        <f>INDEX(RegionStoreCount[Store Count],MATCH(Sales[[#This Row],[RegionStoretype]],RegionStoreCount[Region/Type],0))</f>
        <v>6</v>
      </c>
      <c r="M6174" s="4">
        <f>AND(Sales[[#This Row],[date]]&lt;=TY_YTDMax,Sales[[#This Row],[date]]&gt;=TY_YTDMin)*Sales[[#This Row],[sales]]</f>
        <v>114895.93150000001</v>
      </c>
      <c r="N6174" s="4">
        <f>AND(Sales[[#This Row],[date]]&lt;=LY_YTDMax,Sales[[#This Row],[date]]&gt;=LY_YTDMin)*Sales[[#This Row],[sales]]</f>
        <v>0</v>
      </c>
      <c r="O6174" s="4">
        <f>AND(Sales[[#This Row],[date]]&gt;=YoY_Min,Sales[[#This Row],[date]]&lt;=TY_YTDMax)*(Sales[[#This Row],[sales]]/Sales[[#This Row],[sqft]])</f>
        <v>0.95112526076158943</v>
      </c>
      <c r="P6174" s="4">
        <f>SUMIF(Sales[RegionStoretype],Sales[[#This Row],[RegionStoretype]],Sales[YoY_SSF])/Sales[[#This Row],[Region_TypeCount]]</f>
        <v>58.393757732919049</v>
      </c>
    </row>
    <row r="6175" spans="1:16" x14ac:dyDescent="0.25">
      <c r="A6175" s="1">
        <v>43168</v>
      </c>
      <c r="B6175">
        <v>13</v>
      </c>
      <c r="C6175">
        <v>13</v>
      </c>
      <c r="D6175">
        <v>57438.681700000001</v>
      </c>
      <c r="E6175">
        <f>INDEX(Stores[region],MATCH(Sales[[#This Row],[store_no]],Stores[store_no],0))</f>
        <v>3</v>
      </c>
      <c r="F6175" t="str">
        <f>INDEX(Stores[storetype],MATCH(Sales[[#This Row],[store_no]],Stores[store_no],0))</f>
        <v>A</v>
      </c>
      <c r="G6175" t="str">
        <f>INDEX(Stores[location_city],MATCH(Sales[[#This Row],[store_no]],Stores[store_no],0))</f>
        <v>Overland Park</v>
      </c>
      <c r="H6175" t="str">
        <f>INDEX(Stores[location_state],MATCH(Sales[[#This Row],[store_no]],Stores[store_no],0))</f>
        <v>Kansas</v>
      </c>
      <c r="I6175">
        <f>INDEX(Stores[sqft],MATCH(Sales[[#This Row],[store_no]],Stores[store_no],0))</f>
        <v>201000</v>
      </c>
      <c r="J6175" s="4" t="str">
        <f>INDEX(Departments[dept_name],MATCH(Sales[[#This Row],[dept_no]],Departments[dept_no],0))</f>
        <v>Kids</v>
      </c>
      <c r="K6175" s="4" t="str">
        <f>CONCATENATE(Sales[[#This Row],[region]],Sales[[#This Row],[storetype]])</f>
        <v>3A</v>
      </c>
      <c r="L6175" s="4">
        <f>INDEX(RegionStoreCount[Store Count],MATCH(Sales[[#This Row],[RegionStoretype]],RegionStoreCount[Region/Type],0))</f>
        <v>9</v>
      </c>
      <c r="M6175" s="4">
        <f>AND(Sales[[#This Row],[date]]&lt;=TY_YTDMax,Sales[[#This Row],[date]]&gt;=TY_YTDMin)*Sales[[#This Row],[sales]]</f>
        <v>57438.681700000001</v>
      </c>
      <c r="N6175" s="4">
        <f>AND(Sales[[#This Row],[date]]&lt;=LY_YTDMax,Sales[[#This Row],[date]]&gt;=LY_YTDMin)*Sales[[#This Row],[sales]]</f>
        <v>0</v>
      </c>
      <c r="O6175" s="4">
        <f>AND(Sales[[#This Row],[date]]&gt;=YoY_Min,Sales[[#This Row],[date]]&lt;=TY_YTDMax)*(Sales[[#This Row],[sales]]/Sales[[#This Row],[sqft]])</f>
        <v>0.2857645855721393</v>
      </c>
      <c r="P6175" s="4">
        <f>SUMIF(Sales[RegionStoretype],Sales[[#This Row],[RegionStoretype]],Sales[YoY_SSF])/Sales[[#This Row],[Region_TypeCount]]</f>
        <v>53.603836561720975</v>
      </c>
    </row>
    <row r="6176" spans="1:16" x14ac:dyDescent="0.25">
      <c r="A6176" s="1">
        <v>43168</v>
      </c>
      <c r="B6176">
        <v>14</v>
      </c>
      <c r="C6176">
        <v>2</v>
      </c>
      <c r="D6176">
        <v>24007.212100000004</v>
      </c>
      <c r="E6176">
        <f>INDEX(Stores[region],MATCH(Sales[[#This Row],[store_no]],Stores[store_no],0))</f>
        <v>3</v>
      </c>
      <c r="F6176" t="str">
        <f>INDEX(Stores[storetype],MATCH(Sales[[#This Row],[store_no]],Stores[store_no],0))</f>
        <v>A</v>
      </c>
      <c r="G6176" t="str">
        <f>INDEX(Stores[location_city],MATCH(Sales[[#This Row],[store_no]],Stores[store_no],0))</f>
        <v>Bismarck</v>
      </c>
      <c r="H6176" t="str">
        <f>INDEX(Stores[location_state],MATCH(Sales[[#This Row],[store_no]],Stores[store_no],0))</f>
        <v>North Dakota</v>
      </c>
      <c r="I6176">
        <f>INDEX(Stores[sqft],MATCH(Sales[[#This Row],[store_no]],Stores[store_no],0))</f>
        <v>96400</v>
      </c>
      <c r="J6176" s="4" t="str">
        <f>INDEX(Departments[dept_name],MATCH(Sales[[#This Row],[dept_no]],Departments[dept_no],0))</f>
        <v>Baby</v>
      </c>
      <c r="K6176" s="4" t="str">
        <f>CONCATENATE(Sales[[#This Row],[region]],Sales[[#This Row],[storetype]])</f>
        <v>3A</v>
      </c>
      <c r="L6176" s="4">
        <f>INDEX(RegionStoreCount[Store Count],MATCH(Sales[[#This Row],[RegionStoretype]],RegionStoreCount[Region/Type],0))</f>
        <v>9</v>
      </c>
      <c r="M6176" s="4">
        <f>AND(Sales[[#This Row],[date]]&lt;=TY_YTDMax,Sales[[#This Row],[date]]&gt;=TY_YTDMin)*Sales[[#This Row],[sales]]</f>
        <v>24007.212100000004</v>
      </c>
      <c r="N6176" s="4">
        <f>AND(Sales[[#This Row],[date]]&lt;=LY_YTDMax,Sales[[#This Row],[date]]&gt;=LY_YTDMin)*Sales[[#This Row],[sales]]</f>
        <v>0</v>
      </c>
      <c r="O6176" s="4">
        <f>AND(Sales[[#This Row],[date]]&gt;=YoY_Min,Sales[[#This Row],[date]]&lt;=TY_YTDMax)*(Sales[[#This Row],[sales]]/Sales[[#This Row],[sqft]])</f>
        <v>0.24903746991701251</v>
      </c>
      <c r="P6176" s="4">
        <f>SUMIF(Sales[RegionStoretype],Sales[[#This Row],[RegionStoretype]],Sales[YoY_SSF])/Sales[[#This Row],[Region_TypeCount]]</f>
        <v>53.603836561720975</v>
      </c>
    </row>
    <row r="6177" spans="1:16" x14ac:dyDescent="0.25">
      <c r="A6177" s="1">
        <v>43168</v>
      </c>
      <c r="B6177">
        <v>14</v>
      </c>
      <c r="C6177">
        <v>14</v>
      </c>
      <c r="D6177">
        <v>9246.5300000000007</v>
      </c>
      <c r="E6177">
        <f>INDEX(Stores[region],MATCH(Sales[[#This Row],[store_no]],Stores[store_no],0))</f>
        <v>3</v>
      </c>
      <c r="F6177" t="str">
        <f>INDEX(Stores[storetype],MATCH(Sales[[#This Row],[store_no]],Stores[store_no],0))</f>
        <v>A</v>
      </c>
      <c r="G6177" t="str">
        <f>INDEX(Stores[location_city],MATCH(Sales[[#This Row],[store_no]],Stores[store_no],0))</f>
        <v>Bismarck</v>
      </c>
      <c r="H6177" t="str">
        <f>INDEX(Stores[location_state],MATCH(Sales[[#This Row],[store_no]],Stores[store_no],0))</f>
        <v>North Dakota</v>
      </c>
      <c r="I6177">
        <f>INDEX(Stores[sqft],MATCH(Sales[[#This Row],[store_no]],Stores[store_no],0))</f>
        <v>96400</v>
      </c>
      <c r="J6177" s="4" t="str">
        <f>INDEX(Departments[dept_name],MATCH(Sales[[#This Row],[dept_no]],Departments[dept_no],0))</f>
        <v>Movies</v>
      </c>
      <c r="K6177" s="4" t="str">
        <f>CONCATENATE(Sales[[#This Row],[region]],Sales[[#This Row],[storetype]])</f>
        <v>3A</v>
      </c>
      <c r="L6177" s="4">
        <f>INDEX(RegionStoreCount[Store Count],MATCH(Sales[[#This Row],[RegionStoretype]],RegionStoreCount[Region/Type],0))</f>
        <v>9</v>
      </c>
      <c r="M6177" s="4">
        <f>AND(Sales[[#This Row],[date]]&lt;=TY_YTDMax,Sales[[#This Row],[date]]&gt;=TY_YTDMin)*Sales[[#This Row],[sales]]</f>
        <v>9246.5300000000007</v>
      </c>
      <c r="N6177" s="4">
        <f>AND(Sales[[#This Row],[date]]&lt;=LY_YTDMax,Sales[[#This Row],[date]]&gt;=LY_YTDMin)*Sales[[#This Row],[sales]]</f>
        <v>0</v>
      </c>
      <c r="O6177" s="4">
        <f>AND(Sales[[#This Row],[date]]&gt;=YoY_Min,Sales[[#This Row],[date]]&lt;=TY_YTDMax)*(Sales[[#This Row],[sales]]/Sales[[#This Row],[sqft]])</f>
        <v>9.5918360995850632E-2</v>
      </c>
      <c r="P6177" s="4">
        <f>SUMIF(Sales[RegionStoretype],Sales[[#This Row],[RegionStoretype]],Sales[YoY_SSF])/Sales[[#This Row],[Region_TypeCount]]</f>
        <v>53.603836561720975</v>
      </c>
    </row>
    <row r="6178" spans="1:16" x14ac:dyDescent="0.25">
      <c r="A6178" s="1">
        <v>43168</v>
      </c>
      <c r="B6178">
        <v>14</v>
      </c>
      <c r="C6178">
        <v>18</v>
      </c>
      <c r="D6178">
        <v>1264.5424</v>
      </c>
      <c r="E6178">
        <f>INDEX(Stores[region],MATCH(Sales[[#This Row],[store_no]],Stores[store_no],0))</f>
        <v>3</v>
      </c>
      <c r="F6178" t="str">
        <f>INDEX(Stores[storetype],MATCH(Sales[[#This Row],[store_no]],Stores[store_no],0))</f>
        <v>A</v>
      </c>
      <c r="G6178" t="str">
        <f>INDEX(Stores[location_city],MATCH(Sales[[#This Row],[store_no]],Stores[store_no],0))</f>
        <v>Bismarck</v>
      </c>
      <c r="H6178" t="str">
        <f>INDEX(Stores[location_state],MATCH(Sales[[#This Row],[store_no]],Stores[store_no],0))</f>
        <v>North Dakota</v>
      </c>
      <c r="I6178">
        <f>INDEX(Stores[sqft],MATCH(Sales[[#This Row],[store_no]],Stores[store_no],0))</f>
        <v>96400</v>
      </c>
      <c r="J6178" s="4" t="str">
        <f>INDEX(Departments[dept_name],MATCH(Sales[[#This Row],[dept_no]],Departments[dept_no],0))</f>
        <v>Sports</v>
      </c>
      <c r="K6178" s="4" t="str">
        <f>CONCATENATE(Sales[[#This Row],[region]],Sales[[#This Row],[storetype]])</f>
        <v>3A</v>
      </c>
      <c r="L6178" s="4">
        <f>INDEX(RegionStoreCount[Store Count],MATCH(Sales[[#This Row],[RegionStoretype]],RegionStoreCount[Region/Type],0))</f>
        <v>9</v>
      </c>
      <c r="M6178" s="4">
        <f>AND(Sales[[#This Row],[date]]&lt;=TY_YTDMax,Sales[[#This Row],[date]]&gt;=TY_YTDMin)*Sales[[#This Row],[sales]]</f>
        <v>1264.5424</v>
      </c>
      <c r="N6178" s="4">
        <f>AND(Sales[[#This Row],[date]]&lt;=LY_YTDMax,Sales[[#This Row],[date]]&gt;=LY_YTDMin)*Sales[[#This Row],[sales]]</f>
        <v>0</v>
      </c>
      <c r="O6178" s="4">
        <f>AND(Sales[[#This Row],[date]]&gt;=YoY_Min,Sales[[#This Row],[date]]&lt;=TY_YTDMax)*(Sales[[#This Row],[sales]]/Sales[[#This Row],[sqft]])</f>
        <v>1.3117659751037345E-2</v>
      </c>
      <c r="P6178" s="4">
        <f>SUMIF(Sales[RegionStoretype],Sales[[#This Row],[RegionStoretype]],Sales[YoY_SSF])/Sales[[#This Row],[Region_TypeCount]]</f>
        <v>53.603836561720975</v>
      </c>
    </row>
    <row r="6179" spans="1:16" x14ac:dyDescent="0.25">
      <c r="A6179" s="1">
        <v>43168</v>
      </c>
      <c r="B6179">
        <v>15</v>
      </c>
      <c r="C6179">
        <v>1</v>
      </c>
      <c r="D6179">
        <v>19299.748199999998</v>
      </c>
      <c r="E6179">
        <f>INDEX(Stores[region],MATCH(Sales[[#This Row],[store_no]],Stores[store_no],0))</f>
        <v>2</v>
      </c>
      <c r="F6179" t="str">
        <f>INDEX(Stores[storetype],MATCH(Sales[[#This Row],[store_no]],Stores[store_no],0))</f>
        <v>B</v>
      </c>
      <c r="G6179" t="str">
        <f>INDEX(Stores[location_city],MATCH(Sales[[#This Row],[store_no]],Stores[store_no],0))</f>
        <v>Rochester</v>
      </c>
      <c r="H6179" t="str">
        <f>INDEX(Stores[location_state],MATCH(Sales[[#This Row],[store_no]],Stores[store_no],0))</f>
        <v>Minnesota</v>
      </c>
      <c r="I6179">
        <f>INDEX(Stores[sqft],MATCH(Sales[[#This Row],[store_no]],Stores[store_no],0))</f>
        <v>128100</v>
      </c>
      <c r="J6179" s="4" t="str">
        <f>INDEX(Departments[dept_name],MATCH(Sales[[#This Row],[dept_no]],Departments[dept_no],0))</f>
        <v>Automotive</v>
      </c>
      <c r="K6179" s="4" t="str">
        <f>CONCATENATE(Sales[[#This Row],[region]],Sales[[#This Row],[storetype]])</f>
        <v>2B</v>
      </c>
      <c r="L6179" s="4">
        <f>INDEX(RegionStoreCount[Store Count],MATCH(Sales[[#This Row],[RegionStoretype]],RegionStoreCount[Region/Type],0))</f>
        <v>6</v>
      </c>
      <c r="M6179" s="4">
        <f>AND(Sales[[#This Row],[date]]&lt;=TY_YTDMax,Sales[[#This Row],[date]]&gt;=TY_YTDMin)*Sales[[#This Row],[sales]]</f>
        <v>19299.748199999998</v>
      </c>
      <c r="N6179" s="4">
        <f>AND(Sales[[#This Row],[date]]&lt;=LY_YTDMax,Sales[[#This Row],[date]]&gt;=LY_YTDMin)*Sales[[#This Row],[sales]]</f>
        <v>0</v>
      </c>
      <c r="O6179" s="4">
        <f>AND(Sales[[#This Row],[date]]&gt;=YoY_Min,Sales[[#This Row],[date]]&lt;=TY_YTDMax)*(Sales[[#This Row],[sales]]/Sales[[#This Row],[sqft]])</f>
        <v>0.15066157845433253</v>
      </c>
      <c r="P6179" s="4">
        <f>SUMIF(Sales[RegionStoretype],Sales[[#This Row],[RegionStoretype]],Sales[YoY_SSF])/Sales[[#This Row],[Region_TypeCount]]</f>
        <v>58.393757732919049</v>
      </c>
    </row>
    <row r="6180" spans="1:16" x14ac:dyDescent="0.25">
      <c r="A6180" s="1">
        <v>43168</v>
      </c>
      <c r="B6180">
        <v>15</v>
      </c>
      <c r="C6180">
        <v>8</v>
      </c>
      <c r="D6180">
        <v>17050.260700000003</v>
      </c>
      <c r="E6180">
        <f>INDEX(Stores[region],MATCH(Sales[[#This Row],[store_no]],Stores[store_no],0))</f>
        <v>2</v>
      </c>
      <c r="F6180" t="str">
        <f>INDEX(Stores[storetype],MATCH(Sales[[#This Row],[store_no]],Stores[store_no],0))</f>
        <v>B</v>
      </c>
      <c r="G6180" t="str">
        <f>INDEX(Stores[location_city],MATCH(Sales[[#This Row],[store_no]],Stores[store_no],0))</f>
        <v>Rochester</v>
      </c>
      <c r="H6180" t="str">
        <f>INDEX(Stores[location_state],MATCH(Sales[[#This Row],[store_no]],Stores[store_no],0))</f>
        <v>Minnesota</v>
      </c>
      <c r="I6180">
        <f>INDEX(Stores[sqft],MATCH(Sales[[#This Row],[store_no]],Stores[store_no],0))</f>
        <v>128100</v>
      </c>
      <c r="J6180" s="4" t="str">
        <f>INDEX(Departments[dept_name],MATCH(Sales[[#This Row],[dept_no]],Departments[dept_no],0))</f>
        <v>Games</v>
      </c>
      <c r="K6180" s="4" t="str">
        <f>CONCATENATE(Sales[[#This Row],[region]],Sales[[#This Row],[storetype]])</f>
        <v>2B</v>
      </c>
      <c r="L6180" s="4">
        <f>INDEX(RegionStoreCount[Store Count],MATCH(Sales[[#This Row],[RegionStoretype]],RegionStoreCount[Region/Type],0))</f>
        <v>6</v>
      </c>
      <c r="M6180" s="4">
        <f>AND(Sales[[#This Row],[date]]&lt;=TY_YTDMax,Sales[[#This Row],[date]]&gt;=TY_YTDMin)*Sales[[#This Row],[sales]]</f>
        <v>17050.260700000003</v>
      </c>
      <c r="N6180" s="4">
        <f>AND(Sales[[#This Row],[date]]&lt;=LY_YTDMax,Sales[[#This Row],[date]]&gt;=LY_YTDMin)*Sales[[#This Row],[sales]]</f>
        <v>0</v>
      </c>
      <c r="O6180" s="4">
        <f>AND(Sales[[#This Row],[date]]&gt;=YoY_Min,Sales[[#This Row],[date]]&lt;=TY_YTDMax)*(Sales[[#This Row],[sales]]/Sales[[#This Row],[sqft]])</f>
        <v>0.13310117642466826</v>
      </c>
      <c r="P6180" s="4">
        <f>SUMIF(Sales[RegionStoretype],Sales[[#This Row],[RegionStoretype]],Sales[YoY_SSF])/Sales[[#This Row],[Region_TypeCount]]</f>
        <v>58.393757732919049</v>
      </c>
    </row>
    <row r="6181" spans="1:16" x14ac:dyDescent="0.25">
      <c r="A6181" s="1">
        <v>43168</v>
      </c>
      <c r="B6181">
        <v>15</v>
      </c>
      <c r="C6181">
        <v>12</v>
      </c>
      <c r="D6181">
        <v>65314.964999999997</v>
      </c>
      <c r="E6181">
        <f>INDEX(Stores[region],MATCH(Sales[[#This Row],[store_no]],Stores[store_no],0))</f>
        <v>2</v>
      </c>
      <c r="F6181" t="str">
        <f>INDEX(Stores[storetype],MATCH(Sales[[#This Row],[store_no]],Stores[store_no],0))</f>
        <v>B</v>
      </c>
      <c r="G6181" t="str">
        <f>INDEX(Stores[location_city],MATCH(Sales[[#This Row],[store_no]],Stores[store_no],0))</f>
        <v>Rochester</v>
      </c>
      <c r="H6181" t="str">
        <f>INDEX(Stores[location_state],MATCH(Sales[[#This Row],[store_no]],Stores[store_no],0))</f>
        <v>Minnesota</v>
      </c>
      <c r="I6181">
        <f>INDEX(Stores[sqft],MATCH(Sales[[#This Row],[store_no]],Stores[store_no],0))</f>
        <v>128100</v>
      </c>
      <c r="J6181" s="4" t="str">
        <f>INDEX(Departments[dept_name],MATCH(Sales[[#This Row],[dept_no]],Departments[dept_no],0))</f>
        <v>Jewelery</v>
      </c>
      <c r="K6181" s="4" t="str">
        <f>CONCATENATE(Sales[[#This Row],[region]],Sales[[#This Row],[storetype]])</f>
        <v>2B</v>
      </c>
      <c r="L6181" s="4">
        <f>INDEX(RegionStoreCount[Store Count],MATCH(Sales[[#This Row],[RegionStoretype]],RegionStoreCount[Region/Type],0))</f>
        <v>6</v>
      </c>
      <c r="M6181" s="4">
        <f>AND(Sales[[#This Row],[date]]&lt;=TY_YTDMax,Sales[[#This Row],[date]]&gt;=TY_YTDMin)*Sales[[#This Row],[sales]]</f>
        <v>65314.964999999997</v>
      </c>
      <c r="N6181" s="4">
        <f>AND(Sales[[#This Row],[date]]&lt;=LY_YTDMax,Sales[[#This Row],[date]]&gt;=LY_YTDMin)*Sales[[#This Row],[sales]]</f>
        <v>0</v>
      </c>
      <c r="O6181" s="4">
        <f>AND(Sales[[#This Row],[date]]&gt;=YoY_Min,Sales[[#This Row],[date]]&lt;=TY_YTDMax)*(Sales[[#This Row],[sales]]/Sales[[#This Row],[sqft]])</f>
        <v>0.50987482435597187</v>
      </c>
      <c r="P6181" s="4">
        <f>SUMIF(Sales[RegionStoretype],Sales[[#This Row],[RegionStoretype]],Sales[YoY_SSF])/Sales[[#This Row],[Region_TypeCount]]</f>
        <v>58.393757732919049</v>
      </c>
    </row>
    <row r="6182" spans="1:16" x14ac:dyDescent="0.25">
      <c r="A6182" s="1">
        <v>43168</v>
      </c>
      <c r="B6182">
        <v>16</v>
      </c>
      <c r="C6182">
        <v>1</v>
      </c>
      <c r="D6182">
        <v>22151.437400000003</v>
      </c>
      <c r="E6182">
        <f>INDEX(Stores[region],MATCH(Sales[[#This Row],[store_no]],Stores[store_no],0))</f>
        <v>2</v>
      </c>
      <c r="F6182" t="str">
        <f>INDEX(Stores[storetype],MATCH(Sales[[#This Row],[store_no]],Stores[store_no],0))</f>
        <v>B</v>
      </c>
      <c r="G6182" t="str">
        <f>INDEX(Stores[location_city],MATCH(Sales[[#This Row],[store_no]],Stores[store_no],0))</f>
        <v>Saint Paul</v>
      </c>
      <c r="H6182" t="str">
        <f>INDEX(Stores[location_state],MATCH(Sales[[#This Row],[store_no]],Stores[store_no],0))</f>
        <v>Minnesota</v>
      </c>
      <c r="I6182">
        <f>INDEX(Stores[sqft],MATCH(Sales[[#This Row],[store_no]],Stores[store_no],0))</f>
        <v>180400</v>
      </c>
      <c r="J6182" s="4" t="str">
        <f>INDEX(Departments[dept_name],MATCH(Sales[[#This Row],[dept_no]],Departments[dept_no],0))</f>
        <v>Automotive</v>
      </c>
      <c r="K6182" s="4" t="str">
        <f>CONCATENATE(Sales[[#This Row],[region]],Sales[[#This Row],[storetype]])</f>
        <v>2B</v>
      </c>
      <c r="L6182" s="4">
        <f>INDEX(RegionStoreCount[Store Count],MATCH(Sales[[#This Row],[RegionStoretype]],RegionStoreCount[Region/Type],0))</f>
        <v>6</v>
      </c>
      <c r="M6182" s="4">
        <f>AND(Sales[[#This Row],[date]]&lt;=TY_YTDMax,Sales[[#This Row],[date]]&gt;=TY_YTDMin)*Sales[[#This Row],[sales]]</f>
        <v>22151.437400000003</v>
      </c>
      <c r="N6182" s="4">
        <f>AND(Sales[[#This Row],[date]]&lt;=LY_YTDMax,Sales[[#This Row],[date]]&gt;=LY_YTDMin)*Sales[[#This Row],[sales]]</f>
        <v>0</v>
      </c>
      <c r="O6182" s="4">
        <f>AND(Sales[[#This Row],[date]]&gt;=YoY_Min,Sales[[#This Row],[date]]&lt;=TY_YTDMax)*(Sales[[#This Row],[sales]]/Sales[[#This Row],[sqft]])</f>
        <v>0.12279067294900223</v>
      </c>
      <c r="P6182" s="4">
        <f>SUMIF(Sales[RegionStoretype],Sales[[#This Row],[RegionStoretype]],Sales[YoY_SSF])/Sales[[#This Row],[Region_TypeCount]]</f>
        <v>58.393757732919049</v>
      </c>
    </row>
    <row r="6183" spans="1:16" x14ac:dyDescent="0.25">
      <c r="A6183" s="1">
        <v>43168</v>
      </c>
      <c r="B6183">
        <v>16</v>
      </c>
      <c r="C6183">
        <v>8</v>
      </c>
      <c r="D6183">
        <v>17882.264999999999</v>
      </c>
      <c r="E6183">
        <f>INDEX(Stores[region],MATCH(Sales[[#This Row],[store_no]],Stores[store_no],0))</f>
        <v>2</v>
      </c>
      <c r="F6183" t="str">
        <f>INDEX(Stores[storetype],MATCH(Sales[[#This Row],[store_no]],Stores[store_no],0))</f>
        <v>B</v>
      </c>
      <c r="G6183" t="str">
        <f>INDEX(Stores[location_city],MATCH(Sales[[#This Row],[store_no]],Stores[store_no],0))</f>
        <v>Saint Paul</v>
      </c>
      <c r="H6183" t="str">
        <f>INDEX(Stores[location_state],MATCH(Sales[[#This Row],[store_no]],Stores[store_no],0))</f>
        <v>Minnesota</v>
      </c>
      <c r="I6183">
        <f>INDEX(Stores[sqft],MATCH(Sales[[#This Row],[store_no]],Stores[store_no],0))</f>
        <v>180400</v>
      </c>
      <c r="J6183" s="4" t="str">
        <f>INDEX(Departments[dept_name],MATCH(Sales[[#This Row],[dept_no]],Departments[dept_no],0))</f>
        <v>Games</v>
      </c>
      <c r="K6183" s="4" t="str">
        <f>CONCATENATE(Sales[[#This Row],[region]],Sales[[#This Row],[storetype]])</f>
        <v>2B</v>
      </c>
      <c r="L6183" s="4">
        <f>INDEX(RegionStoreCount[Store Count],MATCH(Sales[[#This Row],[RegionStoretype]],RegionStoreCount[Region/Type],0))</f>
        <v>6</v>
      </c>
      <c r="M6183" s="4">
        <f>AND(Sales[[#This Row],[date]]&lt;=TY_YTDMax,Sales[[#This Row],[date]]&gt;=TY_YTDMin)*Sales[[#This Row],[sales]]</f>
        <v>17882.264999999999</v>
      </c>
      <c r="N6183" s="4">
        <f>AND(Sales[[#This Row],[date]]&lt;=LY_YTDMax,Sales[[#This Row],[date]]&gt;=LY_YTDMin)*Sales[[#This Row],[sales]]</f>
        <v>0</v>
      </c>
      <c r="O6183" s="4">
        <f>AND(Sales[[#This Row],[date]]&gt;=YoY_Min,Sales[[#This Row],[date]]&lt;=TY_YTDMax)*(Sales[[#This Row],[sales]]/Sales[[#This Row],[sqft]])</f>
        <v>9.9125637472283812E-2</v>
      </c>
      <c r="P6183" s="4">
        <f>SUMIF(Sales[RegionStoretype],Sales[[#This Row],[RegionStoretype]],Sales[YoY_SSF])/Sales[[#This Row],[Region_TypeCount]]</f>
        <v>58.393757732919049</v>
      </c>
    </row>
    <row r="6184" spans="1:16" x14ac:dyDescent="0.25">
      <c r="A6184" s="1">
        <v>43168</v>
      </c>
      <c r="B6184">
        <v>17</v>
      </c>
      <c r="C6184">
        <v>3</v>
      </c>
      <c r="D6184">
        <v>226782.10060000001</v>
      </c>
      <c r="E6184">
        <f>INDEX(Stores[region],MATCH(Sales[[#This Row],[store_no]],Stores[store_no],0))</f>
        <v>3</v>
      </c>
      <c r="F6184" t="str">
        <f>INDEX(Stores[storetype],MATCH(Sales[[#This Row],[store_no]],Stores[store_no],0))</f>
        <v>B</v>
      </c>
      <c r="G6184" t="str">
        <f>INDEX(Stores[location_city],MATCH(Sales[[#This Row],[store_no]],Stores[store_no],0))</f>
        <v>Fargo</v>
      </c>
      <c r="H6184" t="str">
        <f>INDEX(Stores[location_state],MATCH(Sales[[#This Row],[store_no]],Stores[store_no],0))</f>
        <v>North Dakota</v>
      </c>
      <c r="I6184">
        <f>INDEX(Stores[sqft],MATCH(Sales[[#This Row],[store_no]],Stores[store_no],0))</f>
        <v>211600</v>
      </c>
      <c r="J6184" s="4" t="str">
        <f>INDEX(Departments[dept_name],MATCH(Sales[[#This Row],[dept_no]],Departments[dept_no],0))</f>
        <v>Beauty</v>
      </c>
      <c r="K6184" s="4" t="str">
        <f>CONCATENATE(Sales[[#This Row],[region]],Sales[[#This Row],[storetype]])</f>
        <v>3B</v>
      </c>
      <c r="L6184" s="4">
        <f>INDEX(RegionStoreCount[Store Count],MATCH(Sales[[#This Row],[RegionStoretype]],RegionStoreCount[Region/Type],0))</f>
        <v>4</v>
      </c>
      <c r="M6184" s="4">
        <f>AND(Sales[[#This Row],[date]]&lt;=TY_YTDMax,Sales[[#This Row],[date]]&gt;=TY_YTDMin)*Sales[[#This Row],[sales]]</f>
        <v>226782.10060000001</v>
      </c>
      <c r="N6184" s="4">
        <f>AND(Sales[[#This Row],[date]]&lt;=LY_YTDMax,Sales[[#This Row],[date]]&gt;=LY_YTDMin)*Sales[[#This Row],[sales]]</f>
        <v>0</v>
      </c>
      <c r="O6184" s="4">
        <f>AND(Sales[[#This Row],[date]]&gt;=YoY_Min,Sales[[#This Row],[date]]&lt;=TY_YTDMax)*(Sales[[#This Row],[sales]]/Sales[[#This Row],[sqft]])</f>
        <v>1.0717490576559547</v>
      </c>
      <c r="P6184" s="4">
        <f>SUMIF(Sales[RegionStoretype],Sales[[#This Row],[RegionStoretype]],Sales[YoY_SSF])/Sales[[#This Row],[Region_TypeCount]]</f>
        <v>58.312187288105562</v>
      </c>
    </row>
    <row r="6185" spans="1:16" x14ac:dyDescent="0.25">
      <c r="A6185" s="1">
        <v>43168</v>
      </c>
      <c r="B6185">
        <v>17</v>
      </c>
      <c r="C6185">
        <v>6</v>
      </c>
      <c r="D6185">
        <v>36484.2448</v>
      </c>
      <c r="E6185">
        <f>INDEX(Stores[region],MATCH(Sales[[#This Row],[store_no]],Stores[store_no],0))</f>
        <v>3</v>
      </c>
      <c r="F6185" t="str">
        <f>INDEX(Stores[storetype],MATCH(Sales[[#This Row],[store_no]],Stores[store_no],0))</f>
        <v>B</v>
      </c>
      <c r="G6185" t="str">
        <f>INDEX(Stores[location_city],MATCH(Sales[[#This Row],[store_no]],Stores[store_no],0))</f>
        <v>Fargo</v>
      </c>
      <c r="H6185" t="str">
        <f>INDEX(Stores[location_state],MATCH(Sales[[#This Row],[store_no]],Stores[store_no],0))</f>
        <v>North Dakota</v>
      </c>
      <c r="I6185">
        <f>INDEX(Stores[sqft],MATCH(Sales[[#This Row],[store_no]],Stores[store_no],0))</f>
        <v>211600</v>
      </c>
      <c r="J6185" s="4" t="str">
        <f>INDEX(Departments[dept_name],MATCH(Sales[[#This Row],[dept_no]],Departments[dept_no],0))</f>
        <v>Computers</v>
      </c>
      <c r="K6185" s="4" t="str">
        <f>CONCATENATE(Sales[[#This Row],[region]],Sales[[#This Row],[storetype]])</f>
        <v>3B</v>
      </c>
      <c r="L6185" s="4">
        <f>INDEX(RegionStoreCount[Store Count],MATCH(Sales[[#This Row],[RegionStoretype]],RegionStoreCount[Region/Type],0))</f>
        <v>4</v>
      </c>
      <c r="M6185" s="4">
        <f>AND(Sales[[#This Row],[date]]&lt;=TY_YTDMax,Sales[[#This Row],[date]]&gt;=TY_YTDMin)*Sales[[#This Row],[sales]]</f>
        <v>36484.2448</v>
      </c>
      <c r="N6185" s="4">
        <f>AND(Sales[[#This Row],[date]]&lt;=LY_YTDMax,Sales[[#This Row],[date]]&gt;=LY_YTDMin)*Sales[[#This Row],[sales]]</f>
        <v>0</v>
      </c>
      <c r="O6185" s="4">
        <f>AND(Sales[[#This Row],[date]]&gt;=YoY_Min,Sales[[#This Row],[date]]&lt;=TY_YTDMax)*(Sales[[#This Row],[sales]]/Sales[[#This Row],[sqft]])</f>
        <v>0.17242081663516068</v>
      </c>
      <c r="P6185" s="4">
        <f>SUMIF(Sales[RegionStoretype],Sales[[#This Row],[RegionStoretype]],Sales[YoY_SSF])/Sales[[#This Row],[Region_TypeCount]]</f>
        <v>58.312187288105562</v>
      </c>
    </row>
    <row r="6186" spans="1:16" x14ac:dyDescent="0.25">
      <c r="A6186" s="1">
        <v>43168</v>
      </c>
      <c r="B6186">
        <v>17</v>
      </c>
      <c r="C6186">
        <v>7</v>
      </c>
      <c r="D6186">
        <v>152665.5189</v>
      </c>
      <c r="E6186">
        <f>INDEX(Stores[region],MATCH(Sales[[#This Row],[store_no]],Stores[store_no],0))</f>
        <v>3</v>
      </c>
      <c r="F6186" t="str">
        <f>INDEX(Stores[storetype],MATCH(Sales[[#This Row],[store_no]],Stores[store_no],0))</f>
        <v>B</v>
      </c>
      <c r="G6186" t="str">
        <f>INDEX(Stores[location_city],MATCH(Sales[[#This Row],[store_no]],Stores[store_no],0))</f>
        <v>Fargo</v>
      </c>
      <c r="H6186" t="str">
        <f>INDEX(Stores[location_state],MATCH(Sales[[#This Row],[store_no]],Stores[store_no],0))</f>
        <v>North Dakota</v>
      </c>
      <c r="I6186">
        <f>INDEX(Stores[sqft],MATCH(Sales[[#This Row],[store_no]],Stores[store_no],0))</f>
        <v>211600</v>
      </c>
      <c r="J6186" s="4" t="str">
        <f>INDEX(Departments[dept_name],MATCH(Sales[[#This Row],[dept_no]],Departments[dept_no],0))</f>
        <v>Electronics</v>
      </c>
      <c r="K6186" s="4" t="str">
        <f>CONCATENATE(Sales[[#This Row],[region]],Sales[[#This Row],[storetype]])</f>
        <v>3B</v>
      </c>
      <c r="L6186" s="4">
        <f>INDEX(RegionStoreCount[Store Count],MATCH(Sales[[#This Row],[RegionStoretype]],RegionStoreCount[Region/Type],0))</f>
        <v>4</v>
      </c>
      <c r="M6186" s="4">
        <f>AND(Sales[[#This Row],[date]]&lt;=TY_YTDMax,Sales[[#This Row],[date]]&gt;=TY_YTDMin)*Sales[[#This Row],[sales]]</f>
        <v>152665.5189</v>
      </c>
      <c r="N6186" s="4">
        <f>AND(Sales[[#This Row],[date]]&lt;=LY_YTDMax,Sales[[#This Row],[date]]&gt;=LY_YTDMin)*Sales[[#This Row],[sales]]</f>
        <v>0</v>
      </c>
      <c r="O6186" s="4">
        <f>AND(Sales[[#This Row],[date]]&gt;=YoY_Min,Sales[[#This Row],[date]]&lt;=TY_YTDMax)*(Sales[[#This Row],[sales]]/Sales[[#This Row],[sqft]])</f>
        <v>0.72148165831758027</v>
      </c>
      <c r="P6186" s="4">
        <f>SUMIF(Sales[RegionStoretype],Sales[[#This Row],[RegionStoretype]],Sales[YoY_SSF])/Sales[[#This Row],[Region_TypeCount]]</f>
        <v>58.312187288105562</v>
      </c>
    </row>
    <row r="6187" spans="1:16" x14ac:dyDescent="0.25">
      <c r="A6187" s="1">
        <v>43168</v>
      </c>
      <c r="B6187">
        <v>17</v>
      </c>
      <c r="C6187">
        <v>8</v>
      </c>
      <c r="D6187">
        <v>110198.3956</v>
      </c>
      <c r="E6187">
        <f>INDEX(Stores[region],MATCH(Sales[[#This Row],[store_no]],Stores[store_no],0))</f>
        <v>3</v>
      </c>
      <c r="F6187" t="str">
        <f>INDEX(Stores[storetype],MATCH(Sales[[#This Row],[store_no]],Stores[store_no],0))</f>
        <v>B</v>
      </c>
      <c r="G6187" t="str">
        <f>INDEX(Stores[location_city],MATCH(Sales[[#This Row],[store_no]],Stores[store_no],0))</f>
        <v>Fargo</v>
      </c>
      <c r="H6187" t="str">
        <f>INDEX(Stores[location_state],MATCH(Sales[[#This Row],[store_no]],Stores[store_no],0))</f>
        <v>North Dakota</v>
      </c>
      <c r="I6187">
        <f>INDEX(Stores[sqft],MATCH(Sales[[#This Row],[store_no]],Stores[store_no],0))</f>
        <v>211600</v>
      </c>
      <c r="J6187" s="4" t="str">
        <f>INDEX(Departments[dept_name],MATCH(Sales[[#This Row],[dept_no]],Departments[dept_no],0))</f>
        <v>Games</v>
      </c>
      <c r="K6187" s="4" t="str">
        <f>CONCATENATE(Sales[[#This Row],[region]],Sales[[#This Row],[storetype]])</f>
        <v>3B</v>
      </c>
      <c r="L6187" s="4">
        <f>INDEX(RegionStoreCount[Store Count],MATCH(Sales[[#This Row],[RegionStoretype]],RegionStoreCount[Region/Type],0))</f>
        <v>4</v>
      </c>
      <c r="M6187" s="4">
        <f>AND(Sales[[#This Row],[date]]&lt;=TY_YTDMax,Sales[[#This Row],[date]]&gt;=TY_YTDMin)*Sales[[#This Row],[sales]]</f>
        <v>110198.3956</v>
      </c>
      <c r="N6187" s="4">
        <f>AND(Sales[[#This Row],[date]]&lt;=LY_YTDMax,Sales[[#This Row],[date]]&gt;=LY_YTDMin)*Sales[[#This Row],[sales]]</f>
        <v>0</v>
      </c>
      <c r="O6187" s="4">
        <f>AND(Sales[[#This Row],[date]]&gt;=YoY_Min,Sales[[#This Row],[date]]&lt;=TY_YTDMax)*(Sales[[#This Row],[sales]]/Sales[[#This Row],[sqft]])</f>
        <v>0.5207863686200378</v>
      </c>
      <c r="P6187" s="4">
        <f>SUMIF(Sales[RegionStoretype],Sales[[#This Row],[RegionStoretype]],Sales[YoY_SSF])/Sales[[#This Row],[Region_TypeCount]]</f>
        <v>58.312187288105562</v>
      </c>
    </row>
    <row r="6188" spans="1:16" x14ac:dyDescent="0.25">
      <c r="A6188" s="1">
        <v>43168</v>
      </c>
      <c r="B6188">
        <v>17</v>
      </c>
      <c r="C6188">
        <v>15</v>
      </c>
      <c r="D6188">
        <v>55714.307800000002</v>
      </c>
      <c r="E6188">
        <f>INDEX(Stores[region],MATCH(Sales[[#This Row],[store_no]],Stores[store_no],0))</f>
        <v>3</v>
      </c>
      <c r="F6188" t="str">
        <f>INDEX(Stores[storetype],MATCH(Sales[[#This Row],[store_no]],Stores[store_no],0))</f>
        <v>B</v>
      </c>
      <c r="G6188" t="str">
        <f>INDEX(Stores[location_city],MATCH(Sales[[#This Row],[store_no]],Stores[store_no],0))</f>
        <v>Fargo</v>
      </c>
      <c r="H6188" t="str">
        <f>INDEX(Stores[location_state],MATCH(Sales[[#This Row],[store_no]],Stores[store_no],0))</f>
        <v>North Dakota</v>
      </c>
      <c r="I6188">
        <f>INDEX(Stores[sqft],MATCH(Sales[[#This Row],[store_no]],Stores[store_no],0))</f>
        <v>211600</v>
      </c>
      <c r="J6188" s="4" t="str">
        <f>INDEX(Departments[dept_name],MATCH(Sales[[#This Row],[dept_no]],Departments[dept_no],0))</f>
        <v>Music</v>
      </c>
      <c r="K6188" s="4" t="str">
        <f>CONCATENATE(Sales[[#This Row],[region]],Sales[[#This Row],[storetype]])</f>
        <v>3B</v>
      </c>
      <c r="L6188" s="4">
        <f>INDEX(RegionStoreCount[Store Count],MATCH(Sales[[#This Row],[RegionStoretype]],RegionStoreCount[Region/Type],0))</f>
        <v>4</v>
      </c>
      <c r="M6188" s="4">
        <f>AND(Sales[[#This Row],[date]]&lt;=TY_YTDMax,Sales[[#This Row],[date]]&gt;=TY_YTDMin)*Sales[[#This Row],[sales]]</f>
        <v>55714.307800000002</v>
      </c>
      <c r="N6188" s="4">
        <f>AND(Sales[[#This Row],[date]]&lt;=LY_YTDMax,Sales[[#This Row],[date]]&gt;=LY_YTDMin)*Sales[[#This Row],[sales]]</f>
        <v>0</v>
      </c>
      <c r="O6188" s="4">
        <f>AND(Sales[[#This Row],[date]]&gt;=YoY_Min,Sales[[#This Row],[date]]&lt;=TY_YTDMax)*(Sales[[#This Row],[sales]]/Sales[[#This Row],[sqft]])</f>
        <v>0.26330013137996222</v>
      </c>
      <c r="P6188" s="4">
        <f>SUMIF(Sales[RegionStoretype],Sales[[#This Row],[RegionStoretype]],Sales[YoY_SSF])/Sales[[#This Row],[Region_TypeCount]]</f>
        <v>58.312187288105562</v>
      </c>
    </row>
    <row r="6189" spans="1:16" x14ac:dyDescent="0.25">
      <c r="A6189" s="1">
        <v>43168</v>
      </c>
      <c r="B6189">
        <v>17</v>
      </c>
      <c r="C6189">
        <v>17</v>
      </c>
      <c r="D6189">
        <v>123841.45050000002</v>
      </c>
      <c r="E6189">
        <f>INDEX(Stores[region],MATCH(Sales[[#This Row],[store_no]],Stores[store_no],0))</f>
        <v>3</v>
      </c>
      <c r="F6189" t="str">
        <f>INDEX(Stores[storetype],MATCH(Sales[[#This Row],[store_no]],Stores[store_no],0))</f>
        <v>B</v>
      </c>
      <c r="G6189" t="str">
        <f>INDEX(Stores[location_city],MATCH(Sales[[#This Row],[store_no]],Stores[store_no],0))</f>
        <v>Fargo</v>
      </c>
      <c r="H6189" t="str">
        <f>INDEX(Stores[location_state],MATCH(Sales[[#This Row],[store_no]],Stores[store_no],0))</f>
        <v>North Dakota</v>
      </c>
      <c r="I6189">
        <f>INDEX(Stores[sqft],MATCH(Sales[[#This Row],[store_no]],Stores[store_no],0))</f>
        <v>211600</v>
      </c>
      <c r="J6189" s="4" t="str">
        <f>INDEX(Departments[dept_name],MATCH(Sales[[#This Row],[dept_no]],Departments[dept_no],0))</f>
        <v>Shoes</v>
      </c>
      <c r="K6189" s="4" t="str">
        <f>CONCATENATE(Sales[[#This Row],[region]],Sales[[#This Row],[storetype]])</f>
        <v>3B</v>
      </c>
      <c r="L6189" s="4">
        <f>INDEX(RegionStoreCount[Store Count],MATCH(Sales[[#This Row],[RegionStoretype]],RegionStoreCount[Region/Type],0))</f>
        <v>4</v>
      </c>
      <c r="M6189" s="4">
        <f>AND(Sales[[#This Row],[date]]&lt;=TY_YTDMax,Sales[[#This Row],[date]]&gt;=TY_YTDMin)*Sales[[#This Row],[sales]]</f>
        <v>123841.45050000002</v>
      </c>
      <c r="N6189" s="4">
        <f>AND(Sales[[#This Row],[date]]&lt;=LY_YTDMax,Sales[[#This Row],[date]]&gt;=LY_YTDMin)*Sales[[#This Row],[sales]]</f>
        <v>0</v>
      </c>
      <c r="O6189" s="4">
        <f>AND(Sales[[#This Row],[date]]&gt;=YoY_Min,Sales[[#This Row],[date]]&lt;=TY_YTDMax)*(Sales[[#This Row],[sales]]/Sales[[#This Row],[sqft]])</f>
        <v>0.58526205340264659</v>
      </c>
      <c r="P6189" s="4">
        <f>SUMIF(Sales[RegionStoretype],Sales[[#This Row],[RegionStoretype]],Sales[YoY_SSF])/Sales[[#This Row],[Region_TypeCount]]</f>
        <v>58.312187288105562</v>
      </c>
    </row>
    <row r="6190" spans="1:16" x14ac:dyDescent="0.25">
      <c r="A6190" s="1">
        <v>43168</v>
      </c>
      <c r="B6190">
        <v>17</v>
      </c>
      <c r="C6190">
        <v>18</v>
      </c>
      <c r="D6190">
        <v>90319.994500000001</v>
      </c>
      <c r="E6190">
        <f>INDEX(Stores[region],MATCH(Sales[[#This Row],[store_no]],Stores[store_no],0))</f>
        <v>3</v>
      </c>
      <c r="F6190" t="str">
        <f>INDEX(Stores[storetype],MATCH(Sales[[#This Row],[store_no]],Stores[store_no],0))</f>
        <v>B</v>
      </c>
      <c r="G6190" t="str">
        <f>INDEX(Stores[location_city],MATCH(Sales[[#This Row],[store_no]],Stores[store_no],0))</f>
        <v>Fargo</v>
      </c>
      <c r="H6190" t="str">
        <f>INDEX(Stores[location_state],MATCH(Sales[[#This Row],[store_no]],Stores[store_no],0))</f>
        <v>North Dakota</v>
      </c>
      <c r="I6190">
        <f>INDEX(Stores[sqft],MATCH(Sales[[#This Row],[store_no]],Stores[store_no],0))</f>
        <v>211600</v>
      </c>
      <c r="J6190" s="4" t="str">
        <f>INDEX(Departments[dept_name],MATCH(Sales[[#This Row],[dept_no]],Departments[dept_no],0))</f>
        <v>Sports</v>
      </c>
      <c r="K6190" s="4" t="str">
        <f>CONCATENATE(Sales[[#This Row],[region]],Sales[[#This Row],[storetype]])</f>
        <v>3B</v>
      </c>
      <c r="L6190" s="4">
        <f>INDEX(RegionStoreCount[Store Count],MATCH(Sales[[#This Row],[RegionStoretype]],RegionStoreCount[Region/Type],0))</f>
        <v>4</v>
      </c>
      <c r="M6190" s="4">
        <f>AND(Sales[[#This Row],[date]]&lt;=TY_YTDMax,Sales[[#This Row],[date]]&gt;=TY_YTDMin)*Sales[[#This Row],[sales]]</f>
        <v>90319.994500000001</v>
      </c>
      <c r="N6190" s="4">
        <f>AND(Sales[[#This Row],[date]]&lt;=LY_YTDMax,Sales[[#This Row],[date]]&gt;=LY_YTDMin)*Sales[[#This Row],[sales]]</f>
        <v>0</v>
      </c>
      <c r="O6190" s="4">
        <f>AND(Sales[[#This Row],[date]]&gt;=YoY_Min,Sales[[#This Row],[date]]&lt;=TY_YTDMax)*(Sales[[#This Row],[sales]]/Sales[[#This Row],[sqft]])</f>
        <v>0.42684307419659734</v>
      </c>
      <c r="P6190" s="4">
        <f>SUMIF(Sales[RegionStoretype],Sales[[#This Row],[RegionStoretype]],Sales[YoY_SSF])/Sales[[#This Row],[Region_TypeCount]]</f>
        <v>58.312187288105562</v>
      </c>
    </row>
    <row r="6191" spans="1:16" x14ac:dyDescent="0.25">
      <c r="A6191" s="1">
        <v>43168</v>
      </c>
      <c r="B6191">
        <v>18</v>
      </c>
      <c r="C6191">
        <v>7</v>
      </c>
      <c r="D6191">
        <v>44343.405299999991</v>
      </c>
      <c r="E6191">
        <f>INDEX(Stores[region],MATCH(Sales[[#This Row],[store_no]],Stores[store_no],0))</f>
        <v>2</v>
      </c>
      <c r="F6191" t="str">
        <f>INDEX(Stores[storetype],MATCH(Sales[[#This Row],[store_no]],Stores[store_no],0))</f>
        <v>B</v>
      </c>
      <c r="G6191" t="str">
        <f>INDEX(Stores[location_city],MATCH(Sales[[#This Row],[store_no]],Stores[store_no],0))</f>
        <v>Chicago</v>
      </c>
      <c r="H6191" t="str">
        <f>INDEX(Stores[location_state],MATCH(Sales[[#This Row],[store_no]],Stores[store_no],0))</f>
        <v>Illinois</v>
      </c>
      <c r="I6191">
        <f>INDEX(Stores[sqft],MATCH(Sales[[#This Row],[store_no]],Stores[store_no],0))</f>
        <v>120700</v>
      </c>
      <c r="J6191" s="4" t="str">
        <f>INDEX(Departments[dept_name],MATCH(Sales[[#This Row],[dept_no]],Departments[dept_no],0))</f>
        <v>Electronics</v>
      </c>
      <c r="K6191" s="4" t="str">
        <f>CONCATENATE(Sales[[#This Row],[region]],Sales[[#This Row],[storetype]])</f>
        <v>2B</v>
      </c>
      <c r="L6191" s="4">
        <f>INDEX(RegionStoreCount[Store Count],MATCH(Sales[[#This Row],[RegionStoretype]],RegionStoreCount[Region/Type],0))</f>
        <v>6</v>
      </c>
      <c r="M6191" s="4">
        <f>AND(Sales[[#This Row],[date]]&lt;=TY_YTDMax,Sales[[#This Row],[date]]&gt;=TY_YTDMin)*Sales[[#This Row],[sales]]</f>
        <v>44343.405299999991</v>
      </c>
      <c r="N6191" s="4">
        <f>AND(Sales[[#This Row],[date]]&lt;=LY_YTDMax,Sales[[#This Row],[date]]&gt;=LY_YTDMin)*Sales[[#This Row],[sales]]</f>
        <v>0</v>
      </c>
      <c r="O6191" s="4">
        <f>AND(Sales[[#This Row],[date]]&gt;=YoY_Min,Sales[[#This Row],[date]]&lt;=TY_YTDMax)*(Sales[[#This Row],[sales]]/Sales[[#This Row],[sqft]])</f>
        <v>0.36738529660314823</v>
      </c>
      <c r="P6191" s="4">
        <f>SUMIF(Sales[RegionStoretype],Sales[[#This Row],[RegionStoretype]],Sales[YoY_SSF])/Sales[[#This Row],[Region_TypeCount]]</f>
        <v>58.393757732919049</v>
      </c>
    </row>
    <row r="6192" spans="1:16" x14ac:dyDescent="0.25">
      <c r="A6192" s="1">
        <v>43168</v>
      </c>
      <c r="B6192">
        <v>18</v>
      </c>
      <c r="C6192">
        <v>9</v>
      </c>
      <c r="D6192">
        <v>21127.098000000002</v>
      </c>
      <c r="E6192">
        <f>INDEX(Stores[region],MATCH(Sales[[#This Row],[store_no]],Stores[store_no],0))</f>
        <v>2</v>
      </c>
      <c r="F6192" t="str">
        <f>INDEX(Stores[storetype],MATCH(Sales[[#This Row],[store_no]],Stores[store_no],0))</f>
        <v>B</v>
      </c>
      <c r="G6192" t="str">
        <f>INDEX(Stores[location_city],MATCH(Sales[[#This Row],[store_no]],Stores[store_no],0))</f>
        <v>Chicago</v>
      </c>
      <c r="H6192" t="str">
        <f>INDEX(Stores[location_state],MATCH(Sales[[#This Row],[store_no]],Stores[store_no],0))</f>
        <v>Illinois</v>
      </c>
      <c r="I6192">
        <f>INDEX(Stores[sqft],MATCH(Sales[[#This Row],[store_no]],Stores[store_no],0))</f>
        <v>120700</v>
      </c>
      <c r="J6192" s="4" t="str">
        <f>INDEX(Departments[dept_name],MATCH(Sales[[#This Row],[dept_no]],Departments[dept_no],0))</f>
        <v>Garden</v>
      </c>
      <c r="K6192" s="4" t="str">
        <f>CONCATENATE(Sales[[#This Row],[region]],Sales[[#This Row],[storetype]])</f>
        <v>2B</v>
      </c>
      <c r="L6192" s="4">
        <f>INDEX(RegionStoreCount[Store Count],MATCH(Sales[[#This Row],[RegionStoretype]],RegionStoreCount[Region/Type],0))</f>
        <v>6</v>
      </c>
      <c r="M6192" s="4">
        <f>AND(Sales[[#This Row],[date]]&lt;=TY_YTDMax,Sales[[#This Row],[date]]&gt;=TY_YTDMin)*Sales[[#This Row],[sales]]</f>
        <v>21127.098000000002</v>
      </c>
      <c r="N6192" s="4">
        <f>AND(Sales[[#This Row],[date]]&lt;=LY_YTDMax,Sales[[#This Row],[date]]&gt;=LY_YTDMin)*Sales[[#This Row],[sales]]</f>
        <v>0</v>
      </c>
      <c r="O6192" s="4">
        <f>AND(Sales[[#This Row],[date]]&gt;=YoY_Min,Sales[[#This Row],[date]]&lt;=TY_YTDMax)*(Sales[[#This Row],[sales]]/Sales[[#This Row],[sqft]])</f>
        <v>0.17503809444904725</v>
      </c>
      <c r="P6192" s="4">
        <f>SUMIF(Sales[RegionStoretype],Sales[[#This Row],[RegionStoretype]],Sales[YoY_SSF])/Sales[[#This Row],[Region_TypeCount]]</f>
        <v>58.393757732919049</v>
      </c>
    </row>
    <row r="6193" spans="1:16" x14ac:dyDescent="0.25">
      <c r="A6193" s="1">
        <v>43168</v>
      </c>
      <c r="B6193">
        <v>18</v>
      </c>
      <c r="C6193">
        <v>15</v>
      </c>
      <c r="D6193">
        <v>65460.0576</v>
      </c>
      <c r="E6193">
        <f>INDEX(Stores[region],MATCH(Sales[[#This Row],[store_no]],Stores[store_no],0))</f>
        <v>2</v>
      </c>
      <c r="F6193" t="str">
        <f>INDEX(Stores[storetype],MATCH(Sales[[#This Row],[store_no]],Stores[store_no],0))</f>
        <v>B</v>
      </c>
      <c r="G6193" t="str">
        <f>INDEX(Stores[location_city],MATCH(Sales[[#This Row],[store_no]],Stores[store_no],0))</f>
        <v>Chicago</v>
      </c>
      <c r="H6193" t="str">
        <f>INDEX(Stores[location_state],MATCH(Sales[[#This Row],[store_no]],Stores[store_no],0))</f>
        <v>Illinois</v>
      </c>
      <c r="I6193">
        <f>INDEX(Stores[sqft],MATCH(Sales[[#This Row],[store_no]],Stores[store_no],0))</f>
        <v>120700</v>
      </c>
      <c r="J6193" s="4" t="str">
        <f>INDEX(Departments[dept_name],MATCH(Sales[[#This Row],[dept_no]],Departments[dept_no],0))</f>
        <v>Music</v>
      </c>
      <c r="K6193" s="4" t="str">
        <f>CONCATENATE(Sales[[#This Row],[region]],Sales[[#This Row],[storetype]])</f>
        <v>2B</v>
      </c>
      <c r="L6193" s="4">
        <f>INDEX(RegionStoreCount[Store Count],MATCH(Sales[[#This Row],[RegionStoretype]],RegionStoreCount[Region/Type],0))</f>
        <v>6</v>
      </c>
      <c r="M6193" s="4">
        <f>AND(Sales[[#This Row],[date]]&lt;=TY_YTDMax,Sales[[#This Row],[date]]&gt;=TY_YTDMin)*Sales[[#This Row],[sales]]</f>
        <v>65460.0576</v>
      </c>
      <c r="N6193" s="4">
        <f>AND(Sales[[#This Row],[date]]&lt;=LY_YTDMax,Sales[[#This Row],[date]]&gt;=LY_YTDMin)*Sales[[#This Row],[sales]]</f>
        <v>0</v>
      </c>
      <c r="O6193" s="4">
        <f>AND(Sales[[#This Row],[date]]&gt;=YoY_Min,Sales[[#This Row],[date]]&lt;=TY_YTDMax)*(Sales[[#This Row],[sales]]/Sales[[#This Row],[sqft]])</f>
        <v>0.5423368483844242</v>
      </c>
      <c r="P6193" s="4">
        <f>SUMIF(Sales[RegionStoretype],Sales[[#This Row],[RegionStoretype]],Sales[YoY_SSF])/Sales[[#This Row],[Region_TypeCount]]</f>
        <v>58.393757732919049</v>
      </c>
    </row>
    <row r="6194" spans="1:16" x14ac:dyDescent="0.25">
      <c r="A6194" s="1">
        <v>43168</v>
      </c>
      <c r="B6194">
        <v>19</v>
      </c>
      <c r="C6194">
        <v>4</v>
      </c>
      <c r="D6194">
        <v>138106.68109999999</v>
      </c>
      <c r="E6194">
        <f>INDEX(Stores[region],MATCH(Sales[[#This Row],[store_no]],Stores[store_no],0))</f>
        <v>3</v>
      </c>
      <c r="F6194" t="str">
        <f>INDEX(Stores[storetype],MATCH(Sales[[#This Row],[store_no]],Stores[store_no],0))</f>
        <v>A</v>
      </c>
      <c r="G6194" t="str">
        <f>INDEX(Stores[location_city],MATCH(Sales[[#This Row],[store_no]],Stores[store_no],0))</f>
        <v>Des Moines</v>
      </c>
      <c r="H6194" t="str">
        <f>INDEX(Stores[location_state],MATCH(Sales[[#This Row],[store_no]],Stores[store_no],0))</f>
        <v>Iowa</v>
      </c>
      <c r="I6194">
        <f>INDEX(Stores[sqft],MATCH(Sales[[#This Row],[store_no]],Stores[store_no],0))</f>
        <v>197600</v>
      </c>
      <c r="J6194" s="4" t="str">
        <f>INDEX(Departments[dept_name],MATCH(Sales[[#This Row],[dept_no]],Departments[dept_no],0))</f>
        <v>Books</v>
      </c>
      <c r="K6194" s="4" t="str">
        <f>CONCATENATE(Sales[[#This Row],[region]],Sales[[#This Row],[storetype]])</f>
        <v>3A</v>
      </c>
      <c r="L6194" s="4">
        <f>INDEX(RegionStoreCount[Store Count],MATCH(Sales[[#This Row],[RegionStoretype]],RegionStoreCount[Region/Type],0))</f>
        <v>9</v>
      </c>
      <c r="M6194" s="4">
        <f>AND(Sales[[#This Row],[date]]&lt;=TY_YTDMax,Sales[[#This Row],[date]]&gt;=TY_YTDMin)*Sales[[#This Row],[sales]]</f>
        <v>138106.68109999999</v>
      </c>
      <c r="N6194" s="4">
        <f>AND(Sales[[#This Row],[date]]&lt;=LY_YTDMax,Sales[[#This Row],[date]]&gt;=LY_YTDMin)*Sales[[#This Row],[sales]]</f>
        <v>0</v>
      </c>
      <c r="O6194" s="4">
        <f>AND(Sales[[#This Row],[date]]&gt;=YoY_Min,Sales[[#This Row],[date]]&lt;=TY_YTDMax)*(Sales[[#This Row],[sales]]/Sales[[#This Row],[sqft]])</f>
        <v>0.69892045091093113</v>
      </c>
      <c r="P6194" s="4">
        <f>SUMIF(Sales[RegionStoretype],Sales[[#This Row],[RegionStoretype]],Sales[YoY_SSF])/Sales[[#This Row],[Region_TypeCount]]</f>
        <v>53.603836561720975</v>
      </c>
    </row>
    <row r="6195" spans="1:16" x14ac:dyDescent="0.25">
      <c r="A6195" s="1">
        <v>43168</v>
      </c>
      <c r="B6195">
        <v>19</v>
      </c>
      <c r="C6195">
        <v>10</v>
      </c>
      <c r="D6195">
        <v>13959.811799999999</v>
      </c>
      <c r="E6195">
        <f>INDEX(Stores[region],MATCH(Sales[[#This Row],[store_no]],Stores[store_no],0))</f>
        <v>3</v>
      </c>
      <c r="F6195" t="str">
        <f>INDEX(Stores[storetype],MATCH(Sales[[#This Row],[store_no]],Stores[store_no],0))</f>
        <v>A</v>
      </c>
      <c r="G6195" t="str">
        <f>INDEX(Stores[location_city],MATCH(Sales[[#This Row],[store_no]],Stores[store_no],0))</f>
        <v>Des Moines</v>
      </c>
      <c r="H6195" t="str">
        <f>INDEX(Stores[location_state],MATCH(Sales[[#This Row],[store_no]],Stores[store_no],0))</f>
        <v>Iowa</v>
      </c>
      <c r="I6195">
        <f>INDEX(Stores[sqft],MATCH(Sales[[#This Row],[store_no]],Stores[store_no],0))</f>
        <v>197600</v>
      </c>
      <c r="J6195" s="4" t="str">
        <f>INDEX(Departments[dept_name],MATCH(Sales[[#This Row],[dept_no]],Departments[dept_no],0))</f>
        <v>Health</v>
      </c>
      <c r="K6195" s="4" t="str">
        <f>CONCATENATE(Sales[[#This Row],[region]],Sales[[#This Row],[storetype]])</f>
        <v>3A</v>
      </c>
      <c r="L6195" s="4">
        <f>INDEX(RegionStoreCount[Store Count],MATCH(Sales[[#This Row],[RegionStoretype]],RegionStoreCount[Region/Type],0))</f>
        <v>9</v>
      </c>
      <c r="M6195" s="4">
        <f>AND(Sales[[#This Row],[date]]&lt;=TY_YTDMax,Sales[[#This Row],[date]]&gt;=TY_YTDMin)*Sales[[#This Row],[sales]]</f>
        <v>13959.811799999999</v>
      </c>
      <c r="N6195" s="4">
        <f>AND(Sales[[#This Row],[date]]&lt;=LY_YTDMax,Sales[[#This Row],[date]]&gt;=LY_YTDMin)*Sales[[#This Row],[sales]]</f>
        <v>0</v>
      </c>
      <c r="O6195" s="4">
        <f>AND(Sales[[#This Row],[date]]&gt;=YoY_Min,Sales[[#This Row],[date]]&lt;=TY_YTDMax)*(Sales[[#This Row],[sales]]/Sales[[#This Row],[sqft]])</f>
        <v>7.0646820850202421E-2</v>
      </c>
      <c r="P6195" s="4">
        <f>SUMIF(Sales[RegionStoretype],Sales[[#This Row],[RegionStoretype]],Sales[YoY_SSF])/Sales[[#This Row],[Region_TypeCount]]</f>
        <v>53.603836561720975</v>
      </c>
    </row>
    <row r="6196" spans="1:16" x14ac:dyDescent="0.25">
      <c r="A6196" s="1">
        <v>43168</v>
      </c>
      <c r="B6196">
        <v>19</v>
      </c>
      <c r="C6196">
        <v>13</v>
      </c>
      <c r="D6196">
        <v>68212.979499999987</v>
      </c>
      <c r="E6196">
        <f>INDEX(Stores[region],MATCH(Sales[[#This Row],[store_no]],Stores[store_no],0))</f>
        <v>3</v>
      </c>
      <c r="F6196" t="str">
        <f>INDEX(Stores[storetype],MATCH(Sales[[#This Row],[store_no]],Stores[store_no],0))</f>
        <v>A</v>
      </c>
      <c r="G6196" t="str">
        <f>INDEX(Stores[location_city],MATCH(Sales[[#This Row],[store_no]],Stores[store_no],0))</f>
        <v>Des Moines</v>
      </c>
      <c r="H6196" t="str">
        <f>INDEX(Stores[location_state],MATCH(Sales[[#This Row],[store_no]],Stores[store_no],0))</f>
        <v>Iowa</v>
      </c>
      <c r="I6196">
        <f>INDEX(Stores[sqft],MATCH(Sales[[#This Row],[store_no]],Stores[store_no],0))</f>
        <v>197600</v>
      </c>
      <c r="J6196" s="4" t="str">
        <f>INDEX(Departments[dept_name],MATCH(Sales[[#This Row],[dept_no]],Departments[dept_no],0))</f>
        <v>Kids</v>
      </c>
      <c r="K6196" s="4" t="str">
        <f>CONCATENATE(Sales[[#This Row],[region]],Sales[[#This Row],[storetype]])</f>
        <v>3A</v>
      </c>
      <c r="L6196" s="4">
        <f>INDEX(RegionStoreCount[Store Count],MATCH(Sales[[#This Row],[RegionStoretype]],RegionStoreCount[Region/Type],0))</f>
        <v>9</v>
      </c>
      <c r="M6196" s="4">
        <f>AND(Sales[[#This Row],[date]]&lt;=TY_YTDMax,Sales[[#This Row],[date]]&gt;=TY_YTDMin)*Sales[[#This Row],[sales]]</f>
        <v>68212.979499999987</v>
      </c>
      <c r="N6196" s="4">
        <f>AND(Sales[[#This Row],[date]]&lt;=LY_YTDMax,Sales[[#This Row],[date]]&gt;=LY_YTDMin)*Sales[[#This Row],[sales]]</f>
        <v>0</v>
      </c>
      <c r="O6196" s="4">
        <f>AND(Sales[[#This Row],[date]]&gt;=YoY_Min,Sales[[#This Row],[date]]&lt;=TY_YTDMax)*(Sales[[#This Row],[sales]]/Sales[[#This Row],[sqft]])</f>
        <v>0.34520738613360319</v>
      </c>
      <c r="P6196" s="4">
        <f>SUMIF(Sales[RegionStoretype],Sales[[#This Row],[RegionStoretype]],Sales[YoY_SSF])/Sales[[#This Row],[Region_TypeCount]]</f>
        <v>53.603836561720975</v>
      </c>
    </row>
    <row r="6197" spans="1:16" x14ac:dyDescent="0.25">
      <c r="A6197" s="1">
        <v>43168</v>
      </c>
      <c r="B6197">
        <v>19</v>
      </c>
      <c r="C6197">
        <v>15</v>
      </c>
      <c r="D6197">
        <v>64220.306700000001</v>
      </c>
      <c r="E6197">
        <f>INDEX(Stores[region],MATCH(Sales[[#This Row],[store_no]],Stores[store_no],0))</f>
        <v>3</v>
      </c>
      <c r="F6197" t="str">
        <f>INDEX(Stores[storetype],MATCH(Sales[[#This Row],[store_no]],Stores[store_no],0))</f>
        <v>A</v>
      </c>
      <c r="G6197" t="str">
        <f>INDEX(Stores[location_city],MATCH(Sales[[#This Row],[store_no]],Stores[store_no],0))</f>
        <v>Des Moines</v>
      </c>
      <c r="H6197" t="str">
        <f>INDEX(Stores[location_state],MATCH(Sales[[#This Row],[store_no]],Stores[store_no],0))</f>
        <v>Iowa</v>
      </c>
      <c r="I6197">
        <f>INDEX(Stores[sqft],MATCH(Sales[[#This Row],[store_no]],Stores[store_no],0))</f>
        <v>197600</v>
      </c>
      <c r="J6197" s="4" t="str">
        <f>INDEX(Departments[dept_name],MATCH(Sales[[#This Row],[dept_no]],Departments[dept_no],0))</f>
        <v>Music</v>
      </c>
      <c r="K6197" s="4" t="str">
        <f>CONCATENATE(Sales[[#This Row],[region]],Sales[[#This Row],[storetype]])</f>
        <v>3A</v>
      </c>
      <c r="L6197" s="4">
        <f>INDEX(RegionStoreCount[Store Count],MATCH(Sales[[#This Row],[RegionStoretype]],RegionStoreCount[Region/Type],0))</f>
        <v>9</v>
      </c>
      <c r="M6197" s="4">
        <f>AND(Sales[[#This Row],[date]]&lt;=TY_YTDMax,Sales[[#This Row],[date]]&gt;=TY_YTDMin)*Sales[[#This Row],[sales]]</f>
        <v>64220.306700000001</v>
      </c>
      <c r="N6197" s="4">
        <f>AND(Sales[[#This Row],[date]]&lt;=LY_YTDMax,Sales[[#This Row],[date]]&gt;=LY_YTDMin)*Sales[[#This Row],[sales]]</f>
        <v>0</v>
      </c>
      <c r="O6197" s="4">
        <f>AND(Sales[[#This Row],[date]]&gt;=YoY_Min,Sales[[#This Row],[date]]&lt;=TY_YTDMax)*(Sales[[#This Row],[sales]]/Sales[[#This Row],[sqft]])</f>
        <v>0.32500155212550608</v>
      </c>
      <c r="P6197" s="4">
        <f>SUMIF(Sales[RegionStoretype],Sales[[#This Row],[RegionStoretype]],Sales[YoY_SSF])/Sales[[#This Row],[Region_TypeCount]]</f>
        <v>53.603836561720975</v>
      </c>
    </row>
    <row r="6198" spans="1:16" x14ac:dyDescent="0.25">
      <c r="A6198" s="1">
        <v>43168</v>
      </c>
      <c r="B6198">
        <v>21</v>
      </c>
      <c r="C6198">
        <v>19</v>
      </c>
      <c r="D6198">
        <v>132770.78820000001</v>
      </c>
      <c r="E6198">
        <f>INDEX(Stores[region],MATCH(Sales[[#This Row],[store_no]],Stores[store_no],0))</f>
        <v>2</v>
      </c>
      <c r="F6198" t="str">
        <f>INDEX(Stores[storetype],MATCH(Sales[[#This Row],[store_no]],Stores[store_no],0))</f>
        <v>B</v>
      </c>
      <c r="G6198" t="str">
        <f>INDEX(Stores[location_city],MATCH(Sales[[#This Row],[store_no]],Stores[store_no],0))</f>
        <v>Madison</v>
      </c>
      <c r="H6198" t="str">
        <f>INDEX(Stores[location_state],MATCH(Sales[[#This Row],[store_no]],Stores[store_no],0))</f>
        <v>Wisconsin</v>
      </c>
      <c r="I6198">
        <f>INDEX(Stores[sqft],MATCH(Sales[[#This Row],[store_no]],Stores[store_no],0))</f>
        <v>206400</v>
      </c>
      <c r="J6198" s="4" t="str">
        <f>INDEX(Departments[dept_name],MATCH(Sales[[#This Row],[dept_no]],Departments[dept_no],0))</f>
        <v>Tools</v>
      </c>
      <c r="K6198" s="4" t="str">
        <f>CONCATENATE(Sales[[#This Row],[region]],Sales[[#This Row],[storetype]])</f>
        <v>2B</v>
      </c>
      <c r="L6198" s="4">
        <f>INDEX(RegionStoreCount[Store Count],MATCH(Sales[[#This Row],[RegionStoretype]],RegionStoreCount[Region/Type],0))</f>
        <v>6</v>
      </c>
      <c r="M6198" s="4">
        <f>AND(Sales[[#This Row],[date]]&lt;=TY_YTDMax,Sales[[#This Row],[date]]&gt;=TY_YTDMin)*Sales[[#This Row],[sales]]</f>
        <v>132770.78820000001</v>
      </c>
      <c r="N6198" s="4">
        <f>AND(Sales[[#This Row],[date]]&lt;=LY_YTDMax,Sales[[#This Row],[date]]&gt;=LY_YTDMin)*Sales[[#This Row],[sales]]</f>
        <v>0</v>
      </c>
      <c r="O6198" s="4">
        <f>AND(Sales[[#This Row],[date]]&gt;=YoY_Min,Sales[[#This Row],[date]]&lt;=TY_YTDMax)*(Sales[[#This Row],[sales]]/Sales[[#This Row],[sqft]])</f>
        <v>0.64326932267441861</v>
      </c>
      <c r="P6198" s="4">
        <f>SUMIF(Sales[RegionStoretype],Sales[[#This Row],[RegionStoretype]],Sales[YoY_SSF])/Sales[[#This Row],[Region_TypeCount]]</f>
        <v>58.393757732919049</v>
      </c>
    </row>
    <row r="6199" spans="1:16" x14ac:dyDescent="0.25">
      <c r="A6199" s="1">
        <v>43168</v>
      </c>
      <c r="B6199">
        <v>22</v>
      </c>
      <c r="C6199">
        <v>11</v>
      </c>
      <c r="D6199">
        <v>9839.0106999999989</v>
      </c>
      <c r="E6199">
        <f>INDEX(Stores[region],MATCH(Sales[[#This Row],[store_no]],Stores[store_no],0))</f>
        <v>3</v>
      </c>
      <c r="F6199" t="str">
        <f>INDEX(Stores[storetype],MATCH(Sales[[#This Row],[store_no]],Stores[store_no],0))</f>
        <v>B</v>
      </c>
      <c r="G6199" t="str">
        <f>INDEX(Stores[location_city],MATCH(Sales[[#This Row],[store_no]],Stores[store_no],0))</f>
        <v>Sioux Falls</v>
      </c>
      <c r="H6199" t="str">
        <f>INDEX(Stores[location_state],MATCH(Sales[[#This Row],[store_no]],Stores[store_no],0))</f>
        <v>South Dakota</v>
      </c>
      <c r="I6199">
        <f>INDEX(Stores[sqft],MATCH(Sales[[#This Row],[store_no]],Stores[store_no],0))</f>
        <v>57800</v>
      </c>
      <c r="J6199" s="4" t="str">
        <f>INDEX(Departments[dept_name],MATCH(Sales[[#This Row],[dept_no]],Departments[dept_no],0))</f>
        <v>Home</v>
      </c>
      <c r="K6199" s="4" t="str">
        <f>CONCATENATE(Sales[[#This Row],[region]],Sales[[#This Row],[storetype]])</f>
        <v>3B</v>
      </c>
      <c r="L6199" s="4">
        <f>INDEX(RegionStoreCount[Store Count],MATCH(Sales[[#This Row],[RegionStoretype]],RegionStoreCount[Region/Type],0))</f>
        <v>4</v>
      </c>
      <c r="M6199" s="4">
        <f>AND(Sales[[#This Row],[date]]&lt;=TY_YTDMax,Sales[[#This Row],[date]]&gt;=TY_YTDMin)*Sales[[#This Row],[sales]]</f>
        <v>9839.0106999999989</v>
      </c>
      <c r="N6199" s="4">
        <f>AND(Sales[[#This Row],[date]]&lt;=LY_YTDMax,Sales[[#This Row],[date]]&gt;=LY_YTDMin)*Sales[[#This Row],[sales]]</f>
        <v>0</v>
      </c>
      <c r="O6199" s="4">
        <f>AND(Sales[[#This Row],[date]]&gt;=YoY_Min,Sales[[#This Row],[date]]&lt;=TY_YTDMax)*(Sales[[#This Row],[sales]]/Sales[[#This Row],[sqft]])</f>
        <v>0.17022509861591695</v>
      </c>
      <c r="P6199" s="4">
        <f>SUMIF(Sales[RegionStoretype],Sales[[#This Row],[RegionStoretype]],Sales[YoY_SSF])/Sales[[#This Row],[Region_TypeCount]]</f>
        <v>58.312187288105562</v>
      </c>
    </row>
    <row r="6200" spans="1:16" x14ac:dyDescent="0.25">
      <c r="A6200" s="1">
        <v>43168</v>
      </c>
      <c r="B6200">
        <v>22</v>
      </c>
      <c r="C6200">
        <v>14</v>
      </c>
      <c r="D6200">
        <v>27167.49</v>
      </c>
      <c r="E6200">
        <f>INDEX(Stores[region],MATCH(Sales[[#This Row],[store_no]],Stores[store_no],0))</f>
        <v>3</v>
      </c>
      <c r="F6200" t="str">
        <f>INDEX(Stores[storetype],MATCH(Sales[[#This Row],[store_no]],Stores[store_no],0))</f>
        <v>B</v>
      </c>
      <c r="G6200" t="str">
        <f>INDEX(Stores[location_city],MATCH(Sales[[#This Row],[store_no]],Stores[store_no],0))</f>
        <v>Sioux Falls</v>
      </c>
      <c r="H6200" t="str">
        <f>INDEX(Stores[location_state],MATCH(Sales[[#This Row],[store_no]],Stores[store_no],0))</f>
        <v>South Dakota</v>
      </c>
      <c r="I6200">
        <f>INDEX(Stores[sqft],MATCH(Sales[[#This Row],[store_no]],Stores[store_no],0))</f>
        <v>57800</v>
      </c>
      <c r="J6200" s="4" t="str">
        <f>INDEX(Departments[dept_name],MATCH(Sales[[#This Row],[dept_no]],Departments[dept_no],0))</f>
        <v>Movies</v>
      </c>
      <c r="K6200" s="4" t="str">
        <f>CONCATENATE(Sales[[#This Row],[region]],Sales[[#This Row],[storetype]])</f>
        <v>3B</v>
      </c>
      <c r="L6200" s="4">
        <f>INDEX(RegionStoreCount[Store Count],MATCH(Sales[[#This Row],[RegionStoretype]],RegionStoreCount[Region/Type],0))</f>
        <v>4</v>
      </c>
      <c r="M6200" s="4">
        <f>AND(Sales[[#This Row],[date]]&lt;=TY_YTDMax,Sales[[#This Row],[date]]&gt;=TY_YTDMin)*Sales[[#This Row],[sales]]</f>
        <v>27167.49</v>
      </c>
      <c r="N6200" s="4">
        <f>AND(Sales[[#This Row],[date]]&lt;=LY_YTDMax,Sales[[#This Row],[date]]&gt;=LY_YTDMin)*Sales[[#This Row],[sales]]</f>
        <v>0</v>
      </c>
      <c r="O6200" s="4">
        <f>AND(Sales[[#This Row],[date]]&gt;=YoY_Min,Sales[[#This Row],[date]]&lt;=TY_YTDMax)*(Sales[[#This Row],[sales]]/Sales[[#This Row],[sqft]])</f>
        <v>0.47002577854671285</v>
      </c>
      <c r="P6200" s="4">
        <f>SUMIF(Sales[RegionStoretype],Sales[[#This Row],[RegionStoretype]],Sales[YoY_SSF])/Sales[[#This Row],[Region_TypeCount]]</f>
        <v>58.312187288105562</v>
      </c>
    </row>
    <row r="6201" spans="1:16" x14ac:dyDescent="0.25">
      <c r="A6201" s="1">
        <v>43168</v>
      </c>
      <c r="B6201">
        <v>22</v>
      </c>
      <c r="C6201">
        <v>20</v>
      </c>
      <c r="D6201">
        <v>32328.984399999998</v>
      </c>
      <c r="E6201">
        <f>INDEX(Stores[region],MATCH(Sales[[#This Row],[store_no]],Stores[store_no],0))</f>
        <v>3</v>
      </c>
      <c r="F6201" t="str">
        <f>INDEX(Stores[storetype],MATCH(Sales[[#This Row],[store_no]],Stores[store_no],0))</f>
        <v>B</v>
      </c>
      <c r="G6201" t="str">
        <f>INDEX(Stores[location_city],MATCH(Sales[[#This Row],[store_no]],Stores[store_no],0))</f>
        <v>Sioux Falls</v>
      </c>
      <c r="H6201" t="str">
        <f>INDEX(Stores[location_state],MATCH(Sales[[#This Row],[store_no]],Stores[store_no],0))</f>
        <v>South Dakota</v>
      </c>
      <c r="I6201">
        <f>INDEX(Stores[sqft],MATCH(Sales[[#This Row],[store_no]],Stores[store_no],0))</f>
        <v>57800</v>
      </c>
      <c r="J6201" s="4" t="str">
        <f>INDEX(Departments[dept_name],MATCH(Sales[[#This Row],[dept_no]],Departments[dept_no],0))</f>
        <v>Toys</v>
      </c>
      <c r="K6201" s="4" t="str">
        <f>CONCATENATE(Sales[[#This Row],[region]],Sales[[#This Row],[storetype]])</f>
        <v>3B</v>
      </c>
      <c r="L6201" s="4">
        <f>INDEX(RegionStoreCount[Store Count],MATCH(Sales[[#This Row],[RegionStoretype]],RegionStoreCount[Region/Type],0))</f>
        <v>4</v>
      </c>
      <c r="M6201" s="4">
        <f>AND(Sales[[#This Row],[date]]&lt;=TY_YTDMax,Sales[[#This Row],[date]]&gt;=TY_YTDMin)*Sales[[#This Row],[sales]]</f>
        <v>32328.984399999998</v>
      </c>
      <c r="N6201" s="4">
        <f>AND(Sales[[#This Row],[date]]&lt;=LY_YTDMax,Sales[[#This Row],[date]]&gt;=LY_YTDMin)*Sales[[#This Row],[sales]]</f>
        <v>0</v>
      </c>
      <c r="O6201" s="4">
        <f>AND(Sales[[#This Row],[date]]&gt;=YoY_Min,Sales[[#This Row],[date]]&lt;=TY_YTDMax)*(Sales[[#This Row],[sales]]/Sales[[#This Row],[sqft]])</f>
        <v>0.55932498961937716</v>
      </c>
      <c r="P6201" s="4">
        <f>SUMIF(Sales[RegionStoretype],Sales[[#This Row],[RegionStoretype]],Sales[YoY_SSF])/Sales[[#This Row],[Region_TypeCount]]</f>
        <v>58.312187288105562</v>
      </c>
    </row>
    <row r="6202" spans="1:16" x14ac:dyDescent="0.25">
      <c r="A6202" s="1">
        <v>43168</v>
      </c>
      <c r="B6202">
        <v>23</v>
      </c>
      <c r="C6202">
        <v>2</v>
      </c>
      <c r="D6202">
        <v>10647.2922</v>
      </c>
      <c r="E6202">
        <f>INDEX(Stores[region],MATCH(Sales[[#This Row],[store_no]],Stores[store_no],0))</f>
        <v>3</v>
      </c>
      <c r="F6202" t="str">
        <f>INDEX(Stores[storetype],MATCH(Sales[[#This Row],[store_no]],Stores[store_no],0))</f>
        <v>B</v>
      </c>
      <c r="G6202" t="str">
        <f>INDEX(Stores[location_city],MATCH(Sales[[#This Row],[store_no]],Stores[store_no],0))</f>
        <v>Cedar Rapids</v>
      </c>
      <c r="H6202" t="str">
        <f>INDEX(Stores[location_state],MATCH(Sales[[#This Row],[store_no]],Stores[store_no],0))</f>
        <v>Iowa</v>
      </c>
      <c r="I6202">
        <f>INDEX(Stores[sqft],MATCH(Sales[[#This Row],[store_no]],Stores[store_no],0))</f>
        <v>123700</v>
      </c>
      <c r="J6202" s="4" t="str">
        <f>INDEX(Departments[dept_name],MATCH(Sales[[#This Row],[dept_no]],Departments[dept_no],0))</f>
        <v>Baby</v>
      </c>
      <c r="K6202" s="4" t="str">
        <f>CONCATENATE(Sales[[#This Row],[region]],Sales[[#This Row],[storetype]])</f>
        <v>3B</v>
      </c>
      <c r="L6202" s="4">
        <f>INDEX(RegionStoreCount[Store Count],MATCH(Sales[[#This Row],[RegionStoretype]],RegionStoreCount[Region/Type],0))</f>
        <v>4</v>
      </c>
      <c r="M6202" s="4">
        <f>AND(Sales[[#This Row],[date]]&lt;=TY_YTDMax,Sales[[#This Row],[date]]&gt;=TY_YTDMin)*Sales[[#This Row],[sales]]</f>
        <v>10647.2922</v>
      </c>
      <c r="N6202" s="4">
        <f>AND(Sales[[#This Row],[date]]&lt;=LY_YTDMax,Sales[[#This Row],[date]]&gt;=LY_YTDMin)*Sales[[#This Row],[sales]]</f>
        <v>0</v>
      </c>
      <c r="O6202" s="4">
        <f>AND(Sales[[#This Row],[date]]&gt;=YoY_Min,Sales[[#This Row],[date]]&lt;=TY_YTDMax)*(Sales[[#This Row],[sales]]/Sales[[#This Row],[sqft]])</f>
        <v>8.6073502021018586E-2</v>
      </c>
      <c r="P6202" s="4">
        <f>SUMIF(Sales[RegionStoretype],Sales[[#This Row],[RegionStoretype]],Sales[YoY_SSF])/Sales[[#This Row],[Region_TypeCount]]</f>
        <v>58.312187288105562</v>
      </c>
    </row>
    <row r="6203" spans="1:16" x14ac:dyDescent="0.25">
      <c r="A6203" s="1">
        <v>43168</v>
      </c>
      <c r="B6203">
        <v>23</v>
      </c>
      <c r="C6203">
        <v>13</v>
      </c>
      <c r="D6203">
        <v>44610.07</v>
      </c>
      <c r="E6203">
        <f>INDEX(Stores[region],MATCH(Sales[[#This Row],[store_no]],Stores[store_no],0))</f>
        <v>3</v>
      </c>
      <c r="F6203" t="str">
        <f>INDEX(Stores[storetype],MATCH(Sales[[#This Row],[store_no]],Stores[store_no],0))</f>
        <v>B</v>
      </c>
      <c r="G6203" t="str">
        <f>INDEX(Stores[location_city],MATCH(Sales[[#This Row],[store_no]],Stores[store_no],0))</f>
        <v>Cedar Rapids</v>
      </c>
      <c r="H6203" t="str">
        <f>INDEX(Stores[location_state],MATCH(Sales[[#This Row],[store_no]],Stores[store_no],0))</f>
        <v>Iowa</v>
      </c>
      <c r="I6203">
        <f>INDEX(Stores[sqft],MATCH(Sales[[#This Row],[store_no]],Stores[store_no],0))</f>
        <v>123700</v>
      </c>
      <c r="J6203" s="4" t="str">
        <f>INDEX(Departments[dept_name],MATCH(Sales[[#This Row],[dept_no]],Departments[dept_no],0))</f>
        <v>Kids</v>
      </c>
      <c r="K6203" s="4" t="str">
        <f>CONCATENATE(Sales[[#This Row],[region]],Sales[[#This Row],[storetype]])</f>
        <v>3B</v>
      </c>
      <c r="L6203" s="4">
        <f>INDEX(RegionStoreCount[Store Count],MATCH(Sales[[#This Row],[RegionStoretype]],RegionStoreCount[Region/Type],0))</f>
        <v>4</v>
      </c>
      <c r="M6203" s="4">
        <f>AND(Sales[[#This Row],[date]]&lt;=TY_YTDMax,Sales[[#This Row],[date]]&gt;=TY_YTDMin)*Sales[[#This Row],[sales]]</f>
        <v>44610.07</v>
      </c>
      <c r="N6203" s="4">
        <f>AND(Sales[[#This Row],[date]]&lt;=LY_YTDMax,Sales[[#This Row],[date]]&gt;=LY_YTDMin)*Sales[[#This Row],[sales]]</f>
        <v>0</v>
      </c>
      <c r="O6203" s="4">
        <f>AND(Sales[[#This Row],[date]]&gt;=YoY_Min,Sales[[#This Row],[date]]&lt;=TY_YTDMax)*(Sales[[#This Row],[sales]]/Sales[[#This Row],[sqft]])</f>
        <v>0.36063112368633793</v>
      </c>
      <c r="P6203" s="4">
        <f>SUMIF(Sales[RegionStoretype],Sales[[#This Row],[RegionStoretype]],Sales[YoY_SSF])/Sales[[#This Row],[Region_TypeCount]]</f>
        <v>58.312187288105562</v>
      </c>
    </row>
    <row r="6204" spans="1:16" x14ac:dyDescent="0.25">
      <c r="A6204" s="1">
        <v>43168</v>
      </c>
      <c r="B6204">
        <v>24</v>
      </c>
      <c r="C6204">
        <v>1</v>
      </c>
      <c r="D6204">
        <v>19466.73</v>
      </c>
      <c r="E6204">
        <f>INDEX(Stores[region],MATCH(Sales[[#This Row],[store_no]],Stores[store_no],0))</f>
        <v>2</v>
      </c>
      <c r="F6204" t="str">
        <f>INDEX(Stores[storetype],MATCH(Sales[[#This Row],[store_no]],Stores[store_no],0))</f>
        <v>A</v>
      </c>
      <c r="G6204" t="str">
        <f>INDEX(Stores[location_city],MATCH(Sales[[#This Row],[store_no]],Stores[store_no],0))</f>
        <v>Winnetka</v>
      </c>
      <c r="H6204" t="str">
        <f>INDEX(Stores[location_state],MATCH(Sales[[#This Row],[store_no]],Stores[store_no],0))</f>
        <v>Illinois</v>
      </c>
      <c r="I6204">
        <f>INDEX(Stores[sqft],MATCH(Sales[[#This Row],[store_no]],Stores[store_no],0))</f>
        <v>207800</v>
      </c>
      <c r="J6204" s="4" t="str">
        <f>INDEX(Departments[dept_name],MATCH(Sales[[#This Row],[dept_no]],Departments[dept_no],0))</f>
        <v>Automotive</v>
      </c>
      <c r="K6204" s="4" t="str">
        <f>CONCATENATE(Sales[[#This Row],[region]],Sales[[#This Row],[storetype]])</f>
        <v>2A</v>
      </c>
      <c r="L6204" s="4">
        <f>INDEX(RegionStoreCount[Store Count],MATCH(Sales[[#This Row],[RegionStoretype]],RegionStoreCount[Region/Type],0))</f>
        <v>5</v>
      </c>
      <c r="M6204" s="4">
        <f>AND(Sales[[#This Row],[date]]&lt;=TY_YTDMax,Sales[[#This Row],[date]]&gt;=TY_YTDMin)*Sales[[#This Row],[sales]]</f>
        <v>19466.73</v>
      </c>
      <c r="N6204" s="4">
        <f>AND(Sales[[#This Row],[date]]&lt;=LY_YTDMax,Sales[[#This Row],[date]]&gt;=LY_YTDMin)*Sales[[#This Row],[sales]]</f>
        <v>0</v>
      </c>
      <c r="O6204" s="4">
        <f>AND(Sales[[#This Row],[date]]&gt;=YoY_Min,Sales[[#This Row],[date]]&lt;=TY_YTDMax)*(Sales[[#This Row],[sales]]/Sales[[#This Row],[sqft]])</f>
        <v>9.3680125120307989E-2</v>
      </c>
      <c r="P6204" s="4">
        <f>SUMIF(Sales[RegionStoretype],Sales[[#This Row],[RegionStoretype]],Sales[YoY_SSF])/Sales[[#This Row],[Region_TypeCount]]</f>
        <v>60.052789354368521</v>
      </c>
    </row>
    <row r="6205" spans="1:16" x14ac:dyDescent="0.25">
      <c r="A6205" s="1">
        <v>43168</v>
      </c>
      <c r="B6205">
        <v>24</v>
      </c>
      <c r="C6205">
        <v>13</v>
      </c>
      <c r="D6205">
        <v>241930.03860000003</v>
      </c>
      <c r="E6205">
        <f>INDEX(Stores[region],MATCH(Sales[[#This Row],[store_no]],Stores[store_no],0))</f>
        <v>2</v>
      </c>
      <c r="F6205" t="str">
        <f>INDEX(Stores[storetype],MATCH(Sales[[#This Row],[store_no]],Stores[store_no],0))</f>
        <v>A</v>
      </c>
      <c r="G6205" t="str">
        <f>INDEX(Stores[location_city],MATCH(Sales[[#This Row],[store_no]],Stores[store_no],0))</f>
        <v>Winnetka</v>
      </c>
      <c r="H6205" t="str">
        <f>INDEX(Stores[location_state],MATCH(Sales[[#This Row],[store_no]],Stores[store_no],0))</f>
        <v>Illinois</v>
      </c>
      <c r="I6205">
        <f>INDEX(Stores[sqft],MATCH(Sales[[#This Row],[store_no]],Stores[store_no],0))</f>
        <v>207800</v>
      </c>
      <c r="J6205" s="4" t="str">
        <f>INDEX(Departments[dept_name],MATCH(Sales[[#This Row],[dept_no]],Departments[dept_no],0))</f>
        <v>Kids</v>
      </c>
      <c r="K6205" s="4" t="str">
        <f>CONCATENATE(Sales[[#This Row],[region]],Sales[[#This Row],[storetype]])</f>
        <v>2A</v>
      </c>
      <c r="L6205" s="4">
        <f>INDEX(RegionStoreCount[Store Count],MATCH(Sales[[#This Row],[RegionStoretype]],RegionStoreCount[Region/Type],0))</f>
        <v>5</v>
      </c>
      <c r="M6205" s="4">
        <f>AND(Sales[[#This Row],[date]]&lt;=TY_YTDMax,Sales[[#This Row],[date]]&gt;=TY_YTDMin)*Sales[[#This Row],[sales]]</f>
        <v>241930.03860000003</v>
      </c>
      <c r="N6205" s="4">
        <f>AND(Sales[[#This Row],[date]]&lt;=LY_YTDMax,Sales[[#This Row],[date]]&gt;=LY_YTDMin)*Sales[[#This Row],[sales]]</f>
        <v>0</v>
      </c>
      <c r="O6205" s="4">
        <f>AND(Sales[[#This Row],[date]]&gt;=YoY_Min,Sales[[#This Row],[date]]&lt;=TY_YTDMax)*(Sales[[#This Row],[sales]]/Sales[[#This Row],[sqft]])</f>
        <v>1.1642446515880656</v>
      </c>
      <c r="P6205" s="4">
        <f>SUMIF(Sales[RegionStoretype],Sales[[#This Row],[RegionStoretype]],Sales[YoY_SSF])/Sales[[#This Row],[Region_TypeCount]]</f>
        <v>60.052789354368521</v>
      </c>
    </row>
    <row r="6206" spans="1:16" x14ac:dyDescent="0.25">
      <c r="A6206" s="1">
        <v>43168</v>
      </c>
      <c r="B6206">
        <v>25</v>
      </c>
      <c r="C6206">
        <v>5</v>
      </c>
      <c r="D6206">
        <v>123570.4909</v>
      </c>
      <c r="E6206">
        <f>INDEX(Stores[region],MATCH(Sales[[#This Row],[store_no]],Stores[store_no],0))</f>
        <v>3</v>
      </c>
      <c r="F6206" t="str">
        <f>INDEX(Stores[storetype],MATCH(Sales[[#This Row],[store_no]],Stores[store_no],0))</f>
        <v>B</v>
      </c>
      <c r="G6206" t="str">
        <f>INDEX(Stores[location_city],MATCH(Sales[[#This Row],[store_no]],Stores[store_no],0))</f>
        <v>Kansas City</v>
      </c>
      <c r="H6206" t="str">
        <f>INDEX(Stores[location_state],MATCH(Sales[[#This Row],[store_no]],Stores[store_no],0))</f>
        <v>Missouri</v>
      </c>
      <c r="I6206">
        <f>INDEX(Stores[sqft],MATCH(Sales[[#This Row],[store_no]],Stores[store_no],0))</f>
        <v>92300</v>
      </c>
      <c r="J6206" s="4" t="str">
        <f>INDEX(Departments[dept_name],MATCH(Sales[[#This Row],[dept_no]],Departments[dept_no],0))</f>
        <v>Clothing</v>
      </c>
      <c r="K6206" s="4" t="str">
        <f>CONCATENATE(Sales[[#This Row],[region]],Sales[[#This Row],[storetype]])</f>
        <v>3B</v>
      </c>
      <c r="L6206" s="4">
        <f>INDEX(RegionStoreCount[Store Count],MATCH(Sales[[#This Row],[RegionStoretype]],RegionStoreCount[Region/Type],0))</f>
        <v>4</v>
      </c>
      <c r="M6206" s="4">
        <f>AND(Sales[[#This Row],[date]]&lt;=TY_YTDMax,Sales[[#This Row],[date]]&gt;=TY_YTDMin)*Sales[[#This Row],[sales]]</f>
        <v>123570.4909</v>
      </c>
      <c r="N6206" s="4">
        <f>AND(Sales[[#This Row],[date]]&lt;=LY_YTDMax,Sales[[#This Row],[date]]&gt;=LY_YTDMin)*Sales[[#This Row],[sales]]</f>
        <v>0</v>
      </c>
      <c r="O6206" s="4">
        <f>AND(Sales[[#This Row],[date]]&gt;=YoY_Min,Sales[[#This Row],[date]]&lt;=TY_YTDMax)*(Sales[[#This Row],[sales]]/Sales[[#This Row],[sqft]])</f>
        <v>1.3387918840736728</v>
      </c>
      <c r="P6206" s="4">
        <f>SUMIF(Sales[RegionStoretype],Sales[[#This Row],[RegionStoretype]],Sales[YoY_SSF])/Sales[[#This Row],[Region_TypeCount]]</f>
        <v>58.312187288105562</v>
      </c>
    </row>
    <row r="6207" spans="1:16" x14ac:dyDescent="0.25">
      <c r="A6207" s="1">
        <v>43168</v>
      </c>
      <c r="B6207">
        <v>25</v>
      </c>
      <c r="C6207">
        <v>8</v>
      </c>
      <c r="D6207">
        <v>38044.735800000002</v>
      </c>
      <c r="E6207">
        <f>INDEX(Stores[region],MATCH(Sales[[#This Row],[store_no]],Stores[store_no],0))</f>
        <v>3</v>
      </c>
      <c r="F6207" t="str">
        <f>INDEX(Stores[storetype],MATCH(Sales[[#This Row],[store_no]],Stores[store_no],0))</f>
        <v>B</v>
      </c>
      <c r="G6207" t="str">
        <f>INDEX(Stores[location_city],MATCH(Sales[[#This Row],[store_no]],Stores[store_no],0))</f>
        <v>Kansas City</v>
      </c>
      <c r="H6207" t="str">
        <f>INDEX(Stores[location_state],MATCH(Sales[[#This Row],[store_no]],Stores[store_no],0))</f>
        <v>Missouri</v>
      </c>
      <c r="I6207">
        <f>INDEX(Stores[sqft],MATCH(Sales[[#This Row],[store_no]],Stores[store_no],0))</f>
        <v>92300</v>
      </c>
      <c r="J6207" s="4" t="str">
        <f>INDEX(Departments[dept_name],MATCH(Sales[[#This Row],[dept_no]],Departments[dept_no],0))</f>
        <v>Games</v>
      </c>
      <c r="K6207" s="4" t="str">
        <f>CONCATENATE(Sales[[#This Row],[region]],Sales[[#This Row],[storetype]])</f>
        <v>3B</v>
      </c>
      <c r="L6207" s="4">
        <f>INDEX(RegionStoreCount[Store Count],MATCH(Sales[[#This Row],[RegionStoretype]],RegionStoreCount[Region/Type],0))</f>
        <v>4</v>
      </c>
      <c r="M6207" s="4">
        <f>AND(Sales[[#This Row],[date]]&lt;=TY_YTDMax,Sales[[#This Row],[date]]&gt;=TY_YTDMin)*Sales[[#This Row],[sales]]</f>
        <v>38044.735800000002</v>
      </c>
      <c r="N6207" s="4">
        <f>AND(Sales[[#This Row],[date]]&lt;=LY_YTDMax,Sales[[#This Row],[date]]&gt;=LY_YTDMin)*Sales[[#This Row],[sales]]</f>
        <v>0</v>
      </c>
      <c r="O6207" s="4">
        <f>AND(Sales[[#This Row],[date]]&gt;=YoY_Min,Sales[[#This Row],[date]]&lt;=TY_YTDMax)*(Sales[[#This Row],[sales]]/Sales[[#This Row],[sqft]])</f>
        <v>0.41218565330444207</v>
      </c>
      <c r="P6207" s="4">
        <f>SUMIF(Sales[RegionStoretype],Sales[[#This Row],[RegionStoretype]],Sales[YoY_SSF])/Sales[[#This Row],[Region_TypeCount]]</f>
        <v>58.312187288105562</v>
      </c>
    </row>
    <row r="6208" spans="1:16" x14ac:dyDescent="0.25">
      <c r="A6208" s="1">
        <v>43168</v>
      </c>
      <c r="B6208">
        <v>26</v>
      </c>
      <c r="C6208">
        <v>3</v>
      </c>
      <c r="D6208">
        <v>268147.13619999995</v>
      </c>
      <c r="E6208">
        <f>INDEX(Stores[region],MATCH(Sales[[#This Row],[store_no]],Stores[store_no],0))</f>
        <v>2</v>
      </c>
      <c r="F6208" t="str">
        <f>INDEX(Stores[storetype],MATCH(Sales[[#This Row],[store_no]],Stores[store_no],0))</f>
        <v>A</v>
      </c>
      <c r="G6208" t="str">
        <f>INDEX(Stores[location_city],MATCH(Sales[[#This Row],[store_no]],Stores[store_no],0))</f>
        <v>Carmel</v>
      </c>
      <c r="H6208" t="str">
        <f>INDEX(Stores[location_state],MATCH(Sales[[#This Row],[store_no]],Stores[store_no],0))</f>
        <v>Indiana</v>
      </c>
      <c r="I6208">
        <f>INDEX(Stores[sqft],MATCH(Sales[[#This Row],[store_no]],Stores[store_no],0))</f>
        <v>198500</v>
      </c>
      <c r="J6208" s="4" t="str">
        <f>INDEX(Departments[dept_name],MATCH(Sales[[#This Row],[dept_no]],Departments[dept_no],0))</f>
        <v>Beauty</v>
      </c>
      <c r="K6208" s="4" t="str">
        <f>CONCATENATE(Sales[[#This Row],[region]],Sales[[#This Row],[storetype]])</f>
        <v>2A</v>
      </c>
      <c r="L6208" s="4">
        <f>INDEX(RegionStoreCount[Store Count],MATCH(Sales[[#This Row],[RegionStoretype]],RegionStoreCount[Region/Type],0))</f>
        <v>5</v>
      </c>
      <c r="M6208" s="4">
        <f>AND(Sales[[#This Row],[date]]&lt;=TY_YTDMax,Sales[[#This Row],[date]]&gt;=TY_YTDMin)*Sales[[#This Row],[sales]]</f>
        <v>268147.13619999995</v>
      </c>
      <c r="N6208" s="4">
        <f>AND(Sales[[#This Row],[date]]&lt;=LY_YTDMax,Sales[[#This Row],[date]]&gt;=LY_YTDMin)*Sales[[#This Row],[sales]]</f>
        <v>0</v>
      </c>
      <c r="O6208" s="4">
        <f>AND(Sales[[#This Row],[date]]&gt;=YoY_Min,Sales[[#This Row],[date]]&lt;=TY_YTDMax)*(Sales[[#This Row],[sales]]/Sales[[#This Row],[sqft]])</f>
        <v>1.3508671848866496</v>
      </c>
      <c r="P6208" s="4">
        <f>SUMIF(Sales[RegionStoretype],Sales[[#This Row],[RegionStoretype]],Sales[YoY_SSF])/Sales[[#This Row],[Region_TypeCount]]</f>
        <v>60.052789354368521</v>
      </c>
    </row>
    <row r="6209" spans="1:16" x14ac:dyDescent="0.25">
      <c r="A6209" s="1">
        <v>43168</v>
      </c>
      <c r="B6209">
        <v>26</v>
      </c>
      <c r="C6209">
        <v>7</v>
      </c>
      <c r="D6209">
        <v>30978.983799999995</v>
      </c>
      <c r="E6209">
        <f>INDEX(Stores[region],MATCH(Sales[[#This Row],[store_no]],Stores[store_no],0))</f>
        <v>2</v>
      </c>
      <c r="F6209" t="str">
        <f>INDEX(Stores[storetype],MATCH(Sales[[#This Row],[store_no]],Stores[store_no],0))</f>
        <v>A</v>
      </c>
      <c r="G6209" t="str">
        <f>INDEX(Stores[location_city],MATCH(Sales[[#This Row],[store_no]],Stores[store_no],0))</f>
        <v>Carmel</v>
      </c>
      <c r="H6209" t="str">
        <f>INDEX(Stores[location_state],MATCH(Sales[[#This Row],[store_no]],Stores[store_no],0))</f>
        <v>Indiana</v>
      </c>
      <c r="I6209">
        <f>INDEX(Stores[sqft],MATCH(Sales[[#This Row],[store_no]],Stores[store_no],0))</f>
        <v>198500</v>
      </c>
      <c r="J6209" s="4" t="str">
        <f>INDEX(Departments[dept_name],MATCH(Sales[[#This Row],[dept_no]],Departments[dept_no],0))</f>
        <v>Electronics</v>
      </c>
      <c r="K6209" s="4" t="str">
        <f>CONCATENATE(Sales[[#This Row],[region]],Sales[[#This Row],[storetype]])</f>
        <v>2A</v>
      </c>
      <c r="L6209" s="4">
        <f>INDEX(RegionStoreCount[Store Count],MATCH(Sales[[#This Row],[RegionStoretype]],RegionStoreCount[Region/Type],0))</f>
        <v>5</v>
      </c>
      <c r="M6209" s="4">
        <f>AND(Sales[[#This Row],[date]]&lt;=TY_YTDMax,Sales[[#This Row],[date]]&gt;=TY_YTDMin)*Sales[[#This Row],[sales]]</f>
        <v>30978.983799999995</v>
      </c>
      <c r="N6209" s="4">
        <f>AND(Sales[[#This Row],[date]]&lt;=LY_YTDMax,Sales[[#This Row],[date]]&gt;=LY_YTDMin)*Sales[[#This Row],[sales]]</f>
        <v>0</v>
      </c>
      <c r="O6209" s="4">
        <f>AND(Sales[[#This Row],[date]]&gt;=YoY_Min,Sales[[#This Row],[date]]&lt;=TY_YTDMax)*(Sales[[#This Row],[sales]]/Sales[[#This Row],[sqft]])</f>
        <v>0.15606540957178838</v>
      </c>
      <c r="P6209" s="4">
        <f>SUMIF(Sales[RegionStoretype],Sales[[#This Row],[RegionStoretype]],Sales[YoY_SSF])/Sales[[#This Row],[Region_TypeCount]]</f>
        <v>60.052789354368521</v>
      </c>
    </row>
    <row r="6210" spans="1:16" x14ac:dyDescent="0.25">
      <c r="A6210" s="1">
        <v>43168</v>
      </c>
      <c r="B6210">
        <v>26</v>
      </c>
      <c r="C6210">
        <v>10</v>
      </c>
      <c r="D6210">
        <v>38059.549199999994</v>
      </c>
      <c r="E6210">
        <f>INDEX(Stores[region],MATCH(Sales[[#This Row],[store_no]],Stores[store_no],0))</f>
        <v>2</v>
      </c>
      <c r="F6210" t="str">
        <f>INDEX(Stores[storetype],MATCH(Sales[[#This Row],[store_no]],Stores[store_no],0))</f>
        <v>A</v>
      </c>
      <c r="G6210" t="str">
        <f>INDEX(Stores[location_city],MATCH(Sales[[#This Row],[store_no]],Stores[store_no],0))</f>
        <v>Carmel</v>
      </c>
      <c r="H6210" t="str">
        <f>INDEX(Stores[location_state],MATCH(Sales[[#This Row],[store_no]],Stores[store_no],0))</f>
        <v>Indiana</v>
      </c>
      <c r="I6210">
        <f>INDEX(Stores[sqft],MATCH(Sales[[#This Row],[store_no]],Stores[store_no],0))</f>
        <v>198500</v>
      </c>
      <c r="J6210" s="4" t="str">
        <f>INDEX(Departments[dept_name],MATCH(Sales[[#This Row],[dept_no]],Departments[dept_no],0))</f>
        <v>Health</v>
      </c>
      <c r="K6210" s="4" t="str">
        <f>CONCATENATE(Sales[[#This Row],[region]],Sales[[#This Row],[storetype]])</f>
        <v>2A</v>
      </c>
      <c r="L6210" s="4">
        <f>INDEX(RegionStoreCount[Store Count],MATCH(Sales[[#This Row],[RegionStoretype]],RegionStoreCount[Region/Type],0))</f>
        <v>5</v>
      </c>
      <c r="M6210" s="4">
        <f>AND(Sales[[#This Row],[date]]&lt;=TY_YTDMax,Sales[[#This Row],[date]]&gt;=TY_YTDMin)*Sales[[#This Row],[sales]]</f>
        <v>38059.549199999994</v>
      </c>
      <c r="N6210" s="4">
        <f>AND(Sales[[#This Row],[date]]&lt;=LY_YTDMax,Sales[[#This Row],[date]]&gt;=LY_YTDMin)*Sales[[#This Row],[sales]]</f>
        <v>0</v>
      </c>
      <c r="O6210" s="4">
        <f>AND(Sales[[#This Row],[date]]&gt;=YoY_Min,Sales[[#This Row],[date]]&lt;=TY_YTDMax)*(Sales[[#This Row],[sales]]/Sales[[#This Row],[sqft]])</f>
        <v>0.19173576423173799</v>
      </c>
      <c r="P6210" s="4">
        <f>SUMIF(Sales[RegionStoretype],Sales[[#This Row],[RegionStoretype]],Sales[YoY_SSF])/Sales[[#This Row],[Region_TypeCount]]</f>
        <v>60.052789354368521</v>
      </c>
    </row>
    <row r="6211" spans="1:16" x14ac:dyDescent="0.25">
      <c r="A6211" s="1">
        <v>43168</v>
      </c>
      <c r="B6211">
        <v>26</v>
      </c>
      <c r="C6211">
        <v>12</v>
      </c>
      <c r="D6211">
        <v>60043.472499999996</v>
      </c>
      <c r="E6211">
        <f>INDEX(Stores[region],MATCH(Sales[[#This Row],[store_no]],Stores[store_no],0))</f>
        <v>2</v>
      </c>
      <c r="F6211" t="str">
        <f>INDEX(Stores[storetype],MATCH(Sales[[#This Row],[store_no]],Stores[store_no],0))</f>
        <v>A</v>
      </c>
      <c r="G6211" t="str">
        <f>INDEX(Stores[location_city],MATCH(Sales[[#This Row],[store_no]],Stores[store_no],0))</f>
        <v>Carmel</v>
      </c>
      <c r="H6211" t="str">
        <f>INDEX(Stores[location_state],MATCH(Sales[[#This Row],[store_no]],Stores[store_no],0))</f>
        <v>Indiana</v>
      </c>
      <c r="I6211">
        <f>INDEX(Stores[sqft],MATCH(Sales[[#This Row],[store_no]],Stores[store_no],0))</f>
        <v>198500</v>
      </c>
      <c r="J6211" s="4" t="str">
        <f>INDEX(Departments[dept_name],MATCH(Sales[[#This Row],[dept_no]],Departments[dept_no],0))</f>
        <v>Jewelery</v>
      </c>
      <c r="K6211" s="4" t="str">
        <f>CONCATENATE(Sales[[#This Row],[region]],Sales[[#This Row],[storetype]])</f>
        <v>2A</v>
      </c>
      <c r="L6211" s="4">
        <f>INDEX(RegionStoreCount[Store Count],MATCH(Sales[[#This Row],[RegionStoretype]],RegionStoreCount[Region/Type],0))</f>
        <v>5</v>
      </c>
      <c r="M6211" s="4">
        <f>AND(Sales[[#This Row],[date]]&lt;=TY_YTDMax,Sales[[#This Row],[date]]&gt;=TY_YTDMin)*Sales[[#This Row],[sales]]</f>
        <v>60043.472499999996</v>
      </c>
      <c r="N6211" s="4">
        <f>AND(Sales[[#This Row],[date]]&lt;=LY_YTDMax,Sales[[#This Row],[date]]&gt;=LY_YTDMin)*Sales[[#This Row],[sales]]</f>
        <v>0</v>
      </c>
      <c r="O6211" s="4">
        <f>AND(Sales[[#This Row],[date]]&gt;=YoY_Min,Sales[[#This Row],[date]]&lt;=TY_YTDMax)*(Sales[[#This Row],[sales]]/Sales[[#This Row],[sqft]])</f>
        <v>0.30248600755667504</v>
      </c>
      <c r="P6211" s="4">
        <f>SUMIF(Sales[RegionStoretype],Sales[[#This Row],[RegionStoretype]],Sales[YoY_SSF])/Sales[[#This Row],[Region_TypeCount]]</f>
        <v>60.052789354368521</v>
      </c>
    </row>
    <row r="6212" spans="1:16" x14ac:dyDescent="0.25">
      <c r="A6212" s="1">
        <v>43168</v>
      </c>
      <c r="B6212">
        <v>27</v>
      </c>
      <c r="C6212">
        <v>5</v>
      </c>
      <c r="D6212">
        <v>8250.14</v>
      </c>
      <c r="E6212">
        <f>INDEX(Stores[region],MATCH(Sales[[#This Row],[store_no]],Stores[store_no],0))</f>
        <v>3</v>
      </c>
      <c r="F6212" t="str">
        <f>INDEX(Stores[storetype],MATCH(Sales[[#This Row],[store_no]],Stores[store_no],0))</f>
        <v>A</v>
      </c>
      <c r="G6212" t="str">
        <f>INDEX(Stores[location_city],MATCH(Sales[[#This Row],[store_no]],Stores[store_no],0))</f>
        <v>Springfield</v>
      </c>
      <c r="H6212" t="str">
        <f>INDEX(Stores[location_state],MATCH(Sales[[#This Row],[store_no]],Stores[store_no],0))</f>
        <v>Missouri</v>
      </c>
      <c r="I6212">
        <f>INDEX(Stores[sqft],MATCH(Sales[[#This Row],[store_no]],Stores[store_no],0))</f>
        <v>158200</v>
      </c>
      <c r="J6212" s="4" t="str">
        <f>INDEX(Departments[dept_name],MATCH(Sales[[#This Row],[dept_no]],Departments[dept_no],0))</f>
        <v>Clothing</v>
      </c>
      <c r="K6212" s="4" t="str">
        <f>CONCATENATE(Sales[[#This Row],[region]],Sales[[#This Row],[storetype]])</f>
        <v>3A</v>
      </c>
      <c r="L6212" s="4">
        <f>INDEX(RegionStoreCount[Store Count],MATCH(Sales[[#This Row],[RegionStoretype]],RegionStoreCount[Region/Type],0))</f>
        <v>9</v>
      </c>
      <c r="M6212" s="4">
        <f>AND(Sales[[#This Row],[date]]&lt;=TY_YTDMax,Sales[[#This Row],[date]]&gt;=TY_YTDMin)*Sales[[#This Row],[sales]]</f>
        <v>8250.14</v>
      </c>
      <c r="N6212" s="4">
        <f>AND(Sales[[#This Row],[date]]&lt;=LY_YTDMax,Sales[[#This Row],[date]]&gt;=LY_YTDMin)*Sales[[#This Row],[sales]]</f>
        <v>0</v>
      </c>
      <c r="O6212" s="4">
        <f>AND(Sales[[#This Row],[date]]&gt;=YoY_Min,Sales[[#This Row],[date]]&lt;=TY_YTDMax)*(Sales[[#This Row],[sales]]/Sales[[#This Row],[sqft]])</f>
        <v>5.2150063211125156E-2</v>
      </c>
      <c r="P6212" s="4">
        <f>SUMIF(Sales[RegionStoretype],Sales[[#This Row],[RegionStoretype]],Sales[YoY_SSF])/Sales[[#This Row],[Region_TypeCount]]</f>
        <v>53.603836561720975</v>
      </c>
    </row>
    <row r="6213" spans="1:16" x14ac:dyDescent="0.25">
      <c r="A6213" s="1">
        <v>43168</v>
      </c>
      <c r="B6213">
        <v>27</v>
      </c>
      <c r="C6213">
        <v>8</v>
      </c>
      <c r="D6213">
        <v>17071.6872</v>
      </c>
      <c r="E6213">
        <f>INDEX(Stores[region],MATCH(Sales[[#This Row],[store_no]],Stores[store_no],0))</f>
        <v>3</v>
      </c>
      <c r="F6213" t="str">
        <f>INDEX(Stores[storetype],MATCH(Sales[[#This Row],[store_no]],Stores[store_no],0))</f>
        <v>A</v>
      </c>
      <c r="G6213" t="str">
        <f>INDEX(Stores[location_city],MATCH(Sales[[#This Row],[store_no]],Stores[store_no],0))</f>
        <v>Springfield</v>
      </c>
      <c r="H6213" t="str">
        <f>INDEX(Stores[location_state],MATCH(Sales[[#This Row],[store_no]],Stores[store_no],0))</f>
        <v>Missouri</v>
      </c>
      <c r="I6213">
        <f>INDEX(Stores[sqft],MATCH(Sales[[#This Row],[store_no]],Stores[store_no],0))</f>
        <v>158200</v>
      </c>
      <c r="J6213" s="4" t="str">
        <f>INDEX(Departments[dept_name],MATCH(Sales[[#This Row],[dept_no]],Departments[dept_no],0))</f>
        <v>Games</v>
      </c>
      <c r="K6213" s="4" t="str">
        <f>CONCATENATE(Sales[[#This Row],[region]],Sales[[#This Row],[storetype]])</f>
        <v>3A</v>
      </c>
      <c r="L6213" s="4">
        <f>INDEX(RegionStoreCount[Store Count],MATCH(Sales[[#This Row],[RegionStoretype]],RegionStoreCount[Region/Type],0))</f>
        <v>9</v>
      </c>
      <c r="M6213" s="4">
        <f>AND(Sales[[#This Row],[date]]&lt;=TY_YTDMax,Sales[[#This Row],[date]]&gt;=TY_YTDMin)*Sales[[#This Row],[sales]]</f>
        <v>17071.6872</v>
      </c>
      <c r="N6213" s="4">
        <f>AND(Sales[[#This Row],[date]]&lt;=LY_YTDMax,Sales[[#This Row],[date]]&gt;=LY_YTDMin)*Sales[[#This Row],[sales]]</f>
        <v>0</v>
      </c>
      <c r="O6213" s="4">
        <f>AND(Sales[[#This Row],[date]]&gt;=YoY_Min,Sales[[#This Row],[date]]&lt;=TY_YTDMax)*(Sales[[#This Row],[sales]]/Sales[[#This Row],[sqft]])</f>
        <v>0.10791205562579013</v>
      </c>
      <c r="P6213" s="4">
        <f>SUMIF(Sales[RegionStoretype],Sales[[#This Row],[RegionStoretype]],Sales[YoY_SSF])/Sales[[#This Row],[Region_TypeCount]]</f>
        <v>53.603836561720975</v>
      </c>
    </row>
    <row r="6214" spans="1:16" x14ac:dyDescent="0.25">
      <c r="A6214" s="1">
        <v>43168</v>
      </c>
      <c r="B6214">
        <v>27</v>
      </c>
      <c r="C6214">
        <v>18</v>
      </c>
      <c r="D6214">
        <v>28293.718799999999</v>
      </c>
      <c r="E6214">
        <f>INDEX(Stores[region],MATCH(Sales[[#This Row],[store_no]],Stores[store_no],0))</f>
        <v>3</v>
      </c>
      <c r="F6214" t="str">
        <f>INDEX(Stores[storetype],MATCH(Sales[[#This Row],[store_no]],Stores[store_no],0))</f>
        <v>A</v>
      </c>
      <c r="G6214" t="str">
        <f>INDEX(Stores[location_city],MATCH(Sales[[#This Row],[store_no]],Stores[store_no],0))</f>
        <v>Springfield</v>
      </c>
      <c r="H6214" t="str">
        <f>INDEX(Stores[location_state],MATCH(Sales[[#This Row],[store_no]],Stores[store_no],0))</f>
        <v>Missouri</v>
      </c>
      <c r="I6214">
        <f>INDEX(Stores[sqft],MATCH(Sales[[#This Row],[store_no]],Stores[store_no],0))</f>
        <v>158200</v>
      </c>
      <c r="J6214" s="4" t="str">
        <f>INDEX(Departments[dept_name],MATCH(Sales[[#This Row],[dept_no]],Departments[dept_no],0))</f>
        <v>Sports</v>
      </c>
      <c r="K6214" s="4" t="str">
        <f>CONCATENATE(Sales[[#This Row],[region]],Sales[[#This Row],[storetype]])</f>
        <v>3A</v>
      </c>
      <c r="L6214" s="4">
        <f>INDEX(RegionStoreCount[Store Count],MATCH(Sales[[#This Row],[RegionStoretype]],RegionStoreCount[Region/Type],0))</f>
        <v>9</v>
      </c>
      <c r="M6214" s="4">
        <f>AND(Sales[[#This Row],[date]]&lt;=TY_YTDMax,Sales[[#This Row],[date]]&gt;=TY_YTDMin)*Sales[[#This Row],[sales]]</f>
        <v>28293.718799999999</v>
      </c>
      <c r="N6214" s="4">
        <f>AND(Sales[[#This Row],[date]]&lt;=LY_YTDMax,Sales[[#This Row],[date]]&gt;=LY_YTDMin)*Sales[[#This Row],[sales]]</f>
        <v>0</v>
      </c>
      <c r="O6214" s="4">
        <f>AND(Sales[[#This Row],[date]]&gt;=YoY_Min,Sales[[#This Row],[date]]&lt;=TY_YTDMax)*(Sales[[#This Row],[sales]]/Sales[[#This Row],[sqft]])</f>
        <v>0.17884778002528445</v>
      </c>
      <c r="P6214" s="4">
        <f>SUMIF(Sales[RegionStoretype],Sales[[#This Row],[RegionStoretype]],Sales[YoY_SSF])/Sales[[#This Row],[Region_TypeCount]]</f>
        <v>53.603836561720975</v>
      </c>
    </row>
    <row r="6215" spans="1:16" x14ac:dyDescent="0.25">
      <c r="A6215" s="1">
        <v>43168</v>
      </c>
      <c r="B6215">
        <v>28</v>
      </c>
      <c r="C6215">
        <v>13</v>
      </c>
      <c r="D6215">
        <v>161122.0221</v>
      </c>
      <c r="E6215">
        <f>INDEX(Stores[region],MATCH(Sales[[#This Row],[store_no]],Stores[store_no],0))</f>
        <v>2</v>
      </c>
      <c r="F6215" t="str">
        <f>INDEX(Stores[storetype],MATCH(Sales[[#This Row],[store_no]],Stores[store_no],0))</f>
        <v>A</v>
      </c>
      <c r="G6215" t="str">
        <f>INDEX(Stores[location_city],MATCH(Sales[[#This Row],[store_no]],Stores[store_no],0))</f>
        <v>Milwaukee</v>
      </c>
      <c r="H6215" t="str">
        <f>INDEX(Stores[location_state],MATCH(Sales[[#This Row],[store_no]],Stores[store_no],0))</f>
        <v>Wisconsin</v>
      </c>
      <c r="I6215">
        <f>INDEX(Stores[sqft],MATCH(Sales[[#This Row],[store_no]],Stores[store_no],0))</f>
        <v>203800</v>
      </c>
      <c r="J6215" s="4" t="str">
        <f>INDEX(Departments[dept_name],MATCH(Sales[[#This Row],[dept_no]],Departments[dept_no],0))</f>
        <v>Kids</v>
      </c>
      <c r="K6215" s="4" t="str">
        <f>CONCATENATE(Sales[[#This Row],[region]],Sales[[#This Row],[storetype]])</f>
        <v>2A</v>
      </c>
      <c r="L6215" s="4">
        <f>INDEX(RegionStoreCount[Store Count],MATCH(Sales[[#This Row],[RegionStoretype]],RegionStoreCount[Region/Type],0))</f>
        <v>5</v>
      </c>
      <c r="M6215" s="4">
        <f>AND(Sales[[#This Row],[date]]&lt;=TY_YTDMax,Sales[[#This Row],[date]]&gt;=TY_YTDMin)*Sales[[#This Row],[sales]]</f>
        <v>161122.0221</v>
      </c>
      <c r="N6215" s="4">
        <f>AND(Sales[[#This Row],[date]]&lt;=LY_YTDMax,Sales[[#This Row],[date]]&gt;=LY_YTDMin)*Sales[[#This Row],[sales]]</f>
        <v>0</v>
      </c>
      <c r="O6215" s="4">
        <f>AND(Sales[[#This Row],[date]]&gt;=YoY_Min,Sales[[#This Row],[date]]&lt;=TY_YTDMax)*(Sales[[#This Row],[sales]]/Sales[[#This Row],[sqft]])</f>
        <v>0.79058892100098133</v>
      </c>
      <c r="P6215" s="4">
        <f>SUMIF(Sales[RegionStoretype],Sales[[#This Row],[RegionStoretype]],Sales[YoY_SSF])/Sales[[#This Row],[Region_TypeCount]]</f>
        <v>60.052789354368521</v>
      </c>
    </row>
    <row r="6216" spans="1:16" x14ac:dyDescent="0.25">
      <c r="A6216" s="1">
        <v>43168</v>
      </c>
      <c r="B6216">
        <v>28</v>
      </c>
      <c r="C6216">
        <v>16</v>
      </c>
      <c r="D6216">
        <v>135118.89510000002</v>
      </c>
      <c r="E6216">
        <f>INDEX(Stores[region],MATCH(Sales[[#This Row],[store_no]],Stores[store_no],0))</f>
        <v>2</v>
      </c>
      <c r="F6216" t="str">
        <f>INDEX(Stores[storetype],MATCH(Sales[[#This Row],[store_no]],Stores[store_no],0))</f>
        <v>A</v>
      </c>
      <c r="G6216" t="str">
        <f>INDEX(Stores[location_city],MATCH(Sales[[#This Row],[store_no]],Stores[store_no],0))</f>
        <v>Milwaukee</v>
      </c>
      <c r="H6216" t="str">
        <f>INDEX(Stores[location_state],MATCH(Sales[[#This Row],[store_no]],Stores[store_no],0))</f>
        <v>Wisconsin</v>
      </c>
      <c r="I6216">
        <f>INDEX(Stores[sqft],MATCH(Sales[[#This Row],[store_no]],Stores[store_no],0))</f>
        <v>203800</v>
      </c>
      <c r="J6216" s="4" t="str">
        <f>INDEX(Departments[dept_name],MATCH(Sales[[#This Row],[dept_no]],Departments[dept_no],0))</f>
        <v>Outdoors</v>
      </c>
      <c r="K6216" s="4" t="str">
        <f>CONCATENATE(Sales[[#This Row],[region]],Sales[[#This Row],[storetype]])</f>
        <v>2A</v>
      </c>
      <c r="L6216" s="4">
        <f>INDEX(RegionStoreCount[Store Count],MATCH(Sales[[#This Row],[RegionStoretype]],RegionStoreCount[Region/Type],0))</f>
        <v>5</v>
      </c>
      <c r="M6216" s="4">
        <f>AND(Sales[[#This Row],[date]]&lt;=TY_YTDMax,Sales[[#This Row],[date]]&gt;=TY_YTDMin)*Sales[[#This Row],[sales]]</f>
        <v>135118.89510000002</v>
      </c>
      <c r="N6216" s="4">
        <f>AND(Sales[[#This Row],[date]]&lt;=LY_YTDMax,Sales[[#This Row],[date]]&gt;=LY_YTDMin)*Sales[[#This Row],[sales]]</f>
        <v>0</v>
      </c>
      <c r="O6216" s="4">
        <f>AND(Sales[[#This Row],[date]]&gt;=YoY_Min,Sales[[#This Row],[date]]&lt;=TY_YTDMax)*(Sales[[#This Row],[sales]]/Sales[[#This Row],[sqft]])</f>
        <v>0.6629975225711483</v>
      </c>
      <c r="P6216" s="4">
        <f>SUMIF(Sales[RegionStoretype],Sales[[#This Row],[RegionStoretype]],Sales[YoY_SSF])/Sales[[#This Row],[Region_TypeCount]]</f>
        <v>60.052789354368521</v>
      </c>
    </row>
    <row r="6217" spans="1:16" x14ac:dyDescent="0.25">
      <c r="A6217" s="1">
        <v>43168</v>
      </c>
      <c r="B6217">
        <v>29</v>
      </c>
      <c r="C6217">
        <v>11</v>
      </c>
      <c r="D6217">
        <v>71740.5766</v>
      </c>
      <c r="E6217">
        <f>INDEX(Stores[region],MATCH(Sales[[#This Row],[store_no]],Stores[store_no],0))</f>
        <v>1</v>
      </c>
      <c r="F6217" t="str">
        <f>INDEX(Stores[storetype],MATCH(Sales[[#This Row],[store_no]],Stores[store_no],0))</f>
        <v>B</v>
      </c>
      <c r="G6217" t="str">
        <f>INDEX(Stores[location_city],MATCH(Sales[[#This Row],[store_no]],Stores[store_no],0))</f>
        <v>Grand Rapids</v>
      </c>
      <c r="H6217" t="str">
        <f>INDEX(Stores[location_state],MATCH(Sales[[#This Row],[store_no]],Stores[store_no],0))</f>
        <v>Michigan</v>
      </c>
      <c r="I6217">
        <f>INDEX(Stores[sqft],MATCH(Sales[[#This Row],[store_no]],Stores[store_no],0))</f>
        <v>148300</v>
      </c>
      <c r="J6217" s="4" t="str">
        <f>INDEX(Departments[dept_name],MATCH(Sales[[#This Row],[dept_no]],Departments[dept_no],0))</f>
        <v>Home</v>
      </c>
      <c r="K6217" s="4" t="str">
        <f>CONCATENATE(Sales[[#This Row],[region]],Sales[[#This Row],[storetype]])</f>
        <v>1B</v>
      </c>
      <c r="L6217" s="4">
        <f>INDEX(RegionStoreCount[Store Count],MATCH(Sales[[#This Row],[RegionStoretype]],RegionStoreCount[Region/Type],0))</f>
        <v>5</v>
      </c>
      <c r="M6217" s="4">
        <f>AND(Sales[[#This Row],[date]]&lt;=TY_YTDMax,Sales[[#This Row],[date]]&gt;=TY_YTDMin)*Sales[[#This Row],[sales]]</f>
        <v>71740.5766</v>
      </c>
      <c r="N6217" s="4">
        <f>AND(Sales[[#This Row],[date]]&lt;=LY_YTDMax,Sales[[#This Row],[date]]&gt;=LY_YTDMin)*Sales[[#This Row],[sales]]</f>
        <v>0</v>
      </c>
      <c r="O6217" s="4">
        <f>AND(Sales[[#This Row],[date]]&gt;=YoY_Min,Sales[[#This Row],[date]]&lt;=TY_YTDMax)*(Sales[[#This Row],[sales]]/Sales[[#This Row],[sqft]])</f>
        <v>0.48375304517869183</v>
      </c>
      <c r="P6217" s="4">
        <f>SUMIF(Sales[RegionStoretype],Sales[[#This Row],[RegionStoretype]],Sales[YoY_SSF])/Sales[[#This Row],[Region_TypeCount]]</f>
        <v>68.518982968140051</v>
      </c>
    </row>
    <row r="6218" spans="1:16" x14ac:dyDescent="0.25">
      <c r="A6218" s="1">
        <v>43168</v>
      </c>
      <c r="B6218">
        <v>29</v>
      </c>
      <c r="C6218">
        <v>18</v>
      </c>
      <c r="D6218">
        <v>226275.5528</v>
      </c>
      <c r="E6218">
        <f>INDEX(Stores[region],MATCH(Sales[[#This Row],[store_no]],Stores[store_no],0))</f>
        <v>1</v>
      </c>
      <c r="F6218" t="str">
        <f>INDEX(Stores[storetype],MATCH(Sales[[#This Row],[store_no]],Stores[store_no],0))</f>
        <v>B</v>
      </c>
      <c r="G6218" t="str">
        <f>INDEX(Stores[location_city],MATCH(Sales[[#This Row],[store_no]],Stores[store_no],0))</f>
        <v>Grand Rapids</v>
      </c>
      <c r="H6218" t="str">
        <f>INDEX(Stores[location_state],MATCH(Sales[[#This Row],[store_no]],Stores[store_no],0))</f>
        <v>Michigan</v>
      </c>
      <c r="I6218">
        <f>INDEX(Stores[sqft],MATCH(Sales[[#This Row],[store_no]],Stores[store_no],0))</f>
        <v>148300</v>
      </c>
      <c r="J6218" s="4" t="str">
        <f>INDEX(Departments[dept_name],MATCH(Sales[[#This Row],[dept_no]],Departments[dept_no],0))</f>
        <v>Sports</v>
      </c>
      <c r="K6218" s="4" t="str">
        <f>CONCATENATE(Sales[[#This Row],[region]],Sales[[#This Row],[storetype]])</f>
        <v>1B</v>
      </c>
      <c r="L6218" s="4">
        <f>INDEX(RegionStoreCount[Store Count],MATCH(Sales[[#This Row],[RegionStoretype]],RegionStoreCount[Region/Type],0))</f>
        <v>5</v>
      </c>
      <c r="M6218" s="4">
        <f>AND(Sales[[#This Row],[date]]&lt;=TY_YTDMax,Sales[[#This Row],[date]]&gt;=TY_YTDMin)*Sales[[#This Row],[sales]]</f>
        <v>226275.5528</v>
      </c>
      <c r="N6218" s="4">
        <f>AND(Sales[[#This Row],[date]]&lt;=LY_YTDMax,Sales[[#This Row],[date]]&gt;=LY_YTDMin)*Sales[[#This Row],[sales]]</f>
        <v>0</v>
      </c>
      <c r="O6218" s="4">
        <f>AND(Sales[[#This Row],[date]]&gt;=YoY_Min,Sales[[#This Row],[date]]&lt;=TY_YTDMax)*(Sales[[#This Row],[sales]]/Sales[[#This Row],[sqft]])</f>
        <v>1.52579604045853</v>
      </c>
      <c r="P6218" s="4">
        <f>SUMIF(Sales[RegionStoretype],Sales[[#This Row],[RegionStoretype]],Sales[YoY_SSF])/Sales[[#This Row],[Region_TypeCount]]</f>
        <v>68.518982968140051</v>
      </c>
    </row>
    <row r="6219" spans="1:16" x14ac:dyDescent="0.25">
      <c r="A6219" s="1">
        <v>43168</v>
      </c>
      <c r="B6219">
        <v>29</v>
      </c>
      <c r="C6219">
        <v>20</v>
      </c>
      <c r="D6219">
        <v>27403.644500000002</v>
      </c>
      <c r="E6219">
        <f>INDEX(Stores[region],MATCH(Sales[[#This Row],[store_no]],Stores[store_no],0))</f>
        <v>1</v>
      </c>
      <c r="F6219" t="str">
        <f>INDEX(Stores[storetype],MATCH(Sales[[#This Row],[store_no]],Stores[store_no],0))</f>
        <v>B</v>
      </c>
      <c r="G6219" t="str">
        <f>INDEX(Stores[location_city],MATCH(Sales[[#This Row],[store_no]],Stores[store_no],0))</f>
        <v>Grand Rapids</v>
      </c>
      <c r="H6219" t="str">
        <f>INDEX(Stores[location_state],MATCH(Sales[[#This Row],[store_no]],Stores[store_no],0))</f>
        <v>Michigan</v>
      </c>
      <c r="I6219">
        <f>INDEX(Stores[sqft],MATCH(Sales[[#This Row],[store_no]],Stores[store_no],0))</f>
        <v>148300</v>
      </c>
      <c r="J6219" s="4" t="str">
        <f>INDEX(Departments[dept_name],MATCH(Sales[[#This Row],[dept_no]],Departments[dept_no],0))</f>
        <v>Toys</v>
      </c>
      <c r="K6219" s="4" t="str">
        <f>CONCATENATE(Sales[[#This Row],[region]],Sales[[#This Row],[storetype]])</f>
        <v>1B</v>
      </c>
      <c r="L6219" s="4">
        <f>INDEX(RegionStoreCount[Store Count],MATCH(Sales[[#This Row],[RegionStoretype]],RegionStoreCount[Region/Type],0))</f>
        <v>5</v>
      </c>
      <c r="M6219" s="4">
        <f>AND(Sales[[#This Row],[date]]&lt;=TY_YTDMax,Sales[[#This Row],[date]]&gt;=TY_YTDMin)*Sales[[#This Row],[sales]]</f>
        <v>27403.644500000002</v>
      </c>
      <c r="N6219" s="4">
        <f>AND(Sales[[#This Row],[date]]&lt;=LY_YTDMax,Sales[[#This Row],[date]]&gt;=LY_YTDMin)*Sales[[#This Row],[sales]]</f>
        <v>0</v>
      </c>
      <c r="O6219" s="4">
        <f>AND(Sales[[#This Row],[date]]&gt;=YoY_Min,Sales[[#This Row],[date]]&lt;=TY_YTDMax)*(Sales[[#This Row],[sales]]/Sales[[#This Row],[sqft]])</f>
        <v>0.18478519554956171</v>
      </c>
      <c r="P6219" s="4">
        <f>SUMIF(Sales[RegionStoretype],Sales[[#This Row],[RegionStoretype]],Sales[YoY_SSF])/Sales[[#This Row],[Region_TypeCount]]</f>
        <v>68.518982968140051</v>
      </c>
    </row>
    <row r="6220" spans="1:16" x14ac:dyDescent="0.25">
      <c r="A6220" s="1">
        <v>43168</v>
      </c>
      <c r="B6220">
        <v>30</v>
      </c>
      <c r="C6220">
        <v>4</v>
      </c>
      <c r="D6220">
        <v>74533.054499999998</v>
      </c>
      <c r="E6220">
        <f>INDEX(Stores[region],MATCH(Sales[[#This Row],[store_no]],Stores[store_no],0))</f>
        <v>1</v>
      </c>
      <c r="F6220" t="str">
        <f>INDEX(Stores[storetype],MATCH(Sales[[#This Row],[store_no]],Stores[store_no],0))</f>
        <v>C</v>
      </c>
      <c r="G6220" t="str">
        <f>INDEX(Stores[location_city],MATCH(Sales[[#This Row],[store_no]],Stores[store_no],0))</f>
        <v>Dayton</v>
      </c>
      <c r="H6220" t="str">
        <f>INDEX(Stores[location_state],MATCH(Sales[[#This Row],[store_no]],Stores[store_no],0))</f>
        <v>Ohio</v>
      </c>
      <c r="I6220">
        <f>INDEX(Stores[sqft],MATCH(Sales[[#This Row],[store_no]],Stores[store_no],0))</f>
        <v>90000</v>
      </c>
      <c r="J6220" s="4" t="str">
        <f>INDEX(Departments[dept_name],MATCH(Sales[[#This Row],[dept_no]],Departments[dept_no],0))</f>
        <v>Books</v>
      </c>
      <c r="K6220" s="4" t="str">
        <f>CONCATENATE(Sales[[#This Row],[region]],Sales[[#This Row],[storetype]])</f>
        <v>1C</v>
      </c>
      <c r="L6220" s="4">
        <f>INDEX(RegionStoreCount[Store Count],MATCH(Sales[[#This Row],[RegionStoretype]],RegionStoreCount[Region/Type],0))</f>
        <v>1</v>
      </c>
      <c r="M6220" s="4">
        <f>AND(Sales[[#This Row],[date]]&lt;=TY_YTDMax,Sales[[#This Row],[date]]&gt;=TY_YTDMin)*Sales[[#This Row],[sales]]</f>
        <v>74533.054499999998</v>
      </c>
      <c r="N6220" s="4">
        <f>AND(Sales[[#This Row],[date]]&lt;=LY_YTDMax,Sales[[#This Row],[date]]&gt;=LY_YTDMin)*Sales[[#This Row],[sales]]</f>
        <v>0</v>
      </c>
      <c r="O6220" s="4">
        <f>AND(Sales[[#This Row],[date]]&gt;=YoY_Min,Sales[[#This Row],[date]]&lt;=TY_YTDMax)*(Sales[[#This Row],[sales]]/Sales[[#This Row],[sqft]])</f>
        <v>0.82814504999999994</v>
      </c>
      <c r="P6220" s="4">
        <f>SUMIF(Sales[RegionStoretype],Sales[[#This Row],[RegionStoretype]],Sales[YoY_SSF])/Sales[[#This Row],[Region_TypeCount]]</f>
        <v>65.329042605555529</v>
      </c>
    </row>
    <row r="6221" spans="1:16" x14ac:dyDescent="0.25">
      <c r="A6221" s="1">
        <v>43168</v>
      </c>
      <c r="B6221">
        <v>30</v>
      </c>
      <c r="C6221">
        <v>6</v>
      </c>
      <c r="D6221">
        <v>3646.8454999999999</v>
      </c>
      <c r="E6221">
        <f>INDEX(Stores[region],MATCH(Sales[[#This Row],[store_no]],Stores[store_no],0))</f>
        <v>1</v>
      </c>
      <c r="F6221" t="str">
        <f>INDEX(Stores[storetype],MATCH(Sales[[#This Row],[store_no]],Stores[store_no],0))</f>
        <v>C</v>
      </c>
      <c r="G6221" t="str">
        <f>INDEX(Stores[location_city],MATCH(Sales[[#This Row],[store_no]],Stores[store_no],0))</f>
        <v>Dayton</v>
      </c>
      <c r="H6221" t="str">
        <f>INDEX(Stores[location_state],MATCH(Sales[[#This Row],[store_no]],Stores[store_no],0))</f>
        <v>Ohio</v>
      </c>
      <c r="I6221">
        <f>INDEX(Stores[sqft],MATCH(Sales[[#This Row],[store_no]],Stores[store_no],0))</f>
        <v>90000</v>
      </c>
      <c r="J6221" s="4" t="str">
        <f>INDEX(Departments[dept_name],MATCH(Sales[[#This Row],[dept_no]],Departments[dept_no],0))</f>
        <v>Computers</v>
      </c>
      <c r="K6221" s="4" t="str">
        <f>CONCATENATE(Sales[[#This Row],[region]],Sales[[#This Row],[storetype]])</f>
        <v>1C</v>
      </c>
      <c r="L6221" s="4">
        <f>INDEX(RegionStoreCount[Store Count],MATCH(Sales[[#This Row],[RegionStoretype]],RegionStoreCount[Region/Type],0))</f>
        <v>1</v>
      </c>
      <c r="M6221" s="4">
        <f>AND(Sales[[#This Row],[date]]&lt;=TY_YTDMax,Sales[[#This Row],[date]]&gt;=TY_YTDMin)*Sales[[#This Row],[sales]]</f>
        <v>3646.8454999999999</v>
      </c>
      <c r="N6221" s="4">
        <f>AND(Sales[[#This Row],[date]]&lt;=LY_YTDMax,Sales[[#This Row],[date]]&gt;=LY_YTDMin)*Sales[[#This Row],[sales]]</f>
        <v>0</v>
      </c>
      <c r="O6221" s="4">
        <f>AND(Sales[[#This Row],[date]]&gt;=YoY_Min,Sales[[#This Row],[date]]&lt;=TY_YTDMax)*(Sales[[#This Row],[sales]]/Sales[[#This Row],[sqft]])</f>
        <v>4.0520505555555551E-2</v>
      </c>
      <c r="P6221" s="4">
        <f>SUMIF(Sales[RegionStoretype],Sales[[#This Row],[RegionStoretype]],Sales[YoY_SSF])/Sales[[#This Row],[Region_TypeCount]]</f>
        <v>65.329042605555529</v>
      </c>
    </row>
    <row r="6222" spans="1:16" x14ac:dyDescent="0.25">
      <c r="A6222" s="1">
        <v>43168</v>
      </c>
      <c r="B6222">
        <v>31</v>
      </c>
      <c r="C6222">
        <v>4</v>
      </c>
      <c r="D6222">
        <v>66811.914099999995</v>
      </c>
      <c r="E6222">
        <f>INDEX(Stores[region],MATCH(Sales[[#This Row],[store_no]],Stores[store_no],0))</f>
        <v>3</v>
      </c>
      <c r="F6222" t="str">
        <f>INDEX(Stores[storetype],MATCH(Sales[[#This Row],[store_no]],Stores[store_no],0))</f>
        <v>A</v>
      </c>
      <c r="G6222" t="str">
        <f>INDEX(Stores[location_city],MATCH(Sales[[#This Row],[store_no]],Stores[store_no],0))</f>
        <v>Rapid City</v>
      </c>
      <c r="H6222" t="str">
        <f>INDEX(Stores[location_state],MATCH(Sales[[#This Row],[store_no]],Stores[store_no],0))</f>
        <v>South Dakota</v>
      </c>
      <c r="I6222">
        <f>INDEX(Stores[sqft],MATCH(Sales[[#This Row],[store_no]],Stores[store_no],0))</f>
        <v>200100</v>
      </c>
      <c r="J6222" s="4" t="str">
        <f>INDEX(Departments[dept_name],MATCH(Sales[[#This Row],[dept_no]],Departments[dept_no],0))</f>
        <v>Books</v>
      </c>
      <c r="K6222" s="4" t="str">
        <f>CONCATENATE(Sales[[#This Row],[region]],Sales[[#This Row],[storetype]])</f>
        <v>3A</v>
      </c>
      <c r="L6222" s="4">
        <f>INDEX(RegionStoreCount[Store Count],MATCH(Sales[[#This Row],[RegionStoretype]],RegionStoreCount[Region/Type],0))</f>
        <v>9</v>
      </c>
      <c r="M6222" s="4">
        <f>AND(Sales[[#This Row],[date]]&lt;=TY_YTDMax,Sales[[#This Row],[date]]&gt;=TY_YTDMin)*Sales[[#This Row],[sales]]</f>
        <v>66811.914099999995</v>
      </c>
      <c r="N6222" s="4">
        <f>AND(Sales[[#This Row],[date]]&lt;=LY_YTDMax,Sales[[#This Row],[date]]&gt;=LY_YTDMin)*Sales[[#This Row],[sales]]</f>
        <v>0</v>
      </c>
      <c r="O6222" s="4">
        <f>AND(Sales[[#This Row],[date]]&gt;=YoY_Min,Sales[[#This Row],[date]]&lt;=TY_YTDMax)*(Sales[[#This Row],[sales]]/Sales[[#This Row],[sqft]])</f>
        <v>0.333892624187906</v>
      </c>
      <c r="P6222" s="4">
        <f>SUMIF(Sales[RegionStoretype],Sales[[#This Row],[RegionStoretype]],Sales[YoY_SSF])/Sales[[#This Row],[Region_TypeCount]]</f>
        <v>53.603836561720975</v>
      </c>
    </row>
    <row r="6223" spans="1:16" x14ac:dyDescent="0.25">
      <c r="A6223" s="1">
        <v>43168</v>
      </c>
      <c r="B6223">
        <v>31</v>
      </c>
      <c r="C6223">
        <v>13</v>
      </c>
      <c r="D6223">
        <v>93820.358300000007</v>
      </c>
      <c r="E6223">
        <f>INDEX(Stores[region],MATCH(Sales[[#This Row],[store_no]],Stores[store_no],0))</f>
        <v>3</v>
      </c>
      <c r="F6223" t="str">
        <f>INDEX(Stores[storetype],MATCH(Sales[[#This Row],[store_no]],Stores[store_no],0))</f>
        <v>A</v>
      </c>
      <c r="G6223" t="str">
        <f>INDEX(Stores[location_city],MATCH(Sales[[#This Row],[store_no]],Stores[store_no],0))</f>
        <v>Rapid City</v>
      </c>
      <c r="H6223" t="str">
        <f>INDEX(Stores[location_state],MATCH(Sales[[#This Row],[store_no]],Stores[store_no],0))</f>
        <v>South Dakota</v>
      </c>
      <c r="I6223">
        <f>INDEX(Stores[sqft],MATCH(Sales[[#This Row],[store_no]],Stores[store_no],0))</f>
        <v>200100</v>
      </c>
      <c r="J6223" s="4" t="str">
        <f>INDEX(Departments[dept_name],MATCH(Sales[[#This Row],[dept_no]],Departments[dept_no],0))</f>
        <v>Kids</v>
      </c>
      <c r="K6223" s="4" t="str">
        <f>CONCATENATE(Sales[[#This Row],[region]],Sales[[#This Row],[storetype]])</f>
        <v>3A</v>
      </c>
      <c r="L6223" s="4">
        <f>INDEX(RegionStoreCount[Store Count],MATCH(Sales[[#This Row],[RegionStoretype]],RegionStoreCount[Region/Type],0))</f>
        <v>9</v>
      </c>
      <c r="M6223" s="4">
        <f>AND(Sales[[#This Row],[date]]&lt;=TY_YTDMax,Sales[[#This Row],[date]]&gt;=TY_YTDMin)*Sales[[#This Row],[sales]]</f>
        <v>93820.358300000007</v>
      </c>
      <c r="N6223" s="4">
        <f>AND(Sales[[#This Row],[date]]&lt;=LY_YTDMax,Sales[[#This Row],[date]]&gt;=LY_YTDMin)*Sales[[#This Row],[sales]]</f>
        <v>0</v>
      </c>
      <c r="O6223" s="4">
        <f>AND(Sales[[#This Row],[date]]&gt;=YoY_Min,Sales[[#This Row],[date]]&lt;=TY_YTDMax)*(Sales[[#This Row],[sales]]/Sales[[#This Row],[sqft]])</f>
        <v>0.46886735782108951</v>
      </c>
      <c r="P6223" s="4">
        <f>SUMIF(Sales[RegionStoretype],Sales[[#This Row],[RegionStoretype]],Sales[YoY_SSF])/Sales[[#This Row],[Region_TypeCount]]</f>
        <v>53.603836561720975</v>
      </c>
    </row>
    <row r="6224" spans="1:16" x14ac:dyDescent="0.25">
      <c r="A6224" s="1">
        <v>43168</v>
      </c>
      <c r="B6224">
        <v>32</v>
      </c>
      <c r="C6224">
        <v>9</v>
      </c>
      <c r="D6224">
        <v>2342.2093999999997</v>
      </c>
      <c r="E6224">
        <f>INDEX(Stores[region],MATCH(Sales[[#This Row],[store_no]],Stores[store_no],0))</f>
        <v>2</v>
      </c>
      <c r="F6224" t="str">
        <f>INDEX(Stores[storetype],MATCH(Sales[[#This Row],[store_no]],Stores[store_no],0))</f>
        <v>A</v>
      </c>
      <c r="G6224" t="str">
        <f>INDEX(Stores[location_city],MATCH(Sales[[#This Row],[store_no]],Stores[store_no],0))</f>
        <v>Western Springs</v>
      </c>
      <c r="H6224" t="str">
        <f>INDEX(Stores[location_state],MATCH(Sales[[#This Row],[store_no]],Stores[store_no],0))</f>
        <v>Illinois</v>
      </c>
      <c r="I6224">
        <f>INDEX(Stores[sqft],MATCH(Sales[[#This Row],[store_no]],Stores[store_no],0))</f>
        <v>118200</v>
      </c>
      <c r="J6224" s="4" t="str">
        <f>INDEX(Departments[dept_name],MATCH(Sales[[#This Row],[dept_no]],Departments[dept_no],0))</f>
        <v>Garden</v>
      </c>
      <c r="K6224" s="4" t="str">
        <f>CONCATENATE(Sales[[#This Row],[region]],Sales[[#This Row],[storetype]])</f>
        <v>2A</v>
      </c>
      <c r="L6224" s="4">
        <f>INDEX(RegionStoreCount[Store Count],MATCH(Sales[[#This Row],[RegionStoretype]],RegionStoreCount[Region/Type],0))</f>
        <v>5</v>
      </c>
      <c r="M6224" s="4">
        <f>AND(Sales[[#This Row],[date]]&lt;=TY_YTDMax,Sales[[#This Row],[date]]&gt;=TY_YTDMin)*Sales[[#This Row],[sales]]</f>
        <v>2342.2093999999997</v>
      </c>
      <c r="N6224" s="4">
        <f>AND(Sales[[#This Row],[date]]&lt;=LY_YTDMax,Sales[[#This Row],[date]]&gt;=LY_YTDMin)*Sales[[#This Row],[sales]]</f>
        <v>0</v>
      </c>
      <c r="O6224" s="4">
        <f>AND(Sales[[#This Row],[date]]&gt;=YoY_Min,Sales[[#This Row],[date]]&lt;=TY_YTDMax)*(Sales[[#This Row],[sales]]/Sales[[#This Row],[sqft]])</f>
        <v>1.9815646362098135E-2</v>
      </c>
      <c r="P6224" s="4">
        <f>SUMIF(Sales[RegionStoretype],Sales[[#This Row],[RegionStoretype]],Sales[YoY_SSF])/Sales[[#This Row],[Region_TypeCount]]</f>
        <v>60.052789354368521</v>
      </c>
    </row>
    <row r="6225" spans="1:16" x14ac:dyDescent="0.25">
      <c r="A6225" s="1">
        <v>43168</v>
      </c>
      <c r="B6225">
        <v>32</v>
      </c>
      <c r="C6225">
        <v>11</v>
      </c>
      <c r="D6225">
        <v>62340.349099999999</v>
      </c>
      <c r="E6225">
        <f>INDEX(Stores[region],MATCH(Sales[[#This Row],[store_no]],Stores[store_no],0))</f>
        <v>2</v>
      </c>
      <c r="F6225" t="str">
        <f>INDEX(Stores[storetype],MATCH(Sales[[#This Row],[store_no]],Stores[store_no],0))</f>
        <v>A</v>
      </c>
      <c r="G6225" t="str">
        <f>INDEX(Stores[location_city],MATCH(Sales[[#This Row],[store_no]],Stores[store_no],0))</f>
        <v>Western Springs</v>
      </c>
      <c r="H6225" t="str">
        <f>INDEX(Stores[location_state],MATCH(Sales[[#This Row],[store_no]],Stores[store_no],0))</f>
        <v>Illinois</v>
      </c>
      <c r="I6225">
        <f>INDEX(Stores[sqft],MATCH(Sales[[#This Row],[store_no]],Stores[store_no],0))</f>
        <v>118200</v>
      </c>
      <c r="J6225" s="4" t="str">
        <f>INDEX(Departments[dept_name],MATCH(Sales[[#This Row],[dept_no]],Departments[dept_no],0))</f>
        <v>Home</v>
      </c>
      <c r="K6225" s="4" t="str">
        <f>CONCATENATE(Sales[[#This Row],[region]],Sales[[#This Row],[storetype]])</f>
        <v>2A</v>
      </c>
      <c r="L6225" s="4">
        <f>INDEX(RegionStoreCount[Store Count],MATCH(Sales[[#This Row],[RegionStoretype]],RegionStoreCount[Region/Type],0))</f>
        <v>5</v>
      </c>
      <c r="M6225" s="4">
        <f>AND(Sales[[#This Row],[date]]&lt;=TY_YTDMax,Sales[[#This Row],[date]]&gt;=TY_YTDMin)*Sales[[#This Row],[sales]]</f>
        <v>62340.349099999999</v>
      </c>
      <c r="N6225" s="4">
        <f>AND(Sales[[#This Row],[date]]&lt;=LY_YTDMax,Sales[[#This Row],[date]]&gt;=LY_YTDMin)*Sales[[#This Row],[sales]]</f>
        <v>0</v>
      </c>
      <c r="O6225" s="4">
        <f>AND(Sales[[#This Row],[date]]&gt;=YoY_Min,Sales[[#This Row],[date]]&lt;=TY_YTDMax)*(Sales[[#This Row],[sales]]/Sales[[#This Row],[sqft]])</f>
        <v>0.52741412098138751</v>
      </c>
      <c r="P6225" s="4">
        <f>SUMIF(Sales[RegionStoretype],Sales[[#This Row],[RegionStoretype]],Sales[YoY_SSF])/Sales[[#This Row],[Region_TypeCount]]</f>
        <v>60.052789354368521</v>
      </c>
    </row>
    <row r="6226" spans="1:16" x14ac:dyDescent="0.25">
      <c r="A6226" s="1">
        <v>43168</v>
      </c>
      <c r="B6226">
        <v>33</v>
      </c>
      <c r="C6226">
        <v>2</v>
      </c>
      <c r="D6226">
        <v>28572.964200000002</v>
      </c>
      <c r="E6226">
        <f>INDEX(Stores[region],MATCH(Sales[[#This Row],[store_no]],Stores[store_no],0))</f>
        <v>3</v>
      </c>
      <c r="F6226" t="str">
        <f>INDEX(Stores[storetype],MATCH(Sales[[#This Row],[store_no]],Stores[store_no],0))</f>
        <v>A</v>
      </c>
      <c r="G6226" t="str">
        <f>INDEX(Stores[location_city],MATCH(Sales[[#This Row],[store_no]],Stores[store_no],0))</f>
        <v>Omaha</v>
      </c>
      <c r="H6226" t="str">
        <f>INDEX(Stores[location_state],MATCH(Sales[[#This Row],[store_no]],Stores[store_no],0))</f>
        <v>Nebraska</v>
      </c>
      <c r="I6226">
        <f>INDEX(Stores[sqft],MATCH(Sales[[#This Row],[store_no]],Stores[store_no],0))</f>
        <v>40700</v>
      </c>
      <c r="J6226" s="4" t="str">
        <f>INDEX(Departments[dept_name],MATCH(Sales[[#This Row],[dept_no]],Departments[dept_no],0))</f>
        <v>Baby</v>
      </c>
      <c r="K6226" s="4" t="str">
        <f>CONCATENATE(Sales[[#This Row],[region]],Sales[[#This Row],[storetype]])</f>
        <v>3A</v>
      </c>
      <c r="L6226" s="4">
        <f>INDEX(RegionStoreCount[Store Count],MATCH(Sales[[#This Row],[RegionStoretype]],RegionStoreCount[Region/Type],0))</f>
        <v>9</v>
      </c>
      <c r="M6226" s="4">
        <f>AND(Sales[[#This Row],[date]]&lt;=TY_YTDMax,Sales[[#This Row],[date]]&gt;=TY_YTDMin)*Sales[[#This Row],[sales]]</f>
        <v>28572.964200000002</v>
      </c>
      <c r="N6226" s="4">
        <f>AND(Sales[[#This Row],[date]]&lt;=LY_YTDMax,Sales[[#This Row],[date]]&gt;=LY_YTDMin)*Sales[[#This Row],[sales]]</f>
        <v>0</v>
      </c>
      <c r="O6226" s="4">
        <f>AND(Sales[[#This Row],[date]]&gt;=YoY_Min,Sales[[#This Row],[date]]&lt;=TY_YTDMax)*(Sales[[#This Row],[sales]]/Sales[[#This Row],[sqft]])</f>
        <v>0.70203843243243247</v>
      </c>
      <c r="P6226" s="4">
        <f>SUMIF(Sales[RegionStoretype],Sales[[#This Row],[RegionStoretype]],Sales[YoY_SSF])/Sales[[#This Row],[Region_TypeCount]]</f>
        <v>53.603836561720975</v>
      </c>
    </row>
    <row r="6227" spans="1:16" x14ac:dyDescent="0.25">
      <c r="A6227" s="1">
        <v>43168</v>
      </c>
      <c r="B6227">
        <v>33</v>
      </c>
      <c r="C6227">
        <v>12</v>
      </c>
      <c r="D6227">
        <v>922.36680000000001</v>
      </c>
      <c r="E6227">
        <f>INDEX(Stores[region],MATCH(Sales[[#This Row],[store_no]],Stores[store_no],0))</f>
        <v>3</v>
      </c>
      <c r="F6227" t="str">
        <f>INDEX(Stores[storetype],MATCH(Sales[[#This Row],[store_no]],Stores[store_no],0))</f>
        <v>A</v>
      </c>
      <c r="G6227" t="str">
        <f>INDEX(Stores[location_city],MATCH(Sales[[#This Row],[store_no]],Stores[store_no],0))</f>
        <v>Omaha</v>
      </c>
      <c r="H6227" t="str">
        <f>INDEX(Stores[location_state],MATCH(Sales[[#This Row],[store_no]],Stores[store_no],0))</f>
        <v>Nebraska</v>
      </c>
      <c r="I6227">
        <f>INDEX(Stores[sqft],MATCH(Sales[[#This Row],[store_no]],Stores[store_no],0))</f>
        <v>40700</v>
      </c>
      <c r="J6227" s="4" t="str">
        <f>INDEX(Departments[dept_name],MATCH(Sales[[#This Row],[dept_no]],Departments[dept_no],0))</f>
        <v>Jewelery</v>
      </c>
      <c r="K6227" s="4" t="str">
        <f>CONCATENATE(Sales[[#This Row],[region]],Sales[[#This Row],[storetype]])</f>
        <v>3A</v>
      </c>
      <c r="L6227" s="4">
        <f>INDEX(RegionStoreCount[Store Count],MATCH(Sales[[#This Row],[RegionStoretype]],RegionStoreCount[Region/Type],0))</f>
        <v>9</v>
      </c>
      <c r="M6227" s="4">
        <f>AND(Sales[[#This Row],[date]]&lt;=TY_YTDMax,Sales[[#This Row],[date]]&gt;=TY_YTDMin)*Sales[[#This Row],[sales]]</f>
        <v>922.36680000000001</v>
      </c>
      <c r="N6227" s="4">
        <f>AND(Sales[[#This Row],[date]]&lt;=LY_YTDMax,Sales[[#This Row],[date]]&gt;=LY_YTDMin)*Sales[[#This Row],[sales]]</f>
        <v>0</v>
      </c>
      <c r="O6227" s="4">
        <f>AND(Sales[[#This Row],[date]]&gt;=YoY_Min,Sales[[#This Row],[date]]&lt;=TY_YTDMax)*(Sales[[#This Row],[sales]]/Sales[[#This Row],[sqft]])</f>
        <v>2.2662574938574938E-2</v>
      </c>
      <c r="P6227" s="4">
        <f>SUMIF(Sales[RegionStoretype],Sales[[#This Row],[RegionStoretype]],Sales[YoY_SSF])/Sales[[#This Row],[Region_TypeCount]]</f>
        <v>53.603836561720975</v>
      </c>
    </row>
    <row r="6228" spans="1:16" x14ac:dyDescent="0.25">
      <c r="A6228" s="1">
        <v>43168</v>
      </c>
      <c r="B6228">
        <v>33</v>
      </c>
      <c r="C6228">
        <v>14</v>
      </c>
      <c r="D6228">
        <v>16240.108600000001</v>
      </c>
      <c r="E6228">
        <f>INDEX(Stores[region],MATCH(Sales[[#This Row],[store_no]],Stores[store_no],0))</f>
        <v>3</v>
      </c>
      <c r="F6228" t="str">
        <f>INDEX(Stores[storetype],MATCH(Sales[[#This Row],[store_no]],Stores[store_no],0))</f>
        <v>A</v>
      </c>
      <c r="G6228" t="str">
        <f>INDEX(Stores[location_city],MATCH(Sales[[#This Row],[store_no]],Stores[store_no],0))</f>
        <v>Omaha</v>
      </c>
      <c r="H6228" t="str">
        <f>INDEX(Stores[location_state],MATCH(Sales[[#This Row],[store_no]],Stores[store_no],0))</f>
        <v>Nebraska</v>
      </c>
      <c r="I6228">
        <f>INDEX(Stores[sqft],MATCH(Sales[[#This Row],[store_no]],Stores[store_no],0))</f>
        <v>40700</v>
      </c>
      <c r="J6228" s="4" t="str">
        <f>INDEX(Departments[dept_name],MATCH(Sales[[#This Row],[dept_no]],Departments[dept_no],0))</f>
        <v>Movies</v>
      </c>
      <c r="K6228" s="4" t="str">
        <f>CONCATENATE(Sales[[#This Row],[region]],Sales[[#This Row],[storetype]])</f>
        <v>3A</v>
      </c>
      <c r="L6228" s="4">
        <f>INDEX(RegionStoreCount[Store Count],MATCH(Sales[[#This Row],[RegionStoretype]],RegionStoreCount[Region/Type],0))</f>
        <v>9</v>
      </c>
      <c r="M6228" s="4">
        <f>AND(Sales[[#This Row],[date]]&lt;=TY_YTDMax,Sales[[#This Row],[date]]&gt;=TY_YTDMin)*Sales[[#This Row],[sales]]</f>
        <v>16240.108600000001</v>
      </c>
      <c r="N6228" s="4">
        <f>AND(Sales[[#This Row],[date]]&lt;=LY_YTDMax,Sales[[#This Row],[date]]&gt;=LY_YTDMin)*Sales[[#This Row],[sales]]</f>
        <v>0</v>
      </c>
      <c r="O6228" s="4">
        <f>AND(Sales[[#This Row],[date]]&gt;=YoY_Min,Sales[[#This Row],[date]]&lt;=TY_YTDMax)*(Sales[[#This Row],[sales]]/Sales[[#This Row],[sqft]])</f>
        <v>0.39901986732186734</v>
      </c>
      <c r="P6228" s="4">
        <f>SUMIF(Sales[RegionStoretype],Sales[[#This Row],[RegionStoretype]],Sales[YoY_SSF])/Sales[[#This Row],[Region_TypeCount]]</f>
        <v>53.603836561720975</v>
      </c>
    </row>
    <row r="6229" spans="1:16" x14ac:dyDescent="0.25">
      <c r="A6229" s="1">
        <v>43168</v>
      </c>
      <c r="B6229">
        <v>34</v>
      </c>
      <c r="C6229">
        <v>4</v>
      </c>
      <c r="D6229">
        <v>161513.77309999999</v>
      </c>
      <c r="E6229">
        <f>INDEX(Stores[region],MATCH(Sales[[#This Row],[store_no]],Stores[store_no],0))</f>
        <v>1</v>
      </c>
      <c r="F6229" t="str">
        <f>INDEX(Stores[storetype],MATCH(Sales[[#This Row],[store_no]],Stores[store_no],0))</f>
        <v>A</v>
      </c>
      <c r="G6229" t="str">
        <f>INDEX(Stores[location_city],MATCH(Sales[[#This Row],[store_no]],Stores[store_no],0))</f>
        <v>Toledo</v>
      </c>
      <c r="H6229" t="str">
        <f>INDEX(Stores[location_state],MATCH(Sales[[#This Row],[store_no]],Stores[store_no],0))</f>
        <v>Ohio</v>
      </c>
      <c r="I6229">
        <f>INDEX(Stores[sqft],MATCH(Sales[[#This Row],[store_no]],Stores[store_no],0))</f>
        <v>207900</v>
      </c>
      <c r="J6229" s="4" t="str">
        <f>INDEX(Departments[dept_name],MATCH(Sales[[#This Row],[dept_no]],Departments[dept_no],0))</f>
        <v>Books</v>
      </c>
      <c r="K6229" s="4" t="str">
        <f>CONCATENATE(Sales[[#This Row],[region]],Sales[[#This Row],[storetype]])</f>
        <v>1A</v>
      </c>
      <c r="L6229" s="4">
        <f>INDEX(RegionStoreCount[Store Count],MATCH(Sales[[#This Row],[RegionStoretype]],RegionStoreCount[Region/Type],0))</f>
        <v>5</v>
      </c>
      <c r="M6229" s="4">
        <f>AND(Sales[[#This Row],[date]]&lt;=TY_YTDMax,Sales[[#This Row],[date]]&gt;=TY_YTDMin)*Sales[[#This Row],[sales]]</f>
        <v>161513.77309999999</v>
      </c>
      <c r="N6229" s="4">
        <f>AND(Sales[[#This Row],[date]]&lt;=LY_YTDMax,Sales[[#This Row],[date]]&gt;=LY_YTDMin)*Sales[[#This Row],[sales]]</f>
        <v>0</v>
      </c>
      <c r="O6229" s="4">
        <f>AND(Sales[[#This Row],[date]]&gt;=YoY_Min,Sales[[#This Row],[date]]&lt;=TY_YTDMax)*(Sales[[#This Row],[sales]]/Sales[[#This Row],[sqft]])</f>
        <v>0.77688202549302543</v>
      </c>
      <c r="P6229" s="4">
        <f>SUMIF(Sales[RegionStoretype],Sales[[#This Row],[RegionStoretype]],Sales[YoY_SSF])/Sales[[#This Row],[Region_TypeCount]]</f>
        <v>59.469551530910678</v>
      </c>
    </row>
    <row r="6230" spans="1:16" x14ac:dyDescent="0.25">
      <c r="A6230" s="1">
        <v>43168</v>
      </c>
      <c r="B6230">
        <v>34</v>
      </c>
      <c r="C6230">
        <v>14</v>
      </c>
      <c r="D6230">
        <v>58924.250599999999</v>
      </c>
      <c r="E6230">
        <f>INDEX(Stores[region],MATCH(Sales[[#This Row],[store_no]],Stores[store_no],0))</f>
        <v>1</v>
      </c>
      <c r="F6230" t="str">
        <f>INDEX(Stores[storetype],MATCH(Sales[[#This Row],[store_no]],Stores[store_no],0))</f>
        <v>A</v>
      </c>
      <c r="G6230" t="str">
        <f>INDEX(Stores[location_city],MATCH(Sales[[#This Row],[store_no]],Stores[store_no],0))</f>
        <v>Toledo</v>
      </c>
      <c r="H6230" t="str">
        <f>INDEX(Stores[location_state],MATCH(Sales[[#This Row],[store_no]],Stores[store_no],0))</f>
        <v>Ohio</v>
      </c>
      <c r="I6230">
        <f>INDEX(Stores[sqft],MATCH(Sales[[#This Row],[store_no]],Stores[store_no],0))</f>
        <v>207900</v>
      </c>
      <c r="J6230" s="4" t="str">
        <f>INDEX(Departments[dept_name],MATCH(Sales[[#This Row],[dept_no]],Departments[dept_no],0))</f>
        <v>Movies</v>
      </c>
      <c r="K6230" s="4" t="str">
        <f>CONCATENATE(Sales[[#This Row],[region]],Sales[[#This Row],[storetype]])</f>
        <v>1A</v>
      </c>
      <c r="L6230" s="4">
        <f>INDEX(RegionStoreCount[Store Count],MATCH(Sales[[#This Row],[RegionStoretype]],RegionStoreCount[Region/Type],0))</f>
        <v>5</v>
      </c>
      <c r="M6230" s="4">
        <f>AND(Sales[[#This Row],[date]]&lt;=TY_YTDMax,Sales[[#This Row],[date]]&gt;=TY_YTDMin)*Sales[[#This Row],[sales]]</f>
        <v>58924.250599999999</v>
      </c>
      <c r="N6230" s="4">
        <f>AND(Sales[[#This Row],[date]]&lt;=LY_YTDMax,Sales[[#This Row],[date]]&gt;=LY_YTDMin)*Sales[[#This Row],[sales]]</f>
        <v>0</v>
      </c>
      <c r="O6230" s="4">
        <f>AND(Sales[[#This Row],[date]]&gt;=YoY_Min,Sales[[#This Row],[date]]&lt;=TY_YTDMax)*(Sales[[#This Row],[sales]]/Sales[[#This Row],[sqft]])</f>
        <v>0.2834259288119288</v>
      </c>
      <c r="P6230" s="4">
        <f>SUMIF(Sales[RegionStoretype],Sales[[#This Row],[RegionStoretype]],Sales[YoY_SSF])/Sales[[#This Row],[Region_TypeCount]]</f>
        <v>59.469551530910678</v>
      </c>
    </row>
    <row r="6231" spans="1:16" x14ac:dyDescent="0.25">
      <c r="A6231" s="1">
        <v>43168</v>
      </c>
      <c r="B6231">
        <v>35</v>
      </c>
      <c r="C6231">
        <v>12</v>
      </c>
      <c r="D6231">
        <v>79790.095399999991</v>
      </c>
      <c r="E6231">
        <f>INDEX(Stores[region],MATCH(Sales[[#This Row],[store_no]],Stores[store_no],0))</f>
        <v>3</v>
      </c>
      <c r="F6231" t="str">
        <f>INDEX(Stores[storetype],MATCH(Sales[[#This Row],[store_no]],Stores[store_no],0))</f>
        <v>C</v>
      </c>
      <c r="G6231" t="str">
        <f>INDEX(Stores[location_city],MATCH(Sales[[#This Row],[store_no]],Stores[store_no],0))</f>
        <v>Wichita</v>
      </c>
      <c r="H6231" t="str">
        <f>INDEX(Stores[location_state],MATCH(Sales[[#This Row],[store_no]],Stores[store_no],0))</f>
        <v>Kansas</v>
      </c>
      <c r="I6231">
        <f>INDEX(Stores[sqft],MATCH(Sales[[#This Row],[store_no]],Stores[store_no],0))</f>
        <v>72800</v>
      </c>
      <c r="J6231" s="4" t="str">
        <f>INDEX(Departments[dept_name],MATCH(Sales[[#This Row],[dept_no]],Departments[dept_no],0))</f>
        <v>Jewelery</v>
      </c>
      <c r="K6231" s="4" t="str">
        <f>CONCATENATE(Sales[[#This Row],[region]],Sales[[#This Row],[storetype]])</f>
        <v>3C</v>
      </c>
      <c r="L6231" s="4">
        <f>INDEX(RegionStoreCount[Store Count],MATCH(Sales[[#This Row],[RegionStoretype]],RegionStoreCount[Region/Type],0))</f>
        <v>2</v>
      </c>
      <c r="M6231" s="4">
        <f>AND(Sales[[#This Row],[date]]&lt;=TY_YTDMax,Sales[[#This Row],[date]]&gt;=TY_YTDMin)*Sales[[#This Row],[sales]]</f>
        <v>79790.095399999991</v>
      </c>
      <c r="N6231" s="4">
        <f>AND(Sales[[#This Row],[date]]&lt;=LY_YTDMax,Sales[[#This Row],[date]]&gt;=LY_YTDMin)*Sales[[#This Row],[sales]]</f>
        <v>0</v>
      </c>
      <c r="O6231" s="4">
        <f>AND(Sales[[#This Row],[date]]&gt;=YoY_Min,Sales[[#This Row],[date]]&lt;=TY_YTDMax)*(Sales[[#This Row],[sales]]/Sales[[#This Row],[sqft]])</f>
        <v>1.0960177939560438</v>
      </c>
      <c r="P6231" s="4">
        <f>SUMIF(Sales[RegionStoretype],Sales[[#This Row],[RegionStoretype]],Sales[YoY_SSF])/Sales[[#This Row],[Region_TypeCount]]</f>
        <v>47.561479460925746</v>
      </c>
    </row>
    <row r="6232" spans="1:16" x14ac:dyDescent="0.25">
      <c r="A6232" s="1">
        <v>43168</v>
      </c>
      <c r="B6232">
        <v>36</v>
      </c>
      <c r="C6232">
        <v>10</v>
      </c>
      <c r="D6232">
        <v>11486.346300000001</v>
      </c>
      <c r="E6232">
        <f>INDEX(Stores[region],MATCH(Sales[[#This Row],[store_no]],Stores[store_no],0))</f>
        <v>2</v>
      </c>
      <c r="F6232" t="str">
        <f>INDEX(Stores[storetype],MATCH(Sales[[#This Row],[store_no]],Stores[store_no],0))</f>
        <v>A</v>
      </c>
      <c r="G6232" t="str">
        <f>INDEX(Stores[location_city],MATCH(Sales[[#This Row],[store_no]],Stores[store_no],0))</f>
        <v>Aurora</v>
      </c>
      <c r="H6232" t="str">
        <f>INDEX(Stores[location_state],MATCH(Sales[[#This Row],[store_no]],Stores[store_no],0))</f>
        <v>Illinois</v>
      </c>
      <c r="I6232">
        <f>INDEX(Stores[sqft],MATCH(Sales[[#This Row],[store_no]],Stores[store_no],0))</f>
        <v>209900</v>
      </c>
      <c r="J6232" s="4" t="str">
        <f>INDEX(Departments[dept_name],MATCH(Sales[[#This Row],[dept_no]],Departments[dept_no],0))</f>
        <v>Health</v>
      </c>
      <c r="K6232" s="4" t="str">
        <f>CONCATENATE(Sales[[#This Row],[region]],Sales[[#This Row],[storetype]])</f>
        <v>2A</v>
      </c>
      <c r="L6232" s="4">
        <f>INDEX(RegionStoreCount[Store Count],MATCH(Sales[[#This Row],[RegionStoretype]],RegionStoreCount[Region/Type],0))</f>
        <v>5</v>
      </c>
      <c r="M6232" s="4">
        <f>AND(Sales[[#This Row],[date]]&lt;=TY_YTDMax,Sales[[#This Row],[date]]&gt;=TY_YTDMin)*Sales[[#This Row],[sales]]</f>
        <v>11486.346300000001</v>
      </c>
      <c r="N6232" s="4">
        <f>AND(Sales[[#This Row],[date]]&lt;=LY_YTDMax,Sales[[#This Row],[date]]&gt;=LY_YTDMin)*Sales[[#This Row],[sales]]</f>
        <v>0</v>
      </c>
      <c r="O6232" s="4">
        <f>AND(Sales[[#This Row],[date]]&gt;=YoY_Min,Sales[[#This Row],[date]]&lt;=TY_YTDMax)*(Sales[[#This Row],[sales]]/Sales[[#This Row],[sqft]])</f>
        <v>5.4722945688423064E-2</v>
      </c>
      <c r="P6232" s="4">
        <f>SUMIF(Sales[RegionStoretype],Sales[[#This Row],[RegionStoretype]],Sales[YoY_SSF])/Sales[[#This Row],[Region_TypeCount]]</f>
        <v>60.052789354368521</v>
      </c>
    </row>
    <row r="6233" spans="1:16" x14ac:dyDescent="0.25">
      <c r="A6233" s="1">
        <v>43168</v>
      </c>
      <c r="B6233">
        <v>38</v>
      </c>
      <c r="C6233">
        <v>20</v>
      </c>
      <c r="D6233">
        <v>109422.7666</v>
      </c>
      <c r="E6233">
        <f>INDEX(Stores[region],MATCH(Sales[[#This Row],[store_no]],Stores[store_no],0))</f>
        <v>2</v>
      </c>
      <c r="F6233" t="str">
        <f>INDEX(Stores[storetype],MATCH(Sales[[#This Row],[store_no]],Stores[store_no],0))</f>
        <v>C</v>
      </c>
      <c r="G6233" t="str">
        <f>INDEX(Stores[location_city],MATCH(Sales[[#This Row],[store_no]],Stores[store_no],0))</f>
        <v>Hinsdale</v>
      </c>
      <c r="H6233" t="str">
        <f>INDEX(Stores[location_state],MATCH(Sales[[#This Row],[store_no]],Stores[store_no],0))</f>
        <v>Illinois</v>
      </c>
      <c r="I6233">
        <f>INDEX(Stores[sqft],MATCH(Sales[[#This Row],[store_no]],Stores[store_no],0))</f>
        <v>155600</v>
      </c>
      <c r="J6233" s="4" t="str">
        <f>INDEX(Departments[dept_name],MATCH(Sales[[#This Row],[dept_no]],Departments[dept_no],0))</f>
        <v>Toys</v>
      </c>
      <c r="K6233" s="4" t="str">
        <f>CONCATENATE(Sales[[#This Row],[region]],Sales[[#This Row],[storetype]])</f>
        <v>2C</v>
      </c>
      <c r="L6233" s="4">
        <f>INDEX(RegionStoreCount[Store Count],MATCH(Sales[[#This Row],[RegionStoretype]],RegionStoreCount[Region/Type],0))</f>
        <v>1</v>
      </c>
      <c r="M6233" s="4">
        <f>AND(Sales[[#This Row],[date]]&lt;=TY_YTDMax,Sales[[#This Row],[date]]&gt;=TY_YTDMin)*Sales[[#This Row],[sales]]</f>
        <v>109422.7666</v>
      </c>
      <c r="N6233" s="4">
        <f>AND(Sales[[#This Row],[date]]&lt;=LY_YTDMax,Sales[[#This Row],[date]]&gt;=LY_YTDMin)*Sales[[#This Row],[sales]]</f>
        <v>0</v>
      </c>
      <c r="O6233" s="4">
        <f>AND(Sales[[#This Row],[date]]&gt;=YoY_Min,Sales[[#This Row],[date]]&lt;=TY_YTDMax)*(Sales[[#This Row],[sales]]/Sales[[#This Row],[sqft]])</f>
        <v>0.70323114781491003</v>
      </c>
      <c r="P6233" s="4">
        <f>SUMIF(Sales[RegionStoretype],Sales[[#This Row],[RegionStoretype]],Sales[YoY_SSF])/Sales[[#This Row],[Region_TypeCount]]</f>
        <v>44.537621913239086</v>
      </c>
    </row>
    <row r="6234" spans="1:16" x14ac:dyDescent="0.25">
      <c r="A6234" s="1">
        <v>43175</v>
      </c>
      <c r="B6234">
        <v>1</v>
      </c>
      <c r="C6234">
        <v>1</v>
      </c>
      <c r="D6234">
        <v>14766.030500000001</v>
      </c>
      <c r="E6234">
        <f>INDEX(Stores[region],MATCH(Sales[[#This Row],[store_no]],Stores[store_no],0))</f>
        <v>1</v>
      </c>
      <c r="F6234" t="str">
        <f>INDEX(Stores[storetype],MATCH(Sales[[#This Row],[store_no]],Stores[store_no],0))</f>
        <v>A</v>
      </c>
      <c r="G6234" t="str">
        <f>INDEX(Stores[location_city],MATCH(Sales[[#This Row],[store_no]],Stores[store_no],0))</f>
        <v>Ann Arbor</v>
      </c>
      <c r="H6234" t="str">
        <f>INDEX(Stores[location_state],MATCH(Sales[[#This Row],[store_no]],Stores[store_no],0))</f>
        <v>Michigan</v>
      </c>
      <c r="I6234">
        <f>INDEX(Stores[sqft],MATCH(Sales[[#This Row],[store_no]],Stores[store_no],0))</f>
        <v>100600</v>
      </c>
      <c r="J6234" s="4" t="str">
        <f>INDEX(Departments[dept_name],MATCH(Sales[[#This Row],[dept_no]],Departments[dept_no],0))</f>
        <v>Automotive</v>
      </c>
      <c r="K6234" s="4" t="str">
        <f>CONCATENATE(Sales[[#This Row],[region]],Sales[[#This Row],[storetype]])</f>
        <v>1A</v>
      </c>
      <c r="L6234" s="4">
        <f>INDEX(RegionStoreCount[Store Count],MATCH(Sales[[#This Row],[RegionStoretype]],RegionStoreCount[Region/Type],0))</f>
        <v>5</v>
      </c>
      <c r="M6234" s="4">
        <f>AND(Sales[[#This Row],[date]]&lt;=TY_YTDMax,Sales[[#This Row],[date]]&gt;=TY_YTDMin)*Sales[[#This Row],[sales]]</f>
        <v>14766.030500000001</v>
      </c>
      <c r="N6234" s="4">
        <f>AND(Sales[[#This Row],[date]]&lt;=LY_YTDMax,Sales[[#This Row],[date]]&gt;=LY_YTDMin)*Sales[[#This Row],[sales]]</f>
        <v>0</v>
      </c>
      <c r="O6234" s="4">
        <f>AND(Sales[[#This Row],[date]]&gt;=YoY_Min,Sales[[#This Row],[date]]&lt;=TY_YTDMax)*(Sales[[#This Row],[sales]]/Sales[[#This Row],[sqft]])</f>
        <v>0.14677962723658053</v>
      </c>
      <c r="P6234" s="4">
        <f>SUMIF(Sales[RegionStoretype],Sales[[#This Row],[RegionStoretype]],Sales[YoY_SSF])/Sales[[#This Row],[Region_TypeCount]]</f>
        <v>59.469551530910678</v>
      </c>
    </row>
    <row r="6235" spans="1:16" x14ac:dyDescent="0.25">
      <c r="A6235" s="1">
        <v>43175</v>
      </c>
      <c r="B6235">
        <v>1</v>
      </c>
      <c r="C6235">
        <v>2</v>
      </c>
      <c r="D6235">
        <v>18536.395</v>
      </c>
      <c r="E6235">
        <f>INDEX(Stores[region],MATCH(Sales[[#This Row],[store_no]],Stores[store_no],0))</f>
        <v>1</v>
      </c>
      <c r="F6235" t="str">
        <f>INDEX(Stores[storetype],MATCH(Sales[[#This Row],[store_no]],Stores[store_no],0))</f>
        <v>A</v>
      </c>
      <c r="G6235" t="str">
        <f>INDEX(Stores[location_city],MATCH(Sales[[#This Row],[store_no]],Stores[store_no],0))</f>
        <v>Ann Arbor</v>
      </c>
      <c r="H6235" t="str">
        <f>INDEX(Stores[location_state],MATCH(Sales[[#This Row],[store_no]],Stores[store_no],0))</f>
        <v>Michigan</v>
      </c>
      <c r="I6235">
        <f>INDEX(Stores[sqft],MATCH(Sales[[#This Row],[store_no]],Stores[store_no],0))</f>
        <v>100600</v>
      </c>
      <c r="J6235" s="4" t="str">
        <f>INDEX(Departments[dept_name],MATCH(Sales[[#This Row],[dept_no]],Departments[dept_no],0))</f>
        <v>Baby</v>
      </c>
      <c r="K6235" s="4" t="str">
        <f>CONCATENATE(Sales[[#This Row],[region]],Sales[[#This Row],[storetype]])</f>
        <v>1A</v>
      </c>
      <c r="L6235" s="4">
        <f>INDEX(RegionStoreCount[Store Count],MATCH(Sales[[#This Row],[RegionStoretype]],RegionStoreCount[Region/Type],0))</f>
        <v>5</v>
      </c>
      <c r="M6235" s="4">
        <f>AND(Sales[[#This Row],[date]]&lt;=TY_YTDMax,Sales[[#This Row],[date]]&gt;=TY_YTDMin)*Sales[[#This Row],[sales]]</f>
        <v>18536.395</v>
      </c>
      <c r="N6235" s="4">
        <f>AND(Sales[[#This Row],[date]]&lt;=LY_YTDMax,Sales[[#This Row],[date]]&gt;=LY_YTDMin)*Sales[[#This Row],[sales]]</f>
        <v>0</v>
      </c>
      <c r="O6235" s="4">
        <f>AND(Sales[[#This Row],[date]]&gt;=YoY_Min,Sales[[#This Row],[date]]&lt;=TY_YTDMax)*(Sales[[#This Row],[sales]]/Sales[[#This Row],[sqft]])</f>
        <v>0.18425839960238569</v>
      </c>
      <c r="P6235" s="4">
        <f>SUMIF(Sales[RegionStoretype],Sales[[#This Row],[RegionStoretype]],Sales[YoY_SSF])/Sales[[#This Row],[Region_TypeCount]]</f>
        <v>59.469551530910678</v>
      </c>
    </row>
    <row r="6236" spans="1:16" x14ac:dyDescent="0.25">
      <c r="A6236" s="1">
        <v>43175</v>
      </c>
      <c r="B6236">
        <v>1</v>
      </c>
      <c r="C6236">
        <v>6</v>
      </c>
      <c r="D6236">
        <v>25188.023200000003</v>
      </c>
      <c r="E6236">
        <f>INDEX(Stores[region],MATCH(Sales[[#This Row],[store_no]],Stores[store_no],0))</f>
        <v>1</v>
      </c>
      <c r="F6236" t="str">
        <f>INDEX(Stores[storetype],MATCH(Sales[[#This Row],[store_no]],Stores[store_no],0))</f>
        <v>A</v>
      </c>
      <c r="G6236" t="str">
        <f>INDEX(Stores[location_city],MATCH(Sales[[#This Row],[store_no]],Stores[store_no],0))</f>
        <v>Ann Arbor</v>
      </c>
      <c r="H6236" t="str">
        <f>INDEX(Stores[location_state],MATCH(Sales[[#This Row],[store_no]],Stores[store_no],0))</f>
        <v>Michigan</v>
      </c>
      <c r="I6236">
        <f>INDEX(Stores[sqft],MATCH(Sales[[#This Row],[store_no]],Stores[store_no],0))</f>
        <v>100600</v>
      </c>
      <c r="J6236" s="4" t="str">
        <f>INDEX(Departments[dept_name],MATCH(Sales[[#This Row],[dept_no]],Departments[dept_no],0))</f>
        <v>Computers</v>
      </c>
      <c r="K6236" s="4" t="str">
        <f>CONCATENATE(Sales[[#This Row],[region]],Sales[[#This Row],[storetype]])</f>
        <v>1A</v>
      </c>
      <c r="L6236" s="4">
        <f>INDEX(RegionStoreCount[Store Count],MATCH(Sales[[#This Row],[RegionStoretype]],RegionStoreCount[Region/Type],0))</f>
        <v>5</v>
      </c>
      <c r="M6236" s="4">
        <f>AND(Sales[[#This Row],[date]]&lt;=TY_YTDMax,Sales[[#This Row],[date]]&gt;=TY_YTDMin)*Sales[[#This Row],[sales]]</f>
        <v>25188.023200000003</v>
      </c>
      <c r="N6236" s="4">
        <f>AND(Sales[[#This Row],[date]]&lt;=LY_YTDMax,Sales[[#This Row],[date]]&gt;=LY_YTDMin)*Sales[[#This Row],[sales]]</f>
        <v>0</v>
      </c>
      <c r="O6236" s="4">
        <f>AND(Sales[[#This Row],[date]]&gt;=YoY_Min,Sales[[#This Row],[date]]&lt;=TY_YTDMax)*(Sales[[#This Row],[sales]]/Sales[[#This Row],[sqft]])</f>
        <v>0.25037796421471176</v>
      </c>
      <c r="P6236" s="4">
        <f>SUMIF(Sales[RegionStoretype],Sales[[#This Row],[RegionStoretype]],Sales[YoY_SSF])/Sales[[#This Row],[Region_TypeCount]]</f>
        <v>59.469551530910678</v>
      </c>
    </row>
    <row r="6237" spans="1:16" x14ac:dyDescent="0.25">
      <c r="A6237" s="1">
        <v>43175</v>
      </c>
      <c r="B6237">
        <v>1</v>
      </c>
      <c r="C6237">
        <v>18</v>
      </c>
      <c r="D6237">
        <v>11597.170500000002</v>
      </c>
      <c r="E6237">
        <f>INDEX(Stores[region],MATCH(Sales[[#This Row],[store_no]],Stores[store_no],0))</f>
        <v>1</v>
      </c>
      <c r="F6237" t="str">
        <f>INDEX(Stores[storetype],MATCH(Sales[[#This Row],[store_no]],Stores[store_no],0))</f>
        <v>A</v>
      </c>
      <c r="G6237" t="str">
        <f>INDEX(Stores[location_city],MATCH(Sales[[#This Row],[store_no]],Stores[store_no],0))</f>
        <v>Ann Arbor</v>
      </c>
      <c r="H6237" t="str">
        <f>INDEX(Stores[location_state],MATCH(Sales[[#This Row],[store_no]],Stores[store_no],0))</f>
        <v>Michigan</v>
      </c>
      <c r="I6237">
        <f>INDEX(Stores[sqft],MATCH(Sales[[#This Row],[store_no]],Stores[store_no],0))</f>
        <v>100600</v>
      </c>
      <c r="J6237" s="4" t="str">
        <f>INDEX(Departments[dept_name],MATCH(Sales[[#This Row],[dept_no]],Departments[dept_no],0))</f>
        <v>Sports</v>
      </c>
      <c r="K6237" s="4" t="str">
        <f>CONCATENATE(Sales[[#This Row],[region]],Sales[[#This Row],[storetype]])</f>
        <v>1A</v>
      </c>
      <c r="L6237" s="4">
        <f>INDEX(RegionStoreCount[Store Count],MATCH(Sales[[#This Row],[RegionStoretype]],RegionStoreCount[Region/Type],0))</f>
        <v>5</v>
      </c>
      <c r="M6237" s="4">
        <f>AND(Sales[[#This Row],[date]]&lt;=TY_YTDMax,Sales[[#This Row],[date]]&gt;=TY_YTDMin)*Sales[[#This Row],[sales]]</f>
        <v>11597.170500000002</v>
      </c>
      <c r="N6237" s="4">
        <f>AND(Sales[[#This Row],[date]]&lt;=LY_YTDMax,Sales[[#This Row],[date]]&gt;=LY_YTDMin)*Sales[[#This Row],[sales]]</f>
        <v>0</v>
      </c>
      <c r="O6237" s="4">
        <f>AND(Sales[[#This Row],[date]]&gt;=YoY_Min,Sales[[#This Row],[date]]&lt;=TY_YTDMax)*(Sales[[#This Row],[sales]]/Sales[[#This Row],[sqft]])</f>
        <v>0.11528002485089466</v>
      </c>
      <c r="P6237" s="4">
        <f>SUMIF(Sales[RegionStoretype],Sales[[#This Row],[RegionStoretype]],Sales[YoY_SSF])/Sales[[#This Row],[Region_TypeCount]]</f>
        <v>59.469551530910678</v>
      </c>
    </row>
    <row r="6238" spans="1:16" x14ac:dyDescent="0.25">
      <c r="A6238" s="1">
        <v>43175</v>
      </c>
      <c r="B6238">
        <v>2</v>
      </c>
      <c r="C6238">
        <v>20</v>
      </c>
      <c r="D6238">
        <v>121298.3183</v>
      </c>
      <c r="E6238">
        <f>INDEX(Stores[region],MATCH(Sales[[#This Row],[store_no]],Stores[store_no],0))</f>
        <v>3</v>
      </c>
      <c r="F6238" t="str">
        <f>INDEX(Stores[storetype],MATCH(Sales[[#This Row],[store_no]],Stores[store_no],0))</f>
        <v>A</v>
      </c>
      <c r="G6238" t="str">
        <f>INDEX(Stores[location_city],MATCH(Sales[[#This Row],[store_no]],Stores[store_no],0))</f>
        <v>Minneapolis</v>
      </c>
      <c r="H6238" t="str">
        <f>INDEX(Stores[location_state],MATCH(Sales[[#This Row],[store_no]],Stores[store_no],0))</f>
        <v>Minnesota</v>
      </c>
      <c r="I6238">
        <f>INDEX(Stores[sqft],MATCH(Sales[[#This Row],[store_no]],Stores[store_no],0))</f>
        <v>210400</v>
      </c>
      <c r="J6238" s="4" t="str">
        <f>INDEX(Departments[dept_name],MATCH(Sales[[#This Row],[dept_no]],Departments[dept_no],0))</f>
        <v>Toys</v>
      </c>
      <c r="K6238" s="4" t="str">
        <f>CONCATENATE(Sales[[#This Row],[region]],Sales[[#This Row],[storetype]])</f>
        <v>3A</v>
      </c>
      <c r="L6238" s="4">
        <f>INDEX(RegionStoreCount[Store Count],MATCH(Sales[[#This Row],[RegionStoretype]],RegionStoreCount[Region/Type],0))</f>
        <v>9</v>
      </c>
      <c r="M6238" s="4">
        <f>AND(Sales[[#This Row],[date]]&lt;=TY_YTDMax,Sales[[#This Row],[date]]&gt;=TY_YTDMin)*Sales[[#This Row],[sales]]</f>
        <v>121298.3183</v>
      </c>
      <c r="N6238" s="4">
        <f>AND(Sales[[#This Row],[date]]&lt;=LY_YTDMax,Sales[[#This Row],[date]]&gt;=LY_YTDMin)*Sales[[#This Row],[sales]]</f>
        <v>0</v>
      </c>
      <c r="O6238" s="4">
        <f>AND(Sales[[#This Row],[date]]&gt;=YoY_Min,Sales[[#This Row],[date]]&lt;=TY_YTDMax)*(Sales[[#This Row],[sales]]/Sales[[#This Row],[sqft]])</f>
        <v>0.57651291967680607</v>
      </c>
      <c r="P6238" s="4">
        <f>SUMIF(Sales[RegionStoretype],Sales[[#This Row],[RegionStoretype]],Sales[YoY_SSF])/Sales[[#This Row],[Region_TypeCount]]</f>
        <v>53.603836561720975</v>
      </c>
    </row>
    <row r="6239" spans="1:16" x14ac:dyDescent="0.25">
      <c r="A6239" s="1">
        <v>43175</v>
      </c>
      <c r="B6239">
        <v>3</v>
      </c>
      <c r="C6239">
        <v>3</v>
      </c>
      <c r="D6239">
        <v>46481.73</v>
      </c>
      <c r="E6239">
        <f>INDEX(Stores[region],MATCH(Sales[[#This Row],[store_no]],Stores[store_no],0))</f>
        <v>1</v>
      </c>
      <c r="F6239" t="str">
        <f>INDEX(Stores[storetype],MATCH(Sales[[#This Row],[store_no]],Stores[store_no],0))</f>
        <v>B</v>
      </c>
      <c r="G6239" t="str">
        <f>INDEX(Stores[location_city],MATCH(Sales[[#This Row],[store_no]],Stores[store_no],0))</f>
        <v>Detroit</v>
      </c>
      <c r="H6239" t="str">
        <f>INDEX(Stores[location_state],MATCH(Sales[[#This Row],[store_no]],Stores[store_no],0))</f>
        <v>Michigan</v>
      </c>
      <c r="I6239">
        <f>INDEX(Stores[sqft],MATCH(Sales[[#This Row],[store_no]],Stores[store_no],0))</f>
        <v>114500</v>
      </c>
      <c r="J6239" s="4" t="str">
        <f>INDEX(Departments[dept_name],MATCH(Sales[[#This Row],[dept_no]],Departments[dept_no],0))</f>
        <v>Beauty</v>
      </c>
      <c r="K6239" s="4" t="str">
        <f>CONCATENATE(Sales[[#This Row],[region]],Sales[[#This Row],[storetype]])</f>
        <v>1B</v>
      </c>
      <c r="L6239" s="4">
        <f>INDEX(RegionStoreCount[Store Count],MATCH(Sales[[#This Row],[RegionStoretype]],RegionStoreCount[Region/Type],0))</f>
        <v>5</v>
      </c>
      <c r="M6239" s="4">
        <f>AND(Sales[[#This Row],[date]]&lt;=TY_YTDMax,Sales[[#This Row],[date]]&gt;=TY_YTDMin)*Sales[[#This Row],[sales]]</f>
        <v>46481.73</v>
      </c>
      <c r="N6239" s="4">
        <f>AND(Sales[[#This Row],[date]]&lt;=LY_YTDMax,Sales[[#This Row],[date]]&gt;=LY_YTDMin)*Sales[[#This Row],[sales]]</f>
        <v>0</v>
      </c>
      <c r="O6239" s="4">
        <f>AND(Sales[[#This Row],[date]]&gt;=YoY_Min,Sales[[#This Row],[date]]&lt;=TY_YTDMax)*(Sales[[#This Row],[sales]]/Sales[[#This Row],[sqft]])</f>
        <v>0.40595397379912668</v>
      </c>
      <c r="P6239" s="4">
        <f>SUMIF(Sales[RegionStoretype],Sales[[#This Row],[RegionStoretype]],Sales[YoY_SSF])/Sales[[#This Row],[Region_TypeCount]]</f>
        <v>68.518982968140051</v>
      </c>
    </row>
    <row r="6240" spans="1:16" x14ac:dyDescent="0.25">
      <c r="A6240" s="1">
        <v>43175</v>
      </c>
      <c r="B6240">
        <v>3</v>
      </c>
      <c r="C6240">
        <v>13</v>
      </c>
      <c r="D6240">
        <v>83760.957800000018</v>
      </c>
      <c r="E6240">
        <f>INDEX(Stores[region],MATCH(Sales[[#This Row],[store_no]],Stores[store_no],0))</f>
        <v>1</v>
      </c>
      <c r="F6240" t="str">
        <f>INDEX(Stores[storetype],MATCH(Sales[[#This Row],[store_no]],Stores[store_no],0))</f>
        <v>B</v>
      </c>
      <c r="G6240" t="str">
        <f>INDEX(Stores[location_city],MATCH(Sales[[#This Row],[store_no]],Stores[store_no],0))</f>
        <v>Detroit</v>
      </c>
      <c r="H6240" t="str">
        <f>INDEX(Stores[location_state],MATCH(Sales[[#This Row],[store_no]],Stores[store_no],0))</f>
        <v>Michigan</v>
      </c>
      <c r="I6240">
        <f>INDEX(Stores[sqft],MATCH(Sales[[#This Row],[store_no]],Stores[store_no],0))</f>
        <v>114500</v>
      </c>
      <c r="J6240" s="4" t="str">
        <f>INDEX(Departments[dept_name],MATCH(Sales[[#This Row],[dept_no]],Departments[dept_no],0))</f>
        <v>Kids</v>
      </c>
      <c r="K6240" s="4" t="str">
        <f>CONCATENATE(Sales[[#This Row],[region]],Sales[[#This Row],[storetype]])</f>
        <v>1B</v>
      </c>
      <c r="L6240" s="4">
        <f>INDEX(RegionStoreCount[Store Count],MATCH(Sales[[#This Row],[RegionStoretype]],RegionStoreCount[Region/Type],0))</f>
        <v>5</v>
      </c>
      <c r="M6240" s="4">
        <f>AND(Sales[[#This Row],[date]]&lt;=TY_YTDMax,Sales[[#This Row],[date]]&gt;=TY_YTDMin)*Sales[[#This Row],[sales]]</f>
        <v>83760.957800000018</v>
      </c>
      <c r="N6240" s="4">
        <f>AND(Sales[[#This Row],[date]]&lt;=LY_YTDMax,Sales[[#This Row],[date]]&gt;=LY_YTDMin)*Sales[[#This Row],[sales]]</f>
        <v>0</v>
      </c>
      <c r="O6240" s="4">
        <f>AND(Sales[[#This Row],[date]]&gt;=YoY_Min,Sales[[#This Row],[date]]&lt;=TY_YTDMax)*(Sales[[#This Row],[sales]]/Sales[[#This Row],[sqft]])</f>
        <v>0.73153674934497837</v>
      </c>
      <c r="P6240" s="4">
        <f>SUMIF(Sales[RegionStoretype],Sales[[#This Row],[RegionStoretype]],Sales[YoY_SSF])/Sales[[#This Row],[Region_TypeCount]]</f>
        <v>68.518982968140051</v>
      </c>
    </row>
    <row r="6241" spans="1:16" x14ac:dyDescent="0.25">
      <c r="A6241" s="1">
        <v>43175</v>
      </c>
      <c r="B6241">
        <v>3</v>
      </c>
      <c r="C6241">
        <v>18</v>
      </c>
      <c r="D6241">
        <v>26700.887600000002</v>
      </c>
      <c r="E6241">
        <f>INDEX(Stores[region],MATCH(Sales[[#This Row],[store_no]],Stores[store_no],0))</f>
        <v>1</v>
      </c>
      <c r="F6241" t="str">
        <f>INDEX(Stores[storetype],MATCH(Sales[[#This Row],[store_no]],Stores[store_no],0))</f>
        <v>B</v>
      </c>
      <c r="G6241" t="str">
        <f>INDEX(Stores[location_city],MATCH(Sales[[#This Row],[store_no]],Stores[store_no],0))</f>
        <v>Detroit</v>
      </c>
      <c r="H6241" t="str">
        <f>INDEX(Stores[location_state],MATCH(Sales[[#This Row],[store_no]],Stores[store_no],0))</f>
        <v>Michigan</v>
      </c>
      <c r="I6241">
        <f>INDEX(Stores[sqft],MATCH(Sales[[#This Row],[store_no]],Stores[store_no],0))</f>
        <v>114500</v>
      </c>
      <c r="J6241" s="4" t="str">
        <f>INDEX(Departments[dept_name],MATCH(Sales[[#This Row],[dept_no]],Departments[dept_no],0))</f>
        <v>Sports</v>
      </c>
      <c r="K6241" s="4" t="str">
        <f>CONCATENATE(Sales[[#This Row],[region]],Sales[[#This Row],[storetype]])</f>
        <v>1B</v>
      </c>
      <c r="L6241" s="4">
        <f>INDEX(RegionStoreCount[Store Count],MATCH(Sales[[#This Row],[RegionStoretype]],RegionStoreCount[Region/Type],0))</f>
        <v>5</v>
      </c>
      <c r="M6241" s="4">
        <f>AND(Sales[[#This Row],[date]]&lt;=TY_YTDMax,Sales[[#This Row],[date]]&gt;=TY_YTDMin)*Sales[[#This Row],[sales]]</f>
        <v>26700.887600000002</v>
      </c>
      <c r="N6241" s="4">
        <f>AND(Sales[[#This Row],[date]]&lt;=LY_YTDMax,Sales[[#This Row],[date]]&gt;=LY_YTDMin)*Sales[[#This Row],[sales]]</f>
        <v>0</v>
      </c>
      <c r="O6241" s="4">
        <f>AND(Sales[[#This Row],[date]]&gt;=YoY_Min,Sales[[#This Row],[date]]&lt;=TY_YTDMax)*(Sales[[#This Row],[sales]]/Sales[[#This Row],[sqft]])</f>
        <v>0.2331955248908297</v>
      </c>
      <c r="P6241" s="4">
        <f>SUMIF(Sales[RegionStoretype],Sales[[#This Row],[RegionStoretype]],Sales[YoY_SSF])/Sales[[#This Row],[Region_TypeCount]]</f>
        <v>68.518982968140051</v>
      </c>
    </row>
    <row r="6242" spans="1:16" x14ac:dyDescent="0.25">
      <c r="A6242" s="1">
        <v>43175</v>
      </c>
      <c r="B6242">
        <v>3</v>
      </c>
      <c r="C6242">
        <v>20</v>
      </c>
      <c r="D6242">
        <v>202702.65509999997</v>
      </c>
      <c r="E6242">
        <f>INDEX(Stores[region],MATCH(Sales[[#This Row],[store_no]],Stores[store_no],0))</f>
        <v>1</v>
      </c>
      <c r="F6242" t="str">
        <f>INDEX(Stores[storetype],MATCH(Sales[[#This Row],[store_no]],Stores[store_no],0))</f>
        <v>B</v>
      </c>
      <c r="G6242" t="str">
        <f>INDEX(Stores[location_city],MATCH(Sales[[#This Row],[store_no]],Stores[store_no],0))</f>
        <v>Detroit</v>
      </c>
      <c r="H6242" t="str">
        <f>INDEX(Stores[location_state],MATCH(Sales[[#This Row],[store_no]],Stores[store_no],0))</f>
        <v>Michigan</v>
      </c>
      <c r="I6242">
        <f>INDEX(Stores[sqft],MATCH(Sales[[#This Row],[store_no]],Stores[store_no],0))</f>
        <v>114500</v>
      </c>
      <c r="J6242" s="4" t="str">
        <f>INDEX(Departments[dept_name],MATCH(Sales[[#This Row],[dept_no]],Departments[dept_no],0))</f>
        <v>Toys</v>
      </c>
      <c r="K6242" s="4" t="str">
        <f>CONCATENATE(Sales[[#This Row],[region]],Sales[[#This Row],[storetype]])</f>
        <v>1B</v>
      </c>
      <c r="L6242" s="4">
        <f>INDEX(RegionStoreCount[Store Count],MATCH(Sales[[#This Row],[RegionStoretype]],RegionStoreCount[Region/Type],0))</f>
        <v>5</v>
      </c>
      <c r="M6242" s="4">
        <f>AND(Sales[[#This Row],[date]]&lt;=TY_YTDMax,Sales[[#This Row],[date]]&gt;=TY_YTDMin)*Sales[[#This Row],[sales]]</f>
        <v>202702.65509999997</v>
      </c>
      <c r="N6242" s="4">
        <f>AND(Sales[[#This Row],[date]]&lt;=LY_YTDMax,Sales[[#This Row],[date]]&gt;=LY_YTDMin)*Sales[[#This Row],[sales]]</f>
        <v>0</v>
      </c>
      <c r="O6242" s="4">
        <f>AND(Sales[[#This Row],[date]]&gt;=YoY_Min,Sales[[#This Row],[date]]&lt;=TY_YTDMax)*(Sales[[#This Row],[sales]]/Sales[[#This Row],[sqft]])</f>
        <v>1.7703288655021832</v>
      </c>
      <c r="P6242" s="4">
        <f>SUMIF(Sales[RegionStoretype],Sales[[#This Row],[RegionStoretype]],Sales[YoY_SSF])/Sales[[#This Row],[Region_TypeCount]]</f>
        <v>68.518982968140051</v>
      </c>
    </row>
    <row r="6243" spans="1:16" x14ac:dyDescent="0.25">
      <c r="A6243" s="1">
        <v>43175</v>
      </c>
      <c r="B6243">
        <v>4</v>
      </c>
      <c r="C6243">
        <v>1</v>
      </c>
      <c r="D6243">
        <v>24834.558600000004</v>
      </c>
      <c r="E6243">
        <f>INDEX(Stores[region],MATCH(Sales[[#This Row],[store_no]],Stores[store_no],0))</f>
        <v>1</v>
      </c>
      <c r="F6243" t="str">
        <f>INDEX(Stores[storetype],MATCH(Sales[[#This Row],[store_no]],Stores[store_no],0))</f>
        <v>A</v>
      </c>
      <c r="G6243" t="str">
        <f>INDEX(Stores[location_city],MATCH(Sales[[#This Row],[store_no]],Stores[store_no],0))</f>
        <v>Cincinnati</v>
      </c>
      <c r="H6243" t="str">
        <f>INDEX(Stores[location_state],MATCH(Sales[[#This Row],[store_no]],Stores[store_no],0))</f>
        <v>Ohio</v>
      </c>
      <c r="I6243">
        <f>INDEX(Stores[sqft],MATCH(Sales[[#This Row],[store_no]],Stores[store_no],0))</f>
        <v>127800</v>
      </c>
      <c r="J6243" s="4" t="str">
        <f>INDEX(Departments[dept_name],MATCH(Sales[[#This Row],[dept_no]],Departments[dept_no],0))</f>
        <v>Automotive</v>
      </c>
      <c r="K6243" s="4" t="str">
        <f>CONCATENATE(Sales[[#This Row],[region]],Sales[[#This Row],[storetype]])</f>
        <v>1A</v>
      </c>
      <c r="L6243" s="4">
        <f>INDEX(RegionStoreCount[Store Count],MATCH(Sales[[#This Row],[RegionStoretype]],RegionStoreCount[Region/Type],0))</f>
        <v>5</v>
      </c>
      <c r="M6243" s="4">
        <f>AND(Sales[[#This Row],[date]]&lt;=TY_YTDMax,Sales[[#This Row],[date]]&gt;=TY_YTDMin)*Sales[[#This Row],[sales]]</f>
        <v>24834.558600000004</v>
      </c>
      <c r="N6243" s="4">
        <f>AND(Sales[[#This Row],[date]]&lt;=LY_YTDMax,Sales[[#This Row],[date]]&gt;=LY_YTDMin)*Sales[[#This Row],[sales]]</f>
        <v>0</v>
      </c>
      <c r="O6243" s="4">
        <f>AND(Sales[[#This Row],[date]]&gt;=YoY_Min,Sales[[#This Row],[date]]&lt;=TY_YTDMax)*(Sales[[#This Row],[sales]]/Sales[[#This Row],[sqft]])</f>
        <v>0.19432361971830989</v>
      </c>
      <c r="P6243" s="4">
        <f>SUMIF(Sales[RegionStoretype],Sales[[#This Row],[RegionStoretype]],Sales[YoY_SSF])/Sales[[#This Row],[Region_TypeCount]]</f>
        <v>59.469551530910678</v>
      </c>
    </row>
    <row r="6244" spans="1:16" x14ac:dyDescent="0.25">
      <c r="A6244" s="1">
        <v>43175</v>
      </c>
      <c r="B6244">
        <v>5</v>
      </c>
      <c r="C6244">
        <v>2</v>
      </c>
      <c r="D6244">
        <v>64369.387999999999</v>
      </c>
      <c r="E6244">
        <f>INDEX(Stores[region],MATCH(Sales[[#This Row],[store_no]],Stores[store_no],0))</f>
        <v>1</v>
      </c>
      <c r="F6244" t="str">
        <f>INDEX(Stores[storetype],MATCH(Sales[[#This Row],[store_no]],Stores[store_no],0))</f>
        <v>B</v>
      </c>
      <c r="G6244" t="str">
        <f>INDEX(Stores[location_city],MATCH(Sales[[#This Row],[store_no]],Stores[store_no],0))</f>
        <v>Bloomington</v>
      </c>
      <c r="H6244" t="str">
        <f>INDEX(Stores[location_state],MATCH(Sales[[#This Row],[store_no]],Stores[store_no],0))</f>
        <v>Indiana</v>
      </c>
      <c r="I6244">
        <f>INDEX(Stores[sqft],MATCH(Sales[[#This Row],[store_no]],Stores[store_no],0))</f>
        <v>114500</v>
      </c>
      <c r="J6244" s="4" t="str">
        <f>INDEX(Departments[dept_name],MATCH(Sales[[#This Row],[dept_no]],Departments[dept_no],0))</f>
        <v>Baby</v>
      </c>
      <c r="K6244" s="4" t="str">
        <f>CONCATENATE(Sales[[#This Row],[region]],Sales[[#This Row],[storetype]])</f>
        <v>1B</v>
      </c>
      <c r="L6244" s="4">
        <f>INDEX(RegionStoreCount[Store Count],MATCH(Sales[[#This Row],[RegionStoretype]],RegionStoreCount[Region/Type],0))</f>
        <v>5</v>
      </c>
      <c r="M6244" s="4">
        <f>AND(Sales[[#This Row],[date]]&lt;=TY_YTDMax,Sales[[#This Row],[date]]&gt;=TY_YTDMin)*Sales[[#This Row],[sales]]</f>
        <v>64369.387999999999</v>
      </c>
      <c r="N6244" s="4">
        <f>AND(Sales[[#This Row],[date]]&lt;=LY_YTDMax,Sales[[#This Row],[date]]&gt;=LY_YTDMin)*Sales[[#This Row],[sales]]</f>
        <v>0</v>
      </c>
      <c r="O6244" s="4">
        <f>AND(Sales[[#This Row],[date]]&gt;=YoY_Min,Sales[[#This Row],[date]]&lt;=TY_YTDMax)*(Sales[[#This Row],[sales]]/Sales[[#This Row],[sqft]])</f>
        <v>0.56217806113537117</v>
      </c>
      <c r="P6244" s="4">
        <f>SUMIF(Sales[RegionStoretype],Sales[[#This Row],[RegionStoretype]],Sales[YoY_SSF])/Sales[[#This Row],[Region_TypeCount]]</f>
        <v>68.518982968140051</v>
      </c>
    </row>
    <row r="6245" spans="1:16" x14ac:dyDescent="0.25">
      <c r="A6245" s="1">
        <v>43175</v>
      </c>
      <c r="B6245">
        <v>5</v>
      </c>
      <c r="C6245">
        <v>7</v>
      </c>
      <c r="D6245">
        <v>60442.054400000008</v>
      </c>
      <c r="E6245">
        <f>INDEX(Stores[region],MATCH(Sales[[#This Row],[store_no]],Stores[store_no],0))</f>
        <v>1</v>
      </c>
      <c r="F6245" t="str">
        <f>INDEX(Stores[storetype],MATCH(Sales[[#This Row],[store_no]],Stores[store_no],0))</f>
        <v>B</v>
      </c>
      <c r="G6245" t="str">
        <f>INDEX(Stores[location_city],MATCH(Sales[[#This Row],[store_no]],Stores[store_no],0))</f>
        <v>Bloomington</v>
      </c>
      <c r="H6245" t="str">
        <f>INDEX(Stores[location_state],MATCH(Sales[[#This Row],[store_no]],Stores[store_no],0))</f>
        <v>Indiana</v>
      </c>
      <c r="I6245">
        <f>INDEX(Stores[sqft],MATCH(Sales[[#This Row],[store_no]],Stores[store_no],0))</f>
        <v>114500</v>
      </c>
      <c r="J6245" s="4" t="str">
        <f>INDEX(Departments[dept_name],MATCH(Sales[[#This Row],[dept_no]],Departments[dept_no],0))</f>
        <v>Electronics</v>
      </c>
      <c r="K6245" s="4" t="str">
        <f>CONCATENATE(Sales[[#This Row],[region]],Sales[[#This Row],[storetype]])</f>
        <v>1B</v>
      </c>
      <c r="L6245" s="4">
        <f>INDEX(RegionStoreCount[Store Count],MATCH(Sales[[#This Row],[RegionStoretype]],RegionStoreCount[Region/Type],0))</f>
        <v>5</v>
      </c>
      <c r="M6245" s="4">
        <f>AND(Sales[[#This Row],[date]]&lt;=TY_YTDMax,Sales[[#This Row],[date]]&gt;=TY_YTDMin)*Sales[[#This Row],[sales]]</f>
        <v>60442.054400000008</v>
      </c>
      <c r="N6245" s="4">
        <f>AND(Sales[[#This Row],[date]]&lt;=LY_YTDMax,Sales[[#This Row],[date]]&gt;=LY_YTDMin)*Sales[[#This Row],[sales]]</f>
        <v>0</v>
      </c>
      <c r="O6245" s="4">
        <f>AND(Sales[[#This Row],[date]]&gt;=YoY_Min,Sales[[#This Row],[date]]&lt;=TY_YTDMax)*(Sales[[#This Row],[sales]]/Sales[[#This Row],[sqft]])</f>
        <v>0.52787820436681232</v>
      </c>
      <c r="P6245" s="4">
        <f>SUMIF(Sales[RegionStoretype],Sales[[#This Row],[RegionStoretype]],Sales[YoY_SSF])/Sales[[#This Row],[Region_TypeCount]]</f>
        <v>68.518982968140051</v>
      </c>
    </row>
    <row r="6246" spans="1:16" x14ac:dyDescent="0.25">
      <c r="A6246" s="1">
        <v>43175</v>
      </c>
      <c r="B6246">
        <v>6</v>
      </c>
      <c r="C6246">
        <v>9</v>
      </c>
      <c r="D6246">
        <v>13851.773200000001</v>
      </c>
      <c r="E6246">
        <f>INDEX(Stores[region],MATCH(Sales[[#This Row],[store_no]],Stores[store_no],0))</f>
        <v>3</v>
      </c>
      <c r="F6246" t="str">
        <f>INDEX(Stores[storetype],MATCH(Sales[[#This Row],[store_no]],Stores[store_no],0))</f>
        <v>A</v>
      </c>
      <c r="G6246" t="str">
        <f>INDEX(Stores[location_city],MATCH(Sales[[#This Row],[store_no]],Stores[store_no],0))</f>
        <v>Green Bay</v>
      </c>
      <c r="H6246" t="str">
        <f>INDEX(Stores[location_state],MATCH(Sales[[#This Row],[store_no]],Stores[store_no],0))</f>
        <v>Wisconsin</v>
      </c>
      <c r="I6246">
        <f>INDEX(Stores[sqft],MATCH(Sales[[#This Row],[store_no]],Stores[store_no],0))</f>
        <v>138800</v>
      </c>
      <c r="J6246" s="4" t="str">
        <f>INDEX(Departments[dept_name],MATCH(Sales[[#This Row],[dept_no]],Departments[dept_no],0))</f>
        <v>Garden</v>
      </c>
      <c r="K6246" s="4" t="str">
        <f>CONCATENATE(Sales[[#This Row],[region]],Sales[[#This Row],[storetype]])</f>
        <v>3A</v>
      </c>
      <c r="L6246" s="4">
        <f>INDEX(RegionStoreCount[Store Count],MATCH(Sales[[#This Row],[RegionStoretype]],RegionStoreCount[Region/Type],0))</f>
        <v>9</v>
      </c>
      <c r="M6246" s="4">
        <f>AND(Sales[[#This Row],[date]]&lt;=TY_YTDMax,Sales[[#This Row],[date]]&gt;=TY_YTDMin)*Sales[[#This Row],[sales]]</f>
        <v>13851.773200000001</v>
      </c>
      <c r="N6246" s="4">
        <f>AND(Sales[[#This Row],[date]]&lt;=LY_YTDMax,Sales[[#This Row],[date]]&gt;=LY_YTDMin)*Sales[[#This Row],[sales]]</f>
        <v>0</v>
      </c>
      <c r="O6246" s="4">
        <f>AND(Sales[[#This Row],[date]]&gt;=YoY_Min,Sales[[#This Row],[date]]&lt;=TY_YTDMax)*(Sales[[#This Row],[sales]]/Sales[[#This Row],[sqft]])</f>
        <v>9.9796636887608078E-2</v>
      </c>
      <c r="P6246" s="4">
        <f>SUMIF(Sales[RegionStoretype],Sales[[#This Row],[RegionStoretype]],Sales[YoY_SSF])/Sales[[#This Row],[Region_TypeCount]]</f>
        <v>53.603836561720975</v>
      </c>
    </row>
    <row r="6247" spans="1:16" x14ac:dyDescent="0.25">
      <c r="A6247" s="1">
        <v>43175</v>
      </c>
      <c r="B6247">
        <v>7</v>
      </c>
      <c r="C6247">
        <v>1</v>
      </c>
      <c r="D6247">
        <v>12278.114600000001</v>
      </c>
      <c r="E6247">
        <f>INDEX(Stores[region],MATCH(Sales[[#This Row],[store_no]],Stores[store_no],0))</f>
        <v>2</v>
      </c>
      <c r="F6247" t="str">
        <f>INDEX(Stores[storetype],MATCH(Sales[[#This Row],[store_no]],Stores[store_no],0))</f>
        <v>B</v>
      </c>
      <c r="G6247" t="str">
        <f>INDEX(Stores[location_city],MATCH(Sales[[#This Row],[store_no]],Stores[store_no],0))</f>
        <v>Rockford</v>
      </c>
      <c r="H6247" t="str">
        <f>INDEX(Stores[location_state],MATCH(Sales[[#This Row],[store_no]],Stores[store_no],0))</f>
        <v>Illinois</v>
      </c>
      <c r="I6247">
        <f>INDEX(Stores[sqft],MATCH(Sales[[#This Row],[store_no]],Stores[store_no],0))</f>
        <v>127100</v>
      </c>
      <c r="J6247" s="4" t="str">
        <f>INDEX(Departments[dept_name],MATCH(Sales[[#This Row],[dept_no]],Departments[dept_no],0))</f>
        <v>Automotive</v>
      </c>
      <c r="K6247" s="4" t="str">
        <f>CONCATENATE(Sales[[#This Row],[region]],Sales[[#This Row],[storetype]])</f>
        <v>2B</v>
      </c>
      <c r="L6247" s="4">
        <f>INDEX(RegionStoreCount[Store Count],MATCH(Sales[[#This Row],[RegionStoretype]],RegionStoreCount[Region/Type],0))</f>
        <v>6</v>
      </c>
      <c r="M6247" s="4">
        <f>AND(Sales[[#This Row],[date]]&lt;=TY_YTDMax,Sales[[#This Row],[date]]&gt;=TY_YTDMin)*Sales[[#This Row],[sales]]</f>
        <v>12278.114600000001</v>
      </c>
      <c r="N6247" s="4">
        <f>AND(Sales[[#This Row],[date]]&lt;=LY_YTDMax,Sales[[#This Row],[date]]&gt;=LY_YTDMin)*Sales[[#This Row],[sales]]</f>
        <v>0</v>
      </c>
      <c r="O6247" s="4">
        <f>AND(Sales[[#This Row],[date]]&gt;=YoY_Min,Sales[[#This Row],[date]]&lt;=TY_YTDMax)*(Sales[[#This Row],[sales]]/Sales[[#This Row],[sqft]])</f>
        <v>9.6602003147128246E-2</v>
      </c>
      <c r="P6247" s="4">
        <f>SUMIF(Sales[RegionStoretype],Sales[[#This Row],[RegionStoretype]],Sales[YoY_SSF])/Sales[[#This Row],[Region_TypeCount]]</f>
        <v>58.393757732919049</v>
      </c>
    </row>
    <row r="6248" spans="1:16" x14ac:dyDescent="0.25">
      <c r="A6248" s="1">
        <v>43175</v>
      </c>
      <c r="B6248">
        <v>7</v>
      </c>
      <c r="C6248">
        <v>18</v>
      </c>
      <c r="D6248">
        <v>84822.554600000003</v>
      </c>
      <c r="E6248">
        <f>INDEX(Stores[region],MATCH(Sales[[#This Row],[store_no]],Stores[store_no],0))</f>
        <v>2</v>
      </c>
      <c r="F6248" t="str">
        <f>INDEX(Stores[storetype],MATCH(Sales[[#This Row],[store_no]],Stores[store_no],0))</f>
        <v>B</v>
      </c>
      <c r="G6248" t="str">
        <f>INDEX(Stores[location_city],MATCH(Sales[[#This Row],[store_no]],Stores[store_no],0))</f>
        <v>Rockford</v>
      </c>
      <c r="H6248" t="str">
        <f>INDEX(Stores[location_state],MATCH(Sales[[#This Row],[store_no]],Stores[store_no],0))</f>
        <v>Illinois</v>
      </c>
      <c r="I6248">
        <f>INDEX(Stores[sqft],MATCH(Sales[[#This Row],[store_no]],Stores[store_no],0))</f>
        <v>127100</v>
      </c>
      <c r="J6248" s="4" t="str">
        <f>INDEX(Departments[dept_name],MATCH(Sales[[#This Row],[dept_no]],Departments[dept_no],0))</f>
        <v>Sports</v>
      </c>
      <c r="K6248" s="4" t="str">
        <f>CONCATENATE(Sales[[#This Row],[region]],Sales[[#This Row],[storetype]])</f>
        <v>2B</v>
      </c>
      <c r="L6248" s="4">
        <f>INDEX(RegionStoreCount[Store Count],MATCH(Sales[[#This Row],[RegionStoretype]],RegionStoreCount[Region/Type],0))</f>
        <v>6</v>
      </c>
      <c r="M6248" s="4">
        <f>AND(Sales[[#This Row],[date]]&lt;=TY_YTDMax,Sales[[#This Row],[date]]&gt;=TY_YTDMin)*Sales[[#This Row],[sales]]</f>
        <v>84822.554600000003</v>
      </c>
      <c r="N6248" s="4">
        <f>AND(Sales[[#This Row],[date]]&lt;=LY_YTDMax,Sales[[#This Row],[date]]&gt;=LY_YTDMin)*Sales[[#This Row],[sales]]</f>
        <v>0</v>
      </c>
      <c r="O6248" s="4">
        <f>AND(Sales[[#This Row],[date]]&gt;=YoY_Min,Sales[[#This Row],[date]]&lt;=TY_YTDMax)*(Sales[[#This Row],[sales]]/Sales[[#This Row],[sqft]])</f>
        <v>0.66736864358772618</v>
      </c>
      <c r="P6248" s="4">
        <f>SUMIF(Sales[RegionStoretype],Sales[[#This Row],[RegionStoretype]],Sales[YoY_SSF])/Sales[[#This Row],[Region_TypeCount]]</f>
        <v>58.393757732919049</v>
      </c>
    </row>
    <row r="6249" spans="1:16" x14ac:dyDescent="0.25">
      <c r="A6249" s="1">
        <v>43175</v>
      </c>
      <c r="B6249">
        <v>8</v>
      </c>
      <c r="C6249">
        <v>11</v>
      </c>
      <c r="D6249">
        <v>84140.619200000001</v>
      </c>
      <c r="E6249">
        <f>INDEX(Stores[region],MATCH(Sales[[#This Row],[store_no]],Stores[store_no],0))</f>
        <v>3</v>
      </c>
      <c r="F6249" t="str">
        <f>INDEX(Stores[storetype],MATCH(Sales[[#This Row],[store_no]],Stores[store_no],0))</f>
        <v>A</v>
      </c>
      <c r="G6249" t="str">
        <f>INDEX(Stores[location_city],MATCH(Sales[[#This Row],[store_no]],Stores[store_no],0))</f>
        <v>Saint Louis</v>
      </c>
      <c r="H6249" t="str">
        <f>INDEX(Stores[location_state],MATCH(Sales[[#This Row],[store_no]],Stores[store_no],0))</f>
        <v>Missouri</v>
      </c>
      <c r="I6249">
        <f>INDEX(Stores[sqft],MATCH(Sales[[#This Row],[store_no]],Stores[store_no],0))</f>
        <v>198900</v>
      </c>
      <c r="J6249" s="4" t="str">
        <f>INDEX(Departments[dept_name],MATCH(Sales[[#This Row],[dept_no]],Departments[dept_no],0))</f>
        <v>Home</v>
      </c>
      <c r="K6249" s="4" t="str">
        <f>CONCATENATE(Sales[[#This Row],[region]],Sales[[#This Row],[storetype]])</f>
        <v>3A</v>
      </c>
      <c r="L6249" s="4">
        <f>INDEX(RegionStoreCount[Store Count],MATCH(Sales[[#This Row],[RegionStoretype]],RegionStoreCount[Region/Type],0))</f>
        <v>9</v>
      </c>
      <c r="M6249" s="4">
        <f>AND(Sales[[#This Row],[date]]&lt;=TY_YTDMax,Sales[[#This Row],[date]]&gt;=TY_YTDMin)*Sales[[#This Row],[sales]]</f>
        <v>84140.619200000001</v>
      </c>
      <c r="N6249" s="4">
        <f>AND(Sales[[#This Row],[date]]&lt;=LY_YTDMax,Sales[[#This Row],[date]]&gt;=LY_YTDMin)*Sales[[#This Row],[sales]]</f>
        <v>0</v>
      </c>
      <c r="O6249" s="4">
        <f>AND(Sales[[#This Row],[date]]&gt;=YoY_Min,Sales[[#This Row],[date]]&lt;=TY_YTDMax)*(Sales[[#This Row],[sales]]/Sales[[#This Row],[sqft]])</f>
        <v>0.42302975967823025</v>
      </c>
      <c r="P6249" s="4">
        <f>SUMIF(Sales[RegionStoretype],Sales[[#This Row],[RegionStoretype]],Sales[YoY_SSF])/Sales[[#This Row],[Region_TypeCount]]</f>
        <v>53.603836561720975</v>
      </c>
    </row>
    <row r="6250" spans="1:16" x14ac:dyDescent="0.25">
      <c r="A6250" s="1">
        <v>43175</v>
      </c>
      <c r="B6250">
        <v>8</v>
      </c>
      <c r="C6250">
        <v>12</v>
      </c>
      <c r="D6250">
        <v>194886.19759999998</v>
      </c>
      <c r="E6250">
        <f>INDEX(Stores[region],MATCH(Sales[[#This Row],[store_no]],Stores[store_no],0))</f>
        <v>3</v>
      </c>
      <c r="F6250" t="str">
        <f>INDEX(Stores[storetype],MATCH(Sales[[#This Row],[store_no]],Stores[store_no],0))</f>
        <v>A</v>
      </c>
      <c r="G6250" t="str">
        <f>INDEX(Stores[location_city],MATCH(Sales[[#This Row],[store_no]],Stores[store_no],0))</f>
        <v>Saint Louis</v>
      </c>
      <c r="H6250" t="str">
        <f>INDEX(Stores[location_state],MATCH(Sales[[#This Row],[store_no]],Stores[store_no],0))</f>
        <v>Missouri</v>
      </c>
      <c r="I6250">
        <f>INDEX(Stores[sqft],MATCH(Sales[[#This Row],[store_no]],Stores[store_no],0))</f>
        <v>198900</v>
      </c>
      <c r="J6250" s="4" t="str">
        <f>INDEX(Departments[dept_name],MATCH(Sales[[#This Row],[dept_no]],Departments[dept_no],0))</f>
        <v>Jewelery</v>
      </c>
      <c r="K6250" s="4" t="str">
        <f>CONCATENATE(Sales[[#This Row],[region]],Sales[[#This Row],[storetype]])</f>
        <v>3A</v>
      </c>
      <c r="L6250" s="4">
        <f>INDEX(RegionStoreCount[Store Count],MATCH(Sales[[#This Row],[RegionStoretype]],RegionStoreCount[Region/Type],0))</f>
        <v>9</v>
      </c>
      <c r="M6250" s="4">
        <f>AND(Sales[[#This Row],[date]]&lt;=TY_YTDMax,Sales[[#This Row],[date]]&gt;=TY_YTDMin)*Sales[[#This Row],[sales]]</f>
        <v>194886.19759999998</v>
      </c>
      <c r="N6250" s="4">
        <f>AND(Sales[[#This Row],[date]]&lt;=LY_YTDMax,Sales[[#This Row],[date]]&gt;=LY_YTDMin)*Sales[[#This Row],[sales]]</f>
        <v>0</v>
      </c>
      <c r="O6250" s="4">
        <f>AND(Sales[[#This Row],[date]]&gt;=YoY_Min,Sales[[#This Row],[date]]&lt;=TY_YTDMax)*(Sales[[#This Row],[sales]]/Sales[[#This Row],[sqft]])</f>
        <v>0.97981999798893904</v>
      </c>
      <c r="P6250" s="4">
        <f>SUMIF(Sales[RegionStoretype],Sales[[#This Row],[RegionStoretype]],Sales[YoY_SSF])/Sales[[#This Row],[Region_TypeCount]]</f>
        <v>53.603836561720975</v>
      </c>
    </row>
    <row r="6251" spans="1:16" x14ac:dyDescent="0.25">
      <c r="A6251" s="1">
        <v>43175</v>
      </c>
      <c r="B6251">
        <v>9</v>
      </c>
      <c r="C6251">
        <v>20</v>
      </c>
      <c r="D6251">
        <v>65008.065999999999</v>
      </c>
      <c r="E6251">
        <f>INDEX(Stores[region],MATCH(Sales[[#This Row],[store_no]],Stores[store_no],0))</f>
        <v>1</v>
      </c>
      <c r="F6251" t="str">
        <f>INDEX(Stores[storetype],MATCH(Sales[[#This Row],[store_no]],Stores[store_no],0))</f>
        <v>B</v>
      </c>
      <c r="G6251" t="str">
        <f>INDEX(Stores[location_city],MATCH(Sales[[#This Row],[store_no]],Stores[store_no],0))</f>
        <v>Columbus</v>
      </c>
      <c r="H6251" t="str">
        <f>INDEX(Stores[location_state],MATCH(Sales[[#This Row],[store_no]],Stores[store_no],0))</f>
        <v>Ohio</v>
      </c>
      <c r="I6251">
        <f>INDEX(Stores[sqft],MATCH(Sales[[#This Row],[store_no]],Stores[store_no],0))</f>
        <v>221800</v>
      </c>
      <c r="J6251" s="4" t="str">
        <f>INDEX(Departments[dept_name],MATCH(Sales[[#This Row],[dept_no]],Departments[dept_no],0))</f>
        <v>Toys</v>
      </c>
      <c r="K6251" s="4" t="str">
        <f>CONCATENATE(Sales[[#This Row],[region]],Sales[[#This Row],[storetype]])</f>
        <v>1B</v>
      </c>
      <c r="L6251" s="4">
        <f>INDEX(RegionStoreCount[Store Count],MATCH(Sales[[#This Row],[RegionStoretype]],RegionStoreCount[Region/Type],0))</f>
        <v>5</v>
      </c>
      <c r="M6251" s="4">
        <f>AND(Sales[[#This Row],[date]]&lt;=TY_YTDMax,Sales[[#This Row],[date]]&gt;=TY_YTDMin)*Sales[[#This Row],[sales]]</f>
        <v>65008.065999999999</v>
      </c>
      <c r="N6251" s="4">
        <f>AND(Sales[[#This Row],[date]]&lt;=LY_YTDMax,Sales[[#This Row],[date]]&gt;=LY_YTDMin)*Sales[[#This Row],[sales]]</f>
        <v>0</v>
      </c>
      <c r="O6251" s="4">
        <f>AND(Sales[[#This Row],[date]]&gt;=YoY_Min,Sales[[#This Row],[date]]&lt;=TY_YTDMax)*(Sales[[#This Row],[sales]]/Sales[[#This Row],[sqft]])</f>
        <v>0.29309317403065827</v>
      </c>
      <c r="P6251" s="4">
        <f>SUMIF(Sales[RegionStoretype],Sales[[#This Row],[RegionStoretype]],Sales[YoY_SSF])/Sales[[#This Row],[Region_TypeCount]]</f>
        <v>68.518982968140051</v>
      </c>
    </row>
    <row r="6252" spans="1:16" x14ac:dyDescent="0.25">
      <c r="A6252" s="1">
        <v>43175</v>
      </c>
      <c r="B6252">
        <v>10</v>
      </c>
      <c r="C6252">
        <v>1</v>
      </c>
      <c r="D6252">
        <v>20728.874499999998</v>
      </c>
      <c r="E6252">
        <f>INDEX(Stores[region],MATCH(Sales[[#This Row],[store_no]],Stores[store_no],0))</f>
        <v>1</v>
      </c>
      <c r="F6252" t="str">
        <f>INDEX(Stores[storetype],MATCH(Sales[[#This Row],[store_no]],Stores[store_no],0))</f>
        <v>B</v>
      </c>
      <c r="G6252" t="str">
        <f>INDEX(Stores[location_city],MATCH(Sales[[#This Row],[store_no]],Stores[store_no],0))</f>
        <v>Traverse City</v>
      </c>
      <c r="H6252" t="str">
        <f>INDEX(Stores[location_state],MATCH(Sales[[#This Row],[store_no]],Stores[store_no],0))</f>
        <v>Michigan</v>
      </c>
      <c r="I6252">
        <f>INDEX(Stores[sqft],MATCH(Sales[[#This Row],[store_no]],Stores[store_no],0))</f>
        <v>158200</v>
      </c>
      <c r="J6252" s="4" t="str">
        <f>INDEX(Departments[dept_name],MATCH(Sales[[#This Row],[dept_no]],Departments[dept_no],0))</f>
        <v>Automotive</v>
      </c>
      <c r="K6252" s="4" t="str">
        <f>CONCATENATE(Sales[[#This Row],[region]],Sales[[#This Row],[storetype]])</f>
        <v>1B</v>
      </c>
      <c r="L6252" s="4">
        <f>INDEX(RegionStoreCount[Store Count],MATCH(Sales[[#This Row],[RegionStoretype]],RegionStoreCount[Region/Type],0))</f>
        <v>5</v>
      </c>
      <c r="M6252" s="4">
        <f>AND(Sales[[#This Row],[date]]&lt;=TY_YTDMax,Sales[[#This Row],[date]]&gt;=TY_YTDMin)*Sales[[#This Row],[sales]]</f>
        <v>20728.874499999998</v>
      </c>
      <c r="N6252" s="4">
        <f>AND(Sales[[#This Row],[date]]&lt;=LY_YTDMax,Sales[[#This Row],[date]]&gt;=LY_YTDMin)*Sales[[#This Row],[sales]]</f>
        <v>0</v>
      </c>
      <c r="O6252" s="4">
        <f>AND(Sales[[#This Row],[date]]&gt;=YoY_Min,Sales[[#This Row],[date]]&lt;=TY_YTDMax)*(Sales[[#This Row],[sales]]/Sales[[#This Row],[sqft]])</f>
        <v>0.13102954804045511</v>
      </c>
      <c r="P6252" s="4">
        <f>SUMIF(Sales[RegionStoretype],Sales[[#This Row],[RegionStoretype]],Sales[YoY_SSF])/Sales[[#This Row],[Region_TypeCount]]</f>
        <v>68.518982968140051</v>
      </c>
    </row>
    <row r="6253" spans="1:16" x14ac:dyDescent="0.25">
      <c r="A6253" s="1">
        <v>43175</v>
      </c>
      <c r="B6253">
        <v>10</v>
      </c>
      <c r="C6253">
        <v>2</v>
      </c>
      <c r="D6253">
        <v>53841.841800000009</v>
      </c>
      <c r="E6253">
        <f>INDEX(Stores[region],MATCH(Sales[[#This Row],[store_no]],Stores[store_no],0))</f>
        <v>1</v>
      </c>
      <c r="F6253" t="str">
        <f>INDEX(Stores[storetype],MATCH(Sales[[#This Row],[store_no]],Stores[store_no],0))</f>
        <v>B</v>
      </c>
      <c r="G6253" t="str">
        <f>INDEX(Stores[location_city],MATCH(Sales[[#This Row],[store_no]],Stores[store_no],0))</f>
        <v>Traverse City</v>
      </c>
      <c r="H6253" t="str">
        <f>INDEX(Stores[location_state],MATCH(Sales[[#This Row],[store_no]],Stores[store_no],0))</f>
        <v>Michigan</v>
      </c>
      <c r="I6253">
        <f>INDEX(Stores[sqft],MATCH(Sales[[#This Row],[store_no]],Stores[store_no],0))</f>
        <v>158200</v>
      </c>
      <c r="J6253" s="4" t="str">
        <f>INDEX(Departments[dept_name],MATCH(Sales[[#This Row],[dept_no]],Departments[dept_no],0))</f>
        <v>Baby</v>
      </c>
      <c r="K6253" s="4" t="str">
        <f>CONCATENATE(Sales[[#This Row],[region]],Sales[[#This Row],[storetype]])</f>
        <v>1B</v>
      </c>
      <c r="L6253" s="4">
        <f>INDEX(RegionStoreCount[Store Count],MATCH(Sales[[#This Row],[RegionStoretype]],RegionStoreCount[Region/Type],0))</f>
        <v>5</v>
      </c>
      <c r="M6253" s="4">
        <f>AND(Sales[[#This Row],[date]]&lt;=TY_YTDMax,Sales[[#This Row],[date]]&gt;=TY_YTDMin)*Sales[[#This Row],[sales]]</f>
        <v>53841.841800000009</v>
      </c>
      <c r="N6253" s="4">
        <f>AND(Sales[[#This Row],[date]]&lt;=LY_YTDMax,Sales[[#This Row],[date]]&gt;=LY_YTDMin)*Sales[[#This Row],[sales]]</f>
        <v>0</v>
      </c>
      <c r="O6253" s="4">
        <f>AND(Sales[[#This Row],[date]]&gt;=YoY_Min,Sales[[#This Row],[date]]&lt;=TY_YTDMax)*(Sales[[#This Row],[sales]]/Sales[[#This Row],[sqft]])</f>
        <v>0.3403403400758534</v>
      </c>
      <c r="P6253" s="4">
        <f>SUMIF(Sales[RegionStoretype],Sales[[#This Row],[RegionStoretype]],Sales[YoY_SSF])/Sales[[#This Row],[Region_TypeCount]]</f>
        <v>68.518982968140051</v>
      </c>
    </row>
    <row r="6254" spans="1:16" x14ac:dyDescent="0.25">
      <c r="A6254" s="1">
        <v>43175</v>
      </c>
      <c r="B6254">
        <v>10</v>
      </c>
      <c r="C6254">
        <v>12</v>
      </c>
      <c r="D6254">
        <v>57754.794999999998</v>
      </c>
      <c r="E6254">
        <f>INDEX(Stores[region],MATCH(Sales[[#This Row],[store_no]],Stores[store_no],0))</f>
        <v>1</v>
      </c>
      <c r="F6254" t="str">
        <f>INDEX(Stores[storetype],MATCH(Sales[[#This Row],[store_no]],Stores[store_no],0))</f>
        <v>B</v>
      </c>
      <c r="G6254" t="str">
        <f>INDEX(Stores[location_city],MATCH(Sales[[#This Row],[store_no]],Stores[store_no],0))</f>
        <v>Traverse City</v>
      </c>
      <c r="H6254" t="str">
        <f>INDEX(Stores[location_state],MATCH(Sales[[#This Row],[store_no]],Stores[store_no],0))</f>
        <v>Michigan</v>
      </c>
      <c r="I6254">
        <f>INDEX(Stores[sqft],MATCH(Sales[[#This Row],[store_no]],Stores[store_no],0))</f>
        <v>158200</v>
      </c>
      <c r="J6254" s="4" t="str">
        <f>INDEX(Departments[dept_name],MATCH(Sales[[#This Row],[dept_no]],Departments[dept_no],0))</f>
        <v>Jewelery</v>
      </c>
      <c r="K6254" s="4" t="str">
        <f>CONCATENATE(Sales[[#This Row],[region]],Sales[[#This Row],[storetype]])</f>
        <v>1B</v>
      </c>
      <c r="L6254" s="4">
        <f>INDEX(RegionStoreCount[Store Count],MATCH(Sales[[#This Row],[RegionStoretype]],RegionStoreCount[Region/Type],0))</f>
        <v>5</v>
      </c>
      <c r="M6254" s="4">
        <f>AND(Sales[[#This Row],[date]]&lt;=TY_YTDMax,Sales[[#This Row],[date]]&gt;=TY_YTDMin)*Sales[[#This Row],[sales]]</f>
        <v>57754.794999999998</v>
      </c>
      <c r="N6254" s="4">
        <f>AND(Sales[[#This Row],[date]]&lt;=LY_YTDMax,Sales[[#This Row],[date]]&gt;=LY_YTDMin)*Sales[[#This Row],[sales]]</f>
        <v>0</v>
      </c>
      <c r="O6254" s="4">
        <f>AND(Sales[[#This Row],[date]]&gt;=YoY_Min,Sales[[#This Row],[date]]&lt;=TY_YTDMax)*(Sales[[#This Row],[sales]]/Sales[[#This Row],[sqft]])</f>
        <v>0.36507455752212387</v>
      </c>
      <c r="P6254" s="4">
        <f>SUMIF(Sales[RegionStoretype],Sales[[#This Row],[RegionStoretype]],Sales[YoY_SSF])/Sales[[#This Row],[Region_TypeCount]]</f>
        <v>68.518982968140051</v>
      </c>
    </row>
    <row r="6255" spans="1:16" x14ac:dyDescent="0.25">
      <c r="A6255" s="1">
        <v>43175</v>
      </c>
      <c r="B6255">
        <v>10</v>
      </c>
      <c r="C6255">
        <v>14</v>
      </c>
      <c r="D6255">
        <v>43902.276700000002</v>
      </c>
      <c r="E6255">
        <f>INDEX(Stores[region],MATCH(Sales[[#This Row],[store_no]],Stores[store_no],0))</f>
        <v>1</v>
      </c>
      <c r="F6255" t="str">
        <f>INDEX(Stores[storetype],MATCH(Sales[[#This Row],[store_no]],Stores[store_no],0))</f>
        <v>B</v>
      </c>
      <c r="G6255" t="str">
        <f>INDEX(Stores[location_city],MATCH(Sales[[#This Row],[store_no]],Stores[store_no],0))</f>
        <v>Traverse City</v>
      </c>
      <c r="H6255" t="str">
        <f>INDEX(Stores[location_state],MATCH(Sales[[#This Row],[store_no]],Stores[store_no],0))</f>
        <v>Michigan</v>
      </c>
      <c r="I6255">
        <f>INDEX(Stores[sqft],MATCH(Sales[[#This Row],[store_no]],Stores[store_no],0))</f>
        <v>158200</v>
      </c>
      <c r="J6255" s="4" t="str">
        <f>INDEX(Departments[dept_name],MATCH(Sales[[#This Row],[dept_no]],Departments[dept_no],0))</f>
        <v>Movies</v>
      </c>
      <c r="K6255" s="4" t="str">
        <f>CONCATENATE(Sales[[#This Row],[region]],Sales[[#This Row],[storetype]])</f>
        <v>1B</v>
      </c>
      <c r="L6255" s="4">
        <f>INDEX(RegionStoreCount[Store Count],MATCH(Sales[[#This Row],[RegionStoretype]],RegionStoreCount[Region/Type],0))</f>
        <v>5</v>
      </c>
      <c r="M6255" s="4">
        <f>AND(Sales[[#This Row],[date]]&lt;=TY_YTDMax,Sales[[#This Row],[date]]&gt;=TY_YTDMin)*Sales[[#This Row],[sales]]</f>
        <v>43902.276700000002</v>
      </c>
      <c r="N6255" s="4">
        <f>AND(Sales[[#This Row],[date]]&lt;=LY_YTDMax,Sales[[#This Row],[date]]&gt;=LY_YTDMin)*Sales[[#This Row],[sales]]</f>
        <v>0</v>
      </c>
      <c r="O6255" s="4">
        <f>AND(Sales[[#This Row],[date]]&gt;=YoY_Min,Sales[[#This Row],[date]]&lt;=TY_YTDMax)*(Sales[[#This Row],[sales]]/Sales[[#This Row],[sqft]])</f>
        <v>0.27751123072060685</v>
      </c>
      <c r="P6255" s="4">
        <f>SUMIF(Sales[RegionStoretype],Sales[[#This Row],[RegionStoretype]],Sales[YoY_SSF])/Sales[[#This Row],[Region_TypeCount]]</f>
        <v>68.518982968140051</v>
      </c>
    </row>
    <row r="6256" spans="1:16" x14ac:dyDescent="0.25">
      <c r="A6256" s="1">
        <v>43175</v>
      </c>
      <c r="B6256">
        <v>11</v>
      </c>
      <c r="C6256">
        <v>3</v>
      </c>
      <c r="D6256">
        <v>85838.6826</v>
      </c>
      <c r="E6256">
        <f>INDEX(Stores[region],MATCH(Sales[[#This Row],[store_no]],Stores[store_no],0))</f>
        <v>1</v>
      </c>
      <c r="F6256" t="str">
        <f>INDEX(Stores[storetype],MATCH(Sales[[#This Row],[store_no]],Stores[store_no],0))</f>
        <v>A</v>
      </c>
      <c r="G6256" t="str">
        <f>INDEX(Stores[location_city],MATCH(Sales[[#This Row],[store_no]],Stores[store_no],0))</f>
        <v>Cleveland</v>
      </c>
      <c r="H6256" t="str">
        <f>INDEX(Stores[location_state],MATCH(Sales[[#This Row],[store_no]],Stores[store_no],0))</f>
        <v>Ohio</v>
      </c>
      <c r="I6256">
        <f>INDEX(Stores[sqft],MATCH(Sales[[#This Row],[store_no]],Stores[store_no],0))</f>
        <v>192400</v>
      </c>
      <c r="J6256" s="4" t="str">
        <f>INDEX(Departments[dept_name],MATCH(Sales[[#This Row],[dept_no]],Departments[dept_no],0))</f>
        <v>Beauty</v>
      </c>
      <c r="K6256" s="4" t="str">
        <f>CONCATENATE(Sales[[#This Row],[region]],Sales[[#This Row],[storetype]])</f>
        <v>1A</v>
      </c>
      <c r="L6256" s="4">
        <f>INDEX(RegionStoreCount[Store Count],MATCH(Sales[[#This Row],[RegionStoretype]],RegionStoreCount[Region/Type],0))</f>
        <v>5</v>
      </c>
      <c r="M6256" s="4">
        <f>AND(Sales[[#This Row],[date]]&lt;=TY_YTDMax,Sales[[#This Row],[date]]&gt;=TY_YTDMin)*Sales[[#This Row],[sales]]</f>
        <v>85838.6826</v>
      </c>
      <c r="N6256" s="4">
        <f>AND(Sales[[#This Row],[date]]&lt;=LY_YTDMax,Sales[[#This Row],[date]]&gt;=LY_YTDMin)*Sales[[#This Row],[sales]]</f>
        <v>0</v>
      </c>
      <c r="O6256" s="4">
        <f>AND(Sales[[#This Row],[date]]&gt;=YoY_Min,Sales[[#This Row],[date]]&lt;=TY_YTDMax)*(Sales[[#This Row],[sales]]/Sales[[#This Row],[sqft]])</f>
        <v>0.44614699896049897</v>
      </c>
      <c r="P6256" s="4">
        <f>SUMIF(Sales[RegionStoretype],Sales[[#This Row],[RegionStoretype]],Sales[YoY_SSF])/Sales[[#This Row],[Region_TypeCount]]</f>
        <v>59.469551530910678</v>
      </c>
    </row>
    <row r="6257" spans="1:16" x14ac:dyDescent="0.25">
      <c r="A6257" s="1">
        <v>43175</v>
      </c>
      <c r="B6257">
        <v>11</v>
      </c>
      <c r="C6257">
        <v>12</v>
      </c>
      <c r="D6257">
        <v>133739.00450000001</v>
      </c>
      <c r="E6257">
        <f>INDEX(Stores[region],MATCH(Sales[[#This Row],[store_no]],Stores[store_no],0))</f>
        <v>1</v>
      </c>
      <c r="F6257" t="str">
        <f>INDEX(Stores[storetype],MATCH(Sales[[#This Row],[store_no]],Stores[store_no],0))</f>
        <v>A</v>
      </c>
      <c r="G6257" t="str">
        <f>INDEX(Stores[location_city],MATCH(Sales[[#This Row],[store_no]],Stores[store_no],0))</f>
        <v>Cleveland</v>
      </c>
      <c r="H6257" t="str">
        <f>INDEX(Stores[location_state],MATCH(Sales[[#This Row],[store_no]],Stores[store_no],0))</f>
        <v>Ohio</v>
      </c>
      <c r="I6257">
        <f>INDEX(Stores[sqft],MATCH(Sales[[#This Row],[store_no]],Stores[store_no],0))</f>
        <v>192400</v>
      </c>
      <c r="J6257" s="4" t="str">
        <f>INDEX(Departments[dept_name],MATCH(Sales[[#This Row],[dept_no]],Departments[dept_no],0))</f>
        <v>Jewelery</v>
      </c>
      <c r="K6257" s="4" t="str">
        <f>CONCATENATE(Sales[[#This Row],[region]],Sales[[#This Row],[storetype]])</f>
        <v>1A</v>
      </c>
      <c r="L6257" s="4">
        <f>INDEX(RegionStoreCount[Store Count],MATCH(Sales[[#This Row],[RegionStoretype]],RegionStoreCount[Region/Type],0))</f>
        <v>5</v>
      </c>
      <c r="M6257" s="4">
        <f>AND(Sales[[#This Row],[date]]&lt;=TY_YTDMax,Sales[[#This Row],[date]]&gt;=TY_YTDMin)*Sales[[#This Row],[sales]]</f>
        <v>133739.00450000001</v>
      </c>
      <c r="N6257" s="4">
        <f>AND(Sales[[#This Row],[date]]&lt;=LY_YTDMax,Sales[[#This Row],[date]]&gt;=LY_YTDMin)*Sales[[#This Row],[sales]]</f>
        <v>0</v>
      </c>
      <c r="O6257" s="4">
        <f>AND(Sales[[#This Row],[date]]&gt;=YoY_Min,Sales[[#This Row],[date]]&lt;=TY_YTDMax)*(Sales[[#This Row],[sales]]/Sales[[#This Row],[sqft]])</f>
        <v>0.69510917099792102</v>
      </c>
      <c r="P6257" s="4">
        <f>SUMIF(Sales[RegionStoretype],Sales[[#This Row],[RegionStoretype]],Sales[YoY_SSF])/Sales[[#This Row],[Region_TypeCount]]</f>
        <v>59.469551530910678</v>
      </c>
    </row>
    <row r="6258" spans="1:16" x14ac:dyDescent="0.25">
      <c r="A6258" s="1">
        <v>43175</v>
      </c>
      <c r="B6258">
        <v>11</v>
      </c>
      <c r="C6258">
        <v>19</v>
      </c>
      <c r="D6258">
        <v>13823.570400000001</v>
      </c>
      <c r="E6258">
        <f>INDEX(Stores[region],MATCH(Sales[[#This Row],[store_no]],Stores[store_no],0))</f>
        <v>1</v>
      </c>
      <c r="F6258" t="str">
        <f>INDEX(Stores[storetype],MATCH(Sales[[#This Row],[store_no]],Stores[store_no],0))</f>
        <v>A</v>
      </c>
      <c r="G6258" t="str">
        <f>INDEX(Stores[location_city],MATCH(Sales[[#This Row],[store_no]],Stores[store_no],0))</f>
        <v>Cleveland</v>
      </c>
      <c r="H6258" t="str">
        <f>INDEX(Stores[location_state],MATCH(Sales[[#This Row],[store_no]],Stores[store_no],0))</f>
        <v>Ohio</v>
      </c>
      <c r="I6258">
        <f>INDEX(Stores[sqft],MATCH(Sales[[#This Row],[store_no]],Stores[store_no],0))</f>
        <v>192400</v>
      </c>
      <c r="J6258" s="4" t="str">
        <f>INDEX(Departments[dept_name],MATCH(Sales[[#This Row],[dept_no]],Departments[dept_no],0))</f>
        <v>Tools</v>
      </c>
      <c r="K6258" s="4" t="str">
        <f>CONCATENATE(Sales[[#This Row],[region]],Sales[[#This Row],[storetype]])</f>
        <v>1A</v>
      </c>
      <c r="L6258" s="4">
        <f>INDEX(RegionStoreCount[Store Count],MATCH(Sales[[#This Row],[RegionStoretype]],RegionStoreCount[Region/Type],0))</f>
        <v>5</v>
      </c>
      <c r="M6258" s="4">
        <f>AND(Sales[[#This Row],[date]]&lt;=TY_YTDMax,Sales[[#This Row],[date]]&gt;=TY_YTDMin)*Sales[[#This Row],[sales]]</f>
        <v>13823.570400000001</v>
      </c>
      <c r="N6258" s="4">
        <f>AND(Sales[[#This Row],[date]]&lt;=LY_YTDMax,Sales[[#This Row],[date]]&gt;=LY_YTDMin)*Sales[[#This Row],[sales]]</f>
        <v>0</v>
      </c>
      <c r="O6258" s="4">
        <f>AND(Sales[[#This Row],[date]]&gt;=YoY_Min,Sales[[#This Row],[date]]&lt;=TY_YTDMax)*(Sales[[#This Row],[sales]]/Sales[[#This Row],[sqft]])</f>
        <v>7.1848079002078999E-2</v>
      </c>
      <c r="P6258" s="4">
        <f>SUMIF(Sales[RegionStoretype],Sales[[#This Row],[RegionStoretype]],Sales[YoY_SSF])/Sales[[#This Row],[Region_TypeCount]]</f>
        <v>59.469551530910678</v>
      </c>
    </row>
    <row r="6259" spans="1:16" x14ac:dyDescent="0.25">
      <c r="A6259" s="1">
        <v>43175</v>
      </c>
      <c r="B6259">
        <v>11</v>
      </c>
      <c r="C6259">
        <v>20</v>
      </c>
      <c r="D6259">
        <v>37731.710800000001</v>
      </c>
      <c r="E6259">
        <f>INDEX(Stores[region],MATCH(Sales[[#This Row],[store_no]],Stores[store_no],0))</f>
        <v>1</v>
      </c>
      <c r="F6259" t="str">
        <f>INDEX(Stores[storetype],MATCH(Sales[[#This Row],[store_no]],Stores[store_no],0))</f>
        <v>A</v>
      </c>
      <c r="G6259" t="str">
        <f>INDEX(Stores[location_city],MATCH(Sales[[#This Row],[store_no]],Stores[store_no],0))</f>
        <v>Cleveland</v>
      </c>
      <c r="H6259" t="str">
        <f>INDEX(Stores[location_state],MATCH(Sales[[#This Row],[store_no]],Stores[store_no],0))</f>
        <v>Ohio</v>
      </c>
      <c r="I6259">
        <f>INDEX(Stores[sqft],MATCH(Sales[[#This Row],[store_no]],Stores[store_no],0))</f>
        <v>192400</v>
      </c>
      <c r="J6259" s="4" t="str">
        <f>INDEX(Departments[dept_name],MATCH(Sales[[#This Row],[dept_no]],Departments[dept_no],0))</f>
        <v>Toys</v>
      </c>
      <c r="K6259" s="4" t="str">
        <f>CONCATENATE(Sales[[#This Row],[region]],Sales[[#This Row],[storetype]])</f>
        <v>1A</v>
      </c>
      <c r="L6259" s="4">
        <f>INDEX(RegionStoreCount[Store Count],MATCH(Sales[[#This Row],[RegionStoretype]],RegionStoreCount[Region/Type],0))</f>
        <v>5</v>
      </c>
      <c r="M6259" s="4">
        <f>AND(Sales[[#This Row],[date]]&lt;=TY_YTDMax,Sales[[#This Row],[date]]&gt;=TY_YTDMin)*Sales[[#This Row],[sales]]</f>
        <v>37731.710800000001</v>
      </c>
      <c r="N6259" s="4">
        <f>AND(Sales[[#This Row],[date]]&lt;=LY_YTDMax,Sales[[#This Row],[date]]&gt;=LY_YTDMin)*Sales[[#This Row],[sales]]</f>
        <v>0</v>
      </c>
      <c r="O6259" s="4">
        <f>AND(Sales[[#This Row],[date]]&gt;=YoY_Min,Sales[[#This Row],[date]]&lt;=TY_YTDMax)*(Sales[[#This Row],[sales]]/Sales[[#This Row],[sqft]])</f>
        <v>0.19611076299376301</v>
      </c>
      <c r="P6259" s="4">
        <f>SUMIF(Sales[RegionStoretype],Sales[[#This Row],[RegionStoretype]],Sales[YoY_SSF])/Sales[[#This Row],[Region_TypeCount]]</f>
        <v>59.469551530910678</v>
      </c>
    </row>
    <row r="6260" spans="1:16" x14ac:dyDescent="0.25">
      <c r="A6260" s="1">
        <v>43175</v>
      </c>
      <c r="B6260">
        <v>12</v>
      </c>
      <c r="C6260">
        <v>8</v>
      </c>
      <c r="D6260">
        <v>41996.061000000002</v>
      </c>
      <c r="E6260">
        <f>INDEX(Stores[region],MATCH(Sales[[#This Row],[store_no]],Stores[store_no],0))</f>
        <v>2</v>
      </c>
      <c r="F6260" t="str">
        <f>INDEX(Stores[storetype],MATCH(Sales[[#This Row],[store_no]],Stores[store_no],0))</f>
        <v>B</v>
      </c>
      <c r="G6260" t="str">
        <f>INDEX(Stores[location_city],MATCH(Sales[[#This Row],[store_no]],Stores[store_no],0))</f>
        <v>Indianapolis</v>
      </c>
      <c r="H6260" t="str">
        <f>INDEX(Stores[location_state],MATCH(Sales[[#This Row],[store_no]],Stores[store_no],0))</f>
        <v>Indiana</v>
      </c>
      <c r="I6260">
        <f>INDEX(Stores[sqft],MATCH(Sales[[#This Row],[store_no]],Stores[store_no],0))</f>
        <v>120800</v>
      </c>
      <c r="J6260" s="4" t="str">
        <f>INDEX(Departments[dept_name],MATCH(Sales[[#This Row],[dept_no]],Departments[dept_no],0))</f>
        <v>Games</v>
      </c>
      <c r="K6260" s="4" t="str">
        <f>CONCATENATE(Sales[[#This Row],[region]],Sales[[#This Row],[storetype]])</f>
        <v>2B</v>
      </c>
      <c r="L6260" s="4">
        <f>INDEX(RegionStoreCount[Store Count],MATCH(Sales[[#This Row],[RegionStoretype]],RegionStoreCount[Region/Type],0))</f>
        <v>6</v>
      </c>
      <c r="M6260" s="4">
        <f>AND(Sales[[#This Row],[date]]&lt;=TY_YTDMax,Sales[[#This Row],[date]]&gt;=TY_YTDMin)*Sales[[#This Row],[sales]]</f>
        <v>41996.061000000002</v>
      </c>
      <c r="N6260" s="4">
        <f>AND(Sales[[#This Row],[date]]&lt;=LY_YTDMax,Sales[[#This Row],[date]]&gt;=LY_YTDMin)*Sales[[#This Row],[sales]]</f>
        <v>0</v>
      </c>
      <c r="O6260" s="4">
        <f>AND(Sales[[#This Row],[date]]&gt;=YoY_Min,Sales[[#This Row],[date]]&lt;=TY_YTDMax)*(Sales[[#This Row],[sales]]/Sales[[#This Row],[sqft]])</f>
        <v>0.34764951158940399</v>
      </c>
      <c r="P6260" s="4">
        <f>SUMIF(Sales[RegionStoretype],Sales[[#This Row],[RegionStoretype]],Sales[YoY_SSF])/Sales[[#This Row],[Region_TypeCount]]</f>
        <v>58.393757732919049</v>
      </c>
    </row>
    <row r="6261" spans="1:16" x14ac:dyDescent="0.25">
      <c r="A6261" s="1">
        <v>43175</v>
      </c>
      <c r="B6261">
        <v>12</v>
      </c>
      <c r="C6261">
        <v>18</v>
      </c>
      <c r="D6261">
        <v>44204.752099999998</v>
      </c>
      <c r="E6261">
        <f>INDEX(Stores[region],MATCH(Sales[[#This Row],[store_no]],Stores[store_no],0))</f>
        <v>2</v>
      </c>
      <c r="F6261" t="str">
        <f>INDEX(Stores[storetype],MATCH(Sales[[#This Row],[store_no]],Stores[store_no],0))</f>
        <v>B</v>
      </c>
      <c r="G6261" t="str">
        <f>INDEX(Stores[location_city],MATCH(Sales[[#This Row],[store_no]],Stores[store_no],0))</f>
        <v>Indianapolis</v>
      </c>
      <c r="H6261" t="str">
        <f>INDEX(Stores[location_state],MATCH(Sales[[#This Row],[store_no]],Stores[store_no],0))</f>
        <v>Indiana</v>
      </c>
      <c r="I6261">
        <f>INDEX(Stores[sqft],MATCH(Sales[[#This Row],[store_no]],Stores[store_no],0))</f>
        <v>120800</v>
      </c>
      <c r="J6261" s="4" t="str">
        <f>INDEX(Departments[dept_name],MATCH(Sales[[#This Row],[dept_no]],Departments[dept_no],0))</f>
        <v>Sports</v>
      </c>
      <c r="K6261" s="4" t="str">
        <f>CONCATENATE(Sales[[#This Row],[region]],Sales[[#This Row],[storetype]])</f>
        <v>2B</v>
      </c>
      <c r="L6261" s="4">
        <f>INDEX(RegionStoreCount[Store Count],MATCH(Sales[[#This Row],[RegionStoretype]],RegionStoreCount[Region/Type],0))</f>
        <v>6</v>
      </c>
      <c r="M6261" s="4">
        <f>AND(Sales[[#This Row],[date]]&lt;=TY_YTDMax,Sales[[#This Row],[date]]&gt;=TY_YTDMin)*Sales[[#This Row],[sales]]</f>
        <v>44204.752099999998</v>
      </c>
      <c r="N6261" s="4">
        <f>AND(Sales[[#This Row],[date]]&lt;=LY_YTDMax,Sales[[#This Row],[date]]&gt;=LY_YTDMin)*Sales[[#This Row],[sales]]</f>
        <v>0</v>
      </c>
      <c r="O6261" s="4">
        <f>AND(Sales[[#This Row],[date]]&gt;=YoY_Min,Sales[[#This Row],[date]]&lt;=TY_YTDMax)*(Sales[[#This Row],[sales]]/Sales[[#This Row],[sqft]])</f>
        <v>0.36593337831125827</v>
      </c>
      <c r="P6261" s="4">
        <f>SUMIF(Sales[RegionStoretype],Sales[[#This Row],[RegionStoretype]],Sales[YoY_SSF])/Sales[[#This Row],[Region_TypeCount]]</f>
        <v>58.393757732919049</v>
      </c>
    </row>
    <row r="6262" spans="1:16" x14ac:dyDescent="0.25">
      <c r="A6262" s="1">
        <v>43175</v>
      </c>
      <c r="B6262">
        <v>12</v>
      </c>
      <c r="C6262">
        <v>19</v>
      </c>
      <c r="D6262">
        <v>62946.007100000003</v>
      </c>
      <c r="E6262">
        <f>INDEX(Stores[region],MATCH(Sales[[#This Row],[store_no]],Stores[store_no],0))</f>
        <v>2</v>
      </c>
      <c r="F6262" t="str">
        <f>INDEX(Stores[storetype],MATCH(Sales[[#This Row],[store_no]],Stores[store_no],0))</f>
        <v>B</v>
      </c>
      <c r="G6262" t="str">
        <f>INDEX(Stores[location_city],MATCH(Sales[[#This Row],[store_no]],Stores[store_no],0))</f>
        <v>Indianapolis</v>
      </c>
      <c r="H6262" t="str">
        <f>INDEX(Stores[location_state],MATCH(Sales[[#This Row],[store_no]],Stores[store_no],0))</f>
        <v>Indiana</v>
      </c>
      <c r="I6262">
        <f>INDEX(Stores[sqft],MATCH(Sales[[#This Row],[store_no]],Stores[store_no],0))</f>
        <v>120800</v>
      </c>
      <c r="J6262" s="4" t="str">
        <f>INDEX(Departments[dept_name],MATCH(Sales[[#This Row],[dept_no]],Departments[dept_no],0))</f>
        <v>Tools</v>
      </c>
      <c r="K6262" s="4" t="str">
        <f>CONCATENATE(Sales[[#This Row],[region]],Sales[[#This Row],[storetype]])</f>
        <v>2B</v>
      </c>
      <c r="L6262" s="4">
        <f>INDEX(RegionStoreCount[Store Count],MATCH(Sales[[#This Row],[RegionStoretype]],RegionStoreCount[Region/Type],0))</f>
        <v>6</v>
      </c>
      <c r="M6262" s="4">
        <f>AND(Sales[[#This Row],[date]]&lt;=TY_YTDMax,Sales[[#This Row],[date]]&gt;=TY_YTDMin)*Sales[[#This Row],[sales]]</f>
        <v>62946.007100000003</v>
      </c>
      <c r="N6262" s="4">
        <f>AND(Sales[[#This Row],[date]]&lt;=LY_YTDMax,Sales[[#This Row],[date]]&gt;=LY_YTDMin)*Sales[[#This Row],[sales]]</f>
        <v>0</v>
      </c>
      <c r="O6262" s="4">
        <f>AND(Sales[[#This Row],[date]]&gt;=YoY_Min,Sales[[#This Row],[date]]&lt;=TY_YTDMax)*(Sales[[#This Row],[sales]]/Sales[[#This Row],[sqft]])</f>
        <v>0.52107621771523183</v>
      </c>
      <c r="P6262" s="4">
        <f>SUMIF(Sales[RegionStoretype],Sales[[#This Row],[RegionStoretype]],Sales[YoY_SSF])/Sales[[#This Row],[Region_TypeCount]]</f>
        <v>58.393757732919049</v>
      </c>
    </row>
    <row r="6263" spans="1:16" x14ac:dyDescent="0.25">
      <c r="A6263" s="1">
        <v>43175</v>
      </c>
      <c r="B6263">
        <v>13</v>
      </c>
      <c r="C6263">
        <v>9</v>
      </c>
      <c r="D6263">
        <v>16948.897300000001</v>
      </c>
      <c r="E6263">
        <f>INDEX(Stores[region],MATCH(Sales[[#This Row],[store_no]],Stores[store_no],0))</f>
        <v>3</v>
      </c>
      <c r="F6263" t="str">
        <f>INDEX(Stores[storetype],MATCH(Sales[[#This Row],[store_no]],Stores[store_no],0))</f>
        <v>A</v>
      </c>
      <c r="G6263" t="str">
        <f>INDEX(Stores[location_city],MATCH(Sales[[#This Row],[store_no]],Stores[store_no],0))</f>
        <v>Overland Park</v>
      </c>
      <c r="H6263" t="str">
        <f>INDEX(Stores[location_state],MATCH(Sales[[#This Row],[store_no]],Stores[store_no],0))</f>
        <v>Kansas</v>
      </c>
      <c r="I6263">
        <f>INDEX(Stores[sqft],MATCH(Sales[[#This Row],[store_no]],Stores[store_no],0))</f>
        <v>201000</v>
      </c>
      <c r="J6263" s="4" t="str">
        <f>INDEX(Departments[dept_name],MATCH(Sales[[#This Row],[dept_no]],Departments[dept_no],0))</f>
        <v>Garden</v>
      </c>
      <c r="K6263" s="4" t="str">
        <f>CONCATENATE(Sales[[#This Row],[region]],Sales[[#This Row],[storetype]])</f>
        <v>3A</v>
      </c>
      <c r="L6263" s="4">
        <f>INDEX(RegionStoreCount[Store Count],MATCH(Sales[[#This Row],[RegionStoretype]],RegionStoreCount[Region/Type],0))</f>
        <v>9</v>
      </c>
      <c r="M6263" s="4">
        <f>AND(Sales[[#This Row],[date]]&lt;=TY_YTDMax,Sales[[#This Row],[date]]&gt;=TY_YTDMin)*Sales[[#This Row],[sales]]</f>
        <v>16948.897300000001</v>
      </c>
      <c r="N6263" s="4">
        <f>AND(Sales[[#This Row],[date]]&lt;=LY_YTDMax,Sales[[#This Row],[date]]&gt;=LY_YTDMin)*Sales[[#This Row],[sales]]</f>
        <v>0</v>
      </c>
      <c r="O6263" s="4">
        <f>AND(Sales[[#This Row],[date]]&gt;=YoY_Min,Sales[[#This Row],[date]]&lt;=TY_YTDMax)*(Sales[[#This Row],[sales]]/Sales[[#This Row],[sqft]])</f>
        <v>8.4322872139303479E-2</v>
      </c>
      <c r="P6263" s="4">
        <f>SUMIF(Sales[RegionStoretype],Sales[[#This Row],[RegionStoretype]],Sales[YoY_SSF])/Sales[[#This Row],[Region_TypeCount]]</f>
        <v>53.603836561720975</v>
      </c>
    </row>
    <row r="6264" spans="1:16" x14ac:dyDescent="0.25">
      <c r="A6264" s="1">
        <v>43175</v>
      </c>
      <c r="B6264">
        <v>13</v>
      </c>
      <c r="C6264">
        <v>11</v>
      </c>
      <c r="D6264">
        <v>108899.6758</v>
      </c>
      <c r="E6264">
        <f>INDEX(Stores[region],MATCH(Sales[[#This Row],[store_no]],Stores[store_no],0))</f>
        <v>3</v>
      </c>
      <c r="F6264" t="str">
        <f>INDEX(Stores[storetype],MATCH(Sales[[#This Row],[store_no]],Stores[store_no],0))</f>
        <v>A</v>
      </c>
      <c r="G6264" t="str">
        <f>INDEX(Stores[location_city],MATCH(Sales[[#This Row],[store_no]],Stores[store_no],0))</f>
        <v>Overland Park</v>
      </c>
      <c r="H6264" t="str">
        <f>INDEX(Stores[location_state],MATCH(Sales[[#This Row],[store_no]],Stores[store_no],0))</f>
        <v>Kansas</v>
      </c>
      <c r="I6264">
        <f>INDEX(Stores[sqft],MATCH(Sales[[#This Row],[store_no]],Stores[store_no],0))</f>
        <v>201000</v>
      </c>
      <c r="J6264" s="4" t="str">
        <f>INDEX(Departments[dept_name],MATCH(Sales[[#This Row],[dept_no]],Departments[dept_no],0))</f>
        <v>Home</v>
      </c>
      <c r="K6264" s="4" t="str">
        <f>CONCATENATE(Sales[[#This Row],[region]],Sales[[#This Row],[storetype]])</f>
        <v>3A</v>
      </c>
      <c r="L6264" s="4">
        <f>INDEX(RegionStoreCount[Store Count],MATCH(Sales[[#This Row],[RegionStoretype]],RegionStoreCount[Region/Type],0))</f>
        <v>9</v>
      </c>
      <c r="M6264" s="4">
        <f>AND(Sales[[#This Row],[date]]&lt;=TY_YTDMax,Sales[[#This Row],[date]]&gt;=TY_YTDMin)*Sales[[#This Row],[sales]]</f>
        <v>108899.6758</v>
      </c>
      <c r="N6264" s="4">
        <f>AND(Sales[[#This Row],[date]]&lt;=LY_YTDMax,Sales[[#This Row],[date]]&gt;=LY_YTDMin)*Sales[[#This Row],[sales]]</f>
        <v>0</v>
      </c>
      <c r="O6264" s="4">
        <f>AND(Sales[[#This Row],[date]]&gt;=YoY_Min,Sales[[#This Row],[date]]&lt;=TY_YTDMax)*(Sales[[#This Row],[sales]]/Sales[[#This Row],[sqft]])</f>
        <v>0.54178943184079598</v>
      </c>
      <c r="P6264" s="4">
        <f>SUMIF(Sales[RegionStoretype],Sales[[#This Row],[RegionStoretype]],Sales[YoY_SSF])/Sales[[#This Row],[Region_TypeCount]]</f>
        <v>53.603836561720975</v>
      </c>
    </row>
    <row r="6265" spans="1:16" x14ac:dyDescent="0.25">
      <c r="A6265" s="1">
        <v>43175</v>
      </c>
      <c r="B6265">
        <v>13</v>
      </c>
      <c r="C6265">
        <v>16</v>
      </c>
      <c r="D6265">
        <v>90200.944699999978</v>
      </c>
      <c r="E6265">
        <f>INDEX(Stores[region],MATCH(Sales[[#This Row],[store_no]],Stores[store_no],0))</f>
        <v>3</v>
      </c>
      <c r="F6265" t="str">
        <f>INDEX(Stores[storetype],MATCH(Sales[[#This Row],[store_no]],Stores[store_no],0))</f>
        <v>A</v>
      </c>
      <c r="G6265" t="str">
        <f>INDEX(Stores[location_city],MATCH(Sales[[#This Row],[store_no]],Stores[store_no],0))</f>
        <v>Overland Park</v>
      </c>
      <c r="H6265" t="str">
        <f>INDEX(Stores[location_state],MATCH(Sales[[#This Row],[store_no]],Stores[store_no],0))</f>
        <v>Kansas</v>
      </c>
      <c r="I6265">
        <f>INDEX(Stores[sqft],MATCH(Sales[[#This Row],[store_no]],Stores[store_no],0))</f>
        <v>201000</v>
      </c>
      <c r="J6265" s="4" t="str">
        <f>INDEX(Departments[dept_name],MATCH(Sales[[#This Row],[dept_no]],Departments[dept_no],0))</f>
        <v>Outdoors</v>
      </c>
      <c r="K6265" s="4" t="str">
        <f>CONCATENATE(Sales[[#This Row],[region]],Sales[[#This Row],[storetype]])</f>
        <v>3A</v>
      </c>
      <c r="L6265" s="4">
        <f>INDEX(RegionStoreCount[Store Count],MATCH(Sales[[#This Row],[RegionStoretype]],RegionStoreCount[Region/Type],0))</f>
        <v>9</v>
      </c>
      <c r="M6265" s="4">
        <f>AND(Sales[[#This Row],[date]]&lt;=TY_YTDMax,Sales[[#This Row],[date]]&gt;=TY_YTDMin)*Sales[[#This Row],[sales]]</f>
        <v>90200.944699999978</v>
      </c>
      <c r="N6265" s="4">
        <f>AND(Sales[[#This Row],[date]]&lt;=LY_YTDMax,Sales[[#This Row],[date]]&gt;=LY_YTDMin)*Sales[[#This Row],[sales]]</f>
        <v>0</v>
      </c>
      <c r="O6265" s="4">
        <f>AND(Sales[[#This Row],[date]]&gt;=YoY_Min,Sales[[#This Row],[date]]&lt;=TY_YTDMax)*(Sales[[#This Row],[sales]]/Sales[[#This Row],[sqft]])</f>
        <v>0.44876091890547254</v>
      </c>
      <c r="P6265" s="4">
        <f>SUMIF(Sales[RegionStoretype],Sales[[#This Row],[RegionStoretype]],Sales[YoY_SSF])/Sales[[#This Row],[Region_TypeCount]]</f>
        <v>53.603836561720975</v>
      </c>
    </row>
    <row r="6266" spans="1:16" x14ac:dyDescent="0.25">
      <c r="A6266" s="1">
        <v>43175</v>
      </c>
      <c r="B6266">
        <v>13</v>
      </c>
      <c r="C6266">
        <v>17</v>
      </c>
      <c r="D6266">
        <v>62812.587099999997</v>
      </c>
      <c r="E6266">
        <f>INDEX(Stores[region],MATCH(Sales[[#This Row],[store_no]],Stores[store_no],0))</f>
        <v>3</v>
      </c>
      <c r="F6266" t="str">
        <f>INDEX(Stores[storetype],MATCH(Sales[[#This Row],[store_no]],Stores[store_no],0))</f>
        <v>A</v>
      </c>
      <c r="G6266" t="str">
        <f>INDEX(Stores[location_city],MATCH(Sales[[#This Row],[store_no]],Stores[store_no],0))</f>
        <v>Overland Park</v>
      </c>
      <c r="H6266" t="str">
        <f>INDEX(Stores[location_state],MATCH(Sales[[#This Row],[store_no]],Stores[store_no],0))</f>
        <v>Kansas</v>
      </c>
      <c r="I6266">
        <f>INDEX(Stores[sqft],MATCH(Sales[[#This Row],[store_no]],Stores[store_no],0))</f>
        <v>201000</v>
      </c>
      <c r="J6266" s="4" t="str">
        <f>INDEX(Departments[dept_name],MATCH(Sales[[#This Row],[dept_no]],Departments[dept_no],0))</f>
        <v>Shoes</v>
      </c>
      <c r="K6266" s="4" t="str">
        <f>CONCATENATE(Sales[[#This Row],[region]],Sales[[#This Row],[storetype]])</f>
        <v>3A</v>
      </c>
      <c r="L6266" s="4">
        <f>INDEX(RegionStoreCount[Store Count],MATCH(Sales[[#This Row],[RegionStoretype]],RegionStoreCount[Region/Type],0))</f>
        <v>9</v>
      </c>
      <c r="M6266" s="4">
        <f>AND(Sales[[#This Row],[date]]&lt;=TY_YTDMax,Sales[[#This Row],[date]]&gt;=TY_YTDMin)*Sales[[#This Row],[sales]]</f>
        <v>62812.587099999997</v>
      </c>
      <c r="N6266" s="4">
        <f>AND(Sales[[#This Row],[date]]&lt;=LY_YTDMax,Sales[[#This Row],[date]]&gt;=LY_YTDMin)*Sales[[#This Row],[sales]]</f>
        <v>0</v>
      </c>
      <c r="O6266" s="4">
        <f>AND(Sales[[#This Row],[date]]&gt;=YoY_Min,Sales[[#This Row],[date]]&lt;=TY_YTDMax)*(Sales[[#This Row],[sales]]/Sales[[#This Row],[sqft]])</f>
        <v>0.31250043333333333</v>
      </c>
      <c r="P6266" s="4">
        <f>SUMIF(Sales[RegionStoretype],Sales[[#This Row],[RegionStoretype]],Sales[YoY_SSF])/Sales[[#This Row],[Region_TypeCount]]</f>
        <v>53.603836561720975</v>
      </c>
    </row>
    <row r="6267" spans="1:16" x14ac:dyDescent="0.25">
      <c r="A6267" s="1">
        <v>43175</v>
      </c>
      <c r="B6267">
        <v>14</v>
      </c>
      <c r="C6267">
        <v>1</v>
      </c>
      <c r="D6267">
        <v>9175.3375999999989</v>
      </c>
      <c r="E6267">
        <f>INDEX(Stores[region],MATCH(Sales[[#This Row],[store_no]],Stores[store_no],0))</f>
        <v>3</v>
      </c>
      <c r="F6267" t="str">
        <f>INDEX(Stores[storetype],MATCH(Sales[[#This Row],[store_no]],Stores[store_no],0))</f>
        <v>A</v>
      </c>
      <c r="G6267" t="str">
        <f>INDEX(Stores[location_city],MATCH(Sales[[#This Row],[store_no]],Stores[store_no],0))</f>
        <v>Bismarck</v>
      </c>
      <c r="H6267" t="str">
        <f>INDEX(Stores[location_state],MATCH(Sales[[#This Row],[store_no]],Stores[store_no],0))</f>
        <v>North Dakota</v>
      </c>
      <c r="I6267">
        <f>INDEX(Stores[sqft],MATCH(Sales[[#This Row],[store_no]],Stores[store_no],0))</f>
        <v>96400</v>
      </c>
      <c r="J6267" s="4" t="str">
        <f>INDEX(Departments[dept_name],MATCH(Sales[[#This Row],[dept_no]],Departments[dept_no],0))</f>
        <v>Automotive</v>
      </c>
      <c r="K6267" s="4" t="str">
        <f>CONCATENATE(Sales[[#This Row],[region]],Sales[[#This Row],[storetype]])</f>
        <v>3A</v>
      </c>
      <c r="L6267" s="4">
        <f>INDEX(RegionStoreCount[Store Count],MATCH(Sales[[#This Row],[RegionStoretype]],RegionStoreCount[Region/Type],0))</f>
        <v>9</v>
      </c>
      <c r="M6267" s="4">
        <f>AND(Sales[[#This Row],[date]]&lt;=TY_YTDMax,Sales[[#This Row],[date]]&gt;=TY_YTDMin)*Sales[[#This Row],[sales]]</f>
        <v>9175.3375999999989</v>
      </c>
      <c r="N6267" s="4">
        <f>AND(Sales[[#This Row],[date]]&lt;=LY_YTDMax,Sales[[#This Row],[date]]&gt;=LY_YTDMin)*Sales[[#This Row],[sales]]</f>
        <v>0</v>
      </c>
      <c r="O6267" s="4">
        <f>AND(Sales[[#This Row],[date]]&gt;=YoY_Min,Sales[[#This Row],[date]]&lt;=TY_YTDMax)*(Sales[[#This Row],[sales]]/Sales[[#This Row],[sqft]])</f>
        <v>9.5179850622406623E-2</v>
      </c>
      <c r="P6267" s="4">
        <f>SUMIF(Sales[RegionStoretype],Sales[[#This Row],[RegionStoretype]],Sales[YoY_SSF])/Sales[[#This Row],[Region_TypeCount]]</f>
        <v>53.603836561720975</v>
      </c>
    </row>
    <row r="6268" spans="1:16" x14ac:dyDescent="0.25">
      <c r="A6268" s="1">
        <v>43175</v>
      </c>
      <c r="B6268">
        <v>15</v>
      </c>
      <c r="C6268">
        <v>3</v>
      </c>
      <c r="D6268">
        <v>15475.7971</v>
      </c>
      <c r="E6268">
        <f>INDEX(Stores[region],MATCH(Sales[[#This Row],[store_no]],Stores[store_no],0))</f>
        <v>2</v>
      </c>
      <c r="F6268" t="str">
        <f>INDEX(Stores[storetype],MATCH(Sales[[#This Row],[store_no]],Stores[store_no],0))</f>
        <v>B</v>
      </c>
      <c r="G6268" t="str">
        <f>INDEX(Stores[location_city],MATCH(Sales[[#This Row],[store_no]],Stores[store_no],0))</f>
        <v>Rochester</v>
      </c>
      <c r="H6268" t="str">
        <f>INDEX(Stores[location_state],MATCH(Sales[[#This Row],[store_no]],Stores[store_no],0))</f>
        <v>Minnesota</v>
      </c>
      <c r="I6268">
        <f>INDEX(Stores[sqft],MATCH(Sales[[#This Row],[store_no]],Stores[store_no],0))</f>
        <v>128100</v>
      </c>
      <c r="J6268" s="4" t="str">
        <f>INDEX(Departments[dept_name],MATCH(Sales[[#This Row],[dept_no]],Departments[dept_no],0))</f>
        <v>Beauty</v>
      </c>
      <c r="K6268" s="4" t="str">
        <f>CONCATENATE(Sales[[#This Row],[region]],Sales[[#This Row],[storetype]])</f>
        <v>2B</v>
      </c>
      <c r="L6268" s="4">
        <f>INDEX(RegionStoreCount[Store Count],MATCH(Sales[[#This Row],[RegionStoretype]],RegionStoreCount[Region/Type],0))</f>
        <v>6</v>
      </c>
      <c r="M6268" s="4">
        <f>AND(Sales[[#This Row],[date]]&lt;=TY_YTDMax,Sales[[#This Row],[date]]&gt;=TY_YTDMin)*Sales[[#This Row],[sales]]</f>
        <v>15475.7971</v>
      </c>
      <c r="N6268" s="4">
        <f>AND(Sales[[#This Row],[date]]&lt;=LY_YTDMax,Sales[[#This Row],[date]]&gt;=LY_YTDMin)*Sales[[#This Row],[sales]]</f>
        <v>0</v>
      </c>
      <c r="O6268" s="4">
        <f>AND(Sales[[#This Row],[date]]&gt;=YoY_Min,Sales[[#This Row],[date]]&lt;=TY_YTDMax)*(Sales[[#This Row],[sales]]/Sales[[#This Row],[sqft]])</f>
        <v>0.12081028181108509</v>
      </c>
      <c r="P6268" s="4">
        <f>SUMIF(Sales[RegionStoretype],Sales[[#This Row],[RegionStoretype]],Sales[YoY_SSF])/Sales[[#This Row],[Region_TypeCount]]</f>
        <v>58.393757732919049</v>
      </c>
    </row>
    <row r="6269" spans="1:16" x14ac:dyDescent="0.25">
      <c r="A6269" s="1">
        <v>43175</v>
      </c>
      <c r="B6269">
        <v>15</v>
      </c>
      <c r="C6269">
        <v>14</v>
      </c>
      <c r="D6269">
        <v>27921.3099</v>
      </c>
      <c r="E6269">
        <f>INDEX(Stores[region],MATCH(Sales[[#This Row],[store_no]],Stores[store_no],0))</f>
        <v>2</v>
      </c>
      <c r="F6269" t="str">
        <f>INDEX(Stores[storetype],MATCH(Sales[[#This Row],[store_no]],Stores[store_no],0))</f>
        <v>B</v>
      </c>
      <c r="G6269" t="str">
        <f>INDEX(Stores[location_city],MATCH(Sales[[#This Row],[store_no]],Stores[store_no],0))</f>
        <v>Rochester</v>
      </c>
      <c r="H6269" t="str">
        <f>INDEX(Stores[location_state],MATCH(Sales[[#This Row],[store_no]],Stores[store_no],0))</f>
        <v>Minnesota</v>
      </c>
      <c r="I6269">
        <f>INDEX(Stores[sqft],MATCH(Sales[[#This Row],[store_no]],Stores[store_no],0))</f>
        <v>128100</v>
      </c>
      <c r="J6269" s="4" t="str">
        <f>INDEX(Departments[dept_name],MATCH(Sales[[#This Row],[dept_no]],Departments[dept_no],0))</f>
        <v>Movies</v>
      </c>
      <c r="K6269" s="4" t="str">
        <f>CONCATENATE(Sales[[#This Row],[region]],Sales[[#This Row],[storetype]])</f>
        <v>2B</v>
      </c>
      <c r="L6269" s="4">
        <f>INDEX(RegionStoreCount[Store Count],MATCH(Sales[[#This Row],[RegionStoretype]],RegionStoreCount[Region/Type],0))</f>
        <v>6</v>
      </c>
      <c r="M6269" s="4">
        <f>AND(Sales[[#This Row],[date]]&lt;=TY_YTDMax,Sales[[#This Row],[date]]&gt;=TY_YTDMin)*Sales[[#This Row],[sales]]</f>
        <v>27921.3099</v>
      </c>
      <c r="N6269" s="4">
        <f>AND(Sales[[#This Row],[date]]&lt;=LY_YTDMax,Sales[[#This Row],[date]]&gt;=LY_YTDMin)*Sales[[#This Row],[sales]]</f>
        <v>0</v>
      </c>
      <c r="O6269" s="4">
        <f>AND(Sales[[#This Row],[date]]&gt;=YoY_Min,Sales[[#This Row],[date]]&lt;=TY_YTDMax)*(Sales[[#This Row],[sales]]/Sales[[#This Row],[sqft]])</f>
        <v>0.21796494847775175</v>
      </c>
      <c r="P6269" s="4">
        <f>SUMIF(Sales[RegionStoretype],Sales[[#This Row],[RegionStoretype]],Sales[YoY_SSF])/Sales[[#This Row],[Region_TypeCount]]</f>
        <v>58.393757732919049</v>
      </c>
    </row>
    <row r="6270" spans="1:16" x14ac:dyDescent="0.25">
      <c r="A6270" s="1">
        <v>43175</v>
      </c>
      <c r="B6270">
        <v>15</v>
      </c>
      <c r="C6270">
        <v>18</v>
      </c>
      <c r="D6270">
        <v>38127.184099999999</v>
      </c>
      <c r="E6270">
        <f>INDEX(Stores[region],MATCH(Sales[[#This Row],[store_no]],Stores[store_no],0))</f>
        <v>2</v>
      </c>
      <c r="F6270" t="str">
        <f>INDEX(Stores[storetype],MATCH(Sales[[#This Row],[store_no]],Stores[store_no],0))</f>
        <v>B</v>
      </c>
      <c r="G6270" t="str">
        <f>INDEX(Stores[location_city],MATCH(Sales[[#This Row],[store_no]],Stores[store_no],0))</f>
        <v>Rochester</v>
      </c>
      <c r="H6270" t="str">
        <f>INDEX(Stores[location_state],MATCH(Sales[[#This Row],[store_no]],Stores[store_no],0))</f>
        <v>Minnesota</v>
      </c>
      <c r="I6270">
        <f>INDEX(Stores[sqft],MATCH(Sales[[#This Row],[store_no]],Stores[store_no],0))</f>
        <v>128100</v>
      </c>
      <c r="J6270" s="4" t="str">
        <f>INDEX(Departments[dept_name],MATCH(Sales[[#This Row],[dept_no]],Departments[dept_no],0))</f>
        <v>Sports</v>
      </c>
      <c r="K6270" s="4" t="str">
        <f>CONCATENATE(Sales[[#This Row],[region]],Sales[[#This Row],[storetype]])</f>
        <v>2B</v>
      </c>
      <c r="L6270" s="4">
        <f>INDEX(RegionStoreCount[Store Count],MATCH(Sales[[#This Row],[RegionStoretype]],RegionStoreCount[Region/Type],0))</f>
        <v>6</v>
      </c>
      <c r="M6270" s="4">
        <f>AND(Sales[[#This Row],[date]]&lt;=TY_YTDMax,Sales[[#This Row],[date]]&gt;=TY_YTDMin)*Sales[[#This Row],[sales]]</f>
        <v>38127.184099999999</v>
      </c>
      <c r="N6270" s="4">
        <f>AND(Sales[[#This Row],[date]]&lt;=LY_YTDMax,Sales[[#This Row],[date]]&gt;=LY_YTDMin)*Sales[[#This Row],[sales]]</f>
        <v>0</v>
      </c>
      <c r="O6270" s="4">
        <f>AND(Sales[[#This Row],[date]]&gt;=YoY_Min,Sales[[#This Row],[date]]&lt;=TY_YTDMax)*(Sales[[#This Row],[sales]]/Sales[[#This Row],[sqft]])</f>
        <v>0.29763609758001558</v>
      </c>
      <c r="P6270" s="4">
        <f>SUMIF(Sales[RegionStoretype],Sales[[#This Row],[RegionStoretype]],Sales[YoY_SSF])/Sales[[#This Row],[Region_TypeCount]]</f>
        <v>58.393757732919049</v>
      </c>
    </row>
    <row r="6271" spans="1:16" x14ac:dyDescent="0.25">
      <c r="A6271" s="1">
        <v>43175</v>
      </c>
      <c r="B6271">
        <v>16</v>
      </c>
      <c r="C6271">
        <v>2</v>
      </c>
      <c r="D6271">
        <v>84371.418699999995</v>
      </c>
      <c r="E6271">
        <f>INDEX(Stores[region],MATCH(Sales[[#This Row],[store_no]],Stores[store_no],0))</f>
        <v>2</v>
      </c>
      <c r="F6271" t="str">
        <f>INDEX(Stores[storetype],MATCH(Sales[[#This Row],[store_no]],Stores[store_no],0))</f>
        <v>B</v>
      </c>
      <c r="G6271" t="str">
        <f>INDEX(Stores[location_city],MATCH(Sales[[#This Row],[store_no]],Stores[store_no],0))</f>
        <v>Saint Paul</v>
      </c>
      <c r="H6271" t="str">
        <f>INDEX(Stores[location_state],MATCH(Sales[[#This Row],[store_no]],Stores[store_no],0))</f>
        <v>Minnesota</v>
      </c>
      <c r="I6271">
        <f>INDEX(Stores[sqft],MATCH(Sales[[#This Row],[store_no]],Stores[store_no],0))</f>
        <v>180400</v>
      </c>
      <c r="J6271" s="4" t="str">
        <f>INDEX(Departments[dept_name],MATCH(Sales[[#This Row],[dept_no]],Departments[dept_no],0))</f>
        <v>Baby</v>
      </c>
      <c r="K6271" s="4" t="str">
        <f>CONCATENATE(Sales[[#This Row],[region]],Sales[[#This Row],[storetype]])</f>
        <v>2B</v>
      </c>
      <c r="L6271" s="4">
        <f>INDEX(RegionStoreCount[Store Count],MATCH(Sales[[#This Row],[RegionStoretype]],RegionStoreCount[Region/Type],0))</f>
        <v>6</v>
      </c>
      <c r="M6271" s="4">
        <f>AND(Sales[[#This Row],[date]]&lt;=TY_YTDMax,Sales[[#This Row],[date]]&gt;=TY_YTDMin)*Sales[[#This Row],[sales]]</f>
        <v>84371.418699999995</v>
      </c>
      <c r="N6271" s="4">
        <f>AND(Sales[[#This Row],[date]]&lt;=LY_YTDMax,Sales[[#This Row],[date]]&gt;=LY_YTDMin)*Sales[[#This Row],[sales]]</f>
        <v>0</v>
      </c>
      <c r="O6271" s="4">
        <f>AND(Sales[[#This Row],[date]]&gt;=YoY_Min,Sales[[#This Row],[date]]&lt;=TY_YTDMax)*(Sales[[#This Row],[sales]]/Sales[[#This Row],[sqft]])</f>
        <v>0.46769079101995564</v>
      </c>
      <c r="P6271" s="4">
        <f>SUMIF(Sales[RegionStoretype],Sales[[#This Row],[RegionStoretype]],Sales[YoY_SSF])/Sales[[#This Row],[Region_TypeCount]]</f>
        <v>58.393757732919049</v>
      </c>
    </row>
    <row r="6272" spans="1:16" x14ac:dyDescent="0.25">
      <c r="A6272" s="1">
        <v>43175</v>
      </c>
      <c r="B6272">
        <v>17</v>
      </c>
      <c r="C6272">
        <v>2</v>
      </c>
      <c r="D6272">
        <v>109698.022</v>
      </c>
      <c r="E6272">
        <f>INDEX(Stores[region],MATCH(Sales[[#This Row],[store_no]],Stores[store_no],0))</f>
        <v>3</v>
      </c>
      <c r="F6272" t="str">
        <f>INDEX(Stores[storetype],MATCH(Sales[[#This Row],[store_no]],Stores[store_no],0))</f>
        <v>B</v>
      </c>
      <c r="G6272" t="str">
        <f>INDEX(Stores[location_city],MATCH(Sales[[#This Row],[store_no]],Stores[store_no],0))</f>
        <v>Fargo</v>
      </c>
      <c r="H6272" t="str">
        <f>INDEX(Stores[location_state],MATCH(Sales[[#This Row],[store_no]],Stores[store_no],0))</f>
        <v>North Dakota</v>
      </c>
      <c r="I6272">
        <f>INDEX(Stores[sqft],MATCH(Sales[[#This Row],[store_no]],Stores[store_no],0))</f>
        <v>211600</v>
      </c>
      <c r="J6272" s="4" t="str">
        <f>INDEX(Departments[dept_name],MATCH(Sales[[#This Row],[dept_no]],Departments[dept_no],0))</f>
        <v>Baby</v>
      </c>
      <c r="K6272" s="4" t="str">
        <f>CONCATENATE(Sales[[#This Row],[region]],Sales[[#This Row],[storetype]])</f>
        <v>3B</v>
      </c>
      <c r="L6272" s="4">
        <f>INDEX(RegionStoreCount[Store Count],MATCH(Sales[[#This Row],[RegionStoretype]],RegionStoreCount[Region/Type],0))</f>
        <v>4</v>
      </c>
      <c r="M6272" s="4">
        <f>AND(Sales[[#This Row],[date]]&lt;=TY_YTDMax,Sales[[#This Row],[date]]&gt;=TY_YTDMin)*Sales[[#This Row],[sales]]</f>
        <v>109698.022</v>
      </c>
      <c r="N6272" s="4">
        <f>AND(Sales[[#This Row],[date]]&lt;=LY_YTDMax,Sales[[#This Row],[date]]&gt;=LY_YTDMin)*Sales[[#This Row],[sales]]</f>
        <v>0</v>
      </c>
      <c r="O6272" s="4">
        <f>AND(Sales[[#This Row],[date]]&gt;=YoY_Min,Sales[[#This Row],[date]]&lt;=TY_YTDMax)*(Sales[[#This Row],[sales]]/Sales[[#This Row],[sqft]])</f>
        <v>0.51842165406427221</v>
      </c>
      <c r="P6272" s="4">
        <f>SUMIF(Sales[RegionStoretype],Sales[[#This Row],[RegionStoretype]],Sales[YoY_SSF])/Sales[[#This Row],[Region_TypeCount]]</f>
        <v>58.312187288105562</v>
      </c>
    </row>
    <row r="6273" spans="1:16" x14ac:dyDescent="0.25">
      <c r="A6273" s="1">
        <v>43175</v>
      </c>
      <c r="B6273">
        <v>18</v>
      </c>
      <c r="C6273">
        <v>11</v>
      </c>
      <c r="D6273">
        <v>29452.257799999996</v>
      </c>
      <c r="E6273">
        <f>INDEX(Stores[region],MATCH(Sales[[#This Row],[store_no]],Stores[store_no],0))</f>
        <v>2</v>
      </c>
      <c r="F6273" t="str">
        <f>INDEX(Stores[storetype],MATCH(Sales[[#This Row],[store_no]],Stores[store_no],0))</f>
        <v>B</v>
      </c>
      <c r="G6273" t="str">
        <f>INDEX(Stores[location_city],MATCH(Sales[[#This Row],[store_no]],Stores[store_no],0))</f>
        <v>Chicago</v>
      </c>
      <c r="H6273" t="str">
        <f>INDEX(Stores[location_state],MATCH(Sales[[#This Row],[store_no]],Stores[store_no],0))</f>
        <v>Illinois</v>
      </c>
      <c r="I6273">
        <f>INDEX(Stores[sqft],MATCH(Sales[[#This Row],[store_no]],Stores[store_no],0))</f>
        <v>120700</v>
      </c>
      <c r="J6273" s="4" t="str">
        <f>INDEX(Departments[dept_name],MATCH(Sales[[#This Row],[dept_no]],Departments[dept_no],0))</f>
        <v>Home</v>
      </c>
      <c r="K6273" s="4" t="str">
        <f>CONCATENATE(Sales[[#This Row],[region]],Sales[[#This Row],[storetype]])</f>
        <v>2B</v>
      </c>
      <c r="L6273" s="4">
        <f>INDEX(RegionStoreCount[Store Count],MATCH(Sales[[#This Row],[RegionStoretype]],RegionStoreCount[Region/Type],0))</f>
        <v>6</v>
      </c>
      <c r="M6273" s="4">
        <f>AND(Sales[[#This Row],[date]]&lt;=TY_YTDMax,Sales[[#This Row],[date]]&gt;=TY_YTDMin)*Sales[[#This Row],[sales]]</f>
        <v>29452.257799999996</v>
      </c>
      <c r="N6273" s="4">
        <f>AND(Sales[[#This Row],[date]]&lt;=LY_YTDMax,Sales[[#This Row],[date]]&gt;=LY_YTDMin)*Sales[[#This Row],[sales]]</f>
        <v>0</v>
      </c>
      <c r="O6273" s="4">
        <f>AND(Sales[[#This Row],[date]]&gt;=YoY_Min,Sales[[#This Row],[date]]&lt;=TY_YTDMax)*(Sales[[#This Row],[sales]]/Sales[[#This Row],[sqft]])</f>
        <v>0.24401207787903889</v>
      </c>
      <c r="P6273" s="4">
        <f>SUMIF(Sales[RegionStoretype],Sales[[#This Row],[RegionStoretype]],Sales[YoY_SSF])/Sales[[#This Row],[Region_TypeCount]]</f>
        <v>58.393757732919049</v>
      </c>
    </row>
    <row r="6274" spans="1:16" x14ac:dyDescent="0.25">
      <c r="A6274" s="1">
        <v>43175</v>
      </c>
      <c r="B6274">
        <v>18</v>
      </c>
      <c r="C6274">
        <v>14</v>
      </c>
      <c r="D6274">
        <v>79057.568199999994</v>
      </c>
      <c r="E6274">
        <f>INDEX(Stores[region],MATCH(Sales[[#This Row],[store_no]],Stores[store_no],0))</f>
        <v>2</v>
      </c>
      <c r="F6274" t="str">
        <f>INDEX(Stores[storetype],MATCH(Sales[[#This Row],[store_no]],Stores[store_no],0))</f>
        <v>B</v>
      </c>
      <c r="G6274" t="str">
        <f>INDEX(Stores[location_city],MATCH(Sales[[#This Row],[store_no]],Stores[store_no],0))</f>
        <v>Chicago</v>
      </c>
      <c r="H6274" t="str">
        <f>INDEX(Stores[location_state],MATCH(Sales[[#This Row],[store_no]],Stores[store_no],0))</f>
        <v>Illinois</v>
      </c>
      <c r="I6274">
        <f>INDEX(Stores[sqft],MATCH(Sales[[#This Row],[store_no]],Stores[store_no],0))</f>
        <v>120700</v>
      </c>
      <c r="J6274" s="4" t="str">
        <f>INDEX(Departments[dept_name],MATCH(Sales[[#This Row],[dept_no]],Departments[dept_no],0))</f>
        <v>Movies</v>
      </c>
      <c r="K6274" s="4" t="str">
        <f>CONCATENATE(Sales[[#This Row],[region]],Sales[[#This Row],[storetype]])</f>
        <v>2B</v>
      </c>
      <c r="L6274" s="4">
        <f>INDEX(RegionStoreCount[Store Count],MATCH(Sales[[#This Row],[RegionStoretype]],RegionStoreCount[Region/Type],0))</f>
        <v>6</v>
      </c>
      <c r="M6274" s="4">
        <f>AND(Sales[[#This Row],[date]]&lt;=TY_YTDMax,Sales[[#This Row],[date]]&gt;=TY_YTDMin)*Sales[[#This Row],[sales]]</f>
        <v>79057.568199999994</v>
      </c>
      <c r="N6274" s="4">
        <f>AND(Sales[[#This Row],[date]]&lt;=LY_YTDMax,Sales[[#This Row],[date]]&gt;=LY_YTDMin)*Sales[[#This Row],[sales]]</f>
        <v>0</v>
      </c>
      <c r="O6274" s="4">
        <f>AND(Sales[[#This Row],[date]]&gt;=YoY_Min,Sales[[#This Row],[date]]&lt;=TY_YTDMax)*(Sales[[#This Row],[sales]]/Sales[[#This Row],[sqft]])</f>
        <v>0.65499228003313992</v>
      </c>
      <c r="P6274" s="4">
        <f>SUMIF(Sales[RegionStoretype],Sales[[#This Row],[RegionStoretype]],Sales[YoY_SSF])/Sales[[#This Row],[Region_TypeCount]]</f>
        <v>58.393757732919049</v>
      </c>
    </row>
    <row r="6275" spans="1:16" x14ac:dyDescent="0.25">
      <c r="A6275" s="1">
        <v>43175</v>
      </c>
      <c r="B6275">
        <v>18</v>
      </c>
      <c r="C6275">
        <v>19</v>
      </c>
      <c r="D6275">
        <v>83419.613200000007</v>
      </c>
      <c r="E6275">
        <f>INDEX(Stores[region],MATCH(Sales[[#This Row],[store_no]],Stores[store_no],0))</f>
        <v>2</v>
      </c>
      <c r="F6275" t="str">
        <f>INDEX(Stores[storetype],MATCH(Sales[[#This Row],[store_no]],Stores[store_no],0))</f>
        <v>B</v>
      </c>
      <c r="G6275" t="str">
        <f>INDEX(Stores[location_city],MATCH(Sales[[#This Row],[store_no]],Stores[store_no],0))</f>
        <v>Chicago</v>
      </c>
      <c r="H6275" t="str">
        <f>INDEX(Stores[location_state],MATCH(Sales[[#This Row],[store_no]],Stores[store_no],0))</f>
        <v>Illinois</v>
      </c>
      <c r="I6275">
        <f>INDEX(Stores[sqft],MATCH(Sales[[#This Row],[store_no]],Stores[store_no],0))</f>
        <v>120700</v>
      </c>
      <c r="J6275" s="4" t="str">
        <f>INDEX(Departments[dept_name],MATCH(Sales[[#This Row],[dept_no]],Departments[dept_no],0))</f>
        <v>Tools</v>
      </c>
      <c r="K6275" s="4" t="str">
        <f>CONCATENATE(Sales[[#This Row],[region]],Sales[[#This Row],[storetype]])</f>
        <v>2B</v>
      </c>
      <c r="L6275" s="4">
        <f>INDEX(RegionStoreCount[Store Count],MATCH(Sales[[#This Row],[RegionStoretype]],RegionStoreCount[Region/Type],0))</f>
        <v>6</v>
      </c>
      <c r="M6275" s="4">
        <f>AND(Sales[[#This Row],[date]]&lt;=TY_YTDMax,Sales[[#This Row],[date]]&gt;=TY_YTDMin)*Sales[[#This Row],[sales]]</f>
        <v>83419.613200000007</v>
      </c>
      <c r="N6275" s="4">
        <f>AND(Sales[[#This Row],[date]]&lt;=LY_YTDMax,Sales[[#This Row],[date]]&gt;=LY_YTDMin)*Sales[[#This Row],[sales]]</f>
        <v>0</v>
      </c>
      <c r="O6275" s="4">
        <f>AND(Sales[[#This Row],[date]]&gt;=YoY_Min,Sales[[#This Row],[date]]&lt;=TY_YTDMax)*(Sales[[#This Row],[sales]]/Sales[[#This Row],[sqft]])</f>
        <v>0.69113184092792057</v>
      </c>
      <c r="P6275" s="4">
        <f>SUMIF(Sales[RegionStoretype],Sales[[#This Row],[RegionStoretype]],Sales[YoY_SSF])/Sales[[#This Row],[Region_TypeCount]]</f>
        <v>58.393757732919049</v>
      </c>
    </row>
    <row r="6276" spans="1:16" x14ac:dyDescent="0.25">
      <c r="A6276" s="1">
        <v>43175</v>
      </c>
      <c r="B6276">
        <v>19</v>
      </c>
      <c r="C6276">
        <v>1</v>
      </c>
      <c r="D6276">
        <v>48321.899399999995</v>
      </c>
      <c r="E6276">
        <f>INDEX(Stores[region],MATCH(Sales[[#This Row],[store_no]],Stores[store_no],0))</f>
        <v>3</v>
      </c>
      <c r="F6276" t="str">
        <f>INDEX(Stores[storetype],MATCH(Sales[[#This Row],[store_no]],Stores[store_no],0))</f>
        <v>A</v>
      </c>
      <c r="G6276" t="str">
        <f>INDEX(Stores[location_city],MATCH(Sales[[#This Row],[store_no]],Stores[store_no],0))</f>
        <v>Des Moines</v>
      </c>
      <c r="H6276" t="str">
        <f>INDEX(Stores[location_state],MATCH(Sales[[#This Row],[store_no]],Stores[store_no],0))</f>
        <v>Iowa</v>
      </c>
      <c r="I6276">
        <f>INDEX(Stores[sqft],MATCH(Sales[[#This Row],[store_no]],Stores[store_no],0))</f>
        <v>197600</v>
      </c>
      <c r="J6276" s="4" t="str">
        <f>INDEX(Departments[dept_name],MATCH(Sales[[#This Row],[dept_no]],Departments[dept_no],0))</f>
        <v>Automotive</v>
      </c>
      <c r="K6276" s="4" t="str">
        <f>CONCATENATE(Sales[[#This Row],[region]],Sales[[#This Row],[storetype]])</f>
        <v>3A</v>
      </c>
      <c r="L6276" s="4">
        <f>INDEX(RegionStoreCount[Store Count],MATCH(Sales[[#This Row],[RegionStoretype]],RegionStoreCount[Region/Type],0))</f>
        <v>9</v>
      </c>
      <c r="M6276" s="4">
        <f>AND(Sales[[#This Row],[date]]&lt;=TY_YTDMax,Sales[[#This Row],[date]]&gt;=TY_YTDMin)*Sales[[#This Row],[sales]]</f>
        <v>48321.899399999995</v>
      </c>
      <c r="N6276" s="4">
        <f>AND(Sales[[#This Row],[date]]&lt;=LY_YTDMax,Sales[[#This Row],[date]]&gt;=LY_YTDMin)*Sales[[#This Row],[sales]]</f>
        <v>0</v>
      </c>
      <c r="O6276" s="4">
        <f>AND(Sales[[#This Row],[date]]&gt;=YoY_Min,Sales[[#This Row],[date]]&lt;=TY_YTDMax)*(Sales[[#This Row],[sales]]/Sales[[#This Row],[sqft]])</f>
        <v>0.24454402530364369</v>
      </c>
      <c r="P6276" s="4">
        <f>SUMIF(Sales[RegionStoretype],Sales[[#This Row],[RegionStoretype]],Sales[YoY_SSF])/Sales[[#This Row],[Region_TypeCount]]</f>
        <v>53.603836561720975</v>
      </c>
    </row>
    <row r="6277" spans="1:16" x14ac:dyDescent="0.25">
      <c r="A6277" s="1">
        <v>43175</v>
      </c>
      <c r="B6277">
        <v>19</v>
      </c>
      <c r="C6277">
        <v>8</v>
      </c>
      <c r="D6277">
        <v>7320.1198000000004</v>
      </c>
      <c r="E6277">
        <f>INDEX(Stores[region],MATCH(Sales[[#This Row],[store_no]],Stores[store_no],0))</f>
        <v>3</v>
      </c>
      <c r="F6277" t="str">
        <f>INDEX(Stores[storetype],MATCH(Sales[[#This Row],[store_no]],Stores[store_no],0))</f>
        <v>A</v>
      </c>
      <c r="G6277" t="str">
        <f>INDEX(Stores[location_city],MATCH(Sales[[#This Row],[store_no]],Stores[store_no],0))</f>
        <v>Des Moines</v>
      </c>
      <c r="H6277" t="str">
        <f>INDEX(Stores[location_state],MATCH(Sales[[#This Row],[store_no]],Stores[store_no],0))</f>
        <v>Iowa</v>
      </c>
      <c r="I6277">
        <f>INDEX(Stores[sqft],MATCH(Sales[[#This Row],[store_no]],Stores[store_no],0))</f>
        <v>197600</v>
      </c>
      <c r="J6277" s="4" t="str">
        <f>INDEX(Departments[dept_name],MATCH(Sales[[#This Row],[dept_no]],Departments[dept_no],0))</f>
        <v>Games</v>
      </c>
      <c r="K6277" s="4" t="str">
        <f>CONCATENATE(Sales[[#This Row],[region]],Sales[[#This Row],[storetype]])</f>
        <v>3A</v>
      </c>
      <c r="L6277" s="4">
        <f>INDEX(RegionStoreCount[Store Count],MATCH(Sales[[#This Row],[RegionStoretype]],RegionStoreCount[Region/Type],0))</f>
        <v>9</v>
      </c>
      <c r="M6277" s="4">
        <f>AND(Sales[[#This Row],[date]]&lt;=TY_YTDMax,Sales[[#This Row],[date]]&gt;=TY_YTDMin)*Sales[[#This Row],[sales]]</f>
        <v>7320.1198000000004</v>
      </c>
      <c r="N6277" s="4">
        <f>AND(Sales[[#This Row],[date]]&lt;=LY_YTDMax,Sales[[#This Row],[date]]&gt;=LY_YTDMin)*Sales[[#This Row],[sales]]</f>
        <v>0</v>
      </c>
      <c r="O6277" s="4">
        <f>AND(Sales[[#This Row],[date]]&gt;=YoY_Min,Sales[[#This Row],[date]]&lt;=TY_YTDMax)*(Sales[[#This Row],[sales]]/Sales[[#This Row],[sqft]])</f>
        <v>3.7045140688259114E-2</v>
      </c>
      <c r="P6277" s="4">
        <f>SUMIF(Sales[RegionStoretype],Sales[[#This Row],[RegionStoretype]],Sales[YoY_SSF])/Sales[[#This Row],[Region_TypeCount]]</f>
        <v>53.603836561720975</v>
      </c>
    </row>
    <row r="6278" spans="1:16" x14ac:dyDescent="0.25">
      <c r="A6278" s="1">
        <v>43175</v>
      </c>
      <c r="B6278">
        <v>19</v>
      </c>
      <c r="C6278">
        <v>10</v>
      </c>
      <c r="D6278">
        <v>5252.6531999999997</v>
      </c>
      <c r="E6278">
        <f>INDEX(Stores[region],MATCH(Sales[[#This Row],[store_no]],Stores[store_no],0))</f>
        <v>3</v>
      </c>
      <c r="F6278" t="str">
        <f>INDEX(Stores[storetype],MATCH(Sales[[#This Row],[store_no]],Stores[store_no],0))</f>
        <v>A</v>
      </c>
      <c r="G6278" t="str">
        <f>INDEX(Stores[location_city],MATCH(Sales[[#This Row],[store_no]],Stores[store_no],0))</f>
        <v>Des Moines</v>
      </c>
      <c r="H6278" t="str">
        <f>INDEX(Stores[location_state],MATCH(Sales[[#This Row],[store_no]],Stores[store_no],0))</f>
        <v>Iowa</v>
      </c>
      <c r="I6278">
        <f>INDEX(Stores[sqft],MATCH(Sales[[#This Row],[store_no]],Stores[store_no],0))</f>
        <v>197600</v>
      </c>
      <c r="J6278" s="4" t="str">
        <f>INDEX(Departments[dept_name],MATCH(Sales[[#This Row],[dept_no]],Departments[dept_no],0))</f>
        <v>Health</v>
      </c>
      <c r="K6278" s="4" t="str">
        <f>CONCATENATE(Sales[[#This Row],[region]],Sales[[#This Row],[storetype]])</f>
        <v>3A</v>
      </c>
      <c r="L6278" s="4">
        <f>INDEX(RegionStoreCount[Store Count],MATCH(Sales[[#This Row],[RegionStoretype]],RegionStoreCount[Region/Type],0))</f>
        <v>9</v>
      </c>
      <c r="M6278" s="4">
        <f>AND(Sales[[#This Row],[date]]&lt;=TY_YTDMax,Sales[[#This Row],[date]]&gt;=TY_YTDMin)*Sales[[#This Row],[sales]]</f>
        <v>5252.6531999999997</v>
      </c>
      <c r="N6278" s="4">
        <f>AND(Sales[[#This Row],[date]]&lt;=LY_YTDMax,Sales[[#This Row],[date]]&gt;=LY_YTDMin)*Sales[[#This Row],[sales]]</f>
        <v>0</v>
      </c>
      <c r="O6278" s="4">
        <f>AND(Sales[[#This Row],[date]]&gt;=YoY_Min,Sales[[#This Row],[date]]&lt;=TY_YTDMax)*(Sales[[#This Row],[sales]]/Sales[[#This Row],[sqft]])</f>
        <v>2.6582253036437246E-2</v>
      </c>
      <c r="P6278" s="4">
        <f>SUMIF(Sales[RegionStoretype],Sales[[#This Row],[RegionStoretype]],Sales[YoY_SSF])/Sales[[#This Row],[Region_TypeCount]]</f>
        <v>53.603836561720975</v>
      </c>
    </row>
    <row r="6279" spans="1:16" x14ac:dyDescent="0.25">
      <c r="A6279" s="1">
        <v>43175</v>
      </c>
      <c r="B6279">
        <v>20</v>
      </c>
      <c r="C6279">
        <v>10</v>
      </c>
      <c r="D6279">
        <v>1080.6192000000001</v>
      </c>
      <c r="E6279">
        <f>INDEX(Stores[region],MATCH(Sales[[#This Row],[store_no]],Stores[store_no],0))</f>
        <v>1</v>
      </c>
      <c r="F6279" t="str">
        <f>INDEX(Stores[storetype],MATCH(Sales[[#This Row],[store_no]],Stores[store_no],0))</f>
        <v>A</v>
      </c>
      <c r="G6279" t="str">
        <f>INDEX(Stores[location_city],MATCH(Sales[[#This Row],[store_no]],Stores[store_no],0))</f>
        <v>South Bend</v>
      </c>
      <c r="H6279" t="str">
        <f>INDEX(Stores[location_state],MATCH(Sales[[#This Row],[store_no]],Stores[store_no],0))</f>
        <v>Indiana</v>
      </c>
      <c r="I6279">
        <f>INDEX(Stores[sqft],MATCH(Sales[[#This Row],[store_no]],Stores[store_no],0))</f>
        <v>39700</v>
      </c>
      <c r="J6279" s="4" t="str">
        <f>INDEX(Departments[dept_name],MATCH(Sales[[#This Row],[dept_no]],Departments[dept_no],0))</f>
        <v>Health</v>
      </c>
      <c r="K6279" s="4" t="str">
        <f>CONCATENATE(Sales[[#This Row],[region]],Sales[[#This Row],[storetype]])</f>
        <v>1A</v>
      </c>
      <c r="L6279" s="4">
        <f>INDEX(RegionStoreCount[Store Count],MATCH(Sales[[#This Row],[RegionStoretype]],RegionStoreCount[Region/Type],0))</f>
        <v>5</v>
      </c>
      <c r="M6279" s="4">
        <f>AND(Sales[[#This Row],[date]]&lt;=TY_YTDMax,Sales[[#This Row],[date]]&gt;=TY_YTDMin)*Sales[[#This Row],[sales]]</f>
        <v>1080.6192000000001</v>
      </c>
      <c r="N6279" s="4">
        <f>AND(Sales[[#This Row],[date]]&lt;=LY_YTDMax,Sales[[#This Row],[date]]&gt;=LY_YTDMin)*Sales[[#This Row],[sales]]</f>
        <v>0</v>
      </c>
      <c r="O6279" s="4">
        <f>AND(Sales[[#This Row],[date]]&gt;=YoY_Min,Sales[[#This Row],[date]]&lt;=TY_YTDMax)*(Sales[[#This Row],[sales]]/Sales[[#This Row],[sqft]])</f>
        <v>2.721962720403023E-2</v>
      </c>
      <c r="P6279" s="4">
        <f>SUMIF(Sales[RegionStoretype],Sales[[#This Row],[RegionStoretype]],Sales[YoY_SSF])/Sales[[#This Row],[Region_TypeCount]]</f>
        <v>59.469551530910678</v>
      </c>
    </row>
    <row r="6280" spans="1:16" x14ac:dyDescent="0.25">
      <c r="A6280" s="1">
        <v>43175</v>
      </c>
      <c r="B6280">
        <v>20</v>
      </c>
      <c r="C6280">
        <v>14</v>
      </c>
      <c r="D6280">
        <v>8443.9935999999998</v>
      </c>
      <c r="E6280">
        <f>INDEX(Stores[region],MATCH(Sales[[#This Row],[store_no]],Stores[store_no],0))</f>
        <v>1</v>
      </c>
      <c r="F6280" t="str">
        <f>INDEX(Stores[storetype],MATCH(Sales[[#This Row],[store_no]],Stores[store_no],0))</f>
        <v>A</v>
      </c>
      <c r="G6280" t="str">
        <f>INDEX(Stores[location_city],MATCH(Sales[[#This Row],[store_no]],Stores[store_no],0))</f>
        <v>South Bend</v>
      </c>
      <c r="H6280" t="str">
        <f>INDEX(Stores[location_state],MATCH(Sales[[#This Row],[store_no]],Stores[store_no],0))</f>
        <v>Indiana</v>
      </c>
      <c r="I6280">
        <f>INDEX(Stores[sqft],MATCH(Sales[[#This Row],[store_no]],Stores[store_no],0))</f>
        <v>39700</v>
      </c>
      <c r="J6280" s="4" t="str">
        <f>INDEX(Departments[dept_name],MATCH(Sales[[#This Row],[dept_no]],Departments[dept_no],0))</f>
        <v>Movies</v>
      </c>
      <c r="K6280" s="4" t="str">
        <f>CONCATENATE(Sales[[#This Row],[region]],Sales[[#This Row],[storetype]])</f>
        <v>1A</v>
      </c>
      <c r="L6280" s="4">
        <f>INDEX(RegionStoreCount[Store Count],MATCH(Sales[[#This Row],[RegionStoretype]],RegionStoreCount[Region/Type],0))</f>
        <v>5</v>
      </c>
      <c r="M6280" s="4">
        <f>AND(Sales[[#This Row],[date]]&lt;=TY_YTDMax,Sales[[#This Row],[date]]&gt;=TY_YTDMin)*Sales[[#This Row],[sales]]</f>
        <v>8443.9935999999998</v>
      </c>
      <c r="N6280" s="4">
        <f>AND(Sales[[#This Row],[date]]&lt;=LY_YTDMax,Sales[[#This Row],[date]]&gt;=LY_YTDMin)*Sales[[#This Row],[sales]]</f>
        <v>0</v>
      </c>
      <c r="O6280" s="4">
        <f>AND(Sales[[#This Row],[date]]&gt;=YoY_Min,Sales[[#This Row],[date]]&lt;=TY_YTDMax)*(Sales[[#This Row],[sales]]/Sales[[#This Row],[sqft]])</f>
        <v>0.21269505289672544</v>
      </c>
      <c r="P6280" s="4">
        <f>SUMIF(Sales[RegionStoretype],Sales[[#This Row],[RegionStoretype]],Sales[YoY_SSF])/Sales[[#This Row],[Region_TypeCount]]</f>
        <v>59.469551530910678</v>
      </c>
    </row>
    <row r="6281" spans="1:16" x14ac:dyDescent="0.25">
      <c r="A6281" s="1">
        <v>43175</v>
      </c>
      <c r="B6281">
        <v>22</v>
      </c>
      <c r="C6281">
        <v>5</v>
      </c>
      <c r="D6281">
        <v>71352.830199999997</v>
      </c>
      <c r="E6281">
        <f>INDEX(Stores[region],MATCH(Sales[[#This Row],[store_no]],Stores[store_no],0))</f>
        <v>3</v>
      </c>
      <c r="F6281" t="str">
        <f>INDEX(Stores[storetype],MATCH(Sales[[#This Row],[store_no]],Stores[store_no],0))</f>
        <v>B</v>
      </c>
      <c r="G6281" t="str">
        <f>INDEX(Stores[location_city],MATCH(Sales[[#This Row],[store_no]],Stores[store_no],0))</f>
        <v>Sioux Falls</v>
      </c>
      <c r="H6281" t="str">
        <f>INDEX(Stores[location_state],MATCH(Sales[[#This Row],[store_no]],Stores[store_no],0))</f>
        <v>South Dakota</v>
      </c>
      <c r="I6281">
        <f>INDEX(Stores[sqft],MATCH(Sales[[#This Row],[store_no]],Stores[store_no],0))</f>
        <v>57800</v>
      </c>
      <c r="J6281" s="4" t="str">
        <f>INDEX(Departments[dept_name],MATCH(Sales[[#This Row],[dept_no]],Departments[dept_no],0))</f>
        <v>Clothing</v>
      </c>
      <c r="K6281" s="4" t="str">
        <f>CONCATENATE(Sales[[#This Row],[region]],Sales[[#This Row],[storetype]])</f>
        <v>3B</v>
      </c>
      <c r="L6281" s="4">
        <f>INDEX(RegionStoreCount[Store Count],MATCH(Sales[[#This Row],[RegionStoretype]],RegionStoreCount[Region/Type],0))</f>
        <v>4</v>
      </c>
      <c r="M6281" s="4">
        <f>AND(Sales[[#This Row],[date]]&lt;=TY_YTDMax,Sales[[#This Row],[date]]&gt;=TY_YTDMin)*Sales[[#This Row],[sales]]</f>
        <v>71352.830199999997</v>
      </c>
      <c r="N6281" s="4">
        <f>AND(Sales[[#This Row],[date]]&lt;=LY_YTDMax,Sales[[#This Row],[date]]&gt;=LY_YTDMin)*Sales[[#This Row],[sales]]</f>
        <v>0</v>
      </c>
      <c r="O6281" s="4">
        <f>AND(Sales[[#This Row],[date]]&gt;=YoY_Min,Sales[[#This Row],[date]]&lt;=TY_YTDMax)*(Sales[[#This Row],[sales]]/Sales[[#This Row],[sqft]])</f>
        <v>1.2344780311418684</v>
      </c>
      <c r="P6281" s="4">
        <f>SUMIF(Sales[RegionStoretype],Sales[[#This Row],[RegionStoretype]],Sales[YoY_SSF])/Sales[[#This Row],[Region_TypeCount]]</f>
        <v>58.312187288105562</v>
      </c>
    </row>
    <row r="6282" spans="1:16" x14ac:dyDescent="0.25">
      <c r="A6282" s="1">
        <v>43175</v>
      </c>
      <c r="B6282">
        <v>22</v>
      </c>
      <c r="C6282">
        <v>7</v>
      </c>
      <c r="D6282">
        <v>19237.433000000001</v>
      </c>
      <c r="E6282">
        <f>INDEX(Stores[region],MATCH(Sales[[#This Row],[store_no]],Stores[store_no],0))</f>
        <v>3</v>
      </c>
      <c r="F6282" t="str">
        <f>INDEX(Stores[storetype],MATCH(Sales[[#This Row],[store_no]],Stores[store_no],0))</f>
        <v>B</v>
      </c>
      <c r="G6282" t="str">
        <f>INDEX(Stores[location_city],MATCH(Sales[[#This Row],[store_no]],Stores[store_no],0))</f>
        <v>Sioux Falls</v>
      </c>
      <c r="H6282" t="str">
        <f>INDEX(Stores[location_state],MATCH(Sales[[#This Row],[store_no]],Stores[store_no],0))</f>
        <v>South Dakota</v>
      </c>
      <c r="I6282">
        <f>INDEX(Stores[sqft],MATCH(Sales[[#This Row],[store_no]],Stores[store_no],0))</f>
        <v>57800</v>
      </c>
      <c r="J6282" s="4" t="str">
        <f>INDEX(Departments[dept_name],MATCH(Sales[[#This Row],[dept_no]],Departments[dept_no],0))</f>
        <v>Electronics</v>
      </c>
      <c r="K6282" s="4" t="str">
        <f>CONCATENATE(Sales[[#This Row],[region]],Sales[[#This Row],[storetype]])</f>
        <v>3B</v>
      </c>
      <c r="L6282" s="4">
        <f>INDEX(RegionStoreCount[Store Count],MATCH(Sales[[#This Row],[RegionStoretype]],RegionStoreCount[Region/Type],0))</f>
        <v>4</v>
      </c>
      <c r="M6282" s="4">
        <f>AND(Sales[[#This Row],[date]]&lt;=TY_YTDMax,Sales[[#This Row],[date]]&gt;=TY_YTDMin)*Sales[[#This Row],[sales]]</f>
        <v>19237.433000000001</v>
      </c>
      <c r="N6282" s="4">
        <f>AND(Sales[[#This Row],[date]]&lt;=LY_YTDMax,Sales[[#This Row],[date]]&gt;=LY_YTDMin)*Sales[[#This Row],[sales]]</f>
        <v>0</v>
      </c>
      <c r="O6282" s="4">
        <f>AND(Sales[[#This Row],[date]]&gt;=YoY_Min,Sales[[#This Row],[date]]&lt;=TY_YTDMax)*(Sales[[#This Row],[sales]]/Sales[[#This Row],[sqft]])</f>
        <v>0.33282756055363322</v>
      </c>
      <c r="P6282" s="4">
        <f>SUMIF(Sales[RegionStoretype],Sales[[#This Row],[RegionStoretype]],Sales[YoY_SSF])/Sales[[#This Row],[Region_TypeCount]]</f>
        <v>58.312187288105562</v>
      </c>
    </row>
    <row r="6283" spans="1:16" x14ac:dyDescent="0.25">
      <c r="A6283" s="1">
        <v>43175</v>
      </c>
      <c r="B6283">
        <v>22</v>
      </c>
      <c r="C6283">
        <v>11</v>
      </c>
      <c r="D6283">
        <v>25801.822199999999</v>
      </c>
      <c r="E6283">
        <f>INDEX(Stores[region],MATCH(Sales[[#This Row],[store_no]],Stores[store_no],0))</f>
        <v>3</v>
      </c>
      <c r="F6283" t="str">
        <f>INDEX(Stores[storetype],MATCH(Sales[[#This Row],[store_no]],Stores[store_no],0))</f>
        <v>B</v>
      </c>
      <c r="G6283" t="str">
        <f>INDEX(Stores[location_city],MATCH(Sales[[#This Row],[store_no]],Stores[store_no],0))</f>
        <v>Sioux Falls</v>
      </c>
      <c r="H6283" t="str">
        <f>INDEX(Stores[location_state],MATCH(Sales[[#This Row],[store_no]],Stores[store_no],0))</f>
        <v>South Dakota</v>
      </c>
      <c r="I6283">
        <f>INDEX(Stores[sqft],MATCH(Sales[[#This Row],[store_no]],Stores[store_no],0))</f>
        <v>57800</v>
      </c>
      <c r="J6283" s="4" t="str">
        <f>INDEX(Departments[dept_name],MATCH(Sales[[#This Row],[dept_no]],Departments[dept_no],0))</f>
        <v>Home</v>
      </c>
      <c r="K6283" s="4" t="str">
        <f>CONCATENATE(Sales[[#This Row],[region]],Sales[[#This Row],[storetype]])</f>
        <v>3B</v>
      </c>
      <c r="L6283" s="4">
        <f>INDEX(RegionStoreCount[Store Count],MATCH(Sales[[#This Row],[RegionStoretype]],RegionStoreCount[Region/Type],0))</f>
        <v>4</v>
      </c>
      <c r="M6283" s="4">
        <f>AND(Sales[[#This Row],[date]]&lt;=TY_YTDMax,Sales[[#This Row],[date]]&gt;=TY_YTDMin)*Sales[[#This Row],[sales]]</f>
        <v>25801.822199999999</v>
      </c>
      <c r="N6283" s="4">
        <f>AND(Sales[[#This Row],[date]]&lt;=LY_YTDMax,Sales[[#This Row],[date]]&gt;=LY_YTDMin)*Sales[[#This Row],[sales]]</f>
        <v>0</v>
      </c>
      <c r="O6283" s="4">
        <f>AND(Sales[[#This Row],[date]]&gt;=YoY_Min,Sales[[#This Row],[date]]&lt;=TY_YTDMax)*(Sales[[#This Row],[sales]]/Sales[[#This Row],[sqft]])</f>
        <v>0.44639830795847751</v>
      </c>
      <c r="P6283" s="4">
        <f>SUMIF(Sales[RegionStoretype],Sales[[#This Row],[RegionStoretype]],Sales[YoY_SSF])/Sales[[#This Row],[Region_TypeCount]]</f>
        <v>58.312187288105562</v>
      </c>
    </row>
    <row r="6284" spans="1:16" x14ac:dyDescent="0.25">
      <c r="A6284" s="1">
        <v>43175</v>
      </c>
      <c r="B6284">
        <v>23</v>
      </c>
      <c r="C6284">
        <v>3</v>
      </c>
      <c r="D6284">
        <v>25470.75</v>
      </c>
      <c r="E6284">
        <f>INDEX(Stores[region],MATCH(Sales[[#This Row],[store_no]],Stores[store_no],0))</f>
        <v>3</v>
      </c>
      <c r="F6284" t="str">
        <f>INDEX(Stores[storetype],MATCH(Sales[[#This Row],[store_no]],Stores[store_no],0))</f>
        <v>B</v>
      </c>
      <c r="G6284" t="str">
        <f>INDEX(Stores[location_city],MATCH(Sales[[#This Row],[store_no]],Stores[store_no],0))</f>
        <v>Cedar Rapids</v>
      </c>
      <c r="H6284" t="str">
        <f>INDEX(Stores[location_state],MATCH(Sales[[#This Row],[store_no]],Stores[store_no],0))</f>
        <v>Iowa</v>
      </c>
      <c r="I6284">
        <f>INDEX(Stores[sqft],MATCH(Sales[[#This Row],[store_no]],Stores[store_no],0))</f>
        <v>123700</v>
      </c>
      <c r="J6284" s="4" t="str">
        <f>INDEX(Departments[dept_name],MATCH(Sales[[#This Row],[dept_no]],Departments[dept_no],0))</f>
        <v>Beauty</v>
      </c>
      <c r="K6284" s="4" t="str">
        <f>CONCATENATE(Sales[[#This Row],[region]],Sales[[#This Row],[storetype]])</f>
        <v>3B</v>
      </c>
      <c r="L6284" s="4">
        <f>INDEX(RegionStoreCount[Store Count],MATCH(Sales[[#This Row],[RegionStoretype]],RegionStoreCount[Region/Type],0))</f>
        <v>4</v>
      </c>
      <c r="M6284" s="4">
        <f>AND(Sales[[#This Row],[date]]&lt;=TY_YTDMax,Sales[[#This Row],[date]]&gt;=TY_YTDMin)*Sales[[#This Row],[sales]]</f>
        <v>25470.75</v>
      </c>
      <c r="N6284" s="4">
        <f>AND(Sales[[#This Row],[date]]&lt;=LY_YTDMax,Sales[[#This Row],[date]]&gt;=LY_YTDMin)*Sales[[#This Row],[sales]]</f>
        <v>0</v>
      </c>
      <c r="O6284" s="4">
        <f>AND(Sales[[#This Row],[date]]&gt;=YoY_Min,Sales[[#This Row],[date]]&lt;=TY_YTDMax)*(Sales[[#This Row],[sales]]/Sales[[#This Row],[sqft]])</f>
        <v>0.20590743734842359</v>
      </c>
      <c r="P6284" s="4">
        <f>SUMIF(Sales[RegionStoretype],Sales[[#This Row],[RegionStoretype]],Sales[YoY_SSF])/Sales[[#This Row],[Region_TypeCount]]</f>
        <v>58.312187288105562</v>
      </c>
    </row>
    <row r="6285" spans="1:16" x14ac:dyDescent="0.25">
      <c r="A6285" s="1">
        <v>43175</v>
      </c>
      <c r="B6285">
        <v>23</v>
      </c>
      <c r="C6285">
        <v>4</v>
      </c>
      <c r="D6285">
        <v>16800.3164</v>
      </c>
      <c r="E6285">
        <f>INDEX(Stores[region],MATCH(Sales[[#This Row],[store_no]],Stores[store_no],0))</f>
        <v>3</v>
      </c>
      <c r="F6285" t="str">
        <f>INDEX(Stores[storetype],MATCH(Sales[[#This Row],[store_no]],Stores[store_no],0))</f>
        <v>B</v>
      </c>
      <c r="G6285" t="str">
        <f>INDEX(Stores[location_city],MATCH(Sales[[#This Row],[store_no]],Stores[store_no],0))</f>
        <v>Cedar Rapids</v>
      </c>
      <c r="H6285" t="str">
        <f>INDEX(Stores[location_state],MATCH(Sales[[#This Row],[store_no]],Stores[store_no],0))</f>
        <v>Iowa</v>
      </c>
      <c r="I6285">
        <f>INDEX(Stores[sqft],MATCH(Sales[[#This Row],[store_no]],Stores[store_no],0))</f>
        <v>123700</v>
      </c>
      <c r="J6285" s="4" t="str">
        <f>INDEX(Departments[dept_name],MATCH(Sales[[#This Row],[dept_no]],Departments[dept_no],0))</f>
        <v>Books</v>
      </c>
      <c r="K6285" s="4" t="str">
        <f>CONCATENATE(Sales[[#This Row],[region]],Sales[[#This Row],[storetype]])</f>
        <v>3B</v>
      </c>
      <c r="L6285" s="4">
        <f>INDEX(RegionStoreCount[Store Count],MATCH(Sales[[#This Row],[RegionStoretype]],RegionStoreCount[Region/Type],0))</f>
        <v>4</v>
      </c>
      <c r="M6285" s="4">
        <f>AND(Sales[[#This Row],[date]]&lt;=TY_YTDMax,Sales[[#This Row],[date]]&gt;=TY_YTDMin)*Sales[[#This Row],[sales]]</f>
        <v>16800.3164</v>
      </c>
      <c r="N6285" s="4">
        <f>AND(Sales[[#This Row],[date]]&lt;=LY_YTDMax,Sales[[#This Row],[date]]&gt;=LY_YTDMin)*Sales[[#This Row],[sales]]</f>
        <v>0</v>
      </c>
      <c r="O6285" s="4">
        <f>AND(Sales[[#This Row],[date]]&gt;=YoY_Min,Sales[[#This Row],[date]]&lt;=TY_YTDMax)*(Sales[[#This Row],[sales]]/Sales[[#This Row],[sqft]])</f>
        <v>0.13581500727566692</v>
      </c>
      <c r="P6285" s="4">
        <f>SUMIF(Sales[RegionStoretype],Sales[[#This Row],[RegionStoretype]],Sales[YoY_SSF])/Sales[[#This Row],[Region_TypeCount]]</f>
        <v>58.312187288105562</v>
      </c>
    </row>
    <row r="6286" spans="1:16" x14ac:dyDescent="0.25">
      <c r="A6286" s="1">
        <v>43175</v>
      </c>
      <c r="B6286">
        <v>23</v>
      </c>
      <c r="C6286">
        <v>6</v>
      </c>
      <c r="D6286">
        <v>19800.454599999997</v>
      </c>
      <c r="E6286">
        <f>INDEX(Stores[region],MATCH(Sales[[#This Row],[store_no]],Stores[store_no],0))</f>
        <v>3</v>
      </c>
      <c r="F6286" t="str">
        <f>INDEX(Stores[storetype],MATCH(Sales[[#This Row],[store_no]],Stores[store_no],0))</f>
        <v>B</v>
      </c>
      <c r="G6286" t="str">
        <f>INDEX(Stores[location_city],MATCH(Sales[[#This Row],[store_no]],Stores[store_no],0))</f>
        <v>Cedar Rapids</v>
      </c>
      <c r="H6286" t="str">
        <f>INDEX(Stores[location_state],MATCH(Sales[[#This Row],[store_no]],Stores[store_no],0))</f>
        <v>Iowa</v>
      </c>
      <c r="I6286">
        <f>INDEX(Stores[sqft],MATCH(Sales[[#This Row],[store_no]],Stores[store_no],0))</f>
        <v>123700</v>
      </c>
      <c r="J6286" s="4" t="str">
        <f>INDEX(Departments[dept_name],MATCH(Sales[[#This Row],[dept_no]],Departments[dept_no],0))</f>
        <v>Computers</v>
      </c>
      <c r="K6286" s="4" t="str">
        <f>CONCATENATE(Sales[[#This Row],[region]],Sales[[#This Row],[storetype]])</f>
        <v>3B</v>
      </c>
      <c r="L6286" s="4">
        <f>INDEX(RegionStoreCount[Store Count],MATCH(Sales[[#This Row],[RegionStoretype]],RegionStoreCount[Region/Type],0))</f>
        <v>4</v>
      </c>
      <c r="M6286" s="4">
        <f>AND(Sales[[#This Row],[date]]&lt;=TY_YTDMax,Sales[[#This Row],[date]]&gt;=TY_YTDMin)*Sales[[#This Row],[sales]]</f>
        <v>19800.454599999997</v>
      </c>
      <c r="N6286" s="4">
        <f>AND(Sales[[#This Row],[date]]&lt;=LY_YTDMax,Sales[[#This Row],[date]]&gt;=LY_YTDMin)*Sales[[#This Row],[sales]]</f>
        <v>0</v>
      </c>
      <c r="O6286" s="4">
        <f>AND(Sales[[#This Row],[date]]&gt;=YoY_Min,Sales[[#This Row],[date]]&lt;=TY_YTDMax)*(Sales[[#This Row],[sales]]/Sales[[#This Row],[sqft]])</f>
        <v>0.16006834761519803</v>
      </c>
      <c r="P6286" s="4">
        <f>SUMIF(Sales[RegionStoretype],Sales[[#This Row],[RegionStoretype]],Sales[YoY_SSF])/Sales[[#This Row],[Region_TypeCount]]</f>
        <v>58.312187288105562</v>
      </c>
    </row>
    <row r="6287" spans="1:16" x14ac:dyDescent="0.25">
      <c r="A6287" s="1">
        <v>43175</v>
      </c>
      <c r="B6287">
        <v>23</v>
      </c>
      <c r="C6287">
        <v>13</v>
      </c>
      <c r="D6287">
        <v>2220.5428999999999</v>
      </c>
      <c r="E6287">
        <f>INDEX(Stores[region],MATCH(Sales[[#This Row],[store_no]],Stores[store_no],0))</f>
        <v>3</v>
      </c>
      <c r="F6287" t="str">
        <f>INDEX(Stores[storetype],MATCH(Sales[[#This Row],[store_no]],Stores[store_no],0))</f>
        <v>B</v>
      </c>
      <c r="G6287" t="str">
        <f>INDEX(Stores[location_city],MATCH(Sales[[#This Row],[store_no]],Stores[store_no],0))</f>
        <v>Cedar Rapids</v>
      </c>
      <c r="H6287" t="str">
        <f>INDEX(Stores[location_state],MATCH(Sales[[#This Row],[store_no]],Stores[store_no],0))</f>
        <v>Iowa</v>
      </c>
      <c r="I6287">
        <f>INDEX(Stores[sqft],MATCH(Sales[[#This Row],[store_no]],Stores[store_no],0))</f>
        <v>123700</v>
      </c>
      <c r="J6287" s="4" t="str">
        <f>INDEX(Departments[dept_name],MATCH(Sales[[#This Row],[dept_no]],Departments[dept_no],0))</f>
        <v>Kids</v>
      </c>
      <c r="K6287" s="4" t="str">
        <f>CONCATENATE(Sales[[#This Row],[region]],Sales[[#This Row],[storetype]])</f>
        <v>3B</v>
      </c>
      <c r="L6287" s="4">
        <f>INDEX(RegionStoreCount[Store Count],MATCH(Sales[[#This Row],[RegionStoretype]],RegionStoreCount[Region/Type],0))</f>
        <v>4</v>
      </c>
      <c r="M6287" s="4">
        <f>AND(Sales[[#This Row],[date]]&lt;=TY_YTDMax,Sales[[#This Row],[date]]&gt;=TY_YTDMin)*Sales[[#This Row],[sales]]</f>
        <v>2220.5428999999999</v>
      </c>
      <c r="N6287" s="4">
        <f>AND(Sales[[#This Row],[date]]&lt;=LY_YTDMax,Sales[[#This Row],[date]]&gt;=LY_YTDMin)*Sales[[#This Row],[sales]]</f>
        <v>0</v>
      </c>
      <c r="O6287" s="4">
        <f>AND(Sales[[#This Row],[date]]&gt;=YoY_Min,Sales[[#This Row],[date]]&lt;=TY_YTDMax)*(Sales[[#This Row],[sales]]/Sales[[#This Row],[sqft]])</f>
        <v>1.7951033953112368E-2</v>
      </c>
      <c r="P6287" s="4">
        <f>SUMIF(Sales[RegionStoretype],Sales[[#This Row],[RegionStoretype]],Sales[YoY_SSF])/Sales[[#This Row],[Region_TypeCount]]</f>
        <v>58.312187288105562</v>
      </c>
    </row>
    <row r="6288" spans="1:16" x14ac:dyDescent="0.25">
      <c r="A6288" s="1">
        <v>43175</v>
      </c>
      <c r="B6288">
        <v>24</v>
      </c>
      <c r="C6288">
        <v>4</v>
      </c>
      <c r="D6288">
        <v>60987.377500000002</v>
      </c>
      <c r="E6288">
        <f>INDEX(Stores[region],MATCH(Sales[[#This Row],[store_no]],Stores[store_no],0))</f>
        <v>2</v>
      </c>
      <c r="F6288" t="str">
        <f>INDEX(Stores[storetype],MATCH(Sales[[#This Row],[store_no]],Stores[store_no],0))</f>
        <v>A</v>
      </c>
      <c r="G6288" t="str">
        <f>INDEX(Stores[location_city],MATCH(Sales[[#This Row],[store_no]],Stores[store_no],0))</f>
        <v>Winnetka</v>
      </c>
      <c r="H6288" t="str">
        <f>INDEX(Stores[location_state],MATCH(Sales[[#This Row],[store_no]],Stores[store_no],0))</f>
        <v>Illinois</v>
      </c>
      <c r="I6288">
        <f>INDEX(Stores[sqft],MATCH(Sales[[#This Row],[store_no]],Stores[store_no],0))</f>
        <v>207800</v>
      </c>
      <c r="J6288" s="4" t="str">
        <f>INDEX(Departments[dept_name],MATCH(Sales[[#This Row],[dept_no]],Departments[dept_no],0))</f>
        <v>Books</v>
      </c>
      <c r="K6288" s="4" t="str">
        <f>CONCATENATE(Sales[[#This Row],[region]],Sales[[#This Row],[storetype]])</f>
        <v>2A</v>
      </c>
      <c r="L6288" s="4">
        <f>INDEX(RegionStoreCount[Store Count],MATCH(Sales[[#This Row],[RegionStoretype]],RegionStoreCount[Region/Type],0))</f>
        <v>5</v>
      </c>
      <c r="M6288" s="4">
        <f>AND(Sales[[#This Row],[date]]&lt;=TY_YTDMax,Sales[[#This Row],[date]]&gt;=TY_YTDMin)*Sales[[#This Row],[sales]]</f>
        <v>60987.377500000002</v>
      </c>
      <c r="N6288" s="4">
        <f>AND(Sales[[#This Row],[date]]&lt;=LY_YTDMax,Sales[[#This Row],[date]]&gt;=LY_YTDMin)*Sales[[#This Row],[sales]]</f>
        <v>0</v>
      </c>
      <c r="O6288" s="4">
        <f>AND(Sales[[#This Row],[date]]&gt;=YoY_Min,Sales[[#This Row],[date]]&lt;=TY_YTDMax)*(Sales[[#This Row],[sales]]/Sales[[#This Row],[sqft]])</f>
        <v>0.29349074831568817</v>
      </c>
      <c r="P6288" s="4">
        <f>SUMIF(Sales[RegionStoretype],Sales[[#This Row],[RegionStoretype]],Sales[YoY_SSF])/Sales[[#This Row],[Region_TypeCount]]</f>
        <v>60.052789354368521</v>
      </c>
    </row>
    <row r="6289" spans="1:16" x14ac:dyDescent="0.25">
      <c r="A6289" s="1">
        <v>43175</v>
      </c>
      <c r="B6289">
        <v>24</v>
      </c>
      <c r="C6289">
        <v>7</v>
      </c>
      <c r="D6289">
        <v>42625.014199999998</v>
      </c>
      <c r="E6289">
        <f>INDEX(Stores[region],MATCH(Sales[[#This Row],[store_no]],Stores[store_no],0))</f>
        <v>2</v>
      </c>
      <c r="F6289" t="str">
        <f>INDEX(Stores[storetype],MATCH(Sales[[#This Row],[store_no]],Stores[store_no],0))</f>
        <v>A</v>
      </c>
      <c r="G6289" t="str">
        <f>INDEX(Stores[location_city],MATCH(Sales[[#This Row],[store_no]],Stores[store_no],0))</f>
        <v>Winnetka</v>
      </c>
      <c r="H6289" t="str">
        <f>INDEX(Stores[location_state],MATCH(Sales[[#This Row],[store_no]],Stores[store_no],0))</f>
        <v>Illinois</v>
      </c>
      <c r="I6289">
        <f>INDEX(Stores[sqft],MATCH(Sales[[#This Row],[store_no]],Stores[store_no],0))</f>
        <v>207800</v>
      </c>
      <c r="J6289" s="4" t="str">
        <f>INDEX(Departments[dept_name],MATCH(Sales[[#This Row],[dept_no]],Departments[dept_no],0))</f>
        <v>Electronics</v>
      </c>
      <c r="K6289" s="4" t="str">
        <f>CONCATENATE(Sales[[#This Row],[region]],Sales[[#This Row],[storetype]])</f>
        <v>2A</v>
      </c>
      <c r="L6289" s="4">
        <f>INDEX(RegionStoreCount[Store Count],MATCH(Sales[[#This Row],[RegionStoretype]],RegionStoreCount[Region/Type],0))</f>
        <v>5</v>
      </c>
      <c r="M6289" s="4">
        <f>AND(Sales[[#This Row],[date]]&lt;=TY_YTDMax,Sales[[#This Row],[date]]&gt;=TY_YTDMin)*Sales[[#This Row],[sales]]</f>
        <v>42625.014199999998</v>
      </c>
      <c r="N6289" s="4">
        <f>AND(Sales[[#This Row],[date]]&lt;=LY_YTDMax,Sales[[#This Row],[date]]&gt;=LY_YTDMin)*Sales[[#This Row],[sales]]</f>
        <v>0</v>
      </c>
      <c r="O6289" s="4">
        <f>AND(Sales[[#This Row],[date]]&gt;=YoY_Min,Sales[[#This Row],[date]]&lt;=TY_YTDMax)*(Sales[[#This Row],[sales]]/Sales[[#This Row],[sqft]])</f>
        <v>0.20512518864292589</v>
      </c>
      <c r="P6289" s="4">
        <f>SUMIF(Sales[RegionStoretype],Sales[[#This Row],[RegionStoretype]],Sales[YoY_SSF])/Sales[[#This Row],[Region_TypeCount]]</f>
        <v>60.052789354368521</v>
      </c>
    </row>
    <row r="6290" spans="1:16" x14ac:dyDescent="0.25">
      <c r="A6290" s="1">
        <v>43175</v>
      </c>
      <c r="B6290">
        <v>25</v>
      </c>
      <c r="C6290">
        <v>13</v>
      </c>
      <c r="D6290">
        <v>12477.489299999999</v>
      </c>
      <c r="E6290">
        <f>INDEX(Stores[region],MATCH(Sales[[#This Row],[store_no]],Stores[store_no],0))</f>
        <v>3</v>
      </c>
      <c r="F6290" t="str">
        <f>INDEX(Stores[storetype],MATCH(Sales[[#This Row],[store_no]],Stores[store_no],0))</f>
        <v>B</v>
      </c>
      <c r="G6290" t="str">
        <f>INDEX(Stores[location_city],MATCH(Sales[[#This Row],[store_no]],Stores[store_no],0))</f>
        <v>Kansas City</v>
      </c>
      <c r="H6290" t="str">
        <f>INDEX(Stores[location_state],MATCH(Sales[[#This Row],[store_no]],Stores[store_no],0))</f>
        <v>Missouri</v>
      </c>
      <c r="I6290">
        <f>INDEX(Stores[sqft],MATCH(Sales[[#This Row],[store_no]],Stores[store_no],0))</f>
        <v>92300</v>
      </c>
      <c r="J6290" s="4" t="str">
        <f>INDEX(Departments[dept_name],MATCH(Sales[[#This Row],[dept_no]],Departments[dept_no],0))</f>
        <v>Kids</v>
      </c>
      <c r="K6290" s="4" t="str">
        <f>CONCATENATE(Sales[[#This Row],[region]],Sales[[#This Row],[storetype]])</f>
        <v>3B</v>
      </c>
      <c r="L6290" s="4">
        <f>INDEX(RegionStoreCount[Store Count],MATCH(Sales[[#This Row],[RegionStoretype]],RegionStoreCount[Region/Type],0))</f>
        <v>4</v>
      </c>
      <c r="M6290" s="4">
        <f>AND(Sales[[#This Row],[date]]&lt;=TY_YTDMax,Sales[[#This Row],[date]]&gt;=TY_YTDMin)*Sales[[#This Row],[sales]]</f>
        <v>12477.489299999999</v>
      </c>
      <c r="N6290" s="4">
        <f>AND(Sales[[#This Row],[date]]&lt;=LY_YTDMax,Sales[[#This Row],[date]]&gt;=LY_YTDMin)*Sales[[#This Row],[sales]]</f>
        <v>0</v>
      </c>
      <c r="O6290" s="4">
        <f>AND(Sales[[#This Row],[date]]&gt;=YoY_Min,Sales[[#This Row],[date]]&lt;=TY_YTDMax)*(Sales[[#This Row],[sales]]/Sales[[#This Row],[sqft]])</f>
        <v>0.13518406608884073</v>
      </c>
      <c r="P6290" s="4">
        <f>SUMIF(Sales[RegionStoretype],Sales[[#This Row],[RegionStoretype]],Sales[YoY_SSF])/Sales[[#This Row],[Region_TypeCount]]</f>
        <v>58.312187288105562</v>
      </c>
    </row>
    <row r="6291" spans="1:16" x14ac:dyDescent="0.25">
      <c r="A6291" s="1">
        <v>43175</v>
      </c>
      <c r="B6291">
        <v>26</v>
      </c>
      <c r="C6291">
        <v>9</v>
      </c>
      <c r="D6291">
        <v>28182.0906</v>
      </c>
      <c r="E6291">
        <f>INDEX(Stores[region],MATCH(Sales[[#This Row],[store_no]],Stores[store_no],0))</f>
        <v>2</v>
      </c>
      <c r="F6291" t="str">
        <f>INDEX(Stores[storetype],MATCH(Sales[[#This Row],[store_no]],Stores[store_no],0))</f>
        <v>A</v>
      </c>
      <c r="G6291" t="str">
        <f>INDEX(Stores[location_city],MATCH(Sales[[#This Row],[store_no]],Stores[store_no],0))</f>
        <v>Carmel</v>
      </c>
      <c r="H6291" t="str">
        <f>INDEX(Stores[location_state],MATCH(Sales[[#This Row],[store_no]],Stores[store_no],0))</f>
        <v>Indiana</v>
      </c>
      <c r="I6291">
        <f>INDEX(Stores[sqft],MATCH(Sales[[#This Row],[store_no]],Stores[store_no],0))</f>
        <v>198500</v>
      </c>
      <c r="J6291" s="4" t="str">
        <f>INDEX(Departments[dept_name],MATCH(Sales[[#This Row],[dept_no]],Departments[dept_no],0))</f>
        <v>Garden</v>
      </c>
      <c r="K6291" s="4" t="str">
        <f>CONCATENATE(Sales[[#This Row],[region]],Sales[[#This Row],[storetype]])</f>
        <v>2A</v>
      </c>
      <c r="L6291" s="4">
        <f>INDEX(RegionStoreCount[Store Count],MATCH(Sales[[#This Row],[RegionStoretype]],RegionStoreCount[Region/Type],0))</f>
        <v>5</v>
      </c>
      <c r="M6291" s="4">
        <f>AND(Sales[[#This Row],[date]]&lt;=TY_YTDMax,Sales[[#This Row],[date]]&gt;=TY_YTDMin)*Sales[[#This Row],[sales]]</f>
        <v>28182.0906</v>
      </c>
      <c r="N6291" s="4">
        <f>AND(Sales[[#This Row],[date]]&lt;=LY_YTDMax,Sales[[#This Row],[date]]&gt;=LY_YTDMin)*Sales[[#This Row],[sales]]</f>
        <v>0</v>
      </c>
      <c r="O6291" s="4">
        <f>AND(Sales[[#This Row],[date]]&gt;=YoY_Min,Sales[[#This Row],[date]]&lt;=TY_YTDMax)*(Sales[[#This Row],[sales]]/Sales[[#This Row],[sqft]])</f>
        <v>0.14197526750629721</v>
      </c>
      <c r="P6291" s="4">
        <f>SUMIF(Sales[RegionStoretype],Sales[[#This Row],[RegionStoretype]],Sales[YoY_SSF])/Sales[[#This Row],[Region_TypeCount]]</f>
        <v>60.052789354368521</v>
      </c>
    </row>
    <row r="6292" spans="1:16" x14ac:dyDescent="0.25">
      <c r="A6292" s="1">
        <v>43175</v>
      </c>
      <c r="B6292">
        <v>26</v>
      </c>
      <c r="C6292">
        <v>11</v>
      </c>
      <c r="D6292">
        <v>113752.4987</v>
      </c>
      <c r="E6292">
        <f>INDEX(Stores[region],MATCH(Sales[[#This Row],[store_no]],Stores[store_no],0))</f>
        <v>2</v>
      </c>
      <c r="F6292" t="str">
        <f>INDEX(Stores[storetype],MATCH(Sales[[#This Row],[store_no]],Stores[store_no],0))</f>
        <v>A</v>
      </c>
      <c r="G6292" t="str">
        <f>INDEX(Stores[location_city],MATCH(Sales[[#This Row],[store_no]],Stores[store_no],0))</f>
        <v>Carmel</v>
      </c>
      <c r="H6292" t="str">
        <f>INDEX(Stores[location_state],MATCH(Sales[[#This Row],[store_no]],Stores[store_no],0))</f>
        <v>Indiana</v>
      </c>
      <c r="I6292">
        <f>INDEX(Stores[sqft],MATCH(Sales[[#This Row],[store_no]],Stores[store_no],0))</f>
        <v>198500</v>
      </c>
      <c r="J6292" s="4" t="str">
        <f>INDEX(Departments[dept_name],MATCH(Sales[[#This Row],[dept_no]],Departments[dept_no],0))</f>
        <v>Home</v>
      </c>
      <c r="K6292" s="4" t="str">
        <f>CONCATENATE(Sales[[#This Row],[region]],Sales[[#This Row],[storetype]])</f>
        <v>2A</v>
      </c>
      <c r="L6292" s="4">
        <f>INDEX(RegionStoreCount[Store Count],MATCH(Sales[[#This Row],[RegionStoretype]],RegionStoreCount[Region/Type],0))</f>
        <v>5</v>
      </c>
      <c r="M6292" s="4">
        <f>AND(Sales[[#This Row],[date]]&lt;=TY_YTDMax,Sales[[#This Row],[date]]&gt;=TY_YTDMin)*Sales[[#This Row],[sales]]</f>
        <v>113752.4987</v>
      </c>
      <c r="N6292" s="4">
        <f>AND(Sales[[#This Row],[date]]&lt;=LY_YTDMax,Sales[[#This Row],[date]]&gt;=LY_YTDMin)*Sales[[#This Row],[sales]]</f>
        <v>0</v>
      </c>
      <c r="O6292" s="4">
        <f>AND(Sales[[#This Row],[date]]&gt;=YoY_Min,Sales[[#This Row],[date]]&lt;=TY_YTDMax)*(Sales[[#This Row],[sales]]/Sales[[#This Row],[sqft]])</f>
        <v>0.57306044685138535</v>
      </c>
      <c r="P6292" s="4">
        <f>SUMIF(Sales[RegionStoretype],Sales[[#This Row],[RegionStoretype]],Sales[YoY_SSF])/Sales[[#This Row],[Region_TypeCount]]</f>
        <v>60.052789354368521</v>
      </c>
    </row>
    <row r="6293" spans="1:16" x14ac:dyDescent="0.25">
      <c r="A6293" s="1">
        <v>43175</v>
      </c>
      <c r="B6293">
        <v>28</v>
      </c>
      <c r="C6293">
        <v>5</v>
      </c>
      <c r="D6293">
        <v>176296.64</v>
      </c>
      <c r="E6293">
        <f>INDEX(Stores[region],MATCH(Sales[[#This Row],[store_no]],Stores[store_no],0))</f>
        <v>2</v>
      </c>
      <c r="F6293" t="str">
        <f>INDEX(Stores[storetype],MATCH(Sales[[#This Row],[store_no]],Stores[store_no],0))</f>
        <v>A</v>
      </c>
      <c r="G6293" t="str">
        <f>INDEX(Stores[location_city],MATCH(Sales[[#This Row],[store_no]],Stores[store_no],0))</f>
        <v>Milwaukee</v>
      </c>
      <c r="H6293" t="str">
        <f>INDEX(Stores[location_state],MATCH(Sales[[#This Row],[store_no]],Stores[store_no],0))</f>
        <v>Wisconsin</v>
      </c>
      <c r="I6293">
        <f>INDEX(Stores[sqft],MATCH(Sales[[#This Row],[store_no]],Stores[store_no],0))</f>
        <v>203800</v>
      </c>
      <c r="J6293" s="4" t="str">
        <f>INDEX(Departments[dept_name],MATCH(Sales[[#This Row],[dept_no]],Departments[dept_no],0))</f>
        <v>Clothing</v>
      </c>
      <c r="K6293" s="4" t="str">
        <f>CONCATENATE(Sales[[#This Row],[region]],Sales[[#This Row],[storetype]])</f>
        <v>2A</v>
      </c>
      <c r="L6293" s="4">
        <f>INDEX(RegionStoreCount[Store Count],MATCH(Sales[[#This Row],[RegionStoretype]],RegionStoreCount[Region/Type],0))</f>
        <v>5</v>
      </c>
      <c r="M6293" s="4">
        <f>AND(Sales[[#This Row],[date]]&lt;=TY_YTDMax,Sales[[#This Row],[date]]&gt;=TY_YTDMin)*Sales[[#This Row],[sales]]</f>
        <v>176296.64</v>
      </c>
      <c r="N6293" s="4">
        <f>AND(Sales[[#This Row],[date]]&lt;=LY_YTDMax,Sales[[#This Row],[date]]&gt;=LY_YTDMin)*Sales[[#This Row],[sales]]</f>
        <v>0</v>
      </c>
      <c r="O6293" s="4">
        <f>AND(Sales[[#This Row],[date]]&gt;=YoY_Min,Sales[[#This Row],[date]]&lt;=TY_YTDMax)*(Sales[[#This Row],[sales]]/Sales[[#This Row],[sqft]])</f>
        <v>0.86504730127576057</v>
      </c>
      <c r="P6293" s="4">
        <f>SUMIF(Sales[RegionStoretype],Sales[[#This Row],[RegionStoretype]],Sales[YoY_SSF])/Sales[[#This Row],[Region_TypeCount]]</f>
        <v>60.052789354368521</v>
      </c>
    </row>
    <row r="6294" spans="1:16" x14ac:dyDescent="0.25">
      <c r="A6294" s="1">
        <v>43175</v>
      </c>
      <c r="B6294">
        <v>28</v>
      </c>
      <c r="C6294">
        <v>9</v>
      </c>
      <c r="D6294">
        <v>51850.647499999992</v>
      </c>
      <c r="E6294">
        <f>INDEX(Stores[region],MATCH(Sales[[#This Row],[store_no]],Stores[store_no],0))</f>
        <v>2</v>
      </c>
      <c r="F6294" t="str">
        <f>INDEX(Stores[storetype],MATCH(Sales[[#This Row],[store_no]],Stores[store_no],0))</f>
        <v>A</v>
      </c>
      <c r="G6294" t="str">
        <f>INDEX(Stores[location_city],MATCH(Sales[[#This Row],[store_no]],Stores[store_no],0))</f>
        <v>Milwaukee</v>
      </c>
      <c r="H6294" t="str">
        <f>INDEX(Stores[location_state],MATCH(Sales[[#This Row],[store_no]],Stores[store_no],0))</f>
        <v>Wisconsin</v>
      </c>
      <c r="I6294">
        <f>INDEX(Stores[sqft],MATCH(Sales[[#This Row],[store_no]],Stores[store_no],0))</f>
        <v>203800</v>
      </c>
      <c r="J6294" s="4" t="str">
        <f>INDEX(Departments[dept_name],MATCH(Sales[[#This Row],[dept_no]],Departments[dept_no],0))</f>
        <v>Garden</v>
      </c>
      <c r="K6294" s="4" t="str">
        <f>CONCATENATE(Sales[[#This Row],[region]],Sales[[#This Row],[storetype]])</f>
        <v>2A</v>
      </c>
      <c r="L6294" s="4">
        <f>INDEX(RegionStoreCount[Store Count],MATCH(Sales[[#This Row],[RegionStoretype]],RegionStoreCount[Region/Type],0))</f>
        <v>5</v>
      </c>
      <c r="M6294" s="4">
        <f>AND(Sales[[#This Row],[date]]&lt;=TY_YTDMax,Sales[[#This Row],[date]]&gt;=TY_YTDMin)*Sales[[#This Row],[sales]]</f>
        <v>51850.647499999992</v>
      </c>
      <c r="N6294" s="4">
        <f>AND(Sales[[#This Row],[date]]&lt;=LY_YTDMax,Sales[[#This Row],[date]]&gt;=LY_YTDMin)*Sales[[#This Row],[sales]]</f>
        <v>0</v>
      </c>
      <c r="O6294" s="4">
        <f>AND(Sales[[#This Row],[date]]&gt;=YoY_Min,Sales[[#This Row],[date]]&lt;=TY_YTDMax)*(Sales[[#This Row],[sales]]/Sales[[#This Row],[sqft]])</f>
        <v>0.2544192713444553</v>
      </c>
      <c r="P6294" s="4">
        <f>SUMIF(Sales[RegionStoretype],Sales[[#This Row],[RegionStoretype]],Sales[YoY_SSF])/Sales[[#This Row],[Region_TypeCount]]</f>
        <v>60.052789354368521</v>
      </c>
    </row>
    <row r="6295" spans="1:16" x14ac:dyDescent="0.25">
      <c r="A6295" s="1">
        <v>43175</v>
      </c>
      <c r="B6295">
        <v>28</v>
      </c>
      <c r="C6295">
        <v>15</v>
      </c>
      <c r="D6295">
        <v>80836.344599999997</v>
      </c>
      <c r="E6295">
        <f>INDEX(Stores[region],MATCH(Sales[[#This Row],[store_no]],Stores[store_no],0))</f>
        <v>2</v>
      </c>
      <c r="F6295" t="str">
        <f>INDEX(Stores[storetype],MATCH(Sales[[#This Row],[store_no]],Stores[store_no],0))</f>
        <v>A</v>
      </c>
      <c r="G6295" t="str">
        <f>INDEX(Stores[location_city],MATCH(Sales[[#This Row],[store_no]],Stores[store_no],0))</f>
        <v>Milwaukee</v>
      </c>
      <c r="H6295" t="str">
        <f>INDEX(Stores[location_state],MATCH(Sales[[#This Row],[store_no]],Stores[store_no],0))</f>
        <v>Wisconsin</v>
      </c>
      <c r="I6295">
        <f>INDEX(Stores[sqft],MATCH(Sales[[#This Row],[store_no]],Stores[store_no],0))</f>
        <v>203800</v>
      </c>
      <c r="J6295" s="4" t="str">
        <f>INDEX(Departments[dept_name],MATCH(Sales[[#This Row],[dept_no]],Departments[dept_no],0))</f>
        <v>Music</v>
      </c>
      <c r="K6295" s="4" t="str">
        <f>CONCATENATE(Sales[[#This Row],[region]],Sales[[#This Row],[storetype]])</f>
        <v>2A</v>
      </c>
      <c r="L6295" s="4">
        <f>INDEX(RegionStoreCount[Store Count],MATCH(Sales[[#This Row],[RegionStoretype]],RegionStoreCount[Region/Type],0))</f>
        <v>5</v>
      </c>
      <c r="M6295" s="4">
        <f>AND(Sales[[#This Row],[date]]&lt;=TY_YTDMax,Sales[[#This Row],[date]]&gt;=TY_YTDMin)*Sales[[#This Row],[sales]]</f>
        <v>80836.344599999997</v>
      </c>
      <c r="N6295" s="4">
        <f>AND(Sales[[#This Row],[date]]&lt;=LY_YTDMax,Sales[[#This Row],[date]]&gt;=LY_YTDMin)*Sales[[#This Row],[sales]]</f>
        <v>0</v>
      </c>
      <c r="O6295" s="4">
        <f>AND(Sales[[#This Row],[date]]&gt;=YoY_Min,Sales[[#This Row],[date]]&lt;=TY_YTDMax)*(Sales[[#This Row],[sales]]/Sales[[#This Row],[sqft]])</f>
        <v>0.39664545927379785</v>
      </c>
      <c r="P6295" s="4">
        <f>SUMIF(Sales[RegionStoretype],Sales[[#This Row],[RegionStoretype]],Sales[YoY_SSF])/Sales[[#This Row],[Region_TypeCount]]</f>
        <v>60.052789354368521</v>
      </c>
    </row>
    <row r="6296" spans="1:16" x14ac:dyDescent="0.25">
      <c r="A6296" s="1">
        <v>43175</v>
      </c>
      <c r="B6296">
        <v>28</v>
      </c>
      <c r="C6296">
        <v>16</v>
      </c>
      <c r="D6296">
        <v>269681.35349999997</v>
      </c>
      <c r="E6296">
        <f>INDEX(Stores[region],MATCH(Sales[[#This Row],[store_no]],Stores[store_no],0))</f>
        <v>2</v>
      </c>
      <c r="F6296" t="str">
        <f>INDEX(Stores[storetype],MATCH(Sales[[#This Row],[store_no]],Stores[store_no],0))</f>
        <v>A</v>
      </c>
      <c r="G6296" t="str">
        <f>INDEX(Stores[location_city],MATCH(Sales[[#This Row],[store_no]],Stores[store_no],0))</f>
        <v>Milwaukee</v>
      </c>
      <c r="H6296" t="str">
        <f>INDEX(Stores[location_state],MATCH(Sales[[#This Row],[store_no]],Stores[store_no],0))</f>
        <v>Wisconsin</v>
      </c>
      <c r="I6296">
        <f>INDEX(Stores[sqft],MATCH(Sales[[#This Row],[store_no]],Stores[store_no],0))</f>
        <v>203800</v>
      </c>
      <c r="J6296" s="4" t="str">
        <f>INDEX(Departments[dept_name],MATCH(Sales[[#This Row],[dept_no]],Departments[dept_no],0))</f>
        <v>Outdoors</v>
      </c>
      <c r="K6296" s="4" t="str">
        <f>CONCATENATE(Sales[[#This Row],[region]],Sales[[#This Row],[storetype]])</f>
        <v>2A</v>
      </c>
      <c r="L6296" s="4">
        <f>INDEX(RegionStoreCount[Store Count],MATCH(Sales[[#This Row],[RegionStoretype]],RegionStoreCount[Region/Type],0))</f>
        <v>5</v>
      </c>
      <c r="M6296" s="4">
        <f>AND(Sales[[#This Row],[date]]&lt;=TY_YTDMax,Sales[[#This Row],[date]]&gt;=TY_YTDMin)*Sales[[#This Row],[sales]]</f>
        <v>269681.35349999997</v>
      </c>
      <c r="N6296" s="4">
        <f>AND(Sales[[#This Row],[date]]&lt;=LY_YTDMax,Sales[[#This Row],[date]]&gt;=LY_YTDMin)*Sales[[#This Row],[sales]]</f>
        <v>0</v>
      </c>
      <c r="O6296" s="4">
        <f>AND(Sales[[#This Row],[date]]&gt;=YoY_Min,Sales[[#This Row],[date]]&lt;=TY_YTDMax)*(Sales[[#This Row],[sales]]/Sales[[#This Row],[sqft]])</f>
        <v>1.3232647374877329</v>
      </c>
      <c r="P6296" s="4">
        <f>SUMIF(Sales[RegionStoretype],Sales[[#This Row],[RegionStoretype]],Sales[YoY_SSF])/Sales[[#This Row],[Region_TypeCount]]</f>
        <v>60.052789354368521</v>
      </c>
    </row>
    <row r="6297" spans="1:16" x14ac:dyDescent="0.25">
      <c r="A6297" s="1">
        <v>43175</v>
      </c>
      <c r="B6297">
        <v>29</v>
      </c>
      <c r="C6297">
        <v>3</v>
      </c>
      <c r="D6297">
        <v>126428.94</v>
      </c>
      <c r="E6297">
        <f>INDEX(Stores[region],MATCH(Sales[[#This Row],[store_no]],Stores[store_no],0))</f>
        <v>1</v>
      </c>
      <c r="F6297" t="str">
        <f>INDEX(Stores[storetype],MATCH(Sales[[#This Row],[store_no]],Stores[store_no],0))</f>
        <v>B</v>
      </c>
      <c r="G6297" t="str">
        <f>INDEX(Stores[location_city],MATCH(Sales[[#This Row],[store_no]],Stores[store_no],0))</f>
        <v>Grand Rapids</v>
      </c>
      <c r="H6297" t="str">
        <f>INDEX(Stores[location_state],MATCH(Sales[[#This Row],[store_no]],Stores[store_no],0))</f>
        <v>Michigan</v>
      </c>
      <c r="I6297">
        <f>INDEX(Stores[sqft],MATCH(Sales[[#This Row],[store_no]],Stores[store_no],0))</f>
        <v>148300</v>
      </c>
      <c r="J6297" s="4" t="str">
        <f>INDEX(Departments[dept_name],MATCH(Sales[[#This Row],[dept_no]],Departments[dept_no],0))</f>
        <v>Beauty</v>
      </c>
      <c r="K6297" s="4" t="str">
        <f>CONCATENATE(Sales[[#This Row],[region]],Sales[[#This Row],[storetype]])</f>
        <v>1B</v>
      </c>
      <c r="L6297" s="4">
        <f>INDEX(RegionStoreCount[Store Count],MATCH(Sales[[#This Row],[RegionStoretype]],RegionStoreCount[Region/Type],0))</f>
        <v>5</v>
      </c>
      <c r="M6297" s="4">
        <f>AND(Sales[[#This Row],[date]]&lt;=TY_YTDMax,Sales[[#This Row],[date]]&gt;=TY_YTDMin)*Sales[[#This Row],[sales]]</f>
        <v>126428.94</v>
      </c>
      <c r="N6297" s="4">
        <f>AND(Sales[[#This Row],[date]]&lt;=LY_YTDMax,Sales[[#This Row],[date]]&gt;=LY_YTDMin)*Sales[[#This Row],[sales]]</f>
        <v>0</v>
      </c>
      <c r="O6297" s="4">
        <f>AND(Sales[[#This Row],[date]]&gt;=YoY_Min,Sales[[#This Row],[date]]&lt;=TY_YTDMax)*(Sales[[#This Row],[sales]]/Sales[[#This Row],[sqft]])</f>
        <v>0.85252151045178692</v>
      </c>
      <c r="P6297" s="4">
        <f>SUMIF(Sales[RegionStoretype],Sales[[#This Row],[RegionStoretype]],Sales[YoY_SSF])/Sales[[#This Row],[Region_TypeCount]]</f>
        <v>68.518982968140051</v>
      </c>
    </row>
    <row r="6298" spans="1:16" x14ac:dyDescent="0.25">
      <c r="A6298" s="1">
        <v>43175</v>
      </c>
      <c r="B6298">
        <v>29</v>
      </c>
      <c r="C6298">
        <v>5</v>
      </c>
      <c r="D6298">
        <v>274475.59479999996</v>
      </c>
      <c r="E6298">
        <f>INDEX(Stores[region],MATCH(Sales[[#This Row],[store_no]],Stores[store_no],0))</f>
        <v>1</v>
      </c>
      <c r="F6298" t="str">
        <f>INDEX(Stores[storetype],MATCH(Sales[[#This Row],[store_no]],Stores[store_no],0))</f>
        <v>B</v>
      </c>
      <c r="G6298" t="str">
        <f>INDEX(Stores[location_city],MATCH(Sales[[#This Row],[store_no]],Stores[store_no],0))</f>
        <v>Grand Rapids</v>
      </c>
      <c r="H6298" t="str">
        <f>INDEX(Stores[location_state],MATCH(Sales[[#This Row],[store_no]],Stores[store_no],0))</f>
        <v>Michigan</v>
      </c>
      <c r="I6298">
        <f>INDEX(Stores[sqft],MATCH(Sales[[#This Row],[store_no]],Stores[store_no],0))</f>
        <v>148300</v>
      </c>
      <c r="J6298" s="4" t="str">
        <f>INDEX(Departments[dept_name],MATCH(Sales[[#This Row],[dept_no]],Departments[dept_no],0))</f>
        <v>Clothing</v>
      </c>
      <c r="K6298" s="4" t="str">
        <f>CONCATENATE(Sales[[#This Row],[region]],Sales[[#This Row],[storetype]])</f>
        <v>1B</v>
      </c>
      <c r="L6298" s="4">
        <f>INDEX(RegionStoreCount[Store Count],MATCH(Sales[[#This Row],[RegionStoretype]],RegionStoreCount[Region/Type],0))</f>
        <v>5</v>
      </c>
      <c r="M6298" s="4">
        <f>AND(Sales[[#This Row],[date]]&lt;=TY_YTDMax,Sales[[#This Row],[date]]&gt;=TY_YTDMin)*Sales[[#This Row],[sales]]</f>
        <v>274475.59479999996</v>
      </c>
      <c r="N6298" s="4">
        <f>AND(Sales[[#This Row],[date]]&lt;=LY_YTDMax,Sales[[#This Row],[date]]&gt;=LY_YTDMin)*Sales[[#This Row],[sales]]</f>
        <v>0</v>
      </c>
      <c r="O6298" s="4">
        <f>AND(Sales[[#This Row],[date]]&gt;=YoY_Min,Sales[[#This Row],[date]]&lt;=TY_YTDMax)*(Sales[[#This Row],[sales]]/Sales[[#This Row],[sqft]])</f>
        <v>1.850813181389076</v>
      </c>
      <c r="P6298" s="4">
        <f>SUMIF(Sales[RegionStoretype],Sales[[#This Row],[RegionStoretype]],Sales[YoY_SSF])/Sales[[#This Row],[Region_TypeCount]]</f>
        <v>68.518982968140051</v>
      </c>
    </row>
    <row r="6299" spans="1:16" x14ac:dyDescent="0.25">
      <c r="A6299" s="1">
        <v>43175</v>
      </c>
      <c r="B6299">
        <v>29</v>
      </c>
      <c r="C6299">
        <v>7</v>
      </c>
      <c r="D6299">
        <v>93892.368299999987</v>
      </c>
      <c r="E6299">
        <f>INDEX(Stores[region],MATCH(Sales[[#This Row],[store_no]],Stores[store_no],0))</f>
        <v>1</v>
      </c>
      <c r="F6299" t="str">
        <f>INDEX(Stores[storetype],MATCH(Sales[[#This Row],[store_no]],Stores[store_no],0))</f>
        <v>B</v>
      </c>
      <c r="G6299" t="str">
        <f>INDEX(Stores[location_city],MATCH(Sales[[#This Row],[store_no]],Stores[store_no],0))</f>
        <v>Grand Rapids</v>
      </c>
      <c r="H6299" t="str">
        <f>INDEX(Stores[location_state],MATCH(Sales[[#This Row],[store_no]],Stores[store_no],0))</f>
        <v>Michigan</v>
      </c>
      <c r="I6299">
        <f>INDEX(Stores[sqft],MATCH(Sales[[#This Row],[store_no]],Stores[store_no],0))</f>
        <v>148300</v>
      </c>
      <c r="J6299" s="4" t="str">
        <f>INDEX(Departments[dept_name],MATCH(Sales[[#This Row],[dept_no]],Departments[dept_no],0))</f>
        <v>Electronics</v>
      </c>
      <c r="K6299" s="4" t="str">
        <f>CONCATENATE(Sales[[#This Row],[region]],Sales[[#This Row],[storetype]])</f>
        <v>1B</v>
      </c>
      <c r="L6299" s="4">
        <f>INDEX(RegionStoreCount[Store Count],MATCH(Sales[[#This Row],[RegionStoretype]],RegionStoreCount[Region/Type],0))</f>
        <v>5</v>
      </c>
      <c r="M6299" s="4">
        <f>AND(Sales[[#This Row],[date]]&lt;=TY_YTDMax,Sales[[#This Row],[date]]&gt;=TY_YTDMin)*Sales[[#This Row],[sales]]</f>
        <v>93892.368299999987</v>
      </c>
      <c r="N6299" s="4">
        <f>AND(Sales[[#This Row],[date]]&lt;=LY_YTDMax,Sales[[#This Row],[date]]&gt;=LY_YTDMin)*Sales[[#This Row],[sales]]</f>
        <v>0</v>
      </c>
      <c r="O6299" s="4">
        <f>AND(Sales[[#This Row],[date]]&gt;=YoY_Min,Sales[[#This Row],[date]]&lt;=TY_YTDMax)*(Sales[[#This Row],[sales]]/Sales[[#This Row],[sqft]])</f>
        <v>0.63312453337828722</v>
      </c>
      <c r="P6299" s="4">
        <f>SUMIF(Sales[RegionStoretype],Sales[[#This Row],[RegionStoretype]],Sales[YoY_SSF])/Sales[[#This Row],[Region_TypeCount]]</f>
        <v>68.518982968140051</v>
      </c>
    </row>
    <row r="6300" spans="1:16" x14ac:dyDescent="0.25">
      <c r="A6300" s="1">
        <v>43175</v>
      </c>
      <c r="B6300">
        <v>29</v>
      </c>
      <c r="C6300">
        <v>10</v>
      </c>
      <c r="D6300">
        <v>13164.543300000001</v>
      </c>
      <c r="E6300">
        <f>INDEX(Stores[region],MATCH(Sales[[#This Row],[store_no]],Stores[store_no],0))</f>
        <v>1</v>
      </c>
      <c r="F6300" t="str">
        <f>INDEX(Stores[storetype],MATCH(Sales[[#This Row],[store_no]],Stores[store_no],0))</f>
        <v>B</v>
      </c>
      <c r="G6300" t="str">
        <f>INDEX(Stores[location_city],MATCH(Sales[[#This Row],[store_no]],Stores[store_no],0))</f>
        <v>Grand Rapids</v>
      </c>
      <c r="H6300" t="str">
        <f>INDEX(Stores[location_state],MATCH(Sales[[#This Row],[store_no]],Stores[store_no],0))</f>
        <v>Michigan</v>
      </c>
      <c r="I6300">
        <f>INDEX(Stores[sqft],MATCH(Sales[[#This Row],[store_no]],Stores[store_no],0))</f>
        <v>148300</v>
      </c>
      <c r="J6300" s="4" t="str">
        <f>INDEX(Departments[dept_name],MATCH(Sales[[#This Row],[dept_no]],Departments[dept_no],0))</f>
        <v>Health</v>
      </c>
      <c r="K6300" s="4" t="str">
        <f>CONCATENATE(Sales[[#This Row],[region]],Sales[[#This Row],[storetype]])</f>
        <v>1B</v>
      </c>
      <c r="L6300" s="4">
        <f>INDEX(RegionStoreCount[Store Count],MATCH(Sales[[#This Row],[RegionStoretype]],RegionStoreCount[Region/Type],0))</f>
        <v>5</v>
      </c>
      <c r="M6300" s="4">
        <f>AND(Sales[[#This Row],[date]]&lt;=TY_YTDMax,Sales[[#This Row],[date]]&gt;=TY_YTDMin)*Sales[[#This Row],[sales]]</f>
        <v>13164.543300000001</v>
      </c>
      <c r="N6300" s="4">
        <f>AND(Sales[[#This Row],[date]]&lt;=LY_YTDMax,Sales[[#This Row],[date]]&gt;=LY_YTDMin)*Sales[[#This Row],[sales]]</f>
        <v>0</v>
      </c>
      <c r="O6300" s="4">
        <f>AND(Sales[[#This Row],[date]]&gt;=YoY_Min,Sales[[#This Row],[date]]&lt;=TY_YTDMax)*(Sales[[#This Row],[sales]]/Sales[[#This Row],[sqft]])</f>
        <v>8.8769678354686452E-2</v>
      </c>
      <c r="P6300" s="4">
        <f>SUMIF(Sales[RegionStoretype],Sales[[#This Row],[RegionStoretype]],Sales[YoY_SSF])/Sales[[#This Row],[Region_TypeCount]]</f>
        <v>68.518982968140051</v>
      </c>
    </row>
    <row r="6301" spans="1:16" x14ac:dyDescent="0.25">
      <c r="A6301" s="1">
        <v>43175</v>
      </c>
      <c r="B6301">
        <v>29</v>
      </c>
      <c r="C6301">
        <v>15</v>
      </c>
      <c r="D6301">
        <v>62652.592199999999</v>
      </c>
      <c r="E6301">
        <f>INDEX(Stores[region],MATCH(Sales[[#This Row],[store_no]],Stores[store_no],0))</f>
        <v>1</v>
      </c>
      <c r="F6301" t="str">
        <f>INDEX(Stores[storetype],MATCH(Sales[[#This Row],[store_no]],Stores[store_no],0))</f>
        <v>B</v>
      </c>
      <c r="G6301" t="str">
        <f>INDEX(Stores[location_city],MATCH(Sales[[#This Row],[store_no]],Stores[store_no],0))</f>
        <v>Grand Rapids</v>
      </c>
      <c r="H6301" t="str">
        <f>INDEX(Stores[location_state],MATCH(Sales[[#This Row],[store_no]],Stores[store_no],0))</f>
        <v>Michigan</v>
      </c>
      <c r="I6301">
        <f>INDEX(Stores[sqft],MATCH(Sales[[#This Row],[store_no]],Stores[store_no],0))</f>
        <v>148300</v>
      </c>
      <c r="J6301" s="4" t="str">
        <f>INDEX(Departments[dept_name],MATCH(Sales[[#This Row],[dept_no]],Departments[dept_no],0))</f>
        <v>Music</v>
      </c>
      <c r="K6301" s="4" t="str">
        <f>CONCATENATE(Sales[[#This Row],[region]],Sales[[#This Row],[storetype]])</f>
        <v>1B</v>
      </c>
      <c r="L6301" s="4">
        <f>INDEX(RegionStoreCount[Store Count],MATCH(Sales[[#This Row],[RegionStoretype]],RegionStoreCount[Region/Type],0))</f>
        <v>5</v>
      </c>
      <c r="M6301" s="4">
        <f>AND(Sales[[#This Row],[date]]&lt;=TY_YTDMax,Sales[[#This Row],[date]]&gt;=TY_YTDMin)*Sales[[#This Row],[sales]]</f>
        <v>62652.592199999999</v>
      </c>
      <c r="N6301" s="4">
        <f>AND(Sales[[#This Row],[date]]&lt;=LY_YTDMax,Sales[[#This Row],[date]]&gt;=LY_YTDMin)*Sales[[#This Row],[sales]]</f>
        <v>0</v>
      </c>
      <c r="O6301" s="4">
        <f>AND(Sales[[#This Row],[date]]&gt;=YoY_Min,Sales[[#This Row],[date]]&lt;=TY_YTDMax)*(Sales[[#This Row],[sales]]/Sales[[#This Row],[sqft]])</f>
        <v>0.42247196358732297</v>
      </c>
      <c r="P6301" s="4">
        <f>SUMIF(Sales[RegionStoretype],Sales[[#This Row],[RegionStoretype]],Sales[YoY_SSF])/Sales[[#This Row],[Region_TypeCount]]</f>
        <v>68.518982968140051</v>
      </c>
    </row>
    <row r="6302" spans="1:16" x14ac:dyDescent="0.25">
      <c r="A6302" s="1">
        <v>43175</v>
      </c>
      <c r="B6302">
        <v>30</v>
      </c>
      <c r="C6302">
        <v>1</v>
      </c>
      <c r="D6302">
        <v>22757.148699999998</v>
      </c>
      <c r="E6302">
        <f>INDEX(Stores[region],MATCH(Sales[[#This Row],[store_no]],Stores[store_no],0))</f>
        <v>1</v>
      </c>
      <c r="F6302" t="str">
        <f>INDEX(Stores[storetype],MATCH(Sales[[#This Row],[store_no]],Stores[store_no],0))</f>
        <v>C</v>
      </c>
      <c r="G6302" t="str">
        <f>INDEX(Stores[location_city],MATCH(Sales[[#This Row],[store_no]],Stores[store_no],0))</f>
        <v>Dayton</v>
      </c>
      <c r="H6302" t="str">
        <f>INDEX(Stores[location_state],MATCH(Sales[[#This Row],[store_no]],Stores[store_no],0))</f>
        <v>Ohio</v>
      </c>
      <c r="I6302">
        <f>INDEX(Stores[sqft],MATCH(Sales[[#This Row],[store_no]],Stores[store_no],0))</f>
        <v>90000</v>
      </c>
      <c r="J6302" s="4" t="str">
        <f>INDEX(Departments[dept_name],MATCH(Sales[[#This Row],[dept_no]],Departments[dept_no],0))</f>
        <v>Automotive</v>
      </c>
      <c r="K6302" s="4" t="str">
        <f>CONCATENATE(Sales[[#This Row],[region]],Sales[[#This Row],[storetype]])</f>
        <v>1C</v>
      </c>
      <c r="L6302" s="4">
        <f>INDEX(RegionStoreCount[Store Count],MATCH(Sales[[#This Row],[RegionStoretype]],RegionStoreCount[Region/Type],0))</f>
        <v>1</v>
      </c>
      <c r="M6302" s="4">
        <f>AND(Sales[[#This Row],[date]]&lt;=TY_YTDMax,Sales[[#This Row],[date]]&gt;=TY_YTDMin)*Sales[[#This Row],[sales]]</f>
        <v>22757.148699999998</v>
      </c>
      <c r="N6302" s="4">
        <f>AND(Sales[[#This Row],[date]]&lt;=LY_YTDMax,Sales[[#This Row],[date]]&gt;=LY_YTDMin)*Sales[[#This Row],[sales]]</f>
        <v>0</v>
      </c>
      <c r="O6302" s="4">
        <f>AND(Sales[[#This Row],[date]]&gt;=YoY_Min,Sales[[#This Row],[date]]&lt;=TY_YTDMax)*(Sales[[#This Row],[sales]]/Sales[[#This Row],[sqft]])</f>
        <v>0.25285720777777776</v>
      </c>
      <c r="P6302" s="4">
        <f>SUMIF(Sales[RegionStoretype],Sales[[#This Row],[RegionStoretype]],Sales[YoY_SSF])/Sales[[#This Row],[Region_TypeCount]]</f>
        <v>65.329042605555529</v>
      </c>
    </row>
    <row r="6303" spans="1:16" x14ac:dyDescent="0.25">
      <c r="A6303" s="1">
        <v>43175</v>
      </c>
      <c r="B6303">
        <v>30</v>
      </c>
      <c r="C6303">
        <v>9</v>
      </c>
      <c r="D6303">
        <v>595.67549999999994</v>
      </c>
      <c r="E6303">
        <f>INDEX(Stores[region],MATCH(Sales[[#This Row],[store_no]],Stores[store_no],0))</f>
        <v>1</v>
      </c>
      <c r="F6303" t="str">
        <f>INDEX(Stores[storetype],MATCH(Sales[[#This Row],[store_no]],Stores[store_no],0))</f>
        <v>C</v>
      </c>
      <c r="G6303" t="str">
        <f>INDEX(Stores[location_city],MATCH(Sales[[#This Row],[store_no]],Stores[store_no],0))</f>
        <v>Dayton</v>
      </c>
      <c r="H6303" t="str">
        <f>INDEX(Stores[location_state],MATCH(Sales[[#This Row],[store_no]],Stores[store_no],0))</f>
        <v>Ohio</v>
      </c>
      <c r="I6303">
        <f>INDEX(Stores[sqft],MATCH(Sales[[#This Row],[store_no]],Stores[store_no],0))</f>
        <v>90000</v>
      </c>
      <c r="J6303" s="4" t="str">
        <f>INDEX(Departments[dept_name],MATCH(Sales[[#This Row],[dept_no]],Departments[dept_no],0))</f>
        <v>Garden</v>
      </c>
      <c r="K6303" s="4" t="str">
        <f>CONCATENATE(Sales[[#This Row],[region]],Sales[[#This Row],[storetype]])</f>
        <v>1C</v>
      </c>
      <c r="L6303" s="4">
        <f>INDEX(RegionStoreCount[Store Count],MATCH(Sales[[#This Row],[RegionStoretype]],RegionStoreCount[Region/Type],0))</f>
        <v>1</v>
      </c>
      <c r="M6303" s="4">
        <f>AND(Sales[[#This Row],[date]]&lt;=TY_YTDMax,Sales[[#This Row],[date]]&gt;=TY_YTDMin)*Sales[[#This Row],[sales]]</f>
        <v>595.67549999999994</v>
      </c>
      <c r="N6303" s="4">
        <f>AND(Sales[[#This Row],[date]]&lt;=LY_YTDMax,Sales[[#This Row],[date]]&gt;=LY_YTDMin)*Sales[[#This Row],[sales]]</f>
        <v>0</v>
      </c>
      <c r="O6303" s="4">
        <f>AND(Sales[[#This Row],[date]]&gt;=YoY_Min,Sales[[#This Row],[date]]&lt;=TY_YTDMax)*(Sales[[#This Row],[sales]]/Sales[[#This Row],[sqft]])</f>
        <v>6.6186166666666662E-3</v>
      </c>
      <c r="P6303" s="4">
        <f>SUMIF(Sales[RegionStoretype],Sales[[#This Row],[RegionStoretype]],Sales[YoY_SSF])/Sales[[#This Row],[Region_TypeCount]]</f>
        <v>65.329042605555529</v>
      </c>
    </row>
    <row r="6304" spans="1:16" x14ac:dyDescent="0.25">
      <c r="A6304" s="1">
        <v>43175</v>
      </c>
      <c r="B6304">
        <v>30</v>
      </c>
      <c r="C6304">
        <v>19</v>
      </c>
      <c r="D6304">
        <v>16736.027399999999</v>
      </c>
      <c r="E6304">
        <f>INDEX(Stores[region],MATCH(Sales[[#This Row],[store_no]],Stores[store_no],0))</f>
        <v>1</v>
      </c>
      <c r="F6304" t="str">
        <f>INDEX(Stores[storetype],MATCH(Sales[[#This Row],[store_no]],Stores[store_no],0))</f>
        <v>C</v>
      </c>
      <c r="G6304" t="str">
        <f>INDEX(Stores[location_city],MATCH(Sales[[#This Row],[store_no]],Stores[store_no],0))</f>
        <v>Dayton</v>
      </c>
      <c r="H6304" t="str">
        <f>INDEX(Stores[location_state],MATCH(Sales[[#This Row],[store_no]],Stores[store_no],0))</f>
        <v>Ohio</v>
      </c>
      <c r="I6304">
        <f>INDEX(Stores[sqft],MATCH(Sales[[#This Row],[store_no]],Stores[store_no],0))</f>
        <v>90000</v>
      </c>
      <c r="J6304" s="4" t="str">
        <f>INDEX(Departments[dept_name],MATCH(Sales[[#This Row],[dept_no]],Departments[dept_no],0))</f>
        <v>Tools</v>
      </c>
      <c r="K6304" s="4" t="str">
        <f>CONCATENATE(Sales[[#This Row],[region]],Sales[[#This Row],[storetype]])</f>
        <v>1C</v>
      </c>
      <c r="L6304" s="4">
        <f>INDEX(RegionStoreCount[Store Count],MATCH(Sales[[#This Row],[RegionStoretype]],RegionStoreCount[Region/Type],0))</f>
        <v>1</v>
      </c>
      <c r="M6304" s="4">
        <f>AND(Sales[[#This Row],[date]]&lt;=TY_YTDMax,Sales[[#This Row],[date]]&gt;=TY_YTDMin)*Sales[[#This Row],[sales]]</f>
        <v>16736.027399999999</v>
      </c>
      <c r="N6304" s="4">
        <f>AND(Sales[[#This Row],[date]]&lt;=LY_YTDMax,Sales[[#This Row],[date]]&gt;=LY_YTDMin)*Sales[[#This Row],[sales]]</f>
        <v>0</v>
      </c>
      <c r="O6304" s="4">
        <f>AND(Sales[[#This Row],[date]]&gt;=YoY_Min,Sales[[#This Row],[date]]&lt;=TY_YTDMax)*(Sales[[#This Row],[sales]]/Sales[[#This Row],[sqft]])</f>
        <v>0.18595586</v>
      </c>
      <c r="P6304" s="4">
        <f>SUMIF(Sales[RegionStoretype],Sales[[#This Row],[RegionStoretype]],Sales[YoY_SSF])/Sales[[#This Row],[Region_TypeCount]]</f>
        <v>65.329042605555529</v>
      </c>
    </row>
    <row r="6305" spans="1:16" x14ac:dyDescent="0.25">
      <c r="A6305" s="1">
        <v>43175</v>
      </c>
      <c r="B6305">
        <v>31</v>
      </c>
      <c r="C6305">
        <v>16</v>
      </c>
      <c r="D6305">
        <v>79973.701300000001</v>
      </c>
      <c r="E6305">
        <f>INDEX(Stores[region],MATCH(Sales[[#This Row],[store_no]],Stores[store_no],0))</f>
        <v>3</v>
      </c>
      <c r="F6305" t="str">
        <f>INDEX(Stores[storetype],MATCH(Sales[[#This Row],[store_no]],Stores[store_no],0))</f>
        <v>A</v>
      </c>
      <c r="G6305" t="str">
        <f>INDEX(Stores[location_city],MATCH(Sales[[#This Row],[store_no]],Stores[store_no],0))</f>
        <v>Rapid City</v>
      </c>
      <c r="H6305" t="str">
        <f>INDEX(Stores[location_state],MATCH(Sales[[#This Row],[store_no]],Stores[store_no],0))</f>
        <v>South Dakota</v>
      </c>
      <c r="I6305">
        <f>INDEX(Stores[sqft],MATCH(Sales[[#This Row],[store_no]],Stores[store_no],0))</f>
        <v>200100</v>
      </c>
      <c r="J6305" s="4" t="str">
        <f>INDEX(Departments[dept_name],MATCH(Sales[[#This Row],[dept_no]],Departments[dept_no],0))</f>
        <v>Outdoors</v>
      </c>
      <c r="K6305" s="4" t="str">
        <f>CONCATENATE(Sales[[#This Row],[region]],Sales[[#This Row],[storetype]])</f>
        <v>3A</v>
      </c>
      <c r="L6305" s="4">
        <f>INDEX(RegionStoreCount[Store Count],MATCH(Sales[[#This Row],[RegionStoretype]],RegionStoreCount[Region/Type],0))</f>
        <v>9</v>
      </c>
      <c r="M6305" s="4">
        <f>AND(Sales[[#This Row],[date]]&lt;=TY_YTDMax,Sales[[#This Row],[date]]&gt;=TY_YTDMin)*Sales[[#This Row],[sales]]</f>
        <v>79973.701300000001</v>
      </c>
      <c r="N6305" s="4">
        <f>AND(Sales[[#This Row],[date]]&lt;=LY_YTDMax,Sales[[#This Row],[date]]&gt;=LY_YTDMin)*Sales[[#This Row],[sales]]</f>
        <v>0</v>
      </c>
      <c r="O6305" s="4">
        <f>AND(Sales[[#This Row],[date]]&gt;=YoY_Min,Sales[[#This Row],[date]]&lt;=TY_YTDMax)*(Sales[[#This Row],[sales]]/Sales[[#This Row],[sqft]])</f>
        <v>0.39966867216391805</v>
      </c>
      <c r="P6305" s="4">
        <f>SUMIF(Sales[RegionStoretype],Sales[[#This Row],[RegionStoretype]],Sales[YoY_SSF])/Sales[[#This Row],[Region_TypeCount]]</f>
        <v>53.603836561720975</v>
      </c>
    </row>
    <row r="6306" spans="1:16" x14ac:dyDescent="0.25">
      <c r="A6306" s="1">
        <v>43175</v>
      </c>
      <c r="B6306">
        <v>32</v>
      </c>
      <c r="C6306">
        <v>6</v>
      </c>
      <c r="D6306">
        <v>18936.5936</v>
      </c>
      <c r="E6306">
        <f>INDEX(Stores[region],MATCH(Sales[[#This Row],[store_no]],Stores[store_no],0))</f>
        <v>2</v>
      </c>
      <c r="F6306" t="str">
        <f>INDEX(Stores[storetype],MATCH(Sales[[#This Row],[store_no]],Stores[store_no],0))</f>
        <v>A</v>
      </c>
      <c r="G6306" t="str">
        <f>INDEX(Stores[location_city],MATCH(Sales[[#This Row],[store_no]],Stores[store_no],0))</f>
        <v>Western Springs</v>
      </c>
      <c r="H6306" t="str">
        <f>INDEX(Stores[location_state],MATCH(Sales[[#This Row],[store_no]],Stores[store_no],0))</f>
        <v>Illinois</v>
      </c>
      <c r="I6306">
        <f>INDEX(Stores[sqft],MATCH(Sales[[#This Row],[store_no]],Stores[store_no],0))</f>
        <v>118200</v>
      </c>
      <c r="J6306" s="4" t="str">
        <f>INDEX(Departments[dept_name],MATCH(Sales[[#This Row],[dept_no]],Departments[dept_no],0))</f>
        <v>Computers</v>
      </c>
      <c r="K6306" s="4" t="str">
        <f>CONCATENATE(Sales[[#This Row],[region]],Sales[[#This Row],[storetype]])</f>
        <v>2A</v>
      </c>
      <c r="L6306" s="4">
        <f>INDEX(RegionStoreCount[Store Count],MATCH(Sales[[#This Row],[RegionStoretype]],RegionStoreCount[Region/Type],0))</f>
        <v>5</v>
      </c>
      <c r="M6306" s="4">
        <f>AND(Sales[[#This Row],[date]]&lt;=TY_YTDMax,Sales[[#This Row],[date]]&gt;=TY_YTDMin)*Sales[[#This Row],[sales]]</f>
        <v>18936.5936</v>
      </c>
      <c r="N6306" s="4">
        <f>AND(Sales[[#This Row],[date]]&lt;=LY_YTDMax,Sales[[#This Row],[date]]&gt;=LY_YTDMin)*Sales[[#This Row],[sales]]</f>
        <v>0</v>
      </c>
      <c r="O6306" s="4">
        <f>AND(Sales[[#This Row],[date]]&gt;=YoY_Min,Sales[[#This Row],[date]]&lt;=TY_YTDMax)*(Sales[[#This Row],[sales]]/Sales[[#This Row],[sqft]])</f>
        <v>0.16020806768189511</v>
      </c>
      <c r="P6306" s="4">
        <f>SUMIF(Sales[RegionStoretype],Sales[[#This Row],[RegionStoretype]],Sales[YoY_SSF])/Sales[[#This Row],[Region_TypeCount]]</f>
        <v>60.052789354368521</v>
      </c>
    </row>
    <row r="6307" spans="1:16" x14ac:dyDescent="0.25">
      <c r="A6307" s="1">
        <v>43175</v>
      </c>
      <c r="B6307">
        <v>32</v>
      </c>
      <c r="C6307">
        <v>7</v>
      </c>
      <c r="D6307">
        <v>44221.382599999997</v>
      </c>
      <c r="E6307">
        <f>INDEX(Stores[region],MATCH(Sales[[#This Row],[store_no]],Stores[store_no],0))</f>
        <v>2</v>
      </c>
      <c r="F6307" t="str">
        <f>INDEX(Stores[storetype],MATCH(Sales[[#This Row],[store_no]],Stores[store_no],0))</f>
        <v>A</v>
      </c>
      <c r="G6307" t="str">
        <f>INDEX(Stores[location_city],MATCH(Sales[[#This Row],[store_no]],Stores[store_no],0))</f>
        <v>Western Springs</v>
      </c>
      <c r="H6307" t="str">
        <f>INDEX(Stores[location_state],MATCH(Sales[[#This Row],[store_no]],Stores[store_no],0))</f>
        <v>Illinois</v>
      </c>
      <c r="I6307">
        <f>INDEX(Stores[sqft],MATCH(Sales[[#This Row],[store_no]],Stores[store_no],0))</f>
        <v>118200</v>
      </c>
      <c r="J6307" s="4" t="str">
        <f>INDEX(Departments[dept_name],MATCH(Sales[[#This Row],[dept_no]],Departments[dept_no],0))</f>
        <v>Electronics</v>
      </c>
      <c r="K6307" s="4" t="str">
        <f>CONCATENATE(Sales[[#This Row],[region]],Sales[[#This Row],[storetype]])</f>
        <v>2A</v>
      </c>
      <c r="L6307" s="4">
        <f>INDEX(RegionStoreCount[Store Count],MATCH(Sales[[#This Row],[RegionStoretype]],RegionStoreCount[Region/Type],0))</f>
        <v>5</v>
      </c>
      <c r="M6307" s="4">
        <f>AND(Sales[[#This Row],[date]]&lt;=TY_YTDMax,Sales[[#This Row],[date]]&gt;=TY_YTDMin)*Sales[[#This Row],[sales]]</f>
        <v>44221.382599999997</v>
      </c>
      <c r="N6307" s="4">
        <f>AND(Sales[[#This Row],[date]]&lt;=LY_YTDMax,Sales[[#This Row],[date]]&gt;=LY_YTDMin)*Sales[[#This Row],[sales]]</f>
        <v>0</v>
      </c>
      <c r="O6307" s="4">
        <f>AND(Sales[[#This Row],[date]]&gt;=YoY_Min,Sales[[#This Row],[date]]&lt;=TY_YTDMax)*(Sales[[#This Row],[sales]]/Sales[[#This Row],[sqft]])</f>
        <v>0.37412337225042297</v>
      </c>
      <c r="P6307" s="4">
        <f>SUMIF(Sales[RegionStoretype],Sales[[#This Row],[RegionStoretype]],Sales[YoY_SSF])/Sales[[#This Row],[Region_TypeCount]]</f>
        <v>60.052789354368521</v>
      </c>
    </row>
    <row r="6308" spans="1:16" x14ac:dyDescent="0.25">
      <c r="A6308" s="1">
        <v>43175</v>
      </c>
      <c r="B6308">
        <v>32</v>
      </c>
      <c r="C6308">
        <v>12</v>
      </c>
      <c r="D6308">
        <v>86535.521000000008</v>
      </c>
      <c r="E6308">
        <f>INDEX(Stores[region],MATCH(Sales[[#This Row],[store_no]],Stores[store_no],0))</f>
        <v>2</v>
      </c>
      <c r="F6308" t="str">
        <f>INDEX(Stores[storetype],MATCH(Sales[[#This Row],[store_no]],Stores[store_no],0))</f>
        <v>A</v>
      </c>
      <c r="G6308" t="str">
        <f>INDEX(Stores[location_city],MATCH(Sales[[#This Row],[store_no]],Stores[store_no],0))</f>
        <v>Western Springs</v>
      </c>
      <c r="H6308" t="str">
        <f>INDEX(Stores[location_state],MATCH(Sales[[#This Row],[store_no]],Stores[store_no],0))</f>
        <v>Illinois</v>
      </c>
      <c r="I6308">
        <f>INDEX(Stores[sqft],MATCH(Sales[[#This Row],[store_no]],Stores[store_no],0))</f>
        <v>118200</v>
      </c>
      <c r="J6308" s="4" t="str">
        <f>INDEX(Departments[dept_name],MATCH(Sales[[#This Row],[dept_no]],Departments[dept_no],0))</f>
        <v>Jewelery</v>
      </c>
      <c r="K6308" s="4" t="str">
        <f>CONCATENATE(Sales[[#This Row],[region]],Sales[[#This Row],[storetype]])</f>
        <v>2A</v>
      </c>
      <c r="L6308" s="4">
        <f>INDEX(RegionStoreCount[Store Count],MATCH(Sales[[#This Row],[RegionStoretype]],RegionStoreCount[Region/Type],0))</f>
        <v>5</v>
      </c>
      <c r="M6308" s="4">
        <f>AND(Sales[[#This Row],[date]]&lt;=TY_YTDMax,Sales[[#This Row],[date]]&gt;=TY_YTDMin)*Sales[[#This Row],[sales]]</f>
        <v>86535.521000000008</v>
      </c>
      <c r="N6308" s="4">
        <f>AND(Sales[[#This Row],[date]]&lt;=LY_YTDMax,Sales[[#This Row],[date]]&gt;=LY_YTDMin)*Sales[[#This Row],[sales]]</f>
        <v>0</v>
      </c>
      <c r="O6308" s="4">
        <f>AND(Sales[[#This Row],[date]]&gt;=YoY_Min,Sales[[#This Row],[date]]&lt;=TY_YTDMax)*(Sales[[#This Row],[sales]]/Sales[[#This Row],[sqft]])</f>
        <v>0.73211100676818963</v>
      </c>
      <c r="P6308" s="4">
        <f>SUMIF(Sales[RegionStoretype],Sales[[#This Row],[RegionStoretype]],Sales[YoY_SSF])/Sales[[#This Row],[Region_TypeCount]]</f>
        <v>60.052789354368521</v>
      </c>
    </row>
    <row r="6309" spans="1:16" x14ac:dyDescent="0.25">
      <c r="A6309" s="1">
        <v>43175</v>
      </c>
      <c r="B6309">
        <v>32</v>
      </c>
      <c r="C6309">
        <v>13</v>
      </c>
      <c r="D6309">
        <v>64133.002700000005</v>
      </c>
      <c r="E6309">
        <f>INDEX(Stores[region],MATCH(Sales[[#This Row],[store_no]],Stores[store_no],0))</f>
        <v>2</v>
      </c>
      <c r="F6309" t="str">
        <f>INDEX(Stores[storetype],MATCH(Sales[[#This Row],[store_no]],Stores[store_no],0))</f>
        <v>A</v>
      </c>
      <c r="G6309" t="str">
        <f>INDEX(Stores[location_city],MATCH(Sales[[#This Row],[store_no]],Stores[store_no],0))</f>
        <v>Western Springs</v>
      </c>
      <c r="H6309" t="str">
        <f>INDEX(Stores[location_state],MATCH(Sales[[#This Row],[store_no]],Stores[store_no],0))</f>
        <v>Illinois</v>
      </c>
      <c r="I6309">
        <f>INDEX(Stores[sqft],MATCH(Sales[[#This Row],[store_no]],Stores[store_no],0))</f>
        <v>118200</v>
      </c>
      <c r="J6309" s="4" t="str">
        <f>INDEX(Departments[dept_name],MATCH(Sales[[#This Row],[dept_no]],Departments[dept_no],0))</f>
        <v>Kids</v>
      </c>
      <c r="K6309" s="4" t="str">
        <f>CONCATENATE(Sales[[#This Row],[region]],Sales[[#This Row],[storetype]])</f>
        <v>2A</v>
      </c>
      <c r="L6309" s="4">
        <f>INDEX(RegionStoreCount[Store Count],MATCH(Sales[[#This Row],[RegionStoretype]],RegionStoreCount[Region/Type],0))</f>
        <v>5</v>
      </c>
      <c r="M6309" s="4">
        <f>AND(Sales[[#This Row],[date]]&lt;=TY_YTDMax,Sales[[#This Row],[date]]&gt;=TY_YTDMin)*Sales[[#This Row],[sales]]</f>
        <v>64133.002700000005</v>
      </c>
      <c r="N6309" s="4">
        <f>AND(Sales[[#This Row],[date]]&lt;=LY_YTDMax,Sales[[#This Row],[date]]&gt;=LY_YTDMin)*Sales[[#This Row],[sales]]</f>
        <v>0</v>
      </c>
      <c r="O6309" s="4">
        <f>AND(Sales[[#This Row],[date]]&gt;=YoY_Min,Sales[[#This Row],[date]]&lt;=TY_YTDMax)*(Sales[[#This Row],[sales]]/Sales[[#This Row],[sqft]])</f>
        <v>0.54258039509306266</v>
      </c>
      <c r="P6309" s="4">
        <f>SUMIF(Sales[RegionStoretype],Sales[[#This Row],[RegionStoretype]],Sales[YoY_SSF])/Sales[[#This Row],[Region_TypeCount]]</f>
        <v>60.052789354368521</v>
      </c>
    </row>
    <row r="6310" spans="1:16" x14ac:dyDescent="0.25">
      <c r="A6310" s="1">
        <v>43175</v>
      </c>
      <c r="B6310">
        <v>32</v>
      </c>
      <c r="C6310">
        <v>20</v>
      </c>
      <c r="D6310">
        <v>88572.065600000002</v>
      </c>
      <c r="E6310">
        <f>INDEX(Stores[region],MATCH(Sales[[#This Row],[store_no]],Stores[store_no],0))</f>
        <v>2</v>
      </c>
      <c r="F6310" t="str">
        <f>INDEX(Stores[storetype],MATCH(Sales[[#This Row],[store_no]],Stores[store_no],0))</f>
        <v>A</v>
      </c>
      <c r="G6310" t="str">
        <f>INDEX(Stores[location_city],MATCH(Sales[[#This Row],[store_no]],Stores[store_no],0))</f>
        <v>Western Springs</v>
      </c>
      <c r="H6310" t="str">
        <f>INDEX(Stores[location_state],MATCH(Sales[[#This Row],[store_no]],Stores[store_no],0))</f>
        <v>Illinois</v>
      </c>
      <c r="I6310">
        <f>INDEX(Stores[sqft],MATCH(Sales[[#This Row],[store_no]],Stores[store_no],0))</f>
        <v>118200</v>
      </c>
      <c r="J6310" s="4" t="str">
        <f>INDEX(Departments[dept_name],MATCH(Sales[[#This Row],[dept_no]],Departments[dept_no],0))</f>
        <v>Toys</v>
      </c>
      <c r="K6310" s="4" t="str">
        <f>CONCATENATE(Sales[[#This Row],[region]],Sales[[#This Row],[storetype]])</f>
        <v>2A</v>
      </c>
      <c r="L6310" s="4">
        <f>INDEX(RegionStoreCount[Store Count],MATCH(Sales[[#This Row],[RegionStoretype]],RegionStoreCount[Region/Type],0))</f>
        <v>5</v>
      </c>
      <c r="M6310" s="4">
        <f>AND(Sales[[#This Row],[date]]&lt;=TY_YTDMax,Sales[[#This Row],[date]]&gt;=TY_YTDMin)*Sales[[#This Row],[sales]]</f>
        <v>88572.065600000002</v>
      </c>
      <c r="N6310" s="4">
        <f>AND(Sales[[#This Row],[date]]&lt;=LY_YTDMax,Sales[[#This Row],[date]]&gt;=LY_YTDMin)*Sales[[#This Row],[sales]]</f>
        <v>0</v>
      </c>
      <c r="O6310" s="4">
        <f>AND(Sales[[#This Row],[date]]&gt;=YoY_Min,Sales[[#This Row],[date]]&lt;=TY_YTDMax)*(Sales[[#This Row],[sales]]/Sales[[#This Row],[sqft]])</f>
        <v>0.74934065651438242</v>
      </c>
      <c r="P6310" s="4">
        <f>SUMIF(Sales[RegionStoretype],Sales[[#This Row],[RegionStoretype]],Sales[YoY_SSF])/Sales[[#This Row],[Region_TypeCount]]</f>
        <v>60.052789354368521</v>
      </c>
    </row>
    <row r="6311" spans="1:16" x14ac:dyDescent="0.25">
      <c r="A6311" s="1">
        <v>43175</v>
      </c>
      <c r="B6311">
        <v>33</v>
      </c>
      <c r="C6311">
        <v>4</v>
      </c>
      <c r="D6311">
        <v>21389.634899999997</v>
      </c>
      <c r="E6311">
        <f>INDEX(Stores[region],MATCH(Sales[[#This Row],[store_no]],Stores[store_no],0))</f>
        <v>3</v>
      </c>
      <c r="F6311" t="str">
        <f>INDEX(Stores[storetype],MATCH(Sales[[#This Row],[store_no]],Stores[store_no],0))</f>
        <v>A</v>
      </c>
      <c r="G6311" t="str">
        <f>INDEX(Stores[location_city],MATCH(Sales[[#This Row],[store_no]],Stores[store_no],0))</f>
        <v>Omaha</v>
      </c>
      <c r="H6311" t="str">
        <f>INDEX(Stores[location_state],MATCH(Sales[[#This Row],[store_no]],Stores[store_no],0))</f>
        <v>Nebraska</v>
      </c>
      <c r="I6311">
        <f>INDEX(Stores[sqft],MATCH(Sales[[#This Row],[store_no]],Stores[store_no],0))</f>
        <v>40700</v>
      </c>
      <c r="J6311" s="4" t="str">
        <f>INDEX(Departments[dept_name],MATCH(Sales[[#This Row],[dept_no]],Departments[dept_no],0))</f>
        <v>Books</v>
      </c>
      <c r="K6311" s="4" t="str">
        <f>CONCATENATE(Sales[[#This Row],[region]],Sales[[#This Row],[storetype]])</f>
        <v>3A</v>
      </c>
      <c r="L6311" s="4">
        <f>INDEX(RegionStoreCount[Store Count],MATCH(Sales[[#This Row],[RegionStoretype]],RegionStoreCount[Region/Type],0))</f>
        <v>9</v>
      </c>
      <c r="M6311" s="4">
        <f>AND(Sales[[#This Row],[date]]&lt;=TY_YTDMax,Sales[[#This Row],[date]]&gt;=TY_YTDMin)*Sales[[#This Row],[sales]]</f>
        <v>21389.634899999997</v>
      </c>
      <c r="N6311" s="4">
        <f>AND(Sales[[#This Row],[date]]&lt;=LY_YTDMax,Sales[[#This Row],[date]]&gt;=LY_YTDMin)*Sales[[#This Row],[sales]]</f>
        <v>0</v>
      </c>
      <c r="O6311" s="4">
        <f>AND(Sales[[#This Row],[date]]&gt;=YoY_Min,Sales[[#This Row],[date]]&lt;=TY_YTDMax)*(Sales[[#This Row],[sales]]/Sales[[#This Row],[sqft]])</f>
        <v>0.52554385503685497</v>
      </c>
      <c r="P6311" s="4">
        <f>SUMIF(Sales[RegionStoretype],Sales[[#This Row],[RegionStoretype]],Sales[YoY_SSF])/Sales[[#This Row],[Region_TypeCount]]</f>
        <v>53.603836561720975</v>
      </c>
    </row>
    <row r="6312" spans="1:16" x14ac:dyDescent="0.25">
      <c r="A6312" s="1">
        <v>43175</v>
      </c>
      <c r="B6312">
        <v>33</v>
      </c>
      <c r="C6312">
        <v>19</v>
      </c>
      <c r="D6312">
        <v>34968.068299999992</v>
      </c>
      <c r="E6312">
        <f>INDEX(Stores[region],MATCH(Sales[[#This Row],[store_no]],Stores[store_no],0))</f>
        <v>3</v>
      </c>
      <c r="F6312" t="str">
        <f>INDEX(Stores[storetype],MATCH(Sales[[#This Row],[store_no]],Stores[store_no],0))</f>
        <v>A</v>
      </c>
      <c r="G6312" t="str">
        <f>INDEX(Stores[location_city],MATCH(Sales[[#This Row],[store_no]],Stores[store_no],0))</f>
        <v>Omaha</v>
      </c>
      <c r="H6312" t="str">
        <f>INDEX(Stores[location_state],MATCH(Sales[[#This Row],[store_no]],Stores[store_no],0))</f>
        <v>Nebraska</v>
      </c>
      <c r="I6312">
        <f>INDEX(Stores[sqft],MATCH(Sales[[#This Row],[store_no]],Stores[store_no],0))</f>
        <v>40700</v>
      </c>
      <c r="J6312" s="4" t="str">
        <f>INDEX(Departments[dept_name],MATCH(Sales[[#This Row],[dept_no]],Departments[dept_no],0))</f>
        <v>Tools</v>
      </c>
      <c r="K6312" s="4" t="str">
        <f>CONCATENATE(Sales[[#This Row],[region]],Sales[[#This Row],[storetype]])</f>
        <v>3A</v>
      </c>
      <c r="L6312" s="4">
        <f>INDEX(RegionStoreCount[Store Count],MATCH(Sales[[#This Row],[RegionStoretype]],RegionStoreCount[Region/Type],0))</f>
        <v>9</v>
      </c>
      <c r="M6312" s="4">
        <f>AND(Sales[[#This Row],[date]]&lt;=TY_YTDMax,Sales[[#This Row],[date]]&gt;=TY_YTDMin)*Sales[[#This Row],[sales]]</f>
        <v>34968.068299999992</v>
      </c>
      <c r="N6312" s="4">
        <f>AND(Sales[[#This Row],[date]]&lt;=LY_YTDMax,Sales[[#This Row],[date]]&gt;=LY_YTDMin)*Sales[[#This Row],[sales]]</f>
        <v>0</v>
      </c>
      <c r="O6312" s="4">
        <f>AND(Sales[[#This Row],[date]]&gt;=YoY_Min,Sales[[#This Row],[date]]&lt;=TY_YTDMax)*(Sales[[#This Row],[sales]]/Sales[[#This Row],[sqft]])</f>
        <v>0.8591662972972971</v>
      </c>
      <c r="P6312" s="4">
        <f>SUMIF(Sales[RegionStoretype],Sales[[#This Row],[RegionStoretype]],Sales[YoY_SSF])/Sales[[#This Row],[Region_TypeCount]]</f>
        <v>53.603836561720975</v>
      </c>
    </row>
    <row r="6313" spans="1:16" x14ac:dyDescent="0.25">
      <c r="A6313" s="1">
        <v>43175</v>
      </c>
      <c r="B6313">
        <v>34</v>
      </c>
      <c r="C6313">
        <v>4</v>
      </c>
      <c r="D6313">
        <v>64134.236600000004</v>
      </c>
      <c r="E6313">
        <f>INDEX(Stores[region],MATCH(Sales[[#This Row],[store_no]],Stores[store_no],0))</f>
        <v>1</v>
      </c>
      <c r="F6313" t="str">
        <f>INDEX(Stores[storetype],MATCH(Sales[[#This Row],[store_no]],Stores[store_no],0))</f>
        <v>A</v>
      </c>
      <c r="G6313" t="str">
        <f>INDEX(Stores[location_city],MATCH(Sales[[#This Row],[store_no]],Stores[store_no],0))</f>
        <v>Toledo</v>
      </c>
      <c r="H6313" t="str">
        <f>INDEX(Stores[location_state],MATCH(Sales[[#This Row],[store_no]],Stores[store_no],0))</f>
        <v>Ohio</v>
      </c>
      <c r="I6313">
        <f>INDEX(Stores[sqft],MATCH(Sales[[#This Row],[store_no]],Stores[store_no],0))</f>
        <v>207900</v>
      </c>
      <c r="J6313" s="4" t="str">
        <f>INDEX(Departments[dept_name],MATCH(Sales[[#This Row],[dept_no]],Departments[dept_no],0))</f>
        <v>Books</v>
      </c>
      <c r="K6313" s="4" t="str">
        <f>CONCATENATE(Sales[[#This Row],[region]],Sales[[#This Row],[storetype]])</f>
        <v>1A</v>
      </c>
      <c r="L6313" s="4">
        <f>INDEX(RegionStoreCount[Store Count],MATCH(Sales[[#This Row],[RegionStoretype]],RegionStoreCount[Region/Type],0))</f>
        <v>5</v>
      </c>
      <c r="M6313" s="4">
        <f>AND(Sales[[#This Row],[date]]&lt;=TY_YTDMax,Sales[[#This Row],[date]]&gt;=TY_YTDMin)*Sales[[#This Row],[sales]]</f>
        <v>64134.236600000004</v>
      </c>
      <c r="N6313" s="4">
        <f>AND(Sales[[#This Row],[date]]&lt;=LY_YTDMax,Sales[[#This Row],[date]]&gt;=LY_YTDMin)*Sales[[#This Row],[sales]]</f>
        <v>0</v>
      </c>
      <c r="O6313" s="4">
        <f>AND(Sales[[#This Row],[date]]&gt;=YoY_Min,Sales[[#This Row],[date]]&lt;=TY_YTDMax)*(Sales[[#This Row],[sales]]/Sales[[#This Row],[sqft]])</f>
        <v>0.30848598653198656</v>
      </c>
      <c r="P6313" s="4">
        <f>SUMIF(Sales[RegionStoretype],Sales[[#This Row],[RegionStoretype]],Sales[YoY_SSF])/Sales[[#This Row],[Region_TypeCount]]</f>
        <v>59.469551530910678</v>
      </c>
    </row>
    <row r="6314" spans="1:16" x14ac:dyDescent="0.25">
      <c r="A6314" s="1">
        <v>43175</v>
      </c>
      <c r="B6314">
        <v>34</v>
      </c>
      <c r="C6314">
        <v>7</v>
      </c>
      <c r="D6314">
        <v>40107.730900000002</v>
      </c>
      <c r="E6314">
        <f>INDEX(Stores[region],MATCH(Sales[[#This Row],[store_no]],Stores[store_no],0))</f>
        <v>1</v>
      </c>
      <c r="F6314" t="str">
        <f>INDEX(Stores[storetype],MATCH(Sales[[#This Row],[store_no]],Stores[store_no],0))</f>
        <v>A</v>
      </c>
      <c r="G6314" t="str">
        <f>INDEX(Stores[location_city],MATCH(Sales[[#This Row],[store_no]],Stores[store_no],0))</f>
        <v>Toledo</v>
      </c>
      <c r="H6314" t="str">
        <f>INDEX(Stores[location_state],MATCH(Sales[[#This Row],[store_no]],Stores[store_no],0))</f>
        <v>Ohio</v>
      </c>
      <c r="I6314">
        <f>INDEX(Stores[sqft],MATCH(Sales[[#This Row],[store_no]],Stores[store_no],0))</f>
        <v>207900</v>
      </c>
      <c r="J6314" s="4" t="str">
        <f>INDEX(Departments[dept_name],MATCH(Sales[[#This Row],[dept_no]],Departments[dept_no],0))</f>
        <v>Electronics</v>
      </c>
      <c r="K6314" s="4" t="str">
        <f>CONCATENATE(Sales[[#This Row],[region]],Sales[[#This Row],[storetype]])</f>
        <v>1A</v>
      </c>
      <c r="L6314" s="4">
        <f>INDEX(RegionStoreCount[Store Count],MATCH(Sales[[#This Row],[RegionStoretype]],RegionStoreCount[Region/Type],0))</f>
        <v>5</v>
      </c>
      <c r="M6314" s="4">
        <f>AND(Sales[[#This Row],[date]]&lt;=TY_YTDMax,Sales[[#This Row],[date]]&gt;=TY_YTDMin)*Sales[[#This Row],[sales]]</f>
        <v>40107.730900000002</v>
      </c>
      <c r="N6314" s="4">
        <f>AND(Sales[[#This Row],[date]]&lt;=LY_YTDMax,Sales[[#This Row],[date]]&gt;=LY_YTDMin)*Sales[[#This Row],[sales]]</f>
        <v>0</v>
      </c>
      <c r="O6314" s="4">
        <f>AND(Sales[[#This Row],[date]]&gt;=YoY_Min,Sales[[#This Row],[date]]&lt;=TY_YTDMax)*(Sales[[#This Row],[sales]]/Sales[[#This Row],[sqft]])</f>
        <v>0.19291837854737856</v>
      </c>
      <c r="P6314" s="4">
        <f>SUMIF(Sales[RegionStoretype],Sales[[#This Row],[RegionStoretype]],Sales[YoY_SSF])/Sales[[#This Row],[Region_TypeCount]]</f>
        <v>59.469551530910678</v>
      </c>
    </row>
    <row r="6315" spans="1:16" x14ac:dyDescent="0.25">
      <c r="A6315" s="1">
        <v>43175</v>
      </c>
      <c r="B6315">
        <v>34</v>
      </c>
      <c r="C6315">
        <v>9</v>
      </c>
      <c r="D6315">
        <v>4071.9</v>
      </c>
      <c r="E6315">
        <f>INDEX(Stores[region],MATCH(Sales[[#This Row],[store_no]],Stores[store_no],0))</f>
        <v>1</v>
      </c>
      <c r="F6315" t="str">
        <f>INDEX(Stores[storetype],MATCH(Sales[[#This Row],[store_no]],Stores[store_no],0))</f>
        <v>A</v>
      </c>
      <c r="G6315" t="str">
        <f>INDEX(Stores[location_city],MATCH(Sales[[#This Row],[store_no]],Stores[store_no],0))</f>
        <v>Toledo</v>
      </c>
      <c r="H6315" t="str">
        <f>INDEX(Stores[location_state],MATCH(Sales[[#This Row],[store_no]],Stores[store_no],0))</f>
        <v>Ohio</v>
      </c>
      <c r="I6315">
        <f>INDEX(Stores[sqft],MATCH(Sales[[#This Row],[store_no]],Stores[store_no],0))</f>
        <v>207900</v>
      </c>
      <c r="J6315" s="4" t="str">
        <f>INDEX(Departments[dept_name],MATCH(Sales[[#This Row],[dept_no]],Departments[dept_no],0))</f>
        <v>Garden</v>
      </c>
      <c r="K6315" s="4" t="str">
        <f>CONCATENATE(Sales[[#This Row],[region]],Sales[[#This Row],[storetype]])</f>
        <v>1A</v>
      </c>
      <c r="L6315" s="4">
        <f>INDEX(RegionStoreCount[Store Count],MATCH(Sales[[#This Row],[RegionStoretype]],RegionStoreCount[Region/Type],0))</f>
        <v>5</v>
      </c>
      <c r="M6315" s="4">
        <f>AND(Sales[[#This Row],[date]]&lt;=TY_YTDMax,Sales[[#This Row],[date]]&gt;=TY_YTDMin)*Sales[[#This Row],[sales]]</f>
        <v>4071.9</v>
      </c>
      <c r="N6315" s="4">
        <f>AND(Sales[[#This Row],[date]]&lt;=LY_YTDMax,Sales[[#This Row],[date]]&gt;=LY_YTDMin)*Sales[[#This Row],[sales]]</f>
        <v>0</v>
      </c>
      <c r="O6315" s="4">
        <f>AND(Sales[[#This Row],[date]]&gt;=YoY_Min,Sales[[#This Row],[date]]&lt;=TY_YTDMax)*(Sales[[#This Row],[sales]]/Sales[[#This Row],[sqft]])</f>
        <v>1.9585858585858585E-2</v>
      </c>
      <c r="P6315" s="4">
        <f>SUMIF(Sales[RegionStoretype],Sales[[#This Row],[RegionStoretype]],Sales[YoY_SSF])/Sales[[#This Row],[Region_TypeCount]]</f>
        <v>59.469551530910678</v>
      </c>
    </row>
    <row r="6316" spans="1:16" x14ac:dyDescent="0.25">
      <c r="A6316" s="1">
        <v>43175</v>
      </c>
      <c r="B6316">
        <v>34</v>
      </c>
      <c r="C6316">
        <v>16</v>
      </c>
      <c r="D6316">
        <v>96994.096900000004</v>
      </c>
      <c r="E6316">
        <f>INDEX(Stores[region],MATCH(Sales[[#This Row],[store_no]],Stores[store_no],0))</f>
        <v>1</v>
      </c>
      <c r="F6316" t="str">
        <f>INDEX(Stores[storetype],MATCH(Sales[[#This Row],[store_no]],Stores[store_no],0))</f>
        <v>A</v>
      </c>
      <c r="G6316" t="str">
        <f>INDEX(Stores[location_city],MATCH(Sales[[#This Row],[store_no]],Stores[store_no],0))</f>
        <v>Toledo</v>
      </c>
      <c r="H6316" t="str">
        <f>INDEX(Stores[location_state],MATCH(Sales[[#This Row],[store_no]],Stores[store_no],0))</f>
        <v>Ohio</v>
      </c>
      <c r="I6316">
        <f>INDEX(Stores[sqft],MATCH(Sales[[#This Row],[store_no]],Stores[store_no],0))</f>
        <v>207900</v>
      </c>
      <c r="J6316" s="4" t="str">
        <f>INDEX(Departments[dept_name],MATCH(Sales[[#This Row],[dept_no]],Departments[dept_no],0))</f>
        <v>Outdoors</v>
      </c>
      <c r="K6316" s="4" t="str">
        <f>CONCATENATE(Sales[[#This Row],[region]],Sales[[#This Row],[storetype]])</f>
        <v>1A</v>
      </c>
      <c r="L6316" s="4">
        <f>INDEX(RegionStoreCount[Store Count],MATCH(Sales[[#This Row],[RegionStoretype]],RegionStoreCount[Region/Type],0))</f>
        <v>5</v>
      </c>
      <c r="M6316" s="4">
        <f>AND(Sales[[#This Row],[date]]&lt;=TY_YTDMax,Sales[[#This Row],[date]]&gt;=TY_YTDMin)*Sales[[#This Row],[sales]]</f>
        <v>96994.096900000004</v>
      </c>
      <c r="N6316" s="4">
        <f>AND(Sales[[#This Row],[date]]&lt;=LY_YTDMax,Sales[[#This Row],[date]]&gt;=LY_YTDMin)*Sales[[#This Row],[sales]]</f>
        <v>0</v>
      </c>
      <c r="O6316" s="4">
        <f>AND(Sales[[#This Row],[date]]&gt;=YoY_Min,Sales[[#This Row],[date]]&lt;=TY_YTDMax)*(Sales[[#This Row],[sales]]/Sales[[#This Row],[sqft]])</f>
        <v>0.46654207263107267</v>
      </c>
      <c r="P6316" s="4">
        <f>SUMIF(Sales[RegionStoretype],Sales[[#This Row],[RegionStoretype]],Sales[YoY_SSF])/Sales[[#This Row],[Region_TypeCount]]</f>
        <v>59.469551530910678</v>
      </c>
    </row>
    <row r="6317" spans="1:16" x14ac:dyDescent="0.25">
      <c r="A6317" s="1">
        <v>43175</v>
      </c>
      <c r="B6317">
        <v>36</v>
      </c>
      <c r="C6317">
        <v>16</v>
      </c>
      <c r="D6317">
        <v>88483.114499999996</v>
      </c>
      <c r="E6317">
        <f>INDEX(Stores[region],MATCH(Sales[[#This Row],[store_no]],Stores[store_no],0))</f>
        <v>2</v>
      </c>
      <c r="F6317" t="str">
        <f>INDEX(Stores[storetype],MATCH(Sales[[#This Row],[store_no]],Stores[store_no],0))</f>
        <v>A</v>
      </c>
      <c r="G6317" t="str">
        <f>INDEX(Stores[location_city],MATCH(Sales[[#This Row],[store_no]],Stores[store_no],0))</f>
        <v>Aurora</v>
      </c>
      <c r="H6317" t="str">
        <f>INDEX(Stores[location_state],MATCH(Sales[[#This Row],[store_no]],Stores[store_no],0))</f>
        <v>Illinois</v>
      </c>
      <c r="I6317">
        <f>INDEX(Stores[sqft],MATCH(Sales[[#This Row],[store_no]],Stores[store_no],0))</f>
        <v>209900</v>
      </c>
      <c r="J6317" s="4" t="str">
        <f>INDEX(Departments[dept_name],MATCH(Sales[[#This Row],[dept_no]],Departments[dept_no],0))</f>
        <v>Outdoors</v>
      </c>
      <c r="K6317" s="4" t="str">
        <f>CONCATENATE(Sales[[#This Row],[region]],Sales[[#This Row],[storetype]])</f>
        <v>2A</v>
      </c>
      <c r="L6317" s="4">
        <f>INDEX(RegionStoreCount[Store Count],MATCH(Sales[[#This Row],[RegionStoretype]],RegionStoreCount[Region/Type],0))</f>
        <v>5</v>
      </c>
      <c r="M6317" s="4">
        <f>AND(Sales[[#This Row],[date]]&lt;=TY_YTDMax,Sales[[#This Row],[date]]&gt;=TY_YTDMin)*Sales[[#This Row],[sales]]</f>
        <v>88483.114499999996</v>
      </c>
      <c r="N6317" s="4">
        <f>AND(Sales[[#This Row],[date]]&lt;=LY_YTDMax,Sales[[#This Row],[date]]&gt;=LY_YTDMin)*Sales[[#This Row],[sales]]</f>
        <v>0</v>
      </c>
      <c r="O6317" s="4">
        <f>AND(Sales[[#This Row],[date]]&gt;=YoY_Min,Sales[[#This Row],[date]]&lt;=TY_YTDMax)*(Sales[[#This Row],[sales]]/Sales[[#This Row],[sqft]])</f>
        <v>0.42154890185802762</v>
      </c>
      <c r="P6317" s="4">
        <f>SUMIF(Sales[RegionStoretype],Sales[[#This Row],[RegionStoretype]],Sales[YoY_SSF])/Sales[[#This Row],[Region_TypeCount]]</f>
        <v>60.052789354368521</v>
      </c>
    </row>
    <row r="6318" spans="1:16" x14ac:dyDescent="0.25">
      <c r="A6318" s="1">
        <v>43175</v>
      </c>
      <c r="B6318">
        <v>36</v>
      </c>
      <c r="C6318">
        <v>17</v>
      </c>
      <c r="D6318">
        <v>92469.440199999997</v>
      </c>
      <c r="E6318">
        <f>INDEX(Stores[region],MATCH(Sales[[#This Row],[store_no]],Stores[store_no],0))</f>
        <v>2</v>
      </c>
      <c r="F6318" t="str">
        <f>INDEX(Stores[storetype],MATCH(Sales[[#This Row],[store_no]],Stores[store_no],0))</f>
        <v>A</v>
      </c>
      <c r="G6318" t="str">
        <f>INDEX(Stores[location_city],MATCH(Sales[[#This Row],[store_no]],Stores[store_no],0))</f>
        <v>Aurora</v>
      </c>
      <c r="H6318" t="str">
        <f>INDEX(Stores[location_state],MATCH(Sales[[#This Row],[store_no]],Stores[store_no],0))</f>
        <v>Illinois</v>
      </c>
      <c r="I6318">
        <f>INDEX(Stores[sqft],MATCH(Sales[[#This Row],[store_no]],Stores[store_no],0))</f>
        <v>209900</v>
      </c>
      <c r="J6318" s="4" t="str">
        <f>INDEX(Departments[dept_name],MATCH(Sales[[#This Row],[dept_no]],Departments[dept_no],0))</f>
        <v>Shoes</v>
      </c>
      <c r="K6318" s="4" t="str">
        <f>CONCATENATE(Sales[[#This Row],[region]],Sales[[#This Row],[storetype]])</f>
        <v>2A</v>
      </c>
      <c r="L6318" s="4">
        <f>INDEX(RegionStoreCount[Store Count],MATCH(Sales[[#This Row],[RegionStoretype]],RegionStoreCount[Region/Type],0))</f>
        <v>5</v>
      </c>
      <c r="M6318" s="4">
        <f>AND(Sales[[#This Row],[date]]&lt;=TY_YTDMax,Sales[[#This Row],[date]]&gt;=TY_YTDMin)*Sales[[#This Row],[sales]]</f>
        <v>92469.440199999997</v>
      </c>
      <c r="N6318" s="4">
        <f>AND(Sales[[#This Row],[date]]&lt;=LY_YTDMax,Sales[[#This Row],[date]]&gt;=LY_YTDMin)*Sales[[#This Row],[sales]]</f>
        <v>0</v>
      </c>
      <c r="O6318" s="4">
        <f>AND(Sales[[#This Row],[date]]&gt;=YoY_Min,Sales[[#This Row],[date]]&lt;=TY_YTDMax)*(Sales[[#This Row],[sales]]/Sales[[#This Row],[sqft]])</f>
        <v>0.44054044878513576</v>
      </c>
      <c r="P6318" s="4">
        <f>SUMIF(Sales[RegionStoretype],Sales[[#This Row],[RegionStoretype]],Sales[YoY_SSF])/Sales[[#This Row],[Region_TypeCount]]</f>
        <v>60.052789354368521</v>
      </c>
    </row>
    <row r="6319" spans="1:16" x14ac:dyDescent="0.25">
      <c r="A6319" s="1">
        <v>43175</v>
      </c>
      <c r="B6319">
        <v>37</v>
      </c>
      <c r="C6319">
        <v>8</v>
      </c>
      <c r="D6319">
        <v>19307.271200000003</v>
      </c>
      <c r="E6319">
        <f>INDEX(Stores[region],MATCH(Sales[[#This Row],[store_no]],Stores[store_no],0))</f>
        <v>3</v>
      </c>
      <c r="F6319" t="str">
        <f>INDEX(Stores[storetype],MATCH(Sales[[#This Row],[store_no]],Stores[store_no],0))</f>
        <v>C</v>
      </c>
      <c r="G6319" t="str">
        <f>INDEX(Stores[location_city],MATCH(Sales[[#This Row],[store_no]],Stores[store_no],0))</f>
        <v>Lincoln</v>
      </c>
      <c r="H6319" t="str">
        <f>INDEX(Stores[location_state],MATCH(Sales[[#This Row],[store_no]],Stores[store_no],0))</f>
        <v>Nebraska</v>
      </c>
      <c r="I6319">
        <f>INDEX(Stores[sqft],MATCH(Sales[[#This Row],[store_no]],Stores[store_no],0))</f>
        <v>161300</v>
      </c>
      <c r="J6319" s="4" t="str">
        <f>INDEX(Departments[dept_name],MATCH(Sales[[#This Row],[dept_no]],Departments[dept_no],0))</f>
        <v>Games</v>
      </c>
      <c r="K6319" s="4" t="str">
        <f>CONCATENATE(Sales[[#This Row],[region]],Sales[[#This Row],[storetype]])</f>
        <v>3C</v>
      </c>
      <c r="L6319" s="4">
        <f>INDEX(RegionStoreCount[Store Count],MATCH(Sales[[#This Row],[RegionStoretype]],RegionStoreCount[Region/Type],0))</f>
        <v>2</v>
      </c>
      <c r="M6319" s="4">
        <f>AND(Sales[[#This Row],[date]]&lt;=TY_YTDMax,Sales[[#This Row],[date]]&gt;=TY_YTDMin)*Sales[[#This Row],[sales]]</f>
        <v>19307.271200000003</v>
      </c>
      <c r="N6319" s="4">
        <f>AND(Sales[[#This Row],[date]]&lt;=LY_YTDMax,Sales[[#This Row],[date]]&gt;=LY_YTDMin)*Sales[[#This Row],[sales]]</f>
        <v>0</v>
      </c>
      <c r="O6319" s="4">
        <f>AND(Sales[[#This Row],[date]]&gt;=YoY_Min,Sales[[#This Row],[date]]&lt;=TY_YTDMax)*(Sales[[#This Row],[sales]]/Sales[[#This Row],[sqft]])</f>
        <v>0.11969789956602606</v>
      </c>
      <c r="P6319" s="4">
        <f>SUMIF(Sales[RegionStoretype],Sales[[#This Row],[RegionStoretype]],Sales[YoY_SSF])/Sales[[#This Row],[Region_TypeCount]]</f>
        <v>47.561479460925746</v>
      </c>
    </row>
    <row r="6320" spans="1:16" x14ac:dyDescent="0.25">
      <c r="A6320" s="1">
        <v>43175</v>
      </c>
      <c r="B6320">
        <v>38</v>
      </c>
      <c r="C6320">
        <v>3</v>
      </c>
      <c r="D6320">
        <v>61367.29</v>
      </c>
      <c r="E6320">
        <f>INDEX(Stores[region],MATCH(Sales[[#This Row],[store_no]],Stores[store_no],0))</f>
        <v>2</v>
      </c>
      <c r="F6320" t="str">
        <f>INDEX(Stores[storetype],MATCH(Sales[[#This Row],[store_no]],Stores[store_no],0))</f>
        <v>C</v>
      </c>
      <c r="G6320" t="str">
        <f>INDEX(Stores[location_city],MATCH(Sales[[#This Row],[store_no]],Stores[store_no],0))</f>
        <v>Hinsdale</v>
      </c>
      <c r="H6320" t="str">
        <f>INDEX(Stores[location_state],MATCH(Sales[[#This Row],[store_no]],Stores[store_no],0))</f>
        <v>Illinois</v>
      </c>
      <c r="I6320">
        <f>INDEX(Stores[sqft],MATCH(Sales[[#This Row],[store_no]],Stores[store_no],0))</f>
        <v>155600</v>
      </c>
      <c r="J6320" s="4" t="str">
        <f>INDEX(Departments[dept_name],MATCH(Sales[[#This Row],[dept_no]],Departments[dept_no],0))</f>
        <v>Beauty</v>
      </c>
      <c r="K6320" s="4" t="str">
        <f>CONCATENATE(Sales[[#This Row],[region]],Sales[[#This Row],[storetype]])</f>
        <v>2C</v>
      </c>
      <c r="L6320" s="4">
        <f>INDEX(RegionStoreCount[Store Count],MATCH(Sales[[#This Row],[RegionStoretype]],RegionStoreCount[Region/Type],0))</f>
        <v>1</v>
      </c>
      <c r="M6320" s="4">
        <f>AND(Sales[[#This Row],[date]]&lt;=TY_YTDMax,Sales[[#This Row],[date]]&gt;=TY_YTDMin)*Sales[[#This Row],[sales]]</f>
        <v>61367.29</v>
      </c>
      <c r="N6320" s="4">
        <f>AND(Sales[[#This Row],[date]]&lt;=LY_YTDMax,Sales[[#This Row],[date]]&gt;=LY_YTDMin)*Sales[[#This Row],[sales]]</f>
        <v>0</v>
      </c>
      <c r="O6320" s="4">
        <f>AND(Sales[[#This Row],[date]]&gt;=YoY_Min,Sales[[#This Row],[date]]&lt;=TY_YTDMax)*(Sales[[#This Row],[sales]]/Sales[[#This Row],[sqft]])</f>
        <v>0.39439132390745502</v>
      </c>
      <c r="P6320" s="4">
        <f>SUMIF(Sales[RegionStoretype],Sales[[#This Row],[RegionStoretype]],Sales[YoY_SSF])/Sales[[#This Row],[Region_TypeCount]]</f>
        <v>44.537621913239086</v>
      </c>
    </row>
    <row r="6321" spans="1:16" x14ac:dyDescent="0.25">
      <c r="A6321" s="1">
        <v>43175</v>
      </c>
      <c r="B6321">
        <v>38</v>
      </c>
      <c r="C6321">
        <v>12</v>
      </c>
      <c r="D6321">
        <v>53639.1757</v>
      </c>
      <c r="E6321">
        <f>INDEX(Stores[region],MATCH(Sales[[#This Row],[store_no]],Stores[store_no],0))</f>
        <v>2</v>
      </c>
      <c r="F6321" t="str">
        <f>INDEX(Stores[storetype],MATCH(Sales[[#This Row],[store_no]],Stores[store_no],0))</f>
        <v>C</v>
      </c>
      <c r="G6321" t="str">
        <f>INDEX(Stores[location_city],MATCH(Sales[[#This Row],[store_no]],Stores[store_no],0))</f>
        <v>Hinsdale</v>
      </c>
      <c r="H6321" t="str">
        <f>INDEX(Stores[location_state],MATCH(Sales[[#This Row],[store_no]],Stores[store_no],0))</f>
        <v>Illinois</v>
      </c>
      <c r="I6321">
        <f>INDEX(Stores[sqft],MATCH(Sales[[#This Row],[store_no]],Stores[store_no],0))</f>
        <v>155600</v>
      </c>
      <c r="J6321" s="4" t="str">
        <f>INDEX(Departments[dept_name],MATCH(Sales[[#This Row],[dept_no]],Departments[dept_no],0))</f>
        <v>Jewelery</v>
      </c>
      <c r="K6321" s="4" t="str">
        <f>CONCATENATE(Sales[[#This Row],[region]],Sales[[#This Row],[storetype]])</f>
        <v>2C</v>
      </c>
      <c r="L6321" s="4">
        <f>INDEX(RegionStoreCount[Store Count],MATCH(Sales[[#This Row],[RegionStoretype]],RegionStoreCount[Region/Type],0))</f>
        <v>1</v>
      </c>
      <c r="M6321" s="4">
        <f>AND(Sales[[#This Row],[date]]&lt;=TY_YTDMax,Sales[[#This Row],[date]]&gt;=TY_YTDMin)*Sales[[#This Row],[sales]]</f>
        <v>53639.1757</v>
      </c>
      <c r="N6321" s="4">
        <f>AND(Sales[[#This Row],[date]]&lt;=LY_YTDMax,Sales[[#This Row],[date]]&gt;=LY_YTDMin)*Sales[[#This Row],[sales]]</f>
        <v>0</v>
      </c>
      <c r="O6321" s="4">
        <f>AND(Sales[[#This Row],[date]]&gt;=YoY_Min,Sales[[#This Row],[date]]&lt;=TY_YTDMax)*(Sales[[#This Row],[sales]]/Sales[[#This Row],[sqft]])</f>
        <v>0.34472477956298203</v>
      </c>
      <c r="P6321" s="4">
        <f>SUMIF(Sales[RegionStoretype],Sales[[#This Row],[RegionStoretype]],Sales[YoY_SSF])/Sales[[#This Row],[Region_TypeCount]]</f>
        <v>44.537621913239086</v>
      </c>
    </row>
    <row r="6322" spans="1:16" x14ac:dyDescent="0.25">
      <c r="A6322" s="1">
        <v>43182</v>
      </c>
      <c r="B6322">
        <v>1</v>
      </c>
      <c r="C6322">
        <v>5</v>
      </c>
      <c r="D6322">
        <v>63498.493399999999</v>
      </c>
      <c r="E6322">
        <f>INDEX(Stores[region],MATCH(Sales[[#This Row],[store_no]],Stores[store_no],0))</f>
        <v>1</v>
      </c>
      <c r="F6322" t="str">
        <f>INDEX(Stores[storetype],MATCH(Sales[[#This Row],[store_no]],Stores[store_no],0))</f>
        <v>A</v>
      </c>
      <c r="G6322" t="str">
        <f>INDEX(Stores[location_city],MATCH(Sales[[#This Row],[store_no]],Stores[store_no],0))</f>
        <v>Ann Arbor</v>
      </c>
      <c r="H6322" t="str">
        <f>INDEX(Stores[location_state],MATCH(Sales[[#This Row],[store_no]],Stores[store_no],0))</f>
        <v>Michigan</v>
      </c>
      <c r="I6322">
        <f>INDEX(Stores[sqft],MATCH(Sales[[#This Row],[store_no]],Stores[store_no],0))</f>
        <v>100600</v>
      </c>
      <c r="J6322" s="4" t="str">
        <f>INDEX(Departments[dept_name],MATCH(Sales[[#This Row],[dept_no]],Departments[dept_no],0))</f>
        <v>Clothing</v>
      </c>
      <c r="K6322" s="4" t="str">
        <f>CONCATENATE(Sales[[#This Row],[region]],Sales[[#This Row],[storetype]])</f>
        <v>1A</v>
      </c>
      <c r="L6322" s="4">
        <f>INDEX(RegionStoreCount[Store Count],MATCH(Sales[[#This Row],[RegionStoretype]],RegionStoreCount[Region/Type],0))</f>
        <v>5</v>
      </c>
      <c r="M6322" s="4">
        <f>AND(Sales[[#This Row],[date]]&lt;=TY_YTDMax,Sales[[#This Row],[date]]&gt;=TY_YTDMin)*Sales[[#This Row],[sales]]</f>
        <v>63498.493399999999</v>
      </c>
      <c r="N6322" s="4">
        <f>AND(Sales[[#This Row],[date]]&lt;=LY_YTDMax,Sales[[#This Row],[date]]&gt;=LY_YTDMin)*Sales[[#This Row],[sales]]</f>
        <v>0</v>
      </c>
      <c r="O6322" s="4">
        <f>AND(Sales[[#This Row],[date]]&gt;=YoY_Min,Sales[[#This Row],[date]]&lt;=TY_YTDMax)*(Sales[[#This Row],[sales]]/Sales[[#This Row],[sqft]])</f>
        <v>0.63119774751491053</v>
      </c>
      <c r="P6322" s="4">
        <f>SUMIF(Sales[RegionStoretype],Sales[[#This Row],[RegionStoretype]],Sales[YoY_SSF])/Sales[[#This Row],[Region_TypeCount]]</f>
        <v>59.469551530910678</v>
      </c>
    </row>
    <row r="6323" spans="1:16" x14ac:dyDescent="0.25">
      <c r="A6323" s="1">
        <v>43182</v>
      </c>
      <c r="B6323">
        <v>1</v>
      </c>
      <c r="C6323">
        <v>6</v>
      </c>
      <c r="D6323">
        <v>26943.822100000001</v>
      </c>
      <c r="E6323">
        <f>INDEX(Stores[region],MATCH(Sales[[#This Row],[store_no]],Stores[store_no],0))</f>
        <v>1</v>
      </c>
      <c r="F6323" t="str">
        <f>INDEX(Stores[storetype],MATCH(Sales[[#This Row],[store_no]],Stores[store_no],0))</f>
        <v>A</v>
      </c>
      <c r="G6323" t="str">
        <f>INDEX(Stores[location_city],MATCH(Sales[[#This Row],[store_no]],Stores[store_no],0))</f>
        <v>Ann Arbor</v>
      </c>
      <c r="H6323" t="str">
        <f>INDEX(Stores[location_state],MATCH(Sales[[#This Row],[store_no]],Stores[store_no],0))</f>
        <v>Michigan</v>
      </c>
      <c r="I6323">
        <f>INDEX(Stores[sqft],MATCH(Sales[[#This Row],[store_no]],Stores[store_no],0))</f>
        <v>100600</v>
      </c>
      <c r="J6323" s="4" t="str">
        <f>INDEX(Departments[dept_name],MATCH(Sales[[#This Row],[dept_no]],Departments[dept_no],0))</f>
        <v>Computers</v>
      </c>
      <c r="K6323" s="4" t="str">
        <f>CONCATENATE(Sales[[#This Row],[region]],Sales[[#This Row],[storetype]])</f>
        <v>1A</v>
      </c>
      <c r="L6323" s="4">
        <f>INDEX(RegionStoreCount[Store Count],MATCH(Sales[[#This Row],[RegionStoretype]],RegionStoreCount[Region/Type],0))</f>
        <v>5</v>
      </c>
      <c r="M6323" s="4">
        <f>AND(Sales[[#This Row],[date]]&lt;=TY_YTDMax,Sales[[#This Row],[date]]&gt;=TY_YTDMin)*Sales[[#This Row],[sales]]</f>
        <v>26943.822100000001</v>
      </c>
      <c r="N6323" s="4">
        <f>AND(Sales[[#This Row],[date]]&lt;=LY_YTDMax,Sales[[#This Row],[date]]&gt;=LY_YTDMin)*Sales[[#This Row],[sales]]</f>
        <v>0</v>
      </c>
      <c r="O6323" s="4">
        <f>AND(Sales[[#This Row],[date]]&gt;=YoY_Min,Sales[[#This Row],[date]]&lt;=TY_YTDMax)*(Sales[[#This Row],[sales]]/Sales[[#This Row],[sqft]])</f>
        <v>0.26783123359840955</v>
      </c>
      <c r="P6323" s="4">
        <f>SUMIF(Sales[RegionStoretype],Sales[[#This Row],[RegionStoretype]],Sales[YoY_SSF])/Sales[[#This Row],[Region_TypeCount]]</f>
        <v>59.469551530910678</v>
      </c>
    </row>
    <row r="6324" spans="1:16" x14ac:dyDescent="0.25">
      <c r="A6324" s="1">
        <v>43182</v>
      </c>
      <c r="B6324">
        <v>2</v>
      </c>
      <c r="C6324">
        <v>1</v>
      </c>
      <c r="D6324">
        <v>33390.8514</v>
      </c>
      <c r="E6324">
        <f>INDEX(Stores[region],MATCH(Sales[[#This Row],[store_no]],Stores[store_no],0))</f>
        <v>3</v>
      </c>
      <c r="F6324" t="str">
        <f>INDEX(Stores[storetype],MATCH(Sales[[#This Row],[store_no]],Stores[store_no],0))</f>
        <v>A</v>
      </c>
      <c r="G6324" t="str">
        <f>INDEX(Stores[location_city],MATCH(Sales[[#This Row],[store_no]],Stores[store_no],0))</f>
        <v>Minneapolis</v>
      </c>
      <c r="H6324" t="str">
        <f>INDEX(Stores[location_state],MATCH(Sales[[#This Row],[store_no]],Stores[store_no],0))</f>
        <v>Minnesota</v>
      </c>
      <c r="I6324">
        <f>INDEX(Stores[sqft],MATCH(Sales[[#This Row],[store_no]],Stores[store_no],0))</f>
        <v>210400</v>
      </c>
      <c r="J6324" s="4" t="str">
        <f>INDEX(Departments[dept_name],MATCH(Sales[[#This Row],[dept_no]],Departments[dept_no],0))</f>
        <v>Automotive</v>
      </c>
      <c r="K6324" s="4" t="str">
        <f>CONCATENATE(Sales[[#This Row],[region]],Sales[[#This Row],[storetype]])</f>
        <v>3A</v>
      </c>
      <c r="L6324" s="4">
        <f>INDEX(RegionStoreCount[Store Count],MATCH(Sales[[#This Row],[RegionStoretype]],RegionStoreCount[Region/Type],0))</f>
        <v>9</v>
      </c>
      <c r="M6324" s="4">
        <f>AND(Sales[[#This Row],[date]]&lt;=TY_YTDMax,Sales[[#This Row],[date]]&gt;=TY_YTDMin)*Sales[[#This Row],[sales]]</f>
        <v>33390.8514</v>
      </c>
      <c r="N6324" s="4">
        <f>AND(Sales[[#This Row],[date]]&lt;=LY_YTDMax,Sales[[#This Row],[date]]&gt;=LY_YTDMin)*Sales[[#This Row],[sales]]</f>
        <v>0</v>
      </c>
      <c r="O6324" s="4">
        <f>AND(Sales[[#This Row],[date]]&gt;=YoY_Min,Sales[[#This Row],[date]]&lt;=TY_YTDMax)*(Sales[[#This Row],[sales]]/Sales[[#This Row],[sqft]])</f>
        <v>0.15870176520912546</v>
      </c>
      <c r="P6324" s="4">
        <f>SUMIF(Sales[RegionStoretype],Sales[[#This Row],[RegionStoretype]],Sales[YoY_SSF])/Sales[[#This Row],[Region_TypeCount]]</f>
        <v>53.603836561720975</v>
      </c>
    </row>
    <row r="6325" spans="1:16" x14ac:dyDescent="0.25">
      <c r="A6325" s="1">
        <v>43182</v>
      </c>
      <c r="B6325">
        <v>2</v>
      </c>
      <c r="C6325">
        <v>11</v>
      </c>
      <c r="D6325">
        <v>62141.790200000003</v>
      </c>
      <c r="E6325">
        <f>INDEX(Stores[region],MATCH(Sales[[#This Row],[store_no]],Stores[store_no],0))</f>
        <v>3</v>
      </c>
      <c r="F6325" t="str">
        <f>INDEX(Stores[storetype],MATCH(Sales[[#This Row],[store_no]],Stores[store_no],0))</f>
        <v>A</v>
      </c>
      <c r="G6325" t="str">
        <f>INDEX(Stores[location_city],MATCH(Sales[[#This Row],[store_no]],Stores[store_no],0))</f>
        <v>Minneapolis</v>
      </c>
      <c r="H6325" t="str">
        <f>INDEX(Stores[location_state],MATCH(Sales[[#This Row],[store_no]],Stores[store_no],0))</f>
        <v>Minnesota</v>
      </c>
      <c r="I6325">
        <f>INDEX(Stores[sqft],MATCH(Sales[[#This Row],[store_no]],Stores[store_no],0))</f>
        <v>210400</v>
      </c>
      <c r="J6325" s="4" t="str">
        <f>INDEX(Departments[dept_name],MATCH(Sales[[#This Row],[dept_no]],Departments[dept_no],0))</f>
        <v>Home</v>
      </c>
      <c r="K6325" s="4" t="str">
        <f>CONCATENATE(Sales[[#This Row],[region]],Sales[[#This Row],[storetype]])</f>
        <v>3A</v>
      </c>
      <c r="L6325" s="4">
        <f>INDEX(RegionStoreCount[Store Count],MATCH(Sales[[#This Row],[RegionStoretype]],RegionStoreCount[Region/Type],0))</f>
        <v>9</v>
      </c>
      <c r="M6325" s="4">
        <f>AND(Sales[[#This Row],[date]]&lt;=TY_YTDMax,Sales[[#This Row],[date]]&gt;=TY_YTDMin)*Sales[[#This Row],[sales]]</f>
        <v>62141.790200000003</v>
      </c>
      <c r="N6325" s="4">
        <f>AND(Sales[[#This Row],[date]]&lt;=LY_YTDMax,Sales[[#This Row],[date]]&gt;=LY_YTDMin)*Sales[[#This Row],[sales]]</f>
        <v>0</v>
      </c>
      <c r="O6325" s="4">
        <f>AND(Sales[[#This Row],[date]]&gt;=YoY_Min,Sales[[#This Row],[date]]&lt;=TY_YTDMax)*(Sales[[#This Row],[sales]]/Sales[[#This Row],[sqft]])</f>
        <v>0.29535071387832701</v>
      </c>
      <c r="P6325" s="4">
        <f>SUMIF(Sales[RegionStoretype],Sales[[#This Row],[RegionStoretype]],Sales[YoY_SSF])/Sales[[#This Row],[Region_TypeCount]]</f>
        <v>53.603836561720975</v>
      </c>
    </row>
    <row r="6326" spans="1:16" x14ac:dyDescent="0.25">
      <c r="A6326" s="1">
        <v>43182</v>
      </c>
      <c r="B6326">
        <v>2</v>
      </c>
      <c r="C6326">
        <v>12</v>
      </c>
      <c r="D6326">
        <v>218645.8511</v>
      </c>
      <c r="E6326">
        <f>INDEX(Stores[region],MATCH(Sales[[#This Row],[store_no]],Stores[store_no],0))</f>
        <v>3</v>
      </c>
      <c r="F6326" t="str">
        <f>INDEX(Stores[storetype],MATCH(Sales[[#This Row],[store_no]],Stores[store_no],0))</f>
        <v>A</v>
      </c>
      <c r="G6326" t="str">
        <f>INDEX(Stores[location_city],MATCH(Sales[[#This Row],[store_no]],Stores[store_no],0))</f>
        <v>Minneapolis</v>
      </c>
      <c r="H6326" t="str">
        <f>INDEX(Stores[location_state],MATCH(Sales[[#This Row],[store_no]],Stores[store_no],0))</f>
        <v>Minnesota</v>
      </c>
      <c r="I6326">
        <f>INDEX(Stores[sqft],MATCH(Sales[[#This Row],[store_no]],Stores[store_no],0))</f>
        <v>210400</v>
      </c>
      <c r="J6326" s="4" t="str">
        <f>INDEX(Departments[dept_name],MATCH(Sales[[#This Row],[dept_no]],Departments[dept_no],0))</f>
        <v>Jewelery</v>
      </c>
      <c r="K6326" s="4" t="str">
        <f>CONCATENATE(Sales[[#This Row],[region]],Sales[[#This Row],[storetype]])</f>
        <v>3A</v>
      </c>
      <c r="L6326" s="4">
        <f>INDEX(RegionStoreCount[Store Count],MATCH(Sales[[#This Row],[RegionStoretype]],RegionStoreCount[Region/Type],0))</f>
        <v>9</v>
      </c>
      <c r="M6326" s="4">
        <f>AND(Sales[[#This Row],[date]]&lt;=TY_YTDMax,Sales[[#This Row],[date]]&gt;=TY_YTDMin)*Sales[[#This Row],[sales]]</f>
        <v>218645.8511</v>
      </c>
      <c r="N6326" s="4">
        <f>AND(Sales[[#This Row],[date]]&lt;=LY_YTDMax,Sales[[#This Row],[date]]&gt;=LY_YTDMin)*Sales[[#This Row],[sales]]</f>
        <v>0</v>
      </c>
      <c r="O6326" s="4">
        <f>AND(Sales[[#This Row],[date]]&gt;=YoY_Min,Sales[[#This Row],[date]]&lt;=TY_YTDMax)*(Sales[[#This Row],[sales]]/Sales[[#This Row],[sqft]])</f>
        <v>1.0391913075095056</v>
      </c>
      <c r="P6326" s="4">
        <f>SUMIF(Sales[RegionStoretype],Sales[[#This Row],[RegionStoretype]],Sales[YoY_SSF])/Sales[[#This Row],[Region_TypeCount]]</f>
        <v>53.603836561720975</v>
      </c>
    </row>
    <row r="6327" spans="1:16" x14ac:dyDescent="0.25">
      <c r="A6327" s="1">
        <v>43182</v>
      </c>
      <c r="B6327">
        <v>3</v>
      </c>
      <c r="C6327">
        <v>14</v>
      </c>
      <c r="D6327">
        <v>39809.845200000003</v>
      </c>
      <c r="E6327">
        <f>INDEX(Stores[region],MATCH(Sales[[#This Row],[store_no]],Stores[store_no],0))</f>
        <v>1</v>
      </c>
      <c r="F6327" t="str">
        <f>INDEX(Stores[storetype],MATCH(Sales[[#This Row],[store_no]],Stores[store_no],0))</f>
        <v>B</v>
      </c>
      <c r="G6327" t="str">
        <f>INDEX(Stores[location_city],MATCH(Sales[[#This Row],[store_no]],Stores[store_no],0))</f>
        <v>Detroit</v>
      </c>
      <c r="H6327" t="str">
        <f>INDEX(Stores[location_state],MATCH(Sales[[#This Row],[store_no]],Stores[store_no],0))</f>
        <v>Michigan</v>
      </c>
      <c r="I6327">
        <f>INDEX(Stores[sqft],MATCH(Sales[[#This Row],[store_no]],Stores[store_no],0))</f>
        <v>114500</v>
      </c>
      <c r="J6327" s="4" t="str">
        <f>INDEX(Departments[dept_name],MATCH(Sales[[#This Row],[dept_no]],Departments[dept_no],0))</f>
        <v>Movies</v>
      </c>
      <c r="K6327" s="4" t="str">
        <f>CONCATENATE(Sales[[#This Row],[region]],Sales[[#This Row],[storetype]])</f>
        <v>1B</v>
      </c>
      <c r="L6327" s="4">
        <f>INDEX(RegionStoreCount[Store Count],MATCH(Sales[[#This Row],[RegionStoretype]],RegionStoreCount[Region/Type],0))</f>
        <v>5</v>
      </c>
      <c r="M6327" s="4">
        <f>AND(Sales[[#This Row],[date]]&lt;=TY_YTDMax,Sales[[#This Row],[date]]&gt;=TY_YTDMin)*Sales[[#This Row],[sales]]</f>
        <v>39809.845200000003</v>
      </c>
      <c r="N6327" s="4">
        <f>AND(Sales[[#This Row],[date]]&lt;=LY_YTDMax,Sales[[#This Row],[date]]&gt;=LY_YTDMin)*Sales[[#This Row],[sales]]</f>
        <v>0</v>
      </c>
      <c r="O6327" s="4">
        <f>AND(Sales[[#This Row],[date]]&gt;=YoY_Min,Sales[[#This Row],[date]]&lt;=TY_YTDMax)*(Sales[[#This Row],[sales]]/Sales[[#This Row],[sqft]])</f>
        <v>0.34768423755458516</v>
      </c>
      <c r="P6327" s="4">
        <f>SUMIF(Sales[RegionStoretype],Sales[[#This Row],[RegionStoretype]],Sales[YoY_SSF])/Sales[[#This Row],[Region_TypeCount]]</f>
        <v>68.518982968140051</v>
      </c>
    </row>
    <row r="6328" spans="1:16" x14ac:dyDescent="0.25">
      <c r="A6328" s="1">
        <v>43182</v>
      </c>
      <c r="B6328">
        <v>3</v>
      </c>
      <c r="C6328">
        <v>17</v>
      </c>
      <c r="D6328">
        <v>131390.15299999999</v>
      </c>
      <c r="E6328">
        <f>INDEX(Stores[region],MATCH(Sales[[#This Row],[store_no]],Stores[store_no],0))</f>
        <v>1</v>
      </c>
      <c r="F6328" t="str">
        <f>INDEX(Stores[storetype],MATCH(Sales[[#This Row],[store_no]],Stores[store_no],0))</f>
        <v>B</v>
      </c>
      <c r="G6328" t="str">
        <f>INDEX(Stores[location_city],MATCH(Sales[[#This Row],[store_no]],Stores[store_no],0))</f>
        <v>Detroit</v>
      </c>
      <c r="H6328" t="str">
        <f>INDEX(Stores[location_state],MATCH(Sales[[#This Row],[store_no]],Stores[store_no],0))</f>
        <v>Michigan</v>
      </c>
      <c r="I6328">
        <f>INDEX(Stores[sqft],MATCH(Sales[[#This Row],[store_no]],Stores[store_no],0))</f>
        <v>114500</v>
      </c>
      <c r="J6328" s="4" t="str">
        <f>INDEX(Departments[dept_name],MATCH(Sales[[#This Row],[dept_no]],Departments[dept_no],0))</f>
        <v>Shoes</v>
      </c>
      <c r="K6328" s="4" t="str">
        <f>CONCATENATE(Sales[[#This Row],[region]],Sales[[#This Row],[storetype]])</f>
        <v>1B</v>
      </c>
      <c r="L6328" s="4">
        <f>INDEX(RegionStoreCount[Store Count],MATCH(Sales[[#This Row],[RegionStoretype]],RegionStoreCount[Region/Type],0))</f>
        <v>5</v>
      </c>
      <c r="M6328" s="4">
        <f>AND(Sales[[#This Row],[date]]&lt;=TY_YTDMax,Sales[[#This Row],[date]]&gt;=TY_YTDMin)*Sales[[#This Row],[sales]]</f>
        <v>131390.15299999999</v>
      </c>
      <c r="N6328" s="4">
        <f>AND(Sales[[#This Row],[date]]&lt;=LY_YTDMax,Sales[[#This Row],[date]]&gt;=LY_YTDMin)*Sales[[#This Row],[sales]]</f>
        <v>0</v>
      </c>
      <c r="O6328" s="4">
        <f>AND(Sales[[#This Row],[date]]&gt;=YoY_Min,Sales[[#This Row],[date]]&lt;=TY_YTDMax)*(Sales[[#This Row],[sales]]/Sales[[#This Row],[sqft]])</f>
        <v>1.1475122532751092</v>
      </c>
      <c r="P6328" s="4">
        <f>SUMIF(Sales[RegionStoretype],Sales[[#This Row],[RegionStoretype]],Sales[YoY_SSF])/Sales[[#This Row],[Region_TypeCount]]</f>
        <v>68.518982968140051</v>
      </c>
    </row>
    <row r="6329" spans="1:16" x14ac:dyDescent="0.25">
      <c r="A6329" s="1">
        <v>43182</v>
      </c>
      <c r="B6329">
        <v>3</v>
      </c>
      <c r="C6329">
        <v>20</v>
      </c>
      <c r="D6329">
        <v>317444.87909999996</v>
      </c>
      <c r="E6329">
        <f>INDEX(Stores[region],MATCH(Sales[[#This Row],[store_no]],Stores[store_no],0))</f>
        <v>1</v>
      </c>
      <c r="F6329" t="str">
        <f>INDEX(Stores[storetype],MATCH(Sales[[#This Row],[store_no]],Stores[store_no],0))</f>
        <v>B</v>
      </c>
      <c r="G6329" t="str">
        <f>INDEX(Stores[location_city],MATCH(Sales[[#This Row],[store_no]],Stores[store_no],0))</f>
        <v>Detroit</v>
      </c>
      <c r="H6329" t="str">
        <f>INDEX(Stores[location_state],MATCH(Sales[[#This Row],[store_no]],Stores[store_no],0))</f>
        <v>Michigan</v>
      </c>
      <c r="I6329">
        <f>INDEX(Stores[sqft],MATCH(Sales[[#This Row],[store_no]],Stores[store_no],0))</f>
        <v>114500</v>
      </c>
      <c r="J6329" s="4" t="str">
        <f>INDEX(Departments[dept_name],MATCH(Sales[[#This Row],[dept_no]],Departments[dept_no],0))</f>
        <v>Toys</v>
      </c>
      <c r="K6329" s="4" t="str">
        <f>CONCATENATE(Sales[[#This Row],[region]],Sales[[#This Row],[storetype]])</f>
        <v>1B</v>
      </c>
      <c r="L6329" s="4">
        <f>INDEX(RegionStoreCount[Store Count],MATCH(Sales[[#This Row],[RegionStoretype]],RegionStoreCount[Region/Type],0))</f>
        <v>5</v>
      </c>
      <c r="M6329" s="4">
        <f>AND(Sales[[#This Row],[date]]&lt;=TY_YTDMax,Sales[[#This Row],[date]]&gt;=TY_YTDMin)*Sales[[#This Row],[sales]]</f>
        <v>317444.87909999996</v>
      </c>
      <c r="N6329" s="4">
        <f>AND(Sales[[#This Row],[date]]&lt;=LY_YTDMax,Sales[[#This Row],[date]]&gt;=LY_YTDMin)*Sales[[#This Row],[sales]]</f>
        <v>0</v>
      </c>
      <c r="O6329" s="4">
        <f>AND(Sales[[#This Row],[date]]&gt;=YoY_Min,Sales[[#This Row],[date]]&lt;=TY_YTDMax)*(Sales[[#This Row],[sales]]/Sales[[#This Row],[sqft]])</f>
        <v>2.7724443589519647</v>
      </c>
      <c r="P6329" s="4">
        <f>SUMIF(Sales[RegionStoretype],Sales[[#This Row],[RegionStoretype]],Sales[YoY_SSF])/Sales[[#This Row],[Region_TypeCount]]</f>
        <v>68.518982968140051</v>
      </c>
    </row>
    <row r="6330" spans="1:16" x14ac:dyDescent="0.25">
      <c r="A6330" s="1">
        <v>43182</v>
      </c>
      <c r="B6330">
        <v>4</v>
      </c>
      <c r="C6330">
        <v>17</v>
      </c>
      <c r="D6330">
        <v>225412.87789999999</v>
      </c>
      <c r="E6330">
        <f>INDEX(Stores[region],MATCH(Sales[[#This Row],[store_no]],Stores[store_no],0))</f>
        <v>1</v>
      </c>
      <c r="F6330" t="str">
        <f>INDEX(Stores[storetype],MATCH(Sales[[#This Row],[store_no]],Stores[store_no],0))</f>
        <v>A</v>
      </c>
      <c r="G6330" t="str">
        <f>INDEX(Stores[location_city],MATCH(Sales[[#This Row],[store_no]],Stores[store_no],0))</f>
        <v>Cincinnati</v>
      </c>
      <c r="H6330" t="str">
        <f>INDEX(Stores[location_state],MATCH(Sales[[#This Row],[store_no]],Stores[store_no],0))</f>
        <v>Ohio</v>
      </c>
      <c r="I6330">
        <f>INDEX(Stores[sqft],MATCH(Sales[[#This Row],[store_no]],Stores[store_no],0))</f>
        <v>127800</v>
      </c>
      <c r="J6330" s="4" t="str">
        <f>INDEX(Departments[dept_name],MATCH(Sales[[#This Row],[dept_no]],Departments[dept_no],0))</f>
        <v>Shoes</v>
      </c>
      <c r="K6330" s="4" t="str">
        <f>CONCATENATE(Sales[[#This Row],[region]],Sales[[#This Row],[storetype]])</f>
        <v>1A</v>
      </c>
      <c r="L6330" s="4">
        <f>INDEX(RegionStoreCount[Store Count],MATCH(Sales[[#This Row],[RegionStoretype]],RegionStoreCount[Region/Type],0))</f>
        <v>5</v>
      </c>
      <c r="M6330" s="4">
        <f>AND(Sales[[#This Row],[date]]&lt;=TY_YTDMax,Sales[[#This Row],[date]]&gt;=TY_YTDMin)*Sales[[#This Row],[sales]]</f>
        <v>225412.87789999999</v>
      </c>
      <c r="N6330" s="4">
        <f>AND(Sales[[#This Row],[date]]&lt;=LY_YTDMax,Sales[[#This Row],[date]]&gt;=LY_YTDMin)*Sales[[#This Row],[sales]]</f>
        <v>0</v>
      </c>
      <c r="O6330" s="4">
        <f>AND(Sales[[#This Row],[date]]&gt;=YoY_Min,Sales[[#This Row],[date]]&lt;=TY_YTDMax)*(Sales[[#This Row],[sales]]/Sales[[#This Row],[sqft]])</f>
        <v>1.7637940367762128</v>
      </c>
      <c r="P6330" s="4">
        <f>SUMIF(Sales[RegionStoretype],Sales[[#This Row],[RegionStoretype]],Sales[YoY_SSF])/Sales[[#This Row],[Region_TypeCount]]</f>
        <v>59.469551530910678</v>
      </c>
    </row>
    <row r="6331" spans="1:16" x14ac:dyDescent="0.25">
      <c r="A6331" s="1">
        <v>43182</v>
      </c>
      <c r="B6331">
        <v>5</v>
      </c>
      <c r="C6331">
        <v>3</v>
      </c>
      <c r="D6331">
        <v>138341.8873</v>
      </c>
      <c r="E6331">
        <f>INDEX(Stores[region],MATCH(Sales[[#This Row],[store_no]],Stores[store_no],0))</f>
        <v>1</v>
      </c>
      <c r="F6331" t="str">
        <f>INDEX(Stores[storetype],MATCH(Sales[[#This Row],[store_no]],Stores[store_no],0))</f>
        <v>B</v>
      </c>
      <c r="G6331" t="str">
        <f>INDEX(Stores[location_city],MATCH(Sales[[#This Row],[store_no]],Stores[store_no],0))</f>
        <v>Bloomington</v>
      </c>
      <c r="H6331" t="str">
        <f>INDEX(Stores[location_state],MATCH(Sales[[#This Row],[store_no]],Stores[store_no],0))</f>
        <v>Indiana</v>
      </c>
      <c r="I6331">
        <f>INDEX(Stores[sqft],MATCH(Sales[[#This Row],[store_no]],Stores[store_no],0))</f>
        <v>114500</v>
      </c>
      <c r="J6331" s="4" t="str">
        <f>INDEX(Departments[dept_name],MATCH(Sales[[#This Row],[dept_no]],Departments[dept_no],0))</f>
        <v>Beauty</v>
      </c>
      <c r="K6331" s="4" t="str">
        <f>CONCATENATE(Sales[[#This Row],[region]],Sales[[#This Row],[storetype]])</f>
        <v>1B</v>
      </c>
      <c r="L6331" s="4">
        <f>INDEX(RegionStoreCount[Store Count],MATCH(Sales[[#This Row],[RegionStoretype]],RegionStoreCount[Region/Type],0))</f>
        <v>5</v>
      </c>
      <c r="M6331" s="4">
        <f>AND(Sales[[#This Row],[date]]&lt;=TY_YTDMax,Sales[[#This Row],[date]]&gt;=TY_YTDMin)*Sales[[#This Row],[sales]]</f>
        <v>138341.8873</v>
      </c>
      <c r="N6331" s="4">
        <f>AND(Sales[[#This Row],[date]]&lt;=LY_YTDMax,Sales[[#This Row],[date]]&gt;=LY_YTDMin)*Sales[[#This Row],[sales]]</f>
        <v>0</v>
      </c>
      <c r="O6331" s="4">
        <f>AND(Sales[[#This Row],[date]]&gt;=YoY_Min,Sales[[#This Row],[date]]&lt;=TY_YTDMax)*(Sales[[#This Row],[sales]]/Sales[[#This Row],[sqft]])</f>
        <v>1.208226089956332</v>
      </c>
      <c r="P6331" s="4">
        <f>SUMIF(Sales[RegionStoretype],Sales[[#This Row],[RegionStoretype]],Sales[YoY_SSF])/Sales[[#This Row],[Region_TypeCount]]</f>
        <v>68.518982968140051</v>
      </c>
    </row>
    <row r="6332" spans="1:16" x14ac:dyDescent="0.25">
      <c r="A6332" s="1">
        <v>43182</v>
      </c>
      <c r="B6332">
        <v>5</v>
      </c>
      <c r="C6332">
        <v>6</v>
      </c>
      <c r="D6332">
        <v>21059.142</v>
      </c>
      <c r="E6332">
        <f>INDEX(Stores[region],MATCH(Sales[[#This Row],[store_no]],Stores[store_no],0))</f>
        <v>1</v>
      </c>
      <c r="F6332" t="str">
        <f>INDEX(Stores[storetype],MATCH(Sales[[#This Row],[store_no]],Stores[store_no],0))</f>
        <v>B</v>
      </c>
      <c r="G6332" t="str">
        <f>INDEX(Stores[location_city],MATCH(Sales[[#This Row],[store_no]],Stores[store_no],0))</f>
        <v>Bloomington</v>
      </c>
      <c r="H6332" t="str">
        <f>INDEX(Stores[location_state],MATCH(Sales[[#This Row],[store_no]],Stores[store_no],0))</f>
        <v>Indiana</v>
      </c>
      <c r="I6332">
        <f>INDEX(Stores[sqft],MATCH(Sales[[#This Row],[store_no]],Stores[store_no],0))</f>
        <v>114500</v>
      </c>
      <c r="J6332" s="4" t="str">
        <f>INDEX(Departments[dept_name],MATCH(Sales[[#This Row],[dept_no]],Departments[dept_no],0))</f>
        <v>Computers</v>
      </c>
      <c r="K6332" s="4" t="str">
        <f>CONCATENATE(Sales[[#This Row],[region]],Sales[[#This Row],[storetype]])</f>
        <v>1B</v>
      </c>
      <c r="L6332" s="4">
        <f>INDEX(RegionStoreCount[Store Count],MATCH(Sales[[#This Row],[RegionStoretype]],RegionStoreCount[Region/Type],0))</f>
        <v>5</v>
      </c>
      <c r="M6332" s="4">
        <f>AND(Sales[[#This Row],[date]]&lt;=TY_YTDMax,Sales[[#This Row],[date]]&gt;=TY_YTDMin)*Sales[[#This Row],[sales]]</f>
        <v>21059.142</v>
      </c>
      <c r="N6332" s="4">
        <f>AND(Sales[[#This Row],[date]]&lt;=LY_YTDMax,Sales[[#This Row],[date]]&gt;=LY_YTDMin)*Sales[[#This Row],[sales]]</f>
        <v>0</v>
      </c>
      <c r="O6332" s="4">
        <f>AND(Sales[[#This Row],[date]]&gt;=YoY_Min,Sales[[#This Row],[date]]&lt;=TY_YTDMax)*(Sales[[#This Row],[sales]]/Sales[[#This Row],[sqft]])</f>
        <v>0.18392263755458516</v>
      </c>
      <c r="P6332" s="4">
        <f>SUMIF(Sales[RegionStoretype],Sales[[#This Row],[RegionStoretype]],Sales[YoY_SSF])/Sales[[#This Row],[Region_TypeCount]]</f>
        <v>68.518982968140051</v>
      </c>
    </row>
    <row r="6333" spans="1:16" x14ac:dyDescent="0.25">
      <c r="A6333" s="1">
        <v>43182</v>
      </c>
      <c r="B6333">
        <v>5</v>
      </c>
      <c r="C6333">
        <v>14</v>
      </c>
      <c r="D6333">
        <v>45544.608199999995</v>
      </c>
      <c r="E6333">
        <f>INDEX(Stores[region],MATCH(Sales[[#This Row],[store_no]],Stores[store_no],0))</f>
        <v>1</v>
      </c>
      <c r="F6333" t="str">
        <f>INDEX(Stores[storetype],MATCH(Sales[[#This Row],[store_no]],Stores[store_no],0))</f>
        <v>B</v>
      </c>
      <c r="G6333" t="str">
        <f>INDEX(Stores[location_city],MATCH(Sales[[#This Row],[store_no]],Stores[store_no],0))</f>
        <v>Bloomington</v>
      </c>
      <c r="H6333" t="str">
        <f>INDEX(Stores[location_state],MATCH(Sales[[#This Row],[store_no]],Stores[store_no],0))</f>
        <v>Indiana</v>
      </c>
      <c r="I6333">
        <f>INDEX(Stores[sqft],MATCH(Sales[[#This Row],[store_no]],Stores[store_no],0))</f>
        <v>114500</v>
      </c>
      <c r="J6333" s="4" t="str">
        <f>INDEX(Departments[dept_name],MATCH(Sales[[#This Row],[dept_no]],Departments[dept_no],0))</f>
        <v>Movies</v>
      </c>
      <c r="K6333" s="4" t="str">
        <f>CONCATENATE(Sales[[#This Row],[region]],Sales[[#This Row],[storetype]])</f>
        <v>1B</v>
      </c>
      <c r="L6333" s="4">
        <f>INDEX(RegionStoreCount[Store Count],MATCH(Sales[[#This Row],[RegionStoretype]],RegionStoreCount[Region/Type],0))</f>
        <v>5</v>
      </c>
      <c r="M6333" s="4">
        <f>AND(Sales[[#This Row],[date]]&lt;=TY_YTDMax,Sales[[#This Row],[date]]&gt;=TY_YTDMin)*Sales[[#This Row],[sales]]</f>
        <v>45544.608199999995</v>
      </c>
      <c r="N6333" s="4">
        <f>AND(Sales[[#This Row],[date]]&lt;=LY_YTDMax,Sales[[#This Row],[date]]&gt;=LY_YTDMin)*Sales[[#This Row],[sales]]</f>
        <v>0</v>
      </c>
      <c r="O6333" s="4">
        <f>AND(Sales[[#This Row],[date]]&gt;=YoY_Min,Sales[[#This Row],[date]]&lt;=TY_YTDMax)*(Sales[[#This Row],[sales]]/Sales[[#This Row],[sqft]])</f>
        <v>0.39776950393013094</v>
      </c>
      <c r="P6333" s="4">
        <f>SUMIF(Sales[RegionStoretype],Sales[[#This Row],[RegionStoretype]],Sales[YoY_SSF])/Sales[[#This Row],[Region_TypeCount]]</f>
        <v>68.518982968140051</v>
      </c>
    </row>
    <row r="6334" spans="1:16" x14ac:dyDescent="0.25">
      <c r="A6334" s="1">
        <v>43182</v>
      </c>
      <c r="B6334">
        <v>5</v>
      </c>
      <c r="C6334">
        <v>17</v>
      </c>
      <c r="D6334">
        <v>74752.054799999998</v>
      </c>
      <c r="E6334">
        <f>INDEX(Stores[region],MATCH(Sales[[#This Row],[store_no]],Stores[store_no],0))</f>
        <v>1</v>
      </c>
      <c r="F6334" t="str">
        <f>INDEX(Stores[storetype],MATCH(Sales[[#This Row],[store_no]],Stores[store_no],0))</f>
        <v>B</v>
      </c>
      <c r="G6334" t="str">
        <f>INDEX(Stores[location_city],MATCH(Sales[[#This Row],[store_no]],Stores[store_no],0))</f>
        <v>Bloomington</v>
      </c>
      <c r="H6334" t="str">
        <f>INDEX(Stores[location_state],MATCH(Sales[[#This Row],[store_no]],Stores[store_no],0))</f>
        <v>Indiana</v>
      </c>
      <c r="I6334">
        <f>INDEX(Stores[sqft],MATCH(Sales[[#This Row],[store_no]],Stores[store_no],0))</f>
        <v>114500</v>
      </c>
      <c r="J6334" s="4" t="str">
        <f>INDEX(Departments[dept_name],MATCH(Sales[[#This Row],[dept_no]],Departments[dept_no],0))</f>
        <v>Shoes</v>
      </c>
      <c r="K6334" s="4" t="str">
        <f>CONCATENATE(Sales[[#This Row],[region]],Sales[[#This Row],[storetype]])</f>
        <v>1B</v>
      </c>
      <c r="L6334" s="4">
        <f>INDEX(RegionStoreCount[Store Count],MATCH(Sales[[#This Row],[RegionStoretype]],RegionStoreCount[Region/Type],0))</f>
        <v>5</v>
      </c>
      <c r="M6334" s="4">
        <f>AND(Sales[[#This Row],[date]]&lt;=TY_YTDMax,Sales[[#This Row],[date]]&gt;=TY_YTDMin)*Sales[[#This Row],[sales]]</f>
        <v>74752.054799999998</v>
      </c>
      <c r="N6334" s="4">
        <f>AND(Sales[[#This Row],[date]]&lt;=LY_YTDMax,Sales[[#This Row],[date]]&gt;=LY_YTDMin)*Sales[[#This Row],[sales]]</f>
        <v>0</v>
      </c>
      <c r="O6334" s="4">
        <f>AND(Sales[[#This Row],[date]]&gt;=YoY_Min,Sales[[#This Row],[date]]&lt;=TY_YTDMax)*(Sales[[#This Row],[sales]]/Sales[[#This Row],[sqft]])</f>
        <v>0.65285637379912664</v>
      </c>
      <c r="P6334" s="4">
        <f>SUMIF(Sales[RegionStoretype],Sales[[#This Row],[RegionStoretype]],Sales[YoY_SSF])/Sales[[#This Row],[Region_TypeCount]]</f>
        <v>68.518982968140051</v>
      </c>
    </row>
    <row r="6335" spans="1:16" x14ac:dyDescent="0.25">
      <c r="A6335" s="1">
        <v>43182</v>
      </c>
      <c r="B6335">
        <v>6</v>
      </c>
      <c r="C6335">
        <v>6</v>
      </c>
      <c r="D6335">
        <v>28735.499999999996</v>
      </c>
      <c r="E6335">
        <f>INDEX(Stores[region],MATCH(Sales[[#This Row],[store_no]],Stores[store_no],0))</f>
        <v>3</v>
      </c>
      <c r="F6335" t="str">
        <f>INDEX(Stores[storetype],MATCH(Sales[[#This Row],[store_no]],Stores[store_no],0))</f>
        <v>A</v>
      </c>
      <c r="G6335" t="str">
        <f>INDEX(Stores[location_city],MATCH(Sales[[#This Row],[store_no]],Stores[store_no],0))</f>
        <v>Green Bay</v>
      </c>
      <c r="H6335" t="str">
        <f>INDEX(Stores[location_state],MATCH(Sales[[#This Row],[store_no]],Stores[store_no],0))</f>
        <v>Wisconsin</v>
      </c>
      <c r="I6335">
        <f>INDEX(Stores[sqft],MATCH(Sales[[#This Row],[store_no]],Stores[store_no],0))</f>
        <v>138800</v>
      </c>
      <c r="J6335" s="4" t="str">
        <f>INDEX(Departments[dept_name],MATCH(Sales[[#This Row],[dept_no]],Departments[dept_no],0))</f>
        <v>Computers</v>
      </c>
      <c r="K6335" s="4" t="str">
        <f>CONCATENATE(Sales[[#This Row],[region]],Sales[[#This Row],[storetype]])</f>
        <v>3A</v>
      </c>
      <c r="L6335" s="4">
        <f>INDEX(RegionStoreCount[Store Count],MATCH(Sales[[#This Row],[RegionStoretype]],RegionStoreCount[Region/Type],0))</f>
        <v>9</v>
      </c>
      <c r="M6335" s="4">
        <f>AND(Sales[[#This Row],[date]]&lt;=TY_YTDMax,Sales[[#This Row],[date]]&gt;=TY_YTDMin)*Sales[[#This Row],[sales]]</f>
        <v>28735.499999999996</v>
      </c>
      <c r="N6335" s="4">
        <f>AND(Sales[[#This Row],[date]]&lt;=LY_YTDMax,Sales[[#This Row],[date]]&gt;=LY_YTDMin)*Sales[[#This Row],[sales]]</f>
        <v>0</v>
      </c>
      <c r="O6335" s="4">
        <f>AND(Sales[[#This Row],[date]]&gt;=YoY_Min,Sales[[#This Row],[date]]&lt;=TY_YTDMax)*(Sales[[#This Row],[sales]]/Sales[[#This Row],[sqft]])</f>
        <v>0.20702809798270891</v>
      </c>
      <c r="P6335" s="4">
        <f>SUMIF(Sales[RegionStoretype],Sales[[#This Row],[RegionStoretype]],Sales[YoY_SSF])/Sales[[#This Row],[Region_TypeCount]]</f>
        <v>53.603836561720975</v>
      </c>
    </row>
    <row r="6336" spans="1:16" x14ac:dyDescent="0.25">
      <c r="A6336" s="1">
        <v>43182</v>
      </c>
      <c r="B6336">
        <v>6</v>
      </c>
      <c r="C6336">
        <v>13</v>
      </c>
      <c r="D6336">
        <v>31453.660300000003</v>
      </c>
      <c r="E6336">
        <f>INDEX(Stores[region],MATCH(Sales[[#This Row],[store_no]],Stores[store_no],0))</f>
        <v>3</v>
      </c>
      <c r="F6336" t="str">
        <f>INDEX(Stores[storetype],MATCH(Sales[[#This Row],[store_no]],Stores[store_no],0))</f>
        <v>A</v>
      </c>
      <c r="G6336" t="str">
        <f>INDEX(Stores[location_city],MATCH(Sales[[#This Row],[store_no]],Stores[store_no],0))</f>
        <v>Green Bay</v>
      </c>
      <c r="H6336" t="str">
        <f>INDEX(Stores[location_state],MATCH(Sales[[#This Row],[store_no]],Stores[store_no],0))</f>
        <v>Wisconsin</v>
      </c>
      <c r="I6336">
        <f>INDEX(Stores[sqft],MATCH(Sales[[#This Row],[store_no]],Stores[store_no],0))</f>
        <v>138800</v>
      </c>
      <c r="J6336" s="4" t="str">
        <f>INDEX(Departments[dept_name],MATCH(Sales[[#This Row],[dept_no]],Departments[dept_no],0))</f>
        <v>Kids</v>
      </c>
      <c r="K6336" s="4" t="str">
        <f>CONCATENATE(Sales[[#This Row],[region]],Sales[[#This Row],[storetype]])</f>
        <v>3A</v>
      </c>
      <c r="L6336" s="4">
        <f>INDEX(RegionStoreCount[Store Count],MATCH(Sales[[#This Row],[RegionStoretype]],RegionStoreCount[Region/Type],0))</f>
        <v>9</v>
      </c>
      <c r="M6336" s="4">
        <f>AND(Sales[[#This Row],[date]]&lt;=TY_YTDMax,Sales[[#This Row],[date]]&gt;=TY_YTDMin)*Sales[[#This Row],[sales]]</f>
        <v>31453.660300000003</v>
      </c>
      <c r="N6336" s="4">
        <f>AND(Sales[[#This Row],[date]]&lt;=LY_YTDMax,Sales[[#This Row],[date]]&gt;=LY_YTDMin)*Sales[[#This Row],[sales]]</f>
        <v>0</v>
      </c>
      <c r="O6336" s="4">
        <f>AND(Sales[[#This Row],[date]]&gt;=YoY_Min,Sales[[#This Row],[date]]&lt;=TY_YTDMax)*(Sales[[#This Row],[sales]]/Sales[[#This Row],[sqft]])</f>
        <v>0.22661138544668591</v>
      </c>
      <c r="P6336" s="4">
        <f>SUMIF(Sales[RegionStoretype],Sales[[#This Row],[RegionStoretype]],Sales[YoY_SSF])/Sales[[#This Row],[Region_TypeCount]]</f>
        <v>53.603836561720975</v>
      </c>
    </row>
    <row r="6337" spans="1:16" x14ac:dyDescent="0.25">
      <c r="A6337" s="1">
        <v>43182</v>
      </c>
      <c r="B6337">
        <v>6</v>
      </c>
      <c r="C6337">
        <v>17</v>
      </c>
      <c r="D6337">
        <v>94981.599999999977</v>
      </c>
      <c r="E6337">
        <f>INDEX(Stores[region],MATCH(Sales[[#This Row],[store_no]],Stores[store_no],0))</f>
        <v>3</v>
      </c>
      <c r="F6337" t="str">
        <f>INDEX(Stores[storetype],MATCH(Sales[[#This Row],[store_no]],Stores[store_no],0))</f>
        <v>A</v>
      </c>
      <c r="G6337" t="str">
        <f>INDEX(Stores[location_city],MATCH(Sales[[#This Row],[store_no]],Stores[store_no],0))</f>
        <v>Green Bay</v>
      </c>
      <c r="H6337" t="str">
        <f>INDEX(Stores[location_state],MATCH(Sales[[#This Row],[store_no]],Stores[store_no],0))</f>
        <v>Wisconsin</v>
      </c>
      <c r="I6337">
        <f>INDEX(Stores[sqft],MATCH(Sales[[#This Row],[store_no]],Stores[store_no],0))</f>
        <v>138800</v>
      </c>
      <c r="J6337" s="4" t="str">
        <f>INDEX(Departments[dept_name],MATCH(Sales[[#This Row],[dept_no]],Departments[dept_no],0))</f>
        <v>Shoes</v>
      </c>
      <c r="K6337" s="4" t="str">
        <f>CONCATENATE(Sales[[#This Row],[region]],Sales[[#This Row],[storetype]])</f>
        <v>3A</v>
      </c>
      <c r="L6337" s="4">
        <f>INDEX(RegionStoreCount[Store Count],MATCH(Sales[[#This Row],[RegionStoretype]],RegionStoreCount[Region/Type],0))</f>
        <v>9</v>
      </c>
      <c r="M6337" s="4">
        <f>AND(Sales[[#This Row],[date]]&lt;=TY_YTDMax,Sales[[#This Row],[date]]&gt;=TY_YTDMin)*Sales[[#This Row],[sales]]</f>
        <v>94981.599999999977</v>
      </c>
      <c r="N6337" s="4">
        <f>AND(Sales[[#This Row],[date]]&lt;=LY_YTDMax,Sales[[#This Row],[date]]&gt;=LY_YTDMin)*Sales[[#This Row],[sales]]</f>
        <v>0</v>
      </c>
      <c r="O6337" s="4">
        <f>AND(Sales[[#This Row],[date]]&gt;=YoY_Min,Sales[[#This Row],[date]]&lt;=TY_YTDMax)*(Sales[[#This Row],[sales]]/Sales[[#This Row],[sqft]])</f>
        <v>0.68430547550432264</v>
      </c>
      <c r="P6337" s="4">
        <f>SUMIF(Sales[RegionStoretype],Sales[[#This Row],[RegionStoretype]],Sales[YoY_SSF])/Sales[[#This Row],[Region_TypeCount]]</f>
        <v>53.603836561720975</v>
      </c>
    </row>
    <row r="6338" spans="1:16" x14ac:dyDescent="0.25">
      <c r="A6338" s="1">
        <v>43182</v>
      </c>
      <c r="B6338">
        <v>6</v>
      </c>
      <c r="C6338">
        <v>18</v>
      </c>
      <c r="D6338">
        <v>95668.189400000003</v>
      </c>
      <c r="E6338">
        <f>INDEX(Stores[region],MATCH(Sales[[#This Row],[store_no]],Stores[store_no],0))</f>
        <v>3</v>
      </c>
      <c r="F6338" t="str">
        <f>INDEX(Stores[storetype],MATCH(Sales[[#This Row],[store_no]],Stores[store_no],0))</f>
        <v>A</v>
      </c>
      <c r="G6338" t="str">
        <f>INDEX(Stores[location_city],MATCH(Sales[[#This Row],[store_no]],Stores[store_no],0))</f>
        <v>Green Bay</v>
      </c>
      <c r="H6338" t="str">
        <f>INDEX(Stores[location_state],MATCH(Sales[[#This Row],[store_no]],Stores[store_no],0))</f>
        <v>Wisconsin</v>
      </c>
      <c r="I6338">
        <f>INDEX(Stores[sqft],MATCH(Sales[[#This Row],[store_no]],Stores[store_no],0))</f>
        <v>138800</v>
      </c>
      <c r="J6338" s="4" t="str">
        <f>INDEX(Departments[dept_name],MATCH(Sales[[#This Row],[dept_no]],Departments[dept_no],0))</f>
        <v>Sports</v>
      </c>
      <c r="K6338" s="4" t="str">
        <f>CONCATENATE(Sales[[#This Row],[region]],Sales[[#This Row],[storetype]])</f>
        <v>3A</v>
      </c>
      <c r="L6338" s="4">
        <f>INDEX(RegionStoreCount[Store Count],MATCH(Sales[[#This Row],[RegionStoretype]],RegionStoreCount[Region/Type],0))</f>
        <v>9</v>
      </c>
      <c r="M6338" s="4">
        <f>AND(Sales[[#This Row],[date]]&lt;=TY_YTDMax,Sales[[#This Row],[date]]&gt;=TY_YTDMin)*Sales[[#This Row],[sales]]</f>
        <v>95668.189400000003</v>
      </c>
      <c r="N6338" s="4">
        <f>AND(Sales[[#This Row],[date]]&lt;=LY_YTDMax,Sales[[#This Row],[date]]&gt;=LY_YTDMin)*Sales[[#This Row],[sales]]</f>
        <v>0</v>
      </c>
      <c r="O6338" s="4">
        <f>AND(Sales[[#This Row],[date]]&gt;=YoY_Min,Sales[[#This Row],[date]]&lt;=TY_YTDMax)*(Sales[[#This Row],[sales]]/Sales[[#This Row],[sqft]])</f>
        <v>0.68925208501440927</v>
      </c>
      <c r="P6338" s="4">
        <f>SUMIF(Sales[RegionStoretype],Sales[[#This Row],[RegionStoretype]],Sales[YoY_SSF])/Sales[[#This Row],[Region_TypeCount]]</f>
        <v>53.603836561720975</v>
      </c>
    </row>
    <row r="6339" spans="1:16" x14ac:dyDescent="0.25">
      <c r="A6339" s="1">
        <v>43182</v>
      </c>
      <c r="B6339">
        <v>8</v>
      </c>
      <c r="C6339">
        <v>1</v>
      </c>
      <c r="D6339">
        <v>78885.502299999993</v>
      </c>
      <c r="E6339">
        <f>INDEX(Stores[region],MATCH(Sales[[#This Row],[store_no]],Stores[store_no],0))</f>
        <v>3</v>
      </c>
      <c r="F6339" t="str">
        <f>INDEX(Stores[storetype],MATCH(Sales[[#This Row],[store_no]],Stores[store_no],0))</f>
        <v>A</v>
      </c>
      <c r="G6339" t="str">
        <f>INDEX(Stores[location_city],MATCH(Sales[[#This Row],[store_no]],Stores[store_no],0))</f>
        <v>Saint Louis</v>
      </c>
      <c r="H6339" t="str">
        <f>INDEX(Stores[location_state],MATCH(Sales[[#This Row],[store_no]],Stores[store_no],0))</f>
        <v>Missouri</v>
      </c>
      <c r="I6339">
        <f>INDEX(Stores[sqft],MATCH(Sales[[#This Row],[store_no]],Stores[store_no],0))</f>
        <v>198900</v>
      </c>
      <c r="J6339" s="4" t="str">
        <f>INDEX(Departments[dept_name],MATCH(Sales[[#This Row],[dept_no]],Departments[dept_no],0))</f>
        <v>Automotive</v>
      </c>
      <c r="K6339" s="4" t="str">
        <f>CONCATENATE(Sales[[#This Row],[region]],Sales[[#This Row],[storetype]])</f>
        <v>3A</v>
      </c>
      <c r="L6339" s="4">
        <f>INDEX(RegionStoreCount[Store Count],MATCH(Sales[[#This Row],[RegionStoretype]],RegionStoreCount[Region/Type],0))</f>
        <v>9</v>
      </c>
      <c r="M6339" s="4">
        <f>AND(Sales[[#This Row],[date]]&lt;=TY_YTDMax,Sales[[#This Row],[date]]&gt;=TY_YTDMin)*Sales[[#This Row],[sales]]</f>
        <v>78885.502299999993</v>
      </c>
      <c r="N6339" s="4">
        <f>AND(Sales[[#This Row],[date]]&lt;=LY_YTDMax,Sales[[#This Row],[date]]&gt;=LY_YTDMin)*Sales[[#This Row],[sales]]</f>
        <v>0</v>
      </c>
      <c r="O6339" s="4">
        <f>AND(Sales[[#This Row],[date]]&gt;=YoY_Min,Sales[[#This Row],[date]]&lt;=TY_YTDMax)*(Sales[[#This Row],[sales]]/Sales[[#This Row],[sqft]])</f>
        <v>0.39660886023127195</v>
      </c>
      <c r="P6339" s="4">
        <f>SUMIF(Sales[RegionStoretype],Sales[[#This Row],[RegionStoretype]],Sales[YoY_SSF])/Sales[[#This Row],[Region_TypeCount]]</f>
        <v>53.603836561720975</v>
      </c>
    </row>
    <row r="6340" spans="1:16" x14ac:dyDescent="0.25">
      <c r="A6340" s="1">
        <v>43182</v>
      </c>
      <c r="B6340">
        <v>8</v>
      </c>
      <c r="C6340">
        <v>5</v>
      </c>
      <c r="D6340">
        <v>179178.58</v>
      </c>
      <c r="E6340">
        <f>INDEX(Stores[region],MATCH(Sales[[#This Row],[store_no]],Stores[store_no],0))</f>
        <v>3</v>
      </c>
      <c r="F6340" t="str">
        <f>INDEX(Stores[storetype],MATCH(Sales[[#This Row],[store_no]],Stores[store_no],0))</f>
        <v>A</v>
      </c>
      <c r="G6340" t="str">
        <f>INDEX(Stores[location_city],MATCH(Sales[[#This Row],[store_no]],Stores[store_no],0))</f>
        <v>Saint Louis</v>
      </c>
      <c r="H6340" t="str">
        <f>INDEX(Stores[location_state],MATCH(Sales[[#This Row],[store_no]],Stores[store_no],0))</f>
        <v>Missouri</v>
      </c>
      <c r="I6340">
        <f>INDEX(Stores[sqft],MATCH(Sales[[#This Row],[store_no]],Stores[store_no],0))</f>
        <v>198900</v>
      </c>
      <c r="J6340" s="4" t="str">
        <f>INDEX(Departments[dept_name],MATCH(Sales[[#This Row],[dept_no]],Departments[dept_no],0))</f>
        <v>Clothing</v>
      </c>
      <c r="K6340" s="4" t="str">
        <f>CONCATENATE(Sales[[#This Row],[region]],Sales[[#This Row],[storetype]])</f>
        <v>3A</v>
      </c>
      <c r="L6340" s="4">
        <f>INDEX(RegionStoreCount[Store Count],MATCH(Sales[[#This Row],[RegionStoretype]],RegionStoreCount[Region/Type],0))</f>
        <v>9</v>
      </c>
      <c r="M6340" s="4">
        <f>AND(Sales[[#This Row],[date]]&lt;=TY_YTDMax,Sales[[#This Row],[date]]&gt;=TY_YTDMin)*Sales[[#This Row],[sales]]</f>
        <v>179178.58</v>
      </c>
      <c r="N6340" s="4">
        <f>AND(Sales[[#This Row],[date]]&lt;=LY_YTDMax,Sales[[#This Row],[date]]&gt;=LY_YTDMin)*Sales[[#This Row],[sales]]</f>
        <v>0</v>
      </c>
      <c r="O6340" s="4">
        <f>AND(Sales[[#This Row],[date]]&gt;=YoY_Min,Sales[[#This Row],[date]]&lt;=TY_YTDMax)*(Sales[[#This Row],[sales]]/Sales[[#This Row],[sqft]])</f>
        <v>0.90084756158873802</v>
      </c>
      <c r="P6340" s="4">
        <f>SUMIF(Sales[RegionStoretype],Sales[[#This Row],[RegionStoretype]],Sales[YoY_SSF])/Sales[[#This Row],[Region_TypeCount]]</f>
        <v>53.603836561720975</v>
      </c>
    </row>
    <row r="6341" spans="1:16" x14ac:dyDescent="0.25">
      <c r="A6341" s="1">
        <v>43182</v>
      </c>
      <c r="B6341">
        <v>8</v>
      </c>
      <c r="C6341">
        <v>8</v>
      </c>
      <c r="D6341">
        <v>13496.3238</v>
      </c>
      <c r="E6341">
        <f>INDEX(Stores[region],MATCH(Sales[[#This Row],[store_no]],Stores[store_no],0))</f>
        <v>3</v>
      </c>
      <c r="F6341" t="str">
        <f>INDEX(Stores[storetype],MATCH(Sales[[#This Row],[store_no]],Stores[store_no],0))</f>
        <v>A</v>
      </c>
      <c r="G6341" t="str">
        <f>INDEX(Stores[location_city],MATCH(Sales[[#This Row],[store_no]],Stores[store_no],0))</f>
        <v>Saint Louis</v>
      </c>
      <c r="H6341" t="str">
        <f>INDEX(Stores[location_state],MATCH(Sales[[#This Row],[store_no]],Stores[store_no],0))</f>
        <v>Missouri</v>
      </c>
      <c r="I6341">
        <f>INDEX(Stores[sqft],MATCH(Sales[[#This Row],[store_no]],Stores[store_no],0))</f>
        <v>198900</v>
      </c>
      <c r="J6341" s="4" t="str">
        <f>INDEX(Departments[dept_name],MATCH(Sales[[#This Row],[dept_no]],Departments[dept_no],0))</f>
        <v>Games</v>
      </c>
      <c r="K6341" s="4" t="str">
        <f>CONCATENATE(Sales[[#This Row],[region]],Sales[[#This Row],[storetype]])</f>
        <v>3A</v>
      </c>
      <c r="L6341" s="4">
        <f>INDEX(RegionStoreCount[Store Count],MATCH(Sales[[#This Row],[RegionStoretype]],RegionStoreCount[Region/Type],0))</f>
        <v>9</v>
      </c>
      <c r="M6341" s="4">
        <f>AND(Sales[[#This Row],[date]]&lt;=TY_YTDMax,Sales[[#This Row],[date]]&gt;=TY_YTDMin)*Sales[[#This Row],[sales]]</f>
        <v>13496.3238</v>
      </c>
      <c r="N6341" s="4">
        <f>AND(Sales[[#This Row],[date]]&lt;=LY_YTDMax,Sales[[#This Row],[date]]&gt;=LY_YTDMin)*Sales[[#This Row],[sales]]</f>
        <v>0</v>
      </c>
      <c r="O6341" s="4">
        <f>AND(Sales[[#This Row],[date]]&gt;=YoY_Min,Sales[[#This Row],[date]]&lt;=TY_YTDMax)*(Sales[[#This Row],[sales]]/Sales[[#This Row],[sqft]])</f>
        <v>6.7854820512820518E-2</v>
      </c>
      <c r="P6341" s="4">
        <f>SUMIF(Sales[RegionStoretype],Sales[[#This Row],[RegionStoretype]],Sales[YoY_SSF])/Sales[[#This Row],[Region_TypeCount]]</f>
        <v>53.603836561720975</v>
      </c>
    </row>
    <row r="6342" spans="1:16" x14ac:dyDescent="0.25">
      <c r="A6342" s="1">
        <v>43182</v>
      </c>
      <c r="B6342">
        <v>8</v>
      </c>
      <c r="C6342">
        <v>17</v>
      </c>
      <c r="D6342">
        <v>66369.0003</v>
      </c>
      <c r="E6342">
        <f>INDEX(Stores[region],MATCH(Sales[[#This Row],[store_no]],Stores[store_no],0))</f>
        <v>3</v>
      </c>
      <c r="F6342" t="str">
        <f>INDEX(Stores[storetype],MATCH(Sales[[#This Row],[store_no]],Stores[store_no],0))</f>
        <v>A</v>
      </c>
      <c r="G6342" t="str">
        <f>INDEX(Stores[location_city],MATCH(Sales[[#This Row],[store_no]],Stores[store_no],0))</f>
        <v>Saint Louis</v>
      </c>
      <c r="H6342" t="str">
        <f>INDEX(Stores[location_state],MATCH(Sales[[#This Row],[store_no]],Stores[store_no],0))</f>
        <v>Missouri</v>
      </c>
      <c r="I6342">
        <f>INDEX(Stores[sqft],MATCH(Sales[[#This Row],[store_no]],Stores[store_no],0))</f>
        <v>198900</v>
      </c>
      <c r="J6342" s="4" t="str">
        <f>INDEX(Departments[dept_name],MATCH(Sales[[#This Row],[dept_no]],Departments[dept_no],0))</f>
        <v>Shoes</v>
      </c>
      <c r="K6342" s="4" t="str">
        <f>CONCATENATE(Sales[[#This Row],[region]],Sales[[#This Row],[storetype]])</f>
        <v>3A</v>
      </c>
      <c r="L6342" s="4">
        <f>INDEX(RegionStoreCount[Store Count],MATCH(Sales[[#This Row],[RegionStoretype]],RegionStoreCount[Region/Type],0))</f>
        <v>9</v>
      </c>
      <c r="M6342" s="4">
        <f>AND(Sales[[#This Row],[date]]&lt;=TY_YTDMax,Sales[[#This Row],[date]]&gt;=TY_YTDMin)*Sales[[#This Row],[sales]]</f>
        <v>66369.0003</v>
      </c>
      <c r="N6342" s="4">
        <f>AND(Sales[[#This Row],[date]]&lt;=LY_YTDMax,Sales[[#This Row],[date]]&gt;=LY_YTDMin)*Sales[[#This Row],[sales]]</f>
        <v>0</v>
      </c>
      <c r="O6342" s="4">
        <f>AND(Sales[[#This Row],[date]]&gt;=YoY_Min,Sales[[#This Row],[date]]&lt;=TY_YTDMax)*(Sales[[#This Row],[sales]]/Sales[[#This Row],[sqft]])</f>
        <v>0.33368024283559578</v>
      </c>
      <c r="P6342" s="4">
        <f>SUMIF(Sales[RegionStoretype],Sales[[#This Row],[RegionStoretype]],Sales[YoY_SSF])/Sales[[#This Row],[Region_TypeCount]]</f>
        <v>53.603836561720975</v>
      </c>
    </row>
    <row r="6343" spans="1:16" x14ac:dyDescent="0.25">
      <c r="A6343" s="1">
        <v>43182</v>
      </c>
      <c r="B6343">
        <v>8</v>
      </c>
      <c r="C6343">
        <v>20</v>
      </c>
      <c r="D6343">
        <v>51655.473299999998</v>
      </c>
      <c r="E6343">
        <f>INDEX(Stores[region],MATCH(Sales[[#This Row],[store_no]],Stores[store_no],0))</f>
        <v>3</v>
      </c>
      <c r="F6343" t="str">
        <f>INDEX(Stores[storetype],MATCH(Sales[[#This Row],[store_no]],Stores[store_no],0))</f>
        <v>A</v>
      </c>
      <c r="G6343" t="str">
        <f>INDEX(Stores[location_city],MATCH(Sales[[#This Row],[store_no]],Stores[store_no],0))</f>
        <v>Saint Louis</v>
      </c>
      <c r="H6343" t="str">
        <f>INDEX(Stores[location_state],MATCH(Sales[[#This Row],[store_no]],Stores[store_no],0))</f>
        <v>Missouri</v>
      </c>
      <c r="I6343">
        <f>INDEX(Stores[sqft],MATCH(Sales[[#This Row],[store_no]],Stores[store_no],0))</f>
        <v>198900</v>
      </c>
      <c r="J6343" s="4" t="str">
        <f>INDEX(Departments[dept_name],MATCH(Sales[[#This Row],[dept_no]],Departments[dept_no],0))</f>
        <v>Toys</v>
      </c>
      <c r="K6343" s="4" t="str">
        <f>CONCATENATE(Sales[[#This Row],[region]],Sales[[#This Row],[storetype]])</f>
        <v>3A</v>
      </c>
      <c r="L6343" s="4">
        <f>INDEX(RegionStoreCount[Store Count],MATCH(Sales[[#This Row],[RegionStoretype]],RegionStoreCount[Region/Type],0))</f>
        <v>9</v>
      </c>
      <c r="M6343" s="4">
        <f>AND(Sales[[#This Row],[date]]&lt;=TY_YTDMax,Sales[[#This Row],[date]]&gt;=TY_YTDMin)*Sales[[#This Row],[sales]]</f>
        <v>51655.473299999998</v>
      </c>
      <c r="N6343" s="4">
        <f>AND(Sales[[#This Row],[date]]&lt;=LY_YTDMax,Sales[[#This Row],[date]]&gt;=LY_YTDMin)*Sales[[#This Row],[sales]]</f>
        <v>0</v>
      </c>
      <c r="O6343" s="4">
        <f>AND(Sales[[#This Row],[date]]&gt;=YoY_Min,Sales[[#This Row],[date]]&lt;=TY_YTDMax)*(Sales[[#This Row],[sales]]/Sales[[#This Row],[sqft]])</f>
        <v>0.25970574811463043</v>
      </c>
      <c r="P6343" s="4">
        <f>SUMIF(Sales[RegionStoretype],Sales[[#This Row],[RegionStoretype]],Sales[YoY_SSF])/Sales[[#This Row],[Region_TypeCount]]</f>
        <v>53.603836561720975</v>
      </c>
    </row>
    <row r="6344" spans="1:16" x14ac:dyDescent="0.25">
      <c r="A6344" s="1">
        <v>43182</v>
      </c>
      <c r="B6344">
        <v>10</v>
      </c>
      <c r="C6344">
        <v>4</v>
      </c>
      <c r="D6344">
        <v>63061.838300000003</v>
      </c>
      <c r="E6344">
        <f>INDEX(Stores[region],MATCH(Sales[[#This Row],[store_no]],Stores[store_no],0))</f>
        <v>1</v>
      </c>
      <c r="F6344" t="str">
        <f>INDEX(Stores[storetype],MATCH(Sales[[#This Row],[store_no]],Stores[store_no],0))</f>
        <v>B</v>
      </c>
      <c r="G6344" t="str">
        <f>INDEX(Stores[location_city],MATCH(Sales[[#This Row],[store_no]],Stores[store_no],0))</f>
        <v>Traverse City</v>
      </c>
      <c r="H6344" t="str">
        <f>INDEX(Stores[location_state],MATCH(Sales[[#This Row],[store_no]],Stores[store_no],0))</f>
        <v>Michigan</v>
      </c>
      <c r="I6344">
        <f>INDEX(Stores[sqft],MATCH(Sales[[#This Row],[store_no]],Stores[store_no],0))</f>
        <v>158200</v>
      </c>
      <c r="J6344" s="4" t="str">
        <f>INDEX(Departments[dept_name],MATCH(Sales[[#This Row],[dept_no]],Departments[dept_no],0))</f>
        <v>Books</v>
      </c>
      <c r="K6344" s="4" t="str">
        <f>CONCATENATE(Sales[[#This Row],[region]],Sales[[#This Row],[storetype]])</f>
        <v>1B</v>
      </c>
      <c r="L6344" s="4">
        <f>INDEX(RegionStoreCount[Store Count],MATCH(Sales[[#This Row],[RegionStoretype]],RegionStoreCount[Region/Type],0))</f>
        <v>5</v>
      </c>
      <c r="M6344" s="4">
        <f>AND(Sales[[#This Row],[date]]&lt;=TY_YTDMax,Sales[[#This Row],[date]]&gt;=TY_YTDMin)*Sales[[#This Row],[sales]]</f>
        <v>63061.838300000003</v>
      </c>
      <c r="N6344" s="4">
        <f>AND(Sales[[#This Row],[date]]&lt;=LY_YTDMax,Sales[[#This Row],[date]]&gt;=LY_YTDMin)*Sales[[#This Row],[sales]]</f>
        <v>0</v>
      </c>
      <c r="O6344" s="4">
        <f>AND(Sales[[#This Row],[date]]&gt;=YoY_Min,Sales[[#This Row],[date]]&lt;=TY_YTDMax)*(Sales[[#This Row],[sales]]/Sales[[#This Row],[sqft]])</f>
        <v>0.39862097534766122</v>
      </c>
      <c r="P6344" s="4">
        <f>SUMIF(Sales[RegionStoretype],Sales[[#This Row],[RegionStoretype]],Sales[YoY_SSF])/Sales[[#This Row],[Region_TypeCount]]</f>
        <v>68.518982968140051</v>
      </c>
    </row>
    <row r="6345" spans="1:16" x14ac:dyDescent="0.25">
      <c r="A6345" s="1">
        <v>43182</v>
      </c>
      <c r="B6345">
        <v>10</v>
      </c>
      <c r="C6345">
        <v>13</v>
      </c>
      <c r="D6345">
        <v>68065.614700000006</v>
      </c>
      <c r="E6345">
        <f>INDEX(Stores[region],MATCH(Sales[[#This Row],[store_no]],Stores[store_no],0))</f>
        <v>1</v>
      </c>
      <c r="F6345" t="str">
        <f>INDEX(Stores[storetype],MATCH(Sales[[#This Row],[store_no]],Stores[store_no],0))</f>
        <v>B</v>
      </c>
      <c r="G6345" t="str">
        <f>INDEX(Stores[location_city],MATCH(Sales[[#This Row],[store_no]],Stores[store_no],0))</f>
        <v>Traverse City</v>
      </c>
      <c r="H6345" t="str">
        <f>INDEX(Stores[location_state],MATCH(Sales[[#This Row],[store_no]],Stores[store_no],0))</f>
        <v>Michigan</v>
      </c>
      <c r="I6345">
        <f>INDEX(Stores[sqft],MATCH(Sales[[#This Row],[store_no]],Stores[store_no],0))</f>
        <v>158200</v>
      </c>
      <c r="J6345" s="4" t="str">
        <f>INDEX(Departments[dept_name],MATCH(Sales[[#This Row],[dept_no]],Departments[dept_no],0))</f>
        <v>Kids</v>
      </c>
      <c r="K6345" s="4" t="str">
        <f>CONCATENATE(Sales[[#This Row],[region]],Sales[[#This Row],[storetype]])</f>
        <v>1B</v>
      </c>
      <c r="L6345" s="4">
        <f>INDEX(RegionStoreCount[Store Count],MATCH(Sales[[#This Row],[RegionStoretype]],RegionStoreCount[Region/Type],0))</f>
        <v>5</v>
      </c>
      <c r="M6345" s="4">
        <f>AND(Sales[[#This Row],[date]]&lt;=TY_YTDMax,Sales[[#This Row],[date]]&gt;=TY_YTDMin)*Sales[[#This Row],[sales]]</f>
        <v>68065.614700000006</v>
      </c>
      <c r="N6345" s="4">
        <f>AND(Sales[[#This Row],[date]]&lt;=LY_YTDMax,Sales[[#This Row],[date]]&gt;=LY_YTDMin)*Sales[[#This Row],[sales]]</f>
        <v>0</v>
      </c>
      <c r="O6345" s="4">
        <f>AND(Sales[[#This Row],[date]]&gt;=YoY_Min,Sales[[#This Row],[date]]&lt;=TY_YTDMax)*(Sales[[#This Row],[sales]]/Sales[[#This Row],[sqft]])</f>
        <v>0.43025040897597983</v>
      </c>
      <c r="P6345" s="4">
        <f>SUMIF(Sales[RegionStoretype],Sales[[#This Row],[RegionStoretype]],Sales[YoY_SSF])/Sales[[#This Row],[Region_TypeCount]]</f>
        <v>68.518982968140051</v>
      </c>
    </row>
    <row r="6346" spans="1:16" x14ac:dyDescent="0.25">
      <c r="A6346" s="1">
        <v>43182</v>
      </c>
      <c r="B6346">
        <v>10</v>
      </c>
      <c r="C6346">
        <v>16</v>
      </c>
      <c r="D6346">
        <v>159572.06090000001</v>
      </c>
      <c r="E6346">
        <f>INDEX(Stores[region],MATCH(Sales[[#This Row],[store_no]],Stores[store_no],0))</f>
        <v>1</v>
      </c>
      <c r="F6346" t="str">
        <f>INDEX(Stores[storetype],MATCH(Sales[[#This Row],[store_no]],Stores[store_no],0))</f>
        <v>B</v>
      </c>
      <c r="G6346" t="str">
        <f>INDEX(Stores[location_city],MATCH(Sales[[#This Row],[store_no]],Stores[store_no],0))</f>
        <v>Traverse City</v>
      </c>
      <c r="H6346" t="str">
        <f>INDEX(Stores[location_state],MATCH(Sales[[#This Row],[store_no]],Stores[store_no],0))</f>
        <v>Michigan</v>
      </c>
      <c r="I6346">
        <f>INDEX(Stores[sqft],MATCH(Sales[[#This Row],[store_no]],Stores[store_no],0))</f>
        <v>158200</v>
      </c>
      <c r="J6346" s="4" t="str">
        <f>INDEX(Departments[dept_name],MATCH(Sales[[#This Row],[dept_no]],Departments[dept_no],0))</f>
        <v>Outdoors</v>
      </c>
      <c r="K6346" s="4" t="str">
        <f>CONCATENATE(Sales[[#This Row],[region]],Sales[[#This Row],[storetype]])</f>
        <v>1B</v>
      </c>
      <c r="L6346" s="4">
        <f>INDEX(RegionStoreCount[Store Count],MATCH(Sales[[#This Row],[RegionStoretype]],RegionStoreCount[Region/Type],0))</f>
        <v>5</v>
      </c>
      <c r="M6346" s="4">
        <f>AND(Sales[[#This Row],[date]]&lt;=TY_YTDMax,Sales[[#This Row],[date]]&gt;=TY_YTDMin)*Sales[[#This Row],[sales]]</f>
        <v>159572.06090000001</v>
      </c>
      <c r="N6346" s="4">
        <f>AND(Sales[[#This Row],[date]]&lt;=LY_YTDMax,Sales[[#This Row],[date]]&gt;=LY_YTDMin)*Sales[[#This Row],[sales]]</f>
        <v>0</v>
      </c>
      <c r="O6346" s="4">
        <f>AND(Sales[[#This Row],[date]]&gt;=YoY_Min,Sales[[#This Row],[date]]&lt;=TY_YTDMax)*(Sales[[#This Row],[sales]]/Sales[[#This Row],[sqft]])</f>
        <v>1.0086729513274337</v>
      </c>
      <c r="P6346" s="4">
        <f>SUMIF(Sales[RegionStoretype],Sales[[#This Row],[RegionStoretype]],Sales[YoY_SSF])/Sales[[#This Row],[Region_TypeCount]]</f>
        <v>68.518982968140051</v>
      </c>
    </row>
    <row r="6347" spans="1:16" x14ac:dyDescent="0.25">
      <c r="A6347" s="1">
        <v>43182</v>
      </c>
      <c r="B6347">
        <v>11</v>
      </c>
      <c r="C6347">
        <v>6</v>
      </c>
      <c r="D6347">
        <v>36732.149100000002</v>
      </c>
      <c r="E6347">
        <f>INDEX(Stores[region],MATCH(Sales[[#This Row],[store_no]],Stores[store_no],0))</f>
        <v>1</v>
      </c>
      <c r="F6347" t="str">
        <f>INDEX(Stores[storetype],MATCH(Sales[[#This Row],[store_no]],Stores[store_no],0))</f>
        <v>A</v>
      </c>
      <c r="G6347" t="str">
        <f>INDEX(Stores[location_city],MATCH(Sales[[#This Row],[store_no]],Stores[store_no],0))</f>
        <v>Cleveland</v>
      </c>
      <c r="H6347" t="str">
        <f>INDEX(Stores[location_state],MATCH(Sales[[#This Row],[store_no]],Stores[store_no],0))</f>
        <v>Ohio</v>
      </c>
      <c r="I6347">
        <f>INDEX(Stores[sqft],MATCH(Sales[[#This Row],[store_no]],Stores[store_no],0))</f>
        <v>192400</v>
      </c>
      <c r="J6347" s="4" t="str">
        <f>INDEX(Departments[dept_name],MATCH(Sales[[#This Row],[dept_no]],Departments[dept_no],0))</f>
        <v>Computers</v>
      </c>
      <c r="K6347" s="4" t="str">
        <f>CONCATENATE(Sales[[#This Row],[region]],Sales[[#This Row],[storetype]])</f>
        <v>1A</v>
      </c>
      <c r="L6347" s="4">
        <f>INDEX(RegionStoreCount[Store Count],MATCH(Sales[[#This Row],[RegionStoretype]],RegionStoreCount[Region/Type],0))</f>
        <v>5</v>
      </c>
      <c r="M6347" s="4">
        <f>AND(Sales[[#This Row],[date]]&lt;=TY_YTDMax,Sales[[#This Row],[date]]&gt;=TY_YTDMin)*Sales[[#This Row],[sales]]</f>
        <v>36732.149100000002</v>
      </c>
      <c r="N6347" s="4">
        <f>AND(Sales[[#This Row],[date]]&lt;=LY_YTDMax,Sales[[#This Row],[date]]&gt;=LY_YTDMin)*Sales[[#This Row],[sales]]</f>
        <v>0</v>
      </c>
      <c r="O6347" s="4">
        <f>AND(Sales[[#This Row],[date]]&gt;=YoY_Min,Sales[[#This Row],[date]]&lt;=TY_YTDMax)*(Sales[[#This Row],[sales]]/Sales[[#This Row],[sqft]])</f>
        <v>0.19091553586278587</v>
      </c>
      <c r="P6347" s="4">
        <f>SUMIF(Sales[RegionStoretype],Sales[[#This Row],[RegionStoretype]],Sales[YoY_SSF])/Sales[[#This Row],[Region_TypeCount]]</f>
        <v>59.469551530910678</v>
      </c>
    </row>
    <row r="6348" spans="1:16" x14ac:dyDescent="0.25">
      <c r="A6348" s="1">
        <v>43182</v>
      </c>
      <c r="B6348">
        <v>11</v>
      </c>
      <c r="C6348">
        <v>12</v>
      </c>
      <c r="D6348">
        <v>90274.543399999995</v>
      </c>
      <c r="E6348">
        <f>INDEX(Stores[region],MATCH(Sales[[#This Row],[store_no]],Stores[store_no],0))</f>
        <v>1</v>
      </c>
      <c r="F6348" t="str">
        <f>INDEX(Stores[storetype],MATCH(Sales[[#This Row],[store_no]],Stores[store_no],0))</f>
        <v>A</v>
      </c>
      <c r="G6348" t="str">
        <f>INDEX(Stores[location_city],MATCH(Sales[[#This Row],[store_no]],Stores[store_no],0))</f>
        <v>Cleveland</v>
      </c>
      <c r="H6348" t="str">
        <f>INDEX(Stores[location_state],MATCH(Sales[[#This Row],[store_no]],Stores[store_no],0))</f>
        <v>Ohio</v>
      </c>
      <c r="I6348">
        <f>INDEX(Stores[sqft],MATCH(Sales[[#This Row],[store_no]],Stores[store_no],0))</f>
        <v>192400</v>
      </c>
      <c r="J6348" s="4" t="str">
        <f>INDEX(Departments[dept_name],MATCH(Sales[[#This Row],[dept_no]],Departments[dept_no],0))</f>
        <v>Jewelery</v>
      </c>
      <c r="K6348" s="4" t="str">
        <f>CONCATENATE(Sales[[#This Row],[region]],Sales[[#This Row],[storetype]])</f>
        <v>1A</v>
      </c>
      <c r="L6348" s="4">
        <f>INDEX(RegionStoreCount[Store Count],MATCH(Sales[[#This Row],[RegionStoretype]],RegionStoreCount[Region/Type],0))</f>
        <v>5</v>
      </c>
      <c r="M6348" s="4">
        <f>AND(Sales[[#This Row],[date]]&lt;=TY_YTDMax,Sales[[#This Row],[date]]&gt;=TY_YTDMin)*Sales[[#This Row],[sales]]</f>
        <v>90274.543399999995</v>
      </c>
      <c r="N6348" s="4">
        <f>AND(Sales[[#This Row],[date]]&lt;=LY_YTDMax,Sales[[#This Row],[date]]&gt;=LY_YTDMin)*Sales[[#This Row],[sales]]</f>
        <v>0</v>
      </c>
      <c r="O6348" s="4">
        <f>AND(Sales[[#This Row],[date]]&gt;=YoY_Min,Sales[[#This Row],[date]]&lt;=TY_YTDMax)*(Sales[[#This Row],[sales]]/Sales[[#This Row],[sqft]])</f>
        <v>0.46920240852390849</v>
      </c>
      <c r="P6348" s="4">
        <f>SUMIF(Sales[RegionStoretype],Sales[[#This Row],[RegionStoretype]],Sales[YoY_SSF])/Sales[[#This Row],[Region_TypeCount]]</f>
        <v>59.469551530910678</v>
      </c>
    </row>
    <row r="6349" spans="1:16" x14ac:dyDescent="0.25">
      <c r="A6349" s="1">
        <v>43182</v>
      </c>
      <c r="B6349">
        <v>11</v>
      </c>
      <c r="C6349">
        <v>15</v>
      </c>
      <c r="D6349">
        <v>121878.09559999999</v>
      </c>
      <c r="E6349">
        <f>INDEX(Stores[region],MATCH(Sales[[#This Row],[store_no]],Stores[store_no],0))</f>
        <v>1</v>
      </c>
      <c r="F6349" t="str">
        <f>INDEX(Stores[storetype],MATCH(Sales[[#This Row],[store_no]],Stores[store_no],0))</f>
        <v>A</v>
      </c>
      <c r="G6349" t="str">
        <f>INDEX(Stores[location_city],MATCH(Sales[[#This Row],[store_no]],Stores[store_no],0))</f>
        <v>Cleveland</v>
      </c>
      <c r="H6349" t="str">
        <f>INDEX(Stores[location_state],MATCH(Sales[[#This Row],[store_no]],Stores[store_no],0))</f>
        <v>Ohio</v>
      </c>
      <c r="I6349">
        <f>INDEX(Stores[sqft],MATCH(Sales[[#This Row],[store_no]],Stores[store_no],0))</f>
        <v>192400</v>
      </c>
      <c r="J6349" s="4" t="str">
        <f>INDEX(Departments[dept_name],MATCH(Sales[[#This Row],[dept_no]],Departments[dept_no],0))</f>
        <v>Music</v>
      </c>
      <c r="K6349" s="4" t="str">
        <f>CONCATENATE(Sales[[#This Row],[region]],Sales[[#This Row],[storetype]])</f>
        <v>1A</v>
      </c>
      <c r="L6349" s="4">
        <f>INDEX(RegionStoreCount[Store Count],MATCH(Sales[[#This Row],[RegionStoretype]],RegionStoreCount[Region/Type],0))</f>
        <v>5</v>
      </c>
      <c r="M6349" s="4">
        <f>AND(Sales[[#This Row],[date]]&lt;=TY_YTDMax,Sales[[#This Row],[date]]&gt;=TY_YTDMin)*Sales[[#This Row],[sales]]</f>
        <v>121878.09559999999</v>
      </c>
      <c r="N6349" s="4">
        <f>AND(Sales[[#This Row],[date]]&lt;=LY_YTDMax,Sales[[#This Row],[date]]&gt;=LY_YTDMin)*Sales[[#This Row],[sales]]</f>
        <v>0</v>
      </c>
      <c r="O6349" s="4">
        <f>AND(Sales[[#This Row],[date]]&gt;=YoY_Min,Sales[[#This Row],[date]]&lt;=TY_YTDMax)*(Sales[[#This Row],[sales]]/Sales[[#This Row],[sqft]])</f>
        <v>0.63346203534303525</v>
      </c>
      <c r="P6349" s="4">
        <f>SUMIF(Sales[RegionStoretype],Sales[[#This Row],[RegionStoretype]],Sales[YoY_SSF])/Sales[[#This Row],[Region_TypeCount]]</f>
        <v>59.469551530910678</v>
      </c>
    </row>
    <row r="6350" spans="1:16" x14ac:dyDescent="0.25">
      <c r="A6350" s="1">
        <v>43182</v>
      </c>
      <c r="B6350">
        <v>12</v>
      </c>
      <c r="C6350">
        <v>20</v>
      </c>
      <c r="D6350">
        <v>104929.0917</v>
      </c>
      <c r="E6350">
        <f>INDEX(Stores[region],MATCH(Sales[[#This Row],[store_no]],Stores[store_no],0))</f>
        <v>2</v>
      </c>
      <c r="F6350" t="str">
        <f>INDEX(Stores[storetype],MATCH(Sales[[#This Row],[store_no]],Stores[store_no],0))</f>
        <v>B</v>
      </c>
      <c r="G6350" t="str">
        <f>INDEX(Stores[location_city],MATCH(Sales[[#This Row],[store_no]],Stores[store_no],0))</f>
        <v>Indianapolis</v>
      </c>
      <c r="H6350" t="str">
        <f>INDEX(Stores[location_state],MATCH(Sales[[#This Row],[store_no]],Stores[store_no],0))</f>
        <v>Indiana</v>
      </c>
      <c r="I6350">
        <f>INDEX(Stores[sqft],MATCH(Sales[[#This Row],[store_no]],Stores[store_no],0))</f>
        <v>120800</v>
      </c>
      <c r="J6350" s="4" t="str">
        <f>INDEX(Departments[dept_name],MATCH(Sales[[#This Row],[dept_no]],Departments[dept_no],0))</f>
        <v>Toys</v>
      </c>
      <c r="K6350" s="4" t="str">
        <f>CONCATENATE(Sales[[#This Row],[region]],Sales[[#This Row],[storetype]])</f>
        <v>2B</v>
      </c>
      <c r="L6350" s="4">
        <f>INDEX(RegionStoreCount[Store Count],MATCH(Sales[[#This Row],[RegionStoretype]],RegionStoreCount[Region/Type],0))</f>
        <v>6</v>
      </c>
      <c r="M6350" s="4">
        <f>AND(Sales[[#This Row],[date]]&lt;=TY_YTDMax,Sales[[#This Row],[date]]&gt;=TY_YTDMin)*Sales[[#This Row],[sales]]</f>
        <v>104929.0917</v>
      </c>
      <c r="N6350" s="4">
        <f>AND(Sales[[#This Row],[date]]&lt;=LY_YTDMax,Sales[[#This Row],[date]]&gt;=LY_YTDMin)*Sales[[#This Row],[sales]]</f>
        <v>0</v>
      </c>
      <c r="O6350" s="4">
        <f>AND(Sales[[#This Row],[date]]&gt;=YoY_Min,Sales[[#This Row],[date]]&lt;=TY_YTDMax)*(Sales[[#This Row],[sales]]/Sales[[#This Row],[sqft]])</f>
        <v>0.86861830877483448</v>
      </c>
      <c r="P6350" s="4">
        <f>SUMIF(Sales[RegionStoretype],Sales[[#This Row],[RegionStoretype]],Sales[YoY_SSF])/Sales[[#This Row],[Region_TypeCount]]</f>
        <v>58.393757732919049</v>
      </c>
    </row>
    <row r="6351" spans="1:16" x14ac:dyDescent="0.25">
      <c r="A6351" s="1">
        <v>43182</v>
      </c>
      <c r="B6351">
        <v>13</v>
      </c>
      <c r="C6351">
        <v>7</v>
      </c>
      <c r="D6351">
        <v>1632.0626</v>
      </c>
      <c r="E6351">
        <f>INDEX(Stores[region],MATCH(Sales[[#This Row],[store_no]],Stores[store_no],0))</f>
        <v>3</v>
      </c>
      <c r="F6351" t="str">
        <f>INDEX(Stores[storetype],MATCH(Sales[[#This Row],[store_no]],Stores[store_no],0))</f>
        <v>A</v>
      </c>
      <c r="G6351" t="str">
        <f>INDEX(Stores[location_city],MATCH(Sales[[#This Row],[store_no]],Stores[store_no],0))</f>
        <v>Overland Park</v>
      </c>
      <c r="H6351" t="str">
        <f>INDEX(Stores[location_state],MATCH(Sales[[#This Row],[store_no]],Stores[store_no],0))</f>
        <v>Kansas</v>
      </c>
      <c r="I6351">
        <f>INDEX(Stores[sqft],MATCH(Sales[[#This Row],[store_no]],Stores[store_no],0))</f>
        <v>201000</v>
      </c>
      <c r="J6351" s="4" t="str">
        <f>INDEX(Departments[dept_name],MATCH(Sales[[#This Row],[dept_no]],Departments[dept_no],0))</f>
        <v>Electronics</v>
      </c>
      <c r="K6351" s="4" t="str">
        <f>CONCATENATE(Sales[[#This Row],[region]],Sales[[#This Row],[storetype]])</f>
        <v>3A</v>
      </c>
      <c r="L6351" s="4">
        <f>INDEX(RegionStoreCount[Store Count],MATCH(Sales[[#This Row],[RegionStoretype]],RegionStoreCount[Region/Type],0))</f>
        <v>9</v>
      </c>
      <c r="M6351" s="4">
        <f>AND(Sales[[#This Row],[date]]&lt;=TY_YTDMax,Sales[[#This Row],[date]]&gt;=TY_YTDMin)*Sales[[#This Row],[sales]]</f>
        <v>1632.0626</v>
      </c>
      <c r="N6351" s="4">
        <f>AND(Sales[[#This Row],[date]]&lt;=LY_YTDMax,Sales[[#This Row],[date]]&gt;=LY_YTDMin)*Sales[[#This Row],[sales]]</f>
        <v>0</v>
      </c>
      <c r="O6351" s="4">
        <f>AND(Sales[[#This Row],[date]]&gt;=YoY_Min,Sales[[#This Row],[date]]&lt;=TY_YTDMax)*(Sales[[#This Row],[sales]]/Sales[[#This Row],[sqft]])</f>
        <v>8.1197144278606966E-3</v>
      </c>
      <c r="P6351" s="4">
        <f>SUMIF(Sales[RegionStoretype],Sales[[#This Row],[RegionStoretype]],Sales[YoY_SSF])/Sales[[#This Row],[Region_TypeCount]]</f>
        <v>53.603836561720975</v>
      </c>
    </row>
    <row r="6352" spans="1:16" x14ac:dyDescent="0.25">
      <c r="A6352" s="1">
        <v>43182</v>
      </c>
      <c r="B6352">
        <v>13</v>
      </c>
      <c r="C6352">
        <v>8</v>
      </c>
      <c r="D6352">
        <v>59192.790999999997</v>
      </c>
      <c r="E6352">
        <f>INDEX(Stores[region],MATCH(Sales[[#This Row],[store_no]],Stores[store_no],0))</f>
        <v>3</v>
      </c>
      <c r="F6352" t="str">
        <f>INDEX(Stores[storetype],MATCH(Sales[[#This Row],[store_no]],Stores[store_no],0))</f>
        <v>A</v>
      </c>
      <c r="G6352" t="str">
        <f>INDEX(Stores[location_city],MATCH(Sales[[#This Row],[store_no]],Stores[store_no],0))</f>
        <v>Overland Park</v>
      </c>
      <c r="H6352" t="str">
        <f>INDEX(Stores[location_state],MATCH(Sales[[#This Row],[store_no]],Stores[store_no],0))</f>
        <v>Kansas</v>
      </c>
      <c r="I6352">
        <f>INDEX(Stores[sqft],MATCH(Sales[[#This Row],[store_no]],Stores[store_no],0))</f>
        <v>201000</v>
      </c>
      <c r="J6352" s="4" t="str">
        <f>INDEX(Departments[dept_name],MATCH(Sales[[#This Row],[dept_no]],Departments[dept_no],0))</f>
        <v>Games</v>
      </c>
      <c r="K6352" s="4" t="str">
        <f>CONCATENATE(Sales[[#This Row],[region]],Sales[[#This Row],[storetype]])</f>
        <v>3A</v>
      </c>
      <c r="L6352" s="4">
        <f>INDEX(RegionStoreCount[Store Count],MATCH(Sales[[#This Row],[RegionStoretype]],RegionStoreCount[Region/Type],0))</f>
        <v>9</v>
      </c>
      <c r="M6352" s="4">
        <f>AND(Sales[[#This Row],[date]]&lt;=TY_YTDMax,Sales[[#This Row],[date]]&gt;=TY_YTDMin)*Sales[[#This Row],[sales]]</f>
        <v>59192.790999999997</v>
      </c>
      <c r="N6352" s="4">
        <f>AND(Sales[[#This Row],[date]]&lt;=LY_YTDMax,Sales[[#This Row],[date]]&gt;=LY_YTDMin)*Sales[[#This Row],[sales]]</f>
        <v>0</v>
      </c>
      <c r="O6352" s="4">
        <f>AND(Sales[[#This Row],[date]]&gt;=YoY_Min,Sales[[#This Row],[date]]&lt;=TY_YTDMax)*(Sales[[#This Row],[sales]]/Sales[[#This Row],[sqft]])</f>
        <v>0.29449149751243781</v>
      </c>
      <c r="P6352" s="4">
        <f>SUMIF(Sales[RegionStoretype],Sales[[#This Row],[RegionStoretype]],Sales[YoY_SSF])/Sales[[#This Row],[Region_TypeCount]]</f>
        <v>53.603836561720975</v>
      </c>
    </row>
    <row r="6353" spans="1:16" x14ac:dyDescent="0.25">
      <c r="A6353" s="1">
        <v>43182</v>
      </c>
      <c r="B6353">
        <v>13</v>
      </c>
      <c r="C6353">
        <v>14</v>
      </c>
      <c r="D6353">
        <v>29059.616600000001</v>
      </c>
      <c r="E6353">
        <f>INDEX(Stores[region],MATCH(Sales[[#This Row],[store_no]],Stores[store_no],0))</f>
        <v>3</v>
      </c>
      <c r="F6353" t="str">
        <f>INDEX(Stores[storetype],MATCH(Sales[[#This Row],[store_no]],Stores[store_no],0))</f>
        <v>A</v>
      </c>
      <c r="G6353" t="str">
        <f>INDEX(Stores[location_city],MATCH(Sales[[#This Row],[store_no]],Stores[store_no],0))</f>
        <v>Overland Park</v>
      </c>
      <c r="H6353" t="str">
        <f>INDEX(Stores[location_state],MATCH(Sales[[#This Row],[store_no]],Stores[store_no],0))</f>
        <v>Kansas</v>
      </c>
      <c r="I6353">
        <f>INDEX(Stores[sqft],MATCH(Sales[[#This Row],[store_no]],Stores[store_no],0))</f>
        <v>201000</v>
      </c>
      <c r="J6353" s="4" t="str">
        <f>INDEX(Departments[dept_name],MATCH(Sales[[#This Row],[dept_no]],Departments[dept_no],0))</f>
        <v>Movies</v>
      </c>
      <c r="K6353" s="4" t="str">
        <f>CONCATENATE(Sales[[#This Row],[region]],Sales[[#This Row],[storetype]])</f>
        <v>3A</v>
      </c>
      <c r="L6353" s="4">
        <f>INDEX(RegionStoreCount[Store Count],MATCH(Sales[[#This Row],[RegionStoretype]],RegionStoreCount[Region/Type],0))</f>
        <v>9</v>
      </c>
      <c r="M6353" s="4">
        <f>AND(Sales[[#This Row],[date]]&lt;=TY_YTDMax,Sales[[#This Row],[date]]&gt;=TY_YTDMin)*Sales[[#This Row],[sales]]</f>
        <v>29059.616600000001</v>
      </c>
      <c r="N6353" s="4">
        <f>AND(Sales[[#This Row],[date]]&lt;=LY_YTDMax,Sales[[#This Row],[date]]&gt;=LY_YTDMin)*Sales[[#This Row],[sales]]</f>
        <v>0</v>
      </c>
      <c r="O6353" s="4">
        <f>AND(Sales[[#This Row],[date]]&gt;=YoY_Min,Sales[[#This Row],[date]]&lt;=TY_YTDMax)*(Sales[[#This Row],[sales]]/Sales[[#This Row],[sqft]])</f>
        <v>0.14457520696517415</v>
      </c>
      <c r="P6353" s="4">
        <f>SUMIF(Sales[RegionStoretype],Sales[[#This Row],[RegionStoretype]],Sales[YoY_SSF])/Sales[[#This Row],[Region_TypeCount]]</f>
        <v>53.603836561720975</v>
      </c>
    </row>
    <row r="6354" spans="1:16" x14ac:dyDescent="0.25">
      <c r="A6354" s="1">
        <v>43182</v>
      </c>
      <c r="B6354">
        <v>13</v>
      </c>
      <c r="C6354">
        <v>17</v>
      </c>
      <c r="D6354">
        <v>121425.57160000001</v>
      </c>
      <c r="E6354">
        <f>INDEX(Stores[region],MATCH(Sales[[#This Row],[store_no]],Stores[store_no],0))</f>
        <v>3</v>
      </c>
      <c r="F6354" t="str">
        <f>INDEX(Stores[storetype],MATCH(Sales[[#This Row],[store_no]],Stores[store_no],0))</f>
        <v>A</v>
      </c>
      <c r="G6354" t="str">
        <f>INDEX(Stores[location_city],MATCH(Sales[[#This Row],[store_no]],Stores[store_no],0))</f>
        <v>Overland Park</v>
      </c>
      <c r="H6354" t="str">
        <f>INDEX(Stores[location_state],MATCH(Sales[[#This Row],[store_no]],Stores[store_no],0))</f>
        <v>Kansas</v>
      </c>
      <c r="I6354">
        <f>INDEX(Stores[sqft],MATCH(Sales[[#This Row],[store_no]],Stores[store_no],0))</f>
        <v>201000</v>
      </c>
      <c r="J6354" s="4" t="str">
        <f>INDEX(Departments[dept_name],MATCH(Sales[[#This Row],[dept_no]],Departments[dept_no],0))</f>
        <v>Shoes</v>
      </c>
      <c r="K6354" s="4" t="str">
        <f>CONCATENATE(Sales[[#This Row],[region]],Sales[[#This Row],[storetype]])</f>
        <v>3A</v>
      </c>
      <c r="L6354" s="4">
        <f>INDEX(RegionStoreCount[Store Count],MATCH(Sales[[#This Row],[RegionStoretype]],RegionStoreCount[Region/Type],0))</f>
        <v>9</v>
      </c>
      <c r="M6354" s="4">
        <f>AND(Sales[[#This Row],[date]]&lt;=TY_YTDMax,Sales[[#This Row],[date]]&gt;=TY_YTDMin)*Sales[[#This Row],[sales]]</f>
        <v>121425.57160000001</v>
      </c>
      <c r="N6354" s="4">
        <f>AND(Sales[[#This Row],[date]]&lt;=LY_YTDMax,Sales[[#This Row],[date]]&gt;=LY_YTDMin)*Sales[[#This Row],[sales]]</f>
        <v>0</v>
      </c>
      <c r="O6354" s="4">
        <f>AND(Sales[[#This Row],[date]]&gt;=YoY_Min,Sales[[#This Row],[date]]&lt;=TY_YTDMax)*(Sales[[#This Row],[sales]]/Sales[[#This Row],[sqft]])</f>
        <v>0.60410732139303491</v>
      </c>
      <c r="P6354" s="4">
        <f>SUMIF(Sales[RegionStoretype],Sales[[#This Row],[RegionStoretype]],Sales[YoY_SSF])/Sales[[#This Row],[Region_TypeCount]]</f>
        <v>53.603836561720975</v>
      </c>
    </row>
    <row r="6355" spans="1:16" x14ac:dyDescent="0.25">
      <c r="A6355" s="1">
        <v>43182</v>
      </c>
      <c r="B6355">
        <v>13</v>
      </c>
      <c r="C6355">
        <v>19</v>
      </c>
      <c r="D6355">
        <v>7921.0547999999999</v>
      </c>
      <c r="E6355">
        <f>INDEX(Stores[region],MATCH(Sales[[#This Row],[store_no]],Stores[store_no],0))</f>
        <v>3</v>
      </c>
      <c r="F6355" t="str">
        <f>INDEX(Stores[storetype],MATCH(Sales[[#This Row],[store_no]],Stores[store_no],0))</f>
        <v>A</v>
      </c>
      <c r="G6355" t="str">
        <f>INDEX(Stores[location_city],MATCH(Sales[[#This Row],[store_no]],Stores[store_no],0))</f>
        <v>Overland Park</v>
      </c>
      <c r="H6355" t="str">
        <f>INDEX(Stores[location_state],MATCH(Sales[[#This Row],[store_no]],Stores[store_no],0))</f>
        <v>Kansas</v>
      </c>
      <c r="I6355">
        <f>INDEX(Stores[sqft],MATCH(Sales[[#This Row],[store_no]],Stores[store_no],0))</f>
        <v>201000</v>
      </c>
      <c r="J6355" s="4" t="str">
        <f>INDEX(Departments[dept_name],MATCH(Sales[[#This Row],[dept_no]],Departments[dept_no],0))</f>
        <v>Tools</v>
      </c>
      <c r="K6355" s="4" t="str">
        <f>CONCATENATE(Sales[[#This Row],[region]],Sales[[#This Row],[storetype]])</f>
        <v>3A</v>
      </c>
      <c r="L6355" s="4">
        <f>INDEX(RegionStoreCount[Store Count],MATCH(Sales[[#This Row],[RegionStoretype]],RegionStoreCount[Region/Type],0))</f>
        <v>9</v>
      </c>
      <c r="M6355" s="4">
        <f>AND(Sales[[#This Row],[date]]&lt;=TY_YTDMax,Sales[[#This Row],[date]]&gt;=TY_YTDMin)*Sales[[#This Row],[sales]]</f>
        <v>7921.0547999999999</v>
      </c>
      <c r="N6355" s="4">
        <f>AND(Sales[[#This Row],[date]]&lt;=LY_YTDMax,Sales[[#This Row],[date]]&gt;=LY_YTDMin)*Sales[[#This Row],[sales]]</f>
        <v>0</v>
      </c>
      <c r="O6355" s="4">
        <f>AND(Sales[[#This Row],[date]]&gt;=YoY_Min,Sales[[#This Row],[date]]&lt;=TY_YTDMax)*(Sales[[#This Row],[sales]]/Sales[[#This Row],[sqft]])</f>
        <v>3.9408232835820893E-2</v>
      </c>
      <c r="P6355" s="4">
        <f>SUMIF(Sales[RegionStoretype],Sales[[#This Row],[RegionStoretype]],Sales[YoY_SSF])/Sales[[#This Row],[Region_TypeCount]]</f>
        <v>53.603836561720975</v>
      </c>
    </row>
    <row r="6356" spans="1:16" x14ac:dyDescent="0.25">
      <c r="A6356" s="1">
        <v>43182</v>
      </c>
      <c r="B6356">
        <v>14</v>
      </c>
      <c r="C6356">
        <v>8</v>
      </c>
      <c r="D6356">
        <v>16449.297599999998</v>
      </c>
      <c r="E6356">
        <f>INDEX(Stores[region],MATCH(Sales[[#This Row],[store_no]],Stores[store_no],0))</f>
        <v>3</v>
      </c>
      <c r="F6356" t="str">
        <f>INDEX(Stores[storetype],MATCH(Sales[[#This Row],[store_no]],Stores[store_no],0))</f>
        <v>A</v>
      </c>
      <c r="G6356" t="str">
        <f>INDEX(Stores[location_city],MATCH(Sales[[#This Row],[store_no]],Stores[store_no],0))</f>
        <v>Bismarck</v>
      </c>
      <c r="H6356" t="str">
        <f>INDEX(Stores[location_state],MATCH(Sales[[#This Row],[store_no]],Stores[store_no],0))</f>
        <v>North Dakota</v>
      </c>
      <c r="I6356">
        <f>INDEX(Stores[sqft],MATCH(Sales[[#This Row],[store_no]],Stores[store_no],0))</f>
        <v>96400</v>
      </c>
      <c r="J6356" s="4" t="str">
        <f>INDEX(Departments[dept_name],MATCH(Sales[[#This Row],[dept_no]],Departments[dept_no],0))</f>
        <v>Games</v>
      </c>
      <c r="K6356" s="4" t="str">
        <f>CONCATENATE(Sales[[#This Row],[region]],Sales[[#This Row],[storetype]])</f>
        <v>3A</v>
      </c>
      <c r="L6356" s="4">
        <f>INDEX(RegionStoreCount[Store Count],MATCH(Sales[[#This Row],[RegionStoretype]],RegionStoreCount[Region/Type],0))</f>
        <v>9</v>
      </c>
      <c r="M6356" s="4">
        <f>AND(Sales[[#This Row],[date]]&lt;=TY_YTDMax,Sales[[#This Row],[date]]&gt;=TY_YTDMin)*Sales[[#This Row],[sales]]</f>
        <v>16449.297599999998</v>
      </c>
      <c r="N6356" s="4">
        <f>AND(Sales[[#This Row],[date]]&lt;=LY_YTDMax,Sales[[#This Row],[date]]&gt;=LY_YTDMin)*Sales[[#This Row],[sales]]</f>
        <v>0</v>
      </c>
      <c r="O6356" s="4">
        <f>AND(Sales[[#This Row],[date]]&gt;=YoY_Min,Sales[[#This Row],[date]]&lt;=TY_YTDMax)*(Sales[[#This Row],[sales]]/Sales[[#This Row],[sqft]])</f>
        <v>0.170635867219917</v>
      </c>
      <c r="P6356" s="4">
        <f>SUMIF(Sales[RegionStoretype],Sales[[#This Row],[RegionStoretype]],Sales[YoY_SSF])/Sales[[#This Row],[Region_TypeCount]]</f>
        <v>53.603836561720975</v>
      </c>
    </row>
    <row r="6357" spans="1:16" x14ac:dyDescent="0.25">
      <c r="A6357" s="1">
        <v>43182</v>
      </c>
      <c r="B6357">
        <v>14</v>
      </c>
      <c r="C6357">
        <v>12</v>
      </c>
      <c r="D6357">
        <v>88652.399099999981</v>
      </c>
      <c r="E6357">
        <f>INDEX(Stores[region],MATCH(Sales[[#This Row],[store_no]],Stores[store_no],0))</f>
        <v>3</v>
      </c>
      <c r="F6357" t="str">
        <f>INDEX(Stores[storetype],MATCH(Sales[[#This Row],[store_no]],Stores[store_no],0))</f>
        <v>A</v>
      </c>
      <c r="G6357" t="str">
        <f>INDEX(Stores[location_city],MATCH(Sales[[#This Row],[store_no]],Stores[store_no],0))</f>
        <v>Bismarck</v>
      </c>
      <c r="H6357" t="str">
        <f>INDEX(Stores[location_state],MATCH(Sales[[#This Row],[store_no]],Stores[store_no],0))</f>
        <v>North Dakota</v>
      </c>
      <c r="I6357">
        <f>INDEX(Stores[sqft],MATCH(Sales[[#This Row],[store_no]],Stores[store_no],0))</f>
        <v>96400</v>
      </c>
      <c r="J6357" s="4" t="str">
        <f>INDEX(Departments[dept_name],MATCH(Sales[[#This Row],[dept_no]],Departments[dept_no],0))</f>
        <v>Jewelery</v>
      </c>
      <c r="K6357" s="4" t="str">
        <f>CONCATENATE(Sales[[#This Row],[region]],Sales[[#This Row],[storetype]])</f>
        <v>3A</v>
      </c>
      <c r="L6357" s="4">
        <f>INDEX(RegionStoreCount[Store Count],MATCH(Sales[[#This Row],[RegionStoretype]],RegionStoreCount[Region/Type],0))</f>
        <v>9</v>
      </c>
      <c r="M6357" s="4">
        <f>AND(Sales[[#This Row],[date]]&lt;=TY_YTDMax,Sales[[#This Row],[date]]&gt;=TY_YTDMin)*Sales[[#This Row],[sales]]</f>
        <v>88652.399099999981</v>
      </c>
      <c r="N6357" s="4">
        <f>AND(Sales[[#This Row],[date]]&lt;=LY_YTDMax,Sales[[#This Row],[date]]&gt;=LY_YTDMin)*Sales[[#This Row],[sales]]</f>
        <v>0</v>
      </c>
      <c r="O6357" s="4">
        <f>AND(Sales[[#This Row],[date]]&gt;=YoY_Min,Sales[[#This Row],[date]]&lt;=TY_YTDMax)*(Sales[[#This Row],[sales]]/Sales[[#This Row],[sqft]])</f>
        <v>0.91963069605809111</v>
      </c>
      <c r="P6357" s="4">
        <f>SUMIF(Sales[RegionStoretype],Sales[[#This Row],[RegionStoretype]],Sales[YoY_SSF])/Sales[[#This Row],[Region_TypeCount]]</f>
        <v>53.603836561720975</v>
      </c>
    </row>
    <row r="6358" spans="1:16" x14ac:dyDescent="0.25">
      <c r="A6358" s="1">
        <v>43182</v>
      </c>
      <c r="B6358">
        <v>15</v>
      </c>
      <c r="C6358">
        <v>5</v>
      </c>
      <c r="D6358">
        <v>86762.135500000004</v>
      </c>
      <c r="E6358">
        <f>INDEX(Stores[region],MATCH(Sales[[#This Row],[store_no]],Stores[store_no],0))</f>
        <v>2</v>
      </c>
      <c r="F6358" t="str">
        <f>INDEX(Stores[storetype],MATCH(Sales[[#This Row],[store_no]],Stores[store_no],0))</f>
        <v>B</v>
      </c>
      <c r="G6358" t="str">
        <f>INDEX(Stores[location_city],MATCH(Sales[[#This Row],[store_no]],Stores[store_no],0))</f>
        <v>Rochester</v>
      </c>
      <c r="H6358" t="str">
        <f>INDEX(Stores[location_state],MATCH(Sales[[#This Row],[store_no]],Stores[store_no],0))</f>
        <v>Minnesota</v>
      </c>
      <c r="I6358">
        <f>INDEX(Stores[sqft],MATCH(Sales[[#This Row],[store_no]],Stores[store_no],0))</f>
        <v>128100</v>
      </c>
      <c r="J6358" s="4" t="str">
        <f>INDEX(Departments[dept_name],MATCH(Sales[[#This Row],[dept_no]],Departments[dept_no],0))</f>
        <v>Clothing</v>
      </c>
      <c r="K6358" s="4" t="str">
        <f>CONCATENATE(Sales[[#This Row],[region]],Sales[[#This Row],[storetype]])</f>
        <v>2B</v>
      </c>
      <c r="L6358" s="4">
        <f>INDEX(RegionStoreCount[Store Count],MATCH(Sales[[#This Row],[RegionStoretype]],RegionStoreCount[Region/Type],0))</f>
        <v>6</v>
      </c>
      <c r="M6358" s="4">
        <f>AND(Sales[[#This Row],[date]]&lt;=TY_YTDMax,Sales[[#This Row],[date]]&gt;=TY_YTDMin)*Sales[[#This Row],[sales]]</f>
        <v>86762.135500000004</v>
      </c>
      <c r="N6358" s="4">
        <f>AND(Sales[[#This Row],[date]]&lt;=LY_YTDMax,Sales[[#This Row],[date]]&gt;=LY_YTDMin)*Sales[[#This Row],[sales]]</f>
        <v>0</v>
      </c>
      <c r="O6358" s="4">
        <f>AND(Sales[[#This Row],[date]]&gt;=YoY_Min,Sales[[#This Row],[date]]&lt;=TY_YTDMax)*(Sales[[#This Row],[sales]]/Sales[[#This Row],[sqft]])</f>
        <v>0.67730004293520685</v>
      </c>
      <c r="P6358" s="4">
        <f>SUMIF(Sales[RegionStoretype],Sales[[#This Row],[RegionStoretype]],Sales[YoY_SSF])/Sales[[#This Row],[Region_TypeCount]]</f>
        <v>58.393757732919049</v>
      </c>
    </row>
    <row r="6359" spans="1:16" x14ac:dyDescent="0.25">
      <c r="A6359" s="1">
        <v>43182</v>
      </c>
      <c r="B6359">
        <v>15</v>
      </c>
      <c r="C6359">
        <v>13</v>
      </c>
      <c r="D6359">
        <v>102405.86120000001</v>
      </c>
      <c r="E6359">
        <f>INDEX(Stores[region],MATCH(Sales[[#This Row],[store_no]],Stores[store_no],0))</f>
        <v>2</v>
      </c>
      <c r="F6359" t="str">
        <f>INDEX(Stores[storetype],MATCH(Sales[[#This Row],[store_no]],Stores[store_no],0))</f>
        <v>B</v>
      </c>
      <c r="G6359" t="str">
        <f>INDEX(Stores[location_city],MATCH(Sales[[#This Row],[store_no]],Stores[store_no],0))</f>
        <v>Rochester</v>
      </c>
      <c r="H6359" t="str">
        <f>INDEX(Stores[location_state],MATCH(Sales[[#This Row],[store_no]],Stores[store_no],0))</f>
        <v>Minnesota</v>
      </c>
      <c r="I6359">
        <f>INDEX(Stores[sqft],MATCH(Sales[[#This Row],[store_no]],Stores[store_no],0))</f>
        <v>128100</v>
      </c>
      <c r="J6359" s="4" t="str">
        <f>INDEX(Departments[dept_name],MATCH(Sales[[#This Row],[dept_no]],Departments[dept_no],0))</f>
        <v>Kids</v>
      </c>
      <c r="K6359" s="4" t="str">
        <f>CONCATENATE(Sales[[#This Row],[region]],Sales[[#This Row],[storetype]])</f>
        <v>2B</v>
      </c>
      <c r="L6359" s="4">
        <f>INDEX(RegionStoreCount[Store Count],MATCH(Sales[[#This Row],[RegionStoretype]],RegionStoreCount[Region/Type],0))</f>
        <v>6</v>
      </c>
      <c r="M6359" s="4">
        <f>AND(Sales[[#This Row],[date]]&lt;=TY_YTDMax,Sales[[#This Row],[date]]&gt;=TY_YTDMin)*Sales[[#This Row],[sales]]</f>
        <v>102405.86120000001</v>
      </c>
      <c r="N6359" s="4">
        <f>AND(Sales[[#This Row],[date]]&lt;=LY_YTDMax,Sales[[#This Row],[date]]&gt;=LY_YTDMin)*Sales[[#This Row],[sales]]</f>
        <v>0</v>
      </c>
      <c r="O6359" s="4">
        <f>AND(Sales[[#This Row],[date]]&gt;=YoY_Min,Sales[[#This Row],[date]]&lt;=TY_YTDMax)*(Sales[[#This Row],[sales]]/Sales[[#This Row],[sqft]])</f>
        <v>0.799421242779079</v>
      </c>
      <c r="P6359" s="4">
        <f>SUMIF(Sales[RegionStoretype],Sales[[#This Row],[RegionStoretype]],Sales[YoY_SSF])/Sales[[#This Row],[Region_TypeCount]]</f>
        <v>58.393757732919049</v>
      </c>
    </row>
    <row r="6360" spans="1:16" x14ac:dyDescent="0.25">
      <c r="A6360" s="1">
        <v>43182</v>
      </c>
      <c r="B6360">
        <v>15</v>
      </c>
      <c r="C6360">
        <v>16</v>
      </c>
      <c r="D6360">
        <v>143507.19580000002</v>
      </c>
      <c r="E6360">
        <f>INDEX(Stores[region],MATCH(Sales[[#This Row],[store_no]],Stores[store_no],0))</f>
        <v>2</v>
      </c>
      <c r="F6360" t="str">
        <f>INDEX(Stores[storetype],MATCH(Sales[[#This Row],[store_no]],Stores[store_no],0))</f>
        <v>B</v>
      </c>
      <c r="G6360" t="str">
        <f>INDEX(Stores[location_city],MATCH(Sales[[#This Row],[store_no]],Stores[store_no],0))</f>
        <v>Rochester</v>
      </c>
      <c r="H6360" t="str">
        <f>INDEX(Stores[location_state],MATCH(Sales[[#This Row],[store_no]],Stores[store_no],0))</f>
        <v>Minnesota</v>
      </c>
      <c r="I6360">
        <f>INDEX(Stores[sqft],MATCH(Sales[[#This Row],[store_no]],Stores[store_no],0))</f>
        <v>128100</v>
      </c>
      <c r="J6360" s="4" t="str">
        <f>INDEX(Departments[dept_name],MATCH(Sales[[#This Row],[dept_no]],Departments[dept_no],0))</f>
        <v>Outdoors</v>
      </c>
      <c r="K6360" s="4" t="str">
        <f>CONCATENATE(Sales[[#This Row],[region]],Sales[[#This Row],[storetype]])</f>
        <v>2B</v>
      </c>
      <c r="L6360" s="4">
        <f>INDEX(RegionStoreCount[Store Count],MATCH(Sales[[#This Row],[RegionStoretype]],RegionStoreCount[Region/Type],0))</f>
        <v>6</v>
      </c>
      <c r="M6360" s="4">
        <f>AND(Sales[[#This Row],[date]]&lt;=TY_YTDMax,Sales[[#This Row],[date]]&gt;=TY_YTDMin)*Sales[[#This Row],[sales]]</f>
        <v>143507.19580000002</v>
      </c>
      <c r="N6360" s="4">
        <f>AND(Sales[[#This Row],[date]]&lt;=LY_YTDMax,Sales[[#This Row],[date]]&gt;=LY_YTDMin)*Sales[[#This Row],[sales]]</f>
        <v>0</v>
      </c>
      <c r="O6360" s="4">
        <f>AND(Sales[[#This Row],[date]]&gt;=YoY_Min,Sales[[#This Row],[date]]&lt;=TY_YTDMax)*(Sales[[#This Row],[sales]]/Sales[[#This Row],[sqft]])</f>
        <v>1.1202747525370804</v>
      </c>
      <c r="P6360" s="4">
        <f>SUMIF(Sales[RegionStoretype],Sales[[#This Row],[RegionStoretype]],Sales[YoY_SSF])/Sales[[#This Row],[Region_TypeCount]]</f>
        <v>58.393757732919049</v>
      </c>
    </row>
    <row r="6361" spans="1:16" x14ac:dyDescent="0.25">
      <c r="A6361" s="1">
        <v>43182</v>
      </c>
      <c r="B6361">
        <v>16</v>
      </c>
      <c r="C6361">
        <v>3</v>
      </c>
      <c r="D6361">
        <v>227922.02739999999</v>
      </c>
      <c r="E6361">
        <f>INDEX(Stores[region],MATCH(Sales[[#This Row],[store_no]],Stores[store_no],0))</f>
        <v>2</v>
      </c>
      <c r="F6361" t="str">
        <f>INDEX(Stores[storetype],MATCH(Sales[[#This Row],[store_no]],Stores[store_no],0))</f>
        <v>B</v>
      </c>
      <c r="G6361" t="str">
        <f>INDEX(Stores[location_city],MATCH(Sales[[#This Row],[store_no]],Stores[store_no],0))</f>
        <v>Saint Paul</v>
      </c>
      <c r="H6361" t="str">
        <f>INDEX(Stores[location_state],MATCH(Sales[[#This Row],[store_no]],Stores[store_no],0))</f>
        <v>Minnesota</v>
      </c>
      <c r="I6361">
        <f>INDEX(Stores[sqft],MATCH(Sales[[#This Row],[store_no]],Stores[store_no],0))</f>
        <v>180400</v>
      </c>
      <c r="J6361" s="4" t="str">
        <f>INDEX(Departments[dept_name],MATCH(Sales[[#This Row],[dept_no]],Departments[dept_no],0))</f>
        <v>Beauty</v>
      </c>
      <c r="K6361" s="4" t="str">
        <f>CONCATENATE(Sales[[#This Row],[region]],Sales[[#This Row],[storetype]])</f>
        <v>2B</v>
      </c>
      <c r="L6361" s="4">
        <f>INDEX(RegionStoreCount[Store Count],MATCH(Sales[[#This Row],[RegionStoretype]],RegionStoreCount[Region/Type],0))</f>
        <v>6</v>
      </c>
      <c r="M6361" s="4">
        <f>AND(Sales[[#This Row],[date]]&lt;=TY_YTDMax,Sales[[#This Row],[date]]&gt;=TY_YTDMin)*Sales[[#This Row],[sales]]</f>
        <v>227922.02739999999</v>
      </c>
      <c r="N6361" s="4">
        <f>AND(Sales[[#This Row],[date]]&lt;=LY_YTDMax,Sales[[#This Row],[date]]&gt;=LY_YTDMin)*Sales[[#This Row],[sales]]</f>
        <v>0</v>
      </c>
      <c r="O6361" s="4">
        <f>AND(Sales[[#This Row],[date]]&gt;=YoY_Min,Sales[[#This Row],[date]]&lt;=TY_YTDMax)*(Sales[[#This Row],[sales]]/Sales[[#This Row],[sqft]])</f>
        <v>1.2634258725055432</v>
      </c>
      <c r="P6361" s="4">
        <f>SUMIF(Sales[RegionStoretype],Sales[[#This Row],[RegionStoretype]],Sales[YoY_SSF])/Sales[[#This Row],[Region_TypeCount]]</f>
        <v>58.393757732919049</v>
      </c>
    </row>
    <row r="6362" spans="1:16" x14ac:dyDescent="0.25">
      <c r="A6362" s="1">
        <v>43182</v>
      </c>
      <c r="B6362">
        <v>16</v>
      </c>
      <c r="C6362">
        <v>10</v>
      </c>
      <c r="D6362">
        <v>56450.692000000003</v>
      </c>
      <c r="E6362">
        <f>INDEX(Stores[region],MATCH(Sales[[#This Row],[store_no]],Stores[store_no],0))</f>
        <v>2</v>
      </c>
      <c r="F6362" t="str">
        <f>INDEX(Stores[storetype],MATCH(Sales[[#This Row],[store_no]],Stores[store_no],0))</f>
        <v>B</v>
      </c>
      <c r="G6362" t="str">
        <f>INDEX(Stores[location_city],MATCH(Sales[[#This Row],[store_no]],Stores[store_no],0))</f>
        <v>Saint Paul</v>
      </c>
      <c r="H6362" t="str">
        <f>INDEX(Stores[location_state],MATCH(Sales[[#This Row],[store_no]],Stores[store_no],0))</f>
        <v>Minnesota</v>
      </c>
      <c r="I6362">
        <f>INDEX(Stores[sqft],MATCH(Sales[[#This Row],[store_no]],Stores[store_no],0))</f>
        <v>180400</v>
      </c>
      <c r="J6362" s="4" t="str">
        <f>INDEX(Departments[dept_name],MATCH(Sales[[#This Row],[dept_no]],Departments[dept_no],0))</f>
        <v>Health</v>
      </c>
      <c r="K6362" s="4" t="str">
        <f>CONCATENATE(Sales[[#This Row],[region]],Sales[[#This Row],[storetype]])</f>
        <v>2B</v>
      </c>
      <c r="L6362" s="4">
        <f>INDEX(RegionStoreCount[Store Count],MATCH(Sales[[#This Row],[RegionStoretype]],RegionStoreCount[Region/Type],0))</f>
        <v>6</v>
      </c>
      <c r="M6362" s="4">
        <f>AND(Sales[[#This Row],[date]]&lt;=TY_YTDMax,Sales[[#This Row],[date]]&gt;=TY_YTDMin)*Sales[[#This Row],[sales]]</f>
        <v>56450.692000000003</v>
      </c>
      <c r="N6362" s="4">
        <f>AND(Sales[[#This Row],[date]]&lt;=LY_YTDMax,Sales[[#This Row],[date]]&gt;=LY_YTDMin)*Sales[[#This Row],[sales]]</f>
        <v>0</v>
      </c>
      <c r="O6362" s="4">
        <f>AND(Sales[[#This Row],[date]]&gt;=YoY_Min,Sales[[#This Row],[date]]&lt;=TY_YTDMax)*(Sales[[#This Row],[sales]]/Sales[[#This Row],[sqft]])</f>
        <v>0.31291957871396897</v>
      </c>
      <c r="P6362" s="4">
        <f>SUMIF(Sales[RegionStoretype],Sales[[#This Row],[RegionStoretype]],Sales[YoY_SSF])/Sales[[#This Row],[Region_TypeCount]]</f>
        <v>58.393757732919049</v>
      </c>
    </row>
    <row r="6363" spans="1:16" x14ac:dyDescent="0.25">
      <c r="A6363" s="1">
        <v>43182</v>
      </c>
      <c r="B6363">
        <v>16</v>
      </c>
      <c r="C6363">
        <v>12</v>
      </c>
      <c r="D6363">
        <v>97786.479899999991</v>
      </c>
      <c r="E6363">
        <f>INDEX(Stores[region],MATCH(Sales[[#This Row],[store_no]],Stores[store_no],0))</f>
        <v>2</v>
      </c>
      <c r="F6363" t="str">
        <f>INDEX(Stores[storetype],MATCH(Sales[[#This Row],[store_no]],Stores[store_no],0))</f>
        <v>B</v>
      </c>
      <c r="G6363" t="str">
        <f>INDEX(Stores[location_city],MATCH(Sales[[#This Row],[store_no]],Stores[store_no],0))</f>
        <v>Saint Paul</v>
      </c>
      <c r="H6363" t="str">
        <f>INDEX(Stores[location_state],MATCH(Sales[[#This Row],[store_no]],Stores[store_no],0))</f>
        <v>Minnesota</v>
      </c>
      <c r="I6363">
        <f>INDEX(Stores[sqft],MATCH(Sales[[#This Row],[store_no]],Stores[store_no],0))</f>
        <v>180400</v>
      </c>
      <c r="J6363" s="4" t="str">
        <f>INDEX(Departments[dept_name],MATCH(Sales[[#This Row],[dept_no]],Departments[dept_no],0))</f>
        <v>Jewelery</v>
      </c>
      <c r="K6363" s="4" t="str">
        <f>CONCATENATE(Sales[[#This Row],[region]],Sales[[#This Row],[storetype]])</f>
        <v>2B</v>
      </c>
      <c r="L6363" s="4">
        <f>INDEX(RegionStoreCount[Store Count],MATCH(Sales[[#This Row],[RegionStoretype]],RegionStoreCount[Region/Type],0))</f>
        <v>6</v>
      </c>
      <c r="M6363" s="4">
        <f>AND(Sales[[#This Row],[date]]&lt;=TY_YTDMax,Sales[[#This Row],[date]]&gt;=TY_YTDMin)*Sales[[#This Row],[sales]]</f>
        <v>97786.479899999991</v>
      </c>
      <c r="N6363" s="4">
        <f>AND(Sales[[#This Row],[date]]&lt;=LY_YTDMax,Sales[[#This Row],[date]]&gt;=LY_YTDMin)*Sales[[#This Row],[sales]]</f>
        <v>0</v>
      </c>
      <c r="O6363" s="4">
        <f>AND(Sales[[#This Row],[date]]&gt;=YoY_Min,Sales[[#This Row],[date]]&lt;=TY_YTDMax)*(Sales[[#This Row],[sales]]/Sales[[#This Row],[sqft]])</f>
        <v>0.54205365798226157</v>
      </c>
      <c r="P6363" s="4">
        <f>SUMIF(Sales[RegionStoretype],Sales[[#This Row],[RegionStoretype]],Sales[YoY_SSF])/Sales[[#This Row],[Region_TypeCount]]</f>
        <v>58.393757732919049</v>
      </c>
    </row>
    <row r="6364" spans="1:16" x14ac:dyDescent="0.25">
      <c r="A6364" s="1">
        <v>43182</v>
      </c>
      <c r="B6364">
        <v>16</v>
      </c>
      <c r="C6364">
        <v>15</v>
      </c>
      <c r="D6364">
        <v>64919.952399999995</v>
      </c>
      <c r="E6364">
        <f>INDEX(Stores[region],MATCH(Sales[[#This Row],[store_no]],Stores[store_no],0))</f>
        <v>2</v>
      </c>
      <c r="F6364" t="str">
        <f>INDEX(Stores[storetype],MATCH(Sales[[#This Row],[store_no]],Stores[store_no],0))</f>
        <v>B</v>
      </c>
      <c r="G6364" t="str">
        <f>INDEX(Stores[location_city],MATCH(Sales[[#This Row],[store_no]],Stores[store_no],0))</f>
        <v>Saint Paul</v>
      </c>
      <c r="H6364" t="str">
        <f>INDEX(Stores[location_state],MATCH(Sales[[#This Row],[store_no]],Stores[store_no],0))</f>
        <v>Minnesota</v>
      </c>
      <c r="I6364">
        <f>INDEX(Stores[sqft],MATCH(Sales[[#This Row],[store_no]],Stores[store_no],0))</f>
        <v>180400</v>
      </c>
      <c r="J6364" s="4" t="str">
        <f>INDEX(Departments[dept_name],MATCH(Sales[[#This Row],[dept_no]],Departments[dept_no],0))</f>
        <v>Music</v>
      </c>
      <c r="K6364" s="4" t="str">
        <f>CONCATENATE(Sales[[#This Row],[region]],Sales[[#This Row],[storetype]])</f>
        <v>2B</v>
      </c>
      <c r="L6364" s="4">
        <f>INDEX(RegionStoreCount[Store Count],MATCH(Sales[[#This Row],[RegionStoretype]],RegionStoreCount[Region/Type],0))</f>
        <v>6</v>
      </c>
      <c r="M6364" s="4">
        <f>AND(Sales[[#This Row],[date]]&lt;=TY_YTDMax,Sales[[#This Row],[date]]&gt;=TY_YTDMin)*Sales[[#This Row],[sales]]</f>
        <v>64919.952399999995</v>
      </c>
      <c r="N6364" s="4">
        <f>AND(Sales[[#This Row],[date]]&lt;=LY_YTDMax,Sales[[#This Row],[date]]&gt;=LY_YTDMin)*Sales[[#This Row],[sales]]</f>
        <v>0</v>
      </c>
      <c r="O6364" s="4">
        <f>AND(Sales[[#This Row],[date]]&gt;=YoY_Min,Sales[[#This Row],[date]]&lt;=TY_YTDMax)*(Sales[[#This Row],[sales]]/Sales[[#This Row],[sqft]])</f>
        <v>0.35986669844789354</v>
      </c>
      <c r="P6364" s="4">
        <f>SUMIF(Sales[RegionStoretype],Sales[[#This Row],[RegionStoretype]],Sales[YoY_SSF])/Sales[[#This Row],[Region_TypeCount]]</f>
        <v>58.393757732919049</v>
      </c>
    </row>
    <row r="6365" spans="1:16" x14ac:dyDescent="0.25">
      <c r="A6365" s="1">
        <v>43182</v>
      </c>
      <c r="B6365">
        <v>17</v>
      </c>
      <c r="C6365">
        <v>10</v>
      </c>
      <c r="D6365">
        <v>16151.971099999999</v>
      </c>
      <c r="E6365">
        <f>INDEX(Stores[region],MATCH(Sales[[#This Row],[store_no]],Stores[store_no],0))</f>
        <v>3</v>
      </c>
      <c r="F6365" t="str">
        <f>INDEX(Stores[storetype],MATCH(Sales[[#This Row],[store_no]],Stores[store_no],0))</f>
        <v>B</v>
      </c>
      <c r="G6365" t="str">
        <f>INDEX(Stores[location_city],MATCH(Sales[[#This Row],[store_no]],Stores[store_no],0))</f>
        <v>Fargo</v>
      </c>
      <c r="H6365" t="str">
        <f>INDEX(Stores[location_state],MATCH(Sales[[#This Row],[store_no]],Stores[store_no],0))</f>
        <v>North Dakota</v>
      </c>
      <c r="I6365">
        <f>INDEX(Stores[sqft],MATCH(Sales[[#This Row],[store_no]],Stores[store_no],0))</f>
        <v>211600</v>
      </c>
      <c r="J6365" s="4" t="str">
        <f>INDEX(Departments[dept_name],MATCH(Sales[[#This Row],[dept_no]],Departments[dept_no],0))</f>
        <v>Health</v>
      </c>
      <c r="K6365" s="4" t="str">
        <f>CONCATENATE(Sales[[#This Row],[region]],Sales[[#This Row],[storetype]])</f>
        <v>3B</v>
      </c>
      <c r="L6365" s="4">
        <f>INDEX(RegionStoreCount[Store Count],MATCH(Sales[[#This Row],[RegionStoretype]],RegionStoreCount[Region/Type],0))</f>
        <v>4</v>
      </c>
      <c r="M6365" s="4">
        <f>AND(Sales[[#This Row],[date]]&lt;=TY_YTDMax,Sales[[#This Row],[date]]&gt;=TY_YTDMin)*Sales[[#This Row],[sales]]</f>
        <v>16151.971099999999</v>
      </c>
      <c r="N6365" s="4">
        <f>AND(Sales[[#This Row],[date]]&lt;=LY_YTDMax,Sales[[#This Row],[date]]&gt;=LY_YTDMin)*Sales[[#This Row],[sales]]</f>
        <v>0</v>
      </c>
      <c r="O6365" s="4">
        <f>AND(Sales[[#This Row],[date]]&gt;=YoY_Min,Sales[[#This Row],[date]]&lt;=TY_YTDMax)*(Sales[[#This Row],[sales]]/Sales[[#This Row],[sqft]])</f>
        <v>7.6332566635160679E-2</v>
      </c>
      <c r="P6365" s="4">
        <f>SUMIF(Sales[RegionStoretype],Sales[[#This Row],[RegionStoretype]],Sales[YoY_SSF])/Sales[[#This Row],[Region_TypeCount]]</f>
        <v>58.312187288105562</v>
      </c>
    </row>
    <row r="6366" spans="1:16" x14ac:dyDescent="0.25">
      <c r="A6366" s="1">
        <v>43182</v>
      </c>
      <c r="B6366">
        <v>17</v>
      </c>
      <c r="C6366">
        <v>11</v>
      </c>
      <c r="D6366">
        <v>133073.3468</v>
      </c>
      <c r="E6366">
        <f>INDEX(Stores[region],MATCH(Sales[[#This Row],[store_no]],Stores[store_no],0))</f>
        <v>3</v>
      </c>
      <c r="F6366" t="str">
        <f>INDEX(Stores[storetype],MATCH(Sales[[#This Row],[store_no]],Stores[store_no],0))</f>
        <v>B</v>
      </c>
      <c r="G6366" t="str">
        <f>INDEX(Stores[location_city],MATCH(Sales[[#This Row],[store_no]],Stores[store_no],0))</f>
        <v>Fargo</v>
      </c>
      <c r="H6366" t="str">
        <f>INDEX(Stores[location_state],MATCH(Sales[[#This Row],[store_no]],Stores[store_no],0))</f>
        <v>North Dakota</v>
      </c>
      <c r="I6366">
        <f>INDEX(Stores[sqft],MATCH(Sales[[#This Row],[store_no]],Stores[store_no],0))</f>
        <v>211600</v>
      </c>
      <c r="J6366" s="4" t="str">
        <f>INDEX(Departments[dept_name],MATCH(Sales[[#This Row],[dept_no]],Departments[dept_no],0))</f>
        <v>Home</v>
      </c>
      <c r="K6366" s="4" t="str">
        <f>CONCATENATE(Sales[[#This Row],[region]],Sales[[#This Row],[storetype]])</f>
        <v>3B</v>
      </c>
      <c r="L6366" s="4">
        <f>INDEX(RegionStoreCount[Store Count],MATCH(Sales[[#This Row],[RegionStoretype]],RegionStoreCount[Region/Type],0))</f>
        <v>4</v>
      </c>
      <c r="M6366" s="4">
        <f>AND(Sales[[#This Row],[date]]&lt;=TY_YTDMax,Sales[[#This Row],[date]]&gt;=TY_YTDMin)*Sales[[#This Row],[sales]]</f>
        <v>133073.3468</v>
      </c>
      <c r="N6366" s="4">
        <f>AND(Sales[[#This Row],[date]]&lt;=LY_YTDMax,Sales[[#This Row],[date]]&gt;=LY_YTDMin)*Sales[[#This Row],[sales]]</f>
        <v>0</v>
      </c>
      <c r="O6366" s="4">
        <f>AND(Sales[[#This Row],[date]]&gt;=YoY_Min,Sales[[#This Row],[date]]&lt;=TY_YTDMax)*(Sales[[#This Row],[sales]]/Sales[[#This Row],[sqft]])</f>
        <v>0.62889105293005676</v>
      </c>
      <c r="P6366" s="4">
        <f>SUMIF(Sales[RegionStoretype],Sales[[#This Row],[RegionStoretype]],Sales[YoY_SSF])/Sales[[#This Row],[Region_TypeCount]]</f>
        <v>58.312187288105562</v>
      </c>
    </row>
    <row r="6367" spans="1:16" x14ac:dyDescent="0.25">
      <c r="A6367" s="1">
        <v>43182</v>
      </c>
      <c r="B6367">
        <v>17</v>
      </c>
      <c r="C6367">
        <v>20</v>
      </c>
      <c r="D6367">
        <v>188238.35550000001</v>
      </c>
      <c r="E6367">
        <f>INDEX(Stores[region],MATCH(Sales[[#This Row],[store_no]],Stores[store_no],0))</f>
        <v>3</v>
      </c>
      <c r="F6367" t="str">
        <f>INDEX(Stores[storetype],MATCH(Sales[[#This Row],[store_no]],Stores[store_no],0))</f>
        <v>B</v>
      </c>
      <c r="G6367" t="str">
        <f>INDEX(Stores[location_city],MATCH(Sales[[#This Row],[store_no]],Stores[store_no],0))</f>
        <v>Fargo</v>
      </c>
      <c r="H6367" t="str">
        <f>INDEX(Stores[location_state],MATCH(Sales[[#This Row],[store_no]],Stores[store_no],0))</f>
        <v>North Dakota</v>
      </c>
      <c r="I6367">
        <f>INDEX(Stores[sqft],MATCH(Sales[[#This Row],[store_no]],Stores[store_no],0))</f>
        <v>211600</v>
      </c>
      <c r="J6367" s="4" t="str">
        <f>INDEX(Departments[dept_name],MATCH(Sales[[#This Row],[dept_no]],Departments[dept_no],0))</f>
        <v>Toys</v>
      </c>
      <c r="K6367" s="4" t="str">
        <f>CONCATENATE(Sales[[#This Row],[region]],Sales[[#This Row],[storetype]])</f>
        <v>3B</v>
      </c>
      <c r="L6367" s="4">
        <f>INDEX(RegionStoreCount[Store Count],MATCH(Sales[[#This Row],[RegionStoretype]],RegionStoreCount[Region/Type],0))</f>
        <v>4</v>
      </c>
      <c r="M6367" s="4">
        <f>AND(Sales[[#This Row],[date]]&lt;=TY_YTDMax,Sales[[#This Row],[date]]&gt;=TY_YTDMin)*Sales[[#This Row],[sales]]</f>
        <v>188238.35550000001</v>
      </c>
      <c r="N6367" s="4">
        <f>AND(Sales[[#This Row],[date]]&lt;=LY_YTDMax,Sales[[#This Row],[date]]&gt;=LY_YTDMin)*Sales[[#This Row],[sales]]</f>
        <v>0</v>
      </c>
      <c r="O6367" s="4">
        <f>AND(Sales[[#This Row],[date]]&gt;=YoY_Min,Sales[[#This Row],[date]]&lt;=TY_YTDMax)*(Sales[[#This Row],[sales]]/Sales[[#This Row],[sqft]])</f>
        <v>0.88959525283553875</v>
      </c>
      <c r="P6367" s="4">
        <f>SUMIF(Sales[RegionStoretype],Sales[[#This Row],[RegionStoretype]],Sales[YoY_SSF])/Sales[[#This Row],[Region_TypeCount]]</f>
        <v>58.312187288105562</v>
      </c>
    </row>
    <row r="6368" spans="1:16" x14ac:dyDescent="0.25">
      <c r="A6368" s="1">
        <v>43182</v>
      </c>
      <c r="B6368">
        <v>18</v>
      </c>
      <c r="C6368">
        <v>5</v>
      </c>
      <c r="D6368">
        <v>112934.60310000001</v>
      </c>
      <c r="E6368">
        <f>INDEX(Stores[region],MATCH(Sales[[#This Row],[store_no]],Stores[store_no],0))</f>
        <v>2</v>
      </c>
      <c r="F6368" t="str">
        <f>INDEX(Stores[storetype],MATCH(Sales[[#This Row],[store_no]],Stores[store_no],0))</f>
        <v>B</v>
      </c>
      <c r="G6368" t="str">
        <f>INDEX(Stores[location_city],MATCH(Sales[[#This Row],[store_no]],Stores[store_no],0))</f>
        <v>Chicago</v>
      </c>
      <c r="H6368" t="str">
        <f>INDEX(Stores[location_state],MATCH(Sales[[#This Row],[store_no]],Stores[store_no],0))</f>
        <v>Illinois</v>
      </c>
      <c r="I6368">
        <f>INDEX(Stores[sqft],MATCH(Sales[[#This Row],[store_no]],Stores[store_no],0))</f>
        <v>120700</v>
      </c>
      <c r="J6368" s="4" t="str">
        <f>INDEX(Departments[dept_name],MATCH(Sales[[#This Row],[dept_no]],Departments[dept_no],0))</f>
        <v>Clothing</v>
      </c>
      <c r="K6368" s="4" t="str">
        <f>CONCATENATE(Sales[[#This Row],[region]],Sales[[#This Row],[storetype]])</f>
        <v>2B</v>
      </c>
      <c r="L6368" s="4">
        <f>INDEX(RegionStoreCount[Store Count],MATCH(Sales[[#This Row],[RegionStoretype]],RegionStoreCount[Region/Type],0))</f>
        <v>6</v>
      </c>
      <c r="M6368" s="4">
        <f>AND(Sales[[#This Row],[date]]&lt;=TY_YTDMax,Sales[[#This Row],[date]]&gt;=TY_YTDMin)*Sales[[#This Row],[sales]]</f>
        <v>112934.60310000001</v>
      </c>
      <c r="N6368" s="4">
        <f>AND(Sales[[#This Row],[date]]&lt;=LY_YTDMax,Sales[[#This Row],[date]]&gt;=LY_YTDMin)*Sales[[#This Row],[sales]]</f>
        <v>0</v>
      </c>
      <c r="O6368" s="4">
        <f>AND(Sales[[#This Row],[date]]&gt;=YoY_Min,Sales[[#This Row],[date]]&lt;=TY_YTDMax)*(Sales[[#This Row],[sales]]/Sales[[#This Row],[sqft]])</f>
        <v>0.93566365451532729</v>
      </c>
      <c r="P6368" s="4">
        <f>SUMIF(Sales[RegionStoretype],Sales[[#This Row],[RegionStoretype]],Sales[YoY_SSF])/Sales[[#This Row],[Region_TypeCount]]</f>
        <v>58.393757732919049</v>
      </c>
    </row>
    <row r="6369" spans="1:16" x14ac:dyDescent="0.25">
      <c r="A6369" s="1">
        <v>43182</v>
      </c>
      <c r="B6369">
        <v>18</v>
      </c>
      <c r="C6369">
        <v>9</v>
      </c>
      <c r="D6369">
        <v>21801.2019</v>
      </c>
      <c r="E6369">
        <f>INDEX(Stores[region],MATCH(Sales[[#This Row],[store_no]],Stores[store_no],0))</f>
        <v>2</v>
      </c>
      <c r="F6369" t="str">
        <f>INDEX(Stores[storetype],MATCH(Sales[[#This Row],[store_no]],Stores[store_no],0))</f>
        <v>B</v>
      </c>
      <c r="G6369" t="str">
        <f>INDEX(Stores[location_city],MATCH(Sales[[#This Row],[store_no]],Stores[store_no],0))</f>
        <v>Chicago</v>
      </c>
      <c r="H6369" t="str">
        <f>INDEX(Stores[location_state],MATCH(Sales[[#This Row],[store_no]],Stores[store_no],0))</f>
        <v>Illinois</v>
      </c>
      <c r="I6369">
        <f>INDEX(Stores[sqft],MATCH(Sales[[#This Row],[store_no]],Stores[store_no],0))</f>
        <v>120700</v>
      </c>
      <c r="J6369" s="4" t="str">
        <f>INDEX(Departments[dept_name],MATCH(Sales[[#This Row],[dept_no]],Departments[dept_no],0))</f>
        <v>Garden</v>
      </c>
      <c r="K6369" s="4" t="str">
        <f>CONCATENATE(Sales[[#This Row],[region]],Sales[[#This Row],[storetype]])</f>
        <v>2B</v>
      </c>
      <c r="L6369" s="4">
        <f>INDEX(RegionStoreCount[Store Count],MATCH(Sales[[#This Row],[RegionStoretype]],RegionStoreCount[Region/Type],0))</f>
        <v>6</v>
      </c>
      <c r="M6369" s="4">
        <f>AND(Sales[[#This Row],[date]]&lt;=TY_YTDMax,Sales[[#This Row],[date]]&gt;=TY_YTDMin)*Sales[[#This Row],[sales]]</f>
        <v>21801.2019</v>
      </c>
      <c r="N6369" s="4">
        <f>AND(Sales[[#This Row],[date]]&lt;=LY_YTDMax,Sales[[#This Row],[date]]&gt;=LY_YTDMin)*Sales[[#This Row],[sales]]</f>
        <v>0</v>
      </c>
      <c r="O6369" s="4">
        <f>AND(Sales[[#This Row],[date]]&gt;=YoY_Min,Sales[[#This Row],[date]]&lt;=TY_YTDMax)*(Sales[[#This Row],[sales]]/Sales[[#This Row],[sqft]])</f>
        <v>0.18062304805302404</v>
      </c>
      <c r="P6369" s="4">
        <f>SUMIF(Sales[RegionStoretype],Sales[[#This Row],[RegionStoretype]],Sales[YoY_SSF])/Sales[[#This Row],[Region_TypeCount]]</f>
        <v>58.393757732919049</v>
      </c>
    </row>
    <row r="6370" spans="1:16" x14ac:dyDescent="0.25">
      <c r="A6370" s="1">
        <v>43182</v>
      </c>
      <c r="B6370">
        <v>18</v>
      </c>
      <c r="C6370">
        <v>16</v>
      </c>
      <c r="D6370">
        <v>92879.092999999993</v>
      </c>
      <c r="E6370">
        <f>INDEX(Stores[region],MATCH(Sales[[#This Row],[store_no]],Stores[store_no],0))</f>
        <v>2</v>
      </c>
      <c r="F6370" t="str">
        <f>INDEX(Stores[storetype],MATCH(Sales[[#This Row],[store_no]],Stores[store_no],0))</f>
        <v>B</v>
      </c>
      <c r="G6370" t="str">
        <f>INDEX(Stores[location_city],MATCH(Sales[[#This Row],[store_no]],Stores[store_no],0))</f>
        <v>Chicago</v>
      </c>
      <c r="H6370" t="str">
        <f>INDEX(Stores[location_state],MATCH(Sales[[#This Row],[store_no]],Stores[store_no],0))</f>
        <v>Illinois</v>
      </c>
      <c r="I6370">
        <f>INDEX(Stores[sqft],MATCH(Sales[[#This Row],[store_no]],Stores[store_no],0))</f>
        <v>120700</v>
      </c>
      <c r="J6370" s="4" t="str">
        <f>INDEX(Departments[dept_name],MATCH(Sales[[#This Row],[dept_no]],Departments[dept_no],0))</f>
        <v>Outdoors</v>
      </c>
      <c r="K6370" s="4" t="str">
        <f>CONCATENATE(Sales[[#This Row],[region]],Sales[[#This Row],[storetype]])</f>
        <v>2B</v>
      </c>
      <c r="L6370" s="4">
        <f>INDEX(RegionStoreCount[Store Count],MATCH(Sales[[#This Row],[RegionStoretype]],RegionStoreCount[Region/Type],0))</f>
        <v>6</v>
      </c>
      <c r="M6370" s="4">
        <f>AND(Sales[[#This Row],[date]]&lt;=TY_YTDMax,Sales[[#This Row],[date]]&gt;=TY_YTDMin)*Sales[[#This Row],[sales]]</f>
        <v>92879.092999999993</v>
      </c>
      <c r="N6370" s="4">
        <f>AND(Sales[[#This Row],[date]]&lt;=LY_YTDMax,Sales[[#This Row],[date]]&gt;=LY_YTDMin)*Sales[[#This Row],[sales]]</f>
        <v>0</v>
      </c>
      <c r="O6370" s="4">
        <f>AND(Sales[[#This Row],[date]]&gt;=YoY_Min,Sales[[#This Row],[date]]&lt;=TY_YTDMax)*(Sales[[#This Row],[sales]]/Sales[[#This Row],[sqft]])</f>
        <v>0.76950367025683508</v>
      </c>
      <c r="P6370" s="4">
        <f>SUMIF(Sales[RegionStoretype],Sales[[#This Row],[RegionStoretype]],Sales[YoY_SSF])/Sales[[#This Row],[Region_TypeCount]]</f>
        <v>58.393757732919049</v>
      </c>
    </row>
    <row r="6371" spans="1:16" x14ac:dyDescent="0.25">
      <c r="A6371" s="1">
        <v>43182</v>
      </c>
      <c r="B6371">
        <v>18</v>
      </c>
      <c r="C6371">
        <v>19</v>
      </c>
      <c r="D6371">
        <v>36970.517900000006</v>
      </c>
      <c r="E6371">
        <f>INDEX(Stores[region],MATCH(Sales[[#This Row],[store_no]],Stores[store_no],0))</f>
        <v>2</v>
      </c>
      <c r="F6371" t="str">
        <f>INDEX(Stores[storetype],MATCH(Sales[[#This Row],[store_no]],Stores[store_no],0))</f>
        <v>B</v>
      </c>
      <c r="G6371" t="str">
        <f>INDEX(Stores[location_city],MATCH(Sales[[#This Row],[store_no]],Stores[store_no],0))</f>
        <v>Chicago</v>
      </c>
      <c r="H6371" t="str">
        <f>INDEX(Stores[location_state],MATCH(Sales[[#This Row],[store_no]],Stores[store_no],0))</f>
        <v>Illinois</v>
      </c>
      <c r="I6371">
        <f>INDEX(Stores[sqft],MATCH(Sales[[#This Row],[store_no]],Stores[store_no],0))</f>
        <v>120700</v>
      </c>
      <c r="J6371" s="4" t="str">
        <f>INDEX(Departments[dept_name],MATCH(Sales[[#This Row],[dept_no]],Departments[dept_no],0))</f>
        <v>Tools</v>
      </c>
      <c r="K6371" s="4" t="str">
        <f>CONCATENATE(Sales[[#This Row],[region]],Sales[[#This Row],[storetype]])</f>
        <v>2B</v>
      </c>
      <c r="L6371" s="4">
        <f>INDEX(RegionStoreCount[Store Count],MATCH(Sales[[#This Row],[RegionStoretype]],RegionStoreCount[Region/Type],0))</f>
        <v>6</v>
      </c>
      <c r="M6371" s="4">
        <f>AND(Sales[[#This Row],[date]]&lt;=TY_YTDMax,Sales[[#This Row],[date]]&gt;=TY_YTDMin)*Sales[[#This Row],[sales]]</f>
        <v>36970.517900000006</v>
      </c>
      <c r="N6371" s="4">
        <f>AND(Sales[[#This Row],[date]]&lt;=LY_YTDMax,Sales[[#This Row],[date]]&gt;=LY_YTDMin)*Sales[[#This Row],[sales]]</f>
        <v>0</v>
      </c>
      <c r="O6371" s="4">
        <f>AND(Sales[[#This Row],[date]]&gt;=YoY_Min,Sales[[#This Row],[date]]&lt;=TY_YTDMax)*(Sales[[#This Row],[sales]]/Sales[[#This Row],[sqft]])</f>
        <v>0.30630089395194704</v>
      </c>
      <c r="P6371" s="4">
        <f>SUMIF(Sales[RegionStoretype],Sales[[#This Row],[RegionStoretype]],Sales[YoY_SSF])/Sales[[#This Row],[Region_TypeCount]]</f>
        <v>58.393757732919049</v>
      </c>
    </row>
    <row r="6372" spans="1:16" x14ac:dyDescent="0.25">
      <c r="A6372" s="1">
        <v>43182</v>
      </c>
      <c r="B6372">
        <v>19</v>
      </c>
      <c r="C6372">
        <v>2</v>
      </c>
      <c r="D6372">
        <v>59754.215200000006</v>
      </c>
      <c r="E6372">
        <f>INDEX(Stores[region],MATCH(Sales[[#This Row],[store_no]],Stores[store_no],0))</f>
        <v>3</v>
      </c>
      <c r="F6372" t="str">
        <f>INDEX(Stores[storetype],MATCH(Sales[[#This Row],[store_no]],Stores[store_no],0))</f>
        <v>A</v>
      </c>
      <c r="G6372" t="str">
        <f>INDEX(Stores[location_city],MATCH(Sales[[#This Row],[store_no]],Stores[store_no],0))</f>
        <v>Des Moines</v>
      </c>
      <c r="H6372" t="str">
        <f>INDEX(Stores[location_state],MATCH(Sales[[#This Row],[store_no]],Stores[store_no],0))</f>
        <v>Iowa</v>
      </c>
      <c r="I6372">
        <f>INDEX(Stores[sqft],MATCH(Sales[[#This Row],[store_no]],Stores[store_no],0))</f>
        <v>197600</v>
      </c>
      <c r="J6372" s="4" t="str">
        <f>INDEX(Departments[dept_name],MATCH(Sales[[#This Row],[dept_no]],Departments[dept_no],0))</f>
        <v>Baby</v>
      </c>
      <c r="K6372" s="4" t="str">
        <f>CONCATENATE(Sales[[#This Row],[region]],Sales[[#This Row],[storetype]])</f>
        <v>3A</v>
      </c>
      <c r="L6372" s="4">
        <f>INDEX(RegionStoreCount[Store Count],MATCH(Sales[[#This Row],[RegionStoretype]],RegionStoreCount[Region/Type],0))</f>
        <v>9</v>
      </c>
      <c r="M6372" s="4">
        <f>AND(Sales[[#This Row],[date]]&lt;=TY_YTDMax,Sales[[#This Row],[date]]&gt;=TY_YTDMin)*Sales[[#This Row],[sales]]</f>
        <v>59754.215200000006</v>
      </c>
      <c r="N6372" s="4">
        <f>AND(Sales[[#This Row],[date]]&lt;=LY_YTDMax,Sales[[#This Row],[date]]&gt;=LY_YTDMin)*Sales[[#This Row],[sales]]</f>
        <v>0</v>
      </c>
      <c r="O6372" s="4">
        <f>AND(Sales[[#This Row],[date]]&gt;=YoY_Min,Sales[[#This Row],[date]]&lt;=TY_YTDMax)*(Sales[[#This Row],[sales]]/Sales[[#This Row],[sqft]])</f>
        <v>0.30239987449392713</v>
      </c>
      <c r="P6372" s="4">
        <f>SUMIF(Sales[RegionStoretype],Sales[[#This Row],[RegionStoretype]],Sales[YoY_SSF])/Sales[[#This Row],[Region_TypeCount]]</f>
        <v>53.603836561720975</v>
      </c>
    </row>
    <row r="6373" spans="1:16" x14ac:dyDescent="0.25">
      <c r="A6373" s="1">
        <v>43182</v>
      </c>
      <c r="B6373">
        <v>19</v>
      </c>
      <c r="C6373">
        <v>6</v>
      </c>
      <c r="D6373">
        <v>25956.949200000003</v>
      </c>
      <c r="E6373">
        <f>INDEX(Stores[region],MATCH(Sales[[#This Row],[store_no]],Stores[store_no],0))</f>
        <v>3</v>
      </c>
      <c r="F6373" t="str">
        <f>INDEX(Stores[storetype],MATCH(Sales[[#This Row],[store_no]],Stores[store_no],0))</f>
        <v>A</v>
      </c>
      <c r="G6373" t="str">
        <f>INDEX(Stores[location_city],MATCH(Sales[[#This Row],[store_no]],Stores[store_no],0))</f>
        <v>Des Moines</v>
      </c>
      <c r="H6373" t="str">
        <f>INDEX(Stores[location_state],MATCH(Sales[[#This Row],[store_no]],Stores[store_no],0))</f>
        <v>Iowa</v>
      </c>
      <c r="I6373">
        <f>INDEX(Stores[sqft],MATCH(Sales[[#This Row],[store_no]],Stores[store_no],0))</f>
        <v>197600</v>
      </c>
      <c r="J6373" s="4" t="str">
        <f>INDEX(Departments[dept_name],MATCH(Sales[[#This Row],[dept_no]],Departments[dept_no],0))</f>
        <v>Computers</v>
      </c>
      <c r="K6373" s="4" t="str">
        <f>CONCATENATE(Sales[[#This Row],[region]],Sales[[#This Row],[storetype]])</f>
        <v>3A</v>
      </c>
      <c r="L6373" s="4">
        <f>INDEX(RegionStoreCount[Store Count],MATCH(Sales[[#This Row],[RegionStoretype]],RegionStoreCount[Region/Type],0))</f>
        <v>9</v>
      </c>
      <c r="M6373" s="4">
        <f>AND(Sales[[#This Row],[date]]&lt;=TY_YTDMax,Sales[[#This Row],[date]]&gt;=TY_YTDMin)*Sales[[#This Row],[sales]]</f>
        <v>25956.949200000003</v>
      </c>
      <c r="N6373" s="4">
        <f>AND(Sales[[#This Row],[date]]&lt;=LY_YTDMax,Sales[[#This Row],[date]]&gt;=LY_YTDMin)*Sales[[#This Row],[sales]]</f>
        <v>0</v>
      </c>
      <c r="O6373" s="4">
        <f>AND(Sales[[#This Row],[date]]&gt;=YoY_Min,Sales[[#This Row],[date]]&lt;=TY_YTDMax)*(Sales[[#This Row],[sales]]/Sales[[#This Row],[sqft]])</f>
        <v>0.13136107894736843</v>
      </c>
      <c r="P6373" s="4">
        <f>SUMIF(Sales[RegionStoretype],Sales[[#This Row],[RegionStoretype]],Sales[YoY_SSF])/Sales[[#This Row],[Region_TypeCount]]</f>
        <v>53.603836561720975</v>
      </c>
    </row>
    <row r="6374" spans="1:16" x14ac:dyDescent="0.25">
      <c r="A6374" s="1">
        <v>43182</v>
      </c>
      <c r="B6374">
        <v>19</v>
      </c>
      <c r="C6374">
        <v>15</v>
      </c>
      <c r="D6374">
        <v>62383.268499999998</v>
      </c>
      <c r="E6374">
        <f>INDEX(Stores[region],MATCH(Sales[[#This Row],[store_no]],Stores[store_no],0))</f>
        <v>3</v>
      </c>
      <c r="F6374" t="str">
        <f>INDEX(Stores[storetype],MATCH(Sales[[#This Row],[store_no]],Stores[store_no],0))</f>
        <v>A</v>
      </c>
      <c r="G6374" t="str">
        <f>INDEX(Stores[location_city],MATCH(Sales[[#This Row],[store_no]],Stores[store_no],0))</f>
        <v>Des Moines</v>
      </c>
      <c r="H6374" t="str">
        <f>INDEX(Stores[location_state],MATCH(Sales[[#This Row],[store_no]],Stores[store_no],0))</f>
        <v>Iowa</v>
      </c>
      <c r="I6374">
        <f>INDEX(Stores[sqft],MATCH(Sales[[#This Row],[store_no]],Stores[store_no],0))</f>
        <v>197600</v>
      </c>
      <c r="J6374" s="4" t="str">
        <f>INDEX(Departments[dept_name],MATCH(Sales[[#This Row],[dept_no]],Departments[dept_no],0))</f>
        <v>Music</v>
      </c>
      <c r="K6374" s="4" t="str">
        <f>CONCATENATE(Sales[[#This Row],[region]],Sales[[#This Row],[storetype]])</f>
        <v>3A</v>
      </c>
      <c r="L6374" s="4">
        <f>INDEX(RegionStoreCount[Store Count],MATCH(Sales[[#This Row],[RegionStoretype]],RegionStoreCount[Region/Type],0))</f>
        <v>9</v>
      </c>
      <c r="M6374" s="4">
        <f>AND(Sales[[#This Row],[date]]&lt;=TY_YTDMax,Sales[[#This Row],[date]]&gt;=TY_YTDMin)*Sales[[#This Row],[sales]]</f>
        <v>62383.268499999998</v>
      </c>
      <c r="N6374" s="4">
        <f>AND(Sales[[#This Row],[date]]&lt;=LY_YTDMax,Sales[[#This Row],[date]]&gt;=LY_YTDMin)*Sales[[#This Row],[sales]]</f>
        <v>0</v>
      </c>
      <c r="O6374" s="4">
        <f>AND(Sales[[#This Row],[date]]&gt;=YoY_Min,Sales[[#This Row],[date]]&lt;=TY_YTDMax)*(Sales[[#This Row],[sales]]/Sales[[#This Row],[sqft]])</f>
        <v>0.31570480010121454</v>
      </c>
      <c r="P6374" s="4">
        <f>SUMIF(Sales[RegionStoretype],Sales[[#This Row],[RegionStoretype]],Sales[YoY_SSF])/Sales[[#This Row],[Region_TypeCount]]</f>
        <v>53.603836561720975</v>
      </c>
    </row>
    <row r="6375" spans="1:16" x14ac:dyDescent="0.25">
      <c r="A6375" s="1">
        <v>43182</v>
      </c>
      <c r="B6375">
        <v>19</v>
      </c>
      <c r="C6375">
        <v>17</v>
      </c>
      <c r="D6375">
        <v>89943.367099999989</v>
      </c>
      <c r="E6375">
        <f>INDEX(Stores[region],MATCH(Sales[[#This Row],[store_no]],Stores[store_no],0))</f>
        <v>3</v>
      </c>
      <c r="F6375" t="str">
        <f>INDEX(Stores[storetype],MATCH(Sales[[#This Row],[store_no]],Stores[store_no],0))</f>
        <v>A</v>
      </c>
      <c r="G6375" t="str">
        <f>INDEX(Stores[location_city],MATCH(Sales[[#This Row],[store_no]],Stores[store_no],0))</f>
        <v>Des Moines</v>
      </c>
      <c r="H6375" t="str">
        <f>INDEX(Stores[location_state],MATCH(Sales[[#This Row],[store_no]],Stores[store_no],0))</f>
        <v>Iowa</v>
      </c>
      <c r="I6375">
        <f>INDEX(Stores[sqft],MATCH(Sales[[#This Row],[store_no]],Stores[store_no],0))</f>
        <v>197600</v>
      </c>
      <c r="J6375" s="4" t="str">
        <f>INDEX(Departments[dept_name],MATCH(Sales[[#This Row],[dept_no]],Departments[dept_no],0))</f>
        <v>Shoes</v>
      </c>
      <c r="K6375" s="4" t="str">
        <f>CONCATENATE(Sales[[#This Row],[region]],Sales[[#This Row],[storetype]])</f>
        <v>3A</v>
      </c>
      <c r="L6375" s="4">
        <f>INDEX(RegionStoreCount[Store Count],MATCH(Sales[[#This Row],[RegionStoretype]],RegionStoreCount[Region/Type],0))</f>
        <v>9</v>
      </c>
      <c r="M6375" s="4">
        <f>AND(Sales[[#This Row],[date]]&lt;=TY_YTDMax,Sales[[#This Row],[date]]&gt;=TY_YTDMin)*Sales[[#This Row],[sales]]</f>
        <v>89943.367099999989</v>
      </c>
      <c r="N6375" s="4">
        <f>AND(Sales[[#This Row],[date]]&lt;=LY_YTDMax,Sales[[#This Row],[date]]&gt;=LY_YTDMin)*Sales[[#This Row],[sales]]</f>
        <v>0</v>
      </c>
      <c r="O6375" s="4">
        <f>AND(Sales[[#This Row],[date]]&gt;=YoY_Min,Sales[[#This Row],[date]]&lt;=TY_YTDMax)*(Sales[[#This Row],[sales]]/Sales[[#This Row],[sqft]])</f>
        <v>0.45517898329959511</v>
      </c>
      <c r="P6375" s="4">
        <f>SUMIF(Sales[RegionStoretype],Sales[[#This Row],[RegionStoretype]],Sales[YoY_SSF])/Sales[[#This Row],[Region_TypeCount]]</f>
        <v>53.603836561720975</v>
      </c>
    </row>
    <row r="6376" spans="1:16" x14ac:dyDescent="0.25">
      <c r="A6376" s="1">
        <v>43182</v>
      </c>
      <c r="B6376">
        <v>20</v>
      </c>
      <c r="C6376">
        <v>1</v>
      </c>
      <c r="D6376">
        <v>13581.0633</v>
      </c>
      <c r="E6376">
        <f>INDEX(Stores[region],MATCH(Sales[[#This Row],[store_no]],Stores[store_no],0))</f>
        <v>1</v>
      </c>
      <c r="F6376" t="str">
        <f>INDEX(Stores[storetype],MATCH(Sales[[#This Row],[store_no]],Stores[store_no],0))</f>
        <v>A</v>
      </c>
      <c r="G6376" t="str">
        <f>INDEX(Stores[location_city],MATCH(Sales[[#This Row],[store_no]],Stores[store_no],0))</f>
        <v>South Bend</v>
      </c>
      <c r="H6376" t="str">
        <f>INDEX(Stores[location_state],MATCH(Sales[[#This Row],[store_no]],Stores[store_no],0))</f>
        <v>Indiana</v>
      </c>
      <c r="I6376">
        <f>INDEX(Stores[sqft],MATCH(Sales[[#This Row],[store_no]],Stores[store_no],0))</f>
        <v>39700</v>
      </c>
      <c r="J6376" s="4" t="str">
        <f>INDEX(Departments[dept_name],MATCH(Sales[[#This Row],[dept_no]],Departments[dept_no],0))</f>
        <v>Automotive</v>
      </c>
      <c r="K6376" s="4" t="str">
        <f>CONCATENATE(Sales[[#This Row],[region]],Sales[[#This Row],[storetype]])</f>
        <v>1A</v>
      </c>
      <c r="L6376" s="4">
        <f>INDEX(RegionStoreCount[Store Count],MATCH(Sales[[#This Row],[RegionStoretype]],RegionStoreCount[Region/Type],0))</f>
        <v>5</v>
      </c>
      <c r="M6376" s="4">
        <f>AND(Sales[[#This Row],[date]]&lt;=TY_YTDMax,Sales[[#This Row],[date]]&gt;=TY_YTDMin)*Sales[[#This Row],[sales]]</f>
        <v>13581.0633</v>
      </c>
      <c r="N6376" s="4">
        <f>AND(Sales[[#This Row],[date]]&lt;=LY_YTDMax,Sales[[#This Row],[date]]&gt;=LY_YTDMin)*Sales[[#This Row],[sales]]</f>
        <v>0</v>
      </c>
      <c r="O6376" s="4">
        <f>AND(Sales[[#This Row],[date]]&gt;=YoY_Min,Sales[[#This Row],[date]]&lt;=TY_YTDMax)*(Sales[[#This Row],[sales]]/Sales[[#This Row],[sqft]])</f>
        <v>0.34209227455919394</v>
      </c>
      <c r="P6376" s="4">
        <f>SUMIF(Sales[RegionStoretype],Sales[[#This Row],[RegionStoretype]],Sales[YoY_SSF])/Sales[[#This Row],[Region_TypeCount]]</f>
        <v>59.469551530910678</v>
      </c>
    </row>
    <row r="6377" spans="1:16" x14ac:dyDescent="0.25">
      <c r="A6377" s="1">
        <v>43182</v>
      </c>
      <c r="B6377">
        <v>20</v>
      </c>
      <c r="C6377">
        <v>14</v>
      </c>
      <c r="D6377">
        <v>7527.1576000000005</v>
      </c>
      <c r="E6377">
        <f>INDEX(Stores[region],MATCH(Sales[[#This Row],[store_no]],Stores[store_no],0))</f>
        <v>1</v>
      </c>
      <c r="F6377" t="str">
        <f>INDEX(Stores[storetype],MATCH(Sales[[#This Row],[store_no]],Stores[store_no],0))</f>
        <v>A</v>
      </c>
      <c r="G6377" t="str">
        <f>INDEX(Stores[location_city],MATCH(Sales[[#This Row],[store_no]],Stores[store_no],0))</f>
        <v>South Bend</v>
      </c>
      <c r="H6377" t="str">
        <f>INDEX(Stores[location_state],MATCH(Sales[[#This Row],[store_no]],Stores[store_no],0))</f>
        <v>Indiana</v>
      </c>
      <c r="I6377">
        <f>INDEX(Stores[sqft],MATCH(Sales[[#This Row],[store_no]],Stores[store_no],0))</f>
        <v>39700</v>
      </c>
      <c r="J6377" s="4" t="str">
        <f>INDEX(Departments[dept_name],MATCH(Sales[[#This Row],[dept_no]],Departments[dept_no],0))</f>
        <v>Movies</v>
      </c>
      <c r="K6377" s="4" t="str">
        <f>CONCATENATE(Sales[[#This Row],[region]],Sales[[#This Row],[storetype]])</f>
        <v>1A</v>
      </c>
      <c r="L6377" s="4">
        <f>INDEX(RegionStoreCount[Store Count],MATCH(Sales[[#This Row],[RegionStoretype]],RegionStoreCount[Region/Type],0))</f>
        <v>5</v>
      </c>
      <c r="M6377" s="4">
        <f>AND(Sales[[#This Row],[date]]&lt;=TY_YTDMax,Sales[[#This Row],[date]]&gt;=TY_YTDMin)*Sales[[#This Row],[sales]]</f>
        <v>7527.1576000000005</v>
      </c>
      <c r="N6377" s="4">
        <f>AND(Sales[[#This Row],[date]]&lt;=LY_YTDMax,Sales[[#This Row],[date]]&gt;=LY_YTDMin)*Sales[[#This Row],[sales]]</f>
        <v>0</v>
      </c>
      <c r="O6377" s="4">
        <f>AND(Sales[[#This Row],[date]]&gt;=YoY_Min,Sales[[#This Row],[date]]&lt;=TY_YTDMax)*(Sales[[#This Row],[sales]]/Sales[[#This Row],[sqft]])</f>
        <v>0.18960094710327458</v>
      </c>
      <c r="P6377" s="4">
        <f>SUMIF(Sales[RegionStoretype],Sales[[#This Row],[RegionStoretype]],Sales[YoY_SSF])/Sales[[#This Row],[Region_TypeCount]]</f>
        <v>59.469551530910678</v>
      </c>
    </row>
    <row r="6378" spans="1:16" x14ac:dyDescent="0.25">
      <c r="A6378" s="1">
        <v>43182</v>
      </c>
      <c r="B6378">
        <v>20</v>
      </c>
      <c r="C6378">
        <v>15</v>
      </c>
      <c r="D6378">
        <v>21776.373599999999</v>
      </c>
      <c r="E6378">
        <f>INDEX(Stores[region],MATCH(Sales[[#This Row],[store_no]],Stores[store_no],0))</f>
        <v>1</v>
      </c>
      <c r="F6378" t="str">
        <f>INDEX(Stores[storetype],MATCH(Sales[[#This Row],[store_no]],Stores[store_no],0))</f>
        <v>A</v>
      </c>
      <c r="G6378" t="str">
        <f>INDEX(Stores[location_city],MATCH(Sales[[#This Row],[store_no]],Stores[store_no],0))</f>
        <v>South Bend</v>
      </c>
      <c r="H6378" t="str">
        <f>INDEX(Stores[location_state],MATCH(Sales[[#This Row],[store_no]],Stores[store_no],0))</f>
        <v>Indiana</v>
      </c>
      <c r="I6378">
        <f>INDEX(Stores[sqft],MATCH(Sales[[#This Row],[store_no]],Stores[store_no],0))</f>
        <v>39700</v>
      </c>
      <c r="J6378" s="4" t="str">
        <f>INDEX(Departments[dept_name],MATCH(Sales[[#This Row],[dept_no]],Departments[dept_no],0))</f>
        <v>Music</v>
      </c>
      <c r="K6378" s="4" t="str">
        <f>CONCATENATE(Sales[[#This Row],[region]],Sales[[#This Row],[storetype]])</f>
        <v>1A</v>
      </c>
      <c r="L6378" s="4">
        <f>INDEX(RegionStoreCount[Store Count],MATCH(Sales[[#This Row],[RegionStoretype]],RegionStoreCount[Region/Type],0))</f>
        <v>5</v>
      </c>
      <c r="M6378" s="4">
        <f>AND(Sales[[#This Row],[date]]&lt;=TY_YTDMax,Sales[[#This Row],[date]]&gt;=TY_YTDMin)*Sales[[#This Row],[sales]]</f>
        <v>21776.373599999999</v>
      </c>
      <c r="N6378" s="4">
        <f>AND(Sales[[#This Row],[date]]&lt;=LY_YTDMax,Sales[[#This Row],[date]]&gt;=LY_YTDMin)*Sales[[#This Row],[sales]]</f>
        <v>0</v>
      </c>
      <c r="O6378" s="4">
        <f>AND(Sales[[#This Row],[date]]&gt;=YoY_Min,Sales[[#This Row],[date]]&lt;=TY_YTDMax)*(Sales[[#This Row],[sales]]/Sales[[#This Row],[sqft]])</f>
        <v>0.5485232644836272</v>
      </c>
      <c r="P6378" s="4">
        <f>SUMIF(Sales[RegionStoretype],Sales[[#This Row],[RegionStoretype]],Sales[YoY_SSF])/Sales[[#This Row],[Region_TypeCount]]</f>
        <v>59.469551530910678</v>
      </c>
    </row>
    <row r="6379" spans="1:16" x14ac:dyDescent="0.25">
      <c r="A6379" s="1">
        <v>43182</v>
      </c>
      <c r="B6379">
        <v>21</v>
      </c>
      <c r="C6379">
        <v>16</v>
      </c>
      <c r="D6379">
        <v>47593.553699999997</v>
      </c>
      <c r="E6379">
        <f>INDEX(Stores[region],MATCH(Sales[[#This Row],[store_no]],Stores[store_no],0))</f>
        <v>2</v>
      </c>
      <c r="F6379" t="str">
        <f>INDEX(Stores[storetype],MATCH(Sales[[#This Row],[store_no]],Stores[store_no],0))</f>
        <v>B</v>
      </c>
      <c r="G6379" t="str">
        <f>INDEX(Stores[location_city],MATCH(Sales[[#This Row],[store_no]],Stores[store_no],0))</f>
        <v>Madison</v>
      </c>
      <c r="H6379" t="str">
        <f>INDEX(Stores[location_state],MATCH(Sales[[#This Row],[store_no]],Stores[store_no],0))</f>
        <v>Wisconsin</v>
      </c>
      <c r="I6379">
        <f>INDEX(Stores[sqft],MATCH(Sales[[#This Row],[store_no]],Stores[store_no],0))</f>
        <v>206400</v>
      </c>
      <c r="J6379" s="4" t="str">
        <f>INDEX(Departments[dept_name],MATCH(Sales[[#This Row],[dept_no]],Departments[dept_no],0))</f>
        <v>Outdoors</v>
      </c>
      <c r="K6379" s="4" t="str">
        <f>CONCATENATE(Sales[[#This Row],[region]],Sales[[#This Row],[storetype]])</f>
        <v>2B</v>
      </c>
      <c r="L6379" s="4">
        <f>INDEX(RegionStoreCount[Store Count],MATCH(Sales[[#This Row],[RegionStoretype]],RegionStoreCount[Region/Type],0))</f>
        <v>6</v>
      </c>
      <c r="M6379" s="4">
        <f>AND(Sales[[#This Row],[date]]&lt;=TY_YTDMax,Sales[[#This Row],[date]]&gt;=TY_YTDMin)*Sales[[#This Row],[sales]]</f>
        <v>47593.553699999997</v>
      </c>
      <c r="N6379" s="4">
        <f>AND(Sales[[#This Row],[date]]&lt;=LY_YTDMax,Sales[[#This Row],[date]]&gt;=LY_YTDMin)*Sales[[#This Row],[sales]]</f>
        <v>0</v>
      </c>
      <c r="O6379" s="4">
        <f>AND(Sales[[#This Row],[date]]&gt;=YoY_Min,Sales[[#This Row],[date]]&lt;=TY_YTDMax)*(Sales[[#This Row],[sales]]/Sales[[#This Row],[sqft]])</f>
        <v>0.23058892296511627</v>
      </c>
      <c r="P6379" s="4">
        <f>SUMIF(Sales[RegionStoretype],Sales[[#This Row],[RegionStoretype]],Sales[YoY_SSF])/Sales[[#This Row],[Region_TypeCount]]</f>
        <v>58.393757732919049</v>
      </c>
    </row>
    <row r="6380" spans="1:16" x14ac:dyDescent="0.25">
      <c r="A6380" s="1">
        <v>43182</v>
      </c>
      <c r="B6380">
        <v>21</v>
      </c>
      <c r="C6380">
        <v>18</v>
      </c>
      <c r="D6380">
        <v>90817.756399999998</v>
      </c>
      <c r="E6380">
        <f>INDEX(Stores[region],MATCH(Sales[[#This Row],[store_no]],Stores[store_no],0))</f>
        <v>2</v>
      </c>
      <c r="F6380" t="str">
        <f>INDEX(Stores[storetype],MATCH(Sales[[#This Row],[store_no]],Stores[store_no],0))</f>
        <v>B</v>
      </c>
      <c r="G6380" t="str">
        <f>INDEX(Stores[location_city],MATCH(Sales[[#This Row],[store_no]],Stores[store_no],0))</f>
        <v>Madison</v>
      </c>
      <c r="H6380" t="str">
        <f>INDEX(Stores[location_state],MATCH(Sales[[#This Row],[store_no]],Stores[store_no],0))</f>
        <v>Wisconsin</v>
      </c>
      <c r="I6380">
        <f>INDEX(Stores[sqft],MATCH(Sales[[#This Row],[store_no]],Stores[store_no],0))</f>
        <v>206400</v>
      </c>
      <c r="J6380" s="4" t="str">
        <f>INDEX(Departments[dept_name],MATCH(Sales[[#This Row],[dept_no]],Departments[dept_no],0))</f>
        <v>Sports</v>
      </c>
      <c r="K6380" s="4" t="str">
        <f>CONCATENATE(Sales[[#This Row],[region]],Sales[[#This Row],[storetype]])</f>
        <v>2B</v>
      </c>
      <c r="L6380" s="4">
        <f>INDEX(RegionStoreCount[Store Count],MATCH(Sales[[#This Row],[RegionStoretype]],RegionStoreCount[Region/Type],0))</f>
        <v>6</v>
      </c>
      <c r="M6380" s="4">
        <f>AND(Sales[[#This Row],[date]]&lt;=TY_YTDMax,Sales[[#This Row],[date]]&gt;=TY_YTDMin)*Sales[[#This Row],[sales]]</f>
        <v>90817.756399999998</v>
      </c>
      <c r="N6380" s="4">
        <f>AND(Sales[[#This Row],[date]]&lt;=LY_YTDMax,Sales[[#This Row],[date]]&gt;=LY_YTDMin)*Sales[[#This Row],[sales]]</f>
        <v>0</v>
      </c>
      <c r="O6380" s="4">
        <f>AND(Sales[[#This Row],[date]]&gt;=YoY_Min,Sales[[#This Row],[date]]&lt;=TY_YTDMax)*(Sales[[#This Row],[sales]]/Sales[[#This Row],[sqft]])</f>
        <v>0.4400085096899225</v>
      </c>
      <c r="P6380" s="4">
        <f>SUMIF(Sales[RegionStoretype],Sales[[#This Row],[RegionStoretype]],Sales[YoY_SSF])/Sales[[#This Row],[Region_TypeCount]]</f>
        <v>58.393757732919049</v>
      </c>
    </row>
    <row r="6381" spans="1:16" x14ac:dyDescent="0.25">
      <c r="A6381" s="1">
        <v>43182</v>
      </c>
      <c r="B6381">
        <v>22</v>
      </c>
      <c r="C6381">
        <v>6</v>
      </c>
      <c r="D6381">
        <v>18175.262499999997</v>
      </c>
      <c r="E6381">
        <f>INDEX(Stores[region],MATCH(Sales[[#This Row],[store_no]],Stores[store_no],0))</f>
        <v>3</v>
      </c>
      <c r="F6381" t="str">
        <f>INDEX(Stores[storetype],MATCH(Sales[[#This Row],[store_no]],Stores[store_no],0))</f>
        <v>B</v>
      </c>
      <c r="G6381" t="str">
        <f>INDEX(Stores[location_city],MATCH(Sales[[#This Row],[store_no]],Stores[store_no],0))</f>
        <v>Sioux Falls</v>
      </c>
      <c r="H6381" t="str">
        <f>INDEX(Stores[location_state],MATCH(Sales[[#This Row],[store_no]],Stores[store_no],0))</f>
        <v>South Dakota</v>
      </c>
      <c r="I6381">
        <f>INDEX(Stores[sqft],MATCH(Sales[[#This Row],[store_no]],Stores[store_no],0))</f>
        <v>57800</v>
      </c>
      <c r="J6381" s="4" t="str">
        <f>INDEX(Departments[dept_name],MATCH(Sales[[#This Row],[dept_no]],Departments[dept_no],0))</f>
        <v>Computers</v>
      </c>
      <c r="K6381" s="4" t="str">
        <f>CONCATENATE(Sales[[#This Row],[region]],Sales[[#This Row],[storetype]])</f>
        <v>3B</v>
      </c>
      <c r="L6381" s="4">
        <f>INDEX(RegionStoreCount[Store Count],MATCH(Sales[[#This Row],[RegionStoretype]],RegionStoreCount[Region/Type],0))</f>
        <v>4</v>
      </c>
      <c r="M6381" s="4">
        <f>AND(Sales[[#This Row],[date]]&lt;=TY_YTDMax,Sales[[#This Row],[date]]&gt;=TY_YTDMin)*Sales[[#This Row],[sales]]</f>
        <v>18175.262499999997</v>
      </c>
      <c r="N6381" s="4">
        <f>AND(Sales[[#This Row],[date]]&lt;=LY_YTDMax,Sales[[#This Row],[date]]&gt;=LY_YTDMin)*Sales[[#This Row],[sales]]</f>
        <v>0</v>
      </c>
      <c r="O6381" s="4">
        <f>AND(Sales[[#This Row],[date]]&gt;=YoY_Min,Sales[[#This Row],[date]]&lt;=TY_YTDMax)*(Sales[[#This Row],[sales]]/Sales[[#This Row],[sqft]])</f>
        <v>0.31445090830449823</v>
      </c>
      <c r="P6381" s="4">
        <f>SUMIF(Sales[RegionStoretype],Sales[[#This Row],[RegionStoretype]],Sales[YoY_SSF])/Sales[[#This Row],[Region_TypeCount]]</f>
        <v>58.312187288105562</v>
      </c>
    </row>
    <row r="6382" spans="1:16" x14ac:dyDescent="0.25">
      <c r="A6382" s="1">
        <v>43182</v>
      </c>
      <c r="B6382">
        <v>23</v>
      </c>
      <c r="C6382">
        <v>8</v>
      </c>
      <c r="D6382">
        <v>14825.0008</v>
      </c>
      <c r="E6382">
        <f>INDEX(Stores[region],MATCH(Sales[[#This Row],[store_no]],Stores[store_no],0))</f>
        <v>3</v>
      </c>
      <c r="F6382" t="str">
        <f>INDEX(Stores[storetype],MATCH(Sales[[#This Row],[store_no]],Stores[store_no],0))</f>
        <v>B</v>
      </c>
      <c r="G6382" t="str">
        <f>INDEX(Stores[location_city],MATCH(Sales[[#This Row],[store_no]],Stores[store_no],0))</f>
        <v>Cedar Rapids</v>
      </c>
      <c r="H6382" t="str">
        <f>INDEX(Stores[location_state],MATCH(Sales[[#This Row],[store_no]],Stores[store_no],0))</f>
        <v>Iowa</v>
      </c>
      <c r="I6382">
        <f>INDEX(Stores[sqft],MATCH(Sales[[#This Row],[store_no]],Stores[store_no],0))</f>
        <v>123700</v>
      </c>
      <c r="J6382" s="4" t="str">
        <f>INDEX(Departments[dept_name],MATCH(Sales[[#This Row],[dept_no]],Departments[dept_no],0))</f>
        <v>Games</v>
      </c>
      <c r="K6382" s="4" t="str">
        <f>CONCATENATE(Sales[[#This Row],[region]],Sales[[#This Row],[storetype]])</f>
        <v>3B</v>
      </c>
      <c r="L6382" s="4">
        <f>INDEX(RegionStoreCount[Store Count],MATCH(Sales[[#This Row],[RegionStoretype]],RegionStoreCount[Region/Type],0))</f>
        <v>4</v>
      </c>
      <c r="M6382" s="4">
        <f>AND(Sales[[#This Row],[date]]&lt;=TY_YTDMax,Sales[[#This Row],[date]]&gt;=TY_YTDMin)*Sales[[#This Row],[sales]]</f>
        <v>14825.0008</v>
      </c>
      <c r="N6382" s="4">
        <f>AND(Sales[[#This Row],[date]]&lt;=LY_YTDMax,Sales[[#This Row],[date]]&gt;=LY_YTDMin)*Sales[[#This Row],[sales]]</f>
        <v>0</v>
      </c>
      <c r="O6382" s="4">
        <f>AND(Sales[[#This Row],[date]]&gt;=YoY_Min,Sales[[#This Row],[date]]&lt;=TY_YTDMax)*(Sales[[#This Row],[sales]]/Sales[[#This Row],[sqft]])</f>
        <v>0.1198464090541633</v>
      </c>
      <c r="P6382" s="4">
        <f>SUMIF(Sales[RegionStoretype],Sales[[#This Row],[RegionStoretype]],Sales[YoY_SSF])/Sales[[#This Row],[Region_TypeCount]]</f>
        <v>58.312187288105562</v>
      </c>
    </row>
    <row r="6383" spans="1:16" x14ac:dyDescent="0.25">
      <c r="A6383" s="1">
        <v>43182</v>
      </c>
      <c r="B6383">
        <v>23</v>
      </c>
      <c r="C6383">
        <v>10</v>
      </c>
      <c r="D6383">
        <v>14997.694899999999</v>
      </c>
      <c r="E6383">
        <f>INDEX(Stores[region],MATCH(Sales[[#This Row],[store_no]],Stores[store_no],0))</f>
        <v>3</v>
      </c>
      <c r="F6383" t="str">
        <f>INDEX(Stores[storetype],MATCH(Sales[[#This Row],[store_no]],Stores[store_no],0))</f>
        <v>B</v>
      </c>
      <c r="G6383" t="str">
        <f>INDEX(Stores[location_city],MATCH(Sales[[#This Row],[store_no]],Stores[store_no],0))</f>
        <v>Cedar Rapids</v>
      </c>
      <c r="H6383" t="str">
        <f>INDEX(Stores[location_state],MATCH(Sales[[#This Row],[store_no]],Stores[store_no],0))</f>
        <v>Iowa</v>
      </c>
      <c r="I6383">
        <f>INDEX(Stores[sqft],MATCH(Sales[[#This Row],[store_no]],Stores[store_no],0))</f>
        <v>123700</v>
      </c>
      <c r="J6383" s="4" t="str">
        <f>INDEX(Departments[dept_name],MATCH(Sales[[#This Row],[dept_no]],Departments[dept_no],0))</f>
        <v>Health</v>
      </c>
      <c r="K6383" s="4" t="str">
        <f>CONCATENATE(Sales[[#This Row],[region]],Sales[[#This Row],[storetype]])</f>
        <v>3B</v>
      </c>
      <c r="L6383" s="4">
        <f>INDEX(RegionStoreCount[Store Count],MATCH(Sales[[#This Row],[RegionStoretype]],RegionStoreCount[Region/Type],0))</f>
        <v>4</v>
      </c>
      <c r="M6383" s="4">
        <f>AND(Sales[[#This Row],[date]]&lt;=TY_YTDMax,Sales[[#This Row],[date]]&gt;=TY_YTDMin)*Sales[[#This Row],[sales]]</f>
        <v>14997.694899999999</v>
      </c>
      <c r="N6383" s="4">
        <f>AND(Sales[[#This Row],[date]]&lt;=LY_YTDMax,Sales[[#This Row],[date]]&gt;=LY_YTDMin)*Sales[[#This Row],[sales]]</f>
        <v>0</v>
      </c>
      <c r="O6383" s="4">
        <f>AND(Sales[[#This Row],[date]]&gt;=YoY_Min,Sales[[#This Row],[date]]&lt;=TY_YTDMax)*(Sales[[#This Row],[sales]]/Sales[[#This Row],[sqft]])</f>
        <v>0.12124248100242521</v>
      </c>
      <c r="P6383" s="4">
        <f>SUMIF(Sales[RegionStoretype],Sales[[#This Row],[RegionStoretype]],Sales[YoY_SSF])/Sales[[#This Row],[Region_TypeCount]]</f>
        <v>58.312187288105562</v>
      </c>
    </row>
    <row r="6384" spans="1:16" x14ac:dyDescent="0.25">
      <c r="A6384" s="1">
        <v>43182</v>
      </c>
      <c r="B6384">
        <v>23</v>
      </c>
      <c r="C6384">
        <v>16</v>
      </c>
      <c r="D6384">
        <v>115853.97649999999</v>
      </c>
      <c r="E6384">
        <f>INDEX(Stores[region],MATCH(Sales[[#This Row],[store_no]],Stores[store_no],0))</f>
        <v>3</v>
      </c>
      <c r="F6384" t="str">
        <f>INDEX(Stores[storetype],MATCH(Sales[[#This Row],[store_no]],Stores[store_no],0))</f>
        <v>B</v>
      </c>
      <c r="G6384" t="str">
        <f>INDEX(Stores[location_city],MATCH(Sales[[#This Row],[store_no]],Stores[store_no],0))</f>
        <v>Cedar Rapids</v>
      </c>
      <c r="H6384" t="str">
        <f>INDEX(Stores[location_state],MATCH(Sales[[#This Row],[store_no]],Stores[store_no],0))</f>
        <v>Iowa</v>
      </c>
      <c r="I6384">
        <f>INDEX(Stores[sqft],MATCH(Sales[[#This Row],[store_no]],Stores[store_no],0))</f>
        <v>123700</v>
      </c>
      <c r="J6384" s="4" t="str">
        <f>INDEX(Departments[dept_name],MATCH(Sales[[#This Row],[dept_no]],Departments[dept_no],0))</f>
        <v>Outdoors</v>
      </c>
      <c r="K6384" s="4" t="str">
        <f>CONCATENATE(Sales[[#This Row],[region]],Sales[[#This Row],[storetype]])</f>
        <v>3B</v>
      </c>
      <c r="L6384" s="4">
        <f>INDEX(RegionStoreCount[Store Count],MATCH(Sales[[#This Row],[RegionStoretype]],RegionStoreCount[Region/Type],0))</f>
        <v>4</v>
      </c>
      <c r="M6384" s="4">
        <f>AND(Sales[[#This Row],[date]]&lt;=TY_YTDMax,Sales[[#This Row],[date]]&gt;=TY_YTDMin)*Sales[[#This Row],[sales]]</f>
        <v>115853.97649999999</v>
      </c>
      <c r="N6384" s="4">
        <f>AND(Sales[[#This Row],[date]]&lt;=LY_YTDMax,Sales[[#This Row],[date]]&gt;=LY_YTDMin)*Sales[[#This Row],[sales]]</f>
        <v>0</v>
      </c>
      <c r="O6384" s="4">
        <f>AND(Sales[[#This Row],[date]]&gt;=YoY_Min,Sales[[#This Row],[date]]&lt;=TY_YTDMax)*(Sales[[#This Row],[sales]]/Sales[[#This Row],[sqft]])</f>
        <v>0.93657216248989483</v>
      </c>
      <c r="P6384" s="4">
        <f>SUMIF(Sales[RegionStoretype],Sales[[#This Row],[RegionStoretype]],Sales[YoY_SSF])/Sales[[#This Row],[Region_TypeCount]]</f>
        <v>58.312187288105562</v>
      </c>
    </row>
    <row r="6385" spans="1:16" x14ac:dyDescent="0.25">
      <c r="A6385" s="1">
        <v>43182</v>
      </c>
      <c r="B6385">
        <v>24</v>
      </c>
      <c r="C6385">
        <v>2</v>
      </c>
      <c r="D6385">
        <v>117644.24309999999</v>
      </c>
      <c r="E6385">
        <f>INDEX(Stores[region],MATCH(Sales[[#This Row],[store_no]],Stores[store_no],0))</f>
        <v>2</v>
      </c>
      <c r="F6385" t="str">
        <f>INDEX(Stores[storetype],MATCH(Sales[[#This Row],[store_no]],Stores[store_no],0))</f>
        <v>A</v>
      </c>
      <c r="G6385" t="str">
        <f>INDEX(Stores[location_city],MATCH(Sales[[#This Row],[store_no]],Stores[store_no],0))</f>
        <v>Winnetka</v>
      </c>
      <c r="H6385" t="str">
        <f>INDEX(Stores[location_state],MATCH(Sales[[#This Row],[store_no]],Stores[store_no],0))</f>
        <v>Illinois</v>
      </c>
      <c r="I6385">
        <f>INDEX(Stores[sqft],MATCH(Sales[[#This Row],[store_no]],Stores[store_no],0))</f>
        <v>207800</v>
      </c>
      <c r="J6385" s="4" t="str">
        <f>INDEX(Departments[dept_name],MATCH(Sales[[#This Row],[dept_no]],Departments[dept_no],0))</f>
        <v>Baby</v>
      </c>
      <c r="K6385" s="4" t="str">
        <f>CONCATENATE(Sales[[#This Row],[region]],Sales[[#This Row],[storetype]])</f>
        <v>2A</v>
      </c>
      <c r="L6385" s="4">
        <f>INDEX(RegionStoreCount[Store Count],MATCH(Sales[[#This Row],[RegionStoretype]],RegionStoreCount[Region/Type],0))</f>
        <v>5</v>
      </c>
      <c r="M6385" s="4">
        <f>AND(Sales[[#This Row],[date]]&lt;=TY_YTDMax,Sales[[#This Row],[date]]&gt;=TY_YTDMin)*Sales[[#This Row],[sales]]</f>
        <v>117644.24309999999</v>
      </c>
      <c r="N6385" s="4">
        <f>AND(Sales[[#This Row],[date]]&lt;=LY_YTDMax,Sales[[#This Row],[date]]&gt;=LY_YTDMin)*Sales[[#This Row],[sales]]</f>
        <v>0</v>
      </c>
      <c r="O6385" s="4">
        <f>AND(Sales[[#This Row],[date]]&gt;=YoY_Min,Sales[[#This Row],[date]]&lt;=TY_YTDMax)*(Sales[[#This Row],[sales]]/Sales[[#This Row],[sqft]])</f>
        <v>0.5661416896053898</v>
      </c>
      <c r="P6385" s="4">
        <f>SUMIF(Sales[RegionStoretype],Sales[[#This Row],[RegionStoretype]],Sales[YoY_SSF])/Sales[[#This Row],[Region_TypeCount]]</f>
        <v>60.052789354368521</v>
      </c>
    </row>
    <row r="6386" spans="1:16" x14ac:dyDescent="0.25">
      <c r="A6386" s="1">
        <v>43182</v>
      </c>
      <c r="B6386">
        <v>24</v>
      </c>
      <c r="C6386">
        <v>17</v>
      </c>
      <c r="D6386">
        <v>72227.413499999995</v>
      </c>
      <c r="E6386">
        <f>INDEX(Stores[region],MATCH(Sales[[#This Row],[store_no]],Stores[store_no],0))</f>
        <v>2</v>
      </c>
      <c r="F6386" t="str">
        <f>INDEX(Stores[storetype],MATCH(Sales[[#This Row],[store_no]],Stores[store_no],0))</f>
        <v>A</v>
      </c>
      <c r="G6386" t="str">
        <f>INDEX(Stores[location_city],MATCH(Sales[[#This Row],[store_no]],Stores[store_no],0))</f>
        <v>Winnetka</v>
      </c>
      <c r="H6386" t="str">
        <f>INDEX(Stores[location_state],MATCH(Sales[[#This Row],[store_no]],Stores[store_no],0))</f>
        <v>Illinois</v>
      </c>
      <c r="I6386">
        <f>INDEX(Stores[sqft],MATCH(Sales[[#This Row],[store_no]],Stores[store_no],0))</f>
        <v>207800</v>
      </c>
      <c r="J6386" s="4" t="str">
        <f>INDEX(Departments[dept_name],MATCH(Sales[[#This Row],[dept_no]],Departments[dept_no],0))</f>
        <v>Shoes</v>
      </c>
      <c r="K6386" s="4" t="str">
        <f>CONCATENATE(Sales[[#This Row],[region]],Sales[[#This Row],[storetype]])</f>
        <v>2A</v>
      </c>
      <c r="L6386" s="4">
        <f>INDEX(RegionStoreCount[Store Count],MATCH(Sales[[#This Row],[RegionStoretype]],RegionStoreCount[Region/Type],0))</f>
        <v>5</v>
      </c>
      <c r="M6386" s="4">
        <f>AND(Sales[[#This Row],[date]]&lt;=TY_YTDMax,Sales[[#This Row],[date]]&gt;=TY_YTDMin)*Sales[[#This Row],[sales]]</f>
        <v>72227.413499999995</v>
      </c>
      <c r="N6386" s="4">
        <f>AND(Sales[[#This Row],[date]]&lt;=LY_YTDMax,Sales[[#This Row],[date]]&gt;=LY_YTDMin)*Sales[[#This Row],[sales]]</f>
        <v>0</v>
      </c>
      <c r="O6386" s="4">
        <f>AND(Sales[[#This Row],[date]]&gt;=YoY_Min,Sales[[#This Row],[date]]&lt;=TY_YTDMax)*(Sales[[#This Row],[sales]]/Sales[[#This Row],[sqft]])</f>
        <v>0.34758139316650621</v>
      </c>
      <c r="P6386" s="4">
        <f>SUMIF(Sales[RegionStoretype],Sales[[#This Row],[RegionStoretype]],Sales[YoY_SSF])/Sales[[#This Row],[Region_TypeCount]]</f>
        <v>60.052789354368521</v>
      </c>
    </row>
    <row r="6387" spans="1:16" x14ac:dyDescent="0.25">
      <c r="A6387" s="1">
        <v>43182</v>
      </c>
      <c r="B6387">
        <v>25</v>
      </c>
      <c r="C6387">
        <v>9</v>
      </c>
      <c r="D6387">
        <v>44540.558700000001</v>
      </c>
      <c r="E6387">
        <f>INDEX(Stores[region],MATCH(Sales[[#This Row],[store_no]],Stores[store_no],0))</f>
        <v>3</v>
      </c>
      <c r="F6387" t="str">
        <f>INDEX(Stores[storetype],MATCH(Sales[[#This Row],[store_no]],Stores[store_no],0))</f>
        <v>B</v>
      </c>
      <c r="G6387" t="str">
        <f>INDEX(Stores[location_city],MATCH(Sales[[#This Row],[store_no]],Stores[store_no],0))</f>
        <v>Kansas City</v>
      </c>
      <c r="H6387" t="str">
        <f>INDEX(Stores[location_state],MATCH(Sales[[#This Row],[store_no]],Stores[store_no],0))</f>
        <v>Missouri</v>
      </c>
      <c r="I6387">
        <f>INDEX(Stores[sqft],MATCH(Sales[[#This Row],[store_no]],Stores[store_no],0))</f>
        <v>92300</v>
      </c>
      <c r="J6387" s="4" t="str">
        <f>INDEX(Departments[dept_name],MATCH(Sales[[#This Row],[dept_no]],Departments[dept_no],0))</f>
        <v>Garden</v>
      </c>
      <c r="K6387" s="4" t="str">
        <f>CONCATENATE(Sales[[#This Row],[region]],Sales[[#This Row],[storetype]])</f>
        <v>3B</v>
      </c>
      <c r="L6387" s="4">
        <f>INDEX(RegionStoreCount[Store Count],MATCH(Sales[[#This Row],[RegionStoretype]],RegionStoreCount[Region/Type],0))</f>
        <v>4</v>
      </c>
      <c r="M6387" s="4">
        <f>AND(Sales[[#This Row],[date]]&lt;=TY_YTDMax,Sales[[#This Row],[date]]&gt;=TY_YTDMin)*Sales[[#This Row],[sales]]</f>
        <v>44540.558700000001</v>
      </c>
      <c r="N6387" s="4">
        <f>AND(Sales[[#This Row],[date]]&lt;=LY_YTDMax,Sales[[#This Row],[date]]&gt;=LY_YTDMin)*Sales[[#This Row],[sales]]</f>
        <v>0</v>
      </c>
      <c r="O6387" s="4">
        <f>AND(Sales[[#This Row],[date]]&gt;=YoY_Min,Sales[[#This Row],[date]]&lt;=TY_YTDMax)*(Sales[[#This Row],[sales]]/Sales[[#This Row],[sqft]])</f>
        <v>0.48256293282773566</v>
      </c>
      <c r="P6387" s="4">
        <f>SUMIF(Sales[RegionStoretype],Sales[[#This Row],[RegionStoretype]],Sales[YoY_SSF])/Sales[[#This Row],[Region_TypeCount]]</f>
        <v>58.312187288105562</v>
      </c>
    </row>
    <row r="6388" spans="1:16" x14ac:dyDescent="0.25">
      <c r="A6388" s="1">
        <v>43182</v>
      </c>
      <c r="B6388">
        <v>25</v>
      </c>
      <c r="C6388">
        <v>16</v>
      </c>
      <c r="D6388">
        <v>101523.44900000001</v>
      </c>
      <c r="E6388">
        <f>INDEX(Stores[region],MATCH(Sales[[#This Row],[store_no]],Stores[store_no],0))</f>
        <v>3</v>
      </c>
      <c r="F6388" t="str">
        <f>INDEX(Stores[storetype],MATCH(Sales[[#This Row],[store_no]],Stores[store_no],0))</f>
        <v>B</v>
      </c>
      <c r="G6388" t="str">
        <f>INDEX(Stores[location_city],MATCH(Sales[[#This Row],[store_no]],Stores[store_no],0))</f>
        <v>Kansas City</v>
      </c>
      <c r="H6388" t="str">
        <f>INDEX(Stores[location_state],MATCH(Sales[[#This Row],[store_no]],Stores[store_no],0))</f>
        <v>Missouri</v>
      </c>
      <c r="I6388">
        <f>INDEX(Stores[sqft],MATCH(Sales[[#This Row],[store_no]],Stores[store_no],0))</f>
        <v>92300</v>
      </c>
      <c r="J6388" s="4" t="str">
        <f>INDEX(Departments[dept_name],MATCH(Sales[[#This Row],[dept_no]],Departments[dept_no],0))</f>
        <v>Outdoors</v>
      </c>
      <c r="K6388" s="4" t="str">
        <f>CONCATENATE(Sales[[#This Row],[region]],Sales[[#This Row],[storetype]])</f>
        <v>3B</v>
      </c>
      <c r="L6388" s="4">
        <f>INDEX(RegionStoreCount[Store Count],MATCH(Sales[[#This Row],[RegionStoretype]],RegionStoreCount[Region/Type],0))</f>
        <v>4</v>
      </c>
      <c r="M6388" s="4">
        <f>AND(Sales[[#This Row],[date]]&lt;=TY_YTDMax,Sales[[#This Row],[date]]&gt;=TY_YTDMin)*Sales[[#This Row],[sales]]</f>
        <v>101523.44900000001</v>
      </c>
      <c r="N6388" s="4">
        <f>AND(Sales[[#This Row],[date]]&lt;=LY_YTDMax,Sales[[#This Row],[date]]&gt;=LY_YTDMin)*Sales[[#This Row],[sales]]</f>
        <v>0</v>
      </c>
      <c r="O6388" s="4">
        <f>AND(Sales[[#This Row],[date]]&gt;=YoY_Min,Sales[[#This Row],[date]]&lt;=TY_YTDMax)*(Sales[[#This Row],[sales]]/Sales[[#This Row],[sqft]])</f>
        <v>1.0999290249187432</v>
      </c>
      <c r="P6388" s="4">
        <f>SUMIF(Sales[RegionStoretype],Sales[[#This Row],[RegionStoretype]],Sales[YoY_SSF])/Sales[[#This Row],[Region_TypeCount]]</f>
        <v>58.312187288105562</v>
      </c>
    </row>
    <row r="6389" spans="1:16" x14ac:dyDescent="0.25">
      <c r="A6389" s="1">
        <v>43182</v>
      </c>
      <c r="B6389">
        <v>25</v>
      </c>
      <c r="C6389">
        <v>17</v>
      </c>
      <c r="D6389">
        <v>155040.73290000003</v>
      </c>
      <c r="E6389">
        <f>INDEX(Stores[region],MATCH(Sales[[#This Row],[store_no]],Stores[store_no],0))</f>
        <v>3</v>
      </c>
      <c r="F6389" t="str">
        <f>INDEX(Stores[storetype],MATCH(Sales[[#This Row],[store_no]],Stores[store_no],0))</f>
        <v>B</v>
      </c>
      <c r="G6389" t="str">
        <f>INDEX(Stores[location_city],MATCH(Sales[[#This Row],[store_no]],Stores[store_no],0))</f>
        <v>Kansas City</v>
      </c>
      <c r="H6389" t="str">
        <f>INDEX(Stores[location_state],MATCH(Sales[[#This Row],[store_no]],Stores[store_no],0))</f>
        <v>Missouri</v>
      </c>
      <c r="I6389">
        <f>INDEX(Stores[sqft],MATCH(Sales[[#This Row],[store_no]],Stores[store_no],0))</f>
        <v>92300</v>
      </c>
      <c r="J6389" s="4" t="str">
        <f>INDEX(Departments[dept_name],MATCH(Sales[[#This Row],[dept_no]],Departments[dept_no],0))</f>
        <v>Shoes</v>
      </c>
      <c r="K6389" s="4" t="str">
        <f>CONCATENATE(Sales[[#This Row],[region]],Sales[[#This Row],[storetype]])</f>
        <v>3B</v>
      </c>
      <c r="L6389" s="4">
        <f>INDEX(RegionStoreCount[Store Count],MATCH(Sales[[#This Row],[RegionStoretype]],RegionStoreCount[Region/Type],0))</f>
        <v>4</v>
      </c>
      <c r="M6389" s="4">
        <f>AND(Sales[[#This Row],[date]]&lt;=TY_YTDMax,Sales[[#This Row],[date]]&gt;=TY_YTDMin)*Sales[[#This Row],[sales]]</f>
        <v>155040.73290000003</v>
      </c>
      <c r="N6389" s="4">
        <f>AND(Sales[[#This Row],[date]]&lt;=LY_YTDMax,Sales[[#This Row],[date]]&gt;=LY_YTDMin)*Sales[[#This Row],[sales]]</f>
        <v>0</v>
      </c>
      <c r="O6389" s="4">
        <f>AND(Sales[[#This Row],[date]]&gt;=YoY_Min,Sales[[#This Row],[date]]&lt;=TY_YTDMax)*(Sales[[#This Row],[sales]]/Sales[[#This Row],[sqft]])</f>
        <v>1.6797479187432289</v>
      </c>
      <c r="P6389" s="4">
        <f>SUMIF(Sales[RegionStoretype],Sales[[#This Row],[RegionStoretype]],Sales[YoY_SSF])/Sales[[#This Row],[Region_TypeCount]]</f>
        <v>58.312187288105562</v>
      </c>
    </row>
    <row r="6390" spans="1:16" x14ac:dyDescent="0.25">
      <c r="A6390" s="1">
        <v>43182</v>
      </c>
      <c r="B6390">
        <v>26</v>
      </c>
      <c r="C6390">
        <v>6</v>
      </c>
      <c r="D6390">
        <v>29017.922900000001</v>
      </c>
      <c r="E6390">
        <f>INDEX(Stores[region],MATCH(Sales[[#This Row],[store_no]],Stores[store_no],0))</f>
        <v>2</v>
      </c>
      <c r="F6390" t="str">
        <f>INDEX(Stores[storetype],MATCH(Sales[[#This Row],[store_no]],Stores[store_no],0))</f>
        <v>A</v>
      </c>
      <c r="G6390" t="str">
        <f>INDEX(Stores[location_city],MATCH(Sales[[#This Row],[store_no]],Stores[store_no],0))</f>
        <v>Carmel</v>
      </c>
      <c r="H6390" t="str">
        <f>INDEX(Stores[location_state],MATCH(Sales[[#This Row],[store_no]],Stores[store_no],0))</f>
        <v>Indiana</v>
      </c>
      <c r="I6390">
        <f>INDEX(Stores[sqft],MATCH(Sales[[#This Row],[store_no]],Stores[store_no],0))</f>
        <v>198500</v>
      </c>
      <c r="J6390" s="4" t="str">
        <f>INDEX(Departments[dept_name],MATCH(Sales[[#This Row],[dept_no]],Departments[dept_no],0))</f>
        <v>Computers</v>
      </c>
      <c r="K6390" s="4" t="str">
        <f>CONCATENATE(Sales[[#This Row],[region]],Sales[[#This Row],[storetype]])</f>
        <v>2A</v>
      </c>
      <c r="L6390" s="4">
        <f>INDEX(RegionStoreCount[Store Count],MATCH(Sales[[#This Row],[RegionStoretype]],RegionStoreCount[Region/Type],0))</f>
        <v>5</v>
      </c>
      <c r="M6390" s="4">
        <f>AND(Sales[[#This Row],[date]]&lt;=TY_YTDMax,Sales[[#This Row],[date]]&gt;=TY_YTDMin)*Sales[[#This Row],[sales]]</f>
        <v>29017.922900000001</v>
      </c>
      <c r="N6390" s="4">
        <f>AND(Sales[[#This Row],[date]]&lt;=LY_YTDMax,Sales[[#This Row],[date]]&gt;=LY_YTDMin)*Sales[[#This Row],[sales]]</f>
        <v>0</v>
      </c>
      <c r="O6390" s="4">
        <f>AND(Sales[[#This Row],[date]]&gt;=YoY_Min,Sales[[#This Row],[date]]&lt;=TY_YTDMax)*(Sales[[#This Row],[sales]]/Sales[[#This Row],[sqft]])</f>
        <v>0.14618600957178843</v>
      </c>
      <c r="P6390" s="4">
        <f>SUMIF(Sales[RegionStoretype],Sales[[#This Row],[RegionStoretype]],Sales[YoY_SSF])/Sales[[#This Row],[Region_TypeCount]]</f>
        <v>60.052789354368521</v>
      </c>
    </row>
    <row r="6391" spans="1:16" x14ac:dyDescent="0.25">
      <c r="A6391" s="1">
        <v>43182</v>
      </c>
      <c r="B6391">
        <v>27</v>
      </c>
      <c r="C6391">
        <v>8</v>
      </c>
      <c r="D6391">
        <v>23994.0085</v>
      </c>
      <c r="E6391">
        <f>INDEX(Stores[region],MATCH(Sales[[#This Row],[store_no]],Stores[store_no],0))</f>
        <v>3</v>
      </c>
      <c r="F6391" t="str">
        <f>INDEX(Stores[storetype],MATCH(Sales[[#This Row],[store_no]],Stores[store_no],0))</f>
        <v>A</v>
      </c>
      <c r="G6391" t="str">
        <f>INDEX(Stores[location_city],MATCH(Sales[[#This Row],[store_no]],Stores[store_no],0))</f>
        <v>Springfield</v>
      </c>
      <c r="H6391" t="str">
        <f>INDEX(Stores[location_state],MATCH(Sales[[#This Row],[store_no]],Stores[store_no],0))</f>
        <v>Missouri</v>
      </c>
      <c r="I6391">
        <f>INDEX(Stores[sqft],MATCH(Sales[[#This Row],[store_no]],Stores[store_no],0))</f>
        <v>158200</v>
      </c>
      <c r="J6391" s="4" t="str">
        <f>INDEX(Departments[dept_name],MATCH(Sales[[#This Row],[dept_no]],Departments[dept_no],0))</f>
        <v>Games</v>
      </c>
      <c r="K6391" s="4" t="str">
        <f>CONCATENATE(Sales[[#This Row],[region]],Sales[[#This Row],[storetype]])</f>
        <v>3A</v>
      </c>
      <c r="L6391" s="4">
        <f>INDEX(RegionStoreCount[Store Count],MATCH(Sales[[#This Row],[RegionStoretype]],RegionStoreCount[Region/Type],0))</f>
        <v>9</v>
      </c>
      <c r="M6391" s="4">
        <f>AND(Sales[[#This Row],[date]]&lt;=TY_YTDMax,Sales[[#This Row],[date]]&gt;=TY_YTDMin)*Sales[[#This Row],[sales]]</f>
        <v>23994.0085</v>
      </c>
      <c r="N6391" s="4">
        <f>AND(Sales[[#This Row],[date]]&lt;=LY_YTDMax,Sales[[#This Row],[date]]&gt;=LY_YTDMin)*Sales[[#This Row],[sales]]</f>
        <v>0</v>
      </c>
      <c r="O6391" s="4">
        <f>AND(Sales[[#This Row],[date]]&gt;=YoY_Min,Sales[[#This Row],[date]]&lt;=TY_YTDMax)*(Sales[[#This Row],[sales]]/Sales[[#This Row],[sqft]])</f>
        <v>0.15166882743362831</v>
      </c>
      <c r="P6391" s="4">
        <f>SUMIF(Sales[RegionStoretype],Sales[[#This Row],[RegionStoretype]],Sales[YoY_SSF])/Sales[[#This Row],[Region_TypeCount]]</f>
        <v>53.603836561720975</v>
      </c>
    </row>
    <row r="6392" spans="1:16" x14ac:dyDescent="0.25">
      <c r="A6392" s="1">
        <v>43182</v>
      </c>
      <c r="B6392">
        <v>27</v>
      </c>
      <c r="C6392">
        <v>13</v>
      </c>
      <c r="D6392">
        <v>48933.54050000001</v>
      </c>
      <c r="E6392">
        <f>INDEX(Stores[region],MATCH(Sales[[#This Row],[store_no]],Stores[store_no],0))</f>
        <v>3</v>
      </c>
      <c r="F6392" t="str">
        <f>INDEX(Stores[storetype],MATCH(Sales[[#This Row],[store_no]],Stores[store_no],0))</f>
        <v>A</v>
      </c>
      <c r="G6392" t="str">
        <f>INDEX(Stores[location_city],MATCH(Sales[[#This Row],[store_no]],Stores[store_no],0))</f>
        <v>Springfield</v>
      </c>
      <c r="H6392" t="str">
        <f>INDEX(Stores[location_state],MATCH(Sales[[#This Row],[store_no]],Stores[store_no],0))</f>
        <v>Missouri</v>
      </c>
      <c r="I6392">
        <f>INDEX(Stores[sqft],MATCH(Sales[[#This Row],[store_no]],Stores[store_no],0))</f>
        <v>158200</v>
      </c>
      <c r="J6392" s="4" t="str">
        <f>INDEX(Departments[dept_name],MATCH(Sales[[#This Row],[dept_no]],Departments[dept_no],0))</f>
        <v>Kids</v>
      </c>
      <c r="K6392" s="4" t="str">
        <f>CONCATENATE(Sales[[#This Row],[region]],Sales[[#This Row],[storetype]])</f>
        <v>3A</v>
      </c>
      <c r="L6392" s="4">
        <f>INDEX(RegionStoreCount[Store Count],MATCH(Sales[[#This Row],[RegionStoretype]],RegionStoreCount[Region/Type],0))</f>
        <v>9</v>
      </c>
      <c r="M6392" s="4">
        <f>AND(Sales[[#This Row],[date]]&lt;=TY_YTDMax,Sales[[#This Row],[date]]&gt;=TY_YTDMin)*Sales[[#This Row],[sales]]</f>
        <v>48933.54050000001</v>
      </c>
      <c r="N6392" s="4">
        <f>AND(Sales[[#This Row],[date]]&lt;=LY_YTDMax,Sales[[#This Row],[date]]&gt;=LY_YTDMin)*Sales[[#This Row],[sales]]</f>
        <v>0</v>
      </c>
      <c r="O6392" s="4">
        <f>AND(Sales[[#This Row],[date]]&gt;=YoY_Min,Sales[[#This Row],[date]]&lt;=TY_YTDMax)*(Sales[[#This Row],[sales]]/Sales[[#This Row],[sqft]])</f>
        <v>0.30931441529709236</v>
      </c>
      <c r="P6392" s="4">
        <f>SUMIF(Sales[RegionStoretype],Sales[[#This Row],[RegionStoretype]],Sales[YoY_SSF])/Sales[[#This Row],[Region_TypeCount]]</f>
        <v>53.603836561720975</v>
      </c>
    </row>
    <row r="6393" spans="1:16" x14ac:dyDescent="0.25">
      <c r="A6393" s="1">
        <v>43182</v>
      </c>
      <c r="B6393">
        <v>27</v>
      </c>
      <c r="C6393">
        <v>17</v>
      </c>
      <c r="D6393">
        <v>113928.59669999999</v>
      </c>
      <c r="E6393">
        <f>INDEX(Stores[region],MATCH(Sales[[#This Row],[store_no]],Stores[store_no],0))</f>
        <v>3</v>
      </c>
      <c r="F6393" t="str">
        <f>INDEX(Stores[storetype],MATCH(Sales[[#This Row],[store_no]],Stores[store_no],0))</f>
        <v>A</v>
      </c>
      <c r="G6393" t="str">
        <f>INDEX(Stores[location_city],MATCH(Sales[[#This Row],[store_no]],Stores[store_no],0))</f>
        <v>Springfield</v>
      </c>
      <c r="H6393" t="str">
        <f>INDEX(Stores[location_state],MATCH(Sales[[#This Row],[store_no]],Stores[store_no],0))</f>
        <v>Missouri</v>
      </c>
      <c r="I6393">
        <f>INDEX(Stores[sqft],MATCH(Sales[[#This Row],[store_no]],Stores[store_no],0))</f>
        <v>158200</v>
      </c>
      <c r="J6393" s="4" t="str">
        <f>INDEX(Departments[dept_name],MATCH(Sales[[#This Row],[dept_no]],Departments[dept_no],0))</f>
        <v>Shoes</v>
      </c>
      <c r="K6393" s="4" t="str">
        <f>CONCATENATE(Sales[[#This Row],[region]],Sales[[#This Row],[storetype]])</f>
        <v>3A</v>
      </c>
      <c r="L6393" s="4">
        <f>INDEX(RegionStoreCount[Store Count],MATCH(Sales[[#This Row],[RegionStoretype]],RegionStoreCount[Region/Type],0))</f>
        <v>9</v>
      </c>
      <c r="M6393" s="4">
        <f>AND(Sales[[#This Row],[date]]&lt;=TY_YTDMax,Sales[[#This Row],[date]]&gt;=TY_YTDMin)*Sales[[#This Row],[sales]]</f>
        <v>113928.59669999999</v>
      </c>
      <c r="N6393" s="4">
        <f>AND(Sales[[#This Row],[date]]&lt;=LY_YTDMax,Sales[[#This Row],[date]]&gt;=LY_YTDMin)*Sales[[#This Row],[sales]]</f>
        <v>0</v>
      </c>
      <c r="O6393" s="4">
        <f>AND(Sales[[#This Row],[date]]&gt;=YoY_Min,Sales[[#This Row],[date]]&lt;=TY_YTDMax)*(Sales[[#This Row],[sales]]/Sales[[#This Row],[sqft]])</f>
        <v>0.72015547850821737</v>
      </c>
      <c r="P6393" s="4">
        <f>SUMIF(Sales[RegionStoretype],Sales[[#This Row],[RegionStoretype]],Sales[YoY_SSF])/Sales[[#This Row],[Region_TypeCount]]</f>
        <v>53.603836561720975</v>
      </c>
    </row>
    <row r="6394" spans="1:16" x14ac:dyDescent="0.25">
      <c r="A6394" s="1">
        <v>43182</v>
      </c>
      <c r="B6394">
        <v>29</v>
      </c>
      <c r="C6394">
        <v>3</v>
      </c>
      <c r="D6394">
        <v>241868.75309999997</v>
      </c>
      <c r="E6394">
        <f>INDEX(Stores[region],MATCH(Sales[[#This Row],[store_no]],Stores[store_no],0))</f>
        <v>1</v>
      </c>
      <c r="F6394" t="str">
        <f>INDEX(Stores[storetype],MATCH(Sales[[#This Row],[store_no]],Stores[store_no],0))</f>
        <v>B</v>
      </c>
      <c r="G6394" t="str">
        <f>INDEX(Stores[location_city],MATCH(Sales[[#This Row],[store_no]],Stores[store_no],0))</f>
        <v>Grand Rapids</v>
      </c>
      <c r="H6394" t="str">
        <f>INDEX(Stores[location_state],MATCH(Sales[[#This Row],[store_no]],Stores[store_no],0))</f>
        <v>Michigan</v>
      </c>
      <c r="I6394">
        <f>INDEX(Stores[sqft],MATCH(Sales[[#This Row],[store_no]],Stores[store_no],0))</f>
        <v>148300</v>
      </c>
      <c r="J6394" s="4" t="str">
        <f>INDEX(Departments[dept_name],MATCH(Sales[[#This Row],[dept_no]],Departments[dept_no],0))</f>
        <v>Beauty</v>
      </c>
      <c r="K6394" s="4" t="str">
        <f>CONCATENATE(Sales[[#This Row],[region]],Sales[[#This Row],[storetype]])</f>
        <v>1B</v>
      </c>
      <c r="L6394" s="4">
        <f>INDEX(RegionStoreCount[Store Count],MATCH(Sales[[#This Row],[RegionStoretype]],RegionStoreCount[Region/Type],0))</f>
        <v>5</v>
      </c>
      <c r="M6394" s="4">
        <f>AND(Sales[[#This Row],[date]]&lt;=TY_YTDMax,Sales[[#This Row],[date]]&gt;=TY_YTDMin)*Sales[[#This Row],[sales]]</f>
        <v>241868.75309999997</v>
      </c>
      <c r="N6394" s="4">
        <f>AND(Sales[[#This Row],[date]]&lt;=LY_YTDMax,Sales[[#This Row],[date]]&gt;=LY_YTDMin)*Sales[[#This Row],[sales]]</f>
        <v>0</v>
      </c>
      <c r="O6394" s="4">
        <f>AND(Sales[[#This Row],[date]]&gt;=YoY_Min,Sales[[#This Row],[date]]&lt;=TY_YTDMax)*(Sales[[#This Row],[sales]]/Sales[[#This Row],[sqft]])</f>
        <v>1.6309423674983141</v>
      </c>
      <c r="P6394" s="4">
        <f>SUMIF(Sales[RegionStoretype],Sales[[#This Row],[RegionStoretype]],Sales[YoY_SSF])/Sales[[#This Row],[Region_TypeCount]]</f>
        <v>68.518982968140051</v>
      </c>
    </row>
    <row r="6395" spans="1:16" x14ac:dyDescent="0.25">
      <c r="A6395" s="1">
        <v>43182</v>
      </c>
      <c r="B6395">
        <v>29</v>
      </c>
      <c r="C6395">
        <v>11</v>
      </c>
      <c r="D6395">
        <v>50631.876599999996</v>
      </c>
      <c r="E6395">
        <f>INDEX(Stores[region],MATCH(Sales[[#This Row],[store_no]],Stores[store_no],0))</f>
        <v>1</v>
      </c>
      <c r="F6395" t="str">
        <f>INDEX(Stores[storetype],MATCH(Sales[[#This Row],[store_no]],Stores[store_no],0))</f>
        <v>B</v>
      </c>
      <c r="G6395" t="str">
        <f>INDEX(Stores[location_city],MATCH(Sales[[#This Row],[store_no]],Stores[store_no],0))</f>
        <v>Grand Rapids</v>
      </c>
      <c r="H6395" t="str">
        <f>INDEX(Stores[location_state],MATCH(Sales[[#This Row],[store_no]],Stores[store_no],0))</f>
        <v>Michigan</v>
      </c>
      <c r="I6395">
        <f>INDEX(Stores[sqft],MATCH(Sales[[#This Row],[store_no]],Stores[store_no],0))</f>
        <v>148300</v>
      </c>
      <c r="J6395" s="4" t="str">
        <f>INDEX(Departments[dept_name],MATCH(Sales[[#This Row],[dept_no]],Departments[dept_no],0))</f>
        <v>Home</v>
      </c>
      <c r="K6395" s="4" t="str">
        <f>CONCATENATE(Sales[[#This Row],[region]],Sales[[#This Row],[storetype]])</f>
        <v>1B</v>
      </c>
      <c r="L6395" s="4">
        <f>INDEX(RegionStoreCount[Store Count],MATCH(Sales[[#This Row],[RegionStoretype]],RegionStoreCount[Region/Type],0))</f>
        <v>5</v>
      </c>
      <c r="M6395" s="4">
        <f>AND(Sales[[#This Row],[date]]&lt;=TY_YTDMax,Sales[[#This Row],[date]]&gt;=TY_YTDMin)*Sales[[#This Row],[sales]]</f>
        <v>50631.876599999996</v>
      </c>
      <c r="N6395" s="4">
        <f>AND(Sales[[#This Row],[date]]&lt;=LY_YTDMax,Sales[[#This Row],[date]]&gt;=LY_YTDMin)*Sales[[#This Row],[sales]]</f>
        <v>0</v>
      </c>
      <c r="O6395" s="4">
        <f>AND(Sales[[#This Row],[date]]&gt;=YoY_Min,Sales[[#This Row],[date]]&lt;=TY_YTDMax)*(Sales[[#This Row],[sales]]/Sales[[#This Row],[sqft]])</f>
        <v>0.34141521645313549</v>
      </c>
      <c r="P6395" s="4">
        <f>SUMIF(Sales[RegionStoretype],Sales[[#This Row],[RegionStoretype]],Sales[YoY_SSF])/Sales[[#This Row],[Region_TypeCount]]</f>
        <v>68.518982968140051</v>
      </c>
    </row>
    <row r="6396" spans="1:16" x14ac:dyDescent="0.25">
      <c r="A6396" s="1">
        <v>43182</v>
      </c>
      <c r="B6396">
        <v>29</v>
      </c>
      <c r="C6396">
        <v>14</v>
      </c>
      <c r="D6396">
        <v>77889.300199999998</v>
      </c>
      <c r="E6396">
        <f>INDEX(Stores[region],MATCH(Sales[[#This Row],[store_no]],Stores[store_no],0))</f>
        <v>1</v>
      </c>
      <c r="F6396" t="str">
        <f>INDEX(Stores[storetype],MATCH(Sales[[#This Row],[store_no]],Stores[store_no],0))</f>
        <v>B</v>
      </c>
      <c r="G6396" t="str">
        <f>INDEX(Stores[location_city],MATCH(Sales[[#This Row],[store_no]],Stores[store_no],0))</f>
        <v>Grand Rapids</v>
      </c>
      <c r="H6396" t="str">
        <f>INDEX(Stores[location_state],MATCH(Sales[[#This Row],[store_no]],Stores[store_no],0))</f>
        <v>Michigan</v>
      </c>
      <c r="I6396">
        <f>INDEX(Stores[sqft],MATCH(Sales[[#This Row],[store_no]],Stores[store_no],0))</f>
        <v>148300</v>
      </c>
      <c r="J6396" s="4" t="str">
        <f>INDEX(Departments[dept_name],MATCH(Sales[[#This Row],[dept_no]],Departments[dept_no],0))</f>
        <v>Movies</v>
      </c>
      <c r="K6396" s="4" t="str">
        <f>CONCATENATE(Sales[[#This Row],[region]],Sales[[#This Row],[storetype]])</f>
        <v>1B</v>
      </c>
      <c r="L6396" s="4">
        <f>INDEX(RegionStoreCount[Store Count],MATCH(Sales[[#This Row],[RegionStoretype]],RegionStoreCount[Region/Type],0))</f>
        <v>5</v>
      </c>
      <c r="M6396" s="4">
        <f>AND(Sales[[#This Row],[date]]&lt;=TY_YTDMax,Sales[[#This Row],[date]]&gt;=TY_YTDMin)*Sales[[#This Row],[sales]]</f>
        <v>77889.300199999998</v>
      </c>
      <c r="N6396" s="4">
        <f>AND(Sales[[#This Row],[date]]&lt;=LY_YTDMax,Sales[[#This Row],[date]]&gt;=LY_YTDMin)*Sales[[#This Row],[sales]]</f>
        <v>0</v>
      </c>
      <c r="O6396" s="4">
        <f>AND(Sales[[#This Row],[date]]&gt;=YoY_Min,Sales[[#This Row],[date]]&lt;=TY_YTDMax)*(Sales[[#This Row],[sales]]/Sales[[#This Row],[sqft]])</f>
        <v>0.52521443155765335</v>
      </c>
      <c r="P6396" s="4">
        <f>SUMIF(Sales[RegionStoretype],Sales[[#This Row],[RegionStoretype]],Sales[YoY_SSF])/Sales[[#This Row],[Region_TypeCount]]</f>
        <v>68.518982968140051</v>
      </c>
    </row>
    <row r="6397" spans="1:16" x14ac:dyDescent="0.25">
      <c r="A6397" s="1">
        <v>43182</v>
      </c>
      <c r="B6397">
        <v>29</v>
      </c>
      <c r="C6397">
        <v>20</v>
      </c>
      <c r="D6397">
        <v>124068.7804</v>
      </c>
      <c r="E6397">
        <f>INDEX(Stores[region],MATCH(Sales[[#This Row],[store_no]],Stores[store_no],0))</f>
        <v>1</v>
      </c>
      <c r="F6397" t="str">
        <f>INDEX(Stores[storetype],MATCH(Sales[[#This Row],[store_no]],Stores[store_no],0))</f>
        <v>B</v>
      </c>
      <c r="G6397" t="str">
        <f>INDEX(Stores[location_city],MATCH(Sales[[#This Row],[store_no]],Stores[store_no],0))</f>
        <v>Grand Rapids</v>
      </c>
      <c r="H6397" t="str">
        <f>INDEX(Stores[location_state],MATCH(Sales[[#This Row],[store_no]],Stores[store_no],0))</f>
        <v>Michigan</v>
      </c>
      <c r="I6397">
        <f>INDEX(Stores[sqft],MATCH(Sales[[#This Row],[store_no]],Stores[store_no],0))</f>
        <v>148300</v>
      </c>
      <c r="J6397" s="4" t="str">
        <f>INDEX(Departments[dept_name],MATCH(Sales[[#This Row],[dept_no]],Departments[dept_no],0))</f>
        <v>Toys</v>
      </c>
      <c r="K6397" s="4" t="str">
        <f>CONCATENATE(Sales[[#This Row],[region]],Sales[[#This Row],[storetype]])</f>
        <v>1B</v>
      </c>
      <c r="L6397" s="4">
        <f>INDEX(RegionStoreCount[Store Count],MATCH(Sales[[#This Row],[RegionStoretype]],RegionStoreCount[Region/Type],0))</f>
        <v>5</v>
      </c>
      <c r="M6397" s="4">
        <f>AND(Sales[[#This Row],[date]]&lt;=TY_YTDMax,Sales[[#This Row],[date]]&gt;=TY_YTDMin)*Sales[[#This Row],[sales]]</f>
        <v>124068.7804</v>
      </c>
      <c r="N6397" s="4">
        <f>AND(Sales[[#This Row],[date]]&lt;=LY_YTDMax,Sales[[#This Row],[date]]&gt;=LY_YTDMin)*Sales[[#This Row],[sales]]</f>
        <v>0</v>
      </c>
      <c r="O6397" s="4">
        <f>AND(Sales[[#This Row],[date]]&gt;=YoY_Min,Sales[[#This Row],[date]]&lt;=TY_YTDMax)*(Sales[[#This Row],[sales]]/Sales[[#This Row],[sqft]])</f>
        <v>0.83660674578556982</v>
      </c>
      <c r="P6397" s="4">
        <f>SUMIF(Sales[RegionStoretype],Sales[[#This Row],[RegionStoretype]],Sales[YoY_SSF])/Sales[[#This Row],[Region_TypeCount]]</f>
        <v>68.518982968140051</v>
      </c>
    </row>
    <row r="6398" spans="1:16" x14ac:dyDescent="0.25">
      <c r="A6398" s="1">
        <v>43182</v>
      </c>
      <c r="B6398">
        <v>30</v>
      </c>
      <c r="C6398">
        <v>2</v>
      </c>
      <c r="D6398">
        <v>19452.304500000002</v>
      </c>
      <c r="E6398">
        <f>INDEX(Stores[region],MATCH(Sales[[#This Row],[store_no]],Stores[store_no],0))</f>
        <v>1</v>
      </c>
      <c r="F6398" t="str">
        <f>INDEX(Stores[storetype],MATCH(Sales[[#This Row],[store_no]],Stores[store_no],0))</f>
        <v>C</v>
      </c>
      <c r="G6398" t="str">
        <f>INDEX(Stores[location_city],MATCH(Sales[[#This Row],[store_no]],Stores[store_no],0))</f>
        <v>Dayton</v>
      </c>
      <c r="H6398" t="str">
        <f>INDEX(Stores[location_state],MATCH(Sales[[#This Row],[store_no]],Stores[store_no],0))</f>
        <v>Ohio</v>
      </c>
      <c r="I6398">
        <f>INDEX(Stores[sqft],MATCH(Sales[[#This Row],[store_no]],Stores[store_no],0))</f>
        <v>90000</v>
      </c>
      <c r="J6398" s="4" t="str">
        <f>INDEX(Departments[dept_name],MATCH(Sales[[#This Row],[dept_no]],Departments[dept_no],0))</f>
        <v>Baby</v>
      </c>
      <c r="K6398" s="4" t="str">
        <f>CONCATENATE(Sales[[#This Row],[region]],Sales[[#This Row],[storetype]])</f>
        <v>1C</v>
      </c>
      <c r="L6398" s="4">
        <f>INDEX(RegionStoreCount[Store Count],MATCH(Sales[[#This Row],[RegionStoretype]],RegionStoreCount[Region/Type],0))</f>
        <v>1</v>
      </c>
      <c r="M6398" s="4">
        <f>AND(Sales[[#This Row],[date]]&lt;=TY_YTDMax,Sales[[#This Row],[date]]&gt;=TY_YTDMin)*Sales[[#This Row],[sales]]</f>
        <v>19452.304500000002</v>
      </c>
      <c r="N6398" s="4">
        <f>AND(Sales[[#This Row],[date]]&lt;=LY_YTDMax,Sales[[#This Row],[date]]&gt;=LY_YTDMin)*Sales[[#This Row],[sales]]</f>
        <v>0</v>
      </c>
      <c r="O6398" s="4">
        <f>AND(Sales[[#This Row],[date]]&gt;=YoY_Min,Sales[[#This Row],[date]]&lt;=TY_YTDMax)*(Sales[[#This Row],[sales]]/Sales[[#This Row],[sqft]])</f>
        <v>0.2161367166666667</v>
      </c>
      <c r="P6398" s="4">
        <f>SUMIF(Sales[RegionStoretype],Sales[[#This Row],[RegionStoretype]],Sales[YoY_SSF])/Sales[[#This Row],[Region_TypeCount]]</f>
        <v>65.329042605555529</v>
      </c>
    </row>
    <row r="6399" spans="1:16" x14ac:dyDescent="0.25">
      <c r="A6399" s="1">
        <v>43182</v>
      </c>
      <c r="B6399">
        <v>30</v>
      </c>
      <c r="C6399">
        <v>17</v>
      </c>
      <c r="D6399">
        <v>105313.40950000001</v>
      </c>
      <c r="E6399">
        <f>INDEX(Stores[region],MATCH(Sales[[#This Row],[store_no]],Stores[store_no],0))</f>
        <v>1</v>
      </c>
      <c r="F6399" t="str">
        <f>INDEX(Stores[storetype],MATCH(Sales[[#This Row],[store_no]],Stores[store_no],0))</f>
        <v>C</v>
      </c>
      <c r="G6399" t="str">
        <f>INDEX(Stores[location_city],MATCH(Sales[[#This Row],[store_no]],Stores[store_no],0))</f>
        <v>Dayton</v>
      </c>
      <c r="H6399" t="str">
        <f>INDEX(Stores[location_state],MATCH(Sales[[#This Row],[store_no]],Stores[store_no],0))</f>
        <v>Ohio</v>
      </c>
      <c r="I6399">
        <f>INDEX(Stores[sqft],MATCH(Sales[[#This Row],[store_no]],Stores[store_no],0))</f>
        <v>90000</v>
      </c>
      <c r="J6399" s="4" t="str">
        <f>INDEX(Departments[dept_name],MATCH(Sales[[#This Row],[dept_no]],Departments[dept_no],0))</f>
        <v>Shoes</v>
      </c>
      <c r="K6399" s="4" t="str">
        <f>CONCATENATE(Sales[[#This Row],[region]],Sales[[#This Row],[storetype]])</f>
        <v>1C</v>
      </c>
      <c r="L6399" s="4">
        <f>INDEX(RegionStoreCount[Store Count],MATCH(Sales[[#This Row],[RegionStoretype]],RegionStoreCount[Region/Type],0))</f>
        <v>1</v>
      </c>
      <c r="M6399" s="4">
        <f>AND(Sales[[#This Row],[date]]&lt;=TY_YTDMax,Sales[[#This Row],[date]]&gt;=TY_YTDMin)*Sales[[#This Row],[sales]]</f>
        <v>105313.40950000001</v>
      </c>
      <c r="N6399" s="4">
        <f>AND(Sales[[#This Row],[date]]&lt;=LY_YTDMax,Sales[[#This Row],[date]]&gt;=LY_YTDMin)*Sales[[#This Row],[sales]]</f>
        <v>0</v>
      </c>
      <c r="O6399" s="4">
        <f>AND(Sales[[#This Row],[date]]&gt;=YoY_Min,Sales[[#This Row],[date]]&lt;=TY_YTDMax)*(Sales[[#This Row],[sales]]/Sales[[#This Row],[sqft]])</f>
        <v>1.1701489944444445</v>
      </c>
      <c r="P6399" s="4">
        <f>SUMIF(Sales[RegionStoretype],Sales[[#This Row],[RegionStoretype]],Sales[YoY_SSF])/Sales[[#This Row],[Region_TypeCount]]</f>
        <v>65.329042605555529</v>
      </c>
    </row>
    <row r="6400" spans="1:16" x14ac:dyDescent="0.25">
      <c r="A6400" s="1">
        <v>43182</v>
      </c>
      <c r="B6400">
        <v>31</v>
      </c>
      <c r="C6400">
        <v>10</v>
      </c>
      <c r="D6400">
        <v>17765.123200000002</v>
      </c>
      <c r="E6400">
        <f>INDEX(Stores[region],MATCH(Sales[[#This Row],[store_no]],Stores[store_no],0))</f>
        <v>3</v>
      </c>
      <c r="F6400" t="str">
        <f>INDEX(Stores[storetype],MATCH(Sales[[#This Row],[store_no]],Stores[store_no],0))</f>
        <v>A</v>
      </c>
      <c r="G6400" t="str">
        <f>INDEX(Stores[location_city],MATCH(Sales[[#This Row],[store_no]],Stores[store_no],0))</f>
        <v>Rapid City</v>
      </c>
      <c r="H6400" t="str">
        <f>INDEX(Stores[location_state],MATCH(Sales[[#This Row],[store_no]],Stores[store_no],0))</f>
        <v>South Dakota</v>
      </c>
      <c r="I6400">
        <f>INDEX(Stores[sqft],MATCH(Sales[[#This Row],[store_no]],Stores[store_no],0))</f>
        <v>200100</v>
      </c>
      <c r="J6400" s="4" t="str">
        <f>INDEX(Departments[dept_name],MATCH(Sales[[#This Row],[dept_no]],Departments[dept_no],0))</f>
        <v>Health</v>
      </c>
      <c r="K6400" s="4" t="str">
        <f>CONCATENATE(Sales[[#This Row],[region]],Sales[[#This Row],[storetype]])</f>
        <v>3A</v>
      </c>
      <c r="L6400" s="4">
        <f>INDEX(RegionStoreCount[Store Count],MATCH(Sales[[#This Row],[RegionStoretype]],RegionStoreCount[Region/Type],0))</f>
        <v>9</v>
      </c>
      <c r="M6400" s="4">
        <f>AND(Sales[[#This Row],[date]]&lt;=TY_YTDMax,Sales[[#This Row],[date]]&gt;=TY_YTDMin)*Sales[[#This Row],[sales]]</f>
        <v>17765.123200000002</v>
      </c>
      <c r="N6400" s="4">
        <f>AND(Sales[[#This Row],[date]]&lt;=LY_YTDMax,Sales[[#This Row],[date]]&gt;=LY_YTDMin)*Sales[[#This Row],[sales]]</f>
        <v>0</v>
      </c>
      <c r="O6400" s="4">
        <f>AND(Sales[[#This Row],[date]]&gt;=YoY_Min,Sales[[#This Row],[date]]&lt;=TY_YTDMax)*(Sales[[#This Row],[sales]]/Sales[[#This Row],[sqft]])</f>
        <v>8.8781225387306359E-2</v>
      </c>
      <c r="P6400" s="4">
        <f>SUMIF(Sales[RegionStoretype],Sales[[#This Row],[RegionStoretype]],Sales[YoY_SSF])/Sales[[#This Row],[Region_TypeCount]]</f>
        <v>53.603836561720975</v>
      </c>
    </row>
    <row r="6401" spans="1:16" x14ac:dyDescent="0.25">
      <c r="A6401" s="1">
        <v>43182</v>
      </c>
      <c r="B6401">
        <v>32</v>
      </c>
      <c r="C6401">
        <v>11</v>
      </c>
      <c r="D6401">
        <v>43198.866900000001</v>
      </c>
      <c r="E6401">
        <f>INDEX(Stores[region],MATCH(Sales[[#This Row],[store_no]],Stores[store_no],0))</f>
        <v>2</v>
      </c>
      <c r="F6401" t="str">
        <f>INDEX(Stores[storetype],MATCH(Sales[[#This Row],[store_no]],Stores[store_no],0))</f>
        <v>A</v>
      </c>
      <c r="G6401" t="str">
        <f>INDEX(Stores[location_city],MATCH(Sales[[#This Row],[store_no]],Stores[store_no],0))</f>
        <v>Western Springs</v>
      </c>
      <c r="H6401" t="str">
        <f>INDEX(Stores[location_state],MATCH(Sales[[#This Row],[store_no]],Stores[store_no],0))</f>
        <v>Illinois</v>
      </c>
      <c r="I6401">
        <f>INDEX(Stores[sqft],MATCH(Sales[[#This Row],[store_no]],Stores[store_no],0))</f>
        <v>118200</v>
      </c>
      <c r="J6401" s="4" t="str">
        <f>INDEX(Departments[dept_name],MATCH(Sales[[#This Row],[dept_no]],Departments[dept_no],0))</f>
        <v>Home</v>
      </c>
      <c r="K6401" s="4" t="str">
        <f>CONCATENATE(Sales[[#This Row],[region]],Sales[[#This Row],[storetype]])</f>
        <v>2A</v>
      </c>
      <c r="L6401" s="4">
        <f>INDEX(RegionStoreCount[Store Count],MATCH(Sales[[#This Row],[RegionStoretype]],RegionStoreCount[Region/Type],0))</f>
        <v>5</v>
      </c>
      <c r="M6401" s="4">
        <f>AND(Sales[[#This Row],[date]]&lt;=TY_YTDMax,Sales[[#This Row],[date]]&gt;=TY_YTDMin)*Sales[[#This Row],[sales]]</f>
        <v>43198.866900000001</v>
      </c>
      <c r="N6401" s="4">
        <f>AND(Sales[[#This Row],[date]]&lt;=LY_YTDMax,Sales[[#This Row],[date]]&gt;=LY_YTDMin)*Sales[[#This Row],[sales]]</f>
        <v>0</v>
      </c>
      <c r="O6401" s="4">
        <f>AND(Sales[[#This Row],[date]]&gt;=YoY_Min,Sales[[#This Row],[date]]&lt;=TY_YTDMax)*(Sales[[#This Row],[sales]]/Sales[[#This Row],[sqft]])</f>
        <v>0.36547264720812184</v>
      </c>
      <c r="P6401" s="4">
        <f>SUMIF(Sales[RegionStoretype],Sales[[#This Row],[RegionStoretype]],Sales[YoY_SSF])/Sales[[#This Row],[Region_TypeCount]]</f>
        <v>60.052789354368521</v>
      </c>
    </row>
    <row r="6402" spans="1:16" x14ac:dyDescent="0.25">
      <c r="A6402" s="1">
        <v>43182</v>
      </c>
      <c r="B6402">
        <v>33</v>
      </c>
      <c r="C6402">
        <v>3</v>
      </c>
      <c r="D6402">
        <v>103063.6737</v>
      </c>
      <c r="E6402">
        <f>INDEX(Stores[region],MATCH(Sales[[#This Row],[store_no]],Stores[store_no],0))</f>
        <v>3</v>
      </c>
      <c r="F6402" t="str">
        <f>INDEX(Stores[storetype],MATCH(Sales[[#This Row],[store_no]],Stores[store_no],0))</f>
        <v>A</v>
      </c>
      <c r="G6402" t="str">
        <f>INDEX(Stores[location_city],MATCH(Sales[[#This Row],[store_no]],Stores[store_no],0))</f>
        <v>Omaha</v>
      </c>
      <c r="H6402" t="str">
        <f>INDEX(Stores[location_state],MATCH(Sales[[#This Row],[store_no]],Stores[store_no],0))</f>
        <v>Nebraska</v>
      </c>
      <c r="I6402">
        <f>INDEX(Stores[sqft],MATCH(Sales[[#This Row],[store_no]],Stores[store_no],0))</f>
        <v>40700</v>
      </c>
      <c r="J6402" s="4" t="str">
        <f>INDEX(Departments[dept_name],MATCH(Sales[[#This Row],[dept_no]],Departments[dept_no],0))</f>
        <v>Beauty</v>
      </c>
      <c r="K6402" s="4" t="str">
        <f>CONCATENATE(Sales[[#This Row],[region]],Sales[[#This Row],[storetype]])</f>
        <v>3A</v>
      </c>
      <c r="L6402" s="4">
        <f>INDEX(RegionStoreCount[Store Count],MATCH(Sales[[#This Row],[RegionStoretype]],RegionStoreCount[Region/Type],0))</f>
        <v>9</v>
      </c>
      <c r="M6402" s="4">
        <f>AND(Sales[[#This Row],[date]]&lt;=TY_YTDMax,Sales[[#This Row],[date]]&gt;=TY_YTDMin)*Sales[[#This Row],[sales]]</f>
        <v>103063.6737</v>
      </c>
      <c r="N6402" s="4">
        <f>AND(Sales[[#This Row],[date]]&lt;=LY_YTDMax,Sales[[#This Row],[date]]&gt;=LY_YTDMin)*Sales[[#This Row],[sales]]</f>
        <v>0</v>
      </c>
      <c r="O6402" s="4">
        <f>AND(Sales[[#This Row],[date]]&gt;=YoY_Min,Sales[[#This Row],[date]]&lt;=TY_YTDMax)*(Sales[[#This Row],[sales]]/Sales[[#This Row],[sqft]])</f>
        <v>2.5322769950859949</v>
      </c>
      <c r="P6402" s="4">
        <f>SUMIF(Sales[RegionStoretype],Sales[[#This Row],[RegionStoretype]],Sales[YoY_SSF])/Sales[[#This Row],[Region_TypeCount]]</f>
        <v>53.603836561720975</v>
      </c>
    </row>
    <row r="6403" spans="1:16" x14ac:dyDescent="0.25">
      <c r="A6403" s="1">
        <v>43182</v>
      </c>
      <c r="B6403">
        <v>33</v>
      </c>
      <c r="C6403">
        <v>4</v>
      </c>
      <c r="D6403">
        <v>57.120000000000005</v>
      </c>
      <c r="E6403">
        <f>INDEX(Stores[region],MATCH(Sales[[#This Row],[store_no]],Stores[store_no],0))</f>
        <v>3</v>
      </c>
      <c r="F6403" t="str">
        <f>INDEX(Stores[storetype],MATCH(Sales[[#This Row],[store_no]],Stores[store_no],0))</f>
        <v>A</v>
      </c>
      <c r="G6403" t="str">
        <f>INDEX(Stores[location_city],MATCH(Sales[[#This Row],[store_no]],Stores[store_no],0))</f>
        <v>Omaha</v>
      </c>
      <c r="H6403" t="str">
        <f>INDEX(Stores[location_state],MATCH(Sales[[#This Row],[store_no]],Stores[store_no],0))</f>
        <v>Nebraska</v>
      </c>
      <c r="I6403">
        <f>INDEX(Stores[sqft],MATCH(Sales[[#This Row],[store_no]],Stores[store_no],0))</f>
        <v>40700</v>
      </c>
      <c r="J6403" s="4" t="str">
        <f>INDEX(Departments[dept_name],MATCH(Sales[[#This Row],[dept_no]],Departments[dept_no],0))</f>
        <v>Books</v>
      </c>
      <c r="K6403" s="4" t="str">
        <f>CONCATENATE(Sales[[#This Row],[region]],Sales[[#This Row],[storetype]])</f>
        <v>3A</v>
      </c>
      <c r="L6403" s="4">
        <f>INDEX(RegionStoreCount[Store Count],MATCH(Sales[[#This Row],[RegionStoretype]],RegionStoreCount[Region/Type],0))</f>
        <v>9</v>
      </c>
      <c r="M6403" s="4">
        <f>AND(Sales[[#This Row],[date]]&lt;=TY_YTDMax,Sales[[#This Row],[date]]&gt;=TY_YTDMin)*Sales[[#This Row],[sales]]</f>
        <v>57.120000000000005</v>
      </c>
      <c r="N6403" s="4">
        <f>AND(Sales[[#This Row],[date]]&lt;=LY_YTDMax,Sales[[#This Row],[date]]&gt;=LY_YTDMin)*Sales[[#This Row],[sales]]</f>
        <v>0</v>
      </c>
      <c r="O6403" s="4">
        <f>AND(Sales[[#This Row],[date]]&gt;=YoY_Min,Sales[[#This Row],[date]]&lt;=TY_YTDMax)*(Sales[[#This Row],[sales]]/Sales[[#This Row],[sqft]])</f>
        <v>1.4034398034398037E-3</v>
      </c>
      <c r="P6403" s="4">
        <f>SUMIF(Sales[RegionStoretype],Sales[[#This Row],[RegionStoretype]],Sales[YoY_SSF])/Sales[[#This Row],[Region_TypeCount]]</f>
        <v>53.603836561720975</v>
      </c>
    </row>
    <row r="6404" spans="1:16" x14ac:dyDescent="0.25">
      <c r="A6404" s="1">
        <v>43182</v>
      </c>
      <c r="B6404">
        <v>33</v>
      </c>
      <c r="C6404">
        <v>11</v>
      </c>
      <c r="D6404">
        <v>518.39369999999997</v>
      </c>
      <c r="E6404">
        <f>INDEX(Stores[region],MATCH(Sales[[#This Row],[store_no]],Stores[store_no],0))</f>
        <v>3</v>
      </c>
      <c r="F6404" t="str">
        <f>INDEX(Stores[storetype],MATCH(Sales[[#This Row],[store_no]],Stores[store_no],0))</f>
        <v>A</v>
      </c>
      <c r="G6404" t="str">
        <f>INDEX(Stores[location_city],MATCH(Sales[[#This Row],[store_no]],Stores[store_no],0))</f>
        <v>Omaha</v>
      </c>
      <c r="H6404" t="str">
        <f>INDEX(Stores[location_state],MATCH(Sales[[#This Row],[store_no]],Stores[store_no],0))</f>
        <v>Nebraska</v>
      </c>
      <c r="I6404">
        <f>INDEX(Stores[sqft],MATCH(Sales[[#This Row],[store_no]],Stores[store_no],0))</f>
        <v>40700</v>
      </c>
      <c r="J6404" s="4" t="str">
        <f>INDEX(Departments[dept_name],MATCH(Sales[[#This Row],[dept_no]],Departments[dept_no],0))</f>
        <v>Home</v>
      </c>
      <c r="K6404" s="4" t="str">
        <f>CONCATENATE(Sales[[#This Row],[region]],Sales[[#This Row],[storetype]])</f>
        <v>3A</v>
      </c>
      <c r="L6404" s="4">
        <f>INDEX(RegionStoreCount[Store Count],MATCH(Sales[[#This Row],[RegionStoretype]],RegionStoreCount[Region/Type],0))</f>
        <v>9</v>
      </c>
      <c r="M6404" s="4">
        <f>AND(Sales[[#This Row],[date]]&lt;=TY_YTDMax,Sales[[#This Row],[date]]&gt;=TY_YTDMin)*Sales[[#This Row],[sales]]</f>
        <v>518.39369999999997</v>
      </c>
      <c r="N6404" s="4">
        <f>AND(Sales[[#This Row],[date]]&lt;=LY_YTDMax,Sales[[#This Row],[date]]&gt;=LY_YTDMin)*Sales[[#This Row],[sales]]</f>
        <v>0</v>
      </c>
      <c r="O6404" s="4">
        <f>AND(Sales[[#This Row],[date]]&gt;=YoY_Min,Sales[[#This Row],[date]]&lt;=TY_YTDMax)*(Sales[[#This Row],[sales]]/Sales[[#This Row],[sqft]])</f>
        <v>1.2736945945945944E-2</v>
      </c>
      <c r="P6404" s="4">
        <f>SUMIF(Sales[RegionStoretype],Sales[[#This Row],[RegionStoretype]],Sales[YoY_SSF])/Sales[[#This Row],[Region_TypeCount]]</f>
        <v>53.603836561720975</v>
      </c>
    </row>
    <row r="6405" spans="1:16" x14ac:dyDescent="0.25">
      <c r="A6405" s="1">
        <v>43182</v>
      </c>
      <c r="B6405">
        <v>34</v>
      </c>
      <c r="C6405">
        <v>4</v>
      </c>
      <c r="D6405">
        <v>94492.784499999994</v>
      </c>
      <c r="E6405">
        <f>INDEX(Stores[region],MATCH(Sales[[#This Row],[store_no]],Stores[store_no],0))</f>
        <v>1</v>
      </c>
      <c r="F6405" t="str">
        <f>INDEX(Stores[storetype],MATCH(Sales[[#This Row],[store_no]],Stores[store_no],0))</f>
        <v>A</v>
      </c>
      <c r="G6405" t="str">
        <f>INDEX(Stores[location_city],MATCH(Sales[[#This Row],[store_no]],Stores[store_no],0))</f>
        <v>Toledo</v>
      </c>
      <c r="H6405" t="str">
        <f>INDEX(Stores[location_state],MATCH(Sales[[#This Row],[store_no]],Stores[store_no],0))</f>
        <v>Ohio</v>
      </c>
      <c r="I6405">
        <f>INDEX(Stores[sqft],MATCH(Sales[[#This Row],[store_no]],Stores[store_no],0))</f>
        <v>207900</v>
      </c>
      <c r="J6405" s="4" t="str">
        <f>INDEX(Departments[dept_name],MATCH(Sales[[#This Row],[dept_no]],Departments[dept_no],0))</f>
        <v>Books</v>
      </c>
      <c r="K6405" s="4" t="str">
        <f>CONCATENATE(Sales[[#This Row],[region]],Sales[[#This Row],[storetype]])</f>
        <v>1A</v>
      </c>
      <c r="L6405" s="4">
        <f>INDEX(RegionStoreCount[Store Count],MATCH(Sales[[#This Row],[RegionStoretype]],RegionStoreCount[Region/Type],0))</f>
        <v>5</v>
      </c>
      <c r="M6405" s="4">
        <f>AND(Sales[[#This Row],[date]]&lt;=TY_YTDMax,Sales[[#This Row],[date]]&gt;=TY_YTDMin)*Sales[[#This Row],[sales]]</f>
        <v>94492.784499999994</v>
      </c>
      <c r="N6405" s="4">
        <f>AND(Sales[[#This Row],[date]]&lt;=LY_YTDMax,Sales[[#This Row],[date]]&gt;=LY_YTDMin)*Sales[[#This Row],[sales]]</f>
        <v>0</v>
      </c>
      <c r="O6405" s="4">
        <f>AND(Sales[[#This Row],[date]]&gt;=YoY_Min,Sales[[#This Row],[date]]&lt;=TY_YTDMax)*(Sales[[#This Row],[sales]]/Sales[[#This Row],[sqft]])</f>
        <v>0.45451074795574792</v>
      </c>
      <c r="P6405" s="4">
        <f>SUMIF(Sales[RegionStoretype],Sales[[#This Row],[RegionStoretype]],Sales[YoY_SSF])/Sales[[#This Row],[Region_TypeCount]]</f>
        <v>59.469551530910678</v>
      </c>
    </row>
    <row r="6406" spans="1:16" x14ac:dyDescent="0.25">
      <c r="A6406" s="1">
        <v>43182</v>
      </c>
      <c r="B6406">
        <v>35</v>
      </c>
      <c r="C6406">
        <v>1</v>
      </c>
      <c r="D6406">
        <v>9683.5652000000009</v>
      </c>
      <c r="E6406">
        <f>INDEX(Stores[region],MATCH(Sales[[#This Row],[store_no]],Stores[store_no],0))</f>
        <v>3</v>
      </c>
      <c r="F6406" t="str">
        <f>INDEX(Stores[storetype],MATCH(Sales[[#This Row],[store_no]],Stores[store_no],0))</f>
        <v>C</v>
      </c>
      <c r="G6406" t="str">
        <f>INDEX(Stores[location_city],MATCH(Sales[[#This Row],[store_no]],Stores[store_no],0))</f>
        <v>Wichita</v>
      </c>
      <c r="H6406" t="str">
        <f>INDEX(Stores[location_state],MATCH(Sales[[#This Row],[store_no]],Stores[store_no],0))</f>
        <v>Kansas</v>
      </c>
      <c r="I6406">
        <f>INDEX(Stores[sqft],MATCH(Sales[[#This Row],[store_no]],Stores[store_no],0))</f>
        <v>72800</v>
      </c>
      <c r="J6406" s="4" t="str">
        <f>INDEX(Departments[dept_name],MATCH(Sales[[#This Row],[dept_no]],Departments[dept_no],0))</f>
        <v>Automotive</v>
      </c>
      <c r="K6406" s="4" t="str">
        <f>CONCATENATE(Sales[[#This Row],[region]],Sales[[#This Row],[storetype]])</f>
        <v>3C</v>
      </c>
      <c r="L6406" s="4">
        <f>INDEX(RegionStoreCount[Store Count],MATCH(Sales[[#This Row],[RegionStoretype]],RegionStoreCount[Region/Type],0))</f>
        <v>2</v>
      </c>
      <c r="M6406" s="4">
        <f>AND(Sales[[#This Row],[date]]&lt;=TY_YTDMax,Sales[[#This Row],[date]]&gt;=TY_YTDMin)*Sales[[#This Row],[sales]]</f>
        <v>9683.5652000000009</v>
      </c>
      <c r="N6406" s="4">
        <f>AND(Sales[[#This Row],[date]]&lt;=LY_YTDMax,Sales[[#This Row],[date]]&gt;=LY_YTDMin)*Sales[[#This Row],[sales]]</f>
        <v>0</v>
      </c>
      <c r="O6406" s="4">
        <f>AND(Sales[[#This Row],[date]]&gt;=YoY_Min,Sales[[#This Row],[date]]&lt;=TY_YTDMax)*(Sales[[#This Row],[sales]]/Sales[[#This Row],[sqft]])</f>
        <v>0.13301600549450551</v>
      </c>
      <c r="P6406" s="4">
        <f>SUMIF(Sales[RegionStoretype],Sales[[#This Row],[RegionStoretype]],Sales[YoY_SSF])/Sales[[#This Row],[Region_TypeCount]]</f>
        <v>47.561479460925746</v>
      </c>
    </row>
    <row r="6407" spans="1:16" x14ac:dyDescent="0.25">
      <c r="A6407" s="1">
        <v>43182</v>
      </c>
      <c r="B6407">
        <v>36</v>
      </c>
      <c r="C6407">
        <v>2</v>
      </c>
      <c r="D6407">
        <v>52121.99549999999</v>
      </c>
      <c r="E6407">
        <f>INDEX(Stores[region],MATCH(Sales[[#This Row],[store_no]],Stores[store_no],0))</f>
        <v>2</v>
      </c>
      <c r="F6407" t="str">
        <f>INDEX(Stores[storetype],MATCH(Sales[[#This Row],[store_no]],Stores[store_no],0))</f>
        <v>A</v>
      </c>
      <c r="G6407" t="str">
        <f>INDEX(Stores[location_city],MATCH(Sales[[#This Row],[store_no]],Stores[store_no],0))</f>
        <v>Aurora</v>
      </c>
      <c r="H6407" t="str">
        <f>INDEX(Stores[location_state],MATCH(Sales[[#This Row],[store_no]],Stores[store_no],0))</f>
        <v>Illinois</v>
      </c>
      <c r="I6407">
        <f>INDEX(Stores[sqft],MATCH(Sales[[#This Row],[store_no]],Stores[store_no],0))</f>
        <v>209900</v>
      </c>
      <c r="J6407" s="4" t="str">
        <f>INDEX(Departments[dept_name],MATCH(Sales[[#This Row],[dept_no]],Departments[dept_no],0))</f>
        <v>Baby</v>
      </c>
      <c r="K6407" s="4" t="str">
        <f>CONCATENATE(Sales[[#This Row],[region]],Sales[[#This Row],[storetype]])</f>
        <v>2A</v>
      </c>
      <c r="L6407" s="4">
        <f>INDEX(RegionStoreCount[Store Count],MATCH(Sales[[#This Row],[RegionStoretype]],RegionStoreCount[Region/Type],0))</f>
        <v>5</v>
      </c>
      <c r="M6407" s="4">
        <f>AND(Sales[[#This Row],[date]]&lt;=TY_YTDMax,Sales[[#This Row],[date]]&gt;=TY_YTDMin)*Sales[[#This Row],[sales]]</f>
        <v>52121.99549999999</v>
      </c>
      <c r="N6407" s="4">
        <f>AND(Sales[[#This Row],[date]]&lt;=LY_YTDMax,Sales[[#This Row],[date]]&gt;=LY_YTDMin)*Sales[[#This Row],[sales]]</f>
        <v>0</v>
      </c>
      <c r="O6407" s="4">
        <f>AND(Sales[[#This Row],[date]]&gt;=YoY_Min,Sales[[#This Row],[date]]&lt;=TY_YTDMax)*(Sales[[#This Row],[sales]]/Sales[[#This Row],[sqft]])</f>
        <v>0.24831822534540252</v>
      </c>
      <c r="P6407" s="4">
        <f>SUMIF(Sales[RegionStoretype],Sales[[#This Row],[RegionStoretype]],Sales[YoY_SSF])/Sales[[#This Row],[Region_TypeCount]]</f>
        <v>60.052789354368521</v>
      </c>
    </row>
    <row r="6408" spans="1:16" x14ac:dyDescent="0.25">
      <c r="A6408" s="1">
        <v>43182</v>
      </c>
      <c r="B6408">
        <v>36</v>
      </c>
      <c r="C6408">
        <v>13</v>
      </c>
      <c r="D6408">
        <v>85309.021200000003</v>
      </c>
      <c r="E6408">
        <f>INDEX(Stores[region],MATCH(Sales[[#This Row],[store_no]],Stores[store_no],0))</f>
        <v>2</v>
      </c>
      <c r="F6408" t="str">
        <f>INDEX(Stores[storetype],MATCH(Sales[[#This Row],[store_no]],Stores[store_no],0))</f>
        <v>A</v>
      </c>
      <c r="G6408" t="str">
        <f>INDEX(Stores[location_city],MATCH(Sales[[#This Row],[store_no]],Stores[store_no],0))</f>
        <v>Aurora</v>
      </c>
      <c r="H6408" t="str">
        <f>INDEX(Stores[location_state],MATCH(Sales[[#This Row],[store_no]],Stores[store_no],0))</f>
        <v>Illinois</v>
      </c>
      <c r="I6408">
        <f>INDEX(Stores[sqft],MATCH(Sales[[#This Row],[store_no]],Stores[store_no],0))</f>
        <v>209900</v>
      </c>
      <c r="J6408" s="4" t="str">
        <f>INDEX(Departments[dept_name],MATCH(Sales[[#This Row],[dept_no]],Departments[dept_no],0))</f>
        <v>Kids</v>
      </c>
      <c r="K6408" s="4" t="str">
        <f>CONCATENATE(Sales[[#This Row],[region]],Sales[[#This Row],[storetype]])</f>
        <v>2A</v>
      </c>
      <c r="L6408" s="4">
        <f>INDEX(RegionStoreCount[Store Count],MATCH(Sales[[#This Row],[RegionStoretype]],RegionStoreCount[Region/Type],0))</f>
        <v>5</v>
      </c>
      <c r="M6408" s="4">
        <f>AND(Sales[[#This Row],[date]]&lt;=TY_YTDMax,Sales[[#This Row],[date]]&gt;=TY_YTDMin)*Sales[[#This Row],[sales]]</f>
        <v>85309.021200000003</v>
      </c>
      <c r="N6408" s="4">
        <f>AND(Sales[[#This Row],[date]]&lt;=LY_YTDMax,Sales[[#This Row],[date]]&gt;=LY_YTDMin)*Sales[[#This Row],[sales]]</f>
        <v>0</v>
      </c>
      <c r="O6408" s="4">
        <f>AND(Sales[[#This Row],[date]]&gt;=YoY_Min,Sales[[#This Row],[date]]&lt;=TY_YTDMax)*(Sales[[#This Row],[sales]]/Sales[[#This Row],[sqft]])</f>
        <v>0.40642697093854219</v>
      </c>
      <c r="P6408" s="4">
        <f>SUMIF(Sales[RegionStoretype],Sales[[#This Row],[RegionStoretype]],Sales[YoY_SSF])/Sales[[#This Row],[Region_TypeCount]]</f>
        <v>60.052789354368521</v>
      </c>
    </row>
    <row r="6409" spans="1:16" x14ac:dyDescent="0.25">
      <c r="A6409" s="1">
        <v>43182</v>
      </c>
      <c r="B6409">
        <v>36</v>
      </c>
      <c r="C6409">
        <v>16</v>
      </c>
      <c r="D6409">
        <v>102845.54919999999</v>
      </c>
      <c r="E6409">
        <f>INDEX(Stores[region],MATCH(Sales[[#This Row],[store_no]],Stores[store_no],0))</f>
        <v>2</v>
      </c>
      <c r="F6409" t="str">
        <f>INDEX(Stores[storetype],MATCH(Sales[[#This Row],[store_no]],Stores[store_no],0))</f>
        <v>A</v>
      </c>
      <c r="G6409" t="str">
        <f>INDEX(Stores[location_city],MATCH(Sales[[#This Row],[store_no]],Stores[store_no],0))</f>
        <v>Aurora</v>
      </c>
      <c r="H6409" t="str">
        <f>INDEX(Stores[location_state],MATCH(Sales[[#This Row],[store_no]],Stores[store_no],0))</f>
        <v>Illinois</v>
      </c>
      <c r="I6409">
        <f>INDEX(Stores[sqft],MATCH(Sales[[#This Row],[store_no]],Stores[store_no],0))</f>
        <v>209900</v>
      </c>
      <c r="J6409" s="4" t="str">
        <f>INDEX(Departments[dept_name],MATCH(Sales[[#This Row],[dept_no]],Departments[dept_no],0))</f>
        <v>Outdoors</v>
      </c>
      <c r="K6409" s="4" t="str">
        <f>CONCATENATE(Sales[[#This Row],[region]],Sales[[#This Row],[storetype]])</f>
        <v>2A</v>
      </c>
      <c r="L6409" s="4">
        <f>INDEX(RegionStoreCount[Store Count],MATCH(Sales[[#This Row],[RegionStoretype]],RegionStoreCount[Region/Type],0))</f>
        <v>5</v>
      </c>
      <c r="M6409" s="4">
        <f>AND(Sales[[#This Row],[date]]&lt;=TY_YTDMax,Sales[[#This Row],[date]]&gt;=TY_YTDMin)*Sales[[#This Row],[sales]]</f>
        <v>102845.54919999999</v>
      </c>
      <c r="N6409" s="4">
        <f>AND(Sales[[#This Row],[date]]&lt;=LY_YTDMax,Sales[[#This Row],[date]]&gt;=LY_YTDMin)*Sales[[#This Row],[sales]]</f>
        <v>0</v>
      </c>
      <c r="O6409" s="4">
        <f>AND(Sales[[#This Row],[date]]&gt;=YoY_Min,Sales[[#This Row],[date]]&lt;=TY_YTDMax)*(Sales[[#This Row],[sales]]/Sales[[#This Row],[sqft]])</f>
        <v>0.48997403144354451</v>
      </c>
      <c r="P6409" s="4">
        <f>SUMIF(Sales[RegionStoretype],Sales[[#This Row],[RegionStoretype]],Sales[YoY_SSF])/Sales[[#This Row],[Region_TypeCount]]</f>
        <v>60.052789354368521</v>
      </c>
    </row>
    <row r="6410" spans="1:16" x14ac:dyDescent="0.25">
      <c r="A6410" s="1">
        <v>43182</v>
      </c>
      <c r="B6410">
        <v>36</v>
      </c>
      <c r="C6410">
        <v>18</v>
      </c>
      <c r="D6410">
        <v>35380.926199999994</v>
      </c>
      <c r="E6410">
        <f>INDEX(Stores[region],MATCH(Sales[[#This Row],[store_no]],Stores[store_no],0))</f>
        <v>2</v>
      </c>
      <c r="F6410" t="str">
        <f>INDEX(Stores[storetype],MATCH(Sales[[#This Row],[store_no]],Stores[store_no],0))</f>
        <v>A</v>
      </c>
      <c r="G6410" t="str">
        <f>INDEX(Stores[location_city],MATCH(Sales[[#This Row],[store_no]],Stores[store_no],0))</f>
        <v>Aurora</v>
      </c>
      <c r="H6410" t="str">
        <f>INDEX(Stores[location_state],MATCH(Sales[[#This Row],[store_no]],Stores[store_no],0))</f>
        <v>Illinois</v>
      </c>
      <c r="I6410">
        <f>INDEX(Stores[sqft],MATCH(Sales[[#This Row],[store_no]],Stores[store_no],0))</f>
        <v>209900</v>
      </c>
      <c r="J6410" s="4" t="str">
        <f>INDEX(Departments[dept_name],MATCH(Sales[[#This Row],[dept_no]],Departments[dept_no],0))</f>
        <v>Sports</v>
      </c>
      <c r="K6410" s="4" t="str">
        <f>CONCATENATE(Sales[[#This Row],[region]],Sales[[#This Row],[storetype]])</f>
        <v>2A</v>
      </c>
      <c r="L6410" s="4">
        <f>INDEX(RegionStoreCount[Store Count],MATCH(Sales[[#This Row],[RegionStoretype]],RegionStoreCount[Region/Type],0))</f>
        <v>5</v>
      </c>
      <c r="M6410" s="4">
        <f>AND(Sales[[#This Row],[date]]&lt;=TY_YTDMax,Sales[[#This Row],[date]]&gt;=TY_YTDMin)*Sales[[#This Row],[sales]]</f>
        <v>35380.926199999994</v>
      </c>
      <c r="N6410" s="4">
        <f>AND(Sales[[#This Row],[date]]&lt;=LY_YTDMax,Sales[[#This Row],[date]]&gt;=LY_YTDMin)*Sales[[#This Row],[sales]]</f>
        <v>0</v>
      </c>
      <c r="O6410" s="4">
        <f>AND(Sales[[#This Row],[date]]&gt;=YoY_Min,Sales[[#This Row],[date]]&lt;=TY_YTDMax)*(Sales[[#This Row],[sales]]/Sales[[#This Row],[sqft]])</f>
        <v>0.16856086803239637</v>
      </c>
      <c r="P6410" s="4">
        <f>SUMIF(Sales[RegionStoretype],Sales[[#This Row],[RegionStoretype]],Sales[YoY_SSF])/Sales[[#This Row],[Region_TypeCount]]</f>
        <v>60.052789354368521</v>
      </c>
    </row>
    <row r="6411" spans="1:16" x14ac:dyDescent="0.25">
      <c r="A6411" s="1">
        <v>43182</v>
      </c>
      <c r="B6411">
        <v>37</v>
      </c>
      <c r="C6411">
        <v>1</v>
      </c>
      <c r="D6411">
        <v>23361.994599999998</v>
      </c>
      <c r="E6411">
        <f>INDEX(Stores[region],MATCH(Sales[[#This Row],[store_no]],Stores[store_no],0))</f>
        <v>3</v>
      </c>
      <c r="F6411" t="str">
        <f>INDEX(Stores[storetype],MATCH(Sales[[#This Row],[store_no]],Stores[store_no],0))</f>
        <v>C</v>
      </c>
      <c r="G6411" t="str">
        <f>INDEX(Stores[location_city],MATCH(Sales[[#This Row],[store_no]],Stores[store_no],0))</f>
        <v>Lincoln</v>
      </c>
      <c r="H6411" t="str">
        <f>INDEX(Stores[location_state],MATCH(Sales[[#This Row],[store_no]],Stores[store_no],0))</f>
        <v>Nebraska</v>
      </c>
      <c r="I6411">
        <f>INDEX(Stores[sqft],MATCH(Sales[[#This Row],[store_no]],Stores[store_no],0))</f>
        <v>161300</v>
      </c>
      <c r="J6411" s="4" t="str">
        <f>INDEX(Departments[dept_name],MATCH(Sales[[#This Row],[dept_no]],Departments[dept_no],0))</f>
        <v>Automotive</v>
      </c>
      <c r="K6411" s="4" t="str">
        <f>CONCATENATE(Sales[[#This Row],[region]],Sales[[#This Row],[storetype]])</f>
        <v>3C</v>
      </c>
      <c r="L6411" s="4">
        <f>INDEX(RegionStoreCount[Store Count],MATCH(Sales[[#This Row],[RegionStoretype]],RegionStoreCount[Region/Type],0))</f>
        <v>2</v>
      </c>
      <c r="M6411" s="4">
        <f>AND(Sales[[#This Row],[date]]&lt;=TY_YTDMax,Sales[[#This Row],[date]]&gt;=TY_YTDMin)*Sales[[#This Row],[sales]]</f>
        <v>23361.994599999998</v>
      </c>
      <c r="N6411" s="4">
        <f>AND(Sales[[#This Row],[date]]&lt;=LY_YTDMax,Sales[[#This Row],[date]]&gt;=LY_YTDMin)*Sales[[#This Row],[sales]]</f>
        <v>0</v>
      </c>
      <c r="O6411" s="4">
        <f>AND(Sales[[#This Row],[date]]&gt;=YoY_Min,Sales[[#This Row],[date]]&lt;=TY_YTDMax)*(Sales[[#This Row],[sales]]/Sales[[#This Row],[sqft]])</f>
        <v>0.14483567637941722</v>
      </c>
      <c r="P6411" s="4">
        <f>SUMIF(Sales[RegionStoretype],Sales[[#This Row],[RegionStoretype]],Sales[YoY_SSF])/Sales[[#This Row],[Region_TypeCount]]</f>
        <v>47.561479460925746</v>
      </c>
    </row>
    <row r="6412" spans="1:16" x14ac:dyDescent="0.25">
      <c r="A6412" s="1">
        <v>43182</v>
      </c>
      <c r="B6412">
        <v>37</v>
      </c>
      <c r="C6412">
        <v>12</v>
      </c>
      <c r="D6412">
        <v>100432.5319</v>
      </c>
      <c r="E6412">
        <f>INDEX(Stores[region],MATCH(Sales[[#This Row],[store_no]],Stores[store_no],0))</f>
        <v>3</v>
      </c>
      <c r="F6412" t="str">
        <f>INDEX(Stores[storetype],MATCH(Sales[[#This Row],[store_no]],Stores[store_no],0))</f>
        <v>C</v>
      </c>
      <c r="G6412" t="str">
        <f>INDEX(Stores[location_city],MATCH(Sales[[#This Row],[store_no]],Stores[store_no],0))</f>
        <v>Lincoln</v>
      </c>
      <c r="H6412" t="str">
        <f>INDEX(Stores[location_state],MATCH(Sales[[#This Row],[store_no]],Stores[store_no],0))</f>
        <v>Nebraska</v>
      </c>
      <c r="I6412">
        <f>INDEX(Stores[sqft],MATCH(Sales[[#This Row],[store_no]],Stores[store_no],0))</f>
        <v>161300</v>
      </c>
      <c r="J6412" s="4" t="str">
        <f>INDEX(Departments[dept_name],MATCH(Sales[[#This Row],[dept_no]],Departments[dept_no],0))</f>
        <v>Jewelery</v>
      </c>
      <c r="K6412" s="4" t="str">
        <f>CONCATENATE(Sales[[#This Row],[region]],Sales[[#This Row],[storetype]])</f>
        <v>3C</v>
      </c>
      <c r="L6412" s="4">
        <f>INDEX(RegionStoreCount[Store Count],MATCH(Sales[[#This Row],[RegionStoretype]],RegionStoreCount[Region/Type],0))</f>
        <v>2</v>
      </c>
      <c r="M6412" s="4">
        <f>AND(Sales[[#This Row],[date]]&lt;=TY_YTDMax,Sales[[#This Row],[date]]&gt;=TY_YTDMin)*Sales[[#This Row],[sales]]</f>
        <v>100432.5319</v>
      </c>
      <c r="N6412" s="4">
        <f>AND(Sales[[#This Row],[date]]&lt;=LY_YTDMax,Sales[[#This Row],[date]]&gt;=LY_YTDMin)*Sales[[#This Row],[sales]]</f>
        <v>0</v>
      </c>
      <c r="O6412" s="4">
        <f>AND(Sales[[#This Row],[date]]&gt;=YoY_Min,Sales[[#This Row],[date]]&lt;=TY_YTDMax)*(Sales[[#This Row],[sales]]/Sales[[#This Row],[sqft]])</f>
        <v>0.62264433911965278</v>
      </c>
      <c r="P6412" s="4">
        <f>SUMIF(Sales[RegionStoretype],Sales[[#This Row],[RegionStoretype]],Sales[YoY_SSF])/Sales[[#This Row],[Region_TypeCount]]</f>
        <v>47.561479460925746</v>
      </c>
    </row>
    <row r="6413" spans="1:16" x14ac:dyDescent="0.25">
      <c r="A6413" s="1">
        <v>43182</v>
      </c>
      <c r="B6413">
        <v>37</v>
      </c>
      <c r="C6413">
        <v>14</v>
      </c>
      <c r="D6413">
        <v>79920.041199999992</v>
      </c>
      <c r="E6413">
        <f>INDEX(Stores[region],MATCH(Sales[[#This Row],[store_no]],Stores[store_no],0))</f>
        <v>3</v>
      </c>
      <c r="F6413" t="str">
        <f>INDEX(Stores[storetype],MATCH(Sales[[#This Row],[store_no]],Stores[store_no],0))</f>
        <v>C</v>
      </c>
      <c r="G6413" t="str">
        <f>INDEX(Stores[location_city],MATCH(Sales[[#This Row],[store_no]],Stores[store_no],0))</f>
        <v>Lincoln</v>
      </c>
      <c r="H6413" t="str">
        <f>INDEX(Stores[location_state],MATCH(Sales[[#This Row],[store_no]],Stores[store_no],0))</f>
        <v>Nebraska</v>
      </c>
      <c r="I6413">
        <f>INDEX(Stores[sqft],MATCH(Sales[[#This Row],[store_no]],Stores[store_no],0))</f>
        <v>161300</v>
      </c>
      <c r="J6413" s="4" t="str">
        <f>INDEX(Departments[dept_name],MATCH(Sales[[#This Row],[dept_no]],Departments[dept_no],0))</f>
        <v>Movies</v>
      </c>
      <c r="K6413" s="4" t="str">
        <f>CONCATENATE(Sales[[#This Row],[region]],Sales[[#This Row],[storetype]])</f>
        <v>3C</v>
      </c>
      <c r="L6413" s="4">
        <f>INDEX(RegionStoreCount[Store Count],MATCH(Sales[[#This Row],[RegionStoretype]],RegionStoreCount[Region/Type],0))</f>
        <v>2</v>
      </c>
      <c r="M6413" s="4">
        <f>AND(Sales[[#This Row],[date]]&lt;=TY_YTDMax,Sales[[#This Row],[date]]&gt;=TY_YTDMin)*Sales[[#This Row],[sales]]</f>
        <v>79920.041199999992</v>
      </c>
      <c r="N6413" s="4">
        <f>AND(Sales[[#This Row],[date]]&lt;=LY_YTDMax,Sales[[#This Row],[date]]&gt;=LY_YTDMin)*Sales[[#This Row],[sales]]</f>
        <v>0</v>
      </c>
      <c r="O6413" s="4">
        <f>AND(Sales[[#This Row],[date]]&gt;=YoY_Min,Sales[[#This Row],[date]]&lt;=TY_YTDMax)*(Sales[[#This Row],[sales]]/Sales[[#This Row],[sqft]])</f>
        <v>0.49547452696838185</v>
      </c>
      <c r="P6413" s="4">
        <f>SUMIF(Sales[RegionStoretype],Sales[[#This Row],[RegionStoretype]],Sales[YoY_SSF])/Sales[[#This Row],[Region_TypeCount]]</f>
        <v>47.561479460925746</v>
      </c>
    </row>
    <row r="6414" spans="1:16" x14ac:dyDescent="0.25">
      <c r="A6414" s="1">
        <v>43182</v>
      </c>
      <c r="B6414">
        <v>38</v>
      </c>
      <c r="C6414">
        <v>1</v>
      </c>
      <c r="D6414">
        <v>23496.5982</v>
      </c>
      <c r="E6414">
        <f>INDEX(Stores[region],MATCH(Sales[[#This Row],[store_no]],Stores[store_no],0))</f>
        <v>2</v>
      </c>
      <c r="F6414" t="str">
        <f>INDEX(Stores[storetype],MATCH(Sales[[#This Row],[store_no]],Stores[store_no],0))</f>
        <v>C</v>
      </c>
      <c r="G6414" t="str">
        <f>INDEX(Stores[location_city],MATCH(Sales[[#This Row],[store_no]],Stores[store_no],0))</f>
        <v>Hinsdale</v>
      </c>
      <c r="H6414" t="str">
        <f>INDEX(Stores[location_state],MATCH(Sales[[#This Row],[store_no]],Stores[store_no],0))</f>
        <v>Illinois</v>
      </c>
      <c r="I6414">
        <f>INDEX(Stores[sqft],MATCH(Sales[[#This Row],[store_no]],Stores[store_no],0))</f>
        <v>155600</v>
      </c>
      <c r="J6414" s="4" t="str">
        <f>INDEX(Departments[dept_name],MATCH(Sales[[#This Row],[dept_no]],Departments[dept_no],0))</f>
        <v>Automotive</v>
      </c>
      <c r="K6414" s="4" t="str">
        <f>CONCATENATE(Sales[[#This Row],[region]],Sales[[#This Row],[storetype]])</f>
        <v>2C</v>
      </c>
      <c r="L6414" s="4">
        <f>INDEX(RegionStoreCount[Store Count],MATCH(Sales[[#This Row],[RegionStoretype]],RegionStoreCount[Region/Type],0))</f>
        <v>1</v>
      </c>
      <c r="M6414" s="4">
        <f>AND(Sales[[#This Row],[date]]&lt;=TY_YTDMax,Sales[[#This Row],[date]]&gt;=TY_YTDMin)*Sales[[#This Row],[sales]]</f>
        <v>23496.5982</v>
      </c>
      <c r="N6414" s="4">
        <f>AND(Sales[[#This Row],[date]]&lt;=LY_YTDMax,Sales[[#This Row],[date]]&gt;=LY_YTDMin)*Sales[[#This Row],[sales]]</f>
        <v>0</v>
      </c>
      <c r="O6414" s="4">
        <f>AND(Sales[[#This Row],[date]]&gt;=YoY_Min,Sales[[#This Row],[date]]&lt;=TY_YTDMax)*(Sales[[#This Row],[sales]]/Sales[[#This Row],[sqft]])</f>
        <v>0.15100641516709512</v>
      </c>
      <c r="P6414" s="4">
        <f>SUMIF(Sales[RegionStoretype],Sales[[#This Row],[RegionStoretype]],Sales[YoY_SSF])/Sales[[#This Row],[Region_TypeCount]]</f>
        <v>44.537621913239086</v>
      </c>
    </row>
    <row r="6415" spans="1:16" x14ac:dyDescent="0.25">
      <c r="A6415" s="1">
        <v>43182</v>
      </c>
      <c r="B6415">
        <v>38</v>
      </c>
      <c r="C6415">
        <v>7</v>
      </c>
      <c r="D6415">
        <v>31437.940899999998</v>
      </c>
      <c r="E6415">
        <f>INDEX(Stores[region],MATCH(Sales[[#This Row],[store_no]],Stores[store_no],0))</f>
        <v>2</v>
      </c>
      <c r="F6415" t="str">
        <f>INDEX(Stores[storetype],MATCH(Sales[[#This Row],[store_no]],Stores[store_no],0))</f>
        <v>C</v>
      </c>
      <c r="G6415" t="str">
        <f>INDEX(Stores[location_city],MATCH(Sales[[#This Row],[store_no]],Stores[store_no],0))</f>
        <v>Hinsdale</v>
      </c>
      <c r="H6415" t="str">
        <f>INDEX(Stores[location_state],MATCH(Sales[[#This Row],[store_no]],Stores[store_no],0))</f>
        <v>Illinois</v>
      </c>
      <c r="I6415">
        <f>INDEX(Stores[sqft],MATCH(Sales[[#This Row],[store_no]],Stores[store_no],0))</f>
        <v>155600</v>
      </c>
      <c r="J6415" s="4" t="str">
        <f>INDEX(Departments[dept_name],MATCH(Sales[[#This Row],[dept_no]],Departments[dept_no],0))</f>
        <v>Electronics</v>
      </c>
      <c r="K6415" s="4" t="str">
        <f>CONCATENATE(Sales[[#This Row],[region]],Sales[[#This Row],[storetype]])</f>
        <v>2C</v>
      </c>
      <c r="L6415" s="4">
        <f>INDEX(RegionStoreCount[Store Count],MATCH(Sales[[#This Row],[RegionStoretype]],RegionStoreCount[Region/Type],0))</f>
        <v>1</v>
      </c>
      <c r="M6415" s="4">
        <f>AND(Sales[[#This Row],[date]]&lt;=TY_YTDMax,Sales[[#This Row],[date]]&gt;=TY_YTDMin)*Sales[[#This Row],[sales]]</f>
        <v>31437.940899999998</v>
      </c>
      <c r="N6415" s="4">
        <f>AND(Sales[[#This Row],[date]]&lt;=LY_YTDMax,Sales[[#This Row],[date]]&gt;=LY_YTDMin)*Sales[[#This Row],[sales]]</f>
        <v>0</v>
      </c>
      <c r="O6415" s="4">
        <f>AND(Sales[[#This Row],[date]]&gt;=YoY_Min,Sales[[#This Row],[date]]&lt;=TY_YTDMax)*(Sales[[#This Row],[sales]]/Sales[[#This Row],[sqft]])</f>
        <v>0.20204332197943442</v>
      </c>
      <c r="P6415" s="4">
        <f>SUMIF(Sales[RegionStoretype],Sales[[#This Row],[RegionStoretype]],Sales[YoY_SSF])/Sales[[#This Row],[Region_TypeCount]]</f>
        <v>44.537621913239086</v>
      </c>
    </row>
    <row r="6416" spans="1:16" x14ac:dyDescent="0.25">
      <c r="A6416" s="1">
        <v>43182</v>
      </c>
      <c r="B6416">
        <v>38</v>
      </c>
      <c r="C6416">
        <v>8</v>
      </c>
      <c r="D6416">
        <v>25894.644799999998</v>
      </c>
      <c r="E6416">
        <f>INDEX(Stores[region],MATCH(Sales[[#This Row],[store_no]],Stores[store_no],0))</f>
        <v>2</v>
      </c>
      <c r="F6416" t="str">
        <f>INDEX(Stores[storetype],MATCH(Sales[[#This Row],[store_no]],Stores[store_no],0))</f>
        <v>C</v>
      </c>
      <c r="G6416" t="str">
        <f>INDEX(Stores[location_city],MATCH(Sales[[#This Row],[store_no]],Stores[store_no],0))</f>
        <v>Hinsdale</v>
      </c>
      <c r="H6416" t="str">
        <f>INDEX(Stores[location_state],MATCH(Sales[[#This Row],[store_no]],Stores[store_no],0))</f>
        <v>Illinois</v>
      </c>
      <c r="I6416">
        <f>INDEX(Stores[sqft],MATCH(Sales[[#This Row],[store_no]],Stores[store_no],0))</f>
        <v>155600</v>
      </c>
      <c r="J6416" s="4" t="str">
        <f>INDEX(Departments[dept_name],MATCH(Sales[[#This Row],[dept_no]],Departments[dept_no],0))</f>
        <v>Games</v>
      </c>
      <c r="K6416" s="4" t="str">
        <f>CONCATENATE(Sales[[#This Row],[region]],Sales[[#This Row],[storetype]])</f>
        <v>2C</v>
      </c>
      <c r="L6416" s="4">
        <f>INDEX(RegionStoreCount[Store Count],MATCH(Sales[[#This Row],[RegionStoretype]],RegionStoreCount[Region/Type],0))</f>
        <v>1</v>
      </c>
      <c r="M6416" s="4">
        <f>AND(Sales[[#This Row],[date]]&lt;=TY_YTDMax,Sales[[#This Row],[date]]&gt;=TY_YTDMin)*Sales[[#This Row],[sales]]</f>
        <v>25894.644799999998</v>
      </c>
      <c r="N6416" s="4">
        <f>AND(Sales[[#This Row],[date]]&lt;=LY_YTDMax,Sales[[#This Row],[date]]&gt;=LY_YTDMin)*Sales[[#This Row],[sales]]</f>
        <v>0</v>
      </c>
      <c r="O6416" s="4">
        <f>AND(Sales[[#This Row],[date]]&gt;=YoY_Min,Sales[[#This Row],[date]]&lt;=TY_YTDMax)*(Sales[[#This Row],[sales]]/Sales[[#This Row],[sqft]])</f>
        <v>0.16641802570694086</v>
      </c>
      <c r="P6416" s="4">
        <f>SUMIF(Sales[RegionStoretype],Sales[[#This Row],[RegionStoretype]],Sales[YoY_SSF])/Sales[[#This Row],[Region_TypeCount]]</f>
        <v>44.537621913239086</v>
      </c>
    </row>
    <row r="6417" spans="1:16" x14ac:dyDescent="0.25">
      <c r="A6417" s="1">
        <v>43182</v>
      </c>
      <c r="B6417">
        <v>38</v>
      </c>
      <c r="C6417">
        <v>9</v>
      </c>
      <c r="D6417">
        <v>23564.938299999998</v>
      </c>
      <c r="E6417">
        <f>INDEX(Stores[region],MATCH(Sales[[#This Row],[store_no]],Stores[store_no],0))</f>
        <v>2</v>
      </c>
      <c r="F6417" t="str">
        <f>INDEX(Stores[storetype],MATCH(Sales[[#This Row],[store_no]],Stores[store_no],0))</f>
        <v>C</v>
      </c>
      <c r="G6417" t="str">
        <f>INDEX(Stores[location_city],MATCH(Sales[[#This Row],[store_no]],Stores[store_no],0))</f>
        <v>Hinsdale</v>
      </c>
      <c r="H6417" t="str">
        <f>INDEX(Stores[location_state],MATCH(Sales[[#This Row],[store_no]],Stores[store_no],0))</f>
        <v>Illinois</v>
      </c>
      <c r="I6417">
        <f>INDEX(Stores[sqft],MATCH(Sales[[#This Row],[store_no]],Stores[store_no],0))</f>
        <v>155600</v>
      </c>
      <c r="J6417" s="4" t="str">
        <f>INDEX(Departments[dept_name],MATCH(Sales[[#This Row],[dept_no]],Departments[dept_no],0))</f>
        <v>Garden</v>
      </c>
      <c r="K6417" s="4" t="str">
        <f>CONCATENATE(Sales[[#This Row],[region]],Sales[[#This Row],[storetype]])</f>
        <v>2C</v>
      </c>
      <c r="L6417" s="4">
        <f>INDEX(RegionStoreCount[Store Count],MATCH(Sales[[#This Row],[RegionStoretype]],RegionStoreCount[Region/Type],0))</f>
        <v>1</v>
      </c>
      <c r="M6417" s="4">
        <f>AND(Sales[[#This Row],[date]]&lt;=TY_YTDMax,Sales[[#This Row],[date]]&gt;=TY_YTDMin)*Sales[[#This Row],[sales]]</f>
        <v>23564.938299999998</v>
      </c>
      <c r="N6417" s="4">
        <f>AND(Sales[[#This Row],[date]]&lt;=LY_YTDMax,Sales[[#This Row],[date]]&gt;=LY_YTDMin)*Sales[[#This Row],[sales]]</f>
        <v>0</v>
      </c>
      <c r="O6417" s="4">
        <f>AND(Sales[[#This Row],[date]]&gt;=YoY_Min,Sales[[#This Row],[date]]&lt;=TY_YTDMax)*(Sales[[#This Row],[sales]]/Sales[[#This Row],[sqft]])</f>
        <v>0.15144561889460154</v>
      </c>
      <c r="P6417" s="4">
        <f>SUMIF(Sales[RegionStoretype],Sales[[#This Row],[RegionStoretype]],Sales[YoY_SSF])/Sales[[#This Row],[Region_TypeCount]]</f>
        <v>44.537621913239086</v>
      </c>
    </row>
    <row r="6418" spans="1:16" x14ac:dyDescent="0.25">
      <c r="A6418" s="1">
        <v>43182</v>
      </c>
      <c r="B6418">
        <v>38</v>
      </c>
      <c r="C6418">
        <v>13</v>
      </c>
      <c r="D6418">
        <v>49594.034699999997</v>
      </c>
      <c r="E6418">
        <f>INDEX(Stores[region],MATCH(Sales[[#This Row],[store_no]],Stores[store_no],0))</f>
        <v>2</v>
      </c>
      <c r="F6418" t="str">
        <f>INDEX(Stores[storetype],MATCH(Sales[[#This Row],[store_no]],Stores[store_no],0))</f>
        <v>C</v>
      </c>
      <c r="G6418" t="str">
        <f>INDEX(Stores[location_city],MATCH(Sales[[#This Row],[store_no]],Stores[store_no],0))</f>
        <v>Hinsdale</v>
      </c>
      <c r="H6418" t="str">
        <f>INDEX(Stores[location_state],MATCH(Sales[[#This Row],[store_no]],Stores[store_no],0))</f>
        <v>Illinois</v>
      </c>
      <c r="I6418">
        <f>INDEX(Stores[sqft],MATCH(Sales[[#This Row],[store_no]],Stores[store_no],0))</f>
        <v>155600</v>
      </c>
      <c r="J6418" s="4" t="str">
        <f>INDEX(Departments[dept_name],MATCH(Sales[[#This Row],[dept_no]],Departments[dept_no],0))</f>
        <v>Kids</v>
      </c>
      <c r="K6418" s="4" t="str">
        <f>CONCATENATE(Sales[[#This Row],[region]],Sales[[#This Row],[storetype]])</f>
        <v>2C</v>
      </c>
      <c r="L6418" s="4">
        <f>INDEX(RegionStoreCount[Store Count],MATCH(Sales[[#This Row],[RegionStoretype]],RegionStoreCount[Region/Type],0))</f>
        <v>1</v>
      </c>
      <c r="M6418" s="4">
        <f>AND(Sales[[#This Row],[date]]&lt;=TY_YTDMax,Sales[[#This Row],[date]]&gt;=TY_YTDMin)*Sales[[#This Row],[sales]]</f>
        <v>49594.034699999997</v>
      </c>
      <c r="N6418" s="4">
        <f>AND(Sales[[#This Row],[date]]&lt;=LY_YTDMax,Sales[[#This Row],[date]]&gt;=LY_YTDMin)*Sales[[#This Row],[sales]]</f>
        <v>0</v>
      </c>
      <c r="O6418" s="4">
        <f>AND(Sales[[#This Row],[date]]&gt;=YoY_Min,Sales[[#This Row],[date]]&lt;=TY_YTDMax)*(Sales[[#This Row],[sales]]/Sales[[#This Row],[sqft]])</f>
        <v>0.31872772943444727</v>
      </c>
      <c r="P6418" s="4">
        <f>SUMIF(Sales[RegionStoretype],Sales[[#This Row],[RegionStoretype]],Sales[YoY_SSF])/Sales[[#This Row],[Region_TypeCount]]</f>
        <v>44.537621913239086</v>
      </c>
    </row>
    <row r="6419" spans="1:16" x14ac:dyDescent="0.25">
      <c r="A6419" s="1">
        <v>43182</v>
      </c>
      <c r="B6419">
        <v>38</v>
      </c>
      <c r="C6419">
        <v>17</v>
      </c>
      <c r="D6419">
        <v>35180.072</v>
      </c>
      <c r="E6419">
        <f>INDEX(Stores[region],MATCH(Sales[[#This Row],[store_no]],Stores[store_no],0))</f>
        <v>2</v>
      </c>
      <c r="F6419" t="str">
        <f>INDEX(Stores[storetype],MATCH(Sales[[#This Row],[store_no]],Stores[store_no],0))</f>
        <v>C</v>
      </c>
      <c r="G6419" t="str">
        <f>INDEX(Stores[location_city],MATCH(Sales[[#This Row],[store_no]],Stores[store_no],0))</f>
        <v>Hinsdale</v>
      </c>
      <c r="H6419" t="str">
        <f>INDEX(Stores[location_state],MATCH(Sales[[#This Row],[store_no]],Stores[store_no],0))</f>
        <v>Illinois</v>
      </c>
      <c r="I6419">
        <f>INDEX(Stores[sqft],MATCH(Sales[[#This Row],[store_no]],Stores[store_no],0))</f>
        <v>155600</v>
      </c>
      <c r="J6419" s="4" t="str">
        <f>INDEX(Departments[dept_name],MATCH(Sales[[#This Row],[dept_no]],Departments[dept_no],0))</f>
        <v>Shoes</v>
      </c>
      <c r="K6419" s="4" t="str">
        <f>CONCATENATE(Sales[[#This Row],[region]],Sales[[#This Row],[storetype]])</f>
        <v>2C</v>
      </c>
      <c r="L6419" s="4">
        <f>INDEX(RegionStoreCount[Store Count],MATCH(Sales[[#This Row],[RegionStoretype]],RegionStoreCount[Region/Type],0))</f>
        <v>1</v>
      </c>
      <c r="M6419" s="4">
        <f>AND(Sales[[#This Row],[date]]&lt;=TY_YTDMax,Sales[[#This Row],[date]]&gt;=TY_YTDMin)*Sales[[#This Row],[sales]]</f>
        <v>35180.072</v>
      </c>
      <c r="N6419" s="4">
        <f>AND(Sales[[#This Row],[date]]&lt;=LY_YTDMax,Sales[[#This Row],[date]]&gt;=LY_YTDMin)*Sales[[#This Row],[sales]]</f>
        <v>0</v>
      </c>
      <c r="O6419" s="4">
        <f>AND(Sales[[#This Row],[date]]&gt;=YoY_Min,Sales[[#This Row],[date]]&lt;=TY_YTDMax)*(Sales[[#This Row],[sales]]/Sales[[#This Row],[sqft]])</f>
        <v>0.22609300771208227</v>
      </c>
      <c r="P6419" s="4">
        <f>SUMIF(Sales[RegionStoretype],Sales[[#This Row],[RegionStoretype]],Sales[YoY_SSF])/Sales[[#This Row],[Region_TypeCount]]</f>
        <v>44.537621913239086</v>
      </c>
    </row>
    <row r="6420" spans="1:16" x14ac:dyDescent="0.25">
      <c r="A6420" s="1">
        <v>43189</v>
      </c>
      <c r="B6420">
        <v>1</v>
      </c>
      <c r="C6420">
        <v>2</v>
      </c>
      <c r="D6420">
        <v>8068.8441999999995</v>
      </c>
      <c r="E6420">
        <f>INDEX(Stores[region],MATCH(Sales[[#This Row],[store_no]],Stores[store_no],0))</f>
        <v>1</v>
      </c>
      <c r="F6420" t="str">
        <f>INDEX(Stores[storetype],MATCH(Sales[[#This Row],[store_no]],Stores[store_no],0))</f>
        <v>A</v>
      </c>
      <c r="G6420" t="str">
        <f>INDEX(Stores[location_city],MATCH(Sales[[#This Row],[store_no]],Stores[store_no],0))</f>
        <v>Ann Arbor</v>
      </c>
      <c r="H6420" t="str">
        <f>INDEX(Stores[location_state],MATCH(Sales[[#This Row],[store_no]],Stores[store_no],0))</f>
        <v>Michigan</v>
      </c>
      <c r="I6420">
        <f>INDEX(Stores[sqft],MATCH(Sales[[#This Row],[store_no]],Stores[store_no],0))</f>
        <v>100600</v>
      </c>
      <c r="J6420" s="4" t="str">
        <f>INDEX(Departments[dept_name],MATCH(Sales[[#This Row],[dept_no]],Departments[dept_no],0))</f>
        <v>Baby</v>
      </c>
      <c r="K6420" s="4" t="str">
        <f>CONCATENATE(Sales[[#This Row],[region]],Sales[[#This Row],[storetype]])</f>
        <v>1A</v>
      </c>
      <c r="L6420" s="4">
        <f>INDEX(RegionStoreCount[Store Count],MATCH(Sales[[#This Row],[RegionStoretype]],RegionStoreCount[Region/Type],0))</f>
        <v>5</v>
      </c>
      <c r="M6420" s="4">
        <f>AND(Sales[[#This Row],[date]]&lt;=TY_YTDMax,Sales[[#This Row],[date]]&gt;=TY_YTDMin)*Sales[[#This Row],[sales]]</f>
        <v>8068.8441999999995</v>
      </c>
      <c r="N6420" s="4">
        <f>AND(Sales[[#This Row],[date]]&lt;=LY_YTDMax,Sales[[#This Row],[date]]&gt;=LY_YTDMin)*Sales[[#This Row],[sales]]</f>
        <v>0</v>
      </c>
      <c r="O6420" s="4">
        <f>AND(Sales[[#This Row],[date]]&gt;=YoY_Min,Sales[[#This Row],[date]]&lt;=TY_YTDMax)*(Sales[[#This Row],[sales]]/Sales[[#This Row],[sqft]])</f>
        <v>8.0207198807157057E-2</v>
      </c>
      <c r="P6420" s="4">
        <f>SUMIF(Sales[RegionStoretype],Sales[[#This Row],[RegionStoretype]],Sales[YoY_SSF])/Sales[[#This Row],[Region_TypeCount]]</f>
        <v>59.469551530910678</v>
      </c>
    </row>
    <row r="6421" spans="1:16" x14ac:dyDescent="0.25">
      <c r="A6421" s="1">
        <v>43189</v>
      </c>
      <c r="B6421">
        <v>1</v>
      </c>
      <c r="C6421">
        <v>11</v>
      </c>
      <c r="D6421">
        <v>4440.3380999999999</v>
      </c>
      <c r="E6421">
        <f>INDEX(Stores[region],MATCH(Sales[[#This Row],[store_no]],Stores[store_no],0))</f>
        <v>1</v>
      </c>
      <c r="F6421" t="str">
        <f>INDEX(Stores[storetype],MATCH(Sales[[#This Row],[store_no]],Stores[store_no],0))</f>
        <v>A</v>
      </c>
      <c r="G6421" t="str">
        <f>INDEX(Stores[location_city],MATCH(Sales[[#This Row],[store_no]],Stores[store_no],0))</f>
        <v>Ann Arbor</v>
      </c>
      <c r="H6421" t="str">
        <f>INDEX(Stores[location_state],MATCH(Sales[[#This Row],[store_no]],Stores[store_no],0))</f>
        <v>Michigan</v>
      </c>
      <c r="I6421">
        <f>INDEX(Stores[sqft],MATCH(Sales[[#This Row],[store_no]],Stores[store_no],0))</f>
        <v>100600</v>
      </c>
      <c r="J6421" s="4" t="str">
        <f>INDEX(Departments[dept_name],MATCH(Sales[[#This Row],[dept_no]],Departments[dept_no],0))</f>
        <v>Home</v>
      </c>
      <c r="K6421" s="4" t="str">
        <f>CONCATENATE(Sales[[#This Row],[region]],Sales[[#This Row],[storetype]])</f>
        <v>1A</v>
      </c>
      <c r="L6421" s="4">
        <f>INDEX(RegionStoreCount[Store Count],MATCH(Sales[[#This Row],[RegionStoretype]],RegionStoreCount[Region/Type],0))</f>
        <v>5</v>
      </c>
      <c r="M6421" s="4">
        <f>AND(Sales[[#This Row],[date]]&lt;=TY_YTDMax,Sales[[#This Row],[date]]&gt;=TY_YTDMin)*Sales[[#This Row],[sales]]</f>
        <v>4440.3380999999999</v>
      </c>
      <c r="N6421" s="4">
        <f>AND(Sales[[#This Row],[date]]&lt;=LY_YTDMax,Sales[[#This Row],[date]]&gt;=LY_YTDMin)*Sales[[#This Row],[sales]]</f>
        <v>0</v>
      </c>
      <c r="O6421" s="4">
        <f>AND(Sales[[#This Row],[date]]&gt;=YoY_Min,Sales[[#This Row],[date]]&lt;=TY_YTDMax)*(Sales[[#This Row],[sales]]/Sales[[#This Row],[sqft]])</f>
        <v>4.4138549701789265E-2</v>
      </c>
      <c r="P6421" s="4">
        <f>SUMIF(Sales[RegionStoretype],Sales[[#This Row],[RegionStoretype]],Sales[YoY_SSF])/Sales[[#This Row],[Region_TypeCount]]</f>
        <v>59.469551530910678</v>
      </c>
    </row>
    <row r="6422" spans="1:16" x14ac:dyDescent="0.25">
      <c r="A6422" s="1">
        <v>43189</v>
      </c>
      <c r="B6422">
        <v>1</v>
      </c>
      <c r="C6422">
        <v>16</v>
      </c>
      <c r="D6422">
        <v>74952.405700000003</v>
      </c>
      <c r="E6422">
        <f>INDEX(Stores[region],MATCH(Sales[[#This Row],[store_no]],Stores[store_no],0))</f>
        <v>1</v>
      </c>
      <c r="F6422" t="str">
        <f>INDEX(Stores[storetype],MATCH(Sales[[#This Row],[store_no]],Stores[store_no],0))</f>
        <v>A</v>
      </c>
      <c r="G6422" t="str">
        <f>INDEX(Stores[location_city],MATCH(Sales[[#This Row],[store_no]],Stores[store_no],0))</f>
        <v>Ann Arbor</v>
      </c>
      <c r="H6422" t="str">
        <f>INDEX(Stores[location_state],MATCH(Sales[[#This Row],[store_no]],Stores[store_no],0))</f>
        <v>Michigan</v>
      </c>
      <c r="I6422">
        <f>INDEX(Stores[sqft],MATCH(Sales[[#This Row],[store_no]],Stores[store_no],0))</f>
        <v>100600</v>
      </c>
      <c r="J6422" s="4" t="str">
        <f>INDEX(Departments[dept_name],MATCH(Sales[[#This Row],[dept_no]],Departments[dept_no],0))</f>
        <v>Outdoors</v>
      </c>
      <c r="K6422" s="4" t="str">
        <f>CONCATENATE(Sales[[#This Row],[region]],Sales[[#This Row],[storetype]])</f>
        <v>1A</v>
      </c>
      <c r="L6422" s="4">
        <f>INDEX(RegionStoreCount[Store Count],MATCH(Sales[[#This Row],[RegionStoretype]],RegionStoreCount[Region/Type],0))</f>
        <v>5</v>
      </c>
      <c r="M6422" s="4">
        <f>AND(Sales[[#This Row],[date]]&lt;=TY_YTDMax,Sales[[#This Row],[date]]&gt;=TY_YTDMin)*Sales[[#This Row],[sales]]</f>
        <v>74952.405700000003</v>
      </c>
      <c r="N6422" s="4">
        <f>AND(Sales[[#This Row],[date]]&lt;=LY_YTDMax,Sales[[#This Row],[date]]&gt;=LY_YTDMin)*Sales[[#This Row],[sales]]</f>
        <v>0</v>
      </c>
      <c r="O6422" s="4">
        <f>AND(Sales[[#This Row],[date]]&gt;=YoY_Min,Sales[[#This Row],[date]]&lt;=TY_YTDMax)*(Sales[[#This Row],[sales]]/Sales[[#This Row],[sqft]])</f>
        <v>0.74505373459244539</v>
      </c>
      <c r="P6422" s="4">
        <f>SUMIF(Sales[RegionStoretype],Sales[[#This Row],[RegionStoretype]],Sales[YoY_SSF])/Sales[[#This Row],[Region_TypeCount]]</f>
        <v>59.469551530910678</v>
      </c>
    </row>
    <row r="6423" spans="1:16" x14ac:dyDescent="0.25">
      <c r="A6423" s="1">
        <v>43189</v>
      </c>
      <c r="B6423">
        <v>1</v>
      </c>
      <c r="C6423">
        <v>18</v>
      </c>
      <c r="D6423">
        <v>14041.4406</v>
      </c>
      <c r="E6423">
        <f>INDEX(Stores[region],MATCH(Sales[[#This Row],[store_no]],Stores[store_no],0))</f>
        <v>1</v>
      </c>
      <c r="F6423" t="str">
        <f>INDEX(Stores[storetype],MATCH(Sales[[#This Row],[store_no]],Stores[store_no],0))</f>
        <v>A</v>
      </c>
      <c r="G6423" t="str">
        <f>INDEX(Stores[location_city],MATCH(Sales[[#This Row],[store_no]],Stores[store_no],0))</f>
        <v>Ann Arbor</v>
      </c>
      <c r="H6423" t="str">
        <f>INDEX(Stores[location_state],MATCH(Sales[[#This Row],[store_no]],Stores[store_no],0))</f>
        <v>Michigan</v>
      </c>
      <c r="I6423">
        <f>INDEX(Stores[sqft],MATCH(Sales[[#This Row],[store_no]],Stores[store_no],0))</f>
        <v>100600</v>
      </c>
      <c r="J6423" s="4" t="str">
        <f>INDEX(Departments[dept_name],MATCH(Sales[[#This Row],[dept_no]],Departments[dept_no],0))</f>
        <v>Sports</v>
      </c>
      <c r="K6423" s="4" t="str">
        <f>CONCATENATE(Sales[[#This Row],[region]],Sales[[#This Row],[storetype]])</f>
        <v>1A</v>
      </c>
      <c r="L6423" s="4">
        <f>INDEX(RegionStoreCount[Store Count],MATCH(Sales[[#This Row],[RegionStoretype]],RegionStoreCount[Region/Type],0))</f>
        <v>5</v>
      </c>
      <c r="M6423" s="4">
        <f>AND(Sales[[#This Row],[date]]&lt;=TY_YTDMax,Sales[[#This Row],[date]]&gt;=TY_YTDMin)*Sales[[#This Row],[sales]]</f>
        <v>14041.4406</v>
      </c>
      <c r="N6423" s="4">
        <f>AND(Sales[[#This Row],[date]]&lt;=LY_YTDMax,Sales[[#This Row],[date]]&gt;=LY_YTDMin)*Sales[[#This Row],[sales]]</f>
        <v>0</v>
      </c>
      <c r="O6423" s="4">
        <f>AND(Sales[[#This Row],[date]]&gt;=YoY_Min,Sales[[#This Row],[date]]&lt;=TY_YTDMax)*(Sales[[#This Row],[sales]]/Sales[[#This Row],[sqft]])</f>
        <v>0.13957694433399603</v>
      </c>
      <c r="P6423" s="4">
        <f>SUMIF(Sales[RegionStoretype],Sales[[#This Row],[RegionStoretype]],Sales[YoY_SSF])/Sales[[#This Row],[Region_TypeCount]]</f>
        <v>59.469551530910678</v>
      </c>
    </row>
    <row r="6424" spans="1:16" x14ac:dyDescent="0.25">
      <c r="A6424" s="1">
        <v>43189</v>
      </c>
      <c r="B6424">
        <v>2</v>
      </c>
      <c r="C6424">
        <v>3</v>
      </c>
      <c r="D6424">
        <v>179826.44</v>
      </c>
      <c r="E6424">
        <f>INDEX(Stores[region],MATCH(Sales[[#This Row],[store_no]],Stores[store_no],0))</f>
        <v>3</v>
      </c>
      <c r="F6424" t="str">
        <f>INDEX(Stores[storetype],MATCH(Sales[[#This Row],[store_no]],Stores[store_no],0))</f>
        <v>A</v>
      </c>
      <c r="G6424" t="str">
        <f>INDEX(Stores[location_city],MATCH(Sales[[#This Row],[store_no]],Stores[store_no],0))</f>
        <v>Minneapolis</v>
      </c>
      <c r="H6424" t="str">
        <f>INDEX(Stores[location_state],MATCH(Sales[[#This Row],[store_no]],Stores[store_no],0))</f>
        <v>Minnesota</v>
      </c>
      <c r="I6424">
        <f>INDEX(Stores[sqft],MATCH(Sales[[#This Row],[store_no]],Stores[store_no],0))</f>
        <v>210400</v>
      </c>
      <c r="J6424" s="4" t="str">
        <f>INDEX(Departments[dept_name],MATCH(Sales[[#This Row],[dept_no]],Departments[dept_no],0))</f>
        <v>Beauty</v>
      </c>
      <c r="K6424" s="4" t="str">
        <f>CONCATENATE(Sales[[#This Row],[region]],Sales[[#This Row],[storetype]])</f>
        <v>3A</v>
      </c>
      <c r="L6424" s="4">
        <f>INDEX(RegionStoreCount[Store Count],MATCH(Sales[[#This Row],[RegionStoretype]],RegionStoreCount[Region/Type],0))</f>
        <v>9</v>
      </c>
      <c r="M6424" s="4">
        <f>AND(Sales[[#This Row],[date]]&lt;=TY_YTDMax,Sales[[#This Row],[date]]&gt;=TY_YTDMin)*Sales[[#This Row],[sales]]</f>
        <v>179826.44</v>
      </c>
      <c r="N6424" s="4">
        <f>AND(Sales[[#This Row],[date]]&lt;=LY_YTDMax,Sales[[#This Row],[date]]&gt;=LY_YTDMin)*Sales[[#This Row],[sales]]</f>
        <v>0</v>
      </c>
      <c r="O6424" s="4">
        <f>AND(Sales[[#This Row],[date]]&gt;=YoY_Min,Sales[[#This Row],[date]]&lt;=TY_YTDMax)*(Sales[[#This Row],[sales]]/Sales[[#This Row],[sqft]])</f>
        <v>0.85468840304182514</v>
      </c>
      <c r="P6424" s="4">
        <f>SUMIF(Sales[RegionStoretype],Sales[[#This Row],[RegionStoretype]],Sales[YoY_SSF])/Sales[[#This Row],[Region_TypeCount]]</f>
        <v>53.603836561720975</v>
      </c>
    </row>
    <row r="6425" spans="1:16" x14ac:dyDescent="0.25">
      <c r="A6425" s="1">
        <v>43189</v>
      </c>
      <c r="B6425">
        <v>2</v>
      </c>
      <c r="C6425">
        <v>6</v>
      </c>
      <c r="D6425">
        <v>10581.1926</v>
      </c>
      <c r="E6425">
        <f>INDEX(Stores[region],MATCH(Sales[[#This Row],[store_no]],Stores[store_no],0))</f>
        <v>3</v>
      </c>
      <c r="F6425" t="str">
        <f>INDEX(Stores[storetype],MATCH(Sales[[#This Row],[store_no]],Stores[store_no],0))</f>
        <v>A</v>
      </c>
      <c r="G6425" t="str">
        <f>INDEX(Stores[location_city],MATCH(Sales[[#This Row],[store_no]],Stores[store_no],0))</f>
        <v>Minneapolis</v>
      </c>
      <c r="H6425" t="str">
        <f>INDEX(Stores[location_state],MATCH(Sales[[#This Row],[store_no]],Stores[store_no],0))</f>
        <v>Minnesota</v>
      </c>
      <c r="I6425">
        <f>INDEX(Stores[sqft],MATCH(Sales[[#This Row],[store_no]],Stores[store_no],0))</f>
        <v>210400</v>
      </c>
      <c r="J6425" s="4" t="str">
        <f>INDEX(Departments[dept_name],MATCH(Sales[[#This Row],[dept_no]],Departments[dept_no],0))</f>
        <v>Computers</v>
      </c>
      <c r="K6425" s="4" t="str">
        <f>CONCATENATE(Sales[[#This Row],[region]],Sales[[#This Row],[storetype]])</f>
        <v>3A</v>
      </c>
      <c r="L6425" s="4">
        <f>INDEX(RegionStoreCount[Store Count],MATCH(Sales[[#This Row],[RegionStoretype]],RegionStoreCount[Region/Type],0))</f>
        <v>9</v>
      </c>
      <c r="M6425" s="4">
        <f>AND(Sales[[#This Row],[date]]&lt;=TY_YTDMax,Sales[[#This Row],[date]]&gt;=TY_YTDMin)*Sales[[#This Row],[sales]]</f>
        <v>10581.1926</v>
      </c>
      <c r="N6425" s="4">
        <f>AND(Sales[[#This Row],[date]]&lt;=LY_YTDMax,Sales[[#This Row],[date]]&gt;=LY_YTDMin)*Sales[[#This Row],[sales]]</f>
        <v>0</v>
      </c>
      <c r="O6425" s="4">
        <f>AND(Sales[[#This Row],[date]]&gt;=YoY_Min,Sales[[#This Row],[date]]&lt;=TY_YTDMax)*(Sales[[#This Row],[sales]]/Sales[[#This Row],[sqft]])</f>
        <v>5.0290839353612171E-2</v>
      </c>
      <c r="P6425" s="4">
        <f>SUMIF(Sales[RegionStoretype],Sales[[#This Row],[RegionStoretype]],Sales[YoY_SSF])/Sales[[#This Row],[Region_TypeCount]]</f>
        <v>53.603836561720975</v>
      </c>
    </row>
    <row r="6426" spans="1:16" x14ac:dyDescent="0.25">
      <c r="A6426" s="1">
        <v>43189</v>
      </c>
      <c r="B6426">
        <v>2</v>
      </c>
      <c r="C6426">
        <v>9</v>
      </c>
      <c r="D6426">
        <v>16866.051299999999</v>
      </c>
      <c r="E6426">
        <f>INDEX(Stores[region],MATCH(Sales[[#This Row],[store_no]],Stores[store_no],0))</f>
        <v>3</v>
      </c>
      <c r="F6426" t="str">
        <f>INDEX(Stores[storetype],MATCH(Sales[[#This Row],[store_no]],Stores[store_no],0))</f>
        <v>A</v>
      </c>
      <c r="G6426" t="str">
        <f>INDEX(Stores[location_city],MATCH(Sales[[#This Row],[store_no]],Stores[store_no],0))</f>
        <v>Minneapolis</v>
      </c>
      <c r="H6426" t="str">
        <f>INDEX(Stores[location_state],MATCH(Sales[[#This Row],[store_no]],Stores[store_no],0))</f>
        <v>Minnesota</v>
      </c>
      <c r="I6426">
        <f>INDEX(Stores[sqft],MATCH(Sales[[#This Row],[store_no]],Stores[store_no],0))</f>
        <v>210400</v>
      </c>
      <c r="J6426" s="4" t="str">
        <f>INDEX(Departments[dept_name],MATCH(Sales[[#This Row],[dept_no]],Departments[dept_no],0))</f>
        <v>Garden</v>
      </c>
      <c r="K6426" s="4" t="str">
        <f>CONCATENATE(Sales[[#This Row],[region]],Sales[[#This Row],[storetype]])</f>
        <v>3A</v>
      </c>
      <c r="L6426" s="4">
        <f>INDEX(RegionStoreCount[Store Count],MATCH(Sales[[#This Row],[RegionStoretype]],RegionStoreCount[Region/Type],0))</f>
        <v>9</v>
      </c>
      <c r="M6426" s="4">
        <f>AND(Sales[[#This Row],[date]]&lt;=TY_YTDMax,Sales[[#This Row],[date]]&gt;=TY_YTDMin)*Sales[[#This Row],[sales]]</f>
        <v>16866.051299999999</v>
      </c>
      <c r="N6426" s="4">
        <f>AND(Sales[[#This Row],[date]]&lt;=LY_YTDMax,Sales[[#This Row],[date]]&gt;=LY_YTDMin)*Sales[[#This Row],[sales]]</f>
        <v>0</v>
      </c>
      <c r="O6426" s="4">
        <f>AND(Sales[[#This Row],[date]]&gt;=YoY_Min,Sales[[#This Row],[date]]&lt;=TY_YTDMax)*(Sales[[#This Row],[sales]]/Sales[[#This Row],[sqft]])</f>
        <v>8.0161840779467683E-2</v>
      </c>
      <c r="P6426" s="4">
        <f>SUMIF(Sales[RegionStoretype],Sales[[#This Row],[RegionStoretype]],Sales[YoY_SSF])/Sales[[#This Row],[Region_TypeCount]]</f>
        <v>53.603836561720975</v>
      </c>
    </row>
    <row r="6427" spans="1:16" x14ac:dyDescent="0.25">
      <c r="A6427" s="1">
        <v>43189</v>
      </c>
      <c r="B6427">
        <v>2</v>
      </c>
      <c r="C6427">
        <v>10</v>
      </c>
      <c r="D6427">
        <v>21417.62</v>
      </c>
      <c r="E6427">
        <f>INDEX(Stores[region],MATCH(Sales[[#This Row],[store_no]],Stores[store_no],0))</f>
        <v>3</v>
      </c>
      <c r="F6427" t="str">
        <f>INDEX(Stores[storetype],MATCH(Sales[[#This Row],[store_no]],Stores[store_no],0))</f>
        <v>A</v>
      </c>
      <c r="G6427" t="str">
        <f>INDEX(Stores[location_city],MATCH(Sales[[#This Row],[store_no]],Stores[store_no],0))</f>
        <v>Minneapolis</v>
      </c>
      <c r="H6427" t="str">
        <f>INDEX(Stores[location_state],MATCH(Sales[[#This Row],[store_no]],Stores[store_no],0))</f>
        <v>Minnesota</v>
      </c>
      <c r="I6427">
        <f>INDEX(Stores[sqft],MATCH(Sales[[#This Row],[store_no]],Stores[store_no],0))</f>
        <v>210400</v>
      </c>
      <c r="J6427" s="4" t="str">
        <f>INDEX(Departments[dept_name],MATCH(Sales[[#This Row],[dept_no]],Departments[dept_no],0))</f>
        <v>Health</v>
      </c>
      <c r="K6427" s="4" t="str">
        <f>CONCATENATE(Sales[[#This Row],[region]],Sales[[#This Row],[storetype]])</f>
        <v>3A</v>
      </c>
      <c r="L6427" s="4">
        <f>INDEX(RegionStoreCount[Store Count],MATCH(Sales[[#This Row],[RegionStoretype]],RegionStoreCount[Region/Type],0))</f>
        <v>9</v>
      </c>
      <c r="M6427" s="4">
        <f>AND(Sales[[#This Row],[date]]&lt;=TY_YTDMax,Sales[[#This Row],[date]]&gt;=TY_YTDMin)*Sales[[#This Row],[sales]]</f>
        <v>21417.62</v>
      </c>
      <c r="N6427" s="4">
        <f>AND(Sales[[#This Row],[date]]&lt;=LY_YTDMax,Sales[[#This Row],[date]]&gt;=LY_YTDMin)*Sales[[#This Row],[sales]]</f>
        <v>0</v>
      </c>
      <c r="O6427" s="4">
        <f>AND(Sales[[#This Row],[date]]&gt;=YoY_Min,Sales[[#This Row],[date]]&lt;=TY_YTDMax)*(Sales[[#This Row],[sales]]/Sales[[#This Row],[sqft]])</f>
        <v>0.10179477186311786</v>
      </c>
      <c r="P6427" s="4">
        <f>SUMIF(Sales[RegionStoretype],Sales[[#This Row],[RegionStoretype]],Sales[YoY_SSF])/Sales[[#This Row],[Region_TypeCount]]</f>
        <v>53.603836561720975</v>
      </c>
    </row>
    <row r="6428" spans="1:16" x14ac:dyDescent="0.25">
      <c r="A6428" s="1">
        <v>43189</v>
      </c>
      <c r="B6428">
        <v>2</v>
      </c>
      <c r="C6428">
        <v>11</v>
      </c>
      <c r="D6428">
        <v>183496.57939999999</v>
      </c>
      <c r="E6428">
        <f>INDEX(Stores[region],MATCH(Sales[[#This Row],[store_no]],Stores[store_no],0))</f>
        <v>3</v>
      </c>
      <c r="F6428" t="str">
        <f>INDEX(Stores[storetype],MATCH(Sales[[#This Row],[store_no]],Stores[store_no],0))</f>
        <v>A</v>
      </c>
      <c r="G6428" t="str">
        <f>INDEX(Stores[location_city],MATCH(Sales[[#This Row],[store_no]],Stores[store_no],0))</f>
        <v>Minneapolis</v>
      </c>
      <c r="H6428" t="str">
        <f>INDEX(Stores[location_state],MATCH(Sales[[#This Row],[store_no]],Stores[store_no],0))</f>
        <v>Minnesota</v>
      </c>
      <c r="I6428">
        <f>INDEX(Stores[sqft],MATCH(Sales[[#This Row],[store_no]],Stores[store_no],0))</f>
        <v>210400</v>
      </c>
      <c r="J6428" s="4" t="str">
        <f>INDEX(Departments[dept_name],MATCH(Sales[[#This Row],[dept_no]],Departments[dept_no],0))</f>
        <v>Home</v>
      </c>
      <c r="K6428" s="4" t="str">
        <f>CONCATENATE(Sales[[#This Row],[region]],Sales[[#This Row],[storetype]])</f>
        <v>3A</v>
      </c>
      <c r="L6428" s="4">
        <f>INDEX(RegionStoreCount[Store Count],MATCH(Sales[[#This Row],[RegionStoretype]],RegionStoreCount[Region/Type],0))</f>
        <v>9</v>
      </c>
      <c r="M6428" s="4">
        <f>AND(Sales[[#This Row],[date]]&lt;=TY_YTDMax,Sales[[#This Row],[date]]&gt;=TY_YTDMin)*Sales[[#This Row],[sales]]</f>
        <v>183496.57939999999</v>
      </c>
      <c r="N6428" s="4">
        <f>AND(Sales[[#This Row],[date]]&lt;=LY_YTDMax,Sales[[#This Row],[date]]&gt;=LY_YTDMin)*Sales[[#This Row],[sales]]</f>
        <v>0</v>
      </c>
      <c r="O6428" s="4">
        <f>AND(Sales[[#This Row],[date]]&gt;=YoY_Min,Sales[[#This Row],[date]]&lt;=TY_YTDMax)*(Sales[[#This Row],[sales]]/Sales[[#This Row],[sqft]])</f>
        <v>0.87213203136882123</v>
      </c>
      <c r="P6428" s="4">
        <f>SUMIF(Sales[RegionStoretype],Sales[[#This Row],[RegionStoretype]],Sales[YoY_SSF])/Sales[[#This Row],[Region_TypeCount]]</f>
        <v>53.603836561720975</v>
      </c>
    </row>
    <row r="6429" spans="1:16" x14ac:dyDescent="0.25">
      <c r="A6429" s="1">
        <v>43189</v>
      </c>
      <c r="B6429">
        <v>3</v>
      </c>
      <c r="C6429">
        <v>12</v>
      </c>
      <c r="D6429">
        <v>165210.87509999998</v>
      </c>
      <c r="E6429">
        <f>INDEX(Stores[region],MATCH(Sales[[#This Row],[store_no]],Stores[store_no],0))</f>
        <v>1</v>
      </c>
      <c r="F6429" t="str">
        <f>INDEX(Stores[storetype],MATCH(Sales[[#This Row],[store_no]],Stores[store_no],0))</f>
        <v>B</v>
      </c>
      <c r="G6429" t="str">
        <f>INDEX(Stores[location_city],MATCH(Sales[[#This Row],[store_no]],Stores[store_no],0))</f>
        <v>Detroit</v>
      </c>
      <c r="H6429" t="str">
        <f>INDEX(Stores[location_state],MATCH(Sales[[#This Row],[store_no]],Stores[store_no],0))</f>
        <v>Michigan</v>
      </c>
      <c r="I6429">
        <f>INDEX(Stores[sqft],MATCH(Sales[[#This Row],[store_no]],Stores[store_no],0))</f>
        <v>114500</v>
      </c>
      <c r="J6429" s="4" t="str">
        <f>INDEX(Departments[dept_name],MATCH(Sales[[#This Row],[dept_no]],Departments[dept_no],0))</f>
        <v>Jewelery</v>
      </c>
      <c r="K6429" s="4" t="str">
        <f>CONCATENATE(Sales[[#This Row],[region]],Sales[[#This Row],[storetype]])</f>
        <v>1B</v>
      </c>
      <c r="L6429" s="4">
        <f>INDEX(RegionStoreCount[Store Count],MATCH(Sales[[#This Row],[RegionStoretype]],RegionStoreCount[Region/Type],0))</f>
        <v>5</v>
      </c>
      <c r="M6429" s="4">
        <f>AND(Sales[[#This Row],[date]]&lt;=TY_YTDMax,Sales[[#This Row],[date]]&gt;=TY_YTDMin)*Sales[[#This Row],[sales]]</f>
        <v>165210.87509999998</v>
      </c>
      <c r="N6429" s="4">
        <f>AND(Sales[[#This Row],[date]]&lt;=LY_YTDMax,Sales[[#This Row],[date]]&gt;=LY_YTDMin)*Sales[[#This Row],[sales]]</f>
        <v>0</v>
      </c>
      <c r="O6429" s="4">
        <f>AND(Sales[[#This Row],[date]]&gt;=YoY_Min,Sales[[#This Row],[date]]&lt;=TY_YTDMax)*(Sales[[#This Row],[sales]]/Sales[[#This Row],[sqft]])</f>
        <v>1.4428897388646287</v>
      </c>
      <c r="P6429" s="4">
        <f>SUMIF(Sales[RegionStoretype],Sales[[#This Row],[RegionStoretype]],Sales[YoY_SSF])/Sales[[#This Row],[Region_TypeCount]]</f>
        <v>68.518982968140051</v>
      </c>
    </row>
    <row r="6430" spans="1:16" x14ac:dyDescent="0.25">
      <c r="A6430" s="1">
        <v>43189</v>
      </c>
      <c r="B6430">
        <v>3</v>
      </c>
      <c r="C6430">
        <v>19</v>
      </c>
      <c r="D6430">
        <v>29926.692199999998</v>
      </c>
      <c r="E6430">
        <f>INDEX(Stores[region],MATCH(Sales[[#This Row],[store_no]],Stores[store_no],0))</f>
        <v>1</v>
      </c>
      <c r="F6430" t="str">
        <f>INDEX(Stores[storetype],MATCH(Sales[[#This Row],[store_no]],Stores[store_no],0))</f>
        <v>B</v>
      </c>
      <c r="G6430" t="str">
        <f>INDEX(Stores[location_city],MATCH(Sales[[#This Row],[store_no]],Stores[store_no],0))</f>
        <v>Detroit</v>
      </c>
      <c r="H6430" t="str">
        <f>INDEX(Stores[location_state],MATCH(Sales[[#This Row],[store_no]],Stores[store_no],0))</f>
        <v>Michigan</v>
      </c>
      <c r="I6430">
        <f>INDEX(Stores[sqft],MATCH(Sales[[#This Row],[store_no]],Stores[store_no],0))</f>
        <v>114500</v>
      </c>
      <c r="J6430" s="4" t="str">
        <f>INDEX(Departments[dept_name],MATCH(Sales[[#This Row],[dept_no]],Departments[dept_no],0))</f>
        <v>Tools</v>
      </c>
      <c r="K6430" s="4" t="str">
        <f>CONCATENATE(Sales[[#This Row],[region]],Sales[[#This Row],[storetype]])</f>
        <v>1B</v>
      </c>
      <c r="L6430" s="4">
        <f>INDEX(RegionStoreCount[Store Count],MATCH(Sales[[#This Row],[RegionStoretype]],RegionStoreCount[Region/Type],0))</f>
        <v>5</v>
      </c>
      <c r="M6430" s="4">
        <f>AND(Sales[[#This Row],[date]]&lt;=TY_YTDMax,Sales[[#This Row],[date]]&gt;=TY_YTDMin)*Sales[[#This Row],[sales]]</f>
        <v>29926.692199999998</v>
      </c>
      <c r="N6430" s="4">
        <f>AND(Sales[[#This Row],[date]]&lt;=LY_YTDMax,Sales[[#This Row],[date]]&gt;=LY_YTDMin)*Sales[[#This Row],[sales]]</f>
        <v>0</v>
      </c>
      <c r="O6430" s="4">
        <f>AND(Sales[[#This Row],[date]]&gt;=YoY_Min,Sales[[#This Row],[date]]&lt;=TY_YTDMax)*(Sales[[#This Row],[sales]]/Sales[[#This Row],[sqft]])</f>
        <v>0.26136849082969432</v>
      </c>
      <c r="P6430" s="4">
        <f>SUMIF(Sales[RegionStoretype],Sales[[#This Row],[RegionStoretype]],Sales[YoY_SSF])/Sales[[#This Row],[Region_TypeCount]]</f>
        <v>68.518982968140051</v>
      </c>
    </row>
    <row r="6431" spans="1:16" x14ac:dyDescent="0.25">
      <c r="A6431" s="1">
        <v>43189</v>
      </c>
      <c r="B6431">
        <v>4</v>
      </c>
      <c r="C6431">
        <v>8</v>
      </c>
      <c r="D6431">
        <v>179403.6948</v>
      </c>
      <c r="E6431">
        <f>INDEX(Stores[region],MATCH(Sales[[#This Row],[store_no]],Stores[store_no],0))</f>
        <v>1</v>
      </c>
      <c r="F6431" t="str">
        <f>INDEX(Stores[storetype],MATCH(Sales[[#This Row],[store_no]],Stores[store_no],0))</f>
        <v>A</v>
      </c>
      <c r="G6431" t="str">
        <f>INDEX(Stores[location_city],MATCH(Sales[[#This Row],[store_no]],Stores[store_no],0))</f>
        <v>Cincinnati</v>
      </c>
      <c r="H6431" t="str">
        <f>INDEX(Stores[location_state],MATCH(Sales[[#This Row],[store_no]],Stores[store_no],0))</f>
        <v>Ohio</v>
      </c>
      <c r="I6431">
        <f>INDEX(Stores[sqft],MATCH(Sales[[#This Row],[store_no]],Stores[store_no],0))</f>
        <v>127800</v>
      </c>
      <c r="J6431" s="4" t="str">
        <f>INDEX(Departments[dept_name],MATCH(Sales[[#This Row],[dept_no]],Departments[dept_no],0))</f>
        <v>Games</v>
      </c>
      <c r="K6431" s="4" t="str">
        <f>CONCATENATE(Sales[[#This Row],[region]],Sales[[#This Row],[storetype]])</f>
        <v>1A</v>
      </c>
      <c r="L6431" s="4">
        <f>INDEX(RegionStoreCount[Store Count],MATCH(Sales[[#This Row],[RegionStoretype]],RegionStoreCount[Region/Type],0))</f>
        <v>5</v>
      </c>
      <c r="M6431" s="4">
        <f>AND(Sales[[#This Row],[date]]&lt;=TY_YTDMax,Sales[[#This Row],[date]]&gt;=TY_YTDMin)*Sales[[#This Row],[sales]]</f>
        <v>179403.6948</v>
      </c>
      <c r="N6431" s="4">
        <f>AND(Sales[[#This Row],[date]]&lt;=LY_YTDMax,Sales[[#This Row],[date]]&gt;=LY_YTDMin)*Sales[[#This Row],[sales]]</f>
        <v>0</v>
      </c>
      <c r="O6431" s="4">
        <f>AND(Sales[[#This Row],[date]]&gt;=YoY_Min,Sales[[#This Row],[date]]&lt;=TY_YTDMax)*(Sales[[#This Row],[sales]]/Sales[[#This Row],[sqft]])</f>
        <v>1.4037847793427229</v>
      </c>
      <c r="P6431" s="4">
        <f>SUMIF(Sales[RegionStoretype],Sales[[#This Row],[RegionStoretype]],Sales[YoY_SSF])/Sales[[#This Row],[Region_TypeCount]]</f>
        <v>59.469551530910678</v>
      </c>
    </row>
    <row r="6432" spans="1:16" x14ac:dyDescent="0.25">
      <c r="A6432" s="1">
        <v>43189</v>
      </c>
      <c r="B6432">
        <v>5</v>
      </c>
      <c r="C6432">
        <v>4</v>
      </c>
      <c r="D6432">
        <v>5212.1957999999995</v>
      </c>
      <c r="E6432">
        <f>INDEX(Stores[region],MATCH(Sales[[#This Row],[store_no]],Stores[store_no],0))</f>
        <v>1</v>
      </c>
      <c r="F6432" t="str">
        <f>INDEX(Stores[storetype],MATCH(Sales[[#This Row],[store_no]],Stores[store_no],0))</f>
        <v>B</v>
      </c>
      <c r="G6432" t="str">
        <f>INDEX(Stores[location_city],MATCH(Sales[[#This Row],[store_no]],Stores[store_no],0))</f>
        <v>Bloomington</v>
      </c>
      <c r="H6432" t="str">
        <f>INDEX(Stores[location_state],MATCH(Sales[[#This Row],[store_no]],Stores[store_no],0))</f>
        <v>Indiana</v>
      </c>
      <c r="I6432">
        <f>INDEX(Stores[sqft],MATCH(Sales[[#This Row],[store_no]],Stores[store_no],0))</f>
        <v>114500</v>
      </c>
      <c r="J6432" s="4" t="str">
        <f>INDEX(Departments[dept_name],MATCH(Sales[[#This Row],[dept_no]],Departments[dept_no],0))</f>
        <v>Books</v>
      </c>
      <c r="K6432" s="4" t="str">
        <f>CONCATENATE(Sales[[#This Row],[region]],Sales[[#This Row],[storetype]])</f>
        <v>1B</v>
      </c>
      <c r="L6432" s="4">
        <f>INDEX(RegionStoreCount[Store Count],MATCH(Sales[[#This Row],[RegionStoretype]],RegionStoreCount[Region/Type],0))</f>
        <v>5</v>
      </c>
      <c r="M6432" s="4">
        <f>AND(Sales[[#This Row],[date]]&lt;=TY_YTDMax,Sales[[#This Row],[date]]&gt;=TY_YTDMin)*Sales[[#This Row],[sales]]</f>
        <v>5212.1957999999995</v>
      </c>
      <c r="N6432" s="4">
        <f>AND(Sales[[#This Row],[date]]&lt;=LY_YTDMax,Sales[[#This Row],[date]]&gt;=LY_YTDMin)*Sales[[#This Row],[sales]]</f>
        <v>0</v>
      </c>
      <c r="O6432" s="4">
        <f>AND(Sales[[#This Row],[date]]&gt;=YoY_Min,Sales[[#This Row],[date]]&lt;=TY_YTDMax)*(Sales[[#This Row],[sales]]/Sales[[#This Row],[sqft]])</f>
        <v>4.552136069868995E-2</v>
      </c>
      <c r="P6432" s="4">
        <f>SUMIF(Sales[RegionStoretype],Sales[[#This Row],[RegionStoretype]],Sales[YoY_SSF])/Sales[[#This Row],[Region_TypeCount]]</f>
        <v>68.518982968140051</v>
      </c>
    </row>
    <row r="6433" spans="1:16" x14ac:dyDescent="0.25">
      <c r="A6433" s="1">
        <v>43189</v>
      </c>
      <c r="B6433">
        <v>5</v>
      </c>
      <c r="C6433">
        <v>10</v>
      </c>
      <c r="D6433">
        <v>28577.754000000001</v>
      </c>
      <c r="E6433">
        <f>INDEX(Stores[region],MATCH(Sales[[#This Row],[store_no]],Stores[store_no],0))</f>
        <v>1</v>
      </c>
      <c r="F6433" t="str">
        <f>INDEX(Stores[storetype],MATCH(Sales[[#This Row],[store_no]],Stores[store_no],0))</f>
        <v>B</v>
      </c>
      <c r="G6433" t="str">
        <f>INDEX(Stores[location_city],MATCH(Sales[[#This Row],[store_no]],Stores[store_no],0))</f>
        <v>Bloomington</v>
      </c>
      <c r="H6433" t="str">
        <f>INDEX(Stores[location_state],MATCH(Sales[[#This Row],[store_no]],Stores[store_no],0))</f>
        <v>Indiana</v>
      </c>
      <c r="I6433">
        <f>INDEX(Stores[sqft],MATCH(Sales[[#This Row],[store_no]],Stores[store_no],0))</f>
        <v>114500</v>
      </c>
      <c r="J6433" s="4" t="str">
        <f>INDEX(Departments[dept_name],MATCH(Sales[[#This Row],[dept_no]],Departments[dept_no],0))</f>
        <v>Health</v>
      </c>
      <c r="K6433" s="4" t="str">
        <f>CONCATENATE(Sales[[#This Row],[region]],Sales[[#This Row],[storetype]])</f>
        <v>1B</v>
      </c>
      <c r="L6433" s="4">
        <f>INDEX(RegionStoreCount[Store Count],MATCH(Sales[[#This Row],[RegionStoretype]],RegionStoreCount[Region/Type],0))</f>
        <v>5</v>
      </c>
      <c r="M6433" s="4">
        <f>AND(Sales[[#This Row],[date]]&lt;=TY_YTDMax,Sales[[#This Row],[date]]&gt;=TY_YTDMin)*Sales[[#This Row],[sales]]</f>
        <v>28577.754000000001</v>
      </c>
      <c r="N6433" s="4">
        <f>AND(Sales[[#This Row],[date]]&lt;=LY_YTDMax,Sales[[#This Row],[date]]&gt;=LY_YTDMin)*Sales[[#This Row],[sales]]</f>
        <v>0</v>
      </c>
      <c r="O6433" s="4">
        <f>AND(Sales[[#This Row],[date]]&gt;=YoY_Min,Sales[[#This Row],[date]]&lt;=TY_YTDMax)*(Sales[[#This Row],[sales]]/Sales[[#This Row],[sqft]])</f>
        <v>0.24958737117903931</v>
      </c>
      <c r="P6433" s="4">
        <f>SUMIF(Sales[RegionStoretype],Sales[[#This Row],[RegionStoretype]],Sales[YoY_SSF])/Sales[[#This Row],[Region_TypeCount]]</f>
        <v>68.518982968140051</v>
      </c>
    </row>
    <row r="6434" spans="1:16" x14ac:dyDescent="0.25">
      <c r="A6434" s="1">
        <v>43189</v>
      </c>
      <c r="B6434">
        <v>6</v>
      </c>
      <c r="C6434">
        <v>16</v>
      </c>
      <c r="D6434">
        <v>167665.87419999999</v>
      </c>
      <c r="E6434">
        <f>INDEX(Stores[region],MATCH(Sales[[#This Row],[store_no]],Stores[store_no],0))</f>
        <v>3</v>
      </c>
      <c r="F6434" t="str">
        <f>INDEX(Stores[storetype],MATCH(Sales[[#This Row],[store_no]],Stores[store_no],0))</f>
        <v>A</v>
      </c>
      <c r="G6434" t="str">
        <f>INDEX(Stores[location_city],MATCH(Sales[[#This Row],[store_no]],Stores[store_no],0))</f>
        <v>Green Bay</v>
      </c>
      <c r="H6434" t="str">
        <f>INDEX(Stores[location_state],MATCH(Sales[[#This Row],[store_no]],Stores[store_no],0))</f>
        <v>Wisconsin</v>
      </c>
      <c r="I6434">
        <f>INDEX(Stores[sqft],MATCH(Sales[[#This Row],[store_no]],Stores[store_no],0))</f>
        <v>138800</v>
      </c>
      <c r="J6434" s="4" t="str">
        <f>INDEX(Departments[dept_name],MATCH(Sales[[#This Row],[dept_no]],Departments[dept_no],0))</f>
        <v>Outdoors</v>
      </c>
      <c r="K6434" s="4" t="str">
        <f>CONCATENATE(Sales[[#This Row],[region]],Sales[[#This Row],[storetype]])</f>
        <v>3A</v>
      </c>
      <c r="L6434" s="4">
        <f>INDEX(RegionStoreCount[Store Count],MATCH(Sales[[#This Row],[RegionStoretype]],RegionStoreCount[Region/Type],0))</f>
        <v>9</v>
      </c>
      <c r="M6434" s="4">
        <f>AND(Sales[[#This Row],[date]]&lt;=TY_YTDMax,Sales[[#This Row],[date]]&gt;=TY_YTDMin)*Sales[[#This Row],[sales]]</f>
        <v>167665.87419999999</v>
      </c>
      <c r="N6434" s="4">
        <f>AND(Sales[[#This Row],[date]]&lt;=LY_YTDMax,Sales[[#This Row],[date]]&gt;=LY_YTDMin)*Sales[[#This Row],[sales]]</f>
        <v>0</v>
      </c>
      <c r="O6434" s="4">
        <f>AND(Sales[[#This Row],[date]]&gt;=YoY_Min,Sales[[#This Row],[date]]&lt;=TY_YTDMax)*(Sales[[#This Row],[sales]]/Sales[[#This Row],[sqft]])</f>
        <v>1.2079673933717578</v>
      </c>
      <c r="P6434" s="4">
        <f>SUMIF(Sales[RegionStoretype],Sales[[#This Row],[RegionStoretype]],Sales[YoY_SSF])/Sales[[#This Row],[Region_TypeCount]]</f>
        <v>53.603836561720975</v>
      </c>
    </row>
    <row r="6435" spans="1:16" x14ac:dyDescent="0.25">
      <c r="A6435" s="1">
        <v>43189</v>
      </c>
      <c r="B6435">
        <v>7</v>
      </c>
      <c r="C6435">
        <v>2</v>
      </c>
      <c r="D6435">
        <v>29880.3357</v>
      </c>
      <c r="E6435">
        <f>INDEX(Stores[region],MATCH(Sales[[#This Row],[store_no]],Stores[store_no],0))</f>
        <v>2</v>
      </c>
      <c r="F6435" t="str">
        <f>INDEX(Stores[storetype],MATCH(Sales[[#This Row],[store_no]],Stores[store_no],0))</f>
        <v>B</v>
      </c>
      <c r="G6435" t="str">
        <f>INDEX(Stores[location_city],MATCH(Sales[[#This Row],[store_no]],Stores[store_no],0))</f>
        <v>Rockford</v>
      </c>
      <c r="H6435" t="str">
        <f>INDEX(Stores[location_state],MATCH(Sales[[#This Row],[store_no]],Stores[store_no],0))</f>
        <v>Illinois</v>
      </c>
      <c r="I6435">
        <f>INDEX(Stores[sqft],MATCH(Sales[[#This Row],[store_no]],Stores[store_no],0))</f>
        <v>127100</v>
      </c>
      <c r="J6435" s="4" t="str">
        <f>INDEX(Departments[dept_name],MATCH(Sales[[#This Row],[dept_no]],Departments[dept_no],0))</f>
        <v>Baby</v>
      </c>
      <c r="K6435" s="4" t="str">
        <f>CONCATENATE(Sales[[#This Row],[region]],Sales[[#This Row],[storetype]])</f>
        <v>2B</v>
      </c>
      <c r="L6435" s="4">
        <f>INDEX(RegionStoreCount[Store Count],MATCH(Sales[[#This Row],[RegionStoretype]],RegionStoreCount[Region/Type],0))</f>
        <v>6</v>
      </c>
      <c r="M6435" s="4">
        <f>AND(Sales[[#This Row],[date]]&lt;=TY_YTDMax,Sales[[#This Row],[date]]&gt;=TY_YTDMin)*Sales[[#This Row],[sales]]</f>
        <v>29880.3357</v>
      </c>
      <c r="N6435" s="4">
        <f>AND(Sales[[#This Row],[date]]&lt;=LY_YTDMax,Sales[[#This Row],[date]]&gt;=LY_YTDMin)*Sales[[#This Row],[sales]]</f>
        <v>0</v>
      </c>
      <c r="O6435" s="4">
        <f>AND(Sales[[#This Row],[date]]&gt;=YoY_Min,Sales[[#This Row],[date]]&lt;=TY_YTDMax)*(Sales[[#This Row],[sales]]/Sales[[#This Row],[sqft]])</f>
        <v>0.23509312116443745</v>
      </c>
      <c r="P6435" s="4">
        <f>SUMIF(Sales[RegionStoretype],Sales[[#This Row],[RegionStoretype]],Sales[YoY_SSF])/Sales[[#This Row],[Region_TypeCount]]</f>
        <v>58.393757732919049</v>
      </c>
    </row>
    <row r="6436" spans="1:16" x14ac:dyDescent="0.25">
      <c r="A6436" s="1">
        <v>43189</v>
      </c>
      <c r="B6436">
        <v>7</v>
      </c>
      <c r="C6436">
        <v>8</v>
      </c>
      <c r="D6436">
        <v>11779.465599999998</v>
      </c>
      <c r="E6436">
        <f>INDEX(Stores[region],MATCH(Sales[[#This Row],[store_no]],Stores[store_no],0))</f>
        <v>2</v>
      </c>
      <c r="F6436" t="str">
        <f>INDEX(Stores[storetype],MATCH(Sales[[#This Row],[store_no]],Stores[store_no],0))</f>
        <v>B</v>
      </c>
      <c r="G6436" t="str">
        <f>INDEX(Stores[location_city],MATCH(Sales[[#This Row],[store_no]],Stores[store_no],0))</f>
        <v>Rockford</v>
      </c>
      <c r="H6436" t="str">
        <f>INDEX(Stores[location_state],MATCH(Sales[[#This Row],[store_no]],Stores[store_no],0))</f>
        <v>Illinois</v>
      </c>
      <c r="I6436">
        <f>INDEX(Stores[sqft],MATCH(Sales[[#This Row],[store_no]],Stores[store_no],0))</f>
        <v>127100</v>
      </c>
      <c r="J6436" s="4" t="str">
        <f>INDEX(Departments[dept_name],MATCH(Sales[[#This Row],[dept_no]],Departments[dept_no],0))</f>
        <v>Games</v>
      </c>
      <c r="K6436" s="4" t="str">
        <f>CONCATENATE(Sales[[#This Row],[region]],Sales[[#This Row],[storetype]])</f>
        <v>2B</v>
      </c>
      <c r="L6436" s="4">
        <f>INDEX(RegionStoreCount[Store Count],MATCH(Sales[[#This Row],[RegionStoretype]],RegionStoreCount[Region/Type],0))</f>
        <v>6</v>
      </c>
      <c r="M6436" s="4">
        <f>AND(Sales[[#This Row],[date]]&lt;=TY_YTDMax,Sales[[#This Row],[date]]&gt;=TY_YTDMin)*Sales[[#This Row],[sales]]</f>
        <v>11779.465599999998</v>
      </c>
      <c r="N6436" s="4">
        <f>AND(Sales[[#This Row],[date]]&lt;=LY_YTDMax,Sales[[#This Row],[date]]&gt;=LY_YTDMin)*Sales[[#This Row],[sales]]</f>
        <v>0</v>
      </c>
      <c r="O6436" s="4">
        <f>AND(Sales[[#This Row],[date]]&gt;=YoY_Min,Sales[[#This Row],[date]]&lt;=TY_YTDMax)*(Sales[[#This Row],[sales]]/Sales[[#This Row],[sqft]])</f>
        <v>9.2678722265932323E-2</v>
      </c>
      <c r="P6436" s="4">
        <f>SUMIF(Sales[RegionStoretype],Sales[[#This Row],[RegionStoretype]],Sales[YoY_SSF])/Sales[[#This Row],[Region_TypeCount]]</f>
        <v>58.393757732919049</v>
      </c>
    </row>
    <row r="6437" spans="1:16" x14ac:dyDescent="0.25">
      <c r="A6437" s="1">
        <v>43189</v>
      </c>
      <c r="B6437">
        <v>7</v>
      </c>
      <c r="C6437">
        <v>20</v>
      </c>
      <c r="D6437">
        <v>23821.391199999998</v>
      </c>
      <c r="E6437">
        <f>INDEX(Stores[region],MATCH(Sales[[#This Row],[store_no]],Stores[store_no],0))</f>
        <v>2</v>
      </c>
      <c r="F6437" t="str">
        <f>INDEX(Stores[storetype],MATCH(Sales[[#This Row],[store_no]],Stores[store_no],0))</f>
        <v>B</v>
      </c>
      <c r="G6437" t="str">
        <f>INDEX(Stores[location_city],MATCH(Sales[[#This Row],[store_no]],Stores[store_no],0))</f>
        <v>Rockford</v>
      </c>
      <c r="H6437" t="str">
        <f>INDEX(Stores[location_state],MATCH(Sales[[#This Row],[store_no]],Stores[store_no],0))</f>
        <v>Illinois</v>
      </c>
      <c r="I6437">
        <f>INDEX(Stores[sqft],MATCH(Sales[[#This Row],[store_no]],Stores[store_no],0))</f>
        <v>127100</v>
      </c>
      <c r="J6437" s="4" t="str">
        <f>INDEX(Departments[dept_name],MATCH(Sales[[#This Row],[dept_no]],Departments[dept_no],0))</f>
        <v>Toys</v>
      </c>
      <c r="K6437" s="4" t="str">
        <f>CONCATENATE(Sales[[#This Row],[region]],Sales[[#This Row],[storetype]])</f>
        <v>2B</v>
      </c>
      <c r="L6437" s="4">
        <f>INDEX(RegionStoreCount[Store Count],MATCH(Sales[[#This Row],[RegionStoretype]],RegionStoreCount[Region/Type],0))</f>
        <v>6</v>
      </c>
      <c r="M6437" s="4">
        <f>AND(Sales[[#This Row],[date]]&lt;=TY_YTDMax,Sales[[#This Row],[date]]&gt;=TY_YTDMin)*Sales[[#This Row],[sales]]</f>
        <v>23821.391199999998</v>
      </c>
      <c r="N6437" s="4">
        <f>AND(Sales[[#This Row],[date]]&lt;=LY_YTDMax,Sales[[#This Row],[date]]&gt;=LY_YTDMin)*Sales[[#This Row],[sales]]</f>
        <v>0</v>
      </c>
      <c r="O6437" s="4">
        <f>AND(Sales[[#This Row],[date]]&gt;=YoY_Min,Sales[[#This Row],[date]]&lt;=TY_YTDMax)*(Sales[[#This Row],[sales]]/Sales[[#This Row],[sqft]])</f>
        <v>0.18742243273013373</v>
      </c>
      <c r="P6437" s="4">
        <f>SUMIF(Sales[RegionStoretype],Sales[[#This Row],[RegionStoretype]],Sales[YoY_SSF])/Sales[[#This Row],[Region_TypeCount]]</f>
        <v>58.393757732919049</v>
      </c>
    </row>
    <row r="6438" spans="1:16" x14ac:dyDescent="0.25">
      <c r="A6438" s="1">
        <v>43189</v>
      </c>
      <c r="B6438">
        <v>8</v>
      </c>
      <c r="C6438">
        <v>6</v>
      </c>
      <c r="D6438">
        <v>41730.894699999997</v>
      </c>
      <c r="E6438">
        <f>INDEX(Stores[region],MATCH(Sales[[#This Row],[store_no]],Stores[store_no],0))</f>
        <v>3</v>
      </c>
      <c r="F6438" t="str">
        <f>INDEX(Stores[storetype],MATCH(Sales[[#This Row],[store_no]],Stores[store_no],0))</f>
        <v>A</v>
      </c>
      <c r="G6438" t="str">
        <f>INDEX(Stores[location_city],MATCH(Sales[[#This Row],[store_no]],Stores[store_no],0))</f>
        <v>Saint Louis</v>
      </c>
      <c r="H6438" t="str">
        <f>INDEX(Stores[location_state],MATCH(Sales[[#This Row],[store_no]],Stores[store_no],0))</f>
        <v>Missouri</v>
      </c>
      <c r="I6438">
        <f>INDEX(Stores[sqft],MATCH(Sales[[#This Row],[store_no]],Stores[store_no],0))</f>
        <v>198900</v>
      </c>
      <c r="J6438" s="4" t="str">
        <f>INDEX(Departments[dept_name],MATCH(Sales[[#This Row],[dept_no]],Departments[dept_no],0))</f>
        <v>Computers</v>
      </c>
      <c r="K6438" s="4" t="str">
        <f>CONCATENATE(Sales[[#This Row],[region]],Sales[[#This Row],[storetype]])</f>
        <v>3A</v>
      </c>
      <c r="L6438" s="4">
        <f>INDEX(RegionStoreCount[Store Count],MATCH(Sales[[#This Row],[RegionStoretype]],RegionStoreCount[Region/Type],0))</f>
        <v>9</v>
      </c>
      <c r="M6438" s="4">
        <f>AND(Sales[[#This Row],[date]]&lt;=TY_YTDMax,Sales[[#This Row],[date]]&gt;=TY_YTDMin)*Sales[[#This Row],[sales]]</f>
        <v>41730.894699999997</v>
      </c>
      <c r="N6438" s="4">
        <f>AND(Sales[[#This Row],[date]]&lt;=LY_YTDMax,Sales[[#This Row],[date]]&gt;=LY_YTDMin)*Sales[[#This Row],[sales]]</f>
        <v>0</v>
      </c>
      <c r="O6438" s="4">
        <f>AND(Sales[[#This Row],[date]]&gt;=YoY_Min,Sales[[#This Row],[date]]&lt;=TY_YTDMax)*(Sales[[#This Row],[sales]]/Sales[[#This Row],[sqft]])</f>
        <v>0.20980841980894921</v>
      </c>
      <c r="P6438" s="4">
        <f>SUMIF(Sales[RegionStoretype],Sales[[#This Row],[RegionStoretype]],Sales[YoY_SSF])/Sales[[#This Row],[Region_TypeCount]]</f>
        <v>53.603836561720975</v>
      </c>
    </row>
    <row r="6439" spans="1:16" x14ac:dyDescent="0.25">
      <c r="A6439" s="1">
        <v>43189</v>
      </c>
      <c r="B6439">
        <v>9</v>
      </c>
      <c r="C6439">
        <v>10</v>
      </c>
      <c r="D6439">
        <v>14878.996999999999</v>
      </c>
      <c r="E6439">
        <f>INDEX(Stores[region],MATCH(Sales[[#This Row],[store_no]],Stores[store_no],0))</f>
        <v>1</v>
      </c>
      <c r="F6439" t="str">
        <f>INDEX(Stores[storetype],MATCH(Sales[[#This Row],[store_no]],Stores[store_no],0))</f>
        <v>B</v>
      </c>
      <c r="G6439" t="str">
        <f>INDEX(Stores[location_city],MATCH(Sales[[#This Row],[store_no]],Stores[store_no],0))</f>
        <v>Columbus</v>
      </c>
      <c r="H6439" t="str">
        <f>INDEX(Stores[location_state],MATCH(Sales[[#This Row],[store_no]],Stores[store_no],0))</f>
        <v>Ohio</v>
      </c>
      <c r="I6439">
        <f>INDEX(Stores[sqft],MATCH(Sales[[#This Row],[store_no]],Stores[store_no],0))</f>
        <v>221800</v>
      </c>
      <c r="J6439" s="4" t="str">
        <f>INDEX(Departments[dept_name],MATCH(Sales[[#This Row],[dept_no]],Departments[dept_no],0))</f>
        <v>Health</v>
      </c>
      <c r="K6439" s="4" t="str">
        <f>CONCATENATE(Sales[[#This Row],[region]],Sales[[#This Row],[storetype]])</f>
        <v>1B</v>
      </c>
      <c r="L6439" s="4">
        <f>INDEX(RegionStoreCount[Store Count],MATCH(Sales[[#This Row],[RegionStoretype]],RegionStoreCount[Region/Type],0))</f>
        <v>5</v>
      </c>
      <c r="M6439" s="4">
        <f>AND(Sales[[#This Row],[date]]&lt;=TY_YTDMax,Sales[[#This Row],[date]]&gt;=TY_YTDMin)*Sales[[#This Row],[sales]]</f>
        <v>14878.996999999999</v>
      </c>
      <c r="N6439" s="4">
        <f>AND(Sales[[#This Row],[date]]&lt;=LY_YTDMax,Sales[[#This Row],[date]]&gt;=LY_YTDMin)*Sales[[#This Row],[sales]]</f>
        <v>0</v>
      </c>
      <c r="O6439" s="4">
        <f>AND(Sales[[#This Row],[date]]&gt;=YoY_Min,Sales[[#This Row],[date]]&lt;=TY_YTDMax)*(Sales[[#This Row],[sales]]/Sales[[#This Row],[sqft]])</f>
        <v>6.7082944093778171E-2</v>
      </c>
      <c r="P6439" s="4">
        <f>SUMIF(Sales[RegionStoretype],Sales[[#This Row],[RegionStoretype]],Sales[YoY_SSF])/Sales[[#This Row],[Region_TypeCount]]</f>
        <v>68.518982968140051</v>
      </c>
    </row>
    <row r="6440" spans="1:16" x14ac:dyDescent="0.25">
      <c r="A6440" s="1">
        <v>43189</v>
      </c>
      <c r="B6440">
        <v>9</v>
      </c>
      <c r="C6440">
        <v>14</v>
      </c>
      <c r="D6440">
        <v>46527.514199999998</v>
      </c>
      <c r="E6440">
        <f>INDEX(Stores[region],MATCH(Sales[[#This Row],[store_no]],Stores[store_no],0))</f>
        <v>1</v>
      </c>
      <c r="F6440" t="str">
        <f>INDEX(Stores[storetype],MATCH(Sales[[#This Row],[store_no]],Stores[store_no],0))</f>
        <v>B</v>
      </c>
      <c r="G6440" t="str">
        <f>INDEX(Stores[location_city],MATCH(Sales[[#This Row],[store_no]],Stores[store_no],0))</f>
        <v>Columbus</v>
      </c>
      <c r="H6440" t="str">
        <f>INDEX(Stores[location_state],MATCH(Sales[[#This Row],[store_no]],Stores[store_no],0))</f>
        <v>Ohio</v>
      </c>
      <c r="I6440">
        <f>INDEX(Stores[sqft],MATCH(Sales[[#This Row],[store_no]],Stores[store_no],0))</f>
        <v>221800</v>
      </c>
      <c r="J6440" s="4" t="str">
        <f>INDEX(Departments[dept_name],MATCH(Sales[[#This Row],[dept_no]],Departments[dept_no],0))</f>
        <v>Movies</v>
      </c>
      <c r="K6440" s="4" t="str">
        <f>CONCATENATE(Sales[[#This Row],[region]],Sales[[#This Row],[storetype]])</f>
        <v>1B</v>
      </c>
      <c r="L6440" s="4">
        <f>INDEX(RegionStoreCount[Store Count],MATCH(Sales[[#This Row],[RegionStoretype]],RegionStoreCount[Region/Type],0))</f>
        <v>5</v>
      </c>
      <c r="M6440" s="4">
        <f>AND(Sales[[#This Row],[date]]&lt;=TY_YTDMax,Sales[[#This Row],[date]]&gt;=TY_YTDMin)*Sales[[#This Row],[sales]]</f>
        <v>46527.514199999998</v>
      </c>
      <c r="N6440" s="4">
        <f>AND(Sales[[#This Row],[date]]&lt;=LY_YTDMax,Sales[[#This Row],[date]]&gt;=LY_YTDMin)*Sales[[#This Row],[sales]]</f>
        <v>0</v>
      </c>
      <c r="O6440" s="4">
        <f>AND(Sales[[#This Row],[date]]&gt;=YoY_Min,Sales[[#This Row],[date]]&lt;=TY_YTDMax)*(Sales[[#This Row],[sales]]/Sales[[#This Row],[sqft]])</f>
        <v>0.20977238142470694</v>
      </c>
      <c r="P6440" s="4">
        <f>SUMIF(Sales[RegionStoretype],Sales[[#This Row],[RegionStoretype]],Sales[YoY_SSF])/Sales[[#This Row],[Region_TypeCount]]</f>
        <v>68.518982968140051</v>
      </c>
    </row>
    <row r="6441" spans="1:16" x14ac:dyDescent="0.25">
      <c r="A6441" s="1">
        <v>43189</v>
      </c>
      <c r="B6441">
        <v>9</v>
      </c>
      <c r="C6441">
        <v>16</v>
      </c>
      <c r="D6441">
        <v>221269.5649</v>
      </c>
      <c r="E6441">
        <f>INDEX(Stores[region],MATCH(Sales[[#This Row],[store_no]],Stores[store_no],0))</f>
        <v>1</v>
      </c>
      <c r="F6441" t="str">
        <f>INDEX(Stores[storetype],MATCH(Sales[[#This Row],[store_no]],Stores[store_no],0))</f>
        <v>B</v>
      </c>
      <c r="G6441" t="str">
        <f>INDEX(Stores[location_city],MATCH(Sales[[#This Row],[store_no]],Stores[store_no],0))</f>
        <v>Columbus</v>
      </c>
      <c r="H6441" t="str">
        <f>INDEX(Stores[location_state],MATCH(Sales[[#This Row],[store_no]],Stores[store_no],0))</f>
        <v>Ohio</v>
      </c>
      <c r="I6441">
        <f>INDEX(Stores[sqft],MATCH(Sales[[#This Row],[store_no]],Stores[store_no],0))</f>
        <v>221800</v>
      </c>
      <c r="J6441" s="4" t="str">
        <f>INDEX(Departments[dept_name],MATCH(Sales[[#This Row],[dept_no]],Departments[dept_no],0))</f>
        <v>Outdoors</v>
      </c>
      <c r="K6441" s="4" t="str">
        <f>CONCATENATE(Sales[[#This Row],[region]],Sales[[#This Row],[storetype]])</f>
        <v>1B</v>
      </c>
      <c r="L6441" s="4">
        <f>INDEX(RegionStoreCount[Store Count],MATCH(Sales[[#This Row],[RegionStoretype]],RegionStoreCount[Region/Type],0))</f>
        <v>5</v>
      </c>
      <c r="M6441" s="4">
        <f>AND(Sales[[#This Row],[date]]&lt;=TY_YTDMax,Sales[[#This Row],[date]]&gt;=TY_YTDMin)*Sales[[#This Row],[sales]]</f>
        <v>221269.5649</v>
      </c>
      <c r="N6441" s="4">
        <f>AND(Sales[[#This Row],[date]]&lt;=LY_YTDMax,Sales[[#This Row],[date]]&gt;=LY_YTDMin)*Sales[[#This Row],[sales]]</f>
        <v>0</v>
      </c>
      <c r="O6441" s="4">
        <f>AND(Sales[[#This Row],[date]]&gt;=YoY_Min,Sales[[#This Row],[date]]&lt;=TY_YTDMax)*(Sales[[#This Row],[sales]]/Sales[[#This Row],[sqft]])</f>
        <v>0.99760849819657349</v>
      </c>
      <c r="P6441" s="4">
        <f>SUMIF(Sales[RegionStoretype],Sales[[#This Row],[RegionStoretype]],Sales[YoY_SSF])/Sales[[#This Row],[Region_TypeCount]]</f>
        <v>68.518982968140051</v>
      </c>
    </row>
    <row r="6442" spans="1:16" x14ac:dyDescent="0.25">
      <c r="A6442" s="1">
        <v>43189</v>
      </c>
      <c r="B6442">
        <v>9</v>
      </c>
      <c r="C6442">
        <v>20</v>
      </c>
      <c r="D6442">
        <v>136380.28409999999</v>
      </c>
      <c r="E6442">
        <f>INDEX(Stores[region],MATCH(Sales[[#This Row],[store_no]],Stores[store_no],0))</f>
        <v>1</v>
      </c>
      <c r="F6442" t="str">
        <f>INDEX(Stores[storetype],MATCH(Sales[[#This Row],[store_no]],Stores[store_no],0))</f>
        <v>B</v>
      </c>
      <c r="G6442" t="str">
        <f>INDEX(Stores[location_city],MATCH(Sales[[#This Row],[store_no]],Stores[store_no],0))</f>
        <v>Columbus</v>
      </c>
      <c r="H6442" t="str">
        <f>INDEX(Stores[location_state],MATCH(Sales[[#This Row],[store_no]],Stores[store_no],0))</f>
        <v>Ohio</v>
      </c>
      <c r="I6442">
        <f>INDEX(Stores[sqft],MATCH(Sales[[#This Row],[store_no]],Stores[store_no],0))</f>
        <v>221800</v>
      </c>
      <c r="J6442" s="4" t="str">
        <f>INDEX(Departments[dept_name],MATCH(Sales[[#This Row],[dept_no]],Departments[dept_no],0))</f>
        <v>Toys</v>
      </c>
      <c r="K6442" s="4" t="str">
        <f>CONCATENATE(Sales[[#This Row],[region]],Sales[[#This Row],[storetype]])</f>
        <v>1B</v>
      </c>
      <c r="L6442" s="4">
        <f>INDEX(RegionStoreCount[Store Count],MATCH(Sales[[#This Row],[RegionStoretype]],RegionStoreCount[Region/Type],0))</f>
        <v>5</v>
      </c>
      <c r="M6442" s="4">
        <f>AND(Sales[[#This Row],[date]]&lt;=TY_YTDMax,Sales[[#This Row],[date]]&gt;=TY_YTDMin)*Sales[[#This Row],[sales]]</f>
        <v>136380.28409999999</v>
      </c>
      <c r="N6442" s="4">
        <f>AND(Sales[[#This Row],[date]]&lt;=LY_YTDMax,Sales[[#This Row],[date]]&gt;=LY_YTDMin)*Sales[[#This Row],[sales]]</f>
        <v>0</v>
      </c>
      <c r="O6442" s="4">
        <f>AND(Sales[[#This Row],[date]]&gt;=YoY_Min,Sales[[#This Row],[date]]&lt;=TY_YTDMax)*(Sales[[#This Row],[sales]]/Sales[[#This Row],[sqft]])</f>
        <v>0.61487954959422897</v>
      </c>
      <c r="P6442" s="4">
        <f>SUMIF(Sales[RegionStoretype],Sales[[#This Row],[RegionStoretype]],Sales[YoY_SSF])/Sales[[#This Row],[Region_TypeCount]]</f>
        <v>68.518982968140051</v>
      </c>
    </row>
    <row r="6443" spans="1:16" x14ac:dyDescent="0.25">
      <c r="A6443" s="1">
        <v>43189</v>
      </c>
      <c r="B6443">
        <v>10</v>
      </c>
      <c r="C6443">
        <v>3</v>
      </c>
      <c r="D6443">
        <v>47299.633800000003</v>
      </c>
      <c r="E6443">
        <f>INDEX(Stores[region],MATCH(Sales[[#This Row],[store_no]],Stores[store_no],0))</f>
        <v>1</v>
      </c>
      <c r="F6443" t="str">
        <f>INDEX(Stores[storetype],MATCH(Sales[[#This Row],[store_no]],Stores[store_no],0))</f>
        <v>B</v>
      </c>
      <c r="G6443" t="str">
        <f>INDEX(Stores[location_city],MATCH(Sales[[#This Row],[store_no]],Stores[store_no],0))</f>
        <v>Traverse City</v>
      </c>
      <c r="H6443" t="str">
        <f>INDEX(Stores[location_state],MATCH(Sales[[#This Row],[store_no]],Stores[store_no],0))</f>
        <v>Michigan</v>
      </c>
      <c r="I6443">
        <f>INDEX(Stores[sqft],MATCH(Sales[[#This Row],[store_no]],Stores[store_no],0))</f>
        <v>158200</v>
      </c>
      <c r="J6443" s="4" t="str">
        <f>INDEX(Departments[dept_name],MATCH(Sales[[#This Row],[dept_no]],Departments[dept_no],0))</f>
        <v>Beauty</v>
      </c>
      <c r="K6443" s="4" t="str">
        <f>CONCATENATE(Sales[[#This Row],[region]],Sales[[#This Row],[storetype]])</f>
        <v>1B</v>
      </c>
      <c r="L6443" s="4">
        <f>INDEX(RegionStoreCount[Store Count],MATCH(Sales[[#This Row],[RegionStoretype]],RegionStoreCount[Region/Type],0))</f>
        <v>5</v>
      </c>
      <c r="M6443" s="4">
        <f>AND(Sales[[#This Row],[date]]&lt;=TY_YTDMax,Sales[[#This Row],[date]]&gt;=TY_YTDMin)*Sales[[#This Row],[sales]]</f>
        <v>47299.633800000003</v>
      </c>
      <c r="N6443" s="4">
        <f>AND(Sales[[#This Row],[date]]&lt;=LY_YTDMax,Sales[[#This Row],[date]]&gt;=LY_YTDMin)*Sales[[#This Row],[sales]]</f>
        <v>0</v>
      </c>
      <c r="O6443" s="4">
        <f>AND(Sales[[#This Row],[date]]&gt;=YoY_Min,Sales[[#This Row],[date]]&lt;=TY_YTDMax)*(Sales[[#This Row],[sales]]/Sales[[#This Row],[sqft]])</f>
        <v>0.29898630720606828</v>
      </c>
      <c r="P6443" s="4">
        <f>SUMIF(Sales[RegionStoretype],Sales[[#This Row],[RegionStoretype]],Sales[YoY_SSF])/Sales[[#This Row],[Region_TypeCount]]</f>
        <v>68.518982968140051</v>
      </c>
    </row>
    <row r="6444" spans="1:16" x14ac:dyDescent="0.25">
      <c r="A6444" s="1">
        <v>43189</v>
      </c>
      <c r="B6444">
        <v>10</v>
      </c>
      <c r="C6444">
        <v>6</v>
      </c>
      <c r="D6444">
        <v>5935.3505999999998</v>
      </c>
      <c r="E6444">
        <f>INDEX(Stores[region],MATCH(Sales[[#This Row],[store_no]],Stores[store_no],0))</f>
        <v>1</v>
      </c>
      <c r="F6444" t="str">
        <f>INDEX(Stores[storetype],MATCH(Sales[[#This Row],[store_no]],Stores[store_no],0))</f>
        <v>B</v>
      </c>
      <c r="G6444" t="str">
        <f>INDEX(Stores[location_city],MATCH(Sales[[#This Row],[store_no]],Stores[store_no],0))</f>
        <v>Traverse City</v>
      </c>
      <c r="H6444" t="str">
        <f>INDEX(Stores[location_state],MATCH(Sales[[#This Row],[store_no]],Stores[store_no],0))</f>
        <v>Michigan</v>
      </c>
      <c r="I6444">
        <f>INDEX(Stores[sqft],MATCH(Sales[[#This Row],[store_no]],Stores[store_no],0))</f>
        <v>158200</v>
      </c>
      <c r="J6444" s="4" t="str">
        <f>INDEX(Departments[dept_name],MATCH(Sales[[#This Row],[dept_no]],Departments[dept_no],0))</f>
        <v>Computers</v>
      </c>
      <c r="K6444" s="4" t="str">
        <f>CONCATENATE(Sales[[#This Row],[region]],Sales[[#This Row],[storetype]])</f>
        <v>1B</v>
      </c>
      <c r="L6444" s="4">
        <f>INDEX(RegionStoreCount[Store Count],MATCH(Sales[[#This Row],[RegionStoretype]],RegionStoreCount[Region/Type],0))</f>
        <v>5</v>
      </c>
      <c r="M6444" s="4">
        <f>AND(Sales[[#This Row],[date]]&lt;=TY_YTDMax,Sales[[#This Row],[date]]&gt;=TY_YTDMin)*Sales[[#This Row],[sales]]</f>
        <v>5935.3505999999998</v>
      </c>
      <c r="N6444" s="4">
        <f>AND(Sales[[#This Row],[date]]&lt;=LY_YTDMax,Sales[[#This Row],[date]]&gt;=LY_YTDMin)*Sales[[#This Row],[sales]]</f>
        <v>0</v>
      </c>
      <c r="O6444" s="4">
        <f>AND(Sales[[#This Row],[date]]&gt;=YoY_Min,Sales[[#This Row],[date]]&lt;=TY_YTDMax)*(Sales[[#This Row],[sales]]/Sales[[#This Row],[sqft]])</f>
        <v>3.7518018963337549E-2</v>
      </c>
      <c r="P6444" s="4">
        <f>SUMIF(Sales[RegionStoretype],Sales[[#This Row],[RegionStoretype]],Sales[YoY_SSF])/Sales[[#This Row],[Region_TypeCount]]</f>
        <v>68.518982968140051</v>
      </c>
    </row>
    <row r="6445" spans="1:16" x14ac:dyDescent="0.25">
      <c r="A6445" s="1">
        <v>43189</v>
      </c>
      <c r="B6445">
        <v>10</v>
      </c>
      <c r="C6445">
        <v>8</v>
      </c>
      <c r="D6445">
        <v>15475.804799999998</v>
      </c>
      <c r="E6445">
        <f>INDEX(Stores[region],MATCH(Sales[[#This Row],[store_no]],Stores[store_no],0))</f>
        <v>1</v>
      </c>
      <c r="F6445" t="str">
        <f>INDEX(Stores[storetype],MATCH(Sales[[#This Row],[store_no]],Stores[store_no],0))</f>
        <v>B</v>
      </c>
      <c r="G6445" t="str">
        <f>INDEX(Stores[location_city],MATCH(Sales[[#This Row],[store_no]],Stores[store_no],0))</f>
        <v>Traverse City</v>
      </c>
      <c r="H6445" t="str">
        <f>INDEX(Stores[location_state],MATCH(Sales[[#This Row],[store_no]],Stores[store_no],0))</f>
        <v>Michigan</v>
      </c>
      <c r="I6445">
        <f>INDEX(Stores[sqft],MATCH(Sales[[#This Row],[store_no]],Stores[store_no],0))</f>
        <v>158200</v>
      </c>
      <c r="J6445" s="4" t="str">
        <f>INDEX(Departments[dept_name],MATCH(Sales[[#This Row],[dept_no]],Departments[dept_no],0))</f>
        <v>Games</v>
      </c>
      <c r="K6445" s="4" t="str">
        <f>CONCATENATE(Sales[[#This Row],[region]],Sales[[#This Row],[storetype]])</f>
        <v>1B</v>
      </c>
      <c r="L6445" s="4">
        <f>INDEX(RegionStoreCount[Store Count],MATCH(Sales[[#This Row],[RegionStoretype]],RegionStoreCount[Region/Type],0))</f>
        <v>5</v>
      </c>
      <c r="M6445" s="4">
        <f>AND(Sales[[#This Row],[date]]&lt;=TY_YTDMax,Sales[[#This Row],[date]]&gt;=TY_YTDMin)*Sales[[#This Row],[sales]]</f>
        <v>15475.804799999998</v>
      </c>
      <c r="N6445" s="4">
        <f>AND(Sales[[#This Row],[date]]&lt;=LY_YTDMax,Sales[[#This Row],[date]]&gt;=LY_YTDMin)*Sales[[#This Row],[sales]]</f>
        <v>0</v>
      </c>
      <c r="O6445" s="4">
        <f>AND(Sales[[#This Row],[date]]&gt;=YoY_Min,Sales[[#This Row],[date]]&lt;=TY_YTDMax)*(Sales[[#This Row],[sales]]/Sales[[#This Row],[sqft]])</f>
        <v>9.7824303413400746E-2</v>
      </c>
      <c r="P6445" s="4">
        <f>SUMIF(Sales[RegionStoretype],Sales[[#This Row],[RegionStoretype]],Sales[YoY_SSF])/Sales[[#This Row],[Region_TypeCount]]</f>
        <v>68.518982968140051</v>
      </c>
    </row>
    <row r="6446" spans="1:16" x14ac:dyDescent="0.25">
      <c r="A6446" s="1">
        <v>43189</v>
      </c>
      <c r="B6446">
        <v>10</v>
      </c>
      <c r="C6446">
        <v>16</v>
      </c>
      <c r="D6446">
        <v>56319.341199999995</v>
      </c>
      <c r="E6446">
        <f>INDEX(Stores[region],MATCH(Sales[[#This Row],[store_no]],Stores[store_no],0))</f>
        <v>1</v>
      </c>
      <c r="F6446" t="str">
        <f>INDEX(Stores[storetype],MATCH(Sales[[#This Row],[store_no]],Stores[store_no],0))</f>
        <v>B</v>
      </c>
      <c r="G6446" t="str">
        <f>INDEX(Stores[location_city],MATCH(Sales[[#This Row],[store_no]],Stores[store_no],0))</f>
        <v>Traverse City</v>
      </c>
      <c r="H6446" t="str">
        <f>INDEX(Stores[location_state],MATCH(Sales[[#This Row],[store_no]],Stores[store_no],0))</f>
        <v>Michigan</v>
      </c>
      <c r="I6446">
        <f>INDEX(Stores[sqft],MATCH(Sales[[#This Row],[store_no]],Stores[store_no],0))</f>
        <v>158200</v>
      </c>
      <c r="J6446" s="4" t="str">
        <f>INDEX(Departments[dept_name],MATCH(Sales[[#This Row],[dept_no]],Departments[dept_no],0))</f>
        <v>Outdoors</v>
      </c>
      <c r="K6446" s="4" t="str">
        <f>CONCATENATE(Sales[[#This Row],[region]],Sales[[#This Row],[storetype]])</f>
        <v>1B</v>
      </c>
      <c r="L6446" s="4">
        <f>INDEX(RegionStoreCount[Store Count],MATCH(Sales[[#This Row],[RegionStoretype]],RegionStoreCount[Region/Type],0))</f>
        <v>5</v>
      </c>
      <c r="M6446" s="4">
        <f>AND(Sales[[#This Row],[date]]&lt;=TY_YTDMax,Sales[[#This Row],[date]]&gt;=TY_YTDMin)*Sales[[#This Row],[sales]]</f>
        <v>56319.341199999995</v>
      </c>
      <c r="N6446" s="4">
        <f>AND(Sales[[#This Row],[date]]&lt;=LY_YTDMax,Sales[[#This Row],[date]]&gt;=LY_YTDMin)*Sales[[#This Row],[sales]]</f>
        <v>0</v>
      </c>
      <c r="O6446" s="4">
        <f>AND(Sales[[#This Row],[date]]&gt;=YoY_Min,Sales[[#This Row],[date]]&lt;=TY_YTDMax)*(Sales[[#This Row],[sales]]/Sales[[#This Row],[sqft]])</f>
        <v>0.35600089254108719</v>
      </c>
      <c r="P6446" s="4">
        <f>SUMIF(Sales[RegionStoretype],Sales[[#This Row],[RegionStoretype]],Sales[YoY_SSF])/Sales[[#This Row],[Region_TypeCount]]</f>
        <v>68.518982968140051</v>
      </c>
    </row>
    <row r="6447" spans="1:16" x14ac:dyDescent="0.25">
      <c r="A6447" s="1">
        <v>43189</v>
      </c>
      <c r="B6447">
        <v>10</v>
      </c>
      <c r="C6447">
        <v>17</v>
      </c>
      <c r="D6447">
        <v>84619.319100000008</v>
      </c>
      <c r="E6447">
        <f>INDEX(Stores[region],MATCH(Sales[[#This Row],[store_no]],Stores[store_no],0))</f>
        <v>1</v>
      </c>
      <c r="F6447" t="str">
        <f>INDEX(Stores[storetype],MATCH(Sales[[#This Row],[store_no]],Stores[store_no],0))</f>
        <v>B</v>
      </c>
      <c r="G6447" t="str">
        <f>INDEX(Stores[location_city],MATCH(Sales[[#This Row],[store_no]],Stores[store_no],0))</f>
        <v>Traverse City</v>
      </c>
      <c r="H6447" t="str">
        <f>INDEX(Stores[location_state],MATCH(Sales[[#This Row],[store_no]],Stores[store_no],0))</f>
        <v>Michigan</v>
      </c>
      <c r="I6447">
        <f>INDEX(Stores[sqft],MATCH(Sales[[#This Row],[store_no]],Stores[store_no],0))</f>
        <v>158200</v>
      </c>
      <c r="J6447" s="4" t="str">
        <f>INDEX(Departments[dept_name],MATCH(Sales[[#This Row],[dept_no]],Departments[dept_no],0))</f>
        <v>Shoes</v>
      </c>
      <c r="K6447" s="4" t="str">
        <f>CONCATENATE(Sales[[#This Row],[region]],Sales[[#This Row],[storetype]])</f>
        <v>1B</v>
      </c>
      <c r="L6447" s="4">
        <f>INDEX(RegionStoreCount[Store Count],MATCH(Sales[[#This Row],[RegionStoretype]],RegionStoreCount[Region/Type],0))</f>
        <v>5</v>
      </c>
      <c r="M6447" s="4">
        <f>AND(Sales[[#This Row],[date]]&lt;=TY_YTDMax,Sales[[#This Row],[date]]&gt;=TY_YTDMin)*Sales[[#This Row],[sales]]</f>
        <v>84619.319100000008</v>
      </c>
      <c r="N6447" s="4">
        <f>AND(Sales[[#This Row],[date]]&lt;=LY_YTDMax,Sales[[#This Row],[date]]&gt;=LY_YTDMin)*Sales[[#This Row],[sales]]</f>
        <v>0</v>
      </c>
      <c r="O6447" s="4">
        <f>AND(Sales[[#This Row],[date]]&gt;=YoY_Min,Sales[[#This Row],[date]]&lt;=TY_YTDMax)*(Sales[[#This Row],[sales]]/Sales[[#This Row],[sqft]])</f>
        <v>0.53488823704171939</v>
      </c>
      <c r="P6447" s="4">
        <f>SUMIF(Sales[RegionStoretype],Sales[[#This Row],[RegionStoretype]],Sales[YoY_SSF])/Sales[[#This Row],[Region_TypeCount]]</f>
        <v>68.518982968140051</v>
      </c>
    </row>
    <row r="6448" spans="1:16" x14ac:dyDescent="0.25">
      <c r="A6448" s="1">
        <v>43189</v>
      </c>
      <c r="B6448">
        <v>10</v>
      </c>
      <c r="C6448">
        <v>20</v>
      </c>
      <c r="D6448">
        <v>33274.733099999998</v>
      </c>
      <c r="E6448">
        <f>INDEX(Stores[region],MATCH(Sales[[#This Row],[store_no]],Stores[store_no],0))</f>
        <v>1</v>
      </c>
      <c r="F6448" t="str">
        <f>INDEX(Stores[storetype],MATCH(Sales[[#This Row],[store_no]],Stores[store_no],0))</f>
        <v>B</v>
      </c>
      <c r="G6448" t="str">
        <f>INDEX(Stores[location_city],MATCH(Sales[[#This Row],[store_no]],Stores[store_no],0))</f>
        <v>Traverse City</v>
      </c>
      <c r="H6448" t="str">
        <f>INDEX(Stores[location_state],MATCH(Sales[[#This Row],[store_no]],Stores[store_no],0))</f>
        <v>Michigan</v>
      </c>
      <c r="I6448">
        <f>INDEX(Stores[sqft],MATCH(Sales[[#This Row],[store_no]],Stores[store_no],0))</f>
        <v>158200</v>
      </c>
      <c r="J6448" s="4" t="str">
        <f>INDEX(Departments[dept_name],MATCH(Sales[[#This Row],[dept_no]],Departments[dept_no],0))</f>
        <v>Toys</v>
      </c>
      <c r="K6448" s="4" t="str">
        <f>CONCATENATE(Sales[[#This Row],[region]],Sales[[#This Row],[storetype]])</f>
        <v>1B</v>
      </c>
      <c r="L6448" s="4">
        <f>INDEX(RegionStoreCount[Store Count],MATCH(Sales[[#This Row],[RegionStoretype]],RegionStoreCount[Region/Type],0))</f>
        <v>5</v>
      </c>
      <c r="M6448" s="4">
        <f>AND(Sales[[#This Row],[date]]&lt;=TY_YTDMax,Sales[[#This Row],[date]]&gt;=TY_YTDMin)*Sales[[#This Row],[sales]]</f>
        <v>33274.733099999998</v>
      </c>
      <c r="N6448" s="4">
        <f>AND(Sales[[#This Row],[date]]&lt;=LY_YTDMax,Sales[[#This Row],[date]]&gt;=LY_YTDMin)*Sales[[#This Row],[sales]]</f>
        <v>0</v>
      </c>
      <c r="O6448" s="4">
        <f>AND(Sales[[#This Row],[date]]&gt;=YoY_Min,Sales[[#This Row],[date]]&lt;=TY_YTDMax)*(Sales[[#This Row],[sales]]/Sales[[#This Row],[sqft]])</f>
        <v>0.21033333185840705</v>
      </c>
      <c r="P6448" s="4">
        <f>SUMIF(Sales[RegionStoretype],Sales[[#This Row],[RegionStoretype]],Sales[YoY_SSF])/Sales[[#This Row],[Region_TypeCount]]</f>
        <v>68.518982968140051</v>
      </c>
    </row>
    <row r="6449" spans="1:16" x14ac:dyDescent="0.25">
      <c r="A6449" s="1">
        <v>43189</v>
      </c>
      <c r="B6449">
        <v>11</v>
      </c>
      <c r="C6449">
        <v>1</v>
      </c>
      <c r="D6449">
        <v>18342.797200000001</v>
      </c>
      <c r="E6449">
        <f>INDEX(Stores[region],MATCH(Sales[[#This Row],[store_no]],Stores[store_no],0))</f>
        <v>1</v>
      </c>
      <c r="F6449" t="str">
        <f>INDEX(Stores[storetype],MATCH(Sales[[#This Row],[store_no]],Stores[store_no],0))</f>
        <v>A</v>
      </c>
      <c r="G6449" t="str">
        <f>INDEX(Stores[location_city],MATCH(Sales[[#This Row],[store_no]],Stores[store_no],0))</f>
        <v>Cleveland</v>
      </c>
      <c r="H6449" t="str">
        <f>INDEX(Stores[location_state],MATCH(Sales[[#This Row],[store_no]],Stores[store_no],0))</f>
        <v>Ohio</v>
      </c>
      <c r="I6449">
        <f>INDEX(Stores[sqft],MATCH(Sales[[#This Row],[store_no]],Stores[store_no],0))</f>
        <v>192400</v>
      </c>
      <c r="J6449" s="4" t="str">
        <f>INDEX(Departments[dept_name],MATCH(Sales[[#This Row],[dept_no]],Departments[dept_no],0))</f>
        <v>Automotive</v>
      </c>
      <c r="K6449" s="4" t="str">
        <f>CONCATENATE(Sales[[#This Row],[region]],Sales[[#This Row],[storetype]])</f>
        <v>1A</v>
      </c>
      <c r="L6449" s="4">
        <f>INDEX(RegionStoreCount[Store Count],MATCH(Sales[[#This Row],[RegionStoretype]],RegionStoreCount[Region/Type],0))</f>
        <v>5</v>
      </c>
      <c r="M6449" s="4">
        <f>AND(Sales[[#This Row],[date]]&lt;=TY_YTDMax,Sales[[#This Row],[date]]&gt;=TY_YTDMin)*Sales[[#This Row],[sales]]</f>
        <v>18342.797200000001</v>
      </c>
      <c r="N6449" s="4">
        <f>AND(Sales[[#This Row],[date]]&lt;=LY_YTDMax,Sales[[#This Row],[date]]&gt;=LY_YTDMin)*Sales[[#This Row],[sales]]</f>
        <v>0</v>
      </c>
      <c r="O6449" s="4">
        <f>AND(Sales[[#This Row],[date]]&gt;=YoY_Min,Sales[[#This Row],[date]]&lt;=TY_YTDMax)*(Sales[[#This Row],[sales]]/Sales[[#This Row],[sqft]])</f>
        <v>9.5336783783783782E-2</v>
      </c>
      <c r="P6449" s="4">
        <f>SUMIF(Sales[RegionStoretype],Sales[[#This Row],[RegionStoretype]],Sales[YoY_SSF])/Sales[[#This Row],[Region_TypeCount]]</f>
        <v>59.469551530910678</v>
      </c>
    </row>
    <row r="6450" spans="1:16" x14ac:dyDescent="0.25">
      <c r="A6450" s="1">
        <v>43189</v>
      </c>
      <c r="B6450">
        <v>11</v>
      </c>
      <c r="C6450">
        <v>6</v>
      </c>
      <c r="D6450">
        <v>41923.698299999996</v>
      </c>
      <c r="E6450">
        <f>INDEX(Stores[region],MATCH(Sales[[#This Row],[store_no]],Stores[store_no],0))</f>
        <v>1</v>
      </c>
      <c r="F6450" t="str">
        <f>INDEX(Stores[storetype],MATCH(Sales[[#This Row],[store_no]],Stores[store_no],0))</f>
        <v>A</v>
      </c>
      <c r="G6450" t="str">
        <f>INDEX(Stores[location_city],MATCH(Sales[[#This Row],[store_no]],Stores[store_no],0))</f>
        <v>Cleveland</v>
      </c>
      <c r="H6450" t="str">
        <f>INDEX(Stores[location_state],MATCH(Sales[[#This Row],[store_no]],Stores[store_no],0))</f>
        <v>Ohio</v>
      </c>
      <c r="I6450">
        <f>INDEX(Stores[sqft],MATCH(Sales[[#This Row],[store_no]],Stores[store_no],0))</f>
        <v>192400</v>
      </c>
      <c r="J6450" s="4" t="str">
        <f>INDEX(Departments[dept_name],MATCH(Sales[[#This Row],[dept_no]],Departments[dept_no],0))</f>
        <v>Computers</v>
      </c>
      <c r="K6450" s="4" t="str">
        <f>CONCATENATE(Sales[[#This Row],[region]],Sales[[#This Row],[storetype]])</f>
        <v>1A</v>
      </c>
      <c r="L6450" s="4">
        <f>INDEX(RegionStoreCount[Store Count],MATCH(Sales[[#This Row],[RegionStoretype]],RegionStoreCount[Region/Type],0))</f>
        <v>5</v>
      </c>
      <c r="M6450" s="4">
        <f>AND(Sales[[#This Row],[date]]&lt;=TY_YTDMax,Sales[[#This Row],[date]]&gt;=TY_YTDMin)*Sales[[#This Row],[sales]]</f>
        <v>41923.698299999996</v>
      </c>
      <c r="N6450" s="4">
        <f>AND(Sales[[#This Row],[date]]&lt;=LY_YTDMax,Sales[[#This Row],[date]]&gt;=LY_YTDMin)*Sales[[#This Row],[sales]]</f>
        <v>0</v>
      </c>
      <c r="O6450" s="4">
        <f>AND(Sales[[#This Row],[date]]&gt;=YoY_Min,Sales[[#This Row],[date]]&lt;=TY_YTDMax)*(Sales[[#This Row],[sales]]/Sales[[#This Row],[sqft]])</f>
        <v>0.21789863981288979</v>
      </c>
      <c r="P6450" s="4">
        <f>SUMIF(Sales[RegionStoretype],Sales[[#This Row],[RegionStoretype]],Sales[YoY_SSF])/Sales[[#This Row],[Region_TypeCount]]</f>
        <v>59.469551530910678</v>
      </c>
    </row>
    <row r="6451" spans="1:16" x14ac:dyDescent="0.25">
      <c r="A6451" s="1">
        <v>43189</v>
      </c>
      <c r="B6451">
        <v>11</v>
      </c>
      <c r="C6451">
        <v>19</v>
      </c>
      <c r="D6451">
        <v>31161.734400000001</v>
      </c>
      <c r="E6451">
        <f>INDEX(Stores[region],MATCH(Sales[[#This Row],[store_no]],Stores[store_no],0))</f>
        <v>1</v>
      </c>
      <c r="F6451" t="str">
        <f>INDEX(Stores[storetype],MATCH(Sales[[#This Row],[store_no]],Stores[store_no],0))</f>
        <v>A</v>
      </c>
      <c r="G6451" t="str">
        <f>INDEX(Stores[location_city],MATCH(Sales[[#This Row],[store_no]],Stores[store_no],0))</f>
        <v>Cleveland</v>
      </c>
      <c r="H6451" t="str">
        <f>INDEX(Stores[location_state],MATCH(Sales[[#This Row],[store_no]],Stores[store_no],0))</f>
        <v>Ohio</v>
      </c>
      <c r="I6451">
        <f>INDEX(Stores[sqft],MATCH(Sales[[#This Row],[store_no]],Stores[store_no],0))</f>
        <v>192400</v>
      </c>
      <c r="J6451" s="4" t="str">
        <f>INDEX(Departments[dept_name],MATCH(Sales[[#This Row],[dept_no]],Departments[dept_no],0))</f>
        <v>Tools</v>
      </c>
      <c r="K6451" s="4" t="str">
        <f>CONCATENATE(Sales[[#This Row],[region]],Sales[[#This Row],[storetype]])</f>
        <v>1A</v>
      </c>
      <c r="L6451" s="4">
        <f>INDEX(RegionStoreCount[Store Count],MATCH(Sales[[#This Row],[RegionStoretype]],RegionStoreCount[Region/Type],0))</f>
        <v>5</v>
      </c>
      <c r="M6451" s="4">
        <f>AND(Sales[[#This Row],[date]]&lt;=TY_YTDMax,Sales[[#This Row],[date]]&gt;=TY_YTDMin)*Sales[[#This Row],[sales]]</f>
        <v>31161.734400000001</v>
      </c>
      <c r="N6451" s="4">
        <f>AND(Sales[[#This Row],[date]]&lt;=LY_YTDMax,Sales[[#This Row],[date]]&gt;=LY_YTDMin)*Sales[[#This Row],[sales]]</f>
        <v>0</v>
      </c>
      <c r="O6451" s="4">
        <f>AND(Sales[[#This Row],[date]]&gt;=YoY_Min,Sales[[#This Row],[date]]&lt;=TY_YTDMax)*(Sales[[#This Row],[sales]]/Sales[[#This Row],[sqft]])</f>
        <v>0.16196327650727652</v>
      </c>
      <c r="P6451" s="4">
        <f>SUMIF(Sales[RegionStoretype],Sales[[#This Row],[RegionStoretype]],Sales[YoY_SSF])/Sales[[#This Row],[Region_TypeCount]]</f>
        <v>59.469551530910678</v>
      </c>
    </row>
    <row r="6452" spans="1:16" x14ac:dyDescent="0.25">
      <c r="A6452" s="1">
        <v>43189</v>
      </c>
      <c r="B6452">
        <v>12</v>
      </c>
      <c r="C6452">
        <v>1</v>
      </c>
      <c r="D6452">
        <v>11380.567300000001</v>
      </c>
      <c r="E6452">
        <f>INDEX(Stores[region],MATCH(Sales[[#This Row],[store_no]],Stores[store_no],0))</f>
        <v>2</v>
      </c>
      <c r="F6452" t="str">
        <f>INDEX(Stores[storetype],MATCH(Sales[[#This Row],[store_no]],Stores[store_no],0))</f>
        <v>B</v>
      </c>
      <c r="G6452" t="str">
        <f>INDEX(Stores[location_city],MATCH(Sales[[#This Row],[store_no]],Stores[store_no],0))</f>
        <v>Indianapolis</v>
      </c>
      <c r="H6452" t="str">
        <f>INDEX(Stores[location_state],MATCH(Sales[[#This Row],[store_no]],Stores[store_no],0))</f>
        <v>Indiana</v>
      </c>
      <c r="I6452">
        <f>INDEX(Stores[sqft],MATCH(Sales[[#This Row],[store_no]],Stores[store_no],0))</f>
        <v>120800</v>
      </c>
      <c r="J6452" s="4" t="str">
        <f>INDEX(Departments[dept_name],MATCH(Sales[[#This Row],[dept_no]],Departments[dept_no],0))</f>
        <v>Automotive</v>
      </c>
      <c r="K6452" s="4" t="str">
        <f>CONCATENATE(Sales[[#This Row],[region]],Sales[[#This Row],[storetype]])</f>
        <v>2B</v>
      </c>
      <c r="L6452" s="4">
        <f>INDEX(RegionStoreCount[Store Count],MATCH(Sales[[#This Row],[RegionStoretype]],RegionStoreCount[Region/Type],0))</f>
        <v>6</v>
      </c>
      <c r="M6452" s="4">
        <f>AND(Sales[[#This Row],[date]]&lt;=TY_YTDMax,Sales[[#This Row],[date]]&gt;=TY_YTDMin)*Sales[[#This Row],[sales]]</f>
        <v>11380.567300000001</v>
      </c>
      <c r="N6452" s="4">
        <f>AND(Sales[[#This Row],[date]]&lt;=LY_YTDMax,Sales[[#This Row],[date]]&gt;=LY_YTDMin)*Sales[[#This Row],[sales]]</f>
        <v>0</v>
      </c>
      <c r="O6452" s="4">
        <f>AND(Sales[[#This Row],[date]]&gt;=YoY_Min,Sales[[#This Row],[date]]&lt;=TY_YTDMax)*(Sales[[#This Row],[sales]]/Sales[[#This Row],[sqft]])</f>
        <v>9.420999420529802E-2</v>
      </c>
      <c r="P6452" s="4">
        <f>SUMIF(Sales[RegionStoretype],Sales[[#This Row],[RegionStoretype]],Sales[YoY_SSF])/Sales[[#This Row],[Region_TypeCount]]</f>
        <v>58.393757732919049</v>
      </c>
    </row>
    <row r="6453" spans="1:16" x14ac:dyDescent="0.25">
      <c r="A6453" s="1">
        <v>43189</v>
      </c>
      <c r="B6453">
        <v>12</v>
      </c>
      <c r="C6453">
        <v>6</v>
      </c>
      <c r="D6453">
        <v>12858.704099999999</v>
      </c>
      <c r="E6453">
        <f>INDEX(Stores[region],MATCH(Sales[[#This Row],[store_no]],Stores[store_no],0))</f>
        <v>2</v>
      </c>
      <c r="F6453" t="str">
        <f>INDEX(Stores[storetype],MATCH(Sales[[#This Row],[store_no]],Stores[store_no],0))</f>
        <v>B</v>
      </c>
      <c r="G6453" t="str">
        <f>INDEX(Stores[location_city],MATCH(Sales[[#This Row],[store_no]],Stores[store_no],0))</f>
        <v>Indianapolis</v>
      </c>
      <c r="H6453" t="str">
        <f>INDEX(Stores[location_state],MATCH(Sales[[#This Row],[store_no]],Stores[store_no],0))</f>
        <v>Indiana</v>
      </c>
      <c r="I6453">
        <f>INDEX(Stores[sqft],MATCH(Sales[[#This Row],[store_no]],Stores[store_no],0))</f>
        <v>120800</v>
      </c>
      <c r="J6453" s="4" t="str">
        <f>INDEX(Departments[dept_name],MATCH(Sales[[#This Row],[dept_no]],Departments[dept_no],0))</f>
        <v>Computers</v>
      </c>
      <c r="K6453" s="4" t="str">
        <f>CONCATENATE(Sales[[#This Row],[region]],Sales[[#This Row],[storetype]])</f>
        <v>2B</v>
      </c>
      <c r="L6453" s="4">
        <f>INDEX(RegionStoreCount[Store Count],MATCH(Sales[[#This Row],[RegionStoretype]],RegionStoreCount[Region/Type],0))</f>
        <v>6</v>
      </c>
      <c r="M6453" s="4">
        <f>AND(Sales[[#This Row],[date]]&lt;=TY_YTDMax,Sales[[#This Row],[date]]&gt;=TY_YTDMin)*Sales[[#This Row],[sales]]</f>
        <v>12858.704099999999</v>
      </c>
      <c r="N6453" s="4">
        <f>AND(Sales[[#This Row],[date]]&lt;=LY_YTDMax,Sales[[#This Row],[date]]&gt;=LY_YTDMin)*Sales[[#This Row],[sales]]</f>
        <v>0</v>
      </c>
      <c r="O6453" s="4">
        <f>AND(Sales[[#This Row],[date]]&gt;=YoY_Min,Sales[[#This Row],[date]]&lt;=TY_YTDMax)*(Sales[[#This Row],[sales]]/Sales[[#This Row],[sqft]])</f>
        <v>0.10644622599337747</v>
      </c>
      <c r="P6453" s="4">
        <f>SUMIF(Sales[RegionStoretype],Sales[[#This Row],[RegionStoretype]],Sales[YoY_SSF])/Sales[[#This Row],[Region_TypeCount]]</f>
        <v>58.393757732919049</v>
      </c>
    </row>
    <row r="6454" spans="1:16" x14ac:dyDescent="0.25">
      <c r="A6454" s="1">
        <v>43189</v>
      </c>
      <c r="B6454">
        <v>12</v>
      </c>
      <c r="C6454">
        <v>10</v>
      </c>
      <c r="D6454">
        <v>36080.849600000001</v>
      </c>
      <c r="E6454">
        <f>INDEX(Stores[region],MATCH(Sales[[#This Row],[store_no]],Stores[store_no],0))</f>
        <v>2</v>
      </c>
      <c r="F6454" t="str">
        <f>INDEX(Stores[storetype],MATCH(Sales[[#This Row],[store_no]],Stores[store_no],0))</f>
        <v>B</v>
      </c>
      <c r="G6454" t="str">
        <f>INDEX(Stores[location_city],MATCH(Sales[[#This Row],[store_no]],Stores[store_no],0))</f>
        <v>Indianapolis</v>
      </c>
      <c r="H6454" t="str">
        <f>INDEX(Stores[location_state],MATCH(Sales[[#This Row],[store_no]],Stores[store_no],0))</f>
        <v>Indiana</v>
      </c>
      <c r="I6454">
        <f>INDEX(Stores[sqft],MATCH(Sales[[#This Row],[store_no]],Stores[store_no],0))</f>
        <v>120800</v>
      </c>
      <c r="J6454" s="4" t="str">
        <f>INDEX(Departments[dept_name],MATCH(Sales[[#This Row],[dept_no]],Departments[dept_no],0))</f>
        <v>Health</v>
      </c>
      <c r="K6454" s="4" t="str">
        <f>CONCATENATE(Sales[[#This Row],[region]],Sales[[#This Row],[storetype]])</f>
        <v>2B</v>
      </c>
      <c r="L6454" s="4">
        <f>INDEX(RegionStoreCount[Store Count],MATCH(Sales[[#This Row],[RegionStoretype]],RegionStoreCount[Region/Type],0))</f>
        <v>6</v>
      </c>
      <c r="M6454" s="4">
        <f>AND(Sales[[#This Row],[date]]&lt;=TY_YTDMax,Sales[[#This Row],[date]]&gt;=TY_YTDMin)*Sales[[#This Row],[sales]]</f>
        <v>36080.849600000001</v>
      </c>
      <c r="N6454" s="4">
        <f>AND(Sales[[#This Row],[date]]&lt;=LY_YTDMax,Sales[[#This Row],[date]]&gt;=LY_YTDMin)*Sales[[#This Row],[sales]]</f>
        <v>0</v>
      </c>
      <c r="O6454" s="4">
        <f>AND(Sales[[#This Row],[date]]&gt;=YoY_Min,Sales[[#This Row],[date]]&lt;=TY_YTDMax)*(Sales[[#This Row],[sales]]/Sales[[#This Row],[sqft]])</f>
        <v>0.29868252980132454</v>
      </c>
      <c r="P6454" s="4">
        <f>SUMIF(Sales[RegionStoretype],Sales[[#This Row],[RegionStoretype]],Sales[YoY_SSF])/Sales[[#This Row],[Region_TypeCount]]</f>
        <v>58.393757732919049</v>
      </c>
    </row>
    <row r="6455" spans="1:16" x14ac:dyDescent="0.25">
      <c r="A6455" s="1">
        <v>43189</v>
      </c>
      <c r="B6455">
        <v>12</v>
      </c>
      <c r="C6455">
        <v>11</v>
      </c>
      <c r="D6455">
        <v>38511.653699999995</v>
      </c>
      <c r="E6455">
        <f>INDEX(Stores[region],MATCH(Sales[[#This Row],[store_no]],Stores[store_no],0))</f>
        <v>2</v>
      </c>
      <c r="F6455" t="str">
        <f>INDEX(Stores[storetype],MATCH(Sales[[#This Row],[store_no]],Stores[store_no],0))</f>
        <v>B</v>
      </c>
      <c r="G6455" t="str">
        <f>INDEX(Stores[location_city],MATCH(Sales[[#This Row],[store_no]],Stores[store_no],0))</f>
        <v>Indianapolis</v>
      </c>
      <c r="H6455" t="str">
        <f>INDEX(Stores[location_state],MATCH(Sales[[#This Row],[store_no]],Stores[store_no],0))</f>
        <v>Indiana</v>
      </c>
      <c r="I6455">
        <f>INDEX(Stores[sqft],MATCH(Sales[[#This Row],[store_no]],Stores[store_no],0))</f>
        <v>120800</v>
      </c>
      <c r="J6455" s="4" t="str">
        <f>INDEX(Departments[dept_name],MATCH(Sales[[#This Row],[dept_no]],Departments[dept_no],0))</f>
        <v>Home</v>
      </c>
      <c r="K6455" s="4" t="str">
        <f>CONCATENATE(Sales[[#This Row],[region]],Sales[[#This Row],[storetype]])</f>
        <v>2B</v>
      </c>
      <c r="L6455" s="4">
        <f>INDEX(RegionStoreCount[Store Count],MATCH(Sales[[#This Row],[RegionStoretype]],RegionStoreCount[Region/Type],0))</f>
        <v>6</v>
      </c>
      <c r="M6455" s="4">
        <f>AND(Sales[[#This Row],[date]]&lt;=TY_YTDMax,Sales[[#This Row],[date]]&gt;=TY_YTDMin)*Sales[[#This Row],[sales]]</f>
        <v>38511.653699999995</v>
      </c>
      <c r="N6455" s="4">
        <f>AND(Sales[[#This Row],[date]]&lt;=LY_YTDMax,Sales[[#This Row],[date]]&gt;=LY_YTDMin)*Sales[[#This Row],[sales]]</f>
        <v>0</v>
      </c>
      <c r="O6455" s="4">
        <f>AND(Sales[[#This Row],[date]]&gt;=YoY_Min,Sales[[#This Row],[date]]&lt;=TY_YTDMax)*(Sales[[#This Row],[sales]]/Sales[[#This Row],[sqft]])</f>
        <v>0.31880508029801319</v>
      </c>
      <c r="P6455" s="4">
        <f>SUMIF(Sales[RegionStoretype],Sales[[#This Row],[RegionStoretype]],Sales[YoY_SSF])/Sales[[#This Row],[Region_TypeCount]]</f>
        <v>58.393757732919049</v>
      </c>
    </row>
    <row r="6456" spans="1:16" x14ac:dyDescent="0.25">
      <c r="A6456" s="1">
        <v>43189</v>
      </c>
      <c r="B6456">
        <v>12</v>
      </c>
      <c r="C6456">
        <v>16</v>
      </c>
      <c r="D6456">
        <v>193896.70690000002</v>
      </c>
      <c r="E6456">
        <f>INDEX(Stores[region],MATCH(Sales[[#This Row],[store_no]],Stores[store_no],0))</f>
        <v>2</v>
      </c>
      <c r="F6456" t="str">
        <f>INDEX(Stores[storetype],MATCH(Sales[[#This Row],[store_no]],Stores[store_no],0))</f>
        <v>B</v>
      </c>
      <c r="G6456" t="str">
        <f>INDEX(Stores[location_city],MATCH(Sales[[#This Row],[store_no]],Stores[store_no],0))</f>
        <v>Indianapolis</v>
      </c>
      <c r="H6456" t="str">
        <f>INDEX(Stores[location_state],MATCH(Sales[[#This Row],[store_no]],Stores[store_no],0))</f>
        <v>Indiana</v>
      </c>
      <c r="I6456">
        <f>INDEX(Stores[sqft],MATCH(Sales[[#This Row],[store_no]],Stores[store_no],0))</f>
        <v>120800</v>
      </c>
      <c r="J6456" s="4" t="str">
        <f>INDEX(Departments[dept_name],MATCH(Sales[[#This Row],[dept_no]],Departments[dept_no],0))</f>
        <v>Outdoors</v>
      </c>
      <c r="K6456" s="4" t="str">
        <f>CONCATENATE(Sales[[#This Row],[region]],Sales[[#This Row],[storetype]])</f>
        <v>2B</v>
      </c>
      <c r="L6456" s="4">
        <f>INDEX(RegionStoreCount[Store Count],MATCH(Sales[[#This Row],[RegionStoretype]],RegionStoreCount[Region/Type],0))</f>
        <v>6</v>
      </c>
      <c r="M6456" s="4">
        <f>AND(Sales[[#This Row],[date]]&lt;=TY_YTDMax,Sales[[#This Row],[date]]&gt;=TY_YTDMin)*Sales[[#This Row],[sales]]</f>
        <v>193896.70690000002</v>
      </c>
      <c r="N6456" s="4">
        <f>AND(Sales[[#This Row],[date]]&lt;=LY_YTDMax,Sales[[#This Row],[date]]&gt;=LY_YTDMin)*Sales[[#This Row],[sales]]</f>
        <v>0</v>
      </c>
      <c r="O6456" s="4">
        <f>AND(Sales[[#This Row],[date]]&gt;=YoY_Min,Sales[[#This Row],[date]]&lt;=TY_YTDMax)*(Sales[[#This Row],[sales]]/Sales[[#This Row],[sqft]])</f>
        <v>1.6051051895695365</v>
      </c>
      <c r="P6456" s="4">
        <f>SUMIF(Sales[RegionStoretype],Sales[[#This Row],[RegionStoretype]],Sales[YoY_SSF])/Sales[[#This Row],[Region_TypeCount]]</f>
        <v>58.393757732919049</v>
      </c>
    </row>
    <row r="6457" spans="1:16" x14ac:dyDescent="0.25">
      <c r="A6457" s="1">
        <v>43189</v>
      </c>
      <c r="B6457">
        <v>13</v>
      </c>
      <c r="C6457">
        <v>20</v>
      </c>
      <c r="D6457">
        <v>3083.4994999999999</v>
      </c>
      <c r="E6457">
        <f>INDEX(Stores[region],MATCH(Sales[[#This Row],[store_no]],Stores[store_no],0))</f>
        <v>3</v>
      </c>
      <c r="F6457" t="str">
        <f>INDEX(Stores[storetype],MATCH(Sales[[#This Row],[store_no]],Stores[store_no],0))</f>
        <v>A</v>
      </c>
      <c r="G6457" t="str">
        <f>INDEX(Stores[location_city],MATCH(Sales[[#This Row],[store_no]],Stores[store_no],0))</f>
        <v>Overland Park</v>
      </c>
      <c r="H6457" t="str">
        <f>INDEX(Stores[location_state],MATCH(Sales[[#This Row],[store_no]],Stores[store_no],0))</f>
        <v>Kansas</v>
      </c>
      <c r="I6457">
        <f>INDEX(Stores[sqft],MATCH(Sales[[#This Row],[store_no]],Stores[store_no],0))</f>
        <v>201000</v>
      </c>
      <c r="J6457" s="4" t="str">
        <f>INDEX(Departments[dept_name],MATCH(Sales[[#This Row],[dept_no]],Departments[dept_no],0))</f>
        <v>Toys</v>
      </c>
      <c r="K6457" s="4" t="str">
        <f>CONCATENATE(Sales[[#This Row],[region]],Sales[[#This Row],[storetype]])</f>
        <v>3A</v>
      </c>
      <c r="L6457" s="4">
        <f>INDEX(RegionStoreCount[Store Count],MATCH(Sales[[#This Row],[RegionStoretype]],RegionStoreCount[Region/Type],0))</f>
        <v>9</v>
      </c>
      <c r="M6457" s="4">
        <f>AND(Sales[[#This Row],[date]]&lt;=TY_YTDMax,Sales[[#This Row],[date]]&gt;=TY_YTDMin)*Sales[[#This Row],[sales]]</f>
        <v>3083.4994999999999</v>
      </c>
      <c r="N6457" s="4">
        <f>AND(Sales[[#This Row],[date]]&lt;=LY_YTDMax,Sales[[#This Row],[date]]&gt;=LY_YTDMin)*Sales[[#This Row],[sales]]</f>
        <v>0</v>
      </c>
      <c r="O6457" s="4">
        <f>AND(Sales[[#This Row],[date]]&gt;=YoY_Min,Sales[[#This Row],[date]]&lt;=TY_YTDMax)*(Sales[[#This Row],[sales]]/Sales[[#This Row],[sqft]])</f>
        <v>1.5340793532338307E-2</v>
      </c>
      <c r="P6457" s="4">
        <f>SUMIF(Sales[RegionStoretype],Sales[[#This Row],[RegionStoretype]],Sales[YoY_SSF])/Sales[[#This Row],[Region_TypeCount]]</f>
        <v>53.603836561720975</v>
      </c>
    </row>
    <row r="6458" spans="1:16" x14ac:dyDescent="0.25">
      <c r="A6458" s="1">
        <v>43189</v>
      </c>
      <c r="B6458">
        <v>15</v>
      </c>
      <c r="C6458">
        <v>7</v>
      </c>
      <c r="D6458">
        <v>44312.8465</v>
      </c>
      <c r="E6458">
        <f>INDEX(Stores[region],MATCH(Sales[[#This Row],[store_no]],Stores[store_no],0))</f>
        <v>2</v>
      </c>
      <c r="F6458" t="str">
        <f>INDEX(Stores[storetype],MATCH(Sales[[#This Row],[store_no]],Stores[store_no],0))</f>
        <v>B</v>
      </c>
      <c r="G6458" t="str">
        <f>INDEX(Stores[location_city],MATCH(Sales[[#This Row],[store_no]],Stores[store_no],0))</f>
        <v>Rochester</v>
      </c>
      <c r="H6458" t="str">
        <f>INDEX(Stores[location_state],MATCH(Sales[[#This Row],[store_no]],Stores[store_no],0))</f>
        <v>Minnesota</v>
      </c>
      <c r="I6458">
        <f>INDEX(Stores[sqft],MATCH(Sales[[#This Row],[store_no]],Stores[store_no],0))</f>
        <v>128100</v>
      </c>
      <c r="J6458" s="4" t="str">
        <f>INDEX(Departments[dept_name],MATCH(Sales[[#This Row],[dept_no]],Departments[dept_no],0))</f>
        <v>Electronics</v>
      </c>
      <c r="K6458" s="4" t="str">
        <f>CONCATENATE(Sales[[#This Row],[region]],Sales[[#This Row],[storetype]])</f>
        <v>2B</v>
      </c>
      <c r="L6458" s="4">
        <f>INDEX(RegionStoreCount[Store Count],MATCH(Sales[[#This Row],[RegionStoretype]],RegionStoreCount[Region/Type],0))</f>
        <v>6</v>
      </c>
      <c r="M6458" s="4">
        <f>AND(Sales[[#This Row],[date]]&lt;=TY_YTDMax,Sales[[#This Row],[date]]&gt;=TY_YTDMin)*Sales[[#This Row],[sales]]</f>
        <v>44312.8465</v>
      </c>
      <c r="N6458" s="4">
        <f>AND(Sales[[#This Row],[date]]&lt;=LY_YTDMax,Sales[[#This Row],[date]]&gt;=LY_YTDMin)*Sales[[#This Row],[sales]]</f>
        <v>0</v>
      </c>
      <c r="O6458" s="4">
        <f>AND(Sales[[#This Row],[date]]&gt;=YoY_Min,Sales[[#This Row],[date]]&lt;=TY_YTDMax)*(Sales[[#This Row],[sales]]/Sales[[#This Row],[sqft]])</f>
        <v>0.34592386026541766</v>
      </c>
      <c r="P6458" s="4">
        <f>SUMIF(Sales[RegionStoretype],Sales[[#This Row],[RegionStoretype]],Sales[YoY_SSF])/Sales[[#This Row],[Region_TypeCount]]</f>
        <v>58.393757732919049</v>
      </c>
    </row>
    <row r="6459" spans="1:16" x14ac:dyDescent="0.25">
      <c r="A6459" s="1">
        <v>43189</v>
      </c>
      <c r="B6459">
        <v>15</v>
      </c>
      <c r="C6459">
        <v>17</v>
      </c>
      <c r="D6459">
        <v>150707.38529999999</v>
      </c>
      <c r="E6459">
        <f>INDEX(Stores[region],MATCH(Sales[[#This Row],[store_no]],Stores[store_no],0))</f>
        <v>2</v>
      </c>
      <c r="F6459" t="str">
        <f>INDEX(Stores[storetype],MATCH(Sales[[#This Row],[store_no]],Stores[store_no],0))</f>
        <v>B</v>
      </c>
      <c r="G6459" t="str">
        <f>INDEX(Stores[location_city],MATCH(Sales[[#This Row],[store_no]],Stores[store_no],0))</f>
        <v>Rochester</v>
      </c>
      <c r="H6459" t="str">
        <f>INDEX(Stores[location_state],MATCH(Sales[[#This Row],[store_no]],Stores[store_no],0))</f>
        <v>Minnesota</v>
      </c>
      <c r="I6459">
        <f>INDEX(Stores[sqft],MATCH(Sales[[#This Row],[store_no]],Stores[store_no],0))</f>
        <v>128100</v>
      </c>
      <c r="J6459" s="4" t="str">
        <f>INDEX(Departments[dept_name],MATCH(Sales[[#This Row],[dept_no]],Departments[dept_no],0))</f>
        <v>Shoes</v>
      </c>
      <c r="K6459" s="4" t="str">
        <f>CONCATENATE(Sales[[#This Row],[region]],Sales[[#This Row],[storetype]])</f>
        <v>2B</v>
      </c>
      <c r="L6459" s="4">
        <f>INDEX(RegionStoreCount[Store Count],MATCH(Sales[[#This Row],[RegionStoretype]],RegionStoreCount[Region/Type],0))</f>
        <v>6</v>
      </c>
      <c r="M6459" s="4">
        <f>AND(Sales[[#This Row],[date]]&lt;=TY_YTDMax,Sales[[#This Row],[date]]&gt;=TY_YTDMin)*Sales[[#This Row],[sales]]</f>
        <v>150707.38529999999</v>
      </c>
      <c r="N6459" s="4">
        <f>AND(Sales[[#This Row],[date]]&lt;=LY_YTDMax,Sales[[#This Row],[date]]&gt;=LY_YTDMin)*Sales[[#This Row],[sales]]</f>
        <v>0</v>
      </c>
      <c r="O6459" s="4">
        <f>AND(Sales[[#This Row],[date]]&gt;=YoY_Min,Sales[[#This Row],[date]]&lt;=TY_YTDMax)*(Sales[[#This Row],[sales]]/Sales[[#This Row],[sqft]])</f>
        <v>1.1764823208430912</v>
      </c>
      <c r="P6459" s="4">
        <f>SUMIF(Sales[RegionStoretype],Sales[[#This Row],[RegionStoretype]],Sales[YoY_SSF])/Sales[[#This Row],[Region_TypeCount]]</f>
        <v>58.393757732919049</v>
      </c>
    </row>
    <row r="6460" spans="1:16" x14ac:dyDescent="0.25">
      <c r="A6460" s="1">
        <v>43189</v>
      </c>
      <c r="B6460">
        <v>15</v>
      </c>
      <c r="C6460">
        <v>19</v>
      </c>
      <c r="D6460">
        <v>11394.2444</v>
      </c>
      <c r="E6460">
        <f>INDEX(Stores[region],MATCH(Sales[[#This Row],[store_no]],Stores[store_no],0))</f>
        <v>2</v>
      </c>
      <c r="F6460" t="str">
        <f>INDEX(Stores[storetype],MATCH(Sales[[#This Row],[store_no]],Stores[store_no],0))</f>
        <v>B</v>
      </c>
      <c r="G6460" t="str">
        <f>INDEX(Stores[location_city],MATCH(Sales[[#This Row],[store_no]],Stores[store_no],0))</f>
        <v>Rochester</v>
      </c>
      <c r="H6460" t="str">
        <f>INDEX(Stores[location_state],MATCH(Sales[[#This Row],[store_no]],Stores[store_no],0))</f>
        <v>Minnesota</v>
      </c>
      <c r="I6460">
        <f>INDEX(Stores[sqft],MATCH(Sales[[#This Row],[store_no]],Stores[store_no],0))</f>
        <v>128100</v>
      </c>
      <c r="J6460" s="4" t="str">
        <f>INDEX(Departments[dept_name],MATCH(Sales[[#This Row],[dept_no]],Departments[dept_no],0))</f>
        <v>Tools</v>
      </c>
      <c r="K6460" s="4" t="str">
        <f>CONCATENATE(Sales[[#This Row],[region]],Sales[[#This Row],[storetype]])</f>
        <v>2B</v>
      </c>
      <c r="L6460" s="4">
        <f>INDEX(RegionStoreCount[Store Count],MATCH(Sales[[#This Row],[RegionStoretype]],RegionStoreCount[Region/Type],0))</f>
        <v>6</v>
      </c>
      <c r="M6460" s="4">
        <f>AND(Sales[[#This Row],[date]]&lt;=TY_YTDMax,Sales[[#This Row],[date]]&gt;=TY_YTDMin)*Sales[[#This Row],[sales]]</f>
        <v>11394.2444</v>
      </c>
      <c r="N6460" s="4">
        <f>AND(Sales[[#This Row],[date]]&lt;=LY_YTDMax,Sales[[#This Row],[date]]&gt;=LY_YTDMin)*Sales[[#This Row],[sales]]</f>
        <v>0</v>
      </c>
      <c r="O6460" s="4">
        <f>AND(Sales[[#This Row],[date]]&gt;=YoY_Min,Sales[[#This Row],[date]]&lt;=TY_YTDMax)*(Sales[[#This Row],[sales]]/Sales[[#This Row],[sqft]])</f>
        <v>8.8948043715846997E-2</v>
      </c>
      <c r="P6460" s="4">
        <f>SUMIF(Sales[RegionStoretype],Sales[[#This Row],[RegionStoretype]],Sales[YoY_SSF])/Sales[[#This Row],[Region_TypeCount]]</f>
        <v>58.393757732919049</v>
      </c>
    </row>
    <row r="6461" spans="1:16" x14ac:dyDescent="0.25">
      <c r="A6461" s="1">
        <v>43189</v>
      </c>
      <c r="B6461">
        <v>16</v>
      </c>
      <c r="C6461">
        <v>1</v>
      </c>
      <c r="D6461">
        <v>8475.4197000000004</v>
      </c>
      <c r="E6461">
        <f>INDEX(Stores[region],MATCH(Sales[[#This Row],[store_no]],Stores[store_no],0))</f>
        <v>2</v>
      </c>
      <c r="F6461" t="str">
        <f>INDEX(Stores[storetype],MATCH(Sales[[#This Row],[store_no]],Stores[store_no],0))</f>
        <v>B</v>
      </c>
      <c r="G6461" t="str">
        <f>INDEX(Stores[location_city],MATCH(Sales[[#This Row],[store_no]],Stores[store_no],0))</f>
        <v>Saint Paul</v>
      </c>
      <c r="H6461" t="str">
        <f>INDEX(Stores[location_state],MATCH(Sales[[#This Row],[store_no]],Stores[store_no],0))</f>
        <v>Minnesota</v>
      </c>
      <c r="I6461">
        <f>INDEX(Stores[sqft],MATCH(Sales[[#This Row],[store_no]],Stores[store_no],0))</f>
        <v>180400</v>
      </c>
      <c r="J6461" s="4" t="str">
        <f>INDEX(Departments[dept_name],MATCH(Sales[[#This Row],[dept_no]],Departments[dept_no],0))</f>
        <v>Automotive</v>
      </c>
      <c r="K6461" s="4" t="str">
        <f>CONCATENATE(Sales[[#This Row],[region]],Sales[[#This Row],[storetype]])</f>
        <v>2B</v>
      </c>
      <c r="L6461" s="4">
        <f>INDEX(RegionStoreCount[Store Count],MATCH(Sales[[#This Row],[RegionStoretype]],RegionStoreCount[Region/Type],0))</f>
        <v>6</v>
      </c>
      <c r="M6461" s="4">
        <f>AND(Sales[[#This Row],[date]]&lt;=TY_YTDMax,Sales[[#This Row],[date]]&gt;=TY_YTDMin)*Sales[[#This Row],[sales]]</f>
        <v>8475.4197000000004</v>
      </c>
      <c r="N6461" s="4">
        <f>AND(Sales[[#This Row],[date]]&lt;=LY_YTDMax,Sales[[#This Row],[date]]&gt;=LY_YTDMin)*Sales[[#This Row],[sales]]</f>
        <v>0</v>
      </c>
      <c r="O6461" s="4">
        <f>AND(Sales[[#This Row],[date]]&gt;=YoY_Min,Sales[[#This Row],[date]]&lt;=TY_YTDMax)*(Sales[[#This Row],[sales]]/Sales[[#This Row],[sqft]])</f>
        <v>4.6981262195121956E-2</v>
      </c>
      <c r="P6461" s="4">
        <f>SUMIF(Sales[RegionStoretype],Sales[[#This Row],[RegionStoretype]],Sales[YoY_SSF])/Sales[[#This Row],[Region_TypeCount]]</f>
        <v>58.393757732919049</v>
      </c>
    </row>
    <row r="6462" spans="1:16" x14ac:dyDescent="0.25">
      <c r="A6462" s="1">
        <v>43189</v>
      </c>
      <c r="B6462">
        <v>16</v>
      </c>
      <c r="C6462">
        <v>5</v>
      </c>
      <c r="D6462">
        <v>118311.6054</v>
      </c>
      <c r="E6462">
        <f>INDEX(Stores[region],MATCH(Sales[[#This Row],[store_no]],Stores[store_no],0))</f>
        <v>2</v>
      </c>
      <c r="F6462" t="str">
        <f>INDEX(Stores[storetype],MATCH(Sales[[#This Row],[store_no]],Stores[store_no],0))</f>
        <v>B</v>
      </c>
      <c r="G6462" t="str">
        <f>INDEX(Stores[location_city],MATCH(Sales[[#This Row],[store_no]],Stores[store_no],0))</f>
        <v>Saint Paul</v>
      </c>
      <c r="H6462" t="str">
        <f>INDEX(Stores[location_state],MATCH(Sales[[#This Row],[store_no]],Stores[store_no],0))</f>
        <v>Minnesota</v>
      </c>
      <c r="I6462">
        <f>INDEX(Stores[sqft],MATCH(Sales[[#This Row],[store_no]],Stores[store_no],0))</f>
        <v>180400</v>
      </c>
      <c r="J6462" s="4" t="str">
        <f>INDEX(Departments[dept_name],MATCH(Sales[[#This Row],[dept_no]],Departments[dept_no],0))</f>
        <v>Clothing</v>
      </c>
      <c r="K6462" s="4" t="str">
        <f>CONCATENATE(Sales[[#This Row],[region]],Sales[[#This Row],[storetype]])</f>
        <v>2B</v>
      </c>
      <c r="L6462" s="4">
        <f>INDEX(RegionStoreCount[Store Count],MATCH(Sales[[#This Row],[RegionStoretype]],RegionStoreCount[Region/Type],0))</f>
        <v>6</v>
      </c>
      <c r="M6462" s="4">
        <f>AND(Sales[[#This Row],[date]]&lt;=TY_YTDMax,Sales[[#This Row],[date]]&gt;=TY_YTDMin)*Sales[[#This Row],[sales]]</f>
        <v>118311.6054</v>
      </c>
      <c r="N6462" s="4">
        <f>AND(Sales[[#This Row],[date]]&lt;=LY_YTDMax,Sales[[#This Row],[date]]&gt;=LY_YTDMin)*Sales[[#This Row],[sales]]</f>
        <v>0</v>
      </c>
      <c r="O6462" s="4">
        <f>AND(Sales[[#This Row],[date]]&gt;=YoY_Min,Sales[[#This Row],[date]]&lt;=TY_YTDMax)*(Sales[[#This Row],[sales]]/Sales[[#This Row],[sqft]])</f>
        <v>0.65582929822616409</v>
      </c>
      <c r="P6462" s="4">
        <f>SUMIF(Sales[RegionStoretype],Sales[[#This Row],[RegionStoretype]],Sales[YoY_SSF])/Sales[[#This Row],[Region_TypeCount]]</f>
        <v>58.393757732919049</v>
      </c>
    </row>
    <row r="6463" spans="1:16" x14ac:dyDescent="0.25">
      <c r="A6463" s="1">
        <v>43189</v>
      </c>
      <c r="B6463">
        <v>16</v>
      </c>
      <c r="C6463">
        <v>13</v>
      </c>
      <c r="D6463">
        <v>93685.049399999989</v>
      </c>
      <c r="E6463">
        <f>INDEX(Stores[region],MATCH(Sales[[#This Row],[store_no]],Stores[store_no],0))</f>
        <v>2</v>
      </c>
      <c r="F6463" t="str">
        <f>INDEX(Stores[storetype],MATCH(Sales[[#This Row],[store_no]],Stores[store_no],0))</f>
        <v>B</v>
      </c>
      <c r="G6463" t="str">
        <f>INDEX(Stores[location_city],MATCH(Sales[[#This Row],[store_no]],Stores[store_no],0))</f>
        <v>Saint Paul</v>
      </c>
      <c r="H6463" t="str">
        <f>INDEX(Stores[location_state],MATCH(Sales[[#This Row],[store_no]],Stores[store_no],0))</f>
        <v>Minnesota</v>
      </c>
      <c r="I6463">
        <f>INDEX(Stores[sqft],MATCH(Sales[[#This Row],[store_no]],Stores[store_no],0))</f>
        <v>180400</v>
      </c>
      <c r="J6463" s="4" t="str">
        <f>INDEX(Departments[dept_name],MATCH(Sales[[#This Row],[dept_no]],Departments[dept_no],0))</f>
        <v>Kids</v>
      </c>
      <c r="K6463" s="4" t="str">
        <f>CONCATENATE(Sales[[#This Row],[region]],Sales[[#This Row],[storetype]])</f>
        <v>2B</v>
      </c>
      <c r="L6463" s="4">
        <f>INDEX(RegionStoreCount[Store Count],MATCH(Sales[[#This Row],[RegionStoretype]],RegionStoreCount[Region/Type],0))</f>
        <v>6</v>
      </c>
      <c r="M6463" s="4">
        <f>AND(Sales[[#This Row],[date]]&lt;=TY_YTDMax,Sales[[#This Row],[date]]&gt;=TY_YTDMin)*Sales[[#This Row],[sales]]</f>
        <v>93685.049399999989</v>
      </c>
      <c r="N6463" s="4">
        <f>AND(Sales[[#This Row],[date]]&lt;=LY_YTDMax,Sales[[#This Row],[date]]&gt;=LY_YTDMin)*Sales[[#This Row],[sales]]</f>
        <v>0</v>
      </c>
      <c r="O6463" s="4">
        <f>AND(Sales[[#This Row],[date]]&gt;=YoY_Min,Sales[[#This Row],[date]]&lt;=TY_YTDMax)*(Sales[[#This Row],[sales]]/Sales[[#This Row],[sqft]])</f>
        <v>0.51931845565410195</v>
      </c>
      <c r="P6463" s="4">
        <f>SUMIF(Sales[RegionStoretype],Sales[[#This Row],[RegionStoretype]],Sales[YoY_SSF])/Sales[[#This Row],[Region_TypeCount]]</f>
        <v>58.393757732919049</v>
      </c>
    </row>
    <row r="6464" spans="1:16" x14ac:dyDescent="0.25">
      <c r="A6464" s="1">
        <v>43189</v>
      </c>
      <c r="B6464">
        <v>16</v>
      </c>
      <c r="C6464">
        <v>18</v>
      </c>
      <c r="D6464">
        <v>94387.179000000004</v>
      </c>
      <c r="E6464">
        <f>INDEX(Stores[region],MATCH(Sales[[#This Row],[store_no]],Stores[store_no],0))</f>
        <v>2</v>
      </c>
      <c r="F6464" t="str">
        <f>INDEX(Stores[storetype],MATCH(Sales[[#This Row],[store_no]],Stores[store_no],0))</f>
        <v>B</v>
      </c>
      <c r="G6464" t="str">
        <f>INDEX(Stores[location_city],MATCH(Sales[[#This Row],[store_no]],Stores[store_no],0))</f>
        <v>Saint Paul</v>
      </c>
      <c r="H6464" t="str">
        <f>INDEX(Stores[location_state],MATCH(Sales[[#This Row],[store_no]],Stores[store_no],0))</f>
        <v>Minnesota</v>
      </c>
      <c r="I6464">
        <f>INDEX(Stores[sqft],MATCH(Sales[[#This Row],[store_no]],Stores[store_no],0))</f>
        <v>180400</v>
      </c>
      <c r="J6464" s="4" t="str">
        <f>INDEX(Departments[dept_name],MATCH(Sales[[#This Row],[dept_no]],Departments[dept_no],0))</f>
        <v>Sports</v>
      </c>
      <c r="K6464" s="4" t="str">
        <f>CONCATENATE(Sales[[#This Row],[region]],Sales[[#This Row],[storetype]])</f>
        <v>2B</v>
      </c>
      <c r="L6464" s="4">
        <f>INDEX(RegionStoreCount[Store Count],MATCH(Sales[[#This Row],[RegionStoretype]],RegionStoreCount[Region/Type],0))</f>
        <v>6</v>
      </c>
      <c r="M6464" s="4">
        <f>AND(Sales[[#This Row],[date]]&lt;=TY_YTDMax,Sales[[#This Row],[date]]&gt;=TY_YTDMin)*Sales[[#This Row],[sales]]</f>
        <v>94387.179000000004</v>
      </c>
      <c r="N6464" s="4">
        <f>AND(Sales[[#This Row],[date]]&lt;=LY_YTDMax,Sales[[#This Row],[date]]&gt;=LY_YTDMin)*Sales[[#This Row],[sales]]</f>
        <v>0</v>
      </c>
      <c r="O6464" s="4">
        <f>AND(Sales[[#This Row],[date]]&gt;=YoY_Min,Sales[[#This Row],[date]]&lt;=TY_YTDMax)*(Sales[[#This Row],[sales]]/Sales[[#This Row],[sqft]])</f>
        <v>0.52321052660753886</v>
      </c>
      <c r="P6464" s="4">
        <f>SUMIF(Sales[RegionStoretype],Sales[[#This Row],[RegionStoretype]],Sales[YoY_SSF])/Sales[[#This Row],[Region_TypeCount]]</f>
        <v>58.393757732919049</v>
      </c>
    </row>
    <row r="6465" spans="1:16" x14ac:dyDescent="0.25">
      <c r="A6465" s="1">
        <v>43189</v>
      </c>
      <c r="B6465">
        <v>17</v>
      </c>
      <c r="C6465">
        <v>1</v>
      </c>
      <c r="D6465">
        <v>30066.488100000002</v>
      </c>
      <c r="E6465">
        <f>INDEX(Stores[region],MATCH(Sales[[#This Row],[store_no]],Stores[store_no],0))</f>
        <v>3</v>
      </c>
      <c r="F6465" t="str">
        <f>INDEX(Stores[storetype],MATCH(Sales[[#This Row],[store_no]],Stores[store_no],0))</f>
        <v>B</v>
      </c>
      <c r="G6465" t="str">
        <f>INDEX(Stores[location_city],MATCH(Sales[[#This Row],[store_no]],Stores[store_no],0))</f>
        <v>Fargo</v>
      </c>
      <c r="H6465" t="str">
        <f>INDEX(Stores[location_state],MATCH(Sales[[#This Row],[store_no]],Stores[store_no],0))</f>
        <v>North Dakota</v>
      </c>
      <c r="I6465">
        <f>INDEX(Stores[sqft],MATCH(Sales[[#This Row],[store_no]],Stores[store_no],0))</f>
        <v>211600</v>
      </c>
      <c r="J6465" s="4" t="str">
        <f>INDEX(Departments[dept_name],MATCH(Sales[[#This Row],[dept_no]],Departments[dept_no],0))</f>
        <v>Automotive</v>
      </c>
      <c r="K6465" s="4" t="str">
        <f>CONCATENATE(Sales[[#This Row],[region]],Sales[[#This Row],[storetype]])</f>
        <v>3B</v>
      </c>
      <c r="L6465" s="4">
        <f>INDEX(RegionStoreCount[Store Count],MATCH(Sales[[#This Row],[RegionStoretype]],RegionStoreCount[Region/Type],0))</f>
        <v>4</v>
      </c>
      <c r="M6465" s="4">
        <f>AND(Sales[[#This Row],[date]]&lt;=TY_YTDMax,Sales[[#This Row],[date]]&gt;=TY_YTDMin)*Sales[[#This Row],[sales]]</f>
        <v>30066.488100000002</v>
      </c>
      <c r="N6465" s="4">
        <f>AND(Sales[[#This Row],[date]]&lt;=LY_YTDMax,Sales[[#This Row],[date]]&gt;=LY_YTDMin)*Sales[[#This Row],[sales]]</f>
        <v>0</v>
      </c>
      <c r="O6465" s="4">
        <f>AND(Sales[[#This Row],[date]]&gt;=YoY_Min,Sales[[#This Row],[date]]&lt;=TY_YTDMax)*(Sales[[#This Row],[sales]]/Sales[[#This Row],[sqft]])</f>
        <v>0.14209115359168242</v>
      </c>
      <c r="P6465" s="4">
        <f>SUMIF(Sales[RegionStoretype],Sales[[#This Row],[RegionStoretype]],Sales[YoY_SSF])/Sales[[#This Row],[Region_TypeCount]]</f>
        <v>58.312187288105562</v>
      </c>
    </row>
    <row r="6466" spans="1:16" x14ac:dyDescent="0.25">
      <c r="A6466" s="1">
        <v>43189</v>
      </c>
      <c r="B6466">
        <v>17</v>
      </c>
      <c r="C6466">
        <v>10</v>
      </c>
      <c r="D6466">
        <v>46622.333899999998</v>
      </c>
      <c r="E6466">
        <f>INDEX(Stores[region],MATCH(Sales[[#This Row],[store_no]],Stores[store_no],0))</f>
        <v>3</v>
      </c>
      <c r="F6466" t="str">
        <f>INDEX(Stores[storetype],MATCH(Sales[[#This Row],[store_no]],Stores[store_no],0))</f>
        <v>B</v>
      </c>
      <c r="G6466" t="str">
        <f>INDEX(Stores[location_city],MATCH(Sales[[#This Row],[store_no]],Stores[store_no],0))</f>
        <v>Fargo</v>
      </c>
      <c r="H6466" t="str">
        <f>INDEX(Stores[location_state],MATCH(Sales[[#This Row],[store_no]],Stores[store_no],0))</f>
        <v>North Dakota</v>
      </c>
      <c r="I6466">
        <f>INDEX(Stores[sqft],MATCH(Sales[[#This Row],[store_no]],Stores[store_no],0))</f>
        <v>211600</v>
      </c>
      <c r="J6466" s="4" t="str">
        <f>INDEX(Departments[dept_name],MATCH(Sales[[#This Row],[dept_no]],Departments[dept_no],0))</f>
        <v>Health</v>
      </c>
      <c r="K6466" s="4" t="str">
        <f>CONCATENATE(Sales[[#This Row],[region]],Sales[[#This Row],[storetype]])</f>
        <v>3B</v>
      </c>
      <c r="L6466" s="4">
        <f>INDEX(RegionStoreCount[Store Count],MATCH(Sales[[#This Row],[RegionStoretype]],RegionStoreCount[Region/Type],0))</f>
        <v>4</v>
      </c>
      <c r="M6466" s="4">
        <f>AND(Sales[[#This Row],[date]]&lt;=TY_YTDMax,Sales[[#This Row],[date]]&gt;=TY_YTDMin)*Sales[[#This Row],[sales]]</f>
        <v>46622.333899999998</v>
      </c>
      <c r="N6466" s="4">
        <f>AND(Sales[[#This Row],[date]]&lt;=LY_YTDMax,Sales[[#This Row],[date]]&gt;=LY_YTDMin)*Sales[[#This Row],[sales]]</f>
        <v>0</v>
      </c>
      <c r="O6466" s="4">
        <f>AND(Sales[[#This Row],[date]]&gt;=YoY_Min,Sales[[#This Row],[date]]&lt;=TY_YTDMax)*(Sales[[#This Row],[sales]]/Sales[[#This Row],[sqft]])</f>
        <v>0.22033239083175801</v>
      </c>
      <c r="P6466" s="4">
        <f>SUMIF(Sales[RegionStoretype],Sales[[#This Row],[RegionStoretype]],Sales[YoY_SSF])/Sales[[#This Row],[Region_TypeCount]]</f>
        <v>58.312187288105562</v>
      </c>
    </row>
    <row r="6467" spans="1:16" x14ac:dyDescent="0.25">
      <c r="A6467" s="1">
        <v>43189</v>
      </c>
      <c r="B6467">
        <v>17</v>
      </c>
      <c r="C6467">
        <v>20</v>
      </c>
      <c r="D6467">
        <v>88646.353100000008</v>
      </c>
      <c r="E6467">
        <f>INDEX(Stores[region],MATCH(Sales[[#This Row],[store_no]],Stores[store_no],0))</f>
        <v>3</v>
      </c>
      <c r="F6467" t="str">
        <f>INDEX(Stores[storetype],MATCH(Sales[[#This Row],[store_no]],Stores[store_no],0))</f>
        <v>B</v>
      </c>
      <c r="G6467" t="str">
        <f>INDEX(Stores[location_city],MATCH(Sales[[#This Row],[store_no]],Stores[store_no],0))</f>
        <v>Fargo</v>
      </c>
      <c r="H6467" t="str">
        <f>INDEX(Stores[location_state],MATCH(Sales[[#This Row],[store_no]],Stores[store_no],0))</f>
        <v>North Dakota</v>
      </c>
      <c r="I6467">
        <f>INDEX(Stores[sqft],MATCH(Sales[[#This Row],[store_no]],Stores[store_no],0))</f>
        <v>211600</v>
      </c>
      <c r="J6467" s="4" t="str">
        <f>INDEX(Departments[dept_name],MATCH(Sales[[#This Row],[dept_no]],Departments[dept_no],0))</f>
        <v>Toys</v>
      </c>
      <c r="K6467" s="4" t="str">
        <f>CONCATENATE(Sales[[#This Row],[region]],Sales[[#This Row],[storetype]])</f>
        <v>3B</v>
      </c>
      <c r="L6467" s="4">
        <f>INDEX(RegionStoreCount[Store Count],MATCH(Sales[[#This Row],[RegionStoretype]],RegionStoreCount[Region/Type],0))</f>
        <v>4</v>
      </c>
      <c r="M6467" s="4">
        <f>AND(Sales[[#This Row],[date]]&lt;=TY_YTDMax,Sales[[#This Row],[date]]&gt;=TY_YTDMin)*Sales[[#This Row],[sales]]</f>
        <v>88646.353100000008</v>
      </c>
      <c r="N6467" s="4">
        <f>AND(Sales[[#This Row],[date]]&lt;=LY_YTDMax,Sales[[#This Row],[date]]&gt;=LY_YTDMin)*Sales[[#This Row],[sales]]</f>
        <v>0</v>
      </c>
      <c r="O6467" s="4">
        <f>AND(Sales[[#This Row],[date]]&gt;=YoY_Min,Sales[[#This Row],[date]]&lt;=TY_YTDMax)*(Sales[[#This Row],[sales]]/Sales[[#This Row],[sqft]])</f>
        <v>0.41893361578449911</v>
      </c>
      <c r="P6467" s="4">
        <f>SUMIF(Sales[RegionStoretype],Sales[[#This Row],[RegionStoretype]],Sales[YoY_SSF])/Sales[[#This Row],[Region_TypeCount]]</f>
        <v>58.312187288105562</v>
      </c>
    </row>
    <row r="6468" spans="1:16" x14ac:dyDescent="0.25">
      <c r="A6468" s="1">
        <v>43189</v>
      </c>
      <c r="B6468">
        <v>18</v>
      </c>
      <c r="C6468">
        <v>20</v>
      </c>
      <c r="D6468">
        <v>77254.9571</v>
      </c>
      <c r="E6468">
        <f>INDEX(Stores[region],MATCH(Sales[[#This Row],[store_no]],Stores[store_no],0))</f>
        <v>2</v>
      </c>
      <c r="F6468" t="str">
        <f>INDEX(Stores[storetype],MATCH(Sales[[#This Row],[store_no]],Stores[store_no],0))</f>
        <v>B</v>
      </c>
      <c r="G6468" t="str">
        <f>INDEX(Stores[location_city],MATCH(Sales[[#This Row],[store_no]],Stores[store_no],0))</f>
        <v>Chicago</v>
      </c>
      <c r="H6468" t="str">
        <f>INDEX(Stores[location_state],MATCH(Sales[[#This Row],[store_no]],Stores[store_no],0))</f>
        <v>Illinois</v>
      </c>
      <c r="I6468">
        <f>INDEX(Stores[sqft],MATCH(Sales[[#This Row],[store_no]],Stores[store_no],0))</f>
        <v>120700</v>
      </c>
      <c r="J6468" s="4" t="str">
        <f>INDEX(Departments[dept_name],MATCH(Sales[[#This Row],[dept_no]],Departments[dept_no],0))</f>
        <v>Toys</v>
      </c>
      <c r="K6468" s="4" t="str">
        <f>CONCATENATE(Sales[[#This Row],[region]],Sales[[#This Row],[storetype]])</f>
        <v>2B</v>
      </c>
      <c r="L6468" s="4">
        <f>INDEX(RegionStoreCount[Store Count],MATCH(Sales[[#This Row],[RegionStoretype]],RegionStoreCount[Region/Type],0))</f>
        <v>6</v>
      </c>
      <c r="M6468" s="4">
        <f>AND(Sales[[#This Row],[date]]&lt;=TY_YTDMax,Sales[[#This Row],[date]]&gt;=TY_YTDMin)*Sales[[#This Row],[sales]]</f>
        <v>77254.9571</v>
      </c>
      <c r="N6468" s="4">
        <f>AND(Sales[[#This Row],[date]]&lt;=LY_YTDMax,Sales[[#This Row],[date]]&gt;=LY_YTDMin)*Sales[[#This Row],[sales]]</f>
        <v>0</v>
      </c>
      <c r="O6468" s="4">
        <f>AND(Sales[[#This Row],[date]]&gt;=YoY_Min,Sales[[#This Row],[date]]&lt;=TY_YTDMax)*(Sales[[#This Row],[sales]]/Sales[[#This Row],[sqft]])</f>
        <v>0.64005763960231976</v>
      </c>
      <c r="P6468" s="4">
        <f>SUMIF(Sales[RegionStoretype],Sales[[#This Row],[RegionStoretype]],Sales[YoY_SSF])/Sales[[#This Row],[Region_TypeCount]]</f>
        <v>58.393757732919049</v>
      </c>
    </row>
    <row r="6469" spans="1:16" x14ac:dyDescent="0.25">
      <c r="A6469" s="1">
        <v>43189</v>
      </c>
      <c r="B6469">
        <v>19</v>
      </c>
      <c r="C6469">
        <v>1</v>
      </c>
      <c r="D6469">
        <v>20383.82</v>
      </c>
      <c r="E6469">
        <f>INDEX(Stores[region],MATCH(Sales[[#This Row],[store_no]],Stores[store_no],0))</f>
        <v>3</v>
      </c>
      <c r="F6469" t="str">
        <f>INDEX(Stores[storetype],MATCH(Sales[[#This Row],[store_no]],Stores[store_no],0))</f>
        <v>A</v>
      </c>
      <c r="G6469" t="str">
        <f>INDEX(Stores[location_city],MATCH(Sales[[#This Row],[store_no]],Stores[store_no],0))</f>
        <v>Des Moines</v>
      </c>
      <c r="H6469" t="str">
        <f>INDEX(Stores[location_state],MATCH(Sales[[#This Row],[store_no]],Stores[store_no],0))</f>
        <v>Iowa</v>
      </c>
      <c r="I6469">
        <f>INDEX(Stores[sqft],MATCH(Sales[[#This Row],[store_no]],Stores[store_no],0))</f>
        <v>197600</v>
      </c>
      <c r="J6469" s="4" t="str">
        <f>INDEX(Departments[dept_name],MATCH(Sales[[#This Row],[dept_no]],Departments[dept_no],0))</f>
        <v>Automotive</v>
      </c>
      <c r="K6469" s="4" t="str">
        <f>CONCATENATE(Sales[[#This Row],[region]],Sales[[#This Row],[storetype]])</f>
        <v>3A</v>
      </c>
      <c r="L6469" s="4">
        <f>INDEX(RegionStoreCount[Store Count],MATCH(Sales[[#This Row],[RegionStoretype]],RegionStoreCount[Region/Type],0))</f>
        <v>9</v>
      </c>
      <c r="M6469" s="4">
        <f>AND(Sales[[#This Row],[date]]&lt;=TY_YTDMax,Sales[[#This Row],[date]]&gt;=TY_YTDMin)*Sales[[#This Row],[sales]]</f>
        <v>20383.82</v>
      </c>
      <c r="N6469" s="4">
        <f>AND(Sales[[#This Row],[date]]&lt;=LY_YTDMax,Sales[[#This Row],[date]]&gt;=LY_YTDMin)*Sales[[#This Row],[sales]]</f>
        <v>0</v>
      </c>
      <c r="O6469" s="4">
        <f>AND(Sales[[#This Row],[date]]&gt;=YoY_Min,Sales[[#This Row],[date]]&lt;=TY_YTDMax)*(Sales[[#This Row],[sales]]/Sales[[#This Row],[sqft]])</f>
        <v>0.10315698380566801</v>
      </c>
      <c r="P6469" s="4">
        <f>SUMIF(Sales[RegionStoretype],Sales[[#This Row],[RegionStoretype]],Sales[YoY_SSF])/Sales[[#This Row],[Region_TypeCount]]</f>
        <v>53.603836561720975</v>
      </c>
    </row>
    <row r="6470" spans="1:16" x14ac:dyDescent="0.25">
      <c r="A6470" s="1">
        <v>43189</v>
      </c>
      <c r="B6470">
        <v>19</v>
      </c>
      <c r="C6470">
        <v>2</v>
      </c>
      <c r="D6470">
        <v>65610.131699999998</v>
      </c>
      <c r="E6470">
        <f>INDEX(Stores[region],MATCH(Sales[[#This Row],[store_no]],Stores[store_no],0))</f>
        <v>3</v>
      </c>
      <c r="F6470" t="str">
        <f>INDEX(Stores[storetype],MATCH(Sales[[#This Row],[store_no]],Stores[store_no],0))</f>
        <v>A</v>
      </c>
      <c r="G6470" t="str">
        <f>INDEX(Stores[location_city],MATCH(Sales[[#This Row],[store_no]],Stores[store_no],0))</f>
        <v>Des Moines</v>
      </c>
      <c r="H6470" t="str">
        <f>INDEX(Stores[location_state],MATCH(Sales[[#This Row],[store_no]],Stores[store_no],0))</f>
        <v>Iowa</v>
      </c>
      <c r="I6470">
        <f>INDEX(Stores[sqft],MATCH(Sales[[#This Row],[store_no]],Stores[store_no],0))</f>
        <v>197600</v>
      </c>
      <c r="J6470" s="4" t="str">
        <f>INDEX(Departments[dept_name],MATCH(Sales[[#This Row],[dept_no]],Departments[dept_no],0))</f>
        <v>Baby</v>
      </c>
      <c r="K6470" s="4" t="str">
        <f>CONCATENATE(Sales[[#This Row],[region]],Sales[[#This Row],[storetype]])</f>
        <v>3A</v>
      </c>
      <c r="L6470" s="4">
        <f>INDEX(RegionStoreCount[Store Count],MATCH(Sales[[#This Row],[RegionStoretype]],RegionStoreCount[Region/Type],0))</f>
        <v>9</v>
      </c>
      <c r="M6470" s="4">
        <f>AND(Sales[[#This Row],[date]]&lt;=TY_YTDMax,Sales[[#This Row],[date]]&gt;=TY_YTDMin)*Sales[[#This Row],[sales]]</f>
        <v>65610.131699999998</v>
      </c>
      <c r="N6470" s="4">
        <f>AND(Sales[[#This Row],[date]]&lt;=LY_YTDMax,Sales[[#This Row],[date]]&gt;=LY_YTDMin)*Sales[[#This Row],[sales]]</f>
        <v>0</v>
      </c>
      <c r="O6470" s="4">
        <f>AND(Sales[[#This Row],[date]]&gt;=YoY_Min,Sales[[#This Row],[date]]&lt;=TY_YTDMax)*(Sales[[#This Row],[sales]]/Sales[[#This Row],[sqft]])</f>
        <v>0.3320350794534413</v>
      </c>
      <c r="P6470" s="4">
        <f>SUMIF(Sales[RegionStoretype],Sales[[#This Row],[RegionStoretype]],Sales[YoY_SSF])/Sales[[#This Row],[Region_TypeCount]]</f>
        <v>53.603836561720975</v>
      </c>
    </row>
    <row r="6471" spans="1:16" x14ac:dyDescent="0.25">
      <c r="A6471" s="1">
        <v>43189</v>
      </c>
      <c r="B6471">
        <v>19</v>
      </c>
      <c r="C6471">
        <v>11</v>
      </c>
      <c r="D6471">
        <v>69540.225900000005</v>
      </c>
      <c r="E6471">
        <f>INDEX(Stores[region],MATCH(Sales[[#This Row],[store_no]],Stores[store_no],0))</f>
        <v>3</v>
      </c>
      <c r="F6471" t="str">
        <f>INDEX(Stores[storetype],MATCH(Sales[[#This Row],[store_no]],Stores[store_no],0))</f>
        <v>A</v>
      </c>
      <c r="G6471" t="str">
        <f>INDEX(Stores[location_city],MATCH(Sales[[#This Row],[store_no]],Stores[store_no],0))</f>
        <v>Des Moines</v>
      </c>
      <c r="H6471" t="str">
        <f>INDEX(Stores[location_state],MATCH(Sales[[#This Row],[store_no]],Stores[store_no],0))</f>
        <v>Iowa</v>
      </c>
      <c r="I6471">
        <f>INDEX(Stores[sqft],MATCH(Sales[[#This Row],[store_no]],Stores[store_no],0))</f>
        <v>197600</v>
      </c>
      <c r="J6471" s="4" t="str">
        <f>INDEX(Departments[dept_name],MATCH(Sales[[#This Row],[dept_no]],Departments[dept_no],0))</f>
        <v>Home</v>
      </c>
      <c r="K6471" s="4" t="str">
        <f>CONCATENATE(Sales[[#This Row],[region]],Sales[[#This Row],[storetype]])</f>
        <v>3A</v>
      </c>
      <c r="L6471" s="4">
        <f>INDEX(RegionStoreCount[Store Count],MATCH(Sales[[#This Row],[RegionStoretype]],RegionStoreCount[Region/Type],0))</f>
        <v>9</v>
      </c>
      <c r="M6471" s="4">
        <f>AND(Sales[[#This Row],[date]]&lt;=TY_YTDMax,Sales[[#This Row],[date]]&gt;=TY_YTDMin)*Sales[[#This Row],[sales]]</f>
        <v>69540.225900000005</v>
      </c>
      <c r="N6471" s="4">
        <f>AND(Sales[[#This Row],[date]]&lt;=LY_YTDMax,Sales[[#This Row],[date]]&gt;=LY_YTDMin)*Sales[[#This Row],[sales]]</f>
        <v>0</v>
      </c>
      <c r="O6471" s="4">
        <f>AND(Sales[[#This Row],[date]]&gt;=YoY_Min,Sales[[#This Row],[date]]&lt;=TY_YTDMax)*(Sales[[#This Row],[sales]]/Sales[[#This Row],[sqft]])</f>
        <v>0.35192422014170044</v>
      </c>
      <c r="P6471" s="4">
        <f>SUMIF(Sales[RegionStoretype],Sales[[#This Row],[RegionStoretype]],Sales[YoY_SSF])/Sales[[#This Row],[Region_TypeCount]]</f>
        <v>53.603836561720975</v>
      </c>
    </row>
    <row r="6472" spans="1:16" x14ac:dyDescent="0.25">
      <c r="A6472" s="1">
        <v>43189</v>
      </c>
      <c r="B6472">
        <v>20</v>
      </c>
      <c r="C6472">
        <v>12</v>
      </c>
      <c r="D6472">
        <v>15734.167799999999</v>
      </c>
      <c r="E6472">
        <f>INDEX(Stores[region],MATCH(Sales[[#This Row],[store_no]],Stores[store_no],0))</f>
        <v>1</v>
      </c>
      <c r="F6472" t="str">
        <f>INDEX(Stores[storetype],MATCH(Sales[[#This Row],[store_no]],Stores[store_no],0))</f>
        <v>A</v>
      </c>
      <c r="G6472" t="str">
        <f>INDEX(Stores[location_city],MATCH(Sales[[#This Row],[store_no]],Stores[store_no],0))</f>
        <v>South Bend</v>
      </c>
      <c r="H6472" t="str">
        <f>INDEX(Stores[location_state],MATCH(Sales[[#This Row],[store_no]],Stores[store_no],0))</f>
        <v>Indiana</v>
      </c>
      <c r="I6472">
        <f>INDEX(Stores[sqft],MATCH(Sales[[#This Row],[store_no]],Stores[store_no],0))</f>
        <v>39700</v>
      </c>
      <c r="J6472" s="4" t="str">
        <f>INDEX(Departments[dept_name],MATCH(Sales[[#This Row],[dept_no]],Departments[dept_no],0))</f>
        <v>Jewelery</v>
      </c>
      <c r="K6472" s="4" t="str">
        <f>CONCATENATE(Sales[[#This Row],[region]],Sales[[#This Row],[storetype]])</f>
        <v>1A</v>
      </c>
      <c r="L6472" s="4">
        <f>INDEX(RegionStoreCount[Store Count],MATCH(Sales[[#This Row],[RegionStoretype]],RegionStoreCount[Region/Type],0))</f>
        <v>5</v>
      </c>
      <c r="M6472" s="4">
        <f>AND(Sales[[#This Row],[date]]&lt;=TY_YTDMax,Sales[[#This Row],[date]]&gt;=TY_YTDMin)*Sales[[#This Row],[sales]]</f>
        <v>15734.167799999999</v>
      </c>
      <c r="N6472" s="4">
        <f>AND(Sales[[#This Row],[date]]&lt;=LY_YTDMax,Sales[[#This Row],[date]]&gt;=LY_YTDMin)*Sales[[#This Row],[sales]]</f>
        <v>0</v>
      </c>
      <c r="O6472" s="4">
        <f>AND(Sales[[#This Row],[date]]&gt;=YoY_Min,Sales[[#This Row],[date]]&lt;=TY_YTDMax)*(Sales[[#This Row],[sales]]/Sales[[#This Row],[sqft]])</f>
        <v>0.396326644836272</v>
      </c>
      <c r="P6472" s="4">
        <f>SUMIF(Sales[RegionStoretype],Sales[[#This Row],[RegionStoretype]],Sales[YoY_SSF])/Sales[[#This Row],[Region_TypeCount]]</f>
        <v>59.469551530910678</v>
      </c>
    </row>
    <row r="6473" spans="1:16" x14ac:dyDescent="0.25">
      <c r="A6473" s="1">
        <v>43189</v>
      </c>
      <c r="B6473">
        <v>21</v>
      </c>
      <c r="C6473">
        <v>6</v>
      </c>
      <c r="D6473">
        <v>56955.789399999994</v>
      </c>
      <c r="E6473">
        <f>INDEX(Stores[region],MATCH(Sales[[#This Row],[store_no]],Stores[store_no],0))</f>
        <v>2</v>
      </c>
      <c r="F6473" t="str">
        <f>INDEX(Stores[storetype],MATCH(Sales[[#This Row],[store_no]],Stores[store_no],0))</f>
        <v>B</v>
      </c>
      <c r="G6473" t="str">
        <f>INDEX(Stores[location_city],MATCH(Sales[[#This Row],[store_no]],Stores[store_no],0))</f>
        <v>Madison</v>
      </c>
      <c r="H6473" t="str">
        <f>INDEX(Stores[location_state],MATCH(Sales[[#This Row],[store_no]],Stores[store_no],0))</f>
        <v>Wisconsin</v>
      </c>
      <c r="I6473">
        <f>INDEX(Stores[sqft],MATCH(Sales[[#This Row],[store_no]],Stores[store_no],0))</f>
        <v>206400</v>
      </c>
      <c r="J6473" s="4" t="str">
        <f>INDEX(Departments[dept_name],MATCH(Sales[[#This Row],[dept_no]],Departments[dept_no],0))</f>
        <v>Computers</v>
      </c>
      <c r="K6473" s="4" t="str">
        <f>CONCATENATE(Sales[[#This Row],[region]],Sales[[#This Row],[storetype]])</f>
        <v>2B</v>
      </c>
      <c r="L6473" s="4">
        <f>INDEX(RegionStoreCount[Store Count],MATCH(Sales[[#This Row],[RegionStoretype]],RegionStoreCount[Region/Type],0))</f>
        <v>6</v>
      </c>
      <c r="M6473" s="4">
        <f>AND(Sales[[#This Row],[date]]&lt;=TY_YTDMax,Sales[[#This Row],[date]]&gt;=TY_YTDMin)*Sales[[#This Row],[sales]]</f>
        <v>56955.789399999994</v>
      </c>
      <c r="N6473" s="4">
        <f>AND(Sales[[#This Row],[date]]&lt;=LY_YTDMax,Sales[[#This Row],[date]]&gt;=LY_YTDMin)*Sales[[#This Row],[sales]]</f>
        <v>0</v>
      </c>
      <c r="O6473" s="4">
        <f>AND(Sales[[#This Row],[date]]&gt;=YoY_Min,Sales[[#This Row],[date]]&lt;=TY_YTDMax)*(Sales[[#This Row],[sales]]/Sales[[#This Row],[sqft]])</f>
        <v>0.27594859205426353</v>
      </c>
      <c r="P6473" s="4">
        <f>SUMIF(Sales[RegionStoretype],Sales[[#This Row],[RegionStoretype]],Sales[YoY_SSF])/Sales[[#This Row],[Region_TypeCount]]</f>
        <v>58.393757732919049</v>
      </c>
    </row>
    <row r="6474" spans="1:16" x14ac:dyDescent="0.25">
      <c r="A6474" s="1">
        <v>43189</v>
      </c>
      <c r="B6474">
        <v>22</v>
      </c>
      <c r="C6474">
        <v>6</v>
      </c>
      <c r="D6474">
        <v>24616.160800000005</v>
      </c>
      <c r="E6474">
        <f>INDEX(Stores[region],MATCH(Sales[[#This Row],[store_no]],Stores[store_no],0))</f>
        <v>3</v>
      </c>
      <c r="F6474" t="str">
        <f>INDEX(Stores[storetype],MATCH(Sales[[#This Row],[store_no]],Stores[store_no],0))</f>
        <v>B</v>
      </c>
      <c r="G6474" t="str">
        <f>INDEX(Stores[location_city],MATCH(Sales[[#This Row],[store_no]],Stores[store_no],0))</f>
        <v>Sioux Falls</v>
      </c>
      <c r="H6474" t="str">
        <f>INDEX(Stores[location_state],MATCH(Sales[[#This Row],[store_no]],Stores[store_no],0))</f>
        <v>South Dakota</v>
      </c>
      <c r="I6474">
        <f>INDEX(Stores[sqft],MATCH(Sales[[#This Row],[store_no]],Stores[store_no],0))</f>
        <v>57800</v>
      </c>
      <c r="J6474" s="4" t="str">
        <f>INDEX(Departments[dept_name],MATCH(Sales[[#This Row],[dept_no]],Departments[dept_no],0))</f>
        <v>Computers</v>
      </c>
      <c r="K6474" s="4" t="str">
        <f>CONCATENATE(Sales[[#This Row],[region]],Sales[[#This Row],[storetype]])</f>
        <v>3B</v>
      </c>
      <c r="L6474" s="4">
        <f>INDEX(RegionStoreCount[Store Count],MATCH(Sales[[#This Row],[RegionStoretype]],RegionStoreCount[Region/Type],0))</f>
        <v>4</v>
      </c>
      <c r="M6474" s="4">
        <f>AND(Sales[[#This Row],[date]]&lt;=TY_YTDMax,Sales[[#This Row],[date]]&gt;=TY_YTDMin)*Sales[[#This Row],[sales]]</f>
        <v>24616.160800000005</v>
      </c>
      <c r="N6474" s="4">
        <f>AND(Sales[[#This Row],[date]]&lt;=LY_YTDMax,Sales[[#This Row],[date]]&gt;=LY_YTDMin)*Sales[[#This Row],[sales]]</f>
        <v>0</v>
      </c>
      <c r="O6474" s="4">
        <f>AND(Sales[[#This Row],[date]]&gt;=YoY_Min,Sales[[#This Row],[date]]&lt;=TY_YTDMax)*(Sales[[#This Row],[sales]]/Sales[[#This Row],[sqft]])</f>
        <v>0.42588513494809699</v>
      </c>
      <c r="P6474" s="4">
        <f>SUMIF(Sales[RegionStoretype],Sales[[#This Row],[RegionStoretype]],Sales[YoY_SSF])/Sales[[#This Row],[Region_TypeCount]]</f>
        <v>58.312187288105562</v>
      </c>
    </row>
    <row r="6475" spans="1:16" x14ac:dyDescent="0.25">
      <c r="A6475" s="1">
        <v>43189</v>
      </c>
      <c r="B6475">
        <v>22</v>
      </c>
      <c r="C6475">
        <v>14</v>
      </c>
      <c r="D6475">
        <v>19691.090499999998</v>
      </c>
      <c r="E6475">
        <f>INDEX(Stores[region],MATCH(Sales[[#This Row],[store_no]],Stores[store_no],0))</f>
        <v>3</v>
      </c>
      <c r="F6475" t="str">
        <f>INDEX(Stores[storetype],MATCH(Sales[[#This Row],[store_no]],Stores[store_no],0))</f>
        <v>B</v>
      </c>
      <c r="G6475" t="str">
        <f>INDEX(Stores[location_city],MATCH(Sales[[#This Row],[store_no]],Stores[store_no],0))</f>
        <v>Sioux Falls</v>
      </c>
      <c r="H6475" t="str">
        <f>INDEX(Stores[location_state],MATCH(Sales[[#This Row],[store_no]],Stores[store_no],0))</f>
        <v>South Dakota</v>
      </c>
      <c r="I6475">
        <f>INDEX(Stores[sqft],MATCH(Sales[[#This Row],[store_no]],Stores[store_no],0))</f>
        <v>57800</v>
      </c>
      <c r="J6475" s="4" t="str">
        <f>INDEX(Departments[dept_name],MATCH(Sales[[#This Row],[dept_no]],Departments[dept_no],0))</f>
        <v>Movies</v>
      </c>
      <c r="K6475" s="4" t="str">
        <f>CONCATENATE(Sales[[#This Row],[region]],Sales[[#This Row],[storetype]])</f>
        <v>3B</v>
      </c>
      <c r="L6475" s="4">
        <f>INDEX(RegionStoreCount[Store Count],MATCH(Sales[[#This Row],[RegionStoretype]],RegionStoreCount[Region/Type],0))</f>
        <v>4</v>
      </c>
      <c r="M6475" s="4">
        <f>AND(Sales[[#This Row],[date]]&lt;=TY_YTDMax,Sales[[#This Row],[date]]&gt;=TY_YTDMin)*Sales[[#This Row],[sales]]</f>
        <v>19691.090499999998</v>
      </c>
      <c r="N6475" s="4">
        <f>AND(Sales[[#This Row],[date]]&lt;=LY_YTDMax,Sales[[#This Row],[date]]&gt;=LY_YTDMin)*Sales[[#This Row],[sales]]</f>
        <v>0</v>
      </c>
      <c r="O6475" s="4">
        <f>AND(Sales[[#This Row],[date]]&gt;=YoY_Min,Sales[[#This Row],[date]]&lt;=TY_YTDMax)*(Sales[[#This Row],[sales]]/Sales[[#This Row],[sqft]])</f>
        <v>0.34067630622837369</v>
      </c>
      <c r="P6475" s="4">
        <f>SUMIF(Sales[RegionStoretype],Sales[[#This Row],[RegionStoretype]],Sales[YoY_SSF])/Sales[[#This Row],[Region_TypeCount]]</f>
        <v>58.312187288105562</v>
      </c>
    </row>
    <row r="6476" spans="1:16" x14ac:dyDescent="0.25">
      <c r="A6476" s="1">
        <v>43189</v>
      </c>
      <c r="B6476">
        <v>23</v>
      </c>
      <c r="C6476">
        <v>18</v>
      </c>
      <c r="D6476">
        <v>123.36120000000001</v>
      </c>
      <c r="E6476">
        <f>INDEX(Stores[region],MATCH(Sales[[#This Row],[store_no]],Stores[store_no],0))</f>
        <v>3</v>
      </c>
      <c r="F6476" t="str">
        <f>INDEX(Stores[storetype],MATCH(Sales[[#This Row],[store_no]],Stores[store_no],0))</f>
        <v>B</v>
      </c>
      <c r="G6476" t="str">
        <f>INDEX(Stores[location_city],MATCH(Sales[[#This Row],[store_no]],Stores[store_no],0))</f>
        <v>Cedar Rapids</v>
      </c>
      <c r="H6476" t="str">
        <f>INDEX(Stores[location_state],MATCH(Sales[[#This Row],[store_no]],Stores[store_no],0))</f>
        <v>Iowa</v>
      </c>
      <c r="I6476">
        <f>INDEX(Stores[sqft],MATCH(Sales[[#This Row],[store_no]],Stores[store_no],0))</f>
        <v>123700</v>
      </c>
      <c r="J6476" s="4" t="str">
        <f>INDEX(Departments[dept_name],MATCH(Sales[[#This Row],[dept_no]],Departments[dept_no],0))</f>
        <v>Sports</v>
      </c>
      <c r="K6476" s="4" t="str">
        <f>CONCATENATE(Sales[[#This Row],[region]],Sales[[#This Row],[storetype]])</f>
        <v>3B</v>
      </c>
      <c r="L6476" s="4">
        <f>INDEX(RegionStoreCount[Store Count],MATCH(Sales[[#This Row],[RegionStoretype]],RegionStoreCount[Region/Type],0))</f>
        <v>4</v>
      </c>
      <c r="M6476" s="4">
        <f>AND(Sales[[#This Row],[date]]&lt;=TY_YTDMax,Sales[[#This Row],[date]]&gt;=TY_YTDMin)*Sales[[#This Row],[sales]]</f>
        <v>123.36120000000001</v>
      </c>
      <c r="N6476" s="4">
        <f>AND(Sales[[#This Row],[date]]&lt;=LY_YTDMax,Sales[[#This Row],[date]]&gt;=LY_YTDMin)*Sales[[#This Row],[sales]]</f>
        <v>0</v>
      </c>
      <c r="O6476" s="4">
        <f>AND(Sales[[#This Row],[date]]&gt;=YoY_Min,Sales[[#This Row],[date]]&lt;=TY_YTDMax)*(Sales[[#This Row],[sales]]/Sales[[#This Row],[sqft]])</f>
        <v>9.9726111560226359E-4</v>
      </c>
      <c r="P6476" s="4">
        <f>SUMIF(Sales[RegionStoretype],Sales[[#This Row],[RegionStoretype]],Sales[YoY_SSF])/Sales[[#This Row],[Region_TypeCount]]</f>
        <v>58.312187288105562</v>
      </c>
    </row>
    <row r="6477" spans="1:16" x14ac:dyDescent="0.25">
      <c r="A6477" s="1">
        <v>43189</v>
      </c>
      <c r="B6477">
        <v>25</v>
      </c>
      <c r="C6477">
        <v>14</v>
      </c>
      <c r="D6477">
        <v>43574.919299999994</v>
      </c>
      <c r="E6477">
        <f>INDEX(Stores[region],MATCH(Sales[[#This Row],[store_no]],Stores[store_no],0))</f>
        <v>3</v>
      </c>
      <c r="F6477" t="str">
        <f>INDEX(Stores[storetype],MATCH(Sales[[#This Row],[store_no]],Stores[store_no],0))</f>
        <v>B</v>
      </c>
      <c r="G6477" t="str">
        <f>INDEX(Stores[location_city],MATCH(Sales[[#This Row],[store_no]],Stores[store_no],0))</f>
        <v>Kansas City</v>
      </c>
      <c r="H6477" t="str">
        <f>INDEX(Stores[location_state],MATCH(Sales[[#This Row],[store_no]],Stores[store_no],0))</f>
        <v>Missouri</v>
      </c>
      <c r="I6477">
        <f>INDEX(Stores[sqft],MATCH(Sales[[#This Row],[store_no]],Stores[store_no],0))</f>
        <v>92300</v>
      </c>
      <c r="J6477" s="4" t="str">
        <f>INDEX(Departments[dept_name],MATCH(Sales[[#This Row],[dept_no]],Departments[dept_no],0))</f>
        <v>Movies</v>
      </c>
      <c r="K6477" s="4" t="str">
        <f>CONCATENATE(Sales[[#This Row],[region]],Sales[[#This Row],[storetype]])</f>
        <v>3B</v>
      </c>
      <c r="L6477" s="4">
        <f>INDEX(RegionStoreCount[Store Count],MATCH(Sales[[#This Row],[RegionStoretype]],RegionStoreCount[Region/Type],0))</f>
        <v>4</v>
      </c>
      <c r="M6477" s="4">
        <f>AND(Sales[[#This Row],[date]]&lt;=TY_YTDMax,Sales[[#This Row],[date]]&gt;=TY_YTDMin)*Sales[[#This Row],[sales]]</f>
        <v>43574.919299999994</v>
      </c>
      <c r="N6477" s="4">
        <f>AND(Sales[[#This Row],[date]]&lt;=LY_YTDMax,Sales[[#This Row],[date]]&gt;=LY_YTDMin)*Sales[[#This Row],[sales]]</f>
        <v>0</v>
      </c>
      <c r="O6477" s="4">
        <f>AND(Sales[[#This Row],[date]]&gt;=YoY_Min,Sales[[#This Row],[date]]&lt;=TY_YTDMax)*(Sales[[#This Row],[sales]]/Sales[[#This Row],[sqft]])</f>
        <v>0.47210096749729136</v>
      </c>
      <c r="P6477" s="4">
        <f>SUMIF(Sales[RegionStoretype],Sales[[#This Row],[RegionStoretype]],Sales[YoY_SSF])/Sales[[#This Row],[Region_TypeCount]]</f>
        <v>58.312187288105562</v>
      </c>
    </row>
    <row r="6478" spans="1:16" x14ac:dyDescent="0.25">
      <c r="A6478" s="1">
        <v>43189</v>
      </c>
      <c r="B6478">
        <v>25</v>
      </c>
      <c r="C6478">
        <v>19</v>
      </c>
      <c r="D6478">
        <v>66.943799999999996</v>
      </c>
      <c r="E6478">
        <f>INDEX(Stores[region],MATCH(Sales[[#This Row],[store_no]],Stores[store_no],0))</f>
        <v>3</v>
      </c>
      <c r="F6478" t="str">
        <f>INDEX(Stores[storetype],MATCH(Sales[[#This Row],[store_no]],Stores[store_no],0))</f>
        <v>B</v>
      </c>
      <c r="G6478" t="str">
        <f>INDEX(Stores[location_city],MATCH(Sales[[#This Row],[store_no]],Stores[store_no],0))</f>
        <v>Kansas City</v>
      </c>
      <c r="H6478" t="str">
        <f>INDEX(Stores[location_state],MATCH(Sales[[#This Row],[store_no]],Stores[store_no],0))</f>
        <v>Missouri</v>
      </c>
      <c r="I6478">
        <f>INDEX(Stores[sqft],MATCH(Sales[[#This Row],[store_no]],Stores[store_no],0))</f>
        <v>92300</v>
      </c>
      <c r="J6478" s="4" t="str">
        <f>INDEX(Departments[dept_name],MATCH(Sales[[#This Row],[dept_no]],Departments[dept_no],0))</f>
        <v>Tools</v>
      </c>
      <c r="K6478" s="4" t="str">
        <f>CONCATENATE(Sales[[#This Row],[region]],Sales[[#This Row],[storetype]])</f>
        <v>3B</v>
      </c>
      <c r="L6478" s="4">
        <f>INDEX(RegionStoreCount[Store Count],MATCH(Sales[[#This Row],[RegionStoretype]],RegionStoreCount[Region/Type],0))</f>
        <v>4</v>
      </c>
      <c r="M6478" s="4">
        <f>AND(Sales[[#This Row],[date]]&lt;=TY_YTDMax,Sales[[#This Row],[date]]&gt;=TY_YTDMin)*Sales[[#This Row],[sales]]</f>
        <v>66.943799999999996</v>
      </c>
      <c r="N6478" s="4">
        <f>AND(Sales[[#This Row],[date]]&lt;=LY_YTDMax,Sales[[#This Row],[date]]&gt;=LY_YTDMin)*Sales[[#This Row],[sales]]</f>
        <v>0</v>
      </c>
      <c r="O6478" s="4">
        <f>AND(Sales[[#This Row],[date]]&gt;=YoY_Min,Sales[[#This Row],[date]]&lt;=TY_YTDMax)*(Sales[[#This Row],[sales]]/Sales[[#This Row],[sqft]])</f>
        <v>7.2528494041170096E-4</v>
      </c>
      <c r="P6478" s="4">
        <f>SUMIF(Sales[RegionStoretype],Sales[[#This Row],[RegionStoretype]],Sales[YoY_SSF])/Sales[[#This Row],[Region_TypeCount]]</f>
        <v>58.312187288105562</v>
      </c>
    </row>
    <row r="6479" spans="1:16" x14ac:dyDescent="0.25">
      <c r="A6479" s="1">
        <v>43189</v>
      </c>
      <c r="B6479">
        <v>26</v>
      </c>
      <c r="C6479">
        <v>4</v>
      </c>
      <c r="D6479">
        <v>307696.93590000004</v>
      </c>
      <c r="E6479">
        <f>INDEX(Stores[region],MATCH(Sales[[#This Row],[store_no]],Stores[store_no],0))</f>
        <v>2</v>
      </c>
      <c r="F6479" t="str">
        <f>INDEX(Stores[storetype],MATCH(Sales[[#This Row],[store_no]],Stores[store_no],0))</f>
        <v>A</v>
      </c>
      <c r="G6479" t="str">
        <f>INDEX(Stores[location_city],MATCH(Sales[[#This Row],[store_no]],Stores[store_no],0))</f>
        <v>Carmel</v>
      </c>
      <c r="H6479" t="str">
        <f>INDEX(Stores[location_state],MATCH(Sales[[#This Row],[store_no]],Stores[store_no],0))</f>
        <v>Indiana</v>
      </c>
      <c r="I6479">
        <f>INDEX(Stores[sqft],MATCH(Sales[[#This Row],[store_no]],Stores[store_no],0))</f>
        <v>198500</v>
      </c>
      <c r="J6479" s="4" t="str">
        <f>INDEX(Departments[dept_name],MATCH(Sales[[#This Row],[dept_no]],Departments[dept_no],0))</f>
        <v>Books</v>
      </c>
      <c r="K6479" s="4" t="str">
        <f>CONCATENATE(Sales[[#This Row],[region]],Sales[[#This Row],[storetype]])</f>
        <v>2A</v>
      </c>
      <c r="L6479" s="4">
        <f>INDEX(RegionStoreCount[Store Count],MATCH(Sales[[#This Row],[RegionStoretype]],RegionStoreCount[Region/Type],0))</f>
        <v>5</v>
      </c>
      <c r="M6479" s="4">
        <f>AND(Sales[[#This Row],[date]]&lt;=TY_YTDMax,Sales[[#This Row],[date]]&gt;=TY_YTDMin)*Sales[[#This Row],[sales]]</f>
        <v>307696.93590000004</v>
      </c>
      <c r="N6479" s="4">
        <f>AND(Sales[[#This Row],[date]]&lt;=LY_YTDMax,Sales[[#This Row],[date]]&gt;=LY_YTDMin)*Sales[[#This Row],[sales]]</f>
        <v>0</v>
      </c>
      <c r="O6479" s="4">
        <f>AND(Sales[[#This Row],[date]]&gt;=YoY_Min,Sales[[#This Row],[date]]&lt;=TY_YTDMax)*(Sales[[#This Row],[sales]]/Sales[[#This Row],[sqft]])</f>
        <v>1.5501105083123428</v>
      </c>
      <c r="P6479" s="4">
        <f>SUMIF(Sales[RegionStoretype],Sales[[#This Row],[RegionStoretype]],Sales[YoY_SSF])/Sales[[#This Row],[Region_TypeCount]]</f>
        <v>60.052789354368521</v>
      </c>
    </row>
    <row r="6480" spans="1:16" x14ac:dyDescent="0.25">
      <c r="A6480" s="1">
        <v>43189</v>
      </c>
      <c r="B6480">
        <v>26</v>
      </c>
      <c r="C6480">
        <v>6</v>
      </c>
      <c r="D6480">
        <v>50416.1564</v>
      </c>
      <c r="E6480">
        <f>INDEX(Stores[region],MATCH(Sales[[#This Row],[store_no]],Stores[store_no],0))</f>
        <v>2</v>
      </c>
      <c r="F6480" t="str">
        <f>INDEX(Stores[storetype],MATCH(Sales[[#This Row],[store_no]],Stores[store_no],0))</f>
        <v>A</v>
      </c>
      <c r="G6480" t="str">
        <f>INDEX(Stores[location_city],MATCH(Sales[[#This Row],[store_no]],Stores[store_no],0))</f>
        <v>Carmel</v>
      </c>
      <c r="H6480" t="str">
        <f>INDEX(Stores[location_state],MATCH(Sales[[#This Row],[store_no]],Stores[store_no],0))</f>
        <v>Indiana</v>
      </c>
      <c r="I6480">
        <f>INDEX(Stores[sqft],MATCH(Sales[[#This Row],[store_no]],Stores[store_no],0))</f>
        <v>198500</v>
      </c>
      <c r="J6480" s="4" t="str">
        <f>INDEX(Departments[dept_name],MATCH(Sales[[#This Row],[dept_no]],Departments[dept_no],0))</f>
        <v>Computers</v>
      </c>
      <c r="K6480" s="4" t="str">
        <f>CONCATENATE(Sales[[#This Row],[region]],Sales[[#This Row],[storetype]])</f>
        <v>2A</v>
      </c>
      <c r="L6480" s="4">
        <f>INDEX(RegionStoreCount[Store Count],MATCH(Sales[[#This Row],[RegionStoretype]],RegionStoreCount[Region/Type],0))</f>
        <v>5</v>
      </c>
      <c r="M6480" s="4">
        <f>AND(Sales[[#This Row],[date]]&lt;=TY_YTDMax,Sales[[#This Row],[date]]&gt;=TY_YTDMin)*Sales[[#This Row],[sales]]</f>
        <v>50416.1564</v>
      </c>
      <c r="N6480" s="4">
        <f>AND(Sales[[#This Row],[date]]&lt;=LY_YTDMax,Sales[[#This Row],[date]]&gt;=LY_YTDMin)*Sales[[#This Row],[sales]]</f>
        <v>0</v>
      </c>
      <c r="O6480" s="4">
        <f>AND(Sales[[#This Row],[date]]&gt;=YoY_Min,Sales[[#This Row],[date]]&lt;=TY_YTDMax)*(Sales[[#This Row],[sales]]/Sales[[#This Row],[sqft]])</f>
        <v>0.25398567455919396</v>
      </c>
      <c r="P6480" s="4">
        <f>SUMIF(Sales[RegionStoretype],Sales[[#This Row],[RegionStoretype]],Sales[YoY_SSF])/Sales[[#This Row],[Region_TypeCount]]</f>
        <v>60.052789354368521</v>
      </c>
    </row>
    <row r="6481" spans="1:16" x14ac:dyDescent="0.25">
      <c r="A6481" s="1">
        <v>43189</v>
      </c>
      <c r="B6481">
        <v>26</v>
      </c>
      <c r="C6481">
        <v>10</v>
      </c>
      <c r="D6481">
        <v>68960.804499999998</v>
      </c>
      <c r="E6481">
        <f>INDEX(Stores[region],MATCH(Sales[[#This Row],[store_no]],Stores[store_no],0))</f>
        <v>2</v>
      </c>
      <c r="F6481" t="str">
        <f>INDEX(Stores[storetype],MATCH(Sales[[#This Row],[store_no]],Stores[store_no],0))</f>
        <v>A</v>
      </c>
      <c r="G6481" t="str">
        <f>INDEX(Stores[location_city],MATCH(Sales[[#This Row],[store_no]],Stores[store_no],0))</f>
        <v>Carmel</v>
      </c>
      <c r="H6481" t="str">
        <f>INDEX(Stores[location_state],MATCH(Sales[[#This Row],[store_no]],Stores[store_no],0))</f>
        <v>Indiana</v>
      </c>
      <c r="I6481">
        <f>INDEX(Stores[sqft],MATCH(Sales[[#This Row],[store_no]],Stores[store_no],0))</f>
        <v>198500</v>
      </c>
      <c r="J6481" s="4" t="str">
        <f>INDEX(Departments[dept_name],MATCH(Sales[[#This Row],[dept_no]],Departments[dept_no],0))</f>
        <v>Health</v>
      </c>
      <c r="K6481" s="4" t="str">
        <f>CONCATENATE(Sales[[#This Row],[region]],Sales[[#This Row],[storetype]])</f>
        <v>2A</v>
      </c>
      <c r="L6481" s="4">
        <f>INDEX(RegionStoreCount[Store Count],MATCH(Sales[[#This Row],[RegionStoretype]],RegionStoreCount[Region/Type],0))</f>
        <v>5</v>
      </c>
      <c r="M6481" s="4">
        <f>AND(Sales[[#This Row],[date]]&lt;=TY_YTDMax,Sales[[#This Row],[date]]&gt;=TY_YTDMin)*Sales[[#This Row],[sales]]</f>
        <v>68960.804499999998</v>
      </c>
      <c r="N6481" s="4">
        <f>AND(Sales[[#This Row],[date]]&lt;=LY_YTDMax,Sales[[#This Row],[date]]&gt;=LY_YTDMin)*Sales[[#This Row],[sales]]</f>
        <v>0</v>
      </c>
      <c r="O6481" s="4">
        <f>AND(Sales[[#This Row],[date]]&gt;=YoY_Min,Sales[[#This Row],[date]]&lt;=TY_YTDMax)*(Sales[[#This Row],[sales]]/Sales[[#This Row],[sqft]])</f>
        <v>0.34740959445843828</v>
      </c>
      <c r="P6481" s="4">
        <f>SUMIF(Sales[RegionStoretype],Sales[[#This Row],[RegionStoretype]],Sales[YoY_SSF])/Sales[[#This Row],[Region_TypeCount]]</f>
        <v>60.052789354368521</v>
      </c>
    </row>
    <row r="6482" spans="1:16" x14ac:dyDescent="0.25">
      <c r="A6482" s="1">
        <v>43189</v>
      </c>
      <c r="B6482">
        <v>27</v>
      </c>
      <c r="C6482">
        <v>2</v>
      </c>
      <c r="D6482">
        <v>6876.1154999999999</v>
      </c>
      <c r="E6482">
        <f>INDEX(Stores[region],MATCH(Sales[[#This Row],[store_no]],Stores[store_no],0))</f>
        <v>3</v>
      </c>
      <c r="F6482" t="str">
        <f>INDEX(Stores[storetype],MATCH(Sales[[#This Row],[store_no]],Stores[store_no],0))</f>
        <v>A</v>
      </c>
      <c r="G6482" t="str">
        <f>INDEX(Stores[location_city],MATCH(Sales[[#This Row],[store_no]],Stores[store_no],0))</f>
        <v>Springfield</v>
      </c>
      <c r="H6482" t="str">
        <f>INDEX(Stores[location_state],MATCH(Sales[[#This Row],[store_no]],Stores[store_no],0))</f>
        <v>Missouri</v>
      </c>
      <c r="I6482">
        <f>INDEX(Stores[sqft],MATCH(Sales[[#This Row],[store_no]],Stores[store_no],0))</f>
        <v>158200</v>
      </c>
      <c r="J6482" s="4" t="str">
        <f>INDEX(Departments[dept_name],MATCH(Sales[[#This Row],[dept_no]],Departments[dept_no],0))</f>
        <v>Baby</v>
      </c>
      <c r="K6482" s="4" t="str">
        <f>CONCATENATE(Sales[[#This Row],[region]],Sales[[#This Row],[storetype]])</f>
        <v>3A</v>
      </c>
      <c r="L6482" s="4">
        <f>INDEX(RegionStoreCount[Store Count],MATCH(Sales[[#This Row],[RegionStoretype]],RegionStoreCount[Region/Type],0))</f>
        <v>9</v>
      </c>
      <c r="M6482" s="4">
        <f>AND(Sales[[#This Row],[date]]&lt;=TY_YTDMax,Sales[[#This Row],[date]]&gt;=TY_YTDMin)*Sales[[#This Row],[sales]]</f>
        <v>6876.1154999999999</v>
      </c>
      <c r="N6482" s="4">
        <f>AND(Sales[[#This Row],[date]]&lt;=LY_YTDMax,Sales[[#This Row],[date]]&gt;=LY_YTDMin)*Sales[[#This Row],[sales]]</f>
        <v>0</v>
      </c>
      <c r="O6482" s="4">
        <f>AND(Sales[[#This Row],[date]]&gt;=YoY_Min,Sales[[#This Row],[date]]&lt;=TY_YTDMax)*(Sales[[#This Row],[sales]]/Sales[[#This Row],[sqft]])</f>
        <v>4.34646997471555E-2</v>
      </c>
      <c r="P6482" s="4">
        <f>SUMIF(Sales[RegionStoretype],Sales[[#This Row],[RegionStoretype]],Sales[YoY_SSF])/Sales[[#This Row],[Region_TypeCount]]</f>
        <v>53.603836561720975</v>
      </c>
    </row>
    <row r="6483" spans="1:16" x14ac:dyDescent="0.25">
      <c r="A6483" s="1">
        <v>43189</v>
      </c>
      <c r="B6483">
        <v>28</v>
      </c>
      <c r="C6483">
        <v>13</v>
      </c>
      <c r="D6483">
        <v>200035.79250000001</v>
      </c>
      <c r="E6483">
        <f>INDEX(Stores[region],MATCH(Sales[[#This Row],[store_no]],Stores[store_no],0))</f>
        <v>2</v>
      </c>
      <c r="F6483" t="str">
        <f>INDEX(Stores[storetype],MATCH(Sales[[#This Row],[store_no]],Stores[store_no],0))</f>
        <v>A</v>
      </c>
      <c r="G6483" t="str">
        <f>INDEX(Stores[location_city],MATCH(Sales[[#This Row],[store_no]],Stores[store_no],0))</f>
        <v>Milwaukee</v>
      </c>
      <c r="H6483" t="str">
        <f>INDEX(Stores[location_state],MATCH(Sales[[#This Row],[store_no]],Stores[store_no],0))</f>
        <v>Wisconsin</v>
      </c>
      <c r="I6483">
        <f>INDEX(Stores[sqft],MATCH(Sales[[#This Row],[store_no]],Stores[store_no],0))</f>
        <v>203800</v>
      </c>
      <c r="J6483" s="4" t="str">
        <f>INDEX(Departments[dept_name],MATCH(Sales[[#This Row],[dept_no]],Departments[dept_no],0))</f>
        <v>Kids</v>
      </c>
      <c r="K6483" s="4" t="str">
        <f>CONCATENATE(Sales[[#This Row],[region]],Sales[[#This Row],[storetype]])</f>
        <v>2A</v>
      </c>
      <c r="L6483" s="4">
        <f>INDEX(RegionStoreCount[Store Count],MATCH(Sales[[#This Row],[RegionStoretype]],RegionStoreCount[Region/Type],0))</f>
        <v>5</v>
      </c>
      <c r="M6483" s="4">
        <f>AND(Sales[[#This Row],[date]]&lt;=TY_YTDMax,Sales[[#This Row],[date]]&gt;=TY_YTDMin)*Sales[[#This Row],[sales]]</f>
        <v>200035.79250000001</v>
      </c>
      <c r="N6483" s="4">
        <f>AND(Sales[[#This Row],[date]]&lt;=LY_YTDMax,Sales[[#This Row],[date]]&gt;=LY_YTDMin)*Sales[[#This Row],[sales]]</f>
        <v>0</v>
      </c>
      <c r="O6483" s="4">
        <f>AND(Sales[[#This Row],[date]]&gt;=YoY_Min,Sales[[#This Row],[date]]&lt;=TY_YTDMax)*(Sales[[#This Row],[sales]]/Sales[[#This Row],[sqft]])</f>
        <v>0.98152989450441619</v>
      </c>
      <c r="P6483" s="4">
        <f>SUMIF(Sales[RegionStoretype],Sales[[#This Row],[RegionStoretype]],Sales[YoY_SSF])/Sales[[#This Row],[Region_TypeCount]]</f>
        <v>60.052789354368521</v>
      </c>
    </row>
    <row r="6484" spans="1:16" x14ac:dyDescent="0.25">
      <c r="A6484" s="1">
        <v>43189</v>
      </c>
      <c r="B6484">
        <v>29</v>
      </c>
      <c r="C6484">
        <v>1</v>
      </c>
      <c r="D6484">
        <v>48202.801800000001</v>
      </c>
      <c r="E6484">
        <f>INDEX(Stores[region],MATCH(Sales[[#This Row],[store_no]],Stores[store_no],0))</f>
        <v>1</v>
      </c>
      <c r="F6484" t="str">
        <f>INDEX(Stores[storetype],MATCH(Sales[[#This Row],[store_no]],Stores[store_no],0))</f>
        <v>B</v>
      </c>
      <c r="G6484" t="str">
        <f>INDEX(Stores[location_city],MATCH(Sales[[#This Row],[store_no]],Stores[store_no],0))</f>
        <v>Grand Rapids</v>
      </c>
      <c r="H6484" t="str">
        <f>INDEX(Stores[location_state],MATCH(Sales[[#This Row],[store_no]],Stores[store_no],0))</f>
        <v>Michigan</v>
      </c>
      <c r="I6484">
        <f>INDEX(Stores[sqft],MATCH(Sales[[#This Row],[store_no]],Stores[store_no],0))</f>
        <v>148300</v>
      </c>
      <c r="J6484" s="4" t="str">
        <f>INDEX(Departments[dept_name],MATCH(Sales[[#This Row],[dept_no]],Departments[dept_no],0))</f>
        <v>Automotive</v>
      </c>
      <c r="K6484" s="4" t="str">
        <f>CONCATENATE(Sales[[#This Row],[region]],Sales[[#This Row],[storetype]])</f>
        <v>1B</v>
      </c>
      <c r="L6484" s="4">
        <f>INDEX(RegionStoreCount[Store Count],MATCH(Sales[[#This Row],[RegionStoretype]],RegionStoreCount[Region/Type],0))</f>
        <v>5</v>
      </c>
      <c r="M6484" s="4">
        <f>AND(Sales[[#This Row],[date]]&lt;=TY_YTDMax,Sales[[#This Row],[date]]&gt;=TY_YTDMin)*Sales[[#This Row],[sales]]</f>
        <v>48202.801800000001</v>
      </c>
      <c r="N6484" s="4">
        <f>AND(Sales[[#This Row],[date]]&lt;=LY_YTDMax,Sales[[#This Row],[date]]&gt;=LY_YTDMin)*Sales[[#This Row],[sales]]</f>
        <v>0</v>
      </c>
      <c r="O6484" s="4">
        <f>AND(Sales[[#This Row],[date]]&gt;=YoY_Min,Sales[[#This Row],[date]]&lt;=TY_YTDMax)*(Sales[[#This Row],[sales]]/Sales[[#This Row],[sqft]])</f>
        <v>0.32503575050573164</v>
      </c>
      <c r="P6484" s="4">
        <f>SUMIF(Sales[RegionStoretype],Sales[[#This Row],[RegionStoretype]],Sales[YoY_SSF])/Sales[[#This Row],[Region_TypeCount]]</f>
        <v>68.518982968140051</v>
      </c>
    </row>
    <row r="6485" spans="1:16" x14ac:dyDescent="0.25">
      <c r="A6485" s="1">
        <v>43189</v>
      </c>
      <c r="B6485">
        <v>29</v>
      </c>
      <c r="C6485">
        <v>10</v>
      </c>
      <c r="D6485">
        <v>41019.290500000003</v>
      </c>
      <c r="E6485">
        <f>INDEX(Stores[region],MATCH(Sales[[#This Row],[store_no]],Stores[store_no],0))</f>
        <v>1</v>
      </c>
      <c r="F6485" t="str">
        <f>INDEX(Stores[storetype],MATCH(Sales[[#This Row],[store_no]],Stores[store_no],0))</f>
        <v>B</v>
      </c>
      <c r="G6485" t="str">
        <f>INDEX(Stores[location_city],MATCH(Sales[[#This Row],[store_no]],Stores[store_no],0))</f>
        <v>Grand Rapids</v>
      </c>
      <c r="H6485" t="str">
        <f>INDEX(Stores[location_state],MATCH(Sales[[#This Row],[store_no]],Stores[store_no],0))</f>
        <v>Michigan</v>
      </c>
      <c r="I6485">
        <f>INDEX(Stores[sqft],MATCH(Sales[[#This Row],[store_no]],Stores[store_no],0))</f>
        <v>148300</v>
      </c>
      <c r="J6485" s="4" t="str">
        <f>INDEX(Departments[dept_name],MATCH(Sales[[#This Row],[dept_no]],Departments[dept_no],0))</f>
        <v>Health</v>
      </c>
      <c r="K6485" s="4" t="str">
        <f>CONCATENATE(Sales[[#This Row],[region]],Sales[[#This Row],[storetype]])</f>
        <v>1B</v>
      </c>
      <c r="L6485" s="4">
        <f>INDEX(RegionStoreCount[Store Count],MATCH(Sales[[#This Row],[RegionStoretype]],RegionStoreCount[Region/Type],0))</f>
        <v>5</v>
      </c>
      <c r="M6485" s="4">
        <f>AND(Sales[[#This Row],[date]]&lt;=TY_YTDMax,Sales[[#This Row],[date]]&gt;=TY_YTDMin)*Sales[[#This Row],[sales]]</f>
        <v>41019.290500000003</v>
      </c>
      <c r="N6485" s="4">
        <f>AND(Sales[[#This Row],[date]]&lt;=LY_YTDMax,Sales[[#This Row],[date]]&gt;=LY_YTDMin)*Sales[[#This Row],[sales]]</f>
        <v>0</v>
      </c>
      <c r="O6485" s="4">
        <f>AND(Sales[[#This Row],[date]]&gt;=YoY_Min,Sales[[#This Row],[date]]&lt;=TY_YTDMax)*(Sales[[#This Row],[sales]]/Sales[[#This Row],[sqft]])</f>
        <v>0.2765966992582603</v>
      </c>
      <c r="P6485" s="4">
        <f>SUMIF(Sales[RegionStoretype],Sales[[#This Row],[RegionStoretype]],Sales[YoY_SSF])/Sales[[#This Row],[Region_TypeCount]]</f>
        <v>68.518982968140051</v>
      </c>
    </row>
    <row r="6486" spans="1:16" x14ac:dyDescent="0.25">
      <c r="A6486" s="1">
        <v>43189</v>
      </c>
      <c r="B6486">
        <v>29</v>
      </c>
      <c r="C6486">
        <v>13</v>
      </c>
      <c r="D6486">
        <v>43267.421300000002</v>
      </c>
      <c r="E6486">
        <f>INDEX(Stores[region],MATCH(Sales[[#This Row],[store_no]],Stores[store_no],0))</f>
        <v>1</v>
      </c>
      <c r="F6486" t="str">
        <f>INDEX(Stores[storetype],MATCH(Sales[[#This Row],[store_no]],Stores[store_no],0))</f>
        <v>B</v>
      </c>
      <c r="G6486" t="str">
        <f>INDEX(Stores[location_city],MATCH(Sales[[#This Row],[store_no]],Stores[store_no],0))</f>
        <v>Grand Rapids</v>
      </c>
      <c r="H6486" t="str">
        <f>INDEX(Stores[location_state],MATCH(Sales[[#This Row],[store_no]],Stores[store_no],0))</f>
        <v>Michigan</v>
      </c>
      <c r="I6486">
        <f>INDEX(Stores[sqft],MATCH(Sales[[#This Row],[store_no]],Stores[store_no],0))</f>
        <v>148300</v>
      </c>
      <c r="J6486" s="4" t="str">
        <f>INDEX(Departments[dept_name],MATCH(Sales[[#This Row],[dept_no]],Departments[dept_no],0))</f>
        <v>Kids</v>
      </c>
      <c r="K6486" s="4" t="str">
        <f>CONCATENATE(Sales[[#This Row],[region]],Sales[[#This Row],[storetype]])</f>
        <v>1B</v>
      </c>
      <c r="L6486" s="4">
        <f>INDEX(RegionStoreCount[Store Count],MATCH(Sales[[#This Row],[RegionStoretype]],RegionStoreCount[Region/Type],0))</f>
        <v>5</v>
      </c>
      <c r="M6486" s="4">
        <f>AND(Sales[[#This Row],[date]]&lt;=TY_YTDMax,Sales[[#This Row],[date]]&gt;=TY_YTDMin)*Sales[[#This Row],[sales]]</f>
        <v>43267.421300000002</v>
      </c>
      <c r="N6486" s="4">
        <f>AND(Sales[[#This Row],[date]]&lt;=LY_YTDMax,Sales[[#This Row],[date]]&gt;=LY_YTDMin)*Sales[[#This Row],[sales]]</f>
        <v>0</v>
      </c>
      <c r="O6486" s="4">
        <f>AND(Sales[[#This Row],[date]]&gt;=YoY_Min,Sales[[#This Row],[date]]&lt;=TY_YTDMax)*(Sales[[#This Row],[sales]]/Sales[[#This Row],[sqft]])</f>
        <v>0.2917560438300742</v>
      </c>
      <c r="P6486" s="4">
        <f>SUMIF(Sales[RegionStoretype],Sales[[#This Row],[RegionStoretype]],Sales[YoY_SSF])/Sales[[#This Row],[Region_TypeCount]]</f>
        <v>68.518982968140051</v>
      </c>
    </row>
    <row r="6487" spans="1:16" x14ac:dyDescent="0.25">
      <c r="A6487" s="1">
        <v>43189</v>
      </c>
      <c r="B6487">
        <v>29</v>
      </c>
      <c r="C6487">
        <v>17</v>
      </c>
      <c r="D6487">
        <v>164879.652</v>
      </c>
      <c r="E6487">
        <f>INDEX(Stores[region],MATCH(Sales[[#This Row],[store_no]],Stores[store_no],0))</f>
        <v>1</v>
      </c>
      <c r="F6487" t="str">
        <f>INDEX(Stores[storetype],MATCH(Sales[[#This Row],[store_no]],Stores[store_no],0))</f>
        <v>B</v>
      </c>
      <c r="G6487" t="str">
        <f>INDEX(Stores[location_city],MATCH(Sales[[#This Row],[store_no]],Stores[store_no],0))</f>
        <v>Grand Rapids</v>
      </c>
      <c r="H6487" t="str">
        <f>INDEX(Stores[location_state],MATCH(Sales[[#This Row],[store_no]],Stores[store_no],0))</f>
        <v>Michigan</v>
      </c>
      <c r="I6487">
        <f>INDEX(Stores[sqft],MATCH(Sales[[#This Row],[store_no]],Stores[store_no],0))</f>
        <v>148300</v>
      </c>
      <c r="J6487" s="4" t="str">
        <f>INDEX(Departments[dept_name],MATCH(Sales[[#This Row],[dept_no]],Departments[dept_no],0))</f>
        <v>Shoes</v>
      </c>
      <c r="K6487" s="4" t="str">
        <f>CONCATENATE(Sales[[#This Row],[region]],Sales[[#This Row],[storetype]])</f>
        <v>1B</v>
      </c>
      <c r="L6487" s="4">
        <f>INDEX(RegionStoreCount[Store Count],MATCH(Sales[[#This Row],[RegionStoretype]],RegionStoreCount[Region/Type],0))</f>
        <v>5</v>
      </c>
      <c r="M6487" s="4">
        <f>AND(Sales[[#This Row],[date]]&lt;=TY_YTDMax,Sales[[#This Row],[date]]&gt;=TY_YTDMin)*Sales[[#This Row],[sales]]</f>
        <v>164879.652</v>
      </c>
      <c r="N6487" s="4">
        <f>AND(Sales[[#This Row],[date]]&lt;=LY_YTDMax,Sales[[#This Row],[date]]&gt;=LY_YTDMin)*Sales[[#This Row],[sales]]</f>
        <v>0</v>
      </c>
      <c r="O6487" s="4">
        <f>AND(Sales[[#This Row],[date]]&gt;=YoY_Min,Sales[[#This Row],[date]]&lt;=TY_YTDMax)*(Sales[[#This Row],[sales]]/Sales[[#This Row],[sqft]])</f>
        <v>1.1117980579905598</v>
      </c>
      <c r="P6487" s="4">
        <f>SUMIF(Sales[RegionStoretype],Sales[[#This Row],[RegionStoretype]],Sales[YoY_SSF])/Sales[[#This Row],[Region_TypeCount]]</f>
        <v>68.518982968140051</v>
      </c>
    </row>
    <row r="6488" spans="1:16" x14ac:dyDescent="0.25">
      <c r="A6488" s="1">
        <v>43189</v>
      </c>
      <c r="B6488">
        <v>30</v>
      </c>
      <c r="C6488">
        <v>4</v>
      </c>
      <c r="D6488">
        <v>76768.919999999984</v>
      </c>
      <c r="E6488">
        <f>INDEX(Stores[region],MATCH(Sales[[#This Row],[store_no]],Stores[store_no],0))</f>
        <v>1</v>
      </c>
      <c r="F6488" t="str">
        <f>INDEX(Stores[storetype],MATCH(Sales[[#This Row],[store_no]],Stores[store_no],0))</f>
        <v>C</v>
      </c>
      <c r="G6488" t="str">
        <f>INDEX(Stores[location_city],MATCH(Sales[[#This Row],[store_no]],Stores[store_no],0))</f>
        <v>Dayton</v>
      </c>
      <c r="H6488" t="str">
        <f>INDEX(Stores[location_state],MATCH(Sales[[#This Row],[store_no]],Stores[store_no],0))</f>
        <v>Ohio</v>
      </c>
      <c r="I6488">
        <f>INDEX(Stores[sqft],MATCH(Sales[[#This Row],[store_no]],Stores[store_no],0))</f>
        <v>90000</v>
      </c>
      <c r="J6488" s="4" t="str">
        <f>INDEX(Departments[dept_name],MATCH(Sales[[#This Row],[dept_no]],Departments[dept_no],0))</f>
        <v>Books</v>
      </c>
      <c r="K6488" s="4" t="str">
        <f>CONCATENATE(Sales[[#This Row],[region]],Sales[[#This Row],[storetype]])</f>
        <v>1C</v>
      </c>
      <c r="L6488" s="4">
        <f>INDEX(RegionStoreCount[Store Count],MATCH(Sales[[#This Row],[RegionStoretype]],RegionStoreCount[Region/Type],0))</f>
        <v>1</v>
      </c>
      <c r="M6488" s="4">
        <f>AND(Sales[[#This Row],[date]]&lt;=TY_YTDMax,Sales[[#This Row],[date]]&gt;=TY_YTDMin)*Sales[[#This Row],[sales]]</f>
        <v>76768.919999999984</v>
      </c>
      <c r="N6488" s="4">
        <f>AND(Sales[[#This Row],[date]]&lt;=LY_YTDMax,Sales[[#This Row],[date]]&gt;=LY_YTDMin)*Sales[[#This Row],[sales]]</f>
        <v>0</v>
      </c>
      <c r="O6488" s="4">
        <f>AND(Sales[[#This Row],[date]]&gt;=YoY_Min,Sales[[#This Row],[date]]&lt;=TY_YTDMax)*(Sales[[#This Row],[sales]]/Sales[[#This Row],[sqft]])</f>
        <v>0.85298799999999986</v>
      </c>
      <c r="P6488" s="4">
        <f>SUMIF(Sales[RegionStoretype],Sales[[#This Row],[RegionStoretype]],Sales[YoY_SSF])/Sales[[#This Row],[Region_TypeCount]]</f>
        <v>65.329042605555529</v>
      </c>
    </row>
    <row r="6489" spans="1:16" x14ac:dyDescent="0.25">
      <c r="A6489" s="1">
        <v>43189</v>
      </c>
      <c r="B6489">
        <v>31</v>
      </c>
      <c r="C6489">
        <v>3</v>
      </c>
      <c r="D6489">
        <v>216254.6648</v>
      </c>
      <c r="E6489">
        <f>INDEX(Stores[region],MATCH(Sales[[#This Row],[store_no]],Stores[store_no],0))</f>
        <v>3</v>
      </c>
      <c r="F6489" t="str">
        <f>INDEX(Stores[storetype],MATCH(Sales[[#This Row],[store_no]],Stores[store_no],0))</f>
        <v>A</v>
      </c>
      <c r="G6489" t="str">
        <f>INDEX(Stores[location_city],MATCH(Sales[[#This Row],[store_no]],Stores[store_no],0))</f>
        <v>Rapid City</v>
      </c>
      <c r="H6489" t="str">
        <f>INDEX(Stores[location_state],MATCH(Sales[[#This Row],[store_no]],Stores[store_no],0))</f>
        <v>South Dakota</v>
      </c>
      <c r="I6489">
        <f>INDEX(Stores[sqft],MATCH(Sales[[#This Row],[store_no]],Stores[store_no],0))</f>
        <v>200100</v>
      </c>
      <c r="J6489" s="4" t="str">
        <f>INDEX(Departments[dept_name],MATCH(Sales[[#This Row],[dept_no]],Departments[dept_no],0))</f>
        <v>Beauty</v>
      </c>
      <c r="K6489" s="4" t="str">
        <f>CONCATENATE(Sales[[#This Row],[region]],Sales[[#This Row],[storetype]])</f>
        <v>3A</v>
      </c>
      <c r="L6489" s="4">
        <f>INDEX(RegionStoreCount[Store Count],MATCH(Sales[[#This Row],[RegionStoretype]],RegionStoreCount[Region/Type],0))</f>
        <v>9</v>
      </c>
      <c r="M6489" s="4">
        <f>AND(Sales[[#This Row],[date]]&lt;=TY_YTDMax,Sales[[#This Row],[date]]&gt;=TY_YTDMin)*Sales[[#This Row],[sales]]</f>
        <v>216254.6648</v>
      </c>
      <c r="N6489" s="4">
        <f>AND(Sales[[#This Row],[date]]&lt;=LY_YTDMax,Sales[[#This Row],[date]]&gt;=LY_YTDMin)*Sales[[#This Row],[sales]]</f>
        <v>0</v>
      </c>
      <c r="O6489" s="4">
        <f>AND(Sales[[#This Row],[date]]&gt;=YoY_Min,Sales[[#This Row],[date]]&lt;=TY_YTDMax)*(Sales[[#This Row],[sales]]/Sales[[#This Row],[sqft]])</f>
        <v>1.0807329575212394</v>
      </c>
      <c r="P6489" s="4">
        <f>SUMIF(Sales[RegionStoretype],Sales[[#This Row],[RegionStoretype]],Sales[YoY_SSF])/Sales[[#This Row],[Region_TypeCount]]</f>
        <v>53.603836561720975</v>
      </c>
    </row>
    <row r="6490" spans="1:16" x14ac:dyDescent="0.25">
      <c r="A6490" s="1">
        <v>43189</v>
      </c>
      <c r="B6490">
        <v>31</v>
      </c>
      <c r="C6490">
        <v>13</v>
      </c>
      <c r="D6490">
        <v>89566.583599999998</v>
      </c>
      <c r="E6490">
        <f>INDEX(Stores[region],MATCH(Sales[[#This Row],[store_no]],Stores[store_no],0))</f>
        <v>3</v>
      </c>
      <c r="F6490" t="str">
        <f>INDEX(Stores[storetype],MATCH(Sales[[#This Row],[store_no]],Stores[store_no],0))</f>
        <v>A</v>
      </c>
      <c r="G6490" t="str">
        <f>INDEX(Stores[location_city],MATCH(Sales[[#This Row],[store_no]],Stores[store_no],0))</f>
        <v>Rapid City</v>
      </c>
      <c r="H6490" t="str">
        <f>INDEX(Stores[location_state],MATCH(Sales[[#This Row],[store_no]],Stores[store_no],0))</f>
        <v>South Dakota</v>
      </c>
      <c r="I6490">
        <f>INDEX(Stores[sqft],MATCH(Sales[[#This Row],[store_no]],Stores[store_no],0))</f>
        <v>200100</v>
      </c>
      <c r="J6490" s="4" t="str">
        <f>INDEX(Departments[dept_name],MATCH(Sales[[#This Row],[dept_no]],Departments[dept_no],0))</f>
        <v>Kids</v>
      </c>
      <c r="K6490" s="4" t="str">
        <f>CONCATENATE(Sales[[#This Row],[region]],Sales[[#This Row],[storetype]])</f>
        <v>3A</v>
      </c>
      <c r="L6490" s="4">
        <f>INDEX(RegionStoreCount[Store Count],MATCH(Sales[[#This Row],[RegionStoretype]],RegionStoreCount[Region/Type],0))</f>
        <v>9</v>
      </c>
      <c r="M6490" s="4">
        <f>AND(Sales[[#This Row],[date]]&lt;=TY_YTDMax,Sales[[#This Row],[date]]&gt;=TY_YTDMin)*Sales[[#This Row],[sales]]</f>
        <v>89566.583599999998</v>
      </c>
      <c r="N6490" s="4">
        <f>AND(Sales[[#This Row],[date]]&lt;=LY_YTDMax,Sales[[#This Row],[date]]&gt;=LY_YTDMin)*Sales[[#This Row],[sales]]</f>
        <v>0</v>
      </c>
      <c r="O6490" s="4">
        <f>AND(Sales[[#This Row],[date]]&gt;=YoY_Min,Sales[[#This Row],[date]]&lt;=TY_YTDMax)*(Sales[[#This Row],[sales]]/Sales[[#This Row],[sqft]])</f>
        <v>0.44760911344327836</v>
      </c>
      <c r="P6490" s="4">
        <f>SUMIF(Sales[RegionStoretype],Sales[[#This Row],[RegionStoretype]],Sales[YoY_SSF])/Sales[[#This Row],[Region_TypeCount]]</f>
        <v>53.603836561720975</v>
      </c>
    </row>
    <row r="6491" spans="1:16" x14ac:dyDescent="0.25">
      <c r="A6491" s="1">
        <v>43189</v>
      </c>
      <c r="B6491">
        <v>31</v>
      </c>
      <c r="C6491">
        <v>17</v>
      </c>
      <c r="D6491">
        <v>101216.89630000001</v>
      </c>
      <c r="E6491">
        <f>INDEX(Stores[region],MATCH(Sales[[#This Row],[store_no]],Stores[store_no],0))</f>
        <v>3</v>
      </c>
      <c r="F6491" t="str">
        <f>INDEX(Stores[storetype],MATCH(Sales[[#This Row],[store_no]],Stores[store_no],0))</f>
        <v>A</v>
      </c>
      <c r="G6491" t="str">
        <f>INDEX(Stores[location_city],MATCH(Sales[[#This Row],[store_no]],Stores[store_no],0))</f>
        <v>Rapid City</v>
      </c>
      <c r="H6491" t="str">
        <f>INDEX(Stores[location_state],MATCH(Sales[[#This Row],[store_no]],Stores[store_no],0))</f>
        <v>South Dakota</v>
      </c>
      <c r="I6491">
        <f>INDEX(Stores[sqft],MATCH(Sales[[#This Row],[store_no]],Stores[store_no],0))</f>
        <v>200100</v>
      </c>
      <c r="J6491" s="4" t="str">
        <f>INDEX(Departments[dept_name],MATCH(Sales[[#This Row],[dept_no]],Departments[dept_no],0))</f>
        <v>Shoes</v>
      </c>
      <c r="K6491" s="4" t="str">
        <f>CONCATENATE(Sales[[#This Row],[region]],Sales[[#This Row],[storetype]])</f>
        <v>3A</v>
      </c>
      <c r="L6491" s="4">
        <f>INDEX(RegionStoreCount[Store Count],MATCH(Sales[[#This Row],[RegionStoretype]],RegionStoreCount[Region/Type],0))</f>
        <v>9</v>
      </c>
      <c r="M6491" s="4">
        <f>AND(Sales[[#This Row],[date]]&lt;=TY_YTDMax,Sales[[#This Row],[date]]&gt;=TY_YTDMin)*Sales[[#This Row],[sales]]</f>
        <v>101216.89630000001</v>
      </c>
      <c r="N6491" s="4">
        <f>AND(Sales[[#This Row],[date]]&lt;=LY_YTDMax,Sales[[#This Row],[date]]&gt;=LY_YTDMin)*Sales[[#This Row],[sales]]</f>
        <v>0</v>
      </c>
      <c r="O6491" s="4">
        <f>AND(Sales[[#This Row],[date]]&gt;=YoY_Min,Sales[[#This Row],[date]]&lt;=TY_YTDMax)*(Sales[[#This Row],[sales]]/Sales[[#This Row],[sqft]])</f>
        <v>0.5058315657171415</v>
      </c>
      <c r="P6491" s="4">
        <f>SUMIF(Sales[RegionStoretype],Sales[[#This Row],[RegionStoretype]],Sales[YoY_SSF])/Sales[[#This Row],[Region_TypeCount]]</f>
        <v>53.603836561720975</v>
      </c>
    </row>
    <row r="6492" spans="1:16" x14ac:dyDescent="0.25">
      <c r="A6492" s="1">
        <v>43189</v>
      </c>
      <c r="B6492">
        <v>32</v>
      </c>
      <c r="C6492">
        <v>6</v>
      </c>
      <c r="D6492">
        <v>14965.598</v>
      </c>
      <c r="E6492">
        <f>INDEX(Stores[region],MATCH(Sales[[#This Row],[store_no]],Stores[store_no],0))</f>
        <v>2</v>
      </c>
      <c r="F6492" t="str">
        <f>INDEX(Stores[storetype],MATCH(Sales[[#This Row],[store_no]],Stores[store_no],0))</f>
        <v>A</v>
      </c>
      <c r="G6492" t="str">
        <f>INDEX(Stores[location_city],MATCH(Sales[[#This Row],[store_no]],Stores[store_no],0))</f>
        <v>Western Springs</v>
      </c>
      <c r="H6492" t="str">
        <f>INDEX(Stores[location_state],MATCH(Sales[[#This Row],[store_no]],Stores[store_no],0))</f>
        <v>Illinois</v>
      </c>
      <c r="I6492">
        <f>INDEX(Stores[sqft],MATCH(Sales[[#This Row],[store_no]],Stores[store_no],0))</f>
        <v>118200</v>
      </c>
      <c r="J6492" s="4" t="str">
        <f>INDEX(Departments[dept_name],MATCH(Sales[[#This Row],[dept_no]],Departments[dept_no],0))</f>
        <v>Computers</v>
      </c>
      <c r="K6492" s="4" t="str">
        <f>CONCATENATE(Sales[[#This Row],[region]],Sales[[#This Row],[storetype]])</f>
        <v>2A</v>
      </c>
      <c r="L6492" s="4">
        <f>INDEX(RegionStoreCount[Store Count],MATCH(Sales[[#This Row],[RegionStoretype]],RegionStoreCount[Region/Type],0))</f>
        <v>5</v>
      </c>
      <c r="M6492" s="4">
        <f>AND(Sales[[#This Row],[date]]&lt;=TY_YTDMax,Sales[[#This Row],[date]]&gt;=TY_YTDMin)*Sales[[#This Row],[sales]]</f>
        <v>14965.598</v>
      </c>
      <c r="N6492" s="4">
        <f>AND(Sales[[#This Row],[date]]&lt;=LY_YTDMax,Sales[[#This Row],[date]]&gt;=LY_YTDMin)*Sales[[#This Row],[sales]]</f>
        <v>0</v>
      </c>
      <c r="O6492" s="4">
        <f>AND(Sales[[#This Row],[date]]&gt;=YoY_Min,Sales[[#This Row],[date]]&lt;=TY_YTDMax)*(Sales[[#This Row],[sales]]/Sales[[#This Row],[sqft]])</f>
        <v>0.12661250423011844</v>
      </c>
      <c r="P6492" s="4">
        <f>SUMIF(Sales[RegionStoretype],Sales[[#This Row],[RegionStoretype]],Sales[YoY_SSF])/Sales[[#This Row],[Region_TypeCount]]</f>
        <v>60.052789354368521</v>
      </c>
    </row>
    <row r="6493" spans="1:16" x14ac:dyDescent="0.25">
      <c r="A6493" s="1">
        <v>43189</v>
      </c>
      <c r="B6493">
        <v>32</v>
      </c>
      <c r="C6493">
        <v>14</v>
      </c>
      <c r="D6493">
        <v>68575.052499999991</v>
      </c>
      <c r="E6493">
        <f>INDEX(Stores[region],MATCH(Sales[[#This Row],[store_no]],Stores[store_no],0))</f>
        <v>2</v>
      </c>
      <c r="F6493" t="str">
        <f>INDEX(Stores[storetype],MATCH(Sales[[#This Row],[store_no]],Stores[store_no],0))</f>
        <v>A</v>
      </c>
      <c r="G6493" t="str">
        <f>INDEX(Stores[location_city],MATCH(Sales[[#This Row],[store_no]],Stores[store_no],0))</f>
        <v>Western Springs</v>
      </c>
      <c r="H6493" t="str">
        <f>INDEX(Stores[location_state],MATCH(Sales[[#This Row],[store_no]],Stores[store_no],0))</f>
        <v>Illinois</v>
      </c>
      <c r="I6493">
        <f>INDEX(Stores[sqft],MATCH(Sales[[#This Row],[store_no]],Stores[store_no],0))</f>
        <v>118200</v>
      </c>
      <c r="J6493" s="4" t="str">
        <f>INDEX(Departments[dept_name],MATCH(Sales[[#This Row],[dept_no]],Departments[dept_no],0))</f>
        <v>Movies</v>
      </c>
      <c r="K6493" s="4" t="str">
        <f>CONCATENATE(Sales[[#This Row],[region]],Sales[[#This Row],[storetype]])</f>
        <v>2A</v>
      </c>
      <c r="L6493" s="4">
        <f>INDEX(RegionStoreCount[Store Count],MATCH(Sales[[#This Row],[RegionStoretype]],RegionStoreCount[Region/Type],0))</f>
        <v>5</v>
      </c>
      <c r="M6493" s="4">
        <f>AND(Sales[[#This Row],[date]]&lt;=TY_YTDMax,Sales[[#This Row],[date]]&gt;=TY_YTDMin)*Sales[[#This Row],[sales]]</f>
        <v>68575.052499999991</v>
      </c>
      <c r="N6493" s="4">
        <f>AND(Sales[[#This Row],[date]]&lt;=LY_YTDMax,Sales[[#This Row],[date]]&gt;=LY_YTDMin)*Sales[[#This Row],[sales]]</f>
        <v>0</v>
      </c>
      <c r="O6493" s="4">
        <f>AND(Sales[[#This Row],[date]]&gt;=YoY_Min,Sales[[#This Row],[date]]&lt;=TY_YTDMax)*(Sales[[#This Row],[sales]]/Sales[[#This Row],[sqft]])</f>
        <v>0.58016118866328248</v>
      </c>
      <c r="P6493" s="4">
        <f>SUMIF(Sales[RegionStoretype],Sales[[#This Row],[RegionStoretype]],Sales[YoY_SSF])/Sales[[#This Row],[Region_TypeCount]]</f>
        <v>60.052789354368521</v>
      </c>
    </row>
    <row r="6494" spans="1:16" x14ac:dyDescent="0.25">
      <c r="A6494" s="1">
        <v>43189</v>
      </c>
      <c r="B6494">
        <v>34</v>
      </c>
      <c r="C6494">
        <v>13</v>
      </c>
      <c r="D6494">
        <v>151170.18899999998</v>
      </c>
      <c r="E6494">
        <f>INDEX(Stores[region],MATCH(Sales[[#This Row],[store_no]],Stores[store_no],0))</f>
        <v>1</v>
      </c>
      <c r="F6494" t="str">
        <f>INDEX(Stores[storetype],MATCH(Sales[[#This Row],[store_no]],Stores[store_no],0))</f>
        <v>A</v>
      </c>
      <c r="G6494" t="str">
        <f>INDEX(Stores[location_city],MATCH(Sales[[#This Row],[store_no]],Stores[store_no],0))</f>
        <v>Toledo</v>
      </c>
      <c r="H6494" t="str">
        <f>INDEX(Stores[location_state],MATCH(Sales[[#This Row],[store_no]],Stores[store_no],0))</f>
        <v>Ohio</v>
      </c>
      <c r="I6494">
        <f>INDEX(Stores[sqft],MATCH(Sales[[#This Row],[store_no]],Stores[store_no],0))</f>
        <v>207900</v>
      </c>
      <c r="J6494" s="4" t="str">
        <f>INDEX(Departments[dept_name],MATCH(Sales[[#This Row],[dept_no]],Departments[dept_no],0))</f>
        <v>Kids</v>
      </c>
      <c r="K6494" s="4" t="str">
        <f>CONCATENATE(Sales[[#This Row],[region]],Sales[[#This Row],[storetype]])</f>
        <v>1A</v>
      </c>
      <c r="L6494" s="4">
        <f>INDEX(RegionStoreCount[Store Count],MATCH(Sales[[#This Row],[RegionStoretype]],RegionStoreCount[Region/Type],0))</f>
        <v>5</v>
      </c>
      <c r="M6494" s="4">
        <f>AND(Sales[[#This Row],[date]]&lt;=TY_YTDMax,Sales[[#This Row],[date]]&gt;=TY_YTDMin)*Sales[[#This Row],[sales]]</f>
        <v>151170.18899999998</v>
      </c>
      <c r="N6494" s="4">
        <f>AND(Sales[[#This Row],[date]]&lt;=LY_YTDMax,Sales[[#This Row],[date]]&gt;=LY_YTDMin)*Sales[[#This Row],[sales]]</f>
        <v>0</v>
      </c>
      <c r="O6494" s="4">
        <f>AND(Sales[[#This Row],[date]]&gt;=YoY_Min,Sales[[#This Row],[date]]&lt;=TY_YTDMax)*(Sales[[#This Row],[sales]]/Sales[[#This Row],[sqft]])</f>
        <v>0.72712933621933618</v>
      </c>
      <c r="P6494" s="4">
        <f>SUMIF(Sales[RegionStoretype],Sales[[#This Row],[RegionStoretype]],Sales[YoY_SSF])/Sales[[#This Row],[Region_TypeCount]]</f>
        <v>59.469551530910678</v>
      </c>
    </row>
    <row r="6495" spans="1:16" x14ac:dyDescent="0.25">
      <c r="A6495" s="1">
        <v>43189</v>
      </c>
      <c r="B6495">
        <v>34</v>
      </c>
      <c r="C6495">
        <v>14</v>
      </c>
      <c r="D6495">
        <v>126150.73509999999</v>
      </c>
      <c r="E6495">
        <f>INDEX(Stores[region],MATCH(Sales[[#This Row],[store_no]],Stores[store_no],0))</f>
        <v>1</v>
      </c>
      <c r="F6495" t="str">
        <f>INDEX(Stores[storetype],MATCH(Sales[[#This Row],[store_no]],Stores[store_no],0))</f>
        <v>A</v>
      </c>
      <c r="G6495" t="str">
        <f>INDEX(Stores[location_city],MATCH(Sales[[#This Row],[store_no]],Stores[store_no],0))</f>
        <v>Toledo</v>
      </c>
      <c r="H6495" t="str">
        <f>INDEX(Stores[location_state],MATCH(Sales[[#This Row],[store_no]],Stores[store_no],0))</f>
        <v>Ohio</v>
      </c>
      <c r="I6495">
        <f>INDEX(Stores[sqft],MATCH(Sales[[#This Row],[store_no]],Stores[store_no],0))</f>
        <v>207900</v>
      </c>
      <c r="J6495" s="4" t="str">
        <f>INDEX(Departments[dept_name],MATCH(Sales[[#This Row],[dept_no]],Departments[dept_no],0))</f>
        <v>Movies</v>
      </c>
      <c r="K6495" s="4" t="str">
        <f>CONCATENATE(Sales[[#This Row],[region]],Sales[[#This Row],[storetype]])</f>
        <v>1A</v>
      </c>
      <c r="L6495" s="4">
        <f>INDEX(RegionStoreCount[Store Count],MATCH(Sales[[#This Row],[RegionStoretype]],RegionStoreCount[Region/Type],0))</f>
        <v>5</v>
      </c>
      <c r="M6495" s="4">
        <f>AND(Sales[[#This Row],[date]]&lt;=TY_YTDMax,Sales[[#This Row],[date]]&gt;=TY_YTDMin)*Sales[[#This Row],[sales]]</f>
        <v>126150.73509999999</v>
      </c>
      <c r="N6495" s="4">
        <f>AND(Sales[[#This Row],[date]]&lt;=LY_YTDMax,Sales[[#This Row],[date]]&gt;=LY_YTDMin)*Sales[[#This Row],[sales]]</f>
        <v>0</v>
      </c>
      <c r="O6495" s="4">
        <f>AND(Sales[[#This Row],[date]]&gt;=YoY_Min,Sales[[#This Row],[date]]&lt;=TY_YTDMax)*(Sales[[#This Row],[sales]]/Sales[[#This Row],[sqft]])</f>
        <v>0.60678564261664258</v>
      </c>
      <c r="P6495" s="4">
        <f>SUMIF(Sales[RegionStoretype],Sales[[#This Row],[RegionStoretype]],Sales[YoY_SSF])/Sales[[#This Row],[Region_TypeCount]]</f>
        <v>59.469551530910678</v>
      </c>
    </row>
    <row r="6496" spans="1:16" x14ac:dyDescent="0.25">
      <c r="A6496" s="1">
        <v>43189</v>
      </c>
      <c r="B6496">
        <v>35</v>
      </c>
      <c r="C6496">
        <v>7</v>
      </c>
      <c r="D6496">
        <v>17762.913000000004</v>
      </c>
      <c r="E6496">
        <f>INDEX(Stores[region],MATCH(Sales[[#This Row],[store_no]],Stores[store_no],0))</f>
        <v>3</v>
      </c>
      <c r="F6496" t="str">
        <f>INDEX(Stores[storetype],MATCH(Sales[[#This Row],[store_no]],Stores[store_no],0))</f>
        <v>C</v>
      </c>
      <c r="G6496" t="str">
        <f>INDEX(Stores[location_city],MATCH(Sales[[#This Row],[store_no]],Stores[store_no],0))</f>
        <v>Wichita</v>
      </c>
      <c r="H6496" t="str">
        <f>INDEX(Stores[location_state],MATCH(Sales[[#This Row],[store_no]],Stores[store_no],0))</f>
        <v>Kansas</v>
      </c>
      <c r="I6496">
        <f>INDEX(Stores[sqft],MATCH(Sales[[#This Row],[store_no]],Stores[store_no],0))</f>
        <v>72800</v>
      </c>
      <c r="J6496" s="4" t="str">
        <f>INDEX(Departments[dept_name],MATCH(Sales[[#This Row],[dept_no]],Departments[dept_no],0))</f>
        <v>Electronics</v>
      </c>
      <c r="K6496" s="4" t="str">
        <f>CONCATENATE(Sales[[#This Row],[region]],Sales[[#This Row],[storetype]])</f>
        <v>3C</v>
      </c>
      <c r="L6496" s="4">
        <f>INDEX(RegionStoreCount[Store Count],MATCH(Sales[[#This Row],[RegionStoretype]],RegionStoreCount[Region/Type],0))</f>
        <v>2</v>
      </c>
      <c r="M6496" s="4">
        <f>AND(Sales[[#This Row],[date]]&lt;=TY_YTDMax,Sales[[#This Row],[date]]&gt;=TY_YTDMin)*Sales[[#This Row],[sales]]</f>
        <v>17762.913000000004</v>
      </c>
      <c r="N6496" s="4">
        <f>AND(Sales[[#This Row],[date]]&lt;=LY_YTDMax,Sales[[#This Row],[date]]&gt;=LY_YTDMin)*Sales[[#This Row],[sales]]</f>
        <v>0</v>
      </c>
      <c r="O6496" s="4">
        <f>AND(Sales[[#This Row],[date]]&gt;=YoY_Min,Sales[[#This Row],[date]]&lt;=TY_YTDMax)*(Sales[[#This Row],[sales]]/Sales[[#This Row],[sqft]])</f>
        <v>0.24399605769230776</v>
      </c>
      <c r="P6496" s="4">
        <f>SUMIF(Sales[RegionStoretype],Sales[[#This Row],[RegionStoretype]],Sales[YoY_SSF])/Sales[[#This Row],[Region_TypeCount]]</f>
        <v>47.561479460925746</v>
      </c>
    </row>
    <row r="6497" spans="1:16" x14ac:dyDescent="0.25">
      <c r="A6497" s="1">
        <v>43189</v>
      </c>
      <c r="B6497">
        <v>35</v>
      </c>
      <c r="C6497">
        <v>8</v>
      </c>
      <c r="D6497">
        <v>35131.441699999996</v>
      </c>
      <c r="E6497">
        <f>INDEX(Stores[region],MATCH(Sales[[#This Row],[store_no]],Stores[store_no],0))</f>
        <v>3</v>
      </c>
      <c r="F6497" t="str">
        <f>INDEX(Stores[storetype],MATCH(Sales[[#This Row],[store_no]],Stores[store_no],0))</f>
        <v>C</v>
      </c>
      <c r="G6497" t="str">
        <f>INDEX(Stores[location_city],MATCH(Sales[[#This Row],[store_no]],Stores[store_no],0))</f>
        <v>Wichita</v>
      </c>
      <c r="H6497" t="str">
        <f>INDEX(Stores[location_state],MATCH(Sales[[#This Row],[store_no]],Stores[store_no],0))</f>
        <v>Kansas</v>
      </c>
      <c r="I6497">
        <f>INDEX(Stores[sqft],MATCH(Sales[[#This Row],[store_no]],Stores[store_no],0))</f>
        <v>72800</v>
      </c>
      <c r="J6497" s="4" t="str">
        <f>INDEX(Departments[dept_name],MATCH(Sales[[#This Row],[dept_no]],Departments[dept_no],0))</f>
        <v>Games</v>
      </c>
      <c r="K6497" s="4" t="str">
        <f>CONCATENATE(Sales[[#This Row],[region]],Sales[[#This Row],[storetype]])</f>
        <v>3C</v>
      </c>
      <c r="L6497" s="4">
        <f>INDEX(RegionStoreCount[Store Count],MATCH(Sales[[#This Row],[RegionStoretype]],RegionStoreCount[Region/Type],0))</f>
        <v>2</v>
      </c>
      <c r="M6497" s="4">
        <f>AND(Sales[[#This Row],[date]]&lt;=TY_YTDMax,Sales[[#This Row],[date]]&gt;=TY_YTDMin)*Sales[[#This Row],[sales]]</f>
        <v>35131.441699999996</v>
      </c>
      <c r="N6497" s="4">
        <f>AND(Sales[[#This Row],[date]]&lt;=LY_YTDMax,Sales[[#This Row],[date]]&gt;=LY_YTDMin)*Sales[[#This Row],[sales]]</f>
        <v>0</v>
      </c>
      <c r="O6497" s="4">
        <f>AND(Sales[[#This Row],[date]]&gt;=YoY_Min,Sales[[#This Row],[date]]&lt;=TY_YTDMax)*(Sales[[#This Row],[sales]]/Sales[[#This Row],[sqft]])</f>
        <v>0.48257474862637356</v>
      </c>
      <c r="P6497" s="4">
        <f>SUMIF(Sales[RegionStoretype],Sales[[#This Row],[RegionStoretype]],Sales[YoY_SSF])/Sales[[#This Row],[Region_TypeCount]]</f>
        <v>47.561479460925746</v>
      </c>
    </row>
    <row r="6498" spans="1:16" x14ac:dyDescent="0.25">
      <c r="A6498" s="1">
        <v>43189</v>
      </c>
      <c r="B6498">
        <v>35</v>
      </c>
      <c r="C6498">
        <v>17</v>
      </c>
      <c r="D6498">
        <v>20966.448199999999</v>
      </c>
      <c r="E6498">
        <f>INDEX(Stores[region],MATCH(Sales[[#This Row],[store_no]],Stores[store_no],0))</f>
        <v>3</v>
      </c>
      <c r="F6498" t="str">
        <f>INDEX(Stores[storetype],MATCH(Sales[[#This Row],[store_no]],Stores[store_no],0))</f>
        <v>C</v>
      </c>
      <c r="G6498" t="str">
        <f>INDEX(Stores[location_city],MATCH(Sales[[#This Row],[store_no]],Stores[store_no],0))</f>
        <v>Wichita</v>
      </c>
      <c r="H6498" t="str">
        <f>INDEX(Stores[location_state],MATCH(Sales[[#This Row],[store_no]],Stores[store_no],0))</f>
        <v>Kansas</v>
      </c>
      <c r="I6498">
        <f>INDEX(Stores[sqft],MATCH(Sales[[#This Row],[store_no]],Stores[store_no],0))</f>
        <v>72800</v>
      </c>
      <c r="J6498" s="4" t="str">
        <f>INDEX(Departments[dept_name],MATCH(Sales[[#This Row],[dept_no]],Departments[dept_no],0))</f>
        <v>Shoes</v>
      </c>
      <c r="K6498" s="4" t="str">
        <f>CONCATENATE(Sales[[#This Row],[region]],Sales[[#This Row],[storetype]])</f>
        <v>3C</v>
      </c>
      <c r="L6498" s="4">
        <f>INDEX(RegionStoreCount[Store Count],MATCH(Sales[[#This Row],[RegionStoretype]],RegionStoreCount[Region/Type],0))</f>
        <v>2</v>
      </c>
      <c r="M6498" s="4">
        <f>AND(Sales[[#This Row],[date]]&lt;=TY_YTDMax,Sales[[#This Row],[date]]&gt;=TY_YTDMin)*Sales[[#This Row],[sales]]</f>
        <v>20966.448199999999</v>
      </c>
      <c r="N6498" s="4">
        <f>AND(Sales[[#This Row],[date]]&lt;=LY_YTDMax,Sales[[#This Row],[date]]&gt;=LY_YTDMin)*Sales[[#This Row],[sales]]</f>
        <v>0</v>
      </c>
      <c r="O6498" s="4">
        <f>AND(Sales[[#This Row],[date]]&gt;=YoY_Min,Sales[[#This Row],[date]]&lt;=TY_YTDMax)*(Sales[[#This Row],[sales]]/Sales[[#This Row],[sqft]])</f>
        <v>0.28800066208791208</v>
      </c>
      <c r="P6498" s="4">
        <f>SUMIF(Sales[RegionStoretype],Sales[[#This Row],[RegionStoretype]],Sales[YoY_SSF])/Sales[[#This Row],[Region_TypeCount]]</f>
        <v>47.561479460925746</v>
      </c>
    </row>
    <row r="6499" spans="1:16" x14ac:dyDescent="0.25">
      <c r="A6499" s="1">
        <v>43189</v>
      </c>
      <c r="B6499">
        <v>35</v>
      </c>
      <c r="C6499">
        <v>18</v>
      </c>
      <c r="D6499">
        <v>3328.8828000000003</v>
      </c>
      <c r="E6499">
        <f>INDEX(Stores[region],MATCH(Sales[[#This Row],[store_no]],Stores[store_no],0))</f>
        <v>3</v>
      </c>
      <c r="F6499" t="str">
        <f>INDEX(Stores[storetype],MATCH(Sales[[#This Row],[store_no]],Stores[store_no],0))</f>
        <v>C</v>
      </c>
      <c r="G6499" t="str">
        <f>INDEX(Stores[location_city],MATCH(Sales[[#This Row],[store_no]],Stores[store_no],0))</f>
        <v>Wichita</v>
      </c>
      <c r="H6499" t="str">
        <f>INDEX(Stores[location_state],MATCH(Sales[[#This Row],[store_no]],Stores[store_no],0))</f>
        <v>Kansas</v>
      </c>
      <c r="I6499">
        <f>INDEX(Stores[sqft],MATCH(Sales[[#This Row],[store_no]],Stores[store_no],0))</f>
        <v>72800</v>
      </c>
      <c r="J6499" s="4" t="str">
        <f>INDEX(Departments[dept_name],MATCH(Sales[[#This Row],[dept_no]],Departments[dept_no],0))</f>
        <v>Sports</v>
      </c>
      <c r="K6499" s="4" t="str">
        <f>CONCATENATE(Sales[[#This Row],[region]],Sales[[#This Row],[storetype]])</f>
        <v>3C</v>
      </c>
      <c r="L6499" s="4">
        <f>INDEX(RegionStoreCount[Store Count],MATCH(Sales[[#This Row],[RegionStoretype]],RegionStoreCount[Region/Type],0))</f>
        <v>2</v>
      </c>
      <c r="M6499" s="4">
        <f>AND(Sales[[#This Row],[date]]&lt;=TY_YTDMax,Sales[[#This Row],[date]]&gt;=TY_YTDMin)*Sales[[#This Row],[sales]]</f>
        <v>3328.8828000000003</v>
      </c>
      <c r="N6499" s="4">
        <f>AND(Sales[[#This Row],[date]]&lt;=LY_YTDMax,Sales[[#This Row],[date]]&gt;=LY_YTDMin)*Sales[[#This Row],[sales]]</f>
        <v>0</v>
      </c>
      <c r="O6499" s="4">
        <f>AND(Sales[[#This Row],[date]]&gt;=YoY_Min,Sales[[#This Row],[date]]&lt;=TY_YTDMax)*(Sales[[#This Row],[sales]]/Sales[[#This Row],[sqft]])</f>
        <v>4.5726412087912095E-2</v>
      </c>
      <c r="P6499" s="4">
        <f>SUMIF(Sales[RegionStoretype],Sales[[#This Row],[RegionStoretype]],Sales[YoY_SSF])/Sales[[#This Row],[Region_TypeCount]]</f>
        <v>47.561479460925746</v>
      </c>
    </row>
    <row r="6500" spans="1:16" x14ac:dyDescent="0.25">
      <c r="A6500" s="1">
        <v>43189</v>
      </c>
      <c r="B6500">
        <v>36</v>
      </c>
      <c r="C6500">
        <v>2</v>
      </c>
      <c r="D6500">
        <v>30173.285600000003</v>
      </c>
      <c r="E6500">
        <f>INDEX(Stores[region],MATCH(Sales[[#This Row],[store_no]],Stores[store_no],0))</f>
        <v>2</v>
      </c>
      <c r="F6500" t="str">
        <f>INDEX(Stores[storetype],MATCH(Sales[[#This Row],[store_no]],Stores[store_no],0))</f>
        <v>A</v>
      </c>
      <c r="G6500" t="str">
        <f>INDEX(Stores[location_city],MATCH(Sales[[#This Row],[store_no]],Stores[store_no],0))</f>
        <v>Aurora</v>
      </c>
      <c r="H6500" t="str">
        <f>INDEX(Stores[location_state],MATCH(Sales[[#This Row],[store_no]],Stores[store_no],0))</f>
        <v>Illinois</v>
      </c>
      <c r="I6500">
        <f>INDEX(Stores[sqft],MATCH(Sales[[#This Row],[store_no]],Stores[store_no],0))</f>
        <v>209900</v>
      </c>
      <c r="J6500" s="4" t="str">
        <f>INDEX(Departments[dept_name],MATCH(Sales[[#This Row],[dept_no]],Departments[dept_no],0))</f>
        <v>Baby</v>
      </c>
      <c r="K6500" s="4" t="str">
        <f>CONCATENATE(Sales[[#This Row],[region]],Sales[[#This Row],[storetype]])</f>
        <v>2A</v>
      </c>
      <c r="L6500" s="4">
        <f>INDEX(RegionStoreCount[Store Count],MATCH(Sales[[#This Row],[RegionStoretype]],RegionStoreCount[Region/Type],0))</f>
        <v>5</v>
      </c>
      <c r="M6500" s="4">
        <f>AND(Sales[[#This Row],[date]]&lt;=TY_YTDMax,Sales[[#This Row],[date]]&gt;=TY_YTDMin)*Sales[[#This Row],[sales]]</f>
        <v>30173.285600000003</v>
      </c>
      <c r="N6500" s="4">
        <f>AND(Sales[[#This Row],[date]]&lt;=LY_YTDMax,Sales[[#This Row],[date]]&gt;=LY_YTDMin)*Sales[[#This Row],[sales]]</f>
        <v>0</v>
      </c>
      <c r="O6500" s="4">
        <f>AND(Sales[[#This Row],[date]]&gt;=YoY_Min,Sales[[#This Row],[date]]&lt;=TY_YTDMax)*(Sales[[#This Row],[sales]]/Sales[[#This Row],[sqft]])</f>
        <v>0.1437507651262506</v>
      </c>
      <c r="P6500" s="4">
        <f>SUMIF(Sales[RegionStoretype],Sales[[#This Row],[RegionStoretype]],Sales[YoY_SSF])/Sales[[#This Row],[Region_TypeCount]]</f>
        <v>60.052789354368521</v>
      </c>
    </row>
    <row r="6501" spans="1:16" x14ac:dyDescent="0.25">
      <c r="A6501" s="1">
        <v>43189</v>
      </c>
      <c r="B6501">
        <v>36</v>
      </c>
      <c r="C6501">
        <v>11</v>
      </c>
      <c r="D6501">
        <v>193115.91739999998</v>
      </c>
      <c r="E6501">
        <f>INDEX(Stores[region],MATCH(Sales[[#This Row],[store_no]],Stores[store_no],0))</f>
        <v>2</v>
      </c>
      <c r="F6501" t="str">
        <f>INDEX(Stores[storetype],MATCH(Sales[[#This Row],[store_no]],Stores[store_no],0))</f>
        <v>A</v>
      </c>
      <c r="G6501" t="str">
        <f>INDEX(Stores[location_city],MATCH(Sales[[#This Row],[store_no]],Stores[store_no],0))</f>
        <v>Aurora</v>
      </c>
      <c r="H6501" t="str">
        <f>INDEX(Stores[location_state],MATCH(Sales[[#This Row],[store_no]],Stores[store_no],0))</f>
        <v>Illinois</v>
      </c>
      <c r="I6501">
        <f>INDEX(Stores[sqft],MATCH(Sales[[#This Row],[store_no]],Stores[store_no],0))</f>
        <v>209900</v>
      </c>
      <c r="J6501" s="4" t="str">
        <f>INDEX(Departments[dept_name],MATCH(Sales[[#This Row],[dept_no]],Departments[dept_no],0))</f>
        <v>Home</v>
      </c>
      <c r="K6501" s="4" t="str">
        <f>CONCATENATE(Sales[[#This Row],[region]],Sales[[#This Row],[storetype]])</f>
        <v>2A</v>
      </c>
      <c r="L6501" s="4">
        <f>INDEX(RegionStoreCount[Store Count],MATCH(Sales[[#This Row],[RegionStoretype]],RegionStoreCount[Region/Type],0))</f>
        <v>5</v>
      </c>
      <c r="M6501" s="4">
        <f>AND(Sales[[#This Row],[date]]&lt;=TY_YTDMax,Sales[[#This Row],[date]]&gt;=TY_YTDMin)*Sales[[#This Row],[sales]]</f>
        <v>193115.91739999998</v>
      </c>
      <c r="N6501" s="4">
        <f>AND(Sales[[#This Row],[date]]&lt;=LY_YTDMax,Sales[[#This Row],[date]]&gt;=LY_YTDMin)*Sales[[#This Row],[sales]]</f>
        <v>0</v>
      </c>
      <c r="O6501" s="4">
        <f>AND(Sales[[#This Row],[date]]&gt;=YoY_Min,Sales[[#This Row],[date]]&lt;=TY_YTDMax)*(Sales[[#This Row],[sales]]/Sales[[#This Row],[sqft]])</f>
        <v>0.92003771986660299</v>
      </c>
      <c r="P6501" s="4">
        <f>SUMIF(Sales[RegionStoretype],Sales[[#This Row],[RegionStoretype]],Sales[YoY_SSF])/Sales[[#This Row],[Region_TypeCount]]</f>
        <v>60.052789354368521</v>
      </c>
    </row>
    <row r="6502" spans="1:16" x14ac:dyDescent="0.25">
      <c r="A6502" s="1">
        <v>43189</v>
      </c>
      <c r="B6502">
        <v>37</v>
      </c>
      <c r="C6502">
        <v>12</v>
      </c>
      <c r="D6502">
        <v>73384.6109</v>
      </c>
      <c r="E6502">
        <f>INDEX(Stores[region],MATCH(Sales[[#This Row],[store_no]],Stores[store_no],0))</f>
        <v>3</v>
      </c>
      <c r="F6502" t="str">
        <f>INDEX(Stores[storetype],MATCH(Sales[[#This Row],[store_no]],Stores[store_no],0))</f>
        <v>C</v>
      </c>
      <c r="G6502" t="str">
        <f>INDEX(Stores[location_city],MATCH(Sales[[#This Row],[store_no]],Stores[store_no],0))</f>
        <v>Lincoln</v>
      </c>
      <c r="H6502" t="str">
        <f>INDEX(Stores[location_state],MATCH(Sales[[#This Row],[store_no]],Stores[store_no],0))</f>
        <v>Nebraska</v>
      </c>
      <c r="I6502">
        <f>INDEX(Stores[sqft],MATCH(Sales[[#This Row],[store_no]],Stores[store_no],0))</f>
        <v>161300</v>
      </c>
      <c r="J6502" s="4" t="str">
        <f>INDEX(Departments[dept_name],MATCH(Sales[[#This Row],[dept_no]],Departments[dept_no],0))</f>
        <v>Jewelery</v>
      </c>
      <c r="K6502" s="4" t="str">
        <f>CONCATENATE(Sales[[#This Row],[region]],Sales[[#This Row],[storetype]])</f>
        <v>3C</v>
      </c>
      <c r="L6502" s="4">
        <f>INDEX(RegionStoreCount[Store Count],MATCH(Sales[[#This Row],[RegionStoretype]],RegionStoreCount[Region/Type],0))</f>
        <v>2</v>
      </c>
      <c r="M6502" s="4">
        <f>AND(Sales[[#This Row],[date]]&lt;=TY_YTDMax,Sales[[#This Row],[date]]&gt;=TY_YTDMin)*Sales[[#This Row],[sales]]</f>
        <v>73384.6109</v>
      </c>
      <c r="N6502" s="4">
        <f>AND(Sales[[#This Row],[date]]&lt;=LY_YTDMax,Sales[[#This Row],[date]]&gt;=LY_YTDMin)*Sales[[#This Row],[sales]]</f>
        <v>0</v>
      </c>
      <c r="O6502" s="4">
        <f>AND(Sales[[#This Row],[date]]&gt;=YoY_Min,Sales[[#This Row],[date]]&lt;=TY_YTDMax)*(Sales[[#This Row],[sales]]/Sales[[#This Row],[sqft]])</f>
        <v>0.45495729014259145</v>
      </c>
      <c r="P6502" s="4">
        <f>SUMIF(Sales[RegionStoretype],Sales[[#This Row],[RegionStoretype]],Sales[YoY_SSF])/Sales[[#This Row],[Region_TypeCount]]</f>
        <v>47.561479460925746</v>
      </c>
    </row>
    <row r="6503" spans="1:16" x14ac:dyDescent="0.25">
      <c r="A6503" s="1">
        <v>43189</v>
      </c>
      <c r="B6503">
        <v>37</v>
      </c>
      <c r="C6503">
        <v>15</v>
      </c>
      <c r="D6503">
        <v>39785.945599999999</v>
      </c>
      <c r="E6503">
        <f>INDEX(Stores[region],MATCH(Sales[[#This Row],[store_no]],Stores[store_no],0))</f>
        <v>3</v>
      </c>
      <c r="F6503" t="str">
        <f>INDEX(Stores[storetype],MATCH(Sales[[#This Row],[store_no]],Stores[store_no],0))</f>
        <v>C</v>
      </c>
      <c r="G6503" t="str">
        <f>INDEX(Stores[location_city],MATCH(Sales[[#This Row],[store_no]],Stores[store_no],0))</f>
        <v>Lincoln</v>
      </c>
      <c r="H6503" t="str">
        <f>INDEX(Stores[location_state],MATCH(Sales[[#This Row],[store_no]],Stores[store_no],0))</f>
        <v>Nebraska</v>
      </c>
      <c r="I6503">
        <f>INDEX(Stores[sqft],MATCH(Sales[[#This Row],[store_no]],Stores[store_no],0))</f>
        <v>161300</v>
      </c>
      <c r="J6503" s="4" t="str">
        <f>INDEX(Departments[dept_name],MATCH(Sales[[#This Row],[dept_no]],Departments[dept_no],0))</f>
        <v>Music</v>
      </c>
      <c r="K6503" s="4" t="str">
        <f>CONCATENATE(Sales[[#This Row],[region]],Sales[[#This Row],[storetype]])</f>
        <v>3C</v>
      </c>
      <c r="L6503" s="4">
        <f>INDEX(RegionStoreCount[Store Count],MATCH(Sales[[#This Row],[RegionStoretype]],RegionStoreCount[Region/Type],0))</f>
        <v>2</v>
      </c>
      <c r="M6503" s="4">
        <f>AND(Sales[[#This Row],[date]]&lt;=TY_YTDMax,Sales[[#This Row],[date]]&gt;=TY_YTDMin)*Sales[[#This Row],[sales]]</f>
        <v>39785.945599999999</v>
      </c>
      <c r="N6503" s="4">
        <f>AND(Sales[[#This Row],[date]]&lt;=LY_YTDMax,Sales[[#This Row],[date]]&gt;=LY_YTDMin)*Sales[[#This Row],[sales]]</f>
        <v>0</v>
      </c>
      <c r="O6503" s="4">
        <f>AND(Sales[[#This Row],[date]]&gt;=YoY_Min,Sales[[#This Row],[date]]&lt;=TY_YTDMax)*(Sales[[#This Row],[sales]]/Sales[[#This Row],[sqft]])</f>
        <v>0.24665806323620582</v>
      </c>
      <c r="P6503" s="4">
        <f>SUMIF(Sales[RegionStoretype],Sales[[#This Row],[RegionStoretype]],Sales[YoY_SSF])/Sales[[#This Row],[Region_TypeCount]]</f>
        <v>47.561479460925746</v>
      </c>
    </row>
    <row r="6504" spans="1:16" x14ac:dyDescent="0.25">
      <c r="A6504" s="1">
        <v>43189</v>
      </c>
      <c r="B6504">
        <v>38</v>
      </c>
      <c r="C6504">
        <v>7</v>
      </c>
      <c r="D6504">
        <v>51139.859400000001</v>
      </c>
      <c r="E6504">
        <f>INDEX(Stores[region],MATCH(Sales[[#This Row],[store_no]],Stores[store_no],0))</f>
        <v>2</v>
      </c>
      <c r="F6504" t="str">
        <f>INDEX(Stores[storetype],MATCH(Sales[[#This Row],[store_no]],Stores[store_no],0))</f>
        <v>C</v>
      </c>
      <c r="G6504" t="str">
        <f>INDEX(Stores[location_city],MATCH(Sales[[#This Row],[store_no]],Stores[store_no],0))</f>
        <v>Hinsdale</v>
      </c>
      <c r="H6504" t="str">
        <f>INDEX(Stores[location_state],MATCH(Sales[[#This Row],[store_no]],Stores[store_no],0))</f>
        <v>Illinois</v>
      </c>
      <c r="I6504">
        <f>INDEX(Stores[sqft],MATCH(Sales[[#This Row],[store_no]],Stores[store_no],0))</f>
        <v>155600</v>
      </c>
      <c r="J6504" s="4" t="str">
        <f>INDEX(Departments[dept_name],MATCH(Sales[[#This Row],[dept_no]],Departments[dept_no],0))</f>
        <v>Electronics</v>
      </c>
      <c r="K6504" s="4" t="str">
        <f>CONCATENATE(Sales[[#This Row],[region]],Sales[[#This Row],[storetype]])</f>
        <v>2C</v>
      </c>
      <c r="L6504" s="4">
        <f>INDEX(RegionStoreCount[Store Count],MATCH(Sales[[#This Row],[RegionStoretype]],RegionStoreCount[Region/Type],0))</f>
        <v>1</v>
      </c>
      <c r="M6504" s="4">
        <f>AND(Sales[[#This Row],[date]]&lt;=TY_YTDMax,Sales[[#This Row],[date]]&gt;=TY_YTDMin)*Sales[[#This Row],[sales]]</f>
        <v>51139.859400000001</v>
      </c>
      <c r="N6504" s="4">
        <f>AND(Sales[[#This Row],[date]]&lt;=LY_YTDMax,Sales[[#This Row],[date]]&gt;=LY_YTDMin)*Sales[[#This Row],[sales]]</f>
        <v>0</v>
      </c>
      <c r="O6504" s="4">
        <f>AND(Sales[[#This Row],[date]]&gt;=YoY_Min,Sales[[#This Row],[date]]&lt;=TY_YTDMax)*(Sales[[#This Row],[sales]]/Sales[[#This Row],[sqft]])</f>
        <v>0.32866233547557844</v>
      </c>
      <c r="P6504" s="4">
        <f>SUMIF(Sales[RegionStoretype],Sales[[#This Row],[RegionStoretype]],Sales[YoY_SSF])/Sales[[#This Row],[Region_TypeCount]]</f>
        <v>44.537621913239086</v>
      </c>
    </row>
    <row r="6505" spans="1:16" x14ac:dyDescent="0.25">
      <c r="A6505" s="1">
        <v>43196</v>
      </c>
      <c r="B6505">
        <v>1</v>
      </c>
      <c r="C6505">
        <v>9</v>
      </c>
      <c r="D6505">
        <v>15805.7438</v>
      </c>
      <c r="E6505">
        <f>INDEX(Stores[region],MATCH(Sales[[#This Row],[store_no]],Stores[store_no],0))</f>
        <v>1</v>
      </c>
      <c r="F6505" t="str">
        <f>INDEX(Stores[storetype],MATCH(Sales[[#This Row],[store_no]],Stores[store_no],0))</f>
        <v>A</v>
      </c>
      <c r="G6505" t="str">
        <f>INDEX(Stores[location_city],MATCH(Sales[[#This Row],[store_no]],Stores[store_no],0))</f>
        <v>Ann Arbor</v>
      </c>
      <c r="H6505" t="str">
        <f>INDEX(Stores[location_state],MATCH(Sales[[#This Row],[store_no]],Stores[store_no],0))</f>
        <v>Michigan</v>
      </c>
      <c r="I6505">
        <f>INDEX(Stores[sqft],MATCH(Sales[[#This Row],[store_no]],Stores[store_no],0))</f>
        <v>100600</v>
      </c>
      <c r="J6505" s="4" t="str">
        <f>INDEX(Departments[dept_name],MATCH(Sales[[#This Row],[dept_no]],Departments[dept_no],0))</f>
        <v>Garden</v>
      </c>
      <c r="K6505" s="4" t="str">
        <f>CONCATENATE(Sales[[#This Row],[region]],Sales[[#This Row],[storetype]])</f>
        <v>1A</v>
      </c>
      <c r="L6505" s="4">
        <f>INDEX(RegionStoreCount[Store Count],MATCH(Sales[[#This Row],[RegionStoretype]],RegionStoreCount[Region/Type],0))</f>
        <v>5</v>
      </c>
      <c r="M6505" s="4">
        <f>AND(Sales[[#This Row],[date]]&lt;=TY_YTDMax,Sales[[#This Row],[date]]&gt;=TY_YTDMin)*Sales[[#This Row],[sales]]</f>
        <v>15805.7438</v>
      </c>
      <c r="N6505" s="4">
        <f>AND(Sales[[#This Row],[date]]&lt;=LY_YTDMax,Sales[[#This Row],[date]]&gt;=LY_YTDMin)*Sales[[#This Row],[sales]]</f>
        <v>0</v>
      </c>
      <c r="O6505" s="4">
        <f>AND(Sales[[#This Row],[date]]&gt;=YoY_Min,Sales[[#This Row],[date]]&lt;=TY_YTDMax)*(Sales[[#This Row],[sales]]/Sales[[#This Row],[sqft]])</f>
        <v>0.1571147495029821</v>
      </c>
      <c r="P6505" s="4">
        <f>SUMIF(Sales[RegionStoretype],Sales[[#This Row],[RegionStoretype]],Sales[YoY_SSF])/Sales[[#This Row],[Region_TypeCount]]</f>
        <v>59.469551530910678</v>
      </c>
    </row>
    <row r="6506" spans="1:16" x14ac:dyDescent="0.25">
      <c r="A6506" s="1">
        <v>43196</v>
      </c>
      <c r="B6506">
        <v>1</v>
      </c>
      <c r="C6506">
        <v>17</v>
      </c>
      <c r="D6506">
        <v>35334.230000000003</v>
      </c>
      <c r="E6506">
        <f>INDEX(Stores[region],MATCH(Sales[[#This Row],[store_no]],Stores[store_no],0))</f>
        <v>1</v>
      </c>
      <c r="F6506" t="str">
        <f>INDEX(Stores[storetype],MATCH(Sales[[#This Row],[store_no]],Stores[store_no],0))</f>
        <v>A</v>
      </c>
      <c r="G6506" t="str">
        <f>INDEX(Stores[location_city],MATCH(Sales[[#This Row],[store_no]],Stores[store_no],0))</f>
        <v>Ann Arbor</v>
      </c>
      <c r="H6506" t="str">
        <f>INDEX(Stores[location_state],MATCH(Sales[[#This Row],[store_no]],Stores[store_no],0))</f>
        <v>Michigan</v>
      </c>
      <c r="I6506">
        <f>INDEX(Stores[sqft],MATCH(Sales[[#This Row],[store_no]],Stores[store_no],0))</f>
        <v>100600</v>
      </c>
      <c r="J6506" s="4" t="str">
        <f>INDEX(Departments[dept_name],MATCH(Sales[[#This Row],[dept_no]],Departments[dept_no],0))</f>
        <v>Shoes</v>
      </c>
      <c r="K6506" s="4" t="str">
        <f>CONCATENATE(Sales[[#This Row],[region]],Sales[[#This Row],[storetype]])</f>
        <v>1A</v>
      </c>
      <c r="L6506" s="4">
        <f>INDEX(RegionStoreCount[Store Count],MATCH(Sales[[#This Row],[RegionStoretype]],RegionStoreCount[Region/Type],0))</f>
        <v>5</v>
      </c>
      <c r="M6506" s="4">
        <f>AND(Sales[[#This Row],[date]]&lt;=TY_YTDMax,Sales[[#This Row],[date]]&gt;=TY_YTDMin)*Sales[[#This Row],[sales]]</f>
        <v>35334.230000000003</v>
      </c>
      <c r="N6506" s="4">
        <f>AND(Sales[[#This Row],[date]]&lt;=LY_YTDMax,Sales[[#This Row],[date]]&gt;=LY_YTDMin)*Sales[[#This Row],[sales]]</f>
        <v>0</v>
      </c>
      <c r="O6506" s="4">
        <f>AND(Sales[[#This Row],[date]]&gt;=YoY_Min,Sales[[#This Row],[date]]&lt;=TY_YTDMax)*(Sales[[#This Row],[sales]]/Sales[[#This Row],[sqft]])</f>
        <v>0.35123489065606367</v>
      </c>
      <c r="P6506" s="4">
        <f>SUMIF(Sales[RegionStoretype],Sales[[#This Row],[RegionStoretype]],Sales[YoY_SSF])/Sales[[#This Row],[Region_TypeCount]]</f>
        <v>59.469551530910678</v>
      </c>
    </row>
    <row r="6507" spans="1:16" x14ac:dyDescent="0.25">
      <c r="A6507" s="1">
        <v>43196</v>
      </c>
      <c r="B6507">
        <v>1</v>
      </c>
      <c r="C6507">
        <v>18</v>
      </c>
      <c r="D6507">
        <v>11783.806899999998</v>
      </c>
      <c r="E6507">
        <f>INDEX(Stores[region],MATCH(Sales[[#This Row],[store_no]],Stores[store_no],0))</f>
        <v>1</v>
      </c>
      <c r="F6507" t="str">
        <f>INDEX(Stores[storetype],MATCH(Sales[[#This Row],[store_no]],Stores[store_no],0))</f>
        <v>A</v>
      </c>
      <c r="G6507" t="str">
        <f>INDEX(Stores[location_city],MATCH(Sales[[#This Row],[store_no]],Stores[store_no],0))</f>
        <v>Ann Arbor</v>
      </c>
      <c r="H6507" t="str">
        <f>INDEX(Stores[location_state],MATCH(Sales[[#This Row],[store_no]],Stores[store_no],0))</f>
        <v>Michigan</v>
      </c>
      <c r="I6507">
        <f>INDEX(Stores[sqft],MATCH(Sales[[#This Row],[store_no]],Stores[store_no],0))</f>
        <v>100600</v>
      </c>
      <c r="J6507" s="4" t="str">
        <f>INDEX(Departments[dept_name],MATCH(Sales[[#This Row],[dept_no]],Departments[dept_no],0))</f>
        <v>Sports</v>
      </c>
      <c r="K6507" s="4" t="str">
        <f>CONCATENATE(Sales[[#This Row],[region]],Sales[[#This Row],[storetype]])</f>
        <v>1A</v>
      </c>
      <c r="L6507" s="4">
        <f>INDEX(RegionStoreCount[Store Count],MATCH(Sales[[#This Row],[RegionStoretype]],RegionStoreCount[Region/Type],0))</f>
        <v>5</v>
      </c>
      <c r="M6507" s="4">
        <f>AND(Sales[[#This Row],[date]]&lt;=TY_YTDMax,Sales[[#This Row],[date]]&gt;=TY_YTDMin)*Sales[[#This Row],[sales]]</f>
        <v>11783.806899999998</v>
      </c>
      <c r="N6507" s="4">
        <f>AND(Sales[[#This Row],[date]]&lt;=LY_YTDMax,Sales[[#This Row],[date]]&gt;=LY_YTDMin)*Sales[[#This Row],[sales]]</f>
        <v>0</v>
      </c>
      <c r="O6507" s="4">
        <f>AND(Sales[[#This Row],[date]]&gt;=YoY_Min,Sales[[#This Row],[date]]&lt;=TY_YTDMax)*(Sales[[#This Row],[sales]]/Sales[[#This Row],[sqft]])</f>
        <v>0.11713525745526837</v>
      </c>
      <c r="P6507" s="4">
        <f>SUMIF(Sales[RegionStoretype],Sales[[#This Row],[RegionStoretype]],Sales[YoY_SSF])/Sales[[#This Row],[Region_TypeCount]]</f>
        <v>59.469551530910678</v>
      </c>
    </row>
    <row r="6508" spans="1:16" x14ac:dyDescent="0.25">
      <c r="A6508" s="1">
        <v>43196</v>
      </c>
      <c r="B6508">
        <v>2</v>
      </c>
      <c r="C6508">
        <v>1</v>
      </c>
      <c r="D6508">
        <v>55546.742100000003</v>
      </c>
      <c r="E6508">
        <f>INDEX(Stores[region],MATCH(Sales[[#This Row],[store_no]],Stores[store_no],0))</f>
        <v>3</v>
      </c>
      <c r="F6508" t="str">
        <f>INDEX(Stores[storetype],MATCH(Sales[[#This Row],[store_no]],Stores[store_no],0))</f>
        <v>A</v>
      </c>
      <c r="G6508" t="str">
        <f>INDEX(Stores[location_city],MATCH(Sales[[#This Row],[store_no]],Stores[store_no],0))</f>
        <v>Minneapolis</v>
      </c>
      <c r="H6508" t="str">
        <f>INDEX(Stores[location_state],MATCH(Sales[[#This Row],[store_no]],Stores[store_no],0))</f>
        <v>Minnesota</v>
      </c>
      <c r="I6508">
        <f>INDEX(Stores[sqft],MATCH(Sales[[#This Row],[store_no]],Stores[store_no],0))</f>
        <v>210400</v>
      </c>
      <c r="J6508" s="4" t="str">
        <f>INDEX(Departments[dept_name],MATCH(Sales[[#This Row],[dept_no]],Departments[dept_no],0))</f>
        <v>Automotive</v>
      </c>
      <c r="K6508" s="4" t="str">
        <f>CONCATENATE(Sales[[#This Row],[region]],Sales[[#This Row],[storetype]])</f>
        <v>3A</v>
      </c>
      <c r="L6508" s="4">
        <f>INDEX(RegionStoreCount[Store Count],MATCH(Sales[[#This Row],[RegionStoretype]],RegionStoreCount[Region/Type],0))</f>
        <v>9</v>
      </c>
      <c r="M6508" s="4">
        <f>AND(Sales[[#This Row],[date]]&lt;=TY_YTDMax,Sales[[#This Row],[date]]&gt;=TY_YTDMin)*Sales[[#This Row],[sales]]</f>
        <v>55546.742100000003</v>
      </c>
      <c r="N6508" s="4">
        <f>AND(Sales[[#This Row],[date]]&lt;=LY_YTDMax,Sales[[#This Row],[date]]&gt;=LY_YTDMin)*Sales[[#This Row],[sales]]</f>
        <v>0</v>
      </c>
      <c r="O6508" s="4">
        <f>AND(Sales[[#This Row],[date]]&gt;=YoY_Min,Sales[[#This Row],[date]]&lt;=TY_YTDMax)*(Sales[[#This Row],[sales]]/Sales[[#This Row],[sqft]])</f>
        <v>0.26400542823193918</v>
      </c>
      <c r="P6508" s="4">
        <f>SUMIF(Sales[RegionStoretype],Sales[[#This Row],[RegionStoretype]],Sales[YoY_SSF])/Sales[[#This Row],[Region_TypeCount]]</f>
        <v>53.603836561720975</v>
      </c>
    </row>
    <row r="6509" spans="1:16" x14ac:dyDescent="0.25">
      <c r="A6509" s="1">
        <v>43196</v>
      </c>
      <c r="B6509">
        <v>2</v>
      </c>
      <c r="C6509">
        <v>10</v>
      </c>
      <c r="D6509">
        <v>17016.912</v>
      </c>
      <c r="E6509">
        <f>INDEX(Stores[region],MATCH(Sales[[#This Row],[store_no]],Stores[store_no],0))</f>
        <v>3</v>
      </c>
      <c r="F6509" t="str">
        <f>INDEX(Stores[storetype],MATCH(Sales[[#This Row],[store_no]],Stores[store_no],0))</f>
        <v>A</v>
      </c>
      <c r="G6509" t="str">
        <f>INDEX(Stores[location_city],MATCH(Sales[[#This Row],[store_no]],Stores[store_no],0))</f>
        <v>Minneapolis</v>
      </c>
      <c r="H6509" t="str">
        <f>INDEX(Stores[location_state],MATCH(Sales[[#This Row],[store_no]],Stores[store_no],0))</f>
        <v>Minnesota</v>
      </c>
      <c r="I6509">
        <f>INDEX(Stores[sqft],MATCH(Sales[[#This Row],[store_no]],Stores[store_no],0))</f>
        <v>210400</v>
      </c>
      <c r="J6509" s="4" t="str">
        <f>INDEX(Departments[dept_name],MATCH(Sales[[#This Row],[dept_no]],Departments[dept_no],0))</f>
        <v>Health</v>
      </c>
      <c r="K6509" s="4" t="str">
        <f>CONCATENATE(Sales[[#This Row],[region]],Sales[[#This Row],[storetype]])</f>
        <v>3A</v>
      </c>
      <c r="L6509" s="4">
        <f>INDEX(RegionStoreCount[Store Count],MATCH(Sales[[#This Row],[RegionStoretype]],RegionStoreCount[Region/Type],0))</f>
        <v>9</v>
      </c>
      <c r="M6509" s="4">
        <f>AND(Sales[[#This Row],[date]]&lt;=TY_YTDMax,Sales[[#This Row],[date]]&gt;=TY_YTDMin)*Sales[[#This Row],[sales]]</f>
        <v>17016.912</v>
      </c>
      <c r="N6509" s="4">
        <f>AND(Sales[[#This Row],[date]]&lt;=LY_YTDMax,Sales[[#This Row],[date]]&gt;=LY_YTDMin)*Sales[[#This Row],[sales]]</f>
        <v>0</v>
      </c>
      <c r="O6509" s="4">
        <f>AND(Sales[[#This Row],[date]]&gt;=YoY_Min,Sales[[#This Row],[date]]&lt;=TY_YTDMax)*(Sales[[#This Row],[sales]]/Sales[[#This Row],[sqft]])</f>
        <v>8.0878859315589358E-2</v>
      </c>
      <c r="P6509" s="4">
        <f>SUMIF(Sales[RegionStoretype],Sales[[#This Row],[RegionStoretype]],Sales[YoY_SSF])/Sales[[#This Row],[Region_TypeCount]]</f>
        <v>53.603836561720975</v>
      </c>
    </row>
    <row r="6510" spans="1:16" x14ac:dyDescent="0.25">
      <c r="A6510" s="1">
        <v>43196</v>
      </c>
      <c r="B6510">
        <v>2</v>
      </c>
      <c r="C6510">
        <v>15</v>
      </c>
      <c r="D6510">
        <v>92044.107300000003</v>
      </c>
      <c r="E6510">
        <f>INDEX(Stores[region],MATCH(Sales[[#This Row],[store_no]],Stores[store_no],0))</f>
        <v>3</v>
      </c>
      <c r="F6510" t="str">
        <f>INDEX(Stores[storetype],MATCH(Sales[[#This Row],[store_no]],Stores[store_no],0))</f>
        <v>A</v>
      </c>
      <c r="G6510" t="str">
        <f>INDEX(Stores[location_city],MATCH(Sales[[#This Row],[store_no]],Stores[store_no],0))</f>
        <v>Minneapolis</v>
      </c>
      <c r="H6510" t="str">
        <f>INDEX(Stores[location_state],MATCH(Sales[[#This Row],[store_no]],Stores[store_no],0))</f>
        <v>Minnesota</v>
      </c>
      <c r="I6510">
        <f>INDEX(Stores[sqft],MATCH(Sales[[#This Row],[store_no]],Stores[store_no],0))</f>
        <v>210400</v>
      </c>
      <c r="J6510" s="4" t="str">
        <f>INDEX(Departments[dept_name],MATCH(Sales[[#This Row],[dept_no]],Departments[dept_no],0))</f>
        <v>Music</v>
      </c>
      <c r="K6510" s="4" t="str">
        <f>CONCATENATE(Sales[[#This Row],[region]],Sales[[#This Row],[storetype]])</f>
        <v>3A</v>
      </c>
      <c r="L6510" s="4">
        <f>INDEX(RegionStoreCount[Store Count],MATCH(Sales[[#This Row],[RegionStoretype]],RegionStoreCount[Region/Type],0))</f>
        <v>9</v>
      </c>
      <c r="M6510" s="4">
        <f>AND(Sales[[#This Row],[date]]&lt;=TY_YTDMax,Sales[[#This Row],[date]]&gt;=TY_YTDMin)*Sales[[#This Row],[sales]]</f>
        <v>92044.107300000003</v>
      </c>
      <c r="N6510" s="4">
        <f>AND(Sales[[#This Row],[date]]&lt;=LY_YTDMax,Sales[[#This Row],[date]]&gt;=LY_YTDMin)*Sales[[#This Row],[sales]]</f>
        <v>0</v>
      </c>
      <c r="O6510" s="4">
        <f>AND(Sales[[#This Row],[date]]&gt;=YoY_Min,Sales[[#This Row],[date]]&lt;=TY_YTDMax)*(Sales[[#This Row],[sales]]/Sales[[#This Row],[sqft]])</f>
        <v>0.43747199287072247</v>
      </c>
      <c r="P6510" s="4">
        <f>SUMIF(Sales[RegionStoretype],Sales[[#This Row],[RegionStoretype]],Sales[YoY_SSF])/Sales[[#This Row],[Region_TypeCount]]</f>
        <v>53.603836561720975</v>
      </c>
    </row>
    <row r="6511" spans="1:16" x14ac:dyDescent="0.25">
      <c r="A6511" s="1">
        <v>43196</v>
      </c>
      <c r="B6511">
        <v>3</v>
      </c>
      <c r="C6511">
        <v>8</v>
      </c>
      <c r="D6511">
        <v>84930.974099999992</v>
      </c>
      <c r="E6511">
        <f>INDEX(Stores[region],MATCH(Sales[[#This Row],[store_no]],Stores[store_no],0))</f>
        <v>1</v>
      </c>
      <c r="F6511" t="str">
        <f>INDEX(Stores[storetype],MATCH(Sales[[#This Row],[store_no]],Stores[store_no],0))</f>
        <v>B</v>
      </c>
      <c r="G6511" t="str">
        <f>INDEX(Stores[location_city],MATCH(Sales[[#This Row],[store_no]],Stores[store_no],0))</f>
        <v>Detroit</v>
      </c>
      <c r="H6511" t="str">
        <f>INDEX(Stores[location_state],MATCH(Sales[[#This Row],[store_no]],Stores[store_no],0))</f>
        <v>Michigan</v>
      </c>
      <c r="I6511">
        <f>INDEX(Stores[sqft],MATCH(Sales[[#This Row],[store_no]],Stores[store_no],0))</f>
        <v>114500</v>
      </c>
      <c r="J6511" s="4" t="str">
        <f>INDEX(Departments[dept_name],MATCH(Sales[[#This Row],[dept_no]],Departments[dept_no],0))</f>
        <v>Games</v>
      </c>
      <c r="K6511" s="4" t="str">
        <f>CONCATENATE(Sales[[#This Row],[region]],Sales[[#This Row],[storetype]])</f>
        <v>1B</v>
      </c>
      <c r="L6511" s="4">
        <f>INDEX(RegionStoreCount[Store Count],MATCH(Sales[[#This Row],[RegionStoretype]],RegionStoreCount[Region/Type],0))</f>
        <v>5</v>
      </c>
      <c r="M6511" s="4">
        <f>AND(Sales[[#This Row],[date]]&lt;=TY_YTDMax,Sales[[#This Row],[date]]&gt;=TY_YTDMin)*Sales[[#This Row],[sales]]</f>
        <v>84930.974099999992</v>
      </c>
      <c r="N6511" s="4">
        <f>AND(Sales[[#This Row],[date]]&lt;=LY_YTDMax,Sales[[#This Row],[date]]&gt;=LY_YTDMin)*Sales[[#This Row],[sales]]</f>
        <v>0</v>
      </c>
      <c r="O6511" s="4">
        <f>AND(Sales[[#This Row],[date]]&gt;=YoY_Min,Sales[[#This Row],[date]]&lt;=TY_YTDMax)*(Sales[[#This Row],[sales]]/Sales[[#This Row],[sqft]])</f>
        <v>0.74175523231441043</v>
      </c>
      <c r="P6511" s="4">
        <f>SUMIF(Sales[RegionStoretype],Sales[[#This Row],[RegionStoretype]],Sales[YoY_SSF])/Sales[[#This Row],[Region_TypeCount]]</f>
        <v>68.518982968140051</v>
      </c>
    </row>
    <row r="6512" spans="1:16" x14ac:dyDescent="0.25">
      <c r="A6512" s="1">
        <v>43196</v>
      </c>
      <c r="B6512">
        <v>4</v>
      </c>
      <c r="C6512">
        <v>6</v>
      </c>
      <c r="D6512">
        <v>50256.385899999994</v>
      </c>
      <c r="E6512">
        <f>INDEX(Stores[region],MATCH(Sales[[#This Row],[store_no]],Stores[store_no],0))</f>
        <v>1</v>
      </c>
      <c r="F6512" t="str">
        <f>INDEX(Stores[storetype],MATCH(Sales[[#This Row],[store_no]],Stores[store_no],0))</f>
        <v>A</v>
      </c>
      <c r="G6512" t="str">
        <f>INDEX(Stores[location_city],MATCH(Sales[[#This Row],[store_no]],Stores[store_no],0))</f>
        <v>Cincinnati</v>
      </c>
      <c r="H6512" t="str">
        <f>INDEX(Stores[location_state],MATCH(Sales[[#This Row],[store_no]],Stores[store_no],0))</f>
        <v>Ohio</v>
      </c>
      <c r="I6512">
        <f>INDEX(Stores[sqft],MATCH(Sales[[#This Row],[store_no]],Stores[store_no],0))</f>
        <v>127800</v>
      </c>
      <c r="J6512" s="4" t="str">
        <f>INDEX(Departments[dept_name],MATCH(Sales[[#This Row],[dept_no]],Departments[dept_no],0))</f>
        <v>Computers</v>
      </c>
      <c r="K6512" s="4" t="str">
        <f>CONCATENATE(Sales[[#This Row],[region]],Sales[[#This Row],[storetype]])</f>
        <v>1A</v>
      </c>
      <c r="L6512" s="4">
        <f>INDEX(RegionStoreCount[Store Count],MATCH(Sales[[#This Row],[RegionStoretype]],RegionStoreCount[Region/Type],0))</f>
        <v>5</v>
      </c>
      <c r="M6512" s="4">
        <f>AND(Sales[[#This Row],[date]]&lt;=TY_YTDMax,Sales[[#This Row],[date]]&gt;=TY_YTDMin)*Sales[[#This Row],[sales]]</f>
        <v>50256.385899999994</v>
      </c>
      <c r="N6512" s="4">
        <f>AND(Sales[[#This Row],[date]]&lt;=LY_YTDMax,Sales[[#This Row],[date]]&gt;=LY_YTDMin)*Sales[[#This Row],[sales]]</f>
        <v>0</v>
      </c>
      <c r="O6512" s="4">
        <f>AND(Sales[[#This Row],[date]]&gt;=YoY_Min,Sales[[#This Row],[date]]&lt;=TY_YTDMax)*(Sales[[#This Row],[sales]]/Sales[[#This Row],[sqft]])</f>
        <v>0.39324245618153358</v>
      </c>
      <c r="P6512" s="4">
        <f>SUMIF(Sales[RegionStoretype],Sales[[#This Row],[RegionStoretype]],Sales[YoY_SSF])/Sales[[#This Row],[Region_TypeCount]]</f>
        <v>59.469551530910678</v>
      </c>
    </row>
    <row r="6513" spans="1:16" x14ac:dyDescent="0.25">
      <c r="A6513" s="1">
        <v>43196</v>
      </c>
      <c r="B6513">
        <v>4</v>
      </c>
      <c r="C6513">
        <v>16</v>
      </c>
      <c r="D6513">
        <v>184864.1409</v>
      </c>
      <c r="E6513">
        <f>INDEX(Stores[region],MATCH(Sales[[#This Row],[store_no]],Stores[store_no],0))</f>
        <v>1</v>
      </c>
      <c r="F6513" t="str">
        <f>INDEX(Stores[storetype],MATCH(Sales[[#This Row],[store_no]],Stores[store_no],0))</f>
        <v>A</v>
      </c>
      <c r="G6513" t="str">
        <f>INDEX(Stores[location_city],MATCH(Sales[[#This Row],[store_no]],Stores[store_no],0))</f>
        <v>Cincinnati</v>
      </c>
      <c r="H6513" t="str">
        <f>INDEX(Stores[location_state],MATCH(Sales[[#This Row],[store_no]],Stores[store_no],0))</f>
        <v>Ohio</v>
      </c>
      <c r="I6513">
        <f>INDEX(Stores[sqft],MATCH(Sales[[#This Row],[store_no]],Stores[store_no],0))</f>
        <v>127800</v>
      </c>
      <c r="J6513" s="4" t="str">
        <f>INDEX(Departments[dept_name],MATCH(Sales[[#This Row],[dept_no]],Departments[dept_no],0))</f>
        <v>Outdoors</v>
      </c>
      <c r="K6513" s="4" t="str">
        <f>CONCATENATE(Sales[[#This Row],[region]],Sales[[#This Row],[storetype]])</f>
        <v>1A</v>
      </c>
      <c r="L6513" s="4">
        <f>INDEX(RegionStoreCount[Store Count],MATCH(Sales[[#This Row],[RegionStoretype]],RegionStoreCount[Region/Type],0))</f>
        <v>5</v>
      </c>
      <c r="M6513" s="4">
        <f>AND(Sales[[#This Row],[date]]&lt;=TY_YTDMax,Sales[[#This Row],[date]]&gt;=TY_YTDMin)*Sales[[#This Row],[sales]]</f>
        <v>184864.1409</v>
      </c>
      <c r="N6513" s="4">
        <f>AND(Sales[[#This Row],[date]]&lt;=LY_YTDMax,Sales[[#This Row],[date]]&gt;=LY_YTDMin)*Sales[[#This Row],[sales]]</f>
        <v>0</v>
      </c>
      <c r="O6513" s="4">
        <f>AND(Sales[[#This Row],[date]]&gt;=YoY_Min,Sales[[#This Row],[date]]&lt;=TY_YTDMax)*(Sales[[#This Row],[sales]]/Sales[[#This Row],[sqft]])</f>
        <v>1.4465112746478872</v>
      </c>
      <c r="P6513" s="4">
        <f>SUMIF(Sales[RegionStoretype],Sales[[#This Row],[RegionStoretype]],Sales[YoY_SSF])/Sales[[#This Row],[Region_TypeCount]]</f>
        <v>59.469551530910678</v>
      </c>
    </row>
    <row r="6514" spans="1:16" x14ac:dyDescent="0.25">
      <c r="A6514" s="1">
        <v>43196</v>
      </c>
      <c r="B6514">
        <v>5</v>
      </c>
      <c r="C6514">
        <v>3</v>
      </c>
      <c r="D6514">
        <v>42929.429400000001</v>
      </c>
      <c r="E6514">
        <f>INDEX(Stores[region],MATCH(Sales[[#This Row],[store_no]],Stores[store_no],0))</f>
        <v>1</v>
      </c>
      <c r="F6514" t="str">
        <f>INDEX(Stores[storetype],MATCH(Sales[[#This Row],[store_no]],Stores[store_no],0))</f>
        <v>B</v>
      </c>
      <c r="G6514" t="str">
        <f>INDEX(Stores[location_city],MATCH(Sales[[#This Row],[store_no]],Stores[store_no],0))</f>
        <v>Bloomington</v>
      </c>
      <c r="H6514" t="str">
        <f>INDEX(Stores[location_state],MATCH(Sales[[#This Row],[store_no]],Stores[store_no],0))</f>
        <v>Indiana</v>
      </c>
      <c r="I6514">
        <f>INDEX(Stores[sqft],MATCH(Sales[[#This Row],[store_no]],Stores[store_no],0))</f>
        <v>114500</v>
      </c>
      <c r="J6514" s="4" t="str">
        <f>INDEX(Departments[dept_name],MATCH(Sales[[#This Row],[dept_no]],Departments[dept_no],0))</f>
        <v>Beauty</v>
      </c>
      <c r="K6514" s="4" t="str">
        <f>CONCATENATE(Sales[[#This Row],[region]],Sales[[#This Row],[storetype]])</f>
        <v>1B</v>
      </c>
      <c r="L6514" s="4">
        <f>INDEX(RegionStoreCount[Store Count],MATCH(Sales[[#This Row],[RegionStoretype]],RegionStoreCount[Region/Type],0))</f>
        <v>5</v>
      </c>
      <c r="M6514" s="4">
        <f>AND(Sales[[#This Row],[date]]&lt;=TY_YTDMax,Sales[[#This Row],[date]]&gt;=TY_YTDMin)*Sales[[#This Row],[sales]]</f>
        <v>42929.429400000001</v>
      </c>
      <c r="N6514" s="4">
        <f>AND(Sales[[#This Row],[date]]&lt;=LY_YTDMax,Sales[[#This Row],[date]]&gt;=LY_YTDMin)*Sales[[#This Row],[sales]]</f>
        <v>0</v>
      </c>
      <c r="O6514" s="4">
        <f>AND(Sales[[#This Row],[date]]&gt;=YoY_Min,Sales[[#This Row],[date]]&lt;=TY_YTDMax)*(Sales[[#This Row],[sales]]/Sales[[#This Row],[sqft]])</f>
        <v>0.37492951441048034</v>
      </c>
      <c r="P6514" s="4">
        <f>SUMIF(Sales[RegionStoretype],Sales[[#This Row],[RegionStoretype]],Sales[YoY_SSF])/Sales[[#This Row],[Region_TypeCount]]</f>
        <v>68.518982968140051</v>
      </c>
    </row>
    <row r="6515" spans="1:16" x14ac:dyDescent="0.25">
      <c r="A6515" s="1">
        <v>43196</v>
      </c>
      <c r="B6515">
        <v>5</v>
      </c>
      <c r="C6515">
        <v>17</v>
      </c>
      <c r="D6515">
        <v>150267.9339</v>
      </c>
      <c r="E6515">
        <f>INDEX(Stores[region],MATCH(Sales[[#This Row],[store_no]],Stores[store_no],0))</f>
        <v>1</v>
      </c>
      <c r="F6515" t="str">
        <f>INDEX(Stores[storetype],MATCH(Sales[[#This Row],[store_no]],Stores[store_no],0))</f>
        <v>B</v>
      </c>
      <c r="G6515" t="str">
        <f>INDEX(Stores[location_city],MATCH(Sales[[#This Row],[store_no]],Stores[store_no],0))</f>
        <v>Bloomington</v>
      </c>
      <c r="H6515" t="str">
        <f>INDEX(Stores[location_state],MATCH(Sales[[#This Row],[store_no]],Stores[store_no],0))</f>
        <v>Indiana</v>
      </c>
      <c r="I6515">
        <f>INDEX(Stores[sqft],MATCH(Sales[[#This Row],[store_no]],Stores[store_no],0))</f>
        <v>114500</v>
      </c>
      <c r="J6515" s="4" t="str">
        <f>INDEX(Departments[dept_name],MATCH(Sales[[#This Row],[dept_no]],Departments[dept_no],0))</f>
        <v>Shoes</v>
      </c>
      <c r="K6515" s="4" t="str">
        <f>CONCATENATE(Sales[[#This Row],[region]],Sales[[#This Row],[storetype]])</f>
        <v>1B</v>
      </c>
      <c r="L6515" s="4">
        <f>INDEX(RegionStoreCount[Store Count],MATCH(Sales[[#This Row],[RegionStoretype]],RegionStoreCount[Region/Type],0))</f>
        <v>5</v>
      </c>
      <c r="M6515" s="4">
        <f>AND(Sales[[#This Row],[date]]&lt;=TY_YTDMax,Sales[[#This Row],[date]]&gt;=TY_YTDMin)*Sales[[#This Row],[sales]]</f>
        <v>150267.9339</v>
      </c>
      <c r="N6515" s="4">
        <f>AND(Sales[[#This Row],[date]]&lt;=LY_YTDMax,Sales[[#This Row],[date]]&gt;=LY_YTDMin)*Sales[[#This Row],[sales]]</f>
        <v>0</v>
      </c>
      <c r="O6515" s="4">
        <f>AND(Sales[[#This Row],[date]]&gt;=YoY_Min,Sales[[#This Row],[date]]&lt;=TY_YTDMax)*(Sales[[#This Row],[sales]]/Sales[[#This Row],[sqft]])</f>
        <v>1.3123837021834062</v>
      </c>
      <c r="P6515" s="4">
        <f>SUMIF(Sales[RegionStoretype],Sales[[#This Row],[RegionStoretype]],Sales[YoY_SSF])/Sales[[#This Row],[Region_TypeCount]]</f>
        <v>68.518982968140051</v>
      </c>
    </row>
    <row r="6516" spans="1:16" x14ac:dyDescent="0.25">
      <c r="A6516" s="1">
        <v>43196</v>
      </c>
      <c r="B6516">
        <v>6</v>
      </c>
      <c r="C6516">
        <v>17</v>
      </c>
      <c r="D6516">
        <v>89256.340100000001</v>
      </c>
      <c r="E6516">
        <f>INDEX(Stores[region],MATCH(Sales[[#This Row],[store_no]],Stores[store_no],0))</f>
        <v>3</v>
      </c>
      <c r="F6516" t="str">
        <f>INDEX(Stores[storetype],MATCH(Sales[[#This Row],[store_no]],Stores[store_no],0))</f>
        <v>A</v>
      </c>
      <c r="G6516" t="str">
        <f>INDEX(Stores[location_city],MATCH(Sales[[#This Row],[store_no]],Stores[store_no],0))</f>
        <v>Green Bay</v>
      </c>
      <c r="H6516" t="str">
        <f>INDEX(Stores[location_state],MATCH(Sales[[#This Row],[store_no]],Stores[store_no],0))</f>
        <v>Wisconsin</v>
      </c>
      <c r="I6516">
        <f>INDEX(Stores[sqft],MATCH(Sales[[#This Row],[store_no]],Stores[store_no],0))</f>
        <v>138800</v>
      </c>
      <c r="J6516" s="4" t="str">
        <f>INDEX(Departments[dept_name],MATCH(Sales[[#This Row],[dept_no]],Departments[dept_no],0))</f>
        <v>Shoes</v>
      </c>
      <c r="K6516" s="4" t="str">
        <f>CONCATENATE(Sales[[#This Row],[region]],Sales[[#This Row],[storetype]])</f>
        <v>3A</v>
      </c>
      <c r="L6516" s="4">
        <f>INDEX(RegionStoreCount[Store Count],MATCH(Sales[[#This Row],[RegionStoretype]],RegionStoreCount[Region/Type],0))</f>
        <v>9</v>
      </c>
      <c r="M6516" s="4">
        <f>AND(Sales[[#This Row],[date]]&lt;=TY_YTDMax,Sales[[#This Row],[date]]&gt;=TY_YTDMin)*Sales[[#This Row],[sales]]</f>
        <v>89256.340100000001</v>
      </c>
      <c r="N6516" s="4">
        <f>AND(Sales[[#This Row],[date]]&lt;=LY_YTDMax,Sales[[#This Row],[date]]&gt;=LY_YTDMin)*Sales[[#This Row],[sales]]</f>
        <v>0</v>
      </c>
      <c r="O6516" s="4">
        <f>AND(Sales[[#This Row],[date]]&gt;=YoY_Min,Sales[[#This Row],[date]]&lt;=TY_YTDMax)*(Sales[[#This Row],[sales]]/Sales[[#This Row],[sqft]])</f>
        <v>0.64305720533141209</v>
      </c>
      <c r="P6516" s="4">
        <f>SUMIF(Sales[RegionStoretype],Sales[[#This Row],[RegionStoretype]],Sales[YoY_SSF])/Sales[[#This Row],[Region_TypeCount]]</f>
        <v>53.603836561720975</v>
      </c>
    </row>
    <row r="6517" spans="1:16" x14ac:dyDescent="0.25">
      <c r="A6517" s="1">
        <v>43196</v>
      </c>
      <c r="B6517">
        <v>6</v>
      </c>
      <c r="C6517">
        <v>19</v>
      </c>
      <c r="D6517">
        <v>33338.227299999999</v>
      </c>
      <c r="E6517">
        <f>INDEX(Stores[region],MATCH(Sales[[#This Row],[store_no]],Stores[store_no],0))</f>
        <v>3</v>
      </c>
      <c r="F6517" t="str">
        <f>INDEX(Stores[storetype],MATCH(Sales[[#This Row],[store_no]],Stores[store_no],0))</f>
        <v>A</v>
      </c>
      <c r="G6517" t="str">
        <f>INDEX(Stores[location_city],MATCH(Sales[[#This Row],[store_no]],Stores[store_no],0))</f>
        <v>Green Bay</v>
      </c>
      <c r="H6517" t="str">
        <f>INDEX(Stores[location_state],MATCH(Sales[[#This Row],[store_no]],Stores[store_no],0))</f>
        <v>Wisconsin</v>
      </c>
      <c r="I6517">
        <f>INDEX(Stores[sqft],MATCH(Sales[[#This Row],[store_no]],Stores[store_no],0))</f>
        <v>138800</v>
      </c>
      <c r="J6517" s="4" t="str">
        <f>INDEX(Departments[dept_name],MATCH(Sales[[#This Row],[dept_no]],Departments[dept_no],0))</f>
        <v>Tools</v>
      </c>
      <c r="K6517" s="4" t="str">
        <f>CONCATENATE(Sales[[#This Row],[region]],Sales[[#This Row],[storetype]])</f>
        <v>3A</v>
      </c>
      <c r="L6517" s="4">
        <f>INDEX(RegionStoreCount[Store Count],MATCH(Sales[[#This Row],[RegionStoretype]],RegionStoreCount[Region/Type],0))</f>
        <v>9</v>
      </c>
      <c r="M6517" s="4">
        <f>AND(Sales[[#This Row],[date]]&lt;=TY_YTDMax,Sales[[#This Row],[date]]&gt;=TY_YTDMin)*Sales[[#This Row],[sales]]</f>
        <v>33338.227299999999</v>
      </c>
      <c r="N6517" s="4">
        <f>AND(Sales[[#This Row],[date]]&lt;=LY_YTDMax,Sales[[#This Row],[date]]&gt;=LY_YTDMin)*Sales[[#This Row],[sales]]</f>
        <v>0</v>
      </c>
      <c r="O6517" s="4">
        <f>AND(Sales[[#This Row],[date]]&gt;=YoY_Min,Sales[[#This Row],[date]]&lt;=TY_YTDMax)*(Sales[[#This Row],[sales]]/Sales[[#This Row],[sqft]])</f>
        <v>0.24018895749279537</v>
      </c>
      <c r="P6517" s="4">
        <f>SUMIF(Sales[RegionStoretype],Sales[[#This Row],[RegionStoretype]],Sales[YoY_SSF])/Sales[[#This Row],[Region_TypeCount]]</f>
        <v>53.603836561720975</v>
      </c>
    </row>
    <row r="6518" spans="1:16" x14ac:dyDescent="0.25">
      <c r="A6518" s="1">
        <v>43196</v>
      </c>
      <c r="B6518">
        <v>7</v>
      </c>
      <c r="C6518">
        <v>4</v>
      </c>
      <c r="D6518">
        <v>58384.019200000002</v>
      </c>
      <c r="E6518">
        <f>INDEX(Stores[region],MATCH(Sales[[#This Row],[store_no]],Stores[store_no],0))</f>
        <v>2</v>
      </c>
      <c r="F6518" t="str">
        <f>INDEX(Stores[storetype],MATCH(Sales[[#This Row],[store_no]],Stores[store_no],0))</f>
        <v>B</v>
      </c>
      <c r="G6518" t="str">
        <f>INDEX(Stores[location_city],MATCH(Sales[[#This Row],[store_no]],Stores[store_no],0))</f>
        <v>Rockford</v>
      </c>
      <c r="H6518" t="str">
        <f>INDEX(Stores[location_state],MATCH(Sales[[#This Row],[store_no]],Stores[store_no],0))</f>
        <v>Illinois</v>
      </c>
      <c r="I6518">
        <f>INDEX(Stores[sqft],MATCH(Sales[[#This Row],[store_no]],Stores[store_no],0))</f>
        <v>127100</v>
      </c>
      <c r="J6518" s="4" t="str">
        <f>INDEX(Departments[dept_name],MATCH(Sales[[#This Row],[dept_no]],Departments[dept_no],0))</f>
        <v>Books</v>
      </c>
      <c r="K6518" s="4" t="str">
        <f>CONCATENATE(Sales[[#This Row],[region]],Sales[[#This Row],[storetype]])</f>
        <v>2B</v>
      </c>
      <c r="L6518" s="4">
        <f>INDEX(RegionStoreCount[Store Count],MATCH(Sales[[#This Row],[RegionStoretype]],RegionStoreCount[Region/Type],0))</f>
        <v>6</v>
      </c>
      <c r="M6518" s="4">
        <f>AND(Sales[[#This Row],[date]]&lt;=TY_YTDMax,Sales[[#This Row],[date]]&gt;=TY_YTDMin)*Sales[[#This Row],[sales]]</f>
        <v>58384.019200000002</v>
      </c>
      <c r="N6518" s="4">
        <f>AND(Sales[[#This Row],[date]]&lt;=LY_YTDMax,Sales[[#This Row],[date]]&gt;=LY_YTDMin)*Sales[[#This Row],[sales]]</f>
        <v>0</v>
      </c>
      <c r="O6518" s="4">
        <f>AND(Sales[[#This Row],[date]]&gt;=YoY_Min,Sales[[#This Row],[date]]&lt;=TY_YTDMax)*(Sales[[#This Row],[sales]]/Sales[[#This Row],[sqft]])</f>
        <v>0.4593549897718332</v>
      </c>
      <c r="P6518" s="4">
        <f>SUMIF(Sales[RegionStoretype],Sales[[#This Row],[RegionStoretype]],Sales[YoY_SSF])/Sales[[#This Row],[Region_TypeCount]]</f>
        <v>58.393757732919049</v>
      </c>
    </row>
    <row r="6519" spans="1:16" x14ac:dyDescent="0.25">
      <c r="A6519" s="1">
        <v>43196</v>
      </c>
      <c r="B6519">
        <v>7</v>
      </c>
      <c r="C6519">
        <v>14</v>
      </c>
      <c r="D6519">
        <v>7483.17</v>
      </c>
      <c r="E6519">
        <f>INDEX(Stores[region],MATCH(Sales[[#This Row],[store_no]],Stores[store_no],0))</f>
        <v>2</v>
      </c>
      <c r="F6519" t="str">
        <f>INDEX(Stores[storetype],MATCH(Sales[[#This Row],[store_no]],Stores[store_no],0))</f>
        <v>B</v>
      </c>
      <c r="G6519" t="str">
        <f>INDEX(Stores[location_city],MATCH(Sales[[#This Row],[store_no]],Stores[store_no],0))</f>
        <v>Rockford</v>
      </c>
      <c r="H6519" t="str">
        <f>INDEX(Stores[location_state],MATCH(Sales[[#This Row],[store_no]],Stores[store_no],0))</f>
        <v>Illinois</v>
      </c>
      <c r="I6519">
        <f>INDEX(Stores[sqft],MATCH(Sales[[#This Row],[store_no]],Stores[store_no],0))</f>
        <v>127100</v>
      </c>
      <c r="J6519" s="4" t="str">
        <f>INDEX(Departments[dept_name],MATCH(Sales[[#This Row],[dept_no]],Departments[dept_no],0))</f>
        <v>Movies</v>
      </c>
      <c r="K6519" s="4" t="str">
        <f>CONCATENATE(Sales[[#This Row],[region]],Sales[[#This Row],[storetype]])</f>
        <v>2B</v>
      </c>
      <c r="L6519" s="4">
        <f>INDEX(RegionStoreCount[Store Count],MATCH(Sales[[#This Row],[RegionStoretype]],RegionStoreCount[Region/Type],0))</f>
        <v>6</v>
      </c>
      <c r="M6519" s="4">
        <f>AND(Sales[[#This Row],[date]]&lt;=TY_YTDMax,Sales[[#This Row],[date]]&gt;=TY_YTDMin)*Sales[[#This Row],[sales]]</f>
        <v>7483.17</v>
      </c>
      <c r="N6519" s="4">
        <f>AND(Sales[[#This Row],[date]]&lt;=LY_YTDMax,Sales[[#This Row],[date]]&gt;=LY_YTDMin)*Sales[[#This Row],[sales]]</f>
        <v>0</v>
      </c>
      <c r="O6519" s="4">
        <f>AND(Sales[[#This Row],[date]]&gt;=YoY_Min,Sales[[#This Row],[date]]&lt;=TY_YTDMax)*(Sales[[#This Row],[sales]]/Sales[[#This Row],[sqft]])</f>
        <v>5.8876239181746656E-2</v>
      </c>
      <c r="P6519" s="4">
        <f>SUMIF(Sales[RegionStoretype],Sales[[#This Row],[RegionStoretype]],Sales[YoY_SSF])/Sales[[#This Row],[Region_TypeCount]]</f>
        <v>58.393757732919049</v>
      </c>
    </row>
    <row r="6520" spans="1:16" x14ac:dyDescent="0.25">
      <c r="A6520" s="1">
        <v>43196</v>
      </c>
      <c r="B6520">
        <v>8</v>
      </c>
      <c r="C6520">
        <v>11</v>
      </c>
      <c r="D6520">
        <v>98791.285799999983</v>
      </c>
      <c r="E6520">
        <f>INDEX(Stores[region],MATCH(Sales[[#This Row],[store_no]],Stores[store_no],0))</f>
        <v>3</v>
      </c>
      <c r="F6520" t="str">
        <f>INDEX(Stores[storetype],MATCH(Sales[[#This Row],[store_no]],Stores[store_no],0))</f>
        <v>A</v>
      </c>
      <c r="G6520" t="str">
        <f>INDEX(Stores[location_city],MATCH(Sales[[#This Row],[store_no]],Stores[store_no],0))</f>
        <v>Saint Louis</v>
      </c>
      <c r="H6520" t="str">
        <f>INDEX(Stores[location_state],MATCH(Sales[[#This Row],[store_no]],Stores[store_no],0))</f>
        <v>Missouri</v>
      </c>
      <c r="I6520">
        <f>INDEX(Stores[sqft],MATCH(Sales[[#This Row],[store_no]],Stores[store_no],0))</f>
        <v>198900</v>
      </c>
      <c r="J6520" s="4" t="str">
        <f>INDEX(Departments[dept_name],MATCH(Sales[[#This Row],[dept_no]],Departments[dept_no],0))</f>
        <v>Home</v>
      </c>
      <c r="K6520" s="4" t="str">
        <f>CONCATENATE(Sales[[#This Row],[region]],Sales[[#This Row],[storetype]])</f>
        <v>3A</v>
      </c>
      <c r="L6520" s="4">
        <f>INDEX(RegionStoreCount[Store Count],MATCH(Sales[[#This Row],[RegionStoretype]],RegionStoreCount[Region/Type],0))</f>
        <v>9</v>
      </c>
      <c r="M6520" s="4">
        <f>AND(Sales[[#This Row],[date]]&lt;=TY_YTDMax,Sales[[#This Row],[date]]&gt;=TY_YTDMin)*Sales[[#This Row],[sales]]</f>
        <v>98791.285799999983</v>
      </c>
      <c r="N6520" s="4">
        <f>AND(Sales[[#This Row],[date]]&lt;=LY_YTDMax,Sales[[#This Row],[date]]&gt;=LY_YTDMin)*Sales[[#This Row],[sales]]</f>
        <v>0</v>
      </c>
      <c r="O6520" s="4">
        <f>AND(Sales[[#This Row],[date]]&gt;=YoY_Min,Sales[[#This Row],[date]]&lt;=TY_YTDMax)*(Sales[[#This Row],[sales]]/Sales[[#This Row],[sqft]])</f>
        <v>0.49668821417797882</v>
      </c>
      <c r="P6520" s="4">
        <f>SUMIF(Sales[RegionStoretype],Sales[[#This Row],[RegionStoretype]],Sales[YoY_SSF])/Sales[[#This Row],[Region_TypeCount]]</f>
        <v>53.603836561720975</v>
      </c>
    </row>
    <row r="6521" spans="1:16" x14ac:dyDescent="0.25">
      <c r="A6521" s="1">
        <v>43196</v>
      </c>
      <c r="B6521">
        <v>8</v>
      </c>
      <c r="C6521">
        <v>12</v>
      </c>
      <c r="D6521">
        <v>206947.9614</v>
      </c>
      <c r="E6521">
        <f>INDEX(Stores[region],MATCH(Sales[[#This Row],[store_no]],Stores[store_no],0))</f>
        <v>3</v>
      </c>
      <c r="F6521" t="str">
        <f>INDEX(Stores[storetype],MATCH(Sales[[#This Row],[store_no]],Stores[store_no],0))</f>
        <v>A</v>
      </c>
      <c r="G6521" t="str">
        <f>INDEX(Stores[location_city],MATCH(Sales[[#This Row],[store_no]],Stores[store_no],0))</f>
        <v>Saint Louis</v>
      </c>
      <c r="H6521" t="str">
        <f>INDEX(Stores[location_state],MATCH(Sales[[#This Row],[store_no]],Stores[store_no],0))</f>
        <v>Missouri</v>
      </c>
      <c r="I6521">
        <f>INDEX(Stores[sqft],MATCH(Sales[[#This Row],[store_no]],Stores[store_no],0))</f>
        <v>198900</v>
      </c>
      <c r="J6521" s="4" t="str">
        <f>INDEX(Departments[dept_name],MATCH(Sales[[#This Row],[dept_no]],Departments[dept_no],0))</f>
        <v>Jewelery</v>
      </c>
      <c r="K6521" s="4" t="str">
        <f>CONCATENATE(Sales[[#This Row],[region]],Sales[[#This Row],[storetype]])</f>
        <v>3A</v>
      </c>
      <c r="L6521" s="4">
        <f>INDEX(RegionStoreCount[Store Count],MATCH(Sales[[#This Row],[RegionStoretype]],RegionStoreCount[Region/Type],0))</f>
        <v>9</v>
      </c>
      <c r="M6521" s="4">
        <f>AND(Sales[[#This Row],[date]]&lt;=TY_YTDMax,Sales[[#This Row],[date]]&gt;=TY_YTDMin)*Sales[[#This Row],[sales]]</f>
        <v>206947.9614</v>
      </c>
      <c r="N6521" s="4">
        <f>AND(Sales[[#This Row],[date]]&lt;=LY_YTDMax,Sales[[#This Row],[date]]&gt;=LY_YTDMin)*Sales[[#This Row],[sales]]</f>
        <v>0</v>
      </c>
      <c r="O6521" s="4">
        <f>AND(Sales[[#This Row],[date]]&gt;=YoY_Min,Sales[[#This Row],[date]]&lt;=TY_YTDMax)*(Sales[[#This Row],[sales]]/Sales[[#This Row],[sqft]])</f>
        <v>1.0404623499245853</v>
      </c>
      <c r="P6521" s="4">
        <f>SUMIF(Sales[RegionStoretype],Sales[[#This Row],[RegionStoretype]],Sales[YoY_SSF])/Sales[[#This Row],[Region_TypeCount]]</f>
        <v>53.603836561720975</v>
      </c>
    </row>
    <row r="6522" spans="1:16" x14ac:dyDescent="0.25">
      <c r="A6522" s="1">
        <v>43196</v>
      </c>
      <c r="B6522">
        <v>8</v>
      </c>
      <c r="C6522">
        <v>13</v>
      </c>
      <c r="D6522">
        <v>118922.46950000001</v>
      </c>
      <c r="E6522">
        <f>INDEX(Stores[region],MATCH(Sales[[#This Row],[store_no]],Stores[store_no],0))</f>
        <v>3</v>
      </c>
      <c r="F6522" t="str">
        <f>INDEX(Stores[storetype],MATCH(Sales[[#This Row],[store_no]],Stores[store_no],0))</f>
        <v>A</v>
      </c>
      <c r="G6522" t="str">
        <f>INDEX(Stores[location_city],MATCH(Sales[[#This Row],[store_no]],Stores[store_no],0))</f>
        <v>Saint Louis</v>
      </c>
      <c r="H6522" t="str">
        <f>INDEX(Stores[location_state],MATCH(Sales[[#This Row],[store_no]],Stores[store_no],0))</f>
        <v>Missouri</v>
      </c>
      <c r="I6522">
        <f>INDEX(Stores[sqft],MATCH(Sales[[#This Row],[store_no]],Stores[store_no],0))</f>
        <v>198900</v>
      </c>
      <c r="J6522" s="4" t="str">
        <f>INDEX(Departments[dept_name],MATCH(Sales[[#This Row],[dept_no]],Departments[dept_no],0))</f>
        <v>Kids</v>
      </c>
      <c r="K6522" s="4" t="str">
        <f>CONCATENATE(Sales[[#This Row],[region]],Sales[[#This Row],[storetype]])</f>
        <v>3A</v>
      </c>
      <c r="L6522" s="4">
        <f>INDEX(RegionStoreCount[Store Count],MATCH(Sales[[#This Row],[RegionStoretype]],RegionStoreCount[Region/Type],0))</f>
        <v>9</v>
      </c>
      <c r="M6522" s="4">
        <f>AND(Sales[[#This Row],[date]]&lt;=TY_YTDMax,Sales[[#This Row],[date]]&gt;=TY_YTDMin)*Sales[[#This Row],[sales]]</f>
        <v>118922.46950000001</v>
      </c>
      <c r="N6522" s="4">
        <f>AND(Sales[[#This Row],[date]]&lt;=LY_YTDMax,Sales[[#This Row],[date]]&gt;=LY_YTDMin)*Sales[[#This Row],[sales]]</f>
        <v>0</v>
      </c>
      <c r="O6522" s="4">
        <f>AND(Sales[[#This Row],[date]]&gt;=YoY_Min,Sales[[#This Row],[date]]&lt;=TY_YTDMax)*(Sales[[#This Row],[sales]]/Sales[[#This Row],[sqft]])</f>
        <v>0.59790080191050787</v>
      </c>
      <c r="P6522" s="4">
        <f>SUMIF(Sales[RegionStoretype],Sales[[#This Row],[RegionStoretype]],Sales[YoY_SSF])/Sales[[#This Row],[Region_TypeCount]]</f>
        <v>53.603836561720975</v>
      </c>
    </row>
    <row r="6523" spans="1:16" x14ac:dyDescent="0.25">
      <c r="A6523" s="1">
        <v>43196</v>
      </c>
      <c r="B6523">
        <v>8</v>
      </c>
      <c r="C6523">
        <v>20</v>
      </c>
      <c r="D6523">
        <v>34965.440600000002</v>
      </c>
      <c r="E6523">
        <f>INDEX(Stores[region],MATCH(Sales[[#This Row],[store_no]],Stores[store_no],0))</f>
        <v>3</v>
      </c>
      <c r="F6523" t="str">
        <f>INDEX(Stores[storetype],MATCH(Sales[[#This Row],[store_no]],Stores[store_no],0))</f>
        <v>A</v>
      </c>
      <c r="G6523" t="str">
        <f>INDEX(Stores[location_city],MATCH(Sales[[#This Row],[store_no]],Stores[store_no],0))</f>
        <v>Saint Louis</v>
      </c>
      <c r="H6523" t="str">
        <f>INDEX(Stores[location_state],MATCH(Sales[[#This Row],[store_no]],Stores[store_no],0))</f>
        <v>Missouri</v>
      </c>
      <c r="I6523">
        <f>INDEX(Stores[sqft],MATCH(Sales[[#This Row],[store_no]],Stores[store_no],0))</f>
        <v>198900</v>
      </c>
      <c r="J6523" s="4" t="str">
        <f>INDEX(Departments[dept_name],MATCH(Sales[[#This Row],[dept_no]],Departments[dept_no],0))</f>
        <v>Toys</v>
      </c>
      <c r="K6523" s="4" t="str">
        <f>CONCATENATE(Sales[[#This Row],[region]],Sales[[#This Row],[storetype]])</f>
        <v>3A</v>
      </c>
      <c r="L6523" s="4">
        <f>INDEX(RegionStoreCount[Store Count],MATCH(Sales[[#This Row],[RegionStoretype]],RegionStoreCount[Region/Type],0))</f>
        <v>9</v>
      </c>
      <c r="M6523" s="4">
        <f>AND(Sales[[#This Row],[date]]&lt;=TY_YTDMax,Sales[[#This Row],[date]]&gt;=TY_YTDMin)*Sales[[#This Row],[sales]]</f>
        <v>34965.440600000002</v>
      </c>
      <c r="N6523" s="4">
        <f>AND(Sales[[#This Row],[date]]&lt;=LY_YTDMax,Sales[[#This Row],[date]]&gt;=LY_YTDMin)*Sales[[#This Row],[sales]]</f>
        <v>0</v>
      </c>
      <c r="O6523" s="4">
        <f>AND(Sales[[#This Row],[date]]&gt;=YoY_Min,Sales[[#This Row],[date]]&lt;=TY_YTDMax)*(Sales[[#This Row],[sales]]/Sales[[#This Row],[sqft]])</f>
        <v>0.17579407038712921</v>
      </c>
      <c r="P6523" s="4">
        <f>SUMIF(Sales[RegionStoretype],Sales[[#This Row],[RegionStoretype]],Sales[YoY_SSF])/Sales[[#This Row],[Region_TypeCount]]</f>
        <v>53.603836561720975</v>
      </c>
    </row>
    <row r="6524" spans="1:16" x14ac:dyDescent="0.25">
      <c r="A6524" s="1">
        <v>43196</v>
      </c>
      <c r="B6524">
        <v>9</v>
      </c>
      <c r="C6524">
        <v>11</v>
      </c>
      <c r="D6524">
        <v>280903.86459999997</v>
      </c>
      <c r="E6524">
        <f>INDEX(Stores[region],MATCH(Sales[[#This Row],[store_no]],Stores[store_no],0))</f>
        <v>1</v>
      </c>
      <c r="F6524" t="str">
        <f>INDEX(Stores[storetype],MATCH(Sales[[#This Row],[store_no]],Stores[store_no],0))</f>
        <v>B</v>
      </c>
      <c r="G6524" t="str">
        <f>INDEX(Stores[location_city],MATCH(Sales[[#This Row],[store_no]],Stores[store_no],0))</f>
        <v>Columbus</v>
      </c>
      <c r="H6524" t="str">
        <f>INDEX(Stores[location_state],MATCH(Sales[[#This Row],[store_no]],Stores[store_no],0))</f>
        <v>Ohio</v>
      </c>
      <c r="I6524">
        <f>INDEX(Stores[sqft],MATCH(Sales[[#This Row],[store_no]],Stores[store_no],0))</f>
        <v>221800</v>
      </c>
      <c r="J6524" s="4" t="str">
        <f>INDEX(Departments[dept_name],MATCH(Sales[[#This Row],[dept_no]],Departments[dept_no],0))</f>
        <v>Home</v>
      </c>
      <c r="K6524" s="4" t="str">
        <f>CONCATENATE(Sales[[#This Row],[region]],Sales[[#This Row],[storetype]])</f>
        <v>1B</v>
      </c>
      <c r="L6524" s="4">
        <f>INDEX(RegionStoreCount[Store Count],MATCH(Sales[[#This Row],[RegionStoretype]],RegionStoreCount[Region/Type],0))</f>
        <v>5</v>
      </c>
      <c r="M6524" s="4">
        <f>AND(Sales[[#This Row],[date]]&lt;=TY_YTDMax,Sales[[#This Row],[date]]&gt;=TY_YTDMin)*Sales[[#This Row],[sales]]</f>
        <v>280903.86459999997</v>
      </c>
      <c r="N6524" s="4">
        <f>AND(Sales[[#This Row],[date]]&lt;=LY_YTDMax,Sales[[#This Row],[date]]&gt;=LY_YTDMin)*Sales[[#This Row],[sales]]</f>
        <v>0</v>
      </c>
      <c r="O6524" s="4">
        <f>AND(Sales[[#This Row],[date]]&gt;=YoY_Min,Sales[[#This Row],[date]]&lt;=TY_YTDMax)*(Sales[[#This Row],[sales]]/Sales[[#This Row],[sqft]])</f>
        <v>1.2664736907123533</v>
      </c>
      <c r="P6524" s="4">
        <f>SUMIF(Sales[RegionStoretype],Sales[[#This Row],[RegionStoretype]],Sales[YoY_SSF])/Sales[[#This Row],[Region_TypeCount]]</f>
        <v>68.518982968140051</v>
      </c>
    </row>
    <row r="6525" spans="1:16" x14ac:dyDescent="0.25">
      <c r="A6525" s="1">
        <v>43196</v>
      </c>
      <c r="B6525">
        <v>10</v>
      </c>
      <c r="C6525">
        <v>8</v>
      </c>
      <c r="D6525">
        <v>18670.084299999999</v>
      </c>
      <c r="E6525">
        <f>INDEX(Stores[region],MATCH(Sales[[#This Row],[store_no]],Stores[store_no],0))</f>
        <v>1</v>
      </c>
      <c r="F6525" t="str">
        <f>INDEX(Stores[storetype],MATCH(Sales[[#This Row],[store_no]],Stores[store_no],0))</f>
        <v>B</v>
      </c>
      <c r="G6525" t="str">
        <f>INDEX(Stores[location_city],MATCH(Sales[[#This Row],[store_no]],Stores[store_no],0))</f>
        <v>Traverse City</v>
      </c>
      <c r="H6525" t="str">
        <f>INDEX(Stores[location_state],MATCH(Sales[[#This Row],[store_no]],Stores[store_no],0))</f>
        <v>Michigan</v>
      </c>
      <c r="I6525">
        <f>INDEX(Stores[sqft],MATCH(Sales[[#This Row],[store_no]],Stores[store_no],0))</f>
        <v>158200</v>
      </c>
      <c r="J6525" s="4" t="str">
        <f>INDEX(Departments[dept_name],MATCH(Sales[[#This Row],[dept_no]],Departments[dept_no],0))</f>
        <v>Games</v>
      </c>
      <c r="K6525" s="4" t="str">
        <f>CONCATENATE(Sales[[#This Row],[region]],Sales[[#This Row],[storetype]])</f>
        <v>1B</v>
      </c>
      <c r="L6525" s="4">
        <f>INDEX(RegionStoreCount[Store Count],MATCH(Sales[[#This Row],[RegionStoretype]],RegionStoreCount[Region/Type],0))</f>
        <v>5</v>
      </c>
      <c r="M6525" s="4">
        <f>AND(Sales[[#This Row],[date]]&lt;=TY_YTDMax,Sales[[#This Row],[date]]&gt;=TY_YTDMin)*Sales[[#This Row],[sales]]</f>
        <v>18670.084299999999</v>
      </c>
      <c r="N6525" s="4">
        <f>AND(Sales[[#This Row],[date]]&lt;=LY_YTDMax,Sales[[#This Row],[date]]&gt;=LY_YTDMin)*Sales[[#This Row],[sales]]</f>
        <v>0</v>
      </c>
      <c r="O6525" s="4">
        <f>AND(Sales[[#This Row],[date]]&gt;=YoY_Min,Sales[[#This Row],[date]]&lt;=TY_YTDMax)*(Sales[[#This Row],[sales]]/Sales[[#This Row],[sqft]])</f>
        <v>0.11801570353982301</v>
      </c>
      <c r="P6525" s="4">
        <f>SUMIF(Sales[RegionStoretype],Sales[[#This Row],[RegionStoretype]],Sales[YoY_SSF])/Sales[[#This Row],[Region_TypeCount]]</f>
        <v>68.518982968140051</v>
      </c>
    </row>
    <row r="6526" spans="1:16" x14ac:dyDescent="0.25">
      <c r="A6526" s="1">
        <v>43196</v>
      </c>
      <c r="B6526">
        <v>10</v>
      </c>
      <c r="C6526">
        <v>11</v>
      </c>
      <c r="D6526">
        <v>93608.776400000002</v>
      </c>
      <c r="E6526">
        <f>INDEX(Stores[region],MATCH(Sales[[#This Row],[store_no]],Stores[store_no],0))</f>
        <v>1</v>
      </c>
      <c r="F6526" t="str">
        <f>INDEX(Stores[storetype],MATCH(Sales[[#This Row],[store_no]],Stores[store_no],0))</f>
        <v>B</v>
      </c>
      <c r="G6526" t="str">
        <f>INDEX(Stores[location_city],MATCH(Sales[[#This Row],[store_no]],Stores[store_no],0))</f>
        <v>Traverse City</v>
      </c>
      <c r="H6526" t="str">
        <f>INDEX(Stores[location_state],MATCH(Sales[[#This Row],[store_no]],Stores[store_no],0))</f>
        <v>Michigan</v>
      </c>
      <c r="I6526">
        <f>INDEX(Stores[sqft],MATCH(Sales[[#This Row],[store_no]],Stores[store_no],0))</f>
        <v>158200</v>
      </c>
      <c r="J6526" s="4" t="str">
        <f>INDEX(Departments[dept_name],MATCH(Sales[[#This Row],[dept_no]],Departments[dept_no],0))</f>
        <v>Home</v>
      </c>
      <c r="K6526" s="4" t="str">
        <f>CONCATENATE(Sales[[#This Row],[region]],Sales[[#This Row],[storetype]])</f>
        <v>1B</v>
      </c>
      <c r="L6526" s="4">
        <f>INDEX(RegionStoreCount[Store Count],MATCH(Sales[[#This Row],[RegionStoretype]],RegionStoreCount[Region/Type],0))</f>
        <v>5</v>
      </c>
      <c r="M6526" s="4">
        <f>AND(Sales[[#This Row],[date]]&lt;=TY_YTDMax,Sales[[#This Row],[date]]&gt;=TY_YTDMin)*Sales[[#This Row],[sales]]</f>
        <v>93608.776400000002</v>
      </c>
      <c r="N6526" s="4">
        <f>AND(Sales[[#This Row],[date]]&lt;=LY_YTDMax,Sales[[#This Row],[date]]&gt;=LY_YTDMin)*Sales[[#This Row],[sales]]</f>
        <v>0</v>
      </c>
      <c r="O6526" s="4">
        <f>AND(Sales[[#This Row],[date]]&gt;=YoY_Min,Sales[[#This Row],[date]]&lt;=TY_YTDMax)*(Sales[[#This Row],[sales]]/Sales[[#This Row],[sqft]])</f>
        <v>0.59171160809102408</v>
      </c>
      <c r="P6526" s="4">
        <f>SUMIF(Sales[RegionStoretype],Sales[[#This Row],[RegionStoretype]],Sales[YoY_SSF])/Sales[[#This Row],[Region_TypeCount]]</f>
        <v>68.518982968140051</v>
      </c>
    </row>
    <row r="6527" spans="1:16" x14ac:dyDescent="0.25">
      <c r="A6527" s="1">
        <v>43196</v>
      </c>
      <c r="B6527">
        <v>11</v>
      </c>
      <c r="C6527">
        <v>9</v>
      </c>
      <c r="D6527">
        <v>12408.12</v>
      </c>
      <c r="E6527">
        <f>INDEX(Stores[region],MATCH(Sales[[#This Row],[store_no]],Stores[store_no],0))</f>
        <v>1</v>
      </c>
      <c r="F6527" t="str">
        <f>INDEX(Stores[storetype],MATCH(Sales[[#This Row],[store_no]],Stores[store_no],0))</f>
        <v>A</v>
      </c>
      <c r="G6527" t="str">
        <f>INDEX(Stores[location_city],MATCH(Sales[[#This Row],[store_no]],Stores[store_no],0))</f>
        <v>Cleveland</v>
      </c>
      <c r="H6527" t="str">
        <f>INDEX(Stores[location_state],MATCH(Sales[[#This Row],[store_no]],Stores[store_no],0))</f>
        <v>Ohio</v>
      </c>
      <c r="I6527">
        <f>INDEX(Stores[sqft],MATCH(Sales[[#This Row],[store_no]],Stores[store_no],0))</f>
        <v>192400</v>
      </c>
      <c r="J6527" s="4" t="str">
        <f>INDEX(Departments[dept_name],MATCH(Sales[[#This Row],[dept_no]],Departments[dept_no],0))</f>
        <v>Garden</v>
      </c>
      <c r="K6527" s="4" t="str">
        <f>CONCATENATE(Sales[[#This Row],[region]],Sales[[#This Row],[storetype]])</f>
        <v>1A</v>
      </c>
      <c r="L6527" s="4">
        <f>INDEX(RegionStoreCount[Store Count],MATCH(Sales[[#This Row],[RegionStoretype]],RegionStoreCount[Region/Type],0))</f>
        <v>5</v>
      </c>
      <c r="M6527" s="4">
        <f>AND(Sales[[#This Row],[date]]&lt;=TY_YTDMax,Sales[[#This Row],[date]]&gt;=TY_YTDMin)*Sales[[#This Row],[sales]]</f>
        <v>12408.12</v>
      </c>
      <c r="N6527" s="4">
        <f>AND(Sales[[#This Row],[date]]&lt;=LY_YTDMax,Sales[[#This Row],[date]]&gt;=LY_YTDMin)*Sales[[#This Row],[sales]]</f>
        <v>0</v>
      </c>
      <c r="O6527" s="4">
        <f>AND(Sales[[#This Row],[date]]&gt;=YoY_Min,Sales[[#This Row],[date]]&lt;=TY_YTDMax)*(Sales[[#This Row],[sales]]/Sales[[#This Row],[sqft]])</f>
        <v>6.44912681912682E-2</v>
      </c>
      <c r="P6527" s="4">
        <f>SUMIF(Sales[RegionStoretype],Sales[[#This Row],[RegionStoretype]],Sales[YoY_SSF])/Sales[[#This Row],[Region_TypeCount]]</f>
        <v>59.469551530910678</v>
      </c>
    </row>
    <row r="6528" spans="1:16" x14ac:dyDescent="0.25">
      <c r="A6528" s="1">
        <v>43196</v>
      </c>
      <c r="B6528">
        <v>12</v>
      </c>
      <c r="C6528">
        <v>9</v>
      </c>
      <c r="D6528">
        <v>58104.0818</v>
      </c>
      <c r="E6528">
        <f>INDEX(Stores[region],MATCH(Sales[[#This Row],[store_no]],Stores[store_no],0))</f>
        <v>2</v>
      </c>
      <c r="F6528" t="str">
        <f>INDEX(Stores[storetype],MATCH(Sales[[#This Row],[store_no]],Stores[store_no],0))</f>
        <v>B</v>
      </c>
      <c r="G6528" t="str">
        <f>INDEX(Stores[location_city],MATCH(Sales[[#This Row],[store_no]],Stores[store_no],0))</f>
        <v>Indianapolis</v>
      </c>
      <c r="H6528" t="str">
        <f>INDEX(Stores[location_state],MATCH(Sales[[#This Row],[store_no]],Stores[store_no],0))</f>
        <v>Indiana</v>
      </c>
      <c r="I6528">
        <f>INDEX(Stores[sqft],MATCH(Sales[[#This Row],[store_no]],Stores[store_no],0))</f>
        <v>120800</v>
      </c>
      <c r="J6528" s="4" t="str">
        <f>INDEX(Departments[dept_name],MATCH(Sales[[#This Row],[dept_no]],Departments[dept_no],0))</f>
        <v>Garden</v>
      </c>
      <c r="K6528" s="4" t="str">
        <f>CONCATENATE(Sales[[#This Row],[region]],Sales[[#This Row],[storetype]])</f>
        <v>2B</v>
      </c>
      <c r="L6528" s="4">
        <f>INDEX(RegionStoreCount[Store Count],MATCH(Sales[[#This Row],[RegionStoretype]],RegionStoreCount[Region/Type],0))</f>
        <v>6</v>
      </c>
      <c r="M6528" s="4">
        <f>AND(Sales[[#This Row],[date]]&lt;=TY_YTDMax,Sales[[#This Row],[date]]&gt;=TY_YTDMin)*Sales[[#This Row],[sales]]</f>
        <v>58104.0818</v>
      </c>
      <c r="N6528" s="4">
        <f>AND(Sales[[#This Row],[date]]&lt;=LY_YTDMax,Sales[[#This Row],[date]]&gt;=LY_YTDMin)*Sales[[#This Row],[sales]]</f>
        <v>0</v>
      </c>
      <c r="O6528" s="4">
        <f>AND(Sales[[#This Row],[date]]&gt;=YoY_Min,Sales[[#This Row],[date]]&lt;=TY_YTDMax)*(Sales[[#This Row],[sales]]/Sales[[#This Row],[sqft]])</f>
        <v>0.48099405463576161</v>
      </c>
      <c r="P6528" s="4">
        <f>SUMIF(Sales[RegionStoretype],Sales[[#This Row],[RegionStoretype]],Sales[YoY_SSF])/Sales[[#This Row],[Region_TypeCount]]</f>
        <v>58.393757732919049</v>
      </c>
    </row>
    <row r="6529" spans="1:16" x14ac:dyDescent="0.25">
      <c r="A6529" s="1">
        <v>43196</v>
      </c>
      <c r="B6529">
        <v>12</v>
      </c>
      <c r="C6529">
        <v>13</v>
      </c>
      <c r="D6529">
        <v>99367.688699999984</v>
      </c>
      <c r="E6529">
        <f>INDEX(Stores[region],MATCH(Sales[[#This Row],[store_no]],Stores[store_no],0))</f>
        <v>2</v>
      </c>
      <c r="F6529" t="str">
        <f>INDEX(Stores[storetype],MATCH(Sales[[#This Row],[store_no]],Stores[store_no],0))</f>
        <v>B</v>
      </c>
      <c r="G6529" t="str">
        <f>INDEX(Stores[location_city],MATCH(Sales[[#This Row],[store_no]],Stores[store_no],0))</f>
        <v>Indianapolis</v>
      </c>
      <c r="H6529" t="str">
        <f>INDEX(Stores[location_state],MATCH(Sales[[#This Row],[store_no]],Stores[store_no],0))</f>
        <v>Indiana</v>
      </c>
      <c r="I6529">
        <f>INDEX(Stores[sqft],MATCH(Sales[[#This Row],[store_no]],Stores[store_no],0))</f>
        <v>120800</v>
      </c>
      <c r="J6529" s="4" t="str">
        <f>INDEX(Departments[dept_name],MATCH(Sales[[#This Row],[dept_no]],Departments[dept_no],0))</f>
        <v>Kids</v>
      </c>
      <c r="K6529" s="4" t="str">
        <f>CONCATENATE(Sales[[#This Row],[region]],Sales[[#This Row],[storetype]])</f>
        <v>2B</v>
      </c>
      <c r="L6529" s="4">
        <f>INDEX(RegionStoreCount[Store Count],MATCH(Sales[[#This Row],[RegionStoretype]],RegionStoreCount[Region/Type],0))</f>
        <v>6</v>
      </c>
      <c r="M6529" s="4">
        <f>AND(Sales[[#This Row],[date]]&lt;=TY_YTDMax,Sales[[#This Row],[date]]&gt;=TY_YTDMin)*Sales[[#This Row],[sales]]</f>
        <v>99367.688699999984</v>
      </c>
      <c r="N6529" s="4">
        <f>AND(Sales[[#This Row],[date]]&lt;=LY_YTDMax,Sales[[#This Row],[date]]&gt;=LY_YTDMin)*Sales[[#This Row],[sales]]</f>
        <v>0</v>
      </c>
      <c r="O6529" s="4">
        <f>AND(Sales[[#This Row],[date]]&gt;=YoY_Min,Sales[[#This Row],[date]]&lt;=TY_YTDMax)*(Sales[[#This Row],[sales]]/Sales[[#This Row],[sqft]])</f>
        <v>0.82258020447019853</v>
      </c>
      <c r="P6529" s="4">
        <f>SUMIF(Sales[RegionStoretype],Sales[[#This Row],[RegionStoretype]],Sales[YoY_SSF])/Sales[[#This Row],[Region_TypeCount]]</f>
        <v>58.393757732919049</v>
      </c>
    </row>
    <row r="6530" spans="1:16" x14ac:dyDescent="0.25">
      <c r="A6530" s="1">
        <v>43196</v>
      </c>
      <c r="B6530">
        <v>12</v>
      </c>
      <c r="C6530">
        <v>18</v>
      </c>
      <c r="D6530">
        <v>2020.8683999999998</v>
      </c>
      <c r="E6530">
        <f>INDEX(Stores[region],MATCH(Sales[[#This Row],[store_no]],Stores[store_no],0))</f>
        <v>2</v>
      </c>
      <c r="F6530" t="str">
        <f>INDEX(Stores[storetype],MATCH(Sales[[#This Row],[store_no]],Stores[store_no],0))</f>
        <v>B</v>
      </c>
      <c r="G6530" t="str">
        <f>INDEX(Stores[location_city],MATCH(Sales[[#This Row],[store_no]],Stores[store_no],0))</f>
        <v>Indianapolis</v>
      </c>
      <c r="H6530" t="str">
        <f>INDEX(Stores[location_state],MATCH(Sales[[#This Row],[store_no]],Stores[store_no],0))</f>
        <v>Indiana</v>
      </c>
      <c r="I6530">
        <f>INDEX(Stores[sqft],MATCH(Sales[[#This Row],[store_no]],Stores[store_no],0))</f>
        <v>120800</v>
      </c>
      <c r="J6530" s="4" t="str">
        <f>INDEX(Departments[dept_name],MATCH(Sales[[#This Row],[dept_no]],Departments[dept_no],0))</f>
        <v>Sports</v>
      </c>
      <c r="K6530" s="4" t="str">
        <f>CONCATENATE(Sales[[#This Row],[region]],Sales[[#This Row],[storetype]])</f>
        <v>2B</v>
      </c>
      <c r="L6530" s="4">
        <f>INDEX(RegionStoreCount[Store Count],MATCH(Sales[[#This Row],[RegionStoretype]],RegionStoreCount[Region/Type],0))</f>
        <v>6</v>
      </c>
      <c r="M6530" s="4">
        <f>AND(Sales[[#This Row],[date]]&lt;=TY_YTDMax,Sales[[#This Row],[date]]&gt;=TY_YTDMin)*Sales[[#This Row],[sales]]</f>
        <v>2020.8683999999998</v>
      </c>
      <c r="N6530" s="4">
        <f>AND(Sales[[#This Row],[date]]&lt;=LY_YTDMax,Sales[[#This Row],[date]]&gt;=LY_YTDMin)*Sales[[#This Row],[sales]]</f>
        <v>0</v>
      </c>
      <c r="O6530" s="4">
        <f>AND(Sales[[#This Row],[date]]&gt;=YoY_Min,Sales[[#This Row],[date]]&lt;=TY_YTDMax)*(Sales[[#This Row],[sales]]/Sales[[#This Row],[sqft]])</f>
        <v>1.6729043046357615E-2</v>
      </c>
      <c r="P6530" s="4">
        <f>SUMIF(Sales[RegionStoretype],Sales[[#This Row],[RegionStoretype]],Sales[YoY_SSF])/Sales[[#This Row],[Region_TypeCount]]</f>
        <v>58.393757732919049</v>
      </c>
    </row>
    <row r="6531" spans="1:16" x14ac:dyDescent="0.25">
      <c r="A6531" s="1">
        <v>43196</v>
      </c>
      <c r="B6531">
        <v>13</v>
      </c>
      <c r="C6531">
        <v>1</v>
      </c>
      <c r="D6531">
        <v>9435.3936999999987</v>
      </c>
      <c r="E6531">
        <f>INDEX(Stores[region],MATCH(Sales[[#This Row],[store_no]],Stores[store_no],0))</f>
        <v>3</v>
      </c>
      <c r="F6531" t="str">
        <f>INDEX(Stores[storetype],MATCH(Sales[[#This Row],[store_no]],Stores[store_no],0))</f>
        <v>A</v>
      </c>
      <c r="G6531" t="str">
        <f>INDEX(Stores[location_city],MATCH(Sales[[#This Row],[store_no]],Stores[store_no],0))</f>
        <v>Overland Park</v>
      </c>
      <c r="H6531" t="str">
        <f>INDEX(Stores[location_state],MATCH(Sales[[#This Row],[store_no]],Stores[store_no],0))</f>
        <v>Kansas</v>
      </c>
      <c r="I6531">
        <f>INDEX(Stores[sqft],MATCH(Sales[[#This Row],[store_no]],Stores[store_no],0))</f>
        <v>201000</v>
      </c>
      <c r="J6531" s="4" t="str">
        <f>INDEX(Departments[dept_name],MATCH(Sales[[#This Row],[dept_no]],Departments[dept_no],0))</f>
        <v>Automotive</v>
      </c>
      <c r="K6531" s="4" t="str">
        <f>CONCATENATE(Sales[[#This Row],[region]],Sales[[#This Row],[storetype]])</f>
        <v>3A</v>
      </c>
      <c r="L6531" s="4">
        <f>INDEX(RegionStoreCount[Store Count],MATCH(Sales[[#This Row],[RegionStoretype]],RegionStoreCount[Region/Type],0))</f>
        <v>9</v>
      </c>
      <c r="M6531" s="4">
        <f>AND(Sales[[#This Row],[date]]&lt;=TY_YTDMax,Sales[[#This Row],[date]]&gt;=TY_YTDMin)*Sales[[#This Row],[sales]]</f>
        <v>9435.3936999999987</v>
      </c>
      <c r="N6531" s="4">
        <f>AND(Sales[[#This Row],[date]]&lt;=LY_YTDMax,Sales[[#This Row],[date]]&gt;=LY_YTDMin)*Sales[[#This Row],[sales]]</f>
        <v>0</v>
      </c>
      <c r="O6531" s="4">
        <f>AND(Sales[[#This Row],[date]]&gt;=YoY_Min,Sales[[#This Row],[date]]&lt;=TY_YTDMax)*(Sales[[#This Row],[sales]]/Sales[[#This Row],[sqft]])</f>
        <v>4.694225721393034E-2</v>
      </c>
      <c r="P6531" s="4">
        <f>SUMIF(Sales[RegionStoretype],Sales[[#This Row],[RegionStoretype]],Sales[YoY_SSF])/Sales[[#This Row],[Region_TypeCount]]</f>
        <v>53.603836561720975</v>
      </c>
    </row>
    <row r="6532" spans="1:16" x14ac:dyDescent="0.25">
      <c r="A6532" s="1">
        <v>43196</v>
      </c>
      <c r="B6532">
        <v>13</v>
      </c>
      <c r="C6532">
        <v>3</v>
      </c>
      <c r="D6532">
        <v>167799.23069999999</v>
      </c>
      <c r="E6532">
        <f>INDEX(Stores[region],MATCH(Sales[[#This Row],[store_no]],Stores[store_no],0))</f>
        <v>3</v>
      </c>
      <c r="F6532" t="str">
        <f>INDEX(Stores[storetype],MATCH(Sales[[#This Row],[store_no]],Stores[store_no],0))</f>
        <v>A</v>
      </c>
      <c r="G6532" t="str">
        <f>INDEX(Stores[location_city],MATCH(Sales[[#This Row],[store_no]],Stores[store_no],0))</f>
        <v>Overland Park</v>
      </c>
      <c r="H6532" t="str">
        <f>INDEX(Stores[location_state],MATCH(Sales[[#This Row],[store_no]],Stores[store_no],0))</f>
        <v>Kansas</v>
      </c>
      <c r="I6532">
        <f>INDEX(Stores[sqft],MATCH(Sales[[#This Row],[store_no]],Stores[store_no],0))</f>
        <v>201000</v>
      </c>
      <c r="J6532" s="4" t="str">
        <f>INDEX(Departments[dept_name],MATCH(Sales[[#This Row],[dept_no]],Departments[dept_no],0))</f>
        <v>Beauty</v>
      </c>
      <c r="K6532" s="4" t="str">
        <f>CONCATENATE(Sales[[#This Row],[region]],Sales[[#This Row],[storetype]])</f>
        <v>3A</v>
      </c>
      <c r="L6532" s="4">
        <f>INDEX(RegionStoreCount[Store Count],MATCH(Sales[[#This Row],[RegionStoretype]],RegionStoreCount[Region/Type],0))</f>
        <v>9</v>
      </c>
      <c r="M6532" s="4">
        <f>AND(Sales[[#This Row],[date]]&lt;=TY_YTDMax,Sales[[#This Row],[date]]&gt;=TY_YTDMin)*Sales[[#This Row],[sales]]</f>
        <v>167799.23069999999</v>
      </c>
      <c r="N6532" s="4">
        <f>AND(Sales[[#This Row],[date]]&lt;=LY_YTDMax,Sales[[#This Row],[date]]&gt;=LY_YTDMin)*Sales[[#This Row],[sales]]</f>
        <v>0</v>
      </c>
      <c r="O6532" s="4">
        <f>AND(Sales[[#This Row],[date]]&gt;=YoY_Min,Sales[[#This Row],[date]]&lt;=TY_YTDMax)*(Sales[[#This Row],[sales]]/Sales[[#This Row],[sqft]])</f>
        <v>0.834822043283582</v>
      </c>
      <c r="P6532" s="4">
        <f>SUMIF(Sales[RegionStoretype],Sales[[#This Row],[RegionStoretype]],Sales[YoY_SSF])/Sales[[#This Row],[Region_TypeCount]]</f>
        <v>53.603836561720975</v>
      </c>
    </row>
    <row r="6533" spans="1:16" x14ac:dyDescent="0.25">
      <c r="A6533" s="1">
        <v>43196</v>
      </c>
      <c r="B6533">
        <v>13</v>
      </c>
      <c r="C6533">
        <v>15</v>
      </c>
      <c r="D6533">
        <v>60742.408999999992</v>
      </c>
      <c r="E6533">
        <f>INDEX(Stores[region],MATCH(Sales[[#This Row],[store_no]],Stores[store_no],0))</f>
        <v>3</v>
      </c>
      <c r="F6533" t="str">
        <f>INDEX(Stores[storetype],MATCH(Sales[[#This Row],[store_no]],Stores[store_no],0))</f>
        <v>A</v>
      </c>
      <c r="G6533" t="str">
        <f>INDEX(Stores[location_city],MATCH(Sales[[#This Row],[store_no]],Stores[store_no],0))</f>
        <v>Overland Park</v>
      </c>
      <c r="H6533" t="str">
        <f>INDEX(Stores[location_state],MATCH(Sales[[#This Row],[store_no]],Stores[store_no],0))</f>
        <v>Kansas</v>
      </c>
      <c r="I6533">
        <f>INDEX(Stores[sqft],MATCH(Sales[[#This Row],[store_no]],Stores[store_no],0))</f>
        <v>201000</v>
      </c>
      <c r="J6533" s="4" t="str">
        <f>INDEX(Departments[dept_name],MATCH(Sales[[#This Row],[dept_no]],Departments[dept_no],0))</f>
        <v>Music</v>
      </c>
      <c r="K6533" s="4" t="str">
        <f>CONCATENATE(Sales[[#This Row],[region]],Sales[[#This Row],[storetype]])</f>
        <v>3A</v>
      </c>
      <c r="L6533" s="4">
        <f>INDEX(RegionStoreCount[Store Count],MATCH(Sales[[#This Row],[RegionStoretype]],RegionStoreCount[Region/Type],0))</f>
        <v>9</v>
      </c>
      <c r="M6533" s="4">
        <f>AND(Sales[[#This Row],[date]]&lt;=TY_YTDMax,Sales[[#This Row],[date]]&gt;=TY_YTDMin)*Sales[[#This Row],[sales]]</f>
        <v>60742.408999999992</v>
      </c>
      <c r="N6533" s="4">
        <f>AND(Sales[[#This Row],[date]]&lt;=LY_YTDMax,Sales[[#This Row],[date]]&gt;=LY_YTDMin)*Sales[[#This Row],[sales]]</f>
        <v>0</v>
      </c>
      <c r="O6533" s="4">
        <f>AND(Sales[[#This Row],[date]]&gt;=YoY_Min,Sales[[#This Row],[date]]&lt;=TY_YTDMax)*(Sales[[#This Row],[sales]]/Sales[[#This Row],[sqft]])</f>
        <v>0.302201039800995</v>
      </c>
      <c r="P6533" s="4">
        <f>SUMIF(Sales[RegionStoretype],Sales[[#This Row],[RegionStoretype]],Sales[YoY_SSF])/Sales[[#This Row],[Region_TypeCount]]</f>
        <v>53.603836561720975</v>
      </c>
    </row>
    <row r="6534" spans="1:16" x14ac:dyDescent="0.25">
      <c r="A6534" s="1">
        <v>43196</v>
      </c>
      <c r="B6534">
        <v>14</v>
      </c>
      <c r="C6534">
        <v>2</v>
      </c>
      <c r="D6534">
        <v>12157.858699999999</v>
      </c>
      <c r="E6534">
        <f>INDEX(Stores[region],MATCH(Sales[[#This Row],[store_no]],Stores[store_no],0))</f>
        <v>3</v>
      </c>
      <c r="F6534" t="str">
        <f>INDEX(Stores[storetype],MATCH(Sales[[#This Row],[store_no]],Stores[store_no],0))</f>
        <v>A</v>
      </c>
      <c r="G6534" t="str">
        <f>INDEX(Stores[location_city],MATCH(Sales[[#This Row],[store_no]],Stores[store_no],0))</f>
        <v>Bismarck</v>
      </c>
      <c r="H6534" t="str">
        <f>INDEX(Stores[location_state],MATCH(Sales[[#This Row],[store_no]],Stores[store_no],0))</f>
        <v>North Dakota</v>
      </c>
      <c r="I6534">
        <f>INDEX(Stores[sqft],MATCH(Sales[[#This Row],[store_no]],Stores[store_no],0))</f>
        <v>96400</v>
      </c>
      <c r="J6534" s="4" t="str">
        <f>INDEX(Departments[dept_name],MATCH(Sales[[#This Row],[dept_no]],Departments[dept_no],0))</f>
        <v>Baby</v>
      </c>
      <c r="K6534" s="4" t="str">
        <f>CONCATENATE(Sales[[#This Row],[region]],Sales[[#This Row],[storetype]])</f>
        <v>3A</v>
      </c>
      <c r="L6534" s="4">
        <f>INDEX(RegionStoreCount[Store Count],MATCH(Sales[[#This Row],[RegionStoretype]],RegionStoreCount[Region/Type],0))</f>
        <v>9</v>
      </c>
      <c r="M6534" s="4">
        <f>AND(Sales[[#This Row],[date]]&lt;=TY_YTDMax,Sales[[#This Row],[date]]&gt;=TY_YTDMin)*Sales[[#This Row],[sales]]</f>
        <v>12157.858699999999</v>
      </c>
      <c r="N6534" s="4">
        <f>AND(Sales[[#This Row],[date]]&lt;=LY_YTDMax,Sales[[#This Row],[date]]&gt;=LY_YTDMin)*Sales[[#This Row],[sales]]</f>
        <v>0</v>
      </c>
      <c r="O6534" s="4">
        <f>AND(Sales[[#This Row],[date]]&gt;=YoY_Min,Sales[[#This Row],[date]]&lt;=TY_YTDMax)*(Sales[[#This Row],[sales]]/Sales[[#This Row],[sqft]])</f>
        <v>0.12611886618257259</v>
      </c>
      <c r="P6534" s="4">
        <f>SUMIF(Sales[RegionStoretype],Sales[[#This Row],[RegionStoretype]],Sales[YoY_SSF])/Sales[[#This Row],[Region_TypeCount]]</f>
        <v>53.603836561720975</v>
      </c>
    </row>
    <row r="6535" spans="1:16" x14ac:dyDescent="0.25">
      <c r="A6535" s="1">
        <v>43196</v>
      </c>
      <c r="B6535">
        <v>14</v>
      </c>
      <c r="C6535">
        <v>8</v>
      </c>
      <c r="D6535">
        <v>25338.126899999999</v>
      </c>
      <c r="E6535">
        <f>INDEX(Stores[region],MATCH(Sales[[#This Row],[store_no]],Stores[store_no],0))</f>
        <v>3</v>
      </c>
      <c r="F6535" t="str">
        <f>INDEX(Stores[storetype],MATCH(Sales[[#This Row],[store_no]],Stores[store_no],0))</f>
        <v>A</v>
      </c>
      <c r="G6535" t="str">
        <f>INDEX(Stores[location_city],MATCH(Sales[[#This Row],[store_no]],Stores[store_no],0))</f>
        <v>Bismarck</v>
      </c>
      <c r="H6535" t="str">
        <f>INDEX(Stores[location_state],MATCH(Sales[[#This Row],[store_no]],Stores[store_no],0))</f>
        <v>North Dakota</v>
      </c>
      <c r="I6535">
        <f>INDEX(Stores[sqft],MATCH(Sales[[#This Row],[store_no]],Stores[store_no],0))</f>
        <v>96400</v>
      </c>
      <c r="J6535" s="4" t="str">
        <f>INDEX(Departments[dept_name],MATCH(Sales[[#This Row],[dept_no]],Departments[dept_no],0))</f>
        <v>Games</v>
      </c>
      <c r="K6535" s="4" t="str">
        <f>CONCATENATE(Sales[[#This Row],[region]],Sales[[#This Row],[storetype]])</f>
        <v>3A</v>
      </c>
      <c r="L6535" s="4">
        <f>INDEX(RegionStoreCount[Store Count],MATCH(Sales[[#This Row],[RegionStoretype]],RegionStoreCount[Region/Type],0))</f>
        <v>9</v>
      </c>
      <c r="M6535" s="4">
        <f>AND(Sales[[#This Row],[date]]&lt;=TY_YTDMax,Sales[[#This Row],[date]]&gt;=TY_YTDMin)*Sales[[#This Row],[sales]]</f>
        <v>25338.126899999999</v>
      </c>
      <c r="N6535" s="4">
        <f>AND(Sales[[#This Row],[date]]&lt;=LY_YTDMax,Sales[[#This Row],[date]]&gt;=LY_YTDMin)*Sales[[#This Row],[sales]]</f>
        <v>0</v>
      </c>
      <c r="O6535" s="4">
        <f>AND(Sales[[#This Row],[date]]&gt;=YoY_Min,Sales[[#This Row],[date]]&lt;=TY_YTDMax)*(Sales[[#This Row],[sales]]/Sales[[#This Row],[sqft]])</f>
        <v>0.26284364004149374</v>
      </c>
      <c r="P6535" s="4">
        <f>SUMIF(Sales[RegionStoretype],Sales[[#This Row],[RegionStoretype]],Sales[YoY_SSF])/Sales[[#This Row],[Region_TypeCount]]</f>
        <v>53.603836561720975</v>
      </c>
    </row>
    <row r="6536" spans="1:16" x14ac:dyDescent="0.25">
      <c r="A6536" s="1">
        <v>43196</v>
      </c>
      <c r="B6536">
        <v>14</v>
      </c>
      <c r="C6536">
        <v>17</v>
      </c>
      <c r="D6536">
        <v>22385.6162</v>
      </c>
      <c r="E6536">
        <f>INDEX(Stores[region],MATCH(Sales[[#This Row],[store_no]],Stores[store_no],0))</f>
        <v>3</v>
      </c>
      <c r="F6536" t="str">
        <f>INDEX(Stores[storetype],MATCH(Sales[[#This Row],[store_no]],Stores[store_no],0))</f>
        <v>A</v>
      </c>
      <c r="G6536" t="str">
        <f>INDEX(Stores[location_city],MATCH(Sales[[#This Row],[store_no]],Stores[store_no],0))</f>
        <v>Bismarck</v>
      </c>
      <c r="H6536" t="str">
        <f>INDEX(Stores[location_state],MATCH(Sales[[#This Row],[store_no]],Stores[store_no],0))</f>
        <v>North Dakota</v>
      </c>
      <c r="I6536">
        <f>INDEX(Stores[sqft],MATCH(Sales[[#This Row],[store_no]],Stores[store_no],0))</f>
        <v>96400</v>
      </c>
      <c r="J6536" s="4" t="str">
        <f>INDEX(Departments[dept_name],MATCH(Sales[[#This Row],[dept_no]],Departments[dept_no],0))</f>
        <v>Shoes</v>
      </c>
      <c r="K6536" s="4" t="str">
        <f>CONCATENATE(Sales[[#This Row],[region]],Sales[[#This Row],[storetype]])</f>
        <v>3A</v>
      </c>
      <c r="L6536" s="4">
        <f>INDEX(RegionStoreCount[Store Count],MATCH(Sales[[#This Row],[RegionStoretype]],RegionStoreCount[Region/Type],0))</f>
        <v>9</v>
      </c>
      <c r="M6536" s="4">
        <f>AND(Sales[[#This Row],[date]]&lt;=TY_YTDMax,Sales[[#This Row],[date]]&gt;=TY_YTDMin)*Sales[[#This Row],[sales]]</f>
        <v>22385.6162</v>
      </c>
      <c r="N6536" s="4">
        <f>AND(Sales[[#This Row],[date]]&lt;=LY_YTDMax,Sales[[#This Row],[date]]&gt;=LY_YTDMin)*Sales[[#This Row],[sales]]</f>
        <v>0</v>
      </c>
      <c r="O6536" s="4">
        <f>AND(Sales[[#This Row],[date]]&gt;=YoY_Min,Sales[[#This Row],[date]]&lt;=TY_YTDMax)*(Sales[[#This Row],[sales]]/Sales[[#This Row],[sqft]])</f>
        <v>0.2322159356846473</v>
      </c>
      <c r="P6536" s="4">
        <f>SUMIF(Sales[RegionStoretype],Sales[[#This Row],[RegionStoretype]],Sales[YoY_SSF])/Sales[[#This Row],[Region_TypeCount]]</f>
        <v>53.603836561720975</v>
      </c>
    </row>
    <row r="6537" spans="1:16" x14ac:dyDescent="0.25">
      <c r="A6537" s="1">
        <v>43196</v>
      </c>
      <c r="B6537">
        <v>15</v>
      </c>
      <c r="C6537">
        <v>7</v>
      </c>
      <c r="D6537">
        <v>38471.403599999998</v>
      </c>
      <c r="E6537">
        <f>INDEX(Stores[region],MATCH(Sales[[#This Row],[store_no]],Stores[store_no],0))</f>
        <v>2</v>
      </c>
      <c r="F6537" t="str">
        <f>INDEX(Stores[storetype],MATCH(Sales[[#This Row],[store_no]],Stores[store_no],0))</f>
        <v>B</v>
      </c>
      <c r="G6537" t="str">
        <f>INDEX(Stores[location_city],MATCH(Sales[[#This Row],[store_no]],Stores[store_no],0))</f>
        <v>Rochester</v>
      </c>
      <c r="H6537" t="str">
        <f>INDEX(Stores[location_state],MATCH(Sales[[#This Row],[store_no]],Stores[store_no],0))</f>
        <v>Minnesota</v>
      </c>
      <c r="I6537">
        <f>INDEX(Stores[sqft],MATCH(Sales[[#This Row],[store_no]],Stores[store_no],0))</f>
        <v>128100</v>
      </c>
      <c r="J6537" s="4" t="str">
        <f>INDEX(Departments[dept_name],MATCH(Sales[[#This Row],[dept_no]],Departments[dept_no],0))</f>
        <v>Electronics</v>
      </c>
      <c r="K6537" s="4" t="str">
        <f>CONCATENATE(Sales[[#This Row],[region]],Sales[[#This Row],[storetype]])</f>
        <v>2B</v>
      </c>
      <c r="L6537" s="4">
        <f>INDEX(RegionStoreCount[Store Count],MATCH(Sales[[#This Row],[RegionStoretype]],RegionStoreCount[Region/Type],0))</f>
        <v>6</v>
      </c>
      <c r="M6537" s="4">
        <f>AND(Sales[[#This Row],[date]]&lt;=TY_YTDMax,Sales[[#This Row],[date]]&gt;=TY_YTDMin)*Sales[[#This Row],[sales]]</f>
        <v>38471.403599999998</v>
      </c>
      <c r="N6537" s="4">
        <f>AND(Sales[[#This Row],[date]]&lt;=LY_YTDMax,Sales[[#This Row],[date]]&gt;=LY_YTDMin)*Sales[[#This Row],[sales]]</f>
        <v>0</v>
      </c>
      <c r="O6537" s="4">
        <f>AND(Sales[[#This Row],[date]]&gt;=YoY_Min,Sales[[#This Row],[date]]&lt;=TY_YTDMax)*(Sales[[#This Row],[sales]]/Sales[[#This Row],[sqft]])</f>
        <v>0.30032321311475407</v>
      </c>
      <c r="P6537" s="4">
        <f>SUMIF(Sales[RegionStoretype],Sales[[#This Row],[RegionStoretype]],Sales[YoY_SSF])/Sales[[#This Row],[Region_TypeCount]]</f>
        <v>58.393757732919049</v>
      </c>
    </row>
    <row r="6538" spans="1:16" x14ac:dyDescent="0.25">
      <c r="A6538" s="1">
        <v>43196</v>
      </c>
      <c r="B6538">
        <v>15</v>
      </c>
      <c r="C6538">
        <v>9</v>
      </c>
      <c r="D6538">
        <v>33803.526300000005</v>
      </c>
      <c r="E6538">
        <f>INDEX(Stores[region],MATCH(Sales[[#This Row],[store_no]],Stores[store_no],0))</f>
        <v>2</v>
      </c>
      <c r="F6538" t="str">
        <f>INDEX(Stores[storetype],MATCH(Sales[[#This Row],[store_no]],Stores[store_no],0))</f>
        <v>B</v>
      </c>
      <c r="G6538" t="str">
        <f>INDEX(Stores[location_city],MATCH(Sales[[#This Row],[store_no]],Stores[store_no],0))</f>
        <v>Rochester</v>
      </c>
      <c r="H6538" t="str">
        <f>INDEX(Stores[location_state],MATCH(Sales[[#This Row],[store_no]],Stores[store_no],0))</f>
        <v>Minnesota</v>
      </c>
      <c r="I6538">
        <f>INDEX(Stores[sqft],MATCH(Sales[[#This Row],[store_no]],Stores[store_no],0))</f>
        <v>128100</v>
      </c>
      <c r="J6538" s="4" t="str">
        <f>INDEX(Departments[dept_name],MATCH(Sales[[#This Row],[dept_no]],Departments[dept_no],0))</f>
        <v>Garden</v>
      </c>
      <c r="K6538" s="4" t="str">
        <f>CONCATENATE(Sales[[#This Row],[region]],Sales[[#This Row],[storetype]])</f>
        <v>2B</v>
      </c>
      <c r="L6538" s="4">
        <f>INDEX(RegionStoreCount[Store Count],MATCH(Sales[[#This Row],[RegionStoretype]],RegionStoreCount[Region/Type],0))</f>
        <v>6</v>
      </c>
      <c r="M6538" s="4">
        <f>AND(Sales[[#This Row],[date]]&lt;=TY_YTDMax,Sales[[#This Row],[date]]&gt;=TY_YTDMin)*Sales[[#This Row],[sales]]</f>
        <v>33803.526300000005</v>
      </c>
      <c r="N6538" s="4">
        <f>AND(Sales[[#This Row],[date]]&lt;=LY_YTDMax,Sales[[#This Row],[date]]&gt;=LY_YTDMin)*Sales[[#This Row],[sales]]</f>
        <v>0</v>
      </c>
      <c r="O6538" s="4">
        <f>AND(Sales[[#This Row],[date]]&gt;=YoY_Min,Sales[[#This Row],[date]]&lt;=TY_YTDMax)*(Sales[[#This Row],[sales]]/Sales[[#This Row],[sqft]])</f>
        <v>0.26388388992974243</v>
      </c>
      <c r="P6538" s="4">
        <f>SUMIF(Sales[RegionStoretype],Sales[[#This Row],[RegionStoretype]],Sales[YoY_SSF])/Sales[[#This Row],[Region_TypeCount]]</f>
        <v>58.393757732919049</v>
      </c>
    </row>
    <row r="6539" spans="1:16" x14ac:dyDescent="0.25">
      <c r="A6539" s="1">
        <v>43196</v>
      </c>
      <c r="B6539">
        <v>15</v>
      </c>
      <c r="C6539">
        <v>19</v>
      </c>
      <c r="D6539">
        <v>59917.836199999998</v>
      </c>
      <c r="E6539">
        <f>INDEX(Stores[region],MATCH(Sales[[#This Row],[store_no]],Stores[store_no],0))</f>
        <v>2</v>
      </c>
      <c r="F6539" t="str">
        <f>INDEX(Stores[storetype],MATCH(Sales[[#This Row],[store_no]],Stores[store_no],0))</f>
        <v>B</v>
      </c>
      <c r="G6539" t="str">
        <f>INDEX(Stores[location_city],MATCH(Sales[[#This Row],[store_no]],Stores[store_no],0))</f>
        <v>Rochester</v>
      </c>
      <c r="H6539" t="str">
        <f>INDEX(Stores[location_state],MATCH(Sales[[#This Row],[store_no]],Stores[store_no],0))</f>
        <v>Minnesota</v>
      </c>
      <c r="I6539">
        <f>INDEX(Stores[sqft],MATCH(Sales[[#This Row],[store_no]],Stores[store_no],0))</f>
        <v>128100</v>
      </c>
      <c r="J6539" s="4" t="str">
        <f>INDEX(Departments[dept_name],MATCH(Sales[[#This Row],[dept_no]],Departments[dept_no],0))</f>
        <v>Tools</v>
      </c>
      <c r="K6539" s="4" t="str">
        <f>CONCATENATE(Sales[[#This Row],[region]],Sales[[#This Row],[storetype]])</f>
        <v>2B</v>
      </c>
      <c r="L6539" s="4">
        <f>INDEX(RegionStoreCount[Store Count],MATCH(Sales[[#This Row],[RegionStoretype]],RegionStoreCount[Region/Type],0))</f>
        <v>6</v>
      </c>
      <c r="M6539" s="4">
        <f>AND(Sales[[#This Row],[date]]&lt;=TY_YTDMax,Sales[[#This Row],[date]]&gt;=TY_YTDMin)*Sales[[#This Row],[sales]]</f>
        <v>59917.836199999998</v>
      </c>
      <c r="N6539" s="4">
        <f>AND(Sales[[#This Row],[date]]&lt;=LY_YTDMax,Sales[[#This Row],[date]]&gt;=LY_YTDMin)*Sales[[#This Row],[sales]]</f>
        <v>0</v>
      </c>
      <c r="O6539" s="4">
        <f>AND(Sales[[#This Row],[date]]&gt;=YoY_Min,Sales[[#This Row],[date]]&lt;=TY_YTDMax)*(Sales[[#This Row],[sales]]/Sales[[#This Row],[sqft]])</f>
        <v>0.4677426713505074</v>
      </c>
      <c r="P6539" s="4">
        <f>SUMIF(Sales[RegionStoretype],Sales[[#This Row],[RegionStoretype]],Sales[YoY_SSF])/Sales[[#This Row],[Region_TypeCount]]</f>
        <v>58.393757732919049</v>
      </c>
    </row>
    <row r="6540" spans="1:16" x14ac:dyDescent="0.25">
      <c r="A6540" s="1">
        <v>43196</v>
      </c>
      <c r="B6540">
        <v>16</v>
      </c>
      <c r="C6540">
        <v>7</v>
      </c>
      <c r="D6540">
        <v>35105.260399999999</v>
      </c>
      <c r="E6540">
        <f>INDEX(Stores[region],MATCH(Sales[[#This Row],[store_no]],Stores[store_no],0))</f>
        <v>2</v>
      </c>
      <c r="F6540" t="str">
        <f>INDEX(Stores[storetype],MATCH(Sales[[#This Row],[store_no]],Stores[store_no],0))</f>
        <v>B</v>
      </c>
      <c r="G6540" t="str">
        <f>INDEX(Stores[location_city],MATCH(Sales[[#This Row],[store_no]],Stores[store_no],0))</f>
        <v>Saint Paul</v>
      </c>
      <c r="H6540" t="str">
        <f>INDEX(Stores[location_state],MATCH(Sales[[#This Row],[store_no]],Stores[store_no],0))</f>
        <v>Minnesota</v>
      </c>
      <c r="I6540">
        <f>INDEX(Stores[sqft],MATCH(Sales[[#This Row],[store_no]],Stores[store_no],0))</f>
        <v>180400</v>
      </c>
      <c r="J6540" s="4" t="str">
        <f>INDEX(Departments[dept_name],MATCH(Sales[[#This Row],[dept_no]],Departments[dept_no],0))</f>
        <v>Electronics</v>
      </c>
      <c r="K6540" s="4" t="str">
        <f>CONCATENATE(Sales[[#This Row],[region]],Sales[[#This Row],[storetype]])</f>
        <v>2B</v>
      </c>
      <c r="L6540" s="4">
        <f>INDEX(RegionStoreCount[Store Count],MATCH(Sales[[#This Row],[RegionStoretype]],RegionStoreCount[Region/Type],0))</f>
        <v>6</v>
      </c>
      <c r="M6540" s="4">
        <f>AND(Sales[[#This Row],[date]]&lt;=TY_YTDMax,Sales[[#This Row],[date]]&gt;=TY_YTDMin)*Sales[[#This Row],[sales]]</f>
        <v>35105.260399999999</v>
      </c>
      <c r="N6540" s="4">
        <f>AND(Sales[[#This Row],[date]]&lt;=LY_YTDMax,Sales[[#This Row],[date]]&gt;=LY_YTDMin)*Sales[[#This Row],[sales]]</f>
        <v>0</v>
      </c>
      <c r="O6540" s="4">
        <f>AND(Sales[[#This Row],[date]]&gt;=YoY_Min,Sales[[#This Row],[date]]&lt;=TY_YTDMax)*(Sales[[#This Row],[sales]]/Sales[[#This Row],[sqft]])</f>
        <v>0.19459678713968959</v>
      </c>
      <c r="P6540" s="4">
        <f>SUMIF(Sales[RegionStoretype],Sales[[#This Row],[RegionStoretype]],Sales[YoY_SSF])/Sales[[#This Row],[Region_TypeCount]]</f>
        <v>58.393757732919049</v>
      </c>
    </row>
    <row r="6541" spans="1:16" x14ac:dyDescent="0.25">
      <c r="A6541" s="1">
        <v>43196</v>
      </c>
      <c r="B6541">
        <v>16</v>
      </c>
      <c r="C6541">
        <v>9</v>
      </c>
      <c r="D6541">
        <v>16293.595799999999</v>
      </c>
      <c r="E6541">
        <f>INDEX(Stores[region],MATCH(Sales[[#This Row],[store_no]],Stores[store_no],0))</f>
        <v>2</v>
      </c>
      <c r="F6541" t="str">
        <f>INDEX(Stores[storetype],MATCH(Sales[[#This Row],[store_no]],Stores[store_no],0))</f>
        <v>B</v>
      </c>
      <c r="G6541" t="str">
        <f>INDEX(Stores[location_city],MATCH(Sales[[#This Row],[store_no]],Stores[store_no],0))</f>
        <v>Saint Paul</v>
      </c>
      <c r="H6541" t="str">
        <f>INDEX(Stores[location_state],MATCH(Sales[[#This Row],[store_no]],Stores[store_no],0))</f>
        <v>Minnesota</v>
      </c>
      <c r="I6541">
        <f>INDEX(Stores[sqft],MATCH(Sales[[#This Row],[store_no]],Stores[store_no],0))</f>
        <v>180400</v>
      </c>
      <c r="J6541" s="4" t="str">
        <f>INDEX(Departments[dept_name],MATCH(Sales[[#This Row],[dept_no]],Departments[dept_no],0))</f>
        <v>Garden</v>
      </c>
      <c r="K6541" s="4" t="str">
        <f>CONCATENATE(Sales[[#This Row],[region]],Sales[[#This Row],[storetype]])</f>
        <v>2B</v>
      </c>
      <c r="L6541" s="4">
        <f>INDEX(RegionStoreCount[Store Count],MATCH(Sales[[#This Row],[RegionStoretype]],RegionStoreCount[Region/Type],0))</f>
        <v>6</v>
      </c>
      <c r="M6541" s="4">
        <f>AND(Sales[[#This Row],[date]]&lt;=TY_YTDMax,Sales[[#This Row],[date]]&gt;=TY_YTDMin)*Sales[[#This Row],[sales]]</f>
        <v>16293.595799999999</v>
      </c>
      <c r="N6541" s="4">
        <f>AND(Sales[[#This Row],[date]]&lt;=LY_YTDMax,Sales[[#This Row],[date]]&gt;=LY_YTDMin)*Sales[[#This Row],[sales]]</f>
        <v>0</v>
      </c>
      <c r="O6541" s="4">
        <f>AND(Sales[[#This Row],[date]]&gt;=YoY_Min,Sales[[#This Row],[date]]&lt;=TY_YTDMax)*(Sales[[#This Row],[sales]]/Sales[[#This Row],[sqft]])</f>
        <v>9.0319267184035476E-2</v>
      </c>
      <c r="P6541" s="4">
        <f>SUMIF(Sales[RegionStoretype],Sales[[#This Row],[RegionStoretype]],Sales[YoY_SSF])/Sales[[#This Row],[Region_TypeCount]]</f>
        <v>58.393757732919049</v>
      </c>
    </row>
    <row r="6542" spans="1:16" x14ac:dyDescent="0.25">
      <c r="A6542" s="1">
        <v>43196</v>
      </c>
      <c r="B6542">
        <v>17</v>
      </c>
      <c r="C6542">
        <v>2</v>
      </c>
      <c r="D6542">
        <v>71542.569999999992</v>
      </c>
      <c r="E6542">
        <f>INDEX(Stores[region],MATCH(Sales[[#This Row],[store_no]],Stores[store_no],0))</f>
        <v>3</v>
      </c>
      <c r="F6542" t="str">
        <f>INDEX(Stores[storetype],MATCH(Sales[[#This Row],[store_no]],Stores[store_no],0))</f>
        <v>B</v>
      </c>
      <c r="G6542" t="str">
        <f>INDEX(Stores[location_city],MATCH(Sales[[#This Row],[store_no]],Stores[store_no],0))</f>
        <v>Fargo</v>
      </c>
      <c r="H6542" t="str">
        <f>INDEX(Stores[location_state],MATCH(Sales[[#This Row],[store_no]],Stores[store_no],0))</f>
        <v>North Dakota</v>
      </c>
      <c r="I6542">
        <f>INDEX(Stores[sqft],MATCH(Sales[[#This Row],[store_no]],Stores[store_no],0))</f>
        <v>211600</v>
      </c>
      <c r="J6542" s="4" t="str">
        <f>INDEX(Departments[dept_name],MATCH(Sales[[#This Row],[dept_no]],Departments[dept_no],0))</f>
        <v>Baby</v>
      </c>
      <c r="K6542" s="4" t="str">
        <f>CONCATENATE(Sales[[#This Row],[region]],Sales[[#This Row],[storetype]])</f>
        <v>3B</v>
      </c>
      <c r="L6542" s="4">
        <f>INDEX(RegionStoreCount[Store Count],MATCH(Sales[[#This Row],[RegionStoretype]],RegionStoreCount[Region/Type],0))</f>
        <v>4</v>
      </c>
      <c r="M6542" s="4">
        <f>AND(Sales[[#This Row],[date]]&lt;=TY_YTDMax,Sales[[#This Row],[date]]&gt;=TY_YTDMin)*Sales[[#This Row],[sales]]</f>
        <v>71542.569999999992</v>
      </c>
      <c r="N6542" s="4">
        <f>AND(Sales[[#This Row],[date]]&lt;=LY_YTDMax,Sales[[#This Row],[date]]&gt;=LY_YTDMin)*Sales[[#This Row],[sales]]</f>
        <v>0</v>
      </c>
      <c r="O6542" s="4">
        <f>AND(Sales[[#This Row],[date]]&gt;=YoY_Min,Sales[[#This Row],[date]]&lt;=TY_YTDMax)*(Sales[[#This Row],[sales]]/Sales[[#This Row],[sqft]])</f>
        <v>0.33810288279773154</v>
      </c>
      <c r="P6542" s="4">
        <f>SUMIF(Sales[RegionStoretype],Sales[[#This Row],[RegionStoretype]],Sales[YoY_SSF])/Sales[[#This Row],[Region_TypeCount]]</f>
        <v>58.312187288105562</v>
      </c>
    </row>
    <row r="6543" spans="1:16" x14ac:dyDescent="0.25">
      <c r="A6543" s="1">
        <v>43196</v>
      </c>
      <c r="B6543">
        <v>17</v>
      </c>
      <c r="C6543">
        <v>5</v>
      </c>
      <c r="D6543">
        <v>92608.818999999989</v>
      </c>
      <c r="E6543">
        <f>INDEX(Stores[region],MATCH(Sales[[#This Row],[store_no]],Stores[store_no],0))</f>
        <v>3</v>
      </c>
      <c r="F6543" t="str">
        <f>INDEX(Stores[storetype],MATCH(Sales[[#This Row],[store_no]],Stores[store_no],0))</f>
        <v>B</v>
      </c>
      <c r="G6543" t="str">
        <f>INDEX(Stores[location_city],MATCH(Sales[[#This Row],[store_no]],Stores[store_no],0))</f>
        <v>Fargo</v>
      </c>
      <c r="H6543" t="str">
        <f>INDEX(Stores[location_state],MATCH(Sales[[#This Row],[store_no]],Stores[store_no],0))</f>
        <v>North Dakota</v>
      </c>
      <c r="I6543">
        <f>INDEX(Stores[sqft],MATCH(Sales[[#This Row],[store_no]],Stores[store_no],0))</f>
        <v>211600</v>
      </c>
      <c r="J6543" s="4" t="str">
        <f>INDEX(Departments[dept_name],MATCH(Sales[[#This Row],[dept_no]],Departments[dept_no],0))</f>
        <v>Clothing</v>
      </c>
      <c r="K6543" s="4" t="str">
        <f>CONCATENATE(Sales[[#This Row],[region]],Sales[[#This Row],[storetype]])</f>
        <v>3B</v>
      </c>
      <c r="L6543" s="4">
        <f>INDEX(RegionStoreCount[Store Count],MATCH(Sales[[#This Row],[RegionStoretype]],RegionStoreCount[Region/Type],0))</f>
        <v>4</v>
      </c>
      <c r="M6543" s="4">
        <f>AND(Sales[[#This Row],[date]]&lt;=TY_YTDMax,Sales[[#This Row],[date]]&gt;=TY_YTDMin)*Sales[[#This Row],[sales]]</f>
        <v>92608.818999999989</v>
      </c>
      <c r="N6543" s="4">
        <f>AND(Sales[[#This Row],[date]]&lt;=LY_YTDMax,Sales[[#This Row],[date]]&gt;=LY_YTDMin)*Sales[[#This Row],[sales]]</f>
        <v>0</v>
      </c>
      <c r="O6543" s="4">
        <f>AND(Sales[[#This Row],[date]]&gt;=YoY_Min,Sales[[#This Row],[date]]&lt;=TY_YTDMax)*(Sales[[#This Row],[sales]]/Sales[[#This Row],[sqft]])</f>
        <v>0.43765982514177687</v>
      </c>
      <c r="P6543" s="4">
        <f>SUMIF(Sales[RegionStoretype],Sales[[#This Row],[RegionStoretype]],Sales[YoY_SSF])/Sales[[#This Row],[Region_TypeCount]]</f>
        <v>58.312187288105562</v>
      </c>
    </row>
    <row r="6544" spans="1:16" x14ac:dyDescent="0.25">
      <c r="A6544" s="1">
        <v>43196</v>
      </c>
      <c r="B6544">
        <v>17</v>
      </c>
      <c r="C6544">
        <v>14</v>
      </c>
      <c r="D6544">
        <v>105056.59000000001</v>
      </c>
      <c r="E6544">
        <f>INDEX(Stores[region],MATCH(Sales[[#This Row],[store_no]],Stores[store_no],0))</f>
        <v>3</v>
      </c>
      <c r="F6544" t="str">
        <f>INDEX(Stores[storetype],MATCH(Sales[[#This Row],[store_no]],Stores[store_no],0))</f>
        <v>B</v>
      </c>
      <c r="G6544" t="str">
        <f>INDEX(Stores[location_city],MATCH(Sales[[#This Row],[store_no]],Stores[store_no],0))</f>
        <v>Fargo</v>
      </c>
      <c r="H6544" t="str">
        <f>INDEX(Stores[location_state],MATCH(Sales[[#This Row],[store_no]],Stores[store_no],0))</f>
        <v>North Dakota</v>
      </c>
      <c r="I6544">
        <f>INDEX(Stores[sqft],MATCH(Sales[[#This Row],[store_no]],Stores[store_no],0))</f>
        <v>211600</v>
      </c>
      <c r="J6544" s="4" t="str">
        <f>INDEX(Departments[dept_name],MATCH(Sales[[#This Row],[dept_no]],Departments[dept_no],0))</f>
        <v>Movies</v>
      </c>
      <c r="K6544" s="4" t="str">
        <f>CONCATENATE(Sales[[#This Row],[region]],Sales[[#This Row],[storetype]])</f>
        <v>3B</v>
      </c>
      <c r="L6544" s="4">
        <f>INDEX(RegionStoreCount[Store Count],MATCH(Sales[[#This Row],[RegionStoretype]],RegionStoreCount[Region/Type],0))</f>
        <v>4</v>
      </c>
      <c r="M6544" s="4">
        <f>AND(Sales[[#This Row],[date]]&lt;=TY_YTDMax,Sales[[#This Row],[date]]&gt;=TY_YTDMin)*Sales[[#This Row],[sales]]</f>
        <v>105056.59000000001</v>
      </c>
      <c r="N6544" s="4">
        <f>AND(Sales[[#This Row],[date]]&lt;=LY_YTDMax,Sales[[#This Row],[date]]&gt;=LY_YTDMin)*Sales[[#This Row],[sales]]</f>
        <v>0</v>
      </c>
      <c r="O6544" s="4">
        <f>AND(Sales[[#This Row],[date]]&gt;=YoY_Min,Sales[[#This Row],[date]]&lt;=TY_YTDMax)*(Sales[[#This Row],[sales]]/Sales[[#This Row],[sqft]])</f>
        <v>0.49648672022684315</v>
      </c>
      <c r="P6544" s="4">
        <f>SUMIF(Sales[RegionStoretype],Sales[[#This Row],[RegionStoretype]],Sales[YoY_SSF])/Sales[[#This Row],[Region_TypeCount]]</f>
        <v>58.312187288105562</v>
      </c>
    </row>
    <row r="6545" spans="1:16" x14ac:dyDescent="0.25">
      <c r="A6545" s="1">
        <v>43196</v>
      </c>
      <c r="B6545">
        <v>19</v>
      </c>
      <c r="C6545">
        <v>3</v>
      </c>
      <c r="D6545">
        <v>215791.32400000002</v>
      </c>
      <c r="E6545">
        <f>INDEX(Stores[region],MATCH(Sales[[#This Row],[store_no]],Stores[store_no],0))</f>
        <v>3</v>
      </c>
      <c r="F6545" t="str">
        <f>INDEX(Stores[storetype],MATCH(Sales[[#This Row],[store_no]],Stores[store_no],0))</f>
        <v>A</v>
      </c>
      <c r="G6545" t="str">
        <f>INDEX(Stores[location_city],MATCH(Sales[[#This Row],[store_no]],Stores[store_no],0))</f>
        <v>Des Moines</v>
      </c>
      <c r="H6545" t="str">
        <f>INDEX(Stores[location_state],MATCH(Sales[[#This Row],[store_no]],Stores[store_no],0))</f>
        <v>Iowa</v>
      </c>
      <c r="I6545">
        <f>INDEX(Stores[sqft],MATCH(Sales[[#This Row],[store_no]],Stores[store_no],0))</f>
        <v>197600</v>
      </c>
      <c r="J6545" s="4" t="str">
        <f>INDEX(Departments[dept_name],MATCH(Sales[[#This Row],[dept_no]],Departments[dept_no],0))</f>
        <v>Beauty</v>
      </c>
      <c r="K6545" s="4" t="str">
        <f>CONCATENATE(Sales[[#This Row],[region]],Sales[[#This Row],[storetype]])</f>
        <v>3A</v>
      </c>
      <c r="L6545" s="4">
        <f>INDEX(RegionStoreCount[Store Count],MATCH(Sales[[#This Row],[RegionStoretype]],RegionStoreCount[Region/Type],0))</f>
        <v>9</v>
      </c>
      <c r="M6545" s="4">
        <f>AND(Sales[[#This Row],[date]]&lt;=TY_YTDMax,Sales[[#This Row],[date]]&gt;=TY_YTDMin)*Sales[[#This Row],[sales]]</f>
        <v>215791.32400000002</v>
      </c>
      <c r="N6545" s="4">
        <f>AND(Sales[[#This Row],[date]]&lt;=LY_YTDMax,Sales[[#This Row],[date]]&gt;=LY_YTDMin)*Sales[[#This Row],[sales]]</f>
        <v>0</v>
      </c>
      <c r="O6545" s="4">
        <f>AND(Sales[[#This Row],[date]]&gt;=YoY_Min,Sales[[#This Row],[date]]&lt;=TY_YTDMax)*(Sales[[#This Row],[sales]]/Sales[[#This Row],[sqft]])</f>
        <v>1.0920613562753037</v>
      </c>
      <c r="P6545" s="4">
        <f>SUMIF(Sales[RegionStoretype],Sales[[#This Row],[RegionStoretype]],Sales[YoY_SSF])/Sales[[#This Row],[Region_TypeCount]]</f>
        <v>53.603836561720975</v>
      </c>
    </row>
    <row r="6546" spans="1:16" x14ac:dyDescent="0.25">
      <c r="A6546" s="1">
        <v>43196</v>
      </c>
      <c r="B6546">
        <v>19</v>
      </c>
      <c r="C6546">
        <v>15</v>
      </c>
      <c r="D6546">
        <v>205.1532</v>
      </c>
      <c r="E6546">
        <f>INDEX(Stores[region],MATCH(Sales[[#This Row],[store_no]],Stores[store_no],0))</f>
        <v>3</v>
      </c>
      <c r="F6546" t="str">
        <f>INDEX(Stores[storetype],MATCH(Sales[[#This Row],[store_no]],Stores[store_no],0))</f>
        <v>A</v>
      </c>
      <c r="G6546" t="str">
        <f>INDEX(Stores[location_city],MATCH(Sales[[#This Row],[store_no]],Stores[store_no],0))</f>
        <v>Des Moines</v>
      </c>
      <c r="H6546" t="str">
        <f>INDEX(Stores[location_state],MATCH(Sales[[#This Row],[store_no]],Stores[store_no],0))</f>
        <v>Iowa</v>
      </c>
      <c r="I6546">
        <f>INDEX(Stores[sqft],MATCH(Sales[[#This Row],[store_no]],Stores[store_no],0))</f>
        <v>197600</v>
      </c>
      <c r="J6546" s="4" t="str">
        <f>INDEX(Departments[dept_name],MATCH(Sales[[#This Row],[dept_no]],Departments[dept_no],0))</f>
        <v>Music</v>
      </c>
      <c r="K6546" s="4" t="str">
        <f>CONCATENATE(Sales[[#This Row],[region]],Sales[[#This Row],[storetype]])</f>
        <v>3A</v>
      </c>
      <c r="L6546" s="4">
        <f>INDEX(RegionStoreCount[Store Count],MATCH(Sales[[#This Row],[RegionStoretype]],RegionStoreCount[Region/Type],0))</f>
        <v>9</v>
      </c>
      <c r="M6546" s="4">
        <f>AND(Sales[[#This Row],[date]]&lt;=TY_YTDMax,Sales[[#This Row],[date]]&gt;=TY_YTDMin)*Sales[[#This Row],[sales]]</f>
        <v>205.1532</v>
      </c>
      <c r="N6546" s="4">
        <f>AND(Sales[[#This Row],[date]]&lt;=LY_YTDMax,Sales[[#This Row],[date]]&gt;=LY_YTDMin)*Sales[[#This Row],[sales]]</f>
        <v>0</v>
      </c>
      <c r="O6546" s="4">
        <f>AND(Sales[[#This Row],[date]]&gt;=YoY_Min,Sales[[#This Row],[date]]&lt;=TY_YTDMax)*(Sales[[#This Row],[sales]]/Sales[[#This Row],[sqft]])</f>
        <v>1.0382246963562753E-3</v>
      </c>
      <c r="P6546" s="4">
        <f>SUMIF(Sales[RegionStoretype],Sales[[#This Row],[RegionStoretype]],Sales[YoY_SSF])/Sales[[#This Row],[Region_TypeCount]]</f>
        <v>53.603836561720975</v>
      </c>
    </row>
    <row r="6547" spans="1:16" x14ac:dyDescent="0.25">
      <c r="A6547" s="1">
        <v>43196</v>
      </c>
      <c r="B6547">
        <v>19</v>
      </c>
      <c r="C6547">
        <v>20</v>
      </c>
      <c r="D6547">
        <v>56420.852399999989</v>
      </c>
      <c r="E6547">
        <f>INDEX(Stores[region],MATCH(Sales[[#This Row],[store_no]],Stores[store_no],0))</f>
        <v>3</v>
      </c>
      <c r="F6547" t="str">
        <f>INDEX(Stores[storetype],MATCH(Sales[[#This Row],[store_no]],Stores[store_no],0))</f>
        <v>A</v>
      </c>
      <c r="G6547" t="str">
        <f>INDEX(Stores[location_city],MATCH(Sales[[#This Row],[store_no]],Stores[store_no],0))</f>
        <v>Des Moines</v>
      </c>
      <c r="H6547" t="str">
        <f>INDEX(Stores[location_state],MATCH(Sales[[#This Row],[store_no]],Stores[store_no],0))</f>
        <v>Iowa</v>
      </c>
      <c r="I6547">
        <f>INDEX(Stores[sqft],MATCH(Sales[[#This Row],[store_no]],Stores[store_no],0))</f>
        <v>197600</v>
      </c>
      <c r="J6547" s="4" t="str">
        <f>INDEX(Departments[dept_name],MATCH(Sales[[#This Row],[dept_no]],Departments[dept_no],0))</f>
        <v>Toys</v>
      </c>
      <c r="K6547" s="4" t="str">
        <f>CONCATENATE(Sales[[#This Row],[region]],Sales[[#This Row],[storetype]])</f>
        <v>3A</v>
      </c>
      <c r="L6547" s="4">
        <f>INDEX(RegionStoreCount[Store Count],MATCH(Sales[[#This Row],[RegionStoretype]],RegionStoreCount[Region/Type],0))</f>
        <v>9</v>
      </c>
      <c r="M6547" s="4">
        <f>AND(Sales[[#This Row],[date]]&lt;=TY_YTDMax,Sales[[#This Row],[date]]&gt;=TY_YTDMin)*Sales[[#This Row],[sales]]</f>
        <v>56420.852399999989</v>
      </c>
      <c r="N6547" s="4">
        <f>AND(Sales[[#This Row],[date]]&lt;=LY_YTDMax,Sales[[#This Row],[date]]&gt;=LY_YTDMin)*Sales[[#This Row],[sales]]</f>
        <v>0</v>
      </c>
      <c r="O6547" s="4">
        <f>AND(Sales[[#This Row],[date]]&gt;=YoY_Min,Sales[[#This Row],[date]]&lt;=TY_YTDMax)*(Sales[[#This Row],[sales]]/Sales[[#This Row],[sqft]])</f>
        <v>0.2855306295546558</v>
      </c>
      <c r="P6547" s="4">
        <f>SUMIF(Sales[RegionStoretype],Sales[[#This Row],[RegionStoretype]],Sales[YoY_SSF])/Sales[[#This Row],[Region_TypeCount]]</f>
        <v>53.603836561720975</v>
      </c>
    </row>
    <row r="6548" spans="1:16" x14ac:dyDescent="0.25">
      <c r="A6548" s="1">
        <v>43196</v>
      </c>
      <c r="B6548">
        <v>21</v>
      </c>
      <c r="C6548">
        <v>15</v>
      </c>
      <c r="D6548">
        <v>74159.255000000019</v>
      </c>
      <c r="E6548">
        <f>INDEX(Stores[region],MATCH(Sales[[#This Row],[store_no]],Stores[store_no],0))</f>
        <v>2</v>
      </c>
      <c r="F6548" t="str">
        <f>INDEX(Stores[storetype],MATCH(Sales[[#This Row],[store_no]],Stores[store_no],0))</f>
        <v>B</v>
      </c>
      <c r="G6548" t="str">
        <f>INDEX(Stores[location_city],MATCH(Sales[[#This Row],[store_no]],Stores[store_no],0))</f>
        <v>Madison</v>
      </c>
      <c r="H6548" t="str">
        <f>INDEX(Stores[location_state],MATCH(Sales[[#This Row],[store_no]],Stores[store_no],0))</f>
        <v>Wisconsin</v>
      </c>
      <c r="I6548">
        <f>INDEX(Stores[sqft],MATCH(Sales[[#This Row],[store_no]],Stores[store_no],0))</f>
        <v>206400</v>
      </c>
      <c r="J6548" s="4" t="str">
        <f>INDEX(Departments[dept_name],MATCH(Sales[[#This Row],[dept_no]],Departments[dept_no],0))</f>
        <v>Music</v>
      </c>
      <c r="K6548" s="4" t="str">
        <f>CONCATENATE(Sales[[#This Row],[region]],Sales[[#This Row],[storetype]])</f>
        <v>2B</v>
      </c>
      <c r="L6548" s="4">
        <f>INDEX(RegionStoreCount[Store Count],MATCH(Sales[[#This Row],[RegionStoretype]],RegionStoreCount[Region/Type],0))</f>
        <v>6</v>
      </c>
      <c r="M6548" s="4">
        <f>AND(Sales[[#This Row],[date]]&lt;=TY_YTDMax,Sales[[#This Row],[date]]&gt;=TY_YTDMin)*Sales[[#This Row],[sales]]</f>
        <v>74159.255000000019</v>
      </c>
      <c r="N6548" s="4">
        <f>AND(Sales[[#This Row],[date]]&lt;=LY_YTDMax,Sales[[#This Row],[date]]&gt;=LY_YTDMin)*Sales[[#This Row],[sales]]</f>
        <v>0</v>
      </c>
      <c r="O6548" s="4">
        <f>AND(Sales[[#This Row],[date]]&gt;=YoY_Min,Sales[[#This Row],[date]]&lt;=TY_YTDMax)*(Sales[[#This Row],[sales]]/Sales[[#This Row],[sqft]])</f>
        <v>0.35929871608527142</v>
      </c>
      <c r="P6548" s="4">
        <f>SUMIF(Sales[RegionStoretype],Sales[[#This Row],[RegionStoretype]],Sales[YoY_SSF])/Sales[[#This Row],[Region_TypeCount]]</f>
        <v>58.393757732919049</v>
      </c>
    </row>
    <row r="6549" spans="1:16" x14ac:dyDescent="0.25">
      <c r="A6549" s="1">
        <v>43196</v>
      </c>
      <c r="B6549">
        <v>22</v>
      </c>
      <c r="C6549">
        <v>3</v>
      </c>
      <c r="D6549">
        <v>30177.3285</v>
      </c>
      <c r="E6549">
        <f>INDEX(Stores[region],MATCH(Sales[[#This Row],[store_no]],Stores[store_no],0))</f>
        <v>3</v>
      </c>
      <c r="F6549" t="str">
        <f>INDEX(Stores[storetype],MATCH(Sales[[#This Row],[store_no]],Stores[store_no],0))</f>
        <v>B</v>
      </c>
      <c r="G6549" t="str">
        <f>INDEX(Stores[location_city],MATCH(Sales[[#This Row],[store_no]],Stores[store_no],0))</f>
        <v>Sioux Falls</v>
      </c>
      <c r="H6549" t="str">
        <f>INDEX(Stores[location_state],MATCH(Sales[[#This Row],[store_no]],Stores[store_no],0))</f>
        <v>South Dakota</v>
      </c>
      <c r="I6549">
        <f>INDEX(Stores[sqft],MATCH(Sales[[#This Row],[store_no]],Stores[store_no],0))</f>
        <v>57800</v>
      </c>
      <c r="J6549" s="4" t="str">
        <f>INDEX(Departments[dept_name],MATCH(Sales[[#This Row],[dept_no]],Departments[dept_no],0))</f>
        <v>Beauty</v>
      </c>
      <c r="K6549" s="4" t="str">
        <f>CONCATENATE(Sales[[#This Row],[region]],Sales[[#This Row],[storetype]])</f>
        <v>3B</v>
      </c>
      <c r="L6549" s="4">
        <f>INDEX(RegionStoreCount[Store Count],MATCH(Sales[[#This Row],[RegionStoretype]],RegionStoreCount[Region/Type],0))</f>
        <v>4</v>
      </c>
      <c r="M6549" s="4">
        <f>AND(Sales[[#This Row],[date]]&lt;=TY_YTDMax,Sales[[#This Row],[date]]&gt;=TY_YTDMin)*Sales[[#This Row],[sales]]</f>
        <v>30177.3285</v>
      </c>
      <c r="N6549" s="4">
        <f>AND(Sales[[#This Row],[date]]&lt;=LY_YTDMax,Sales[[#This Row],[date]]&gt;=LY_YTDMin)*Sales[[#This Row],[sales]]</f>
        <v>0</v>
      </c>
      <c r="O6549" s="4">
        <f>AND(Sales[[#This Row],[date]]&gt;=YoY_Min,Sales[[#This Row],[date]]&lt;=TY_YTDMax)*(Sales[[#This Row],[sales]]/Sales[[#This Row],[sqft]])</f>
        <v>0.52209910899653977</v>
      </c>
      <c r="P6549" s="4">
        <f>SUMIF(Sales[RegionStoretype],Sales[[#This Row],[RegionStoretype]],Sales[YoY_SSF])/Sales[[#This Row],[Region_TypeCount]]</f>
        <v>58.312187288105562</v>
      </c>
    </row>
    <row r="6550" spans="1:16" x14ac:dyDescent="0.25">
      <c r="A6550" s="1">
        <v>43196</v>
      </c>
      <c r="B6550">
        <v>22</v>
      </c>
      <c r="C6550">
        <v>4</v>
      </c>
      <c r="D6550">
        <v>5052.0497999999998</v>
      </c>
      <c r="E6550">
        <f>INDEX(Stores[region],MATCH(Sales[[#This Row],[store_no]],Stores[store_no],0))</f>
        <v>3</v>
      </c>
      <c r="F6550" t="str">
        <f>INDEX(Stores[storetype],MATCH(Sales[[#This Row],[store_no]],Stores[store_no],0))</f>
        <v>B</v>
      </c>
      <c r="G6550" t="str">
        <f>INDEX(Stores[location_city],MATCH(Sales[[#This Row],[store_no]],Stores[store_no],0))</f>
        <v>Sioux Falls</v>
      </c>
      <c r="H6550" t="str">
        <f>INDEX(Stores[location_state],MATCH(Sales[[#This Row],[store_no]],Stores[store_no],0))</f>
        <v>South Dakota</v>
      </c>
      <c r="I6550">
        <f>INDEX(Stores[sqft],MATCH(Sales[[#This Row],[store_no]],Stores[store_no],0))</f>
        <v>57800</v>
      </c>
      <c r="J6550" s="4" t="str">
        <f>INDEX(Departments[dept_name],MATCH(Sales[[#This Row],[dept_no]],Departments[dept_no],0))</f>
        <v>Books</v>
      </c>
      <c r="K6550" s="4" t="str">
        <f>CONCATENATE(Sales[[#This Row],[region]],Sales[[#This Row],[storetype]])</f>
        <v>3B</v>
      </c>
      <c r="L6550" s="4">
        <f>INDEX(RegionStoreCount[Store Count],MATCH(Sales[[#This Row],[RegionStoretype]],RegionStoreCount[Region/Type],0))</f>
        <v>4</v>
      </c>
      <c r="M6550" s="4">
        <f>AND(Sales[[#This Row],[date]]&lt;=TY_YTDMax,Sales[[#This Row],[date]]&gt;=TY_YTDMin)*Sales[[#This Row],[sales]]</f>
        <v>5052.0497999999998</v>
      </c>
      <c r="N6550" s="4">
        <f>AND(Sales[[#This Row],[date]]&lt;=LY_YTDMax,Sales[[#This Row],[date]]&gt;=LY_YTDMin)*Sales[[#This Row],[sales]]</f>
        <v>0</v>
      </c>
      <c r="O6550" s="4">
        <f>AND(Sales[[#This Row],[date]]&gt;=YoY_Min,Sales[[#This Row],[date]]&lt;=TY_YTDMax)*(Sales[[#This Row],[sales]]/Sales[[#This Row],[sqft]])</f>
        <v>8.7405705882352941E-2</v>
      </c>
      <c r="P6550" s="4">
        <f>SUMIF(Sales[RegionStoretype],Sales[[#This Row],[RegionStoretype]],Sales[YoY_SSF])/Sales[[#This Row],[Region_TypeCount]]</f>
        <v>58.312187288105562</v>
      </c>
    </row>
    <row r="6551" spans="1:16" x14ac:dyDescent="0.25">
      <c r="A6551" s="1">
        <v>43196</v>
      </c>
      <c r="B6551">
        <v>23</v>
      </c>
      <c r="C6551">
        <v>1</v>
      </c>
      <c r="D6551">
        <v>35.302199999999999</v>
      </c>
      <c r="E6551">
        <f>INDEX(Stores[region],MATCH(Sales[[#This Row],[store_no]],Stores[store_no],0))</f>
        <v>3</v>
      </c>
      <c r="F6551" t="str">
        <f>INDEX(Stores[storetype],MATCH(Sales[[#This Row],[store_no]],Stores[store_no],0))</f>
        <v>B</v>
      </c>
      <c r="G6551" t="str">
        <f>INDEX(Stores[location_city],MATCH(Sales[[#This Row],[store_no]],Stores[store_no],0))</f>
        <v>Cedar Rapids</v>
      </c>
      <c r="H6551" t="str">
        <f>INDEX(Stores[location_state],MATCH(Sales[[#This Row],[store_no]],Stores[store_no],0))</f>
        <v>Iowa</v>
      </c>
      <c r="I6551">
        <f>INDEX(Stores[sqft],MATCH(Sales[[#This Row],[store_no]],Stores[store_no],0))</f>
        <v>123700</v>
      </c>
      <c r="J6551" s="4" t="str">
        <f>INDEX(Departments[dept_name],MATCH(Sales[[#This Row],[dept_no]],Departments[dept_no],0))</f>
        <v>Automotive</v>
      </c>
      <c r="K6551" s="4" t="str">
        <f>CONCATENATE(Sales[[#This Row],[region]],Sales[[#This Row],[storetype]])</f>
        <v>3B</v>
      </c>
      <c r="L6551" s="4">
        <f>INDEX(RegionStoreCount[Store Count],MATCH(Sales[[#This Row],[RegionStoretype]],RegionStoreCount[Region/Type],0))</f>
        <v>4</v>
      </c>
      <c r="M6551" s="4">
        <f>AND(Sales[[#This Row],[date]]&lt;=TY_YTDMax,Sales[[#This Row],[date]]&gt;=TY_YTDMin)*Sales[[#This Row],[sales]]</f>
        <v>35.302199999999999</v>
      </c>
      <c r="N6551" s="4">
        <f>AND(Sales[[#This Row],[date]]&lt;=LY_YTDMax,Sales[[#This Row],[date]]&gt;=LY_YTDMin)*Sales[[#This Row],[sales]]</f>
        <v>0</v>
      </c>
      <c r="O6551" s="4">
        <f>AND(Sales[[#This Row],[date]]&gt;=YoY_Min,Sales[[#This Row],[date]]&lt;=TY_YTDMax)*(Sales[[#This Row],[sales]]/Sales[[#This Row],[sqft]])</f>
        <v>2.853856103476152E-4</v>
      </c>
      <c r="P6551" s="4">
        <f>SUMIF(Sales[RegionStoretype],Sales[[#This Row],[RegionStoretype]],Sales[YoY_SSF])/Sales[[#This Row],[Region_TypeCount]]</f>
        <v>58.312187288105562</v>
      </c>
    </row>
    <row r="6552" spans="1:16" x14ac:dyDescent="0.25">
      <c r="A6552" s="1">
        <v>43196</v>
      </c>
      <c r="B6552">
        <v>23</v>
      </c>
      <c r="C6552">
        <v>11</v>
      </c>
      <c r="D6552">
        <v>38640.0288</v>
      </c>
      <c r="E6552">
        <f>INDEX(Stores[region],MATCH(Sales[[#This Row],[store_no]],Stores[store_no],0))</f>
        <v>3</v>
      </c>
      <c r="F6552" t="str">
        <f>INDEX(Stores[storetype],MATCH(Sales[[#This Row],[store_no]],Stores[store_no],0))</f>
        <v>B</v>
      </c>
      <c r="G6552" t="str">
        <f>INDEX(Stores[location_city],MATCH(Sales[[#This Row],[store_no]],Stores[store_no],0))</f>
        <v>Cedar Rapids</v>
      </c>
      <c r="H6552" t="str">
        <f>INDEX(Stores[location_state],MATCH(Sales[[#This Row],[store_no]],Stores[store_no],0))</f>
        <v>Iowa</v>
      </c>
      <c r="I6552">
        <f>INDEX(Stores[sqft],MATCH(Sales[[#This Row],[store_no]],Stores[store_no],0))</f>
        <v>123700</v>
      </c>
      <c r="J6552" s="4" t="str">
        <f>INDEX(Departments[dept_name],MATCH(Sales[[#This Row],[dept_no]],Departments[dept_no],0))</f>
        <v>Home</v>
      </c>
      <c r="K6552" s="4" t="str">
        <f>CONCATENATE(Sales[[#This Row],[region]],Sales[[#This Row],[storetype]])</f>
        <v>3B</v>
      </c>
      <c r="L6552" s="4">
        <f>INDEX(RegionStoreCount[Store Count],MATCH(Sales[[#This Row],[RegionStoretype]],RegionStoreCount[Region/Type],0))</f>
        <v>4</v>
      </c>
      <c r="M6552" s="4">
        <f>AND(Sales[[#This Row],[date]]&lt;=TY_YTDMax,Sales[[#This Row],[date]]&gt;=TY_YTDMin)*Sales[[#This Row],[sales]]</f>
        <v>38640.0288</v>
      </c>
      <c r="N6552" s="4">
        <f>AND(Sales[[#This Row],[date]]&lt;=LY_YTDMax,Sales[[#This Row],[date]]&gt;=LY_YTDMin)*Sales[[#This Row],[sales]]</f>
        <v>0</v>
      </c>
      <c r="O6552" s="4">
        <f>AND(Sales[[#This Row],[date]]&gt;=YoY_Min,Sales[[#This Row],[date]]&lt;=TY_YTDMax)*(Sales[[#This Row],[sales]]/Sales[[#This Row],[sqft]])</f>
        <v>0.31236886661277286</v>
      </c>
      <c r="P6552" s="4">
        <f>SUMIF(Sales[RegionStoretype],Sales[[#This Row],[RegionStoretype]],Sales[YoY_SSF])/Sales[[#This Row],[Region_TypeCount]]</f>
        <v>58.312187288105562</v>
      </c>
    </row>
    <row r="6553" spans="1:16" x14ac:dyDescent="0.25">
      <c r="A6553" s="1">
        <v>43196</v>
      </c>
      <c r="B6553">
        <v>23</v>
      </c>
      <c r="C6553">
        <v>12</v>
      </c>
      <c r="D6553">
        <v>54692.845400000006</v>
      </c>
      <c r="E6553">
        <f>INDEX(Stores[region],MATCH(Sales[[#This Row],[store_no]],Stores[store_no],0))</f>
        <v>3</v>
      </c>
      <c r="F6553" t="str">
        <f>INDEX(Stores[storetype],MATCH(Sales[[#This Row],[store_no]],Stores[store_no],0))</f>
        <v>B</v>
      </c>
      <c r="G6553" t="str">
        <f>INDEX(Stores[location_city],MATCH(Sales[[#This Row],[store_no]],Stores[store_no],0))</f>
        <v>Cedar Rapids</v>
      </c>
      <c r="H6553" t="str">
        <f>INDEX(Stores[location_state],MATCH(Sales[[#This Row],[store_no]],Stores[store_no],0))</f>
        <v>Iowa</v>
      </c>
      <c r="I6553">
        <f>INDEX(Stores[sqft],MATCH(Sales[[#This Row],[store_no]],Stores[store_no],0))</f>
        <v>123700</v>
      </c>
      <c r="J6553" s="4" t="str">
        <f>INDEX(Departments[dept_name],MATCH(Sales[[#This Row],[dept_no]],Departments[dept_no],0))</f>
        <v>Jewelery</v>
      </c>
      <c r="K6553" s="4" t="str">
        <f>CONCATENATE(Sales[[#This Row],[region]],Sales[[#This Row],[storetype]])</f>
        <v>3B</v>
      </c>
      <c r="L6553" s="4">
        <f>INDEX(RegionStoreCount[Store Count],MATCH(Sales[[#This Row],[RegionStoretype]],RegionStoreCount[Region/Type],0))</f>
        <v>4</v>
      </c>
      <c r="M6553" s="4">
        <f>AND(Sales[[#This Row],[date]]&lt;=TY_YTDMax,Sales[[#This Row],[date]]&gt;=TY_YTDMin)*Sales[[#This Row],[sales]]</f>
        <v>54692.845400000006</v>
      </c>
      <c r="N6553" s="4">
        <f>AND(Sales[[#This Row],[date]]&lt;=LY_YTDMax,Sales[[#This Row],[date]]&gt;=LY_YTDMin)*Sales[[#This Row],[sales]]</f>
        <v>0</v>
      </c>
      <c r="O6553" s="4">
        <f>AND(Sales[[#This Row],[date]]&gt;=YoY_Min,Sales[[#This Row],[date]]&lt;=TY_YTDMax)*(Sales[[#This Row],[sales]]/Sales[[#This Row],[sqft]])</f>
        <v>0.44214102991107523</v>
      </c>
      <c r="P6553" s="4">
        <f>SUMIF(Sales[RegionStoretype],Sales[[#This Row],[RegionStoretype]],Sales[YoY_SSF])/Sales[[#This Row],[Region_TypeCount]]</f>
        <v>58.312187288105562</v>
      </c>
    </row>
    <row r="6554" spans="1:16" x14ac:dyDescent="0.25">
      <c r="A6554" s="1">
        <v>43196</v>
      </c>
      <c r="B6554">
        <v>24</v>
      </c>
      <c r="C6554">
        <v>4</v>
      </c>
      <c r="D6554">
        <v>41965.730599999995</v>
      </c>
      <c r="E6554">
        <f>INDEX(Stores[region],MATCH(Sales[[#This Row],[store_no]],Stores[store_no],0))</f>
        <v>2</v>
      </c>
      <c r="F6554" t="str">
        <f>INDEX(Stores[storetype],MATCH(Sales[[#This Row],[store_no]],Stores[store_no],0))</f>
        <v>A</v>
      </c>
      <c r="G6554" t="str">
        <f>INDEX(Stores[location_city],MATCH(Sales[[#This Row],[store_no]],Stores[store_no],0))</f>
        <v>Winnetka</v>
      </c>
      <c r="H6554" t="str">
        <f>INDEX(Stores[location_state],MATCH(Sales[[#This Row],[store_no]],Stores[store_no],0))</f>
        <v>Illinois</v>
      </c>
      <c r="I6554">
        <f>INDEX(Stores[sqft],MATCH(Sales[[#This Row],[store_no]],Stores[store_no],0))</f>
        <v>207800</v>
      </c>
      <c r="J6554" s="4" t="str">
        <f>INDEX(Departments[dept_name],MATCH(Sales[[#This Row],[dept_no]],Departments[dept_no],0))</f>
        <v>Books</v>
      </c>
      <c r="K6554" s="4" t="str">
        <f>CONCATENATE(Sales[[#This Row],[region]],Sales[[#This Row],[storetype]])</f>
        <v>2A</v>
      </c>
      <c r="L6554" s="4">
        <f>INDEX(RegionStoreCount[Store Count],MATCH(Sales[[#This Row],[RegionStoretype]],RegionStoreCount[Region/Type],0))</f>
        <v>5</v>
      </c>
      <c r="M6554" s="4">
        <f>AND(Sales[[#This Row],[date]]&lt;=TY_YTDMax,Sales[[#This Row],[date]]&gt;=TY_YTDMin)*Sales[[#This Row],[sales]]</f>
        <v>41965.730599999995</v>
      </c>
      <c r="N6554" s="4">
        <f>AND(Sales[[#This Row],[date]]&lt;=LY_YTDMax,Sales[[#This Row],[date]]&gt;=LY_YTDMin)*Sales[[#This Row],[sales]]</f>
        <v>0</v>
      </c>
      <c r="O6554" s="4">
        <f>AND(Sales[[#This Row],[date]]&gt;=YoY_Min,Sales[[#This Row],[date]]&lt;=TY_YTDMax)*(Sales[[#This Row],[sales]]/Sales[[#This Row],[sqft]])</f>
        <v>0.20195250529355147</v>
      </c>
      <c r="P6554" s="4">
        <f>SUMIF(Sales[RegionStoretype],Sales[[#This Row],[RegionStoretype]],Sales[YoY_SSF])/Sales[[#This Row],[Region_TypeCount]]</f>
        <v>60.052789354368521</v>
      </c>
    </row>
    <row r="6555" spans="1:16" x14ac:dyDescent="0.25">
      <c r="A6555" s="1">
        <v>43196</v>
      </c>
      <c r="B6555">
        <v>24</v>
      </c>
      <c r="C6555">
        <v>7</v>
      </c>
      <c r="D6555">
        <v>64973.448199999999</v>
      </c>
      <c r="E6555">
        <f>INDEX(Stores[region],MATCH(Sales[[#This Row],[store_no]],Stores[store_no],0))</f>
        <v>2</v>
      </c>
      <c r="F6555" t="str">
        <f>INDEX(Stores[storetype],MATCH(Sales[[#This Row],[store_no]],Stores[store_no],0))</f>
        <v>A</v>
      </c>
      <c r="G6555" t="str">
        <f>INDEX(Stores[location_city],MATCH(Sales[[#This Row],[store_no]],Stores[store_no],0))</f>
        <v>Winnetka</v>
      </c>
      <c r="H6555" t="str">
        <f>INDEX(Stores[location_state],MATCH(Sales[[#This Row],[store_no]],Stores[store_no],0))</f>
        <v>Illinois</v>
      </c>
      <c r="I6555">
        <f>INDEX(Stores[sqft],MATCH(Sales[[#This Row],[store_no]],Stores[store_no],0))</f>
        <v>207800</v>
      </c>
      <c r="J6555" s="4" t="str">
        <f>INDEX(Departments[dept_name],MATCH(Sales[[#This Row],[dept_no]],Departments[dept_no],0))</f>
        <v>Electronics</v>
      </c>
      <c r="K6555" s="4" t="str">
        <f>CONCATENATE(Sales[[#This Row],[region]],Sales[[#This Row],[storetype]])</f>
        <v>2A</v>
      </c>
      <c r="L6555" s="4">
        <f>INDEX(RegionStoreCount[Store Count],MATCH(Sales[[#This Row],[RegionStoretype]],RegionStoreCount[Region/Type],0))</f>
        <v>5</v>
      </c>
      <c r="M6555" s="4">
        <f>AND(Sales[[#This Row],[date]]&lt;=TY_YTDMax,Sales[[#This Row],[date]]&gt;=TY_YTDMin)*Sales[[#This Row],[sales]]</f>
        <v>64973.448199999999</v>
      </c>
      <c r="N6555" s="4">
        <f>AND(Sales[[#This Row],[date]]&lt;=LY_YTDMax,Sales[[#This Row],[date]]&gt;=LY_YTDMin)*Sales[[#This Row],[sales]]</f>
        <v>0</v>
      </c>
      <c r="O6555" s="4">
        <f>AND(Sales[[#This Row],[date]]&gt;=YoY_Min,Sales[[#This Row],[date]]&lt;=TY_YTDMax)*(Sales[[#This Row],[sales]]/Sales[[#This Row],[sqft]])</f>
        <v>0.31267299422521655</v>
      </c>
      <c r="P6555" s="4">
        <f>SUMIF(Sales[RegionStoretype],Sales[[#This Row],[RegionStoretype]],Sales[YoY_SSF])/Sales[[#This Row],[Region_TypeCount]]</f>
        <v>60.052789354368521</v>
      </c>
    </row>
    <row r="6556" spans="1:16" x14ac:dyDescent="0.25">
      <c r="A6556" s="1">
        <v>43196</v>
      </c>
      <c r="B6556">
        <v>25</v>
      </c>
      <c r="C6556">
        <v>1</v>
      </c>
      <c r="D6556">
        <v>8607.1848000000009</v>
      </c>
      <c r="E6556">
        <f>INDEX(Stores[region],MATCH(Sales[[#This Row],[store_no]],Stores[store_no],0))</f>
        <v>3</v>
      </c>
      <c r="F6556" t="str">
        <f>INDEX(Stores[storetype],MATCH(Sales[[#This Row],[store_no]],Stores[store_no],0))</f>
        <v>B</v>
      </c>
      <c r="G6556" t="str">
        <f>INDEX(Stores[location_city],MATCH(Sales[[#This Row],[store_no]],Stores[store_no],0))</f>
        <v>Kansas City</v>
      </c>
      <c r="H6556" t="str">
        <f>INDEX(Stores[location_state],MATCH(Sales[[#This Row],[store_no]],Stores[store_no],0))</f>
        <v>Missouri</v>
      </c>
      <c r="I6556">
        <f>INDEX(Stores[sqft],MATCH(Sales[[#This Row],[store_no]],Stores[store_no],0))</f>
        <v>92300</v>
      </c>
      <c r="J6556" s="4" t="str">
        <f>INDEX(Departments[dept_name],MATCH(Sales[[#This Row],[dept_no]],Departments[dept_no],0))</f>
        <v>Automotive</v>
      </c>
      <c r="K6556" s="4" t="str">
        <f>CONCATENATE(Sales[[#This Row],[region]],Sales[[#This Row],[storetype]])</f>
        <v>3B</v>
      </c>
      <c r="L6556" s="4">
        <f>INDEX(RegionStoreCount[Store Count],MATCH(Sales[[#This Row],[RegionStoretype]],RegionStoreCount[Region/Type],0))</f>
        <v>4</v>
      </c>
      <c r="M6556" s="4">
        <f>AND(Sales[[#This Row],[date]]&lt;=TY_YTDMax,Sales[[#This Row],[date]]&gt;=TY_YTDMin)*Sales[[#This Row],[sales]]</f>
        <v>8607.1848000000009</v>
      </c>
      <c r="N6556" s="4">
        <f>AND(Sales[[#This Row],[date]]&lt;=LY_YTDMax,Sales[[#This Row],[date]]&gt;=LY_YTDMin)*Sales[[#This Row],[sales]]</f>
        <v>0</v>
      </c>
      <c r="O6556" s="4">
        <f>AND(Sales[[#This Row],[date]]&gt;=YoY_Min,Sales[[#This Row],[date]]&lt;=TY_YTDMax)*(Sales[[#This Row],[sales]]/Sales[[#This Row],[sqft]])</f>
        <v>9.3252273022751908E-2</v>
      </c>
      <c r="P6556" s="4">
        <f>SUMIF(Sales[RegionStoretype],Sales[[#This Row],[RegionStoretype]],Sales[YoY_SSF])/Sales[[#This Row],[Region_TypeCount]]</f>
        <v>58.312187288105562</v>
      </c>
    </row>
    <row r="6557" spans="1:16" x14ac:dyDescent="0.25">
      <c r="A6557" s="1">
        <v>43196</v>
      </c>
      <c r="B6557">
        <v>25</v>
      </c>
      <c r="C6557">
        <v>12</v>
      </c>
      <c r="D6557">
        <v>76161.878400000001</v>
      </c>
      <c r="E6557">
        <f>INDEX(Stores[region],MATCH(Sales[[#This Row],[store_no]],Stores[store_no],0))</f>
        <v>3</v>
      </c>
      <c r="F6557" t="str">
        <f>INDEX(Stores[storetype],MATCH(Sales[[#This Row],[store_no]],Stores[store_no],0))</f>
        <v>B</v>
      </c>
      <c r="G6557" t="str">
        <f>INDEX(Stores[location_city],MATCH(Sales[[#This Row],[store_no]],Stores[store_no],0))</f>
        <v>Kansas City</v>
      </c>
      <c r="H6557" t="str">
        <f>INDEX(Stores[location_state],MATCH(Sales[[#This Row],[store_no]],Stores[store_no],0))</f>
        <v>Missouri</v>
      </c>
      <c r="I6557">
        <f>INDEX(Stores[sqft],MATCH(Sales[[#This Row],[store_no]],Stores[store_no],0))</f>
        <v>92300</v>
      </c>
      <c r="J6557" s="4" t="str">
        <f>INDEX(Departments[dept_name],MATCH(Sales[[#This Row],[dept_no]],Departments[dept_no],0))</f>
        <v>Jewelery</v>
      </c>
      <c r="K6557" s="4" t="str">
        <f>CONCATENATE(Sales[[#This Row],[region]],Sales[[#This Row],[storetype]])</f>
        <v>3B</v>
      </c>
      <c r="L6557" s="4">
        <f>INDEX(RegionStoreCount[Store Count],MATCH(Sales[[#This Row],[RegionStoretype]],RegionStoreCount[Region/Type],0))</f>
        <v>4</v>
      </c>
      <c r="M6557" s="4">
        <f>AND(Sales[[#This Row],[date]]&lt;=TY_YTDMax,Sales[[#This Row],[date]]&gt;=TY_YTDMin)*Sales[[#This Row],[sales]]</f>
        <v>76161.878400000001</v>
      </c>
      <c r="N6557" s="4">
        <f>AND(Sales[[#This Row],[date]]&lt;=LY_YTDMax,Sales[[#This Row],[date]]&gt;=LY_YTDMin)*Sales[[#This Row],[sales]]</f>
        <v>0</v>
      </c>
      <c r="O6557" s="4">
        <f>AND(Sales[[#This Row],[date]]&gt;=YoY_Min,Sales[[#This Row],[date]]&lt;=TY_YTDMax)*(Sales[[#This Row],[sales]]/Sales[[#This Row],[sqft]])</f>
        <v>0.82515577898158177</v>
      </c>
      <c r="P6557" s="4">
        <f>SUMIF(Sales[RegionStoretype],Sales[[#This Row],[RegionStoretype]],Sales[YoY_SSF])/Sales[[#This Row],[Region_TypeCount]]</f>
        <v>58.312187288105562</v>
      </c>
    </row>
    <row r="6558" spans="1:16" x14ac:dyDescent="0.25">
      <c r="A6558" s="1">
        <v>43196</v>
      </c>
      <c r="B6558">
        <v>26</v>
      </c>
      <c r="C6558">
        <v>2</v>
      </c>
      <c r="D6558">
        <v>73911.452799999999</v>
      </c>
      <c r="E6558">
        <f>INDEX(Stores[region],MATCH(Sales[[#This Row],[store_no]],Stores[store_no],0))</f>
        <v>2</v>
      </c>
      <c r="F6558" t="str">
        <f>INDEX(Stores[storetype],MATCH(Sales[[#This Row],[store_no]],Stores[store_no],0))</f>
        <v>A</v>
      </c>
      <c r="G6558" t="str">
        <f>INDEX(Stores[location_city],MATCH(Sales[[#This Row],[store_no]],Stores[store_no],0))</f>
        <v>Carmel</v>
      </c>
      <c r="H6558" t="str">
        <f>INDEX(Stores[location_state],MATCH(Sales[[#This Row],[store_no]],Stores[store_no],0))</f>
        <v>Indiana</v>
      </c>
      <c r="I6558">
        <f>INDEX(Stores[sqft],MATCH(Sales[[#This Row],[store_no]],Stores[store_no],0))</f>
        <v>198500</v>
      </c>
      <c r="J6558" s="4" t="str">
        <f>INDEX(Departments[dept_name],MATCH(Sales[[#This Row],[dept_no]],Departments[dept_no],0))</f>
        <v>Baby</v>
      </c>
      <c r="K6558" s="4" t="str">
        <f>CONCATENATE(Sales[[#This Row],[region]],Sales[[#This Row],[storetype]])</f>
        <v>2A</v>
      </c>
      <c r="L6558" s="4">
        <f>INDEX(RegionStoreCount[Store Count],MATCH(Sales[[#This Row],[RegionStoretype]],RegionStoreCount[Region/Type],0))</f>
        <v>5</v>
      </c>
      <c r="M6558" s="4">
        <f>AND(Sales[[#This Row],[date]]&lt;=TY_YTDMax,Sales[[#This Row],[date]]&gt;=TY_YTDMin)*Sales[[#This Row],[sales]]</f>
        <v>73911.452799999999</v>
      </c>
      <c r="N6558" s="4">
        <f>AND(Sales[[#This Row],[date]]&lt;=LY_YTDMax,Sales[[#This Row],[date]]&gt;=LY_YTDMin)*Sales[[#This Row],[sales]]</f>
        <v>0</v>
      </c>
      <c r="O6558" s="4">
        <f>AND(Sales[[#This Row],[date]]&gt;=YoY_Min,Sales[[#This Row],[date]]&lt;=TY_YTDMax)*(Sales[[#This Row],[sales]]/Sales[[#This Row],[sqft]])</f>
        <v>0.37234988816120906</v>
      </c>
      <c r="P6558" s="4">
        <f>SUMIF(Sales[RegionStoretype],Sales[[#This Row],[RegionStoretype]],Sales[YoY_SSF])/Sales[[#This Row],[Region_TypeCount]]</f>
        <v>60.052789354368521</v>
      </c>
    </row>
    <row r="6559" spans="1:16" x14ac:dyDescent="0.25">
      <c r="A6559" s="1">
        <v>43196</v>
      </c>
      <c r="B6559">
        <v>26</v>
      </c>
      <c r="C6559">
        <v>4</v>
      </c>
      <c r="D6559">
        <v>14667.659899999999</v>
      </c>
      <c r="E6559">
        <f>INDEX(Stores[region],MATCH(Sales[[#This Row],[store_no]],Stores[store_no],0))</f>
        <v>2</v>
      </c>
      <c r="F6559" t="str">
        <f>INDEX(Stores[storetype],MATCH(Sales[[#This Row],[store_no]],Stores[store_no],0))</f>
        <v>A</v>
      </c>
      <c r="G6559" t="str">
        <f>INDEX(Stores[location_city],MATCH(Sales[[#This Row],[store_no]],Stores[store_no],0))</f>
        <v>Carmel</v>
      </c>
      <c r="H6559" t="str">
        <f>INDEX(Stores[location_state],MATCH(Sales[[#This Row],[store_no]],Stores[store_no],0))</f>
        <v>Indiana</v>
      </c>
      <c r="I6559">
        <f>INDEX(Stores[sqft],MATCH(Sales[[#This Row],[store_no]],Stores[store_no],0))</f>
        <v>198500</v>
      </c>
      <c r="J6559" s="4" t="str">
        <f>INDEX(Departments[dept_name],MATCH(Sales[[#This Row],[dept_no]],Departments[dept_no],0))</f>
        <v>Books</v>
      </c>
      <c r="K6559" s="4" t="str">
        <f>CONCATENATE(Sales[[#This Row],[region]],Sales[[#This Row],[storetype]])</f>
        <v>2A</v>
      </c>
      <c r="L6559" s="4">
        <f>INDEX(RegionStoreCount[Store Count],MATCH(Sales[[#This Row],[RegionStoretype]],RegionStoreCount[Region/Type],0))</f>
        <v>5</v>
      </c>
      <c r="M6559" s="4">
        <f>AND(Sales[[#This Row],[date]]&lt;=TY_YTDMax,Sales[[#This Row],[date]]&gt;=TY_YTDMin)*Sales[[#This Row],[sales]]</f>
        <v>14667.659899999999</v>
      </c>
      <c r="N6559" s="4">
        <f>AND(Sales[[#This Row],[date]]&lt;=LY_YTDMax,Sales[[#This Row],[date]]&gt;=LY_YTDMin)*Sales[[#This Row],[sales]]</f>
        <v>0</v>
      </c>
      <c r="O6559" s="4">
        <f>AND(Sales[[#This Row],[date]]&gt;=YoY_Min,Sales[[#This Row],[date]]&lt;=TY_YTDMax)*(Sales[[#This Row],[sales]]/Sales[[#This Row],[sqft]])</f>
        <v>7.3892493198992437E-2</v>
      </c>
      <c r="P6559" s="4">
        <f>SUMIF(Sales[RegionStoretype],Sales[[#This Row],[RegionStoretype]],Sales[YoY_SSF])/Sales[[#This Row],[Region_TypeCount]]</f>
        <v>60.052789354368521</v>
      </c>
    </row>
    <row r="6560" spans="1:16" x14ac:dyDescent="0.25">
      <c r="A6560" s="1">
        <v>43196</v>
      </c>
      <c r="B6560">
        <v>26</v>
      </c>
      <c r="C6560">
        <v>8</v>
      </c>
      <c r="D6560">
        <v>15234.9542</v>
      </c>
      <c r="E6560">
        <f>INDEX(Stores[region],MATCH(Sales[[#This Row],[store_no]],Stores[store_no],0))</f>
        <v>2</v>
      </c>
      <c r="F6560" t="str">
        <f>INDEX(Stores[storetype],MATCH(Sales[[#This Row],[store_no]],Stores[store_no],0))</f>
        <v>A</v>
      </c>
      <c r="G6560" t="str">
        <f>INDEX(Stores[location_city],MATCH(Sales[[#This Row],[store_no]],Stores[store_no],0))</f>
        <v>Carmel</v>
      </c>
      <c r="H6560" t="str">
        <f>INDEX(Stores[location_state],MATCH(Sales[[#This Row],[store_no]],Stores[store_no],0))</f>
        <v>Indiana</v>
      </c>
      <c r="I6560">
        <f>INDEX(Stores[sqft],MATCH(Sales[[#This Row],[store_no]],Stores[store_no],0))</f>
        <v>198500</v>
      </c>
      <c r="J6560" s="4" t="str">
        <f>INDEX(Departments[dept_name],MATCH(Sales[[#This Row],[dept_no]],Departments[dept_no],0))</f>
        <v>Games</v>
      </c>
      <c r="K6560" s="4" t="str">
        <f>CONCATENATE(Sales[[#This Row],[region]],Sales[[#This Row],[storetype]])</f>
        <v>2A</v>
      </c>
      <c r="L6560" s="4">
        <f>INDEX(RegionStoreCount[Store Count],MATCH(Sales[[#This Row],[RegionStoretype]],RegionStoreCount[Region/Type],0))</f>
        <v>5</v>
      </c>
      <c r="M6560" s="4">
        <f>AND(Sales[[#This Row],[date]]&lt;=TY_YTDMax,Sales[[#This Row],[date]]&gt;=TY_YTDMin)*Sales[[#This Row],[sales]]</f>
        <v>15234.9542</v>
      </c>
      <c r="N6560" s="4">
        <f>AND(Sales[[#This Row],[date]]&lt;=LY_YTDMax,Sales[[#This Row],[date]]&gt;=LY_YTDMin)*Sales[[#This Row],[sales]]</f>
        <v>0</v>
      </c>
      <c r="O6560" s="4">
        <f>AND(Sales[[#This Row],[date]]&gt;=YoY_Min,Sales[[#This Row],[date]]&lt;=TY_YTDMax)*(Sales[[#This Row],[sales]]/Sales[[#This Row],[sqft]])</f>
        <v>7.6750398992443319E-2</v>
      </c>
      <c r="P6560" s="4">
        <f>SUMIF(Sales[RegionStoretype],Sales[[#This Row],[RegionStoretype]],Sales[YoY_SSF])/Sales[[#This Row],[Region_TypeCount]]</f>
        <v>60.052789354368521</v>
      </c>
    </row>
    <row r="6561" spans="1:16" x14ac:dyDescent="0.25">
      <c r="A6561" s="1">
        <v>43196</v>
      </c>
      <c r="B6561">
        <v>26</v>
      </c>
      <c r="C6561">
        <v>10</v>
      </c>
      <c r="D6561">
        <v>45177.108599999992</v>
      </c>
      <c r="E6561">
        <f>INDEX(Stores[region],MATCH(Sales[[#This Row],[store_no]],Stores[store_no],0))</f>
        <v>2</v>
      </c>
      <c r="F6561" t="str">
        <f>INDEX(Stores[storetype],MATCH(Sales[[#This Row],[store_no]],Stores[store_no],0))</f>
        <v>A</v>
      </c>
      <c r="G6561" t="str">
        <f>INDEX(Stores[location_city],MATCH(Sales[[#This Row],[store_no]],Stores[store_no],0))</f>
        <v>Carmel</v>
      </c>
      <c r="H6561" t="str">
        <f>INDEX(Stores[location_state],MATCH(Sales[[#This Row],[store_no]],Stores[store_no],0))</f>
        <v>Indiana</v>
      </c>
      <c r="I6561">
        <f>INDEX(Stores[sqft],MATCH(Sales[[#This Row],[store_no]],Stores[store_no],0))</f>
        <v>198500</v>
      </c>
      <c r="J6561" s="4" t="str">
        <f>INDEX(Departments[dept_name],MATCH(Sales[[#This Row],[dept_no]],Departments[dept_no],0))</f>
        <v>Health</v>
      </c>
      <c r="K6561" s="4" t="str">
        <f>CONCATENATE(Sales[[#This Row],[region]],Sales[[#This Row],[storetype]])</f>
        <v>2A</v>
      </c>
      <c r="L6561" s="4">
        <f>INDEX(RegionStoreCount[Store Count],MATCH(Sales[[#This Row],[RegionStoretype]],RegionStoreCount[Region/Type],0))</f>
        <v>5</v>
      </c>
      <c r="M6561" s="4">
        <f>AND(Sales[[#This Row],[date]]&lt;=TY_YTDMax,Sales[[#This Row],[date]]&gt;=TY_YTDMin)*Sales[[#This Row],[sales]]</f>
        <v>45177.108599999992</v>
      </c>
      <c r="N6561" s="4">
        <f>AND(Sales[[#This Row],[date]]&lt;=LY_YTDMax,Sales[[#This Row],[date]]&gt;=LY_YTDMin)*Sales[[#This Row],[sales]]</f>
        <v>0</v>
      </c>
      <c r="O6561" s="4">
        <f>AND(Sales[[#This Row],[date]]&gt;=YoY_Min,Sales[[#This Row],[date]]&lt;=TY_YTDMax)*(Sales[[#This Row],[sales]]/Sales[[#This Row],[sqft]])</f>
        <v>0.22759248664987403</v>
      </c>
      <c r="P6561" s="4">
        <f>SUMIF(Sales[RegionStoretype],Sales[[#This Row],[RegionStoretype]],Sales[YoY_SSF])/Sales[[#This Row],[Region_TypeCount]]</f>
        <v>60.052789354368521</v>
      </c>
    </row>
    <row r="6562" spans="1:16" x14ac:dyDescent="0.25">
      <c r="A6562" s="1">
        <v>43196</v>
      </c>
      <c r="B6562">
        <v>26</v>
      </c>
      <c r="C6562">
        <v>12</v>
      </c>
      <c r="D6562">
        <v>164934.10759999999</v>
      </c>
      <c r="E6562">
        <f>INDEX(Stores[region],MATCH(Sales[[#This Row],[store_no]],Stores[store_no],0))</f>
        <v>2</v>
      </c>
      <c r="F6562" t="str">
        <f>INDEX(Stores[storetype],MATCH(Sales[[#This Row],[store_no]],Stores[store_no],0))</f>
        <v>A</v>
      </c>
      <c r="G6562" t="str">
        <f>INDEX(Stores[location_city],MATCH(Sales[[#This Row],[store_no]],Stores[store_no],0))</f>
        <v>Carmel</v>
      </c>
      <c r="H6562" t="str">
        <f>INDEX(Stores[location_state],MATCH(Sales[[#This Row],[store_no]],Stores[store_no],0))</f>
        <v>Indiana</v>
      </c>
      <c r="I6562">
        <f>INDEX(Stores[sqft],MATCH(Sales[[#This Row],[store_no]],Stores[store_no],0))</f>
        <v>198500</v>
      </c>
      <c r="J6562" s="4" t="str">
        <f>INDEX(Departments[dept_name],MATCH(Sales[[#This Row],[dept_no]],Departments[dept_no],0))</f>
        <v>Jewelery</v>
      </c>
      <c r="K6562" s="4" t="str">
        <f>CONCATENATE(Sales[[#This Row],[region]],Sales[[#This Row],[storetype]])</f>
        <v>2A</v>
      </c>
      <c r="L6562" s="4">
        <f>INDEX(RegionStoreCount[Store Count],MATCH(Sales[[#This Row],[RegionStoretype]],RegionStoreCount[Region/Type],0))</f>
        <v>5</v>
      </c>
      <c r="M6562" s="4">
        <f>AND(Sales[[#This Row],[date]]&lt;=TY_YTDMax,Sales[[#This Row],[date]]&gt;=TY_YTDMin)*Sales[[#This Row],[sales]]</f>
        <v>164934.10759999999</v>
      </c>
      <c r="N6562" s="4">
        <f>AND(Sales[[#This Row],[date]]&lt;=LY_YTDMax,Sales[[#This Row],[date]]&gt;=LY_YTDMin)*Sales[[#This Row],[sales]]</f>
        <v>0</v>
      </c>
      <c r="O6562" s="4">
        <f>AND(Sales[[#This Row],[date]]&gt;=YoY_Min,Sales[[#This Row],[date]]&lt;=TY_YTDMax)*(Sales[[#This Row],[sales]]/Sales[[#This Row],[sqft]])</f>
        <v>0.83090230528967246</v>
      </c>
      <c r="P6562" s="4">
        <f>SUMIF(Sales[RegionStoretype],Sales[[#This Row],[RegionStoretype]],Sales[YoY_SSF])/Sales[[#This Row],[Region_TypeCount]]</f>
        <v>60.052789354368521</v>
      </c>
    </row>
    <row r="6563" spans="1:16" x14ac:dyDescent="0.25">
      <c r="A6563" s="1">
        <v>43196</v>
      </c>
      <c r="B6563">
        <v>27</v>
      </c>
      <c r="C6563">
        <v>4</v>
      </c>
      <c r="D6563">
        <v>143333.76789999998</v>
      </c>
      <c r="E6563">
        <f>INDEX(Stores[region],MATCH(Sales[[#This Row],[store_no]],Stores[store_no],0))</f>
        <v>3</v>
      </c>
      <c r="F6563" t="str">
        <f>INDEX(Stores[storetype],MATCH(Sales[[#This Row],[store_no]],Stores[store_no],0))</f>
        <v>A</v>
      </c>
      <c r="G6563" t="str">
        <f>INDEX(Stores[location_city],MATCH(Sales[[#This Row],[store_no]],Stores[store_no],0))</f>
        <v>Springfield</v>
      </c>
      <c r="H6563" t="str">
        <f>INDEX(Stores[location_state],MATCH(Sales[[#This Row],[store_no]],Stores[store_no],0))</f>
        <v>Missouri</v>
      </c>
      <c r="I6563">
        <f>INDEX(Stores[sqft],MATCH(Sales[[#This Row],[store_no]],Stores[store_no],0))</f>
        <v>158200</v>
      </c>
      <c r="J6563" s="4" t="str">
        <f>INDEX(Departments[dept_name],MATCH(Sales[[#This Row],[dept_no]],Departments[dept_no],0))</f>
        <v>Books</v>
      </c>
      <c r="K6563" s="4" t="str">
        <f>CONCATENATE(Sales[[#This Row],[region]],Sales[[#This Row],[storetype]])</f>
        <v>3A</v>
      </c>
      <c r="L6563" s="4">
        <f>INDEX(RegionStoreCount[Store Count],MATCH(Sales[[#This Row],[RegionStoretype]],RegionStoreCount[Region/Type],0))</f>
        <v>9</v>
      </c>
      <c r="M6563" s="4">
        <f>AND(Sales[[#This Row],[date]]&lt;=TY_YTDMax,Sales[[#This Row],[date]]&gt;=TY_YTDMin)*Sales[[#This Row],[sales]]</f>
        <v>143333.76789999998</v>
      </c>
      <c r="N6563" s="4">
        <f>AND(Sales[[#This Row],[date]]&lt;=LY_YTDMax,Sales[[#This Row],[date]]&gt;=LY_YTDMin)*Sales[[#This Row],[sales]]</f>
        <v>0</v>
      </c>
      <c r="O6563" s="4">
        <f>AND(Sales[[#This Row],[date]]&gt;=YoY_Min,Sales[[#This Row],[date]]&lt;=TY_YTDMax)*(Sales[[#This Row],[sales]]/Sales[[#This Row],[sqft]])</f>
        <v>0.90602887420986078</v>
      </c>
      <c r="P6563" s="4">
        <f>SUMIF(Sales[RegionStoretype],Sales[[#This Row],[RegionStoretype]],Sales[YoY_SSF])/Sales[[#This Row],[Region_TypeCount]]</f>
        <v>53.603836561720975</v>
      </c>
    </row>
    <row r="6564" spans="1:16" x14ac:dyDescent="0.25">
      <c r="A6564" s="1">
        <v>43196</v>
      </c>
      <c r="B6564">
        <v>27</v>
      </c>
      <c r="C6564">
        <v>6</v>
      </c>
      <c r="D6564">
        <v>40469.141499999998</v>
      </c>
      <c r="E6564">
        <f>INDEX(Stores[region],MATCH(Sales[[#This Row],[store_no]],Stores[store_no],0))</f>
        <v>3</v>
      </c>
      <c r="F6564" t="str">
        <f>INDEX(Stores[storetype],MATCH(Sales[[#This Row],[store_no]],Stores[store_no],0))</f>
        <v>A</v>
      </c>
      <c r="G6564" t="str">
        <f>INDEX(Stores[location_city],MATCH(Sales[[#This Row],[store_no]],Stores[store_no],0))</f>
        <v>Springfield</v>
      </c>
      <c r="H6564" t="str">
        <f>INDEX(Stores[location_state],MATCH(Sales[[#This Row],[store_no]],Stores[store_no],0))</f>
        <v>Missouri</v>
      </c>
      <c r="I6564">
        <f>INDEX(Stores[sqft],MATCH(Sales[[#This Row],[store_no]],Stores[store_no],0))</f>
        <v>158200</v>
      </c>
      <c r="J6564" s="4" t="str">
        <f>INDEX(Departments[dept_name],MATCH(Sales[[#This Row],[dept_no]],Departments[dept_no],0))</f>
        <v>Computers</v>
      </c>
      <c r="K6564" s="4" t="str">
        <f>CONCATENATE(Sales[[#This Row],[region]],Sales[[#This Row],[storetype]])</f>
        <v>3A</v>
      </c>
      <c r="L6564" s="4">
        <f>INDEX(RegionStoreCount[Store Count],MATCH(Sales[[#This Row],[RegionStoretype]],RegionStoreCount[Region/Type],0))</f>
        <v>9</v>
      </c>
      <c r="M6564" s="4">
        <f>AND(Sales[[#This Row],[date]]&lt;=TY_YTDMax,Sales[[#This Row],[date]]&gt;=TY_YTDMin)*Sales[[#This Row],[sales]]</f>
        <v>40469.141499999998</v>
      </c>
      <c r="N6564" s="4">
        <f>AND(Sales[[#This Row],[date]]&lt;=LY_YTDMax,Sales[[#This Row],[date]]&gt;=LY_YTDMin)*Sales[[#This Row],[sales]]</f>
        <v>0</v>
      </c>
      <c r="O6564" s="4">
        <f>AND(Sales[[#This Row],[date]]&gt;=YoY_Min,Sales[[#This Row],[date]]&lt;=TY_YTDMax)*(Sales[[#This Row],[sales]]/Sales[[#This Row],[sqft]])</f>
        <v>0.25580999683944372</v>
      </c>
      <c r="P6564" s="4">
        <f>SUMIF(Sales[RegionStoretype],Sales[[#This Row],[RegionStoretype]],Sales[YoY_SSF])/Sales[[#This Row],[Region_TypeCount]]</f>
        <v>53.603836561720975</v>
      </c>
    </row>
    <row r="6565" spans="1:16" x14ac:dyDescent="0.25">
      <c r="A6565" s="1">
        <v>43196</v>
      </c>
      <c r="B6565">
        <v>27</v>
      </c>
      <c r="C6565">
        <v>9</v>
      </c>
      <c r="D6565">
        <v>23631.728500000001</v>
      </c>
      <c r="E6565">
        <f>INDEX(Stores[region],MATCH(Sales[[#This Row],[store_no]],Stores[store_no],0))</f>
        <v>3</v>
      </c>
      <c r="F6565" t="str">
        <f>INDEX(Stores[storetype],MATCH(Sales[[#This Row],[store_no]],Stores[store_no],0))</f>
        <v>A</v>
      </c>
      <c r="G6565" t="str">
        <f>INDEX(Stores[location_city],MATCH(Sales[[#This Row],[store_no]],Stores[store_no],0))</f>
        <v>Springfield</v>
      </c>
      <c r="H6565" t="str">
        <f>INDEX(Stores[location_state],MATCH(Sales[[#This Row],[store_no]],Stores[store_no],0))</f>
        <v>Missouri</v>
      </c>
      <c r="I6565">
        <f>INDEX(Stores[sqft],MATCH(Sales[[#This Row],[store_no]],Stores[store_no],0))</f>
        <v>158200</v>
      </c>
      <c r="J6565" s="4" t="str">
        <f>INDEX(Departments[dept_name],MATCH(Sales[[#This Row],[dept_no]],Departments[dept_no],0))</f>
        <v>Garden</v>
      </c>
      <c r="K6565" s="4" t="str">
        <f>CONCATENATE(Sales[[#This Row],[region]],Sales[[#This Row],[storetype]])</f>
        <v>3A</v>
      </c>
      <c r="L6565" s="4">
        <f>INDEX(RegionStoreCount[Store Count],MATCH(Sales[[#This Row],[RegionStoretype]],RegionStoreCount[Region/Type],0))</f>
        <v>9</v>
      </c>
      <c r="M6565" s="4">
        <f>AND(Sales[[#This Row],[date]]&lt;=TY_YTDMax,Sales[[#This Row],[date]]&gt;=TY_YTDMin)*Sales[[#This Row],[sales]]</f>
        <v>23631.728500000001</v>
      </c>
      <c r="N6565" s="4">
        <f>AND(Sales[[#This Row],[date]]&lt;=LY_YTDMax,Sales[[#This Row],[date]]&gt;=LY_YTDMin)*Sales[[#This Row],[sales]]</f>
        <v>0</v>
      </c>
      <c r="O6565" s="4">
        <f>AND(Sales[[#This Row],[date]]&gt;=YoY_Min,Sales[[#This Row],[date]]&lt;=TY_YTDMax)*(Sales[[#This Row],[sales]]/Sales[[#This Row],[sqft]])</f>
        <v>0.1493788147914033</v>
      </c>
      <c r="P6565" s="4">
        <f>SUMIF(Sales[RegionStoretype],Sales[[#This Row],[RegionStoretype]],Sales[YoY_SSF])/Sales[[#This Row],[Region_TypeCount]]</f>
        <v>53.603836561720975</v>
      </c>
    </row>
    <row r="6566" spans="1:16" x14ac:dyDescent="0.25">
      <c r="A6566" s="1">
        <v>43196</v>
      </c>
      <c r="B6566">
        <v>27</v>
      </c>
      <c r="C6566">
        <v>16</v>
      </c>
      <c r="D6566">
        <v>75485.107700000008</v>
      </c>
      <c r="E6566">
        <f>INDEX(Stores[region],MATCH(Sales[[#This Row],[store_no]],Stores[store_no],0))</f>
        <v>3</v>
      </c>
      <c r="F6566" t="str">
        <f>INDEX(Stores[storetype],MATCH(Sales[[#This Row],[store_no]],Stores[store_no],0))</f>
        <v>A</v>
      </c>
      <c r="G6566" t="str">
        <f>INDEX(Stores[location_city],MATCH(Sales[[#This Row],[store_no]],Stores[store_no],0))</f>
        <v>Springfield</v>
      </c>
      <c r="H6566" t="str">
        <f>INDEX(Stores[location_state],MATCH(Sales[[#This Row],[store_no]],Stores[store_no],0))</f>
        <v>Missouri</v>
      </c>
      <c r="I6566">
        <f>INDEX(Stores[sqft],MATCH(Sales[[#This Row],[store_no]],Stores[store_no],0))</f>
        <v>158200</v>
      </c>
      <c r="J6566" s="4" t="str">
        <f>INDEX(Departments[dept_name],MATCH(Sales[[#This Row],[dept_no]],Departments[dept_no],0))</f>
        <v>Outdoors</v>
      </c>
      <c r="K6566" s="4" t="str">
        <f>CONCATENATE(Sales[[#This Row],[region]],Sales[[#This Row],[storetype]])</f>
        <v>3A</v>
      </c>
      <c r="L6566" s="4">
        <f>INDEX(RegionStoreCount[Store Count],MATCH(Sales[[#This Row],[RegionStoretype]],RegionStoreCount[Region/Type],0))</f>
        <v>9</v>
      </c>
      <c r="M6566" s="4">
        <f>AND(Sales[[#This Row],[date]]&lt;=TY_YTDMax,Sales[[#This Row],[date]]&gt;=TY_YTDMin)*Sales[[#This Row],[sales]]</f>
        <v>75485.107700000008</v>
      </c>
      <c r="N6566" s="4">
        <f>AND(Sales[[#This Row],[date]]&lt;=LY_YTDMax,Sales[[#This Row],[date]]&gt;=LY_YTDMin)*Sales[[#This Row],[sales]]</f>
        <v>0</v>
      </c>
      <c r="O6566" s="4">
        <f>AND(Sales[[#This Row],[date]]&gt;=YoY_Min,Sales[[#This Row],[date]]&lt;=TY_YTDMax)*(Sales[[#This Row],[sales]]/Sales[[#This Row],[sqft]])</f>
        <v>0.47714985903919094</v>
      </c>
      <c r="P6566" s="4">
        <f>SUMIF(Sales[RegionStoretype],Sales[[#This Row],[RegionStoretype]],Sales[YoY_SSF])/Sales[[#This Row],[Region_TypeCount]]</f>
        <v>53.603836561720975</v>
      </c>
    </row>
    <row r="6567" spans="1:16" x14ac:dyDescent="0.25">
      <c r="A6567" s="1">
        <v>43196</v>
      </c>
      <c r="B6567">
        <v>28</v>
      </c>
      <c r="C6567">
        <v>9</v>
      </c>
      <c r="D6567">
        <v>24691.505000000001</v>
      </c>
      <c r="E6567">
        <f>INDEX(Stores[region],MATCH(Sales[[#This Row],[store_no]],Stores[store_no],0))</f>
        <v>2</v>
      </c>
      <c r="F6567" t="str">
        <f>INDEX(Stores[storetype],MATCH(Sales[[#This Row],[store_no]],Stores[store_no],0))</f>
        <v>A</v>
      </c>
      <c r="G6567" t="str">
        <f>INDEX(Stores[location_city],MATCH(Sales[[#This Row],[store_no]],Stores[store_no],0))</f>
        <v>Milwaukee</v>
      </c>
      <c r="H6567" t="str">
        <f>INDEX(Stores[location_state],MATCH(Sales[[#This Row],[store_no]],Stores[store_no],0))</f>
        <v>Wisconsin</v>
      </c>
      <c r="I6567">
        <f>INDEX(Stores[sqft],MATCH(Sales[[#This Row],[store_no]],Stores[store_no],0))</f>
        <v>203800</v>
      </c>
      <c r="J6567" s="4" t="str">
        <f>INDEX(Departments[dept_name],MATCH(Sales[[#This Row],[dept_no]],Departments[dept_no],0))</f>
        <v>Garden</v>
      </c>
      <c r="K6567" s="4" t="str">
        <f>CONCATENATE(Sales[[#This Row],[region]],Sales[[#This Row],[storetype]])</f>
        <v>2A</v>
      </c>
      <c r="L6567" s="4">
        <f>INDEX(RegionStoreCount[Store Count],MATCH(Sales[[#This Row],[RegionStoretype]],RegionStoreCount[Region/Type],0))</f>
        <v>5</v>
      </c>
      <c r="M6567" s="4">
        <f>AND(Sales[[#This Row],[date]]&lt;=TY_YTDMax,Sales[[#This Row],[date]]&gt;=TY_YTDMin)*Sales[[#This Row],[sales]]</f>
        <v>24691.505000000001</v>
      </c>
      <c r="N6567" s="4">
        <f>AND(Sales[[#This Row],[date]]&lt;=LY_YTDMax,Sales[[#This Row],[date]]&gt;=LY_YTDMin)*Sales[[#This Row],[sales]]</f>
        <v>0</v>
      </c>
      <c r="O6567" s="4">
        <f>AND(Sales[[#This Row],[date]]&gt;=YoY_Min,Sales[[#This Row],[date]]&lt;=TY_YTDMax)*(Sales[[#This Row],[sales]]/Sales[[#This Row],[sqft]])</f>
        <v>0.12115556918547596</v>
      </c>
      <c r="P6567" s="4">
        <f>SUMIF(Sales[RegionStoretype],Sales[[#This Row],[RegionStoretype]],Sales[YoY_SSF])/Sales[[#This Row],[Region_TypeCount]]</f>
        <v>60.052789354368521</v>
      </c>
    </row>
    <row r="6568" spans="1:16" x14ac:dyDescent="0.25">
      <c r="A6568" s="1">
        <v>43196</v>
      </c>
      <c r="B6568">
        <v>28</v>
      </c>
      <c r="C6568">
        <v>15</v>
      </c>
      <c r="D6568">
        <v>172449.33889999997</v>
      </c>
      <c r="E6568">
        <f>INDEX(Stores[region],MATCH(Sales[[#This Row],[store_no]],Stores[store_no],0))</f>
        <v>2</v>
      </c>
      <c r="F6568" t="str">
        <f>INDEX(Stores[storetype],MATCH(Sales[[#This Row],[store_no]],Stores[store_no],0))</f>
        <v>A</v>
      </c>
      <c r="G6568" t="str">
        <f>INDEX(Stores[location_city],MATCH(Sales[[#This Row],[store_no]],Stores[store_no],0))</f>
        <v>Milwaukee</v>
      </c>
      <c r="H6568" t="str">
        <f>INDEX(Stores[location_state],MATCH(Sales[[#This Row],[store_no]],Stores[store_no],0))</f>
        <v>Wisconsin</v>
      </c>
      <c r="I6568">
        <f>INDEX(Stores[sqft],MATCH(Sales[[#This Row],[store_no]],Stores[store_no],0))</f>
        <v>203800</v>
      </c>
      <c r="J6568" s="4" t="str">
        <f>INDEX(Departments[dept_name],MATCH(Sales[[#This Row],[dept_no]],Departments[dept_no],0))</f>
        <v>Music</v>
      </c>
      <c r="K6568" s="4" t="str">
        <f>CONCATENATE(Sales[[#This Row],[region]],Sales[[#This Row],[storetype]])</f>
        <v>2A</v>
      </c>
      <c r="L6568" s="4">
        <f>INDEX(RegionStoreCount[Store Count],MATCH(Sales[[#This Row],[RegionStoretype]],RegionStoreCount[Region/Type],0))</f>
        <v>5</v>
      </c>
      <c r="M6568" s="4">
        <f>AND(Sales[[#This Row],[date]]&lt;=TY_YTDMax,Sales[[#This Row],[date]]&gt;=TY_YTDMin)*Sales[[#This Row],[sales]]</f>
        <v>172449.33889999997</v>
      </c>
      <c r="N6568" s="4">
        <f>AND(Sales[[#This Row],[date]]&lt;=LY_YTDMax,Sales[[#This Row],[date]]&gt;=LY_YTDMin)*Sales[[#This Row],[sales]]</f>
        <v>0</v>
      </c>
      <c r="O6568" s="4">
        <f>AND(Sales[[#This Row],[date]]&gt;=YoY_Min,Sales[[#This Row],[date]]&lt;=TY_YTDMax)*(Sales[[#This Row],[sales]]/Sales[[#This Row],[sqft]])</f>
        <v>0.84616947448478885</v>
      </c>
      <c r="P6568" s="4">
        <f>SUMIF(Sales[RegionStoretype],Sales[[#This Row],[RegionStoretype]],Sales[YoY_SSF])/Sales[[#This Row],[Region_TypeCount]]</f>
        <v>60.052789354368521</v>
      </c>
    </row>
    <row r="6569" spans="1:16" x14ac:dyDescent="0.25">
      <c r="A6569" s="1">
        <v>43196</v>
      </c>
      <c r="B6569">
        <v>28</v>
      </c>
      <c r="C6569">
        <v>18</v>
      </c>
      <c r="D6569">
        <v>236460.14199999999</v>
      </c>
      <c r="E6569">
        <f>INDEX(Stores[region],MATCH(Sales[[#This Row],[store_no]],Stores[store_no],0))</f>
        <v>2</v>
      </c>
      <c r="F6569" t="str">
        <f>INDEX(Stores[storetype],MATCH(Sales[[#This Row],[store_no]],Stores[store_no],0))</f>
        <v>A</v>
      </c>
      <c r="G6569" t="str">
        <f>INDEX(Stores[location_city],MATCH(Sales[[#This Row],[store_no]],Stores[store_no],0))</f>
        <v>Milwaukee</v>
      </c>
      <c r="H6569" t="str">
        <f>INDEX(Stores[location_state],MATCH(Sales[[#This Row],[store_no]],Stores[store_no],0))</f>
        <v>Wisconsin</v>
      </c>
      <c r="I6569">
        <f>INDEX(Stores[sqft],MATCH(Sales[[#This Row],[store_no]],Stores[store_no],0))</f>
        <v>203800</v>
      </c>
      <c r="J6569" s="4" t="str">
        <f>INDEX(Departments[dept_name],MATCH(Sales[[#This Row],[dept_no]],Departments[dept_no],0))</f>
        <v>Sports</v>
      </c>
      <c r="K6569" s="4" t="str">
        <f>CONCATENATE(Sales[[#This Row],[region]],Sales[[#This Row],[storetype]])</f>
        <v>2A</v>
      </c>
      <c r="L6569" s="4">
        <f>INDEX(RegionStoreCount[Store Count],MATCH(Sales[[#This Row],[RegionStoretype]],RegionStoreCount[Region/Type],0))</f>
        <v>5</v>
      </c>
      <c r="M6569" s="4">
        <f>AND(Sales[[#This Row],[date]]&lt;=TY_YTDMax,Sales[[#This Row],[date]]&gt;=TY_YTDMin)*Sales[[#This Row],[sales]]</f>
        <v>236460.14199999999</v>
      </c>
      <c r="N6569" s="4">
        <f>AND(Sales[[#This Row],[date]]&lt;=LY_YTDMax,Sales[[#This Row],[date]]&gt;=LY_YTDMin)*Sales[[#This Row],[sales]]</f>
        <v>0</v>
      </c>
      <c r="O6569" s="4">
        <f>AND(Sales[[#This Row],[date]]&gt;=YoY_Min,Sales[[#This Row],[date]]&lt;=TY_YTDMax)*(Sales[[#This Row],[sales]]/Sales[[#This Row],[sqft]])</f>
        <v>1.1602558488714425</v>
      </c>
      <c r="P6569" s="4">
        <f>SUMIF(Sales[RegionStoretype],Sales[[#This Row],[RegionStoretype]],Sales[YoY_SSF])/Sales[[#This Row],[Region_TypeCount]]</f>
        <v>60.052789354368521</v>
      </c>
    </row>
    <row r="6570" spans="1:16" x14ac:dyDescent="0.25">
      <c r="A6570" s="1">
        <v>43196</v>
      </c>
      <c r="B6570">
        <v>29</v>
      </c>
      <c r="C6570">
        <v>9</v>
      </c>
      <c r="D6570">
        <v>60898.632199999993</v>
      </c>
      <c r="E6570">
        <f>INDEX(Stores[region],MATCH(Sales[[#This Row],[store_no]],Stores[store_no],0))</f>
        <v>1</v>
      </c>
      <c r="F6570" t="str">
        <f>INDEX(Stores[storetype],MATCH(Sales[[#This Row],[store_no]],Stores[store_no],0))</f>
        <v>B</v>
      </c>
      <c r="G6570" t="str">
        <f>INDEX(Stores[location_city],MATCH(Sales[[#This Row],[store_no]],Stores[store_no],0))</f>
        <v>Grand Rapids</v>
      </c>
      <c r="H6570" t="str">
        <f>INDEX(Stores[location_state],MATCH(Sales[[#This Row],[store_no]],Stores[store_no],0))</f>
        <v>Michigan</v>
      </c>
      <c r="I6570">
        <f>INDEX(Stores[sqft],MATCH(Sales[[#This Row],[store_no]],Stores[store_no],0))</f>
        <v>148300</v>
      </c>
      <c r="J6570" s="4" t="str">
        <f>INDEX(Departments[dept_name],MATCH(Sales[[#This Row],[dept_no]],Departments[dept_no],0))</f>
        <v>Garden</v>
      </c>
      <c r="K6570" s="4" t="str">
        <f>CONCATENATE(Sales[[#This Row],[region]],Sales[[#This Row],[storetype]])</f>
        <v>1B</v>
      </c>
      <c r="L6570" s="4">
        <f>INDEX(RegionStoreCount[Store Count],MATCH(Sales[[#This Row],[RegionStoretype]],RegionStoreCount[Region/Type],0))</f>
        <v>5</v>
      </c>
      <c r="M6570" s="4">
        <f>AND(Sales[[#This Row],[date]]&lt;=TY_YTDMax,Sales[[#This Row],[date]]&gt;=TY_YTDMin)*Sales[[#This Row],[sales]]</f>
        <v>60898.632199999993</v>
      </c>
      <c r="N6570" s="4">
        <f>AND(Sales[[#This Row],[date]]&lt;=LY_YTDMax,Sales[[#This Row],[date]]&gt;=LY_YTDMin)*Sales[[#This Row],[sales]]</f>
        <v>0</v>
      </c>
      <c r="O6570" s="4">
        <f>AND(Sales[[#This Row],[date]]&gt;=YoY_Min,Sales[[#This Row],[date]]&lt;=TY_YTDMax)*(Sales[[#This Row],[sales]]/Sales[[#This Row],[sqft]])</f>
        <v>0.41064485637221843</v>
      </c>
      <c r="P6570" s="4">
        <f>SUMIF(Sales[RegionStoretype],Sales[[#This Row],[RegionStoretype]],Sales[YoY_SSF])/Sales[[#This Row],[Region_TypeCount]]</f>
        <v>68.518982968140051</v>
      </c>
    </row>
    <row r="6571" spans="1:16" x14ac:dyDescent="0.25">
      <c r="A6571" s="1">
        <v>43196</v>
      </c>
      <c r="B6571">
        <v>29</v>
      </c>
      <c r="C6571">
        <v>10</v>
      </c>
      <c r="D6571">
        <v>18753.601600000002</v>
      </c>
      <c r="E6571">
        <f>INDEX(Stores[region],MATCH(Sales[[#This Row],[store_no]],Stores[store_no],0))</f>
        <v>1</v>
      </c>
      <c r="F6571" t="str">
        <f>INDEX(Stores[storetype],MATCH(Sales[[#This Row],[store_no]],Stores[store_no],0))</f>
        <v>B</v>
      </c>
      <c r="G6571" t="str">
        <f>INDEX(Stores[location_city],MATCH(Sales[[#This Row],[store_no]],Stores[store_no],0))</f>
        <v>Grand Rapids</v>
      </c>
      <c r="H6571" t="str">
        <f>INDEX(Stores[location_state],MATCH(Sales[[#This Row],[store_no]],Stores[store_no],0))</f>
        <v>Michigan</v>
      </c>
      <c r="I6571">
        <f>INDEX(Stores[sqft],MATCH(Sales[[#This Row],[store_no]],Stores[store_no],0))</f>
        <v>148300</v>
      </c>
      <c r="J6571" s="4" t="str">
        <f>INDEX(Departments[dept_name],MATCH(Sales[[#This Row],[dept_no]],Departments[dept_no],0))</f>
        <v>Health</v>
      </c>
      <c r="K6571" s="4" t="str">
        <f>CONCATENATE(Sales[[#This Row],[region]],Sales[[#This Row],[storetype]])</f>
        <v>1B</v>
      </c>
      <c r="L6571" s="4">
        <f>INDEX(RegionStoreCount[Store Count],MATCH(Sales[[#This Row],[RegionStoretype]],RegionStoreCount[Region/Type],0))</f>
        <v>5</v>
      </c>
      <c r="M6571" s="4">
        <f>AND(Sales[[#This Row],[date]]&lt;=TY_YTDMax,Sales[[#This Row],[date]]&gt;=TY_YTDMin)*Sales[[#This Row],[sales]]</f>
        <v>18753.601600000002</v>
      </c>
      <c r="N6571" s="4">
        <f>AND(Sales[[#This Row],[date]]&lt;=LY_YTDMax,Sales[[#This Row],[date]]&gt;=LY_YTDMin)*Sales[[#This Row],[sales]]</f>
        <v>0</v>
      </c>
      <c r="O6571" s="4">
        <f>AND(Sales[[#This Row],[date]]&gt;=YoY_Min,Sales[[#This Row],[date]]&lt;=TY_YTDMax)*(Sales[[#This Row],[sales]]/Sales[[#This Row],[sqft]])</f>
        <v>0.12645719217801754</v>
      </c>
      <c r="P6571" s="4">
        <f>SUMIF(Sales[RegionStoretype],Sales[[#This Row],[RegionStoretype]],Sales[YoY_SSF])/Sales[[#This Row],[Region_TypeCount]]</f>
        <v>68.518982968140051</v>
      </c>
    </row>
    <row r="6572" spans="1:16" x14ac:dyDescent="0.25">
      <c r="A6572" s="1">
        <v>43196</v>
      </c>
      <c r="B6572">
        <v>29</v>
      </c>
      <c r="C6572">
        <v>13</v>
      </c>
      <c r="D6572">
        <v>111800.9359</v>
      </c>
      <c r="E6572">
        <f>INDEX(Stores[region],MATCH(Sales[[#This Row],[store_no]],Stores[store_no],0))</f>
        <v>1</v>
      </c>
      <c r="F6572" t="str">
        <f>INDEX(Stores[storetype],MATCH(Sales[[#This Row],[store_no]],Stores[store_no],0))</f>
        <v>B</v>
      </c>
      <c r="G6572" t="str">
        <f>INDEX(Stores[location_city],MATCH(Sales[[#This Row],[store_no]],Stores[store_no],0))</f>
        <v>Grand Rapids</v>
      </c>
      <c r="H6572" t="str">
        <f>INDEX(Stores[location_state],MATCH(Sales[[#This Row],[store_no]],Stores[store_no],0))</f>
        <v>Michigan</v>
      </c>
      <c r="I6572">
        <f>INDEX(Stores[sqft],MATCH(Sales[[#This Row],[store_no]],Stores[store_no],0))</f>
        <v>148300</v>
      </c>
      <c r="J6572" s="4" t="str">
        <f>INDEX(Departments[dept_name],MATCH(Sales[[#This Row],[dept_no]],Departments[dept_no],0))</f>
        <v>Kids</v>
      </c>
      <c r="K6572" s="4" t="str">
        <f>CONCATENATE(Sales[[#This Row],[region]],Sales[[#This Row],[storetype]])</f>
        <v>1B</v>
      </c>
      <c r="L6572" s="4">
        <f>INDEX(RegionStoreCount[Store Count],MATCH(Sales[[#This Row],[RegionStoretype]],RegionStoreCount[Region/Type],0))</f>
        <v>5</v>
      </c>
      <c r="M6572" s="4">
        <f>AND(Sales[[#This Row],[date]]&lt;=TY_YTDMax,Sales[[#This Row],[date]]&gt;=TY_YTDMin)*Sales[[#This Row],[sales]]</f>
        <v>111800.9359</v>
      </c>
      <c r="N6572" s="4">
        <f>AND(Sales[[#This Row],[date]]&lt;=LY_YTDMax,Sales[[#This Row],[date]]&gt;=LY_YTDMin)*Sales[[#This Row],[sales]]</f>
        <v>0</v>
      </c>
      <c r="O6572" s="4">
        <f>AND(Sales[[#This Row],[date]]&gt;=YoY_Min,Sales[[#This Row],[date]]&lt;=TY_YTDMax)*(Sales[[#This Row],[sales]]/Sales[[#This Row],[sqft]])</f>
        <v>0.75388358664868504</v>
      </c>
      <c r="P6572" s="4">
        <f>SUMIF(Sales[RegionStoretype],Sales[[#This Row],[RegionStoretype]],Sales[YoY_SSF])/Sales[[#This Row],[Region_TypeCount]]</f>
        <v>68.518982968140051</v>
      </c>
    </row>
    <row r="6573" spans="1:16" x14ac:dyDescent="0.25">
      <c r="A6573" s="1">
        <v>43196</v>
      </c>
      <c r="B6573">
        <v>30</v>
      </c>
      <c r="C6573">
        <v>1</v>
      </c>
      <c r="D6573">
        <v>26441.0344</v>
      </c>
      <c r="E6573">
        <f>INDEX(Stores[region],MATCH(Sales[[#This Row],[store_no]],Stores[store_no],0))</f>
        <v>1</v>
      </c>
      <c r="F6573" t="str">
        <f>INDEX(Stores[storetype],MATCH(Sales[[#This Row],[store_no]],Stores[store_no],0))</f>
        <v>C</v>
      </c>
      <c r="G6573" t="str">
        <f>INDEX(Stores[location_city],MATCH(Sales[[#This Row],[store_no]],Stores[store_no],0))</f>
        <v>Dayton</v>
      </c>
      <c r="H6573" t="str">
        <f>INDEX(Stores[location_state],MATCH(Sales[[#This Row],[store_no]],Stores[store_no],0))</f>
        <v>Ohio</v>
      </c>
      <c r="I6573">
        <f>INDEX(Stores[sqft],MATCH(Sales[[#This Row],[store_no]],Stores[store_no],0))</f>
        <v>90000</v>
      </c>
      <c r="J6573" s="4" t="str">
        <f>INDEX(Departments[dept_name],MATCH(Sales[[#This Row],[dept_no]],Departments[dept_no],0))</f>
        <v>Automotive</v>
      </c>
      <c r="K6573" s="4" t="str">
        <f>CONCATENATE(Sales[[#This Row],[region]],Sales[[#This Row],[storetype]])</f>
        <v>1C</v>
      </c>
      <c r="L6573" s="4">
        <f>INDEX(RegionStoreCount[Store Count],MATCH(Sales[[#This Row],[RegionStoretype]],RegionStoreCount[Region/Type],0))</f>
        <v>1</v>
      </c>
      <c r="M6573" s="4">
        <f>AND(Sales[[#This Row],[date]]&lt;=TY_YTDMax,Sales[[#This Row],[date]]&gt;=TY_YTDMin)*Sales[[#This Row],[sales]]</f>
        <v>26441.0344</v>
      </c>
      <c r="N6573" s="4">
        <f>AND(Sales[[#This Row],[date]]&lt;=LY_YTDMax,Sales[[#This Row],[date]]&gt;=LY_YTDMin)*Sales[[#This Row],[sales]]</f>
        <v>0</v>
      </c>
      <c r="O6573" s="4">
        <f>AND(Sales[[#This Row],[date]]&gt;=YoY_Min,Sales[[#This Row],[date]]&lt;=TY_YTDMax)*(Sales[[#This Row],[sales]]/Sales[[#This Row],[sqft]])</f>
        <v>0.29378927111111114</v>
      </c>
      <c r="P6573" s="4">
        <f>SUMIF(Sales[RegionStoretype],Sales[[#This Row],[RegionStoretype]],Sales[YoY_SSF])/Sales[[#This Row],[Region_TypeCount]]</f>
        <v>65.329042605555529</v>
      </c>
    </row>
    <row r="6574" spans="1:16" x14ac:dyDescent="0.25">
      <c r="A6574" s="1">
        <v>43196</v>
      </c>
      <c r="B6574">
        <v>30</v>
      </c>
      <c r="C6574">
        <v>12</v>
      </c>
      <c r="D6574">
        <v>22193.299299999995</v>
      </c>
      <c r="E6574">
        <f>INDEX(Stores[region],MATCH(Sales[[#This Row],[store_no]],Stores[store_no],0))</f>
        <v>1</v>
      </c>
      <c r="F6574" t="str">
        <f>INDEX(Stores[storetype],MATCH(Sales[[#This Row],[store_no]],Stores[store_no],0))</f>
        <v>C</v>
      </c>
      <c r="G6574" t="str">
        <f>INDEX(Stores[location_city],MATCH(Sales[[#This Row],[store_no]],Stores[store_no],0))</f>
        <v>Dayton</v>
      </c>
      <c r="H6574" t="str">
        <f>INDEX(Stores[location_state],MATCH(Sales[[#This Row],[store_no]],Stores[store_no],0))</f>
        <v>Ohio</v>
      </c>
      <c r="I6574">
        <f>INDEX(Stores[sqft],MATCH(Sales[[#This Row],[store_no]],Stores[store_no],0))</f>
        <v>90000</v>
      </c>
      <c r="J6574" s="4" t="str">
        <f>INDEX(Departments[dept_name],MATCH(Sales[[#This Row],[dept_no]],Departments[dept_no],0))</f>
        <v>Jewelery</v>
      </c>
      <c r="K6574" s="4" t="str">
        <f>CONCATENATE(Sales[[#This Row],[region]],Sales[[#This Row],[storetype]])</f>
        <v>1C</v>
      </c>
      <c r="L6574" s="4">
        <f>INDEX(RegionStoreCount[Store Count],MATCH(Sales[[#This Row],[RegionStoretype]],RegionStoreCount[Region/Type],0))</f>
        <v>1</v>
      </c>
      <c r="M6574" s="4">
        <f>AND(Sales[[#This Row],[date]]&lt;=TY_YTDMax,Sales[[#This Row],[date]]&gt;=TY_YTDMin)*Sales[[#This Row],[sales]]</f>
        <v>22193.299299999995</v>
      </c>
      <c r="N6574" s="4">
        <f>AND(Sales[[#This Row],[date]]&lt;=LY_YTDMax,Sales[[#This Row],[date]]&gt;=LY_YTDMin)*Sales[[#This Row],[sales]]</f>
        <v>0</v>
      </c>
      <c r="O6574" s="4">
        <f>AND(Sales[[#This Row],[date]]&gt;=YoY_Min,Sales[[#This Row],[date]]&lt;=TY_YTDMax)*(Sales[[#This Row],[sales]]/Sales[[#This Row],[sqft]])</f>
        <v>0.2465922144444444</v>
      </c>
      <c r="P6574" s="4">
        <f>SUMIF(Sales[RegionStoretype],Sales[[#This Row],[RegionStoretype]],Sales[YoY_SSF])/Sales[[#This Row],[Region_TypeCount]]</f>
        <v>65.329042605555529</v>
      </c>
    </row>
    <row r="6575" spans="1:16" x14ac:dyDescent="0.25">
      <c r="A6575" s="1">
        <v>43196</v>
      </c>
      <c r="B6575">
        <v>30</v>
      </c>
      <c r="C6575">
        <v>13</v>
      </c>
      <c r="D6575">
        <v>22115.277699999999</v>
      </c>
      <c r="E6575">
        <f>INDEX(Stores[region],MATCH(Sales[[#This Row],[store_no]],Stores[store_no],0))</f>
        <v>1</v>
      </c>
      <c r="F6575" t="str">
        <f>INDEX(Stores[storetype],MATCH(Sales[[#This Row],[store_no]],Stores[store_no],0))</f>
        <v>C</v>
      </c>
      <c r="G6575" t="str">
        <f>INDEX(Stores[location_city],MATCH(Sales[[#This Row],[store_no]],Stores[store_no],0))</f>
        <v>Dayton</v>
      </c>
      <c r="H6575" t="str">
        <f>INDEX(Stores[location_state],MATCH(Sales[[#This Row],[store_no]],Stores[store_no],0))</f>
        <v>Ohio</v>
      </c>
      <c r="I6575">
        <f>INDEX(Stores[sqft],MATCH(Sales[[#This Row],[store_no]],Stores[store_no],0))</f>
        <v>90000</v>
      </c>
      <c r="J6575" s="4" t="str">
        <f>INDEX(Departments[dept_name],MATCH(Sales[[#This Row],[dept_no]],Departments[dept_no],0))</f>
        <v>Kids</v>
      </c>
      <c r="K6575" s="4" t="str">
        <f>CONCATENATE(Sales[[#This Row],[region]],Sales[[#This Row],[storetype]])</f>
        <v>1C</v>
      </c>
      <c r="L6575" s="4">
        <f>INDEX(RegionStoreCount[Store Count],MATCH(Sales[[#This Row],[RegionStoretype]],RegionStoreCount[Region/Type],0))</f>
        <v>1</v>
      </c>
      <c r="M6575" s="4">
        <f>AND(Sales[[#This Row],[date]]&lt;=TY_YTDMax,Sales[[#This Row],[date]]&gt;=TY_YTDMin)*Sales[[#This Row],[sales]]</f>
        <v>22115.277699999999</v>
      </c>
      <c r="N6575" s="4">
        <f>AND(Sales[[#This Row],[date]]&lt;=LY_YTDMax,Sales[[#This Row],[date]]&gt;=LY_YTDMin)*Sales[[#This Row],[sales]]</f>
        <v>0</v>
      </c>
      <c r="O6575" s="4">
        <f>AND(Sales[[#This Row],[date]]&gt;=YoY_Min,Sales[[#This Row],[date]]&lt;=TY_YTDMax)*(Sales[[#This Row],[sales]]/Sales[[#This Row],[sqft]])</f>
        <v>0.24572530777777776</v>
      </c>
      <c r="P6575" s="4">
        <f>SUMIF(Sales[RegionStoretype],Sales[[#This Row],[RegionStoretype]],Sales[YoY_SSF])/Sales[[#This Row],[Region_TypeCount]]</f>
        <v>65.329042605555529</v>
      </c>
    </row>
    <row r="6576" spans="1:16" x14ac:dyDescent="0.25">
      <c r="A6576" s="1">
        <v>43196</v>
      </c>
      <c r="B6576">
        <v>30</v>
      </c>
      <c r="C6576">
        <v>20</v>
      </c>
      <c r="D6576">
        <v>2744.7082000000005</v>
      </c>
      <c r="E6576">
        <f>INDEX(Stores[region],MATCH(Sales[[#This Row],[store_no]],Stores[store_no],0))</f>
        <v>1</v>
      </c>
      <c r="F6576" t="str">
        <f>INDEX(Stores[storetype],MATCH(Sales[[#This Row],[store_no]],Stores[store_no],0))</f>
        <v>C</v>
      </c>
      <c r="G6576" t="str">
        <f>INDEX(Stores[location_city],MATCH(Sales[[#This Row],[store_no]],Stores[store_no],0))</f>
        <v>Dayton</v>
      </c>
      <c r="H6576" t="str">
        <f>INDEX(Stores[location_state],MATCH(Sales[[#This Row],[store_no]],Stores[store_no],0))</f>
        <v>Ohio</v>
      </c>
      <c r="I6576">
        <f>INDEX(Stores[sqft],MATCH(Sales[[#This Row],[store_no]],Stores[store_no],0))</f>
        <v>90000</v>
      </c>
      <c r="J6576" s="4" t="str">
        <f>INDEX(Departments[dept_name],MATCH(Sales[[#This Row],[dept_no]],Departments[dept_no],0))</f>
        <v>Toys</v>
      </c>
      <c r="K6576" s="4" t="str">
        <f>CONCATENATE(Sales[[#This Row],[region]],Sales[[#This Row],[storetype]])</f>
        <v>1C</v>
      </c>
      <c r="L6576" s="4">
        <f>INDEX(RegionStoreCount[Store Count],MATCH(Sales[[#This Row],[RegionStoretype]],RegionStoreCount[Region/Type],0))</f>
        <v>1</v>
      </c>
      <c r="M6576" s="4">
        <f>AND(Sales[[#This Row],[date]]&lt;=TY_YTDMax,Sales[[#This Row],[date]]&gt;=TY_YTDMin)*Sales[[#This Row],[sales]]</f>
        <v>2744.7082000000005</v>
      </c>
      <c r="N6576" s="4">
        <f>AND(Sales[[#This Row],[date]]&lt;=LY_YTDMax,Sales[[#This Row],[date]]&gt;=LY_YTDMin)*Sales[[#This Row],[sales]]</f>
        <v>0</v>
      </c>
      <c r="O6576" s="4">
        <f>AND(Sales[[#This Row],[date]]&gt;=YoY_Min,Sales[[#This Row],[date]]&lt;=TY_YTDMax)*(Sales[[#This Row],[sales]]/Sales[[#This Row],[sqft]])</f>
        <v>3.0496757777777782E-2</v>
      </c>
      <c r="P6576" s="4">
        <f>SUMIF(Sales[RegionStoretype],Sales[[#This Row],[RegionStoretype]],Sales[YoY_SSF])/Sales[[#This Row],[Region_TypeCount]]</f>
        <v>65.329042605555529</v>
      </c>
    </row>
    <row r="6577" spans="1:16" x14ac:dyDescent="0.25">
      <c r="A6577" s="1">
        <v>43196</v>
      </c>
      <c r="B6577">
        <v>31</v>
      </c>
      <c r="C6577">
        <v>8</v>
      </c>
      <c r="D6577">
        <v>49037.341199999995</v>
      </c>
      <c r="E6577">
        <f>INDEX(Stores[region],MATCH(Sales[[#This Row],[store_no]],Stores[store_no],0))</f>
        <v>3</v>
      </c>
      <c r="F6577" t="str">
        <f>INDEX(Stores[storetype],MATCH(Sales[[#This Row],[store_no]],Stores[store_no],0))</f>
        <v>A</v>
      </c>
      <c r="G6577" t="str">
        <f>INDEX(Stores[location_city],MATCH(Sales[[#This Row],[store_no]],Stores[store_no],0))</f>
        <v>Rapid City</v>
      </c>
      <c r="H6577" t="str">
        <f>INDEX(Stores[location_state],MATCH(Sales[[#This Row],[store_no]],Stores[store_no],0))</f>
        <v>South Dakota</v>
      </c>
      <c r="I6577">
        <f>INDEX(Stores[sqft],MATCH(Sales[[#This Row],[store_no]],Stores[store_no],0))</f>
        <v>200100</v>
      </c>
      <c r="J6577" s="4" t="str">
        <f>INDEX(Departments[dept_name],MATCH(Sales[[#This Row],[dept_no]],Departments[dept_no],0))</f>
        <v>Games</v>
      </c>
      <c r="K6577" s="4" t="str">
        <f>CONCATENATE(Sales[[#This Row],[region]],Sales[[#This Row],[storetype]])</f>
        <v>3A</v>
      </c>
      <c r="L6577" s="4">
        <f>INDEX(RegionStoreCount[Store Count],MATCH(Sales[[#This Row],[RegionStoretype]],RegionStoreCount[Region/Type],0))</f>
        <v>9</v>
      </c>
      <c r="M6577" s="4">
        <f>AND(Sales[[#This Row],[date]]&lt;=TY_YTDMax,Sales[[#This Row],[date]]&gt;=TY_YTDMin)*Sales[[#This Row],[sales]]</f>
        <v>49037.341199999995</v>
      </c>
      <c r="N6577" s="4">
        <f>AND(Sales[[#This Row],[date]]&lt;=LY_YTDMax,Sales[[#This Row],[date]]&gt;=LY_YTDMin)*Sales[[#This Row],[sales]]</f>
        <v>0</v>
      </c>
      <c r="O6577" s="4">
        <f>AND(Sales[[#This Row],[date]]&gt;=YoY_Min,Sales[[#This Row],[date]]&lt;=TY_YTDMax)*(Sales[[#This Row],[sales]]/Sales[[#This Row],[sqft]])</f>
        <v>0.24506417391304344</v>
      </c>
      <c r="P6577" s="4">
        <f>SUMIF(Sales[RegionStoretype],Sales[[#This Row],[RegionStoretype]],Sales[YoY_SSF])/Sales[[#This Row],[Region_TypeCount]]</f>
        <v>53.603836561720975</v>
      </c>
    </row>
    <row r="6578" spans="1:16" x14ac:dyDescent="0.25">
      <c r="A6578" s="1">
        <v>43196</v>
      </c>
      <c r="B6578">
        <v>32</v>
      </c>
      <c r="C6578">
        <v>1</v>
      </c>
      <c r="D6578">
        <v>35111.153599999998</v>
      </c>
      <c r="E6578">
        <f>INDEX(Stores[region],MATCH(Sales[[#This Row],[store_no]],Stores[store_no],0))</f>
        <v>2</v>
      </c>
      <c r="F6578" t="str">
        <f>INDEX(Stores[storetype],MATCH(Sales[[#This Row],[store_no]],Stores[store_no],0))</f>
        <v>A</v>
      </c>
      <c r="G6578" t="str">
        <f>INDEX(Stores[location_city],MATCH(Sales[[#This Row],[store_no]],Stores[store_no],0))</f>
        <v>Western Springs</v>
      </c>
      <c r="H6578" t="str">
        <f>INDEX(Stores[location_state],MATCH(Sales[[#This Row],[store_no]],Stores[store_no],0))</f>
        <v>Illinois</v>
      </c>
      <c r="I6578">
        <f>INDEX(Stores[sqft],MATCH(Sales[[#This Row],[store_no]],Stores[store_no],0))</f>
        <v>118200</v>
      </c>
      <c r="J6578" s="4" t="str">
        <f>INDEX(Departments[dept_name],MATCH(Sales[[#This Row],[dept_no]],Departments[dept_no],0))</f>
        <v>Automotive</v>
      </c>
      <c r="K6578" s="4" t="str">
        <f>CONCATENATE(Sales[[#This Row],[region]],Sales[[#This Row],[storetype]])</f>
        <v>2A</v>
      </c>
      <c r="L6578" s="4">
        <f>INDEX(RegionStoreCount[Store Count],MATCH(Sales[[#This Row],[RegionStoretype]],RegionStoreCount[Region/Type],0))</f>
        <v>5</v>
      </c>
      <c r="M6578" s="4">
        <f>AND(Sales[[#This Row],[date]]&lt;=TY_YTDMax,Sales[[#This Row],[date]]&gt;=TY_YTDMin)*Sales[[#This Row],[sales]]</f>
        <v>35111.153599999998</v>
      </c>
      <c r="N6578" s="4">
        <f>AND(Sales[[#This Row],[date]]&lt;=LY_YTDMax,Sales[[#This Row],[date]]&gt;=LY_YTDMin)*Sales[[#This Row],[sales]]</f>
        <v>0</v>
      </c>
      <c r="O6578" s="4">
        <f>AND(Sales[[#This Row],[date]]&gt;=YoY_Min,Sales[[#This Row],[date]]&lt;=TY_YTDMax)*(Sales[[#This Row],[sales]]/Sales[[#This Row],[sqft]])</f>
        <v>0.29704867681895092</v>
      </c>
      <c r="P6578" s="4">
        <f>SUMIF(Sales[RegionStoretype],Sales[[#This Row],[RegionStoretype]],Sales[YoY_SSF])/Sales[[#This Row],[Region_TypeCount]]</f>
        <v>60.052789354368521</v>
      </c>
    </row>
    <row r="6579" spans="1:16" x14ac:dyDescent="0.25">
      <c r="A6579" s="1">
        <v>43196</v>
      </c>
      <c r="B6579">
        <v>32</v>
      </c>
      <c r="C6579">
        <v>7</v>
      </c>
      <c r="D6579">
        <v>50346.8073</v>
      </c>
      <c r="E6579">
        <f>INDEX(Stores[region],MATCH(Sales[[#This Row],[store_no]],Stores[store_no],0))</f>
        <v>2</v>
      </c>
      <c r="F6579" t="str">
        <f>INDEX(Stores[storetype],MATCH(Sales[[#This Row],[store_no]],Stores[store_no],0))</f>
        <v>A</v>
      </c>
      <c r="G6579" t="str">
        <f>INDEX(Stores[location_city],MATCH(Sales[[#This Row],[store_no]],Stores[store_no],0))</f>
        <v>Western Springs</v>
      </c>
      <c r="H6579" t="str">
        <f>INDEX(Stores[location_state],MATCH(Sales[[#This Row],[store_no]],Stores[store_no],0))</f>
        <v>Illinois</v>
      </c>
      <c r="I6579">
        <f>INDEX(Stores[sqft],MATCH(Sales[[#This Row],[store_no]],Stores[store_no],0))</f>
        <v>118200</v>
      </c>
      <c r="J6579" s="4" t="str">
        <f>INDEX(Departments[dept_name],MATCH(Sales[[#This Row],[dept_no]],Departments[dept_no],0))</f>
        <v>Electronics</v>
      </c>
      <c r="K6579" s="4" t="str">
        <f>CONCATENATE(Sales[[#This Row],[region]],Sales[[#This Row],[storetype]])</f>
        <v>2A</v>
      </c>
      <c r="L6579" s="4">
        <f>INDEX(RegionStoreCount[Store Count],MATCH(Sales[[#This Row],[RegionStoretype]],RegionStoreCount[Region/Type],0))</f>
        <v>5</v>
      </c>
      <c r="M6579" s="4">
        <f>AND(Sales[[#This Row],[date]]&lt;=TY_YTDMax,Sales[[#This Row],[date]]&gt;=TY_YTDMin)*Sales[[#This Row],[sales]]</f>
        <v>50346.8073</v>
      </c>
      <c r="N6579" s="4">
        <f>AND(Sales[[#This Row],[date]]&lt;=LY_YTDMax,Sales[[#This Row],[date]]&gt;=LY_YTDMin)*Sales[[#This Row],[sales]]</f>
        <v>0</v>
      </c>
      <c r="O6579" s="4">
        <f>AND(Sales[[#This Row],[date]]&gt;=YoY_Min,Sales[[#This Row],[date]]&lt;=TY_YTDMax)*(Sales[[#This Row],[sales]]/Sales[[#This Row],[sqft]])</f>
        <v>0.4259459162436548</v>
      </c>
      <c r="P6579" s="4">
        <f>SUMIF(Sales[RegionStoretype],Sales[[#This Row],[RegionStoretype]],Sales[YoY_SSF])/Sales[[#This Row],[Region_TypeCount]]</f>
        <v>60.052789354368521</v>
      </c>
    </row>
    <row r="6580" spans="1:16" x14ac:dyDescent="0.25">
      <c r="A6580" s="1">
        <v>43196</v>
      </c>
      <c r="B6580">
        <v>32</v>
      </c>
      <c r="C6580">
        <v>15</v>
      </c>
      <c r="D6580">
        <v>104483.6808</v>
      </c>
      <c r="E6580">
        <f>INDEX(Stores[region],MATCH(Sales[[#This Row],[store_no]],Stores[store_no],0))</f>
        <v>2</v>
      </c>
      <c r="F6580" t="str">
        <f>INDEX(Stores[storetype],MATCH(Sales[[#This Row],[store_no]],Stores[store_no],0))</f>
        <v>A</v>
      </c>
      <c r="G6580" t="str">
        <f>INDEX(Stores[location_city],MATCH(Sales[[#This Row],[store_no]],Stores[store_no],0))</f>
        <v>Western Springs</v>
      </c>
      <c r="H6580" t="str">
        <f>INDEX(Stores[location_state],MATCH(Sales[[#This Row],[store_no]],Stores[store_no],0))</f>
        <v>Illinois</v>
      </c>
      <c r="I6580">
        <f>INDEX(Stores[sqft],MATCH(Sales[[#This Row],[store_no]],Stores[store_no],0))</f>
        <v>118200</v>
      </c>
      <c r="J6580" s="4" t="str">
        <f>INDEX(Departments[dept_name],MATCH(Sales[[#This Row],[dept_no]],Departments[dept_no],0))</f>
        <v>Music</v>
      </c>
      <c r="K6580" s="4" t="str">
        <f>CONCATENATE(Sales[[#This Row],[region]],Sales[[#This Row],[storetype]])</f>
        <v>2A</v>
      </c>
      <c r="L6580" s="4">
        <f>INDEX(RegionStoreCount[Store Count],MATCH(Sales[[#This Row],[RegionStoretype]],RegionStoreCount[Region/Type],0))</f>
        <v>5</v>
      </c>
      <c r="M6580" s="4">
        <f>AND(Sales[[#This Row],[date]]&lt;=TY_YTDMax,Sales[[#This Row],[date]]&gt;=TY_YTDMin)*Sales[[#This Row],[sales]]</f>
        <v>104483.6808</v>
      </c>
      <c r="N6580" s="4">
        <f>AND(Sales[[#This Row],[date]]&lt;=LY_YTDMax,Sales[[#This Row],[date]]&gt;=LY_YTDMin)*Sales[[#This Row],[sales]]</f>
        <v>0</v>
      </c>
      <c r="O6580" s="4">
        <f>AND(Sales[[#This Row],[date]]&gt;=YoY_Min,Sales[[#This Row],[date]]&lt;=TY_YTDMax)*(Sales[[#This Row],[sales]]/Sales[[#This Row],[sqft]])</f>
        <v>0.88395669035532998</v>
      </c>
      <c r="P6580" s="4">
        <f>SUMIF(Sales[RegionStoretype],Sales[[#This Row],[RegionStoretype]],Sales[YoY_SSF])/Sales[[#This Row],[Region_TypeCount]]</f>
        <v>60.052789354368521</v>
      </c>
    </row>
    <row r="6581" spans="1:16" x14ac:dyDescent="0.25">
      <c r="A6581" s="1">
        <v>43196</v>
      </c>
      <c r="B6581">
        <v>32</v>
      </c>
      <c r="C6581">
        <v>18</v>
      </c>
      <c r="D6581">
        <v>91983.990699999995</v>
      </c>
      <c r="E6581">
        <f>INDEX(Stores[region],MATCH(Sales[[#This Row],[store_no]],Stores[store_no],0))</f>
        <v>2</v>
      </c>
      <c r="F6581" t="str">
        <f>INDEX(Stores[storetype],MATCH(Sales[[#This Row],[store_no]],Stores[store_no],0))</f>
        <v>A</v>
      </c>
      <c r="G6581" t="str">
        <f>INDEX(Stores[location_city],MATCH(Sales[[#This Row],[store_no]],Stores[store_no],0))</f>
        <v>Western Springs</v>
      </c>
      <c r="H6581" t="str">
        <f>INDEX(Stores[location_state],MATCH(Sales[[#This Row],[store_no]],Stores[store_no],0))</f>
        <v>Illinois</v>
      </c>
      <c r="I6581">
        <f>INDEX(Stores[sqft],MATCH(Sales[[#This Row],[store_no]],Stores[store_no],0))</f>
        <v>118200</v>
      </c>
      <c r="J6581" s="4" t="str">
        <f>INDEX(Departments[dept_name],MATCH(Sales[[#This Row],[dept_no]],Departments[dept_no],0))</f>
        <v>Sports</v>
      </c>
      <c r="K6581" s="4" t="str">
        <f>CONCATENATE(Sales[[#This Row],[region]],Sales[[#This Row],[storetype]])</f>
        <v>2A</v>
      </c>
      <c r="L6581" s="4">
        <f>INDEX(RegionStoreCount[Store Count],MATCH(Sales[[#This Row],[RegionStoretype]],RegionStoreCount[Region/Type],0))</f>
        <v>5</v>
      </c>
      <c r="M6581" s="4">
        <f>AND(Sales[[#This Row],[date]]&lt;=TY_YTDMax,Sales[[#This Row],[date]]&gt;=TY_YTDMin)*Sales[[#This Row],[sales]]</f>
        <v>91983.990699999995</v>
      </c>
      <c r="N6581" s="4">
        <f>AND(Sales[[#This Row],[date]]&lt;=LY_YTDMax,Sales[[#This Row],[date]]&gt;=LY_YTDMin)*Sales[[#This Row],[sales]]</f>
        <v>0</v>
      </c>
      <c r="O6581" s="4">
        <f>AND(Sales[[#This Row],[date]]&gt;=YoY_Min,Sales[[#This Row],[date]]&lt;=TY_YTDMax)*(Sales[[#This Row],[sales]]/Sales[[#This Row],[sqft]])</f>
        <v>0.77820635109983072</v>
      </c>
      <c r="P6581" s="4">
        <f>SUMIF(Sales[RegionStoretype],Sales[[#This Row],[RegionStoretype]],Sales[YoY_SSF])/Sales[[#This Row],[Region_TypeCount]]</f>
        <v>60.052789354368521</v>
      </c>
    </row>
    <row r="6582" spans="1:16" x14ac:dyDescent="0.25">
      <c r="A6582" s="1">
        <v>43196</v>
      </c>
      <c r="B6582">
        <v>34</v>
      </c>
      <c r="C6582">
        <v>8</v>
      </c>
      <c r="D6582">
        <v>40619.148699999998</v>
      </c>
      <c r="E6582">
        <f>INDEX(Stores[region],MATCH(Sales[[#This Row],[store_no]],Stores[store_no],0))</f>
        <v>1</v>
      </c>
      <c r="F6582" t="str">
        <f>INDEX(Stores[storetype],MATCH(Sales[[#This Row],[store_no]],Stores[store_no],0))</f>
        <v>A</v>
      </c>
      <c r="G6582" t="str">
        <f>INDEX(Stores[location_city],MATCH(Sales[[#This Row],[store_no]],Stores[store_no],0))</f>
        <v>Toledo</v>
      </c>
      <c r="H6582" t="str">
        <f>INDEX(Stores[location_state],MATCH(Sales[[#This Row],[store_no]],Stores[store_no],0))</f>
        <v>Ohio</v>
      </c>
      <c r="I6582">
        <f>INDEX(Stores[sqft],MATCH(Sales[[#This Row],[store_no]],Stores[store_no],0))</f>
        <v>207900</v>
      </c>
      <c r="J6582" s="4" t="str">
        <f>INDEX(Departments[dept_name],MATCH(Sales[[#This Row],[dept_no]],Departments[dept_no],0))</f>
        <v>Games</v>
      </c>
      <c r="K6582" s="4" t="str">
        <f>CONCATENATE(Sales[[#This Row],[region]],Sales[[#This Row],[storetype]])</f>
        <v>1A</v>
      </c>
      <c r="L6582" s="4">
        <f>INDEX(RegionStoreCount[Store Count],MATCH(Sales[[#This Row],[RegionStoretype]],RegionStoreCount[Region/Type],0))</f>
        <v>5</v>
      </c>
      <c r="M6582" s="4">
        <f>AND(Sales[[#This Row],[date]]&lt;=TY_YTDMax,Sales[[#This Row],[date]]&gt;=TY_YTDMin)*Sales[[#This Row],[sales]]</f>
        <v>40619.148699999998</v>
      </c>
      <c r="N6582" s="4">
        <f>AND(Sales[[#This Row],[date]]&lt;=LY_YTDMax,Sales[[#This Row],[date]]&gt;=LY_YTDMin)*Sales[[#This Row],[sales]]</f>
        <v>0</v>
      </c>
      <c r="O6582" s="4">
        <f>AND(Sales[[#This Row],[date]]&gt;=YoY_Min,Sales[[#This Row],[date]]&lt;=TY_YTDMax)*(Sales[[#This Row],[sales]]/Sales[[#This Row],[sqft]])</f>
        <v>0.19537830062530062</v>
      </c>
      <c r="P6582" s="4">
        <f>SUMIF(Sales[RegionStoretype],Sales[[#This Row],[RegionStoretype]],Sales[YoY_SSF])/Sales[[#This Row],[Region_TypeCount]]</f>
        <v>59.469551530910678</v>
      </c>
    </row>
    <row r="6583" spans="1:16" x14ac:dyDescent="0.25">
      <c r="A6583" s="1">
        <v>43196</v>
      </c>
      <c r="B6583">
        <v>35</v>
      </c>
      <c r="C6583">
        <v>16</v>
      </c>
      <c r="D6583">
        <v>34603.171999999999</v>
      </c>
      <c r="E6583">
        <f>INDEX(Stores[region],MATCH(Sales[[#This Row],[store_no]],Stores[store_no],0))</f>
        <v>3</v>
      </c>
      <c r="F6583" t="str">
        <f>INDEX(Stores[storetype],MATCH(Sales[[#This Row],[store_no]],Stores[store_no],0))</f>
        <v>C</v>
      </c>
      <c r="G6583" t="str">
        <f>INDEX(Stores[location_city],MATCH(Sales[[#This Row],[store_no]],Stores[store_no],0))</f>
        <v>Wichita</v>
      </c>
      <c r="H6583" t="str">
        <f>INDEX(Stores[location_state],MATCH(Sales[[#This Row],[store_no]],Stores[store_no],0))</f>
        <v>Kansas</v>
      </c>
      <c r="I6583">
        <f>INDEX(Stores[sqft],MATCH(Sales[[#This Row],[store_no]],Stores[store_no],0))</f>
        <v>72800</v>
      </c>
      <c r="J6583" s="4" t="str">
        <f>INDEX(Departments[dept_name],MATCH(Sales[[#This Row],[dept_no]],Departments[dept_no],0))</f>
        <v>Outdoors</v>
      </c>
      <c r="K6583" s="4" t="str">
        <f>CONCATENATE(Sales[[#This Row],[region]],Sales[[#This Row],[storetype]])</f>
        <v>3C</v>
      </c>
      <c r="L6583" s="4">
        <f>INDEX(RegionStoreCount[Store Count],MATCH(Sales[[#This Row],[RegionStoretype]],RegionStoreCount[Region/Type],0))</f>
        <v>2</v>
      </c>
      <c r="M6583" s="4">
        <f>AND(Sales[[#This Row],[date]]&lt;=TY_YTDMax,Sales[[#This Row],[date]]&gt;=TY_YTDMin)*Sales[[#This Row],[sales]]</f>
        <v>34603.171999999999</v>
      </c>
      <c r="N6583" s="4">
        <f>AND(Sales[[#This Row],[date]]&lt;=LY_YTDMax,Sales[[#This Row],[date]]&gt;=LY_YTDMin)*Sales[[#This Row],[sales]]</f>
        <v>0</v>
      </c>
      <c r="O6583" s="4">
        <f>AND(Sales[[#This Row],[date]]&gt;=YoY_Min,Sales[[#This Row],[date]]&lt;=TY_YTDMax)*(Sales[[#This Row],[sales]]/Sales[[#This Row],[sqft]])</f>
        <v>0.47531829670329667</v>
      </c>
      <c r="P6583" s="4">
        <f>SUMIF(Sales[RegionStoretype],Sales[[#This Row],[RegionStoretype]],Sales[YoY_SSF])/Sales[[#This Row],[Region_TypeCount]]</f>
        <v>47.561479460925746</v>
      </c>
    </row>
    <row r="6584" spans="1:16" x14ac:dyDescent="0.25">
      <c r="A6584" s="1">
        <v>43196</v>
      </c>
      <c r="B6584">
        <v>36</v>
      </c>
      <c r="C6584">
        <v>1</v>
      </c>
      <c r="D6584">
        <v>43697.674599999998</v>
      </c>
      <c r="E6584">
        <f>INDEX(Stores[region],MATCH(Sales[[#This Row],[store_no]],Stores[store_no],0))</f>
        <v>2</v>
      </c>
      <c r="F6584" t="str">
        <f>INDEX(Stores[storetype],MATCH(Sales[[#This Row],[store_no]],Stores[store_no],0))</f>
        <v>A</v>
      </c>
      <c r="G6584" t="str">
        <f>INDEX(Stores[location_city],MATCH(Sales[[#This Row],[store_no]],Stores[store_no],0))</f>
        <v>Aurora</v>
      </c>
      <c r="H6584" t="str">
        <f>INDEX(Stores[location_state],MATCH(Sales[[#This Row],[store_no]],Stores[store_no],0))</f>
        <v>Illinois</v>
      </c>
      <c r="I6584">
        <f>INDEX(Stores[sqft],MATCH(Sales[[#This Row],[store_no]],Stores[store_no],0))</f>
        <v>209900</v>
      </c>
      <c r="J6584" s="4" t="str">
        <f>INDEX(Departments[dept_name],MATCH(Sales[[#This Row],[dept_no]],Departments[dept_no],0))</f>
        <v>Automotive</v>
      </c>
      <c r="K6584" s="4" t="str">
        <f>CONCATENATE(Sales[[#This Row],[region]],Sales[[#This Row],[storetype]])</f>
        <v>2A</v>
      </c>
      <c r="L6584" s="4">
        <f>INDEX(RegionStoreCount[Store Count],MATCH(Sales[[#This Row],[RegionStoretype]],RegionStoreCount[Region/Type],0))</f>
        <v>5</v>
      </c>
      <c r="M6584" s="4">
        <f>AND(Sales[[#This Row],[date]]&lt;=TY_YTDMax,Sales[[#This Row],[date]]&gt;=TY_YTDMin)*Sales[[#This Row],[sales]]</f>
        <v>43697.674599999998</v>
      </c>
      <c r="N6584" s="4">
        <f>AND(Sales[[#This Row],[date]]&lt;=LY_YTDMax,Sales[[#This Row],[date]]&gt;=LY_YTDMin)*Sales[[#This Row],[sales]]</f>
        <v>0</v>
      </c>
      <c r="O6584" s="4">
        <f>AND(Sales[[#This Row],[date]]&gt;=YoY_Min,Sales[[#This Row],[date]]&lt;=TY_YTDMax)*(Sales[[#This Row],[sales]]/Sales[[#This Row],[sqft]])</f>
        <v>0.20818329966650787</v>
      </c>
      <c r="P6584" s="4">
        <f>SUMIF(Sales[RegionStoretype],Sales[[#This Row],[RegionStoretype]],Sales[YoY_SSF])/Sales[[#This Row],[Region_TypeCount]]</f>
        <v>60.052789354368521</v>
      </c>
    </row>
    <row r="6585" spans="1:16" x14ac:dyDescent="0.25">
      <c r="A6585" s="1">
        <v>43196</v>
      </c>
      <c r="B6585">
        <v>36</v>
      </c>
      <c r="C6585">
        <v>9</v>
      </c>
      <c r="D6585">
        <v>8539.3985000000011</v>
      </c>
      <c r="E6585">
        <f>INDEX(Stores[region],MATCH(Sales[[#This Row],[store_no]],Stores[store_no],0))</f>
        <v>2</v>
      </c>
      <c r="F6585" t="str">
        <f>INDEX(Stores[storetype],MATCH(Sales[[#This Row],[store_no]],Stores[store_no],0))</f>
        <v>A</v>
      </c>
      <c r="G6585" t="str">
        <f>INDEX(Stores[location_city],MATCH(Sales[[#This Row],[store_no]],Stores[store_no],0))</f>
        <v>Aurora</v>
      </c>
      <c r="H6585" t="str">
        <f>INDEX(Stores[location_state],MATCH(Sales[[#This Row],[store_no]],Stores[store_no],0))</f>
        <v>Illinois</v>
      </c>
      <c r="I6585">
        <f>INDEX(Stores[sqft],MATCH(Sales[[#This Row],[store_no]],Stores[store_no],0))</f>
        <v>209900</v>
      </c>
      <c r="J6585" s="4" t="str">
        <f>INDEX(Departments[dept_name],MATCH(Sales[[#This Row],[dept_no]],Departments[dept_no],0))</f>
        <v>Garden</v>
      </c>
      <c r="K6585" s="4" t="str">
        <f>CONCATENATE(Sales[[#This Row],[region]],Sales[[#This Row],[storetype]])</f>
        <v>2A</v>
      </c>
      <c r="L6585" s="4">
        <f>INDEX(RegionStoreCount[Store Count],MATCH(Sales[[#This Row],[RegionStoretype]],RegionStoreCount[Region/Type],0))</f>
        <v>5</v>
      </c>
      <c r="M6585" s="4">
        <f>AND(Sales[[#This Row],[date]]&lt;=TY_YTDMax,Sales[[#This Row],[date]]&gt;=TY_YTDMin)*Sales[[#This Row],[sales]]</f>
        <v>8539.3985000000011</v>
      </c>
      <c r="N6585" s="4">
        <f>AND(Sales[[#This Row],[date]]&lt;=LY_YTDMax,Sales[[#This Row],[date]]&gt;=LY_YTDMin)*Sales[[#This Row],[sales]]</f>
        <v>0</v>
      </c>
      <c r="O6585" s="4">
        <f>AND(Sales[[#This Row],[date]]&gt;=YoY_Min,Sales[[#This Row],[date]]&lt;=TY_YTDMax)*(Sales[[#This Row],[sales]]/Sales[[#This Row],[sqft]])</f>
        <v>4.0683175321581708E-2</v>
      </c>
      <c r="P6585" s="4">
        <f>SUMIF(Sales[RegionStoretype],Sales[[#This Row],[RegionStoretype]],Sales[YoY_SSF])/Sales[[#This Row],[Region_TypeCount]]</f>
        <v>60.052789354368521</v>
      </c>
    </row>
    <row r="6586" spans="1:16" x14ac:dyDescent="0.25">
      <c r="A6586" s="1">
        <v>43196</v>
      </c>
      <c r="B6586">
        <v>37</v>
      </c>
      <c r="C6586">
        <v>7</v>
      </c>
      <c r="D6586">
        <v>60073.635800000004</v>
      </c>
      <c r="E6586">
        <f>INDEX(Stores[region],MATCH(Sales[[#This Row],[store_no]],Stores[store_no],0))</f>
        <v>3</v>
      </c>
      <c r="F6586" t="str">
        <f>INDEX(Stores[storetype],MATCH(Sales[[#This Row],[store_no]],Stores[store_no],0))</f>
        <v>C</v>
      </c>
      <c r="G6586" t="str">
        <f>INDEX(Stores[location_city],MATCH(Sales[[#This Row],[store_no]],Stores[store_no],0))</f>
        <v>Lincoln</v>
      </c>
      <c r="H6586" t="str">
        <f>INDEX(Stores[location_state],MATCH(Sales[[#This Row],[store_no]],Stores[store_no],0))</f>
        <v>Nebraska</v>
      </c>
      <c r="I6586">
        <f>INDEX(Stores[sqft],MATCH(Sales[[#This Row],[store_no]],Stores[store_no],0))</f>
        <v>161300</v>
      </c>
      <c r="J6586" s="4" t="str">
        <f>INDEX(Departments[dept_name],MATCH(Sales[[#This Row],[dept_no]],Departments[dept_no],0))</f>
        <v>Electronics</v>
      </c>
      <c r="K6586" s="4" t="str">
        <f>CONCATENATE(Sales[[#This Row],[region]],Sales[[#This Row],[storetype]])</f>
        <v>3C</v>
      </c>
      <c r="L6586" s="4">
        <f>INDEX(RegionStoreCount[Store Count],MATCH(Sales[[#This Row],[RegionStoretype]],RegionStoreCount[Region/Type],0))</f>
        <v>2</v>
      </c>
      <c r="M6586" s="4">
        <f>AND(Sales[[#This Row],[date]]&lt;=TY_YTDMax,Sales[[#This Row],[date]]&gt;=TY_YTDMin)*Sales[[#This Row],[sales]]</f>
        <v>60073.635800000004</v>
      </c>
      <c r="N6586" s="4">
        <f>AND(Sales[[#This Row],[date]]&lt;=LY_YTDMax,Sales[[#This Row],[date]]&gt;=LY_YTDMin)*Sales[[#This Row],[sales]]</f>
        <v>0</v>
      </c>
      <c r="O6586" s="4">
        <f>AND(Sales[[#This Row],[date]]&gt;=YoY_Min,Sales[[#This Row],[date]]&lt;=TY_YTDMax)*(Sales[[#This Row],[sales]]/Sales[[#This Row],[sqft]])</f>
        <v>0.3724341959082455</v>
      </c>
      <c r="P6586" s="4">
        <f>SUMIF(Sales[RegionStoretype],Sales[[#This Row],[RegionStoretype]],Sales[YoY_SSF])/Sales[[#This Row],[Region_TypeCount]]</f>
        <v>47.561479460925746</v>
      </c>
    </row>
    <row r="6587" spans="1:16" x14ac:dyDescent="0.25">
      <c r="A6587" s="1">
        <v>43196</v>
      </c>
      <c r="B6587">
        <v>37</v>
      </c>
      <c r="C6587">
        <v>9</v>
      </c>
      <c r="D6587">
        <v>41638.135600000001</v>
      </c>
      <c r="E6587">
        <f>INDEX(Stores[region],MATCH(Sales[[#This Row],[store_no]],Stores[store_no],0))</f>
        <v>3</v>
      </c>
      <c r="F6587" t="str">
        <f>INDEX(Stores[storetype],MATCH(Sales[[#This Row],[store_no]],Stores[store_no],0))</f>
        <v>C</v>
      </c>
      <c r="G6587" t="str">
        <f>INDEX(Stores[location_city],MATCH(Sales[[#This Row],[store_no]],Stores[store_no],0))</f>
        <v>Lincoln</v>
      </c>
      <c r="H6587" t="str">
        <f>INDEX(Stores[location_state],MATCH(Sales[[#This Row],[store_no]],Stores[store_no],0))</f>
        <v>Nebraska</v>
      </c>
      <c r="I6587">
        <f>INDEX(Stores[sqft],MATCH(Sales[[#This Row],[store_no]],Stores[store_no],0))</f>
        <v>161300</v>
      </c>
      <c r="J6587" s="4" t="str">
        <f>INDEX(Departments[dept_name],MATCH(Sales[[#This Row],[dept_no]],Departments[dept_no],0))</f>
        <v>Garden</v>
      </c>
      <c r="K6587" s="4" t="str">
        <f>CONCATENATE(Sales[[#This Row],[region]],Sales[[#This Row],[storetype]])</f>
        <v>3C</v>
      </c>
      <c r="L6587" s="4">
        <f>INDEX(RegionStoreCount[Store Count],MATCH(Sales[[#This Row],[RegionStoretype]],RegionStoreCount[Region/Type],0))</f>
        <v>2</v>
      </c>
      <c r="M6587" s="4">
        <f>AND(Sales[[#This Row],[date]]&lt;=TY_YTDMax,Sales[[#This Row],[date]]&gt;=TY_YTDMin)*Sales[[#This Row],[sales]]</f>
        <v>41638.135600000001</v>
      </c>
      <c r="N6587" s="4">
        <f>AND(Sales[[#This Row],[date]]&lt;=LY_YTDMax,Sales[[#This Row],[date]]&gt;=LY_YTDMin)*Sales[[#This Row],[sales]]</f>
        <v>0</v>
      </c>
      <c r="O6587" s="4">
        <f>AND(Sales[[#This Row],[date]]&gt;=YoY_Min,Sales[[#This Row],[date]]&lt;=TY_YTDMax)*(Sales[[#This Row],[sales]]/Sales[[#This Row],[sqft]])</f>
        <v>0.25814095226286421</v>
      </c>
      <c r="P6587" s="4">
        <f>SUMIF(Sales[RegionStoretype],Sales[[#This Row],[RegionStoretype]],Sales[YoY_SSF])/Sales[[#This Row],[Region_TypeCount]]</f>
        <v>47.561479460925746</v>
      </c>
    </row>
    <row r="6588" spans="1:16" x14ac:dyDescent="0.25">
      <c r="A6588" s="1">
        <v>43196</v>
      </c>
      <c r="B6588">
        <v>37</v>
      </c>
      <c r="C6588">
        <v>13</v>
      </c>
      <c r="D6588">
        <v>23932.653399999999</v>
      </c>
      <c r="E6588">
        <f>INDEX(Stores[region],MATCH(Sales[[#This Row],[store_no]],Stores[store_no],0))</f>
        <v>3</v>
      </c>
      <c r="F6588" t="str">
        <f>INDEX(Stores[storetype],MATCH(Sales[[#This Row],[store_no]],Stores[store_no],0))</f>
        <v>C</v>
      </c>
      <c r="G6588" t="str">
        <f>INDEX(Stores[location_city],MATCH(Sales[[#This Row],[store_no]],Stores[store_no],0))</f>
        <v>Lincoln</v>
      </c>
      <c r="H6588" t="str">
        <f>INDEX(Stores[location_state],MATCH(Sales[[#This Row],[store_no]],Stores[store_no],0))</f>
        <v>Nebraska</v>
      </c>
      <c r="I6588">
        <f>INDEX(Stores[sqft],MATCH(Sales[[#This Row],[store_no]],Stores[store_no],0))</f>
        <v>161300</v>
      </c>
      <c r="J6588" s="4" t="str">
        <f>INDEX(Departments[dept_name],MATCH(Sales[[#This Row],[dept_no]],Departments[dept_no],0))</f>
        <v>Kids</v>
      </c>
      <c r="K6588" s="4" t="str">
        <f>CONCATENATE(Sales[[#This Row],[region]],Sales[[#This Row],[storetype]])</f>
        <v>3C</v>
      </c>
      <c r="L6588" s="4">
        <f>INDEX(RegionStoreCount[Store Count],MATCH(Sales[[#This Row],[RegionStoretype]],RegionStoreCount[Region/Type],0))</f>
        <v>2</v>
      </c>
      <c r="M6588" s="4">
        <f>AND(Sales[[#This Row],[date]]&lt;=TY_YTDMax,Sales[[#This Row],[date]]&gt;=TY_YTDMin)*Sales[[#This Row],[sales]]</f>
        <v>23932.653399999999</v>
      </c>
      <c r="N6588" s="4">
        <f>AND(Sales[[#This Row],[date]]&lt;=LY_YTDMax,Sales[[#This Row],[date]]&gt;=LY_YTDMin)*Sales[[#This Row],[sales]]</f>
        <v>0</v>
      </c>
      <c r="O6588" s="4">
        <f>AND(Sales[[#This Row],[date]]&gt;=YoY_Min,Sales[[#This Row],[date]]&lt;=TY_YTDMax)*(Sales[[#This Row],[sales]]/Sales[[#This Row],[sqft]])</f>
        <v>0.14837354866707997</v>
      </c>
      <c r="P6588" s="4">
        <f>SUMIF(Sales[RegionStoretype],Sales[[#This Row],[RegionStoretype]],Sales[YoY_SSF])/Sales[[#This Row],[Region_TypeCount]]</f>
        <v>47.561479460925746</v>
      </c>
    </row>
    <row r="6589" spans="1:16" x14ac:dyDescent="0.25">
      <c r="A6589" s="1">
        <v>43196</v>
      </c>
      <c r="B6589">
        <v>38</v>
      </c>
      <c r="C6589">
        <v>8</v>
      </c>
      <c r="D6589">
        <v>12293.117900000001</v>
      </c>
      <c r="E6589">
        <f>INDEX(Stores[region],MATCH(Sales[[#This Row],[store_no]],Stores[store_no],0))</f>
        <v>2</v>
      </c>
      <c r="F6589" t="str">
        <f>INDEX(Stores[storetype],MATCH(Sales[[#This Row],[store_no]],Stores[store_no],0))</f>
        <v>C</v>
      </c>
      <c r="G6589" t="str">
        <f>INDEX(Stores[location_city],MATCH(Sales[[#This Row],[store_no]],Stores[store_no],0))</f>
        <v>Hinsdale</v>
      </c>
      <c r="H6589" t="str">
        <f>INDEX(Stores[location_state],MATCH(Sales[[#This Row],[store_no]],Stores[store_no],0))</f>
        <v>Illinois</v>
      </c>
      <c r="I6589">
        <f>INDEX(Stores[sqft],MATCH(Sales[[#This Row],[store_no]],Stores[store_no],0))</f>
        <v>155600</v>
      </c>
      <c r="J6589" s="4" t="str">
        <f>INDEX(Departments[dept_name],MATCH(Sales[[#This Row],[dept_no]],Departments[dept_no],0))</f>
        <v>Games</v>
      </c>
      <c r="K6589" s="4" t="str">
        <f>CONCATENATE(Sales[[#This Row],[region]],Sales[[#This Row],[storetype]])</f>
        <v>2C</v>
      </c>
      <c r="L6589" s="4">
        <f>INDEX(RegionStoreCount[Store Count],MATCH(Sales[[#This Row],[RegionStoretype]],RegionStoreCount[Region/Type],0))</f>
        <v>1</v>
      </c>
      <c r="M6589" s="4">
        <f>AND(Sales[[#This Row],[date]]&lt;=TY_YTDMax,Sales[[#This Row],[date]]&gt;=TY_YTDMin)*Sales[[#This Row],[sales]]</f>
        <v>12293.117900000001</v>
      </c>
      <c r="N6589" s="4">
        <f>AND(Sales[[#This Row],[date]]&lt;=LY_YTDMax,Sales[[#This Row],[date]]&gt;=LY_YTDMin)*Sales[[#This Row],[sales]]</f>
        <v>0</v>
      </c>
      <c r="O6589" s="4">
        <f>AND(Sales[[#This Row],[date]]&gt;=YoY_Min,Sales[[#This Row],[date]]&lt;=TY_YTDMax)*(Sales[[#This Row],[sales]]/Sales[[#This Row],[sqft]])</f>
        <v>7.9004613753213368E-2</v>
      </c>
      <c r="P6589" s="4">
        <f>SUMIF(Sales[RegionStoretype],Sales[[#This Row],[RegionStoretype]],Sales[YoY_SSF])/Sales[[#This Row],[Region_TypeCount]]</f>
        <v>44.537621913239086</v>
      </c>
    </row>
    <row r="6590" spans="1:16" x14ac:dyDescent="0.25">
      <c r="A6590" s="1">
        <v>43196</v>
      </c>
      <c r="B6590">
        <v>38</v>
      </c>
      <c r="C6590">
        <v>10</v>
      </c>
      <c r="D6590">
        <v>21524.8871</v>
      </c>
      <c r="E6590">
        <f>INDEX(Stores[region],MATCH(Sales[[#This Row],[store_no]],Stores[store_no],0))</f>
        <v>2</v>
      </c>
      <c r="F6590" t="str">
        <f>INDEX(Stores[storetype],MATCH(Sales[[#This Row],[store_no]],Stores[store_no],0))</f>
        <v>C</v>
      </c>
      <c r="G6590" t="str">
        <f>INDEX(Stores[location_city],MATCH(Sales[[#This Row],[store_no]],Stores[store_no],0))</f>
        <v>Hinsdale</v>
      </c>
      <c r="H6590" t="str">
        <f>INDEX(Stores[location_state],MATCH(Sales[[#This Row],[store_no]],Stores[store_no],0))</f>
        <v>Illinois</v>
      </c>
      <c r="I6590">
        <f>INDEX(Stores[sqft],MATCH(Sales[[#This Row],[store_no]],Stores[store_no],0))</f>
        <v>155600</v>
      </c>
      <c r="J6590" s="4" t="str">
        <f>INDEX(Departments[dept_name],MATCH(Sales[[#This Row],[dept_no]],Departments[dept_no],0))</f>
        <v>Health</v>
      </c>
      <c r="K6590" s="4" t="str">
        <f>CONCATENATE(Sales[[#This Row],[region]],Sales[[#This Row],[storetype]])</f>
        <v>2C</v>
      </c>
      <c r="L6590" s="4">
        <f>INDEX(RegionStoreCount[Store Count],MATCH(Sales[[#This Row],[RegionStoretype]],RegionStoreCount[Region/Type],0))</f>
        <v>1</v>
      </c>
      <c r="M6590" s="4">
        <f>AND(Sales[[#This Row],[date]]&lt;=TY_YTDMax,Sales[[#This Row],[date]]&gt;=TY_YTDMin)*Sales[[#This Row],[sales]]</f>
        <v>21524.8871</v>
      </c>
      <c r="N6590" s="4">
        <f>AND(Sales[[#This Row],[date]]&lt;=LY_YTDMax,Sales[[#This Row],[date]]&gt;=LY_YTDMin)*Sales[[#This Row],[sales]]</f>
        <v>0</v>
      </c>
      <c r="O6590" s="4">
        <f>AND(Sales[[#This Row],[date]]&gt;=YoY_Min,Sales[[#This Row],[date]]&lt;=TY_YTDMax)*(Sales[[#This Row],[sales]]/Sales[[#This Row],[sqft]])</f>
        <v>0.13833475000000001</v>
      </c>
      <c r="P6590" s="4">
        <f>SUMIF(Sales[RegionStoretype],Sales[[#This Row],[RegionStoretype]],Sales[YoY_SSF])/Sales[[#This Row],[Region_TypeCount]]</f>
        <v>44.537621913239086</v>
      </c>
    </row>
    <row r="6591" spans="1:16" x14ac:dyDescent="0.25">
      <c r="A6591" s="1">
        <v>43203</v>
      </c>
      <c r="B6591">
        <v>1</v>
      </c>
      <c r="C6591">
        <v>4</v>
      </c>
      <c r="D6591">
        <v>24339.436899999997</v>
      </c>
      <c r="E6591">
        <f>INDEX(Stores[region],MATCH(Sales[[#This Row],[store_no]],Stores[store_no],0))</f>
        <v>1</v>
      </c>
      <c r="F6591" t="str">
        <f>INDEX(Stores[storetype],MATCH(Sales[[#This Row],[store_no]],Stores[store_no],0))</f>
        <v>A</v>
      </c>
      <c r="G6591" t="str">
        <f>INDEX(Stores[location_city],MATCH(Sales[[#This Row],[store_no]],Stores[store_no],0))</f>
        <v>Ann Arbor</v>
      </c>
      <c r="H6591" t="str">
        <f>INDEX(Stores[location_state],MATCH(Sales[[#This Row],[store_no]],Stores[store_no],0))</f>
        <v>Michigan</v>
      </c>
      <c r="I6591">
        <f>INDEX(Stores[sqft],MATCH(Sales[[#This Row],[store_no]],Stores[store_no],0))</f>
        <v>100600</v>
      </c>
      <c r="J6591" s="4" t="str">
        <f>INDEX(Departments[dept_name],MATCH(Sales[[#This Row],[dept_no]],Departments[dept_no],0))</f>
        <v>Books</v>
      </c>
      <c r="K6591" s="4" t="str">
        <f>CONCATENATE(Sales[[#This Row],[region]],Sales[[#This Row],[storetype]])</f>
        <v>1A</v>
      </c>
      <c r="L6591" s="4">
        <f>INDEX(RegionStoreCount[Store Count],MATCH(Sales[[#This Row],[RegionStoretype]],RegionStoreCount[Region/Type],0))</f>
        <v>5</v>
      </c>
      <c r="M6591" s="4">
        <f>AND(Sales[[#This Row],[date]]&lt;=TY_YTDMax,Sales[[#This Row],[date]]&gt;=TY_YTDMin)*Sales[[#This Row],[sales]]</f>
        <v>24339.436899999997</v>
      </c>
      <c r="N6591" s="4">
        <f>AND(Sales[[#This Row],[date]]&lt;=LY_YTDMax,Sales[[#This Row],[date]]&gt;=LY_YTDMin)*Sales[[#This Row],[sales]]</f>
        <v>0</v>
      </c>
      <c r="O6591" s="4">
        <f>AND(Sales[[#This Row],[date]]&gt;=YoY_Min,Sales[[#This Row],[date]]&lt;=TY_YTDMax)*(Sales[[#This Row],[sales]]/Sales[[#This Row],[sqft]])</f>
        <v>0.24194271272365803</v>
      </c>
      <c r="P6591" s="4">
        <f>SUMIF(Sales[RegionStoretype],Sales[[#This Row],[RegionStoretype]],Sales[YoY_SSF])/Sales[[#This Row],[Region_TypeCount]]</f>
        <v>59.469551530910678</v>
      </c>
    </row>
    <row r="6592" spans="1:16" x14ac:dyDescent="0.25">
      <c r="A6592" s="1">
        <v>43203</v>
      </c>
      <c r="B6592">
        <v>2</v>
      </c>
      <c r="C6592">
        <v>7</v>
      </c>
      <c r="D6592">
        <v>135663.0809</v>
      </c>
      <c r="E6592">
        <f>INDEX(Stores[region],MATCH(Sales[[#This Row],[store_no]],Stores[store_no],0))</f>
        <v>3</v>
      </c>
      <c r="F6592" t="str">
        <f>INDEX(Stores[storetype],MATCH(Sales[[#This Row],[store_no]],Stores[store_no],0))</f>
        <v>A</v>
      </c>
      <c r="G6592" t="str">
        <f>INDEX(Stores[location_city],MATCH(Sales[[#This Row],[store_no]],Stores[store_no],0))</f>
        <v>Minneapolis</v>
      </c>
      <c r="H6592" t="str">
        <f>INDEX(Stores[location_state],MATCH(Sales[[#This Row],[store_no]],Stores[store_no],0))</f>
        <v>Minnesota</v>
      </c>
      <c r="I6592">
        <f>INDEX(Stores[sqft],MATCH(Sales[[#This Row],[store_no]],Stores[store_no],0))</f>
        <v>210400</v>
      </c>
      <c r="J6592" s="4" t="str">
        <f>INDEX(Departments[dept_name],MATCH(Sales[[#This Row],[dept_no]],Departments[dept_no],0))</f>
        <v>Electronics</v>
      </c>
      <c r="K6592" s="4" t="str">
        <f>CONCATENATE(Sales[[#This Row],[region]],Sales[[#This Row],[storetype]])</f>
        <v>3A</v>
      </c>
      <c r="L6592" s="4">
        <f>INDEX(RegionStoreCount[Store Count],MATCH(Sales[[#This Row],[RegionStoretype]],RegionStoreCount[Region/Type],0))</f>
        <v>9</v>
      </c>
      <c r="M6592" s="4">
        <f>AND(Sales[[#This Row],[date]]&lt;=TY_YTDMax,Sales[[#This Row],[date]]&gt;=TY_YTDMin)*Sales[[#This Row],[sales]]</f>
        <v>135663.0809</v>
      </c>
      <c r="N6592" s="4">
        <f>AND(Sales[[#This Row],[date]]&lt;=LY_YTDMax,Sales[[#This Row],[date]]&gt;=LY_YTDMin)*Sales[[#This Row],[sales]]</f>
        <v>0</v>
      </c>
      <c r="O6592" s="4">
        <f>AND(Sales[[#This Row],[date]]&gt;=YoY_Min,Sales[[#This Row],[date]]&lt;=TY_YTDMax)*(Sales[[#This Row],[sales]]/Sales[[#This Row],[sqft]])</f>
        <v>0.64478650617870725</v>
      </c>
      <c r="P6592" s="4">
        <f>SUMIF(Sales[RegionStoretype],Sales[[#This Row],[RegionStoretype]],Sales[YoY_SSF])/Sales[[#This Row],[Region_TypeCount]]</f>
        <v>53.603836561720975</v>
      </c>
    </row>
    <row r="6593" spans="1:16" x14ac:dyDescent="0.25">
      <c r="A6593" s="1">
        <v>43203</v>
      </c>
      <c r="B6593">
        <v>3</v>
      </c>
      <c r="C6593">
        <v>1</v>
      </c>
      <c r="D6593">
        <v>32520.965499999998</v>
      </c>
      <c r="E6593">
        <f>INDEX(Stores[region],MATCH(Sales[[#This Row],[store_no]],Stores[store_no],0))</f>
        <v>1</v>
      </c>
      <c r="F6593" t="str">
        <f>INDEX(Stores[storetype],MATCH(Sales[[#This Row],[store_no]],Stores[store_no],0))</f>
        <v>B</v>
      </c>
      <c r="G6593" t="str">
        <f>INDEX(Stores[location_city],MATCH(Sales[[#This Row],[store_no]],Stores[store_no],0))</f>
        <v>Detroit</v>
      </c>
      <c r="H6593" t="str">
        <f>INDEX(Stores[location_state],MATCH(Sales[[#This Row],[store_no]],Stores[store_no],0))</f>
        <v>Michigan</v>
      </c>
      <c r="I6593">
        <f>INDEX(Stores[sqft],MATCH(Sales[[#This Row],[store_no]],Stores[store_no],0))</f>
        <v>114500</v>
      </c>
      <c r="J6593" s="4" t="str">
        <f>INDEX(Departments[dept_name],MATCH(Sales[[#This Row],[dept_no]],Departments[dept_no],0))</f>
        <v>Automotive</v>
      </c>
      <c r="K6593" s="4" t="str">
        <f>CONCATENATE(Sales[[#This Row],[region]],Sales[[#This Row],[storetype]])</f>
        <v>1B</v>
      </c>
      <c r="L6593" s="4">
        <f>INDEX(RegionStoreCount[Store Count],MATCH(Sales[[#This Row],[RegionStoretype]],RegionStoreCount[Region/Type],0))</f>
        <v>5</v>
      </c>
      <c r="M6593" s="4">
        <f>AND(Sales[[#This Row],[date]]&lt;=TY_YTDMax,Sales[[#This Row],[date]]&gt;=TY_YTDMin)*Sales[[#This Row],[sales]]</f>
        <v>32520.965499999998</v>
      </c>
      <c r="N6593" s="4">
        <f>AND(Sales[[#This Row],[date]]&lt;=LY_YTDMax,Sales[[#This Row],[date]]&gt;=LY_YTDMin)*Sales[[#This Row],[sales]]</f>
        <v>0</v>
      </c>
      <c r="O6593" s="4">
        <f>AND(Sales[[#This Row],[date]]&gt;=YoY_Min,Sales[[#This Row],[date]]&lt;=TY_YTDMax)*(Sales[[#This Row],[sales]]/Sales[[#This Row],[sqft]])</f>
        <v>0.28402589956331875</v>
      </c>
      <c r="P6593" s="4">
        <f>SUMIF(Sales[RegionStoretype],Sales[[#This Row],[RegionStoretype]],Sales[YoY_SSF])/Sales[[#This Row],[Region_TypeCount]]</f>
        <v>68.518982968140051</v>
      </c>
    </row>
    <row r="6594" spans="1:16" x14ac:dyDescent="0.25">
      <c r="A6594" s="1">
        <v>43203</v>
      </c>
      <c r="B6594">
        <v>3</v>
      </c>
      <c r="C6594">
        <v>13</v>
      </c>
      <c r="D6594">
        <v>103450.7836</v>
      </c>
      <c r="E6594">
        <f>INDEX(Stores[region],MATCH(Sales[[#This Row],[store_no]],Stores[store_no],0))</f>
        <v>1</v>
      </c>
      <c r="F6594" t="str">
        <f>INDEX(Stores[storetype],MATCH(Sales[[#This Row],[store_no]],Stores[store_no],0))</f>
        <v>B</v>
      </c>
      <c r="G6594" t="str">
        <f>INDEX(Stores[location_city],MATCH(Sales[[#This Row],[store_no]],Stores[store_no],0))</f>
        <v>Detroit</v>
      </c>
      <c r="H6594" t="str">
        <f>INDEX(Stores[location_state],MATCH(Sales[[#This Row],[store_no]],Stores[store_no],0))</f>
        <v>Michigan</v>
      </c>
      <c r="I6594">
        <f>INDEX(Stores[sqft],MATCH(Sales[[#This Row],[store_no]],Stores[store_no],0))</f>
        <v>114500</v>
      </c>
      <c r="J6594" s="4" t="str">
        <f>INDEX(Departments[dept_name],MATCH(Sales[[#This Row],[dept_no]],Departments[dept_no],0))</f>
        <v>Kids</v>
      </c>
      <c r="K6594" s="4" t="str">
        <f>CONCATENATE(Sales[[#This Row],[region]],Sales[[#This Row],[storetype]])</f>
        <v>1B</v>
      </c>
      <c r="L6594" s="4">
        <f>INDEX(RegionStoreCount[Store Count],MATCH(Sales[[#This Row],[RegionStoretype]],RegionStoreCount[Region/Type],0))</f>
        <v>5</v>
      </c>
      <c r="M6594" s="4">
        <f>AND(Sales[[#This Row],[date]]&lt;=TY_YTDMax,Sales[[#This Row],[date]]&gt;=TY_YTDMin)*Sales[[#This Row],[sales]]</f>
        <v>103450.7836</v>
      </c>
      <c r="N6594" s="4">
        <f>AND(Sales[[#This Row],[date]]&lt;=LY_YTDMax,Sales[[#This Row],[date]]&gt;=LY_YTDMin)*Sales[[#This Row],[sales]]</f>
        <v>0</v>
      </c>
      <c r="O6594" s="4">
        <f>AND(Sales[[#This Row],[date]]&gt;=YoY_Min,Sales[[#This Row],[date]]&lt;=TY_YTDMax)*(Sales[[#This Row],[sales]]/Sales[[#This Row],[sqft]])</f>
        <v>0.90350029344978167</v>
      </c>
      <c r="P6594" s="4">
        <f>SUMIF(Sales[RegionStoretype],Sales[[#This Row],[RegionStoretype]],Sales[YoY_SSF])/Sales[[#This Row],[Region_TypeCount]]</f>
        <v>68.518982968140051</v>
      </c>
    </row>
    <row r="6595" spans="1:16" x14ac:dyDescent="0.25">
      <c r="A6595" s="1">
        <v>43203</v>
      </c>
      <c r="B6595">
        <v>3</v>
      </c>
      <c r="C6595">
        <v>17</v>
      </c>
      <c r="D6595">
        <v>58496.437900000004</v>
      </c>
      <c r="E6595">
        <f>INDEX(Stores[region],MATCH(Sales[[#This Row],[store_no]],Stores[store_no],0))</f>
        <v>1</v>
      </c>
      <c r="F6595" t="str">
        <f>INDEX(Stores[storetype],MATCH(Sales[[#This Row],[store_no]],Stores[store_no],0))</f>
        <v>B</v>
      </c>
      <c r="G6595" t="str">
        <f>INDEX(Stores[location_city],MATCH(Sales[[#This Row],[store_no]],Stores[store_no],0))</f>
        <v>Detroit</v>
      </c>
      <c r="H6595" t="str">
        <f>INDEX(Stores[location_state],MATCH(Sales[[#This Row],[store_no]],Stores[store_no],0))</f>
        <v>Michigan</v>
      </c>
      <c r="I6595">
        <f>INDEX(Stores[sqft],MATCH(Sales[[#This Row],[store_no]],Stores[store_no],0))</f>
        <v>114500</v>
      </c>
      <c r="J6595" s="4" t="str">
        <f>INDEX(Departments[dept_name],MATCH(Sales[[#This Row],[dept_no]],Departments[dept_no],0))</f>
        <v>Shoes</v>
      </c>
      <c r="K6595" s="4" t="str">
        <f>CONCATENATE(Sales[[#This Row],[region]],Sales[[#This Row],[storetype]])</f>
        <v>1B</v>
      </c>
      <c r="L6595" s="4">
        <f>INDEX(RegionStoreCount[Store Count],MATCH(Sales[[#This Row],[RegionStoretype]],RegionStoreCount[Region/Type],0))</f>
        <v>5</v>
      </c>
      <c r="M6595" s="4">
        <f>AND(Sales[[#This Row],[date]]&lt;=TY_YTDMax,Sales[[#This Row],[date]]&gt;=TY_YTDMin)*Sales[[#This Row],[sales]]</f>
        <v>58496.437900000004</v>
      </c>
      <c r="N6595" s="4">
        <f>AND(Sales[[#This Row],[date]]&lt;=LY_YTDMax,Sales[[#This Row],[date]]&gt;=LY_YTDMin)*Sales[[#This Row],[sales]]</f>
        <v>0</v>
      </c>
      <c r="O6595" s="4">
        <f>AND(Sales[[#This Row],[date]]&gt;=YoY_Min,Sales[[#This Row],[date]]&lt;=TY_YTDMax)*(Sales[[#This Row],[sales]]/Sales[[#This Row],[sqft]])</f>
        <v>0.51088592052401749</v>
      </c>
      <c r="P6595" s="4">
        <f>SUMIF(Sales[RegionStoretype],Sales[[#This Row],[RegionStoretype]],Sales[YoY_SSF])/Sales[[#This Row],[Region_TypeCount]]</f>
        <v>68.518982968140051</v>
      </c>
    </row>
    <row r="6596" spans="1:16" x14ac:dyDescent="0.25">
      <c r="A6596" s="1">
        <v>43203</v>
      </c>
      <c r="B6596">
        <v>4</v>
      </c>
      <c r="C6596">
        <v>6</v>
      </c>
      <c r="D6596">
        <v>105123.54220000003</v>
      </c>
      <c r="E6596">
        <f>INDEX(Stores[region],MATCH(Sales[[#This Row],[store_no]],Stores[store_no],0))</f>
        <v>1</v>
      </c>
      <c r="F6596" t="str">
        <f>INDEX(Stores[storetype],MATCH(Sales[[#This Row],[store_no]],Stores[store_no],0))</f>
        <v>A</v>
      </c>
      <c r="G6596" t="str">
        <f>INDEX(Stores[location_city],MATCH(Sales[[#This Row],[store_no]],Stores[store_no],0))</f>
        <v>Cincinnati</v>
      </c>
      <c r="H6596" t="str">
        <f>INDEX(Stores[location_state],MATCH(Sales[[#This Row],[store_no]],Stores[store_no],0))</f>
        <v>Ohio</v>
      </c>
      <c r="I6596">
        <f>INDEX(Stores[sqft],MATCH(Sales[[#This Row],[store_no]],Stores[store_no],0))</f>
        <v>127800</v>
      </c>
      <c r="J6596" s="4" t="str">
        <f>INDEX(Departments[dept_name],MATCH(Sales[[#This Row],[dept_no]],Departments[dept_no],0))</f>
        <v>Computers</v>
      </c>
      <c r="K6596" s="4" t="str">
        <f>CONCATENATE(Sales[[#This Row],[region]],Sales[[#This Row],[storetype]])</f>
        <v>1A</v>
      </c>
      <c r="L6596" s="4">
        <f>INDEX(RegionStoreCount[Store Count],MATCH(Sales[[#This Row],[RegionStoretype]],RegionStoreCount[Region/Type],0))</f>
        <v>5</v>
      </c>
      <c r="M6596" s="4">
        <f>AND(Sales[[#This Row],[date]]&lt;=TY_YTDMax,Sales[[#This Row],[date]]&gt;=TY_YTDMin)*Sales[[#This Row],[sales]]</f>
        <v>105123.54220000003</v>
      </c>
      <c r="N6596" s="4">
        <f>AND(Sales[[#This Row],[date]]&lt;=LY_YTDMax,Sales[[#This Row],[date]]&gt;=LY_YTDMin)*Sales[[#This Row],[sales]]</f>
        <v>0</v>
      </c>
      <c r="O6596" s="4">
        <f>AND(Sales[[#This Row],[date]]&gt;=YoY_Min,Sales[[#This Row],[date]]&lt;=TY_YTDMax)*(Sales[[#This Row],[sales]]/Sales[[#This Row],[sqft]])</f>
        <v>0.82256292801251973</v>
      </c>
      <c r="P6596" s="4">
        <f>SUMIF(Sales[RegionStoretype],Sales[[#This Row],[RegionStoretype]],Sales[YoY_SSF])/Sales[[#This Row],[Region_TypeCount]]</f>
        <v>59.469551530910678</v>
      </c>
    </row>
    <row r="6597" spans="1:16" x14ac:dyDescent="0.25">
      <c r="A6597" s="1">
        <v>43203</v>
      </c>
      <c r="B6597">
        <v>4</v>
      </c>
      <c r="C6597">
        <v>12</v>
      </c>
      <c r="D6597">
        <v>214208.2879</v>
      </c>
      <c r="E6597">
        <f>INDEX(Stores[region],MATCH(Sales[[#This Row],[store_no]],Stores[store_no],0))</f>
        <v>1</v>
      </c>
      <c r="F6597" t="str">
        <f>INDEX(Stores[storetype],MATCH(Sales[[#This Row],[store_no]],Stores[store_no],0))</f>
        <v>A</v>
      </c>
      <c r="G6597" t="str">
        <f>INDEX(Stores[location_city],MATCH(Sales[[#This Row],[store_no]],Stores[store_no],0))</f>
        <v>Cincinnati</v>
      </c>
      <c r="H6597" t="str">
        <f>INDEX(Stores[location_state],MATCH(Sales[[#This Row],[store_no]],Stores[store_no],0))</f>
        <v>Ohio</v>
      </c>
      <c r="I6597">
        <f>INDEX(Stores[sqft],MATCH(Sales[[#This Row],[store_no]],Stores[store_no],0))</f>
        <v>127800</v>
      </c>
      <c r="J6597" s="4" t="str">
        <f>INDEX(Departments[dept_name],MATCH(Sales[[#This Row],[dept_no]],Departments[dept_no],0))</f>
        <v>Jewelery</v>
      </c>
      <c r="K6597" s="4" t="str">
        <f>CONCATENATE(Sales[[#This Row],[region]],Sales[[#This Row],[storetype]])</f>
        <v>1A</v>
      </c>
      <c r="L6597" s="4">
        <f>INDEX(RegionStoreCount[Store Count],MATCH(Sales[[#This Row],[RegionStoretype]],RegionStoreCount[Region/Type],0))</f>
        <v>5</v>
      </c>
      <c r="M6597" s="4">
        <f>AND(Sales[[#This Row],[date]]&lt;=TY_YTDMax,Sales[[#This Row],[date]]&gt;=TY_YTDMin)*Sales[[#This Row],[sales]]</f>
        <v>214208.2879</v>
      </c>
      <c r="N6597" s="4">
        <f>AND(Sales[[#This Row],[date]]&lt;=LY_YTDMax,Sales[[#This Row],[date]]&gt;=LY_YTDMin)*Sales[[#This Row],[sales]]</f>
        <v>0</v>
      </c>
      <c r="O6597" s="4">
        <f>AND(Sales[[#This Row],[date]]&gt;=YoY_Min,Sales[[#This Row],[date]]&lt;=TY_YTDMax)*(Sales[[#This Row],[sales]]/Sales[[#This Row],[sqft]])</f>
        <v>1.6761211885758998</v>
      </c>
      <c r="P6597" s="4">
        <f>SUMIF(Sales[RegionStoretype],Sales[[#This Row],[RegionStoretype]],Sales[YoY_SSF])/Sales[[#This Row],[Region_TypeCount]]</f>
        <v>59.469551530910678</v>
      </c>
    </row>
    <row r="6598" spans="1:16" x14ac:dyDescent="0.25">
      <c r="A6598" s="1">
        <v>43203</v>
      </c>
      <c r="B6598">
        <v>4</v>
      </c>
      <c r="C6598">
        <v>16</v>
      </c>
      <c r="D6598">
        <v>243384.70609999998</v>
      </c>
      <c r="E6598">
        <f>INDEX(Stores[region],MATCH(Sales[[#This Row],[store_no]],Stores[store_no],0))</f>
        <v>1</v>
      </c>
      <c r="F6598" t="str">
        <f>INDEX(Stores[storetype],MATCH(Sales[[#This Row],[store_no]],Stores[store_no],0))</f>
        <v>A</v>
      </c>
      <c r="G6598" t="str">
        <f>INDEX(Stores[location_city],MATCH(Sales[[#This Row],[store_no]],Stores[store_no],0))</f>
        <v>Cincinnati</v>
      </c>
      <c r="H6598" t="str">
        <f>INDEX(Stores[location_state],MATCH(Sales[[#This Row],[store_no]],Stores[store_no],0))</f>
        <v>Ohio</v>
      </c>
      <c r="I6598">
        <f>INDEX(Stores[sqft],MATCH(Sales[[#This Row],[store_no]],Stores[store_no],0))</f>
        <v>127800</v>
      </c>
      <c r="J6598" s="4" t="str">
        <f>INDEX(Departments[dept_name],MATCH(Sales[[#This Row],[dept_no]],Departments[dept_no],0))</f>
        <v>Outdoors</v>
      </c>
      <c r="K6598" s="4" t="str">
        <f>CONCATENATE(Sales[[#This Row],[region]],Sales[[#This Row],[storetype]])</f>
        <v>1A</v>
      </c>
      <c r="L6598" s="4">
        <f>INDEX(RegionStoreCount[Store Count],MATCH(Sales[[#This Row],[RegionStoretype]],RegionStoreCount[Region/Type],0))</f>
        <v>5</v>
      </c>
      <c r="M6598" s="4">
        <f>AND(Sales[[#This Row],[date]]&lt;=TY_YTDMax,Sales[[#This Row],[date]]&gt;=TY_YTDMin)*Sales[[#This Row],[sales]]</f>
        <v>243384.70609999998</v>
      </c>
      <c r="N6598" s="4">
        <f>AND(Sales[[#This Row],[date]]&lt;=LY_YTDMax,Sales[[#This Row],[date]]&gt;=LY_YTDMin)*Sales[[#This Row],[sales]]</f>
        <v>0</v>
      </c>
      <c r="O6598" s="4">
        <f>AND(Sales[[#This Row],[date]]&gt;=YoY_Min,Sales[[#This Row],[date]]&lt;=TY_YTDMax)*(Sales[[#This Row],[sales]]/Sales[[#This Row],[sqft]])</f>
        <v>1.9044186705790296</v>
      </c>
      <c r="P6598" s="4">
        <f>SUMIF(Sales[RegionStoretype],Sales[[#This Row],[RegionStoretype]],Sales[YoY_SSF])/Sales[[#This Row],[Region_TypeCount]]</f>
        <v>59.469551530910678</v>
      </c>
    </row>
    <row r="6599" spans="1:16" x14ac:dyDescent="0.25">
      <c r="A6599" s="1">
        <v>43203</v>
      </c>
      <c r="B6599">
        <v>5</v>
      </c>
      <c r="C6599">
        <v>6</v>
      </c>
      <c r="D6599">
        <v>31698.7078</v>
      </c>
      <c r="E6599">
        <f>INDEX(Stores[region],MATCH(Sales[[#This Row],[store_no]],Stores[store_no],0))</f>
        <v>1</v>
      </c>
      <c r="F6599" t="str">
        <f>INDEX(Stores[storetype],MATCH(Sales[[#This Row],[store_no]],Stores[store_no],0))</f>
        <v>B</v>
      </c>
      <c r="G6599" t="str">
        <f>INDEX(Stores[location_city],MATCH(Sales[[#This Row],[store_no]],Stores[store_no],0))</f>
        <v>Bloomington</v>
      </c>
      <c r="H6599" t="str">
        <f>INDEX(Stores[location_state],MATCH(Sales[[#This Row],[store_no]],Stores[store_no],0))</f>
        <v>Indiana</v>
      </c>
      <c r="I6599">
        <f>INDEX(Stores[sqft],MATCH(Sales[[#This Row],[store_no]],Stores[store_no],0))</f>
        <v>114500</v>
      </c>
      <c r="J6599" s="4" t="str">
        <f>INDEX(Departments[dept_name],MATCH(Sales[[#This Row],[dept_no]],Departments[dept_no],0))</f>
        <v>Computers</v>
      </c>
      <c r="K6599" s="4" t="str">
        <f>CONCATENATE(Sales[[#This Row],[region]],Sales[[#This Row],[storetype]])</f>
        <v>1B</v>
      </c>
      <c r="L6599" s="4">
        <f>INDEX(RegionStoreCount[Store Count],MATCH(Sales[[#This Row],[RegionStoretype]],RegionStoreCount[Region/Type],0))</f>
        <v>5</v>
      </c>
      <c r="M6599" s="4">
        <f>AND(Sales[[#This Row],[date]]&lt;=TY_YTDMax,Sales[[#This Row],[date]]&gt;=TY_YTDMin)*Sales[[#This Row],[sales]]</f>
        <v>31698.7078</v>
      </c>
      <c r="N6599" s="4">
        <f>AND(Sales[[#This Row],[date]]&lt;=LY_YTDMax,Sales[[#This Row],[date]]&gt;=LY_YTDMin)*Sales[[#This Row],[sales]]</f>
        <v>0</v>
      </c>
      <c r="O6599" s="4">
        <f>AND(Sales[[#This Row],[date]]&gt;=YoY_Min,Sales[[#This Row],[date]]&lt;=TY_YTDMax)*(Sales[[#This Row],[sales]]/Sales[[#This Row],[sqft]])</f>
        <v>0.27684460960698692</v>
      </c>
      <c r="P6599" s="4">
        <f>SUMIF(Sales[RegionStoretype],Sales[[#This Row],[RegionStoretype]],Sales[YoY_SSF])/Sales[[#This Row],[Region_TypeCount]]</f>
        <v>68.518982968140051</v>
      </c>
    </row>
    <row r="6600" spans="1:16" x14ac:dyDescent="0.25">
      <c r="A6600" s="1">
        <v>43203</v>
      </c>
      <c r="B6600">
        <v>5</v>
      </c>
      <c r="C6600">
        <v>7</v>
      </c>
      <c r="D6600">
        <v>55153.432700000005</v>
      </c>
      <c r="E6600">
        <f>INDEX(Stores[region],MATCH(Sales[[#This Row],[store_no]],Stores[store_no],0))</f>
        <v>1</v>
      </c>
      <c r="F6600" t="str">
        <f>INDEX(Stores[storetype],MATCH(Sales[[#This Row],[store_no]],Stores[store_no],0))</f>
        <v>B</v>
      </c>
      <c r="G6600" t="str">
        <f>INDEX(Stores[location_city],MATCH(Sales[[#This Row],[store_no]],Stores[store_no],0))</f>
        <v>Bloomington</v>
      </c>
      <c r="H6600" t="str">
        <f>INDEX(Stores[location_state],MATCH(Sales[[#This Row],[store_no]],Stores[store_no],0))</f>
        <v>Indiana</v>
      </c>
      <c r="I6600">
        <f>INDEX(Stores[sqft],MATCH(Sales[[#This Row],[store_no]],Stores[store_no],0))</f>
        <v>114500</v>
      </c>
      <c r="J6600" s="4" t="str">
        <f>INDEX(Departments[dept_name],MATCH(Sales[[#This Row],[dept_no]],Departments[dept_no],0))</f>
        <v>Electronics</v>
      </c>
      <c r="K6600" s="4" t="str">
        <f>CONCATENATE(Sales[[#This Row],[region]],Sales[[#This Row],[storetype]])</f>
        <v>1B</v>
      </c>
      <c r="L6600" s="4">
        <f>INDEX(RegionStoreCount[Store Count],MATCH(Sales[[#This Row],[RegionStoretype]],RegionStoreCount[Region/Type],0))</f>
        <v>5</v>
      </c>
      <c r="M6600" s="4">
        <f>AND(Sales[[#This Row],[date]]&lt;=TY_YTDMax,Sales[[#This Row],[date]]&gt;=TY_YTDMin)*Sales[[#This Row],[sales]]</f>
        <v>55153.432700000005</v>
      </c>
      <c r="N6600" s="4">
        <f>AND(Sales[[#This Row],[date]]&lt;=LY_YTDMax,Sales[[#This Row],[date]]&gt;=LY_YTDMin)*Sales[[#This Row],[sales]]</f>
        <v>0</v>
      </c>
      <c r="O6600" s="4">
        <f>AND(Sales[[#This Row],[date]]&gt;=YoY_Min,Sales[[#This Row],[date]]&lt;=TY_YTDMax)*(Sales[[#This Row],[sales]]/Sales[[#This Row],[sqft]])</f>
        <v>0.481689368558952</v>
      </c>
      <c r="P6600" s="4">
        <f>SUMIF(Sales[RegionStoretype],Sales[[#This Row],[RegionStoretype]],Sales[YoY_SSF])/Sales[[#This Row],[Region_TypeCount]]</f>
        <v>68.518982968140051</v>
      </c>
    </row>
    <row r="6601" spans="1:16" x14ac:dyDescent="0.25">
      <c r="A6601" s="1">
        <v>43203</v>
      </c>
      <c r="B6601">
        <v>6</v>
      </c>
      <c r="C6601">
        <v>1</v>
      </c>
      <c r="D6601">
        <v>24672.801100000001</v>
      </c>
      <c r="E6601">
        <f>INDEX(Stores[region],MATCH(Sales[[#This Row],[store_no]],Stores[store_no],0))</f>
        <v>3</v>
      </c>
      <c r="F6601" t="str">
        <f>INDEX(Stores[storetype],MATCH(Sales[[#This Row],[store_no]],Stores[store_no],0))</f>
        <v>A</v>
      </c>
      <c r="G6601" t="str">
        <f>INDEX(Stores[location_city],MATCH(Sales[[#This Row],[store_no]],Stores[store_no],0))</f>
        <v>Green Bay</v>
      </c>
      <c r="H6601" t="str">
        <f>INDEX(Stores[location_state],MATCH(Sales[[#This Row],[store_no]],Stores[store_no],0))</f>
        <v>Wisconsin</v>
      </c>
      <c r="I6601">
        <f>INDEX(Stores[sqft],MATCH(Sales[[#This Row],[store_no]],Stores[store_no],0))</f>
        <v>138800</v>
      </c>
      <c r="J6601" s="4" t="str">
        <f>INDEX(Departments[dept_name],MATCH(Sales[[#This Row],[dept_no]],Departments[dept_no],0))</f>
        <v>Automotive</v>
      </c>
      <c r="K6601" s="4" t="str">
        <f>CONCATENATE(Sales[[#This Row],[region]],Sales[[#This Row],[storetype]])</f>
        <v>3A</v>
      </c>
      <c r="L6601" s="4">
        <f>INDEX(RegionStoreCount[Store Count],MATCH(Sales[[#This Row],[RegionStoretype]],RegionStoreCount[Region/Type],0))</f>
        <v>9</v>
      </c>
      <c r="M6601" s="4">
        <f>AND(Sales[[#This Row],[date]]&lt;=TY_YTDMax,Sales[[#This Row],[date]]&gt;=TY_YTDMin)*Sales[[#This Row],[sales]]</f>
        <v>24672.801100000001</v>
      </c>
      <c r="N6601" s="4">
        <f>AND(Sales[[#This Row],[date]]&lt;=LY_YTDMax,Sales[[#This Row],[date]]&gt;=LY_YTDMin)*Sales[[#This Row],[sales]]</f>
        <v>0</v>
      </c>
      <c r="O6601" s="4">
        <f>AND(Sales[[#This Row],[date]]&gt;=YoY_Min,Sales[[#This Row],[date]]&lt;=TY_YTDMax)*(Sales[[#This Row],[sales]]/Sales[[#This Row],[sqft]])</f>
        <v>0.17775793299711817</v>
      </c>
      <c r="P6601" s="4">
        <f>SUMIF(Sales[RegionStoretype],Sales[[#This Row],[RegionStoretype]],Sales[YoY_SSF])/Sales[[#This Row],[Region_TypeCount]]</f>
        <v>53.603836561720975</v>
      </c>
    </row>
    <row r="6602" spans="1:16" x14ac:dyDescent="0.25">
      <c r="A6602" s="1">
        <v>43203</v>
      </c>
      <c r="B6602">
        <v>6</v>
      </c>
      <c r="C6602">
        <v>12</v>
      </c>
      <c r="D6602">
        <v>10747.349699999999</v>
      </c>
      <c r="E6602">
        <f>INDEX(Stores[region],MATCH(Sales[[#This Row],[store_no]],Stores[store_no],0))</f>
        <v>3</v>
      </c>
      <c r="F6602" t="str">
        <f>INDEX(Stores[storetype],MATCH(Sales[[#This Row],[store_no]],Stores[store_no],0))</f>
        <v>A</v>
      </c>
      <c r="G6602" t="str">
        <f>INDEX(Stores[location_city],MATCH(Sales[[#This Row],[store_no]],Stores[store_no],0))</f>
        <v>Green Bay</v>
      </c>
      <c r="H6602" t="str">
        <f>INDEX(Stores[location_state],MATCH(Sales[[#This Row],[store_no]],Stores[store_no],0))</f>
        <v>Wisconsin</v>
      </c>
      <c r="I6602">
        <f>INDEX(Stores[sqft],MATCH(Sales[[#This Row],[store_no]],Stores[store_no],0))</f>
        <v>138800</v>
      </c>
      <c r="J6602" s="4" t="str">
        <f>INDEX(Departments[dept_name],MATCH(Sales[[#This Row],[dept_no]],Departments[dept_no],0))</f>
        <v>Jewelery</v>
      </c>
      <c r="K6602" s="4" t="str">
        <f>CONCATENATE(Sales[[#This Row],[region]],Sales[[#This Row],[storetype]])</f>
        <v>3A</v>
      </c>
      <c r="L6602" s="4">
        <f>INDEX(RegionStoreCount[Store Count],MATCH(Sales[[#This Row],[RegionStoretype]],RegionStoreCount[Region/Type],0))</f>
        <v>9</v>
      </c>
      <c r="M6602" s="4">
        <f>AND(Sales[[#This Row],[date]]&lt;=TY_YTDMax,Sales[[#This Row],[date]]&gt;=TY_YTDMin)*Sales[[#This Row],[sales]]</f>
        <v>10747.349699999999</v>
      </c>
      <c r="N6602" s="4">
        <f>AND(Sales[[#This Row],[date]]&lt;=LY_YTDMax,Sales[[#This Row],[date]]&gt;=LY_YTDMin)*Sales[[#This Row],[sales]]</f>
        <v>0</v>
      </c>
      <c r="O6602" s="4">
        <f>AND(Sales[[#This Row],[date]]&gt;=YoY_Min,Sales[[#This Row],[date]]&lt;=TY_YTDMax)*(Sales[[#This Row],[sales]]/Sales[[#This Row],[sqft]])</f>
        <v>7.7430473342939468E-2</v>
      </c>
      <c r="P6602" s="4">
        <f>SUMIF(Sales[RegionStoretype],Sales[[#This Row],[RegionStoretype]],Sales[YoY_SSF])/Sales[[#This Row],[Region_TypeCount]]</f>
        <v>53.603836561720975</v>
      </c>
    </row>
    <row r="6603" spans="1:16" x14ac:dyDescent="0.25">
      <c r="A6603" s="1">
        <v>43203</v>
      </c>
      <c r="B6603">
        <v>6</v>
      </c>
      <c r="C6603">
        <v>14</v>
      </c>
      <c r="D6603">
        <v>62936.735199999996</v>
      </c>
      <c r="E6603">
        <f>INDEX(Stores[region],MATCH(Sales[[#This Row],[store_no]],Stores[store_no],0))</f>
        <v>3</v>
      </c>
      <c r="F6603" t="str">
        <f>INDEX(Stores[storetype],MATCH(Sales[[#This Row],[store_no]],Stores[store_no],0))</f>
        <v>A</v>
      </c>
      <c r="G6603" t="str">
        <f>INDEX(Stores[location_city],MATCH(Sales[[#This Row],[store_no]],Stores[store_no],0))</f>
        <v>Green Bay</v>
      </c>
      <c r="H6603" t="str">
        <f>INDEX(Stores[location_state],MATCH(Sales[[#This Row],[store_no]],Stores[store_no],0))</f>
        <v>Wisconsin</v>
      </c>
      <c r="I6603">
        <f>INDEX(Stores[sqft],MATCH(Sales[[#This Row],[store_no]],Stores[store_no],0))</f>
        <v>138800</v>
      </c>
      <c r="J6603" s="4" t="str">
        <f>INDEX(Departments[dept_name],MATCH(Sales[[#This Row],[dept_no]],Departments[dept_no],0))</f>
        <v>Movies</v>
      </c>
      <c r="K6603" s="4" t="str">
        <f>CONCATENATE(Sales[[#This Row],[region]],Sales[[#This Row],[storetype]])</f>
        <v>3A</v>
      </c>
      <c r="L6603" s="4">
        <f>INDEX(RegionStoreCount[Store Count],MATCH(Sales[[#This Row],[RegionStoretype]],RegionStoreCount[Region/Type],0))</f>
        <v>9</v>
      </c>
      <c r="M6603" s="4">
        <f>AND(Sales[[#This Row],[date]]&lt;=TY_YTDMax,Sales[[#This Row],[date]]&gt;=TY_YTDMin)*Sales[[#This Row],[sales]]</f>
        <v>62936.735199999996</v>
      </c>
      <c r="N6603" s="4">
        <f>AND(Sales[[#This Row],[date]]&lt;=LY_YTDMax,Sales[[#This Row],[date]]&gt;=LY_YTDMin)*Sales[[#This Row],[sales]]</f>
        <v>0</v>
      </c>
      <c r="O6603" s="4">
        <f>AND(Sales[[#This Row],[date]]&gt;=YoY_Min,Sales[[#This Row],[date]]&lt;=TY_YTDMax)*(Sales[[#This Row],[sales]]/Sales[[#This Row],[sqft]])</f>
        <v>0.45343469164265127</v>
      </c>
      <c r="P6603" s="4">
        <f>SUMIF(Sales[RegionStoretype],Sales[[#This Row],[RegionStoretype]],Sales[YoY_SSF])/Sales[[#This Row],[Region_TypeCount]]</f>
        <v>53.603836561720975</v>
      </c>
    </row>
    <row r="6604" spans="1:16" x14ac:dyDescent="0.25">
      <c r="A6604" s="1">
        <v>43203</v>
      </c>
      <c r="B6604">
        <v>7</v>
      </c>
      <c r="C6604">
        <v>7</v>
      </c>
      <c r="D6604">
        <v>32011.2117</v>
      </c>
      <c r="E6604">
        <f>INDEX(Stores[region],MATCH(Sales[[#This Row],[store_no]],Stores[store_no],0))</f>
        <v>2</v>
      </c>
      <c r="F6604" t="str">
        <f>INDEX(Stores[storetype],MATCH(Sales[[#This Row],[store_no]],Stores[store_no],0))</f>
        <v>B</v>
      </c>
      <c r="G6604" t="str">
        <f>INDEX(Stores[location_city],MATCH(Sales[[#This Row],[store_no]],Stores[store_no],0))</f>
        <v>Rockford</v>
      </c>
      <c r="H6604" t="str">
        <f>INDEX(Stores[location_state],MATCH(Sales[[#This Row],[store_no]],Stores[store_no],0))</f>
        <v>Illinois</v>
      </c>
      <c r="I6604">
        <f>INDEX(Stores[sqft],MATCH(Sales[[#This Row],[store_no]],Stores[store_no],0))</f>
        <v>127100</v>
      </c>
      <c r="J6604" s="4" t="str">
        <f>INDEX(Departments[dept_name],MATCH(Sales[[#This Row],[dept_no]],Departments[dept_no],0))</f>
        <v>Electronics</v>
      </c>
      <c r="K6604" s="4" t="str">
        <f>CONCATENATE(Sales[[#This Row],[region]],Sales[[#This Row],[storetype]])</f>
        <v>2B</v>
      </c>
      <c r="L6604" s="4">
        <f>INDEX(RegionStoreCount[Store Count],MATCH(Sales[[#This Row],[RegionStoretype]],RegionStoreCount[Region/Type],0))</f>
        <v>6</v>
      </c>
      <c r="M6604" s="4">
        <f>AND(Sales[[#This Row],[date]]&lt;=TY_YTDMax,Sales[[#This Row],[date]]&gt;=TY_YTDMin)*Sales[[#This Row],[sales]]</f>
        <v>32011.2117</v>
      </c>
      <c r="N6604" s="4">
        <f>AND(Sales[[#This Row],[date]]&lt;=LY_YTDMax,Sales[[#This Row],[date]]&gt;=LY_YTDMin)*Sales[[#This Row],[sales]]</f>
        <v>0</v>
      </c>
      <c r="O6604" s="4">
        <f>AND(Sales[[#This Row],[date]]&gt;=YoY_Min,Sales[[#This Row],[date]]&lt;=TY_YTDMax)*(Sales[[#This Row],[sales]]/Sales[[#This Row],[sqft]])</f>
        <v>0.25185847128245475</v>
      </c>
      <c r="P6604" s="4">
        <f>SUMIF(Sales[RegionStoretype],Sales[[#This Row],[RegionStoretype]],Sales[YoY_SSF])/Sales[[#This Row],[Region_TypeCount]]</f>
        <v>58.393757732919049</v>
      </c>
    </row>
    <row r="6605" spans="1:16" x14ac:dyDescent="0.25">
      <c r="A6605" s="1">
        <v>43203</v>
      </c>
      <c r="B6605">
        <v>7</v>
      </c>
      <c r="C6605">
        <v>8</v>
      </c>
      <c r="D6605">
        <v>18338.596000000001</v>
      </c>
      <c r="E6605">
        <f>INDEX(Stores[region],MATCH(Sales[[#This Row],[store_no]],Stores[store_no],0))</f>
        <v>2</v>
      </c>
      <c r="F6605" t="str">
        <f>INDEX(Stores[storetype],MATCH(Sales[[#This Row],[store_no]],Stores[store_no],0))</f>
        <v>B</v>
      </c>
      <c r="G6605" t="str">
        <f>INDEX(Stores[location_city],MATCH(Sales[[#This Row],[store_no]],Stores[store_no],0))</f>
        <v>Rockford</v>
      </c>
      <c r="H6605" t="str">
        <f>INDEX(Stores[location_state],MATCH(Sales[[#This Row],[store_no]],Stores[store_no],0))</f>
        <v>Illinois</v>
      </c>
      <c r="I6605">
        <f>INDEX(Stores[sqft],MATCH(Sales[[#This Row],[store_no]],Stores[store_no],0))</f>
        <v>127100</v>
      </c>
      <c r="J6605" s="4" t="str">
        <f>INDEX(Departments[dept_name],MATCH(Sales[[#This Row],[dept_no]],Departments[dept_no],0))</f>
        <v>Games</v>
      </c>
      <c r="K6605" s="4" t="str">
        <f>CONCATENATE(Sales[[#This Row],[region]],Sales[[#This Row],[storetype]])</f>
        <v>2B</v>
      </c>
      <c r="L6605" s="4">
        <f>INDEX(RegionStoreCount[Store Count],MATCH(Sales[[#This Row],[RegionStoretype]],RegionStoreCount[Region/Type],0))</f>
        <v>6</v>
      </c>
      <c r="M6605" s="4">
        <f>AND(Sales[[#This Row],[date]]&lt;=TY_YTDMax,Sales[[#This Row],[date]]&gt;=TY_YTDMin)*Sales[[#This Row],[sales]]</f>
        <v>18338.596000000001</v>
      </c>
      <c r="N6605" s="4">
        <f>AND(Sales[[#This Row],[date]]&lt;=LY_YTDMax,Sales[[#This Row],[date]]&gt;=LY_YTDMin)*Sales[[#This Row],[sales]]</f>
        <v>0</v>
      </c>
      <c r="O6605" s="4">
        <f>AND(Sales[[#This Row],[date]]&gt;=YoY_Min,Sales[[#This Row],[date]]&lt;=TY_YTDMax)*(Sales[[#This Row],[sales]]/Sales[[#This Row],[sqft]])</f>
        <v>0.14428478363493313</v>
      </c>
      <c r="P6605" s="4">
        <f>SUMIF(Sales[RegionStoretype],Sales[[#This Row],[RegionStoretype]],Sales[YoY_SSF])/Sales[[#This Row],[Region_TypeCount]]</f>
        <v>58.393757732919049</v>
      </c>
    </row>
    <row r="6606" spans="1:16" x14ac:dyDescent="0.25">
      <c r="A6606" s="1">
        <v>43203</v>
      </c>
      <c r="B6606">
        <v>7</v>
      </c>
      <c r="C6606">
        <v>10</v>
      </c>
      <c r="D6606">
        <v>4033.3689000000004</v>
      </c>
      <c r="E6606">
        <f>INDEX(Stores[region],MATCH(Sales[[#This Row],[store_no]],Stores[store_no],0))</f>
        <v>2</v>
      </c>
      <c r="F6606" t="str">
        <f>INDEX(Stores[storetype],MATCH(Sales[[#This Row],[store_no]],Stores[store_no],0))</f>
        <v>B</v>
      </c>
      <c r="G6606" t="str">
        <f>INDEX(Stores[location_city],MATCH(Sales[[#This Row],[store_no]],Stores[store_no],0))</f>
        <v>Rockford</v>
      </c>
      <c r="H6606" t="str">
        <f>INDEX(Stores[location_state],MATCH(Sales[[#This Row],[store_no]],Stores[store_no],0))</f>
        <v>Illinois</v>
      </c>
      <c r="I6606">
        <f>INDEX(Stores[sqft],MATCH(Sales[[#This Row],[store_no]],Stores[store_no],0))</f>
        <v>127100</v>
      </c>
      <c r="J6606" s="4" t="str">
        <f>INDEX(Departments[dept_name],MATCH(Sales[[#This Row],[dept_no]],Departments[dept_no],0))</f>
        <v>Health</v>
      </c>
      <c r="K6606" s="4" t="str">
        <f>CONCATENATE(Sales[[#This Row],[region]],Sales[[#This Row],[storetype]])</f>
        <v>2B</v>
      </c>
      <c r="L6606" s="4">
        <f>INDEX(RegionStoreCount[Store Count],MATCH(Sales[[#This Row],[RegionStoretype]],RegionStoreCount[Region/Type],0))</f>
        <v>6</v>
      </c>
      <c r="M6606" s="4">
        <f>AND(Sales[[#This Row],[date]]&lt;=TY_YTDMax,Sales[[#This Row],[date]]&gt;=TY_YTDMin)*Sales[[#This Row],[sales]]</f>
        <v>4033.3689000000004</v>
      </c>
      <c r="N6606" s="4">
        <f>AND(Sales[[#This Row],[date]]&lt;=LY_YTDMax,Sales[[#This Row],[date]]&gt;=LY_YTDMin)*Sales[[#This Row],[sales]]</f>
        <v>0</v>
      </c>
      <c r="O6606" s="4">
        <f>AND(Sales[[#This Row],[date]]&gt;=YoY_Min,Sales[[#This Row],[date]]&lt;=TY_YTDMax)*(Sales[[#This Row],[sales]]/Sales[[#This Row],[sqft]])</f>
        <v>3.1733822974036194E-2</v>
      </c>
      <c r="P6606" s="4">
        <f>SUMIF(Sales[RegionStoretype],Sales[[#This Row],[RegionStoretype]],Sales[YoY_SSF])/Sales[[#This Row],[Region_TypeCount]]</f>
        <v>58.393757732919049</v>
      </c>
    </row>
    <row r="6607" spans="1:16" x14ac:dyDescent="0.25">
      <c r="A6607" s="1">
        <v>43203</v>
      </c>
      <c r="B6607">
        <v>7</v>
      </c>
      <c r="C6607">
        <v>18</v>
      </c>
      <c r="D6607">
        <v>80814.715599999996</v>
      </c>
      <c r="E6607">
        <f>INDEX(Stores[region],MATCH(Sales[[#This Row],[store_no]],Stores[store_no],0))</f>
        <v>2</v>
      </c>
      <c r="F6607" t="str">
        <f>INDEX(Stores[storetype],MATCH(Sales[[#This Row],[store_no]],Stores[store_no],0))</f>
        <v>B</v>
      </c>
      <c r="G6607" t="str">
        <f>INDEX(Stores[location_city],MATCH(Sales[[#This Row],[store_no]],Stores[store_no],0))</f>
        <v>Rockford</v>
      </c>
      <c r="H6607" t="str">
        <f>INDEX(Stores[location_state],MATCH(Sales[[#This Row],[store_no]],Stores[store_no],0))</f>
        <v>Illinois</v>
      </c>
      <c r="I6607">
        <f>INDEX(Stores[sqft],MATCH(Sales[[#This Row],[store_no]],Stores[store_no],0))</f>
        <v>127100</v>
      </c>
      <c r="J6607" s="4" t="str">
        <f>INDEX(Departments[dept_name],MATCH(Sales[[#This Row],[dept_no]],Departments[dept_no],0))</f>
        <v>Sports</v>
      </c>
      <c r="K6607" s="4" t="str">
        <f>CONCATENATE(Sales[[#This Row],[region]],Sales[[#This Row],[storetype]])</f>
        <v>2B</v>
      </c>
      <c r="L6607" s="4">
        <f>INDEX(RegionStoreCount[Store Count],MATCH(Sales[[#This Row],[RegionStoretype]],RegionStoreCount[Region/Type],0))</f>
        <v>6</v>
      </c>
      <c r="M6607" s="4">
        <f>AND(Sales[[#This Row],[date]]&lt;=TY_YTDMax,Sales[[#This Row],[date]]&gt;=TY_YTDMin)*Sales[[#This Row],[sales]]</f>
        <v>80814.715599999996</v>
      </c>
      <c r="N6607" s="4">
        <f>AND(Sales[[#This Row],[date]]&lt;=LY_YTDMax,Sales[[#This Row],[date]]&gt;=LY_YTDMin)*Sales[[#This Row],[sales]]</f>
        <v>0</v>
      </c>
      <c r="O6607" s="4">
        <f>AND(Sales[[#This Row],[date]]&gt;=YoY_Min,Sales[[#This Row],[date]]&lt;=TY_YTDMax)*(Sales[[#This Row],[sales]]/Sales[[#This Row],[sqft]])</f>
        <v>0.63583568528717538</v>
      </c>
      <c r="P6607" s="4">
        <f>SUMIF(Sales[RegionStoretype],Sales[[#This Row],[RegionStoretype]],Sales[YoY_SSF])/Sales[[#This Row],[Region_TypeCount]]</f>
        <v>58.393757732919049</v>
      </c>
    </row>
    <row r="6608" spans="1:16" x14ac:dyDescent="0.25">
      <c r="A6608" s="1">
        <v>43203</v>
      </c>
      <c r="B6608">
        <v>7</v>
      </c>
      <c r="C6608">
        <v>20</v>
      </c>
      <c r="D6608">
        <v>41677.171199999997</v>
      </c>
      <c r="E6608">
        <f>INDEX(Stores[region],MATCH(Sales[[#This Row],[store_no]],Stores[store_no],0))</f>
        <v>2</v>
      </c>
      <c r="F6608" t="str">
        <f>INDEX(Stores[storetype],MATCH(Sales[[#This Row],[store_no]],Stores[store_no],0))</f>
        <v>B</v>
      </c>
      <c r="G6608" t="str">
        <f>INDEX(Stores[location_city],MATCH(Sales[[#This Row],[store_no]],Stores[store_no],0))</f>
        <v>Rockford</v>
      </c>
      <c r="H6608" t="str">
        <f>INDEX(Stores[location_state],MATCH(Sales[[#This Row],[store_no]],Stores[store_no],0))</f>
        <v>Illinois</v>
      </c>
      <c r="I6608">
        <f>INDEX(Stores[sqft],MATCH(Sales[[#This Row],[store_no]],Stores[store_no],0))</f>
        <v>127100</v>
      </c>
      <c r="J6608" s="4" t="str">
        <f>INDEX(Departments[dept_name],MATCH(Sales[[#This Row],[dept_no]],Departments[dept_no],0))</f>
        <v>Toys</v>
      </c>
      <c r="K6608" s="4" t="str">
        <f>CONCATENATE(Sales[[#This Row],[region]],Sales[[#This Row],[storetype]])</f>
        <v>2B</v>
      </c>
      <c r="L6608" s="4">
        <f>INDEX(RegionStoreCount[Store Count],MATCH(Sales[[#This Row],[RegionStoretype]],RegionStoreCount[Region/Type],0))</f>
        <v>6</v>
      </c>
      <c r="M6608" s="4">
        <f>AND(Sales[[#This Row],[date]]&lt;=TY_YTDMax,Sales[[#This Row],[date]]&gt;=TY_YTDMin)*Sales[[#This Row],[sales]]</f>
        <v>41677.171199999997</v>
      </c>
      <c r="N6608" s="4">
        <f>AND(Sales[[#This Row],[date]]&lt;=LY_YTDMax,Sales[[#This Row],[date]]&gt;=LY_YTDMin)*Sales[[#This Row],[sales]]</f>
        <v>0</v>
      </c>
      <c r="O6608" s="4">
        <f>AND(Sales[[#This Row],[date]]&gt;=YoY_Min,Sales[[#This Row],[date]]&lt;=TY_YTDMax)*(Sales[[#This Row],[sales]]/Sales[[#This Row],[sqft]])</f>
        <v>0.32790850668764748</v>
      </c>
      <c r="P6608" s="4">
        <f>SUMIF(Sales[RegionStoretype],Sales[[#This Row],[RegionStoretype]],Sales[YoY_SSF])/Sales[[#This Row],[Region_TypeCount]]</f>
        <v>58.393757732919049</v>
      </c>
    </row>
    <row r="6609" spans="1:16" x14ac:dyDescent="0.25">
      <c r="A6609" s="1">
        <v>43203</v>
      </c>
      <c r="B6609">
        <v>8</v>
      </c>
      <c r="C6609">
        <v>15</v>
      </c>
      <c r="D6609">
        <v>224909.33640000003</v>
      </c>
      <c r="E6609">
        <f>INDEX(Stores[region],MATCH(Sales[[#This Row],[store_no]],Stores[store_no],0))</f>
        <v>3</v>
      </c>
      <c r="F6609" t="str">
        <f>INDEX(Stores[storetype],MATCH(Sales[[#This Row],[store_no]],Stores[store_no],0))</f>
        <v>A</v>
      </c>
      <c r="G6609" t="str">
        <f>INDEX(Stores[location_city],MATCH(Sales[[#This Row],[store_no]],Stores[store_no],0))</f>
        <v>Saint Louis</v>
      </c>
      <c r="H6609" t="str">
        <f>INDEX(Stores[location_state],MATCH(Sales[[#This Row],[store_no]],Stores[store_no],0))</f>
        <v>Missouri</v>
      </c>
      <c r="I6609">
        <f>INDEX(Stores[sqft],MATCH(Sales[[#This Row],[store_no]],Stores[store_no],0))</f>
        <v>198900</v>
      </c>
      <c r="J6609" s="4" t="str">
        <f>INDEX(Departments[dept_name],MATCH(Sales[[#This Row],[dept_no]],Departments[dept_no],0))</f>
        <v>Music</v>
      </c>
      <c r="K6609" s="4" t="str">
        <f>CONCATENATE(Sales[[#This Row],[region]],Sales[[#This Row],[storetype]])</f>
        <v>3A</v>
      </c>
      <c r="L6609" s="4">
        <f>INDEX(RegionStoreCount[Store Count],MATCH(Sales[[#This Row],[RegionStoretype]],RegionStoreCount[Region/Type],0))</f>
        <v>9</v>
      </c>
      <c r="M6609" s="4">
        <f>AND(Sales[[#This Row],[date]]&lt;=TY_YTDMax,Sales[[#This Row],[date]]&gt;=TY_YTDMin)*Sales[[#This Row],[sales]]</f>
        <v>224909.33640000003</v>
      </c>
      <c r="N6609" s="4">
        <f>AND(Sales[[#This Row],[date]]&lt;=LY_YTDMax,Sales[[#This Row],[date]]&gt;=LY_YTDMin)*Sales[[#This Row],[sales]]</f>
        <v>0</v>
      </c>
      <c r="O6609" s="4">
        <f>AND(Sales[[#This Row],[date]]&gt;=YoY_Min,Sales[[#This Row],[date]]&lt;=TY_YTDMax)*(Sales[[#This Row],[sales]]/Sales[[#This Row],[sqft]])</f>
        <v>1.1307658944193064</v>
      </c>
      <c r="P6609" s="4">
        <f>SUMIF(Sales[RegionStoretype],Sales[[#This Row],[RegionStoretype]],Sales[YoY_SSF])/Sales[[#This Row],[Region_TypeCount]]</f>
        <v>53.603836561720975</v>
      </c>
    </row>
    <row r="6610" spans="1:16" x14ac:dyDescent="0.25">
      <c r="A6610" s="1">
        <v>43203</v>
      </c>
      <c r="B6610">
        <v>9</v>
      </c>
      <c r="C6610">
        <v>9</v>
      </c>
      <c r="D6610">
        <v>41339.506300000001</v>
      </c>
      <c r="E6610">
        <f>INDEX(Stores[region],MATCH(Sales[[#This Row],[store_no]],Stores[store_no],0))</f>
        <v>1</v>
      </c>
      <c r="F6610" t="str">
        <f>INDEX(Stores[storetype],MATCH(Sales[[#This Row],[store_no]],Stores[store_no],0))</f>
        <v>B</v>
      </c>
      <c r="G6610" t="str">
        <f>INDEX(Stores[location_city],MATCH(Sales[[#This Row],[store_no]],Stores[store_no],0))</f>
        <v>Columbus</v>
      </c>
      <c r="H6610" t="str">
        <f>INDEX(Stores[location_state],MATCH(Sales[[#This Row],[store_no]],Stores[store_no],0))</f>
        <v>Ohio</v>
      </c>
      <c r="I6610">
        <f>INDEX(Stores[sqft],MATCH(Sales[[#This Row],[store_no]],Stores[store_no],0))</f>
        <v>221800</v>
      </c>
      <c r="J6610" s="4" t="str">
        <f>INDEX(Departments[dept_name],MATCH(Sales[[#This Row],[dept_no]],Departments[dept_no],0))</f>
        <v>Garden</v>
      </c>
      <c r="K6610" s="4" t="str">
        <f>CONCATENATE(Sales[[#This Row],[region]],Sales[[#This Row],[storetype]])</f>
        <v>1B</v>
      </c>
      <c r="L6610" s="4">
        <f>INDEX(RegionStoreCount[Store Count],MATCH(Sales[[#This Row],[RegionStoretype]],RegionStoreCount[Region/Type],0))</f>
        <v>5</v>
      </c>
      <c r="M6610" s="4">
        <f>AND(Sales[[#This Row],[date]]&lt;=TY_YTDMax,Sales[[#This Row],[date]]&gt;=TY_YTDMin)*Sales[[#This Row],[sales]]</f>
        <v>41339.506300000001</v>
      </c>
      <c r="N6610" s="4">
        <f>AND(Sales[[#This Row],[date]]&lt;=LY_YTDMax,Sales[[#This Row],[date]]&gt;=LY_YTDMin)*Sales[[#This Row],[sales]]</f>
        <v>0</v>
      </c>
      <c r="O6610" s="4">
        <f>AND(Sales[[#This Row],[date]]&gt;=YoY_Min,Sales[[#This Row],[date]]&lt;=TY_YTDMax)*(Sales[[#This Row],[sales]]/Sales[[#This Row],[sqft]])</f>
        <v>0.18638190396753831</v>
      </c>
      <c r="P6610" s="4">
        <f>SUMIF(Sales[RegionStoretype],Sales[[#This Row],[RegionStoretype]],Sales[YoY_SSF])/Sales[[#This Row],[Region_TypeCount]]</f>
        <v>68.518982968140051</v>
      </c>
    </row>
    <row r="6611" spans="1:16" x14ac:dyDescent="0.25">
      <c r="A6611" s="1">
        <v>43203</v>
      </c>
      <c r="B6611">
        <v>9</v>
      </c>
      <c r="C6611">
        <v>10</v>
      </c>
      <c r="D6611">
        <v>46503.1492</v>
      </c>
      <c r="E6611">
        <f>INDEX(Stores[region],MATCH(Sales[[#This Row],[store_no]],Stores[store_no],0))</f>
        <v>1</v>
      </c>
      <c r="F6611" t="str">
        <f>INDEX(Stores[storetype],MATCH(Sales[[#This Row],[store_no]],Stores[store_no],0))</f>
        <v>B</v>
      </c>
      <c r="G6611" t="str">
        <f>INDEX(Stores[location_city],MATCH(Sales[[#This Row],[store_no]],Stores[store_no],0))</f>
        <v>Columbus</v>
      </c>
      <c r="H6611" t="str">
        <f>INDEX(Stores[location_state],MATCH(Sales[[#This Row],[store_no]],Stores[store_no],0))</f>
        <v>Ohio</v>
      </c>
      <c r="I6611">
        <f>INDEX(Stores[sqft],MATCH(Sales[[#This Row],[store_no]],Stores[store_no],0))</f>
        <v>221800</v>
      </c>
      <c r="J6611" s="4" t="str">
        <f>INDEX(Departments[dept_name],MATCH(Sales[[#This Row],[dept_no]],Departments[dept_no],0))</f>
        <v>Health</v>
      </c>
      <c r="K6611" s="4" t="str">
        <f>CONCATENATE(Sales[[#This Row],[region]],Sales[[#This Row],[storetype]])</f>
        <v>1B</v>
      </c>
      <c r="L6611" s="4">
        <f>INDEX(RegionStoreCount[Store Count],MATCH(Sales[[#This Row],[RegionStoretype]],RegionStoreCount[Region/Type],0))</f>
        <v>5</v>
      </c>
      <c r="M6611" s="4">
        <f>AND(Sales[[#This Row],[date]]&lt;=TY_YTDMax,Sales[[#This Row],[date]]&gt;=TY_YTDMin)*Sales[[#This Row],[sales]]</f>
        <v>46503.1492</v>
      </c>
      <c r="N6611" s="4">
        <f>AND(Sales[[#This Row],[date]]&lt;=LY_YTDMax,Sales[[#This Row],[date]]&gt;=LY_YTDMin)*Sales[[#This Row],[sales]]</f>
        <v>0</v>
      </c>
      <c r="O6611" s="4">
        <f>AND(Sales[[#This Row],[date]]&gt;=YoY_Min,Sales[[#This Row],[date]]&lt;=TY_YTDMax)*(Sales[[#This Row],[sales]]/Sales[[#This Row],[sqft]])</f>
        <v>0.20966253020739406</v>
      </c>
      <c r="P6611" s="4">
        <f>SUMIF(Sales[RegionStoretype],Sales[[#This Row],[RegionStoretype]],Sales[YoY_SSF])/Sales[[#This Row],[Region_TypeCount]]</f>
        <v>68.518982968140051</v>
      </c>
    </row>
    <row r="6612" spans="1:16" x14ac:dyDescent="0.25">
      <c r="A6612" s="1">
        <v>43203</v>
      </c>
      <c r="B6612">
        <v>9</v>
      </c>
      <c r="C6612">
        <v>15</v>
      </c>
      <c r="D6612">
        <v>158919.174</v>
      </c>
      <c r="E6612">
        <f>INDEX(Stores[region],MATCH(Sales[[#This Row],[store_no]],Stores[store_no],0))</f>
        <v>1</v>
      </c>
      <c r="F6612" t="str">
        <f>INDEX(Stores[storetype],MATCH(Sales[[#This Row],[store_no]],Stores[store_no],0))</f>
        <v>B</v>
      </c>
      <c r="G6612" t="str">
        <f>INDEX(Stores[location_city],MATCH(Sales[[#This Row],[store_no]],Stores[store_no],0))</f>
        <v>Columbus</v>
      </c>
      <c r="H6612" t="str">
        <f>INDEX(Stores[location_state],MATCH(Sales[[#This Row],[store_no]],Stores[store_no],0))</f>
        <v>Ohio</v>
      </c>
      <c r="I6612">
        <f>INDEX(Stores[sqft],MATCH(Sales[[#This Row],[store_no]],Stores[store_no],0))</f>
        <v>221800</v>
      </c>
      <c r="J6612" s="4" t="str">
        <f>INDEX(Departments[dept_name],MATCH(Sales[[#This Row],[dept_no]],Departments[dept_no],0))</f>
        <v>Music</v>
      </c>
      <c r="K6612" s="4" t="str">
        <f>CONCATENATE(Sales[[#This Row],[region]],Sales[[#This Row],[storetype]])</f>
        <v>1B</v>
      </c>
      <c r="L6612" s="4">
        <f>INDEX(RegionStoreCount[Store Count],MATCH(Sales[[#This Row],[RegionStoretype]],RegionStoreCount[Region/Type],0))</f>
        <v>5</v>
      </c>
      <c r="M6612" s="4">
        <f>AND(Sales[[#This Row],[date]]&lt;=TY_YTDMax,Sales[[#This Row],[date]]&gt;=TY_YTDMin)*Sales[[#This Row],[sales]]</f>
        <v>158919.174</v>
      </c>
      <c r="N6612" s="4">
        <f>AND(Sales[[#This Row],[date]]&lt;=LY_YTDMax,Sales[[#This Row],[date]]&gt;=LY_YTDMin)*Sales[[#This Row],[sales]]</f>
        <v>0</v>
      </c>
      <c r="O6612" s="4">
        <f>AND(Sales[[#This Row],[date]]&gt;=YoY_Min,Sales[[#This Row],[date]]&lt;=TY_YTDMax)*(Sales[[#This Row],[sales]]/Sales[[#This Row],[sqft]])</f>
        <v>0.71649762849413889</v>
      </c>
      <c r="P6612" s="4">
        <f>SUMIF(Sales[RegionStoretype],Sales[[#This Row],[RegionStoretype]],Sales[YoY_SSF])/Sales[[#This Row],[Region_TypeCount]]</f>
        <v>68.518982968140051</v>
      </c>
    </row>
    <row r="6613" spans="1:16" x14ac:dyDescent="0.25">
      <c r="A6613" s="1">
        <v>43203</v>
      </c>
      <c r="B6613">
        <v>9</v>
      </c>
      <c r="C6613">
        <v>19</v>
      </c>
      <c r="D6613">
        <v>132999.2095</v>
      </c>
      <c r="E6613">
        <f>INDEX(Stores[region],MATCH(Sales[[#This Row],[store_no]],Stores[store_no],0))</f>
        <v>1</v>
      </c>
      <c r="F6613" t="str">
        <f>INDEX(Stores[storetype],MATCH(Sales[[#This Row],[store_no]],Stores[store_no],0))</f>
        <v>B</v>
      </c>
      <c r="G6613" t="str">
        <f>INDEX(Stores[location_city],MATCH(Sales[[#This Row],[store_no]],Stores[store_no],0))</f>
        <v>Columbus</v>
      </c>
      <c r="H6613" t="str">
        <f>INDEX(Stores[location_state],MATCH(Sales[[#This Row],[store_no]],Stores[store_no],0))</f>
        <v>Ohio</v>
      </c>
      <c r="I6613">
        <f>INDEX(Stores[sqft],MATCH(Sales[[#This Row],[store_no]],Stores[store_no],0))</f>
        <v>221800</v>
      </c>
      <c r="J6613" s="4" t="str">
        <f>INDEX(Departments[dept_name],MATCH(Sales[[#This Row],[dept_no]],Departments[dept_no],0))</f>
        <v>Tools</v>
      </c>
      <c r="K6613" s="4" t="str">
        <f>CONCATENATE(Sales[[#This Row],[region]],Sales[[#This Row],[storetype]])</f>
        <v>1B</v>
      </c>
      <c r="L6613" s="4">
        <f>INDEX(RegionStoreCount[Store Count],MATCH(Sales[[#This Row],[RegionStoretype]],RegionStoreCount[Region/Type],0))</f>
        <v>5</v>
      </c>
      <c r="M6613" s="4">
        <f>AND(Sales[[#This Row],[date]]&lt;=TY_YTDMax,Sales[[#This Row],[date]]&gt;=TY_YTDMin)*Sales[[#This Row],[sales]]</f>
        <v>132999.2095</v>
      </c>
      <c r="N6613" s="4">
        <f>AND(Sales[[#This Row],[date]]&lt;=LY_YTDMax,Sales[[#This Row],[date]]&gt;=LY_YTDMin)*Sales[[#This Row],[sales]]</f>
        <v>0</v>
      </c>
      <c r="O6613" s="4">
        <f>AND(Sales[[#This Row],[date]]&gt;=YoY_Min,Sales[[#This Row],[date]]&lt;=TY_YTDMax)*(Sales[[#This Row],[sales]]/Sales[[#This Row],[sqft]])</f>
        <v>0.59963575067628494</v>
      </c>
      <c r="P6613" s="4">
        <f>SUMIF(Sales[RegionStoretype],Sales[[#This Row],[RegionStoretype]],Sales[YoY_SSF])/Sales[[#This Row],[Region_TypeCount]]</f>
        <v>68.518982968140051</v>
      </c>
    </row>
    <row r="6614" spans="1:16" x14ac:dyDescent="0.25">
      <c r="A6614" s="1">
        <v>43203</v>
      </c>
      <c r="B6614">
        <v>10</v>
      </c>
      <c r="C6614">
        <v>3</v>
      </c>
      <c r="D6614">
        <v>75037.725599999991</v>
      </c>
      <c r="E6614">
        <f>INDEX(Stores[region],MATCH(Sales[[#This Row],[store_no]],Stores[store_no],0))</f>
        <v>1</v>
      </c>
      <c r="F6614" t="str">
        <f>INDEX(Stores[storetype],MATCH(Sales[[#This Row],[store_no]],Stores[store_no],0))</f>
        <v>B</v>
      </c>
      <c r="G6614" t="str">
        <f>INDEX(Stores[location_city],MATCH(Sales[[#This Row],[store_no]],Stores[store_no],0))</f>
        <v>Traverse City</v>
      </c>
      <c r="H6614" t="str">
        <f>INDEX(Stores[location_state],MATCH(Sales[[#This Row],[store_no]],Stores[store_no],0))</f>
        <v>Michigan</v>
      </c>
      <c r="I6614">
        <f>INDEX(Stores[sqft],MATCH(Sales[[#This Row],[store_no]],Stores[store_no],0))</f>
        <v>158200</v>
      </c>
      <c r="J6614" s="4" t="str">
        <f>INDEX(Departments[dept_name],MATCH(Sales[[#This Row],[dept_no]],Departments[dept_no],0))</f>
        <v>Beauty</v>
      </c>
      <c r="K6614" s="4" t="str">
        <f>CONCATENATE(Sales[[#This Row],[region]],Sales[[#This Row],[storetype]])</f>
        <v>1B</v>
      </c>
      <c r="L6614" s="4">
        <f>INDEX(RegionStoreCount[Store Count],MATCH(Sales[[#This Row],[RegionStoretype]],RegionStoreCount[Region/Type],0))</f>
        <v>5</v>
      </c>
      <c r="M6614" s="4">
        <f>AND(Sales[[#This Row],[date]]&lt;=TY_YTDMax,Sales[[#This Row],[date]]&gt;=TY_YTDMin)*Sales[[#This Row],[sales]]</f>
        <v>75037.725599999991</v>
      </c>
      <c r="N6614" s="4">
        <f>AND(Sales[[#This Row],[date]]&lt;=LY_YTDMax,Sales[[#This Row],[date]]&gt;=LY_YTDMin)*Sales[[#This Row],[sales]]</f>
        <v>0</v>
      </c>
      <c r="O6614" s="4">
        <f>AND(Sales[[#This Row],[date]]&gt;=YoY_Min,Sales[[#This Row],[date]]&lt;=TY_YTDMax)*(Sales[[#This Row],[sales]]/Sales[[#This Row],[sqft]])</f>
        <v>0.47432190644753469</v>
      </c>
      <c r="P6614" s="4">
        <f>SUMIF(Sales[RegionStoretype],Sales[[#This Row],[RegionStoretype]],Sales[YoY_SSF])/Sales[[#This Row],[Region_TypeCount]]</f>
        <v>68.518982968140051</v>
      </c>
    </row>
    <row r="6615" spans="1:16" x14ac:dyDescent="0.25">
      <c r="A6615" s="1">
        <v>43203</v>
      </c>
      <c r="B6615">
        <v>10</v>
      </c>
      <c r="C6615">
        <v>4</v>
      </c>
      <c r="D6615">
        <v>111252.46420000002</v>
      </c>
      <c r="E6615">
        <f>INDEX(Stores[region],MATCH(Sales[[#This Row],[store_no]],Stores[store_no],0))</f>
        <v>1</v>
      </c>
      <c r="F6615" t="str">
        <f>INDEX(Stores[storetype],MATCH(Sales[[#This Row],[store_no]],Stores[store_no],0))</f>
        <v>B</v>
      </c>
      <c r="G6615" t="str">
        <f>INDEX(Stores[location_city],MATCH(Sales[[#This Row],[store_no]],Stores[store_no],0))</f>
        <v>Traverse City</v>
      </c>
      <c r="H6615" t="str">
        <f>INDEX(Stores[location_state],MATCH(Sales[[#This Row],[store_no]],Stores[store_no],0))</f>
        <v>Michigan</v>
      </c>
      <c r="I6615">
        <f>INDEX(Stores[sqft],MATCH(Sales[[#This Row],[store_no]],Stores[store_no],0))</f>
        <v>158200</v>
      </c>
      <c r="J6615" s="4" t="str">
        <f>INDEX(Departments[dept_name],MATCH(Sales[[#This Row],[dept_no]],Departments[dept_no],0))</f>
        <v>Books</v>
      </c>
      <c r="K6615" s="4" t="str">
        <f>CONCATENATE(Sales[[#This Row],[region]],Sales[[#This Row],[storetype]])</f>
        <v>1B</v>
      </c>
      <c r="L6615" s="4">
        <f>INDEX(RegionStoreCount[Store Count],MATCH(Sales[[#This Row],[RegionStoretype]],RegionStoreCount[Region/Type],0))</f>
        <v>5</v>
      </c>
      <c r="M6615" s="4">
        <f>AND(Sales[[#This Row],[date]]&lt;=TY_YTDMax,Sales[[#This Row],[date]]&gt;=TY_YTDMin)*Sales[[#This Row],[sales]]</f>
        <v>111252.46420000002</v>
      </c>
      <c r="N6615" s="4">
        <f>AND(Sales[[#This Row],[date]]&lt;=LY_YTDMax,Sales[[#This Row],[date]]&gt;=LY_YTDMin)*Sales[[#This Row],[sales]]</f>
        <v>0</v>
      </c>
      <c r="O6615" s="4">
        <f>AND(Sales[[#This Row],[date]]&gt;=YoY_Min,Sales[[#This Row],[date]]&lt;=TY_YTDMax)*(Sales[[#This Row],[sales]]/Sales[[#This Row],[sqft]])</f>
        <v>0.70323934386852094</v>
      </c>
      <c r="P6615" s="4">
        <f>SUMIF(Sales[RegionStoretype],Sales[[#This Row],[RegionStoretype]],Sales[YoY_SSF])/Sales[[#This Row],[Region_TypeCount]]</f>
        <v>68.518982968140051</v>
      </c>
    </row>
    <row r="6616" spans="1:16" x14ac:dyDescent="0.25">
      <c r="A6616" s="1">
        <v>43203</v>
      </c>
      <c r="B6616">
        <v>10</v>
      </c>
      <c r="C6616">
        <v>5</v>
      </c>
      <c r="D6616">
        <v>234662.88799999998</v>
      </c>
      <c r="E6616">
        <f>INDEX(Stores[region],MATCH(Sales[[#This Row],[store_no]],Stores[store_no],0))</f>
        <v>1</v>
      </c>
      <c r="F6616" t="str">
        <f>INDEX(Stores[storetype],MATCH(Sales[[#This Row],[store_no]],Stores[store_no],0))</f>
        <v>B</v>
      </c>
      <c r="G6616" t="str">
        <f>INDEX(Stores[location_city],MATCH(Sales[[#This Row],[store_no]],Stores[store_no],0))</f>
        <v>Traverse City</v>
      </c>
      <c r="H6616" t="str">
        <f>INDEX(Stores[location_state],MATCH(Sales[[#This Row],[store_no]],Stores[store_no],0))</f>
        <v>Michigan</v>
      </c>
      <c r="I6616">
        <f>INDEX(Stores[sqft],MATCH(Sales[[#This Row],[store_no]],Stores[store_no],0))</f>
        <v>158200</v>
      </c>
      <c r="J6616" s="4" t="str">
        <f>INDEX(Departments[dept_name],MATCH(Sales[[#This Row],[dept_no]],Departments[dept_no],0))</f>
        <v>Clothing</v>
      </c>
      <c r="K6616" s="4" t="str">
        <f>CONCATENATE(Sales[[#This Row],[region]],Sales[[#This Row],[storetype]])</f>
        <v>1B</v>
      </c>
      <c r="L6616" s="4">
        <f>INDEX(RegionStoreCount[Store Count],MATCH(Sales[[#This Row],[RegionStoretype]],RegionStoreCount[Region/Type],0))</f>
        <v>5</v>
      </c>
      <c r="M6616" s="4">
        <f>AND(Sales[[#This Row],[date]]&lt;=TY_YTDMax,Sales[[#This Row],[date]]&gt;=TY_YTDMin)*Sales[[#This Row],[sales]]</f>
        <v>234662.88799999998</v>
      </c>
      <c r="N6616" s="4">
        <f>AND(Sales[[#This Row],[date]]&lt;=LY_YTDMax,Sales[[#This Row],[date]]&gt;=LY_YTDMin)*Sales[[#This Row],[sales]]</f>
        <v>0</v>
      </c>
      <c r="O6616" s="4">
        <f>AND(Sales[[#This Row],[date]]&gt;=YoY_Min,Sales[[#This Row],[date]]&lt;=TY_YTDMax)*(Sales[[#This Row],[sales]]/Sales[[#This Row],[sqft]])</f>
        <v>1.4833305183312262</v>
      </c>
      <c r="P6616" s="4">
        <f>SUMIF(Sales[RegionStoretype],Sales[[#This Row],[RegionStoretype]],Sales[YoY_SSF])/Sales[[#This Row],[Region_TypeCount]]</f>
        <v>68.518982968140051</v>
      </c>
    </row>
    <row r="6617" spans="1:16" x14ac:dyDescent="0.25">
      <c r="A6617" s="1">
        <v>43203</v>
      </c>
      <c r="B6617">
        <v>10</v>
      </c>
      <c r="C6617">
        <v>6</v>
      </c>
      <c r="D6617">
        <v>27589.292099999995</v>
      </c>
      <c r="E6617">
        <f>INDEX(Stores[region],MATCH(Sales[[#This Row],[store_no]],Stores[store_no],0))</f>
        <v>1</v>
      </c>
      <c r="F6617" t="str">
        <f>INDEX(Stores[storetype],MATCH(Sales[[#This Row],[store_no]],Stores[store_no],0))</f>
        <v>B</v>
      </c>
      <c r="G6617" t="str">
        <f>INDEX(Stores[location_city],MATCH(Sales[[#This Row],[store_no]],Stores[store_no],0))</f>
        <v>Traverse City</v>
      </c>
      <c r="H6617" t="str">
        <f>INDEX(Stores[location_state],MATCH(Sales[[#This Row],[store_no]],Stores[store_no],0))</f>
        <v>Michigan</v>
      </c>
      <c r="I6617">
        <f>INDEX(Stores[sqft],MATCH(Sales[[#This Row],[store_no]],Stores[store_no],0))</f>
        <v>158200</v>
      </c>
      <c r="J6617" s="4" t="str">
        <f>INDEX(Departments[dept_name],MATCH(Sales[[#This Row],[dept_no]],Departments[dept_no],0))</f>
        <v>Computers</v>
      </c>
      <c r="K6617" s="4" t="str">
        <f>CONCATENATE(Sales[[#This Row],[region]],Sales[[#This Row],[storetype]])</f>
        <v>1B</v>
      </c>
      <c r="L6617" s="4">
        <f>INDEX(RegionStoreCount[Store Count],MATCH(Sales[[#This Row],[RegionStoretype]],RegionStoreCount[Region/Type],0))</f>
        <v>5</v>
      </c>
      <c r="M6617" s="4">
        <f>AND(Sales[[#This Row],[date]]&lt;=TY_YTDMax,Sales[[#This Row],[date]]&gt;=TY_YTDMin)*Sales[[#This Row],[sales]]</f>
        <v>27589.292099999995</v>
      </c>
      <c r="N6617" s="4">
        <f>AND(Sales[[#This Row],[date]]&lt;=LY_YTDMax,Sales[[#This Row],[date]]&gt;=LY_YTDMin)*Sales[[#This Row],[sales]]</f>
        <v>0</v>
      </c>
      <c r="O6617" s="4">
        <f>AND(Sales[[#This Row],[date]]&gt;=YoY_Min,Sales[[#This Row],[date]]&lt;=TY_YTDMax)*(Sales[[#This Row],[sales]]/Sales[[#This Row],[sqft]])</f>
        <v>0.17439501959544876</v>
      </c>
      <c r="P6617" s="4">
        <f>SUMIF(Sales[RegionStoretype],Sales[[#This Row],[RegionStoretype]],Sales[YoY_SSF])/Sales[[#This Row],[Region_TypeCount]]</f>
        <v>68.518982968140051</v>
      </c>
    </row>
    <row r="6618" spans="1:16" x14ac:dyDescent="0.25">
      <c r="A6618" s="1">
        <v>43203</v>
      </c>
      <c r="B6618">
        <v>10</v>
      </c>
      <c r="C6618">
        <v>10</v>
      </c>
      <c r="D6618">
        <v>14552.282299999999</v>
      </c>
      <c r="E6618">
        <f>INDEX(Stores[region],MATCH(Sales[[#This Row],[store_no]],Stores[store_no],0))</f>
        <v>1</v>
      </c>
      <c r="F6618" t="str">
        <f>INDEX(Stores[storetype],MATCH(Sales[[#This Row],[store_no]],Stores[store_no],0))</f>
        <v>B</v>
      </c>
      <c r="G6618" t="str">
        <f>INDEX(Stores[location_city],MATCH(Sales[[#This Row],[store_no]],Stores[store_no],0))</f>
        <v>Traverse City</v>
      </c>
      <c r="H6618" t="str">
        <f>INDEX(Stores[location_state],MATCH(Sales[[#This Row],[store_no]],Stores[store_no],0))</f>
        <v>Michigan</v>
      </c>
      <c r="I6618">
        <f>INDEX(Stores[sqft],MATCH(Sales[[#This Row],[store_no]],Stores[store_no],0))</f>
        <v>158200</v>
      </c>
      <c r="J6618" s="4" t="str">
        <f>INDEX(Departments[dept_name],MATCH(Sales[[#This Row],[dept_no]],Departments[dept_no],0))</f>
        <v>Health</v>
      </c>
      <c r="K6618" s="4" t="str">
        <f>CONCATENATE(Sales[[#This Row],[region]],Sales[[#This Row],[storetype]])</f>
        <v>1B</v>
      </c>
      <c r="L6618" s="4">
        <f>INDEX(RegionStoreCount[Store Count],MATCH(Sales[[#This Row],[RegionStoretype]],RegionStoreCount[Region/Type],0))</f>
        <v>5</v>
      </c>
      <c r="M6618" s="4">
        <f>AND(Sales[[#This Row],[date]]&lt;=TY_YTDMax,Sales[[#This Row],[date]]&gt;=TY_YTDMin)*Sales[[#This Row],[sales]]</f>
        <v>14552.282299999999</v>
      </c>
      <c r="N6618" s="4">
        <f>AND(Sales[[#This Row],[date]]&lt;=LY_YTDMax,Sales[[#This Row],[date]]&gt;=LY_YTDMin)*Sales[[#This Row],[sales]]</f>
        <v>0</v>
      </c>
      <c r="O6618" s="4">
        <f>AND(Sales[[#This Row],[date]]&gt;=YoY_Min,Sales[[#This Row],[date]]&lt;=TY_YTDMax)*(Sales[[#This Row],[sales]]/Sales[[#This Row],[sqft]])</f>
        <v>9.1986613780025275E-2</v>
      </c>
      <c r="P6618" s="4">
        <f>SUMIF(Sales[RegionStoretype],Sales[[#This Row],[RegionStoretype]],Sales[YoY_SSF])/Sales[[#This Row],[Region_TypeCount]]</f>
        <v>68.518982968140051</v>
      </c>
    </row>
    <row r="6619" spans="1:16" x14ac:dyDescent="0.25">
      <c r="A6619" s="1">
        <v>43203</v>
      </c>
      <c r="B6619">
        <v>10</v>
      </c>
      <c r="C6619">
        <v>14</v>
      </c>
      <c r="D6619">
        <v>4270.7143000000005</v>
      </c>
      <c r="E6619">
        <f>INDEX(Stores[region],MATCH(Sales[[#This Row],[store_no]],Stores[store_no],0))</f>
        <v>1</v>
      </c>
      <c r="F6619" t="str">
        <f>INDEX(Stores[storetype],MATCH(Sales[[#This Row],[store_no]],Stores[store_no],0))</f>
        <v>B</v>
      </c>
      <c r="G6619" t="str">
        <f>INDEX(Stores[location_city],MATCH(Sales[[#This Row],[store_no]],Stores[store_no],0))</f>
        <v>Traverse City</v>
      </c>
      <c r="H6619" t="str">
        <f>INDEX(Stores[location_state],MATCH(Sales[[#This Row],[store_no]],Stores[store_no],0))</f>
        <v>Michigan</v>
      </c>
      <c r="I6619">
        <f>INDEX(Stores[sqft],MATCH(Sales[[#This Row],[store_no]],Stores[store_no],0))</f>
        <v>158200</v>
      </c>
      <c r="J6619" s="4" t="str">
        <f>INDEX(Departments[dept_name],MATCH(Sales[[#This Row],[dept_no]],Departments[dept_no],0))</f>
        <v>Movies</v>
      </c>
      <c r="K6619" s="4" t="str">
        <f>CONCATENATE(Sales[[#This Row],[region]],Sales[[#This Row],[storetype]])</f>
        <v>1B</v>
      </c>
      <c r="L6619" s="4">
        <f>INDEX(RegionStoreCount[Store Count],MATCH(Sales[[#This Row],[RegionStoretype]],RegionStoreCount[Region/Type],0))</f>
        <v>5</v>
      </c>
      <c r="M6619" s="4">
        <f>AND(Sales[[#This Row],[date]]&lt;=TY_YTDMax,Sales[[#This Row],[date]]&gt;=TY_YTDMin)*Sales[[#This Row],[sales]]</f>
        <v>4270.7143000000005</v>
      </c>
      <c r="N6619" s="4">
        <f>AND(Sales[[#This Row],[date]]&lt;=LY_YTDMax,Sales[[#This Row],[date]]&gt;=LY_YTDMin)*Sales[[#This Row],[sales]]</f>
        <v>0</v>
      </c>
      <c r="O6619" s="4">
        <f>AND(Sales[[#This Row],[date]]&gt;=YoY_Min,Sales[[#This Row],[date]]&lt;=TY_YTDMax)*(Sales[[#This Row],[sales]]/Sales[[#This Row],[sqft]])</f>
        <v>2.6995665613147916E-2</v>
      </c>
      <c r="P6619" s="4">
        <f>SUMIF(Sales[RegionStoretype],Sales[[#This Row],[RegionStoretype]],Sales[YoY_SSF])/Sales[[#This Row],[Region_TypeCount]]</f>
        <v>68.518982968140051</v>
      </c>
    </row>
    <row r="6620" spans="1:16" x14ac:dyDescent="0.25">
      <c r="A6620" s="1">
        <v>43203</v>
      </c>
      <c r="B6620">
        <v>10</v>
      </c>
      <c r="C6620">
        <v>20</v>
      </c>
      <c r="D6620">
        <v>62634.803400000004</v>
      </c>
      <c r="E6620">
        <f>INDEX(Stores[region],MATCH(Sales[[#This Row],[store_no]],Stores[store_no],0))</f>
        <v>1</v>
      </c>
      <c r="F6620" t="str">
        <f>INDEX(Stores[storetype],MATCH(Sales[[#This Row],[store_no]],Stores[store_no],0))</f>
        <v>B</v>
      </c>
      <c r="G6620" t="str">
        <f>INDEX(Stores[location_city],MATCH(Sales[[#This Row],[store_no]],Stores[store_no],0))</f>
        <v>Traverse City</v>
      </c>
      <c r="H6620" t="str">
        <f>INDEX(Stores[location_state],MATCH(Sales[[#This Row],[store_no]],Stores[store_no],0))</f>
        <v>Michigan</v>
      </c>
      <c r="I6620">
        <f>INDEX(Stores[sqft],MATCH(Sales[[#This Row],[store_no]],Stores[store_no],0))</f>
        <v>158200</v>
      </c>
      <c r="J6620" s="4" t="str">
        <f>INDEX(Departments[dept_name],MATCH(Sales[[#This Row],[dept_no]],Departments[dept_no],0))</f>
        <v>Toys</v>
      </c>
      <c r="K6620" s="4" t="str">
        <f>CONCATENATE(Sales[[#This Row],[region]],Sales[[#This Row],[storetype]])</f>
        <v>1B</v>
      </c>
      <c r="L6620" s="4">
        <f>INDEX(RegionStoreCount[Store Count],MATCH(Sales[[#This Row],[RegionStoretype]],RegionStoreCount[Region/Type],0))</f>
        <v>5</v>
      </c>
      <c r="M6620" s="4">
        <f>AND(Sales[[#This Row],[date]]&lt;=TY_YTDMax,Sales[[#This Row],[date]]&gt;=TY_YTDMin)*Sales[[#This Row],[sales]]</f>
        <v>62634.803400000004</v>
      </c>
      <c r="N6620" s="4">
        <f>AND(Sales[[#This Row],[date]]&lt;=LY_YTDMax,Sales[[#This Row],[date]]&gt;=LY_YTDMin)*Sales[[#This Row],[sales]]</f>
        <v>0</v>
      </c>
      <c r="O6620" s="4">
        <f>AND(Sales[[#This Row],[date]]&gt;=YoY_Min,Sales[[#This Row],[date]]&lt;=TY_YTDMax)*(Sales[[#This Row],[sales]]/Sales[[#This Row],[sqft]])</f>
        <v>0.39592163969658661</v>
      </c>
      <c r="P6620" s="4">
        <f>SUMIF(Sales[RegionStoretype],Sales[[#This Row],[RegionStoretype]],Sales[YoY_SSF])/Sales[[#This Row],[Region_TypeCount]]</f>
        <v>68.518982968140051</v>
      </c>
    </row>
    <row r="6621" spans="1:16" x14ac:dyDescent="0.25">
      <c r="A6621" s="1">
        <v>43203</v>
      </c>
      <c r="B6621">
        <v>11</v>
      </c>
      <c r="C6621">
        <v>3</v>
      </c>
      <c r="D6621">
        <v>84805.712899999999</v>
      </c>
      <c r="E6621">
        <f>INDEX(Stores[region],MATCH(Sales[[#This Row],[store_no]],Stores[store_no],0))</f>
        <v>1</v>
      </c>
      <c r="F6621" t="str">
        <f>INDEX(Stores[storetype],MATCH(Sales[[#This Row],[store_no]],Stores[store_no],0))</f>
        <v>A</v>
      </c>
      <c r="G6621" t="str">
        <f>INDEX(Stores[location_city],MATCH(Sales[[#This Row],[store_no]],Stores[store_no],0))</f>
        <v>Cleveland</v>
      </c>
      <c r="H6621" t="str">
        <f>INDEX(Stores[location_state],MATCH(Sales[[#This Row],[store_no]],Stores[store_no],0))</f>
        <v>Ohio</v>
      </c>
      <c r="I6621">
        <f>INDEX(Stores[sqft],MATCH(Sales[[#This Row],[store_no]],Stores[store_no],0))</f>
        <v>192400</v>
      </c>
      <c r="J6621" s="4" t="str">
        <f>INDEX(Departments[dept_name],MATCH(Sales[[#This Row],[dept_no]],Departments[dept_no],0))</f>
        <v>Beauty</v>
      </c>
      <c r="K6621" s="4" t="str">
        <f>CONCATENATE(Sales[[#This Row],[region]],Sales[[#This Row],[storetype]])</f>
        <v>1A</v>
      </c>
      <c r="L6621" s="4">
        <f>INDEX(RegionStoreCount[Store Count],MATCH(Sales[[#This Row],[RegionStoretype]],RegionStoreCount[Region/Type],0))</f>
        <v>5</v>
      </c>
      <c r="M6621" s="4">
        <f>AND(Sales[[#This Row],[date]]&lt;=TY_YTDMax,Sales[[#This Row],[date]]&gt;=TY_YTDMin)*Sales[[#This Row],[sales]]</f>
        <v>84805.712899999999</v>
      </c>
      <c r="N6621" s="4">
        <f>AND(Sales[[#This Row],[date]]&lt;=LY_YTDMax,Sales[[#This Row],[date]]&gt;=LY_YTDMin)*Sales[[#This Row],[sales]]</f>
        <v>0</v>
      </c>
      <c r="O6621" s="4">
        <f>AND(Sales[[#This Row],[date]]&gt;=YoY_Min,Sales[[#This Row],[date]]&lt;=TY_YTDMax)*(Sales[[#This Row],[sales]]/Sales[[#This Row],[sqft]])</f>
        <v>0.44077813357588358</v>
      </c>
      <c r="P6621" s="4">
        <f>SUMIF(Sales[RegionStoretype],Sales[[#This Row],[RegionStoretype]],Sales[YoY_SSF])/Sales[[#This Row],[Region_TypeCount]]</f>
        <v>59.469551530910678</v>
      </c>
    </row>
    <row r="6622" spans="1:16" x14ac:dyDescent="0.25">
      <c r="A6622" s="1">
        <v>43203</v>
      </c>
      <c r="B6622">
        <v>11</v>
      </c>
      <c r="C6622">
        <v>7</v>
      </c>
      <c r="D6622">
        <v>86505.795899999997</v>
      </c>
      <c r="E6622">
        <f>INDEX(Stores[region],MATCH(Sales[[#This Row],[store_no]],Stores[store_no],0))</f>
        <v>1</v>
      </c>
      <c r="F6622" t="str">
        <f>INDEX(Stores[storetype],MATCH(Sales[[#This Row],[store_no]],Stores[store_no],0))</f>
        <v>A</v>
      </c>
      <c r="G6622" t="str">
        <f>INDEX(Stores[location_city],MATCH(Sales[[#This Row],[store_no]],Stores[store_no],0))</f>
        <v>Cleveland</v>
      </c>
      <c r="H6622" t="str">
        <f>INDEX(Stores[location_state],MATCH(Sales[[#This Row],[store_no]],Stores[store_no],0))</f>
        <v>Ohio</v>
      </c>
      <c r="I6622">
        <f>INDEX(Stores[sqft],MATCH(Sales[[#This Row],[store_no]],Stores[store_no],0))</f>
        <v>192400</v>
      </c>
      <c r="J6622" s="4" t="str">
        <f>INDEX(Departments[dept_name],MATCH(Sales[[#This Row],[dept_no]],Departments[dept_no],0))</f>
        <v>Electronics</v>
      </c>
      <c r="K6622" s="4" t="str">
        <f>CONCATENATE(Sales[[#This Row],[region]],Sales[[#This Row],[storetype]])</f>
        <v>1A</v>
      </c>
      <c r="L6622" s="4">
        <f>INDEX(RegionStoreCount[Store Count],MATCH(Sales[[#This Row],[RegionStoretype]],RegionStoreCount[Region/Type],0))</f>
        <v>5</v>
      </c>
      <c r="M6622" s="4">
        <f>AND(Sales[[#This Row],[date]]&lt;=TY_YTDMax,Sales[[#This Row],[date]]&gt;=TY_YTDMin)*Sales[[#This Row],[sales]]</f>
        <v>86505.795899999997</v>
      </c>
      <c r="N6622" s="4">
        <f>AND(Sales[[#This Row],[date]]&lt;=LY_YTDMax,Sales[[#This Row],[date]]&gt;=LY_YTDMin)*Sales[[#This Row],[sales]]</f>
        <v>0</v>
      </c>
      <c r="O6622" s="4">
        <f>AND(Sales[[#This Row],[date]]&gt;=YoY_Min,Sales[[#This Row],[date]]&lt;=TY_YTDMax)*(Sales[[#This Row],[sales]]/Sales[[#This Row],[sqft]])</f>
        <v>0.44961432380457378</v>
      </c>
      <c r="P6622" s="4">
        <f>SUMIF(Sales[RegionStoretype],Sales[[#This Row],[RegionStoretype]],Sales[YoY_SSF])/Sales[[#This Row],[Region_TypeCount]]</f>
        <v>59.469551530910678</v>
      </c>
    </row>
    <row r="6623" spans="1:16" x14ac:dyDescent="0.25">
      <c r="A6623" s="1">
        <v>43203</v>
      </c>
      <c r="B6623">
        <v>12</v>
      </c>
      <c r="C6623">
        <v>13</v>
      </c>
      <c r="D6623">
        <v>41317.42</v>
      </c>
      <c r="E6623">
        <f>INDEX(Stores[region],MATCH(Sales[[#This Row],[store_no]],Stores[store_no],0))</f>
        <v>2</v>
      </c>
      <c r="F6623" t="str">
        <f>INDEX(Stores[storetype],MATCH(Sales[[#This Row],[store_no]],Stores[store_no],0))</f>
        <v>B</v>
      </c>
      <c r="G6623" t="str">
        <f>INDEX(Stores[location_city],MATCH(Sales[[#This Row],[store_no]],Stores[store_no],0))</f>
        <v>Indianapolis</v>
      </c>
      <c r="H6623" t="str">
        <f>INDEX(Stores[location_state],MATCH(Sales[[#This Row],[store_no]],Stores[store_no],0))</f>
        <v>Indiana</v>
      </c>
      <c r="I6623">
        <f>INDEX(Stores[sqft],MATCH(Sales[[#This Row],[store_no]],Stores[store_no],0))</f>
        <v>120800</v>
      </c>
      <c r="J6623" s="4" t="str">
        <f>INDEX(Departments[dept_name],MATCH(Sales[[#This Row],[dept_no]],Departments[dept_no],0))</f>
        <v>Kids</v>
      </c>
      <c r="K6623" s="4" t="str">
        <f>CONCATENATE(Sales[[#This Row],[region]],Sales[[#This Row],[storetype]])</f>
        <v>2B</v>
      </c>
      <c r="L6623" s="4">
        <f>INDEX(RegionStoreCount[Store Count],MATCH(Sales[[#This Row],[RegionStoretype]],RegionStoreCount[Region/Type],0))</f>
        <v>6</v>
      </c>
      <c r="M6623" s="4">
        <f>AND(Sales[[#This Row],[date]]&lt;=TY_YTDMax,Sales[[#This Row],[date]]&gt;=TY_YTDMin)*Sales[[#This Row],[sales]]</f>
        <v>41317.42</v>
      </c>
      <c r="N6623" s="4">
        <f>AND(Sales[[#This Row],[date]]&lt;=LY_YTDMax,Sales[[#This Row],[date]]&gt;=LY_YTDMin)*Sales[[#This Row],[sales]]</f>
        <v>0</v>
      </c>
      <c r="O6623" s="4">
        <f>AND(Sales[[#This Row],[date]]&gt;=YoY_Min,Sales[[#This Row],[date]]&lt;=TY_YTDMax)*(Sales[[#This Row],[sales]]/Sales[[#This Row],[sqft]])</f>
        <v>0.34203162251655628</v>
      </c>
      <c r="P6623" s="4">
        <f>SUMIF(Sales[RegionStoretype],Sales[[#This Row],[RegionStoretype]],Sales[YoY_SSF])/Sales[[#This Row],[Region_TypeCount]]</f>
        <v>58.393757732919049</v>
      </c>
    </row>
    <row r="6624" spans="1:16" x14ac:dyDescent="0.25">
      <c r="A6624" s="1">
        <v>43203</v>
      </c>
      <c r="B6624">
        <v>13</v>
      </c>
      <c r="C6624">
        <v>2</v>
      </c>
      <c r="D6624">
        <v>62835.268399999994</v>
      </c>
      <c r="E6624">
        <f>INDEX(Stores[region],MATCH(Sales[[#This Row],[store_no]],Stores[store_no],0))</f>
        <v>3</v>
      </c>
      <c r="F6624" t="str">
        <f>INDEX(Stores[storetype],MATCH(Sales[[#This Row],[store_no]],Stores[store_no],0))</f>
        <v>A</v>
      </c>
      <c r="G6624" t="str">
        <f>INDEX(Stores[location_city],MATCH(Sales[[#This Row],[store_no]],Stores[store_no],0))</f>
        <v>Overland Park</v>
      </c>
      <c r="H6624" t="str">
        <f>INDEX(Stores[location_state],MATCH(Sales[[#This Row],[store_no]],Stores[store_no],0))</f>
        <v>Kansas</v>
      </c>
      <c r="I6624">
        <f>INDEX(Stores[sqft],MATCH(Sales[[#This Row],[store_no]],Stores[store_no],0))</f>
        <v>201000</v>
      </c>
      <c r="J6624" s="4" t="str">
        <f>INDEX(Departments[dept_name],MATCH(Sales[[#This Row],[dept_no]],Departments[dept_no],0))</f>
        <v>Baby</v>
      </c>
      <c r="K6624" s="4" t="str">
        <f>CONCATENATE(Sales[[#This Row],[region]],Sales[[#This Row],[storetype]])</f>
        <v>3A</v>
      </c>
      <c r="L6624" s="4">
        <f>INDEX(RegionStoreCount[Store Count],MATCH(Sales[[#This Row],[RegionStoretype]],RegionStoreCount[Region/Type],0))</f>
        <v>9</v>
      </c>
      <c r="M6624" s="4">
        <f>AND(Sales[[#This Row],[date]]&lt;=TY_YTDMax,Sales[[#This Row],[date]]&gt;=TY_YTDMin)*Sales[[#This Row],[sales]]</f>
        <v>62835.268399999994</v>
      </c>
      <c r="N6624" s="4">
        <f>AND(Sales[[#This Row],[date]]&lt;=LY_YTDMax,Sales[[#This Row],[date]]&gt;=LY_YTDMin)*Sales[[#This Row],[sales]]</f>
        <v>0</v>
      </c>
      <c r="O6624" s="4">
        <f>AND(Sales[[#This Row],[date]]&gt;=YoY_Min,Sales[[#This Row],[date]]&lt;=TY_YTDMax)*(Sales[[#This Row],[sales]]/Sales[[#This Row],[sqft]])</f>
        <v>0.31261327562189051</v>
      </c>
      <c r="P6624" s="4">
        <f>SUMIF(Sales[RegionStoretype],Sales[[#This Row],[RegionStoretype]],Sales[YoY_SSF])/Sales[[#This Row],[Region_TypeCount]]</f>
        <v>53.603836561720975</v>
      </c>
    </row>
    <row r="6625" spans="1:16" x14ac:dyDescent="0.25">
      <c r="A6625" s="1">
        <v>43203</v>
      </c>
      <c r="B6625">
        <v>14</v>
      </c>
      <c r="C6625">
        <v>3</v>
      </c>
      <c r="D6625">
        <v>29831.738999999998</v>
      </c>
      <c r="E6625">
        <f>INDEX(Stores[region],MATCH(Sales[[#This Row],[store_no]],Stores[store_no],0))</f>
        <v>3</v>
      </c>
      <c r="F6625" t="str">
        <f>INDEX(Stores[storetype],MATCH(Sales[[#This Row],[store_no]],Stores[store_no],0))</f>
        <v>A</v>
      </c>
      <c r="G6625" t="str">
        <f>INDEX(Stores[location_city],MATCH(Sales[[#This Row],[store_no]],Stores[store_no],0))</f>
        <v>Bismarck</v>
      </c>
      <c r="H6625" t="str">
        <f>INDEX(Stores[location_state],MATCH(Sales[[#This Row],[store_no]],Stores[store_no],0))</f>
        <v>North Dakota</v>
      </c>
      <c r="I6625">
        <f>INDEX(Stores[sqft],MATCH(Sales[[#This Row],[store_no]],Stores[store_no],0))</f>
        <v>96400</v>
      </c>
      <c r="J6625" s="4" t="str">
        <f>INDEX(Departments[dept_name],MATCH(Sales[[#This Row],[dept_no]],Departments[dept_no],0))</f>
        <v>Beauty</v>
      </c>
      <c r="K6625" s="4" t="str">
        <f>CONCATENATE(Sales[[#This Row],[region]],Sales[[#This Row],[storetype]])</f>
        <v>3A</v>
      </c>
      <c r="L6625" s="4">
        <f>INDEX(RegionStoreCount[Store Count],MATCH(Sales[[#This Row],[RegionStoretype]],RegionStoreCount[Region/Type],0))</f>
        <v>9</v>
      </c>
      <c r="M6625" s="4">
        <f>AND(Sales[[#This Row],[date]]&lt;=TY_YTDMax,Sales[[#This Row],[date]]&gt;=TY_YTDMin)*Sales[[#This Row],[sales]]</f>
        <v>29831.738999999998</v>
      </c>
      <c r="N6625" s="4">
        <f>AND(Sales[[#This Row],[date]]&lt;=LY_YTDMax,Sales[[#This Row],[date]]&gt;=LY_YTDMin)*Sales[[#This Row],[sales]]</f>
        <v>0</v>
      </c>
      <c r="O6625" s="4">
        <f>AND(Sales[[#This Row],[date]]&gt;=YoY_Min,Sales[[#This Row],[date]]&lt;=TY_YTDMax)*(Sales[[#This Row],[sales]]/Sales[[#This Row],[sqft]])</f>
        <v>0.3094578734439834</v>
      </c>
      <c r="P6625" s="4">
        <f>SUMIF(Sales[RegionStoretype],Sales[[#This Row],[RegionStoretype]],Sales[YoY_SSF])/Sales[[#This Row],[Region_TypeCount]]</f>
        <v>53.603836561720975</v>
      </c>
    </row>
    <row r="6626" spans="1:16" x14ac:dyDescent="0.25">
      <c r="A6626" s="1">
        <v>43203</v>
      </c>
      <c r="B6626">
        <v>15</v>
      </c>
      <c r="C6626">
        <v>4</v>
      </c>
      <c r="D6626">
        <v>73902.514900000009</v>
      </c>
      <c r="E6626">
        <f>INDEX(Stores[region],MATCH(Sales[[#This Row],[store_no]],Stores[store_no],0))</f>
        <v>2</v>
      </c>
      <c r="F6626" t="str">
        <f>INDEX(Stores[storetype],MATCH(Sales[[#This Row],[store_no]],Stores[store_no],0))</f>
        <v>B</v>
      </c>
      <c r="G6626" t="str">
        <f>INDEX(Stores[location_city],MATCH(Sales[[#This Row],[store_no]],Stores[store_no],0))</f>
        <v>Rochester</v>
      </c>
      <c r="H6626" t="str">
        <f>INDEX(Stores[location_state],MATCH(Sales[[#This Row],[store_no]],Stores[store_no],0))</f>
        <v>Minnesota</v>
      </c>
      <c r="I6626">
        <f>INDEX(Stores[sqft],MATCH(Sales[[#This Row],[store_no]],Stores[store_no],0))</f>
        <v>128100</v>
      </c>
      <c r="J6626" s="4" t="str">
        <f>INDEX(Departments[dept_name],MATCH(Sales[[#This Row],[dept_no]],Departments[dept_no],0))</f>
        <v>Books</v>
      </c>
      <c r="K6626" s="4" t="str">
        <f>CONCATENATE(Sales[[#This Row],[region]],Sales[[#This Row],[storetype]])</f>
        <v>2B</v>
      </c>
      <c r="L6626" s="4">
        <f>INDEX(RegionStoreCount[Store Count],MATCH(Sales[[#This Row],[RegionStoretype]],RegionStoreCount[Region/Type],0))</f>
        <v>6</v>
      </c>
      <c r="M6626" s="4">
        <f>AND(Sales[[#This Row],[date]]&lt;=TY_YTDMax,Sales[[#This Row],[date]]&gt;=TY_YTDMin)*Sales[[#This Row],[sales]]</f>
        <v>73902.514900000009</v>
      </c>
      <c r="N6626" s="4">
        <f>AND(Sales[[#This Row],[date]]&lt;=LY_YTDMax,Sales[[#This Row],[date]]&gt;=LY_YTDMin)*Sales[[#This Row],[sales]]</f>
        <v>0</v>
      </c>
      <c r="O6626" s="4">
        <f>AND(Sales[[#This Row],[date]]&gt;=YoY_Min,Sales[[#This Row],[date]]&lt;=TY_YTDMax)*(Sales[[#This Row],[sales]]/Sales[[#This Row],[sqft]])</f>
        <v>0.57691268462138956</v>
      </c>
      <c r="P6626" s="4">
        <f>SUMIF(Sales[RegionStoretype],Sales[[#This Row],[RegionStoretype]],Sales[YoY_SSF])/Sales[[#This Row],[Region_TypeCount]]</f>
        <v>58.393757732919049</v>
      </c>
    </row>
    <row r="6627" spans="1:16" x14ac:dyDescent="0.25">
      <c r="A6627" s="1">
        <v>43203</v>
      </c>
      <c r="B6627">
        <v>16</v>
      </c>
      <c r="C6627">
        <v>2</v>
      </c>
      <c r="D6627">
        <v>53968.216400000005</v>
      </c>
      <c r="E6627">
        <f>INDEX(Stores[region],MATCH(Sales[[#This Row],[store_no]],Stores[store_no],0))</f>
        <v>2</v>
      </c>
      <c r="F6627" t="str">
        <f>INDEX(Stores[storetype],MATCH(Sales[[#This Row],[store_no]],Stores[store_no],0))</f>
        <v>B</v>
      </c>
      <c r="G6627" t="str">
        <f>INDEX(Stores[location_city],MATCH(Sales[[#This Row],[store_no]],Stores[store_no],0))</f>
        <v>Saint Paul</v>
      </c>
      <c r="H6627" t="str">
        <f>INDEX(Stores[location_state],MATCH(Sales[[#This Row],[store_no]],Stores[store_no],0))</f>
        <v>Minnesota</v>
      </c>
      <c r="I6627">
        <f>INDEX(Stores[sqft],MATCH(Sales[[#This Row],[store_no]],Stores[store_no],0))</f>
        <v>180400</v>
      </c>
      <c r="J6627" s="4" t="str">
        <f>INDEX(Departments[dept_name],MATCH(Sales[[#This Row],[dept_no]],Departments[dept_no],0))</f>
        <v>Baby</v>
      </c>
      <c r="K6627" s="4" t="str">
        <f>CONCATENATE(Sales[[#This Row],[region]],Sales[[#This Row],[storetype]])</f>
        <v>2B</v>
      </c>
      <c r="L6627" s="4">
        <f>INDEX(RegionStoreCount[Store Count],MATCH(Sales[[#This Row],[RegionStoretype]],RegionStoreCount[Region/Type],0))</f>
        <v>6</v>
      </c>
      <c r="M6627" s="4">
        <f>AND(Sales[[#This Row],[date]]&lt;=TY_YTDMax,Sales[[#This Row],[date]]&gt;=TY_YTDMin)*Sales[[#This Row],[sales]]</f>
        <v>53968.216400000005</v>
      </c>
      <c r="N6627" s="4">
        <f>AND(Sales[[#This Row],[date]]&lt;=LY_YTDMax,Sales[[#This Row],[date]]&gt;=LY_YTDMin)*Sales[[#This Row],[sales]]</f>
        <v>0</v>
      </c>
      <c r="O6627" s="4">
        <f>AND(Sales[[#This Row],[date]]&gt;=YoY_Min,Sales[[#This Row],[date]]&lt;=TY_YTDMax)*(Sales[[#This Row],[sales]]/Sales[[#This Row],[sqft]])</f>
        <v>0.29915862749445676</v>
      </c>
      <c r="P6627" s="4">
        <f>SUMIF(Sales[RegionStoretype],Sales[[#This Row],[RegionStoretype]],Sales[YoY_SSF])/Sales[[#This Row],[Region_TypeCount]]</f>
        <v>58.393757732919049</v>
      </c>
    </row>
    <row r="6628" spans="1:16" x14ac:dyDescent="0.25">
      <c r="A6628" s="1">
        <v>43203</v>
      </c>
      <c r="B6628">
        <v>16</v>
      </c>
      <c r="C6628">
        <v>10</v>
      </c>
      <c r="D6628">
        <v>11120.4195</v>
      </c>
      <c r="E6628">
        <f>INDEX(Stores[region],MATCH(Sales[[#This Row],[store_no]],Stores[store_no],0))</f>
        <v>2</v>
      </c>
      <c r="F6628" t="str">
        <f>INDEX(Stores[storetype],MATCH(Sales[[#This Row],[store_no]],Stores[store_no],0))</f>
        <v>B</v>
      </c>
      <c r="G6628" t="str">
        <f>INDEX(Stores[location_city],MATCH(Sales[[#This Row],[store_no]],Stores[store_no],0))</f>
        <v>Saint Paul</v>
      </c>
      <c r="H6628" t="str">
        <f>INDEX(Stores[location_state],MATCH(Sales[[#This Row],[store_no]],Stores[store_no],0))</f>
        <v>Minnesota</v>
      </c>
      <c r="I6628">
        <f>INDEX(Stores[sqft],MATCH(Sales[[#This Row],[store_no]],Stores[store_no],0))</f>
        <v>180400</v>
      </c>
      <c r="J6628" s="4" t="str">
        <f>INDEX(Departments[dept_name],MATCH(Sales[[#This Row],[dept_no]],Departments[dept_no],0))</f>
        <v>Health</v>
      </c>
      <c r="K6628" s="4" t="str">
        <f>CONCATENATE(Sales[[#This Row],[region]],Sales[[#This Row],[storetype]])</f>
        <v>2B</v>
      </c>
      <c r="L6628" s="4">
        <f>INDEX(RegionStoreCount[Store Count],MATCH(Sales[[#This Row],[RegionStoretype]],RegionStoreCount[Region/Type],0))</f>
        <v>6</v>
      </c>
      <c r="M6628" s="4">
        <f>AND(Sales[[#This Row],[date]]&lt;=TY_YTDMax,Sales[[#This Row],[date]]&gt;=TY_YTDMin)*Sales[[#This Row],[sales]]</f>
        <v>11120.4195</v>
      </c>
      <c r="N6628" s="4">
        <f>AND(Sales[[#This Row],[date]]&lt;=LY_YTDMax,Sales[[#This Row],[date]]&gt;=LY_YTDMin)*Sales[[#This Row],[sales]]</f>
        <v>0</v>
      </c>
      <c r="O6628" s="4">
        <f>AND(Sales[[#This Row],[date]]&gt;=YoY_Min,Sales[[#This Row],[date]]&lt;=TY_YTDMax)*(Sales[[#This Row],[sales]]/Sales[[#This Row],[sqft]])</f>
        <v>6.1643123614190685E-2</v>
      </c>
      <c r="P6628" s="4">
        <f>SUMIF(Sales[RegionStoretype],Sales[[#This Row],[RegionStoretype]],Sales[YoY_SSF])/Sales[[#This Row],[Region_TypeCount]]</f>
        <v>58.393757732919049</v>
      </c>
    </row>
    <row r="6629" spans="1:16" x14ac:dyDescent="0.25">
      <c r="A6629" s="1">
        <v>43203</v>
      </c>
      <c r="B6629">
        <v>17</v>
      </c>
      <c r="C6629">
        <v>2</v>
      </c>
      <c r="D6629">
        <v>47255.9712</v>
      </c>
      <c r="E6629">
        <f>INDEX(Stores[region],MATCH(Sales[[#This Row],[store_no]],Stores[store_no],0))</f>
        <v>3</v>
      </c>
      <c r="F6629" t="str">
        <f>INDEX(Stores[storetype],MATCH(Sales[[#This Row],[store_no]],Stores[store_no],0))</f>
        <v>B</v>
      </c>
      <c r="G6629" t="str">
        <f>INDEX(Stores[location_city],MATCH(Sales[[#This Row],[store_no]],Stores[store_no],0))</f>
        <v>Fargo</v>
      </c>
      <c r="H6629" t="str">
        <f>INDEX(Stores[location_state],MATCH(Sales[[#This Row],[store_no]],Stores[store_no],0))</f>
        <v>North Dakota</v>
      </c>
      <c r="I6629">
        <f>INDEX(Stores[sqft],MATCH(Sales[[#This Row],[store_no]],Stores[store_no],0))</f>
        <v>211600</v>
      </c>
      <c r="J6629" s="4" t="str">
        <f>INDEX(Departments[dept_name],MATCH(Sales[[#This Row],[dept_no]],Departments[dept_no],0))</f>
        <v>Baby</v>
      </c>
      <c r="K6629" s="4" t="str">
        <f>CONCATENATE(Sales[[#This Row],[region]],Sales[[#This Row],[storetype]])</f>
        <v>3B</v>
      </c>
      <c r="L6629" s="4">
        <f>INDEX(RegionStoreCount[Store Count],MATCH(Sales[[#This Row],[RegionStoretype]],RegionStoreCount[Region/Type],0))</f>
        <v>4</v>
      </c>
      <c r="M6629" s="4">
        <f>AND(Sales[[#This Row],[date]]&lt;=TY_YTDMax,Sales[[#This Row],[date]]&gt;=TY_YTDMin)*Sales[[#This Row],[sales]]</f>
        <v>47255.9712</v>
      </c>
      <c r="N6629" s="4">
        <f>AND(Sales[[#This Row],[date]]&lt;=LY_YTDMax,Sales[[#This Row],[date]]&gt;=LY_YTDMin)*Sales[[#This Row],[sales]]</f>
        <v>0</v>
      </c>
      <c r="O6629" s="4">
        <f>AND(Sales[[#This Row],[date]]&gt;=YoY_Min,Sales[[#This Row],[date]]&lt;=TY_YTDMax)*(Sales[[#This Row],[sales]]/Sales[[#This Row],[sqft]])</f>
        <v>0.22332689603024575</v>
      </c>
      <c r="P6629" s="4">
        <f>SUMIF(Sales[RegionStoretype],Sales[[#This Row],[RegionStoretype]],Sales[YoY_SSF])/Sales[[#This Row],[Region_TypeCount]]</f>
        <v>58.312187288105562</v>
      </c>
    </row>
    <row r="6630" spans="1:16" x14ac:dyDescent="0.25">
      <c r="A6630" s="1">
        <v>43203</v>
      </c>
      <c r="B6630">
        <v>17</v>
      </c>
      <c r="C6630">
        <v>4</v>
      </c>
      <c r="D6630">
        <v>9031.8543000000009</v>
      </c>
      <c r="E6630">
        <f>INDEX(Stores[region],MATCH(Sales[[#This Row],[store_no]],Stores[store_no],0))</f>
        <v>3</v>
      </c>
      <c r="F6630" t="str">
        <f>INDEX(Stores[storetype],MATCH(Sales[[#This Row],[store_no]],Stores[store_no],0))</f>
        <v>B</v>
      </c>
      <c r="G6630" t="str">
        <f>INDEX(Stores[location_city],MATCH(Sales[[#This Row],[store_no]],Stores[store_no],0))</f>
        <v>Fargo</v>
      </c>
      <c r="H6630" t="str">
        <f>INDEX(Stores[location_state],MATCH(Sales[[#This Row],[store_no]],Stores[store_no],0))</f>
        <v>North Dakota</v>
      </c>
      <c r="I6630">
        <f>INDEX(Stores[sqft],MATCH(Sales[[#This Row],[store_no]],Stores[store_no],0))</f>
        <v>211600</v>
      </c>
      <c r="J6630" s="4" t="str">
        <f>INDEX(Departments[dept_name],MATCH(Sales[[#This Row],[dept_no]],Departments[dept_no],0))</f>
        <v>Books</v>
      </c>
      <c r="K6630" s="4" t="str">
        <f>CONCATENATE(Sales[[#This Row],[region]],Sales[[#This Row],[storetype]])</f>
        <v>3B</v>
      </c>
      <c r="L6630" s="4">
        <f>INDEX(RegionStoreCount[Store Count],MATCH(Sales[[#This Row],[RegionStoretype]],RegionStoreCount[Region/Type],0))</f>
        <v>4</v>
      </c>
      <c r="M6630" s="4">
        <f>AND(Sales[[#This Row],[date]]&lt;=TY_YTDMax,Sales[[#This Row],[date]]&gt;=TY_YTDMin)*Sales[[#This Row],[sales]]</f>
        <v>9031.8543000000009</v>
      </c>
      <c r="N6630" s="4">
        <f>AND(Sales[[#This Row],[date]]&lt;=LY_YTDMax,Sales[[#This Row],[date]]&gt;=LY_YTDMin)*Sales[[#This Row],[sales]]</f>
        <v>0</v>
      </c>
      <c r="O6630" s="4">
        <f>AND(Sales[[#This Row],[date]]&gt;=YoY_Min,Sales[[#This Row],[date]]&lt;=TY_YTDMax)*(Sales[[#This Row],[sales]]/Sales[[#This Row],[sqft]])</f>
        <v>4.2683621455576561E-2</v>
      </c>
      <c r="P6630" s="4">
        <f>SUMIF(Sales[RegionStoretype],Sales[[#This Row],[RegionStoretype]],Sales[YoY_SSF])/Sales[[#This Row],[Region_TypeCount]]</f>
        <v>58.312187288105562</v>
      </c>
    </row>
    <row r="6631" spans="1:16" x14ac:dyDescent="0.25">
      <c r="A6631" s="1">
        <v>43203</v>
      </c>
      <c r="B6631">
        <v>18</v>
      </c>
      <c r="C6631">
        <v>16</v>
      </c>
      <c r="D6631">
        <v>80638.154399999999</v>
      </c>
      <c r="E6631">
        <f>INDEX(Stores[region],MATCH(Sales[[#This Row],[store_no]],Stores[store_no],0))</f>
        <v>2</v>
      </c>
      <c r="F6631" t="str">
        <f>INDEX(Stores[storetype],MATCH(Sales[[#This Row],[store_no]],Stores[store_no],0))</f>
        <v>B</v>
      </c>
      <c r="G6631" t="str">
        <f>INDEX(Stores[location_city],MATCH(Sales[[#This Row],[store_no]],Stores[store_no],0))</f>
        <v>Chicago</v>
      </c>
      <c r="H6631" t="str">
        <f>INDEX(Stores[location_state],MATCH(Sales[[#This Row],[store_no]],Stores[store_no],0))</f>
        <v>Illinois</v>
      </c>
      <c r="I6631">
        <f>INDEX(Stores[sqft],MATCH(Sales[[#This Row],[store_no]],Stores[store_no],0))</f>
        <v>120700</v>
      </c>
      <c r="J6631" s="4" t="str">
        <f>INDEX(Departments[dept_name],MATCH(Sales[[#This Row],[dept_no]],Departments[dept_no],0))</f>
        <v>Outdoors</v>
      </c>
      <c r="K6631" s="4" t="str">
        <f>CONCATENATE(Sales[[#This Row],[region]],Sales[[#This Row],[storetype]])</f>
        <v>2B</v>
      </c>
      <c r="L6631" s="4">
        <f>INDEX(RegionStoreCount[Store Count],MATCH(Sales[[#This Row],[RegionStoretype]],RegionStoreCount[Region/Type],0))</f>
        <v>6</v>
      </c>
      <c r="M6631" s="4">
        <f>AND(Sales[[#This Row],[date]]&lt;=TY_YTDMax,Sales[[#This Row],[date]]&gt;=TY_YTDMin)*Sales[[#This Row],[sales]]</f>
        <v>80638.154399999999</v>
      </c>
      <c r="N6631" s="4">
        <f>AND(Sales[[#This Row],[date]]&lt;=LY_YTDMax,Sales[[#This Row],[date]]&gt;=LY_YTDMin)*Sales[[#This Row],[sales]]</f>
        <v>0</v>
      </c>
      <c r="O6631" s="4">
        <f>AND(Sales[[#This Row],[date]]&gt;=YoY_Min,Sales[[#This Row],[date]]&lt;=TY_YTDMax)*(Sales[[#This Row],[sales]]/Sales[[#This Row],[sqft]])</f>
        <v>0.66808744324772162</v>
      </c>
      <c r="P6631" s="4">
        <f>SUMIF(Sales[RegionStoretype],Sales[[#This Row],[RegionStoretype]],Sales[YoY_SSF])/Sales[[#This Row],[Region_TypeCount]]</f>
        <v>58.393757732919049</v>
      </c>
    </row>
    <row r="6632" spans="1:16" x14ac:dyDescent="0.25">
      <c r="A6632" s="1">
        <v>43203</v>
      </c>
      <c r="B6632">
        <v>18</v>
      </c>
      <c r="C6632">
        <v>19</v>
      </c>
      <c r="D6632">
        <v>87416.932099999991</v>
      </c>
      <c r="E6632">
        <f>INDEX(Stores[region],MATCH(Sales[[#This Row],[store_no]],Stores[store_no],0))</f>
        <v>2</v>
      </c>
      <c r="F6632" t="str">
        <f>INDEX(Stores[storetype],MATCH(Sales[[#This Row],[store_no]],Stores[store_no],0))</f>
        <v>B</v>
      </c>
      <c r="G6632" t="str">
        <f>INDEX(Stores[location_city],MATCH(Sales[[#This Row],[store_no]],Stores[store_no],0))</f>
        <v>Chicago</v>
      </c>
      <c r="H6632" t="str">
        <f>INDEX(Stores[location_state],MATCH(Sales[[#This Row],[store_no]],Stores[store_no],0))</f>
        <v>Illinois</v>
      </c>
      <c r="I6632">
        <f>INDEX(Stores[sqft],MATCH(Sales[[#This Row],[store_no]],Stores[store_no],0))</f>
        <v>120700</v>
      </c>
      <c r="J6632" s="4" t="str">
        <f>INDEX(Departments[dept_name],MATCH(Sales[[#This Row],[dept_no]],Departments[dept_no],0))</f>
        <v>Tools</v>
      </c>
      <c r="K6632" s="4" t="str">
        <f>CONCATENATE(Sales[[#This Row],[region]],Sales[[#This Row],[storetype]])</f>
        <v>2B</v>
      </c>
      <c r="L6632" s="4">
        <f>INDEX(RegionStoreCount[Store Count],MATCH(Sales[[#This Row],[RegionStoretype]],RegionStoreCount[Region/Type],0))</f>
        <v>6</v>
      </c>
      <c r="M6632" s="4">
        <f>AND(Sales[[#This Row],[date]]&lt;=TY_YTDMax,Sales[[#This Row],[date]]&gt;=TY_YTDMin)*Sales[[#This Row],[sales]]</f>
        <v>87416.932099999991</v>
      </c>
      <c r="N6632" s="4">
        <f>AND(Sales[[#This Row],[date]]&lt;=LY_YTDMax,Sales[[#This Row],[date]]&gt;=LY_YTDMin)*Sales[[#This Row],[sales]]</f>
        <v>0</v>
      </c>
      <c r="O6632" s="4">
        <f>AND(Sales[[#This Row],[date]]&gt;=YoY_Min,Sales[[#This Row],[date]]&lt;=TY_YTDMax)*(Sales[[#This Row],[sales]]/Sales[[#This Row],[sqft]])</f>
        <v>0.72424964457332219</v>
      </c>
      <c r="P6632" s="4">
        <f>SUMIF(Sales[RegionStoretype],Sales[[#This Row],[RegionStoretype]],Sales[YoY_SSF])/Sales[[#This Row],[Region_TypeCount]]</f>
        <v>58.393757732919049</v>
      </c>
    </row>
    <row r="6633" spans="1:16" x14ac:dyDescent="0.25">
      <c r="A6633" s="1">
        <v>43203</v>
      </c>
      <c r="B6633">
        <v>18</v>
      </c>
      <c r="C6633">
        <v>20</v>
      </c>
      <c r="D6633">
        <v>55603.154900000001</v>
      </c>
      <c r="E6633">
        <f>INDEX(Stores[region],MATCH(Sales[[#This Row],[store_no]],Stores[store_no],0))</f>
        <v>2</v>
      </c>
      <c r="F6633" t="str">
        <f>INDEX(Stores[storetype],MATCH(Sales[[#This Row],[store_no]],Stores[store_no],0))</f>
        <v>B</v>
      </c>
      <c r="G6633" t="str">
        <f>INDEX(Stores[location_city],MATCH(Sales[[#This Row],[store_no]],Stores[store_no],0))</f>
        <v>Chicago</v>
      </c>
      <c r="H6633" t="str">
        <f>INDEX(Stores[location_state],MATCH(Sales[[#This Row],[store_no]],Stores[store_no],0))</f>
        <v>Illinois</v>
      </c>
      <c r="I6633">
        <f>INDEX(Stores[sqft],MATCH(Sales[[#This Row],[store_no]],Stores[store_no],0))</f>
        <v>120700</v>
      </c>
      <c r="J6633" s="4" t="str">
        <f>INDEX(Departments[dept_name],MATCH(Sales[[#This Row],[dept_no]],Departments[dept_no],0))</f>
        <v>Toys</v>
      </c>
      <c r="K6633" s="4" t="str">
        <f>CONCATENATE(Sales[[#This Row],[region]],Sales[[#This Row],[storetype]])</f>
        <v>2B</v>
      </c>
      <c r="L6633" s="4">
        <f>INDEX(RegionStoreCount[Store Count],MATCH(Sales[[#This Row],[RegionStoretype]],RegionStoreCount[Region/Type],0))</f>
        <v>6</v>
      </c>
      <c r="M6633" s="4">
        <f>AND(Sales[[#This Row],[date]]&lt;=TY_YTDMax,Sales[[#This Row],[date]]&gt;=TY_YTDMin)*Sales[[#This Row],[sales]]</f>
        <v>55603.154900000001</v>
      </c>
      <c r="N6633" s="4">
        <f>AND(Sales[[#This Row],[date]]&lt;=LY_YTDMax,Sales[[#This Row],[date]]&gt;=LY_YTDMin)*Sales[[#This Row],[sales]]</f>
        <v>0</v>
      </c>
      <c r="O6633" s="4">
        <f>AND(Sales[[#This Row],[date]]&gt;=YoY_Min,Sales[[#This Row],[date]]&lt;=TY_YTDMax)*(Sales[[#This Row],[sales]]/Sales[[#This Row],[sqft]])</f>
        <v>0.46067236868268435</v>
      </c>
      <c r="P6633" s="4">
        <f>SUMIF(Sales[RegionStoretype],Sales[[#This Row],[RegionStoretype]],Sales[YoY_SSF])/Sales[[#This Row],[Region_TypeCount]]</f>
        <v>58.393757732919049</v>
      </c>
    </row>
    <row r="6634" spans="1:16" x14ac:dyDescent="0.25">
      <c r="A6634" s="1">
        <v>43203</v>
      </c>
      <c r="B6634">
        <v>19</v>
      </c>
      <c r="C6634">
        <v>1</v>
      </c>
      <c r="D6634">
        <v>12120.109199999999</v>
      </c>
      <c r="E6634">
        <f>INDEX(Stores[region],MATCH(Sales[[#This Row],[store_no]],Stores[store_no],0))</f>
        <v>3</v>
      </c>
      <c r="F6634" t="str">
        <f>INDEX(Stores[storetype],MATCH(Sales[[#This Row],[store_no]],Stores[store_no],0))</f>
        <v>A</v>
      </c>
      <c r="G6634" t="str">
        <f>INDEX(Stores[location_city],MATCH(Sales[[#This Row],[store_no]],Stores[store_no],0))</f>
        <v>Des Moines</v>
      </c>
      <c r="H6634" t="str">
        <f>INDEX(Stores[location_state],MATCH(Sales[[#This Row],[store_no]],Stores[store_no],0))</f>
        <v>Iowa</v>
      </c>
      <c r="I6634">
        <f>INDEX(Stores[sqft],MATCH(Sales[[#This Row],[store_no]],Stores[store_no],0))</f>
        <v>197600</v>
      </c>
      <c r="J6634" s="4" t="str">
        <f>INDEX(Departments[dept_name],MATCH(Sales[[#This Row],[dept_no]],Departments[dept_no],0))</f>
        <v>Automotive</v>
      </c>
      <c r="K6634" s="4" t="str">
        <f>CONCATENATE(Sales[[#This Row],[region]],Sales[[#This Row],[storetype]])</f>
        <v>3A</v>
      </c>
      <c r="L6634" s="4">
        <f>INDEX(RegionStoreCount[Store Count],MATCH(Sales[[#This Row],[RegionStoretype]],RegionStoreCount[Region/Type],0))</f>
        <v>9</v>
      </c>
      <c r="M6634" s="4">
        <f>AND(Sales[[#This Row],[date]]&lt;=TY_YTDMax,Sales[[#This Row],[date]]&gt;=TY_YTDMin)*Sales[[#This Row],[sales]]</f>
        <v>12120.109199999999</v>
      </c>
      <c r="N6634" s="4">
        <f>AND(Sales[[#This Row],[date]]&lt;=LY_YTDMax,Sales[[#This Row],[date]]&gt;=LY_YTDMin)*Sales[[#This Row],[sales]]</f>
        <v>0</v>
      </c>
      <c r="O6634" s="4">
        <f>AND(Sales[[#This Row],[date]]&gt;=YoY_Min,Sales[[#This Row],[date]]&lt;=TY_YTDMax)*(Sales[[#This Row],[sales]]/Sales[[#This Row],[sqft]])</f>
        <v>6.1336585020242911E-2</v>
      </c>
      <c r="P6634" s="4">
        <f>SUMIF(Sales[RegionStoretype],Sales[[#This Row],[RegionStoretype]],Sales[YoY_SSF])/Sales[[#This Row],[Region_TypeCount]]</f>
        <v>53.603836561720975</v>
      </c>
    </row>
    <row r="6635" spans="1:16" x14ac:dyDescent="0.25">
      <c r="A6635" s="1">
        <v>43203</v>
      </c>
      <c r="B6635">
        <v>19</v>
      </c>
      <c r="C6635">
        <v>14</v>
      </c>
      <c r="D6635">
        <v>128135.09030000001</v>
      </c>
      <c r="E6635">
        <f>INDEX(Stores[region],MATCH(Sales[[#This Row],[store_no]],Stores[store_no],0))</f>
        <v>3</v>
      </c>
      <c r="F6635" t="str">
        <f>INDEX(Stores[storetype],MATCH(Sales[[#This Row],[store_no]],Stores[store_no],0))</f>
        <v>A</v>
      </c>
      <c r="G6635" t="str">
        <f>INDEX(Stores[location_city],MATCH(Sales[[#This Row],[store_no]],Stores[store_no],0))</f>
        <v>Des Moines</v>
      </c>
      <c r="H6635" t="str">
        <f>INDEX(Stores[location_state],MATCH(Sales[[#This Row],[store_no]],Stores[store_no],0))</f>
        <v>Iowa</v>
      </c>
      <c r="I6635">
        <f>INDEX(Stores[sqft],MATCH(Sales[[#This Row],[store_no]],Stores[store_no],0))</f>
        <v>197600</v>
      </c>
      <c r="J6635" s="4" t="str">
        <f>INDEX(Departments[dept_name],MATCH(Sales[[#This Row],[dept_no]],Departments[dept_no],0))</f>
        <v>Movies</v>
      </c>
      <c r="K6635" s="4" t="str">
        <f>CONCATENATE(Sales[[#This Row],[region]],Sales[[#This Row],[storetype]])</f>
        <v>3A</v>
      </c>
      <c r="L6635" s="4">
        <f>INDEX(RegionStoreCount[Store Count],MATCH(Sales[[#This Row],[RegionStoretype]],RegionStoreCount[Region/Type],0))</f>
        <v>9</v>
      </c>
      <c r="M6635" s="4">
        <f>AND(Sales[[#This Row],[date]]&lt;=TY_YTDMax,Sales[[#This Row],[date]]&gt;=TY_YTDMin)*Sales[[#This Row],[sales]]</f>
        <v>128135.09030000001</v>
      </c>
      <c r="N6635" s="4">
        <f>AND(Sales[[#This Row],[date]]&lt;=LY_YTDMax,Sales[[#This Row],[date]]&gt;=LY_YTDMin)*Sales[[#This Row],[sales]]</f>
        <v>0</v>
      </c>
      <c r="O6635" s="4">
        <f>AND(Sales[[#This Row],[date]]&gt;=YoY_Min,Sales[[#This Row],[date]]&lt;=TY_YTDMax)*(Sales[[#This Row],[sales]]/Sales[[#This Row],[sqft]])</f>
        <v>0.64845693471659926</v>
      </c>
      <c r="P6635" s="4">
        <f>SUMIF(Sales[RegionStoretype],Sales[[#This Row],[RegionStoretype]],Sales[YoY_SSF])/Sales[[#This Row],[Region_TypeCount]]</f>
        <v>53.603836561720975</v>
      </c>
    </row>
    <row r="6636" spans="1:16" x14ac:dyDescent="0.25">
      <c r="A6636" s="1">
        <v>43203</v>
      </c>
      <c r="B6636">
        <v>20</v>
      </c>
      <c r="C6636">
        <v>7</v>
      </c>
      <c r="D6636">
        <v>30727.834200000001</v>
      </c>
      <c r="E6636">
        <f>INDEX(Stores[region],MATCH(Sales[[#This Row],[store_no]],Stores[store_no],0))</f>
        <v>1</v>
      </c>
      <c r="F6636" t="str">
        <f>INDEX(Stores[storetype],MATCH(Sales[[#This Row],[store_no]],Stores[store_no],0))</f>
        <v>A</v>
      </c>
      <c r="G6636" t="str">
        <f>INDEX(Stores[location_city],MATCH(Sales[[#This Row],[store_no]],Stores[store_no],0))</f>
        <v>South Bend</v>
      </c>
      <c r="H6636" t="str">
        <f>INDEX(Stores[location_state],MATCH(Sales[[#This Row],[store_no]],Stores[store_no],0))</f>
        <v>Indiana</v>
      </c>
      <c r="I6636">
        <f>INDEX(Stores[sqft],MATCH(Sales[[#This Row],[store_no]],Stores[store_no],0))</f>
        <v>39700</v>
      </c>
      <c r="J6636" s="4" t="str">
        <f>INDEX(Departments[dept_name],MATCH(Sales[[#This Row],[dept_no]],Departments[dept_no],0))</f>
        <v>Electronics</v>
      </c>
      <c r="K6636" s="4" t="str">
        <f>CONCATENATE(Sales[[#This Row],[region]],Sales[[#This Row],[storetype]])</f>
        <v>1A</v>
      </c>
      <c r="L6636" s="4">
        <f>INDEX(RegionStoreCount[Store Count],MATCH(Sales[[#This Row],[RegionStoretype]],RegionStoreCount[Region/Type],0))</f>
        <v>5</v>
      </c>
      <c r="M6636" s="4">
        <f>AND(Sales[[#This Row],[date]]&lt;=TY_YTDMax,Sales[[#This Row],[date]]&gt;=TY_YTDMin)*Sales[[#This Row],[sales]]</f>
        <v>30727.834200000001</v>
      </c>
      <c r="N6636" s="4">
        <f>AND(Sales[[#This Row],[date]]&lt;=LY_YTDMax,Sales[[#This Row],[date]]&gt;=LY_YTDMin)*Sales[[#This Row],[sales]]</f>
        <v>0</v>
      </c>
      <c r="O6636" s="4">
        <f>AND(Sales[[#This Row],[date]]&gt;=YoY_Min,Sales[[#This Row],[date]]&lt;=TY_YTDMax)*(Sales[[#This Row],[sales]]/Sales[[#This Row],[sqft]])</f>
        <v>0.77400086146095726</v>
      </c>
      <c r="P6636" s="4">
        <f>SUMIF(Sales[RegionStoretype],Sales[[#This Row],[RegionStoretype]],Sales[YoY_SSF])/Sales[[#This Row],[Region_TypeCount]]</f>
        <v>59.469551530910678</v>
      </c>
    </row>
    <row r="6637" spans="1:16" x14ac:dyDescent="0.25">
      <c r="A6637" s="1">
        <v>43203</v>
      </c>
      <c r="B6637">
        <v>20</v>
      </c>
      <c r="C6637">
        <v>15</v>
      </c>
      <c r="D6637">
        <v>22315.674299999999</v>
      </c>
      <c r="E6637">
        <f>INDEX(Stores[region],MATCH(Sales[[#This Row],[store_no]],Stores[store_no],0))</f>
        <v>1</v>
      </c>
      <c r="F6637" t="str">
        <f>INDEX(Stores[storetype],MATCH(Sales[[#This Row],[store_no]],Stores[store_no],0))</f>
        <v>A</v>
      </c>
      <c r="G6637" t="str">
        <f>INDEX(Stores[location_city],MATCH(Sales[[#This Row],[store_no]],Stores[store_no],0))</f>
        <v>South Bend</v>
      </c>
      <c r="H6637" t="str">
        <f>INDEX(Stores[location_state],MATCH(Sales[[#This Row],[store_no]],Stores[store_no],0))</f>
        <v>Indiana</v>
      </c>
      <c r="I6637">
        <f>INDEX(Stores[sqft],MATCH(Sales[[#This Row],[store_no]],Stores[store_no],0))</f>
        <v>39700</v>
      </c>
      <c r="J6637" s="4" t="str">
        <f>INDEX(Departments[dept_name],MATCH(Sales[[#This Row],[dept_no]],Departments[dept_no],0))</f>
        <v>Music</v>
      </c>
      <c r="K6637" s="4" t="str">
        <f>CONCATENATE(Sales[[#This Row],[region]],Sales[[#This Row],[storetype]])</f>
        <v>1A</v>
      </c>
      <c r="L6637" s="4">
        <f>INDEX(RegionStoreCount[Store Count],MATCH(Sales[[#This Row],[RegionStoretype]],RegionStoreCount[Region/Type],0))</f>
        <v>5</v>
      </c>
      <c r="M6637" s="4">
        <f>AND(Sales[[#This Row],[date]]&lt;=TY_YTDMax,Sales[[#This Row],[date]]&gt;=TY_YTDMin)*Sales[[#This Row],[sales]]</f>
        <v>22315.674299999999</v>
      </c>
      <c r="N6637" s="4">
        <f>AND(Sales[[#This Row],[date]]&lt;=LY_YTDMax,Sales[[#This Row],[date]]&gt;=LY_YTDMin)*Sales[[#This Row],[sales]]</f>
        <v>0</v>
      </c>
      <c r="O6637" s="4">
        <f>AND(Sales[[#This Row],[date]]&gt;=YoY_Min,Sales[[#This Row],[date]]&lt;=TY_YTDMax)*(Sales[[#This Row],[sales]]/Sales[[#This Row],[sqft]])</f>
        <v>0.5621076649874055</v>
      </c>
      <c r="P6637" s="4">
        <f>SUMIF(Sales[RegionStoretype],Sales[[#This Row],[RegionStoretype]],Sales[YoY_SSF])/Sales[[#This Row],[Region_TypeCount]]</f>
        <v>59.469551530910678</v>
      </c>
    </row>
    <row r="6638" spans="1:16" x14ac:dyDescent="0.25">
      <c r="A6638" s="1">
        <v>43203</v>
      </c>
      <c r="B6638">
        <v>21</v>
      </c>
      <c r="C6638">
        <v>1</v>
      </c>
      <c r="D6638">
        <v>62552.351700000007</v>
      </c>
      <c r="E6638">
        <f>INDEX(Stores[region],MATCH(Sales[[#This Row],[store_no]],Stores[store_no],0))</f>
        <v>2</v>
      </c>
      <c r="F6638" t="str">
        <f>INDEX(Stores[storetype],MATCH(Sales[[#This Row],[store_no]],Stores[store_no],0))</f>
        <v>B</v>
      </c>
      <c r="G6638" t="str">
        <f>INDEX(Stores[location_city],MATCH(Sales[[#This Row],[store_no]],Stores[store_no],0))</f>
        <v>Madison</v>
      </c>
      <c r="H6638" t="str">
        <f>INDEX(Stores[location_state],MATCH(Sales[[#This Row],[store_no]],Stores[store_no],0))</f>
        <v>Wisconsin</v>
      </c>
      <c r="I6638">
        <f>INDEX(Stores[sqft],MATCH(Sales[[#This Row],[store_no]],Stores[store_no],0))</f>
        <v>206400</v>
      </c>
      <c r="J6638" s="4" t="str">
        <f>INDEX(Departments[dept_name],MATCH(Sales[[#This Row],[dept_no]],Departments[dept_no],0))</f>
        <v>Automotive</v>
      </c>
      <c r="K6638" s="4" t="str">
        <f>CONCATENATE(Sales[[#This Row],[region]],Sales[[#This Row],[storetype]])</f>
        <v>2B</v>
      </c>
      <c r="L6638" s="4">
        <f>INDEX(RegionStoreCount[Store Count],MATCH(Sales[[#This Row],[RegionStoretype]],RegionStoreCount[Region/Type],0))</f>
        <v>6</v>
      </c>
      <c r="M6638" s="4">
        <f>AND(Sales[[#This Row],[date]]&lt;=TY_YTDMax,Sales[[#This Row],[date]]&gt;=TY_YTDMin)*Sales[[#This Row],[sales]]</f>
        <v>62552.351700000007</v>
      </c>
      <c r="N6638" s="4">
        <f>AND(Sales[[#This Row],[date]]&lt;=LY_YTDMax,Sales[[#This Row],[date]]&gt;=LY_YTDMin)*Sales[[#This Row],[sales]]</f>
        <v>0</v>
      </c>
      <c r="O6638" s="4">
        <f>AND(Sales[[#This Row],[date]]&gt;=YoY_Min,Sales[[#This Row],[date]]&lt;=TY_YTDMax)*(Sales[[#This Row],[sales]]/Sales[[#This Row],[sqft]])</f>
        <v>0.30306371947674421</v>
      </c>
      <c r="P6638" s="4">
        <f>SUMIF(Sales[RegionStoretype],Sales[[#This Row],[RegionStoretype]],Sales[YoY_SSF])/Sales[[#This Row],[Region_TypeCount]]</f>
        <v>58.393757732919049</v>
      </c>
    </row>
    <row r="6639" spans="1:16" x14ac:dyDescent="0.25">
      <c r="A6639" s="1">
        <v>43203</v>
      </c>
      <c r="B6639">
        <v>21</v>
      </c>
      <c r="C6639">
        <v>8</v>
      </c>
      <c r="D6639">
        <v>40820.316599999998</v>
      </c>
      <c r="E6639">
        <f>INDEX(Stores[region],MATCH(Sales[[#This Row],[store_no]],Stores[store_no],0))</f>
        <v>2</v>
      </c>
      <c r="F6639" t="str">
        <f>INDEX(Stores[storetype],MATCH(Sales[[#This Row],[store_no]],Stores[store_no],0))</f>
        <v>B</v>
      </c>
      <c r="G6639" t="str">
        <f>INDEX(Stores[location_city],MATCH(Sales[[#This Row],[store_no]],Stores[store_no],0))</f>
        <v>Madison</v>
      </c>
      <c r="H6639" t="str">
        <f>INDEX(Stores[location_state],MATCH(Sales[[#This Row],[store_no]],Stores[store_no],0))</f>
        <v>Wisconsin</v>
      </c>
      <c r="I6639">
        <f>INDEX(Stores[sqft],MATCH(Sales[[#This Row],[store_no]],Stores[store_no],0))</f>
        <v>206400</v>
      </c>
      <c r="J6639" s="4" t="str">
        <f>INDEX(Departments[dept_name],MATCH(Sales[[#This Row],[dept_no]],Departments[dept_no],0))</f>
        <v>Games</v>
      </c>
      <c r="K6639" s="4" t="str">
        <f>CONCATENATE(Sales[[#This Row],[region]],Sales[[#This Row],[storetype]])</f>
        <v>2B</v>
      </c>
      <c r="L6639" s="4">
        <f>INDEX(RegionStoreCount[Store Count],MATCH(Sales[[#This Row],[RegionStoretype]],RegionStoreCount[Region/Type],0))</f>
        <v>6</v>
      </c>
      <c r="M6639" s="4">
        <f>AND(Sales[[#This Row],[date]]&lt;=TY_YTDMax,Sales[[#This Row],[date]]&gt;=TY_YTDMin)*Sales[[#This Row],[sales]]</f>
        <v>40820.316599999998</v>
      </c>
      <c r="N6639" s="4">
        <f>AND(Sales[[#This Row],[date]]&lt;=LY_YTDMax,Sales[[#This Row],[date]]&gt;=LY_YTDMin)*Sales[[#This Row],[sales]]</f>
        <v>0</v>
      </c>
      <c r="O6639" s="4">
        <f>AND(Sales[[#This Row],[date]]&gt;=YoY_Min,Sales[[#This Row],[date]]&lt;=TY_YTDMax)*(Sales[[#This Row],[sales]]/Sales[[#This Row],[sqft]])</f>
        <v>0.19777285174418605</v>
      </c>
      <c r="P6639" s="4">
        <f>SUMIF(Sales[RegionStoretype],Sales[[#This Row],[RegionStoretype]],Sales[YoY_SSF])/Sales[[#This Row],[Region_TypeCount]]</f>
        <v>58.393757732919049</v>
      </c>
    </row>
    <row r="6640" spans="1:16" x14ac:dyDescent="0.25">
      <c r="A6640" s="1">
        <v>43203</v>
      </c>
      <c r="B6640">
        <v>21</v>
      </c>
      <c r="C6640">
        <v>11</v>
      </c>
      <c r="D6640">
        <v>7502.41</v>
      </c>
      <c r="E6640">
        <f>INDEX(Stores[region],MATCH(Sales[[#This Row],[store_no]],Stores[store_no],0))</f>
        <v>2</v>
      </c>
      <c r="F6640" t="str">
        <f>INDEX(Stores[storetype],MATCH(Sales[[#This Row],[store_no]],Stores[store_no],0))</f>
        <v>B</v>
      </c>
      <c r="G6640" t="str">
        <f>INDEX(Stores[location_city],MATCH(Sales[[#This Row],[store_no]],Stores[store_no],0))</f>
        <v>Madison</v>
      </c>
      <c r="H6640" t="str">
        <f>INDEX(Stores[location_state],MATCH(Sales[[#This Row],[store_no]],Stores[store_no],0))</f>
        <v>Wisconsin</v>
      </c>
      <c r="I6640">
        <f>INDEX(Stores[sqft],MATCH(Sales[[#This Row],[store_no]],Stores[store_no],0))</f>
        <v>206400</v>
      </c>
      <c r="J6640" s="4" t="str">
        <f>INDEX(Departments[dept_name],MATCH(Sales[[#This Row],[dept_no]],Departments[dept_no],0))</f>
        <v>Home</v>
      </c>
      <c r="K6640" s="4" t="str">
        <f>CONCATENATE(Sales[[#This Row],[region]],Sales[[#This Row],[storetype]])</f>
        <v>2B</v>
      </c>
      <c r="L6640" s="4">
        <f>INDEX(RegionStoreCount[Store Count],MATCH(Sales[[#This Row],[RegionStoretype]],RegionStoreCount[Region/Type],0))</f>
        <v>6</v>
      </c>
      <c r="M6640" s="4">
        <f>AND(Sales[[#This Row],[date]]&lt;=TY_YTDMax,Sales[[#This Row],[date]]&gt;=TY_YTDMin)*Sales[[#This Row],[sales]]</f>
        <v>7502.41</v>
      </c>
      <c r="N6640" s="4">
        <f>AND(Sales[[#This Row],[date]]&lt;=LY_YTDMax,Sales[[#This Row],[date]]&gt;=LY_YTDMin)*Sales[[#This Row],[sales]]</f>
        <v>0</v>
      </c>
      <c r="O6640" s="4">
        <f>AND(Sales[[#This Row],[date]]&gt;=YoY_Min,Sales[[#This Row],[date]]&lt;=TY_YTDMax)*(Sales[[#This Row],[sales]]/Sales[[#This Row],[sqft]])</f>
        <v>3.6348885658914726E-2</v>
      </c>
      <c r="P6640" s="4">
        <f>SUMIF(Sales[RegionStoretype],Sales[[#This Row],[RegionStoretype]],Sales[YoY_SSF])/Sales[[#This Row],[Region_TypeCount]]</f>
        <v>58.393757732919049</v>
      </c>
    </row>
    <row r="6641" spans="1:16" x14ac:dyDescent="0.25">
      <c r="A6641" s="1">
        <v>43203</v>
      </c>
      <c r="B6641">
        <v>22</v>
      </c>
      <c r="C6641">
        <v>1</v>
      </c>
      <c r="D6641">
        <v>10135.076300000001</v>
      </c>
      <c r="E6641">
        <f>INDEX(Stores[region],MATCH(Sales[[#This Row],[store_no]],Stores[store_no],0))</f>
        <v>3</v>
      </c>
      <c r="F6641" t="str">
        <f>INDEX(Stores[storetype],MATCH(Sales[[#This Row],[store_no]],Stores[store_no],0))</f>
        <v>B</v>
      </c>
      <c r="G6641" t="str">
        <f>INDEX(Stores[location_city],MATCH(Sales[[#This Row],[store_no]],Stores[store_no],0))</f>
        <v>Sioux Falls</v>
      </c>
      <c r="H6641" t="str">
        <f>INDEX(Stores[location_state],MATCH(Sales[[#This Row],[store_no]],Stores[store_no],0))</f>
        <v>South Dakota</v>
      </c>
      <c r="I6641">
        <f>INDEX(Stores[sqft],MATCH(Sales[[#This Row],[store_no]],Stores[store_no],0))</f>
        <v>57800</v>
      </c>
      <c r="J6641" s="4" t="str">
        <f>INDEX(Departments[dept_name],MATCH(Sales[[#This Row],[dept_no]],Departments[dept_no],0))</f>
        <v>Automotive</v>
      </c>
      <c r="K6641" s="4" t="str">
        <f>CONCATENATE(Sales[[#This Row],[region]],Sales[[#This Row],[storetype]])</f>
        <v>3B</v>
      </c>
      <c r="L6641" s="4">
        <f>INDEX(RegionStoreCount[Store Count],MATCH(Sales[[#This Row],[RegionStoretype]],RegionStoreCount[Region/Type],0))</f>
        <v>4</v>
      </c>
      <c r="M6641" s="4">
        <f>AND(Sales[[#This Row],[date]]&lt;=TY_YTDMax,Sales[[#This Row],[date]]&gt;=TY_YTDMin)*Sales[[#This Row],[sales]]</f>
        <v>10135.076300000001</v>
      </c>
      <c r="N6641" s="4">
        <f>AND(Sales[[#This Row],[date]]&lt;=LY_YTDMax,Sales[[#This Row],[date]]&gt;=LY_YTDMin)*Sales[[#This Row],[sales]]</f>
        <v>0</v>
      </c>
      <c r="O6641" s="4">
        <f>AND(Sales[[#This Row],[date]]&gt;=YoY_Min,Sales[[#This Row],[date]]&lt;=TY_YTDMax)*(Sales[[#This Row],[sales]]/Sales[[#This Row],[sqft]])</f>
        <v>0.17534734083044984</v>
      </c>
      <c r="P6641" s="4">
        <f>SUMIF(Sales[RegionStoretype],Sales[[#This Row],[RegionStoretype]],Sales[YoY_SSF])/Sales[[#This Row],[Region_TypeCount]]</f>
        <v>58.312187288105562</v>
      </c>
    </row>
    <row r="6642" spans="1:16" x14ac:dyDescent="0.25">
      <c r="A6642" s="1">
        <v>43203</v>
      </c>
      <c r="B6642">
        <v>22</v>
      </c>
      <c r="C6642">
        <v>4</v>
      </c>
      <c r="D6642">
        <v>11116.6466</v>
      </c>
      <c r="E6642">
        <f>INDEX(Stores[region],MATCH(Sales[[#This Row],[store_no]],Stores[store_no],0))</f>
        <v>3</v>
      </c>
      <c r="F6642" t="str">
        <f>INDEX(Stores[storetype],MATCH(Sales[[#This Row],[store_no]],Stores[store_no],0))</f>
        <v>B</v>
      </c>
      <c r="G6642" t="str">
        <f>INDEX(Stores[location_city],MATCH(Sales[[#This Row],[store_no]],Stores[store_no],0))</f>
        <v>Sioux Falls</v>
      </c>
      <c r="H6642" t="str">
        <f>INDEX(Stores[location_state],MATCH(Sales[[#This Row],[store_no]],Stores[store_no],0))</f>
        <v>South Dakota</v>
      </c>
      <c r="I6642">
        <f>INDEX(Stores[sqft],MATCH(Sales[[#This Row],[store_no]],Stores[store_no],0))</f>
        <v>57800</v>
      </c>
      <c r="J6642" s="4" t="str">
        <f>INDEX(Departments[dept_name],MATCH(Sales[[#This Row],[dept_no]],Departments[dept_no],0))</f>
        <v>Books</v>
      </c>
      <c r="K6642" s="4" t="str">
        <f>CONCATENATE(Sales[[#This Row],[region]],Sales[[#This Row],[storetype]])</f>
        <v>3B</v>
      </c>
      <c r="L6642" s="4">
        <f>INDEX(RegionStoreCount[Store Count],MATCH(Sales[[#This Row],[RegionStoretype]],RegionStoreCount[Region/Type],0))</f>
        <v>4</v>
      </c>
      <c r="M6642" s="4">
        <f>AND(Sales[[#This Row],[date]]&lt;=TY_YTDMax,Sales[[#This Row],[date]]&gt;=TY_YTDMin)*Sales[[#This Row],[sales]]</f>
        <v>11116.6466</v>
      </c>
      <c r="N6642" s="4">
        <f>AND(Sales[[#This Row],[date]]&lt;=LY_YTDMax,Sales[[#This Row],[date]]&gt;=LY_YTDMin)*Sales[[#This Row],[sales]]</f>
        <v>0</v>
      </c>
      <c r="O6642" s="4">
        <f>AND(Sales[[#This Row],[date]]&gt;=YoY_Min,Sales[[#This Row],[date]]&lt;=TY_YTDMax)*(Sales[[#This Row],[sales]]/Sales[[#This Row],[sqft]])</f>
        <v>0.19232952595155708</v>
      </c>
      <c r="P6642" s="4">
        <f>SUMIF(Sales[RegionStoretype],Sales[[#This Row],[RegionStoretype]],Sales[YoY_SSF])/Sales[[#This Row],[Region_TypeCount]]</f>
        <v>58.312187288105562</v>
      </c>
    </row>
    <row r="6643" spans="1:16" x14ac:dyDescent="0.25">
      <c r="A6643" s="1">
        <v>43203</v>
      </c>
      <c r="B6643">
        <v>22</v>
      </c>
      <c r="C6643">
        <v>7</v>
      </c>
      <c r="D6643">
        <v>4516.7431999999999</v>
      </c>
      <c r="E6643">
        <f>INDEX(Stores[region],MATCH(Sales[[#This Row],[store_no]],Stores[store_no],0))</f>
        <v>3</v>
      </c>
      <c r="F6643" t="str">
        <f>INDEX(Stores[storetype],MATCH(Sales[[#This Row],[store_no]],Stores[store_no],0))</f>
        <v>B</v>
      </c>
      <c r="G6643" t="str">
        <f>INDEX(Stores[location_city],MATCH(Sales[[#This Row],[store_no]],Stores[store_no],0))</f>
        <v>Sioux Falls</v>
      </c>
      <c r="H6643" t="str">
        <f>INDEX(Stores[location_state],MATCH(Sales[[#This Row],[store_no]],Stores[store_no],0))</f>
        <v>South Dakota</v>
      </c>
      <c r="I6643">
        <f>INDEX(Stores[sqft],MATCH(Sales[[#This Row],[store_no]],Stores[store_no],0))</f>
        <v>57800</v>
      </c>
      <c r="J6643" s="4" t="str">
        <f>INDEX(Departments[dept_name],MATCH(Sales[[#This Row],[dept_no]],Departments[dept_no],0))</f>
        <v>Electronics</v>
      </c>
      <c r="K6643" s="4" t="str">
        <f>CONCATENATE(Sales[[#This Row],[region]],Sales[[#This Row],[storetype]])</f>
        <v>3B</v>
      </c>
      <c r="L6643" s="4">
        <f>INDEX(RegionStoreCount[Store Count],MATCH(Sales[[#This Row],[RegionStoretype]],RegionStoreCount[Region/Type],0))</f>
        <v>4</v>
      </c>
      <c r="M6643" s="4">
        <f>AND(Sales[[#This Row],[date]]&lt;=TY_YTDMax,Sales[[#This Row],[date]]&gt;=TY_YTDMin)*Sales[[#This Row],[sales]]</f>
        <v>4516.7431999999999</v>
      </c>
      <c r="N6643" s="4">
        <f>AND(Sales[[#This Row],[date]]&lt;=LY_YTDMax,Sales[[#This Row],[date]]&gt;=LY_YTDMin)*Sales[[#This Row],[sales]]</f>
        <v>0</v>
      </c>
      <c r="O6643" s="4">
        <f>AND(Sales[[#This Row],[date]]&gt;=YoY_Min,Sales[[#This Row],[date]]&lt;=TY_YTDMax)*(Sales[[#This Row],[sales]]/Sales[[#This Row],[sqft]])</f>
        <v>7.8144346020761243E-2</v>
      </c>
      <c r="P6643" s="4">
        <f>SUMIF(Sales[RegionStoretype],Sales[[#This Row],[RegionStoretype]],Sales[YoY_SSF])/Sales[[#This Row],[Region_TypeCount]]</f>
        <v>58.312187288105562</v>
      </c>
    </row>
    <row r="6644" spans="1:16" x14ac:dyDescent="0.25">
      <c r="A6644" s="1">
        <v>43203</v>
      </c>
      <c r="B6644">
        <v>22</v>
      </c>
      <c r="C6644">
        <v>15</v>
      </c>
      <c r="D6644">
        <v>55742.490400000002</v>
      </c>
      <c r="E6644">
        <f>INDEX(Stores[region],MATCH(Sales[[#This Row],[store_no]],Stores[store_no],0))</f>
        <v>3</v>
      </c>
      <c r="F6644" t="str">
        <f>INDEX(Stores[storetype],MATCH(Sales[[#This Row],[store_no]],Stores[store_no],0))</f>
        <v>B</v>
      </c>
      <c r="G6644" t="str">
        <f>INDEX(Stores[location_city],MATCH(Sales[[#This Row],[store_no]],Stores[store_no],0))</f>
        <v>Sioux Falls</v>
      </c>
      <c r="H6644" t="str">
        <f>INDEX(Stores[location_state],MATCH(Sales[[#This Row],[store_no]],Stores[store_no],0))</f>
        <v>South Dakota</v>
      </c>
      <c r="I6644">
        <f>INDEX(Stores[sqft],MATCH(Sales[[#This Row],[store_no]],Stores[store_no],0))</f>
        <v>57800</v>
      </c>
      <c r="J6644" s="4" t="str">
        <f>INDEX(Departments[dept_name],MATCH(Sales[[#This Row],[dept_no]],Departments[dept_no],0))</f>
        <v>Music</v>
      </c>
      <c r="K6644" s="4" t="str">
        <f>CONCATENATE(Sales[[#This Row],[region]],Sales[[#This Row],[storetype]])</f>
        <v>3B</v>
      </c>
      <c r="L6644" s="4">
        <f>INDEX(RegionStoreCount[Store Count],MATCH(Sales[[#This Row],[RegionStoretype]],RegionStoreCount[Region/Type],0))</f>
        <v>4</v>
      </c>
      <c r="M6644" s="4">
        <f>AND(Sales[[#This Row],[date]]&lt;=TY_YTDMax,Sales[[#This Row],[date]]&gt;=TY_YTDMin)*Sales[[#This Row],[sales]]</f>
        <v>55742.490400000002</v>
      </c>
      <c r="N6644" s="4">
        <f>AND(Sales[[#This Row],[date]]&lt;=LY_YTDMax,Sales[[#This Row],[date]]&gt;=LY_YTDMin)*Sales[[#This Row],[sales]]</f>
        <v>0</v>
      </c>
      <c r="O6644" s="4">
        <f>AND(Sales[[#This Row],[date]]&gt;=YoY_Min,Sales[[#This Row],[date]]&lt;=TY_YTDMax)*(Sales[[#This Row],[sales]]/Sales[[#This Row],[sqft]])</f>
        <v>0.96440294809688587</v>
      </c>
      <c r="P6644" s="4">
        <f>SUMIF(Sales[RegionStoretype],Sales[[#This Row],[RegionStoretype]],Sales[YoY_SSF])/Sales[[#This Row],[Region_TypeCount]]</f>
        <v>58.312187288105562</v>
      </c>
    </row>
    <row r="6645" spans="1:16" x14ac:dyDescent="0.25">
      <c r="A6645" s="1">
        <v>43203</v>
      </c>
      <c r="B6645">
        <v>22</v>
      </c>
      <c r="C6645">
        <v>20</v>
      </c>
      <c r="D6645">
        <v>40085.659599999999</v>
      </c>
      <c r="E6645">
        <f>INDEX(Stores[region],MATCH(Sales[[#This Row],[store_no]],Stores[store_no],0))</f>
        <v>3</v>
      </c>
      <c r="F6645" t="str">
        <f>INDEX(Stores[storetype],MATCH(Sales[[#This Row],[store_no]],Stores[store_no],0))</f>
        <v>B</v>
      </c>
      <c r="G6645" t="str">
        <f>INDEX(Stores[location_city],MATCH(Sales[[#This Row],[store_no]],Stores[store_no],0))</f>
        <v>Sioux Falls</v>
      </c>
      <c r="H6645" t="str">
        <f>INDEX(Stores[location_state],MATCH(Sales[[#This Row],[store_no]],Stores[store_no],0))</f>
        <v>South Dakota</v>
      </c>
      <c r="I6645">
        <f>INDEX(Stores[sqft],MATCH(Sales[[#This Row],[store_no]],Stores[store_no],0))</f>
        <v>57800</v>
      </c>
      <c r="J6645" s="4" t="str">
        <f>INDEX(Departments[dept_name],MATCH(Sales[[#This Row],[dept_no]],Departments[dept_no],0))</f>
        <v>Toys</v>
      </c>
      <c r="K6645" s="4" t="str">
        <f>CONCATENATE(Sales[[#This Row],[region]],Sales[[#This Row],[storetype]])</f>
        <v>3B</v>
      </c>
      <c r="L6645" s="4">
        <f>INDEX(RegionStoreCount[Store Count],MATCH(Sales[[#This Row],[RegionStoretype]],RegionStoreCount[Region/Type],0))</f>
        <v>4</v>
      </c>
      <c r="M6645" s="4">
        <f>AND(Sales[[#This Row],[date]]&lt;=TY_YTDMax,Sales[[#This Row],[date]]&gt;=TY_YTDMin)*Sales[[#This Row],[sales]]</f>
        <v>40085.659599999999</v>
      </c>
      <c r="N6645" s="4">
        <f>AND(Sales[[#This Row],[date]]&lt;=LY_YTDMax,Sales[[#This Row],[date]]&gt;=LY_YTDMin)*Sales[[#This Row],[sales]]</f>
        <v>0</v>
      </c>
      <c r="O6645" s="4">
        <f>AND(Sales[[#This Row],[date]]&gt;=YoY_Min,Sales[[#This Row],[date]]&lt;=TY_YTDMax)*(Sales[[#This Row],[sales]]/Sales[[#This Row],[sqft]])</f>
        <v>0.69352352249134941</v>
      </c>
      <c r="P6645" s="4">
        <f>SUMIF(Sales[RegionStoretype],Sales[[#This Row],[RegionStoretype]],Sales[YoY_SSF])/Sales[[#This Row],[Region_TypeCount]]</f>
        <v>58.312187288105562</v>
      </c>
    </row>
    <row r="6646" spans="1:16" x14ac:dyDescent="0.25">
      <c r="A6646" s="1">
        <v>43203</v>
      </c>
      <c r="B6646">
        <v>23</v>
      </c>
      <c r="C6646">
        <v>5</v>
      </c>
      <c r="D6646">
        <v>16205.440799999998</v>
      </c>
      <c r="E6646">
        <f>INDEX(Stores[region],MATCH(Sales[[#This Row],[store_no]],Stores[store_no],0))</f>
        <v>3</v>
      </c>
      <c r="F6646" t="str">
        <f>INDEX(Stores[storetype],MATCH(Sales[[#This Row],[store_no]],Stores[store_no],0))</f>
        <v>B</v>
      </c>
      <c r="G6646" t="str">
        <f>INDEX(Stores[location_city],MATCH(Sales[[#This Row],[store_no]],Stores[store_no],0))</f>
        <v>Cedar Rapids</v>
      </c>
      <c r="H6646" t="str">
        <f>INDEX(Stores[location_state],MATCH(Sales[[#This Row],[store_no]],Stores[store_no],0))</f>
        <v>Iowa</v>
      </c>
      <c r="I6646">
        <f>INDEX(Stores[sqft],MATCH(Sales[[#This Row],[store_no]],Stores[store_no],0))</f>
        <v>123700</v>
      </c>
      <c r="J6646" s="4" t="str">
        <f>INDEX(Departments[dept_name],MATCH(Sales[[#This Row],[dept_no]],Departments[dept_no],0))</f>
        <v>Clothing</v>
      </c>
      <c r="K6646" s="4" t="str">
        <f>CONCATENATE(Sales[[#This Row],[region]],Sales[[#This Row],[storetype]])</f>
        <v>3B</v>
      </c>
      <c r="L6646" s="4">
        <f>INDEX(RegionStoreCount[Store Count],MATCH(Sales[[#This Row],[RegionStoretype]],RegionStoreCount[Region/Type],0))</f>
        <v>4</v>
      </c>
      <c r="M6646" s="4">
        <f>AND(Sales[[#This Row],[date]]&lt;=TY_YTDMax,Sales[[#This Row],[date]]&gt;=TY_YTDMin)*Sales[[#This Row],[sales]]</f>
        <v>16205.440799999998</v>
      </c>
      <c r="N6646" s="4">
        <f>AND(Sales[[#This Row],[date]]&lt;=LY_YTDMax,Sales[[#This Row],[date]]&gt;=LY_YTDMin)*Sales[[#This Row],[sales]]</f>
        <v>0</v>
      </c>
      <c r="O6646" s="4">
        <f>AND(Sales[[#This Row],[date]]&gt;=YoY_Min,Sales[[#This Row],[date]]&lt;=TY_YTDMax)*(Sales[[#This Row],[sales]]/Sales[[#This Row],[sqft]])</f>
        <v>0.13100598868229588</v>
      </c>
      <c r="P6646" s="4">
        <f>SUMIF(Sales[RegionStoretype],Sales[[#This Row],[RegionStoretype]],Sales[YoY_SSF])/Sales[[#This Row],[Region_TypeCount]]</f>
        <v>58.312187288105562</v>
      </c>
    </row>
    <row r="6647" spans="1:16" x14ac:dyDescent="0.25">
      <c r="A6647" s="1">
        <v>43203</v>
      </c>
      <c r="B6647">
        <v>23</v>
      </c>
      <c r="C6647">
        <v>6</v>
      </c>
      <c r="D6647">
        <v>20301.535499999998</v>
      </c>
      <c r="E6647">
        <f>INDEX(Stores[region],MATCH(Sales[[#This Row],[store_no]],Stores[store_no],0))</f>
        <v>3</v>
      </c>
      <c r="F6647" t="str">
        <f>INDEX(Stores[storetype],MATCH(Sales[[#This Row],[store_no]],Stores[store_no],0))</f>
        <v>B</v>
      </c>
      <c r="G6647" t="str">
        <f>INDEX(Stores[location_city],MATCH(Sales[[#This Row],[store_no]],Stores[store_no],0))</f>
        <v>Cedar Rapids</v>
      </c>
      <c r="H6647" t="str">
        <f>INDEX(Stores[location_state],MATCH(Sales[[#This Row],[store_no]],Stores[store_no],0))</f>
        <v>Iowa</v>
      </c>
      <c r="I6647">
        <f>INDEX(Stores[sqft],MATCH(Sales[[#This Row],[store_no]],Stores[store_no],0))</f>
        <v>123700</v>
      </c>
      <c r="J6647" s="4" t="str">
        <f>INDEX(Departments[dept_name],MATCH(Sales[[#This Row],[dept_no]],Departments[dept_no],0))</f>
        <v>Computers</v>
      </c>
      <c r="K6647" s="4" t="str">
        <f>CONCATENATE(Sales[[#This Row],[region]],Sales[[#This Row],[storetype]])</f>
        <v>3B</v>
      </c>
      <c r="L6647" s="4">
        <f>INDEX(RegionStoreCount[Store Count],MATCH(Sales[[#This Row],[RegionStoretype]],RegionStoreCount[Region/Type],0))</f>
        <v>4</v>
      </c>
      <c r="M6647" s="4">
        <f>AND(Sales[[#This Row],[date]]&lt;=TY_YTDMax,Sales[[#This Row],[date]]&gt;=TY_YTDMin)*Sales[[#This Row],[sales]]</f>
        <v>20301.535499999998</v>
      </c>
      <c r="N6647" s="4">
        <f>AND(Sales[[#This Row],[date]]&lt;=LY_YTDMax,Sales[[#This Row],[date]]&gt;=LY_YTDMin)*Sales[[#This Row],[sales]]</f>
        <v>0</v>
      </c>
      <c r="O6647" s="4">
        <f>AND(Sales[[#This Row],[date]]&gt;=YoY_Min,Sales[[#This Row],[date]]&lt;=TY_YTDMax)*(Sales[[#This Row],[sales]]/Sales[[#This Row],[sqft]])</f>
        <v>0.16411912287793046</v>
      </c>
      <c r="P6647" s="4">
        <f>SUMIF(Sales[RegionStoretype],Sales[[#This Row],[RegionStoretype]],Sales[YoY_SSF])/Sales[[#This Row],[Region_TypeCount]]</f>
        <v>58.312187288105562</v>
      </c>
    </row>
    <row r="6648" spans="1:16" x14ac:dyDescent="0.25">
      <c r="A6648" s="1">
        <v>43203</v>
      </c>
      <c r="B6648">
        <v>24</v>
      </c>
      <c r="C6648">
        <v>20</v>
      </c>
      <c r="D6648">
        <v>2547.5418</v>
      </c>
      <c r="E6648">
        <f>INDEX(Stores[region],MATCH(Sales[[#This Row],[store_no]],Stores[store_no],0))</f>
        <v>2</v>
      </c>
      <c r="F6648" t="str">
        <f>INDEX(Stores[storetype],MATCH(Sales[[#This Row],[store_no]],Stores[store_no],0))</f>
        <v>A</v>
      </c>
      <c r="G6648" t="str">
        <f>INDEX(Stores[location_city],MATCH(Sales[[#This Row],[store_no]],Stores[store_no],0))</f>
        <v>Winnetka</v>
      </c>
      <c r="H6648" t="str">
        <f>INDEX(Stores[location_state],MATCH(Sales[[#This Row],[store_no]],Stores[store_no],0))</f>
        <v>Illinois</v>
      </c>
      <c r="I6648">
        <f>INDEX(Stores[sqft],MATCH(Sales[[#This Row],[store_no]],Stores[store_no],0))</f>
        <v>207800</v>
      </c>
      <c r="J6648" s="4" t="str">
        <f>INDEX(Departments[dept_name],MATCH(Sales[[#This Row],[dept_no]],Departments[dept_no],0))</f>
        <v>Toys</v>
      </c>
      <c r="K6648" s="4" t="str">
        <f>CONCATENATE(Sales[[#This Row],[region]],Sales[[#This Row],[storetype]])</f>
        <v>2A</v>
      </c>
      <c r="L6648" s="4">
        <f>INDEX(RegionStoreCount[Store Count],MATCH(Sales[[#This Row],[RegionStoretype]],RegionStoreCount[Region/Type],0))</f>
        <v>5</v>
      </c>
      <c r="M6648" s="4">
        <f>AND(Sales[[#This Row],[date]]&lt;=TY_YTDMax,Sales[[#This Row],[date]]&gt;=TY_YTDMin)*Sales[[#This Row],[sales]]</f>
        <v>2547.5418</v>
      </c>
      <c r="N6648" s="4">
        <f>AND(Sales[[#This Row],[date]]&lt;=LY_YTDMax,Sales[[#This Row],[date]]&gt;=LY_YTDMin)*Sales[[#This Row],[sales]]</f>
        <v>0</v>
      </c>
      <c r="O6648" s="4">
        <f>AND(Sales[[#This Row],[date]]&gt;=YoY_Min,Sales[[#This Row],[date]]&lt;=TY_YTDMax)*(Sales[[#This Row],[sales]]/Sales[[#This Row],[sqft]])</f>
        <v>1.2259585178055823E-2</v>
      </c>
      <c r="P6648" s="4">
        <f>SUMIF(Sales[RegionStoretype],Sales[[#This Row],[RegionStoretype]],Sales[YoY_SSF])/Sales[[#This Row],[Region_TypeCount]]</f>
        <v>60.052789354368521</v>
      </c>
    </row>
    <row r="6649" spans="1:16" x14ac:dyDescent="0.25">
      <c r="A6649" s="1">
        <v>43203</v>
      </c>
      <c r="B6649">
        <v>25</v>
      </c>
      <c r="C6649">
        <v>1</v>
      </c>
      <c r="D6649">
        <v>5325.0515999999998</v>
      </c>
      <c r="E6649">
        <f>INDEX(Stores[region],MATCH(Sales[[#This Row],[store_no]],Stores[store_no],0))</f>
        <v>3</v>
      </c>
      <c r="F6649" t="str">
        <f>INDEX(Stores[storetype],MATCH(Sales[[#This Row],[store_no]],Stores[store_no],0))</f>
        <v>B</v>
      </c>
      <c r="G6649" t="str">
        <f>INDEX(Stores[location_city],MATCH(Sales[[#This Row],[store_no]],Stores[store_no],0))</f>
        <v>Kansas City</v>
      </c>
      <c r="H6649" t="str">
        <f>INDEX(Stores[location_state],MATCH(Sales[[#This Row],[store_no]],Stores[store_no],0))</f>
        <v>Missouri</v>
      </c>
      <c r="I6649">
        <f>INDEX(Stores[sqft],MATCH(Sales[[#This Row],[store_no]],Stores[store_no],0))</f>
        <v>92300</v>
      </c>
      <c r="J6649" s="4" t="str">
        <f>INDEX(Departments[dept_name],MATCH(Sales[[#This Row],[dept_no]],Departments[dept_no],0))</f>
        <v>Automotive</v>
      </c>
      <c r="K6649" s="4" t="str">
        <f>CONCATENATE(Sales[[#This Row],[region]],Sales[[#This Row],[storetype]])</f>
        <v>3B</v>
      </c>
      <c r="L6649" s="4">
        <f>INDEX(RegionStoreCount[Store Count],MATCH(Sales[[#This Row],[RegionStoretype]],RegionStoreCount[Region/Type],0))</f>
        <v>4</v>
      </c>
      <c r="M6649" s="4">
        <f>AND(Sales[[#This Row],[date]]&lt;=TY_YTDMax,Sales[[#This Row],[date]]&gt;=TY_YTDMin)*Sales[[#This Row],[sales]]</f>
        <v>5325.0515999999998</v>
      </c>
      <c r="N6649" s="4">
        <f>AND(Sales[[#This Row],[date]]&lt;=LY_YTDMax,Sales[[#This Row],[date]]&gt;=LY_YTDMin)*Sales[[#This Row],[sales]]</f>
        <v>0</v>
      </c>
      <c r="O6649" s="4">
        <f>AND(Sales[[#This Row],[date]]&gt;=YoY_Min,Sales[[#This Row],[date]]&lt;=TY_YTDMax)*(Sales[[#This Row],[sales]]/Sales[[#This Row],[sqft]])</f>
        <v>5.7692866738894906E-2</v>
      </c>
      <c r="P6649" s="4">
        <f>SUMIF(Sales[RegionStoretype],Sales[[#This Row],[RegionStoretype]],Sales[YoY_SSF])/Sales[[#This Row],[Region_TypeCount]]</f>
        <v>58.312187288105562</v>
      </c>
    </row>
    <row r="6650" spans="1:16" x14ac:dyDescent="0.25">
      <c r="A6650" s="1">
        <v>43203</v>
      </c>
      <c r="B6650">
        <v>25</v>
      </c>
      <c r="C6650">
        <v>20</v>
      </c>
      <c r="D6650">
        <v>180498.88570000001</v>
      </c>
      <c r="E6650">
        <f>INDEX(Stores[region],MATCH(Sales[[#This Row],[store_no]],Stores[store_no],0))</f>
        <v>3</v>
      </c>
      <c r="F6650" t="str">
        <f>INDEX(Stores[storetype],MATCH(Sales[[#This Row],[store_no]],Stores[store_no],0))</f>
        <v>B</v>
      </c>
      <c r="G6650" t="str">
        <f>INDEX(Stores[location_city],MATCH(Sales[[#This Row],[store_no]],Stores[store_no],0))</f>
        <v>Kansas City</v>
      </c>
      <c r="H6650" t="str">
        <f>INDEX(Stores[location_state],MATCH(Sales[[#This Row],[store_no]],Stores[store_no],0))</f>
        <v>Missouri</v>
      </c>
      <c r="I6650">
        <f>INDEX(Stores[sqft],MATCH(Sales[[#This Row],[store_no]],Stores[store_no],0))</f>
        <v>92300</v>
      </c>
      <c r="J6650" s="4" t="str">
        <f>INDEX(Departments[dept_name],MATCH(Sales[[#This Row],[dept_no]],Departments[dept_no],0))</f>
        <v>Toys</v>
      </c>
      <c r="K6650" s="4" t="str">
        <f>CONCATENATE(Sales[[#This Row],[region]],Sales[[#This Row],[storetype]])</f>
        <v>3B</v>
      </c>
      <c r="L6650" s="4">
        <f>INDEX(RegionStoreCount[Store Count],MATCH(Sales[[#This Row],[RegionStoretype]],RegionStoreCount[Region/Type],0))</f>
        <v>4</v>
      </c>
      <c r="M6650" s="4">
        <f>AND(Sales[[#This Row],[date]]&lt;=TY_YTDMax,Sales[[#This Row],[date]]&gt;=TY_YTDMin)*Sales[[#This Row],[sales]]</f>
        <v>180498.88570000001</v>
      </c>
      <c r="N6650" s="4">
        <f>AND(Sales[[#This Row],[date]]&lt;=LY_YTDMax,Sales[[#This Row],[date]]&gt;=LY_YTDMin)*Sales[[#This Row],[sales]]</f>
        <v>0</v>
      </c>
      <c r="O6650" s="4">
        <f>AND(Sales[[#This Row],[date]]&gt;=YoY_Min,Sales[[#This Row],[date]]&lt;=TY_YTDMax)*(Sales[[#This Row],[sales]]/Sales[[#This Row],[sqft]])</f>
        <v>1.9555675590465873</v>
      </c>
      <c r="P6650" s="4">
        <f>SUMIF(Sales[RegionStoretype],Sales[[#This Row],[RegionStoretype]],Sales[YoY_SSF])/Sales[[#This Row],[Region_TypeCount]]</f>
        <v>58.312187288105562</v>
      </c>
    </row>
    <row r="6651" spans="1:16" x14ac:dyDescent="0.25">
      <c r="A6651" s="1">
        <v>43203</v>
      </c>
      <c r="B6651">
        <v>26</v>
      </c>
      <c r="C6651">
        <v>12</v>
      </c>
      <c r="D6651">
        <v>111293.30409999999</v>
      </c>
      <c r="E6651">
        <f>INDEX(Stores[region],MATCH(Sales[[#This Row],[store_no]],Stores[store_no],0))</f>
        <v>2</v>
      </c>
      <c r="F6651" t="str">
        <f>INDEX(Stores[storetype],MATCH(Sales[[#This Row],[store_no]],Stores[store_no],0))</f>
        <v>A</v>
      </c>
      <c r="G6651" t="str">
        <f>INDEX(Stores[location_city],MATCH(Sales[[#This Row],[store_no]],Stores[store_no],0))</f>
        <v>Carmel</v>
      </c>
      <c r="H6651" t="str">
        <f>INDEX(Stores[location_state],MATCH(Sales[[#This Row],[store_no]],Stores[store_no],0))</f>
        <v>Indiana</v>
      </c>
      <c r="I6651">
        <f>INDEX(Stores[sqft],MATCH(Sales[[#This Row],[store_no]],Stores[store_no],0))</f>
        <v>198500</v>
      </c>
      <c r="J6651" s="4" t="str">
        <f>INDEX(Departments[dept_name],MATCH(Sales[[#This Row],[dept_no]],Departments[dept_no],0))</f>
        <v>Jewelery</v>
      </c>
      <c r="K6651" s="4" t="str">
        <f>CONCATENATE(Sales[[#This Row],[region]],Sales[[#This Row],[storetype]])</f>
        <v>2A</v>
      </c>
      <c r="L6651" s="4">
        <f>INDEX(RegionStoreCount[Store Count],MATCH(Sales[[#This Row],[RegionStoretype]],RegionStoreCount[Region/Type],0))</f>
        <v>5</v>
      </c>
      <c r="M6651" s="4">
        <f>AND(Sales[[#This Row],[date]]&lt;=TY_YTDMax,Sales[[#This Row],[date]]&gt;=TY_YTDMin)*Sales[[#This Row],[sales]]</f>
        <v>111293.30409999999</v>
      </c>
      <c r="N6651" s="4">
        <f>AND(Sales[[#This Row],[date]]&lt;=LY_YTDMax,Sales[[#This Row],[date]]&gt;=LY_YTDMin)*Sales[[#This Row],[sales]]</f>
        <v>0</v>
      </c>
      <c r="O6651" s="4">
        <f>AND(Sales[[#This Row],[date]]&gt;=YoY_Min,Sales[[#This Row],[date]]&lt;=TY_YTDMax)*(Sales[[#This Row],[sales]]/Sales[[#This Row],[sqft]])</f>
        <v>0.56067155717884132</v>
      </c>
      <c r="P6651" s="4">
        <f>SUMIF(Sales[RegionStoretype],Sales[[#This Row],[RegionStoretype]],Sales[YoY_SSF])/Sales[[#This Row],[Region_TypeCount]]</f>
        <v>60.052789354368521</v>
      </c>
    </row>
    <row r="6652" spans="1:16" x14ac:dyDescent="0.25">
      <c r="A6652" s="1">
        <v>43203</v>
      </c>
      <c r="B6652">
        <v>26</v>
      </c>
      <c r="C6652">
        <v>13</v>
      </c>
      <c r="D6652">
        <v>30621.4336</v>
      </c>
      <c r="E6652">
        <f>INDEX(Stores[region],MATCH(Sales[[#This Row],[store_no]],Stores[store_no],0))</f>
        <v>2</v>
      </c>
      <c r="F6652" t="str">
        <f>INDEX(Stores[storetype],MATCH(Sales[[#This Row],[store_no]],Stores[store_no],0))</f>
        <v>A</v>
      </c>
      <c r="G6652" t="str">
        <f>INDEX(Stores[location_city],MATCH(Sales[[#This Row],[store_no]],Stores[store_no],0))</f>
        <v>Carmel</v>
      </c>
      <c r="H6652" t="str">
        <f>INDEX(Stores[location_state],MATCH(Sales[[#This Row],[store_no]],Stores[store_no],0))</f>
        <v>Indiana</v>
      </c>
      <c r="I6652">
        <f>INDEX(Stores[sqft],MATCH(Sales[[#This Row],[store_no]],Stores[store_no],0))</f>
        <v>198500</v>
      </c>
      <c r="J6652" s="4" t="str">
        <f>INDEX(Departments[dept_name],MATCH(Sales[[#This Row],[dept_no]],Departments[dept_no],0))</f>
        <v>Kids</v>
      </c>
      <c r="K6652" s="4" t="str">
        <f>CONCATENATE(Sales[[#This Row],[region]],Sales[[#This Row],[storetype]])</f>
        <v>2A</v>
      </c>
      <c r="L6652" s="4">
        <f>INDEX(RegionStoreCount[Store Count],MATCH(Sales[[#This Row],[RegionStoretype]],RegionStoreCount[Region/Type],0))</f>
        <v>5</v>
      </c>
      <c r="M6652" s="4">
        <f>AND(Sales[[#This Row],[date]]&lt;=TY_YTDMax,Sales[[#This Row],[date]]&gt;=TY_YTDMin)*Sales[[#This Row],[sales]]</f>
        <v>30621.4336</v>
      </c>
      <c r="N6652" s="4">
        <f>AND(Sales[[#This Row],[date]]&lt;=LY_YTDMax,Sales[[#This Row],[date]]&gt;=LY_YTDMin)*Sales[[#This Row],[sales]]</f>
        <v>0</v>
      </c>
      <c r="O6652" s="4">
        <f>AND(Sales[[#This Row],[date]]&gt;=YoY_Min,Sales[[#This Row],[date]]&lt;=TY_YTDMax)*(Sales[[#This Row],[sales]]/Sales[[#This Row],[sqft]])</f>
        <v>0.1542641491183879</v>
      </c>
      <c r="P6652" s="4">
        <f>SUMIF(Sales[RegionStoretype],Sales[[#This Row],[RegionStoretype]],Sales[YoY_SSF])/Sales[[#This Row],[Region_TypeCount]]</f>
        <v>60.052789354368521</v>
      </c>
    </row>
    <row r="6653" spans="1:16" x14ac:dyDescent="0.25">
      <c r="A6653" s="1">
        <v>43203</v>
      </c>
      <c r="B6653">
        <v>26</v>
      </c>
      <c r="C6653">
        <v>18</v>
      </c>
      <c r="D6653">
        <v>148440.28290000002</v>
      </c>
      <c r="E6653">
        <f>INDEX(Stores[region],MATCH(Sales[[#This Row],[store_no]],Stores[store_no],0))</f>
        <v>2</v>
      </c>
      <c r="F6653" t="str">
        <f>INDEX(Stores[storetype],MATCH(Sales[[#This Row],[store_no]],Stores[store_no],0))</f>
        <v>A</v>
      </c>
      <c r="G6653" t="str">
        <f>INDEX(Stores[location_city],MATCH(Sales[[#This Row],[store_no]],Stores[store_no],0))</f>
        <v>Carmel</v>
      </c>
      <c r="H6653" t="str">
        <f>INDEX(Stores[location_state],MATCH(Sales[[#This Row],[store_no]],Stores[store_no],0))</f>
        <v>Indiana</v>
      </c>
      <c r="I6653">
        <f>INDEX(Stores[sqft],MATCH(Sales[[#This Row],[store_no]],Stores[store_no],0))</f>
        <v>198500</v>
      </c>
      <c r="J6653" s="4" t="str">
        <f>INDEX(Departments[dept_name],MATCH(Sales[[#This Row],[dept_no]],Departments[dept_no],0))</f>
        <v>Sports</v>
      </c>
      <c r="K6653" s="4" t="str">
        <f>CONCATENATE(Sales[[#This Row],[region]],Sales[[#This Row],[storetype]])</f>
        <v>2A</v>
      </c>
      <c r="L6653" s="4">
        <f>INDEX(RegionStoreCount[Store Count],MATCH(Sales[[#This Row],[RegionStoretype]],RegionStoreCount[Region/Type],0))</f>
        <v>5</v>
      </c>
      <c r="M6653" s="4">
        <f>AND(Sales[[#This Row],[date]]&lt;=TY_YTDMax,Sales[[#This Row],[date]]&gt;=TY_YTDMin)*Sales[[#This Row],[sales]]</f>
        <v>148440.28290000002</v>
      </c>
      <c r="N6653" s="4">
        <f>AND(Sales[[#This Row],[date]]&lt;=LY_YTDMax,Sales[[#This Row],[date]]&gt;=LY_YTDMin)*Sales[[#This Row],[sales]]</f>
        <v>0</v>
      </c>
      <c r="O6653" s="4">
        <f>AND(Sales[[#This Row],[date]]&gt;=YoY_Min,Sales[[#This Row],[date]]&lt;=TY_YTDMax)*(Sales[[#This Row],[sales]]/Sales[[#This Row],[sqft]])</f>
        <v>0.74780998942065502</v>
      </c>
      <c r="P6653" s="4">
        <f>SUMIF(Sales[RegionStoretype],Sales[[#This Row],[RegionStoretype]],Sales[YoY_SSF])/Sales[[#This Row],[Region_TypeCount]]</f>
        <v>60.052789354368521</v>
      </c>
    </row>
    <row r="6654" spans="1:16" x14ac:dyDescent="0.25">
      <c r="A6654" s="1">
        <v>43203</v>
      </c>
      <c r="B6654">
        <v>27</v>
      </c>
      <c r="C6654">
        <v>2</v>
      </c>
      <c r="D6654">
        <v>30733.004999999997</v>
      </c>
      <c r="E6654">
        <f>INDEX(Stores[region],MATCH(Sales[[#This Row],[store_no]],Stores[store_no],0))</f>
        <v>3</v>
      </c>
      <c r="F6654" t="str">
        <f>INDEX(Stores[storetype],MATCH(Sales[[#This Row],[store_no]],Stores[store_no],0))</f>
        <v>A</v>
      </c>
      <c r="G6654" t="str">
        <f>INDEX(Stores[location_city],MATCH(Sales[[#This Row],[store_no]],Stores[store_no],0))</f>
        <v>Springfield</v>
      </c>
      <c r="H6654" t="str">
        <f>INDEX(Stores[location_state],MATCH(Sales[[#This Row],[store_no]],Stores[store_no],0))</f>
        <v>Missouri</v>
      </c>
      <c r="I6654">
        <f>INDEX(Stores[sqft],MATCH(Sales[[#This Row],[store_no]],Stores[store_no],0))</f>
        <v>158200</v>
      </c>
      <c r="J6654" s="4" t="str">
        <f>INDEX(Departments[dept_name],MATCH(Sales[[#This Row],[dept_no]],Departments[dept_no],0))</f>
        <v>Baby</v>
      </c>
      <c r="K6654" s="4" t="str">
        <f>CONCATENATE(Sales[[#This Row],[region]],Sales[[#This Row],[storetype]])</f>
        <v>3A</v>
      </c>
      <c r="L6654" s="4">
        <f>INDEX(RegionStoreCount[Store Count],MATCH(Sales[[#This Row],[RegionStoretype]],RegionStoreCount[Region/Type],0))</f>
        <v>9</v>
      </c>
      <c r="M6654" s="4">
        <f>AND(Sales[[#This Row],[date]]&lt;=TY_YTDMax,Sales[[#This Row],[date]]&gt;=TY_YTDMin)*Sales[[#This Row],[sales]]</f>
        <v>30733.004999999997</v>
      </c>
      <c r="N6654" s="4">
        <f>AND(Sales[[#This Row],[date]]&lt;=LY_YTDMax,Sales[[#This Row],[date]]&gt;=LY_YTDMin)*Sales[[#This Row],[sales]]</f>
        <v>0</v>
      </c>
      <c r="O6654" s="4">
        <f>AND(Sales[[#This Row],[date]]&gt;=YoY_Min,Sales[[#This Row],[date]]&lt;=TY_YTDMax)*(Sales[[#This Row],[sales]]/Sales[[#This Row],[sqft]])</f>
        <v>0.19426678255372945</v>
      </c>
      <c r="P6654" s="4">
        <f>SUMIF(Sales[RegionStoretype],Sales[[#This Row],[RegionStoretype]],Sales[YoY_SSF])/Sales[[#This Row],[Region_TypeCount]]</f>
        <v>53.603836561720975</v>
      </c>
    </row>
    <row r="6655" spans="1:16" x14ac:dyDescent="0.25">
      <c r="A6655" s="1">
        <v>43203</v>
      </c>
      <c r="B6655">
        <v>27</v>
      </c>
      <c r="C6655">
        <v>13</v>
      </c>
      <c r="D6655">
        <v>73614.412299999996</v>
      </c>
      <c r="E6655">
        <f>INDEX(Stores[region],MATCH(Sales[[#This Row],[store_no]],Stores[store_no],0))</f>
        <v>3</v>
      </c>
      <c r="F6655" t="str">
        <f>INDEX(Stores[storetype],MATCH(Sales[[#This Row],[store_no]],Stores[store_no],0))</f>
        <v>A</v>
      </c>
      <c r="G6655" t="str">
        <f>INDEX(Stores[location_city],MATCH(Sales[[#This Row],[store_no]],Stores[store_no],0))</f>
        <v>Springfield</v>
      </c>
      <c r="H6655" t="str">
        <f>INDEX(Stores[location_state],MATCH(Sales[[#This Row],[store_no]],Stores[store_no],0))</f>
        <v>Missouri</v>
      </c>
      <c r="I6655">
        <f>INDEX(Stores[sqft],MATCH(Sales[[#This Row],[store_no]],Stores[store_no],0))</f>
        <v>158200</v>
      </c>
      <c r="J6655" s="4" t="str">
        <f>INDEX(Departments[dept_name],MATCH(Sales[[#This Row],[dept_no]],Departments[dept_no],0))</f>
        <v>Kids</v>
      </c>
      <c r="K6655" s="4" t="str">
        <f>CONCATENATE(Sales[[#This Row],[region]],Sales[[#This Row],[storetype]])</f>
        <v>3A</v>
      </c>
      <c r="L6655" s="4">
        <f>INDEX(RegionStoreCount[Store Count],MATCH(Sales[[#This Row],[RegionStoretype]],RegionStoreCount[Region/Type],0))</f>
        <v>9</v>
      </c>
      <c r="M6655" s="4">
        <f>AND(Sales[[#This Row],[date]]&lt;=TY_YTDMax,Sales[[#This Row],[date]]&gt;=TY_YTDMin)*Sales[[#This Row],[sales]]</f>
        <v>73614.412299999996</v>
      </c>
      <c r="N6655" s="4">
        <f>AND(Sales[[#This Row],[date]]&lt;=LY_YTDMax,Sales[[#This Row],[date]]&gt;=LY_YTDMin)*Sales[[#This Row],[sales]]</f>
        <v>0</v>
      </c>
      <c r="O6655" s="4">
        <f>AND(Sales[[#This Row],[date]]&gt;=YoY_Min,Sales[[#This Row],[date]]&lt;=TY_YTDMax)*(Sales[[#This Row],[sales]]/Sales[[#This Row],[sqft]])</f>
        <v>0.46532498293299618</v>
      </c>
      <c r="P6655" s="4">
        <f>SUMIF(Sales[RegionStoretype],Sales[[#This Row],[RegionStoretype]],Sales[YoY_SSF])/Sales[[#This Row],[Region_TypeCount]]</f>
        <v>53.603836561720975</v>
      </c>
    </row>
    <row r="6656" spans="1:16" x14ac:dyDescent="0.25">
      <c r="A6656" s="1">
        <v>43203</v>
      </c>
      <c r="B6656">
        <v>27</v>
      </c>
      <c r="C6656">
        <v>15</v>
      </c>
      <c r="D6656">
        <v>56184.200599999996</v>
      </c>
      <c r="E6656">
        <f>INDEX(Stores[region],MATCH(Sales[[#This Row],[store_no]],Stores[store_no],0))</f>
        <v>3</v>
      </c>
      <c r="F6656" t="str">
        <f>INDEX(Stores[storetype],MATCH(Sales[[#This Row],[store_no]],Stores[store_no],0))</f>
        <v>A</v>
      </c>
      <c r="G6656" t="str">
        <f>INDEX(Stores[location_city],MATCH(Sales[[#This Row],[store_no]],Stores[store_no],0))</f>
        <v>Springfield</v>
      </c>
      <c r="H6656" t="str">
        <f>INDEX(Stores[location_state],MATCH(Sales[[#This Row],[store_no]],Stores[store_no],0))</f>
        <v>Missouri</v>
      </c>
      <c r="I6656">
        <f>INDEX(Stores[sqft],MATCH(Sales[[#This Row],[store_no]],Stores[store_no],0))</f>
        <v>158200</v>
      </c>
      <c r="J6656" s="4" t="str">
        <f>INDEX(Departments[dept_name],MATCH(Sales[[#This Row],[dept_no]],Departments[dept_no],0))</f>
        <v>Music</v>
      </c>
      <c r="K6656" s="4" t="str">
        <f>CONCATENATE(Sales[[#This Row],[region]],Sales[[#This Row],[storetype]])</f>
        <v>3A</v>
      </c>
      <c r="L6656" s="4">
        <f>INDEX(RegionStoreCount[Store Count],MATCH(Sales[[#This Row],[RegionStoretype]],RegionStoreCount[Region/Type],0))</f>
        <v>9</v>
      </c>
      <c r="M6656" s="4">
        <f>AND(Sales[[#This Row],[date]]&lt;=TY_YTDMax,Sales[[#This Row],[date]]&gt;=TY_YTDMin)*Sales[[#This Row],[sales]]</f>
        <v>56184.200599999996</v>
      </c>
      <c r="N6656" s="4">
        <f>AND(Sales[[#This Row],[date]]&lt;=LY_YTDMax,Sales[[#This Row],[date]]&gt;=LY_YTDMin)*Sales[[#This Row],[sales]]</f>
        <v>0</v>
      </c>
      <c r="O6656" s="4">
        <f>AND(Sales[[#This Row],[date]]&gt;=YoY_Min,Sales[[#This Row],[date]]&lt;=TY_YTDMax)*(Sales[[#This Row],[sales]]/Sales[[#This Row],[sqft]])</f>
        <v>0.3551466536030341</v>
      </c>
      <c r="P6656" s="4">
        <f>SUMIF(Sales[RegionStoretype],Sales[[#This Row],[RegionStoretype]],Sales[YoY_SSF])/Sales[[#This Row],[Region_TypeCount]]</f>
        <v>53.603836561720975</v>
      </c>
    </row>
    <row r="6657" spans="1:16" x14ac:dyDescent="0.25">
      <c r="A6657" s="1">
        <v>43203</v>
      </c>
      <c r="B6657">
        <v>28</v>
      </c>
      <c r="C6657">
        <v>11</v>
      </c>
      <c r="D6657">
        <v>262624.97239999997</v>
      </c>
      <c r="E6657">
        <f>INDEX(Stores[region],MATCH(Sales[[#This Row],[store_no]],Stores[store_no],0))</f>
        <v>2</v>
      </c>
      <c r="F6657" t="str">
        <f>INDEX(Stores[storetype],MATCH(Sales[[#This Row],[store_no]],Stores[store_no],0))</f>
        <v>A</v>
      </c>
      <c r="G6657" t="str">
        <f>INDEX(Stores[location_city],MATCH(Sales[[#This Row],[store_no]],Stores[store_no],0))</f>
        <v>Milwaukee</v>
      </c>
      <c r="H6657" t="str">
        <f>INDEX(Stores[location_state],MATCH(Sales[[#This Row],[store_no]],Stores[store_no],0))</f>
        <v>Wisconsin</v>
      </c>
      <c r="I6657">
        <f>INDEX(Stores[sqft],MATCH(Sales[[#This Row],[store_no]],Stores[store_no],0))</f>
        <v>203800</v>
      </c>
      <c r="J6657" s="4" t="str">
        <f>INDEX(Departments[dept_name],MATCH(Sales[[#This Row],[dept_no]],Departments[dept_no],0))</f>
        <v>Home</v>
      </c>
      <c r="K6657" s="4" t="str">
        <f>CONCATENATE(Sales[[#This Row],[region]],Sales[[#This Row],[storetype]])</f>
        <v>2A</v>
      </c>
      <c r="L6657" s="4">
        <f>INDEX(RegionStoreCount[Store Count],MATCH(Sales[[#This Row],[RegionStoretype]],RegionStoreCount[Region/Type],0))</f>
        <v>5</v>
      </c>
      <c r="M6657" s="4">
        <f>AND(Sales[[#This Row],[date]]&lt;=TY_YTDMax,Sales[[#This Row],[date]]&gt;=TY_YTDMin)*Sales[[#This Row],[sales]]</f>
        <v>262624.97239999997</v>
      </c>
      <c r="N6657" s="4">
        <f>AND(Sales[[#This Row],[date]]&lt;=LY_YTDMax,Sales[[#This Row],[date]]&gt;=LY_YTDMin)*Sales[[#This Row],[sales]]</f>
        <v>0</v>
      </c>
      <c r="O6657" s="4">
        <f>AND(Sales[[#This Row],[date]]&gt;=YoY_Min,Sales[[#This Row],[date]]&lt;=TY_YTDMax)*(Sales[[#This Row],[sales]]/Sales[[#This Row],[sqft]])</f>
        <v>1.2886406889106967</v>
      </c>
      <c r="P6657" s="4">
        <f>SUMIF(Sales[RegionStoretype],Sales[[#This Row],[RegionStoretype]],Sales[YoY_SSF])/Sales[[#This Row],[Region_TypeCount]]</f>
        <v>60.052789354368521</v>
      </c>
    </row>
    <row r="6658" spans="1:16" x14ac:dyDescent="0.25">
      <c r="A6658" s="1">
        <v>43203</v>
      </c>
      <c r="B6658">
        <v>28</v>
      </c>
      <c r="C6658">
        <v>15</v>
      </c>
      <c r="D6658">
        <v>81515.394800000009</v>
      </c>
      <c r="E6658">
        <f>INDEX(Stores[region],MATCH(Sales[[#This Row],[store_no]],Stores[store_no],0))</f>
        <v>2</v>
      </c>
      <c r="F6658" t="str">
        <f>INDEX(Stores[storetype],MATCH(Sales[[#This Row],[store_no]],Stores[store_no],0))</f>
        <v>A</v>
      </c>
      <c r="G6658" t="str">
        <f>INDEX(Stores[location_city],MATCH(Sales[[#This Row],[store_no]],Stores[store_no],0))</f>
        <v>Milwaukee</v>
      </c>
      <c r="H6658" t="str">
        <f>INDEX(Stores[location_state],MATCH(Sales[[#This Row],[store_no]],Stores[store_no],0))</f>
        <v>Wisconsin</v>
      </c>
      <c r="I6658">
        <f>INDEX(Stores[sqft],MATCH(Sales[[#This Row],[store_no]],Stores[store_no],0))</f>
        <v>203800</v>
      </c>
      <c r="J6658" s="4" t="str">
        <f>INDEX(Departments[dept_name],MATCH(Sales[[#This Row],[dept_no]],Departments[dept_no],0))</f>
        <v>Music</v>
      </c>
      <c r="K6658" s="4" t="str">
        <f>CONCATENATE(Sales[[#This Row],[region]],Sales[[#This Row],[storetype]])</f>
        <v>2A</v>
      </c>
      <c r="L6658" s="4">
        <f>INDEX(RegionStoreCount[Store Count],MATCH(Sales[[#This Row],[RegionStoretype]],RegionStoreCount[Region/Type],0))</f>
        <v>5</v>
      </c>
      <c r="M6658" s="4">
        <f>AND(Sales[[#This Row],[date]]&lt;=TY_YTDMax,Sales[[#This Row],[date]]&gt;=TY_YTDMin)*Sales[[#This Row],[sales]]</f>
        <v>81515.394800000009</v>
      </c>
      <c r="N6658" s="4">
        <f>AND(Sales[[#This Row],[date]]&lt;=LY_YTDMax,Sales[[#This Row],[date]]&gt;=LY_YTDMin)*Sales[[#This Row],[sales]]</f>
        <v>0</v>
      </c>
      <c r="O6658" s="4">
        <f>AND(Sales[[#This Row],[date]]&gt;=YoY_Min,Sales[[#This Row],[date]]&lt;=TY_YTDMax)*(Sales[[#This Row],[sales]]/Sales[[#This Row],[sqft]])</f>
        <v>0.39997740333660459</v>
      </c>
      <c r="P6658" s="4">
        <f>SUMIF(Sales[RegionStoretype],Sales[[#This Row],[RegionStoretype]],Sales[YoY_SSF])/Sales[[#This Row],[Region_TypeCount]]</f>
        <v>60.052789354368521</v>
      </c>
    </row>
    <row r="6659" spans="1:16" x14ac:dyDescent="0.25">
      <c r="A6659" s="1">
        <v>43203</v>
      </c>
      <c r="B6659">
        <v>29</v>
      </c>
      <c r="C6659">
        <v>1</v>
      </c>
      <c r="D6659">
        <v>10419.325500000001</v>
      </c>
      <c r="E6659">
        <f>INDEX(Stores[region],MATCH(Sales[[#This Row],[store_no]],Stores[store_no],0))</f>
        <v>1</v>
      </c>
      <c r="F6659" t="str">
        <f>INDEX(Stores[storetype],MATCH(Sales[[#This Row],[store_no]],Stores[store_no],0))</f>
        <v>B</v>
      </c>
      <c r="G6659" t="str">
        <f>INDEX(Stores[location_city],MATCH(Sales[[#This Row],[store_no]],Stores[store_no],0))</f>
        <v>Grand Rapids</v>
      </c>
      <c r="H6659" t="str">
        <f>INDEX(Stores[location_state],MATCH(Sales[[#This Row],[store_no]],Stores[store_no],0))</f>
        <v>Michigan</v>
      </c>
      <c r="I6659">
        <f>INDEX(Stores[sqft],MATCH(Sales[[#This Row],[store_no]],Stores[store_no],0))</f>
        <v>148300</v>
      </c>
      <c r="J6659" s="4" t="str">
        <f>INDEX(Departments[dept_name],MATCH(Sales[[#This Row],[dept_no]],Departments[dept_no],0))</f>
        <v>Automotive</v>
      </c>
      <c r="K6659" s="4" t="str">
        <f>CONCATENATE(Sales[[#This Row],[region]],Sales[[#This Row],[storetype]])</f>
        <v>1B</v>
      </c>
      <c r="L6659" s="4">
        <f>INDEX(RegionStoreCount[Store Count],MATCH(Sales[[#This Row],[RegionStoretype]],RegionStoreCount[Region/Type],0))</f>
        <v>5</v>
      </c>
      <c r="M6659" s="4">
        <f>AND(Sales[[#This Row],[date]]&lt;=TY_YTDMax,Sales[[#This Row],[date]]&gt;=TY_YTDMin)*Sales[[#This Row],[sales]]</f>
        <v>10419.325500000001</v>
      </c>
      <c r="N6659" s="4">
        <f>AND(Sales[[#This Row],[date]]&lt;=LY_YTDMax,Sales[[#This Row],[date]]&gt;=LY_YTDMin)*Sales[[#This Row],[sales]]</f>
        <v>0</v>
      </c>
      <c r="O6659" s="4">
        <f>AND(Sales[[#This Row],[date]]&gt;=YoY_Min,Sales[[#This Row],[date]]&lt;=TY_YTDMax)*(Sales[[#This Row],[sales]]/Sales[[#This Row],[sqft]])</f>
        <v>7.0258432231962251E-2</v>
      </c>
      <c r="P6659" s="4">
        <f>SUMIF(Sales[RegionStoretype],Sales[[#This Row],[RegionStoretype]],Sales[YoY_SSF])/Sales[[#This Row],[Region_TypeCount]]</f>
        <v>68.518982968140051</v>
      </c>
    </row>
    <row r="6660" spans="1:16" x14ac:dyDescent="0.25">
      <c r="A6660" s="1">
        <v>43203</v>
      </c>
      <c r="B6660">
        <v>29</v>
      </c>
      <c r="C6660">
        <v>8</v>
      </c>
      <c r="D6660">
        <v>46443.016799999998</v>
      </c>
      <c r="E6660">
        <f>INDEX(Stores[region],MATCH(Sales[[#This Row],[store_no]],Stores[store_no],0))</f>
        <v>1</v>
      </c>
      <c r="F6660" t="str">
        <f>INDEX(Stores[storetype],MATCH(Sales[[#This Row],[store_no]],Stores[store_no],0))</f>
        <v>B</v>
      </c>
      <c r="G6660" t="str">
        <f>INDEX(Stores[location_city],MATCH(Sales[[#This Row],[store_no]],Stores[store_no],0))</f>
        <v>Grand Rapids</v>
      </c>
      <c r="H6660" t="str">
        <f>INDEX(Stores[location_state],MATCH(Sales[[#This Row],[store_no]],Stores[store_no],0))</f>
        <v>Michigan</v>
      </c>
      <c r="I6660">
        <f>INDEX(Stores[sqft],MATCH(Sales[[#This Row],[store_no]],Stores[store_no],0))</f>
        <v>148300</v>
      </c>
      <c r="J6660" s="4" t="str">
        <f>INDEX(Departments[dept_name],MATCH(Sales[[#This Row],[dept_no]],Departments[dept_no],0))</f>
        <v>Games</v>
      </c>
      <c r="K6660" s="4" t="str">
        <f>CONCATENATE(Sales[[#This Row],[region]],Sales[[#This Row],[storetype]])</f>
        <v>1B</v>
      </c>
      <c r="L6660" s="4">
        <f>INDEX(RegionStoreCount[Store Count],MATCH(Sales[[#This Row],[RegionStoretype]],RegionStoreCount[Region/Type],0))</f>
        <v>5</v>
      </c>
      <c r="M6660" s="4">
        <f>AND(Sales[[#This Row],[date]]&lt;=TY_YTDMax,Sales[[#This Row],[date]]&gt;=TY_YTDMin)*Sales[[#This Row],[sales]]</f>
        <v>46443.016799999998</v>
      </c>
      <c r="N6660" s="4">
        <f>AND(Sales[[#This Row],[date]]&lt;=LY_YTDMax,Sales[[#This Row],[date]]&gt;=LY_YTDMin)*Sales[[#This Row],[sales]]</f>
        <v>0</v>
      </c>
      <c r="O6660" s="4">
        <f>AND(Sales[[#This Row],[date]]&gt;=YoY_Min,Sales[[#This Row],[date]]&lt;=TY_YTDMax)*(Sales[[#This Row],[sales]]/Sales[[#This Row],[sqft]])</f>
        <v>0.31316936480107888</v>
      </c>
      <c r="P6660" s="4">
        <f>SUMIF(Sales[RegionStoretype],Sales[[#This Row],[RegionStoretype]],Sales[YoY_SSF])/Sales[[#This Row],[Region_TypeCount]]</f>
        <v>68.518982968140051</v>
      </c>
    </row>
    <row r="6661" spans="1:16" x14ac:dyDescent="0.25">
      <c r="A6661" s="1">
        <v>43203</v>
      </c>
      <c r="B6661">
        <v>29</v>
      </c>
      <c r="C6661">
        <v>19</v>
      </c>
      <c r="D6661">
        <v>11225.2122</v>
      </c>
      <c r="E6661">
        <f>INDEX(Stores[region],MATCH(Sales[[#This Row],[store_no]],Stores[store_no],0))</f>
        <v>1</v>
      </c>
      <c r="F6661" t="str">
        <f>INDEX(Stores[storetype],MATCH(Sales[[#This Row],[store_no]],Stores[store_no],0))</f>
        <v>B</v>
      </c>
      <c r="G6661" t="str">
        <f>INDEX(Stores[location_city],MATCH(Sales[[#This Row],[store_no]],Stores[store_no],0))</f>
        <v>Grand Rapids</v>
      </c>
      <c r="H6661" t="str">
        <f>INDEX(Stores[location_state],MATCH(Sales[[#This Row],[store_no]],Stores[store_no],0))</f>
        <v>Michigan</v>
      </c>
      <c r="I6661">
        <f>INDEX(Stores[sqft],MATCH(Sales[[#This Row],[store_no]],Stores[store_no],0))</f>
        <v>148300</v>
      </c>
      <c r="J6661" s="4" t="str">
        <f>INDEX(Departments[dept_name],MATCH(Sales[[#This Row],[dept_no]],Departments[dept_no],0))</f>
        <v>Tools</v>
      </c>
      <c r="K6661" s="4" t="str">
        <f>CONCATENATE(Sales[[#This Row],[region]],Sales[[#This Row],[storetype]])</f>
        <v>1B</v>
      </c>
      <c r="L6661" s="4">
        <f>INDEX(RegionStoreCount[Store Count],MATCH(Sales[[#This Row],[RegionStoretype]],RegionStoreCount[Region/Type],0))</f>
        <v>5</v>
      </c>
      <c r="M6661" s="4">
        <f>AND(Sales[[#This Row],[date]]&lt;=TY_YTDMax,Sales[[#This Row],[date]]&gt;=TY_YTDMin)*Sales[[#This Row],[sales]]</f>
        <v>11225.2122</v>
      </c>
      <c r="N6661" s="4">
        <f>AND(Sales[[#This Row],[date]]&lt;=LY_YTDMax,Sales[[#This Row],[date]]&gt;=LY_YTDMin)*Sales[[#This Row],[sales]]</f>
        <v>0</v>
      </c>
      <c r="O6661" s="4">
        <f>AND(Sales[[#This Row],[date]]&gt;=YoY_Min,Sales[[#This Row],[date]]&lt;=TY_YTDMax)*(Sales[[#This Row],[sales]]/Sales[[#This Row],[sqft]])</f>
        <v>7.5692597437626435E-2</v>
      </c>
      <c r="P6661" s="4">
        <f>SUMIF(Sales[RegionStoretype],Sales[[#This Row],[RegionStoretype]],Sales[YoY_SSF])/Sales[[#This Row],[Region_TypeCount]]</f>
        <v>68.518982968140051</v>
      </c>
    </row>
    <row r="6662" spans="1:16" x14ac:dyDescent="0.25">
      <c r="A6662" s="1">
        <v>43203</v>
      </c>
      <c r="B6662">
        <v>30</v>
      </c>
      <c r="C6662">
        <v>1</v>
      </c>
      <c r="D6662">
        <v>41351.006199999996</v>
      </c>
      <c r="E6662">
        <f>INDEX(Stores[region],MATCH(Sales[[#This Row],[store_no]],Stores[store_no],0))</f>
        <v>1</v>
      </c>
      <c r="F6662" t="str">
        <f>INDEX(Stores[storetype],MATCH(Sales[[#This Row],[store_no]],Stores[store_no],0))</f>
        <v>C</v>
      </c>
      <c r="G6662" t="str">
        <f>INDEX(Stores[location_city],MATCH(Sales[[#This Row],[store_no]],Stores[store_no],0))</f>
        <v>Dayton</v>
      </c>
      <c r="H6662" t="str">
        <f>INDEX(Stores[location_state],MATCH(Sales[[#This Row],[store_no]],Stores[store_no],0))</f>
        <v>Ohio</v>
      </c>
      <c r="I6662">
        <f>INDEX(Stores[sqft],MATCH(Sales[[#This Row],[store_no]],Stores[store_no],0))</f>
        <v>90000</v>
      </c>
      <c r="J6662" s="4" t="str">
        <f>INDEX(Departments[dept_name],MATCH(Sales[[#This Row],[dept_no]],Departments[dept_no],0))</f>
        <v>Automotive</v>
      </c>
      <c r="K6662" s="4" t="str">
        <f>CONCATENATE(Sales[[#This Row],[region]],Sales[[#This Row],[storetype]])</f>
        <v>1C</v>
      </c>
      <c r="L6662" s="4">
        <f>INDEX(RegionStoreCount[Store Count],MATCH(Sales[[#This Row],[RegionStoretype]],RegionStoreCount[Region/Type],0))</f>
        <v>1</v>
      </c>
      <c r="M6662" s="4">
        <f>AND(Sales[[#This Row],[date]]&lt;=TY_YTDMax,Sales[[#This Row],[date]]&gt;=TY_YTDMin)*Sales[[#This Row],[sales]]</f>
        <v>41351.006199999996</v>
      </c>
      <c r="N6662" s="4">
        <f>AND(Sales[[#This Row],[date]]&lt;=LY_YTDMax,Sales[[#This Row],[date]]&gt;=LY_YTDMin)*Sales[[#This Row],[sales]]</f>
        <v>0</v>
      </c>
      <c r="O6662" s="4">
        <f>AND(Sales[[#This Row],[date]]&gt;=YoY_Min,Sales[[#This Row],[date]]&lt;=TY_YTDMax)*(Sales[[#This Row],[sales]]/Sales[[#This Row],[sqft]])</f>
        <v>0.45945562444444438</v>
      </c>
      <c r="P6662" s="4">
        <f>SUMIF(Sales[RegionStoretype],Sales[[#This Row],[RegionStoretype]],Sales[YoY_SSF])/Sales[[#This Row],[Region_TypeCount]]</f>
        <v>65.329042605555529</v>
      </c>
    </row>
    <row r="6663" spans="1:16" x14ac:dyDescent="0.25">
      <c r="A6663" s="1">
        <v>43203</v>
      </c>
      <c r="B6663">
        <v>30</v>
      </c>
      <c r="C6663">
        <v>14</v>
      </c>
      <c r="D6663">
        <v>86723.8995</v>
      </c>
      <c r="E6663">
        <f>INDEX(Stores[region],MATCH(Sales[[#This Row],[store_no]],Stores[store_no],0))</f>
        <v>1</v>
      </c>
      <c r="F6663" t="str">
        <f>INDEX(Stores[storetype],MATCH(Sales[[#This Row],[store_no]],Stores[store_no],0))</f>
        <v>C</v>
      </c>
      <c r="G6663" t="str">
        <f>INDEX(Stores[location_city],MATCH(Sales[[#This Row],[store_no]],Stores[store_no],0))</f>
        <v>Dayton</v>
      </c>
      <c r="H6663" t="str">
        <f>INDEX(Stores[location_state],MATCH(Sales[[#This Row],[store_no]],Stores[store_no],0))</f>
        <v>Ohio</v>
      </c>
      <c r="I6663">
        <f>INDEX(Stores[sqft],MATCH(Sales[[#This Row],[store_no]],Stores[store_no],0))</f>
        <v>90000</v>
      </c>
      <c r="J6663" s="4" t="str">
        <f>INDEX(Departments[dept_name],MATCH(Sales[[#This Row],[dept_no]],Departments[dept_no],0))</f>
        <v>Movies</v>
      </c>
      <c r="K6663" s="4" t="str">
        <f>CONCATENATE(Sales[[#This Row],[region]],Sales[[#This Row],[storetype]])</f>
        <v>1C</v>
      </c>
      <c r="L6663" s="4">
        <f>INDEX(RegionStoreCount[Store Count],MATCH(Sales[[#This Row],[RegionStoretype]],RegionStoreCount[Region/Type],0))</f>
        <v>1</v>
      </c>
      <c r="M6663" s="4">
        <f>AND(Sales[[#This Row],[date]]&lt;=TY_YTDMax,Sales[[#This Row],[date]]&gt;=TY_YTDMin)*Sales[[#This Row],[sales]]</f>
        <v>86723.8995</v>
      </c>
      <c r="N6663" s="4">
        <f>AND(Sales[[#This Row],[date]]&lt;=LY_YTDMax,Sales[[#This Row],[date]]&gt;=LY_YTDMin)*Sales[[#This Row],[sales]]</f>
        <v>0</v>
      </c>
      <c r="O6663" s="4">
        <f>AND(Sales[[#This Row],[date]]&gt;=YoY_Min,Sales[[#This Row],[date]]&lt;=TY_YTDMax)*(Sales[[#This Row],[sales]]/Sales[[#This Row],[sqft]])</f>
        <v>0.96359888333333332</v>
      </c>
      <c r="P6663" s="4">
        <f>SUMIF(Sales[RegionStoretype],Sales[[#This Row],[RegionStoretype]],Sales[YoY_SSF])/Sales[[#This Row],[Region_TypeCount]]</f>
        <v>65.329042605555529</v>
      </c>
    </row>
    <row r="6664" spans="1:16" x14ac:dyDescent="0.25">
      <c r="A6664" s="1">
        <v>43203</v>
      </c>
      <c r="B6664">
        <v>30</v>
      </c>
      <c r="C6664">
        <v>20</v>
      </c>
      <c r="D6664">
        <v>4206.0690999999997</v>
      </c>
      <c r="E6664">
        <f>INDEX(Stores[region],MATCH(Sales[[#This Row],[store_no]],Stores[store_no],0))</f>
        <v>1</v>
      </c>
      <c r="F6664" t="str">
        <f>INDEX(Stores[storetype],MATCH(Sales[[#This Row],[store_no]],Stores[store_no],0))</f>
        <v>C</v>
      </c>
      <c r="G6664" t="str">
        <f>INDEX(Stores[location_city],MATCH(Sales[[#This Row],[store_no]],Stores[store_no],0))</f>
        <v>Dayton</v>
      </c>
      <c r="H6664" t="str">
        <f>INDEX(Stores[location_state],MATCH(Sales[[#This Row],[store_no]],Stores[store_no],0))</f>
        <v>Ohio</v>
      </c>
      <c r="I6664">
        <f>INDEX(Stores[sqft],MATCH(Sales[[#This Row],[store_no]],Stores[store_no],0))</f>
        <v>90000</v>
      </c>
      <c r="J6664" s="4" t="str">
        <f>INDEX(Departments[dept_name],MATCH(Sales[[#This Row],[dept_no]],Departments[dept_no],0))</f>
        <v>Toys</v>
      </c>
      <c r="K6664" s="4" t="str">
        <f>CONCATENATE(Sales[[#This Row],[region]],Sales[[#This Row],[storetype]])</f>
        <v>1C</v>
      </c>
      <c r="L6664" s="4">
        <f>INDEX(RegionStoreCount[Store Count],MATCH(Sales[[#This Row],[RegionStoretype]],RegionStoreCount[Region/Type],0))</f>
        <v>1</v>
      </c>
      <c r="M6664" s="4">
        <f>AND(Sales[[#This Row],[date]]&lt;=TY_YTDMax,Sales[[#This Row],[date]]&gt;=TY_YTDMin)*Sales[[#This Row],[sales]]</f>
        <v>4206.0690999999997</v>
      </c>
      <c r="N6664" s="4">
        <f>AND(Sales[[#This Row],[date]]&lt;=LY_YTDMax,Sales[[#This Row],[date]]&gt;=LY_YTDMin)*Sales[[#This Row],[sales]]</f>
        <v>0</v>
      </c>
      <c r="O6664" s="4">
        <f>AND(Sales[[#This Row],[date]]&gt;=YoY_Min,Sales[[#This Row],[date]]&lt;=TY_YTDMax)*(Sales[[#This Row],[sales]]/Sales[[#This Row],[sqft]])</f>
        <v>4.6734101111111107E-2</v>
      </c>
      <c r="P6664" s="4">
        <f>SUMIF(Sales[RegionStoretype],Sales[[#This Row],[RegionStoretype]],Sales[YoY_SSF])/Sales[[#This Row],[Region_TypeCount]]</f>
        <v>65.329042605555529</v>
      </c>
    </row>
    <row r="6665" spans="1:16" x14ac:dyDescent="0.25">
      <c r="A6665" s="1">
        <v>43203</v>
      </c>
      <c r="B6665">
        <v>31</v>
      </c>
      <c r="C6665">
        <v>6</v>
      </c>
      <c r="D6665">
        <v>75308.769500000009</v>
      </c>
      <c r="E6665">
        <f>INDEX(Stores[region],MATCH(Sales[[#This Row],[store_no]],Stores[store_no],0))</f>
        <v>3</v>
      </c>
      <c r="F6665" t="str">
        <f>INDEX(Stores[storetype],MATCH(Sales[[#This Row],[store_no]],Stores[store_no],0))</f>
        <v>A</v>
      </c>
      <c r="G6665" t="str">
        <f>INDEX(Stores[location_city],MATCH(Sales[[#This Row],[store_no]],Stores[store_no],0))</f>
        <v>Rapid City</v>
      </c>
      <c r="H6665" t="str">
        <f>INDEX(Stores[location_state],MATCH(Sales[[#This Row],[store_no]],Stores[store_no],0))</f>
        <v>South Dakota</v>
      </c>
      <c r="I6665">
        <f>INDEX(Stores[sqft],MATCH(Sales[[#This Row],[store_no]],Stores[store_no],0))</f>
        <v>200100</v>
      </c>
      <c r="J6665" s="4" t="str">
        <f>INDEX(Departments[dept_name],MATCH(Sales[[#This Row],[dept_no]],Departments[dept_no],0))</f>
        <v>Computers</v>
      </c>
      <c r="K6665" s="4" t="str">
        <f>CONCATENATE(Sales[[#This Row],[region]],Sales[[#This Row],[storetype]])</f>
        <v>3A</v>
      </c>
      <c r="L6665" s="4">
        <f>INDEX(RegionStoreCount[Store Count],MATCH(Sales[[#This Row],[RegionStoretype]],RegionStoreCount[Region/Type],0))</f>
        <v>9</v>
      </c>
      <c r="M6665" s="4">
        <f>AND(Sales[[#This Row],[date]]&lt;=TY_YTDMax,Sales[[#This Row],[date]]&gt;=TY_YTDMin)*Sales[[#This Row],[sales]]</f>
        <v>75308.769500000009</v>
      </c>
      <c r="N6665" s="4">
        <f>AND(Sales[[#This Row],[date]]&lt;=LY_YTDMax,Sales[[#This Row],[date]]&gt;=LY_YTDMin)*Sales[[#This Row],[sales]]</f>
        <v>0</v>
      </c>
      <c r="O6665" s="4">
        <f>AND(Sales[[#This Row],[date]]&gt;=YoY_Min,Sales[[#This Row],[date]]&lt;=TY_YTDMax)*(Sales[[#This Row],[sales]]/Sales[[#This Row],[sqft]])</f>
        <v>0.37635566966516748</v>
      </c>
      <c r="P6665" s="4">
        <f>SUMIF(Sales[RegionStoretype],Sales[[#This Row],[RegionStoretype]],Sales[YoY_SSF])/Sales[[#This Row],[Region_TypeCount]]</f>
        <v>53.603836561720975</v>
      </c>
    </row>
    <row r="6666" spans="1:16" x14ac:dyDescent="0.25">
      <c r="A6666" s="1">
        <v>43203</v>
      </c>
      <c r="B6666">
        <v>31</v>
      </c>
      <c r="C6666">
        <v>14</v>
      </c>
      <c r="D6666">
        <v>126061.68710000001</v>
      </c>
      <c r="E6666">
        <f>INDEX(Stores[region],MATCH(Sales[[#This Row],[store_no]],Stores[store_no],0))</f>
        <v>3</v>
      </c>
      <c r="F6666" t="str">
        <f>INDEX(Stores[storetype],MATCH(Sales[[#This Row],[store_no]],Stores[store_no],0))</f>
        <v>A</v>
      </c>
      <c r="G6666" t="str">
        <f>INDEX(Stores[location_city],MATCH(Sales[[#This Row],[store_no]],Stores[store_no],0))</f>
        <v>Rapid City</v>
      </c>
      <c r="H6666" t="str">
        <f>INDEX(Stores[location_state],MATCH(Sales[[#This Row],[store_no]],Stores[store_no],0))</f>
        <v>South Dakota</v>
      </c>
      <c r="I6666">
        <f>INDEX(Stores[sqft],MATCH(Sales[[#This Row],[store_no]],Stores[store_no],0))</f>
        <v>200100</v>
      </c>
      <c r="J6666" s="4" t="str">
        <f>INDEX(Departments[dept_name],MATCH(Sales[[#This Row],[dept_no]],Departments[dept_no],0))</f>
        <v>Movies</v>
      </c>
      <c r="K6666" s="4" t="str">
        <f>CONCATENATE(Sales[[#This Row],[region]],Sales[[#This Row],[storetype]])</f>
        <v>3A</v>
      </c>
      <c r="L6666" s="4">
        <f>INDEX(RegionStoreCount[Store Count],MATCH(Sales[[#This Row],[RegionStoretype]],RegionStoreCount[Region/Type],0))</f>
        <v>9</v>
      </c>
      <c r="M6666" s="4">
        <f>AND(Sales[[#This Row],[date]]&lt;=TY_YTDMax,Sales[[#This Row],[date]]&gt;=TY_YTDMin)*Sales[[#This Row],[sales]]</f>
        <v>126061.68710000001</v>
      </c>
      <c r="N6666" s="4">
        <f>AND(Sales[[#This Row],[date]]&lt;=LY_YTDMax,Sales[[#This Row],[date]]&gt;=LY_YTDMin)*Sales[[#This Row],[sales]]</f>
        <v>0</v>
      </c>
      <c r="O6666" s="4">
        <f>AND(Sales[[#This Row],[date]]&gt;=YoY_Min,Sales[[#This Row],[date]]&lt;=TY_YTDMax)*(Sales[[#This Row],[sales]]/Sales[[#This Row],[sqft]])</f>
        <v>0.62999343878060976</v>
      </c>
      <c r="P6666" s="4">
        <f>SUMIF(Sales[RegionStoretype],Sales[[#This Row],[RegionStoretype]],Sales[YoY_SSF])/Sales[[#This Row],[Region_TypeCount]]</f>
        <v>53.603836561720975</v>
      </c>
    </row>
    <row r="6667" spans="1:16" x14ac:dyDescent="0.25">
      <c r="A6667" s="1">
        <v>43203</v>
      </c>
      <c r="B6667">
        <v>31</v>
      </c>
      <c r="C6667">
        <v>15</v>
      </c>
      <c r="D6667">
        <v>6.93</v>
      </c>
      <c r="E6667">
        <f>INDEX(Stores[region],MATCH(Sales[[#This Row],[store_no]],Stores[store_no],0))</f>
        <v>3</v>
      </c>
      <c r="F6667" t="str">
        <f>INDEX(Stores[storetype],MATCH(Sales[[#This Row],[store_no]],Stores[store_no],0))</f>
        <v>A</v>
      </c>
      <c r="G6667" t="str">
        <f>INDEX(Stores[location_city],MATCH(Sales[[#This Row],[store_no]],Stores[store_no],0))</f>
        <v>Rapid City</v>
      </c>
      <c r="H6667" t="str">
        <f>INDEX(Stores[location_state],MATCH(Sales[[#This Row],[store_no]],Stores[store_no],0))</f>
        <v>South Dakota</v>
      </c>
      <c r="I6667">
        <f>INDEX(Stores[sqft],MATCH(Sales[[#This Row],[store_no]],Stores[store_no],0))</f>
        <v>200100</v>
      </c>
      <c r="J6667" s="4" t="str">
        <f>INDEX(Departments[dept_name],MATCH(Sales[[#This Row],[dept_no]],Departments[dept_no],0))</f>
        <v>Music</v>
      </c>
      <c r="K6667" s="4" t="str">
        <f>CONCATENATE(Sales[[#This Row],[region]],Sales[[#This Row],[storetype]])</f>
        <v>3A</v>
      </c>
      <c r="L6667" s="4">
        <f>INDEX(RegionStoreCount[Store Count],MATCH(Sales[[#This Row],[RegionStoretype]],RegionStoreCount[Region/Type],0))</f>
        <v>9</v>
      </c>
      <c r="M6667" s="4">
        <f>AND(Sales[[#This Row],[date]]&lt;=TY_YTDMax,Sales[[#This Row],[date]]&gt;=TY_YTDMin)*Sales[[#This Row],[sales]]</f>
        <v>6.93</v>
      </c>
      <c r="N6667" s="4">
        <f>AND(Sales[[#This Row],[date]]&lt;=LY_YTDMax,Sales[[#This Row],[date]]&gt;=LY_YTDMin)*Sales[[#This Row],[sales]]</f>
        <v>0</v>
      </c>
      <c r="O6667" s="4">
        <f>AND(Sales[[#This Row],[date]]&gt;=YoY_Min,Sales[[#This Row],[date]]&lt;=TY_YTDMax)*(Sales[[#This Row],[sales]]/Sales[[#This Row],[sqft]])</f>
        <v>3.463268365817091E-5</v>
      </c>
      <c r="P6667" s="4">
        <f>SUMIF(Sales[RegionStoretype],Sales[[#This Row],[RegionStoretype]],Sales[YoY_SSF])/Sales[[#This Row],[Region_TypeCount]]</f>
        <v>53.603836561720975</v>
      </c>
    </row>
    <row r="6668" spans="1:16" x14ac:dyDescent="0.25">
      <c r="A6668" s="1">
        <v>43203</v>
      </c>
      <c r="B6668">
        <v>31</v>
      </c>
      <c r="C6668">
        <v>17</v>
      </c>
      <c r="D6668">
        <v>144736.27819999997</v>
      </c>
      <c r="E6668">
        <f>INDEX(Stores[region],MATCH(Sales[[#This Row],[store_no]],Stores[store_no],0))</f>
        <v>3</v>
      </c>
      <c r="F6668" t="str">
        <f>INDEX(Stores[storetype],MATCH(Sales[[#This Row],[store_no]],Stores[store_no],0))</f>
        <v>A</v>
      </c>
      <c r="G6668" t="str">
        <f>INDEX(Stores[location_city],MATCH(Sales[[#This Row],[store_no]],Stores[store_no],0))</f>
        <v>Rapid City</v>
      </c>
      <c r="H6668" t="str">
        <f>INDEX(Stores[location_state],MATCH(Sales[[#This Row],[store_no]],Stores[store_no],0))</f>
        <v>South Dakota</v>
      </c>
      <c r="I6668">
        <f>INDEX(Stores[sqft],MATCH(Sales[[#This Row],[store_no]],Stores[store_no],0))</f>
        <v>200100</v>
      </c>
      <c r="J6668" s="4" t="str">
        <f>INDEX(Departments[dept_name],MATCH(Sales[[#This Row],[dept_no]],Departments[dept_no],0))</f>
        <v>Shoes</v>
      </c>
      <c r="K6668" s="4" t="str">
        <f>CONCATENATE(Sales[[#This Row],[region]],Sales[[#This Row],[storetype]])</f>
        <v>3A</v>
      </c>
      <c r="L6668" s="4">
        <f>INDEX(RegionStoreCount[Store Count],MATCH(Sales[[#This Row],[RegionStoretype]],RegionStoreCount[Region/Type],0))</f>
        <v>9</v>
      </c>
      <c r="M6668" s="4">
        <f>AND(Sales[[#This Row],[date]]&lt;=TY_YTDMax,Sales[[#This Row],[date]]&gt;=TY_YTDMin)*Sales[[#This Row],[sales]]</f>
        <v>144736.27819999997</v>
      </c>
      <c r="N6668" s="4">
        <f>AND(Sales[[#This Row],[date]]&lt;=LY_YTDMax,Sales[[#This Row],[date]]&gt;=LY_YTDMin)*Sales[[#This Row],[sales]]</f>
        <v>0</v>
      </c>
      <c r="O6668" s="4">
        <f>AND(Sales[[#This Row],[date]]&gt;=YoY_Min,Sales[[#This Row],[date]]&lt;=TY_YTDMax)*(Sales[[#This Row],[sales]]/Sales[[#This Row],[sqft]])</f>
        <v>0.7233197311344326</v>
      </c>
      <c r="P6668" s="4">
        <f>SUMIF(Sales[RegionStoretype],Sales[[#This Row],[RegionStoretype]],Sales[YoY_SSF])/Sales[[#This Row],[Region_TypeCount]]</f>
        <v>53.603836561720975</v>
      </c>
    </row>
    <row r="6669" spans="1:16" x14ac:dyDescent="0.25">
      <c r="A6669" s="1">
        <v>43203</v>
      </c>
      <c r="B6669">
        <v>31</v>
      </c>
      <c r="C6669">
        <v>20</v>
      </c>
      <c r="D6669">
        <v>88769.498800000001</v>
      </c>
      <c r="E6669">
        <f>INDEX(Stores[region],MATCH(Sales[[#This Row],[store_no]],Stores[store_no],0))</f>
        <v>3</v>
      </c>
      <c r="F6669" t="str">
        <f>INDEX(Stores[storetype],MATCH(Sales[[#This Row],[store_no]],Stores[store_no],0))</f>
        <v>A</v>
      </c>
      <c r="G6669" t="str">
        <f>INDEX(Stores[location_city],MATCH(Sales[[#This Row],[store_no]],Stores[store_no],0))</f>
        <v>Rapid City</v>
      </c>
      <c r="H6669" t="str">
        <f>INDEX(Stores[location_state],MATCH(Sales[[#This Row],[store_no]],Stores[store_no],0))</f>
        <v>South Dakota</v>
      </c>
      <c r="I6669">
        <f>INDEX(Stores[sqft],MATCH(Sales[[#This Row],[store_no]],Stores[store_no],0))</f>
        <v>200100</v>
      </c>
      <c r="J6669" s="4" t="str">
        <f>INDEX(Departments[dept_name],MATCH(Sales[[#This Row],[dept_no]],Departments[dept_no],0))</f>
        <v>Toys</v>
      </c>
      <c r="K6669" s="4" t="str">
        <f>CONCATENATE(Sales[[#This Row],[region]],Sales[[#This Row],[storetype]])</f>
        <v>3A</v>
      </c>
      <c r="L6669" s="4">
        <f>INDEX(RegionStoreCount[Store Count],MATCH(Sales[[#This Row],[RegionStoretype]],RegionStoreCount[Region/Type],0))</f>
        <v>9</v>
      </c>
      <c r="M6669" s="4">
        <f>AND(Sales[[#This Row],[date]]&lt;=TY_YTDMax,Sales[[#This Row],[date]]&gt;=TY_YTDMin)*Sales[[#This Row],[sales]]</f>
        <v>88769.498800000001</v>
      </c>
      <c r="N6669" s="4">
        <f>AND(Sales[[#This Row],[date]]&lt;=LY_YTDMax,Sales[[#This Row],[date]]&gt;=LY_YTDMin)*Sales[[#This Row],[sales]]</f>
        <v>0</v>
      </c>
      <c r="O6669" s="4">
        <f>AND(Sales[[#This Row],[date]]&gt;=YoY_Min,Sales[[#This Row],[date]]&lt;=TY_YTDMax)*(Sales[[#This Row],[sales]]/Sales[[#This Row],[sqft]])</f>
        <v>0.4436256811594203</v>
      </c>
      <c r="P6669" s="4">
        <f>SUMIF(Sales[RegionStoretype],Sales[[#This Row],[RegionStoretype]],Sales[YoY_SSF])/Sales[[#This Row],[Region_TypeCount]]</f>
        <v>53.603836561720975</v>
      </c>
    </row>
    <row r="6670" spans="1:16" x14ac:dyDescent="0.25">
      <c r="A6670" s="1">
        <v>43203</v>
      </c>
      <c r="B6670">
        <v>32</v>
      </c>
      <c r="C6670">
        <v>2</v>
      </c>
      <c r="D6670">
        <v>26098.987600000004</v>
      </c>
      <c r="E6670">
        <f>INDEX(Stores[region],MATCH(Sales[[#This Row],[store_no]],Stores[store_no],0))</f>
        <v>2</v>
      </c>
      <c r="F6670" t="str">
        <f>INDEX(Stores[storetype],MATCH(Sales[[#This Row],[store_no]],Stores[store_no],0))</f>
        <v>A</v>
      </c>
      <c r="G6670" t="str">
        <f>INDEX(Stores[location_city],MATCH(Sales[[#This Row],[store_no]],Stores[store_no],0))</f>
        <v>Western Springs</v>
      </c>
      <c r="H6670" t="str">
        <f>INDEX(Stores[location_state],MATCH(Sales[[#This Row],[store_no]],Stores[store_no],0))</f>
        <v>Illinois</v>
      </c>
      <c r="I6670">
        <f>INDEX(Stores[sqft],MATCH(Sales[[#This Row],[store_no]],Stores[store_no],0))</f>
        <v>118200</v>
      </c>
      <c r="J6670" s="4" t="str">
        <f>INDEX(Departments[dept_name],MATCH(Sales[[#This Row],[dept_no]],Departments[dept_no],0))</f>
        <v>Baby</v>
      </c>
      <c r="K6670" s="4" t="str">
        <f>CONCATENATE(Sales[[#This Row],[region]],Sales[[#This Row],[storetype]])</f>
        <v>2A</v>
      </c>
      <c r="L6670" s="4">
        <f>INDEX(RegionStoreCount[Store Count],MATCH(Sales[[#This Row],[RegionStoretype]],RegionStoreCount[Region/Type],0))</f>
        <v>5</v>
      </c>
      <c r="M6670" s="4">
        <f>AND(Sales[[#This Row],[date]]&lt;=TY_YTDMax,Sales[[#This Row],[date]]&gt;=TY_YTDMin)*Sales[[#This Row],[sales]]</f>
        <v>26098.987600000004</v>
      </c>
      <c r="N6670" s="4">
        <f>AND(Sales[[#This Row],[date]]&lt;=LY_YTDMax,Sales[[#This Row],[date]]&gt;=LY_YTDMin)*Sales[[#This Row],[sales]]</f>
        <v>0</v>
      </c>
      <c r="O6670" s="4">
        <f>AND(Sales[[#This Row],[date]]&gt;=YoY_Min,Sales[[#This Row],[date]]&lt;=TY_YTDMax)*(Sales[[#This Row],[sales]]/Sales[[#This Row],[sqft]])</f>
        <v>0.22080361759729275</v>
      </c>
      <c r="P6670" s="4">
        <f>SUMIF(Sales[RegionStoretype],Sales[[#This Row],[RegionStoretype]],Sales[YoY_SSF])/Sales[[#This Row],[Region_TypeCount]]</f>
        <v>60.052789354368521</v>
      </c>
    </row>
    <row r="6671" spans="1:16" x14ac:dyDescent="0.25">
      <c r="A6671" s="1">
        <v>43203</v>
      </c>
      <c r="B6671">
        <v>32</v>
      </c>
      <c r="C6671">
        <v>7</v>
      </c>
      <c r="D6671">
        <v>63963.059199999996</v>
      </c>
      <c r="E6671">
        <f>INDEX(Stores[region],MATCH(Sales[[#This Row],[store_no]],Stores[store_no],0))</f>
        <v>2</v>
      </c>
      <c r="F6671" t="str">
        <f>INDEX(Stores[storetype],MATCH(Sales[[#This Row],[store_no]],Stores[store_no],0))</f>
        <v>A</v>
      </c>
      <c r="G6671" t="str">
        <f>INDEX(Stores[location_city],MATCH(Sales[[#This Row],[store_no]],Stores[store_no],0))</f>
        <v>Western Springs</v>
      </c>
      <c r="H6671" t="str">
        <f>INDEX(Stores[location_state],MATCH(Sales[[#This Row],[store_no]],Stores[store_no],0))</f>
        <v>Illinois</v>
      </c>
      <c r="I6671">
        <f>INDEX(Stores[sqft],MATCH(Sales[[#This Row],[store_no]],Stores[store_no],0))</f>
        <v>118200</v>
      </c>
      <c r="J6671" s="4" t="str">
        <f>INDEX(Departments[dept_name],MATCH(Sales[[#This Row],[dept_no]],Departments[dept_no],0))</f>
        <v>Electronics</v>
      </c>
      <c r="K6671" s="4" t="str">
        <f>CONCATENATE(Sales[[#This Row],[region]],Sales[[#This Row],[storetype]])</f>
        <v>2A</v>
      </c>
      <c r="L6671" s="4">
        <f>INDEX(RegionStoreCount[Store Count],MATCH(Sales[[#This Row],[RegionStoretype]],RegionStoreCount[Region/Type],0))</f>
        <v>5</v>
      </c>
      <c r="M6671" s="4">
        <f>AND(Sales[[#This Row],[date]]&lt;=TY_YTDMax,Sales[[#This Row],[date]]&gt;=TY_YTDMin)*Sales[[#This Row],[sales]]</f>
        <v>63963.059199999996</v>
      </c>
      <c r="N6671" s="4">
        <f>AND(Sales[[#This Row],[date]]&lt;=LY_YTDMax,Sales[[#This Row],[date]]&gt;=LY_YTDMin)*Sales[[#This Row],[sales]]</f>
        <v>0</v>
      </c>
      <c r="O6671" s="4">
        <f>AND(Sales[[#This Row],[date]]&gt;=YoY_Min,Sales[[#This Row],[date]]&lt;=TY_YTDMax)*(Sales[[#This Row],[sales]]/Sales[[#This Row],[sqft]])</f>
        <v>0.54114263282571906</v>
      </c>
      <c r="P6671" s="4">
        <f>SUMIF(Sales[RegionStoretype],Sales[[#This Row],[RegionStoretype]],Sales[YoY_SSF])/Sales[[#This Row],[Region_TypeCount]]</f>
        <v>60.052789354368521</v>
      </c>
    </row>
    <row r="6672" spans="1:16" x14ac:dyDescent="0.25">
      <c r="A6672" s="1">
        <v>43203</v>
      </c>
      <c r="B6672">
        <v>32</v>
      </c>
      <c r="C6672">
        <v>15</v>
      </c>
      <c r="D6672">
        <v>56800.500899999999</v>
      </c>
      <c r="E6672">
        <f>INDEX(Stores[region],MATCH(Sales[[#This Row],[store_no]],Stores[store_no],0))</f>
        <v>2</v>
      </c>
      <c r="F6672" t="str">
        <f>INDEX(Stores[storetype],MATCH(Sales[[#This Row],[store_no]],Stores[store_no],0))</f>
        <v>A</v>
      </c>
      <c r="G6672" t="str">
        <f>INDEX(Stores[location_city],MATCH(Sales[[#This Row],[store_no]],Stores[store_no],0))</f>
        <v>Western Springs</v>
      </c>
      <c r="H6672" t="str">
        <f>INDEX(Stores[location_state],MATCH(Sales[[#This Row],[store_no]],Stores[store_no],0))</f>
        <v>Illinois</v>
      </c>
      <c r="I6672">
        <f>INDEX(Stores[sqft],MATCH(Sales[[#This Row],[store_no]],Stores[store_no],0))</f>
        <v>118200</v>
      </c>
      <c r="J6672" s="4" t="str">
        <f>INDEX(Departments[dept_name],MATCH(Sales[[#This Row],[dept_no]],Departments[dept_no],0))</f>
        <v>Music</v>
      </c>
      <c r="K6672" s="4" t="str">
        <f>CONCATENATE(Sales[[#This Row],[region]],Sales[[#This Row],[storetype]])</f>
        <v>2A</v>
      </c>
      <c r="L6672" s="4">
        <f>INDEX(RegionStoreCount[Store Count],MATCH(Sales[[#This Row],[RegionStoretype]],RegionStoreCount[Region/Type],0))</f>
        <v>5</v>
      </c>
      <c r="M6672" s="4">
        <f>AND(Sales[[#This Row],[date]]&lt;=TY_YTDMax,Sales[[#This Row],[date]]&gt;=TY_YTDMin)*Sales[[#This Row],[sales]]</f>
        <v>56800.500899999999</v>
      </c>
      <c r="N6672" s="4">
        <f>AND(Sales[[#This Row],[date]]&lt;=LY_YTDMax,Sales[[#This Row],[date]]&gt;=LY_YTDMin)*Sales[[#This Row],[sales]]</f>
        <v>0</v>
      </c>
      <c r="O6672" s="4">
        <f>AND(Sales[[#This Row],[date]]&gt;=YoY_Min,Sales[[#This Row],[date]]&lt;=TY_YTDMax)*(Sales[[#This Row],[sales]]/Sales[[#This Row],[sqft]])</f>
        <v>0.48054569289340099</v>
      </c>
      <c r="P6672" s="4">
        <f>SUMIF(Sales[RegionStoretype],Sales[[#This Row],[RegionStoretype]],Sales[YoY_SSF])/Sales[[#This Row],[Region_TypeCount]]</f>
        <v>60.052789354368521</v>
      </c>
    </row>
    <row r="6673" spans="1:16" x14ac:dyDescent="0.25">
      <c r="A6673" s="1">
        <v>43203</v>
      </c>
      <c r="B6673">
        <v>32</v>
      </c>
      <c r="C6673">
        <v>20</v>
      </c>
      <c r="D6673">
        <v>29048.000199999999</v>
      </c>
      <c r="E6673">
        <f>INDEX(Stores[region],MATCH(Sales[[#This Row],[store_no]],Stores[store_no],0))</f>
        <v>2</v>
      </c>
      <c r="F6673" t="str">
        <f>INDEX(Stores[storetype],MATCH(Sales[[#This Row],[store_no]],Stores[store_no],0))</f>
        <v>A</v>
      </c>
      <c r="G6673" t="str">
        <f>INDEX(Stores[location_city],MATCH(Sales[[#This Row],[store_no]],Stores[store_no],0))</f>
        <v>Western Springs</v>
      </c>
      <c r="H6673" t="str">
        <f>INDEX(Stores[location_state],MATCH(Sales[[#This Row],[store_no]],Stores[store_no],0))</f>
        <v>Illinois</v>
      </c>
      <c r="I6673">
        <f>INDEX(Stores[sqft],MATCH(Sales[[#This Row],[store_no]],Stores[store_no],0))</f>
        <v>118200</v>
      </c>
      <c r="J6673" s="4" t="str">
        <f>INDEX(Departments[dept_name],MATCH(Sales[[#This Row],[dept_no]],Departments[dept_no],0))</f>
        <v>Toys</v>
      </c>
      <c r="K6673" s="4" t="str">
        <f>CONCATENATE(Sales[[#This Row],[region]],Sales[[#This Row],[storetype]])</f>
        <v>2A</v>
      </c>
      <c r="L6673" s="4">
        <f>INDEX(RegionStoreCount[Store Count],MATCH(Sales[[#This Row],[RegionStoretype]],RegionStoreCount[Region/Type],0))</f>
        <v>5</v>
      </c>
      <c r="M6673" s="4">
        <f>AND(Sales[[#This Row],[date]]&lt;=TY_YTDMax,Sales[[#This Row],[date]]&gt;=TY_YTDMin)*Sales[[#This Row],[sales]]</f>
        <v>29048.000199999999</v>
      </c>
      <c r="N6673" s="4">
        <f>AND(Sales[[#This Row],[date]]&lt;=LY_YTDMax,Sales[[#This Row],[date]]&gt;=LY_YTDMin)*Sales[[#This Row],[sales]]</f>
        <v>0</v>
      </c>
      <c r="O6673" s="4">
        <f>AND(Sales[[#This Row],[date]]&gt;=YoY_Min,Sales[[#This Row],[date]]&lt;=TY_YTDMax)*(Sales[[#This Row],[sales]]/Sales[[#This Row],[sqft]])</f>
        <v>0.2457529627749577</v>
      </c>
      <c r="P6673" s="4">
        <f>SUMIF(Sales[RegionStoretype],Sales[[#This Row],[RegionStoretype]],Sales[YoY_SSF])/Sales[[#This Row],[Region_TypeCount]]</f>
        <v>60.052789354368521</v>
      </c>
    </row>
    <row r="6674" spans="1:16" x14ac:dyDescent="0.25">
      <c r="A6674" s="1">
        <v>43203</v>
      </c>
      <c r="B6674">
        <v>33</v>
      </c>
      <c r="C6674">
        <v>2</v>
      </c>
      <c r="D6674">
        <v>27188.580600000001</v>
      </c>
      <c r="E6674">
        <f>INDEX(Stores[region],MATCH(Sales[[#This Row],[store_no]],Stores[store_no],0))</f>
        <v>3</v>
      </c>
      <c r="F6674" t="str">
        <f>INDEX(Stores[storetype],MATCH(Sales[[#This Row],[store_no]],Stores[store_no],0))</f>
        <v>A</v>
      </c>
      <c r="G6674" t="str">
        <f>INDEX(Stores[location_city],MATCH(Sales[[#This Row],[store_no]],Stores[store_no],0))</f>
        <v>Omaha</v>
      </c>
      <c r="H6674" t="str">
        <f>INDEX(Stores[location_state],MATCH(Sales[[#This Row],[store_no]],Stores[store_no],0))</f>
        <v>Nebraska</v>
      </c>
      <c r="I6674">
        <f>INDEX(Stores[sqft],MATCH(Sales[[#This Row],[store_no]],Stores[store_no],0))</f>
        <v>40700</v>
      </c>
      <c r="J6674" s="4" t="str">
        <f>INDEX(Departments[dept_name],MATCH(Sales[[#This Row],[dept_no]],Departments[dept_no],0))</f>
        <v>Baby</v>
      </c>
      <c r="K6674" s="4" t="str">
        <f>CONCATENATE(Sales[[#This Row],[region]],Sales[[#This Row],[storetype]])</f>
        <v>3A</v>
      </c>
      <c r="L6674" s="4">
        <f>INDEX(RegionStoreCount[Store Count],MATCH(Sales[[#This Row],[RegionStoretype]],RegionStoreCount[Region/Type],0))</f>
        <v>9</v>
      </c>
      <c r="M6674" s="4">
        <f>AND(Sales[[#This Row],[date]]&lt;=TY_YTDMax,Sales[[#This Row],[date]]&gt;=TY_YTDMin)*Sales[[#This Row],[sales]]</f>
        <v>27188.580600000001</v>
      </c>
      <c r="N6674" s="4">
        <f>AND(Sales[[#This Row],[date]]&lt;=LY_YTDMax,Sales[[#This Row],[date]]&gt;=LY_YTDMin)*Sales[[#This Row],[sales]]</f>
        <v>0</v>
      </c>
      <c r="O6674" s="4">
        <f>AND(Sales[[#This Row],[date]]&gt;=YoY_Min,Sales[[#This Row],[date]]&lt;=TY_YTDMax)*(Sales[[#This Row],[sales]]/Sales[[#This Row],[sqft]])</f>
        <v>0.66802409336609336</v>
      </c>
      <c r="P6674" s="4">
        <f>SUMIF(Sales[RegionStoretype],Sales[[#This Row],[RegionStoretype]],Sales[YoY_SSF])/Sales[[#This Row],[Region_TypeCount]]</f>
        <v>53.603836561720975</v>
      </c>
    </row>
    <row r="6675" spans="1:16" x14ac:dyDescent="0.25">
      <c r="A6675" s="1">
        <v>43203</v>
      </c>
      <c r="B6675">
        <v>33</v>
      </c>
      <c r="C6675">
        <v>9</v>
      </c>
      <c r="D6675">
        <v>4269.1874000000007</v>
      </c>
      <c r="E6675">
        <f>INDEX(Stores[region],MATCH(Sales[[#This Row],[store_no]],Stores[store_no],0))</f>
        <v>3</v>
      </c>
      <c r="F6675" t="str">
        <f>INDEX(Stores[storetype],MATCH(Sales[[#This Row],[store_no]],Stores[store_no],0))</f>
        <v>A</v>
      </c>
      <c r="G6675" t="str">
        <f>INDEX(Stores[location_city],MATCH(Sales[[#This Row],[store_no]],Stores[store_no],0))</f>
        <v>Omaha</v>
      </c>
      <c r="H6675" t="str">
        <f>INDEX(Stores[location_state],MATCH(Sales[[#This Row],[store_no]],Stores[store_no],0))</f>
        <v>Nebraska</v>
      </c>
      <c r="I6675">
        <f>INDEX(Stores[sqft],MATCH(Sales[[#This Row],[store_no]],Stores[store_no],0))</f>
        <v>40700</v>
      </c>
      <c r="J6675" s="4" t="str">
        <f>INDEX(Departments[dept_name],MATCH(Sales[[#This Row],[dept_no]],Departments[dept_no],0))</f>
        <v>Garden</v>
      </c>
      <c r="K6675" s="4" t="str">
        <f>CONCATENATE(Sales[[#This Row],[region]],Sales[[#This Row],[storetype]])</f>
        <v>3A</v>
      </c>
      <c r="L6675" s="4">
        <f>INDEX(RegionStoreCount[Store Count],MATCH(Sales[[#This Row],[RegionStoretype]],RegionStoreCount[Region/Type],0))</f>
        <v>9</v>
      </c>
      <c r="M6675" s="4">
        <f>AND(Sales[[#This Row],[date]]&lt;=TY_YTDMax,Sales[[#This Row],[date]]&gt;=TY_YTDMin)*Sales[[#This Row],[sales]]</f>
        <v>4269.1874000000007</v>
      </c>
      <c r="N6675" s="4">
        <f>AND(Sales[[#This Row],[date]]&lt;=LY_YTDMax,Sales[[#This Row],[date]]&gt;=LY_YTDMin)*Sales[[#This Row],[sales]]</f>
        <v>0</v>
      </c>
      <c r="O6675" s="4">
        <f>AND(Sales[[#This Row],[date]]&gt;=YoY_Min,Sales[[#This Row],[date]]&lt;=TY_YTDMax)*(Sales[[#This Row],[sales]]/Sales[[#This Row],[sqft]])</f>
        <v>0.10489403931203933</v>
      </c>
      <c r="P6675" s="4">
        <f>SUMIF(Sales[RegionStoretype],Sales[[#This Row],[RegionStoretype]],Sales[YoY_SSF])/Sales[[#This Row],[Region_TypeCount]]</f>
        <v>53.603836561720975</v>
      </c>
    </row>
    <row r="6676" spans="1:16" x14ac:dyDescent="0.25">
      <c r="A6676" s="1">
        <v>43203</v>
      </c>
      <c r="B6676">
        <v>33</v>
      </c>
      <c r="C6676">
        <v>12</v>
      </c>
      <c r="D6676">
        <v>18249.533300000003</v>
      </c>
      <c r="E6676">
        <f>INDEX(Stores[region],MATCH(Sales[[#This Row],[store_no]],Stores[store_no],0))</f>
        <v>3</v>
      </c>
      <c r="F6676" t="str">
        <f>INDEX(Stores[storetype],MATCH(Sales[[#This Row],[store_no]],Stores[store_no],0))</f>
        <v>A</v>
      </c>
      <c r="G6676" t="str">
        <f>INDEX(Stores[location_city],MATCH(Sales[[#This Row],[store_no]],Stores[store_no],0))</f>
        <v>Omaha</v>
      </c>
      <c r="H6676" t="str">
        <f>INDEX(Stores[location_state],MATCH(Sales[[#This Row],[store_no]],Stores[store_no],0))</f>
        <v>Nebraska</v>
      </c>
      <c r="I6676">
        <f>INDEX(Stores[sqft],MATCH(Sales[[#This Row],[store_no]],Stores[store_no],0))</f>
        <v>40700</v>
      </c>
      <c r="J6676" s="4" t="str">
        <f>INDEX(Departments[dept_name],MATCH(Sales[[#This Row],[dept_no]],Departments[dept_no],0))</f>
        <v>Jewelery</v>
      </c>
      <c r="K6676" s="4" t="str">
        <f>CONCATENATE(Sales[[#This Row],[region]],Sales[[#This Row],[storetype]])</f>
        <v>3A</v>
      </c>
      <c r="L6676" s="4">
        <f>INDEX(RegionStoreCount[Store Count],MATCH(Sales[[#This Row],[RegionStoretype]],RegionStoreCount[Region/Type],0))</f>
        <v>9</v>
      </c>
      <c r="M6676" s="4">
        <f>AND(Sales[[#This Row],[date]]&lt;=TY_YTDMax,Sales[[#This Row],[date]]&gt;=TY_YTDMin)*Sales[[#This Row],[sales]]</f>
        <v>18249.533300000003</v>
      </c>
      <c r="N6676" s="4">
        <f>AND(Sales[[#This Row],[date]]&lt;=LY_YTDMax,Sales[[#This Row],[date]]&gt;=LY_YTDMin)*Sales[[#This Row],[sales]]</f>
        <v>0</v>
      </c>
      <c r="O6676" s="4">
        <f>AND(Sales[[#This Row],[date]]&gt;=YoY_Min,Sales[[#This Row],[date]]&lt;=TY_YTDMax)*(Sales[[#This Row],[sales]]/Sales[[#This Row],[sqft]])</f>
        <v>0.44839148157248165</v>
      </c>
      <c r="P6676" s="4">
        <f>SUMIF(Sales[RegionStoretype],Sales[[#This Row],[RegionStoretype]],Sales[YoY_SSF])/Sales[[#This Row],[Region_TypeCount]]</f>
        <v>53.603836561720975</v>
      </c>
    </row>
    <row r="6677" spans="1:16" x14ac:dyDescent="0.25">
      <c r="A6677" s="1">
        <v>43203</v>
      </c>
      <c r="B6677">
        <v>33</v>
      </c>
      <c r="C6677">
        <v>18</v>
      </c>
      <c r="D6677">
        <v>169.36859999999999</v>
      </c>
      <c r="E6677">
        <f>INDEX(Stores[region],MATCH(Sales[[#This Row],[store_no]],Stores[store_no],0))</f>
        <v>3</v>
      </c>
      <c r="F6677" t="str">
        <f>INDEX(Stores[storetype],MATCH(Sales[[#This Row],[store_no]],Stores[store_no],0))</f>
        <v>A</v>
      </c>
      <c r="G6677" t="str">
        <f>INDEX(Stores[location_city],MATCH(Sales[[#This Row],[store_no]],Stores[store_no],0))</f>
        <v>Omaha</v>
      </c>
      <c r="H6677" t="str">
        <f>INDEX(Stores[location_state],MATCH(Sales[[#This Row],[store_no]],Stores[store_no],0))</f>
        <v>Nebraska</v>
      </c>
      <c r="I6677">
        <f>INDEX(Stores[sqft],MATCH(Sales[[#This Row],[store_no]],Stores[store_no],0))</f>
        <v>40700</v>
      </c>
      <c r="J6677" s="4" t="str">
        <f>INDEX(Departments[dept_name],MATCH(Sales[[#This Row],[dept_no]],Departments[dept_no],0))</f>
        <v>Sports</v>
      </c>
      <c r="K6677" s="4" t="str">
        <f>CONCATENATE(Sales[[#This Row],[region]],Sales[[#This Row],[storetype]])</f>
        <v>3A</v>
      </c>
      <c r="L6677" s="4">
        <f>INDEX(RegionStoreCount[Store Count],MATCH(Sales[[#This Row],[RegionStoretype]],RegionStoreCount[Region/Type],0))</f>
        <v>9</v>
      </c>
      <c r="M6677" s="4">
        <f>AND(Sales[[#This Row],[date]]&lt;=TY_YTDMax,Sales[[#This Row],[date]]&gt;=TY_YTDMin)*Sales[[#This Row],[sales]]</f>
        <v>169.36859999999999</v>
      </c>
      <c r="N6677" s="4">
        <f>AND(Sales[[#This Row],[date]]&lt;=LY_YTDMax,Sales[[#This Row],[date]]&gt;=LY_YTDMin)*Sales[[#This Row],[sales]]</f>
        <v>0</v>
      </c>
      <c r="O6677" s="4">
        <f>AND(Sales[[#This Row],[date]]&gt;=YoY_Min,Sales[[#This Row],[date]]&lt;=TY_YTDMax)*(Sales[[#This Row],[sales]]/Sales[[#This Row],[sqft]])</f>
        <v>4.1613906633906628E-3</v>
      </c>
      <c r="P6677" s="4">
        <f>SUMIF(Sales[RegionStoretype],Sales[[#This Row],[RegionStoretype]],Sales[YoY_SSF])/Sales[[#This Row],[Region_TypeCount]]</f>
        <v>53.603836561720975</v>
      </c>
    </row>
    <row r="6678" spans="1:16" x14ac:dyDescent="0.25">
      <c r="A6678" s="1">
        <v>43203</v>
      </c>
      <c r="B6678">
        <v>34</v>
      </c>
      <c r="C6678">
        <v>8</v>
      </c>
      <c r="D6678">
        <v>22774.893499999998</v>
      </c>
      <c r="E6678">
        <f>INDEX(Stores[region],MATCH(Sales[[#This Row],[store_no]],Stores[store_no],0))</f>
        <v>1</v>
      </c>
      <c r="F6678" t="str">
        <f>INDEX(Stores[storetype],MATCH(Sales[[#This Row],[store_no]],Stores[store_no],0))</f>
        <v>A</v>
      </c>
      <c r="G6678" t="str">
        <f>INDEX(Stores[location_city],MATCH(Sales[[#This Row],[store_no]],Stores[store_no],0))</f>
        <v>Toledo</v>
      </c>
      <c r="H6678" t="str">
        <f>INDEX(Stores[location_state],MATCH(Sales[[#This Row],[store_no]],Stores[store_no],0))</f>
        <v>Ohio</v>
      </c>
      <c r="I6678">
        <f>INDEX(Stores[sqft],MATCH(Sales[[#This Row],[store_no]],Stores[store_no],0))</f>
        <v>207900</v>
      </c>
      <c r="J6678" s="4" t="str">
        <f>INDEX(Departments[dept_name],MATCH(Sales[[#This Row],[dept_no]],Departments[dept_no],0))</f>
        <v>Games</v>
      </c>
      <c r="K6678" s="4" t="str">
        <f>CONCATENATE(Sales[[#This Row],[region]],Sales[[#This Row],[storetype]])</f>
        <v>1A</v>
      </c>
      <c r="L6678" s="4">
        <f>INDEX(RegionStoreCount[Store Count],MATCH(Sales[[#This Row],[RegionStoretype]],RegionStoreCount[Region/Type],0))</f>
        <v>5</v>
      </c>
      <c r="M6678" s="4">
        <f>AND(Sales[[#This Row],[date]]&lt;=TY_YTDMax,Sales[[#This Row],[date]]&gt;=TY_YTDMin)*Sales[[#This Row],[sales]]</f>
        <v>22774.893499999998</v>
      </c>
      <c r="N6678" s="4">
        <f>AND(Sales[[#This Row],[date]]&lt;=LY_YTDMax,Sales[[#This Row],[date]]&gt;=LY_YTDMin)*Sales[[#This Row],[sales]]</f>
        <v>0</v>
      </c>
      <c r="O6678" s="4">
        <f>AND(Sales[[#This Row],[date]]&gt;=YoY_Min,Sales[[#This Row],[date]]&lt;=TY_YTDMax)*(Sales[[#This Row],[sales]]/Sales[[#This Row],[sqft]])</f>
        <v>0.10954734728234727</v>
      </c>
      <c r="P6678" s="4">
        <f>SUMIF(Sales[RegionStoretype],Sales[[#This Row],[RegionStoretype]],Sales[YoY_SSF])/Sales[[#This Row],[Region_TypeCount]]</f>
        <v>59.469551530910678</v>
      </c>
    </row>
    <row r="6679" spans="1:16" x14ac:dyDescent="0.25">
      <c r="A6679" s="1">
        <v>43203</v>
      </c>
      <c r="B6679">
        <v>34</v>
      </c>
      <c r="C6679">
        <v>11</v>
      </c>
      <c r="D6679">
        <v>55356.6492</v>
      </c>
      <c r="E6679">
        <f>INDEX(Stores[region],MATCH(Sales[[#This Row],[store_no]],Stores[store_no],0))</f>
        <v>1</v>
      </c>
      <c r="F6679" t="str">
        <f>INDEX(Stores[storetype],MATCH(Sales[[#This Row],[store_no]],Stores[store_no],0))</f>
        <v>A</v>
      </c>
      <c r="G6679" t="str">
        <f>INDEX(Stores[location_city],MATCH(Sales[[#This Row],[store_no]],Stores[store_no],0))</f>
        <v>Toledo</v>
      </c>
      <c r="H6679" t="str">
        <f>INDEX(Stores[location_state],MATCH(Sales[[#This Row],[store_no]],Stores[store_no],0))</f>
        <v>Ohio</v>
      </c>
      <c r="I6679">
        <f>INDEX(Stores[sqft],MATCH(Sales[[#This Row],[store_no]],Stores[store_no],0))</f>
        <v>207900</v>
      </c>
      <c r="J6679" s="4" t="str">
        <f>INDEX(Departments[dept_name],MATCH(Sales[[#This Row],[dept_no]],Departments[dept_no],0))</f>
        <v>Home</v>
      </c>
      <c r="K6679" s="4" t="str">
        <f>CONCATENATE(Sales[[#This Row],[region]],Sales[[#This Row],[storetype]])</f>
        <v>1A</v>
      </c>
      <c r="L6679" s="4">
        <f>INDEX(RegionStoreCount[Store Count],MATCH(Sales[[#This Row],[RegionStoretype]],RegionStoreCount[Region/Type],0))</f>
        <v>5</v>
      </c>
      <c r="M6679" s="4">
        <f>AND(Sales[[#This Row],[date]]&lt;=TY_YTDMax,Sales[[#This Row],[date]]&gt;=TY_YTDMin)*Sales[[#This Row],[sales]]</f>
        <v>55356.6492</v>
      </c>
      <c r="N6679" s="4">
        <f>AND(Sales[[#This Row],[date]]&lt;=LY_YTDMax,Sales[[#This Row],[date]]&gt;=LY_YTDMin)*Sales[[#This Row],[sales]]</f>
        <v>0</v>
      </c>
      <c r="O6679" s="4">
        <f>AND(Sales[[#This Row],[date]]&gt;=YoY_Min,Sales[[#This Row],[date]]&lt;=TY_YTDMax)*(Sales[[#This Row],[sales]]/Sales[[#This Row],[sqft]])</f>
        <v>0.2662657489177489</v>
      </c>
      <c r="P6679" s="4">
        <f>SUMIF(Sales[RegionStoretype],Sales[[#This Row],[RegionStoretype]],Sales[YoY_SSF])/Sales[[#This Row],[Region_TypeCount]]</f>
        <v>59.469551530910678</v>
      </c>
    </row>
    <row r="6680" spans="1:16" x14ac:dyDescent="0.25">
      <c r="A6680" s="1">
        <v>43203</v>
      </c>
      <c r="B6680">
        <v>36</v>
      </c>
      <c r="C6680">
        <v>11</v>
      </c>
      <c r="D6680">
        <v>94448.887700000007</v>
      </c>
      <c r="E6680">
        <f>INDEX(Stores[region],MATCH(Sales[[#This Row],[store_no]],Stores[store_no],0))</f>
        <v>2</v>
      </c>
      <c r="F6680" t="str">
        <f>INDEX(Stores[storetype],MATCH(Sales[[#This Row],[store_no]],Stores[store_no],0))</f>
        <v>A</v>
      </c>
      <c r="G6680" t="str">
        <f>INDEX(Stores[location_city],MATCH(Sales[[#This Row],[store_no]],Stores[store_no],0))</f>
        <v>Aurora</v>
      </c>
      <c r="H6680" t="str">
        <f>INDEX(Stores[location_state],MATCH(Sales[[#This Row],[store_no]],Stores[store_no],0))</f>
        <v>Illinois</v>
      </c>
      <c r="I6680">
        <f>INDEX(Stores[sqft],MATCH(Sales[[#This Row],[store_no]],Stores[store_no],0))</f>
        <v>209900</v>
      </c>
      <c r="J6680" s="4" t="str">
        <f>INDEX(Departments[dept_name],MATCH(Sales[[#This Row],[dept_no]],Departments[dept_no],0))</f>
        <v>Home</v>
      </c>
      <c r="K6680" s="4" t="str">
        <f>CONCATENATE(Sales[[#This Row],[region]],Sales[[#This Row],[storetype]])</f>
        <v>2A</v>
      </c>
      <c r="L6680" s="4">
        <f>INDEX(RegionStoreCount[Store Count],MATCH(Sales[[#This Row],[RegionStoretype]],RegionStoreCount[Region/Type],0))</f>
        <v>5</v>
      </c>
      <c r="M6680" s="4">
        <f>AND(Sales[[#This Row],[date]]&lt;=TY_YTDMax,Sales[[#This Row],[date]]&gt;=TY_YTDMin)*Sales[[#This Row],[sales]]</f>
        <v>94448.887700000007</v>
      </c>
      <c r="N6680" s="4">
        <f>AND(Sales[[#This Row],[date]]&lt;=LY_YTDMax,Sales[[#This Row],[date]]&gt;=LY_YTDMin)*Sales[[#This Row],[sales]]</f>
        <v>0</v>
      </c>
      <c r="O6680" s="4">
        <f>AND(Sales[[#This Row],[date]]&gt;=YoY_Min,Sales[[#This Row],[date]]&lt;=TY_YTDMax)*(Sales[[#This Row],[sales]]/Sales[[#This Row],[sqft]])</f>
        <v>0.44997087994282997</v>
      </c>
      <c r="P6680" s="4">
        <f>SUMIF(Sales[RegionStoretype],Sales[[#This Row],[RegionStoretype]],Sales[YoY_SSF])/Sales[[#This Row],[Region_TypeCount]]</f>
        <v>60.052789354368521</v>
      </c>
    </row>
    <row r="6681" spans="1:16" x14ac:dyDescent="0.25">
      <c r="A6681" s="1">
        <v>43203</v>
      </c>
      <c r="B6681">
        <v>36</v>
      </c>
      <c r="C6681">
        <v>19</v>
      </c>
      <c r="D6681">
        <v>6698.46</v>
      </c>
      <c r="E6681">
        <f>INDEX(Stores[region],MATCH(Sales[[#This Row],[store_no]],Stores[store_no],0))</f>
        <v>2</v>
      </c>
      <c r="F6681" t="str">
        <f>INDEX(Stores[storetype],MATCH(Sales[[#This Row],[store_no]],Stores[store_no],0))</f>
        <v>A</v>
      </c>
      <c r="G6681" t="str">
        <f>INDEX(Stores[location_city],MATCH(Sales[[#This Row],[store_no]],Stores[store_no],0))</f>
        <v>Aurora</v>
      </c>
      <c r="H6681" t="str">
        <f>INDEX(Stores[location_state],MATCH(Sales[[#This Row],[store_no]],Stores[store_no],0))</f>
        <v>Illinois</v>
      </c>
      <c r="I6681">
        <f>INDEX(Stores[sqft],MATCH(Sales[[#This Row],[store_no]],Stores[store_no],0))</f>
        <v>209900</v>
      </c>
      <c r="J6681" s="4" t="str">
        <f>INDEX(Departments[dept_name],MATCH(Sales[[#This Row],[dept_no]],Departments[dept_no],0))</f>
        <v>Tools</v>
      </c>
      <c r="K6681" s="4" t="str">
        <f>CONCATENATE(Sales[[#This Row],[region]],Sales[[#This Row],[storetype]])</f>
        <v>2A</v>
      </c>
      <c r="L6681" s="4">
        <f>INDEX(RegionStoreCount[Store Count],MATCH(Sales[[#This Row],[RegionStoretype]],RegionStoreCount[Region/Type],0))</f>
        <v>5</v>
      </c>
      <c r="M6681" s="4">
        <f>AND(Sales[[#This Row],[date]]&lt;=TY_YTDMax,Sales[[#This Row],[date]]&gt;=TY_YTDMin)*Sales[[#This Row],[sales]]</f>
        <v>6698.46</v>
      </c>
      <c r="N6681" s="4">
        <f>AND(Sales[[#This Row],[date]]&lt;=LY_YTDMax,Sales[[#This Row],[date]]&gt;=LY_YTDMin)*Sales[[#This Row],[sales]]</f>
        <v>0</v>
      </c>
      <c r="O6681" s="4">
        <f>AND(Sales[[#This Row],[date]]&gt;=YoY_Min,Sales[[#This Row],[date]]&lt;=TY_YTDMax)*(Sales[[#This Row],[sales]]/Sales[[#This Row],[sqft]])</f>
        <v>3.1912625059552169E-2</v>
      </c>
      <c r="P6681" s="4">
        <f>SUMIF(Sales[RegionStoretype],Sales[[#This Row],[RegionStoretype]],Sales[YoY_SSF])/Sales[[#This Row],[Region_TypeCount]]</f>
        <v>60.052789354368521</v>
      </c>
    </row>
    <row r="6682" spans="1:16" x14ac:dyDescent="0.25">
      <c r="A6682" s="1">
        <v>43203</v>
      </c>
      <c r="B6682">
        <v>37</v>
      </c>
      <c r="C6682">
        <v>4</v>
      </c>
      <c r="D6682">
        <v>172723.0416</v>
      </c>
      <c r="E6682">
        <f>INDEX(Stores[region],MATCH(Sales[[#This Row],[store_no]],Stores[store_no],0))</f>
        <v>3</v>
      </c>
      <c r="F6682" t="str">
        <f>INDEX(Stores[storetype],MATCH(Sales[[#This Row],[store_no]],Stores[store_no],0))</f>
        <v>C</v>
      </c>
      <c r="G6682" t="str">
        <f>INDEX(Stores[location_city],MATCH(Sales[[#This Row],[store_no]],Stores[store_no],0))</f>
        <v>Lincoln</v>
      </c>
      <c r="H6682" t="str">
        <f>INDEX(Stores[location_state],MATCH(Sales[[#This Row],[store_no]],Stores[store_no],0))</f>
        <v>Nebraska</v>
      </c>
      <c r="I6682">
        <f>INDEX(Stores[sqft],MATCH(Sales[[#This Row],[store_no]],Stores[store_no],0))</f>
        <v>161300</v>
      </c>
      <c r="J6682" s="4" t="str">
        <f>INDEX(Departments[dept_name],MATCH(Sales[[#This Row],[dept_no]],Departments[dept_no],0))</f>
        <v>Books</v>
      </c>
      <c r="K6682" s="4" t="str">
        <f>CONCATENATE(Sales[[#This Row],[region]],Sales[[#This Row],[storetype]])</f>
        <v>3C</v>
      </c>
      <c r="L6682" s="4">
        <f>INDEX(RegionStoreCount[Store Count],MATCH(Sales[[#This Row],[RegionStoretype]],RegionStoreCount[Region/Type],0))</f>
        <v>2</v>
      </c>
      <c r="M6682" s="4">
        <f>AND(Sales[[#This Row],[date]]&lt;=TY_YTDMax,Sales[[#This Row],[date]]&gt;=TY_YTDMin)*Sales[[#This Row],[sales]]</f>
        <v>172723.0416</v>
      </c>
      <c r="N6682" s="4">
        <f>AND(Sales[[#This Row],[date]]&lt;=LY_YTDMax,Sales[[#This Row],[date]]&gt;=LY_YTDMin)*Sales[[#This Row],[sales]]</f>
        <v>0</v>
      </c>
      <c r="O6682" s="4">
        <f>AND(Sales[[#This Row],[date]]&gt;=YoY_Min,Sales[[#This Row],[date]]&lt;=TY_YTDMax)*(Sales[[#This Row],[sales]]/Sales[[#This Row],[sqft]])</f>
        <v>1.0708186088034717</v>
      </c>
      <c r="P6682" s="4">
        <f>SUMIF(Sales[RegionStoretype],Sales[[#This Row],[RegionStoretype]],Sales[YoY_SSF])/Sales[[#This Row],[Region_TypeCount]]</f>
        <v>47.561479460925746</v>
      </c>
    </row>
    <row r="6683" spans="1:16" x14ac:dyDescent="0.25">
      <c r="A6683" s="1">
        <v>43203</v>
      </c>
      <c r="B6683">
        <v>37</v>
      </c>
      <c r="C6683">
        <v>7</v>
      </c>
      <c r="D6683">
        <v>50863.580400000006</v>
      </c>
      <c r="E6683">
        <f>INDEX(Stores[region],MATCH(Sales[[#This Row],[store_no]],Stores[store_no],0))</f>
        <v>3</v>
      </c>
      <c r="F6683" t="str">
        <f>INDEX(Stores[storetype],MATCH(Sales[[#This Row],[store_no]],Stores[store_no],0))</f>
        <v>C</v>
      </c>
      <c r="G6683" t="str">
        <f>INDEX(Stores[location_city],MATCH(Sales[[#This Row],[store_no]],Stores[store_no],0))</f>
        <v>Lincoln</v>
      </c>
      <c r="H6683" t="str">
        <f>INDEX(Stores[location_state],MATCH(Sales[[#This Row],[store_no]],Stores[store_no],0))</f>
        <v>Nebraska</v>
      </c>
      <c r="I6683">
        <f>INDEX(Stores[sqft],MATCH(Sales[[#This Row],[store_no]],Stores[store_no],0))</f>
        <v>161300</v>
      </c>
      <c r="J6683" s="4" t="str">
        <f>INDEX(Departments[dept_name],MATCH(Sales[[#This Row],[dept_no]],Departments[dept_no],0))</f>
        <v>Electronics</v>
      </c>
      <c r="K6683" s="4" t="str">
        <f>CONCATENATE(Sales[[#This Row],[region]],Sales[[#This Row],[storetype]])</f>
        <v>3C</v>
      </c>
      <c r="L6683" s="4">
        <f>INDEX(RegionStoreCount[Store Count],MATCH(Sales[[#This Row],[RegionStoretype]],RegionStoreCount[Region/Type],0))</f>
        <v>2</v>
      </c>
      <c r="M6683" s="4">
        <f>AND(Sales[[#This Row],[date]]&lt;=TY_YTDMax,Sales[[#This Row],[date]]&gt;=TY_YTDMin)*Sales[[#This Row],[sales]]</f>
        <v>50863.580400000006</v>
      </c>
      <c r="N6683" s="4">
        <f>AND(Sales[[#This Row],[date]]&lt;=LY_YTDMax,Sales[[#This Row],[date]]&gt;=LY_YTDMin)*Sales[[#This Row],[sales]]</f>
        <v>0</v>
      </c>
      <c r="O6683" s="4">
        <f>AND(Sales[[#This Row],[date]]&gt;=YoY_Min,Sales[[#This Row],[date]]&lt;=TY_YTDMax)*(Sales[[#This Row],[sales]]/Sales[[#This Row],[sqft]])</f>
        <v>0.31533527836329822</v>
      </c>
      <c r="P6683" s="4">
        <f>SUMIF(Sales[RegionStoretype],Sales[[#This Row],[RegionStoretype]],Sales[YoY_SSF])/Sales[[#This Row],[Region_TypeCount]]</f>
        <v>47.561479460925746</v>
      </c>
    </row>
    <row r="6684" spans="1:16" x14ac:dyDescent="0.25">
      <c r="A6684" s="1">
        <v>43210</v>
      </c>
      <c r="B6684">
        <v>1</v>
      </c>
      <c r="C6684">
        <v>10</v>
      </c>
      <c r="D6684">
        <v>4260.3175999999994</v>
      </c>
      <c r="E6684">
        <f>INDEX(Stores[region],MATCH(Sales[[#This Row],[store_no]],Stores[store_no],0))</f>
        <v>1</v>
      </c>
      <c r="F6684" t="str">
        <f>INDEX(Stores[storetype],MATCH(Sales[[#This Row],[store_no]],Stores[store_no],0))</f>
        <v>A</v>
      </c>
      <c r="G6684" t="str">
        <f>INDEX(Stores[location_city],MATCH(Sales[[#This Row],[store_no]],Stores[store_no],0))</f>
        <v>Ann Arbor</v>
      </c>
      <c r="H6684" t="str">
        <f>INDEX(Stores[location_state],MATCH(Sales[[#This Row],[store_no]],Stores[store_no],0))</f>
        <v>Michigan</v>
      </c>
      <c r="I6684">
        <f>INDEX(Stores[sqft],MATCH(Sales[[#This Row],[store_no]],Stores[store_no],0))</f>
        <v>100600</v>
      </c>
      <c r="J6684" s="4" t="str">
        <f>INDEX(Departments[dept_name],MATCH(Sales[[#This Row],[dept_no]],Departments[dept_no],0))</f>
        <v>Health</v>
      </c>
      <c r="K6684" s="4" t="str">
        <f>CONCATENATE(Sales[[#This Row],[region]],Sales[[#This Row],[storetype]])</f>
        <v>1A</v>
      </c>
      <c r="L6684" s="4">
        <f>INDEX(RegionStoreCount[Store Count],MATCH(Sales[[#This Row],[RegionStoretype]],RegionStoreCount[Region/Type],0))</f>
        <v>5</v>
      </c>
      <c r="M6684" s="4">
        <f>AND(Sales[[#This Row],[date]]&lt;=TY_YTDMax,Sales[[#This Row],[date]]&gt;=TY_YTDMin)*Sales[[#This Row],[sales]]</f>
        <v>4260.3175999999994</v>
      </c>
      <c r="N6684" s="4">
        <f>AND(Sales[[#This Row],[date]]&lt;=LY_YTDMax,Sales[[#This Row],[date]]&gt;=LY_YTDMin)*Sales[[#This Row],[sales]]</f>
        <v>0</v>
      </c>
      <c r="O6684" s="4">
        <f>AND(Sales[[#This Row],[date]]&gt;=YoY_Min,Sales[[#This Row],[date]]&lt;=TY_YTDMax)*(Sales[[#This Row],[sales]]/Sales[[#This Row],[sqft]])</f>
        <v>4.2349081510934389E-2</v>
      </c>
      <c r="P6684" s="4">
        <f>SUMIF(Sales[RegionStoretype],Sales[[#This Row],[RegionStoretype]],Sales[YoY_SSF])/Sales[[#This Row],[Region_TypeCount]]</f>
        <v>59.469551530910678</v>
      </c>
    </row>
    <row r="6685" spans="1:16" x14ac:dyDescent="0.25">
      <c r="A6685" s="1">
        <v>43210</v>
      </c>
      <c r="B6685">
        <v>1</v>
      </c>
      <c r="C6685">
        <v>15</v>
      </c>
      <c r="D6685">
        <v>75408.827900000004</v>
      </c>
      <c r="E6685">
        <f>INDEX(Stores[region],MATCH(Sales[[#This Row],[store_no]],Stores[store_no],0))</f>
        <v>1</v>
      </c>
      <c r="F6685" t="str">
        <f>INDEX(Stores[storetype],MATCH(Sales[[#This Row],[store_no]],Stores[store_no],0))</f>
        <v>A</v>
      </c>
      <c r="G6685" t="str">
        <f>INDEX(Stores[location_city],MATCH(Sales[[#This Row],[store_no]],Stores[store_no],0))</f>
        <v>Ann Arbor</v>
      </c>
      <c r="H6685" t="str">
        <f>INDEX(Stores[location_state],MATCH(Sales[[#This Row],[store_no]],Stores[store_no],0))</f>
        <v>Michigan</v>
      </c>
      <c r="I6685">
        <f>INDEX(Stores[sqft],MATCH(Sales[[#This Row],[store_no]],Stores[store_no],0))</f>
        <v>100600</v>
      </c>
      <c r="J6685" s="4" t="str">
        <f>INDEX(Departments[dept_name],MATCH(Sales[[#This Row],[dept_no]],Departments[dept_no],0))</f>
        <v>Music</v>
      </c>
      <c r="K6685" s="4" t="str">
        <f>CONCATENATE(Sales[[#This Row],[region]],Sales[[#This Row],[storetype]])</f>
        <v>1A</v>
      </c>
      <c r="L6685" s="4">
        <f>INDEX(RegionStoreCount[Store Count],MATCH(Sales[[#This Row],[RegionStoretype]],RegionStoreCount[Region/Type],0))</f>
        <v>5</v>
      </c>
      <c r="M6685" s="4">
        <f>AND(Sales[[#This Row],[date]]&lt;=TY_YTDMax,Sales[[#This Row],[date]]&gt;=TY_YTDMin)*Sales[[#This Row],[sales]]</f>
        <v>75408.827900000004</v>
      </c>
      <c r="N6685" s="4">
        <f>AND(Sales[[#This Row],[date]]&lt;=LY_YTDMax,Sales[[#This Row],[date]]&gt;=LY_YTDMin)*Sales[[#This Row],[sales]]</f>
        <v>0</v>
      </c>
      <c r="O6685" s="4">
        <f>AND(Sales[[#This Row],[date]]&gt;=YoY_Min,Sales[[#This Row],[date]]&lt;=TY_YTDMax)*(Sales[[#This Row],[sales]]/Sales[[#This Row],[sqft]])</f>
        <v>0.74959073459244541</v>
      </c>
      <c r="P6685" s="4">
        <f>SUMIF(Sales[RegionStoretype],Sales[[#This Row],[RegionStoretype]],Sales[YoY_SSF])/Sales[[#This Row],[Region_TypeCount]]</f>
        <v>59.469551530910678</v>
      </c>
    </row>
    <row r="6686" spans="1:16" x14ac:dyDescent="0.25">
      <c r="A6686" s="1">
        <v>43210</v>
      </c>
      <c r="B6686">
        <v>1</v>
      </c>
      <c r="C6686">
        <v>17</v>
      </c>
      <c r="D6686">
        <v>107097.65270000001</v>
      </c>
      <c r="E6686">
        <f>INDEX(Stores[region],MATCH(Sales[[#This Row],[store_no]],Stores[store_no],0))</f>
        <v>1</v>
      </c>
      <c r="F6686" t="str">
        <f>INDEX(Stores[storetype],MATCH(Sales[[#This Row],[store_no]],Stores[store_no],0))</f>
        <v>A</v>
      </c>
      <c r="G6686" t="str">
        <f>INDEX(Stores[location_city],MATCH(Sales[[#This Row],[store_no]],Stores[store_no],0))</f>
        <v>Ann Arbor</v>
      </c>
      <c r="H6686" t="str">
        <f>INDEX(Stores[location_state],MATCH(Sales[[#This Row],[store_no]],Stores[store_no],0))</f>
        <v>Michigan</v>
      </c>
      <c r="I6686">
        <f>INDEX(Stores[sqft],MATCH(Sales[[#This Row],[store_no]],Stores[store_no],0))</f>
        <v>100600</v>
      </c>
      <c r="J6686" s="4" t="str">
        <f>INDEX(Departments[dept_name],MATCH(Sales[[#This Row],[dept_no]],Departments[dept_no],0))</f>
        <v>Shoes</v>
      </c>
      <c r="K6686" s="4" t="str">
        <f>CONCATENATE(Sales[[#This Row],[region]],Sales[[#This Row],[storetype]])</f>
        <v>1A</v>
      </c>
      <c r="L6686" s="4">
        <f>INDEX(RegionStoreCount[Store Count],MATCH(Sales[[#This Row],[RegionStoretype]],RegionStoreCount[Region/Type],0))</f>
        <v>5</v>
      </c>
      <c r="M6686" s="4">
        <f>AND(Sales[[#This Row],[date]]&lt;=TY_YTDMax,Sales[[#This Row],[date]]&gt;=TY_YTDMin)*Sales[[#This Row],[sales]]</f>
        <v>107097.65270000001</v>
      </c>
      <c r="N6686" s="4">
        <f>AND(Sales[[#This Row],[date]]&lt;=LY_YTDMax,Sales[[#This Row],[date]]&gt;=LY_YTDMin)*Sales[[#This Row],[sales]]</f>
        <v>0</v>
      </c>
      <c r="O6686" s="4">
        <f>AND(Sales[[#This Row],[date]]&gt;=YoY_Min,Sales[[#This Row],[date]]&lt;=TY_YTDMax)*(Sales[[#This Row],[sales]]/Sales[[#This Row],[sqft]])</f>
        <v>1.0645889930417496</v>
      </c>
      <c r="P6686" s="4">
        <f>SUMIF(Sales[RegionStoretype],Sales[[#This Row],[RegionStoretype]],Sales[YoY_SSF])/Sales[[#This Row],[Region_TypeCount]]</f>
        <v>59.469551530910678</v>
      </c>
    </row>
    <row r="6687" spans="1:16" x14ac:dyDescent="0.25">
      <c r="A6687" s="1">
        <v>43210</v>
      </c>
      <c r="B6687">
        <v>2</v>
      </c>
      <c r="C6687">
        <v>16</v>
      </c>
      <c r="D6687">
        <v>17701.578099999999</v>
      </c>
      <c r="E6687">
        <f>INDEX(Stores[region],MATCH(Sales[[#This Row],[store_no]],Stores[store_no],0))</f>
        <v>3</v>
      </c>
      <c r="F6687" t="str">
        <f>INDEX(Stores[storetype],MATCH(Sales[[#This Row],[store_no]],Stores[store_no],0))</f>
        <v>A</v>
      </c>
      <c r="G6687" t="str">
        <f>INDEX(Stores[location_city],MATCH(Sales[[#This Row],[store_no]],Stores[store_no],0))</f>
        <v>Minneapolis</v>
      </c>
      <c r="H6687" t="str">
        <f>INDEX(Stores[location_state],MATCH(Sales[[#This Row],[store_no]],Stores[store_no],0))</f>
        <v>Minnesota</v>
      </c>
      <c r="I6687">
        <f>INDEX(Stores[sqft],MATCH(Sales[[#This Row],[store_no]],Stores[store_no],0))</f>
        <v>210400</v>
      </c>
      <c r="J6687" s="4" t="str">
        <f>INDEX(Departments[dept_name],MATCH(Sales[[#This Row],[dept_no]],Departments[dept_no],0))</f>
        <v>Outdoors</v>
      </c>
      <c r="K6687" s="4" t="str">
        <f>CONCATENATE(Sales[[#This Row],[region]],Sales[[#This Row],[storetype]])</f>
        <v>3A</v>
      </c>
      <c r="L6687" s="4">
        <f>INDEX(RegionStoreCount[Store Count],MATCH(Sales[[#This Row],[RegionStoretype]],RegionStoreCount[Region/Type],0))</f>
        <v>9</v>
      </c>
      <c r="M6687" s="4">
        <f>AND(Sales[[#This Row],[date]]&lt;=TY_YTDMax,Sales[[#This Row],[date]]&gt;=TY_YTDMin)*Sales[[#This Row],[sales]]</f>
        <v>17701.578099999999</v>
      </c>
      <c r="N6687" s="4">
        <f>AND(Sales[[#This Row],[date]]&lt;=LY_YTDMax,Sales[[#This Row],[date]]&gt;=LY_YTDMin)*Sales[[#This Row],[sales]]</f>
        <v>0</v>
      </c>
      <c r="O6687" s="4">
        <f>AND(Sales[[#This Row],[date]]&gt;=YoY_Min,Sales[[#This Row],[date]]&lt;=TY_YTDMax)*(Sales[[#This Row],[sales]]/Sales[[#This Row],[sqft]])</f>
        <v>8.4132975760456266E-2</v>
      </c>
      <c r="P6687" s="4">
        <f>SUMIF(Sales[RegionStoretype],Sales[[#This Row],[RegionStoretype]],Sales[YoY_SSF])/Sales[[#This Row],[Region_TypeCount]]</f>
        <v>53.603836561720975</v>
      </c>
    </row>
    <row r="6688" spans="1:16" x14ac:dyDescent="0.25">
      <c r="A6688" s="1">
        <v>43210</v>
      </c>
      <c r="B6688">
        <v>3</v>
      </c>
      <c r="C6688">
        <v>1</v>
      </c>
      <c r="D6688">
        <v>1417.54</v>
      </c>
      <c r="E6688">
        <f>INDEX(Stores[region],MATCH(Sales[[#This Row],[store_no]],Stores[store_no],0))</f>
        <v>1</v>
      </c>
      <c r="F6688" t="str">
        <f>INDEX(Stores[storetype],MATCH(Sales[[#This Row],[store_no]],Stores[store_no],0))</f>
        <v>B</v>
      </c>
      <c r="G6688" t="str">
        <f>INDEX(Stores[location_city],MATCH(Sales[[#This Row],[store_no]],Stores[store_no],0))</f>
        <v>Detroit</v>
      </c>
      <c r="H6688" t="str">
        <f>INDEX(Stores[location_state],MATCH(Sales[[#This Row],[store_no]],Stores[store_no],0))</f>
        <v>Michigan</v>
      </c>
      <c r="I6688">
        <f>INDEX(Stores[sqft],MATCH(Sales[[#This Row],[store_no]],Stores[store_no],0))</f>
        <v>114500</v>
      </c>
      <c r="J6688" s="4" t="str">
        <f>INDEX(Departments[dept_name],MATCH(Sales[[#This Row],[dept_no]],Departments[dept_no],0))</f>
        <v>Automotive</v>
      </c>
      <c r="K6688" s="4" t="str">
        <f>CONCATENATE(Sales[[#This Row],[region]],Sales[[#This Row],[storetype]])</f>
        <v>1B</v>
      </c>
      <c r="L6688" s="4">
        <f>INDEX(RegionStoreCount[Store Count],MATCH(Sales[[#This Row],[RegionStoretype]],RegionStoreCount[Region/Type],0))</f>
        <v>5</v>
      </c>
      <c r="M6688" s="4">
        <f>AND(Sales[[#This Row],[date]]&lt;=TY_YTDMax,Sales[[#This Row],[date]]&gt;=TY_YTDMin)*Sales[[#This Row],[sales]]</f>
        <v>1417.54</v>
      </c>
      <c r="N6688" s="4">
        <f>AND(Sales[[#This Row],[date]]&lt;=LY_YTDMax,Sales[[#This Row],[date]]&gt;=LY_YTDMin)*Sales[[#This Row],[sales]]</f>
        <v>0</v>
      </c>
      <c r="O6688" s="4">
        <f>AND(Sales[[#This Row],[date]]&gt;=YoY_Min,Sales[[#This Row],[date]]&lt;=TY_YTDMax)*(Sales[[#This Row],[sales]]/Sales[[#This Row],[sqft]])</f>
        <v>1.2380262008733624E-2</v>
      </c>
      <c r="P6688" s="4">
        <f>SUMIF(Sales[RegionStoretype],Sales[[#This Row],[RegionStoretype]],Sales[YoY_SSF])/Sales[[#This Row],[Region_TypeCount]]</f>
        <v>68.518982968140051</v>
      </c>
    </row>
    <row r="6689" spans="1:16" x14ac:dyDescent="0.25">
      <c r="A6689" s="1">
        <v>43210</v>
      </c>
      <c r="B6689">
        <v>3</v>
      </c>
      <c r="C6689">
        <v>6</v>
      </c>
      <c r="D6689">
        <v>6248.4877999999999</v>
      </c>
      <c r="E6689">
        <f>INDEX(Stores[region],MATCH(Sales[[#This Row],[store_no]],Stores[store_no],0))</f>
        <v>1</v>
      </c>
      <c r="F6689" t="str">
        <f>INDEX(Stores[storetype],MATCH(Sales[[#This Row],[store_no]],Stores[store_no],0))</f>
        <v>B</v>
      </c>
      <c r="G6689" t="str">
        <f>INDEX(Stores[location_city],MATCH(Sales[[#This Row],[store_no]],Stores[store_no],0))</f>
        <v>Detroit</v>
      </c>
      <c r="H6689" t="str">
        <f>INDEX(Stores[location_state],MATCH(Sales[[#This Row],[store_no]],Stores[store_no],0))</f>
        <v>Michigan</v>
      </c>
      <c r="I6689">
        <f>INDEX(Stores[sqft],MATCH(Sales[[#This Row],[store_no]],Stores[store_no],0))</f>
        <v>114500</v>
      </c>
      <c r="J6689" s="4" t="str">
        <f>INDEX(Departments[dept_name],MATCH(Sales[[#This Row],[dept_no]],Departments[dept_no],0))</f>
        <v>Computers</v>
      </c>
      <c r="K6689" s="4" t="str">
        <f>CONCATENATE(Sales[[#This Row],[region]],Sales[[#This Row],[storetype]])</f>
        <v>1B</v>
      </c>
      <c r="L6689" s="4">
        <f>INDEX(RegionStoreCount[Store Count],MATCH(Sales[[#This Row],[RegionStoretype]],RegionStoreCount[Region/Type],0))</f>
        <v>5</v>
      </c>
      <c r="M6689" s="4">
        <f>AND(Sales[[#This Row],[date]]&lt;=TY_YTDMax,Sales[[#This Row],[date]]&gt;=TY_YTDMin)*Sales[[#This Row],[sales]]</f>
        <v>6248.4877999999999</v>
      </c>
      <c r="N6689" s="4">
        <f>AND(Sales[[#This Row],[date]]&lt;=LY_YTDMax,Sales[[#This Row],[date]]&gt;=LY_YTDMin)*Sales[[#This Row],[sales]]</f>
        <v>0</v>
      </c>
      <c r="O6689" s="4">
        <f>AND(Sales[[#This Row],[date]]&gt;=YoY_Min,Sales[[#This Row],[date]]&lt;=TY_YTDMax)*(Sales[[#This Row],[sales]]/Sales[[#This Row],[sqft]])</f>
        <v>5.4571945851528386E-2</v>
      </c>
      <c r="P6689" s="4">
        <f>SUMIF(Sales[RegionStoretype],Sales[[#This Row],[RegionStoretype]],Sales[YoY_SSF])/Sales[[#This Row],[Region_TypeCount]]</f>
        <v>68.518982968140051</v>
      </c>
    </row>
    <row r="6690" spans="1:16" x14ac:dyDescent="0.25">
      <c r="A6690" s="1">
        <v>43210</v>
      </c>
      <c r="B6690">
        <v>4</v>
      </c>
      <c r="C6690">
        <v>4</v>
      </c>
      <c r="D6690">
        <v>48485.339799999994</v>
      </c>
      <c r="E6690">
        <f>INDEX(Stores[region],MATCH(Sales[[#This Row],[store_no]],Stores[store_no],0))</f>
        <v>1</v>
      </c>
      <c r="F6690" t="str">
        <f>INDEX(Stores[storetype],MATCH(Sales[[#This Row],[store_no]],Stores[store_no],0))</f>
        <v>A</v>
      </c>
      <c r="G6690" t="str">
        <f>INDEX(Stores[location_city],MATCH(Sales[[#This Row],[store_no]],Stores[store_no],0))</f>
        <v>Cincinnati</v>
      </c>
      <c r="H6690" t="str">
        <f>INDEX(Stores[location_state],MATCH(Sales[[#This Row],[store_no]],Stores[store_no],0))</f>
        <v>Ohio</v>
      </c>
      <c r="I6690">
        <f>INDEX(Stores[sqft],MATCH(Sales[[#This Row],[store_no]],Stores[store_no],0))</f>
        <v>127800</v>
      </c>
      <c r="J6690" s="4" t="str">
        <f>INDEX(Departments[dept_name],MATCH(Sales[[#This Row],[dept_no]],Departments[dept_no],0))</f>
        <v>Books</v>
      </c>
      <c r="K6690" s="4" t="str">
        <f>CONCATENATE(Sales[[#This Row],[region]],Sales[[#This Row],[storetype]])</f>
        <v>1A</v>
      </c>
      <c r="L6690" s="4">
        <f>INDEX(RegionStoreCount[Store Count],MATCH(Sales[[#This Row],[RegionStoretype]],RegionStoreCount[Region/Type],0))</f>
        <v>5</v>
      </c>
      <c r="M6690" s="4">
        <f>AND(Sales[[#This Row],[date]]&lt;=TY_YTDMax,Sales[[#This Row],[date]]&gt;=TY_YTDMin)*Sales[[#This Row],[sales]]</f>
        <v>48485.339799999994</v>
      </c>
      <c r="N6690" s="4">
        <f>AND(Sales[[#This Row],[date]]&lt;=LY_YTDMax,Sales[[#This Row],[date]]&gt;=LY_YTDMin)*Sales[[#This Row],[sales]]</f>
        <v>0</v>
      </c>
      <c r="O6690" s="4">
        <f>AND(Sales[[#This Row],[date]]&gt;=YoY_Min,Sales[[#This Row],[date]]&lt;=TY_YTDMax)*(Sales[[#This Row],[sales]]/Sales[[#This Row],[sqft]])</f>
        <v>0.37938450547730823</v>
      </c>
      <c r="P6690" s="4">
        <f>SUMIF(Sales[RegionStoretype],Sales[[#This Row],[RegionStoretype]],Sales[YoY_SSF])/Sales[[#This Row],[Region_TypeCount]]</f>
        <v>59.469551530910678</v>
      </c>
    </row>
    <row r="6691" spans="1:16" x14ac:dyDescent="0.25">
      <c r="A6691" s="1">
        <v>43210</v>
      </c>
      <c r="B6691">
        <v>4</v>
      </c>
      <c r="C6691">
        <v>8</v>
      </c>
      <c r="D6691">
        <v>76806.652799999996</v>
      </c>
      <c r="E6691">
        <f>INDEX(Stores[region],MATCH(Sales[[#This Row],[store_no]],Stores[store_no],0))</f>
        <v>1</v>
      </c>
      <c r="F6691" t="str">
        <f>INDEX(Stores[storetype],MATCH(Sales[[#This Row],[store_no]],Stores[store_no],0))</f>
        <v>A</v>
      </c>
      <c r="G6691" t="str">
        <f>INDEX(Stores[location_city],MATCH(Sales[[#This Row],[store_no]],Stores[store_no],0))</f>
        <v>Cincinnati</v>
      </c>
      <c r="H6691" t="str">
        <f>INDEX(Stores[location_state],MATCH(Sales[[#This Row],[store_no]],Stores[store_no],0))</f>
        <v>Ohio</v>
      </c>
      <c r="I6691">
        <f>INDEX(Stores[sqft],MATCH(Sales[[#This Row],[store_no]],Stores[store_no],0))</f>
        <v>127800</v>
      </c>
      <c r="J6691" s="4" t="str">
        <f>INDEX(Departments[dept_name],MATCH(Sales[[#This Row],[dept_no]],Departments[dept_no],0))</f>
        <v>Games</v>
      </c>
      <c r="K6691" s="4" t="str">
        <f>CONCATENATE(Sales[[#This Row],[region]],Sales[[#This Row],[storetype]])</f>
        <v>1A</v>
      </c>
      <c r="L6691" s="4">
        <f>INDEX(RegionStoreCount[Store Count],MATCH(Sales[[#This Row],[RegionStoretype]],RegionStoreCount[Region/Type],0))</f>
        <v>5</v>
      </c>
      <c r="M6691" s="4">
        <f>AND(Sales[[#This Row],[date]]&lt;=TY_YTDMax,Sales[[#This Row],[date]]&gt;=TY_YTDMin)*Sales[[#This Row],[sales]]</f>
        <v>76806.652799999996</v>
      </c>
      <c r="N6691" s="4">
        <f>AND(Sales[[#This Row],[date]]&lt;=LY_YTDMax,Sales[[#This Row],[date]]&gt;=LY_YTDMin)*Sales[[#This Row],[sales]]</f>
        <v>0</v>
      </c>
      <c r="O6691" s="4">
        <f>AND(Sales[[#This Row],[date]]&gt;=YoY_Min,Sales[[#This Row],[date]]&lt;=TY_YTDMax)*(Sales[[#This Row],[sales]]/Sales[[#This Row],[sqft]])</f>
        <v>0.60099102347417832</v>
      </c>
      <c r="P6691" s="4">
        <f>SUMIF(Sales[RegionStoretype],Sales[[#This Row],[RegionStoretype]],Sales[YoY_SSF])/Sales[[#This Row],[Region_TypeCount]]</f>
        <v>59.469551530910678</v>
      </c>
    </row>
    <row r="6692" spans="1:16" x14ac:dyDescent="0.25">
      <c r="A6692" s="1">
        <v>43210</v>
      </c>
      <c r="B6692">
        <v>6</v>
      </c>
      <c r="C6692">
        <v>10</v>
      </c>
      <c r="D6692">
        <v>939.78</v>
      </c>
      <c r="E6692">
        <f>INDEX(Stores[region],MATCH(Sales[[#This Row],[store_no]],Stores[store_no],0))</f>
        <v>3</v>
      </c>
      <c r="F6692" t="str">
        <f>INDEX(Stores[storetype],MATCH(Sales[[#This Row],[store_no]],Stores[store_no],0))</f>
        <v>A</v>
      </c>
      <c r="G6692" t="str">
        <f>INDEX(Stores[location_city],MATCH(Sales[[#This Row],[store_no]],Stores[store_no],0))</f>
        <v>Green Bay</v>
      </c>
      <c r="H6692" t="str">
        <f>INDEX(Stores[location_state],MATCH(Sales[[#This Row],[store_no]],Stores[store_no],0))</f>
        <v>Wisconsin</v>
      </c>
      <c r="I6692">
        <f>INDEX(Stores[sqft],MATCH(Sales[[#This Row],[store_no]],Stores[store_no],0))</f>
        <v>138800</v>
      </c>
      <c r="J6692" s="4" t="str">
        <f>INDEX(Departments[dept_name],MATCH(Sales[[#This Row],[dept_no]],Departments[dept_no],0))</f>
        <v>Health</v>
      </c>
      <c r="K6692" s="4" t="str">
        <f>CONCATENATE(Sales[[#This Row],[region]],Sales[[#This Row],[storetype]])</f>
        <v>3A</v>
      </c>
      <c r="L6692" s="4">
        <f>INDEX(RegionStoreCount[Store Count],MATCH(Sales[[#This Row],[RegionStoretype]],RegionStoreCount[Region/Type],0))</f>
        <v>9</v>
      </c>
      <c r="M6692" s="4">
        <f>AND(Sales[[#This Row],[date]]&lt;=TY_YTDMax,Sales[[#This Row],[date]]&gt;=TY_YTDMin)*Sales[[#This Row],[sales]]</f>
        <v>939.78</v>
      </c>
      <c r="N6692" s="4">
        <f>AND(Sales[[#This Row],[date]]&lt;=LY_YTDMax,Sales[[#This Row],[date]]&gt;=LY_YTDMin)*Sales[[#This Row],[sales]]</f>
        <v>0</v>
      </c>
      <c r="O6692" s="4">
        <f>AND(Sales[[#This Row],[date]]&gt;=YoY_Min,Sales[[#This Row],[date]]&lt;=TY_YTDMax)*(Sales[[#This Row],[sales]]/Sales[[#This Row],[sqft]])</f>
        <v>6.7707492795389046E-3</v>
      </c>
      <c r="P6692" s="4">
        <f>SUMIF(Sales[RegionStoretype],Sales[[#This Row],[RegionStoretype]],Sales[YoY_SSF])/Sales[[#This Row],[Region_TypeCount]]</f>
        <v>53.603836561720975</v>
      </c>
    </row>
    <row r="6693" spans="1:16" x14ac:dyDescent="0.25">
      <c r="A6693" s="1">
        <v>43210</v>
      </c>
      <c r="B6693">
        <v>6</v>
      </c>
      <c r="C6693">
        <v>13</v>
      </c>
      <c r="D6693">
        <v>58455.345799999996</v>
      </c>
      <c r="E6693">
        <f>INDEX(Stores[region],MATCH(Sales[[#This Row],[store_no]],Stores[store_no],0))</f>
        <v>3</v>
      </c>
      <c r="F6693" t="str">
        <f>INDEX(Stores[storetype],MATCH(Sales[[#This Row],[store_no]],Stores[store_no],0))</f>
        <v>A</v>
      </c>
      <c r="G6693" t="str">
        <f>INDEX(Stores[location_city],MATCH(Sales[[#This Row],[store_no]],Stores[store_no],0))</f>
        <v>Green Bay</v>
      </c>
      <c r="H6693" t="str">
        <f>INDEX(Stores[location_state],MATCH(Sales[[#This Row],[store_no]],Stores[store_no],0))</f>
        <v>Wisconsin</v>
      </c>
      <c r="I6693">
        <f>INDEX(Stores[sqft],MATCH(Sales[[#This Row],[store_no]],Stores[store_no],0))</f>
        <v>138800</v>
      </c>
      <c r="J6693" s="4" t="str">
        <f>INDEX(Departments[dept_name],MATCH(Sales[[#This Row],[dept_no]],Departments[dept_no],0))</f>
        <v>Kids</v>
      </c>
      <c r="K6693" s="4" t="str">
        <f>CONCATENATE(Sales[[#This Row],[region]],Sales[[#This Row],[storetype]])</f>
        <v>3A</v>
      </c>
      <c r="L6693" s="4">
        <f>INDEX(RegionStoreCount[Store Count],MATCH(Sales[[#This Row],[RegionStoretype]],RegionStoreCount[Region/Type],0))</f>
        <v>9</v>
      </c>
      <c r="M6693" s="4">
        <f>AND(Sales[[#This Row],[date]]&lt;=TY_YTDMax,Sales[[#This Row],[date]]&gt;=TY_YTDMin)*Sales[[#This Row],[sales]]</f>
        <v>58455.345799999996</v>
      </c>
      <c r="N6693" s="4">
        <f>AND(Sales[[#This Row],[date]]&lt;=LY_YTDMax,Sales[[#This Row],[date]]&gt;=LY_YTDMin)*Sales[[#This Row],[sales]]</f>
        <v>0</v>
      </c>
      <c r="O6693" s="4">
        <f>AND(Sales[[#This Row],[date]]&gt;=YoY_Min,Sales[[#This Row],[date]]&lt;=TY_YTDMax)*(Sales[[#This Row],[sales]]/Sales[[#This Row],[sqft]])</f>
        <v>0.42114802449567718</v>
      </c>
      <c r="P6693" s="4">
        <f>SUMIF(Sales[RegionStoretype],Sales[[#This Row],[RegionStoretype]],Sales[YoY_SSF])/Sales[[#This Row],[Region_TypeCount]]</f>
        <v>53.603836561720975</v>
      </c>
    </row>
    <row r="6694" spans="1:16" x14ac:dyDescent="0.25">
      <c r="A6694" s="1">
        <v>43210</v>
      </c>
      <c r="B6694">
        <v>6</v>
      </c>
      <c r="C6694">
        <v>20</v>
      </c>
      <c r="D6694">
        <v>30395.939699999999</v>
      </c>
      <c r="E6694">
        <f>INDEX(Stores[region],MATCH(Sales[[#This Row],[store_no]],Stores[store_no],0))</f>
        <v>3</v>
      </c>
      <c r="F6694" t="str">
        <f>INDEX(Stores[storetype],MATCH(Sales[[#This Row],[store_no]],Stores[store_no],0))</f>
        <v>A</v>
      </c>
      <c r="G6694" t="str">
        <f>INDEX(Stores[location_city],MATCH(Sales[[#This Row],[store_no]],Stores[store_no],0))</f>
        <v>Green Bay</v>
      </c>
      <c r="H6694" t="str">
        <f>INDEX(Stores[location_state],MATCH(Sales[[#This Row],[store_no]],Stores[store_no],0))</f>
        <v>Wisconsin</v>
      </c>
      <c r="I6694">
        <f>INDEX(Stores[sqft],MATCH(Sales[[#This Row],[store_no]],Stores[store_no],0))</f>
        <v>138800</v>
      </c>
      <c r="J6694" s="4" t="str">
        <f>INDEX(Departments[dept_name],MATCH(Sales[[#This Row],[dept_no]],Departments[dept_no],0))</f>
        <v>Toys</v>
      </c>
      <c r="K6694" s="4" t="str">
        <f>CONCATENATE(Sales[[#This Row],[region]],Sales[[#This Row],[storetype]])</f>
        <v>3A</v>
      </c>
      <c r="L6694" s="4">
        <f>INDEX(RegionStoreCount[Store Count],MATCH(Sales[[#This Row],[RegionStoretype]],RegionStoreCount[Region/Type],0))</f>
        <v>9</v>
      </c>
      <c r="M6694" s="4">
        <f>AND(Sales[[#This Row],[date]]&lt;=TY_YTDMax,Sales[[#This Row],[date]]&gt;=TY_YTDMin)*Sales[[#This Row],[sales]]</f>
        <v>30395.939699999999</v>
      </c>
      <c r="N6694" s="4">
        <f>AND(Sales[[#This Row],[date]]&lt;=LY_YTDMax,Sales[[#This Row],[date]]&gt;=LY_YTDMin)*Sales[[#This Row],[sales]]</f>
        <v>0</v>
      </c>
      <c r="O6694" s="4">
        <f>AND(Sales[[#This Row],[date]]&gt;=YoY_Min,Sales[[#This Row],[date]]&lt;=TY_YTDMax)*(Sales[[#This Row],[sales]]/Sales[[#This Row],[sqft]])</f>
        <v>0.21899092002881843</v>
      </c>
      <c r="P6694" s="4">
        <f>SUMIF(Sales[RegionStoretype],Sales[[#This Row],[RegionStoretype]],Sales[YoY_SSF])/Sales[[#This Row],[Region_TypeCount]]</f>
        <v>53.603836561720975</v>
      </c>
    </row>
    <row r="6695" spans="1:16" x14ac:dyDescent="0.25">
      <c r="A6695" s="1">
        <v>43210</v>
      </c>
      <c r="B6695">
        <v>7</v>
      </c>
      <c r="C6695">
        <v>4</v>
      </c>
      <c r="D6695">
        <v>71745.955500000011</v>
      </c>
      <c r="E6695">
        <f>INDEX(Stores[region],MATCH(Sales[[#This Row],[store_no]],Stores[store_no],0))</f>
        <v>2</v>
      </c>
      <c r="F6695" t="str">
        <f>INDEX(Stores[storetype],MATCH(Sales[[#This Row],[store_no]],Stores[store_no],0))</f>
        <v>B</v>
      </c>
      <c r="G6695" t="str">
        <f>INDEX(Stores[location_city],MATCH(Sales[[#This Row],[store_no]],Stores[store_no],0))</f>
        <v>Rockford</v>
      </c>
      <c r="H6695" t="str">
        <f>INDEX(Stores[location_state],MATCH(Sales[[#This Row],[store_no]],Stores[store_no],0))</f>
        <v>Illinois</v>
      </c>
      <c r="I6695">
        <f>INDEX(Stores[sqft],MATCH(Sales[[#This Row],[store_no]],Stores[store_no],0))</f>
        <v>127100</v>
      </c>
      <c r="J6695" s="4" t="str">
        <f>INDEX(Departments[dept_name],MATCH(Sales[[#This Row],[dept_no]],Departments[dept_no],0))</f>
        <v>Books</v>
      </c>
      <c r="K6695" s="4" t="str">
        <f>CONCATENATE(Sales[[#This Row],[region]],Sales[[#This Row],[storetype]])</f>
        <v>2B</v>
      </c>
      <c r="L6695" s="4">
        <f>INDEX(RegionStoreCount[Store Count],MATCH(Sales[[#This Row],[RegionStoretype]],RegionStoreCount[Region/Type],0))</f>
        <v>6</v>
      </c>
      <c r="M6695" s="4">
        <f>AND(Sales[[#This Row],[date]]&lt;=TY_YTDMax,Sales[[#This Row],[date]]&gt;=TY_YTDMin)*Sales[[#This Row],[sales]]</f>
        <v>71745.955500000011</v>
      </c>
      <c r="N6695" s="4">
        <f>AND(Sales[[#This Row],[date]]&lt;=LY_YTDMax,Sales[[#This Row],[date]]&gt;=LY_YTDMin)*Sales[[#This Row],[sales]]</f>
        <v>0</v>
      </c>
      <c r="O6695" s="4">
        <f>AND(Sales[[#This Row],[date]]&gt;=YoY_Min,Sales[[#This Row],[date]]&lt;=TY_YTDMax)*(Sales[[#This Row],[sales]]/Sales[[#This Row],[sqft]])</f>
        <v>0.56448430763178603</v>
      </c>
      <c r="P6695" s="4">
        <f>SUMIF(Sales[RegionStoretype],Sales[[#This Row],[RegionStoretype]],Sales[YoY_SSF])/Sales[[#This Row],[Region_TypeCount]]</f>
        <v>58.393757732919049</v>
      </c>
    </row>
    <row r="6696" spans="1:16" x14ac:dyDescent="0.25">
      <c r="A6696" s="1">
        <v>43210</v>
      </c>
      <c r="B6696">
        <v>7</v>
      </c>
      <c r="C6696">
        <v>8</v>
      </c>
      <c r="D6696">
        <v>9220.0913</v>
      </c>
      <c r="E6696">
        <f>INDEX(Stores[region],MATCH(Sales[[#This Row],[store_no]],Stores[store_no],0))</f>
        <v>2</v>
      </c>
      <c r="F6696" t="str">
        <f>INDEX(Stores[storetype],MATCH(Sales[[#This Row],[store_no]],Stores[store_no],0))</f>
        <v>B</v>
      </c>
      <c r="G6696" t="str">
        <f>INDEX(Stores[location_city],MATCH(Sales[[#This Row],[store_no]],Stores[store_no],0))</f>
        <v>Rockford</v>
      </c>
      <c r="H6696" t="str">
        <f>INDEX(Stores[location_state],MATCH(Sales[[#This Row],[store_no]],Stores[store_no],0))</f>
        <v>Illinois</v>
      </c>
      <c r="I6696">
        <f>INDEX(Stores[sqft],MATCH(Sales[[#This Row],[store_no]],Stores[store_no],0))</f>
        <v>127100</v>
      </c>
      <c r="J6696" s="4" t="str">
        <f>INDEX(Departments[dept_name],MATCH(Sales[[#This Row],[dept_no]],Departments[dept_no],0))</f>
        <v>Games</v>
      </c>
      <c r="K6696" s="4" t="str">
        <f>CONCATENATE(Sales[[#This Row],[region]],Sales[[#This Row],[storetype]])</f>
        <v>2B</v>
      </c>
      <c r="L6696" s="4">
        <f>INDEX(RegionStoreCount[Store Count],MATCH(Sales[[#This Row],[RegionStoretype]],RegionStoreCount[Region/Type],0))</f>
        <v>6</v>
      </c>
      <c r="M6696" s="4">
        <f>AND(Sales[[#This Row],[date]]&lt;=TY_YTDMax,Sales[[#This Row],[date]]&gt;=TY_YTDMin)*Sales[[#This Row],[sales]]</f>
        <v>9220.0913</v>
      </c>
      <c r="N6696" s="4">
        <f>AND(Sales[[#This Row],[date]]&lt;=LY_YTDMax,Sales[[#This Row],[date]]&gt;=LY_YTDMin)*Sales[[#This Row],[sales]]</f>
        <v>0</v>
      </c>
      <c r="O6696" s="4">
        <f>AND(Sales[[#This Row],[date]]&gt;=YoY_Min,Sales[[#This Row],[date]]&lt;=TY_YTDMax)*(Sales[[#This Row],[sales]]/Sales[[#This Row],[sqft]])</f>
        <v>7.2542024390243903E-2</v>
      </c>
      <c r="P6696" s="4">
        <f>SUMIF(Sales[RegionStoretype],Sales[[#This Row],[RegionStoretype]],Sales[YoY_SSF])/Sales[[#This Row],[Region_TypeCount]]</f>
        <v>58.393757732919049</v>
      </c>
    </row>
    <row r="6697" spans="1:16" x14ac:dyDescent="0.25">
      <c r="A6697" s="1">
        <v>43210</v>
      </c>
      <c r="B6697">
        <v>8</v>
      </c>
      <c r="C6697">
        <v>4</v>
      </c>
      <c r="D6697">
        <v>104986.1317</v>
      </c>
      <c r="E6697">
        <f>INDEX(Stores[region],MATCH(Sales[[#This Row],[store_no]],Stores[store_no],0))</f>
        <v>3</v>
      </c>
      <c r="F6697" t="str">
        <f>INDEX(Stores[storetype],MATCH(Sales[[#This Row],[store_no]],Stores[store_no],0))</f>
        <v>A</v>
      </c>
      <c r="G6697" t="str">
        <f>INDEX(Stores[location_city],MATCH(Sales[[#This Row],[store_no]],Stores[store_no],0))</f>
        <v>Saint Louis</v>
      </c>
      <c r="H6697" t="str">
        <f>INDEX(Stores[location_state],MATCH(Sales[[#This Row],[store_no]],Stores[store_no],0))</f>
        <v>Missouri</v>
      </c>
      <c r="I6697">
        <f>INDEX(Stores[sqft],MATCH(Sales[[#This Row],[store_no]],Stores[store_no],0))</f>
        <v>198900</v>
      </c>
      <c r="J6697" s="4" t="str">
        <f>INDEX(Departments[dept_name],MATCH(Sales[[#This Row],[dept_no]],Departments[dept_no],0))</f>
        <v>Books</v>
      </c>
      <c r="K6697" s="4" t="str">
        <f>CONCATENATE(Sales[[#This Row],[region]],Sales[[#This Row],[storetype]])</f>
        <v>3A</v>
      </c>
      <c r="L6697" s="4">
        <f>INDEX(RegionStoreCount[Store Count],MATCH(Sales[[#This Row],[RegionStoretype]],RegionStoreCount[Region/Type],0))</f>
        <v>9</v>
      </c>
      <c r="M6697" s="4">
        <f>AND(Sales[[#This Row],[date]]&lt;=TY_YTDMax,Sales[[#This Row],[date]]&gt;=TY_YTDMin)*Sales[[#This Row],[sales]]</f>
        <v>104986.1317</v>
      </c>
      <c r="N6697" s="4">
        <f>AND(Sales[[#This Row],[date]]&lt;=LY_YTDMax,Sales[[#This Row],[date]]&gt;=LY_YTDMin)*Sales[[#This Row],[sales]]</f>
        <v>0</v>
      </c>
      <c r="O6697" s="4">
        <f>AND(Sales[[#This Row],[date]]&gt;=YoY_Min,Sales[[#This Row],[date]]&lt;=TY_YTDMax)*(Sales[[#This Row],[sales]]/Sales[[#This Row],[sqft]])</f>
        <v>0.52783374409250883</v>
      </c>
      <c r="P6697" s="4">
        <f>SUMIF(Sales[RegionStoretype],Sales[[#This Row],[RegionStoretype]],Sales[YoY_SSF])/Sales[[#This Row],[Region_TypeCount]]</f>
        <v>53.603836561720975</v>
      </c>
    </row>
    <row r="6698" spans="1:16" x14ac:dyDescent="0.25">
      <c r="A6698" s="1">
        <v>43210</v>
      </c>
      <c r="B6698">
        <v>8</v>
      </c>
      <c r="C6698">
        <v>5</v>
      </c>
      <c r="D6698">
        <v>159846.3291</v>
      </c>
      <c r="E6698">
        <f>INDEX(Stores[region],MATCH(Sales[[#This Row],[store_no]],Stores[store_no],0))</f>
        <v>3</v>
      </c>
      <c r="F6698" t="str">
        <f>INDEX(Stores[storetype],MATCH(Sales[[#This Row],[store_no]],Stores[store_no],0))</f>
        <v>A</v>
      </c>
      <c r="G6698" t="str">
        <f>INDEX(Stores[location_city],MATCH(Sales[[#This Row],[store_no]],Stores[store_no],0))</f>
        <v>Saint Louis</v>
      </c>
      <c r="H6698" t="str">
        <f>INDEX(Stores[location_state],MATCH(Sales[[#This Row],[store_no]],Stores[store_no],0))</f>
        <v>Missouri</v>
      </c>
      <c r="I6698">
        <f>INDEX(Stores[sqft],MATCH(Sales[[#This Row],[store_no]],Stores[store_no],0))</f>
        <v>198900</v>
      </c>
      <c r="J6698" s="4" t="str">
        <f>INDEX(Departments[dept_name],MATCH(Sales[[#This Row],[dept_no]],Departments[dept_no],0))</f>
        <v>Clothing</v>
      </c>
      <c r="K6698" s="4" t="str">
        <f>CONCATENATE(Sales[[#This Row],[region]],Sales[[#This Row],[storetype]])</f>
        <v>3A</v>
      </c>
      <c r="L6698" s="4">
        <f>INDEX(RegionStoreCount[Store Count],MATCH(Sales[[#This Row],[RegionStoretype]],RegionStoreCount[Region/Type],0))</f>
        <v>9</v>
      </c>
      <c r="M6698" s="4">
        <f>AND(Sales[[#This Row],[date]]&lt;=TY_YTDMax,Sales[[#This Row],[date]]&gt;=TY_YTDMin)*Sales[[#This Row],[sales]]</f>
        <v>159846.3291</v>
      </c>
      <c r="N6698" s="4">
        <f>AND(Sales[[#This Row],[date]]&lt;=LY_YTDMax,Sales[[#This Row],[date]]&gt;=LY_YTDMin)*Sales[[#This Row],[sales]]</f>
        <v>0</v>
      </c>
      <c r="O6698" s="4">
        <f>AND(Sales[[#This Row],[date]]&gt;=YoY_Min,Sales[[#This Row],[date]]&lt;=TY_YTDMax)*(Sales[[#This Row],[sales]]/Sales[[#This Row],[sqft]])</f>
        <v>0.80365173001508294</v>
      </c>
      <c r="P6698" s="4">
        <f>SUMIF(Sales[RegionStoretype],Sales[[#This Row],[RegionStoretype]],Sales[YoY_SSF])/Sales[[#This Row],[Region_TypeCount]]</f>
        <v>53.603836561720975</v>
      </c>
    </row>
    <row r="6699" spans="1:16" x14ac:dyDescent="0.25">
      <c r="A6699" s="1">
        <v>43210</v>
      </c>
      <c r="B6699">
        <v>8</v>
      </c>
      <c r="C6699">
        <v>9</v>
      </c>
      <c r="D6699">
        <v>41564.511899999998</v>
      </c>
      <c r="E6699">
        <f>INDEX(Stores[region],MATCH(Sales[[#This Row],[store_no]],Stores[store_no],0))</f>
        <v>3</v>
      </c>
      <c r="F6699" t="str">
        <f>INDEX(Stores[storetype],MATCH(Sales[[#This Row],[store_no]],Stores[store_no],0))</f>
        <v>A</v>
      </c>
      <c r="G6699" t="str">
        <f>INDEX(Stores[location_city],MATCH(Sales[[#This Row],[store_no]],Stores[store_no],0))</f>
        <v>Saint Louis</v>
      </c>
      <c r="H6699" t="str">
        <f>INDEX(Stores[location_state],MATCH(Sales[[#This Row],[store_no]],Stores[store_no],0))</f>
        <v>Missouri</v>
      </c>
      <c r="I6699">
        <f>INDEX(Stores[sqft],MATCH(Sales[[#This Row],[store_no]],Stores[store_no],0))</f>
        <v>198900</v>
      </c>
      <c r="J6699" s="4" t="str">
        <f>INDEX(Departments[dept_name],MATCH(Sales[[#This Row],[dept_no]],Departments[dept_no],0))</f>
        <v>Garden</v>
      </c>
      <c r="K6699" s="4" t="str">
        <f>CONCATENATE(Sales[[#This Row],[region]],Sales[[#This Row],[storetype]])</f>
        <v>3A</v>
      </c>
      <c r="L6699" s="4">
        <f>INDEX(RegionStoreCount[Store Count],MATCH(Sales[[#This Row],[RegionStoretype]],RegionStoreCount[Region/Type],0))</f>
        <v>9</v>
      </c>
      <c r="M6699" s="4">
        <f>AND(Sales[[#This Row],[date]]&lt;=TY_YTDMax,Sales[[#This Row],[date]]&gt;=TY_YTDMin)*Sales[[#This Row],[sales]]</f>
        <v>41564.511899999998</v>
      </c>
      <c r="N6699" s="4">
        <f>AND(Sales[[#This Row],[date]]&lt;=LY_YTDMax,Sales[[#This Row],[date]]&gt;=LY_YTDMin)*Sales[[#This Row],[sales]]</f>
        <v>0</v>
      </c>
      <c r="O6699" s="4">
        <f>AND(Sales[[#This Row],[date]]&gt;=YoY_Min,Sales[[#This Row],[date]]&lt;=TY_YTDMax)*(Sales[[#This Row],[sales]]/Sales[[#This Row],[sqft]])</f>
        <v>0.20897190497737556</v>
      </c>
      <c r="P6699" s="4">
        <f>SUMIF(Sales[RegionStoretype],Sales[[#This Row],[RegionStoretype]],Sales[YoY_SSF])/Sales[[#This Row],[Region_TypeCount]]</f>
        <v>53.603836561720975</v>
      </c>
    </row>
    <row r="6700" spans="1:16" x14ac:dyDescent="0.25">
      <c r="A6700" s="1">
        <v>43210</v>
      </c>
      <c r="B6700">
        <v>8</v>
      </c>
      <c r="C6700">
        <v>12</v>
      </c>
      <c r="D6700">
        <v>144006.03200000001</v>
      </c>
      <c r="E6700">
        <f>INDEX(Stores[region],MATCH(Sales[[#This Row],[store_no]],Stores[store_no],0))</f>
        <v>3</v>
      </c>
      <c r="F6700" t="str">
        <f>INDEX(Stores[storetype],MATCH(Sales[[#This Row],[store_no]],Stores[store_no],0))</f>
        <v>A</v>
      </c>
      <c r="G6700" t="str">
        <f>INDEX(Stores[location_city],MATCH(Sales[[#This Row],[store_no]],Stores[store_no],0))</f>
        <v>Saint Louis</v>
      </c>
      <c r="H6700" t="str">
        <f>INDEX(Stores[location_state],MATCH(Sales[[#This Row],[store_no]],Stores[store_no],0))</f>
        <v>Missouri</v>
      </c>
      <c r="I6700">
        <f>INDEX(Stores[sqft],MATCH(Sales[[#This Row],[store_no]],Stores[store_no],0))</f>
        <v>198900</v>
      </c>
      <c r="J6700" s="4" t="str">
        <f>INDEX(Departments[dept_name],MATCH(Sales[[#This Row],[dept_no]],Departments[dept_no],0))</f>
        <v>Jewelery</v>
      </c>
      <c r="K6700" s="4" t="str">
        <f>CONCATENATE(Sales[[#This Row],[region]],Sales[[#This Row],[storetype]])</f>
        <v>3A</v>
      </c>
      <c r="L6700" s="4">
        <f>INDEX(RegionStoreCount[Store Count],MATCH(Sales[[#This Row],[RegionStoretype]],RegionStoreCount[Region/Type],0))</f>
        <v>9</v>
      </c>
      <c r="M6700" s="4">
        <f>AND(Sales[[#This Row],[date]]&lt;=TY_YTDMax,Sales[[#This Row],[date]]&gt;=TY_YTDMin)*Sales[[#This Row],[sales]]</f>
        <v>144006.03200000001</v>
      </c>
      <c r="N6700" s="4">
        <f>AND(Sales[[#This Row],[date]]&lt;=LY_YTDMax,Sales[[#This Row],[date]]&gt;=LY_YTDMin)*Sales[[#This Row],[sales]]</f>
        <v>0</v>
      </c>
      <c r="O6700" s="4">
        <f>AND(Sales[[#This Row],[date]]&gt;=YoY_Min,Sales[[#This Row],[date]]&lt;=TY_YTDMax)*(Sales[[#This Row],[sales]]/Sales[[#This Row],[sqft]])</f>
        <v>0.72401222724987435</v>
      </c>
      <c r="P6700" s="4">
        <f>SUMIF(Sales[RegionStoretype],Sales[[#This Row],[RegionStoretype]],Sales[YoY_SSF])/Sales[[#This Row],[Region_TypeCount]]</f>
        <v>53.603836561720975</v>
      </c>
    </row>
    <row r="6701" spans="1:16" x14ac:dyDescent="0.25">
      <c r="A6701" s="1">
        <v>43210</v>
      </c>
      <c r="B6701">
        <v>8</v>
      </c>
      <c r="C6701">
        <v>16</v>
      </c>
      <c r="D6701">
        <v>136509.1594</v>
      </c>
      <c r="E6701">
        <f>INDEX(Stores[region],MATCH(Sales[[#This Row],[store_no]],Stores[store_no],0))</f>
        <v>3</v>
      </c>
      <c r="F6701" t="str">
        <f>INDEX(Stores[storetype],MATCH(Sales[[#This Row],[store_no]],Stores[store_no],0))</f>
        <v>A</v>
      </c>
      <c r="G6701" t="str">
        <f>INDEX(Stores[location_city],MATCH(Sales[[#This Row],[store_no]],Stores[store_no],0))</f>
        <v>Saint Louis</v>
      </c>
      <c r="H6701" t="str">
        <f>INDEX(Stores[location_state],MATCH(Sales[[#This Row],[store_no]],Stores[store_no],0))</f>
        <v>Missouri</v>
      </c>
      <c r="I6701">
        <f>INDEX(Stores[sqft],MATCH(Sales[[#This Row],[store_no]],Stores[store_no],0))</f>
        <v>198900</v>
      </c>
      <c r="J6701" s="4" t="str">
        <f>INDEX(Departments[dept_name],MATCH(Sales[[#This Row],[dept_no]],Departments[dept_no],0))</f>
        <v>Outdoors</v>
      </c>
      <c r="K6701" s="4" t="str">
        <f>CONCATENATE(Sales[[#This Row],[region]],Sales[[#This Row],[storetype]])</f>
        <v>3A</v>
      </c>
      <c r="L6701" s="4">
        <f>INDEX(RegionStoreCount[Store Count],MATCH(Sales[[#This Row],[RegionStoretype]],RegionStoreCount[Region/Type],0))</f>
        <v>9</v>
      </c>
      <c r="M6701" s="4">
        <f>AND(Sales[[#This Row],[date]]&lt;=TY_YTDMax,Sales[[#This Row],[date]]&gt;=TY_YTDMin)*Sales[[#This Row],[sales]]</f>
        <v>136509.1594</v>
      </c>
      <c r="N6701" s="4">
        <f>AND(Sales[[#This Row],[date]]&lt;=LY_YTDMax,Sales[[#This Row],[date]]&gt;=LY_YTDMin)*Sales[[#This Row],[sales]]</f>
        <v>0</v>
      </c>
      <c r="O6701" s="4">
        <f>AND(Sales[[#This Row],[date]]&gt;=YoY_Min,Sales[[#This Row],[date]]&lt;=TY_YTDMax)*(Sales[[#This Row],[sales]]/Sales[[#This Row],[sqft]])</f>
        <v>0.6863205600804424</v>
      </c>
      <c r="P6701" s="4">
        <f>SUMIF(Sales[RegionStoretype],Sales[[#This Row],[RegionStoretype]],Sales[YoY_SSF])/Sales[[#This Row],[Region_TypeCount]]</f>
        <v>53.603836561720975</v>
      </c>
    </row>
    <row r="6702" spans="1:16" x14ac:dyDescent="0.25">
      <c r="A6702" s="1">
        <v>43210</v>
      </c>
      <c r="B6702">
        <v>8</v>
      </c>
      <c r="C6702">
        <v>19</v>
      </c>
      <c r="D6702">
        <v>98255.214799999987</v>
      </c>
      <c r="E6702">
        <f>INDEX(Stores[region],MATCH(Sales[[#This Row],[store_no]],Stores[store_no],0))</f>
        <v>3</v>
      </c>
      <c r="F6702" t="str">
        <f>INDEX(Stores[storetype],MATCH(Sales[[#This Row],[store_no]],Stores[store_no],0))</f>
        <v>A</v>
      </c>
      <c r="G6702" t="str">
        <f>INDEX(Stores[location_city],MATCH(Sales[[#This Row],[store_no]],Stores[store_no],0))</f>
        <v>Saint Louis</v>
      </c>
      <c r="H6702" t="str">
        <f>INDEX(Stores[location_state],MATCH(Sales[[#This Row],[store_no]],Stores[store_no],0))</f>
        <v>Missouri</v>
      </c>
      <c r="I6702">
        <f>INDEX(Stores[sqft],MATCH(Sales[[#This Row],[store_no]],Stores[store_no],0))</f>
        <v>198900</v>
      </c>
      <c r="J6702" s="4" t="str">
        <f>INDEX(Departments[dept_name],MATCH(Sales[[#This Row],[dept_no]],Departments[dept_no],0))</f>
        <v>Tools</v>
      </c>
      <c r="K6702" s="4" t="str">
        <f>CONCATENATE(Sales[[#This Row],[region]],Sales[[#This Row],[storetype]])</f>
        <v>3A</v>
      </c>
      <c r="L6702" s="4">
        <f>INDEX(RegionStoreCount[Store Count],MATCH(Sales[[#This Row],[RegionStoretype]],RegionStoreCount[Region/Type],0))</f>
        <v>9</v>
      </c>
      <c r="M6702" s="4">
        <f>AND(Sales[[#This Row],[date]]&lt;=TY_YTDMax,Sales[[#This Row],[date]]&gt;=TY_YTDMin)*Sales[[#This Row],[sales]]</f>
        <v>98255.214799999987</v>
      </c>
      <c r="N6702" s="4">
        <f>AND(Sales[[#This Row],[date]]&lt;=LY_YTDMax,Sales[[#This Row],[date]]&gt;=LY_YTDMin)*Sales[[#This Row],[sales]]</f>
        <v>0</v>
      </c>
      <c r="O6702" s="4">
        <f>AND(Sales[[#This Row],[date]]&gt;=YoY_Min,Sales[[#This Row],[date]]&lt;=TY_YTDMax)*(Sales[[#This Row],[sales]]/Sales[[#This Row],[sqft]])</f>
        <v>0.49399303569632974</v>
      </c>
      <c r="P6702" s="4">
        <f>SUMIF(Sales[RegionStoretype],Sales[[#This Row],[RegionStoretype]],Sales[YoY_SSF])/Sales[[#This Row],[Region_TypeCount]]</f>
        <v>53.603836561720975</v>
      </c>
    </row>
    <row r="6703" spans="1:16" x14ac:dyDescent="0.25">
      <c r="A6703" s="1">
        <v>43210</v>
      </c>
      <c r="B6703">
        <v>8</v>
      </c>
      <c r="C6703">
        <v>20</v>
      </c>
      <c r="D6703">
        <v>164301.03339999999</v>
      </c>
      <c r="E6703">
        <f>INDEX(Stores[region],MATCH(Sales[[#This Row],[store_no]],Stores[store_no],0))</f>
        <v>3</v>
      </c>
      <c r="F6703" t="str">
        <f>INDEX(Stores[storetype],MATCH(Sales[[#This Row],[store_no]],Stores[store_no],0))</f>
        <v>A</v>
      </c>
      <c r="G6703" t="str">
        <f>INDEX(Stores[location_city],MATCH(Sales[[#This Row],[store_no]],Stores[store_no],0))</f>
        <v>Saint Louis</v>
      </c>
      <c r="H6703" t="str">
        <f>INDEX(Stores[location_state],MATCH(Sales[[#This Row],[store_no]],Stores[store_no],0))</f>
        <v>Missouri</v>
      </c>
      <c r="I6703">
        <f>INDEX(Stores[sqft],MATCH(Sales[[#This Row],[store_no]],Stores[store_no],0))</f>
        <v>198900</v>
      </c>
      <c r="J6703" s="4" t="str">
        <f>INDEX(Departments[dept_name],MATCH(Sales[[#This Row],[dept_no]],Departments[dept_no],0))</f>
        <v>Toys</v>
      </c>
      <c r="K6703" s="4" t="str">
        <f>CONCATENATE(Sales[[#This Row],[region]],Sales[[#This Row],[storetype]])</f>
        <v>3A</v>
      </c>
      <c r="L6703" s="4">
        <f>INDEX(RegionStoreCount[Store Count],MATCH(Sales[[#This Row],[RegionStoretype]],RegionStoreCount[Region/Type],0))</f>
        <v>9</v>
      </c>
      <c r="M6703" s="4">
        <f>AND(Sales[[#This Row],[date]]&lt;=TY_YTDMax,Sales[[#This Row],[date]]&gt;=TY_YTDMin)*Sales[[#This Row],[sales]]</f>
        <v>164301.03339999999</v>
      </c>
      <c r="N6703" s="4">
        <f>AND(Sales[[#This Row],[date]]&lt;=LY_YTDMax,Sales[[#This Row],[date]]&gt;=LY_YTDMin)*Sales[[#This Row],[sales]]</f>
        <v>0</v>
      </c>
      <c r="O6703" s="4">
        <f>AND(Sales[[#This Row],[date]]&gt;=YoY_Min,Sales[[#This Row],[date]]&lt;=TY_YTDMax)*(Sales[[#This Row],[sales]]/Sales[[#This Row],[sqft]])</f>
        <v>0.82604843338360978</v>
      </c>
      <c r="P6703" s="4">
        <f>SUMIF(Sales[RegionStoretype],Sales[[#This Row],[RegionStoretype]],Sales[YoY_SSF])/Sales[[#This Row],[Region_TypeCount]]</f>
        <v>53.603836561720975</v>
      </c>
    </row>
    <row r="6704" spans="1:16" x14ac:dyDescent="0.25">
      <c r="A6704" s="1">
        <v>43210</v>
      </c>
      <c r="B6704">
        <v>9</v>
      </c>
      <c r="C6704">
        <v>6</v>
      </c>
      <c r="D6704">
        <v>58781.433299999997</v>
      </c>
      <c r="E6704">
        <f>INDEX(Stores[region],MATCH(Sales[[#This Row],[store_no]],Stores[store_no],0))</f>
        <v>1</v>
      </c>
      <c r="F6704" t="str">
        <f>INDEX(Stores[storetype],MATCH(Sales[[#This Row],[store_no]],Stores[store_no],0))</f>
        <v>B</v>
      </c>
      <c r="G6704" t="str">
        <f>INDEX(Stores[location_city],MATCH(Sales[[#This Row],[store_no]],Stores[store_no],0))</f>
        <v>Columbus</v>
      </c>
      <c r="H6704" t="str">
        <f>INDEX(Stores[location_state],MATCH(Sales[[#This Row],[store_no]],Stores[store_no],0))</f>
        <v>Ohio</v>
      </c>
      <c r="I6704">
        <f>INDEX(Stores[sqft],MATCH(Sales[[#This Row],[store_no]],Stores[store_no],0))</f>
        <v>221800</v>
      </c>
      <c r="J6704" s="4" t="str">
        <f>INDEX(Departments[dept_name],MATCH(Sales[[#This Row],[dept_no]],Departments[dept_no],0))</f>
        <v>Computers</v>
      </c>
      <c r="K6704" s="4" t="str">
        <f>CONCATENATE(Sales[[#This Row],[region]],Sales[[#This Row],[storetype]])</f>
        <v>1B</v>
      </c>
      <c r="L6704" s="4">
        <f>INDEX(RegionStoreCount[Store Count],MATCH(Sales[[#This Row],[RegionStoretype]],RegionStoreCount[Region/Type],0))</f>
        <v>5</v>
      </c>
      <c r="M6704" s="4">
        <f>AND(Sales[[#This Row],[date]]&lt;=TY_YTDMax,Sales[[#This Row],[date]]&gt;=TY_YTDMin)*Sales[[#This Row],[sales]]</f>
        <v>58781.433299999997</v>
      </c>
      <c r="N6704" s="4">
        <f>AND(Sales[[#This Row],[date]]&lt;=LY_YTDMax,Sales[[#This Row],[date]]&gt;=LY_YTDMin)*Sales[[#This Row],[sales]]</f>
        <v>0</v>
      </c>
      <c r="O6704" s="4">
        <f>AND(Sales[[#This Row],[date]]&gt;=YoY_Min,Sales[[#This Row],[date]]&lt;=TY_YTDMax)*(Sales[[#This Row],[sales]]/Sales[[#This Row],[sqft]])</f>
        <v>0.26501998782687103</v>
      </c>
      <c r="P6704" s="4">
        <f>SUMIF(Sales[RegionStoretype],Sales[[#This Row],[RegionStoretype]],Sales[YoY_SSF])/Sales[[#This Row],[Region_TypeCount]]</f>
        <v>68.518982968140051</v>
      </c>
    </row>
    <row r="6705" spans="1:16" x14ac:dyDescent="0.25">
      <c r="A6705" s="1">
        <v>43210</v>
      </c>
      <c r="B6705">
        <v>9</v>
      </c>
      <c r="C6705">
        <v>10</v>
      </c>
      <c r="D6705">
        <v>27604.041299999997</v>
      </c>
      <c r="E6705">
        <f>INDEX(Stores[region],MATCH(Sales[[#This Row],[store_no]],Stores[store_no],0))</f>
        <v>1</v>
      </c>
      <c r="F6705" t="str">
        <f>INDEX(Stores[storetype],MATCH(Sales[[#This Row],[store_no]],Stores[store_no],0))</f>
        <v>B</v>
      </c>
      <c r="G6705" t="str">
        <f>INDEX(Stores[location_city],MATCH(Sales[[#This Row],[store_no]],Stores[store_no],0))</f>
        <v>Columbus</v>
      </c>
      <c r="H6705" t="str">
        <f>INDEX(Stores[location_state],MATCH(Sales[[#This Row],[store_no]],Stores[store_no],0))</f>
        <v>Ohio</v>
      </c>
      <c r="I6705">
        <f>INDEX(Stores[sqft],MATCH(Sales[[#This Row],[store_no]],Stores[store_no],0))</f>
        <v>221800</v>
      </c>
      <c r="J6705" s="4" t="str">
        <f>INDEX(Departments[dept_name],MATCH(Sales[[#This Row],[dept_no]],Departments[dept_no],0))</f>
        <v>Health</v>
      </c>
      <c r="K6705" s="4" t="str">
        <f>CONCATENATE(Sales[[#This Row],[region]],Sales[[#This Row],[storetype]])</f>
        <v>1B</v>
      </c>
      <c r="L6705" s="4">
        <f>INDEX(RegionStoreCount[Store Count],MATCH(Sales[[#This Row],[RegionStoretype]],RegionStoreCount[Region/Type],0))</f>
        <v>5</v>
      </c>
      <c r="M6705" s="4">
        <f>AND(Sales[[#This Row],[date]]&lt;=TY_YTDMax,Sales[[#This Row],[date]]&gt;=TY_YTDMin)*Sales[[#This Row],[sales]]</f>
        <v>27604.041299999997</v>
      </c>
      <c r="N6705" s="4">
        <f>AND(Sales[[#This Row],[date]]&lt;=LY_YTDMax,Sales[[#This Row],[date]]&gt;=LY_YTDMin)*Sales[[#This Row],[sales]]</f>
        <v>0</v>
      </c>
      <c r="O6705" s="4">
        <f>AND(Sales[[#This Row],[date]]&gt;=YoY_Min,Sales[[#This Row],[date]]&lt;=TY_YTDMax)*(Sales[[#This Row],[sales]]/Sales[[#This Row],[sqft]])</f>
        <v>0.12445464968440034</v>
      </c>
      <c r="P6705" s="4">
        <f>SUMIF(Sales[RegionStoretype],Sales[[#This Row],[RegionStoretype]],Sales[YoY_SSF])/Sales[[#This Row],[Region_TypeCount]]</f>
        <v>68.518982968140051</v>
      </c>
    </row>
    <row r="6706" spans="1:16" x14ac:dyDescent="0.25">
      <c r="A6706" s="1">
        <v>43210</v>
      </c>
      <c r="B6706">
        <v>9</v>
      </c>
      <c r="C6706">
        <v>11</v>
      </c>
      <c r="D6706">
        <v>225462.02009999999</v>
      </c>
      <c r="E6706">
        <f>INDEX(Stores[region],MATCH(Sales[[#This Row],[store_no]],Stores[store_no],0))</f>
        <v>1</v>
      </c>
      <c r="F6706" t="str">
        <f>INDEX(Stores[storetype],MATCH(Sales[[#This Row],[store_no]],Stores[store_no],0))</f>
        <v>B</v>
      </c>
      <c r="G6706" t="str">
        <f>INDEX(Stores[location_city],MATCH(Sales[[#This Row],[store_no]],Stores[store_no],0))</f>
        <v>Columbus</v>
      </c>
      <c r="H6706" t="str">
        <f>INDEX(Stores[location_state],MATCH(Sales[[#This Row],[store_no]],Stores[store_no],0))</f>
        <v>Ohio</v>
      </c>
      <c r="I6706">
        <f>INDEX(Stores[sqft],MATCH(Sales[[#This Row],[store_no]],Stores[store_no],0))</f>
        <v>221800</v>
      </c>
      <c r="J6706" s="4" t="str">
        <f>INDEX(Departments[dept_name],MATCH(Sales[[#This Row],[dept_no]],Departments[dept_no],0))</f>
        <v>Home</v>
      </c>
      <c r="K6706" s="4" t="str">
        <f>CONCATENATE(Sales[[#This Row],[region]],Sales[[#This Row],[storetype]])</f>
        <v>1B</v>
      </c>
      <c r="L6706" s="4">
        <f>INDEX(RegionStoreCount[Store Count],MATCH(Sales[[#This Row],[RegionStoretype]],RegionStoreCount[Region/Type],0))</f>
        <v>5</v>
      </c>
      <c r="M6706" s="4">
        <f>AND(Sales[[#This Row],[date]]&lt;=TY_YTDMax,Sales[[#This Row],[date]]&gt;=TY_YTDMin)*Sales[[#This Row],[sales]]</f>
        <v>225462.02009999999</v>
      </c>
      <c r="N6706" s="4">
        <f>AND(Sales[[#This Row],[date]]&lt;=LY_YTDMax,Sales[[#This Row],[date]]&gt;=LY_YTDMin)*Sales[[#This Row],[sales]]</f>
        <v>0</v>
      </c>
      <c r="O6706" s="4">
        <f>AND(Sales[[#This Row],[date]]&gt;=YoY_Min,Sales[[#This Row],[date]]&lt;=TY_YTDMax)*(Sales[[#This Row],[sales]]/Sales[[#This Row],[sqft]])</f>
        <v>1.0165104603246167</v>
      </c>
      <c r="P6706" s="4">
        <f>SUMIF(Sales[RegionStoretype],Sales[[#This Row],[RegionStoretype]],Sales[YoY_SSF])/Sales[[#This Row],[Region_TypeCount]]</f>
        <v>68.518982968140051</v>
      </c>
    </row>
    <row r="6707" spans="1:16" x14ac:dyDescent="0.25">
      <c r="A6707" s="1">
        <v>43210</v>
      </c>
      <c r="B6707">
        <v>9</v>
      </c>
      <c r="C6707">
        <v>15</v>
      </c>
      <c r="D6707">
        <v>768.64589999999998</v>
      </c>
      <c r="E6707">
        <f>INDEX(Stores[region],MATCH(Sales[[#This Row],[store_no]],Stores[store_no],0))</f>
        <v>1</v>
      </c>
      <c r="F6707" t="str">
        <f>INDEX(Stores[storetype],MATCH(Sales[[#This Row],[store_no]],Stores[store_no],0))</f>
        <v>B</v>
      </c>
      <c r="G6707" t="str">
        <f>INDEX(Stores[location_city],MATCH(Sales[[#This Row],[store_no]],Stores[store_no],0))</f>
        <v>Columbus</v>
      </c>
      <c r="H6707" t="str">
        <f>INDEX(Stores[location_state],MATCH(Sales[[#This Row],[store_no]],Stores[store_no],0))</f>
        <v>Ohio</v>
      </c>
      <c r="I6707">
        <f>INDEX(Stores[sqft],MATCH(Sales[[#This Row],[store_no]],Stores[store_no],0))</f>
        <v>221800</v>
      </c>
      <c r="J6707" s="4" t="str">
        <f>INDEX(Departments[dept_name],MATCH(Sales[[#This Row],[dept_no]],Departments[dept_no],0))</f>
        <v>Music</v>
      </c>
      <c r="K6707" s="4" t="str">
        <f>CONCATENATE(Sales[[#This Row],[region]],Sales[[#This Row],[storetype]])</f>
        <v>1B</v>
      </c>
      <c r="L6707" s="4">
        <f>INDEX(RegionStoreCount[Store Count],MATCH(Sales[[#This Row],[RegionStoretype]],RegionStoreCount[Region/Type],0))</f>
        <v>5</v>
      </c>
      <c r="M6707" s="4">
        <f>AND(Sales[[#This Row],[date]]&lt;=TY_YTDMax,Sales[[#This Row],[date]]&gt;=TY_YTDMin)*Sales[[#This Row],[sales]]</f>
        <v>768.64589999999998</v>
      </c>
      <c r="N6707" s="4">
        <f>AND(Sales[[#This Row],[date]]&lt;=LY_YTDMax,Sales[[#This Row],[date]]&gt;=LY_YTDMin)*Sales[[#This Row],[sales]]</f>
        <v>0</v>
      </c>
      <c r="O6707" s="4">
        <f>AND(Sales[[#This Row],[date]]&gt;=YoY_Min,Sales[[#This Row],[date]]&lt;=TY_YTDMax)*(Sales[[#This Row],[sales]]/Sales[[#This Row],[sqft]])</f>
        <v>3.4654909828674479E-3</v>
      </c>
      <c r="P6707" s="4">
        <f>SUMIF(Sales[RegionStoretype],Sales[[#This Row],[RegionStoretype]],Sales[YoY_SSF])/Sales[[#This Row],[Region_TypeCount]]</f>
        <v>68.518982968140051</v>
      </c>
    </row>
    <row r="6708" spans="1:16" x14ac:dyDescent="0.25">
      <c r="A6708" s="1">
        <v>43210</v>
      </c>
      <c r="B6708">
        <v>10</v>
      </c>
      <c r="C6708">
        <v>6</v>
      </c>
      <c r="D6708">
        <v>27374.397099999998</v>
      </c>
      <c r="E6708">
        <f>INDEX(Stores[region],MATCH(Sales[[#This Row],[store_no]],Stores[store_no],0))</f>
        <v>1</v>
      </c>
      <c r="F6708" t="str">
        <f>INDEX(Stores[storetype],MATCH(Sales[[#This Row],[store_no]],Stores[store_no],0))</f>
        <v>B</v>
      </c>
      <c r="G6708" t="str">
        <f>INDEX(Stores[location_city],MATCH(Sales[[#This Row],[store_no]],Stores[store_no],0))</f>
        <v>Traverse City</v>
      </c>
      <c r="H6708" t="str">
        <f>INDEX(Stores[location_state],MATCH(Sales[[#This Row],[store_no]],Stores[store_no],0))</f>
        <v>Michigan</v>
      </c>
      <c r="I6708">
        <f>INDEX(Stores[sqft],MATCH(Sales[[#This Row],[store_no]],Stores[store_no],0))</f>
        <v>158200</v>
      </c>
      <c r="J6708" s="4" t="str">
        <f>INDEX(Departments[dept_name],MATCH(Sales[[#This Row],[dept_no]],Departments[dept_no],0))</f>
        <v>Computers</v>
      </c>
      <c r="K6708" s="4" t="str">
        <f>CONCATENATE(Sales[[#This Row],[region]],Sales[[#This Row],[storetype]])</f>
        <v>1B</v>
      </c>
      <c r="L6708" s="4">
        <f>INDEX(RegionStoreCount[Store Count],MATCH(Sales[[#This Row],[RegionStoretype]],RegionStoreCount[Region/Type],0))</f>
        <v>5</v>
      </c>
      <c r="M6708" s="4">
        <f>AND(Sales[[#This Row],[date]]&lt;=TY_YTDMax,Sales[[#This Row],[date]]&gt;=TY_YTDMin)*Sales[[#This Row],[sales]]</f>
        <v>27374.397099999998</v>
      </c>
      <c r="N6708" s="4">
        <f>AND(Sales[[#This Row],[date]]&lt;=LY_YTDMax,Sales[[#This Row],[date]]&gt;=LY_YTDMin)*Sales[[#This Row],[sales]]</f>
        <v>0</v>
      </c>
      <c r="O6708" s="4">
        <f>AND(Sales[[#This Row],[date]]&gt;=YoY_Min,Sales[[#This Row],[date]]&lt;=TY_YTDMax)*(Sales[[#This Row],[sales]]/Sales[[#This Row],[sqft]])</f>
        <v>0.17303664412136535</v>
      </c>
      <c r="P6708" s="4">
        <f>SUMIF(Sales[RegionStoretype],Sales[[#This Row],[RegionStoretype]],Sales[YoY_SSF])/Sales[[#This Row],[Region_TypeCount]]</f>
        <v>68.518982968140051</v>
      </c>
    </row>
    <row r="6709" spans="1:16" x14ac:dyDescent="0.25">
      <c r="A6709" s="1">
        <v>43210</v>
      </c>
      <c r="B6709">
        <v>10</v>
      </c>
      <c r="C6709">
        <v>11</v>
      </c>
      <c r="D6709">
        <v>59250.574799999988</v>
      </c>
      <c r="E6709">
        <f>INDEX(Stores[region],MATCH(Sales[[#This Row],[store_no]],Stores[store_no],0))</f>
        <v>1</v>
      </c>
      <c r="F6709" t="str">
        <f>INDEX(Stores[storetype],MATCH(Sales[[#This Row],[store_no]],Stores[store_no],0))</f>
        <v>B</v>
      </c>
      <c r="G6709" t="str">
        <f>INDEX(Stores[location_city],MATCH(Sales[[#This Row],[store_no]],Stores[store_no],0))</f>
        <v>Traverse City</v>
      </c>
      <c r="H6709" t="str">
        <f>INDEX(Stores[location_state],MATCH(Sales[[#This Row],[store_no]],Stores[store_no],0))</f>
        <v>Michigan</v>
      </c>
      <c r="I6709">
        <f>INDEX(Stores[sqft],MATCH(Sales[[#This Row],[store_no]],Stores[store_no],0))</f>
        <v>158200</v>
      </c>
      <c r="J6709" s="4" t="str">
        <f>INDEX(Departments[dept_name],MATCH(Sales[[#This Row],[dept_no]],Departments[dept_no],0))</f>
        <v>Home</v>
      </c>
      <c r="K6709" s="4" t="str">
        <f>CONCATENATE(Sales[[#This Row],[region]],Sales[[#This Row],[storetype]])</f>
        <v>1B</v>
      </c>
      <c r="L6709" s="4">
        <f>INDEX(RegionStoreCount[Store Count],MATCH(Sales[[#This Row],[RegionStoretype]],RegionStoreCount[Region/Type],0))</f>
        <v>5</v>
      </c>
      <c r="M6709" s="4">
        <f>AND(Sales[[#This Row],[date]]&lt;=TY_YTDMax,Sales[[#This Row],[date]]&gt;=TY_YTDMin)*Sales[[#This Row],[sales]]</f>
        <v>59250.574799999988</v>
      </c>
      <c r="N6709" s="4">
        <f>AND(Sales[[#This Row],[date]]&lt;=LY_YTDMax,Sales[[#This Row],[date]]&gt;=LY_YTDMin)*Sales[[#This Row],[sales]]</f>
        <v>0</v>
      </c>
      <c r="O6709" s="4">
        <f>AND(Sales[[#This Row],[date]]&gt;=YoY_Min,Sales[[#This Row],[date]]&lt;=TY_YTDMax)*(Sales[[#This Row],[sales]]/Sales[[#This Row],[sqft]])</f>
        <v>0.37452954993678877</v>
      </c>
      <c r="P6709" s="4">
        <f>SUMIF(Sales[RegionStoretype],Sales[[#This Row],[RegionStoretype]],Sales[YoY_SSF])/Sales[[#This Row],[Region_TypeCount]]</f>
        <v>68.518982968140051</v>
      </c>
    </row>
    <row r="6710" spans="1:16" x14ac:dyDescent="0.25">
      <c r="A6710" s="1">
        <v>43210</v>
      </c>
      <c r="B6710">
        <v>10</v>
      </c>
      <c r="C6710">
        <v>17</v>
      </c>
      <c r="D6710">
        <v>76900.19230000001</v>
      </c>
      <c r="E6710">
        <f>INDEX(Stores[region],MATCH(Sales[[#This Row],[store_no]],Stores[store_no],0))</f>
        <v>1</v>
      </c>
      <c r="F6710" t="str">
        <f>INDEX(Stores[storetype],MATCH(Sales[[#This Row],[store_no]],Stores[store_no],0))</f>
        <v>B</v>
      </c>
      <c r="G6710" t="str">
        <f>INDEX(Stores[location_city],MATCH(Sales[[#This Row],[store_no]],Stores[store_no],0))</f>
        <v>Traverse City</v>
      </c>
      <c r="H6710" t="str">
        <f>INDEX(Stores[location_state],MATCH(Sales[[#This Row],[store_no]],Stores[store_no],0))</f>
        <v>Michigan</v>
      </c>
      <c r="I6710">
        <f>INDEX(Stores[sqft],MATCH(Sales[[#This Row],[store_no]],Stores[store_no],0))</f>
        <v>158200</v>
      </c>
      <c r="J6710" s="4" t="str">
        <f>INDEX(Departments[dept_name],MATCH(Sales[[#This Row],[dept_no]],Departments[dept_no],0))</f>
        <v>Shoes</v>
      </c>
      <c r="K6710" s="4" t="str">
        <f>CONCATENATE(Sales[[#This Row],[region]],Sales[[#This Row],[storetype]])</f>
        <v>1B</v>
      </c>
      <c r="L6710" s="4">
        <f>INDEX(RegionStoreCount[Store Count],MATCH(Sales[[#This Row],[RegionStoretype]],RegionStoreCount[Region/Type],0))</f>
        <v>5</v>
      </c>
      <c r="M6710" s="4">
        <f>AND(Sales[[#This Row],[date]]&lt;=TY_YTDMax,Sales[[#This Row],[date]]&gt;=TY_YTDMin)*Sales[[#This Row],[sales]]</f>
        <v>76900.19230000001</v>
      </c>
      <c r="N6710" s="4">
        <f>AND(Sales[[#This Row],[date]]&lt;=LY_YTDMax,Sales[[#This Row],[date]]&gt;=LY_YTDMin)*Sales[[#This Row],[sales]]</f>
        <v>0</v>
      </c>
      <c r="O6710" s="4">
        <f>AND(Sales[[#This Row],[date]]&gt;=YoY_Min,Sales[[#This Row],[date]]&lt;=TY_YTDMax)*(Sales[[#This Row],[sales]]/Sales[[#This Row],[sqft]])</f>
        <v>0.48609476801517071</v>
      </c>
      <c r="P6710" s="4">
        <f>SUMIF(Sales[RegionStoretype],Sales[[#This Row],[RegionStoretype]],Sales[YoY_SSF])/Sales[[#This Row],[Region_TypeCount]]</f>
        <v>68.518982968140051</v>
      </c>
    </row>
    <row r="6711" spans="1:16" x14ac:dyDescent="0.25">
      <c r="A6711" s="1">
        <v>43210</v>
      </c>
      <c r="B6711">
        <v>11</v>
      </c>
      <c r="C6711">
        <v>9</v>
      </c>
      <c r="D6711">
        <v>32732.828400000002</v>
      </c>
      <c r="E6711">
        <f>INDEX(Stores[region],MATCH(Sales[[#This Row],[store_no]],Stores[store_no],0))</f>
        <v>1</v>
      </c>
      <c r="F6711" t="str">
        <f>INDEX(Stores[storetype],MATCH(Sales[[#This Row],[store_no]],Stores[store_no],0))</f>
        <v>A</v>
      </c>
      <c r="G6711" t="str">
        <f>INDEX(Stores[location_city],MATCH(Sales[[#This Row],[store_no]],Stores[store_no],0))</f>
        <v>Cleveland</v>
      </c>
      <c r="H6711" t="str">
        <f>INDEX(Stores[location_state],MATCH(Sales[[#This Row],[store_no]],Stores[store_no],0))</f>
        <v>Ohio</v>
      </c>
      <c r="I6711">
        <f>INDEX(Stores[sqft],MATCH(Sales[[#This Row],[store_no]],Stores[store_no],0))</f>
        <v>192400</v>
      </c>
      <c r="J6711" s="4" t="str">
        <f>INDEX(Departments[dept_name],MATCH(Sales[[#This Row],[dept_no]],Departments[dept_no],0))</f>
        <v>Garden</v>
      </c>
      <c r="K6711" s="4" t="str">
        <f>CONCATENATE(Sales[[#This Row],[region]],Sales[[#This Row],[storetype]])</f>
        <v>1A</v>
      </c>
      <c r="L6711" s="4">
        <f>INDEX(RegionStoreCount[Store Count],MATCH(Sales[[#This Row],[RegionStoretype]],RegionStoreCount[Region/Type],0))</f>
        <v>5</v>
      </c>
      <c r="M6711" s="4">
        <f>AND(Sales[[#This Row],[date]]&lt;=TY_YTDMax,Sales[[#This Row],[date]]&gt;=TY_YTDMin)*Sales[[#This Row],[sales]]</f>
        <v>32732.828400000002</v>
      </c>
      <c r="N6711" s="4">
        <f>AND(Sales[[#This Row],[date]]&lt;=LY_YTDMax,Sales[[#This Row],[date]]&gt;=LY_YTDMin)*Sales[[#This Row],[sales]]</f>
        <v>0</v>
      </c>
      <c r="O6711" s="4">
        <f>AND(Sales[[#This Row],[date]]&gt;=YoY_Min,Sales[[#This Row],[date]]&lt;=TY_YTDMax)*(Sales[[#This Row],[sales]]/Sales[[#This Row],[sqft]])</f>
        <v>0.17012904573804574</v>
      </c>
      <c r="P6711" s="4">
        <f>SUMIF(Sales[RegionStoretype],Sales[[#This Row],[RegionStoretype]],Sales[YoY_SSF])/Sales[[#This Row],[Region_TypeCount]]</f>
        <v>59.469551530910678</v>
      </c>
    </row>
    <row r="6712" spans="1:16" x14ac:dyDescent="0.25">
      <c r="A6712" s="1">
        <v>43210</v>
      </c>
      <c r="B6712">
        <v>11</v>
      </c>
      <c r="C6712">
        <v>12</v>
      </c>
      <c r="D6712">
        <v>142297.8524</v>
      </c>
      <c r="E6712">
        <f>INDEX(Stores[region],MATCH(Sales[[#This Row],[store_no]],Stores[store_no],0))</f>
        <v>1</v>
      </c>
      <c r="F6712" t="str">
        <f>INDEX(Stores[storetype],MATCH(Sales[[#This Row],[store_no]],Stores[store_no],0))</f>
        <v>A</v>
      </c>
      <c r="G6712" t="str">
        <f>INDEX(Stores[location_city],MATCH(Sales[[#This Row],[store_no]],Stores[store_no],0))</f>
        <v>Cleveland</v>
      </c>
      <c r="H6712" t="str">
        <f>INDEX(Stores[location_state],MATCH(Sales[[#This Row],[store_no]],Stores[store_no],0))</f>
        <v>Ohio</v>
      </c>
      <c r="I6712">
        <f>INDEX(Stores[sqft],MATCH(Sales[[#This Row],[store_no]],Stores[store_no],0))</f>
        <v>192400</v>
      </c>
      <c r="J6712" s="4" t="str">
        <f>INDEX(Departments[dept_name],MATCH(Sales[[#This Row],[dept_no]],Departments[dept_no],0))</f>
        <v>Jewelery</v>
      </c>
      <c r="K6712" s="4" t="str">
        <f>CONCATENATE(Sales[[#This Row],[region]],Sales[[#This Row],[storetype]])</f>
        <v>1A</v>
      </c>
      <c r="L6712" s="4">
        <f>INDEX(RegionStoreCount[Store Count],MATCH(Sales[[#This Row],[RegionStoretype]],RegionStoreCount[Region/Type],0))</f>
        <v>5</v>
      </c>
      <c r="M6712" s="4">
        <f>AND(Sales[[#This Row],[date]]&lt;=TY_YTDMax,Sales[[#This Row],[date]]&gt;=TY_YTDMin)*Sales[[#This Row],[sales]]</f>
        <v>142297.8524</v>
      </c>
      <c r="N6712" s="4">
        <f>AND(Sales[[#This Row],[date]]&lt;=LY_YTDMax,Sales[[#This Row],[date]]&gt;=LY_YTDMin)*Sales[[#This Row],[sales]]</f>
        <v>0</v>
      </c>
      <c r="O6712" s="4">
        <f>AND(Sales[[#This Row],[date]]&gt;=YoY_Min,Sales[[#This Row],[date]]&lt;=TY_YTDMax)*(Sales[[#This Row],[sales]]/Sales[[#This Row],[sqft]])</f>
        <v>0.73959382744282742</v>
      </c>
      <c r="P6712" s="4">
        <f>SUMIF(Sales[RegionStoretype],Sales[[#This Row],[RegionStoretype]],Sales[YoY_SSF])/Sales[[#This Row],[Region_TypeCount]]</f>
        <v>59.469551530910678</v>
      </c>
    </row>
    <row r="6713" spans="1:16" x14ac:dyDescent="0.25">
      <c r="A6713" s="1">
        <v>43210</v>
      </c>
      <c r="B6713">
        <v>13</v>
      </c>
      <c r="C6713">
        <v>3</v>
      </c>
      <c r="D6713">
        <v>79827.929999999993</v>
      </c>
      <c r="E6713">
        <f>INDEX(Stores[region],MATCH(Sales[[#This Row],[store_no]],Stores[store_no],0))</f>
        <v>3</v>
      </c>
      <c r="F6713" t="str">
        <f>INDEX(Stores[storetype],MATCH(Sales[[#This Row],[store_no]],Stores[store_no],0))</f>
        <v>A</v>
      </c>
      <c r="G6713" t="str">
        <f>INDEX(Stores[location_city],MATCH(Sales[[#This Row],[store_no]],Stores[store_no],0))</f>
        <v>Overland Park</v>
      </c>
      <c r="H6713" t="str">
        <f>INDEX(Stores[location_state],MATCH(Sales[[#This Row],[store_no]],Stores[store_no],0))</f>
        <v>Kansas</v>
      </c>
      <c r="I6713">
        <f>INDEX(Stores[sqft],MATCH(Sales[[#This Row],[store_no]],Stores[store_no],0))</f>
        <v>201000</v>
      </c>
      <c r="J6713" s="4" t="str">
        <f>INDEX(Departments[dept_name],MATCH(Sales[[#This Row],[dept_no]],Departments[dept_no],0))</f>
        <v>Beauty</v>
      </c>
      <c r="K6713" s="4" t="str">
        <f>CONCATENATE(Sales[[#This Row],[region]],Sales[[#This Row],[storetype]])</f>
        <v>3A</v>
      </c>
      <c r="L6713" s="4">
        <f>INDEX(RegionStoreCount[Store Count],MATCH(Sales[[#This Row],[RegionStoretype]],RegionStoreCount[Region/Type],0))</f>
        <v>9</v>
      </c>
      <c r="M6713" s="4">
        <f>AND(Sales[[#This Row],[date]]&lt;=TY_YTDMax,Sales[[#This Row],[date]]&gt;=TY_YTDMin)*Sales[[#This Row],[sales]]</f>
        <v>79827.929999999993</v>
      </c>
      <c r="N6713" s="4">
        <f>AND(Sales[[#This Row],[date]]&lt;=LY_YTDMax,Sales[[#This Row],[date]]&gt;=LY_YTDMin)*Sales[[#This Row],[sales]]</f>
        <v>0</v>
      </c>
      <c r="O6713" s="4">
        <f>AND(Sales[[#This Row],[date]]&gt;=YoY_Min,Sales[[#This Row],[date]]&lt;=TY_YTDMax)*(Sales[[#This Row],[sales]]/Sales[[#This Row],[sqft]])</f>
        <v>0.3971538805970149</v>
      </c>
      <c r="P6713" s="4">
        <f>SUMIF(Sales[RegionStoretype],Sales[[#This Row],[RegionStoretype]],Sales[YoY_SSF])/Sales[[#This Row],[Region_TypeCount]]</f>
        <v>53.603836561720975</v>
      </c>
    </row>
    <row r="6714" spans="1:16" x14ac:dyDescent="0.25">
      <c r="A6714" s="1">
        <v>43210</v>
      </c>
      <c r="B6714">
        <v>13</v>
      </c>
      <c r="C6714">
        <v>12</v>
      </c>
      <c r="D6714">
        <v>105573.73830000001</v>
      </c>
      <c r="E6714">
        <f>INDEX(Stores[region],MATCH(Sales[[#This Row],[store_no]],Stores[store_no],0))</f>
        <v>3</v>
      </c>
      <c r="F6714" t="str">
        <f>INDEX(Stores[storetype],MATCH(Sales[[#This Row],[store_no]],Stores[store_no],0))</f>
        <v>A</v>
      </c>
      <c r="G6714" t="str">
        <f>INDEX(Stores[location_city],MATCH(Sales[[#This Row],[store_no]],Stores[store_no],0))</f>
        <v>Overland Park</v>
      </c>
      <c r="H6714" t="str">
        <f>INDEX(Stores[location_state],MATCH(Sales[[#This Row],[store_no]],Stores[store_no],0))</f>
        <v>Kansas</v>
      </c>
      <c r="I6714">
        <f>INDEX(Stores[sqft],MATCH(Sales[[#This Row],[store_no]],Stores[store_no],0))</f>
        <v>201000</v>
      </c>
      <c r="J6714" s="4" t="str">
        <f>INDEX(Departments[dept_name],MATCH(Sales[[#This Row],[dept_no]],Departments[dept_no],0))</f>
        <v>Jewelery</v>
      </c>
      <c r="K6714" s="4" t="str">
        <f>CONCATENATE(Sales[[#This Row],[region]],Sales[[#This Row],[storetype]])</f>
        <v>3A</v>
      </c>
      <c r="L6714" s="4">
        <f>INDEX(RegionStoreCount[Store Count],MATCH(Sales[[#This Row],[RegionStoretype]],RegionStoreCount[Region/Type],0))</f>
        <v>9</v>
      </c>
      <c r="M6714" s="4">
        <f>AND(Sales[[#This Row],[date]]&lt;=TY_YTDMax,Sales[[#This Row],[date]]&gt;=TY_YTDMin)*Sales[[#This Row],[sales]]</f>
        <v>105573.73830000001</v>
      </c>
      <c r="N6714" s="4">
        <f>AND(Sales[[#This Row],[date]]&lt;=LY_YTDMax,Sales[[#This Row],[date]]&gt;=LY_YTDMin)*Sales[[#This Row],[sales]]</f>
        <v>0</v>
      </c>
      <c r="O6714" s="4">
        <f>AND(Sales[[#This Row],[date]]&gt;=YoY_Min,Sales[[#This Row],[date]]&lt;=TY_YTDMax)*(Sales[[#This Row],[sales]]/Sales[[#This Row],[sqft]])</f>
        <v>0.52524247910447763</v>
      </c>
      <c r="P6714" s="4">
        <f>SUMIF(Sales[RegionStoretype],Sales[[#This Row],[RegionStoretype]],Sales[YoY_SSF])/Sales[[#This Row],[Region_TypeCount]]</f>
        <v>53.603836561720975</v>
      </c>
    </row>
    <row r="6715" spans="1:16" x14ac:dyDescent="0.25">
      <c r="A6715" s="1">
        <v>43210</v>
      </c>
      <c r="B6715">
        <v>13</v>
      </c>
      <c r="C6715">
        <v>20</v>
      </c>
      <c r="D6715">
        <v>60219.034399999997</v>
      </c>
      <c r="E6715">
        <f>INDEX(Stores[region],MATCH(Sales[[#This Row],[store_no]],Stores[store_no],0))</f>
        <v>3</v>
      </c>
      <c r="F6715" t="str">
        <f>INDEX(Stores[storetype],MATCH(Sales[[#This Row],[store_no]],Stores[store_no],0))</f>
        <v>A</v>
      </c>
      <c r="G6715" t="str">
        <f>INDEX(Stores[location_city],MATCH(Sales[[#This Row],[store_no]],Stores[store_no],0))</f>
        <v>Overland Park</v>
      </c>
      <c r="H6715" t="str">
        <f>INDEX(Stores[location_state],MATCH(Sales[[#This Row],[store_no]],Stores[store_no],0))</f>
        <v>Kansas</v>
      </c>
      <c r="I6715">
        <f>INDEX(Stores[sqft],MATCH(Sales[[#This Row],[store_no]],Stores[store_no],0))</f>
        <v>201000</v>
      </c>
      <c r="J6715" s="4" t="str">
        <f>INDEX(Departments[dept_name],MATCH(Sales[[#This Row],[dept_no]],Departments[dept_no],0))</f>
        <v>Toys</v>
      </c>
      <c r="K6715" s="4" t="str">
        <f>CONCATENATE(Sales[[#This Row],[region]],Sales[[#This Row],[storetype]])</f>
        <v>3A</v>
      </c>
      <c r="L6715" s="4">
        <f>INDEX(RegionStoreCount[Store Count],MATCH(Sales[[#This Row],[RegionStoretype]],RegionStoreCount[Region/Type],0))</f>
        <v>9</v>
      </c>
      <c r="M6715" s="4">
        <f>AND(Sales[[#This Row],[date]]&lt;=TY_YTDMax,Sales[[#This Row],[date]]&gt;=TY_YTDMin)*Sales[[#This Row],[sales]]</f>
        <v>60219.034399999997</v>
      </c>
      <c r="N6715" s="4">
        <f>AND(Sales[[#This Row],[date]]&lt;=LY_YTDMax,Sales[[#This Row],[date]]&gt;=LY_YTDMin)*Sales[[#This Row],[sales]]</f>
        <v>0</v>
      </c>
      <c r="O6715" s="4">
        <f>AND(Sales[[#This Row],[date]]&gt;=YoY_Min,Sales[[#This Row],[date]]&lt;=TY_YTDMax)*(Sales[[#This Row],[sales]]/Sales[[#This Row],[sqft]])</f>
        <v>0.29959718606965174</v>
      </c>
      <c r="P6715" s="4">
        <f>SUMIF(Sales[RegionStoretype],Sales[[#This Row],[RegionStoretype]],Sales[YoY_SSF])/Sales[[#This Row],[Region_TypeCount]]</f>
        <v>53.603836561720975</v>
      </c>
    </row>
    <row r="6716" spans="1:16" x14ac:dyDescent="0.25">
      <c r="A6716" s="1">
        <v>43210</v>
      </c>
      <c r="B6716">
        <v>14</v>
      </c>
      <c r="C6716">
        <v>3</v>
      </c>
      <c r="D6716">
        <v>58643.511299999998</v>
      </c>
      <c r="E6716">
        <f>INDEX(Stores[region],MATCH(Sales[[#This Row],[store_no]],Stores[store_no],0))</f>
        <v>3</v>
      </c>
      <c r="F6716" t="str">
        <f>INDEX(Stores[storetype],MATCH(Sales[[#This Row],[store_no]],Stores[store_no],0))</f>
        <v>A</v>
      </c>
      <c r="G6716" t="str">
        <f>INDEX(Stores[location_city],MATCH(Sales[[#This Row],[store_no]],Stores[store_no],0))</f>
        <v>Bismarck</v>
      </c>
      <c r="H6716" t="str">
        <f>INDEX(Stores[location_state],MATCH(Sales[[#This Row],[store_no]],Stores[store_no],0))</f>
        <v>North Dakota</v>
      </c>
      <c r="I6716">
        <f>INDEX(Stores[sqft],MATCH(Sales[[#This Row],[store_no]],Stores[store_no],0))</f>
        <v>96400</v>
      </c>
      <c r="J6716" s="4" t="str">
        <f>INDEX(Departments[dept_name],MATCH(Sales[[#This Row],[dept_no]],Departments[dept_no],0))</f>
        <v>Beauty</v>
      </c>
      <c r="K6716" s="4" t="str">
        <f>CONCATENATE(Sales[[#This Row],[region]],Sales[[#This Row],[storetype]])</f>
        <v>3A</v>
      </c>
      <c r="L6716" s="4">
        <f>INDEX(RegionStoreCount[Store Count],MATCH(Sales[[#This Row],[RegionStoretype]],RegionStoreCount[Region/Type],0))</f>
        <v>9</v>
      </c>
      <c r="M6716" s="4">
        <f>AND(Sales[[#This Row],[date]]&lt;=TY_YTDMax,Sales[[#This Row],[date]]&gt;=TY_YTDMin)*Sales[[#This Row],[sales]]</f>
        <v>58643.511299999998</v>
      </c>
      <c r="N6716" s="4">
        <f>AND(Sales[[#This Row],[date]]&lt;=LY_YTDMax,Sales[[#This Row],[date]]&gt;=LY_YTDMin)*Sales[[#This Row],[sales]]</f>
        <v>0</v>
      </c>
      <c r="O6716" s="4">
        <f>AND(Sales[[#This Row],[date]]&gt;=YoY_Min,Sales[[#This Row],[date]]&lt;=TY_YTDMax)*(Sales[[#This Row],[sales]]/Sales[[#This Row],[sqft]])</f>
        <v>0.60833517946058091</v>
      </c>
      <c r="P6716" s="4">
        <f>SUMIF(Sales[RegionStoretype],Sales[[#This Row],[RegionStoretype]],Sales[YoY_SSF])/Sales[[#This Row],[Region_TypeCount]]</f>
        <v>53.603836561720975</v>
      </c>
    </row>
    <row r="6717" spans="1:16" x14ac:dyDescent="0.25">
      <c r="A6717" s="1">
        <v>43210</v>
      </c>
      <c r="B6717">
        <v>14</v>
      </c>
      <c r="C6717">
        <v>5</v>
      </c>
      <c r="D6717">
        <v>50914.534199999995</v>
      </c>
      <c r="E6717">
        <f>INDEX(Stores[region],MATCH(Sales[[#This Row],[store_no]],Stores[store_no],0))</f>
        <v>3</v>
      </c>
      <c r="F6717" t="str">
        <f>INDEX(Stores[storetype],MATCH(Sales[[#This Row],[store_no]],Stores[store_no],0))</f>
        <v>A</v>
      </c>
      <c r="G6717" t="str">
        <f>INDEX(Stores[location_city],MATCH(Sales[[#This Row],[store_no]],Stores[store_no],0))</f>
        <v>Bismarck</v>
      </c>
      <c r="H6717" t="str">
        <f>INDEX(Stores[location_state],MATCH(Sales[[#This Row],[store_no]],Stores[store_no],0))</f>
        <v>North Dakota</v>
      </c>
      <c r="I6717">
        <f>INDEX(Stores[sqft],MATCH(Sales[[#This Row],[store_no]],Stores[store_no],0))</f>
        <v>96400</v>
      </c>
      <c r="J6717" s="4" t="str">
        <f>INDEX(Departments[dept_name],MATCH(Sales[[#This Row],[dept_no]],Departments[dept_no],0))</f>
        <v>Clothing</v>
      </c>
      <c r="K6717" s="4" t="str">
        <f>CONCATENATE(Sales[[#This Row],[region]],Sales[[#This Row],[storetype]])</f>
        <v>3A</v>
      </c>
      <c r="L6717" s="4">
        <f>INDEX(RegionStoreCount[Store Count],MATCH(Sales[[#This Row],[RegionStoretype]],RegionStoreCount[Region/Type],0))</f>
        <v>9</v>
      </c>
      <c r="M6717" s="4">
        <f>AND(Sales[[#This Row],[date]]&lt;=TY_YTDMax,Sales[[#This Row],[date]]&gt;=TY_YTDMin)*Sales[[#This Row],[sales]]</f>
        <v>50914.534199999995</v>
      </c>
      <c r="N6717" s="4">
        <f>AND(Sales[[#This Row],[date]]&lt;=LY_YTDMax,Sales[[#This Row],[date]]&gt;=LY_YTDMin)*Sales[[#This Row],[sales]]</f>
        <v>0</v>
      </c>
      <c r="O6717" s="4">
        <f>AND(Sales[[#This Row],[date]]&gt;=YoY_Min,Sales[[#This Row],[date]]&lt;=TY_YTDMax)*(Sales[[#This Row],[sales]]/Sales[[#This Row],[sqft]])</f>
        <v>0.52815906846473026</v>
      </c>
      <c r="P6717" s="4">
        <f>SUMIF(Sales[RegionStoretype],Sales[[#This Row],[RegionStoretype]],Sales[YoY_SSF])/Sales[[#This Row],[Region_TypeCount]]</f>
        <v>53.603836561720975</v>
      </c>
    </row>
    <row r="6718" spans="1:16" x14ac:dyDescent="0.25">
      <c r="A6718" s="1">
        <v>43210</v>
      </c>
      <c r="B6718">
        <v>14</v>
      </c>
      <c r="C6718">
        <v>8</v>
      </c>
      <c r="D6718">
        <v>28432.473600000001</v>
      </c>
      <c r="E6718">
        <f>INDEX(Stores[region],MATCH(Sales[[#This Row],[store_no]],Stores[store_no],0))</f>
        <v>3</v>
      </c>
      <c r="F6718" t="str">
        <f>INDEX(Stores[storetype],MATCH(Sales[[#This Row],[store_no]],Stores[store_no],0))</f>
        <v>A</v>
      </c>
      <c r="G6718" t="str">
        <f>INDEX(Stores[location_city],MATCH(Sales[[#This Row],[store_no]],Stores[store_no],0))</f>
        <v>Bismarck</v>
      </c>
      <c r="H6718" t="str">
        <f>INDEX(Stores[location_state],MATCH(Sales[[#This Row],[store_no]],Stores[store_no],0))</f>
        <v>North Dakota</v>
      </c>
      <c r="I6718">
        <f>INDEX(Stores[sqft],MATCH(Sales[[#This Row],[store_no]],Stores[store_no],0))</f>
        <v>96400</v>
      </c>
      <c r="J6718" s="4" t="str">
        <f>INDEX(Departments[dept_name],MATCH(Sales[[#This Row],[dept_no]],Departments[dept_no],0))</f>
        <v>Games</v>
      </c>
      <c r="K6718" s="4" t="str">
        <f>CONCATENATE(Sales[[#This Row],[region]],Sales[[#This Row],[storetype]])</f>
        <v>3A</v>
      </c>
      <c r="L6718" s="4">
        <f>INDEX(RegionStoreCount[Store Count],MATCH(Sales[[#This Row],[RegionStoretype]],RegionStoreCount[Region/Type],0))</f>
        <v>9</v>
      </c>
      <c r="M6718" s="4">
        <f>AND(Sales[[#This Row],[date]]&lt;=TY_YTDMax,Sales[[#This Row],[date]]&gt;=TY_YTDMin)*Sales[[#This Row],[sales]]</f>
        <v>28432.473600000001</v>
      </c>
      <c r="N6718" s="4">
        <f>AND(Sales[[#This Row],[date]]&lt;=LY_YTDMax,Sales[[#This Row],[date]]&gt;=LY_YTDMin)*Sales[[#This Row],[sales]]</f>
        <v>0</v>
      </c>
      <c r="O6718" s="4">
        <f>AND(Sales[[#This Row],[date]]&gt;=YoY_Min,Sales[[#This Row],[date]]&lt;=TY_YTDMax)*(Sales[[#This Row],[sales]]/Sales[[#This Row],[sqft]])</f>
        <v>0.29494267219917014</v>
      </c>
      <c r="P6718" s="4">
        <f>SUMIF(Sales[RegionStoretype],Sales[[#This Row],[RegionStoretype]],Sales[YoY_SSF])/Sales[[#This Row],[Region_TypeCount]]</f>
        <v>53.603836561720975</v>
      </c>
    </row>
    <row r="6719" spans="1:16" x14ac:dyDescent="0.25">
      <c r="A6719" s="1">
        <v>43210</v>
      </c>
      <c r="B6719">
        <v>14</v>
      </c>
      <c r="C6719">
        <v>17</v>
      </c>
      <c r="D6719">
        <v>70185.276899999983</v>
      </c>
      <c r="E6719">
        <f>INDEX(Stores[region],MATCH(Sales[[#This Row],[store_no]],Stores[store_no],0))</f>
        <v>3</v>
      </c>
      <c r="F6719" t="str">
        <f>INDEX(Stores[storetype],MATCH(Sales[[#This Row],[store_no]],Stores[store_no],0))</f>
        <v>A</v>
      </c>
      <c r="G6719" t="str">
        <f>INDEX(Stores[location_city],MATCH(Sales[[#This Row],[store_no]],Stores[store_no],0))</f>
        <v>Bismarck</v>
      </c>
      <c r="H6719" t="str">
        <f>INDEX(Stores[location_state],MATCH(Sales[[#This Row],[store_no]],Stores[store_no],0))</f>
        <v>North Dakota</v>
      </c>
      <c r="I6719">
        <f>INDEX(Stores[sqft],MATCH(Sales[[#This Row],[store_no]],Stores[store_no],0))</f>
        <v>96400</v>
      </c>
      <c r="J6719" s="4" t="str">
        <f>INDEX(Departments[dept_name],MATCH(Sales[[#This Row],[dept_no]],Departments[dept_no],0))</f>
        <v>Shoes</v>
      </c>
      <c r="K6719" s="4" t="str">
        <f>CONCATENATE(Sales[[#This Row],[region]],Sales[[#This Row],[storetype]])</f>
        <v>3A</v>
      </c>
      <c r="L6719" s="4">
        <f>INDEX(RegionStoreCount[Store Count],MATCH(Sales[[#This Row],[RegionStoretype]],RegionStoreCount[Region/Type],0))</f>
        <v>9</v>
      </c>
      <c r="M6719" s="4">
        <f>AND(Sales[[#This Row],[date]]&lt;=TY_YTDMax,Sales[[#This Row],[date]]&gt;=TY_YTDMin)*Sales[[#This Row],[sales]]</f>
        <v>70185.276899999983</v>
      </c>
      <c r="N6719" s="4">
        <f>AND(Sales[[#This Row],[date]]&lt;=LY_YTDMax,Sales[[#This Row],[date]]&gt;=LY_YTDMin)*Sales[[#This Row],[sales]]</f>
        <v>0</v>
      </c>
      <c r="O6719" s="4">
        <f>AND(Sales[[#This Row],[date]]&gt;=YoY_Min,Sales[[#This Row],[date]]&lt;=TY_YTDMax)*(Sales[[#This Row],[sales]]/Sales[[#This Row],[sqft]])</f>
        <v>0.72806303838174258</v>
      </c>
      <c r="P6719" s="4">
        <f>SUMIF(Sales[RegionStoretype],Sales[[#This Row],[RegionStoretype]],Sales[YoY_SSF])/Sales[[#This Row],[Region_TypeCount]]</f>
        <v>53.603836561720975</v>
      </c>
    </row>
    <row r="6720" spans="1:16" x14ac:dyDescent="0.25">
      <c r="A6720" s="1">
        <v>43210</v>
      </c>
      <c r="B6720">
        <v>15</v>
      </c>
      <c r="C6720">
        <v>5</v>
      </c>
      <c r="D6720">
        <v>77706.693700000003</v>
      </c>
      <c r="E6720">
        <f>INDEX(Stores[region],MATCH(Sales[[#This Row],[store_no]],Stores[store_no],0))</f>
        <v>2</v>
      </c>
      <c r="F6720" t="str">
        <f>INDEX(Stores[storetype],MATCH(Sales[[#This Row],[store_no]],Stores[store_no],0))</f>
        <v>B</v>
      </c>
      <c r="G6720" t="str">
        <f>INDEX(Stores[location_city],MATCH(Sales[[#This Row],[store_no]],Stores[store_no],0))</f>
        <v>Rochester</v>
      </c>
      <c r="H6720" t="str">
        <f>INDEX(Stores[location_state],MATCH(Sales[[#This Row],[store_no]],Stores[store_no],0))</f>
        <v>Minnesota</v>
      </c>
      <c r="I6720">
        <f>INDEX(Stores[sqft],MATCH(Sales[[#This Row],[store_no]],Stores[store_no],0))</f>
        <v>128100</v>
      </c>
      <c r="J6720" s="4" t="str">
        <f>INDEX(Departments[dept_name],MATCH(Sales[[#This Row],[dept_no]],Departments[dept_no],0))</f>
        <v>Clothing</v>
      </c>
      <c r="K6720" s="4" t="str">
        <f>CONCATENATE(Sales[[#This Row],[region]],Sales[[#This Row],[storetype]])</f>
        <v>2B</v>
      </c>
      <c r="L6720" s="4">
        <f>INDEX(RegionStoreCount[Store Count],MATCH(Sales[[#This Row],[RegionStoretype]],RegionStoreCount[Region/Type],0))</f>
        <v>6</v>
      </c>
      <c r="M6720" s="4">
        <f>AND(Sales[[#This Row],[date]]&lt;=TY_YTDMax,Sales[[#This Row],[date]]&gt;=TY_YTDMin)*Sales[[#This Row],[sales]]</f>
        <v>77706.693700000003</v>
      </c>
      <c r="N6720" s="4">
        <f>AND(Sales[[#This Row],[date]]&lt;=LY_YTDMax,Sales[[#This Row],[date]]&gt;=LY_YTDMin)*Sales[[#This Row],[sales]]</f>
        <v>0</v>
      </c>
      <c r="O6720" s="4">
        <f>AND(Sales[[#This Row],[date]]&gt;=YoY_Min,Sales[[#This Row],[date]]&lt;=TY_YTDMax)*(Sales[[#This Row],[sales]]/Sales[[#This Row],[sqft]])</f>
        <v>0.60660963075722096</v>
      </c>
      <c r="P6720" s="4">
        <f>SUMIF(Sales[RegionStoretype],Sales[[#This Row],[RegionStoretype]],Sales[YoY_SSF])/Sales[[#This Row],[Region_TypeCount]]</f>
        <v>58.393757732919049</v>
      </c>
    </row>
    <row r="6721" spans="1:16" x14ac:dyDescent="0.25">
      <c r="A6721" s="1">
        <v>43210</v>
      </c>
      <c r="B6721">
        <v>15</v>
      </c>
      <c r="C6721">
        <v>12</v>
      </c>
      <c r="D6721">
        <v>160488.78579999998</v>
      </c>
      <c r="E6721">
        <f>INDEX(Stores[region],MATCH(Sales[[#This Row],[store_no]],Stores[store_no],0))</f>
        <v>2</v>
      </c>
      <c r="F6721" t="str">
        <f>INDEX(Stores[storetype],MATCH(Sales[[#This Row],[store_no]],Stores[store_no],0))</f>
        <v>B</v>
      </c>
      <c r="G6721" t="str">
        <f>INDEX(Stores[location_city],MATCH(Sales[[#This Row],[store_no]],Stores[store_no],0))</f>
        <v>Rochester</v>
      </c>
      <c r="H6721" t="str">
        <f>INDEX(Stores[location_state],MATCH(Sales[[#This Row],[store_no]],Stores[store_no],0))</f>
        <v>Minnesota</v>
      </c>
      <c r="I6721">
        <f>INDEX(Stores[sqft],MATCH(Sales[[#This Row],[store_no]],Stores[store_no],0))</f>
        <v>128100</v>
      </c>
      <c r="J6721" s="4" t="str">
        <f>INDEX(Departments[dept_name],MATCH(Sales[[#This Row],[dept_no]],Departments[dept_no],0))</f>
        <v>Jewelery</v>
      </c>
      <c r="K6721" s="4" t="str">
        <f>CONCATENATE(Sales[[#This Row],[region]],Sales[[#This Row],[storetype]])</f>
        <v>2B</v>
      </c>
      <c r="L6721" s="4">
        <f>INDEX(RegionStoreCount[Store Count],MATCH(Sales[[#This Row],[RegionStoretype]],RegionStoreCount[Region/Type],0))</f>
        <v>6</v>
      </c>
      <c r="M6721" s="4">
        <f>AND(Sales[[#This Row],[date]]&lt;=TY_YTDMax,Sales[[#This Row],[date]]&gt;=TY_YTDMin)*Sales[[#This Row],[sales]]</f>
        <v>160488.78579999998</v>
      </c>
      <c r="N6721" s="4">
        <f>AND(Sales[[#This Row],[date]]&lt;=LY_YTDMax,Sales[[#This Row],[date]]&gt;=LY_YTDMin)*Sales[[#This Row],[sales]]</f>
        <v>0</v>
      </c>
      <c r="O6721" s="4">
        <f>AND(Sales[[#This Row],[date]]&gt;=YoY_Min,Sales[[#This Row],[date]]&lt;=TY_YTDMax)*(Sales[[#This Row],[sales]]/Sales[[#This Row],[sqft]])</f>
        <v>1.2528398579234972</v>
      </c>
      <c r="P6721" s="4">
        <f>SUMIF(Sales[RegionStoretype],Sales[[#This Row],[RegionStoretype]],Sales[YoY_SSF])/Sales[[#This Row],[Region_TypeCount]]</f>
        <v>58.393757732919049</v>
      </c>
    </row>
    <row r="6722" spans="1:16" x14ac:dyDescent="0.25">
      <c r="A6722" s="1">
        <v>43210</v>
      </c>
      <c r="B6722">
        <v>17</v>
      </c>
      <c r="C6722">
        <v>7</v>
      </c>
      <c r="D6722">
        <v>56100.486700000001</v>
      </c>
      <c r="E6722">
        <f>INDEX(Stores[region],MATCH(Sales[[#This Row],[store_no]],Stores[store_no],0))</f>
        <v>3</v>
      </c>
      <c r="F6722" t="str">
        <f>INDEX(Stores[storetype],MATCH(Sales[[#This Row],[store_no]],Stores[store_no],0))</f>
        <v>B</v>
      </c>
      <c r="G6722" t="str">
        <f>INDEX(Stores[location_city],MATCH(Sales[[#This Row],[store_no]],Stores[store_no],0))</f>
        <v>Fargo</v>
      </c>
      <c r="H6722" t="str">
        <f>INDEX(Stores[location_state],MATCH(Sales[[#This Row],[store_no]],Stores[store_no],0))</f>
        <v>North Dakota</v>
      </c>
      <c r="I6722">
        <f>INDEX(Stores[sqft],MATCH(Sales[[#This Row],[store_no]],Stores[store_no],0))</f>
        <v>211600</v>
      </c>
      <c r="J6722" s="4" t="str">
        <f>INDEX(Departments[dept_name],MATCH(Sales[[#This Row],[dept_no]],Departments[dept_no],0))</f>
        <v>Electronics</v>
      </c>
      <c r="K6722" s="4" t="str">
        <f>CONCATENATE(Sales[[#This Row],[region]],Sales[[#This Row],[storetype]])</f>
        <v>3B</v>
      </c>
      <c r="L6722" s="4">
        <f>INDEX(RegionStoreCount[Store Count],MATCH(Sales[[#This Row],[RegionStoretype]],RegionStoreCount[Region/Type],0))</f>
        <v>4</v>
      </c>
      <c r="M6722" s="4">
        <f>AND(Sales[[#This Row],[date]]&lt;=TY_YTDMax,Sales[[#This Row],[date]]&gt;=TY_YTDMin)*Sales[[#This Row],[sales]]</f>
        <v>56100.486700000001</v>
      </c>
      <c r="N6722" s="4">
        <f>AND(Sales[[#This Row],[date]]&lt;=LY_YTDMax,Sales[[#This Row],[date]]&gt;=LY_YTDMin)*Sales[[#This Row],[sales]]</f>
        <v>0</v>
      </c>
      <c r="O6722" s="4">
        <f>AND(Sales[[#This Row],[date]]&gt;=YoY_Min,Sales[[#This Row],[date]]&lt;=TY_YTDMax)*(Sales[[#This Row],[sales]]/Sales[[#This Row],[sqft]])</f>
        <v>0.26512517344045367</v>
      </c>
      <c r="P6722" s="4">
        <f>SUMIF(Sales[RegionStoretype],Sales[[#This Row],[RegionStoretype]],Sales[YoY_SSF])/Sales[[#This Row],[Region_TypeCount]]</f>
        <v>58.312187288105562</v>
      </c>
    </row>
    <row r="6723" spans="1:16" x14ac:dyDescent="0.25">
      <c r="A6723" s="1">
        <v>43210</v>
      </c>
      <c r="B6723">
        <v>18</v>
      </c>
      <c r="C6723">
        <v>7</v>
      </c>
      <c r="D6723">
        <v>59743.527900000001</v>
      </c>
      <c r="E6723">
        <f>INDEX(Stores[region],MATCH(Sales[[#This Row],[store_no]],Stores[store_no],0))</f>
        <v>2</v>
      </c>
      <c r="F6723" t="str">
        <f>INDEX(Stores[storetype],MATCH(Sales[[#This Row],[store_no]],Stores[store_no],0))</f>
        <v>B</v>
      </c>
      <c r="G6723" t="str">
        <f>INDEX(Stores[location_city],MATCH(Sales[[#This Row],[store_no]],Stores[store_no],0))</f>
        <v>Chicago</v>
      </c>
      <c r="H6723" t="str">
        <f>INDEX(Stores[location_state],MATCH(Sales[[#This Row],[store_no]],Stores[store_no],0))</f>
        <v>Illinois</v>
      </c>
      <c r="I6723">
        <f>INDEX(Stores[sqft],MATCH(Sales[[#This Row],[store_no]],Stores[store_no],0))</f>
        <v>120700</v>
      </c>
      <c r="J6723" s="4" t="str">
        <f>INDEX(Departments[dept_name],MATCH(Sales[[#This Row],[dept_no]],Departments[dept_no],0))</f>
        <v>Electronics</v>
      </c>
      <c r="K6723" s="4" t="str">
        <f>CONCATENATE(Sales[[#This Row],[region]],Sales[[#This Row],[storetype]])</f>
        <v>2B</v>
      </c>
      <c r="L6723" s="4">
        <f>INDEX(RegionStoreCount[Store Count],MATCH(Sales[[#This Row],[RegionStoretype]],RegionStoreCount[Region/Type],0))</f>
        <v>6</v>
      </c>
      <c r="M6723" s="4">
        <f>AND(Sales[[#This Row],[date]]&lt;=TY_YTDMax,Sales[[#This Row],[date]]&gt;=TY_YTDMin)*Sales[[#This Row],[sales]]</f>
        <v>59743.527900000001</v>
      </c>
      <c r="N6723" s="4">
        <f>AND(Sales[[#This Row],[date]]&lt;=LY_YTDMax,Sales[[#This Row],[date]]&gt;=LY_YTDMin)*Sales[[#This Row],[sales]]</f>
        <v>0</v>
      </c>
      <c r="O6723" s="4">
        <f>AND(Sales[[#This Row],[date]]&gt;=YoY_Min,Sales[[#This Row],[date]]&lt;=TY_YTDMax)*(Sales[[#This Row],[sales]]/Sales[[#This Row],[sqft]])</f>
        <v>0.49497537613918807</v>
      </c>
      <c r="P6723" s="4">
        <f>SUMIF(Sales[RegionStoretype],Sales[[#This Row],[RegionStoretype]],Sales[YoY_SSF])/Sales[[#This Row],[Region_TypeCount]]</f>
        <v>58.393757732919049</v>
      </c>
    </row>
    <row r="6724" spans="1:16" x14ac:dyDescent="0.25">
      <c r="A6724" s="1">
        <v>43210</v>
      </c>
      <c r="B6724">
        <v>18</v>
      </c>
      <c r="C6724">
        <v>12</v>
      </c>
      <c r="D6724">
        <v>86567.650299999979</v>
      </c>
      <c r="E6724">
        <f>INDEX(Stores[region],MATCH(Sales[[#This Row],[store_no]],Stores[store_no],0))</f>
        <v>2</v>
      </c>
      <c r="F6724" t="str">
        <f>INDEX(Stores[storetype],MATCH(Sales[[#This Row],[store_no]],Stores[store_no],0))</f>
        <v>B</v>
      </c>
      <c r="G6724" t="str">
        <f>INDEX(Stores[location_city],MATCH(Sales[[#This Row],[store_no]],Stores[store_no],0))</f>
        <v>Chicago</v>
      </c>
      <c r="H6724" t="str">
        <f>INDEX(Stores[location_state],MATCH(Sales[[#This Row],[store_no]],Stores[store_no],0))</f>
        <v>Illinois</v>
      </c>
      <c r="I6724">
        <f>INDEX(Stores[sqft],MATCH(Sales[[#This Row],[store_no]],Stores[store_no],0))</f>
        <v>120700</v>
      </c>
      <c r="J6724" s="4" t="str">
        <f>INDEX(Departments[dept_name],MATCH(Sales[[#This Row],[dept_no]],Departments[dept_no],0))</f>
        <v>Jewelery</v>
      </c>
      <c r="K6724" s="4" t="str">
        <f>CONCATENATE(Sales[[#This Row],[region]],Sales[[#This Row],[storetype]])</f>
        <v>2B</v>
      </c>
      <c r="L6724" s="4">
        <f>INDEX(RegionStoreCount[Store Count],MATCH(Sales[[#This Row],[RegionStoretype]],RegionStoreCount[Region/Type],0))</f>
        <v>6</v>
      </c>
      <c r="M6724" s="4">
        <f>AND(Sales[[#This Row],[date]]&lt;=TY_YTDMax,Sales[[#This Row],[date]]&gt;=TY_YTDMin)*Sales[[#This Row],[sales]]</f>
        <v>86567.650299999979</v>
      </c>
      <c r="N6724" s="4">
        <f>AND(Sales[[#This Row],[date]]&lt;=LY_YTDMax,Sales[[#This Row],[date]]&gt;=LY_YTDMin)*Sales[[#This Row],[sales]]</f>
        <v>0</v>
      </c>
      <c r="O6724" s="4">
        <f>AND(Sales[[#This Row],[date]]&gt;=YoY_Min,Sales[[#This Row],[date]]&lt;=TY_YTDMax)*(Sales[[#This Row],[sales]]/Sales[[#This Row],[sqft]])</f>
        <v>0.71721334134217052</v>
      </c>
      <c r="P6724" s="4">
        <f>SUMIF(Sales[RegionStoretype],Sales[[#This Row],[RegionStoretype]],Sales[YoY_SSF])/Sales[[#This Row],[Region_TypeCount]]</f>
        <v>58.393757732919049</v>
      </c>
    </row>
    <row r="6725" spans="1:16" x14ac:dyDescent="0.25">
      <c r="A6725" s="1">
        <v>43210</v>
      </c>
      <c r="B6725">
        <v>19</v>
      </c>
      <c r="C6725">
        <v>8</v>
      </c>
      <c r="D6725">
        <v>7360.174</v>
      </c>
      <c r="E6725">
        <f>INDEX(Stores[region],MATCH(Sales[[#This Row],[store_no]],Stores[store_no],0))</f>
        <v>3</v>
      </c>
      <c r="F6725" t="str">
        <f>INDEX(Stores[storetype],MATCH(Sales[[#This Row],[store_no]],Stores[store_no],0))</f>
        <v>A</v>
      </c>
      <c r="G6725" t="str">
        <f>INDEX(Stores[location_city],MATCH(Sales[[#This Row],[store_no]],Stores[store_no],0))</f>
        <v>Des Moines</v>
      </c>
      <c r="H6725" t="str">
        <f>INDEX(Stores[location_state],MATCH(Sales[[#This Row],[store_no]],Stores[store_no],0))</f>
        <v>Iowa</v>
      </c>
      <c r="I6725">
        <f>INDEX(Stores[sqft],MATCH(Sales[[#This Row],[store_no]],Stores[store_no],0))</f>
        <v>197600</v>
      </c>
      <c r="J6725" s="4" t="str">
        <f>INDEX(Departments[dept_name],MATCH(Sales[[#This Row],[dept_no]],Departments[dept_no],0))</f>
        <v>Games</v>
      </c>
      <c r="K6725" s="4" t="str">
        <f>CONCATENATE(Sales[[#This Row],[region]],Sales[[#This Row],[storetype]])</f>
        <v>3A</v>
      </c>
      <c r="L6725" s="4">
        <f>INDEX(RegionStoreCount[Store Count],MATCH(Sales[[#This Row],[RegionStoretype]],RegionStoreCount[Region/Type],0))</f>
        <v>9</v>
      </c>
      <c r="M6725" s="4">
        <f>AND(Sales[[#This Row],[date]]&lt;=TY_YTDMax,Sales[[#This Row],[date]]&gt;=TY_YTDMin)*Sales[[#This Row],[sales]]</f>
        <v>7360.174</v>
      </c>
      <c r="N6725" s="4">
        <f>AND(Sales[[#This Row],[date]]&lt;=LY_YTDMax,Sales[[#This Row],[date]]&gt;=LY_YTDMin)*Sales[[#This Row],[sales]]</f>
        <v>0</v>
      </c>
      <c r="O6725" s="4">
        <f>AND(Sales[[#This Row],[date]]&gt;=YoY_Min,Sales[[#This Row],[date]]&lt;=TY_YTDMax)*(Sales[[#This Row],[sales]]/Sales[[#This Row],[sqft]])</f>
        <v>3.7247844129554654E-2</v>
      </c>
      <c r="P6725" s="4">
        <f>SUMIF(Sales[RegionStoretype],Sales[[#This Row],[RegionStoretype]],Sales[YoY_SSF])/Sales[[#This Row],[Region_TypeCount]]</f>
        <v>53.603836561720975</v>
      </c>
    </row>
    <row r="6726" spans="1:16" x14ac:dyDescent="0.25">
      <c r="A6726" s="1">
        <v>43210</v>
      </c>
      <c r="B6726">
        <v>19</v>
      </c>
      <c r="C6726">
        <v>11</v>
      </c>
      <c r="D6726">
        <v>174208.88380000001</v>
      </c>
      <c r="E6726">
        <f>INDEX(Stores[region],MATCH(Sales[[#This Row],[store_no]],Stores[store_no],0))</f>
        <v>3</v>
      </c>
      <c r="F6726" t="str">
        <f>INDEX(Stores[storetype],MATCH(Sales[[#This Row],[store_no]],Stores[store_no],0))</f>
        <v>A</v>
      </c>
      <c r="G6726" t="str">
        <f>INDEX(Stores[location_city],MATCH(Sales[[#This Row],[store_no]],Stores[store_no],0))</f>
        <v>Des Moines</v>
      </c>
      <c r="H6726" t="str">
        <f>INDEX(Stores[location_state],MATCH(Sales[[#This Row],[store_no]],Stores[store_no],0))</f>
        <v>Iowa</v>
      </c>
      <c r="I6726">
        <f>INDEX(Stores[sqft],MATCH(Sales[[#This Row],[store_no]],Stores[store_no],0))</f>
        <v>197600</v>
      </c>
      <c r="J6726" s="4" t="str">
        <f>INDEX(Departments[dept_name],MATCH(Sales[[#This Row],[dept_no]],Departments[dept_no],0))</f>
        <v>Home</v>
      </c>
      <c r="K6726" s="4" t="str">
        <f>CONCATENATE(Sales[[#This Row],[region]],Sales[[#This Row],[storetype]])</f>
        <v>3A</v>
      </c>
      <c r="L6726" s="4">
        <f>INDEX(RegionStoreCount[Store Count],MATCH(Sales[[#This Row],[RegionStoretype]],RegionStoreCount[Region/Type],0))</f>
        <v>9</v>
      </c>
      <c r="M6726" s="4">
        <f>AND(Sales[[#This Row],[date]]&lt;=TY_YTDMax,Sales[[#This Row],[date]]&gt;=TY_YTDMin)*Sales[[#This Row],[sales]]</f>
        <v>174208.88380000001</v>
      </c>
      <c r="N6726" s="4">
        <f>AND(Sales[[#This Row],[date]]&lt;=LY_YTDMax,Sales[[#This Row],[date]]&gt;=LY_YTDMin)*Sales[[#This Row],[sales]]</f>
        <v>0</v>
      </c>
      <c r="O6726" s="4">
        <f>AND(Sales[[#This Row],[date]]&gt;=YoY_Min,Sales[[#This Row],[date]]&lt;=TY_YTDMax)*(Sales[[#This Row],[sales]]/Sales[[#This Row],[sqft]])</f>
        <v>0.88162390587044537</v>
      </c>
      <c r="P6726" s="4">
        <f>SUMIF(Sales[RegionStoretype],Sales[[#This Row],[RegionStoretype]],Sales[YoY_SSF])/Sales[[#This Row],[Region_TypeCount]]</f>
        <v>53.603836561720975</v>
      </c>
    </row>
    <row r="6727" spans="1:16" x14ac:dyDescent="0.25">
      <c r="A6727" s="1">
        <v>43210</v>
      </c>
      <c r="B6727">
        <v>19</v>
      </c>
      <c r="C6727">
        <v>13</v>
      </c>
      <c r="D6727">
        <v>28862.049800000001</v>
      </c>
      <c r="E6727">
        <f>INDEX(Stores[region],MATCH(Sales[[#This Row],[store_no]],Stores[store_no],0))</f>
        <v>3</v>
      </c>
      <c r="F6727" t="str">
        <f>INDEX(Stores[storetype],MATCH(Sales[[#This Row],[store_no]],Stores[store_no],0))</f>
        <v>A</v>
      </c>
      <c r="G6727" t="str">
        <f>INDEX(Stores[location_city],MATCH(Sales[[#This Row],[store_no]],Stores[store_no],0))</f>
        <v>Des Moines</v>
      </c>
      <c r="H6727" t="str">
        <f>INDEX(Stores[location_state],MATCH(Sales[[#This Row],[store_no]],Stores[store_no],0))</f>
        <v>Iowa</v>
      </c>
      <c r="I6727">
        <f>INDEX(Stores[sqft],MATCH(Sales[[#This Row],[store_no]],Stores[store_no],0))</f>
        <v>197600</v>
      </c>
      <c r="J6727" s="4" t="str">
        <f>INDEX(Departments[dept_name],MATCH(Sales[[#This Row],[dept_no]],Departments[dept_no],0))</f>
        <v>Kids</v>
      </c>
      <c r="K6727" s="4" t="str">
        <f>CONCATENATE(Sales[[#This Row],[region]],Sales[[#This Row],[storetype]])</f>
        <v>3A</v>
      </c>
      <c r="L6727" s="4">
        <f>INDEX(RegionStoreCount[Store Count],MATCH(Sales[[#This Row],[RegionStoretype]],RegionStoreCount[Region/Type],0))</f>
        <v>9</v>
      </c>
      <c r="M6727" s="4">
        <f>AND(Sales[[#This Row],[date]]&lt;=TY_YTDMax,Sales[[#This Row],[date]]&gt;=TY_YTDMin)*Sales[[#This Row],[sales]]</f>
        <v>28862.049800000001</v>
      </c>
      <c r="N6727" s="4">
        <f>AND(Sales[[#This Row],[date]]&lt;=LY_YTDMax,Sales[[#This Row],[date]]&gt;=LY_YTDMin)*Sales[[#This Row],[sales]]</f>
        <v>0</v>
      </c>
      <c r="O6727" s="4">
        <f>AND(Sales[[#This Row],[date]]&gt;=YoY_Min,Sales[[#This Row],[date]]&lt;=TY_YTDMax)*(Sales[[#This Row],[sales]]/Sales[[#This Row],[sqft]])</f>
        <v>0.14606300506072875</v>
      </c>
      <c r="P6727" s="4">
        <f>SUMIF(Sales[RegionStoretype],Sales[[#This Row],[RegionStoretype]],Sales[YoY_SSF])/Sales[[#This Row],[Region_TypeCount]]</f>
        <v>53.603836561720975</v>
      </c>
    </row>
    <row r="6728" spans="1:16" x14ac:dyDescent="0.25">
      <c r="A6728" s="1">
        <v>43210</v>
      </c>
      <c r="B6728">
        <v>19</v>
      </c>
      <c r="C6728">
        <v>20</v>
      </c>
      <c r="D6728">
        <v>76268.236799999999</v>
      </c>
      <c r="E6728">
        <f>INDEX(Stores[region],MATCH(Sales[[#This Row],[store_no]],Stores[store_no],0))</f>
        <v>3</v>
      </c>
      <c r="F6728" t="str">
        <f>INDEX(Stores[storetype],MATCH(Sales[[#This Row],[store_no]],Stores[store_no],0))</f>
        <v>A</v>
      </c>
      <c r="G6728" t="str">
        <f>INDEX(Stores[location_city],MATCH(Sales[[#This Row],[store_no]],Stores[store_no],0))</f>
        <v>Des Moines</v>
      </c>
      <c r="H6728" t="str">
        <f>INDEX(Stores[location_state],MATCH(Sales[[#This Row],[store_no]],Stores[store_no],0))</f>
        <v>Iowa</v>
      </c>
      <c r="I6728">
        <f>INDEX(Stores[sqft],MATCH(Sales[[#This Row],[store_no]],Stores[store_no],0))</f>
        <v>197600</v>
      </c>
      <c r="J6728" s="4" t="str">
        <f>INDEX(Departments[dept_name],MATCH(Sales[[#This Row],[dept_no]],Departments[dept_no],0))</f>
        <v>Toys</v>
      </c>
      <c r="K6728" s="4" t="str">
        <f>CONCATENATE(Sales[[#This Row],[region]],Sales[[#This Row],[storetype]])</f>
        <v>3A</v>
      </c>
      <c r="L6728" s="4">
        <f>INDEX(RegionStoreCount[Store Count],MATCH(Sales[[#This Row],[RegionStoretype]],RegionStoreCount[Region/Type],0))</f>
        <v>9</v>
      </c>
      <c r="M6728" s="4">
        <f>AND(Sales[[#This Row],[date]]&lt;=TY_YTDMax,Sales[[#This Row],[date]]&gt;=TY_YTDMin)*Sales[[#This Row],[sales]]</f>
        <v>76268.236799999999</v>
      </c>
      <c r="N6728" s="4">
        <f>AND(Sales[[#This Row],[date]]&lt;=LY_YTDMax,Sales[[#This Row],[date]]&gt;=LY_YTDMin)*Sales[[#This Row],[sales]]</f>
        <v>0</v>
      </c>
      <c r="O6728" s="4">
        <f>AND(Sales[[#This Row],[date]]&gt;=YoY_Min,Sales[[#This Row],[date]]&lt;=TY_YTDMax)*(Sales[[#This Row],[sales]]/Sales[[#This Row],[sqft]])</f>
        <v>0.38597285829959516</v>
      </c>
      <c r="P6728" s="4">
        <f>SUMIF(Sales[RegionStoretype],Sales[[#This Row],[RegionStoretype]],Sales[YoY_SSF])/Sales[[#This Row],[Region_TypeCount]]</f>
        <v>53.603836561720975</v>
      </c>
    </row>
    <row r="6729" spans="1:16" x14ac:dyDescent="0.25">
      <c r="A6729" s="1">
        <v>43210</v>
      </c>
      <c r="B6729">
        <v>20</v>
      </c>
      <c r="C6729">
        <v>2</v>
      </c>
      <c r="D6729">
        <v>34944.1947</v>
      </c>
      <c r="E6729">
        <f>INDEX(Stores[region],MATCH(Sales[[#This Row],[store_no]],Stores[store_no],0))</f>
        <v>1</v>
      </c>
      <c r="F6729" t="str">
        <f>INDEX(Stores[storetype],MATCH(Sales[[#This Row],[store_no]],Stores[store_no],0))</f>
        <v>A</v>
      </c>
      <c r="G6729" t="str">
        <f>INDEX(Stores[location_city],MATCH(Sales[[#This Row],[store_no]],Stores[store_no],0))</f>
        <v>South Bend</v>
      </c>
      <c r="H6729" t="str">
        <f>INDEX(Stores[location_state],MATCH(Sales[[#This Row],[store_no]],Stores[store_no],0))</f>
        <v>Indiana</v>
      </c>
      <c r="I6729">
        <f>INDEX(Stores[sqft],MATCH(Sales[[#This Row],[store_no]],Stores[store_no],0))</f>
        <v>39700</v>
      </c>
      <c r="J6729" s="4" t="str">
        <f>INDEX(Departments[dept_name],MATCH(Sales[[#This Row],[dept_no]],Departments[dept_no],0))</f>
        <v>Baby</v>
      </c>
      <c r="K6729" s="4" t="str">
        <f>CONCATENATE(Sales[[#This Row],[region]],Sales[[#This Row],[storetype]])</f>
        <v>1A</v>
      </c>
      <c r="L6729" s="4">
        <f>INDEX(RegionStoreCount[Store Count],MATCH(Sales[[#This Row],[RegionStoretype]],RegionStoreCount[Region/Type],0))</f>
        <v>5</v>
      </c>
      <c r="M6729" s="4">
        <f>AND(Sales[[#This Row],[date]]&lt;=TY_YTDMax,Sales[[#This Row],[date]]&gt;=TY_YTDMin)*Sales[[#This Row],[sales]]</f>
        <v>34944.1947</v>
      </c>
      <c r="N6729" s="4">
        <f>AND(Sales[[#This Row],[date]]&lt;=LY_YTDMax,Sales[[#This Row],[date]]&gt;=LY_YTDMin)*Sales[[#This Row],[sales]]</f>
        <v>0</v>
      </c>
      <c r="O6729" s="4">
        <f>AND(Sales[[#This Row],[date]]&gt;=YoY_Min,Sales[[#This Row],[date]]&lt;=TY_YTDMax)*(Sales[[#This Row],[sales]]/Sales[[#This Row],[sqft]])</f>
        <v>0.88020641561712842</v>
      </c>
      <c r="P6729" s="4">
        <f>SUMIF(Sales[RegionStoretype],Sales[[#This Row],[RegionStoretype]],Sales[YoY_SSF])/Sales[[#This Row],[Region_TypeCount]]</f>
        <v>59.469551530910678</v>
      </c>
    </row>
    <row r="6730" spans="1:16" x14ac:dyDescent="0.25">
      <c r="A6730" s="1">
        <v>43210</v>
      </c>
      <c r="B6730">
        <v>20</v>
      </c>
      <c r="C6730">
        <v>4</v>
      </c>
      <c r="D6730">
        <v>2396.4818</v>
      </c>
      <c r="E6730">
        <f>INDEX(Stores[region],MATCH(Sales[[#This Row],[store_no]],Stores[store_no],0))</f>
        <v>1</v>
      </c>
      <c r="F6730" t="str">
        <f>INDEX(Stores[storetype],MATCH(Sales[[#This Row],[store_no]],Stores[store_no],0))</f>
        <v>A</v>
      </c>
      <c r="G6730" t="str">
        <f>INDEX(Stores[location_city],MATCH(Sales[[#This Row],[store_no]],Stores[store_no],0))</f>
        <v>South Bend</v>
      </c>
      <c r="H6730" t="str">
        <f>INDEX(Stores[location_state],MATCH(Sales[[#This Row],[store_no]],Stores[store_no],0))</f>
        <v>Indiana</v>
      </c>
      <c r="I6730">
        <f>INDEX(Stores[sqft],MATCH(Sales[[#This Row],[store_no]],Stores[store_no],0))</f>
        <v>39700</v>
      </c>
      <c r="J6730" s="4" t="str">
        <f>INDEX(Departments[dept_name],MATCH(Sales[[#This Row],[dept_no]],Departments[dept_no],0))</f>
        <v>Books</v>
      </c>
      <c r="K6730" s="4" t="str">
        <f>CONCATENATE(Sales[[#This Row],[region]],Sales[[#This Row],[storetype]])</f>
        <v>1A</v>
      </c>
      <c r="L6730" s="4">
        <f>INDEX(RegionStoreCount[Store Count],MATCH(Sales[[#This Row],[RegionStoretype]],RegionStoreCount[Region/Type],0))</f>
        <v>5</v>
      </c>
      <c r="M6730" s="4">
        <f>AND(Sales[[#This Row],[date]]&lt;=TY_YTDMax,Sales[[#This Row],[date]]&gt;=TY_YTDMin)*Sales[[#This Row],[sales]]</f>
        <v>2396.4818</v>
      </c>
      <c r="N6730" s="4">
        <f>AND(Sales[[#This Row],[date]]&lt;=LY_YTDMax,Sales[[#This Row],[date]]&gt;=LY_YTDMin)*Sales[[#This Row],[sales]]</f>
        <v>0</v>
      </c>
      <c r="O6730" s="4">
        <f>AND(Sales[[#This Row],[date]]&gt;=YoY_Min,Sales[[#This Row],[date]]&lt;=TY_YTDMax)*(Sales[[#This Row],[sales]]/Sales[[#This Row],[sqft]])</f>
        <v>6.0364780856423175E-2</v>
      </c>
      <c r="P6730" s="4">
        <f>SUMIF(Sales[RegionStoretype],Sales[[#This Row],[RegionStoretype]],Sales[YoY_SSF])/Sales[[#This Row],[Region_TypeCount]]</f>
        <v>59.469551530910678</v>
      </c>
    </row>
    <row r="6731" spans="1:16" x14ac:dyDescent="0.25">
      <c r="A6731" s="1">
        <v>43210</v>
      </c>
      <c r="B6731">
        <v>20</v>
      </c>
      <c r="C6731">
        <v>14</v>
      </c>
      <c r="D6731">
        <v>22885.627800000002</v>
      </c>
      <c r="E6731">
        <f>INDEX(Stores[region],MATCH(Sales[[#This Row],[store_no]],Stores[store_no],0))</f>
        <v>1</v>
      </c>
      <c r="F6731" t="str">
        <f>INDEX(Stores[storetype],MATCH(Sales[[#This Row],[store_no]],Stores[store_no],0))</f>
        <v>A</v>
      </c>
      <c r="G6731" t="str">
        <f>INDEX(Stores[location_city],MATCH(Sales[[#This Row],[store_no]],Stores[store_no],0))</f>
        <v>South Bend</v>
      </c>
      <c r="H6731" t="str">
        <f>INDEX(Stores[location_state],MATCH(Sales[[#This Row],[store_no]],Stores[store_no],0))</f>
        <v>Indiana</v>
      </c>
      <c r="I6731">
        <f>INDEX(Stores[sqft],MATCH(Sales[[#This Row],[store_no]],Stores[store_no],0))</f>
        <v>39700</v>
      </c>
      <c r="J6731" s="4" t="str">
        <f>INDEX(Departments[dept_name],MATCH(Sales[[#This Row],[dept_no]],Departments[dept_no],0))</f>
        <v>Movies</v>
      </c>
      <c r="K6731" s="4" t="str">
        <f>CONCATENATE(Sales[[#This Row],[region]],Sales[[#This Row],[storetype]])</f>
        <v>1A</v>
      </c>
      <c r="L6731" s="4">
        <f>INDEX(RegionStoreCount[Store Count],MATCH(Sales[[#This Row],[RegionStoretype]],RegionStoreCount[Region/Type],0))</f>
        <v>5</v>
      </c>
      <c r="M6731" s="4">
        <f>AND(Sales[[#This Row],[date]]&lt;=TY_YTDMax,Sales[[#This Row],[date]]&gt;=TY_YTDMin)*Sales[[#This Row],[sales]]</f>
        <v>22885.627800000002</v>
      </c>
      <c r="N6731" s="4">
        <f>AND(Sales[[#This Row],[date]]&lt;=LY_YTDMax,Sales[[#This Row],[date]]&gt;=LY_YTDMin)*Sales[[#This Row],[sales]]</f>
        <v>0</v>
      </c>
      <c r="O6731" s="4">
        <f>AND(Sales[[#This Row],[date]]&gt;=YoY_Min,Sales[[#This Row],[date]]&lt;=TY_YTDMax)*(Sales[[#This Row],[sales]]/Sales[[#This Row],[sqft]])</f>
        <v>0.5764641763224182</v>
      </c>
      <c r="P6731" s="4">
        <f>SUMIF(Sales[RegionStoretype],Sales[[#This Row],[RegionStoretype]],Sales[YoY_SSF])/Sales[[#This Row],[Region_TypeCount]]</f>
        <v>59.469551530910678</v>
      </c>
    </row>
    <row r="6732" spans="1:16" x14ac:dyDescent="0.25">
      <c r="A6732" s="1">
        <v>43210</v>
      </c>
      <c r="B6732">
        <v>21</v>
      </c>
      <c r="C6732">
        <v>15</v>
      </c>
      <c r="D6732">
        <v>163367.20929999999</v>
      </c>
      <c r="E6732">
        <f>INDEX(Stores[region],MATCH(Sales[[#This Row],[store_no]],Stores[store_no],0))</f>
        <v>2</v>
      </c>
      <c r="F6732" t="str">
        <f>INDEX(Stores[storetype],MATCH(Sales[[#This Row],[store_no]],Stores[store_no],0))</f>
        <v>B</v>
      </c>
      <c r="G6732" t="str">
        <f>INDEX(Stores[location_city],MATCH(Sales[[#This Row],[store_no]],Stores[store_no],0))</f>
        <v>Madison</v>
      </c>
      <c r="H6732" t="str">
        <f>INDEX(Stores[location_state],MATCH(Sales[[#This Row],[store_no]],Stores[store_no],0))</f>
        <v>Wisconsin</v>
      </c>
      <c r="I6732">
        <f>INDEX(Stores[sqft],MATCH(Sales[[#This Row],[store_no]],Stores[store_no],0))</f>
        <v>206400</v>
      </c>
      <c r="J6732" s="4" t="str">
        <f>INDEX(Departments[dept_name],MATCH(Sales[[#This Row],[dept_no]],Departments[dept_no],0))</f>
        <v>Music</v>
      </c>
      <c r="K6732" s="4" t="str">
        <f>CONCATENATE(Sales[[#This Row],[region]],Sales[[#This Row],[storetype]])</f>
        <v>2B</v>
      </c>
      <c r="L6732" s="4">
        <f>INDEX(RegionStoreCount[Store Count],MATCH(Sales[[#This Row],[RegionStoretype]],RegionStoreCount[Region/Type],0))</f>
        <v>6</v>
      </c>
      <c r="M6732" s="4">
        <f>AND(Sales[[#This Row],[date]]&lt;=TY_YTDMax,Sales[[#This Row],[date]]&gt;=TY_YTDMin)*Sales[[#This Row],[sales]]</f>
        <v>163367.20929999999</v>
      </c>
      <c r="N6732" s="4">
        <f>AND(Sales[[#This Row],[date]]&lt;=LY_YTDMax,Sales[[#This Row],[date]]&gt;=LY_YTDMin)*Sales[[#This Row],[sales]]</f>
        <v>0</v>
      </c>
      <c r="O6732" s="4">
        <f>AND(Sales[[#This Row],[date]]&gt;=YoY_Min,Sales[[#This Row],[date]]&lt;=TY_YTDMax)*(Sales[[#This Row],[sales]]/Sales[[#This Row],[sqft]])</f>
        <v>0.79150779699612395</v>
      </c>
      <c r="P6732" s="4">
        <f>SUMIF(Sales[RegionStoretype],Sales[[#This Row],[RegionStoretype]],Sales[YoY_SSF])/Sales[[#This Row],[Region_TypeCount]]</f>
        <v>58.393757732919049</v>
      </c>
    </row>
    <row r="6733" spans="1:16" x14ac:dyDescent="0.25">
      <c r="A6733" s="1">
        <v>43210</v>
      </c>
      <c r="B6733">
        <v>22</v>
      </c>
      <c r="C6733">
        <v>5</v>
      </c>
      <c r="D6733">
        <v>16222.861199999998</v>
      </c>
      <c r="E6733">
        <f>INDEX(Stores[region],MATCH(Sales[[#This Row],[store_no]],Stores[store_no],0))</f>
        <v>3</v>
      </c>
      <c r="F6733" t="str">
        <f>INDEX(Stores[storetype],MATCH(Sales[[#This Row],[store_no]],Stores[store_no],0))</f>
        <v>B</v>
      </c>
      <c r="G6733" t="str">
        <f>INDEX(Stores[location_city],MATCH(Sales[[#This Row],[store_no]],Stores[store_no],0))</f>
        <v>Sioux Falls</v>
      </c>
      <c r="H6733" t="str">
        <f>INDEX(Stores[location_state],MATCH(Sales[[#This Row],[store_no]],Stores[store_no],0))</f>
        <v>South Dakota</v>
      </c>
      <c r="I6733">
        <f>INDEX(Stores[sqft],MATCH(Sales[[#This Row],[store_no]],Stores[store_no],0))</f>
        <v>57800</v>
      </c>
      <c r="J6733" s="4" t="str">
        <f>INDEX(Departments[dept_name],MATCH(Sales[[#This Row],[dept_no]],Departments[dept_no],0))</f>
        <v>Clothing</v>
      </c>
      <c r="K6733" s="4" t="str">
        <f>CONCATENATE(Sales[[#This Row],[region]],Sales[[#This Row],[storetype]])</f>
        <v>3B</v>
      </c>
      <c r="L6733" s="4">
        <f>INDEX(RegionStoreCount[Store Count],MATCH(Sales[[#This Row],[RegionStoretype]],RegionStoreCount[Region/Type],0))</f>
        <v>4</v>
      </c>
      <c r="M6733" s="4">
        <f>AND(Sales[[#This Row],[date]]&lt;=TY_YTDMax,Sales[[#This Row],[date]]&gt;=TY_YTDMin)*Sales[[#This Row],[sales]]</f>
        <v>16222.861199999998</v>
      </c>
      <c r="N6733" s="4">
        <f>AND(Sales[[#This Row],[date]]&lt;=LY_YTDMax,Sales[[#This Row],[date]]&gt;=LY_YTDMin)*Sales[[#This Row],[sales]]</f>
        <v>0</v>
      </c>
      <c r="O6733" s="4">
        <f>AND(Sales[[#This Row],[date]]&gt;=YoY_Min,Sales[[#This Row],[date]]&lt;=TY_YTDMax)*(Sales[[#This Row],[sales]]/Sales[[#This Row],[sqft]])</f>
        <v>0.280672339100346</v>
      </c>
      <c r="P6733" s="4">
        <f>SUMIF(Sales[RegionStoretype],Sales[[#This Row],[RegionStoretype]],Sales[YoY_SSF])/Sales[[#This Row],[Region_TypeCount]]</f>
        <v>58.312187288105562</v>
      </c>
    </row>
    <row r="6734" spans="1:16" x14ac:dyDescent="0.25">
      <c r="A6734" s="1">
        <v>43210</v>
      </c>
      <c r="B6734">
        <v>22</v>
      </c>
      <c r="C6734">
        <v>9</v>
      </c>
      <c r="D6734">
        <v>21853.511100000003</v>
      </c>
      <c r="E6734">
        <f>INDEX(Stores[region],MATCH(Sales[[#This Row],[store_no]],Stores[store_no],0))</f>
        <v>3</v>
      </c>
      <c r="F6734" t="str">
        <f>INDEX(Stores[storetype],MATCH(Sales[[#This Row],[store_no]],Stores[store_no],0))</f>
        <v>B</v>
      </c>
      <c r="G6734" t="str">
        <f>INDEX(Stores[location_city],MATCH(Sales[[#This Row],[store_no]],Stores[store_no],0))</f>
        <v>Sioux Falls</v>
      </c>
      <c r="H6734" t="str">
        <f>INDEX(Stores[location_state],MATCH(Sales[[#This Row],[store_no]],Stores[store_no],0))</f>
        <v>South Dakota</v>
      </c>
      <c r="I6734">
        <f>INDEX(Stores[sqft],MATCH(Sales[[#This Row],[store_no]],Stores[store_no],0))</f>
        <v>57800</v>
      </c>
      <c r="J6734" s="4" t="str">
        <f>INDEX(Departments[dept_name],MATCH(Sales[[#This Row],[dept_no]],Departments[dept_no],0))</f>
        <v>Garden</v>
      </c>
      <c r="K6734" s="4" t="str">
        <f>CONCATENATE(Sales[[#This Row],[region]],Sales[[#This Row],[storetype]])</f>
        <v>3B</v>
      </c>
      <c r="L6734" s="4">
        <f>INDEX(RegionStoreCount[Store Count],MATCH(Sales[[#This Row],[RegionStoretype]],RegionStoreCount[Region/Type],0))</f>
        <v>4</v>
      </c>
      <c r="M6734" s="4">
        <f>AND(Sales[[#This Row],[date]]&lt;=TY_YTDMax,Sales[[#This Row],[date]]&gt;=TY_YTDMin)*Sales[[#This Row],[sales]]</f>
        <v>21853.511100000003</v>
      </c>
      <c r="N6734" s="4">
        <f>AND(Sales[[#This Row],[date]]&lt;=LY_YTDMax,Sales[[#This Row],[date]]&gt;=LY_YTDMin)*Sales[[#This Row],[sales]]</f>
        <v>0</v>
      </c>
      <c r="O6734" s="4">
        <f>AND(Sales[[#This Row],[date]]&gt;=YoY_Min,Sales[[#This Row],[date]]&lt;=TY_YTDMax)*(Sales[[#This Row],[sales]]/Sales[[#This Row],[sqft]])</f>
        <v>0.37808842733564019</v>
      </c>
      <c r="P6734" s="4">
        <f>SUMIF(Sales[RegionStoretype],Sales[[#This Row],[RegionStoretype]],Sales[YoY_SSF])/Sales[[#This Row],[Region_TypeCount]]</f>
        <v>58.312187288105562</v>
      </c>
    </row>
    <row r="6735" spans="1:16" x14ac:dyDescent="0.25">
      <c r="A6735" s="1">
        <v>43210</v>
      </c>
      <c r="B6735">
        <v>23</v>
      </c>
      <c r="C6735">
        <v>7</v>
      </c>
      <c r="D6735">
        <v>5621.5021999999999</v>
      </c>
      <c r="E6735">
        <f>INDEX(Stores[region],MATCH(Sales[[#This Row],[store_no]],Stores[store_no],0))</f>
        <v>3</v>
      </c>
      <c r="F6735" t="str">
        <f>INDEX(Stores[storetype],MATCH(Sales[[#This Row],[store_no]],Stores[store_no],0))</f>
        <v>B</v>
      </c>
      <c r="G6735" t="str">
        <f>INDEX(Stores[location_city],MATCH(Sales[[#This Row],[store_no]],Stores[store_no],0))</f>
        <v>Cedar Rapids</v>
      </c>
      <c r="H6735" t="str">
        <f>INDEX(Stores[location_state],MATCH(Sales[[#This Row],[store_no]],Stores[store_no],0))</f>
        <v>Iowa</v>
      </c>
      <c r="I6735">
        <f>INDEX(Stores[sqft],MATCH(Sales[[#This Row],[store_no]],Stores[store_no],0))</f>
        <v>123700</v>
      </c>
      <c r="J6735" s="4" t="str">
        <f>INDEX(Departments[dept_name],MATCH(Sales[[#This Row],[dept_no]],Departments[dept_no],0))</f>
        <v>Electronics</v>
      </c>
      <c r="K6735" s="4" t="str">
        <f>CONCATENATE(Sales[[#This Row],[region]],Sales[[#This Row],[storetype]])</f>
        <v>3B</v>
      </c>
      <c r="L6735" s="4">
        <f>INDEX(RegionStoreCount[Store Count],MATCH(Sales[[#This Row],[RegionStoretype]],RegionStoreCount[Region/Type],0))</f>
        <v>4</v>
      </c>
      <c r="M6735" s="4">
        <f>AND(Sales[[#This Row],[date]]&lt;=TY_YTDMax,Sales[[#This Row],[date]]&gt;=TY_YTDMin)*Sales[[#This Row],[sales]]</f>
        <v>5621.5021999999999</v>
      </c>
      <c r="N6735" s="4">
        <f>AND(Sales[[#This Row],[date]]&lt;=LY_YTDMax,Sales[[#This Row],[date]]&gt;=LY_YTDMin)*Sales[[#This Row],[sales]]</f>
        <v>0</v>
      </c>
      <c r="O6735" s="4">
        <f>AND(Sales[[#This Row],[date]]&gt;=YoY_Min,Sales[[#This Row],[date]]&lt;=TY_YTDMax)*(Sales[[#This Row],[sales]]/Sales[[#This Row],[sqft]])</f>
        <v>4.5444641875505253E-2</v>
      </c>
      <c r="P6735" s="4">
        <f>SUMIF(Sales[RegionStoretype],Sales[[#This Row],[RegionStoretype]],Sales[YoY_SSF])/Sales[[#This Row],[Region_TypeCount]]</f>
        <v>58.312187288105562</v>
      </c>
    </row>
    <row r="6736" spans="1:16" x14ac:dyDescent="0.25">
      <c r="A6736" s="1">
        <v>43210</v>
      </c>
      <c r="B6736">
        <v>23</v>
      </c>
      <c r="C6736">
        <v>13</v>
      </c>
      <c r="D6736">
        <v>14764.89</v>
      </c>
      <c r="E6736">
        <f>INDEX(Stores[region],MATCH(Sales[[#This Row],[store_no]],Stores[store_no],0))</f>
        <v>3</v>
      </c>
      <c r="F6736" t="str">
        <f>INDEX(Stores[storetype],MATCH(Sales[[#This Row],[store_no]],Stores[store_no],0))</f>
        <v>B</v>
      </c>
      <c r="G6736" t="str">
        <f>INDEX(Stores[location_city],MATCH(Sales[[#This Row],[store_no]],Stores[store_no],0))</f>
        <v>Cedar Rapids</v>
      </c>
      <c r="H6736" t="str">
        <f>INDEX(Stores[location_state],MATCH(Sales[[#This Row],[store_no]],Stores[store_no],0))</f>
        <v>Iowa</v>
      </c>
      <c r="I6736">
        <f>INDEX(Stores[sqft],MATCH(Sales[[#This Row],[store_no]],Stores[store_no],0))</f>
        <v>123700</v>
      </c>
      <c r="J6736" s="4" t="str">
        <f>INDEX(Departments[dept_name],MATCH(Sales[[#This Row],[dept_no]],Departments[dept_no],0))</f>
        <v>Kids</v>
      </c>
      <c r="K6736" s="4" t="str">
        <f>CONCATENATE(Sales[[#This Row],[region]],Sales[[#This Row],[storetype]])</f>
        <v>3B</v>
      </c>
      <c r="L6736" s="4">
        <f>INDEX(RegionStoreCount[Store Count],MATCH(Sales[[#This Row],[RegionStoretype]],RegionStoreCount[Region/Type],0))</f>
        <v>4</v>
      </c>
      <c r="M6736" s="4">
        <f>AND(Sales[[#This Row],[date]]&lt;=TY_YTDMax,Sales[[#This Row],[date]]&gt;=TY_YTDMin)*Sales[[#This Row],[sales]]</f>
        <v>14764.89</v>
      </c>
      <c r="N6736" s="4">
        <f>AND(Sales[[#This Row],[date]]&lt;=LY_YTDMax,Sales[[#This Row],[date]]&gt;=LY_YTDMin)*Sales[[#This Row],[sales]]</f>
        <v>0</v>
      </c>
      <c r="O6736" s="4">
        <f>AND(Sales[[#This Row],[date]]&gt;=YoY_Min,Sales[[#This Row],[date]]&lt;=TY_YTDMax)*(Sales[[#This Row],[sales]]/Sales[[#This Row],[sqft]])</f>
        <v>0.11936046887631366</v>
      </c>
      <c r="P6736" s="4">
        <f>SUMIF(Sales[RegionStoretype],Sales[[#This Row],[RegionStoretype]],Sales[YoY_SSF])/Sales[[#This Row],[Region_TypeCount]]</f>
        <v>58.312187288105562</v>
      </c>
    </row>
    <row r="6737" spans="1:16" x14ac:dyDescent="0.25">
      <c r="A6737" s="1">
        <v>43210</v>
      </c>
      <c r="B6737">
        <v>24</v>
      </c>
      <c r="C6737">
        <v>7</v>
      </c>
      <c r="D6737">
        <v>61152.750700000004</v>
      </c>
      <c r="E6737">
        <f>INDEX(Stores[region],MATCH(Sales[[#This Row],[store_no]],Stores[store_no],0))</f>
        <v>2</v>
      </c>
      <c r="F6737" t="str">
        <f>INDEX(Stores[storetype],MATCH(Sales[[#This Row],[store_no]],Stores[store_no],0))</f>
        <v>A</v>
      </c>
      <c r="G6737" t="str">
        <f>INDEX(Stores[location_city],MATCH(Sales[[#This Row],[store_no]],Stores[store_no],0))</f>
        <v>Winnetka</v>
      </c>
      <c r="H6737" t="str">
        <f>INDEX(Stores[location_state],MATCH(Sales[[#This Row],[store_no]],Stores[store_no],0))</f>
        <v>Illinois</v>
      </c>
      <c r="I6737">
        <f>INDEX(Stores[sqft],MATCH(Sales[[#This Row],[store_no]],Stores[store_no],0))</f>
        <v>207800</v>
      </c>
      <c r="J6737" s="4" t="str">
        <f>INDEX(Departments[dept_name],MATCH(Sales[[#This Row],[dept_no]],Departments[dept_no],0))</f>
        <v>Electronics</v>
      </c>
      <c r="K6737" s="4" t="str">
        <f>CONCATENATE(Sales[[#This Row],[region]],Sales[[#This Row],[storetype]])</f>
        <v>2A</v>
      </c>
      <c r="L6737" s="4">
        <f>INDEX(RegionStoreCount[Store Count],MATCH(Sales[[#This Row],[RegionStoretype]],RegionStoreCount[Region/Type],0))</f>
        <v>5</v>
      </c>
      <c r="M6737" s="4">
        <f>AND(Sales[[#This Row],[date]]&lt;=TY_YTDMax,Sales[[#This Row],[date]]&gt;=TY_YTDMin)*Sales[[#This Row],[sales]]</f>
        <v>61152.750700000004</v>
      </c>
      <c r="N6737" s="4">
        <f>AND(Sales[[#This Row],[date]]&lt;=LY_YTDMax,Sales[[#This Row],[date]]&gt;=LY_YTDMin)*Sales[[#This Row],[sales]]</f>
        <v>0</v>
      </c>
      <c r="O6737" s="4">
        <f>AND(Sales[[#This Row],[date]]&gt;=YoY_Min,Sales[[#This Row],[date]]&lt;=TY_YTDMax)*(Sales[[#This Row],[sales]]/Sales[[#This Row],[sqft]])</f>
        <v>0.29428657699711264</v>
      </c>
      <c r="P6737" s="4">
        <f>SUMIF(Sales[RegionStoretype],Sales[[#This Row],[RegionStoretype]],Sales[YoY_SSF])/Sales[[#This Row],[Region_TypeCount]]</f>
        <v>60.052789354368521</v>
      </c>
    </row>
    <row r="6738" spans="1:16" x14ac:dyDescent="0.25">
      <c r="A6738" s="1">
        <v>43210</v>
      </c>
      <c r="B6738">
        <v>25</v>
      </c>
      <c r="C6738">
        <v>1</v>
      </c>
      <c r="D6738">
        <v>1025.7863</v>
      </c>
      <c r="E6738">
        <f>INDEX(Stores[region],MATCH(Sales[[#This Row],[store_no]],Stores[store_no],0))</f>
        <v>3</v>
      </c>
      <c r="F6738" t="str">
        <f>INDEX(Stores[storetype],MATCH(Sales[[#This Row],[store_no]],Stores[store_no],0))</f>
        <v>B</v>
      </c>
      <c r="G6738" t="str">
        <f>INDEX(Stores[location_city],MATCH(Sales[[#This Row],[store_no]],Stores[store_no],0))</f>
        <v>Kansas City</v>
      </c>
      <c r="H6738" t="str">
        <f>INDEX(Stores[location_state],MATCH(Sales[[#This Row],[store_no]],Stores[store_no],0))</f>
        <v>Missouri</v>
      </c>
      <c r="I6738">
        <f>INDEX(Stores[sqft],MATCH(Sales[[#This Row],[store_no]],Stores[store_no],0))</f>
        <v>92300</v>
      </c>
      <c r="J6738" s="4" t="str">
        <f>INDEX(Departments[dept_name],MATCH(Sales[[#This Row],[dept_no]],Departments[dept_no],0))</f>
        <v>Automotive</v>
      </c>
      <c r="K6738" s="4" t="str">
        <f>CONCATENATE(Sales[[#This Row],[region]],Sales[[#This Row],[storetype]])</f>
        <v>3B</v>
      </c>
      <c r="L6738" s="4">
        <f>INDEX(RegionStoreCount[Store Count],MATCH(Sales[[#This Row],[RegionStoretype]],RegionStoreCount[Region/Type],0))</f>
        <v>4</v>
      </c>
      <c r="M6738" s="4">
        <f>AND(Sales[[#This Row],[date]]&lt;=TY_YTDMax,Sales[[#This Row],[date]]&gt;=TY_YTDMin)*Sales[[#This Row],[sales]]</f>
        <v>1025.7863</v>
      </c>
      <c r="N6738" s="4">
        <f>AND(Sales[[#This Row],[date]]&lt;=LY_YTDMax,Sales[[#This Row],[date]]&gt;=LY_YTDMin)*Sales[[#This Row],[sales]]</f>
        <v>0</v>
      </c>
      <c r="O6738" s="4">
        <f>AND(Sales[[#This Row],[date]]&gt;=YoY_Min,Sales[[#This Row],[date]]&lt;=TY_YTDMax)*(Sales[[#This Row],[sales]]/Sales[[#This Row],[sqft]])</f>
        <v>1.1113611050920911E-2</v>
      </c>
      <c r="P6738" s="4">
        <f>SUMIF(Sales[RegionStoretype],Sales[[#This Row],[RegionStoretype]],Sales[YoY_SSF])/Sales[[#This Row],[Region_TypeCount]]</f>
        <v>58.312187288105562</v>
      </c>
    </row>
    <row r="6739" spans="1:16" x14ac:dyDescent="0.25">
      <c r="A6739" s="1">
        <v>43210</v>
      </c>
      <c r="B6739">
        <v>25</v>
      </c>
      <c r="C6739">
        <v>18</v>
      </c>
      <c r="D6739">
        <v>1563.0104000000003</v>
      </c>
      <c r="E6739">
        <f>INDEX(Stores[region],MATCH(Sales[[#This Row],[store_no]],Stores[store_no],0))</f>
        <v>3</v>
      </c>
      <c r="F6739" t="str">
        <f>INDEX(Stores[storetype],MATCH(Sales[[#This Row],[store_no]],Stores[store_no],0))</f>
        <v>B</v>
      </c>
      <c r="G6739" t="str">
        <f>INDEX(Stores[location_city],MATCH(Sales[[#This Row],[store_no]],Stores[store_no],0))</f>
        <v>Kansas City</v>
      </c>
      <c r="H6739" t="str">
        <f>INDEX(Stores[location_state],MATCH(Sales[[#This Row],[store_no]],Stores[store_no],0))</f>
        <v>Missouri</v>
      </c>
      <c r="I6739">
        <f>INDEX(Stores[sqft],MATCH(Sales[[#This Row],[store_no]],Stores[store_no],0))</f>
        <v>92300</v>
      </c>
      <c r="J6739" s="4" t="str">
        <f>INDEX(Departments[dept_name],MATCH(Sales[[#This Row],[dept_no]],Departments[dept_no],0))</f>
        <v>Sports</v>
      </c>
      <c r="K6739" s="4" t="str">
        <f>CONCATENATE(Sales[[#This Row],[region]],Sales[[#This Row],[storetype]])</f>
        <v>3B</v>
      </c>
      <c r="L6739" s="4">
        <f>INDEX(RegionStoreCount[Store Count],MATCH(Sales[[#This Row],[RegionStoretype]],RegionStoreCount[Region/Type],0))</f>
        <v>4</v>
      </c>
      <c r="M6739" s="4">
        <f>AND(Sales[[#This Row],[date]]&lt;=TY_YTDMax,Sales[[#This Row],[date]]&gt;=TY_YTDMin)*Sales[[#This Row],[sales]]</f>
        <v>1563.0104000000003</v>
      </c>
      <c r="N6739" s="4">
        <f>AND(Sales[[#This Row],[date]]&lt;=LY_YTDMax,Sales[[#This Row],[date]]&gt;=LY_YTDMin)*Sales[[#This Row],[sales]]</f>
        <v>0</v>
      </c>
      <c r="O6739" s="4">
        <f>AND(Sales[[#This Row],[date]]&gt;=YoY_Min,Sales[[#This Row],[date]]&lt;=TY_YTDMax)*(Sales[[#This Row],[sales]]/Sales[[#This Row],[sqft]])</f>
        <v>1.6934023835319615E-2</v>
      </c>
      <c r="P6739" s="4">
        <f>SUMIF(Sales[RegionStoretype],Sales[[#This Row],[RegionStoretype]],Sales[YoY_SSF])/Sales[[#This Row],[Region_TypeCount]]</f>
        <v>58.312187288105562</v>
      </c>
    </row>
    <row r="6740" spans="1:16" x14ac:dyDescent="0.25">
      <c r="A6740" s="1">
        <v>43210</v>
      </c>
      <c r="B6740">
        <v>25</v>
      </c>
      <c r="C6740">
        <v>19</v>
      </c>
      <c r="D6740">
        <v>37771.55980000001</v>
      </c>
      <c r="E6740">
        <f>INDEX(Stores[region],MATCH(Sales[[#This Row],[store_no]],Stores[store_no],0))</f>
        <v>3</v>
      </c>
      <c r="F6740" t="str">
        <f>INDEX(Stores[storetype],MATCH(Sales[[#This Row],[store_no]],Stores[store_no],0))</f>
        <v>B</v>
      </c>
      <c r="G6740" t="str">
        <f>INDEX(Stores[location_city],MATCH(Sales[[#This Row],[store_no]],Stores[store_no],0))</f>
        <v>Kansas City</v>
      </c>
      <c r="H6740" t="str">
        <f>INDEX(Stores[location_state],MATCH(Sales[[#This Row],[store_no]],Stores[store_no],0))</f>
        <v>Missouri</v>
      </c>
      <c r="I6740">
        <f>INDEX(Stores[sqft],MATCH(Sales[[#This Row],[store_no]],Stores[store_no],0))</f>
        <v>92300</v>
      </c>
      <c r="J6740" s="4" t="str">
        <f>INDEX(Departments[dept_name],MATCH(Sales[[#This Row],[dept_no]],Departments[dept_no],0))</f>
        <v>Tools</v>
      </c>
      <c r="K6740" s="4" t="str">
        <f>CONCATENATE(Sales[[#This Row],[region]],Sales[[#This Row],[storetype]])</f>
        <v>3B</v>
      </c>
      <c r="L6740" s="4">
        <f>INDEX(RegionStoreCount[Store Count],MATCH(Sales[[#This Row],[RegionStoretype]],RegionStoreCount[Region/Type],0))</f>
        <v>4</v>
      </c>
      <c r="M6740" s="4">
        <f>AND(Sales[[#This Row],[date]]&lt;=TY_YTDMax,Sales[[#This Row],[date]]&gt;=TY_YTDMin)*Sales[[#This Row],[sales]]</f>
        <v>37771.55980000001</v>
      </c>
      <c r="N6740" s="4">
        <f>AND(Sales[[#This Row],[date]]&lt;=LY_YTDMax,Sales[[#This Row],[date]]&gt;=LY_YTDMin)*Sales[[#This Row],[sales]]</f>
        <v>0</v>
      </c>
      <c r="O6740" s="4">
        <f>AND(Sales[[#This Row],[date]]&gt;=YoY_Min,Sales[[#This Row],[date]]&lt;=TY_YTDMax)*(Sales[[#This Row],[sales]]/Sales[[#This Row],[sqft]])</f>
        <v>0.40922600000000009</v>
      </c>
      <c r="P6740" s="4">
        <f>SUMIF(Sales[RegionStoretype],Sales[[#This Row],[RegionStoretype]],Sales[YoY_SSF])/Sales[[#This Row],[Region_TypeCount]]</f>
        <v>58.312187288105562</v>
      </c>
    </row>
    <row r="6741" spans="1:16" x14ac:dyDescent="0.25">
      <c r="A6741" s="1">
        <v>43210</v>
      </c>
      <c r="B6741">
        <v>26</v>
      </c>
      <c r="C6741">
        <v>9</v>
      </c>
      <c r="D6741">
        <v>42537.02</v>
      </c>
      <c r="E6741">
        <f>INDEX(Stores[region],MATCH(Sales[[#This Row],[store_no]],Stores[store_no],0))</f>
        <v>2</v>
      </c>
      <c r="F6741" t="str">
        <f>INDEX(Stores[storetype],MATCH(Sales[[#This Row],[store_no]],Stores[store_no],0))</f>
        <v>A</v>
      </c>
      <c r="G6741" t="str">
        <f>INDEX(Stores[location_city],MATCH(Sales[[#This Row],[store_no]],Stores[store_no],0))</f>
        <v>Carmel</v>
      </c>
      <c r="H6741" t="str">
        <f>INDEX(Stores[location_state],MATCH(Sales[[#This Row],[store_no]],Stores[store_no],0))</f>
        <v>Indiana</v>
      </c>
      <c r="I6741">
        <f>INDEX(Stores[sqft],MATCH(Sales[[#This Row],[store_no]],Stores[store_no],0))</f>
        <v>198500</v>
      </c>
      <c r="J6741" s="4" t="str">
        <f>INDEX(Departments[dept_name],MATCH(Sales[[#This Row],[dept_no]],Departments[dept_no],0))</f>
        <v>Garden</v>
      </c>
      <c r="K6741" s="4" t="str">
        <f>CONCATENATE(Sales[[#This Row],[region]],Sales[[#This Row],[storetype]])</f>
        <v>2A</v>
      </c>
      <c r="L6741" s="4">
        <f>INDEX(RegionStoreCount[Store Count],MATCH(Sales[[#This Row],[RegionStoretype]],RegionStoreCount[Region/Type],0))</f>
        <v>5</v>
      </c>
      <c r="M6741" s="4">
        <f>AND(Sales[[#This Row],[date]]&lt;=TY_YTDMax,Sales[[#This Row],[date]]&gt;=TY_YTDMin)*Sales[[#This Row],[sales]]</f>
        <v>42537.02</v>
      </c>
      <c r="N6741" s="4">
        <f>AND(Sales[[#This Row],[date]]&lt;=LY_YTDMax,Sales[[#This Row],[date]]&gt;=LY_YTDMin)*Sales[[#This Row],[sales]]</f>
        <v>0</v>
      </c>
      <c r="O6741" s="4">
        <f>AND(Sales[[#This Row],[date]]&gt;=YoY_Min,Sales[[#This Row],[date]]&lt;=TY_YTDMax)*(Sales[[#This Row],[sales]]/Sales[[#This Row],[sqft]])</f>
        <v>0.21429229219143575</v>
      </c>
      <c r="P6741" s="4">
        <f>SUMIF(Sales[RegionStoretype],Sales[[#This Row],[RegionStoretype]],Sales[YoY_SSF])/Sales[[#This Row],[Region_TypeCount]]</f>
        <v>60.052789354368521</v>
      </c>
    </row>
    <row r="6742" spans="1:16" x14ac:dyDescent="0.25">
      <c r="A6742" s="1">
        <v>43210</v>
      </c>
      <c r="B6742">
        <v>26</v>
      </c>
      <c r="C6742">
        <v>11</v>
      </c>
      <c r="D6742">
        <v>221754.34450000001</v>
      </c>
      <c r="E6742">
        <f>INDEX(Stores[region],MATCH(Sales[[#This Row],[store_no]],Stores[store_no],0))</f>
        <v>2</v>
      </c>
      <c r="F6742" t="str">
        <f>INDEX(Stores[storetype],MATCH(Sales[[#This Row],[store_no]],Stores[store_no],0))</f>
        <v>A</v>
      </c>
      <c r="G6742" t="str">
        <f>INDEX(Stores[location_city],MATCH(Sales[[#This Row],[store_no]],Stores[store_no],0))</f>
        <v>Carmel</v>
      </c>
      <c r="H6742" t="str">
        <f>INDEX(Stores[location_state],MATCH(Sales[[#This Row],[store_no]],Stores[store_no],0))</f>
        <v>Indiana</v>
      </c>
      <c r="I6742">
        <f>INDEX(Stores[sqft],MATCH(Sales[[#This Row],[store_no]],Stores[store_no],0))</f>
        <v>198500</v>
      </c>
      <c r="J6742" s="4" t="str">
        <f>INDEX(Departments[dept_name],MATCH(Sales[[#This Row],[dept_no]],Departments[dept_no],0))</f>
        <v>Home</v>
      </c>
      <c r="K6742" s="4" t="str">
        <f>CONCATENATE(Sales[[#This Row],[region]],Sales[[#This Row],[storetype]])</f>
        <v>2A</v>
      </c>
      <c r="L6742" s="4">
        <f>INDEX(RegionStoreCount[Store Count],MATCH(Sales[[#This Row],[RegionStoretype]],RegionStoreCount[Region/Type],0))</f>
        <v>5</v>
      </c>
      <c r="M6742" s="4">
        <f>AND(Sales[[#This Row],[date]]&lt;=TY_YTDMax,Sales[[#This Row],[date]]&gt;=TY_YTDMin)*Sales[[#This Row],[sales]]</f>
        <v>221754.34450000001</v>
      </c>
      <c r="N6742" s="4">
        <f>AND(Sales[[#This Row],[date]]&lt;=LY_YTDMax,Sales[[#This Row],[date]]&gt;=LY_YTDMin)*Sales[[#This Row],[sales]]</f>
        <v>0</v>
      </c>
      <c r="O6742" s="4">
        <f>AND(Sales[[#This Row],[date]]&gt;=YoY_Min,Sales[[#This Row],[date]]&lt;=TY_YTDMax)*(Sales[[#This Row],[sales]]/Sales[[#This Row],[sqft]])</f>
        <v>1.1171503501259445</v>
      </c>
      <c r="P6742" s="4">
        <f>SUMIF(Sales[RegionStoretype],Sales[[#This Row],[RegionStoretype]],Sales[YoY_SSF])/Sales[[#This Row],[Region_TypeCount]]</f>
        <v>60.052789354368521</v>
      </c>
    </row>
    <row r="6743" spans="1:16" x14ac:dyDescent="0.25">
      <c r="A6743" s="1">
        <v>43210</v>
      </c>
      <c r="B6743">
        <v>26</v>
      </c>
      <c r="C6743">
        <v>19</v>
      </c>
      <c r="D6743">
        <v>42127.999000000003</v>
      </c>
      <c r="E6743">
        <f>INDEX(Stores[region],MATCH(Sales[[#This Row],[store_no]],Stores[store_no],0))</f>
        <v>2</v>
      </c>
      <c r="F6743" t="str">
        <f>INDEX(Stores[storetype],MATCH(Sales[[#This Row],[store_no]],Stores[store_no],0))</f>
        <v>A</v>
      </c>
      <c r="G6743" t="str">
        <f>INDEX(Stores[location_city],MATCH(Sales[[#This Row],[store_no]],Stores[store_no],0))</f>
        <v>Carmel</v>
      </c>
      <c r="H6743" t="str">
        <f>INDEX(Stores[location_state],MATCH(Sales[[#This Row],[store_no]],Stores[store_no],0))</f>
        <v>Indiana</v>
      </c>
      <c r="I6743">
        <f>INDEX(Stores[sqft],MATCH(Sales[[#This Row],[store_no]],Stores[store_no],0))</f>
        <v>198500</v>
      </c>
      <c r="J6743" s="4" t="str">
        <f>INDEX(Departments[dept_name],MATCH(Sales[[#This Row],[dept_no]],Departments[dept_no],0))</f>
        <v>Tools</v>
      </c>
      <c r="K6743" s="4" t="str">
        <f>CONCATENATE(Sales[[#This Row],[region]],Sales[[#This Row],[storetype]])</f>
        <v>2A</v>
      </c>
      <c r="L6743" s="4">
        <f>INDEX(RegionStoreCount[Store Count],MATCH(Sales[[#This Row],[RegionStoretype]],RegionStoreCount[Region/Type],0))</f>
        <v>5</v>
      </c>
      <c r="M6743" s="4">
        <f>AND(Sales[[#This Row],[date]]&lt;=TY_YTDMax,Sales[[#This Row],[date]]&gt;=TY_YTDMin)*Sales[[#This Row],[sales]]</f>
        <v>42127.999000000003</v>
      </c>
      <c r="N6743" s="4">
        <f>AND(Sales[[#This Row],[date]]&lt;=LY_YTDMax,Sales[[#This Row],[date]]&gt;=LY_YTDMin)*Sales[[#This Row],[sales]]</f>
        <v>0</v>
      </c>
      <c r="O6743" s="4">
        <f>AND(Sales[[#This Row],[date]]&gt;=YoY_Min,Sales[[#This Row],[date]]&lt;=TY_YTDMax)*(Sales[[#This Row],[sales]]/Sales[[#This Row],[sqft]])</f>
        <v>0.21223173299748113</v>
      </c>
      <c r="P6743" s="4">
        <f>SUMIF(Sales[RegionStoretype],Sales[[#This Row],[RegionStoretype]],Sales[YoY_SSF])/Sales[[#This Row],[Region_TypeCount]]</f>
        <v>60.052789354368521</v>
      </c>
    </row>
    <row r="6744" spans="1:16" x14ac:dyDescent="0.25">
      <c r="A6744" s="1">
        <v>43210</v>
      </c>
      <c r="B6744">
        <v>26</v>
      </c>
      <c r="C6744">
        <v>20</v>
      </c>
      <c r="D6744">
        <v>235186.20680000004</v>
      </c>
      <c r="E6744">
        <f>INDEX(Stores[region],MATCH(Sales[[#This Row],[store_no]],Stores[store_no],0))</f>
        <v>2</v>
      </c>
      <c r="F6744" t="str">
        <f>INDEX(Stores[storetype],MATCH(Sales[[#This Row],[store_no]],Stores[store_no],0))</f>
        <v>A</v>
      </c>
      <c r="G6744" t="str">
        <f>INDEX(Stores[location_city],MATCH(Sales[[#This Row],[store_no]],Stores[store_no],0))</f>
        <v>Carmel</v>
      </c>
      <c r="H6744" t="str">
        <f>INDEX(Stores[location_state],MATCH(Sales[[#This Row],[store_no]],Stores[store_no],0))</f>
        <v>Indiana</v>
      </c>
      <c r="I6744">
        <f>INDEX(Stores[sqft],MATCH(Sales[[#This Row],[store_no]],Stores[store_no],0))</f>
        <v>198500</v>
      </c>
      <c r="J6744" s="4" t="str">
        <f>INDEX(Departments[dept_name],MATCH(Sales[[#This Row],[dept_no]],Departments[dept_no],0))</f>
        <v>Toys</v>
      </c>
      <c r="K6744" s="4" t="str">
        <f>CONCATENATE(Sales[[#This Row],[region]],Sales[[#This Row],[storetype]])</f>
        <v>2A</v>
      </c>
      <c r="L6744" s="4">
        <f>INDEX(RegionStoreCount[Store Count],MATCH(Sales[[#This Row],[RegionStoretype]],RegionStoreCount[Region/Type],0))</f>
        <v>5</v>
      </c>
      <c r="M6744" s="4">
        <f>AND(Sales[[#This Row],[date]]&lt;=TY_YTDMax,Sales[[#This Row],[date]]&gt;=TY_YTDMin)*Sales[[#This Row],[sales]]</f>
        <v>235186.20680000004</v>
      </c>
      <c r="N6744" s="4">
        <f>AND(Sales[[#This Row],[date]]&lt;=LY_YTDMax,Sales[[#This Row],[date]]&gt;=LY_YTDMin)*Sales[[#This Row],[sales]]</f>
        <v>0</v>
      </c>
      <c r="O6744" s="4">
        <f>AND(Sales[[#This Row],[date]]&gt;=YoY_Min,Sales[[#This Row],[date]]&lt;=TY_YTDMax)*(Sales[[#This Row],[sales]]/Sales[[#This Row],[sqft]])</f>
        <v>1.1848171627204032</v>
      </c>
      <c r="P6744" s="4">
        <f>SUMIF(Sales[RegionStoretype],Sales[[#This Row],[RegionStoretype]],Sales[YoY_SSF])/Sales[[#This Row],[Region_TypeCount]]</f>
        <v>60.052789354368521</v>
      </c>
    </row>
    <row r="6745" spans="1:16" x14ac:dyDescent="0.25">
      <c r="A6745" s="1">
        <v>43210</v>
      </c>
      <c r="B6745">
        <v>27</v>
      </c>
      <c r="C6745">
        <v>8</v>
      </c>
      <c r="D6745">
        <v>30024.690200000001</v>
      </c>
      <c r="E6745">
        <f>INDEX(Stores[region],MATCH(Sales[[#This Row],[store_no]],Stores[store_no],0))</f>
        <v>3</v>
      </c>
      <c r="F6745" t="str">
        <f>INDEX(Stores[storetype],MATCH(Sales[[#This Row],[store_no]],Stores[store_no],0))</f>
        <v>A</v>
      </c>
      <c r="G6745" t="str">
        <f>INDEX(Stores[location_city],MATCH(Sales[[#This Row],[store_no]],Stores[store_no],0))</f>
        <v>Springfield</v>
      </c>
      <c r="H6745" t="str">
        <f>INDEX(Stores[location_state],MATCH(Sales[[#This Row],[store_no]],Stores[store_no],0))</f>
        <v>Missouri</v>
      </c>
      <c r="I6745">
        <f>INDEX(Stores[sqft],MATCH(Sales[[#This Row],[store_no]],Stores[store_no],0))</f>
        <v>158200</v>
      </c>
      <c r="J6745" s="4" t="str">
        <f>INDEX(Departments[dept_name],MATCH(Sales[[#This Row],[dept_no]],Departments[dept_no],0))</f>
        <v>Games</v>
      </c>
      <c r="K6745" s="4" t="str">
        <f>CONCATENATE(Sales[[#This Row],[region]],Sales[[#This Row],[storetype]])</f>
        <v>3A</v>
      </c>
      <c r="L6745" s="4">
        <f>INDEX(RegionStoreCount[Store Count],MATCH(Sales[[#This Row],[RegionStoretype]],RegionStoreCount[Region/Type],0))</f>
        <v>9</v>
      </c>
      <c r="M6745" s="4">
        <f>AND(Sales[[#This Row],[date]]&lt;=TY_YTDMax,Sales[[#This Row],[date]]&gt;=TY_YTDMin)*Sales[[#This Row],[sales]]</f>
        <v>30024.690200000001</v>
      </c>
      <c r="N6745" s="4">
        <f>AND(Sales[[#This Row],[date]]&lt;=LY_YTDMax,Sales[[#This Row],[date]]&gt;=LY_YTDMin)*Sales[[#This Row],[sales]]</f>
        <v>0</v>
      </c>
      <c r="O6745" s="4">
        <f>AND(Sales[[#This Row],[date]]&gt;=YoY_Min,Sales[[#This Row],[date]]&lt;=TY_YTDMax)*(Sales[[#This Row],[sales]]/Sales[[#This Row],[sqft]])</f>
        <v>0.18978944500632111</v>
      </c>
      <c r="P6745" s="4">
        <f>SUMIF(Sales[RegionStoretype],Sales[[#This Row],[RegionStoretype]],Sales[YoY_SSF])/Sales[[#This Row],[Region_TypeCount]]</f>
        <v>53.603836561720975</v>
      </c>
    </row>
    <row r="6746" spans="1:16" x14ac:dyDescent="0.25">
      <c r="A6746" s="1">
        <v>43210</v>
      </c>
      <c r="B6746">
        <v>28</v>
      </c>
      <c r="C6746">
        <v>1</v>
      </c>
      <c r="D6746">
        <v>62199.618399999999</v>
      </c>
      <c r="E6746">
        <f>INDEX(Stores[region],MATCH(Sales[[#This Row],[store_no]],Stores[store_no],0))</f>
        <v>2</v>
      </c>
      <c r="F6746" t="str">
        <f>INDEX(Stores[storetype],MATCH(Sales[[#This Row],[store_no]],Stores[store_no],0))</f>
        <v>A</v>
      </c>
      <c r="G6746" t="str">
        <f>INDEX(Stores[location_city],MATCH(Sales[[#This Row],[store_no]],Stores[store_no],0))</f>
        <v>Milwaukee</v>
      </c>
      <c r="H6746" t="str">
        <f>INDEX(Stores[location_state],MATCH(Sales[[#This Row],[store_no]],Stores[store_no],0))</f>
        <v>Wisconsin</v>
      </c>
      <c r="I6746">
        <f>INDEX(Stores[sqft],MATCH(Sales[[#This Row],[store_no]],Stores[store_no],0))</f>
        <v>203800</v>
      </c>
      <c r="J6746" s="4" t="str">
        <f>INDEX(Departments[dept_name],MATCH(Sales[[#This Row],[dept_no]],Departments[dept_no],0))</f>
        <v>Automotive</v>
      </c>
      <c r="K6746" s="4" t="str">
        <f>CONCATENATE(Sales[[#This Row],[region]],Sales[[#This Row],[storetype]])</f>
        <v>2A</v>
      </c>
      <c r="L6746" s="4">
        <f>INDEX(RegionStoreCount[Store Count],MATCH(Sales[[#This Row],[RegionStoretype]],RegionStoreCount[Region/Type],0))</f>
        <v>5</v>
      </c>
      <c r="M6746" s="4">
        <f>AND(Sales[[#This Row],[date]]&lt;=TY_YTDMax,Sales[[#This Row],[date]]&gt;=TY_YTDMin)*Sales[[#This Row],[sales]]</f>
        <v>62199.618399999999</v>
      </c>
      <c r="N6746" s="4">
        <f>AND(Sales[[#This Row],[date]]&lt;=LY_YTDMax,Sales[[#This Row],[date]]&gt;=LY_YTDMin)*Sales[[#This Row],[sales]]</f>
        <v>0</v>
      </c>
      <c r="O6746" s="4">
        <f>AND(Sales[[#This Row],[date]]&gt;=YoY_Min,Sales[[#This Row],[date]]&lt;=TY_YTDMax)*(Sales[[#This Row],[sales]]/Sales[[#This Row],[sqft]])</f>
        <v>0.30519930520117761</v>
      </c>
      <c r="P6746" s="4">
        <f>SUMIF(Sales[RegionStoretype],Sales[[#This Row],[RegionStoretype]],Sales[YoY_SSF])/Sales[[#This Row],[Region_TypeCount]]</f>
        <v>60.052789354368521</v>
      </c>
    </row>
    <row r="6747" spans="1:16" x14ac:dyDescent="0.25">
      <c r="A6747" s="1">
        <v>43210</v>
      </c>
      <c r="B6747">
        <v>29</v>
      </c>
      <c r="C6747">
        <v>2</v>
      </c>
      <c r="D6747">
        <v>71585.721099999995</v>
      </c>
      <c r="E6747">
        <f>INDEX(Stores[region],MATCH(Sales[[#This Row],[store_no]],Stores[store_no],0))</f>
        <v>1</v>
      </c>
      <c r="F6747" t="str">
        <f>INDEX(Stores[storetype],MATCH(Sales[[#This Row],[store_no]],Stores[store_no],0))</f>
        <v>B</v>
      </c>
      <c r="G6747" t="str">
        <f>INDEX(Stores[location_city],MATCH(Sales[[#This Row],[store_no]],Stores[store_no],0))</f>
        <v>Grand Rapids</v>
      </c>
      <c r="H6747" t="str">
        <f>INDEX(Stores[location_state],MATCH(Sales[[#This Row],[store_no]],Stores[store_no],0))</f>
        <v>Michigan</v>
      </c>
      <c r="I6747">
        <f>INDEX(Stores[sqft],MATCH(Sales[[#This Row],[store_no]],Stores[store_no],0))</f>
        <v>148300</v>
      </c>
      <c r="J6747" s="4" t="str">
        <f>INDEX(Departments[dept_name],MATCH(Sales[[#This Row],[dept_no]],Departments[dept_no],0))</f>
        <v>Baby</v>
      </c>
      <c r="K6747" s="4" t="str">
        <f>CONCATENATE(Sales[[#This Row],[region]],Sales[[#This Row],[storetype]])</f>
        <v>1B</v>
      </c>
      <c r="L6747" s="4">
        <f>INDEX(RegionStoreCount[Store Count],MATCH(Sales[[#This Row],[RegionStoretype]],RegionStoreCount[Region/Type],0))</f>
        <v>5</v>
      </c>
      <c r="M6747" s="4">
        <f>AND(Sales[[#This Row],[date]]&lt;=TY_YTDMax,Sales[[#This Row],[date]]&gt;=TY_YTDMin)*Sales[[#This Row],[sales]]</f>
        <v>71585.721099999995</v>
      </c>
      <c r="N6747" s="4">
        <f>AND(Sales[[#This Row],[date]]&lt;=LY_YTDMax,Sales[[#This Row],[date]]&gt;=LY_YTDMin)*Sales[[#This Row],[sales]]</f>
        <v>0</v>
      </c>
      <c r="O6747" s="4">
        <f>AND(Sales[[#This Row],[date]]&gt;=YoY_Min,Sales[[#This Row],[date]]&lt;=TY_YTDMax)*(Sales[[#This Row],[sales]]/Sales[[#This Row],[sqft]])</f>
        <v>0.48270884086311527</v>
      </c>
      <c r="P6747" s="4">
        <f>SUMIF(Sales[RegionStoretype],Sales[[#This Row],[RegionStoretype]],Sales[YoY_SSF])/Sales[[#This Row],[Region_TypeCount]]</f>
        <v>68.518982968140051</v>
      </c>
    </row>
    <row r="6748" spans="1:16" x14ac:dyDescent="0.25">
      <c r="A6748" s="1">
        <v>43210</v>
      </c>
      <c r="B6748">
        <v>29</v>
      </c>
      <c r="C6748">
        <v>4</v>
      </c>
      <c r="D6748">
        <v>92033.708400000003</v>
      </c>
      <c r="E6748">
        <f>INDEX(Stores[region],MATCH(Sales[[#This Row],[store_no]],Stores[store_no],0))</f>
        <v>1</v>
      </c>
      <c r="F6748" t="str">
        <f>INDEX(Stores[storetype],MATCH(Sales[[#This Row],[store_no]],Stores[store_no],0))</f>
        <v>B</v>
      </c>
      <c r="G6748" t="str">
        <f>INDEX(Stores[location_city],MATCH(Sales[[#This Row],[store_no]],Stores[store_no],0))</f>
        <v>Grand Rapids</v>
      </c>
      <c r="H6748" t="str">
        <f>INDEX(Stores[location_state],MATCH(Sales[[#This Row],[store_no]],Stores[store_no],0))</f>
        <v>Michigan</v>
      </c>
      <c r="I6748">
        <f>INDEX(Stores[sqft],MATCH(Sales[[#This Row],[store_no]],Stores[store_no],0))</f>
        <v>148300</v>
      </c>
      <c r="J6748" s="4" t="str">
        <f>INDEX(Departments[dept_name],MATCH(Sales[[#This Row],[dept_no]],Departments[dept_no],0))</f>
        <v>Books</v>
      </c>
      <c r="K6748" s="4" t="str">
        <f>CONCATENATE(Sales[[#This Row],[region]],Sales[[#This Row],[storetype]])</f>
        <v>1B</v>
      </c>
      <c r="L6748" s="4">
        <f>INDEX(RegionStoreCount[Store Count],MATCH(Sales[[#This Row],[RegionStoretype]],RegionStoreCount[Region/Type],0))</f>
        <v>5</v>
      </c>
      <c r="M6748" s="4">
        <f>AND(Sales[[#This Row],[date]]&lt;=TY_YTDMax,Sales[[#This Row],[date]]&gt;=TY_YTDMin)*Sales[[#This Row],[sales]]</f>
        <v>92033.708400000003</v>
      </c>
      <c r="N6748" s="4">
        <f>AND(Sales[[#This Row],[date]]&lt;=LY_YTDMax,Sales[[#This Row],[date]]&gt;=LY_YTDMin)*Sales[[#This Row],[sales]]</f>
        <v>0</v>
      </c>
      <c r="O6748" s="4">
        <f>AND(Sales[[#This Row],[date]]&gt;=YoY_Min,Sales[[#This Row],[date]]&lt;=TY_YTDMax)*(Sales[[#This Row],[sales]]/Sales[[#This Row],[sqft]])</f>
        <v>0.62059142548887392</v>
      </c>
      <c r="P6748" s="4">
        <f>SUMIF(Sales[RegionStoretype],Sales[[#This Row],[RegionStoretype]],Sales[YoY_SSF])/Sales[[#This Row],[Region_TypeCount]]</f>
        <v>68.518982968140051</v>
      </c>
    </row>
    <row r="6749" spans="1:16" x14ac:dyDescent="0.25">
      <c r="A6749" s="1">
        <v>43210</v>
      </c>
      <c r="B6749">
        <v>29</v>
      </c>
      <c r="C6749">
        <v>11</v>
      </c>
      <c r="D6749">
        <v>79449.834900000002</v>
      </c>
      <c r="E6749">
        <f>INDEX(Stores[region],MATCH(Sales[[#This Row],[store_no]],Stores[store_no],0))</f>
        <v>1</v>
      </c>
      <c r="F6749" t="str">
        <f>INDEX(Stores[storetype],MATCH(Sales[[#This Row],[store_no]],Stores[store_no],0))</f>
        <v>B</v>
      </c>
      <c r="G6749" t="str">
        <f>INDEX(Stores[location_city],MATCH(Sales[[#This Row],[store_no]],Stores[store_no],0))</f>
        <v>Grand Rapids</v>
      </c>
      <c r="H6749" t="str">
        <f>INDEX(Stores[location_state],MATCH(Sales[[#This Row],[store_no]],Stores[store_no],0))</f>
        <v>Michigan</v>
      </c>
      <c r="I6749">
        <f>INDEX(Stores[sqft],MATCH(Sales[[#This Row],[store_no]],Stores[store_no],0))</f>
        <v>148300</v>
      </c>
      <c r="J6749" s="4" t="str">
        <f>INDEX(Departments[dept_name],MATCH(Sales[[#This Row],[dept_no]],Departments[dept_no],0))</f>
        <v>Home</v>
      </c>
      <c r="K6749" s="4" t="str">
        <f>CONCATENATE(Sales[[#This Row],[region]],Sales[[#This Row],[storetype]])</f>
        <v>1B</v>
      </c>
      <c r="L6749" s="4">
        <f>INDEX(RegionStoreCount[Store Count],MATCH(Sales[[#This Row],[RegionStoretype]],RegionStoreCount[Region/Type],0))</f>
        <v>5</v>
      </c>
      <c r="M6749" s="4">
        <f>AND(Sales[[#This Row],[date]]&lt;=TY_YTDMax,Sales[[#This Row],[date]]&gt;=TY_YTDMin)*Sales[[#This Row],[sales]]</f>
        <v>79449.834900000002</v>
      </c>
      <c r="N6749" s="4">
        <f>AND(Sales[[#This Row],[date]]&lt;=LY_YTDMax,Sales[[#This Row],[date]]&gt;=LY_YTDMin)*Sales[[#This Row],[sales]]</f>
        <v>0</v>
      </c>
      <c r="O6749" s="4">
        <f>AND(Sales[[#This Row],[date]]&gt;=YoY_Min,Sales[[#This Row],[date]]&lt;=TY_YTDMax)*(Sales[[#This Row],[sales]]/Sales[[#This Row],[sqft]])</f>
        <v>0.53573725488873902</v>
      </c>
      <c r="P6749" s="4">
        <f>SUMIF(Sales[RegionStoretype],Sales[[#This Row],[RegionStoretype]],Sales[YoY_SSF])/Sales[[#This Row],[Region_TypeCount]]</f>
        <v>68.518982968140051</v>
      </c>
    </row>
    <row r="6750" spans="1:16" x14ac:dyDescent="0.25">
      <c r="A6750" s="1">
        <v>43210</v>
      </c>
      <c r="B6750">
        <v>29</v>
      </c>
      <c r="C6750">
        <v>16</v>
      </c>
      <c r="D6750">
        <v>15033.942099999998</v>
      </c>
      <c r="E6750">
        <f>INDEX(Stores[region],MATCH(Sales[[#This Row],[store_no]],Stores[store_no],0))</f>
        <v>1</v>
      </c>
      <c r="F6750" t="str">
        <f>INDEX(Stores[storetype],MATCH(Sales[[#This Row],[store_no]],Stores[store_no],0))</f>
        <v>B</v>
      </c>
      <c r="G6750" t="str">
        <f>INDEX(Stores[location_city],MATCH(Sales[[#This Row],[store_no]],Stores[store_no],0))</f>
        <v>Grand Rapids</v>
      </c>
      <c r="H6750" t="str">
        <f>INDEX(Stores[location_state],MATCH(Sales[[#This Row],[store_no]],Stores[store_no],0))</f>
        <v>Michigan</v>
      </c>
      <c r="I6750">
        <f>INDEX(Stores[sqft],MATCH(Sales[[#This Row],[store_no]],Stores[store_no],0))</f>
        <v>148300</v>
      </c>
      <c r="J6750" s="4" t="str">
        <f>INDEX(Departments[dept_name],MATCH(Sales[[#This Row],[dept_no]],Departments[dept_no],0))</f>
        <v>Outdoors</v>
      </c>
      <c r="K6750" s="4" t="str">
        <f>CONCATENATE(Sales[[#This Row],[region]],Sales[[#This Row],[storetype]])</f>
        <v>1B</v>
      </c>
      <c r="L6750" s="4">
        <f>INDEX(RegionStoreCount[Store Count],MATCH(Sales[[#This Row],[RegionStoretype]],RegionStoreCount[Region/Type],0))</f>
        <v>5</v>
      </c>
      <c r="M6750" s="4">
        <f>AND(Sales[[#This Row],[date]]&lt;=TY_YTDMax,Sales[[#This Row],[date]]&gt;=TY_YTDMin)*Sales[[#This Row],[sales]]</f>
        <v>15033.942099999998</v>
      </c>
      <c r="N6750" s="4">
        <f>AND(Sales[[#This Row],[date]]&lt;=LY_YTDMax,Sales[[#This Row],[date]]&gt;=LY_YTDMin)*Sales[[#This Row],[sales]]</f>
        <v>0</v>
      </c>
      <c r="O6750" s="4">
        <f>AND(Sales[[#This Row],[date]]&gt;=YoY_Min,Sales[[#This Row],[date]]&lt;=TY_YTDMax)*(Sales[[#This Row],[sales]]/Sales[[#This Row],[sqft]])</f>
        <v>0.10137519959541469</v>
      </c>
      <c r="P6750" s="4">
        <f>SUMIF(Sales[RegionStoretype],Sales[[#This Row],[RegionStoretype]],Sales[YoY_SSF])/Sales[[#This Row],[Region_TypeCount]]</f>
        <v>68.518982968140051</v>
      </c>
    </row>
    <row r="6751" spans="1:16" x14ac:dyDescent="0.25">
      <c r="A6751" s="1">
        <v>43210</v>
      </c>
      <c r="B6751">
        <v>29</v>
      </c>
      <c r="C6751">
        <v>20</v>
      </c>
      <c r="D6751">
        <v>13367.010899999999</v>
      </c>
      <c r="E6751">
        <f>INDEX(Stores[region],MATCH(Sales[[#This Row],[store_no]],Stores[store_no],0))</f>
        <v>1</v>
      </c>
      <c r="F6751" t="str">
        <f>INDEX(Stores[storetype],MATCH(Sales[[#This Row],[store_no]],Stores[store_no],0))</f>
        <v>B</v>
      </c>
      <c r="G6751" t="str">
        <f>INDEX(Stores[location_city],MATCH(Sales[[#This Row],[store_no]],Stores[store_no],0))</f>
        <v>Grand Rapids</v>
      </c>
      <c r="H6751" t="str">
        <f>INDEX(Stores[location_state],MATCH(Sales[[#This Row],[store_no]],Stores[store_no],0))</f>
        <v>Michigan</v>
      </c>
      <c r="I6751">
        <f>INDEX(Stores[sqft],MATCH(Sales[[#This Row],[store_no]],Stores[store_no],0))</f>
        <v>148300</v>
      </c>
      <c r="J6751" s="4" t="str">
        <f>INDEX(Departments[dept_name],MATCH(Sales[[#This Row],[dept_no]],Departments[dept_no],0))</f>
        <v>Toys</v>
      </c>
      <c r="K6751" s="4" t="str">
        <f>CONCATENATE(Sales[[#This Row],[region]],Sales[[#This Row],[storetype]])</f>
        <v>1B</v>
      </c>
      <c r="L6751" s="4">
        <f>INDEX(RegionStoreCount[Store Count],MATCH(Sales[[#This Row],[RegionStoretype]],RegionStoreCount[Region/Type],0))</f>
        <v>5</v>
      </c>
      <c r="M6751" s="4">
        <f>AND(Sales[[#This Row],[date]]&lt;=TY_YTDMax,Sales[[#This Row],[date]]&gt;=TY_YTDMin)*Sales[[#This Row],[sales]]</f>
        <v>13367.010899999999</v>
      </c>
      <c r="N6751" s="4">
        <f>AND(Sales[[#This Row],[date]]&lt;=LY_YTDMax,Sales[[#This Row],[date]]&gt;=LY_YTDMin)*Sales[[#This Row],[sales]]</f>
        <v>0</v>
      </c>
      <c r="O6751" s="4">
        <f>AND(Sales[[#This Row],[date]]&gt;=YoY_Min,Sales[[#This Row],[date]]&lt;=TY_YTDMax)*(Sales[[#This Row],[sales]]/Sales[[#This Row],[sqft]])</f>
        <v>9.0134935266351981E-2</v>
      </c>
      <c r="P6751" s="4">
        <f>SUMIF(Sales[RegionStoretype],Sales[[#This Row],[RegionStoretype]],Sales[YoY_SSF])/Sales[[#This Row],[Region_TypeCount]]</f>
        <v>68.518982968140051</v>
      </c>
    </row>
    <row r="6752" spans="1:16" x14ac:dyDescent="0.25">
      <c r="A6752" s="1">
        <v>43210</v>
      </c>
      <c r="B6752">
        <v>30</v>
      </c>
      <c r="C6752">
        <v>5</v>
      </c>
      <c r="D6752">
        <v>116115.59289999999</v>
      </c>
      <c r="E6752">
        <f>INDEX(Stores[region],MATCH(Sales[[#This Row],[store_no]],Stores[store_no],0))</f>
        <v>1</v>
      </c>
      <c r="F6752" t="str">
        <f>INDEX(Stores[storetype],MATCH(Sales[[#This Row],[store_no]],Stores[store_no],0))</f>
        <v>C</v>
      </c>
      <c r="G6752" t="str">
        <f>INDEX(Stores[location_city],MATCH(Sales[[#This Row],[store_no]],Stores[store_no],0))</f>
        <v>Dayton</v>
      </c>
      <c r="H6752" t="str">
        <f>INDEX(Stores[location_state],MATCH(Sales[[#This Row],[store_no]],Stores[store_no],0))</f>
        <v>Ohio</v>
      </c>
      <c r="I6752">
        <f>INDEX(Stores[sqft],MATCH(Sales[[#This Row],[store_no]],Stores[store_no],0))</f>
        <v>90000</v>
      </c>
      <c r="J6752" s="4" t="str">
        <f>INDEX(Departments[dept_name],MATCH(Sales[[#This Row],[dept_no]],Departments[dept_no],0))</f>
        <v>Clothing</v>
      </c>
      <c r="K6752" s="4" t="str">
        <f>CONCATENATE(Sales[[#This Row],[region]],Sales[[#This Row],[storetype]])</f>
        <v>1C</v>
      </c>
      <c r="L6752" s="4">
        <f>INDEX(RegionStoreCount[Store Count],MATCH(Sales[[#This Row],[RegionStoretype]],RegionStoreCount[Region/Type],0))</f>
        <v>1</v>
      </c>
      <c r="M6752" s="4">
        <f>AND(Sales[[#This Row],[date]]&lt;=TY_YTDMax,Sales[[#This Row],[date]]&gt;=TY_YTDMin)*Sales[[#This Row],[sales]]</f>
        <v>116115.59289999999</v>
      </c>
      <c r="N6752" s="4">
        <f>AND(Sales[[#This Row],[date]]&lt;=LY_YTDMax,Sales[[#This Row],[date]]&gt;=LY_YTDMin)*Sales[[#This Row],[sales]]</f>
        <v>0</v>
      </c>
      <c r="O6752" s="4">
        <f>AND(Sales[[#This Row],[date]]&gt;=YoY_Min,Sales[[#This Row],[date]]&lt;=TY_YTDMax)*(Sales[[#This Row],[sales]]/Sales[[#This Row],[sqft]])</f>
        <v>1.2901732544444444</v>
      </c>
      <c r="P6752" s="4">
        <f>SUMIF(Sales[RegionStoretype],Sales[[#This Row],[RegionStoretype]],Sales[YoY_SSF])/Sales[[#This Row],[Region_TypeCount]]</f>
        <v>65.329042605555529</v>
      </c>
    </row>
    <row r="6753" spans="1:16" x14ac:dyDescent="0.25">
      <c r="A6753" s="1">
        <v>43210</v>
      </c>
      <c r="B6753">
        <v>30</v>
      </c>
      <c r="C6753">
        <v>7</v>
      </c>
      <c r="D6753">
        <v>33015.307699999998</v>
      </c>
      <c r="E6753">
        <f>INDEX(Stores[region],MATCH(Sales[[#This Row],[store_no]],Stores[store_no],0))</f>
        <v>1</v>
      </c>
      <c r="F6753" t="str">
        <f>INDEX(Stores[storetype],MATCH(Sales[[#This Row],[store_no]],Stores[store_no],0))</f>
        <v>C</v>
      </c>
      <c r="G6753" t="str">
        <f>INDEX(Stores[location_city],MATCH(Sales[[#This Row],[store_no]],Stores[store_no],0))</f>
        <v>Dayton</v>
      </c>
      <c r="H6753" t="str">
        <f>INDEX(Stores[location_state],MATCH(Sales[[#This Row],[store_no]],Stores[store_no],0))</f>
        <v>Ohio</v>
      </c>
      <c r="I6753">
        <f>INDEX(Stores[sqft],MATCH(Sales[[#This Row],[store_no]],Stores[store_no],0))</f>
        <v>90000</v>
      </c>
      <c r="J6753" s="4" t="str">
        <f>INDEX(Departments[dept_name],MATCH(Sales[[#This Row],[dept_no]],Departments[dept_no],0))</f>
        <v>Electronics</v>
      </c>
      <c r="K6753" s="4" t="str">
        <f>CONCATENATE(Sales[[#This Row],[region]],Sales[[#This Row],[storetype]])</f>
        <v>1C</v>
      </c>
      <c r="L6753" s="4">
        <f>INDEX(RegionStoreCount[Store Count],MATCH(Sales[[#This Row],[RegionStoretype]],RegionStoreCount[Region/Type],0))</f>
        <v>1</v>
      </c>
      <c r="M6753" s="4">
        <f>AND(Sales[[#This Row],[date]]&lt;=TY_YTDMax,Sales[[#This Row],[date]]&gt;=TY_YTDMin)*Sales[[#This Row],[sales]]</f>
        <v>33015.307699999998</v>
      </c>
      <c r="N6753" s="4">
        <f>AND(Sales[[#This Row],[date]]&lt;=LY_YTDMax,Sales[[#This Row],[date]]&gt;=LY_YTDMin)*Sales[[#This Row],[sales]]</f>
        <v>0</v>
      </c>
      <c r="O6753" s="4">
        <f>AND(Sales[[#This Row],[date]]&gt;=YoY_Min,Sales[[#This Row],[date]]&lt;=TY_YTDMax)*(Sales[[#This Row],[sales]]/Sales[[#This Row],[sqft]])</f>
        <v>0.36683675222222217</v>
      </c>
      <c r="P6753" s="4">
        <f>SUMIF(Sales[RegionStoretype],Sales[[#This Row],[RegionStoretype]],Sales[YoY_SSF])/Sales[[#This Row],[Region_TypeCount]]</f>
        <v>65.329042605555529</v>
      </c>
    </row>
    <row r="6754" spans="1:16" x14ac:dyDescent="0.25">
      <c r="A6754" s="1">
        <v>43210</v>
      </c>
      <c r="B6754">
        <v>30</v>
      </c>
      <c r="C6754">
        <v>19</v>
      </c>
      <c r="D6754">
        <v>41148.144699999997</v>
      </c>
      <c r="E6754">
        <f>INDEX(Stores[region],MATCH(Sales[[#This Row],[store_no]],Stores[store_no],0))</f>
        <v>1</v>
      </c>
      <c r="F6754" t="str">
        <f>INDEX(Stores[storetype],MATCH(Sales[[#This Row],[store_no]],Stores[store_no],0))</f>
        <v>C</v>
      </c>
      <c r="G6754" t="str">
        <f>INDEX(Stores[location_city],MATCH(Sales[[#This Row],[store_no]],Stores[store_no],0))</f>
        <v>Dayton</v>
      </c>
      <c r="H6754" t="str">
        <f>INDEX(Stores[location_state],MATCH(Sales[[#This Row],[store_no]],Stores[store_no],0))</f>
        <v>Ohio</v>
      </c>
      <c r="I6754">
        <f>INDEX(Stores[sqft],MATCH(Sales[[#This Row],[store_no]],Stores[store_no],0))</f>
        <v>90000</v>
      </c>
      <c r="J6754" s="4" t="str">
        <f>INDEX(Departments[dept_name],MATCH(Sales[[#This Row],[dept_no]],Departments[dept_no],0))</f>
        <v>Tools</v>
      </c>
      <c r="K6754" s="4" t="str">
        <f>CONCATENATE(Sales[[#This Row],[region]],Sales[[#This Row],[storetype]])</f>
        <v>1C</v>
      </c>
      <c r="L6754" s="4">
        <f>INDEX(RegionStoreCount[Store Count],MATCH(Sales[[#This Row],[RegionStoretype]],RegionStoreCount[Region/Type],0))</f>
        <v>1</v>
      </c>
      <c r="M6754" s="4">
        <f>AND(Sales[[#This Row],[date]]&lt;=TY_YTDMax,Sales[[#This Row],[date]]&gt;=TY_YTDMin)*Sales[[#This Row],[sales]]</f>
        <v>41148.144699999997</v>
      </c>
      <c r="N6754" s="4">
        <f>AND(Sales[[#This Row],[date]]&lt;=LY_YTDMax,Sales[[#This Row],[date]]&gt;=LY_YTDMin)*Sales[[#This Row],[sales]]</f>
        <v>0</v>
      </c>
      <c r="O6754" s="4">
        <f>AND(Sales[[#This Row],[date]]&gt;=YoY_Min,Sales[[#This Row],[date]]&lt;=TY_YTDMax)*(Sales[[#This Row],[sales]]/Sales[[#This Row],[sqft]])</f>
        <v>0.45720160777777774</v>
      </c>
      <c r="P6754" s="4">
        <f>SUMIF(Sales[RegionStoretype],Sales[[#This Row],[RegionStoretype]],Sales[YoY_SSF])/Sales[[#This Row],[Region_TypeCount]]</f>
        <v>65.329042605555529</v>
      </c>
    </row>
    <row r="6755" spans="1:16" x14ac:dyDescent="0.25">
      <c r="A6755" s="1">
        <v>43210</v>
      </c>
      <c r="B6755">
        <v>31</v>
      </c>
      <c r="C6755">
        <v>7</v>
      </c>
      <c r="D6755">
        <v>65787.633799999996</v>
      </c>
      <c r="E6755">
        <f>INDEX(Stores[region],MATCH(Sales[[#This Row],[store_no]],Stores[store_no],0))</f>
        <v>3</v>
      </c>
      <c r="F6755" t="str">
        <f>INDEX(Stores[storetype],MATCH(Sales[[#This Row],[store_no]],Stores[store_no],0))</f>
        <v>A</v>
      </c>
      <c r="G6755" t="str">
        <f>INDEX(Stores[location_city],MATCH(Sales[[#This Row],[store_no]],Stores[store_no],0))</f>
        <v>Rapid City</v>
      </c>
      <c r="H6755" t="str">
        <f>INDEX(Stores[location_state],MATCH(Sales[[#This Row],[store_no]],Stores[store_no],0))</f>
        <v>South Dakota</v>
      </c>
      <c r="I6755">
        <f>INDEX(Stores[sqft],MATCH(Sales[[#This Row],[store_no]],Stores[store_no],0))</f>
        <v>200100</v>
      </c>
      <c r="J6755" s="4" t="str">
        <f>INDEX(Departments[dept_name],MATCH(Sales[[#This Row],[dept_no]],Departments[dept_no],0))</f>
        <v>Electronics</v>
      </c>
      <c r="K6755" s="4" t="str">
        <f>CONCATENATE(Sales[[#This Row],[region]],Sales[[#This Row],[storetype]])</f>
        <v>3A</v>
      </c>
      <c r="L6755" s="4">
        <f>INDEX(RegionStoreCount[Store Count],MATCH(Sales[[#This Row],[RegionStoretype]],RegionStoreCount[Region/Type],0))</f>
        <v>9</v>
      </c>
      <c r="M6755" s="4">
        <f>AND(Sales[[#This Row],[date]]&lt;=TY_YTDMax,Sales[[#This Row],[date]]&gt;=TY_YTDMin)*Sales[[#This Row],[sales]]</f>
        <v>65787.633799999996</v>
      </c>
      <c r="N6755" s="4">
        <f>AND(Sales[[#This Row],[date]]&lt;=LY_YTDMax,Sales[[#This Row],[date]]&gt;=LY_YTDMin)*Sales[[#This Row],[sales]]</f>
        <v>0</v>
      </c>
      <c r="O6755" s="4">
        <f>AND(Sales[[#This Row],[date]]&gt;=YoY_Min,Sales[[#This Row],[date]]&lt;=TY_YTDMax)*(Sales[[#This Row],[sales]]/Sales[[#This Row],[sqft]])</f>
        <v>0.32877378210894553</v>
      </c>
      <c r="P6755" s="4">
        <f>SUMIF(Sales[RegionStoretype],Sales[[#This Row],[RegionStoretype]],Sales[YoY_SSF])/Sales[[#This Row],[Region_TypeCount]]</f>
        <v>53.603836561720975</v>
      </c>
    </row>
    <row r="6756" spans="1:16" x14ac:dyDescent="0.25">
      <c r="A6756" s="1">
        <v>43210</v>
      </c>
      <c r="B6756">
        <v>31</v>
      </c>
      <c r="C6756">
        <v>8</v>
      </c>
      <c r="D6756">
        <v>13833.6684</v>
      </c>
      <c r="E6756">
        <f>INDEX(Stores[region],MATCH(Sales[[#This Row],[store_no]],Stores[store_no],0))</f>
        <v>3</v>
      </c>
      <c r="F6756" t="str">
        <f>INDEX(Stores[storetype],MATCH(Sales[[#This Row],[store_no]],Stores[store_no],0))</f>
        <v>A</v>
      </c>
      <c r="G6756" t="str">
        <f>INDEX(Stores[location_city],MATCH(Sales[[#This Row],[store_no]],Stores[store_no],0))</f>
        <v>Rapid City</v>
      </c>
      <c r="H6756" t="str">
        <f>INDEX(Stores[location_state],MATCH(Sales[[#This Row],[store_no]],Stores[store_no],0))</f>
        <v>South Dakota</v>
      </c>
      <c r="I6756">
        <f>INDEX(Stores[sqft],MATCH(Sales[[#This Row],[store_no]],Stores[store_no],0))</f>
        <v>200100</v>
      </c>
      <c r="J6756" s="4" t="str">
        <f>INDEX(Departments[dept_name],MATCH(Sales[[#This Row],[dept_no]],Departments[dept_no],0))</f>
        <v>Games</v>
      </c>
      <c r="K6756" s="4" t="str">
        <f>CONCATENATE(Sales[[#This Row],[region]],Sales[[#This Row],[storetype]])</f>
        <v>3A</v>
      </c>
      <c r="L6756" s="4">
        <f>INDEX(RegionStoreCount[Store Count],MATCH(Sales[[#This Row],[RegionStoretype]],RegionStoreCount[Region/Type],0))</f>
        <v>9</v>
      </c>
      <c r="M6756" s="4">
        <f>AND(Sales[[#This Row],[date]]&lt;=TY_YTDMax,Sales[[#This Row],[date]]&gt;=TY_YTDMin)*Sales[[#This Row],[sales]]</f>
        <v>13833.6684</v>
      </c>
      <c r="N6756" s="4">
        <f>AND(Sales[[#This Row],[date]]&lt;=LY_YTDMax,Sales[[#This Row],[date]]&gt;=LY_YTDMin)*Sales[[#This Row],[sales]]</f>
        <v>0</v>
      </c>
      <c r="O6756" s="4">
        <f>AND(Sales[[#This Row],[date]]&gt;=YoY_Min,Sales[[#This Row],[date]]&lt;=TY_YTDMax)*(Sales[[#This Row],[sales]]/Sales[[#This Row],[sqft]])</f>
        <v>6.9133775112443785E-2</v>
      </c>
      <c r="P6756" s="4">
        <f>SUMIF(Sales[RegionStoretype],Sales[[#This Row],[RegionStoretype]],Sales[YoY_SSF])/Sales[[#This Row],[Region_TypeCount]]</f>
        <v>53.603836561720975</v>
      </c>
    </row>
    <row r="6757" spans="1:16" x14ac:dyDescent="0.25">
      <c r="A6757" s="1">
        <v>43210</v>
      </c>
      <c r="B6757">
        <v>31</v>
      </c>
      <c r="C6757">
        <v>10</v>
      </c>
      <c r="D6757">
        <v>40183.779600000002</v>
      </c>
      <c r="E6757">
        <f>INDEX(Stores[region],MATCH(Sales[[#This Row],[store_no]],Stores[store_no],0))</f>
        <v>3</v>
      </c>
      <c r="F6757" t="str">
        <f>INDEX(Stores[storetype],MATCH(Sales[[#This Row],[store_no]],Stores[store_no],0))</f>
        <v>A</v>
      </c>
      <c r="G6757" t="str">
        <f>INDEX(Stores[location_city],MATCH(Sales[[#This Row],[store_no]],Stores[store_no],0))</f>
        <v>Rapid City</v>
      </c>
      <c r="H6757" t="str">
        <f>INDEX(Stores[location_state],MATCH(Sales[[#This Row],[store_no]],Stores[store_no],0))</f>
        <v>South Dakota</v>
      </c>
      <c r="I6757">
        <f>INDEX(Stores[sqft],MATCH(Sales[[#This Row],[store_no]],Stores[store_no],0))</f>
        <v>200100</v>
      </c>
      <c r="J6757" s="4" t="str">
        <f>INDEX(Departments[dept_name],MATCH(Sales[[#This Row],[dept_no]],Departments[dept_no],0))</f>
        <v>Health</v>
      </c>
      <c r="K6757" s="4" t="str">
        <f>CONCATENATE(Sales[[#This Row],[region]],Sales[[#This Row],[storetype]])</f>
        <v>3A</v>
      </c>
      <c r="L6757" s="4">
        <f>INDEX(RegionStoreCount[Store Count],MATCH(Sales[[#This Row],[RegionStoretype]],RegionStoreCount[Region/Type],0))</f>
        <v>9</v>
      </c>
      <c r="M6757" s="4">
        <f>AND(Sales[[#This Row],[date]]&lt;=TY_YTDMax,Sales[[#This Row],[date]]&gt;=TY_YTDMin)*Sales[[#This Row],[sales]]</f>
        <v>40183.779600000002</v>
      </c>
      <c r="N6757" s="4">
        <f>AND(Sales[[#This Row],[date]]&lt;=LY_YTDMax,Sales[[#This Row],[date]]&gt;=LY_YTDMin)*Sales[[#This Row],[sales]]</f>
        <v>0</v>
      </c>
      <c r="O6757" s="4">
        <f>AND(Sales[[#This Row],[date]]&gt;=YoY_Min,Sales[[#This Row],[date]]&lt;=TY_YTDMax)*(Sales[[#This Row],[sales]]/Sales[[#This Row],[sqft]])</f>
        <v>0.20081848875562219</v>
      </c>
      <c r="P6757" s="4">
        <f>SUMIF(Sales[RegionStoretype],Sales[[#This Row],[RegionStoretype]],Sales[YoY_SSF])/Sales[[#This Row],[Region_TypeCount]]</f>
        <v>53.603836561720975</v>
      </c>
    </row>
    <row r="6758" spans="1:16" x14ac:dyDescent="0.25">
      <c r="A6758" s="1">
        <v>43210</v>
      </c>
      <c r="B6758">
        <v>31</v>
      </c>
      <c r="C6758">
        <v>11</v>
      </c>
      <c r="D6758">
        <v>140339.99</v>
      </c>
      <c r="E6758">
        <f>INDEX(Stores[region],MATCH(Sales[[#This Row],[store_no]],Stores[store_no],0))</f>
        <v>3</v>
      </c>
      <c r="F6758" t="str">
        <f>INDEX(Stores[storetype],MATCH(Sales[[#This Row],[store_no]],Stores[store_no],0))</f>
        <v>A</v>
      </c>
      <c r="G6758" t="str">
        <f>INDEX(Stores[location_city],MATCH(Sales[[#This Row],[store_no]],Stores[store_no],0))</f>
        <v>Rapid City</v>
      </c>
      <c r="H6758" t="str">
        <f>INDEX(Stores[location_state],MATCH(Sales[[#This Row],[store_no]],Stores[store_no],0))</f>
        <v>South Dakota</v>
      </c>
      <c r="I6758">
        <f>INDEX(Stores[sqft],MATCH(Sales[[#This Row],[store_no]],Stores[store_no],0))</f>
        <v>200100</v>
      </c>
      <c r="J6758" s="4" t="str">
        <f>INDEX(Departments[dept_name],MATCH(Sales[[#This Row],[dept_no]],Departments[dept_no],0))</f>
        <v>Home</v>
      </c>
      <c r="K6758" s="4" t="str">
        <f>CONCATENATE(Sales[[#This Row],[region]],Sales[[#This Row],[storetype]])</f>
        <v>3A</v>
      </c>
      <c r="L6758" s="4">
        <f>INDEX(RegionStoreCount[Store Count],MATCH(Sales[[#This Row],[RegionStoretype]],RegionStoreCount[Region/Type],0))</f>
        <v>9</v>
      </c>
      <c r="M6758" s="4">
        <f>AND(Sales[[#This Row],[date]]&lt;=TY_YTDMax,Sales[[#This Row],[date]]&gt;=TY_YTDMin)*Sales[[#This Row],[sales]]</f>
        <v>140339.99</v>
      </c>
      <c r="N6758" s="4">
        <f>AND(Sales[[#This Row],[date]]&lt;=LY_YTDMax,Sales[[#This Row],[date]]&gt;=LY_YTDMin)*Sales[[#This Row],[sales]]</f>
        <v>0</v>
      </c>
      <c r="O6758" s="4">
        <f>AND(Sales[[#This Row],[date]]&gt;=YoY_Min,Sales[[#This Row],[date]]&lt;=TY_YTDMax)*(Sales[[#This Row],[sales]]/Sales[[#This Row],[sqft]])</f>
        <v>0.70134927536231884</v>
      </c>
      <c r="P6758" s="4">
        <f>SUMIF(Sales[RegionStoretype],Sales[[#This Row],[RegionStoretype]],Sales[YoY_SSF])/Sales[[#This Row],[Region_TypeCount]]</f>
        <v>53.603836561720975</v>
      </c>
    </row>
    <row r="6759" spans="1:16" x14ac:dyDescent="0.25">
      <c r="A6759" s="1">
        <v>43210</v>
      </c>
      <c r="B6759">
        <v>31</v>
      </c>
      <c r="C6759">
        <v>16</v>
      </c>
      <c r="D6759">
        <v>55813.160600000003</v>
      </c>
      <c r="E6759">
        <f>INDEX(Stores[region],MATCH(Sales[[#This Row],[store_no]],Stores[store_no],0))</f>
        <v>3</v>
      </c>
      <c r="F6759" t="str">
        <f>INDEX(Stores[storetype],MATCH(Sales[[#This Row],[store_no]],Stores[store_no],0))</f>
        <v>A</v>
      </c>
      <c r="G6759" t="str">
        <f>INDEX(Stores[location_city],MATCH(Sales[[#This Row],[store_no]],Stores[store_no],0))</f>
        <v>Rapid City</v>
      </c>
      <c r="H6759" t="str">
        <f>INDEX(Stores[location_state],MATCH(Sales[[#This Row],[store_no]],Stores[store_no],0))</f>
        <v>South Dakota</v>
      </c>
      <c r="I6759">
        <f>INDEX(Stores[sqft],MATCH(Sales[[#This Row],[store_no]],Stores[store_no],0))</f>
        <v>200100</v>
      </c>
      <c r="J6759" s="4" t="str">
        <f>INDEX(Departments[dept_name],MATCH(Sales[[#This Row],[dept_no]],Departments[dept_no],0))</f>
        <v>Outdoors</v>
      </c>
      <c r="K6759" s="4" t="str">
        <f>CONCATENATE(Sales[[#This Row],[region]],Sales[[#This Row],[storetype]])</f>
        <v>3A</v>
      </c>
      <c r="L6759" s="4">
        <f>INDEX(RegionStoreCount[Store Count],MATCH(Sales[[#This Row],[RegionStoretype]],RegionStoreCount[Region/Type],0))</f>
        <v>9</v>
      </c>
      <c r="M6759" s="4">
        <f>AND(Sales[[#This Row],[date]]&lt;=TY_YTDMax,Sales[[#This Row],[date]]&gt;=TY_YTDMin)*Sales[[#This Row],[sales]]</f>
        <v>55813.160600000003</v>
      </c>
      <c r="N6759" s="4">
        <f>AND(Sales[[#This Row],[date]]&lt;=LY_YTDMax,Sales[[#This Row],[date]]&gt;=LY_YTDMin)*Sales[[#This Row],[sales]]</f>
        <v>0</v>
      </c>
      <c r="O6759" s="4">
        <f>AND(Sales[[#This Row],[date]]&gt;=YoY_Min,Sales[[#This Row],[date]]&lt;=TY_YTDMax)*(Sales[[#This Row],[sales]]/Sales[[#This Row],[sqft]])</f>
        <v>0.27892633983008497</v>
      </c>
      <c r="P6759" s="4">
        <f>SUMIF(Sales[RegionStoretype],Sales[[#This Row],[RegionStoretype]],Sales[YoY_SSF])/Sales[[#This Row],[Region_TypeCount]]</f>
        <v>53.603836561720975</v>
      </c>
    </row>
    <row r="6760" spans="1:16" x14ac:dyDescent="0.25">
      <c r="A6760" s="1">
        <v>43210</v>
      </c>
      <c r="B6760">
        <v>31</v>
      </c>
      <c r="C6760">
        <v>20</v>
      </c>
      <c r="D6760">
        <v>97064.351800000004</v>
      </c>
      <c r="E6760">
        <f>INDEX(Stores[region],MATCH(Sales[[#This Row],[store_no]],Stores[store_no],0))</f>
        <v>3</v>
      </c>
      <c r="F6760" t="str">
        <f>INDEX(Stores[storetype],MATCH(Sales[[#This Row],[store_no]],Stores[store_no],0))</f>
        <v>A</v>
      </c>
      <c r="G6760" t="str">
        <f>INDEX(Stores[location_city],MATCH(Sales[[#This Row],[store_no]],Stores[store_no],0))</f>
        <v>Rapid City</v>
      </c>
      <c r="H6760" t="str">
        <f>INDEX(Stores[location_state],MATCH(Sales[[#This Row],[store_no]],Stores[store_no],0))</f>
        <v>South Dakota</v>
      </c>
      <c r="I6760">
        <f>INDEX(Stores[sqft],MATCH(Sales[[#This Row],[store_no]],Stores[store_no],0))</f>
        <v>200100</v>
      </c>
      <c r="J6760" s="4" t="str">
        <f>INDEX(Departments[dept_name],MATCH(Sales[[#This Row],[dept_no]],Departments[dept_no],0))</f>
        <v>Toys</v>
      </c>
      <c r="K6760" s="4" t="str">
        <f>CONCATENATE(Sales[[#This Row],[region]],Sales[[#This Row],[storetype]])</f>
        <v>3A</v>
      </c>
      <c r="L6760" s="4">
        <f>INDEX(RegionStoreCount[Store Count],MATCH(Sales[[#This Row],[RegionStoretype]],RegionStoreCount[Region/Type],0))</f>
        <v>9</v>
      </c>
      <c r="M6760" s="4">
        <f>AND(Sales[[#This Row],[date]]&lt;=TY_YTDMax,Sales[[#This Row],[date]]&gt;=TY_YTDMin)*Sales[[#This Row],[sales]]</f>
        <v>97064.351800000004</v>
      </c>
      <c r="N6760" s="4">
        <f>AND(Sales[[#This Row],[date]]&lt;=LY_YTDMax,Sales[[#This Row],[date]]&gt;=LY_YTDMin)*Sales[[#This Row],[sales]]</f>
        <v>0</v>
      </c>
      <c r="O6760" s="4">
        <f>AND(Sales[[#This Row],[date]]&gt;=YoY_Min,Sales[[#This Row],[date]]&lt;=TY_YTDMax)*(Sales[[#This Row],[sales]]/Sales[[#This Row],[sqft]])</f>
        <v>0.48507921939030485</v>
      </c>
      <c r="P6760" s="4">
        <f>SUMIF(Sales[RegionStoretype],Sales[[#This Row],[RegionStoretype]],Sales[YoY_SSF])/Sales[[#This Row],[Region_TypeCount]]</f>
        <v>53.603836561720975</v>
      </c>
    </row>
    <row r="6761" spans="1:16" x14ac:dyDescent="0.25">
      <c r="A6761" s="1">
        <v>43210</v>
      </c>
      <c r="B6761">
        <v>32</v>
      </c>
      <c r="C6761">
        <v>6</v>
      </c>
      <c r="D6761">
        <v>17397.706600000001</v>
      </c>
      <c r="E6761">
        <f>INDEX(Stores[region],MATCH(Sales[[#This Row],[store_no]],Stores[store_no],0))</f>
        <v>2</v>
      </c>
      <c r="F6761" t="str">
        <f>INDEX(Stores[storetype],MATCH(Sales[[#This Row],[store_no]],Stores[store_no],0))</f>
        <v>A</v>
      </c>
      <c r="G6761" t="str">
        <f>INDEX(Stores[location_city],MATCH(Sales[[#This Row],[store_no]],Stores[store_no],0))</f>
        <v>Western Springs</v>
      </c>
      <c r="H6761" t="str">
        <f>INDEX(Stores[location_state],MATCH(Sales[[#This Row],[store_no]],Stores[store_no],0))</f>
        <v>Illinois</v>
      </c>
      <c r="I6761">
        <f>INDEX(Stores[sqft],MATCH(Sales[[#This Row],[store_no]],Stores[store_no],0))</f>
        <v>118200</v>
      </c>
      <c r="J6761" s="4" t="str">
        <f>INDEX(Departments[dept_name],MATCH(Sales[[#This Row],[dept_no]],Departments[dept_no],0))</f>
        <v>Computers</v>
      </c>
      <c r="K6761" s="4" t="str">
        <f>CONCATENATE(Sales[[#This Row],[region]],Sales[[#This Row],[storetype]])</f>
        <v>2A</v>
      </c>
      <c r="L6761" s="4">
        <f>INDEX(RegionStoreCount[Store Count],MATCH(Sales[[#This Row],[RegionStoretype]],RegionStoreCount[Region/Type],0))</f>
        <v>5</v>
      </c>
      <c r="M6761" s="4">
        <f>AND(Sales[[#This Row],[date]]&lt;=TY_YTDMax,Sales[[#This Row],[date]]&gt;=TY_YTDMin)*Sales[[#This Row],[sales]]</f>
        <v>17397.706600000001</v>
      </c>
      <c r="N6761" s="4">
        <f>AND(Sales[[#This Row],[date]]&lt;=LY_YTDMax,Sales[[#This Row],[date]]&gt;=LY_YTDMin)*Sales[[#This Row],[sales]]</f>
        <v>0</v>
      </c>
      <c r="O6761" s="4">
        <f>AND(Sales[[#This Row],[date]]&gt;=YoY_Min,Sales[[#This Row],[date]]&lt;=TY_YTDMax)*(Sales[[#This Row],[sales]]/Sales[[#This Row],[sqft]])</f>
        <v>0.14718871912013537</v>
      </c>
      <c r="P6761" s="4">
        <f>SUMIF(Sales[RegionStoretype],Sales[[#This Row],[RegionStoretype]],Sales[YoY_SSF])/Sales[[#This Row],[Region_TypeCount]]</f>
        <v>60.052789354368521</v>
      </c>
    </row>
    <row r="6762" spans="1:16" x14ac:dyDescent="0.25">
      <c r="A6762" s="1">
        <v>43210</v>
      </c>
      <c r="B6762">
        <v>32</v>
      </c>
      <c r="C6762">
        <v>9</v>
      </c>
      <c r="D6762">
        <v>9302.8655999999992</v>
      </c>
      <c r="E6762">
        <f>INDEX(Stores[region],MATCH(Sales[[#This Row],[store_no]],Stores[store_no],0))</f>
        <v>2</v>
      </c>
      <c r="F6762" t="str">
        <f>INDEX(Stores[storetype],MATCH(Sales[[#This Row],[store_no]],Stores[store_no],0))</f>
        <v>A</v>
      </c>
      <c r="G6762" t="str">
        <f>INDEX(Stores[location_city],MATCH(Sales[[#This Row],[store_no]],Stores[store_no],0))</f>
        <v>Western Springs</v>
      </c>
      <c r="H6762" t="str">
        <f>INDEX(Stores[location_state],MATCH(Sales[[#This Row],[store_no]],Stores[store_no],0))</f>
        <v>Illinois</v>
      </c>
      <c r="I6762">
        <f>INDEX(Stores[sqft],MATCH(Sales[[#This Row],[store_no]],Stores[store_no],0))</f>
        <v>118200</v>
      </c>
      <c r="J6762" s="4" t="str">
        <f>INDEX(Departments[dept_name],MATCH(Sales[[#This Row],[dept_no]],Departments[dept_no],0))</f>
        <v>Garden</v>
      </c>
      <c r="K6762" s="4" t="str">
        <f>CONCATENATE(Sales[[#This Row],[region]],Sales[[#This Row],[storetype]])</f>
        <v>2A</v>
      </c>
      <c r="L6762" s="4">
        <f>INDEX(RegionStoreCount[Store Count],MATCH(Sales[[#This Row],[RegionStoretype]],RegionStoreCount[Region/Type],0))</f>
        <v>5</v>
      </c>
      <c r="M6762" s="4">
        <f>AND(Sales[[#This Row],[date]]&lt;=TY_YTDMax,Sales[[#This Row],[date]]&gt;=TY_YTDMin)*Sales[[#This Row],[sales]]</f>
        <v>9302.8655999999992</v>
      </c>
      <c r="N6762" s="4">
        <f>AND(Sales[[#This Row],[date]]&lt;=LY_YTDMax,Sales[[#This Row],[date]]&gt;=LY_YTDMin)*Sales[[#This Row],[sales]]</f>
        <v>0</v>
      </c>
      <c r="O6762" s="4">
        <f>AND(Sales[[#This Row],[date]]&gt;=YoY_Min,Sales[[#This Row],[date]]&lt;=TY_YTDMax)*(Sales[[#This Row],[sales]]/Sales[[#This Row],[sqft]])</f>
        <v>7.8704446700507608E-2</v>
      </c>
      <c r="P6762" s="4">
        <f>SUMIF(Sales[RegionStoretype],Sales[[#This Row],[RegionStoretype]],Sales[YoY_SSF])/Sales[[#This Row],[Region_TypeCount]]</f>
        <v>60.052789354368521</v>
      </c>
    </row>
    <row r="6763" spans="1:16" x14ac:dyDescent="0.25">
      <c r="A6763" s="1">
        <v>43210</v>
      </c>
      <c r="B6763">
        <v>34</v>
      </c>
      <c r="C6763">
        <v>11</v>
      </c>
      <c r="D6763">
        <v>33166.912899999996</v>
      </c>
      <c r="E6763">
        <f>INDEX(Stores[region],MATCH(Sales[[#This Row],[store_no]],Stores[store_no],0))</f>
        <v>1</v>
      </c>
      <c r="F6763" t="str">
        <f>INDEX(Stores[storetype],MATCH(Sales[[#This Row],[store_no]],Stores[store_no],0))</f>
        <v>A</v>
      </c>
      <c r="G6763" t="str">
        <f>INDEX(Stores[location_city],MATCH(Sales[[#This Row],[store_no]],Stores[store_no],0))</f>
        <v>Toledo</v>
      </c>
      <c r="H6763" t="str">
        <f>INDEX(Stores[location_state],MATCH(Sales[[#This Row],[store_no]],Stores[store_no],0))</f>
        <v>Ohio</v>
      </c>
      <c r="I6763">
        <f>INDEX(Stores[sqft],MATCH(Sales[[#This Row],[store_no]],Stores[store_no],0))</f>
        <v>207900</v>
      </c>
      <c r="J6763" s="4" t="str">
        <f>INDEX(Departments[dept_name],MATCH(Sales[[#This Row],[dept_no]],Departments[dept_no],0))</f>
        <v>Home</v>
      </c>
      <c r="K6763" s="4" t="str">
        <f>CONCATENATE(Sales[[#This Row],[region]],Sales[[#This Row],[storetype]])</f>
        <v>1A</v>
      </c>
      <c r="L6763" s="4">
        <f>INDEX(RegionStoreCount[Store Count],MATCH(Sales[[#This Row],[RegionStoretype]],RegionStoreCount[Region/Type],0))</f>
        <v>5</v>
      </c>
      <c r="M6763" s="4">
        <f>AND(Sales[[#This Row],[date]]&lt;=TY_YTDMax,Sales[[#This Row],[date]]&gt;=TY_YTDMin)*Sales[[#This Row],[sales]]</f>
        <v>33166.912899999996</v>
      </c>
      <c r="N6763" s="4">
        <f>AND(Sales[[#This Row],[date]]&lt;=LY_YTDMax,Sales[[#This Row],[date]]&gt;=LY_YTDMin)*Sales[[#This Row],[sales]]</f>
        <v>0</v>
      </c>
      <c r="O6763" s="4">
        <f>AND(Sales[[#This Row],[date]]&gt;=YoY_Min,Sales[[#This Row],[date]]&lt;=TY_YTDMax)*(Sales[[#This Row],[sales]]/Sales[[#This Row],[sqft]])</f>
        <v>0.15953301058201055</v>
      </c>
      <c r="P6763" s="4">
        <f>SUMIF(Sales[RegionStoretype],Sales[[#This Row],[RegionStoretype]],Sales[YoY_SSF])/Sales[[#This Row],[Region_TypeCount]]</f>
        <v>59.469551530910678</v>
      </c>
    </row>
    <row r="6764" spans="1:16" x14ac:dyDescent="0.25">
      <c r="A6764" s="1">
        <v>43210</v>
      </c>
      <c r="B6764">
        <v>35</v>
      </c>
      <c r="C6764">
        <v>6</v>
      </c>
      <c r="D6764">
        <v>51614.844799999999</v>
      </c>
      <c r="E6764">
        <f>INDEX(Stores[region],MATCH(Sales[[#This Row],[store_no]],Stores[store_no],0))</f>
        <v>3</v>
      </c>
      <c r="F6764" t="str">
        <f>INDEX(Stores[storetype],MATCH(Sales[[#This Row],[store_no]],Stores[store_no],0))</f>
        <v>C</v>
      </c>
      <c r="G6764" t="str">
        <f>INDEX(Stores[location_city],MATCH(Sales[[#This Row],[store_no]],Stores[store_no],0))</f>
        <v>Wichita</v>
      </c>
      <c r="H6764" t="str">
        <f>INDEX(Stores[location_state],MATCH(Sales[[#This Row],[store_no]],Stores[store_no],0))</f>
        <v>Kansas</v>
      </c>
      <c r="I6764">
        <f>INDEX(Stores[sqft],MATCH(Sales[[#This Row],[store_no]],Stores[store_no],0))</f>
        <v>72800</v>
      </c>
      <c r="J6764" s="4" t="str">
        <f>INDEX(Departments[dept_name],MATCH(Sales[[#This Row],[dept_no]],Departments[dept_no],0))</f>
        <v>Computers</v>
      </c>
      <c r="K6764" s="4" t="str">
        <f>CONCATENATE(Sales[[#This Row],[region]],Sales[[#This Row],[storetype]])</f>
        <v>3C</v>
      </c>
      <c r="L6764" s="4">
        <f>INDEX(RegionStoreCount[Store Count],MATCH(Sales[[#This Row],[RegionStoretype]],RegionStoreCount[Region/Type],0))</f>
        <v>2</v>
      </c>
      <c r="M6764" s="4">
        <f>AND(Sales[[#This Row],[date]]&lt;=TY_YTDMax,Sales[[#This Row],[date]]&gt;=TY_YTDMin)*Sales[[#This Row],[sales]]</f>
        <v>51614.844799999999</v>
      </c>
      <c r="N6764" s="4">
        <f>AND(Sales[[#This Row],[date]]&lt;=LY_YTDMax,Sales[[#This Row],[date]]&gt;=LY_YTDMin)*Sales[[#This Row],[sales]]</f>
        <v>0</v>
      </c>
      <c r="O6764" s="4">
        <f>AND(Sales[[#This Row],[date]]&gt;=YoY_Min,Sales[[#This Row],[date]]&lt;=TY_YTDMax)*(Sales[[#This Row],[sales]]/Sales[[#This Row],[sqft]])</f>
        <v>0.70899512087912087</v>
      </c>
      <c r="P6764" s="4">
        <f>SUMIF(Sales[RegionStoretype],Sales[[#This Row],[RegionStoretype]],Sales[YoY_SSF])/Sales[[#This Row],[Region_TypeCount]]</f>
        <v>47.561479460925746</v>
      </c>
    </row>
    <row r="6765" spans="1:16" x14ac:dyDescent="0.25">
      <c r="A6765" s="1">
        <v>43210</v>
      </c>
      <c r="B6765">
        <v>35</v>
      </c>
      <c r="C6765">
        <v>13</v>
      </c>
      <c r="D6765">
        <v>11785.596099999999</v>
      </c>
      <c r="E6765">
        <f>INDEX(Stores[region],MATCH(Sales[[#This Row],[store_no]],Stores[store_no],0))</f>
        <v>3</v>
      </c>
      <c r="F6765" t="str">
        <f>INDEX(Stores[storetype],MATCH(Sales[[#This Row],[store_no]],Stores[store_no],0))</f>
        <v>C</v>
      </c>
      <c r="G6765" t="str">
        <f>INDEX(Stores[location_city],MATCH(Sales[[#This Row],[store_no]],Stores[store_no],0))</f>
        <v>Wichita</v>
      </c>
      <c r="H6765" t="str">
        <f>INDEX(Stores[location_state],MATCH(Sales[[#This Row],[store_no]],Stores[store_no],0))</f>
        <v>Kansas</v>
      </c>
      <c r="I6765">
        <f>INDEX(Stores[sqft],MATCH(Sales[[#This Row],[store_no]],Stores[store_no],0))</f>
        <v>72800</v>
      </c>
      <c r="J6765" s="4" t="str">
        <f>INDEX(Departments[dept_name],MATCH(Sales[[#This Row],[dept_no]],Departments[dept_no],0))</f>
        <v>Kids</v>
      </c>
      <c r="K6765" s="4" t="str">
        <f>CONCATENATE(Sales[[#This Row],[region]],Sales[[#This Row],[storetype]])</f>
        <v>3C</v>
      </c>
      <c r="L6765" s="4">
        <f>INDEX(RegionStoreCount[Store Count],MATCH(Sales[[#This Row],[RegionStoretype]],RegionStoreCount[Region/Type],0))</f>
        <v>2</v>
      </c>
      <c r="M6765" s="4">
        <f>AND(Sales[[#This Row],[date]]&lt;=TY_YTDMax,Sales[[#This Row],[date]]&gt;=TY_YTDMin)*Sales[[#This Row],[sales]]</f>
        <v>11785.596099999999</v>
      </c>
      <c r="N6765" s="4">
        <f>AND(Sales[[#This Row],[date]]&lt;=LY_YTDMax,Sales[[#This Row],[date]]&gt;=LY_YTDMin)*Sales[[#This Row],[sales]]</f>
        <v>0</v>
      </c>
      <c r="O6765" s="4">
        <f>AND(Sales[[#This Row],[date]]&gt;=YoY_Min,Sales[[#This Row],[date]]&lt;=TY_YTDMax)*(Sales[[#This Row],[sales]]/Sales[[#This Row],[sqft]])</f>
        <v>0.16189005631868131</v>
      </c>
      <c r="P6765" s="4">
        <f>SUMIF(Sales[RegionStoretype],Sales[[#This Row],[RegionStoretype]],Sales[YoY_SSF])/Sales[[#This Row],[Region_TypeCount]]</f>
        <v>47.561479460925746</v>
      </c>
    </row>
    <row r="6766" spans="1:16" x14ac:dyDescent="0.25">
      <c r="A6766" s="1">
        <v>43210</v>
      </c>
      <c r="B6766">
        <v>36</v>
      </c>
      <c r="C6766">
        <v>3</v>
      </c>
      <c r="D6766">
        <v>86745.243800000011</v>
      </c>
      <c r="E6766">
        <f>INDEX(Stores[region],MATCH(Sales[[#This Row],[store_no]],Stores[store_no],0))</f>
        <v>2</v>
      </c>
      <c r="F6766" t="str">
        <f>INDEX(Stores[storetype],MATCH(Sales[[#This Row],[store_no]],Stores[store_no],0))</f>
        <v>A</v>
      </c>
      <c r="G6766" t="str">
        <f>INDEX(Stores[location_city],MATCH(Sales[[#This Row],[store_no]],Stores[store_no],0))</f>
        <v>Aurora</v>
      </c>
      <c r="H6766" t="str">
        <f>INDEX(Stores[location_state],MATCH(Sales[[#This Row],[store_no]],Stores[store_no],0))</f>
        <v>Illinois</v>
      </c>
      <c r="I6766">
        <f>INDEX(Stores[sqft],MATCH(Sales[[#This Row],[store_no]],Stores[store_no],0))</f>
        <v>209900</v>
      </c>
      <c r="J6766" s="4" t="str">
        <f>INDEX(Departments[dept_name],MATCH(Sales[[#This Row],[dept_no]],Departments[dept_no],0))</f>
        <v>Beauty</v>
      </c>
      <c r="K6766" s="4" t="str">
        <f>CONCATENATE(Sales[[#This Row],[region]],Sales[[#This Row],[storetype]])</f>
        <v>2A</v>
      </c>
      <c r="L6766" s="4">
        <f>INDEX(RegionStoreCount[Store Count],MATCH(Sales[[#This Row],[RegionStoretype]],RegionStoreCount[Region/Type],0))</f>
        <v>5</v>
      </c>
      <c r="M6766" s="4">
        <f>AND(Sales[[#This Row],[date]]&lt;=TY_YTDMax,Sales[[#This Row],[date]]&gt;=TY_YTDMin)*Sales[[#This Row],[sales]]</f>
        <v>86745.243800000011</v>
      </c>
      <c r="N6766" s="4">
        <f>AND(Sales[[#This Row],[date]]&lt;=LY_YTDMax,Sales[[#This Row],[date]]&gt;=LY_YTDMin)*Sales[[#This Row],[sales]]</f>
        <v>0</v>
      </c>
      <c r="O6766" s="4">
        <f>AND(Sales[[#This Row],[date]]&gt;=YoY_Min,Sales[[#This Row],[date]]&lt;=TY_YTDMax)*(Sales[[#This Row],[sales]]/Sales[[#This Row],[sqft]])</f>
        <v>0.41326938446879474</v>
      </c>
      <c r="P6766" s="4">
        <f>SUMIF(Sales[RegionStoretype],Sales[[#This Row],[RegionStoretype]],Sales[YoY_SSF])/Sales[[#This Row],[Region_TypeCount]]</f>
        <v>60.052789354368521</v>
      </c>
    </row>
    <row r="6767" spans="1:16" x14ac:dyDescent="0.25">
      <c r="A6767" s="1">
        <v>43210</v>
      </c>
      <c r="B6767">
        <v>36</v>
      </c>
      <c r="C6767">
        <v>8</v>
      </c>
      <c r="D6767">
        <v>15993.226500000001</v>
      </c>
      <c r="E6767">
        <f>INDEX(Stores[region],MATCH(Sales[[#This Row],[store_no]],Stores[store_no],0))</f>
        <v>2</v>
      </c>
      <c r="F6767" t="str">
        <f>INDEX(Stores[storetype],MATCH(Sales[[#This Row],[store_no]],Stores[store_no],0))</f>
        <v>A</v>
      </c>
      <c r="G6767" t="str">
        <f>INDEX(Stores[location_city],MATCH(Sales[[#This Row],[store_no]],Stores[store_no],0))</f>
        <v>Aurora</v>
      </c>
      <c r="H6767" t="str">
        <f>INDEX(Stores[location_state],MATCH(Sales[[#This Row],[store_no]],Stores[store_no],0))</f>
        <v>Illinois</v>
      </c>
      <c r="I6767">
        <f>INDEX(Stores[sqft],MATCH(Sales[[#This Row],[store_no]],Stores[store_no],0))</f>
        <v>209900</v>
      </c>
      <c r="J6767" s="4" t="str">
        <f>INDEX(Departments[dept_name],MATCH(Sales[[#This Row],[dept_no]],Departments[dept_no],0))</f>
        <v>Games</v>
      </c>
      <c r="K6767" s="4" t="str">
        <f>CONCATENATE(Sales[[#This Row],[region]],Sales[[#This Row],[storetype]])</f>
        <v>2A</v>
      </c>
      <c r="L6767" s="4">
        <f>INDEX(RegionStoreCount[Store Count],MATCH(Sales[[#This Row],[RegionStoretype]],RegionStoreCount[Region/Type],0))</f>
        <v>5</v>
      </c>
      <c r="M6767" s="4">
        <f>AND(Sales[[#This Row],[date]]&lt;=TY_YTDMax,Sales[[#This Row],[date]]&gt;=TY_YTDMin)*Sales[[#This Row],[sales]]</f>
        <v>15993.226500000001</v>
      </c>
      <c r="N6767" s="4">
        <f>AND(Sales[[#This Row],[date]]&lt;=LY_YTDMax,Sales[[#This Row],[date]]&gt;=LY_YTDMin)*Sales[[#This Row],[sales]]</f>
        <v>0</v>
      </c>
      <c r="O6767" s="4">
        <f>AND(Sales[[#This Row],[date]]&gt;=YoY_Min,Sales[[#This Row],[date]]&lt;=TY_YTDMax)*(Sales[[#This Row],[sales]]/Sales[[#This Row],[sqft]])</f>
        <v>7.6194504525964754E-2</v>
      </c>
      <c r="P6767" s="4">
        <f>SUMIF(Sales[RegionStoretype],Sales[[#This Row],[RegionStoretype]],Sales[YoY_SSF])/Sales[[#This Row],[Region_TypeCount]]</f>
        <v>60.052789354368521</v>
      </c>
    </row>
    <row r="6768" spans="1:16" x14ac:dyDescent="0.25">
      <c r="A6768" s="1">
        <v>43210</v>
      </c>
      <c r="B6768">
        <v>36</v>
      </c>
      <c r="C6768">
        <v>14</v>
      </c>
      <c r="D6768">
        <v>245</v>
      </c>
      <c r="E6768">
        <f>INDEX(Stores[region],MATCH(Sales[[#This Row],[store_no]],Stores[store_no],0))</f>
        <v>2</v>
      </c>
      <c r="F6768" t="str">
        <f>INDEX(Stores[storetype],MATCH(Sales[[#This Row],[store_no]],Stores[store_no],0))</f>
        <v>A</v>
      </c>
      <c r="G6768" t="str">
        <f>INDEX(Stores[location_city],MATCH(Sales[[#This Row],[store_no]],Stores[store_no],0))</f>
        <v>Aurora</v>
      </c>
      <c r="H6768" t="str">
        <f>INDEX(Stores[location_state],MATCH(Sales[[#This Row],[store_no]],Stores[store_no],0))</f>
        <v>Illinois</v>
      </c>
      <c r="I6768">
        <f>INDEX(Stores[sqft],MATCH(Sales[[#This Row],[store_no]],Stores[store_no],0))</f>
        <v>209900</v>
      </c>
      <c r="J6768" s="4" t="str">
        <f>INDEX(Departments[dept_name],MATCH(Sales[[#This Row],[dept_no]],Departments[dept_no],0))</f>
        <v>Movies</v>
      </c>
      <c r="K6768" s="4" t="str">
        <f>CONCATENATE(Sales[[#This Row],[region]],Sales[[#This Row],[storetype]])</f>
        <v>2A</v>
      </c>
      <c r="L6768" s="4">
        <f>INDEX(RegionStoreCount[Store Count],MATCH(Sales[[#This Row],[RegionStoretype]],RegionStoreCount[Region/Type],0))</f>
        <v>5</v>
      </c>
      <c r="M6768" s="4">
        <f>AND(Sales[[#This Row],[date]]&lt;=TY_YTDMax,Sales[[#This Row],[date]]&gt;=TY_YTDMin)*Sales[[#This Row],[sales]]</f>
        <v>245</v>
      </c>
      <c r="N6768" s="4">
        <f>AND(Sales[[#This Row],[date]]&lt;=LY_YTDMax,Sales[[#This Row],[date]]&gt;=LY_YTDMin)*Sales[[#This Row],[sales]]</f>
        <v>0</v>
      </c>
      <c r="O6768" s="4">
        <f>AND(Sales[[#This Row],[date]]&gt;=YoY_Min,Sales[[#This Row],[date]]&lt;=TY_YTDMax)*(Sales[[#This Row],[sales]]/Sales[[#This Row],[sqft]])</f>
        <v>1.1672224868985231E-3</v>
      </c>
      <c r="P6768" s="4">
        <f>SUMIF(Sales[RegionStoretype],Sales[[#This Row],[RegionStoretype]],Sales[YoY_SSF])/Sales[[#This Row],[Region_TypeCount]]</f>
        <v>60.052789354368521</v>
      </c>
    </row>
    <row r="6769" spans="1:16" x14ac:dyDescent="0.25">
      <c r="A6769" s="1">
        <v>43210</v>
      </c>
      <c r="B6769">
        <v>37</v>
      </c>
      <c r="C6769">
        <v>4</v>
      </c>
      <c r="D6769">
        <v>65155.9326</v>
      </c>
      <c r="E6769">
        <f>INDEX(Stores[region],MATCH(Sales[[#This Row],[store_no]],Stores[store_no],0))</f>
        <v>3</v>
      </c>
      <c r="F6769" t="str">
        <f>INDEX(Stores[storetype],MATCH(Sales[[#This Row],[store_no]],Stores[store_no],0))</f>
        <v>C</v>
      </c>
      <c r="G6769" t="str">
        <f>INDEX(Stores[location_city],MATCH(Sales[[#This Row],[store_no]],Stores[store_no],0))</f>
        <v>Lincoln</v>
      </c>
      <c r="H6769" t="str">
        <f>INDEX(Stores[location_state],MATCH(Sales[[#This Row],[store_no]],Stores[store_no],0))</f>
        <v>Nebraska</v>
      </c>
      <c r="I6769">
        <f>INDEX(Stores[sqft],MATCH(Sales[[#This Row],[store_no]],Stores[store_no],0))</f>
        <v>161300</v>
      </c>
      <c r="J6769" s="4" t="str">
        <f>INDEX(Departments[dept_name],MATCH(Sales[[#This Row],[dept_no]],Departments[dept_no],0))</f>
        <v>Books</v>
      </c>
      <c r="K6769" s="4" t="str">
        <f>CONCATENATE(Sales[[#This Row],[region]],Sales[[#This Row],[storetype]])</f>
        <v>3C</v>
      </c>
      <c r="L6769" s="4">
        <f>INDEX(RegionStoreCount[Store Count],MATCH(Sales[[#This Row],[RegionStoretype]],RegionStoreCount[Region/Type],0))</f>
        <v>2</v>
      </c>
      <c r="M6769" s="4">
        <f>AND(Sales[[#This Row],[date]]&lt;=TY_YTDMax,Sales[[#This Row],[date]]&gt;=TY_YTDMin)*Sales[[#This Row],[sales]]</f>
        <v>65155.9326</v>
      </c>
      <c r="N6769" s="4">
        <f>AND(Sales[[#This Row],[date]]&lt;=LY_YTDMax,Sales[[#This Row],[date]]&gt;=LY_YTDMin)*Sales[[#This Row],[sales]]</f>
        <v>0</v>
      </c>
      <c r="O6769" s="4">
        <f>AND(Sales[[#This Row],[date]]&gt;=YoY_Min,Sales[[#This Row],[date]]&lt;=TY_YTDMax)*(Sales[[#This Row],[sales]]/Sales[[#This Row],[sqft]])</f>
        <v>0.40394254556726594</v>
      </c>
      <c r="P6769" s="4">
        <f>SUMIF(Sales[RegionStoretype],Sales[[#This Row],[RegionStoretype]],Sales[YoY_SSF])/Sales[[#This Row],[Region_TypeCount]]</f>
        <v>47.561479460925746</v>
      </c>
    </row>
    <row r="6770" spans="1:16" x14ac:dyDescent="0.25">
      <c r="A6770" s="1">
        <v>43210</v>
      </c>
      <c r="B6770">
        <v>37</v>
      </c>
      <c r="C6770">
        <v>11</v>
      </c>
      <c r="D6770">
        <v>35709.650899999993</v>
      </c>
      <c r="E6770">
        <f>INDEX(Stores[region],MATCH(Sales[[#This Row],[store_no]],Stores[store_no],0))</f>
        <v>3</v>
      </c>
      <c r="F6770" t="str">
        <f>INDEX(Stores[storetype],MATCH(Sales[[#This Row],[store_no]],Stores[store_no],0))</f>
        <v>C</v>
      </c>
      <c r="G6770" t="str">
        <f>INDEX(Stores[location_city],MATCH(Sales[[#This Row],[store_no]],Stores[store_no],0))</f>
        <v>Lincoln</v>
      </c>
      <c r="H6770" t="str">
        <f>INDEX(Stores[location_state],MATCH(Sales[[#This Row],[store_no]],Stores[store_no],0))</f>
        <v>Nebraska</v>
      </c>
      <c r="I6770">
        <f>INDEX(Stores[sqft],MATCH(Sales[[#This Row],[store_no]],Stores[store_no],0))</f>
        <v>161300</v>
      </c>
      <c r="J6770" s="4" t="str">
        <f>INDEX(Departments[dept_name],MATCH(Sales[[#This Row],[dept_no]],Departments[dept_no],0))</f>
        <v>Home</v>
      </c>
      <c r="K6770" s="4" t="str">
        <f>CONCATENATE(Sales[[#This Row],[region]],Sales[[#This Row],[storetype]])</f>
        <v>3C</v>
      </c>
      <c r="L6770" s="4">
        <f>INDEX(RegionStoreCount[Store Count],MATCH(Sales[[#This Row],[RegionStoretype]],RegionStoreCount[Region/Type],0))</f>
        <v>2</v>
      </c>
      <c r="M6770" s="4">
        <f>AND(Sales[[#This Row],[date]]&lt;=TY_YTDMax,Sales[[#This Row],[date]]&gt;=TY_YTDMin)*Sales[[#This Row],[sales]]</f>
        <v>35709.650899999993</v>
      </c>
      <c r="N6770" s="4">
        <f>AND(Sales[[#This Row],[date]]&lt;=LY_YTDMax,Sales[[#This Row],[date]]&gt;=LY_YTDMin)*Sales[[#This Row],[sales]]</f>
        <v>0</v>
      </c>
      <c r="O6770" s="4">
        <f>AND(Sales[[#This Row],[date]]&gt;=YoY_Min,Sales[[#This Row],[date]]&lt;=TY_YTDMax)*(Sales[[#This Row],[sales]]/Sales[[#This Row],[sqft]])</f>
        <v>0.22138655238685676</v>
      </c>
      <c r="P6770" s="4">
        <f>SUMIF(Sales[RegionStoretype],Sales[[#This Row],[RegionStoretype]],Sales[YoY_SSF])/Sales[[#This Row],[Region_TypeCount]]</f>
        <v>47.561479460925746</v>
      </c>
    </row>
    <row r="6771" spans="1:16" x14ac:dyDescent="0.25">
      <c r="A6771" s="1">
        <v>43210</v>
      </c>
      <c r="B6771">
        <v>38</v>
      </c>
      <c r="C6771">
        <v>2</v>
      </c>
      <c r="D6771">
        <v>50387.438499999997</v>
      </c>
      <c r="E6771">
        <f>INDEX(Stores[region],MATCH(Sales[[#This Row],[store_no]],Stores[store_no],0))</f>
        <v>2</v>
      </c>
      <c r="F6771" t="str">
        <f>INDEX(Stores[storetype],MATCH(Sales[[#This Row],[store_no]],Stores[store_no],0))</f>
        <v>C</v>
      </c>
      <c r="G6771" t="str">
        <f>INDEX(Stores[location_city],MATCH(Sales[[#This Row],[store_no]],Stores[store_no],0))</f>
        <v>Hinsdale</v>
      </c>
      <c r="H6771" t="str">
        <f>INDEX(Stores[location_state],MATCH(Sales[[#This Row],[store_no]],Stores[store_no],0))</f>
        <v>Illinois</v>
      </c>
      <c r="I6771">
        <f>INDEX(Stores[sqft],MATCH(Sales[[#This Row],[store_no]],Stores[store_no],0))</f>
        <v>155600</v>
      </c>
      <c r="J6771" s="4" t="str">
        <f>INDEX(Departments[dept_name],MATCH(Sales[[#This Row],[dept_no]],Departments[dept_no],0))</f>
        <v>Baby</v>
      </c>
      <c r="K6771" s="4" t="str">
        <f>CONCATENATE(Sales[[#This Row],[region]],Sales[[#This Row],[storetype]])</f>
        <v>2C</v>
      </c>
      <c r="L6771" s="4">
        <f>INDEX(RegionStoreCount[Store Count],MATCH(Sales[[#This Row],[RegionStoretype]],RegionStoreCount[Region/Type],0))</f>
        <v>1</v>
      </c>
      <c r="M6771" s="4">
        <f>AND(Sales[[#This Row],[date]]&lt;=TY_YTDMax,Sales[[#This Row],[date]]&gt;=TY_YTDMin)*Sales[[#This Row],[sales]]</f>
        <v>50387.438499999997</v>
      </c>
      <c r="N6771" s="4">
        <f>AND(Sales[[#This Row],[date]]&lt;=LY_YTDMax,Sales[[#This Row],[date]]&gt;=LY_YTDMin)*Sales[[#This Row],[sales]]</f>
        <v>0</v>
      </c>
      <c r="O6771" s="4">
        <f>AND(Sales[[#This Row],[date]]&gt;=YoY_Min,Sales[[#This Row],[date]]&lt;=TY_YTDMax)*(Sales[[#This Row],[sales]]/Sales[[#This Row],[sqft]])</f>
        <v>0.32382672557840614</v>
      </c>
      <c r="P6771" s="4">
        <f>SUMIF(Sales[RegionStoretype],Sales[[#This Row],[RegionStoretype]],Sales[YoY_SSF])/Sales[[#This Row],[Region_TypeCount]]</f>
        <v>44.537621913239086</v>
      </c>
    </row>
    <row r="6772" spans="1:16" x14ac:dyDescent="0.25">
      <c r="A6772" s="1">
        <v>43210</v>
      </c>
      <c r="B6772">
        <v>38</v>
      </c>
      <c r="C6772">
        <v>9</v>
      </c>
      <c r="D6772">
        <v>37444.5821</v>
      </c>
      <c r="E6772">
        <f>INDEX(Stores[region],MATCH(Sales[[#This Row],[store_no]],Stores[store_no],0))</f>
        <v>2</v>
      </c>
      <c r="F6772" t="str">
        <f>INDEX(Stores[storetype],MATCH(Sales[[#This Row],[store_no]],Stores[store_no],0))</f>
        <v>C</v>
      </c>
      <c r="G6772" t="str">
        <f>INDEX(Stores[location_city],MATCH(Sales[[#This Row],[store_no]],Stores[store_no],0))</f>
        <v>Hinsdale</v>
      </c>
      <c r="H6772" t="str">
        <f>INDEX(Stores[location_state],MATCH(Sales[[#This Row],[store_no]],Stores[store_no],0))</f>
        <v>Illinois</v>
      </c>
      <c r="I6772">
        <f>INDEX(Stores[sqft],MATCH(Sales[[#This Row],[store_no]],Stores[store_no],0))</f>
        <v>155600</v>
      </c>
      <c r="J6772" s="4" t="str">
        <f>INDEX(Departments[dept_name],MATCH(Sales[[#This Row],[dept_no]],Departments[dept_no],0))</f>
        <v>Garden</v>
      </c>
      <c r="K6772" s="4" t="str">
        <f>CONCATENATE(Sales[[#This Row],[region]],Sales[[#This Row],[storetype]])</f>
        <v>2C</v>
      </c>
      <c r="L6772" s="4">
        <f>INDEX(RegionStoreCount[Store Count],MATCH(Sales[[#This Row],[RegionStoretype]],RegionStoreCount[Region/Type],0))</f>
        <v>1</v>
      </c>
      <c r="M6772" s="4">
        <f>AND(Sales[[#This Row],[date]]&lt;=TY_YTDMax,Sales[[#This Row],[date]]&gt;=TY_YTDMin)*Sales[[#This Row],[sales]]</f>
        <v>37444.5821</v>
      </c>
      <c r="N6772" s="4">
        <f>AND(Sales[[#This Row],[date]]&lt;=LY_YTDMax,Sales[[#This Row],[date]]&gt;=LY_YTDMin)*Sales[[#This Row],[sales]]</f>
        <v>0</v>
      </c>
      <c r="O6772" s="4">
        <f>AND(Sales[[#This Row],[date]]&gt;=YoY_Min,Sales[[#This Row],[date]]&lt;=TY_YTDMax)*(Sales[[#This Row],[sales]]/Sales[[#This Row],[sqft]])</f>
        <v>0.24064641452442159</v>
      </c>
      <c r="P6772" s="4">
        <f>SUMIF(Sales[RegionStoretype],Sales[[#This Row],[RegionStoretype]],Sales[YoY_SSF])/Sales[[#This Row],[Region_TypeCount]]</f>
        <v>44.537621913239086</v>
      </c>
    </row>
    <row r="6773" spans="1:16" x14ac:dyDescent="0.25">
      <c r="A6773" s="1">
        <v>43210</v>
      </c>
      <c r="B6773">
        <v>38</v>
      </c>
      <c r="C6773">
        <v>12</v>
      </c>
      <c r="D6773">
        <v>53417.235100000005</v>
      </c>
      <c r="E6773">
        <f>INDEX(Stores[region],MATCH(Sales[[#This Row],[store_no]],Stores[store_no],0))</f>
        <v>2</v>
      </c>
      <c r="F6773" t="str">
        <f>INDEX(Stores[storetype],MATCH(Sales[[#This Row],[store_no]],Stores[store_no],0))</f>
        <v>C</v>
      </c>
      <c r="G6773" t="str">
        <f>INDEX(Stores[location_city],MATCH(Sales[[#This Row],[store_no]],Stores[store_no],0))</f>
        <v>Hinsdale</v>
      </c>
      <c r="H6773" t="str">
        <f>INDEX(Stores[location_state],MATCH(Sales[[#This Row],[store_no]],Stores[store_no],0))</f>
        <v>Illinois</v>
      </c>
      <c r="I6773">
        <f>INDEX(Stores[sqft],MATCH(Sales[[#This Row],[store_no]],Stores[store_no],0))</f>
        <v>155600</v>
      </c>
      <c r="J6773" s="4" t="str">
        <f>INDEX(Departments[dept_name],MATCH(Sales[[#This Row],[dept_no]],Departments[dept_no],0))</f>
        <v>Jewelery</v>
      </c>
      <c r="K6773" s="4" t="str">
        <f>CONCATENATE(Sales[[#This Row],[region]],Sales[[#This Row],[storetype]])</f>
        <v>2C</v>
      </c>
      <c r="L6773" s="4">
        <f>INDEX(RegionStoreCount[Store Count],MATCH(Sales[[#This Row],[RegionStoretype]],RegionStoreCount[Region/Type],0))</f>
        <v>1</v>
      </c>
      <c r="M6773" s="4">
        <f>AND(Sales[[#This Row],[date]]&lt;=TY_YTDMax,Sales[[#This Row],[date]]&gt;=TY_YTDMin)*Sales[[#This Row],[sales]]</f>
        <v>53417.235100000005</v>
      </c>
      <c r="N6773" s="4">
        <f>AND(Sales[[#This Row],[date]]&lt;=LY_YTDMax,Sales[[#This Row],[date]]&gt;=LY_YTDMin)*Sales[[#This Row],[sales]]</f>
        <v>0</v>
      </c>
      <c r="O6773" s="4">
        <f>AND(Sales[[#This Row],[date]]&gt;=YoY_Min,Sales[[#This Row],[date]]&lt;=TY_YTDMax)*(Sales[[#This Row],[sales]]/Sales[[#This Row],[sqft]])</f>
        <v>0.34329842609254502</v>
      </c>
      <c r="P6773" s="4">
        <f>SUMIF(Sales[RegionStoretype],Sales[[#This Row],[RegionStoretype]],Sales[YoY_SSF])/Sales[[#This Row],[Region_TypeCount]]</f>
        <v>44.537621913239086</v>
      </c>
    </row>
    <row r="6774" spans="1:16" x14ac:dyDescent="0.25">
      <c r="A6774" s="1">
        <v>43210</v>
      </c>
      <c r="B6774">
        <v>38</v>
      </c>
      <c r="C6774">
        <v>17</v>
      </c>
      <c r="D6774">
        <v>100670.88830000001</v>
      </c>
      <c r="E6774">
        <f>INDEX(Stores[region],MATCH(Sales[[#This Row],[store_no]],Stores[store_no],0))</f>
        <v>2</v>
      </c>
      <c r="F6774" t="str">
        <f>INDEX(Stores[storetype],MATCH(Sales[[#This Row],[store_no]],Stores[store_no],0))</f>
        <v>C</v>
      </c>
      <c r="G6774" t="str">
        <f>INDEX(Stores[location_city],MATCH(Sales[[#This Row],[store_no]],Stores[store_no],0))</f>
        <v>Hinsdale</v>
      </c>
      <c r="H6774" t="str">
        <f>INDEX(Stores[location_state],MATCH(Sales[[#This Row],[store_no]],Stores[store_no],0))</f>
        <v>Illinois</v>
      </c>
      <c r="I6774">
        <f>INDEX(Stores[sqft],MATCH(Sales[[#This Row],[store_no]],Stores[store_no],0))</f>
        <v>155600</v>
      </c>
      <c r="J6774" s="4" t="str">
        <f>INDEX(Departments[dept_name],MATCH(Sales[[#This Row],[dept_no]],Departments[dept_no],0))</f>
        <v>Shoes</v>
      </c>
      <c r="K6774" s="4" t="str">
        <f>CONCATENATE(Sales[[#This Row],[region]],Sales[[#This Row],[storetype]])</f>
        <v>2C</v>
      </c>
      <c r="L6774" s="4">
        <f>INDEX(RegionStoreCount[Store Count],MATCH(Sales[[#This Row],[RegionStoretype]],RegionStoreCount[Region/Type],0))</f>
        <v>1</v>
      </c>
      <c r="M6774" s="4">
        <f>AND(Sales[[#This Row],[date]]&lt;=TY_YTDMax,Sales[[#This Row],[date]]&gt;=TY_YTDMin)*Sales[[#This Row],[sales]]</f>
        <v>100670.88830000001</v>
      </c>
      <c r="N6774" s="4">
        <f>AND(Sales[[#This Row],[date]]&lt;=LY_YTDMax,Sales[[#This Row],[date]]&gt;=LY_YTDMin)*Sales[[#This Row],[sales]]</f>
        <v>0</v>
      </c>
      <c r="O6774" s="4">
        <f>AND(Sales[[#This Row],[date]]&gt;=YoY_Min,Sales[[#This Row],[date]]&lt;=TY_YTDMax)*(Sales[[#This Row],[sales]]/Sales[[#This Row],[sqft]])</f>
        <v>0.64698514331619539</v>
      </c>
      <c r="P6774" s="4">
        <f>SUMIF(Sales[RegionStoretype],Sales[[#This Row],[RegionStoretype]],Sales[YoY_SSF])/Sales[[#This Row],[Region_TypeCount]]</f>
        <v>44.537621913239086</v>
      </c>
    </row>
    <row r="6775" spans="1:16" x14ac:dyDescent="0.25">
      <c r="A6775" s="1">
        <v>43217</v>
      </c>
      <c r="B6775">
        <v>1</v>
      </c>
      <c r="C6775">
        <v>8</v>
      </c>
      <c r="D6775">
        <v>38595.503300000004</v>
      </c>
      <c r="E6775">
        <f>INDEX(Stores[region],MATCH(Sales[[#This Row],[store_no]],Stores[store_no],0))</f>
        <v>1</v>
      </c>
      <c r="F6775" t="str">
        <f>INDEX(Stores[storetype],MATCH(Sales[[#This Row],[store_no]],Stores[store_no],0))</f>
        <v>A</v>
      </c>
      <c r="G6775" t="str">
        <f>INDEX(Stores[location_city],MATCH(Sales[[#This Row],[store_no]],Stores[store_no],0))</f>
        <v>Ann Arbor</v>
      </c>
      <c r="H6775" t="str">
        <f>INDEX(Stores[location_state],MATCH(Sales[[#This Row],[store_no]],Stores[store_no],0))</f>
        <v>Michigan</v>
      </c>
      <c r="I6775">
        <f>INDEX(Stores[sqft],MATCH(Sales[[#This Row],[store_no]],Stores[store_no],0))</f>
        <v>100600</v>
      </c>
      <c r="J6775" s="4" t="str">
        <f>INDEX(Departments[dept_name],MATCH(Sales[[#This Row],[dept_no]],Departments[dept_no],0))</f>
        <v>Games</v>
      </c>
      <c r="K6775" s="4" t="str">
        <f>CONCATENATE(Sales[[#This Row],[region]],Sales[[#This Row],[storetype]])</f>
        <v>1A</v>
      </c>
      <c r="L6775" s="4">
        <f>INDEX(RegionStoreCount[Store Count],MATCH(Sales[[#This Row],[RegionStoretype]],RegionStoreCount[Region/Type],0))</f>
        <v>5</v>
      </c>
      <c r="M6775" s="4">
        <f>AND(Sales[[#This Row],[date]]&lt;=TY_YTDMax,Sales[[#This Row],[date]]&gt;=TY_YTDMin)*Sales[[#This Row],[sales]]</f>
        <v>38595.503300000004</v>
      </c>
      <c r="N6775" s="4">
        <f>AND(Sales[[#This Row],[date]]&lt;=LY_YTDMax,Sales[[#This Row],[date]]&gt;=LY_YTDMin)*Sales[[#This Row],[sales]]</f>
        <v>0</v>
      </c>
      <c r="O6775" s="4">
        <f>AND(Sales[[#This Row],[date]]&gt;=YoY_Min,Sales[[#This Row],[date]]&lt;=TY_YTDMax)*(Sales[[#This Row],[sales]]/Sales[[#This Row],[sqft]])</f>
        <v>0.38365311431411536</v>
      </c>
      <c r="P6775" s="4">
        <f>SUMIF(Sales[RegionStoretype],Sales[[#This Row],[RegionStoretype]],Sales[YoY_SSF])/Sales[[#This Row],[Region_TypeCount]]</f>
        <v>59.469551530910678</v>
      </c>
    </row>
    <row r="6776" spans="1:16" x14ac:dyDescent="0.25">
      <c r="A6776" s="1">
        <v>43217</v>
      </c>
      <c r="B6776">
        <v>1</v>
      </c>
      <c r="C6776">
        <v>11</v>
      </c>
      <c r="D6776">
        <v>27932.877800000002</v>
      </c>
      <c r="E6776">
        <f>INDEX(Stores[region],MATCH(Sales[[#This Row],[store_no]],Stores[store_no],0))</f>
        <v>1</v>
      </c>
      <c r="F6776" t="str">
        <f>INDEX(Stores[storetype],MATCH(Sales[[#This Row],[store_no]],Stores[store_no],0))</f>
        <v>A</v>
      </c>
      <c r="G6776" t="str">
        <f>INDEX(Stores[location_city],MATCH(Sales[[#This Row],[store_no]],Stores[store_no],0))</f>
        <v>Ann Arbor</v>
      </c>
      <c r="H6776" t="str">
        <f>INDEX(Stores[location_state],MATCH(Sales[[#This Row],[store_no]],Stores[store_no],0))</f>
        <v>Michigan</v>
      </c>
      <c r="I6776">
        <f>INDEX(Stores[sqft],MATCH(Sales[[#This Row],[store_no]],Stores[store_no],0))</f>
        <v>100600</v>
      </c>
      <c r="J6776" s="4" t="str">
        <f>INDEX(Departments[dept_name],MATCH(Sales[[#This Row],[dept_no]],Departments[dept_no],0))</f>
        <v>Home</v>
      </c>
      <c r="K6776" s="4" t="str">
        <f>CONCATENATE(Sales[[#This Row],[region]],Sales[[#This Row],[storetype]])</f>
        <v>1A</v>
      </c>
      <c r="L6776" s="4">
        <f>INDEX(RegionStoreCount[Store Count],MATCH(Sales[[#This Row],[RegionStoretype]],RegionStoreCount[Region/Type],0))</f>
        <v>5</v>
      </c>
      <c r="M6776" s="4">
        <f>AND(Sales[[#This Row],[date]]&lt;=TY_YTDMax,Sales[[#This Row],[date]]&gt;=TY_YTDMin)*Sales[[#This Row],[sales]]</f>
        <v>27932.877800000002</v>
      </c>
      <c r="N6776" s="4">
        <f>AND(Sales[[#This Row],[date]]&lt;=LY_YTDMax,Sales[[#This Row],[date]]&gt;=LY_YTDMin)*Sales[[#This Row],[sales]]</f>
        <v>0</v>
      </c>
      <c r="O6776" s="4">
        <f>AND(Sales[[#This Row],[date]]&gt;=YoY_Min,Sales[[#This Row],[date]]&lt;=TY_YTDMax)*(Sales[[#This Row],[sales]]/Sales[[#This Row],[sqft]])</f>
        <v>0.27766280119284298</v>
      </c>
      <c r="P6776" s="4">
        <f>SUMIF(Sales[RegionStoretype],Sales[[#This Row],[RegionStoretype]],Sales[YoY_SSF])/Sales[[#This Row],[Region_TypeCount]]</f>
        <v>59.469551530910678</v>
      </c>
    </row>
    <row r="6777" spans="1:16" x14ac:dyDescent="0.25">
      <c r="A6777" s="1">
        <v>43217</v>
      </c>
      <c r="B6777">
        <v>1</v>
      </c>
      <c r="C6777">
        <v>20</v>
      </c>
      <c r="D6777">
        <v>103828.95910000001</v>
      </c>
      <c r="E6777">
        <f>INDEX(Stores[region],MATCH(Sales[[#This Row],[store_no]],Stores[store_no],0))</f>
        <v>1</v>
      </c>
      <c r="F6777" t="str">
        <f>INDEX(Stores[storetype],MATCH(Sales[[#This Row],[store_no]],Stores[store_no],0))</f>
        <v>A</v>
      </c>
      <c r="G6777" t="str">
        <f>INDEX(Stores[location_city],MATCH(Sales[[#This Row],[store_no]],Stores[store_no],0))</f>
        <v>Ann Arbor</v>
      </c>
      <c r="H6777" t="str">
        <f>INDEX(Stores[location_state],MATCH(Sales[[#This Row],[store_no]],Stores[store_no],0))</f>
        <v>Michigan</v>
      </c>
      <c r="I6777">
        <f>INDEX(Stores[sqft],MATCH(Sales[[#This Row],[store_no]],Stores[store_no],0))</f>
        <v>100600</v>
      </c>
      <c r="J6777" s="4" t="str">
        <f>INDEX(Departments[dept_name],MATCH(Sales[[#This Row],[dept_no]],Departments[dept_no],0))</f>
        <v>Toys</v>
      </c>
      <c r="K6777" s="4" t="str">
        <f>CONCATENATE(Sales[[#This Row],[region]],Sales[[#This Row],[storetype]])</f>
        <v>1A</v>
      </c>
      <c r="L6777" s="4">
        <f>INDEX(RegionStoreCount[Store Count],MATCH(Sales[[#This Row],[RegionStoretype]],RegionStoreCount[Region/Type],0))</f>
        <v>5</v>
      </c>
      <c r="M6777" s="4">
        <f>AND(Sales[[#This Row],[date]]&lt;=TY_YTDMax,Sales[[#This Row],[date]]&gt;=TY_YTDMin)*Sales[[#This Row],[sales]]</f>
        <v>103828.95910000001</v>
      </c>
      <c r="N6777" s="4">
        <f>AND(Sales[[#This Row],[date]]&lt;=LY_YTDMax,Sales[[#This Row],[date]]&gt;=LY_YTDMin)*Sales[[#This Row],[sales]]</f>
        <v>0</v>
      </c>
      <c r="O6777" s="4">
        <f>AND(Sales[[#This Row],[date]]&gt;=YoY_Min,Sales[[#This Row],[date]]&lt;=TY_YTDMax)*(Sales[[#This Row],[sales]]/Sales[[#This Row],[sqft]])</f>
        <v>1.0320970089463222</v>
      </c>
      <c r="P6777" s="4">
        <f>SUMIF(Sales[RegionStoretype],Sales[[#This Row],[RegionStoretype]],Sales[YoY_SSF])/Sales[[#This Row],[Region_TypeCount]]</f>
        <v>59.469551530910678</v>
      </c>
    </row>
    <row r="6778" spans="1:16" x14ac:dyDescent="0.25">
      <c r="A6778" s="1">
        <v>43217</v>
      </c>
      <c r="B6778">
        <v>2</v>
      </c>
      <c r="C6778">
        <v>19</v>
      </c>
      <c r="D6778">
        <v>14277.57</v>
      </c>
      <c r="E6778">
        <f>INDEX(Stores[region],MATCH(Sales[[#This Row],[store_no]],Stores[store_no],0))</f>
        <v>3</v>
      </c>
      <c r="F6778" t="str">
        <f>INDEX(Stores[storetype],MATCH(Sales[[#This Row],[store_no]],Stores[store_no],0))</f>
        <v>A</v>
      </c>
      <c r="G6778" t="str">
        <f>INDEX(Stores[location_city],MATCH(Sales[[#This Row],[store_no]],Stores[store_no],0))</f>
        <v>Minneapolis</v>
      </c>
      <c r="H6778" t="str">
        <f>INDEX(Stores[location_state],MATCH(Sales[[#This Row],[store_no]],Stores[store_no],0))</f>
        <v>Minnesota</v>
      </c>
      <c r="I6778">
        <f>INDEX(Stores[sqft],MATCH(Sales[[#This Row],[store_no]],Stores[store_no],0))</f>
        <v>210400</v>
      </c>
      <c r="J6778" s="4" t="str">
        <f>INDEX(Departments[dept_name],MATCH(Sales[[#This Row],[dept_no]],Departments[dept_no],0))</f>
        <v>Tools</v>
      </c>
      <c r="K6778" s="4" t="str">
        <f>CONCATENATE(Sales[[#This Row],[region]],Sales[[#This Row],[storetype]])</f>
        <v>3A</v>
      </c>
      <c r="L6778" s="4">
        <f>INDEX(RegionStoreCount[Store Count],MATCH(Sales[[#This Row],[RegionStoretype]],RegionStoreCount[Region/Type],0))</f>
        <v>9</v>
      </c>
      <c r="M6778" s="4">
        <f>AND(Sales[[#This Row],[date]]&lt;=TY_YTDMax,Sales[[#This Row],[date]]&gt;=TY_YTDMin)*Sales[[#This Row],[sales]]</f>
        <v>14277.57</v>
      </c>
      <c r="N6778" s="4">
        <f>AND(Sales[[#This Row],[date]]&lt;=LY_YTDMax,Sales[[#This Row],[date]]&gt;=LY_YTDMin)*Sales[[#This Row],[sales]]</f>
        <v>0</v>
      </c>
      <c r="O6778" s="4">
        <f>AND(Sales[[#This Row],[date]]&gt;=YoY_Min,Sales[[#This Row],[date]]&lt;=TY_YTDMax)*(Sales[[#This Row],[sales]]/Sales[[#This Row],[sqft]])</f>
        <v>6.7859173003802287E-2</v>
      </c>
      <c r="P6778" s="4">
        <f>SUMIF(Sales[RegionStoretype],Sales[[#This Row],[RegionStoretype]],Sales[YoY_SSF])/Sales[[#This Row],[Region_TypeCount]]</f>
        <v>53.603836561720975</v>
      </c>
    </row>
    <row r="6779" spans="1:16" x14ac:dyDescent="0.25">
      <c r="A6779" s="1">
        <v>43217</v>
      </c>
      <c r="B6779">
        <v>4</v>
      </c>
      <c r="C6779">
        <v>8</v>
      </c>
      <c r="D6779">
        <v>84237.224100000007</v>
      </c>
      <c r="E6779">
        <f>INDEX(Stores[region],MATCH(Sales[[#This Row],[store_no]],Stores[store_no],0))</f>
        <v>1</v>
      </c>
      <c r="F6779" t="str">
        <f>INDEX(Stores[storetype],MATCH(Sales[[#This Row],[store_no]],Stores[store_no],0))</f>
        <v>A</v>
      </c>
      <c r="G6779" t="str">
        <f>INDEX(Stores[location_city],MATCH(Sales[[#This Row],[store_no]],Stores[store_no],0))</f>
        <v>Cincinnati</v>
      </c>
      <c r="H6779" t="str">
        <f>INDEX(Stores[location_state],MATCH(Sales[[#This Row],[store_no]],Stores[store_no],0))</f>
        <v>Ohio</v>
      </c>
      <c r="I6779">
        <f>INDEX(Stores[sqft],MATCH(Sales[[#This Row],[store_no]],Stores[store_no],0))</f>
        <v>127800</v>
      </c>
      <c r="J6779" s="4" t="str">
        <f>INDEX(Departments[dept_name],MATCH(Sales[[#This Row],[dept_no]],Departments[dept_no],0))</f>
        <v>Games</v>
      </c>
      <c r="K6779" s="4" t="str">
        <f>CONCATENATE(Sales[[#This Row],[region]],Sales[[#This Row],[storetype]])</f>
        <v>1A</v>
      </c>
      <c r="L6779" s="4">
        <f>INDEX(RegionStoreCount[Store Count],MATCH(Sales[[#This Row],[RegionStoretype]],RegionStoreCount[Region/Type],0))</f>
        <v>5</v>
      </c>
      <c r="M6779" s="4">
        <f>AND(Sales[[#This Row],[date]]&lt;=TY_YTDMax,Sales[[#This Row],[date]]&gt;=TY_YTDMin)*Sales[[#This Row],[sales]]</f>
        <v>84237.224100000007</v>
      </c>
      <c r="N6779" s="4">
        <f>AND(Sales[[#This Row],[date]]&lt;=LY_YTDMax,Sales[[#This Row],[date]]&gt;=LY_YTDMin)*Sales[[#This Row],[sales]]</f>
        <v>0</v>
      </c>
      <c r="O6779" s="4">
        <f>AND(Sales[[#This Row],[date]]&gt;=YoY_Min,Sales[[#This Row],[date]]&lt;=TY_YTDMax)*(Sales[[#This Row],[sales]]/Sales[[#This Row],[sqft]])</f>
        <v>0.6591332089201879</v>
      </c>
      <c r="P6779" s="4">
        <f>SUMIF(Sales[RegionStoretype],Sales[[#This Row],[RegionStoretype]],Sales[YoY_SSF])/Sales[[#This Row],[Region_TypeCount]]</f>
        <v>59.469551530910678</v>
      </c>
    </row>
    <row r="6780" spans="1:16" x14ac:dyDescent="0.25">
      <c r="A6780" s="1">
        <v>43217</v>
      </c>
      <c r="B6780">
        <v>4</v>
      </c>
      <c r="C6780">
        <v>17</v>
      </c>
      <c r="D6780">
        <v>24369.773399999998</v>
      </c>
      <c r="E6780">
        <f>INDEX(Stores[region],MATCH(Sales[[#This Row],[store_no]],Stores[store_no],0))</f>
        <v>1</v>
      </c>
      <c r="F6780" t="str">
        <f>INDEX(Stores[storetype],MATCH(Sales[[#This Row],[store_no]],Stores[store_no],0))</f>
        <v>A</v>
      </c>
      <c r="G6780" t="str">
        <f>INDEX(Stores[location_city],MATCH(Sales[[#This Row],[store_no]],Stores[store_no],0))</f>
        <v>Cincinnati</v>
      </c>
      <c r="H6780" t="str">
        <f>INDEX(Stores[location_state],MATCH(Sales[[#This Row],[store_no]],Stores[store_no],0))</f>
        <v>Ohio</v>
      </c>
      <c r="I6780">
        <f>INDEX(Stores[sqft],MATCH(Sales[[#This Row],[store_no]],Stores[store_no],0))</f>
        <v>127800</v>
      </c>
      <c r="J6780" s="4" t="str">
        <f>INDEX(Departments[dept_name],MATCH(Sales[[#This Row],[dept_no]],Departments[dept_no],0))</f>
        <v>Shoes</v>
      </c>
      <c r="K6780" s="4" t="str">
        <f>CONCATENATE(Sales[[#This Row],[region]],Sales[[#This Row],[storetype]])</f>
        <v>1A</v>
      </c>
      <c r="L6780" s="4">
        <f>INDEX(RegionStoreCount[Store Count],MATCH(Sales[[#This Row],[RegionStoretype]],RegionStoreCount[Region/Type],0))</f>
        <v>5</v>
      </c>
      <c r="M6780" s="4">
        <f>AND(Sales[[#This Row],[date]]&lt;=TY_YTDMax,Sales[[#This Row],[date]]&gt;=TY_YTDMin)*Sales[[#This Row],[sales]]</f>
        <v>24369.773399999998</v>
      </c>
      <c r="N6780" s="4">
        <f>AND(Sales[[#This Row],[date]]&lt;=LY_YTDMax,Sales[[#This Row],[date]]&gt;=LY_YTDMin)*Sales[[#This Row],[sales]]</f>
        <v>0</v>
      </c>
      <c r="O6780" s="4">
        <f>AND(Sales[[#This Row],[date]]&gt;=YoY_Min,Sales[[#This Row],[date]]&lt;=TY_YTDMax)*(Sales[[#This Row],[sales]]/Sales[[#This Row],[sqft]])</f>
        <v>0.1906868028169014</v>
      </c>
      <c r="P6780" s="4">
        <f>SUMIF(Sales[RegionStoretype],Sales[[#This Row],[RegionStoretype]],Sales[YoY_SSF])/Sales[[#This Row],[Region_TypeCount]]</f>
        <v>59.469551530910678</v>
      </c>
    </row>
    <row r="6781" spans="1:16" x14ac:dyDescent="0.25">
      <c r="A6781" s="1">
        <v>43217</v>
      </c>
      <c r="B6781">
        <v>5</v>
      </c>
      <c r="C6781">
        <v>7</v>
      </c>
      <c r="D6781">
        <v>16224.759400000001</v>
      </c>
      <c r="E6781">
        <f>INDEX(Stores[region],MATCH(Sales[[#This Row],[store_no]],Stores[store_no],0))</f>
        <v>1</v>
      </c>
      <c r="F6781" t="str">
        <f>INDEX(Stores[storetype],MATCH(Sales[[#This Row],[store_no]],Stores[store_no],0))</f>
        <v>B</v>
      </c>
      <c r="G6781" t="str">
        <f>INDEX(Stores[location_city],MATCH(Sales[[#This Row],[store_no]],Stores[store_no],0))</f>
        <v>Bloomington</v>
      </c>
      <c r="H6781" t="str">
        <f>INDEX(Stores[location_state],MATCH(Sales[[#This Row],[store_no]],Stores[store_no],0))</f>
        <v>Indiana</v>
      </c>
      <c r="I6781">
        <f>INDEX(Stores[sqft],MATCH(Sales[[#This Row],[store_no]],Stores[store_no],0))</f>
        <v>114500</v>
      </c>
      <c r="J6781" s="4" t="str">
        <f>INDEX(Departments[dept_name],MATCH(Sales[[#This Row],[dept_no]],Departments[dept_no],0))</f>
        <v>Electronics</v>
      </c>
      <c r="K6781" s="4" t="str">
        <f>CONCATENATE(Sales[[#This Row],[region]],Sales[[#This Row],[storetype]])</f>
        <v>1B</v>
      </c>
      <c r="L6781" s="4">
        <f>INDEX(RegionStoreCount[Store Count],MATCH(Sales[[#This Row],[RegionStoretype]],RegionStoreCount[Region/Type],0))</f>
        <v>5</v>
      </c>
      <c r="M6781" s="4">
        <f>AND(Sales[[#This Row],[date]]&lt;=TY_YTDMax,Sales[[#This Row],[date]]&gt;=TY_YTDMin)*Sales[[#This Row],[sales]]</f>
        <v>16224.759400000001</v>
      </c>
      <c r="N6781" s="4">
        <f>AND(Sales[[#This Row],[date]]&lt;=LY_YTDMax,Sales[[#This Row],[date]]&gt;=LY_YTDMin)*Sales[[#This Row],[sales]]</f>
        <v>0</v>
      </c>
      <c r="O6781" s="4">
        <f>AND(Sales[[#This Row],[date]]&gt;=YoY_Min,Sales[[#This Row],[date]]&lt;=TY_YTDMax)*(Sales[[#This Row],[sales]]/Sales[[#This Row],[sqft]])</f>
        <v>0.1417009554585153</v>
      </c>
      <c r="P6781" s="4">
        <f>SUMIF(Sales[RegionStoretype],Sales[[#This Row],[RegionStoretype]],Sales[YoY_SSF])/Sales[[#This Row],[Region_TypeCount]]</f>
        <v>68.518982968140051</v>
      </c>
    </row>
    <row r="6782" spans="1:16" x14ac:dyDescent="0.25">
      <c r="A6782" s="1">
        <v>43217</v>
      </c>
      <c r="B6782">
        <v>6</v>
      </c>
      <c r="C6782">
        <v>2</v>
      </c>
      <c r="D6782">
        <v>65862.915500000003</v>
      </c>
      <c r="E6782">
        <f>INDEX(Stores[region],MATCH(Sales[[#This Row],[store_no]],Stores[store_no],0))</f>
        <v>3</v>
      </c>
      <c r="F6782" t="str">
        <f>INDEX(Stores[storetype],MATCH(Sales[[#This Row],[store_no]],Stores[store_no],0))</f>
        <v>A</v>
      </c>
      <c r="G6782" t="str">
        <f>INDEX(Stores[location_city],MATCH(Sales[[#This Row],[store_no]],Stores[store_no],0))</f>
        <v>Green Bay</v>
      </c>
      <c r="H6782" t="str">
        <f>INDEX(Stores[location_state],MATCH(Sales[[#This Row],[store_no]],Stores[store_no],0))</f>
        <v>Wisconsin</v>
      </c>
      <c r="I6782">
        <f>INDEX(Stores[sqft],MATCH(Sales[[#This Row],[store_no]],Stores[store_no],0))</f>
        <v>138800</v>
      </c>
      <c r="J6782" s="4" t="str">
        <f>INDEX(Departments[dept_name],MATCH(Sales[[#This Row],[dept_no]],Departments[dept_no],0))</f>
        <v>Baby</v>
      </c>
      <c r="K6782" s="4" t="str">
        <f>CONCATENATE(Sales[[#This Row],[region]],Sales[[#This Row],[storetype]])</f>
        <v>3A</v>
      </c>
      <c r="L6782" s="4">
        <f>INDEX(RegionStoreCount[Store Count],MATCH(Sales[[#This Row],[RegionStoretype]],RegionStoreCount[Region/Type],0))</f>
        <v>9</v>
      </c>
      <c r="M6782" s="4">
        <f>AND(Sales[[#This Row],[date]]&lt;=TY_YTDMax,Sales[[#This Row],[date]]&gt;=TY_YTDMin)*Sales[[#This Row],[sales]]</f>
        <v>65862.915500000003</v>
      </c>
      <c r="N6782" s="4">
        <f>AND(Sales[[#This Row],[date]]&lt;=LY_YTDMax,Sales[[#This Row],[date]]&gt;=LY_YTDMin)*Sales[[#This Row],[sales]]</f>
        <v>0</v>
      </c>
      <c r="O6782" s="4">
        <f>AND(Sales[[#This Row],[date]]&gt;=YoY_Min,Sales[[#This Row],[date]]&lt;=TY_YTDMax)*(Sales[[#This Row],[sales]]/Sales[[#This Row],[sqft]])</f>
        <v>0.47451668227665705</v>
      </c>
      <c r="P6782" s="4">
        <f>SUMIF(Sales[RegionStoretype],Sales[[#This Row],[RegionStoretype]],Sales[YoY_SSF])/Sales[[#This Row],[Region_TypeCount]]</f>
        <v>53.603836561720975</v>
      </c>
    </row>
    <row r="6783" spans="1:16" x14ac:dyDescent="0.25">
      <c r="A6783" s="1">
        <v>43217</v>
      </c>
      <c r="B6783">
        <v>6</v>
      </c>
      <c r="C6783">
        <v>11</v>
      </c>
      <c r="D6783">
        <v>46847.880899999996</v>
      </c>
      <c r="E6783">
        <f>INDEX(Stores[region],MATCH(Sales[[#This Row],[store_no]],Stores[store_no],0))</f>
        <v>3</v>
      </c>
      <c r="F6783" t="str">
        <f>INDEX(Stores[storetype],MATCH(Sales[[#This Row],[store_no]],Stores[store_no],0))</f>
        <v>A</v>
      </c>
      <c r="G6783" t="str">
        <f>INDEX(Stores[location_city],MATCH(Sales[[#This Row],[store_no]],Stores[store_no],0))</f>
        <v>Green Bay</v>
      </c>
      <c r="H6783" t="str">
        <f>INDEX(Stores[location_state],MATCH(Sales[[#This Row],[store_no]],Stores[store_no],0))</f>
        <v>Wisconsin</v>
      </c>
      <c r="I6783">
        <f>INDEX(Stores[sqft],MATCH(Sales[[#This Row],[store_no]],Stores[store_no],0))</f>
        <v>138800</v>
      </c>
      <c r="J6783" s="4" t="str">
        <f>INDEX(Departments[dept_name],MATCH(Sales[[#This Row],[dept_no]],Departments[dept_no],0))</f>
        <v>Home</v>
      </c>
      <c r="K6783" s="4" t="str">
        <f>CONCATENATE(Sales[[#This Row],[region]],Sales[[#This Row],[storetype]])</f>
        <v>3A</v>
      </c>
      <c r="L6783" s="4">
        <f>INDEX(RegionStoreCount[Store Count],MATCH(Sales[[#This Row],[RegionStoretype]],RegionStoreCount[Region/Type],0))</f>
        <v>9</v>
      </c>
      <c r="M6783" s="4">
        <f>AND(Sales[[#This Row],[date]]&lt;=TY_YTDMax,Sales[[#This Row],[date]]&gt;=TY_YTDMin)*Sales[[#This Row],[sales]]</f>
        <v>46847.880899999996</v>
      </c>
      <c r="N6783" s="4">
        <f>AND(Sales[[#This Row],[date]]&lt;=LY_YTDMax,Sales[[#This Row],[date]]&gt;=LY_YTDMin)*Sales[[#This Row],[sales]]</f>
        <v>0</v>
      </c>
      <c r="O6783" s="4">
        <f>AND(Sales[[#This Row],[date]]&gt;=YoY_Min,Sales[[#This Row],[date]]&lt;=TY_YTDMax)*(Sales[[#This Row],[sales]]/Sales[[#This Row],[sqft]])</f>
        <v>0.33752075576368873</v>
      </c>
      <c r="P6783" s="4">
        <f>SUMIF(Sales[RegionStoretype],Sales[[#This Row],[RegionStoretype]],Sales[YoY_SSF])/Sales[[#This Row],[Region_TypeCount]]</f>
        <v>53.603836561720975</v>
      </c>
    </row>
    <row r="6784" spans="1:16" x14ac:dyDescent="0.25">
      <c r="A6784" s="1">
        <v>43217</v>
      </c>
      <c r="B6784">
        <v>6</v>
      </c>
      <c r="C6784">
        <v>18</v>
      </c>
      <c r="D6784">
        <v>37693.789100000002</v>
      </c>
      <c r="E6784">
        <f>INDEX(Stores[region],MATCH(Sales[[#This Row],[store_no]],Stores[store_no],0))</f>
        <v>3</v>
      </c>
      <c r="F6784" t="str">
        <f>INDEX(Stores[storetype],MATCH(Sales[[#This Row],[store_no]],Stores[store_no],0))</f>
        <v>A</v>
      </c>
      <c r="G6784" t="str">
        <f>INDEX(Stores[location_city],MATCH(Sales[[#This Row],[store_no]],Stores[store_no],0))</f>
        <v>Green Bay</v>
      </c>
      <c r="H6784" t="str">
        <f>INDEX(Stores[location_state],MATCH(Sales[[#This Row],[store_no]],Stores[store_no],0))</f>
        <v>Wisconsin</v>
      </c>
      <c r="I6784">
        <f>INDEX(Stores[sqft],MATCH(Sales[[#This Row],[store_no]],Stores[store_no],0))</f>
        <v>138800</v>
      </c>
      <c r="J6784" s="4" t="str">
        <f>INDEX(Departments[dept_name],MATCH(Sales[[#This Row],[dept_no]],Departments[dept_no],0))</f>
        <v>Sports</v>
      </c>
      <c r="K6784" s="4" t="str">
        <f>CONCATENATE(Sales[[#This Row],[region]],Sales[[#This Row],[storetype]])</f>
        <v>3A</v>
      </c>
      <c r="L6784" s="4">
        <f>INDEX(RegionStoreCount[Store Count],MATCH(Sales[[#This Row],[RegionStoretype]],RegionStoreCount[Region/Type],0))</f>
        <v>9</v>
      </c>
      <c r="M6784" s="4">
        <f>AND(Sales[[#This Row],[date]]&lt;=TY_YTDMax,Sales[[#This Row],[date]]&gt;=TY_YTDMin)*Sales[[#This Row],[sales]]</f>
        <v>37693.789100000002</v>
      </c>
      <c r="N6784" s="4">
        <f>AND(Sales[[#This Row],[date]]&lt;=LY_YTDMax,Sales[[#This Row],[date]]&gt;=LY_YTDMin)*Sales[[#This Row],[sales]]</f>
        <v>0</v>
      </c>
      <c r="O6784" s="4">
        <f>AND(Sales[[#This Row],[date]]&gt;=YoY_Min,Sales[[#This Row],[date]]&lt;=TY_YTDMax)*(Sales[[#This Row],[sales]]/Sales[[#This Row],[sqft]])</f>
        <v>0.27156908573487032</v>
      </c>
      <c r="P6784" s="4">
        <f>SUMIF(Sales[RegionStoretype],Sales[[#This Row],[RegionStoretype]],Sales[YoY_SSF])/Sales[[#This Row],[Region_TypeCount]]</f>
        <v>53.603836561720975</v>
      </c>
    </row>
    <row r="6785" spans="1:16" x14ac:dyDescent="0.25">
      <c r="A6785" s="1">
        <v>43217</v>
      </c>
      <c r="B6785">
        <v>7</v>
      </c>
      <c r="C6785">
        <v>3</v>
      </c>
      <c r="D6785">
        <v>77584.38459999999</v>
      </c>
      <c r="E6785">
        <f>INDEX(Stores[region],MATCH(Sales[[#This Row],[store_no]],Stores[store_no],0))</f>
        <v>2</v>
      </c>
      <c r="F6785" t="str">
        <f>INDEX(Stores[storetype],MATCH(Sales[[#This Row],[store_no]],Stores[store_no],0))</f>
        <v>B</v>
      </c>
      <c r="G6785" t="str">
        <f>INDEX(Stores[location_city],MATCH(Sales[[#This Row],[store_no]],Stores[store_no],0))</f>
        <v>Rockford</v>
      </c>
      <c r="H6785" t="str">
        <f>INDEX(Stores[location_state],MATCH(Sales[[#This Row],[store_no]],Stores[store_no],0))</f>
        <v>Illinois</v>
      </c>
      <c r="I6785">
        <f>INDEX(Stores[sqft],MATCH(Sales[[#This Row],[store_no]],Stores[store_no],0))</f>
        <v>127100</v>
      </c>
      <c r="J6785" s="4" t="str">
        <f>INDEX(Departments[dept_name],MATCH(Sales[[#This Row],[dept_no]],Departments[dept_no],0))</f>
        <v>Beauty</v>
      </c>
      <c r="K6785" s="4" t="str">
        <f>CONCATENATE(Sales[[#This Row],[region]],Sales[[#This Row],[storetype]])</f>
        <v>2B</v>
      </c>
      <c r="L6785" s="4">
        <f>INDEX(RegionStoreCount[Store Count],MATCH(Sales[[#This Row],[RegionStoretype]],RegionStoreCount[Region/Type],0))</f>
        <v>6</v>
      </c>
      <c r="M6785" s="4">
        <f>AND(Sales[[#This Row],[date]]&lt;=TY_YTDMax,Sales[[#This Row],[date]]&gt;=TY_YTDMin)*Sales[[#This Row],[sales]]</f>
        <v>77584.38459999999</v>
      </c>
      <c r="N6785" s="4">
        <f>AND(Sales[[#This Row],[date]]&lt;=LY_YTDMax,Sales[[#This Row],[date]]&gt;=LY_YTDMin)*Sales[[#This Row],[sales]]</f>
        <v>0</v>
      </c>
      <c r="O6785" s="4">
        <f>AND(Sales[[#This Row],[date]]&gt;=YoY_Min,Sales[[#This Row],[date]]&lt;=TY_YTDMax)*(Sales[[#This Row],[sales]]/Sales[[#This Row],[sqft]])</f>
        <v>0.61042002045633348</v>
      </c>
      <c r="P6785" s="4">
        <f>SUMIF(Sales[RegionStoretype],Sales[[#This Row],[RegionStoretype]],Sales[YoY_SSF])/Sales[[#This Row],[Region_TypeCount]]</f>
        <v>58.393757732919049</v>
      </c>
    </row>
    <row r="6786" spans="1:16" x14ac:dyDescent="0.25">
      <c r="A6786" s="1">
        <v>43217</v>
      </c>
      <c r="B6786">
        <v>7</v>
      </c>
      <c r="C6786">
        <v>5</v>
      </c>
      <c r="D6786">
        <v>46678.645700000001</v>
      </c>
      <c r="E6786">
        <f>INDEX(Stores[region],MATCH(Sales[[#This Row],[store_no]],Stores[store_no],0))</f>
        <v>2</v>
      </c>
      <c r="F6786" t="str">
        <f>INDEX(Stores[storetype],MATCH(Sales[[#This Row],[store_no]],Stores[store_no],0))</f>
        <v>B</v>
      </c>
      <c r="G6786" t="str">
        <f>INDEX(Stores[location_city],MATCH(Sales[[#This Row],[store_no]],Stores[store_no],0))</f>
        <v>Rockford</v>
      </c>
      <c r="H6786" t="str">
        <f>INDEX(Stores[location_state],MATCH(Sales[[#This Row],[store_no]],Stores[store_no],0))</f>
        <v>Illinois</v>
      </c>
      <c r="I6786">
        <f>INDEX(Stores[sqft],MATCH(Sales[[#This Row],[store_no]],Stores[store_no],0))</f>
        <v>127100</v>
      </c>
      <c r="J6786" s="4" t="str">
        <f>INDEX(Departments[dept_name],MATCH(Sales[[#This Row],[dept_no]],Departments[dept_no],0))</f>
        <v>Clothing</v>
      </c>
      <c r="K6786" s="4" t="str">
        <f>CONCATENATE(Sales[[#This Row],[region]],Sales[[#This Row],[storetype]])</f>
        <v>2B</v>
      </c>
      <c r="L6786" s="4">
        <f>INDEX(RegionStoreCount[Store Count],MATCH(Sales[[#This Row],[RegionStoretype]],RegionStoreCount[Region/Type],0))</f>
        <v>6</v>
      </c>
      <c r="M6786" s="4">
        <f>AND(Sales[[#This Row],[date]]&lt;=TY_YTDMax,Sales[[#This Row],[date]]&gt;=TY_YTDMin)*Sales[[#This Row],[sales]]</f>
        <v>46678.645700000001</v>
      </c>
      <c r="N6786" s="4">
        <f>AND(Sales[[#This Row],[date]]&lt;=LY_YTDMax,Sales[[#This Row],[date]]&gt;=LY_YTDMin)*Sales[[#This Row],[sales]]</f>
        <v>0</v>
      </c>
      <c r="O6786" s="4">
        <f>AND(Sales[[#This Row],[date]]&gt;=YoY_Min,Sales[[#This Row],[date]]&lt;=TY_YTDMax)*(Sales[[#This Row],[sales]]/Sales[[#This Row],[sqft]])</f>
        <v>0.36725921085759244</v>
      </c>
      <c r="P6786" s="4">
        <f>SUMIF(Sales[RegionStoretype],Sales[[#This Row],[RegionStoretype]],Sales[YoY_SSF])/Sales[[#This Row],[Region_TypeCount]]</f>
        <v>58.393757732919049</v>
      </c>
    </row>
    <row r="6787" spans="1:16" x14ac:dyDescent="0.25">
      <c r="A6787" s="1">
        <v>43217</v>
      </c>
      <c r="B6787">
        <v>7</v>
      </c>
      <c r="C6787">
        <v>6</v>
      </c>
      <c r="D6787">
        <v>17464.052800000001</v>
      </c>
      <c r="E6787">
        <f>INDEX(Stores[region],MATCH(Sales[[#This Row],[store_no]],Stores[store_no],0))</f>
        <v>2</v>
      </c>
      <c r="F6787" t="str">
        <f>INDEX(Stores[storetype],MATCH(Sales[[#This Row],[store_no]],Stores[store_no],0))</f>
        <v>B</v>
      </c>
      <c r="G6787" t="str">
        <f>INDEX(Stores[location_city],MATCH(Sales[[#This Row],[store_no]],Stores[store_no],0))</f>
        <v>Rockford</v>
      </c>
      <c r="H6787" t="str">
        <f>INDEX(Stores[location_state],MATCH(Sales[[#This Row],[store_no]],Stores[store_no],0))</f>
        <v>Illinois</v>
      </c>
      <c r="I6787">
        <f>INDEX(Stores[sqft],MATCH(Sales[[#This Row],[store_no]],Stores[store_no],0))</f>
        <v>127100</v>
      </c>
      <c r="J6787" s="4" t="str">
        <f>INDEX(Departments[dept_name],MATCH(Sales[[#This Row],[dept_no]],Departments[dept_no],0))</f>
        <v>Computers</v>
      </c>
      <c r="K6787" s="4" t="str">
        <f>CONCATENATE(Sales[[#This Row],[region]],Sales[[#This Row],[storetype]])</f>
        <v>2B</v>
      </c>
      <c r="L6787" s="4">
        <f>INDEX(RegionStoreCount[Store Count],MATCH(Sales[[#This Row],[RegionStoretype]],RegionStoreCount[Region/Type],0))</f>
        <v>6</v>
      </c>
      <c r="M6787" s="4">
        <f>AND(Sales[[#This Row],[date]]&lt;=TY_YTDMax,Sales[[#This Row],[date]]&gt;=TY_YTDMin)*Sales[[#This Row],[sales]]</f>
        <v>17464.052800000001</v>
      </c>
      <c r="N6787" s="4">
        <f>AND(Sales[[#This Row],[date]]&lt;=LY_YTDMax,Sales[[#This Row],[date]]&gt;=LY_YTDMin)*Sales[[#This Row],[sales]]</f>
        <v>0</v>
      </c>
      <c r="O6787" s="4">
        <f>AND(Sales[[#This Row],[date]]&gt;=YoY_Min,Sales[[#This Row],[date]]&lt;=TY_YTDMax)*(Sales[[#This Row],[sales]]/Sales[[#This Row],[sqft]])</f>
        <v>0.13740403461841072</v>
      </c>
      <c r="P6787" s="4">
        <f>SUMIF(Sales[RegionStoretype],Sales[[#This Row],[RegionStoretype]],Sales[YoY_SSF])/Sales[[#This Row],[Region_TypeCount]]</f>
        <v>58.393757732919049</v>
      </c>
    </row>
    <row r="6788" spans="1:16" x14ac:dyDescent="0.25">
      <c r="A6788" s="1">
        <v>43217</v>
      </c>
      <c r="B6788">
        <v>7</v>
      </c>
      <c r="C6788">
        <v>7</v>
      </c>
      <c r="D6788">
        <v>28092.380700000002</v>
      </c>
      <c r="E6788">
        <f>INDEX(Stores[region],MATCH(Sales[[#This Row],[store_no]],Stores[store_no],0))</f>
        <v>2</v>
      </c>
      <c r="F6788" t="str">
        <f>INDEX(Stores[storetype],MATCH(Sales[[#This Row],[store_no]],Stores[store_no],0))</f>
        <v>B</v>
      </c>
      <c r="G6788" t="str">
        <f>INDEX(Stores[location_city],MATCH(Sales[[#This Row],[store_no]],Stores[store_no],0))</f>
        <v>Rockford</v>
      </c>
      <c r="H6788" t="str">
        <f>INDEX(Stores[location_state],MATCH(Sales[[#This Row],[store_no]],Stores[store_no],0))</f>
        <v>Illinois</v>
      </c>
      <c r="I6788">
        <f>INDEX(Stores[sqft],MATCH(Sales[[#This Row],[store_no]],Stores[store_no],0))</f>
        <v>127100</v>
      </c>
      <c r="J6788" s="4" t="str">
        <f>INDEX(Departments[dept_name],MATCH(Sales[[#This Row],[dept_no]],Departments[dept_no],0))</f>
        <v>Electronics</v>
      </c>
      <c r="K6788" s="4" t="str">
        <f>CONCATENATE(Sales[[#This Row],[region]],Sales[[#This Row],[storetype]])</f>
        <v>2B</v>
      </c>
      <c r="L6788" s="4">
        <f>INDEX(RegionStoreCount[Store Count],MATCH(Sales[[#This Row],[RegionStoretype]],RegionStoreCount[Region/Type],0))</f>
        <v>6</v>
      </c>
      <c r="M6788" s="4">
        <f>AND(Sales[[#This Row],[date]]&lt;=TY_YTDMax,Sales[[#This Row],[date]]&gt;=TY_YTDMin)*Sales[[#This Row],[sales]]</f>
        <v>28092.380700000002</v>
      </c>
      <c r="N6788" s="4">
        <f>AND(Sales[[#This Row],[date]]&lt;=LY_YTDMax,Sales[[#This Row],[date]]&gt;=LY_YTDMin)*Sales[[#This Row],[sales]]</f>
        <v>0</v>
      </c>
      <c r="O6788" s="4">
        <f>AND(Sales[[#This Row],[date]]&gt;=YoY_Min,Sales[[#This Row],[date]]&lt;=TY_YTDMax)*(Sales[[#This Row],[sales]]/Sales[[#This Row],[sqft]])</f>
        <v>0.22102581195908735</v>
      </c>
      <c r="P6788" s="4">
        <f>SUMIF(Sales[RegionStoretype],Sales[[#This Row],[RegionStoretype]],Sales[YoY_SSF])/Sales[[#This Row],[Region_TypeCount]]</f>
        <v>58.393757732919049</v>
      </c>
    </row>
    <row r="6789" spans="1:16" x14ac:dyDescent="0.25">
      <c r="A6789" s="1">
        <v>43217</v>
      </c>
      <c r="B6789">
        <v>7</v>
      </c>
      <c r="C6789">
        <v>18</v>
      </c>
      <c r="D6789">
        <v>24862.552800000001</v>
      </c>
      <c r="E6789">
        <f>INDEX(Stores[region],MATCH(Sales[[#This Row],[store_no]],Stores[store_no],0))</f>
        <v>2</v>
      </c>
      <c r="F6789" t="str">
        <f>INDEX(Stores[storetype],MATCH(Sales[[#This Row],[store_no]],Stores[store_no],0))</f>
        <v>B</v>
      </c>
      <c r="G6789" t="str">
        <f>INDEX(Stores[location_city],MATCH(Sales[[#This Row],[store_no]],Stores[store_no],0))</f>
        <v>Rockford</v>
      </c>
      <c r="H6789" t="str">
        <f>INDEX(Stores[location_state],MATCH(Sales[[#This Row],[store_no]],Stores[store_no],0))</f>
        <v>Illinois</v>
      </c>
      <c r="I6789">
        <f>INDEX(Stores[sqft],MATCH(Sales[[#This Row],[store_no]],Stores[store_no],0))</f>
        <v>127100</v>
      </c>
      <c r="J6789" s="4" t="str">
        <f>INDEX(Departments[dept_name],MATCH(Sales[[#This Row],[dept_no]],Departments[dept_no],0))</f>
        <v>Sports</v>
      </c>
      <c r="K6789" s="4" t="str">
        <f>CONCATENATE(Sales[[#This Row],[region]],Sales[[#This Row],[storetype]])</f>
        <v>2B</v>
      </c>
      <c r="L6789" s="4">
        <f>INDEX(RegionStoreCount[Store Count],MATCH(Sales[[#This Row],[RegionStoretype]],RegionStoreCount[Region/Type],0))</f>
        <v>6</v>
      </c>
      <c r="M6789" s="4">
        <f>AND(Sales[[#This Row],[date]]&lt;=TY_YTDMax,Sales[[#This Row],[date]]&gt;=TY_YTDMin)*Sales[[#This Row],[sales]]</f>
        <v>24862.552800000001</v>
      </c>
      <c r="N6789" s="4">
        <f>AND(Sales[[#This Row],[date]]&lt;=LY_YTDMax,Sales[[#This Row],[date]]&gt;=LY_YTDMin)*Sales[[#This Row],[sales]]</f>
        <v>0</v>
      </c>
      <c r="O6789" s="4">
        <f>AND(Sales[[#This Row],[date]]&gt;=YoY_Min,Sales[[#This Row],[date]]&lt;=TY_YTDMax)*(Sales[[#This Row],[sales]]/Sales[[#This Row],[sqft]])</f>
        <v>0.19561410542879623</v>
      </c>
      <c r="P6789" s="4">
        <f>SUMIF(Sales[RegionStoretype],Sales[[#This Row],[RegionStoretype]],Sales[YoY_SSF])/Sales[[#This Row],[Region_TypeCount]]</f>
        <v>58.393757732919049</v>
      </c>
    </row>
    <row r="6790" spans="1:16" x14ac:dyDescent="0.25">
      <c r="A6790" s="1">
        <v>43217</v>
      </c>
      <c r="B6790">
        <v>8</v>
      </c>
      <c r="C6790">
        <v>2</v>
      </c>
      <c r="D6790">
        <v>54355.254300000001</v>
      </c>
      <c r="E6790">
        <f>INDEX(Stores[region],MATCH(Sales[[#This Row],[store_no]],Stores[store_no],0))</f>
        <v>3</v>
      </c>
      <c r="F6790" t="str">
        <f>INDEX(Stores[storetype],MATCH(Sales[[#This Row],[store_no]],Stores[store_no],0))</f>
        <v>A</v>
      </c>
      <c r="G6790" t="str">
        <f>INDEX(Stores[location_city],MATCH(Sales[[#This Row],[store_no]],Stores[store_no],0))</f>
        <v>Saint Louis</v>
      </c>
      <c r="H6790" t="str">
        <f>INDEX(Stores[location_state],MATCH(Sales[[#This Row],[store_no]],Stores[store_no],0))</f>
        <v>Missouri</v>
      </c>
      <c r="I6790">
        <f>INDEX(Stores[sqft],MATCH(Sales[[#This Row],[store_no]],Stores[store_no],0))</f>
        <v>198900</v>
      </c>
      <c r="J6790" s="4" t="str">
        <f>INDEX(Departments[dept_name],MATCH(Sales[[#This Row],[dept_no]],Departments[dept_no],0))</f>
        <v>Baby</v>
      </c>
      <c r="K6790" s="4" t="str">
        <f>CONCATENATE(Sales[[#This Row],[region]],Sales[[#This Row],[storetype]])</f>
        <v>3A</v>
      </c>
      <c r="L6790" s="4">
        <f>INDEX(RegionStoreCount[Store Count],MATCH(Sales[[#This Row],[RegionStoretype]],RegionStoreCount[Region/Type],0))</f>
        <v>9</v>
      </c>
      <c r="M6790" s="4">
        <f>AND(Sales[[#This Row],[date]]&lt;=TY_YTDMax,Sales[[#This Row],[date]]&gt;=TY_YTDMin)*Sales[[#This Row],[sales]]</f>
        <v>54355.254300000001</v>
      </c>
      <c r="N6790" s="4">
        <f>AND(Sales[[#This Row],[date]]&lt;=LY_YTDMax,Sales[[#This Row],[date]]&gt;=LY_YTDMin)*Sales[[#This Row],[sales]]</f>
        <v>0</v>
      </c>
      <c r="O6790" s="4">
        <f>AND(Sales[[#This Row],[date]]&gt;=YoY_Min,Sales[[#This Row],[date]]&lt;=TY_YTDMax)*(Sales[[#This Row],[sales]]/Sales[[#This Row],[sqft]])</f>
        <v>0.27327930769230768</v>
      </c>
      <c r="P6790" s="4">
        <f>SUMIF(Sales[RegionStoretype],Sales[[#This Row],[RegionStoretype]],Sales[YoY_SSF])/Sales[[#This Row],[Region_TypeCount]]</f>
        <v>53.603836561720975</v>
      </c>
    </row>
    <row r="6791" spans="1:16" x14ac:dyDescent="0.25">
      <c r="A6791" s="1">
        <v>43217</v>
      </c>
      <c r="B6791">
        <v>8</v>
      </c>
      <c r="C6791">
        <v>4</v>
      </c>
      <c r="D6791">
        <v>150730.36609999998</v>
      </c>
      <c r="E6791">
        <f>INDEX(Stores[region],MATCH(Sales[[#This Row],[store_no]],Stores[store_no],0))</f>
        <v>3</v>
      </c>
      <c r="F6791" t="str">
        <f>INDEX(Stores[storetype],MATCH(Sales[[#This Row],[store_no]],Stores[store_no],0))</f>
        <v>A</v>
      </c>
      <c r="G6791" t="str">
        <f>INDEX(Stores[location_city],MATCH(Sales[[#This Row],[store_no]],Stores[store_no],0))</f>
        <v>Saint Louis</v>
      </c>
      <c r="H6791" t="str">
        <f>INDEX(Stores[location_state],MATCH(Sales[[#This Row],[store_no]],Stores[store_no],0))</f>
        <v>Missouri</v>
      </c>
      <c r="I6791">
        <f>INDEX(Stores[sqft],MATCH(Sales[[#This Row],[store_no]],Stores[store_no],0))</f>
        <v>198900</v>
      </c>
      <c r="J6791" s="4" t="str">
        <f>INDEX(Departments[dept_name],MATCH(Sales[[#This Row],[dept_no]],Departments[dept_no],0))</f>
        <v>Books</v>
      </c>
      <c r="K6791" s="4" t="str">
        <f>CONCATENATE(Sales[[#This Row],[region]],Sales[[#This Row],[storetype]])</f>
        <v>3A</v>
      </c>
      <c r="L6791" s="4">
        <f>INDEX(RegionStoreCount[Store Count],MATCH(Sales[[#This Row],[RegionStoretype]],RegionStoreCount[Region/Type],0))</f>
        <v>9</v>
      </c>
      <c r="M6791" s="4">
        <f>AND(Sales[[#This Row],[date]]&lt;=TY_YTDMax,Sales[[#This Row],[date]]&gt;=TY_YTDMin)*Sales[[#This Row],[sales]]</f>
        <v>150730.36609999998</v>
      </c>
      <c r="N6791" s="4">
        <f>AND(Sales[[#This Row],[date]]&lt;=LY_YTDMax,Sales[[#This Row],[date]]&gt;=LY_YTDMin)*Sales[[#This Row],[sales]]</f>
        <v>0</v>
      </c>
      <c r="O6791" s="4">
        <f>AND(Sales[[#This Row],[date]]&gt;=YoY_Min,Sales[[#This Row],[date]]&lt;=TY_YTDMax)*(Sales[[#This Row],[sales]]/Sales[[#This Row],[sqft]])</f>
        <v>0.75781983961789834</v>
      </c>
      <c r="P6791" s="4">
        <f>SUMIF(Sales[RegionStoretype],Sales[[#This Row],[RegionStoretype]],Sales[YoY_SSF])/Sales[[#This Row],[Region_TypeCount]]</f>
        <v>53.603836561720975</v>
      </c>
    </row>
    <row r="6792" spans="1:16" x14ac:dyDescent="0.25">
      <c r="A6792" s="1">
        <v>43217</v>
      </c>
      <c r="B6792">
        <v>8</v>
      </c>
      <c r="C6792">
        <v>9</v>
      </c>
      <c r="D6792">
        <v>51927.811300000001</v>
      </c>
      <c r="E6792">
        <f>INDEX(Stores[region],MATCH(Sales[[#This Row],[store_no]],Stores[store_no],0))</f>
        <v>3</v>
      </c>
      <c r="F6792" t="str">
        <f>INDEX(Stores[storetype],MATCH(Sales[[#This Row],[store_no]],Stores[store_no],0))</f>
        <v>A</v>
      </c>
      <c r="G6792" t="str">
        <f>INDEX(Stores[location_city],MATCH(Sales[[#This Row],[store_no]],Stores[store_no],0))</f>
        <v>Saint Louis</v>
      </c>
      <c r="H6792" t="str">
        <f>INDEX(Stores[location_state],MATCH(Sales[[#This Row],[store_no]],Stores[store_no],0))</f>
        <v>Missouri</v>
      </c>
      <c r="I6792">
        <f>INDEX(Stores[sqft],MATCH(Sales[[#This Row],[store_no]],Stores[store_no],0))</f>
        <v>198900</v>
      </c>
      <c r="J6792" s="4" t="str">
        <f>INDEX(Departments[dept_name],MATCH(Sales[[#This Row],[dept_no]],Departments[dept_no],0))</f>
        <v>Garden</v>
      </c>
      <c r="K6792" s="4" t="str">
        <f>CONCATENATE(Sales[[#This Row],[region]],Sales[[#This Row],[storetype]])</f>
        <v>3A</v>
      </c>
      <c r="L6792" s="4">
        <f>INDEX(RegionStoreCount[Store Count],MATCH(Sales[[#This Row],[RegionStoretype]],RegionStoreCount[Region/Type],0))</f>
        <v>9</v>
      </c>
      <c r="M6792" s="4">
        <f>AND(Sales[[#This Row],[date]]&lt;=TY_YTDMax,Sales[[#This Row],[date]]&gt;=TY_YTDMin)*Sales[[#This Row],[sales]]</f>
        <v>51927.811300000001</v>
      </c>
      <c r="N6792" s="4">
        <f>AND(Sales[[#This Row],[date]]&lt;=LY_YTDMax,Sales[[#This Row],[date]]&gt;=LY_YTDMin)*Sales[[#This Row],[sales]]</f>
        <v>0</v>
      </c>
      <c r="O6792" s="4">
        <f>AND(Sales[[#This Row],[date]]&gt;=YoY_Min,Sales[[#This Row],[date]]&lt;=TY_YTDMax)*(Sales[[#This Row],[sales]]/Sales[[#This Row],[sqft]])</f>
        <v>0.26107496882855707</v>
      </c>
      <c r="P6792" s="4">
        <f>SUMIF(Sales[RegionStoretype],Sales[[#This Row],[RegionStoretype]],Sales[YoY_SSF])/Sales[[#This Row],[Region_TypeCount]]</f>
        <v>53.603836561720975</v>
      </c>
    </row>
    <row r="6793" spans="1:16" x14ac:dyDescent="0.25">
      <c r="A6793" s="1">
        <v>43217</v>
      </c>
      <c r="B6793">
        <v>9</v>
      </c>
      <c r="C6793">
        <v>8</v>
      </c>
      <c r="D6793">
        <v>72039.49040000001</v>
      </c>
      <c r="E6793">
        <f>INDEX(Stores[region],MATCH(Sales[[#This Row],[store_no]],Stores[store_no],0))</f>
        <v>1</v>
      </c>
      <c r="F6793" t="str">
        <f>INDEX(Stores[storetype],MATCH(Sales[[#This Row],[store_no]],Stores[store_no],0))</f>
        <v>B</v>
      </c>
      <c r="G6793" t="str">
        <f>INDEX(Stores[location_city],MATCH(Sales[[#This Row],[store_no]],Stores[store_no],0))</f>
        <v>Columbus</v>
      </c>
      <c r="H6793" t="str">
        <f>INDEX(Stores[location_state],MATCH(Sales[[#This Row],[store_no]],Stores[store_no],0))</f>
        <v>Ohio</v>
      </c>
      <c r="I6793">
        <f>INDEX(Stores[sqft],MATCH(Sales[[#This Row],[store_no]],Stores[store_no],0))</f>
        <v>221800</v>
      </c>
      <c r="J6793" s="4" t="str">
        <f>INDEX(Departments[dept_name],MATCH(Sales[[#This Row],[dept_no]],Departments[dept_no],0))</f>
        <v>Games</v>
      </c>
      <c r="K6793" s="4" t="str">
        <f>CONCATENATE(Sales[[#This Row],[region]],Sales[[#This Row],[storetype]])</f>
        <v>1B</v>
      </c>
      <c r="L6793" s="4">
        <f>INDEX(RegionStoreCount[Store Count],MATCH(Sales[[#This Row],[RegionStoretype]],RegionStoreCount[Region/Type],0))</f>
        <v>5</v>
      </c>
      <c r="M6793" s="4">
        <f>AND(Sales[[#This Row],[date]]&lt;=TY_YTDMax,Sales[[#This Row],[date]]&gt;=TY_YTDMin)*Sales[[#This Row],[sales]]</f>
        <v>72039.49040000001</v>
      </c>
      <c r="N6793" s="4">
        <f>AND(Sales[[#This Row],[date]]&lt;=LY_YTDMax,Sales[[#This Row],[date]]&gt;=LY_YTDMin)*Sales[[#This Row],[sales]]</f>
        <v>0</v>
      </c>
      <c r="O6793" s="4">
        <f>AND(Sales[[#This Row],[date]]&gt;=YoY_Min,Sales[[#This Row],[date]]&lt;=TY_YTDMax)*(Sales[[#This Row],[sales]]/Sales[[#This Row],[sqft]])</f>
        <v>0.32479481695220924</v>
      </c>
      <c r="P6793" s="4">
        <f>SUMIF(Sales[RegionStoretype],Sales[[#This Row],[RegionStoretype]],Sales[YoY_SSF])/Sales[[#This Row],[Region_TypeCount]]</f>
        <v>68.518982968140051</v>
      </c>
    </row>
    <row r="6794" spans="1:16" x14ac:dyDescent="0.25">
      <c r="A6794" s="1">
        <v>43217</v>
      </c>
      <c r="B6794">
        <v>10</v>
      </c>
      <c r="C6794">
        <v>6</v>
      </c>
      <c r="D6794">
        <v>18309.812099999999</v>
      </c>
      <c r="E6794">
        <f>INDEX(Stores[region],MATCH(Sales[[#This Row],[store_no]],Stores[store_no],0))</f>
        <v>1</v>
      </c>
      <c r="F6794" t="str">
        <f>INDEX(Stores[storetype],MATCH(Sales[[#This Row],[store_no]],Stores[store_no],0))</f>
        <v>B</v>
      </c>
      <c r="G6794" t="str">
        <f>INDEX(Stores[location_city],MATCH(Sales[[#This Row],[store_no]],Stores[store_no],0))</f>
        <v>Traverse City</v>
      </c>
      <c r="H6794" t="str">
        <f>INDEX(Stores[location_state],MATCH(Sales[[#This Row],[store_no]],Stores[store_no],0))</f>
        <v>Michigan</v>
      </c>
      <c r="I6794">
        <f>INDEX(Stores[sqft],MATCH(Sales[[#This Row],[store_no]],Stores[store_no],0))</f>
        <v>158200</v>
      </c>
      <c r="J6794" s="4" t="str">
        <f>INDEX(Departments[dept_name],MATCH(Sales[[#This Row],[dept_no]],Departments[dept_no],0))</f>
        <v>Computers</v>
      </c>
      <c r="K6794" s="4" t="str">
        <f>CONCATENATE(Sales[[#This Row],[region]],Sales[[#This Row],[storetype]])</f>
        <v>1B</v>
      </c>
      <c r="L6794" s="4">
        <f>INDEX(RegionStoreCount[Store Count],MATCH(Sales[[#This Row],[RegionStoretype]],RegionStoreCount[Region/Type],0))</f>
        <v>5</v>
      </c>
      <c r="M6794" s="4">
        <f>AND(Sales[[#This Row],[date]]&lt;=TY_YTDMax,Sales[[#This Row],[date]]&gt;=TY_YTDMin)*Sales[[#This Row],[sales]]</f>
        <v>18309.812099999999</v>
      </c>
      <c r="N6794" s="4">
        <f>AND(Sales[[#This Row],[date]]&lt;=LY_YTDMax,Sales[[#This Row],[date]]&gt;=LY_YTDMin)*Sales[[#This Row],[sales]]</f>
        <v>0</v>
      </c>
      <c r="O6794" s="4">
        <f>AND(Sales[[#This Row],[date]]&gt;=YoY_Min,Sales[[#This Row],[date]]&lt;=TY_YTDMax)*(Sales[[#This Row],[sales]]/Sales[[#This Row],[sqft]])</f>
        <v>0.1157383824273072</v>
      </c>
      <c r="P6794" s="4">
        <f>SUMIF(Sales[RegionStoretype],Sales[[#This Row],[RegionStoretype]],Sales[YoY_SSF])/Sales[[#This Row],[Region_TypeCount]]</f>
        <v>68.518982968140051</v>
      </c>
    </row>
    <row r="6795" spans="1:16" x14ac:dyDescent="0.25">
      <c r="A6795" s="1">
        <v>43217</v>
      </c>
      <c r="B6795">
        <v>10</v>
      </c>
      <c r="C6795">
        <v>9</v>
      </c>
      <c r="D6795">
        <v>56832.842600000004</v>
      </c>
      <c r="E6795">
        <f>INDEX(Stores[region],MATCH(Sales[[#This Row],[store_no]],Stores[store_no],0))</f>
        <v>1</v>
      </c>
      <c r="F6795" t="str">
        <f>INDEX(Stores[storetype],MATCH(Sales[[#This Row],[store_no]],Stores[store_no],0))</f>
        <v>B</v>
      </c>
      <c r="G6795" t="str">
        <f>INDEX(Stores[location_city],MATCH(Sales[[#This Row],[store_no]],Stores[store_no],0))</f>
        <v>Traverse City</v>
      </c>
      <c r="H6795" t="str">
        <f>INDEX(Stores[location_state],MATCH(Sales[[#This Row],[store_no]],Stores[store_no],0))</f>
        <v>Michigan</v>
      </c>
      <c r="I6795">
        <f>INDEX(Stores[sqft],MATCH(Sales[[#This Row],[store_no]],Stores[store_no],0))</f>
        <v>158200</v>
      </c>
      <c r="J6795" s="4" t="str">
        <f>INDEX(Departments[dept_name],MATCH(Sales[[#This Row],[dept_no]],Departments[dept_no],0))</f>
        <v>Garden</v>
      </c>
      <c r="K6795" s="4" t="str">
        <f>CONCATENATE(Sales[[#This Row],[region]],Sales[[#This Row],[storetype]])</f>
        <v>1B</v>
      </c>
      <c r="L6795" s="4">
        <f>INDEX(RegionStoreCount[Store Count],MATCH(Sales[[#This Row],[RegionStoretype]],RegionStoreCount[Region/Type],0))</f>
        <v>5</v>
      </c>
      <c r="M6795" s="4">
        <f>AND(Sales[[#This Row],[date]]&lt;=TY_YTDMax,Sales[[#This Row],[date]]&gt;=TY_YTDMin)*Sales[[#This Row],[sales]]</f>
        <v>56832.842600000004</v>
      </c>
      <c r="N6795" s="4">
        <f>AND(Sales[[#This Row],[date]]&lt;=LY_YTDMax,Sales[[#This Row],[date]]&gt;=LY_YTDMin)*Sales[[#This Row],[sales]]</f>
        <v>0</v>
      </c>
      <c r="O6795" s="4">
        <f>AND(Sales[[#This Row],[date]]&gt;=YoY_Min,Sales[[#This Row],[date]]&lt;=TY_YTDMax)*(Sales[[#This Row],[sales]]/Sales[[#This Row],[sqft]])</f>
        <v>0.35924679266750953</v>
      </c>
      <c r="P6795" s="4">
        <f>SUMIF(Sales[RegionStoretype],Sales[[#This Row],[RegionStoretype]],Sales[YoY_SSF])/Sales[[#This Row],[Region_TypeCount]]</f>
        <v>68.518982968140051</v>
      </c>
    </row>
    <row r="6796" spans="1:16" x14ac:dyDescent="0.25">
      <c r="A6796" s="1">
        <v>43217</v>
      </c>
      <c r="B6796">
        <v>10</v>
      </c>
      <c r="C6796">
        <v>11</v>
      </c>
      <c r="D6796">
        <v>103770.83100000001</v>
      </c>
      <c r="E6796">
        <f>INDEX(Stores[region],MATCH(Sales[[#This Row],[store_no]],Stores[store_no],0))</f>
        <v>1</v>
      </c>
      <c r="F6796" t="str">
        <f>INDEX(Stores[storetype],MATCH(Sales[[#This Row],[store_no]],Stores[store_no],0))</f>
        <v>B</v>
      </c>
      <c r="G6796" t="str">
        <f>INDEX(Stores[location_city],MATCH(Sales[[#This Row],[store_no]],Stores[store_no],0))</f>
        <v>Traverse City</v>
      </c>
      <c r="H6796" t="str">
        <f>INDEX(Stores[location_state],MATCH(Sales[[#This Row],[store_no]],Stores[store_no],0))</f>
        <v>Michigan</v>
      </c>
      <c r="I6796">
        <f>INDEX(Stores[sqft],MATCH(Sales[[#This Row],[store_no]],Stores[store_no],0))</f>
        <v>158200</v>
      </c>
      <c r="J6796" s="4" t="str">
        <f>INDEX(Departments[dept_name],MATCH(Sales[[#This Row],[dept_no]],Departments[dept_no],0))</f>
        <v>Home</v>
      </c>
      <c r="K6796" s="4" t="str">
        <f>CONCATENATE(Sales[[#This Row],[region]],Sales[[#This Row],[storetype]])</f>
        <v>1B</v>
      </c>
      <c r="L6796" s="4">
        <f>INDEX(RegionStoreCount[Store Count],MATCH(Sales[[#This Row],[RegionStoretype]],RegionStoreCount[Region/Type],0))</f>
        <v>5</v>
      </c>
      <c r="M6796" s="4">
        <f>AND(Sales[[#This Row],[date]]&lt;=TY_YTDMax,Sales[[#This Row],[date]]&gt;=TY_YTDMin)*Sales[[#This Row],[sales]]</f>
        <v>103770.83100000001</v>
      </c>
      <c r="N6796" s="4">
        <f>AND(Sales[[#This Row],[date]]&lt;=LY_YTDMax,Sales[[#This Row],[date]]&gt;=LY_YTDMin)*Sales[[#This Row],[sales]]</f>
        <v>0</v>
      </c>
      <c r="O6796" s="4">
        <f>AND(Sales[[#This Row],[date]]&gt;=YoY_Min,Sales[[#This Row],[date]]&lt;=TY_YTDMax)*(Sales[[#This Row],[sales]]/Sales[[#This Row],[sqft]])</f>
        <v>0.65594709860935529</v>
      </c>
      <c r="P6796" s="4">
        <f>SUMIF(Sales[RegionStoretype],Sales[[#This Row],[RegionStoretype]],Sales[YoY_SSF])/Sales[[#This Row],[Region_TypeCount]]</f>
        <v>68.518982968140051</v>
      </c>
    </row>
    <row r="6797" spans="1:16" x14ac:dyDescent="0.25">
      <c r="A6797" s="1">
        <v>43217</v>
      </c>
      <c r="B6797">
        <v>10</v>
      </c>
      <c r="C6797">
        <v>16</v>
      </c>
      <c r="D6797">
        <v>7495.5544</v>
      </c>
      <c r="E6797">
        <f>INDEX(Stores[region],MATCH(Sales[[#This Row],[store_no]],Stores[store_no],0))</f>
        <v>1</v>
      </c>
      <c r="F6797" t="str">
        <f>INDEX(Stores[storetype],MATCH(Sales[[#This Row],[store_no]],Stores[store_no],0))</f>
        <v>B</v>
      </c>
      <c r="G6797" t="str">
        <f>INDEX(Stores[location_city],MATCH(Sales[[#This Row],[store_no]],Stores[store_no],0))</f>
        <v>Traverse City</v>
      </c>
      <c r="H6797" t="str">
        <f>INDEX(Stores[location_state],MATCH(Sales[[#This Row],[store_no]],Stores[store_no],0))</f>
        <v>Michigan</v>
      </c>
      <c r="I6797">
        <f>INDEX(Stores[sqft],MATCH(Sales[[#This Row],[store_no]],Stores[store_no],0))</f>
        <v>158200</v>
      </c>
      <c r="J6797" s="4" t="str">
        <f>INDEX(Departments[dept_name],MATCH(Sales[[#This Row],[dept_no]],Departments[dept_no],0))</f>
        <v>Outdoors</v>
      </c>
      <c r="K6797" s="4" t="str">
        <f>CONCATENATE(Sales[[#This Row],[region]],Sales[[#This Row],[storetype]])</f>
        <v>1B</v>
      </c>
      <c r="L6797" s="4">
        <f>INDEX(RegionStoreCount[Store Count],MATCH(Sales[[#This Row],[RegionStoretype]],RegionStoreCount[Region/Type],0))</f>
        <v>5</v>
      </c>
      <c r="M6797" s="4">
        <f>AND(Sales[[#This Row],[date]]&lt;=TY_YTDMax,Sales[[#This Row],[date]]&gt;=TY_YTDMin)*Sales[[#This Row],[sales]]</f>
        <v>7495.5544</v>
      </c>
      <c r="N6797" s="4">
        <f>AND(Sales[[#This Row],[date]]&lt;=LY_YTDMax,Sales[[#This Row],[date]]&gt;=LY_YTDMin)*Sales[[#This Row],[sales]]</f>
        <v>0</v>
      </c>
      <c r="O6797" s="4">
        <f>AND(Sales[[#This Row],[date]]&gt;=YoY_Min,Sales[[#This Row],[date]]&lt;=TY_YTDMax)*(Sales[[#This Row],[sales]]/Sales[[#This Row],[sqft]])</f>
        <v>4.7380242730720605E-2</v>
      </c>
      <c r="P6797" s="4">
        <f>SUMIF(Sales[RegionStoretype],Sales[[#This Row],[RegionStoretype]],Sales[YoY_SSF])/Sales[[#This Row],[Region_TypeCount]]</f>
        <v>68.518982968140051</v>
      </c>
    </row>
    <row r="6798" spans="1:16" x14ac:dyDescent="0.25">
      <c r="A6798" s="1">
        <v>43217</v>
      </c>
      <c r="B6798">
        <v>10</v>
      </c>
      <c r="C6798">
        <v>17</v>
      </c>
      <c r="D6798">
        <v>85256.705900000001</v>
      </c>
      <c r="E6798">
        <f>INDEX(Stores[region],MATCH(Sales[[#This Row],[store_no]],Stores[store_no],0))</f>
        <v>1</v>
      </c>
      <c r="F6798" t="str">
        <f>INDEX(Stores[storetype],MATCH(Sales[[#This Row],[store_no]],Stores[store_no],0))</f>
        <v>B</v>
      </c>
      <c r="G6798" t="str">
        <f>INDEX(Stores[location_city],MATCH(Sales[[#This Row],[store_no]],Stores[store_no],0))</f>
        <v>Traverse City</v>
      </c>
      <c r="H6798" t="str">
        <f>INDEX(Stores[location_state],MATCH(Sales[[#This Row],[store_no]],Stores[store_no],0))</f>
        <v>Michigan</v>
      </c>
      <c r="I6798">
        <f>INDEX(Stores[sqft],MATCH(Sales[[#This Row],[store_no]],Stores[store_no],0))</f>
        <v>158200</v>
      </c>
      <c r="J6798" s="4" t="str">
        <f>INDEX(Departments[dept_name],MATCH(Sales[[#This Row],[dept_no]],Departments[dept_no],0))</f>
        <v>Shoes</v>
      </c>
      <c r="K6798" s="4" t="str">
        <f>CONCATENATE(Sales[[#This Row],[region]],Sales[[#This Row],[storetype]])</f>
        <v>1B</v>
      </c>
      <c r="L6798" s="4">
        <f>INDEX(RegionStoreCount[Store Count],MATCH(Sales[[#This Row],[RegionStoretype]],RegionStoreCount[Region/Type],0))</f>
        <v>5</v>
      </c>
      <c r="M6798" s="4">
        <f>AND(Sales[[#This Row],[date]]&lt;=TY_YTDMax,Sales[[#This Row],[date]]&gt;=TY_YTDMin)*Sales[[#This Row],[sales]]</f>
        <v>85256.705900000001</v>
      </c>
      <c r="N6798" s="4">
        <f>AND(Sales[[#This Row],[date]]&lt;=LY_YTDMax,Sales[[#This Row],[date]]&gt;=LY_YTDMin)*Sales[[#This Row],[sales]]</f>
        <v>0</v>
      </c>
      <c r="O6798" s="4">
        <f>AND(Sales[[#This Row],[date]]&gt;=YoY_Min,Sales[[#This Row],[date]]&lt;=TY_YTDMax)*(Sales[[#This Row],[sales]]/Sales[[#This Row],[sqft]])</f>
        <v>0.53891723072060682</v>
      </c>
      <c r="P6798" s="4">
        <f>SUMIF(Sales[RegionStoretype],Sales[[#This Row],[RegionStoretype]],Sales[YoY_SSF])/Sales[[#This Row],[Region_TypeCount]]</f>
        <v>68.518982968140051</v>
      </c>
    </row>
    <row r="6799" spans="1:16" x14ac:dyDescent="0.25">
      <c r="A6799" s="1">
        <v>43217</v>
      </c>
      <c r="B6799">
        <v>11</v>
      </c>
      <c r="C6799">
        <v>11</v>
      </c>
      <c r="D6799">
        <v>81227.689899999998</v>
      </c>
      <c r="E6799">
        <f>INDEX(Stores[region],MATCH(Sales[[#This Row],[store_no]],Stores[store_no],0))</f>
        <v>1</v>
      </c>
      <c r="F6799" t="str">
        <f>INDEX(Stores[storetype],MATCH(Sales[[#This Row],[store_no]],Stores[store_no],0))</f>
        <v>A</v>
      </c>
      <c r="G6799" t="str">
        <f>INDEX(Stores[location_city],MATCH(Sales[[#This Row],[store_no]],Stores[store_no],0))</f>
        <v>Cleveland</v>
      </c>
      <c r="H6799" t="str">
        <f>INDEX(Stores[location_state],MATCH(Sales[[#This Row],[store_no]],Stores[store_no],0))</f>
        <v>Ohio</v>
      </c>
      <c r="I6799">
        <f>INDEX(Stores[sqft],MATCH(Sales[[#This Row],[store_no]],Stores[store_no],0))</f>
        <v>192400</v>
      </c>
      <c r="J6799" s="4" t="str">
        <f>INDEX(Departments[dept_name],MATCH(Sales[[#This Row],[dept_no]],Departments[dept_no],0))</f>
        <v>Home</v>
      </c>
      <c r="K6799" s="4" t="str">
        <f>CONCATENATE(Sales[[#This Row],[region]],Sales[[#This Row],[storetype]])</f>
        <v>1A</v>
      </c>
      <c r="L6799" s="4">
        <f>INDEX(RegionStoreCount[Store Count],MATCH(Sales[[#This Row],[RegionStoretype]],RegionStoreCount[Region/Type],0))</f>
        <v>5</v>
      </c>
      <c r="M6799" s="4">
        <f>AND(Sales[[#This Row],[date]]&lt;=TY_YTDMax,Sales[[#This Row],[date]]&gt;=TY_YTDMin)*Sales[[#This Row],[sales]]</f>
        <v>81227.689899999998</v>
      </c>
      <c r="N6799" s="4">
        <f>AND(Sales[[#This Row],[date]]&lt;=LY_YTDMax,Sales[[#This Row],[date]]&gt;=LY_YTDMin)*Sales[[#This Row],[sales]]</f>
        <v>0</v>
      </c>
      <c r="O6799" s="4">
        <f>AND(Sales[[#This Row],[date]]&gt;=YoY_Min,Sales[[#This Row],[date]]&lt;=TY_YTDMax)*(Sales[[#This Row],[sales]]/Sales[[#This Row],[sqft]])</f>
        <v>0.42218134043659045</v>
      </c>
      <c r="P6799" s="4">
        <f>SUMIF(Sales[RegionStoretype],Sales[[#This Row],[RegionStoretype]],Sales[YoY_SSF])/Sales[[#This Row],[Region_TypeCount]]</f>
        <v>59.469551530910678</v>
      </c>
    </row>
    <row r="6800" spans="1:16" x14ac:dyDescent="0.25">
      <c r="A6800" s="1">
        <v>43217</v>
      </c>
      <c r="B6800">
        <v>11</v>
      </c>
      <c r="C6800">
        <v>16</v>
      </c>
      <c r="D6800">
        <v>185262.71659999999</v>
      </c>
      <c r="E6800">
        <f>INDEX(Stores[region],MATCH(Sales[[#This Row],[store_no]],Stores[store_no],0))</f>
        <v>1</v>
      </c>
      <c r="F6800" t="str">
        <f>INDEX(Stores[storetype],MATCH(Sales[[#This Row],[store_no]],Stores[store_no],0))</f>
        <v>A</v>
      </c>
      <c r="G6800" t="str">
        <f>INDEX(Stores[location_city],MATCH(Sales[[#This Row],[store_no]],Stores[store_no],0))</f>
        <v>Cleveland</v>
      </c>
      <c r="H6800" t="str">
        <f>INDEX(Stores[location_state],MATCH(Sales[[#This Row],[store_no]],Stores[store_no],0))</f>
        <v>Ohio</v>
      </c>
      <c r="I6800">
        <f>INDEX(Stores[sqft],MATCH(Sales[[#This Row],[store_no]],Stores[store_no],0))</f>
        <v>192400</v>
      </c>
      <c r="J6800" s="4" t="str">
        <f>INDEX(Departments[dept_name],MATCH(Sales[[#This Row],[dept_no]],Departments[dept_no],0))</f>
        <v>Outdoors</v>
      </c>
      <c r="K6800" s="4" t="str">
        <f>CONCATENATE(Sales[[#This Row],[region]],Sales[[#This Row],[storetype]])</f>
        <v>1A</v>
      </c>
      <c r="L6800" s="4">
        <f>INDEX(RegionStoreCount[Store Count],MATCH(Sales[[#This Row],[RegionStoretype]],RegionStoreCount[Region/Type],0))</f>
        <v>5</v>
      </c>
      <c r="M6800" s="4">
        <f>AND(Sales[[#This Row],[date]]&lt;=TY_YTDMax,Sales[[#This Row],[date]]&gt;=TY_YTDMin)*Sales[[#This Row],[sales]]</f>
        <v>185262.71659999999</v>
      </c>
      <c r="N6800" s="4">
        <f>AND(Sales[[#This Row],[date]]&lt;=LY_YTDMax,Sales[[#This Row],[date]]&gt;=LY_YTDMin)*Sales[[#This Row],[sales]]</f>
        <v>0</v>
      </c>
      <c r="O6800" s="4">
        <f>AND(Sales[[#This Row],[date]]&gt;=YoY_Min,Sales[[#This Row],[date]]&lt;=TY_YTDMax)*(Sales[[#This Row],[sales]]/Sales[[#This Row],[sqft]])</f>
        <v>0.96290393243243233</v>
      </c>
      <c r="P6800" s="4">
        <f>SUMIF(Sales[RegionStoretype],Sales[[#This Row],[RegionStoretype]],Sales[YoY_SSF])/Sales[[#This Row],[Region_TypeCount]]</f>
        <v>59.469551530910678</v>
      </c>
    </row>
    <row r="6801" spans="1:16" x14ac:dyDescent="0.25">
      <c r="A6801" s="1">
        <v>43217</v>
      </c>
      <c r="B6801">
        <v>12</v>
      </c>
      <c r="C6801">
        <v>12</v>
      </c>
      <c r="D6801">
        <v>84717.021000000008</v>
      </c>
      <c r="E6801">
        <f>INDEX(Stores[region],MATCH(Sales[[#This Row],[store_no]],Stores[store_no],0))</f>
        <v>2</v>
      </c>
      <c r="F6801" t="str">
        <f>INDEX(Stores[storetype],MATCH(Sales[[#This Row],[store_no]],Stores[store_no],0))</f>
        <v>B</v>
      </c>
      <c r="G6801" t="str">
        <f>INDEX(Stores[location_city],MATCH(Sales[[#This Row],[store_no]],Stores[store_no],0))</f>
        <v>Indianapolis</v>
      </c>
      <c r="H6801" t="str">
        <f>INDEX(Stores[location_state],MATCH(Sales[[#This Row],[store_no]],Stores[store_no],0))</f>
        <v>Indiana</v>
      </c>
      <c r="I6801">
        <f>INDEX(Stores[sqft],MATCH(Sales[[#This Row],[store_no]],Stores[store_no],0))</f>
        <v>120800</v>
      </c>
      <c r="J6801" s="4" t="str">
        <f>INDEX(Departments[dept_name],MATCH(Sales[[#This Row],[dept_no]],Departments[dept_no],0))</f>
        <v>Jewelery</v>
      </c>
      <c r="K6801" s="4" t="str">
        <f>CONCATENATE(Sales[[#This Row],[region]],Sales[[#This Row],[storetype]])</f>
        <v>2B</v>
      </c>
      <c r="L6801" s="4">
        <f>INDEX(RegionStoreCount[Store Count],MATCH(Sales[[#This Row],[RegionStoretype]],RegionStoreCount[Region/Type],0))</f>
        <v>6</v>
      </c>
      <c r="M6801" s="4">
        <f>AND(Sales[[#This Row],[date]]&lt;=TY_YTDMax,Sales[[#This Row],[date]]&gt;=TY_YTDMin)*Sales[[#This Row],[sales]]</f>
        <v>84717.021000000008</v>
      </c>
      <c r="N6801" s="4">
        <f>AND(Sales[[#This Row],[date]]&lt;=LY_YTDMax,Sales[[#This Row],[date]]&gt;=LY_YTDMin)*Sales[[#This Row],[sales]]</f>
        <v>0</v>
      </c>
      <c r="O6801" s="4">
        <f>AND(Sales[[#This Row],[date]]&gt;=YoY_Min,Sales[[#This Row],[date]]&lt;=TY_YTDMax)*(Sales[[#This Row],[sales]]/Sales[[#This Row],[sqft]])</f>
        <v>0.70129984271523182</v>
      </c>
      <c r="P6801" s="4">
        <f>SUMIF(Sales[RegionStoretype],Sales[[#This Row],[RegionStoretype]],Sales[YoY_SSF])/Sales[[#This Row],[Region_TypeCount]]</f>
        <v>58.393757732919049</v>
      </c>
    </row>
    <row r="6802" spans="1:16" x14ac:dyDescent="0.25">
      <c r="A6802" s="1">
        <v>43217</v>
      </c>
      <c r="B6802">
        <v>12</v>
      </c>
      <c r="C6802">
        <v>19</v>
      </c>
      <c r="D6802">
        <v>33540.265999999996</v>
      </c>
      <c r="E6802">
        <f>INDEX(Stores[region],MATCH(Sales[[#This Row],[store_no]],Stores[store_no],0))</f>
        <v>2</v>
      </c>
      <c r="F6802" t="str">
        <f>INDEX(Stores[storetype],MATCH(Sales[[#This Row],[store_no]],Stores[store_no],0))</f>
        <v>B</v>
      </c>
      <c r="G6802" t="str">
        <f>INDEX(Stores[location_city],MATCH(Sales[[#This Row],[store_no]],Stores[store_no],0))</f>
        <v>Indianapolis</v>
      </c>
      <c r="H6802" t="str">
        <f>INDEX(Stores[location_state],MATCH(Sales[[#This Row],[store_no]],Stores[store_no],0))</f>
        <v>Indiana</v>
      </c>
      <c r="I6802">
        <f>INDEX(Stores[sqft],MATCH(Sales[[#This Row],[store_no]],Stores[store_no],0))</f>
        <v>120800</v>
      </c>
      <c r="J6802" s="4" t="str">
        <f>INDEX(Departments[dept_name],MATCH(Sales[[#This Row],[dept_no]],Departments[dept_no],0))</f>
        <v>Tools</v>
      </c>
      <c r="K6802" s="4" t="str">
        <f>CONCATENATE(Sales[[#This Row],[region]],Sales[[#This Row],[storetype]])</f>
        <v>2B</v>
      </c>
      <c r="L6802" s="4">
        <f>INDEX(RegionStoreCount[Store Count],MATCH(Sales[[#This Row],[RegionStoretype]],RegionStoreCount[Region/Type],0))</f>
        <v>6</v>
      </c>
      <c r="M6802" s="4">
        <f>AND(Sales[[#This Row],[date]]&lt;=TY_YTDMax,Sales[[#This Row],[date]]&gt;=TY_YTDMin)*Sales[[#This Row],[sales]]</f>
        <v>33540.265999999996</v>
      </c>
      <c r="N6802" s="4">
        <f>AND(Sales[[#This Row],[date]]&lt;=LY_YTDMax,Sales[[#This Row],[date]]&gt;=LY_YTDMin)*Sales[[#This Row],[sales]]</f>
        <v>0</v>
      </c>
      <c r="O6802" s="4">
        <f>AND(Sales[[#This Row],[date]]&gt;=YoY_Min,Sales[[#This Row],[date]]&lt;=TY_YTDMax)*(Sales[[#This Row],[sales]]/Sales[[#This Row],[sqft]])</f>
        <v>0.2776512086092715</v>
      </c>
      <c r="P6802" s="4">
        <f>SUMIF(Sales[RegionStoretype],Sales[[#This Row],[RegionStoretype]],Sales[YoY_SSF])/Sales[[#This Row],[Region_TypeCount]]</f>
        <v>58.393757732919049</v>
      </c>
    </row>
    <row r="6803" spans="1:16" x14ac:dyDescent="0.25">
      <c r="A6803" s="1">
        <v>43217</v>
      </c>
      <c r="B6803">
        <v>13</v>
      </c>
      <c r="C6803">
        <v>17</v>
      </c>
      <c r="D6803">
        <v>63170.030599999998</v>
      </c>
      <c r="E6803">
        <f>INDEX(Stores[region],MATCH(Sales[[#This Row],[store_no]],Stores[store_no],0))</f>
        <v>3</v>
      </c>
      <c r="F6803" t="str">
        <f>INDEX(Stores[storetype],MATCH(Sales[[#This Row],[store_no]],Stores[store_no],0))</f>
        <v>A</v>
      </c>
      <c r="G6803" t="str">
        <f>INDEX(Stores[location_city],MATCH(Sales[[#This Row],[store_no]],Stores[store_no],0))</f>
        <v>Overland Park</v>
      </c>
      <c r="H6803" t="str">
        <f>INDEX(Stores[location_state],MATCH(Sales[[#This Row],[store_no]],Stores[store_no],0))</f>
        <v>Kansas</v>
      </c>
      <c r="I6803">
        <f>INDEX(Stores[sqft],MATCH(Sales[[#This Row],[store_no]],Stores[store_no],0))</f>
        <v>201000</v>
      </c>
      <c r="J6803" s="4" t="str">
        <f>INDEX(Departments[dept_name],MATCH(Sales[[#This Row],[dept_no]],Departments[dept_no],0))</f>
        <v>Shoes</v>
      </c>
      <c r="K6803" s="4" t="str">
        <f>CONCATENATE(Sales[[#This Row],[region]],Sales[[#This Row],[storetype]])</f>
        <v>3A</v>
      </c>
      <c r="L6803" s="4">
        <f>INDEX(RegionStoreCount[Store Count],MATCH(Sales[[#This Row],[RegionStoretype]],RegionStoreCount[Region/Type],0))</f>
        <v>9</v>
      </c>
      <c r="M6803" s="4">
        <f>AND(Sales[[#This Row],[date]]&lt;=TY_YTDMax,Sales[[#This Row],[date]]&gt;=TY_YTDMin)*Sales[[#This Row],[sales]]</f>
        <v>63170.030599999998</v>
      </c>
      <c r="N6803" s="4">
        <f>AND(Sales[[#This Row],[date]]&lt;=LY_YTDMax,Sales[[#This Row],[date]]&gt;=LY_YTDMin)*Sales[[#This Row],[sales]]</f>
        <v>0</v>
      </c>
      <c r="O6803" s="4">
        <f>AND(Sales[[#This Row],[date]]&gt;=YoY_Min,Sales[[#This Row],[date]]&lt;=TY_YTDMax)*(Sales[[#This Row],[sales]]/Sales[[#This Row],[sqft]])</f>
        <v>0.31427875920398007</v>
      </c>
      <c r="P6803" s="4">
        <f>SUMIF(Sales[RegionStoretype],Sales[[#This Row],[RegionStoretype]],Sales[YoY_SSF])/Sales[[#This Row],[Region_TypeCount]]</f>
        <v>53.603836561720975</v>
      </c>
    </row>
    <row r="6804" spans="1:16" x14ac:dyDescent="0.25">
      <c r="A6804" s="1">
        <v>43217</v>
      </c>
      <c r="B6804">
        <v>14</v>
      </c>
      <c r="C6804">
        <v>16</v>
      </c>
      <c r="D6804">
        <v>51122.342099999994</v>
      </c>
      <c r="E6804">
        <f>INDEX(Stores[region],MATCH(Sales[[#This Row],[store_no]],Stores[store_no],0))</f>
        <v>3</v>
      </c>
      <c r="F6804" t="str">
        <f>INDEX(Stores[storetype],MATCH(Sales[[#This Row],[store_no]],Stores[store_no],0))</f>
        <v>A</v>
      </c>
      <c r="G6804" t="str">
        <f>INDEX(Stores[location_city],MATCH(Sales[[#This Row],[store_no]],Stores[store_no],0))</f>
        <v>Bismarck</v>
      </c>
      <c r="H6804" t="str">
        <f>INDEX(Stores[location_state],MATCH(Sales[[#This Row],[store_no]],Stores[store_no],0))</f>
        <v>North Dakota</v>
      </c>
      <c r="I6804">
        <f>INDEX(Stores[sqft],MATCH(Sales[[#This Row],[store_no]],Stores[store_no],0))</f>
        <v>96400</v>
      </c>
      <c r="J6804" s="4" t="str">
        <f>INDEX(Departments[dept_name],MATCH(Sales[[#This Row],[dept_no]],Departments[dept_no],0))</f>
        <v>Outdoors</v>
      </c>
      <c r="K6804" s="4" t="str">
        <f>CONCATENATE(Sales[[#This Row],[region]],Sales[[#This Row],[storetype]])</f>
        <v>3A</v>
      </c>
      <c r="L6804" s="4">
        <f>INDEX(RegionStoreCount[Store Count],MATCH(Sales[[#This Row],[RegionStoretype]],RegionStoreCount[Region/Type],0))</f>
        <v>9</v>
      </c>
      <c r="M6804" s="4">
        <f>AND(Sales[[#This Row],[date]]&lt;=TY_YTDMax,Sales[[#This Row],[date]]&gt;=TY_YTDMin)*Sales[[#This Row],[sales]]</f>
        <v>51122.342099999994</v>
      </c>
      <c r="N6804" s="4">
        <f>AND(Sales[[#This Row],[date]]&lt;=LY_YTDMax,Sales[[#This Row],[date]]&gt;=LY_YTDMin)*Sales[[#This Row],[sales]]</f>
        <v>0</v>
      </c>
      <c r="O6804" s="4">
        <f>AND(Sales[[#This Row],[date]]&gt;=YoY_Min,Sales[[#This Row],[date]]&lt;=TY_YTDMax)*(Sales[[#This Row],[sales]]/Sales[[#This Row],[sqft]])</f>
        <v>0.5303147520746887</v>
      </c>
      <c r="P6804" s="4">
        <f>SUMIF(Sales[RegionStoretype],Sales[[#This Row],[RegionStoretype]],Sales[YoY_SSF])/Sales[[#This Row],[Region_TypeCount]]</f>
        <v>53.603836561720975</v>
      </c>
    </row>
    <row r="6805" spans="1:16" x14ac:dyDescent="0.25">
      <c r="A6805" s="1">
        <v>43217</v>
      </c>
      <c r="B6805">
        <v>15</v>
      </c>
      <c r="C6805">
        <v>2</v>
      </c>
      <c r="D6805">
        <v>53729.747300000003</v>
      </c>
      <c r="E6805">
        <f>INDEX(Stores[region],MATCH(Sales[[#This Row],[store_no]],Stores[store_no],0))</f>
        <v>2</v>
      </c>
      <c r="F6805" t="str">
        <f>INDEX(Stores[storetype],MATCH(Sales[[#This Row],[store_no]],Stores[store_no],0))</f>
        <v>B</v>
      </c>
      <c r="G6805" t="str">
        <f>INDEX(Stores[location_city],MATCH(Sales[[#This Row],[store_no]],Stores[store_no],0))</f>
        <v>Rochester</v>
      </c>
      <c r="H6805" t="str">
        <f>INDEX(Stores[location_state],MATCH(Sales[[#This Row],[store_no]],Stores[store_no],0))</f>
        <v>Minnesota</v>
      </c>
      <c r="I6805">
        <f>INDEX(Stores[sqft],MATCH(Sales[[#This Row],[store_no]],Stores[store_no],0))</f>
        <v>128100</v>
      </c>
      <c r="J6805" s="4" t="str">
        <f>INDEX(Departments[dept_name],MATCH(Sales[[#This Row],[dept_no]],Departments[dept_no],0))</f>
        <v>Baby</v>
      </c>
      <c r="K6805" s="4" t="str">
        <f>CONCATENATE(Sales[[#This Row],[region]],Sales[[#This Row],[storetype]])</f>
        <v>2B</v>
      </c>
      <c r="L6805" s="4">
        <f>INDEX(RegionStoreCount[Store Count],MATCH(Sales[[#This Row],[RegionStoretype]],RegionStoreCount[Region/Type],0))</f>
        <v>6</v>
      </c>
      <c r="M6805" s="4">
        <f>AND(Sales[[#This Row],[date]]&lt;=TY_YTDMax,Sales[[#This Row],[date]]&gt;=TY_YTDMin)*Sales[[#This Row],[sales]]</f>
        <v>53729.747300000003</v>
      </c>
      <c r="N6805" s="4">
        <f>AND(Sales[[#This Row],[date]]&lt;=LY_YTDMax,Sales[[#This Row],[date]]&gt;=LY_YTDMin)*Sales[[#This Row],[sales]]</f>
        <v>0</v>
      </c>
      <c r="O6805" s="4">
        <f>AND(Sales[[#This Row],[date]]&gt;=YoY_Min,Sales[[#This Row],[date]]&lt;=TY_YTDMax)*(Sales[[#This Row],[sales]]/Sales[[#This Row],[sqft]])</f>
        <v>0.41943596643247466</v>
      </c>
      <c r="P6805" s="4">
        <f>SUMIF(Sales[RegionStoretype],Sales[[#This Row],[RegionStoretype]],Sales[YoY_SSF])/Sales[[#This Row],[Region_TypeCount]]</f>
        <v>58.393757732919049</v>
      </c>
    </row>
    <row r="6806" spans="1:16" x14ac:dyDescent="0.25">
      <c r="A6806" s="1">
        <v>43217</v>
      </c>
      <c r="B6806">
        <v>15</v>
      </c>
      <c r="C6806">
        <v>3</v>
      </c>
      <c r="D6806">
        <v>19699</v>
      </c>
      <c r="E6806">
        <f>INDEX(Stores[region],MATCH(Sales[[#This Row],[store_no]],Stores[store_no],0))</f>
        <v>2</v>
      </c>
      <c r="F6806" t="str">
        <f>INDEX(Stores[storetype],MATCH(Sales[[#This Row],[store_no]],Stores[store_no],0))</f>
        <v>B</v>
      </c>
      <c r="G6806" t="str">
        <f>INDEX(Stores[location_city],MATCH(Sales[[#This Row],[store_no]],Stores[store_no],0))</f>
        <v>Rochester</v>
      </c>
      <c r="H6806" t="str">
        <f>INDEX(Stores[location_state],MATCH(Sales[[#This Row],[store_no]],Stores[store_no],0))</f>
        <v>Minnesota</v>
      </c>
      <c r="I6806">
        <f>INDEX(Stores[sqft],MATCH(Sales[[#This Row],[store_no]],Stores[store_no],0))</f>
        <v>128100</v>
      </c>
      <c r="J6806" s="4" t="str">
        <f>INDEX(Departments[dept_name],MATCH(Sales[[#This Row],[dept_no]],Departments[dept_no],0))</f>
        <v>Beauty</v>
      </c>
      <c r="K6806" s="4" t="str">
        <f>CONCATENATE(Sales[[#This Row],[region]],Sales[[#This Row],[storetype]])</f>
        <v>2B</v>
      </c>
      <c r="L6806" s="4">
        <f>INDEX(RegionStoreCount[Store Count],MATCH(Sales[[#This Row],[RegionStoretype]],RegionStoreCount[Region/Type],0))</f>
        <v>6</v>
      </c>
      <c r="M6806" s="4">
        <f>AND(Sales[[#This Row],[date]]&lt;=TY_YTDMax,Sales[[#This Row],[date]]&gt;=TY_YTDMin)*Sales[[#This Row],[sales]]</f>
        <v>19699</v>
      </c>
      <c r="N6806" s="4">
        <f>AND(Sales[[#This Row],[date]]&lt;=LY_YTDMax,Sales[[#This Row],[date]]&gt;=LY_YTDMin)*Sales[[#This Row],[sales]]</f>
        <v>0</v>
      </c>
      <c r="O6806" s="4">
        <f>AND(Sales[[#This Row],[date]]&gt;=YoY_Min,Sales[[#This Row],[date]]&lt;=TY_YTDMax)*(Sales[[#This Row],[sales]]/Sales[[#This Row],[sqft]])</f>
        <v>0.15377829820452771</v>
      </c>
      <c r="P6806" s="4">
        <f>SUMIF(Sales[RegionStoretype],Sales[[#This Row],[RegionStoretype]],Sales[YoY_SSF])/Sales[[#This Row],[Region_TypeCount]]</f>
        <v>58.393757732919049</v>
      </c>
    </row>
    <row r="6807" spans="1:16" x14ac:dyDescent="0.25">
      <c r="A6807" s="1">
        <v>43217</v>
      </c>
      <c r="B6807">
        <v>15</v>
      </c>
      <c r="C6807">
        <v>6</v>
      </c>
      <c r="D6807">
        <v>28336.710500000001</v>
      </c>
      <c r="E6807">
        <f>INDEX(Stores[region],MATCH(Sales[[#This Row],[store_no]],Stores[store_no],0))</f>
        <v>2</v>
      </c>
      <c r="F6807" t="str">
        <f>INDEX(Stores[storetype],MATCH(Sales[[#This Row],[store_no]],Stores[store_no],0))</f>
        <v>B</v>
      </c>
      <c r="G6807" t="str">
        <f>INDEX(Stores[location_city],MATCH(Sales[[#This Row],[store_no]],Stores[store_no],0))</f>
        <v>Rochester</v>
      </c>
      <c r="H6807" t="str">
        <f>INDEX(Stores[location_state],MATCH(Sales[[#This Row],[store_no]],Stores[store_no],0))</f>
        <v>Minnesota</v>
      </c>
      <c r="I6807">
        <f>INDEX(Stores[sqft],MATCH(Sales[[#This Row],[store_no]],Stores[store_no],0))</f>
        <v>128100</v>
      </c>
      <c r="J6807" s="4" t="str">
        <f>INDEX(Departments[dept_name],MATCH(Sales[[#This Row],[dept_no]],Departments[dept_no],0))</f>
        <v>Computers</v>
      </c>
      <c r="K6807" s="4" t="str">
        <f>CONCATENATE(Sales[[#This Row],[region]],Sales[[#This Row],[storetype]])</f>
        <v>2B</v>
      </c>
      <c r="L6807" s="4">
        <f>INDEX(RegionStoreCount[Store Count],MATCH(Sales[[#This Row],[RegionStoretype]],RegionStoreCount[Region/Type],0))</f>
        <v>6</v>
      </c>
      <c r="M6807" s="4">
        <f>AND(Sales[[#This Row],[date]]&lt;=TY_YTDMax,Sales[[#This Row],[date]]&gt;=TY_YTDMin)*Sales[[#This Row],[sales]]</f>
        <v>28336.710500000001</v>
      </c>
      <c r="N6807" s="4">
        <f>AND(Sales[[#This Row],[date]]&lt;=LY_YTDMax,Sales[[#This Row],[date]]&gt;=LY_YTDMin)*Sales[[#This Row],[sales]]</f>
        <v>0</v>
      </c>
      <c r="O6807" s="4">
        <f>AND(Sales[[#This Row],[date]]&gt;=YoY_Min,Sales[[#This Row],[date]]&lt;=TY_YTDMax)*(Sales[[#This Row],[sales]]/Sales[[#This Row],[sqft]])</f>
        <v>0.22120773224043716</v>
      </c>
      <c r="P6807" s="4">
        <f>SUMIF(Sales[RegionStoretype],Sales[[#This Row],[RegionStoretype]],Sales[YoY_SSF])/Sales[[#This Row],[Region_TypeCount]]</f>
        <v>58.393757732919049</v>
      </c>
    </row>
    <row r="6808" spans="1:16" x14ac:dyDescent="0.25">
      <c r="A6808" s="1">
        <v>43217</v>
      </c>
      <c r="B6808">
        <v>15</v>
      </c>
      <c r="C6808">
        <v>10</v>
      </c>
      <c r="D6808">
        <v>13692.289999999999</v>
      </c>
      <c r="E6808">
        <f>INDEX(Stores[region],MATCH(Sales[[#This Row],[store_no]],Stores[store_no],0))</f>
        <v>2</v>
      </c>
      <c r="F6808" t="str">
        <f>INDEX(Stores[storetype],MATCH(Sales[[#This Row],[store_no]],Stores[store_no],0))</f>
        <v>B</v>
      </c>
      <c r="G6808" t="str">
        <f>INDEX(Stores[location_city],MATCH(Sales[[#This Row],[store_no]],Stores[store_no],0))</f>
        <v>Rochester</v>
      </c>
      <c r="H6808" t="str">
        <f>INDEX(Stores[location_state],MATCH(Sales[[#This Row],[store_no]],Stores[store_no],0))</f>
        <v>Minnesota</v>
      </c>
      <c r="I6808">
        <f>INDEX(Stores[sqft],MATCH(Sales[[#This Row],[store_no]],Stores[store_no],0))</f>
        <v>128100</v>
      </c>
      <c r="J6808" s="4" t="str">
        <f>INDEX(Departments[dept_name],MATCH(Sales[[#This Row],[dept_no]],Departments[dept_no],0))</f>
        <v>Health</v>
      </c>
      <c r="K6808" s="4" t="str">
        <f>CONCATENATE(Sales[[#This Row],[region]],Sales[[#This Row],[storetype]])</f>
        <v>2B</v>
      </c>
      <c r="L6808" s="4">
        <f>INDEX(RegionStoreCount[Store Count],MATCH(Sales[[#This Row],[RegionStoretype]],RegionStoreCount[Region/Type],0))</f>
        <v>6</v>
      </c>
      <c r="M6808" s="4">
        <f>AND(Sales[[#This Row],[date]]&lt;=TY_YTDMax,Sales[[#This Row],[date]]&gt;=TY_YTDMin)*Sales[[#This Row],[sales]]</f>
        <v>13692.289999999999</v>
      </c>
      <c r="N6808" s="4">
        <f>AND(Sales[[#This Row],[date]]&lt;=LY_YTDMax,Sales[[#This Row],[date]]&gt;=LY_YTDMin)*Sales[[#This Row],[sales]]</f>
        <v>0</v>
      </c>
      <c r="O6808" s="4">
        <f>AND(Sales[[#This Row],[date]]&gt;=YoY_Min,Sales[[#This Row],[date]]&lt;=TY_YTDMax)*(Sales[[#This Row],[sales]]/Sales[[#This Row],[sqft]])</f>
        <v>0.10688750975800156</v>
      </c>
      <c r="P6808" s="4">
        <f>SUMIF(Sales[RegionStoretype],Sales[[#This Row],[RegionStoretype]],Sales[YoY_SSF])/Sales[[#This Row],[Region_TypeCount]]</f>
        <v>58.393757732919049</v>
      </c>
    </row>
    <row r="6809" spans="1:16" x14ac:dyDescent="0.25">
      <c r="A6809" s="1">
        <v>43217</v>
      </c>
      <c r="B6809">
        <v>15</v>
      </c>
      <c r="C6809">
        <v>19</v>
      </c>
      <c r="D6809">
        <v>47.727899999999998</v>
      </c>
      <c r="E6809">
        <f>INDEX(Stores[region],MATCH(Sales[[#This Row],[store_no]],Stores[store_no],0))</f>
        <v>2</v>
      </c>
      <c r="F6809" t="str">
        <f>INDEX(Stores[storetype],MATCH(Sales[[#This Row],[store_no]],Stores[store_no],0))</f>
        <v>B</v>
      </c>
      <c r="G6809" t="str">
        <f>INDEX(Stores[location_city],MATCH(Sales[[#This Row],[store_no]],Stores[store_no],0))</f>
        <v>Rochester</v>
      </c>
      <c r="H6809" t="str">
        <f>INDEX(Stores[location_state],MATCH(Sales[[#This Row],[store_no]],Stores[store_no],0))</f>
        <v>Minnesota</v>
      </c>
      <c r="I6809">
        <f>INDEX(Stores[sqft],MATCH(Sales[[#This Row],[store_no]],Stores[store_no],0))</f>
        <v>128100</v>
      </c>
      <c r="J6809" s="4" t="str">
        <f>INDEX(Departments[dept_name],MATCH(Sales[[#This Row],[dept_no]],Departments[dept_no],0))</f>
        <v>Tools</v>
      </c>
      <c r="K6809" s="4" t="str">
        <f>CONCATENATE(Sales[[#This Row],[region]],Sales[[#This Row],[storetype]])</f>
        <v>2B</v>
      </c>
      <c r="L6809" s="4">
        <f>INDEX(RegionStoreCount[Store Count],MATCH(Sales[[#This Row],[RegionStoretype]],RegionStoreCount[Region/Type],0))</f>
        <v>6</v>
      </c>
      <c r="M6809" s="4">
        <f>AND(Sales[[#This Row],[date]]&lt;=TY_YTDMax,Sales[[#This Row],[date]]&gt;=TY_YTDMin)*Sales[[#This Row],[sales]]</f>
        <v>47.727899999999998</v>
      </c>
      <c r="N6809" s="4">
        <f>AND(Sales[[#This Row],[date]]&lt;=LY_YTDMax,Sales[[#This Row],[date]]&gt;=LY_YTDMin)*Sales[[#This Row],[sales]]</f>
        <v>0</v>
      </c>
      <c r="O6809" s="4">
        <f>AND(Sales[[#This Row],[date]]&gt;=YoY_Min,Sales[[#This Row],[date]]&lt;=TY_YTDMax)*(Sales[[#This Row],[sales]]/Sales[[#This Row],[sqft]])</f>
        <v>3.7258313817330207E-4</v>
      </c>
      <c r="P6809" s="4">
        <f>SUMIF(Sales[RegionStoretype],Sales[[#This Row],[RegionStoretype]],Sales[YoY_SSF])/Sales[[#This Row],[Region_TypeCount]]</f>
        <v>58.393757732919049</v>
      </c>
    </row>
    <row r="6810" spans="1:16" x14ac:dyDescent="0.25">
      <c r="A6810" s="1">
        <v>43217</v>
      </c>
      <c r="B6810">
        <v>16</v>
      </c>
      <c r="C6810">
        <v>2</v>
      </c>
      <c r="D6810">
        <v>118139.63979999998</v>
      </c>
      <c r="E6810">
        <f>INDEX(Stores[region],MATCH(Sales[[#This Row],[store_no]],Stores[store_no],0))</f>
        <v>2</v>
      </c>
      <c r="F6810" t="str">
        <f>INDEX(Stores[storetype],MATCH(Sales[[#This Row],[store_no]],Stores[store_no],0))</f>
        <v>B</v>
      </c>
      <c r="G6810" t="str">
        <f>INDEX(Stores[location_city],MATCH(Sales[[#This Row],[store_no]],Stores[store_no],0))</f>
        <v>Saint Paul</v>
      </c>
      <c r="H6810" t="str">
        <f>INDEX(Stores[location_state],MATCH(Sales[[#This Row],[store_no]],Stores[store_no],0))</f>
        <v>Minnesota</v>
      </c>
      <c r="I6810">
        <f>INDEX(Stores[sqft],MATCH(Sales[[#This Row],[store_no]],Stores[store_no],0))</f>
        <v>180400</v>
      </c>
      <c r="J6810" s="4" t="str">
        <f>INDEX(Departments[dept_name],MATCH(Sales[[#This Row],[dept_no]],Departments[dept_no],0))</f>
        <v>Baby</v>
      </c>
      <c r="K6810" s="4" t="str">
        <f>CONCATENATE(Sales[[#This Row],[region]],Sales[[#This Row],[storetype]])</f>
        <v>2B</v>
      </c>
      <c r="L6810" s="4">
        <f>INDEX(RegionStoreCount[Store Count],MATCH(Sales[[#This Row],[RegionStoretype]],RegionStoreCount[Region/Type],0))</f>
        <v>6</v>
      </c>
      <c r="M6810" s="4">
        <f>AND(Sales[[#This Row],[date]]&lt;=TY_YTDMax,Sales[[#This Row],[date]]&gt;=TY_YTDMin)*Sales[[#This Row],[sales]]</f>
        <v>118139.63979999998</v>
      </c>
      <c r="N6810" s="4">
        <f>AND(Sales[[#This Row],[date]]&lt;=LY_YTDMax,Sales[[#This Row],[date]]&gt;=LY_YTDMin)*Sales[[#This Row],[sales]]</f>
        <v>0</v>
      </c>
      <c r="O6810" s="4">
        <f>AND(Sales[[#This Row],[date]]&gt;=YoY_Min,Sales[[#This Row],[date]]&lt;=TY_YTDMax)*(Sales[[#This Row],[sales]]/Sales[[#This Row],[sqft]])</f>
        <v>0.65487605210643007</v>
      </c>
      <c r="P6810" s="4">
        <f>SUMIF(Sales[RegionStoretype],Sales[[#This Row],[RegionStoretype]],Sales[YoY_SSF])/Sales[[#This Row],[Region_TypeCount]]</f>
        <v>58.393757732919049</v>
      </c>
    </row>
    <row r="6811" spans="1:16" x14ac:dyDescent="0.25">
      <c r="A6811" s="1">
        <v>43217</v>
      </c>
      <c r="B6811">
        <v>17</v>
      </c>
      <c r="C6811">
        <v>6</v>
      </c>
      <c r="D6811">
        <v>44050.568599999999</v>
      </c>
      <c r="E6811">
        <f>INDEX(Stores[region],MATCH(Sales[[#This Row],[store_no]],Stores[store_no],0))</f>
        <v>3</v>
      </c>
      <c r="F6811" t="str">
        <f>INDEX(Stores[storetype],MATCH(Sales[[#This Row],[store_no]],Stores[store_no],0))</f>
        <v>B</v>
      </c>
      <c r="G6811" t="str">
        <f>INDEX(Stores[location_city],MATCH(Sales[[#This Row],[store_no]],Stores[store_no],0))</f>
        <v>Fargo</v>
      </c>
      <c r="H6811" t="str">
        <f>INDEX(Stores[location_state],MATCH(Sales[[#This Row],[store_no]],Stores[store_no],0))</f>
        <v>North Dakota</v>
      </c>
      <c r="I6811">
        <f>INDEX(Stores[sqft],MATCH(Sales[[#This Row],[store_no]],Stores[store_no],0))</f>
        <v>211600</v>
      </c>
      <c r="J6811" s="4" t="str">
        <f>INDEX(Departments[dept_name],MATCH(Sales[[#This Row],[dept_no]],Departments[dept_no],0))</f>
        <v>Computers</v>
      </c>
      <c r="K6811" s="4" t="str">
        <f>CONCATENATE(Sales[[#This Row],[region]],Sales[[#This Row],[storetype]])</f>
        <v>3B</v>
      </c>
      <c r="L6811" s="4">
        <f>INDEX(RegionStoreCount[Store Count],MATCH(Sales[[#This Row],[RegionStoretype]],RegionStoreCount[Region/Type],0))</f>
        <v>4</v>
      </c>
      <c r="M6811" s="4">
        <f>AND(Sales[[#This Row],[date]]&lt;=TY_YTDMax,Sales[[#This Row],[date]]&gt;=TY_YTDMin)*Sales[[#This Row],[sales]]</f>
        <v>44050.568599999999</v>
      </c>
      <c r="N6811" s="4">
        <f>AND(Sales[[#This Row],[date]]&lt;=LY_YTDMax,Sales[[#This Row],[date]]&gt;=LY_YTDMin)*Sales[[#This Row],[sales]]</f>
        <v>0</v>
      </c>
      <c r="O6811" s="4">
        <f>AND(Sales[[#This Row],[date]]&gt;=YoY_Min,Sales[[#This Row],[date]]&lt;=TY_YTDMax)*(Sales[[#This Row],[sales]]/Sales[[#This Row],[sqft]])</f>
        <v>0.20817849054820414</v>
      </c>
      <c r="P6811" s="4">
        <f>SUMIF(Sales[RegionStoretype],Sales[[#This Row],[RegionStoretype]],Sales[YoY_SSF])/Sales[[#This Row],[Region_TypeCount]]</f>
        <v>58.312187288105562</v>
      </c>
    </row>
    <row r="6812" spans="1:16" x14ac:dyDescent="0.25">
      <c r="A6812" s="1">
        <v>43217</v>
      </c>
      <c r="B6812">
        <v>17</v>
      </c>
      <c r="C6812">
        <v>8</v>
      </c>
      <c r="D6812">
        <v>38447.680099999998</v>
      </c>
      <c r="E6812">
        <f>INDEX(Stores[region],MATCH(Sales[[#This Row],[store_no]],Stores[store_no],0))</f>
        <v>3</v>
      </c>
      <c r="F6812" t="str">
        <f>INDEX(Stores[storetype],MATCH(Sales[[#This Row],[store_no]],Stores[store_no],0))</f>
        <v>B</v>
      </c>
      <c r="G6812" t="str">
        <f>INDEX(Stores[location_city],MATCH(Sales[[#This Row],[store_no]],Stores[store_no],0))</f>
        <v>Fargo</v>
      </c>
      <c r="H6812" t="str">
        <f>INDEX(Stores[location_state],MATCH(Sales[[#This Row],[store_no]],Stores[store_no],0))</f>
        <v>North Dakota</v>
      </c>
      <c r="I6812">
        <f>INDEX(Stores[sqft],MATCH(Sales[[#This Row],[store_no]],Stores[store_no],0))</f>
        <v>211600</v>
      </c>
      <c r="J6812" s="4" t="str">
        <f>INDEX(Departments[dept_name],MATCH(Sales[[#This Row],[dept_no]],Departments[dept_no],0))</f>
        <v>Games</v>
      </c>
      <c r="K6812" s="4" t="str">
        <f>CONCATENATE(Sales[[#This Row],[region]],Sales[[#This Row],[storetype]])</f>
        <v>3B</v>
      </c>
      <c r="L6812" s="4">
        <f>INDEX(RegionStoreCount[Store Count],MATCH(Sales[[#This Row],[RegionStoretype]],RegionStoreCount[Region/Type],0))</f>
        <v>4</v>
      </c>
      <c r="M6812" s="4">
        <f>AND(Sales[[#This Row],[date]]&lt;=TY_YTDMax,Sales[[#This Row],[date]]&gt;=TY_YTDMin)*Sales[[#This Row],[sales]]</f>
        <v>38447.680099999998</v>
      </c>
      <c r="N6812" s="4">
        <f>AND(Sales[[#This Row],[date]]&lt;=LY_YTDMax,Sales[[#This Row],[date]]&gt;=LY_YTDMin)*Sales[[#This Row],[sales]]</f>
        <v>0</v>
      </c>
      <c r="O6812" s="4">
        <f>AND(Sales[[#This Row],[date]]&gt;=YoY_Min,Sales[[#This Row],[date]]&lt;=TY_YTDMax)*(Sales[[#This Row],[sales]]/Sales[[#This Row],[sqft]])</f>
        <v>0.18169981143667296</v>
      </c>
      <c r="P6812" s="4">
        <f>SUMIF(Sales[RegionStoretype],Sales[[#This Row],[RegionStoretype]],Sales[YoY_SSF])/Sales[[#This Row],[Region_TypeCount]]</f>
        <v>58.312187288105562</v>
      </c>
    </row>
    <row r="6813" spans="1:16" x14ac:dyDescent="0.25">
      <c r="A6813" s="1">
        <v>43217</v>
      </c>
      <c r="B6813">
        <v>17</v>
      </c>
      <c r="C6813">
        <v>10</v>
      </c>
      <c r="D6813">
        <v>68319.901500000007</v>
      </c>
      <c r="E6813">
        <f>INDEX(Stores[region],MATCH(Sales[[#This Row],[store_no]],Stores[store_no],0))</f>
        <v>3</v>
      </c>
      <c r="F6813" t="str">
        <f>INDEX(Stores[storetype],MATCH(Sales[[#This Row],[store_no]],Stores[store_no],0))</f>
        <v>B</v>
      </c>
      <c r="G6813" t="str">
        <f>INDEX(Stores[location_city],MATCH(Sales[[#This Row],[store_no]],Stores[store_no],0))</f>
        <v>Fargo</v>
      </c>
      <c r="H6813" t="str">
        <f>INDEX(Stores[location_state],MATCH(Sales[[#This Row],[store_no]],Stores[store_no],0))</f>
        <v>North Dakota</v>
      </c>
      <c r="I6813">
        <f>INDEX(Stores[sqft],MATCH(Sales[[#This Row],[store_no]],Stores[store_no],0))</f>
        <v>211600</v>
      </c>
      <c r="J6813" s="4" t="str">
        <f>INDEX(Departments[dept_name],MATCH(Sales[[#This Row],[dept_no]],Departments[dept_no],0))</f>
        <v>Health</v>
      </c>
      <c r="K6813" s="4" t="str">
        <f>CONCATENATE(Sales[[#This Row],[region]],Sales[[#This Row],[storetype]])</f>
        <v>3B</v>
      </c>
      <c r="L6813" s="4">
        <f>INDEX(RegionStoreCount[Store Count],MATCH(Sales[[#This Row],[RegionStoretype]],RegionStoreCount[Region/Type],0))</f>
        <v>4</v>
      </c>
      <c r="M6813" s="4">
        <f>AND(Sales[[#This Row],[date]]&lt;=TY_YTDMax,Sales[[#This Row],[date]]&gt;=TY_YTDMin)*Sales[[#This Row],[sales]]</f>
        <v>68319.901500000007</v>
      </c>
      <c r="N6813" s="4">
        <f>AND(Sales[[#This Row],[date]]&lt;=LY_YTDMax,Sales[[#This Row],[date]]&gt;=LY_YTDMin)*Sales[[#This Row],[sales]]</f>
        <v>0</v>
      </c>
      <c r="O6813" s="4">
        <f>AND(Sales[[#This Row],[date]]&gt;=YoY_Min,Sales[[#This Row],[date]]&lt;=TY_YTDMax)*(Sales[[#This Row],[sales]]/Sales[[#This Row],[sqft]])</f>
        <v>0.32287288043478263</v>
      </c>
      <c r="P6813" s="4">
        <f>SUMIF(Sales[RegionStoretype],Sales[[#This Row],[RegionStoretype]],Sales[YoY_SSF])/Sales[[#This Row],[Region_TypeCount]]</f>
        <v>58.312187288105562</v>
      </c>
    </row>
    <row r="6814" spans="1:16" x14ac:dyDescent="0.25">
      <c r="A6814" s="1">
        <v>43217</v>
      </c>
      <c r="B6814">
        <v>17</v>
      </c>
      <c r="C6814">
        <v>11</v>
      </c>
      <c r="D6814">
        <v>109553.9936</v>
      </c>
      <c r="E6814">
        <f>INDEX(Stores[region],MATCH(Sales[[#This Row],[store_no]],Stores[store_no],0))</f>
        <v>3</v>
      </c>
      <c r="F6814" t="str">
        <f>INDEX(Stores[storetype],MATCH(Sales[[#This Row],[store_no]],Stores[store_no],0))</f>
        <v>B</v>
      </c>
      <c r="G6814" t="str">
        <f>INDEX(Stores[location_city],MATCH(Sales[[#This Row],[store_no]],Stores[store_no],0))</f>
        <v>Fargo</v>
      </c>
      <c r="H6814" t="str">
        <f>INDEX(Stores[location_state],MATCH(Sales[[#This Row],[store_no]],Stores[store_no],0))</f>
        <v>North Dakota</v>
      </c>
      <c r="I6814">
        <f>INDEX(Stores[sqft],MATCH(Sales[[#This Row],[store_no]],Stores[store_no],0))</f>
        <v>211600</v>
      </c>
      <c r="J6814" s="4" t="str">
        <f>INDEX(Departments[dept_name],MATCH(Sales[[#This Row],[dept_no]],Departments[dept_no],0))</f>
        <v>Home</v>
      </c>
      <c r="K6814" s="4" t="str">
        <f>CONCATENATE(Sales[[#This Row],[region]],Sales[[#This Row],[storetype]])</f>
        <v>3B</v>
      </c>
      <c r="L6814" s="4">
        <f>INDEX(RegionStoreCount[Store Count],MATCH(Sales[[#This Row],[RegionStoretype]],RegionStoreCount[Region/Type],0))</f>
        <v>4</v>
      </c>
      <c r="M6814" s="4">
        <f>AND(Sales[[#This Row],[date]]&lt;=TY_YTDMax,Sales[[#This Row],[date]]&gt;=TY_YTDMin)*Sales[[#This Row],[sales]]</f>
        <v>109553.9936</v>
      </c>
      <c r="N6814" s="4">
        <f>AND(Sales[[#This Row],[date]]&lt;=LY_YTDMax,Sales[[#This Row],[date]]&gt;=LY_YTDMin)*Sales[[#This Row],[sales]]</f>
        <v>0</v>
      </c>
      <c r="O6814" s="4">
        <f>AND(Sales[[#This Row],[date]]&gt;=YoY_Min,Sales[[#This Row],[date]]&lt;=TY_YTDMax)*(Sales[[#This Row],[sales]]/Sales[[#This Row],[sqft]])</f>
        <v>0.51774099054820422</v>
      </c>
      <c r="P6814" s="4">
        <f>SUMIF(Sales[RegionStoretype],Sales[[#This Row],[RegionStoretype]],Sales[YoY_SSF])/Sales[[#This Row],[Region_TypeCount]]</f>
        <v>58.312187288105562</v>
      </c>
    </row>
    <row r="6815" spans="1:16" x14ac:dyDescent="0.25">
      <c r="A6815" s="1">
        <v>43217</v>
      </c>
      <c r="B6815">
        <v>18</v>
      </c>
      <c r="C6815">
        <v>10</v>
      </c>
      <c r="D6815">
        <v>21976.039799999999</v>
      </c>
      <c r="E6815">
        <f>INDEX(Stores[region],MATCH(Sales[[#This Row],[store_no]],Stores[store_no],0))</f>
        <v>2</v>
      </c>
      <c r="F6815" t="str">
        <f>INDEX(Stores[storetype],MATCH(Sales[[#This Row],[store_no]],Stores[store_no],0))</f>
        <v>B</v>
      </c>
      <c r="G6815" t="str">
        <f>INDEX(Stores[location_city],MATCH(Sales[[#This Row],[store_no]],Stores[store_no],0))</f>
        <v>Chicago</v>
      </c>
      <c r="H6815" t="str">
        <f>INDEX(Stores[location_state],MATCH(Sales[[#This Row],[store_no]],Stores[store_no],0))</f>
        <v>Illinois</v>
      </c>
      <c r="I6815">
        <f>INDEX(Stores[sqft],MATCH(Sales[[#This Row],[store_no]],Stores[store_no],0))</f>
        <v>120700</v>
      </c>
      <c r="J6815" s="4" t="str">
        <f>INDEX(Departments[dept_name],MATCH(Sales[[#This Row],[dept_no]],Departments[dept_no],0))</f>
        <v>Health</v>
      </c>
      <c r="K6815" s="4" t="str">
        <f>CONCATENATE(Sales[[#This Row],[region]],Sales[[#This Row],[storetype]])</f>
        <v>2B</v>
      </c>
      <c r="L6815" s="4">
        <f>INDEX(RegionStoreCount[Store Count],MATCH(Sales[[#This Row],[RegionStoretype]],RegionStoreCount[Region/Type],0))</f>
        <v>6</v>
      </c>
      <c r="M6815" s="4">
        <f>AND(Sales[[#This Row],[date]]&lt;=TY_YTDMax,Sales[[#This Row],[date]]&gt;=TY_YTDMin)*Sales[[#This Row],[sales]]</f>
        <v>21976.039799999999</v>
      </c>
      <c r="N6815" s="4">
        <f>AND(Sales[[#This Row],[date]]&lt;=LY_YTDMax,Sales[[#This Row],[date]]&gt;=LY_YTDMin)*Sales[[#This Row],[sales]]</f>
        <v>0</v>
      </c>
      <c r="O6815" s="4">
        <f>AND(Sales[[#This Row],[date]]&gt;=YoY_Min,Sales[[#This Row],[date]]&lt;=TY_YTDMax)*(Sales[[#This Row],[sales]]/Sales[[#This Row],[sqft]])</f>
        <v>0.18207158077879038</v>
      </c>
      <c r="P6815" s="4">
        <f>SUMIF(Sales[RegionStoretype],Sales[[#This Row],[RegionStoretype]],Sales[YoY_SSF])/Sales[[#This Row],[Region_TypeCount]]</f>
        <v>58.393757732919049</v>
      </c>
    </row>
    <row r="6816" spans="1:16" x14ac:dyDescent="0.25">
      <c r="A6816" s="1">
        <v>43217</v>
      </c>
      <c r="B6816">
        <v>18</v>
      </c>
      <c r="C6816">
        <v>18</v>
      </c>
      <c r="D6816">
        <v>39852.542799999996</v>
      </c>
      <c r="E6816">
        <f>INDEX(Stores[region],MATCH(Sales[[#This Row],[store_no]],Stores[store_no],0))</f>
        <v>2</v>
      </c>
      <c r="F6816" t="str">
        <f>INDEX(Stores[storetype],MATCH(Sales[[#This Row],[store_no]],Stores[store_no],0))</f>
        <v>B</v>
      </c>
      <c r="G6816" t="str">
        <f>INDEX(Stores[location_city],MATCH(Sales[[#This Row],[store_no]],Stores[store_no],0))</f>
        <v>Chicago</v>
      </c>
      <c r="H6816" t="str">
        <f>INDEX(Stores[location_state],MATCH(Sales[[#This Row],[store_no]],Stores[store_no],0))</f>
        <v>Illinois</v>
      </c>
      <c r="I6816">
        <f>INDEX(Stores[sqft],MATCH(Sales[[#This Row],[store_no]],Stores[store_no],0))</f>
        <v>120700</v>
      </c>
      <c r="J6816" s="4" t="str">
        <f>INDEX(Departments[dept_name],MATCH(Sales[[#This Row],[dept_no]],Departments[dept_no],0))</f>
        <v>Sports</v>
      </c>
      <c r="K6816" s="4" t="str">
        <f>CONCATENATE(Sales[[#This Row],[region]],Sales[[#This Row],[storetype]])</f>
        <v>2B</v>
      </c>
      <c r="L6816" s="4">
        <f>INDEX(RegionStoreCount[Store Count],MATCH(Sales[[#This Row],[RegionStoretype]],RegionStoreCount[Region/Type],0))</f>
        <v>6</v>
      </c>
      <c r="M6816" s="4">
        <f>AND(Sales[[#This Row],[date]]&lt;=TY_YTDMax,Sales[[#This Row],[date]]&gt;=TY_YTDMin)*Sales[[#This Row],[sales]]</f>
        <v>39852.542799999996</v>
      </c>
      <c r="N6816" s="4">
        <f>AND(Sales[[#This Row],[date]]&lt;=LY_YTDMax,Sales[[#This Row],[date]]&gt;=LY_YTDMin)*Sales[[#This Row],[sales]]</f>
        <v>0</v>
      </c>
      <c r="O6816" s="4">
        <f>AND(Sales[[#This Row],[date]]&gt;=YoY_Min,Sales[[#This Row],[date]]&lt;=TY_YTDMax)*(Sales[[#This Row],[sales]]/Sales[[#This Row],[sqft]])</f>
        <v>0.33017848218724105</v>
      </c>
      <c r="P6816" s="4">
        <f>SUMIF(Sales[RegionStoretype],Sales[[#This Row],[RegionStoretype]],Sales[YoY_SSF])/Sales[[#This Row],[Region_TypeCount]]</f>
        <v>58.393757732919049</v>
      </c>
    </row>
    <row r="6817" spans="1:16" x14ac:dyDescent="0.25">
      <c r="A6817" s="1">
        <v>43217</v>
      </c>
      <c r="B6817">
        <v>19</v>
      </c>
      <c r="C6817">
        <v>1</v>
      </c>
      <c r="D6817">
        <v>27468.430899999999</v>
      </c>
      <c r="E6817">
        <f>INDEX(Stores[region],MATCH(Sales[[#This Row],[store_no]],Stores[store_no],0))</f>
        <v>3</v>
      </c>
      <c r="F6817" t="str">
        <f>INDEX(Stores[storetype],MATCH(Sales[[#This Row],[store_no]],Stores[store_no],0))</f>
        <v>A</v>
      </c>
      <c r="G6817" t="str">
        <f>INDEX(Stores[location_city],MATCH(Sales[[#This Row],[store_no]],Stores[store_no],0))</f>
        <v>Des Moines</v>
      </c>
      <c r="H6817" t="str">
        <f>INDEX(Stores[location_state],MATCH(Sales[[#This Row],[store_no]],Stores[store_no],0))</f>
        <v>Iowa</v>
      </c>
      <c r="I6817">
        <f>INDEX(Stores[sqft],MATCH(Sales[[#This Row],[store_no]],Stores[store_no],0))</f>
        <v>197600</v>
      </c>
      <c r="J6817" s="4" t="str">
        <f>INDEX(Departments[dept_name],MATCH(Sales[[#This Row],[dept_no]],Departments[dept_no],0))</f>
        <v>Automotive</v>
      </c>
      <c r="K6817" s="4" t="str">
        <f>CONCATENATE(Sales[[#This Row],[region]],Sales[[#This Row],[storetype]])</f>
        <v>3A</v>
      </c>
      <c r="L6817" s="4">
        <f>INDEX(RegionStoreCount[Store Count],MATCH(Sales[[#This Row],[RegionStoretype]],RegionStoreCount[Region/Type],0))</f>
        <v>9</v>
      </c>
      <c r="M6817" s="4">
        <f>AND(Sales[[#This Row],[date]]&lt;=TY_YTDMax,Sales[[#This Row],[date]]&gt;=TY_YTDMin)*Sales[[#This Row],[sales]]</f>
        <v>27468.430899999999</v>
      </c>
      <c r="N6817" s="4">
        <f>AND(Sales[[#This Row],[date]]&lt;=LY_YTDMax,Sales[[#This Row],[date]]&gt;=LY_YTDMin)*Sales[[#This Row],[sales]]</f>
        <v>0</v>
      </c>
      <c r="O6817" s="4">
        <f>AND(Sales[[#This Row],[date]]&gt;=YoY_Min,Sales[[#This Row],[date]]&lt;=TY_YTDMax)*(Sales[[#This Row],[sales]]/Sales[[#This Row],[sqft]])</f>
        <v>0.1390102778340081</v>
      </c>
      <c r="P6817" s="4">
        <f>SUMIF(Sales[RegionStoretype],Sales[[#This Row],[RegionStoretype]],Sales[YoY_SSF])/Sales[[#This Row],[Region_TypeCount]]</f>
        <v>53.603836561720975</v>
      </c>
    </row>
    <row r="6818" spans="1:16" x14ac:dyDescent="0.25">
      <c r="A6818" s="1">
        <v>43217</v>
      </c>
      <c r="B6818">
        <v>19</v>
      </c>
      <c r="C6818">
        <v>5</v>
      </c>
      <c r="D6818">
        <v>128998.74799999999</v>
      </c>
      <c r="E6818">
        <f>INDEX(Stores[region],MATCH(Sales[[#This Row],[store_no]],Stores[store_no],0))</f>
        <v>3</v>
      </c>
      <c r="F6818" t="str">
        <f>INDEX(Stores[storetype],MATCH(Sales[[#This Row],[store_no]],Stores[store_no],0))</f>
        <v>A</v>
      </c>
      <c r="G6818" t="str">
        <f>INDEX(Stores[location_city],MATCH(Sales[[#This Row],[store_no]],Stores[store_no],0))</f>
        <v>Des Moines</v>
      </c>
      <c r="H6818" t="str">
        <f>INDEX(Stores[location_state],MATCH(Sales[[#This Row],[store_no]],Stores[store_no],0))</f>
        <v>Iowa</v>
      </c>
      <c r="I6818">
        <f>INDEX(Stores[sqft],MATCH(Sales[[#This Row],[store_no]],Stores[store_no],0))</f>
        <v>197600</v>
      </c>
      <c r="J6818" s="4" t="str">
        <f>INDEX(Departments[dept_name],MATCH(Sales[[#This Row],[dept_no]],Departments[dept_no],0))</f>
        <v>Clothing</v>
      </c>
      <c r="K6818" s="4" t="str">
        <f>CONCATENATE(Sales[[#This Row],[region]],Sales[[#This Row],[storetype]])</f>
        <v>3A</v>
      </c>
      <c r="L6818" s="4">
        <f>INDEX(RegionStoreCount[Store Count],MATCH(Sales[[#This Row],[RegionStoretype]],RegionStoreCount[Region/Type],0))</f>
        <v>9</v>
      </c>
      <c r="M6818" s="4">
        <f>AND(Sales[[#This Row],[date]]&lt;=TY_YTDMax,Sales[[#This Row],[date]]&gt;=TY_YTDMin)*Sales[[#This Row],[sales]]</f>
        <v>128998.74799999999</v>
      </c>
      <c r="N6818" s="4">
        <f>AND(Sales[[#This Row],[date]]&lt;=LY_YTDMax,Sales[[#This Row],[date]]&gt;=LY_YTDMin)*Sales[[#This Row],[sales]]</f>
        <v>0</v>
      </c>
      <c r="O6818" s="4">
        <f>AND(Sales[[#This Row],[date]]&gt;=YoY_Min,Sales[[#This Row],[date]]&lt;=TY_YTDMax)*(Sales[[#This Row],[sales]]/Sales[[#This Row],[sqft]])</f>
        <v>0.65282767206477732</v>
      </c>
      <c r="P6818" s="4">
        <f>SUMIF(Sales[RegionStoretype],Sales[[#This Row],[RegionStoretype]],Sales[YoY_SSF])/Sales[[#This Row],[Region_TypeCount]]</f>
        <v>53.603836561720975</v>
      </c>
    </row>
    <row r="6819" spans="1:16" x14ac:dyDescent="0.25">
      <c r="A6819" s="1">
        <v>43217</v>
      </c>
      <c r="B6819">
        <v>19</v>
      </c>
      <c r="C6819">
        <v>12</v>
      </c>
      <c r="D6819">
        <v>76588.0861</v>
      </c>
      <c r="E6819">
        <f>INDEX(Stores[region],MATCH(Sales[[#This Row],[store_no]],Stores[store_no],0))</f>
        <v>3</v>
      </c>
      <c r="F6819" t="str">
        <f>INDEX(Stores[storetype],MATCH(Sales[[#This Row],[store_no]],Stores[store_no],0))</f>
        <v>A</v>
      </c>
      <c r="G6819" t="str">
        <f>INDEX(Stores[location_city],MATCH(Sales[[#This Row],[store_no]],Stores[store_no],0))</f>
        <v>Des Moines</v>
      </c>
      <c r="H6819" t="str">
        <f>INDEX(Stores[location_state],MATCH(Sales[[#This Row],[store_no]],Stores[store_no],0))</f>
        <v>Iowa</v>
      </c>
      <c r="I6819">
        <f>INDEX(Stores[sqft],MATCH(Sales[[#This Row],[store_no]],Stores[store_no],0))</f>
        <v>197600</v>
      </c>
      <c r="J6819" s="4" t="str">
        <f>INDEX(Departments[dept_name],MATCH(Sales[[#This Row],[dept_no]],Departments[dept_no],0))</f>
        <v>Jewelery</v>
      </c>
      <c r="K6819" s="4" t="str">
        <f>CONCATENATE(Sales[[#This Row],[region]],Sales[[#This Row],[storetype]])</f>
        <v>3A</v>
      </c>
      <c r="L6819" s="4">
        <f>INDEX(RegionStoreCount[Store Count],MATCH(Sales[[#This Row],[RegionStoretype]],RegionStoreCount[Region/Type],0))</f>
        <v>9</v>
      </c>
      <c r="M6819" s="4">
        <f>AND(Sales[[#This Row],[date]]&lt;=TY_YTDMax,Sales[[#This Row],[date]]&gt;=TY_YTDMin)*Sales[[#This Row],[sales]]</f>
        <v>76588.0861</v>
      </c>
      <c r="N6819" s="4">
        <f>AND(Sales[[#This Row],[date]]&lt;=LY_YTDMax,Sales[[#This Row],[date]]&gt;=LY_YTDMin)*Sales[[#This Row],[sales]]</f>
        <v>0</v>
      </c>
      <c r="O6819" s="4">
        <f>AND(Sales[[#This Row],[date]]&gt;=YoY_Min,Sales[[#This Row],[date]]&lt;=TY_YTDMax)*(Sales[[#This Row],[sales]]/Sales[[#This Row],[sqft]])</f>
        <v>0.38759152884615383</v>
      </c>
      <c r="P6819" s="4">
        <f>SUMIF(Sales[RegionStoretype],Sales[[#This Row],[RegionStoretype]],Sales[YoY_SSF])/Sales[[#This Row],[Region_TypeCount]]</f>
        <v>53.603836561720975</v>
      </c>
    </row>
    <row r="6820" spans="1:16" x14ac:dyDescent="0.25">
      <c r="A6820" s="1">
        <v>43217</v>
      </c>
      <c r="B6820">
        <v>19</v>
      </c>
      <c r="C6820">
        <v>13</v>
      </c>
      <c r="D6820">
        <v>47634.580799999996</v>
      </c>
      <c r="E6820">
        <f>INDEX(Stores[region],MATCH(Sales[[#This Row],[store_no]],Stores[store_no],0))</f>
        <v>3</v>
      </c>
      <c r="F6820" t="str">
        <f>INDEX(Stores[storetype],MATCH(Sales[[#This Row],[store_no]],Stores[store_no],0))</f>
        <v>A</v>
      </c>
      <c r="G6820" t="str">
        <f>INDEX(Stores[location_city],MATCH(Sales[[#This Row],[store_no]],Stores[store_no],0))</f>
        <v>Des Moines</v>
      </c>
      <c r="H6820" t="str">
        <f>INDEX(Stores[location_state],MATCH(Sales[[#This Row],[store_no]],Stores[store_no],0))</f>
        <v>Iowa</v>
      </c>
      <c r="I6820">
        <f>INDEX(Stores[sqft],MATCH(Sales[[#This Row],[store_no]],Stores[store_no],0))</f>
        <v>197600</v>
      </c>
      <c r="J6820" s="4" t="str">
        <f>INDEX(Departments[dept_name],MATCH(Sales[[#This Row],[dept_no]],Departments[dept_no],0))</f>
        <v>Kids</v>
      </c>
      <c r="K6820" s="4" t="str">
        <f>CONCATENATE(Sales[[#This Row],[region]],Sales[[#This Row],[storetype]])</f>
        <v>3A</v>
      </c>
      <c r="L6820" s="4">
        <f>INDEX(RegionStoreCount[Store Count],MATCH(Sales[[#This Row],[RegionStoretype]],RegionStoreCount[Region/Type],0))</f>
        <v>9</v>
      </c>
      <c r="M6820" s="4">
        <f>AND(Sales[[#This Row],[date]]&lt;=TY_YTDMax,Sales[[#This Row],[date]]&gt;=TY_YTDMin)*Sales[[#This Row],[sales]]</f>
        <v>47634.580799999996</v>
      </c>
      <c r="N6820" s="4">
        <f>AND(Sales[[#This Row],[date]]&lt;=LY_YTDMax,Sales[[#This Row],[date]]&gt;=LY_YTDMin)*Sales[[#This Row],[sales]]</f>
        <v>0</v>
      </c>
      <c r="O6820" s="4">
        <f>AND(Sales[[#This Row],[date]]&gt;=YoY_Min,Sales[[#This Row],[date]]&lt;=TY_YTDMax)*(Sales[[#This Row],[sales]]/Sales[[#This Row],[sqft]])</f>
        <v>0.24106569230769229</v>
      </c>
      <c r="P6820" s="4">
        <f>SUMIF(Sales[RegionStoretype],Sales[[#This Row],[RegionStoretype]],Sales[YoY_SSF])/Sales[[#This Row],[Region_TypeCount]]</f>
        <v>53.603836561720975</v>
      </c>
    </row>
    <row r="6821" spans="1:16" x14ac:dyDescent="0.25">
      <c r="A6821" s="1">
        <v>43217</v>
      </c>
      <c r="B6821">
        <v>20</v>
      </c>
      <c r="C6821">
        <v>11</v>
      </c>
      <c r="D6821">
        <v>94870.489600000001</v>
      </c>
      <c r="E6821">
        <f>INDEX(Stores[region],MATCH(Sales[[#This Row],[store_no]],Stores[store_no],0))</f>
        <v>1</v>
      </c>
      <c r="F6821" t="str">
        <f>INDEX(Stores[storetype],MATCH(Sales[[#This Row],[store_no]],Stores[store_no],0))</f>
        <v>A</v>
      </c>
      <c r="G6821" t="str">
        <f>INDEX(Stores[location_city],MATCH(Sales[[#This Row],[store_no]],Stores[store_no],0))</f>
        <v>South Bend</v>
      </c>
      <c r="H6821" t="str">
        <f>INDEX(Stores[location_state],MATCH(Sales[[#This Row],[store_no]],Stores[store_no],0))</f>
        <v>Indiana</v>
      </c>
      <c r="I6821">
        <f>INDEX(Stores[sqft],MATCH(Sales[[#This Row],[store_no]],Stores[store_no],0))</f>
        <v>39700</v>
      </c>
      <c r="J6821" s="4" t="str">
        <f>INDEX(Departments[dept_name],MATCH(Sales[[#This Row],[dept_no]],Departments[dept_no],0))</f>
        <v>Home</v>
      </c>
      <c r="K6821" s="4" t="str">
        <f>CONCATENATE(Sales[[#This Row],[region]],Sales[[#This Row],[storetype]])</f>
        <v>1A</v>
      </c>
      <c r="L6821" s="4">
        <f>INDEX(RegionStoreCount[Store Count],MATCH(Sales[[#This Row],[RegionStoretype]],RegionStoreCount[Region/Type],0))</f>
        <v>5</v>
      </c>
      <c r="M6821" s="4">
        <f>AND(Sales[[#This Row],[date]]&lt;=TY_YTDMax,Sales[[#This Row],[date]]&gt;=TY_YTDMin)*Sales[[#This Row],[sales]]</f>
        <v>94870.489600000001</v>
      </c>
      <c r="N6821" s="4">
        <f>AND(Sales[[#This Row],[date]]&lt;=LY_YTDMax,Sales[[#This Row],[date]]&gt;=LY_YTDMin)*Sales[[#This Row],[sales]]</f>
        <v>0</v>
      </c>
      <c r="O6821" s="4">
        <f>AND(Sales[[#This Row],[date]]&gt;=YoY_Min,Sales[[#This Row],[date]]&lt;=TY_YTDMax)*(Sales[[#This Row],[sales]]/Sales[[#This Row],[sqft]])</f>
        <v>2.3896848765743073</v>
      </c>
      <c r="P6821" s="4">
        <f>SUMIF(Sales[RegionStoretype],Sales[[#This Row],[RegionStoretype]],Sales[YoY_SSF])/Sales[[#This Row],[Region_TypeCount]]</f>
        <v>59.469551530910678</v>
      </c>
    </row>
    <row r="6822" spans="1:16" x14ac:dyDescent="0.25">
      <c r="A6822" s="1">
        <v>43217</v>
      </c>
      <c r="B6822">
        <v>21</v>
      </c>
      <c r="C6822">
        <v>4</v>
      </c>
      <c r="D6822">
        <v>157927.34890000001</v>
      </c>
      <c r="E6822">
        <f>INDEX(Stores[region],MATCH(Sales[[#This Row],[store_no]],Stores[store_no],0))</f>
        <v>2</v>
      </c>
      <c r="F6822" t="str">
        <f>INDEX(Stores[storetype],MATCH(Sales[[#This Row],[store_no]],Stores[store_no],0))</f>
        <v>B</v>
      </c>
      <c r="G6822" t="str">
        <f>INDEX(Stores[location_city],MATCH(Sales[[#This Row],[store_no]],Stores[store_no],0))</f>
        <v>Madison</v>
      </c>
      <c r="H6822" t="str">
        <f>INDEX(Stores[location_state],MATCH(Sales[[#This Row],[store_no]],Stores[store_no],0))</f>
        <v>Wisconsin</v>
      </c>
      <c r="I6822">
        <f>INDEX(Stores[sqft],MATCH(Sales[[#This Row],[store_no]],Stores[store_no],0))</f>
        <v>206400</v>
      </c>
      <c r="J6822" s="4" t="str">
        <f>INDEX(Departments[dept_name],MATCH(Sales[[#This Row],[dept_no]],Departments[dept_no],0))</f>
        <v>Books</v>
      </c>
      <c r="K6822" s="4" t="str">
        <f>CONCATENATE(Sales[[#This Row],[region]],Sales[[#This Row],[storetype]])</f>
        <v>2B</v>
      </c>
      <c r="L6822" s="4">
        <f>INDEX(RegionStoreCount[Store Count],MATCH(Sales[[#This Row],[RegionStoretype]],RegionStoreCount[Region/Type],0))</f>
        <v>6</v>
      </c>
      <c r="M6822" s="4">
        <f>AND(Sales[[#This Row],[date]]&lt;=TY_YTDMax,Sales[[#This Row],[date]]&gt;=TY_YTDMin)*Sales[[#This Row],[sales]]</f>
        <v>157927.34890000001</v>
      </c>
      <c r="N6822" s="4">
        <f>AND(Sales[[#This Row],[date]]&lt;=LY_YTDMax,Sales[[#This Row],[date]]&gt;=LY_YTDMin)*Sales[[#This Row],[sales]]</f>
        <v>0</v>
      </c>
      <c r="O6822" s="4">
        <f>AND(Sales[[#This Row],[date]]&gt;=YoY_Min,Sales[[#This Row],[date]]&lt;=TY_YTDMax)*(Sales[[#This Row],[sales]]/Sales[[#This Row],[sqft]])</f>
        <v>0.76515188420542646</v>
      </c>
      <c r="P6822" s="4">
        <f>SUMIF(Sales[RegionStoretype],Sales[[#This Row],[RegionStoretype]],Sales[YoY_SSF])/Sales[[#This Row],[Region_TypeCount]]</f>
        <v>58.393757732919049</v>
      </c>
    </row>
    <row r="6823" spans="1:16" x14ac:dyDescent="0.25">
      <c r="A6823" s="1">
        <v>43217</v>
      </c>
      <c r="B6823">
        <v>21</v>
      </c>
      <c r="C6823">
        <v>6</v>
      </c>
      <c r="D6823">
        <v>38812.454699999995</v>
      </c>
      <c r="E6823">
        <f>INDEX(Stores[region],MATCH(Sales[[#This Row],[store_no]],Stores[store_no],0))</f>
        <v>2</v>
      </c>
      <c r="F6823" t="str">
        <f>INDEX(Stores[storetype],MATCH(Sales[[#This Row],[store_no]],Stores[store_no],0))</f>
        <v>B</v>
      </c>
      <c r="G6823" t="str">
        <f>INDEX(Stores[location_city],MATCH(Sales[[#This Row],[store_no]],Stores[store_no],0))</f>
        <v>Madison</v>
      </c>
      <c r="H6823" t="str">
        <f>INDEX(Stores[location_state],MATCH(Sales[[#This Row],[store_no]],Stores[store_no],0))</f>
        <v>Wisconsin</v>
      </c>
      <c r="I6823">
        <f>INDEX(Stores[sqft],MATCH(Sales[[#This Row],[store_no]],Stores[store_no],0))</f>
        <v>206400</v>
      </c>
      <c r="J6823" s="4" t="str">
        <f>INDEX(Departments[dept_name],MATCH(Sales[[#This Row],[dept_no]],Departments[dept_no],0))</f>
        <v>Computers</v>
      </c>
      <c r="K6823" s="4" t="str">
        <f>CONCATENATE(Sales[[#This Row],[region]],Sales[[#This Row],[storetype]])</f>
        <v>2B</v>
      </c>
      <c r="L6823" s="4">
        <f>INDEX(RegionStoreCount[Store Count],MATCH(Sales[[#This Row],[RegionStoretype]],RegionStoreCount[Region/Type],0))</f>
        <v>6</v>
      </c>
      <c r="M6823" s="4">
        <f>AND(Sales[[#This Row],[date]]&lt;=TY_YTDMax,Sales[[#This Row],[date]]&gt;=TY_YTDMin)*Sales[[#This Row],[sales]]</f>
        <v>38812.454699999995</v>
      </c>
      <c r="N6823" s="4">
        <f>AND(Sales[[#This Row],[date]]&lt;=LY_YTDMax,Sales[[#This Row],[date]]&gt;=LY_YTDMin)*Sales[[#This Row],[sales]]</f>
        <v>0</v>
      </c>
      <c r="O6823" s="4">
        <f>AND(Sales[[#This Row],[date]]&gt;=YoY_Min,Sales[[#This Row],[date]]&lt;=TY_YTDMax)*(Sales[[#This Row],[sales]]/Sales[[#This Row],[sqft]])</f>
        <v>0.18804483866279068</v>
      </c>
      <c r="P6823" s="4">
        <f>SUMIF(Sales[RegionStoretype],Sales[[#This Row],[RegionStoretype]],Sales[YoY_SSF])/Sales[[#This Row],[Region_TypeCount]]</f>
        <v>58.393757732919049</v>
      </c>
    </row>
    <row r="6824" spans="1:16" x14ac:dyDescent="0.25">
      <c r="A6824" s="1">
        <v>43217</v>
      </c>
      <c r="B6824">
        <v>21</v>
      </c>
      <c r="C6824">
        <v>12</v>
      </c>
      <c r="D6824">
        <v>67459.987899999993</v>
      </c>
      <c r="E6824">
        <f>INDEX(Stores[region],MATCH(Sales[[#This Row],[store_no]],Stores[store_no],0))</f>
        <v>2</v>
      </c>
      <c r="F6824" t="str">
        <f>INDEX(Stores[storetype],MATCH(Sales[[#This Row],[store_no]],Stores[store_no],0))</f>
        <v>B</v>
      </c>
      <c r="G6824" t="str">
        <f>INDEX(Stores[location_city],MATCH(Sales[[#This Row],[store_no]],Stores[store_no],0))</f>
        <v>Madison</v>
      </c>
      <c r="H6824" t="str">
        <f>INDEX(Stores[location_state],MATCH(Sales[[#This Row],[store_no]],Stores[store_no],0))</f>
        <v>Wisconsin</v>
      </c>
      <c r="I6824">
        <f>INDEX(Stores[sqft],MATCH(Sales[[#This Row],[store_no]],Stores[store_no],0))</f>
        <v>206400</v>
      </c>
      <c r="J6824" s="4" t="str">
        <f>INDEX(Departments[dept_name],MATCH(Sales[[#This Row],[dept_no]],Departments[dept_no],0))</f>
        <v>Jewelery</v>
      </c>
      <c r="K6824" s="4" t="str">
        <f>CONCATENATE(Sales[[#This Row],[region]],Sales[[#This Row],[storetype]])</f>
        <v>2B</v>
      </c>
      <c r="L6824" s="4">
        <f>INDEX(RegionStoreCount[Store Count],MATCH(Sales[[#This Row],[RegionStoretype]],RegionStoreCount[Region/Type],0))</f>
        <v>6</v>
      </c>
      <c r="M6824" s="4">
        <f>AND(Sales[[#This Row],[date]]&lt;=TY_YTDMax,Sales[[#This Row],[date]]&gt;=TY_YTDMin)*Sales[[#This Row],[sales]]</f>
        <v>67459.987899999993</v>
      </c>
      <c r="N6824" s="4">
        <f>AND(Sales[[#This Row],[date]]&lt;=LY_YTDMax,Sales[[#This Row],[date]]&gt;=LY_YTDMin)*Sales[[#This Row],[sales]]</f>
        <v>0</v>
      </c>
      <c r="O6824" s="4">
        <f>AND(Sales[[#This Row],[date]]&gt;=YoY_Min,Sales[[#This Row],[date]]&lt;=TY_YTDMax)*(Sales[[#This Row],[sales]]/Sales[[#This Row],[sqft]])</f>
        <v>0.32684102664728681</v>
      </c>
      <c r="P6824" s="4">
        <f>SUMIF(Sales[RegionStoretype],Sales[[#This Row],[RegionStoretype]],Sales[YoY_SSF])/Sales[[#This Row],[Region_TypeCount]]</f>
        <v>58.393757732919049</v>
      </c>
    </row>
    <row r="6825" spans="1:16" x14ac:dyDescent="0.25">
      <c r="A6825" s="1">
        <v>43217</v>
      </c>
      <c r="B6825">
        <v>21</v>
      </c>
      <c r="C6825">
        <v>13</v>
      </c>
      <c r="D6825">
        <v>93322.460200000001</v>
      </c>
      <c r="E6825">
        <f>INDEX(Stores[region],MATCH(Sales[[#This Row],[store_no]],Stores[store_no],0))</f>
        <v>2</v>
      </c>
      <c r="F6825" t="str">
        <f>INDEX(Stores[storetype],MATCH(Sales[[#This Row],[store_no]],Stores[store_no],0))</f>
        <v>B</v>
      </c>
      <c r="G6825" t="str">
        <f>INDEX(Stores[location_city],MATCH(Sales[[#This Row],[store_no]],Stores[store_no],0))</f>
        <v>Madison</v>
      </c>
      <c r="H6825" t="str">
        <f>INDEX(Stores[location_state],MATCH(Sales[[#This Row],[store_no]],Stores[store_no],0))</f>
        <v>Wisconsin</v>
      </c>
      <c r="I6825">
        <f>INDEX(Stores[sqft],MATCH(Sales[[#This Row],[store_no]],Stores[store_no],0))</f>
        <v>206400</v>
      </c>
      <c r="J6825" s="4" t="str">
        <f>INDEX(Departments[dept_name],MATCH(Sales[[#This Row],[dept_no]],Departments[dept_no],0))</f>
        <v>Kids</v>
      </c>
      <c r="K6825" s="4" t="str">
        <f>CONCATENATE(Sales[[#This Row],[region]],Sales[[#This Row],[storetype]])</f>
        <v>2B</v>
      </c>
      <c r="L6825" s="4">
        <f>INDEX(RegionStoreCount[Store Count],MATCH(Sales[[#This Row],[RegionStoretype]],RegionStoreCount[Region/Type],0))</f>
        <v>6</v>
      </c>
      <c r="M6825" s="4">
        <f>AND(Sales[[#This Row],[date]]&lt;=TY_YTDMax,Sales[[#This Row],[date]]&gt;=TY_YTDMin)*Sales[[#This Row],[sales]]</f>
        <v>93322.460200000001</v>
      </c>
      <c r="N6825" s="4">
        <f>AND(Sales[[#This Row],[date]]&lt;=LY_YTDMax,Sales[[#This Row],[date]]&gt;=LY_YTDMin)*Sales[[#This Row],[sales]]</f>
        <v>0</v>
      </c>
      <c r="O6825" s="4">
        <f>AND(Sales[[#This Row],[date]]&gt;=YoY_Min,Sales[[#This Row],[date]]&lt;=TY_YTDMax)*(Sales[[#This Row],[sales]]/Sales[[#This Row],[sqft]])</f>
        <v>0.45214370251937985</v>
      </c>
      <c r="P6825" s="4">
        <f>SUMIF(Sales[RegionStoretype],Sales[[#This Row],[RegionStoretype]],Sales[YoY_SSF])/Sales[[#This Row],[Region_TypeCount]]</f>
        <v>58.393757732919049</v>
      </c>
    </row>
    <row r="6826" spans="1:16" x14ac:dyDescent="0.25">
      <c r="A6826" s="1">
        <v>43217</v>
      </c>
      <c r="B6826">
        <v>21</v>
      </c>
      <c r="C6826">
        <v>17</v>
      </c>
      <c r="D6826">
        <v>46399.152399999999</v>
      </c>
      <c r="E6826">
        <f>INDEX(Stores[region],MATCH(Sales[[#This Row],[store_no]],Stores[store_no],0))</f>
        <v>2</v>
      </c>
      <c r="F6826" t="str">
        <f>INDEX(Stores[storetype],MATCH(Sales[[#This Row],[store_no]],Stores[store_no],0))</f>
        <v>B</v>
      </c>
      <c r="G6826" t="str">
        <f>INDEX(Stores[location_city],MATCH(Sales[[#This Row],[store_no]],Stores[store_no],0))</f>
        <v>Madison</v>
      </c>
      <c r="H6826" t="str">
        <f>INDEX(Stores[location_state],MATCH(Sales[[#This Row],[store_no]],Stores[store_no],0))</f>
        <v>Wisconsin</v>
      </c>
      <c r="I6826">
        <f>INDEX(Stores[sqft],MATCH(Sales[[#This Row],[store_no]],Stores[store_no],0))</f>
        <v>206400</v>
      </c>
      <c r="J6826" s="4" t="str">
        <f>INDEX(Departments[dept_name],MATCH(Sales[[#This Row],[dept_no]],Departments[dept_no],0))</f>
        <v>Shoes</v>
      </c>
      <c r="K6826" s="4" t="str">
        <f>CONCATENATE(Sales[[#This Row],[region]],Sales[[#This Row],[storetype]])</f>
        <v>2B</v>
      </c>
      <c r="L6826" s="4">
        <f>INDEX(RegionStoreCount[Store Count],MATCH(Sales[[#This Row],[RegionStoretype]],RegionStoreCount[Region/Type],0))</f>
        <v>6</v>
      </c>
      <c r="M6826" s="4">
        <f>AND(Sales[[#This Row],[date]]&lt;=TY_YTDMax,Sales[[#This Row],[date]]&gt;=TY_YTDMin)*Sales[[#This Row],[sales]]</f>
        <v>46399.152399999999</v>
      </c>
      <c r="N6826" s="4">
        <f>AND(Sales[[#This Row],[date]]&lt;=LY_YTDMax,Sales[[#This Row],[date]]&gt;=LY_YTDMin)*Sales[[#This Row],[sales]]</f>
        <v>0</v>
      </c>
      <c r="O6826" s="4">
        <f>AND(Sales[[#This Row],[date]]&gt;=YoY_Min,Sales[[#This Row],[date]]&lt;=TY_YTDMax)*(Sales[[#This Row],[sales]]/Sales[[#This Row],[sqft]])</f>
        <v>0.22480209496124032</v>
      </c>
      <c r="P6826" s="4">
        <f>SUMIF(Sales[RegionStoretype],Sales[[#This Row],[RegionStoretype]],Sales[YoY_SSF])/Sales[[#This Row],[Region_TypeCount]]</f>
        <v>58.393757732919049</v>
      </c>
    </row>
    <row r="6827" spans="1:16" x14ac:dyDescent="0.25">
      <c r="A6827" s="1">
        <v>43217</v>
      </c>
      <c r="B6827">
        <v>22</v>
      </c>
      <c r="C6827">
        <v>8</v>
      </c>
      <c r="D6827">
        <v>5461.9027999999998</v>
      </c>
      <c r="E6827">
        <f>INDEX(Stores[region],MATCH(Sales[[#This Row],[store_no]],Stores[store_no],0))</f>
        <v>3</v>
      </c>
      <c r="F6827" t="str">
        <f>INDEX(Stores[storetype],MATCH(Sales[[#This Row],[store_no]],Stores[store_no],0))</f>
        <v>B</v>
      </c>
      <c r="G6827" t="str">
        <f>INDEX(Stores[location_city],MATCH(Sales[[#This Row],[store_no]],Stores[store_no],0))</f>
        <v>Sioux Falls</v>
      </c>
      <c r="H6827" t="str">
        <f>INDEX(Stores[location_state],MATCH(Sales[[#This Row],[store_no]],Stores[store_no],0))</f>
        <v>South Dakota</v>
      </c>
      <c r="I6827">
        <f>INDEX(Stores[sqft],MATCH(Sales[[#This Row],[store_no]],Stores[store_no],0))</f>
        <v>57800</v>
      </c>
      <c r="J6827" s="4" t="str">
        <f>INDEX(Departments[dept_name],MATCH(Sales[[#This Row],[dept_no]],Departments[dept_no],0))</f>
        <v>Games</v>
      </c>
      <c r="K6827" s="4" t="str">
        <f>CONCATENATE(Sales[[#This Row],[region]],Sales[[#This Row],[storetype]])</f>
        <v>3B</v>
      </c>
      <c r="L6827" s="4">
        <f>INDEX(RegionStoreCount[Store Count],MATCH(Sales[[#This Row],[RegionStoretype]],RegionStoreCount[Region/Type],0))</f>
        <v>4</v>
      </c>
      <c r="M6827" s="4">
        <f>AND(Sales[[#This Row],[date]]&lt;=TY_YTDMax,Sales[[#This Row],[date]]&gt;=TY_YTDMin)*Sales[[#This Row],[sales]]</f>
        <v>5461.9027999999998</v>
      </c>
      <c r="N6827" s="4">
        <f>AND(Sales[[#This Row],[date]]&lt;=LY_YTDMax,Sales[[#This Row],[date]]&gt;=LY_YTDMin)*Sales[[#This Row],[sales]]</f>
        <v>0</v>
      </c>
      <c r="O6827" s="4">
        <f>AND(Sales[[#This Row],[date]]&gt;=YoY_Min,Sales[[#This Row],[date]]&lt;=TY_YTDMax)*(Sales[[#This Row],[sales]]/Sales[[#This Row],[sqft]])</f>
        <v>9.449658823529411E-2</v>
      </c>
      <c r="P6827" s="4">
        <f>SUMIF(Sales[RegionStoretype],Sales[[#This Row],[RegionStoretype]],Sales[YoY_SSF])/Sales[[#This Row],[Region_TypeCount]]</f>
        <v>58.312187288105562</v>
      </c>
    </row>
    <row r="6828" spans="1:16" x14ac:dyDescent="0.25">
      <c r="A6828" s="1">
        <v>43217</v>
      </c>
      <c r="B6828">
        <v>22</v>
      </c>
      <c r="C6828">
        <v>11</v>
      </c>
      <c r="D6828">
        <v>22727.916400000002</v>
      </c>
      <c r="E6828">
        <f>INDEX(Stores[region],MATCH(Sales[[#This Row],[store_no]],Stores[store_no],0))</f>
        <v>3</v>
      </c>
      <c r="F6828" t="str">
        <f>INDEX(Stores[storetype],MATCH(Sales[[#This Row],[store_no]],Stores[store_no],0))</f>
        <v>B</v>
      </c>
      <c r="G6828" t="str">
        <f>INDEX(Stores[location_city],MATCH(Sales[[#This Row],[store_no]],Stores[store_no],0))</f>
        <v>Sioux Falls</v>
      </c>
      <c r="H6828" t="str">
        <f>INDEX(Stores[location_state],MATCH(Sales[[#This Row],[store_no]],Stores[store_no],0))</f>
        <v>South Dakota</v>
      </c>
      <c r="I6828">
        <f>INDEX(Stores[sqft],MATCH(Sales[[#This Row],[store_no]],Stores[store_no],0))</f>
        <v>57800</v>
      </c>
      <c r="J6828" s="4" t="str">
        <f>INDEX(Departments[dept_name],MATCH(Sales[[#This Row],[dept_no]],Departments[dept_no],0))</f>
        <v>Home</v>
      </c>
      <c r="K6828" s="4" t="str">
        <f>CONCATENATE(Sales[[#This Row],[region]],Sales[[#This Row],[storetype]])</f>
        <v>3B</v>
      </c>
      <c r="L6828" s="4">
        <f>INDEX(RegionStoreCount[Store Count],MATCH(Sales[[#This Row],[RegionStoretype]],RegionStoreCount[Region/Type],0))</f>
        <v>4</v>
      </c>
      <c r="M6828" s="4">
        <f>AND(Sales[[#This Row],[date]]&lt;=TY_YTDMax,Sales[[#This Row],[date]]&gt;=TY_YTDMin)*Sales[[#This Row],[sales]]</f>
        <v>22727.916400000002</v>
      </c>
      <c r="N6828" s="4">
        <f>AND(Sales[[#This Row],[date]]&lt;=LY_YTDMax,Sales[[#This Row],[date]]&gt;=LY_YTDMin)*Sales[[#This Row],[sales]]</f>
        <v>0</v>
      </c>
      <c r="O6828" s="4">
        <f>AND(Sales[[#This Row],[date]]&gt;=YoY_Min,Sales[[#This Row],[date]]&lt;=TY_YTDMax)*(Sales[[#This Row],[sales]]/Sales[[#This Row],[sqft]])</f>
        <v>0.39321654671280282</v>
      </c>
      <c r="P6828" s="4">
        <f>SUMIF(Sales[RegionStoretype],Sales[[#This Row],[RegionStoretype]],Sales[YoY_SSF])/Sales[[#This Row],[Region_TypeCount]]</f>
        <v>58.312187288105562</v>
      </c>
    </row>
    <row r="6829" spans="1:16" x14ac:dyDescent="0.25">
      <c r="A6829" s="1">
        <v>43217</v>
      </c>
      <c r="B6829">
        <v>23</v>
      </c>
      <c r="C6829">
        <v>13</v>
      </c>
      <c r="D6829">
        <v>7886.7765000000009</v>
      </c>
      <c r="E6829">
        <f>INDEX(Stores[region],MATCH(Sales[[#This Row],[store_no]],Stores[store_no],0))</f>
        <v>3</v>
      </c>
      <c r="F6829" t="str">
        <f>INDEX(Stores[storetype],MATCH(Sales[[#This Row],[store_no]],Stores[store_no],0))</f>
        <v>B</v>
      </c>
      <c r="G6829" t="str">
        <f>INDEX(Stores[location_city],MATCH(Sales[[#This Row],[store_no]],Stores[store_no],0))</f>
        <v>Cedar Rapids</v>
      </c>
      <c r="H6829" t="str">
        <f>INDEX(Stores[location_state],MATCH(Sales[[#This Row],[store_no]],Stores[store_no],0))</f>
        <v>Iowa</v>
      </c>
      <c r="I6829">
        <f>INDEX(Stores[sqft],MATCH(Sales[[#This Row],[store_no]],Stores[store_no],0))</f>
        <v>123700</v>
      </c>
      <c r="J6829" s="4" t="str">
        <f>INDEX(Departments[dept_name],MATCH(Sales[[#This Row],[dept_no]],Departments[dept_no],0))</f>
        <v>Kids</v>
      </c>
      <c r="K6829" s="4" t="str">
        <f>CONCATENATE(Sales[[#This Row],[region]],Sales[[#This Row],[storetype]])</f>
        <v>3B</v>
      </c>
      <c r="L6829" s="4">
        <f>INDEX(RegionStoreCount[Store Count],MATCH(Sales[[#This Row],[RegionStoretype]],RegionStoreCount[Region/Type],0))</f>
        <v>4</v>
      </c>
      <c r="M6829" s="4">
        <f>AND(Sales[[#This Row],[date]]&lt;=TY_YTDMax,Sales[[#This Row],[date]]&gt;=TY_YTDMin)*Sales[[#This Row],[sales]]</f>
        <v>7886.7765000000009</v>
      </c>
      <c r="N6829" s="4">
        <f>AND(Sales[[#This Row],[date]]&lt;=LY_YTDMax,Sales[[#This Row],[date]]&gt;=LY_YTDMin)*Sales[[#This Row],[sales]]</f>
        <v>0</v>
      </c>
      <c r="O6829" s="4">
        <f>AND(Sales[[#This Row],[date]]&gt;=YoY_Min,Sales[[#This Row],[date]]&lt;=TY_YTDMax)*(Sales[[#This Row],[sales]]/Sales[[#This Row],[sqft]])</f>
        <v>6.3757287793047707E-2</v>
      </c>
      <c r="P6829" s="4">
        <f>SUMIF(Sales[RegionStoretype],Sales[[#This Row],[RegionStoretype]],Sales[YoY_SSF])/Sales[[#This Row],[Region_TypeCount]]</f>
        <v>58.312187288105562</v>
      </c>
    </row>
    <row r="6830" spans="1:16" x14ac:dyDescent="0.25">
      <c r="A6830" s="1">
        <v>43217</v>
      </c>
      <c r="B6830">
        <v>24</v>
      </c>
      <c r="C6830">
        <v>2</v>
      </c>
      <c r="D6830">
        <v>35389.407299999999</v>
      </c>
      <c r="E6830">
        <f>INDEX(Stores[region],MATCH(Sales[[#This Row],[store_no]],Stores[store_no],0))</f>
        <v>2</v>
      </c>
      <c r="F6830" t="str">
        <f>INDEX(Stores[storetype],MATCH(Sales[[#This Row],[store_no]],Stores[store_no],0))</f>
        <v>A</v>
      </c>
      <c r="G6830" t="str">
        <f>INDEX(Stores[location_city],MATCH(Sales[[#This Row],[store_no]],Stores[store_no],0))</f>
        <v>Winnetka</v>
      </c>
      <c r="H6830" t="str">
        <f>INDEX(Stores[location_state],MATCH(Sales[[#This Row],[store_no]],Stores[store_no],0))</f>
        <v>Illinois</v>
      </c>
      <c r="I6830">
        <f>INDEX(Stores[sqft],MATCH(Sales[[#This Row],[store_no]],Stores[store_no],0))</f>
        <v>207800</v>
      </c>
      <c r="J6830" s="4" t="str">
        <f>INDEX(Departments[dept_name],MATCH(Sales[[#This Row],[dept_no]],Departments[dept_no],0))</f>
        <v>Baby</v>
      </c>
      <c r="K6830" s="4" t="str">
        <f>CONCATENATE(Sales[[#This Row],[region]],Sales[[#This Row],[storetype]])</f>
        <v>2A</v>
      </c>
      <c r="L6830" s="4">
        <f>INDEX(RegionStoreCount[Store Count],MATCH(Sales[[#This Row],[RegionStoretype]],RegionStoreCount[Region/Type],0))</f>
        <v>5</v>
      </c>
      <c r="M6830" s="4">
        <f>AND(Sales[[#This Row],[date]]&lt;=TY_YTDMax,Sales[[#This Row],[date]]&gt;=TY_YTDMin)*Sales[[#This Row],[sales]]</f>
        <v>35389.407299999999</v>
      </c>
      <c r="N6830" s="4">
        <f>AND(Sales[[#This Row],[date]]&lt;=LY_YTDMax,Sales[[#This Row],[date]]&gt;=LY_YTDMin)*Sales[[#This Row],[sales]]</f>
        <v>0</v>
      </c>
      <c r="O6830" s="4">
        <f>AND(Sales[[#This Row],[date]]&gt;=YoY_Min,Sales[[#This Row],[date]]&lt;=TY_YTDMax)*(Sales[[#This Row],[sales]]/Sales[[#This Row],[sqft]])</f>
        <v>0.17030513618864293</v>
      </c>
      <c r="P6830" s="4">
        <f>SUMIF(Sales[RegionStoretype],Sales[[#This Row],[RegionStoretype]],Sales[YoY_SSF])/Sales[[#This Row],[Region_TypeCount]]</f>
        <v>60.052789354368521</v>
      </c>
    </row>
    <row r="6831" spans="1:16" x14ac:dyDescent="0.25">
      <c r="A6831" s="1">
        <v>43217</v>
      </c>
      <c r="B6831">
        <v>24</v>
      </c>
      <c r="C6831">
        <v>5</v>
      </c>
      <c r="D6831">
        <v>164797.8008</v>
      </c>
      <c r="E6831">
        <f>INDEX(Stores[region],MATCH(Sales[[#This Row],[store_no]],Stores[store_no],0))</f>
        <v>2</v>
      </c>
      <c r="F6831" t="str">
        <f>INDEX(Stores[storetype],MATCH(Sales[[#This Row],[store_no]],Stores[store_no],0))</f>
        <v>A</v>
      </c>
      <c r="G6831" t="str">
        <f>INDEX(Stores[location_city],MATCH(Sales[[#This Row],[store_no]],Stores[store_no],0))</f>
        <v>Winnetka</v>
      </c>
      <c r="H6831" t="str">
        <f>INDEX(Stores[location_state],MATCH(Sales[[#This Row],[store_no]],Stores[store_no],0))</f>
        <v>Illinois</v>
      </c>
      <c r="I6831">
        <f>INDEX(Stores[sqft],MATCH(Sales[[#This Row],[store_no]],Stores[store_no],0))</f>
        <v>207800</v>
      </c>
      <c r="J6831" s="4" t="str">
        <f>INDEX(Departments[dept_name],MATCH(Sales[[#This Row],[dept_no]],Departments[dept_no],0))</f>
        <v>Clothing</v>
      </c>
      <c r="K6831" s="4" t="str">
        <f>CONCATENATE(Sales[[#This Row],[region]],Sales[[#This Row],[storetype]])</f>
        <v>2A</v>
      </c>
      <c r="L6831" s="4">
        <f>INDEX(RegionStoreCount[Store Count],MATCH(Sales[[#This Row],[RegionStoretype]],RegionStoreCount[Region/Type],0))</f>
        <v>5</v>
      </c>
      <c r="M6831" s="4">
        <f>AND(Sales[[#This Row],[date]]&lt;=TY_YTDMax,Sales[[#This Row],[date]]&gt;=TY_YTDMin)*Sales[[#This Row],[sales]]</f>
        <v>164797.8008</v>
      </c>
      <c r="N6831" s="4">
        <f>AND(Sales[[#This Row],[date]]&lt;=LY_YTDMax,Sales[[#This Row],[date]]&gt;=LY_YTDMin)*Sales[[#This Row],[sales]]</f>
        <v>0</v>
      </c>
      <c r="O6831" s="4">
        <f>AND(Sales[[#This Row],[date]]&gt;=YoY_Min,Sales[[#This Row],[date]]&lt;=TY_YTDMax)*(Sales[[#This Row],[sales]]/Sales[[#This Row],[sqft]])</f>
        <v>0.79305967661212706</v>
      </c>
      <c r="P6831" s="4">
        <f>SUMIF(Sales[RegionStoretype],Sales[[#This Row],[RegionStoretype]],Sales[YoY_SSF])/Sales[[#This Row],[Region_TypeCount]]</f>
        <v>60.052789354368521</v>
      </c>
    </row>
    <row r="6832" spans="1:16" x14ac:dyDescent="0.25">
      <c r="A6832" s="1">
        <v>43217</v>
      </c>
      <c r="B6832">
        <v>24</v>
      </c>
      <c r="C6832">
        <v>6</v>
      </c>
      <c r="D6832">
        <v>13900.140599999999</v>
      </c>
      <c r="E6832">
        <f>INDEX(Stores[region],MATCH(Sales[[#This Row],[store_no]],Stores[store_no],0))</f>
        <v>2</v>
      </c>
      <c r="F6832" t="str">
        <f>INDEX(Stores[storetype],MATCH(Sales[[#This Row],[store_no]],Stores[store_no],0))</f>
        <v>A</v>
      </c>
      <c r="G6832" t="str">
        <f>INDEX(Stores[location_city],MATCH(Sales[[#This Row],[store_no]],Stores[store_no],0))</f>
        <v>Winnetka</v>
      </c>
      <c r="H6832" t="str">
        <f>INDEX(Stores[location_state],MATCH(Sales[[#This Row],[store_no]],Stores[store_no],0))</f>
        <v>Illinois</v>
      </c>
      <c r="I6832">
        <f>INDEX(Stores[sqft],MATCH(Sales[[#This Row],[store_no]],Stores[store_no],0))</f>
        <v>207800</v>
      </c>
      <c r="J6832" s="4" t="str">
        <f>INDEX(Departments[dept_name],MATCH(Sales[[#This Row],[dept_no]],Departments[dept_no],0))</f>
        <v>Computers</v>
      </c>
      <c r="K6832" s="4" t="str">
        <f>CONCATENATE(Sales[[#This Row],[region]],Sales[[#This Row],[storetype]])</f>
        <v>2A</v>
      </c>
      <c r="L6832" s="4">
        <f>INDEX(RegionStoreCount[Store Count],MATCH(Sales[[#This Row],[RegionStoretype]],RegionStoreCount[Region/Type],0))</f>
        <v>5</v>
      </c>
      <c r="M6832" s="4">
        <f>AND(Sales[[#This Row],[date]]&lt;=TY_YTDMax,Sales[[#This Row],[date]]&gt;=TY_YTDMin)*Sales[[#This Row],[sales]]</f>
        <v>13900.140599999999</v>
      </c>
      <c r="N6832" s="4">
        <f>AND(Sales[[#This Row],[date]]&lt;=LY_YTDMax,Sales[[#This Row],[date]]&gt;=LY_YTDMin)*Sales[[#This Row],[sales]]</f>
        <v>0</v>
      </c>
      <c r="O6832" s="4">
        <f>AND(Sales[[#This Row],[date]]&gt;=YoY_Min,Sales[[#This Row],[date]]&lt;=TY_YTDMax)*(Sales[[#This Row],[sales]]/Sales[[#This Row],[sqft]])</f>
        <v>6.6891918190567848E-2</v>
      </c>
      <c r="P6832" s="4">
        <f>SUMIF(Sales[RegionStoretype],Sales[[#This Row],[RegionStoretype]],Sales[YoY_SSF])/Sales[[#This Row],[Region_TypeCount]]</f>
        <v>60.052789354368521</v>
      </c>
    </row>
    <row r="6833" spans="1:16" x14ac:dyDescent="0.25">
      <c r="A6833" s="1">
        <v>43217</v>
      </c>
      <c r="B6833">
        <v>24</v>
      </c>
      <c r="C6833">
        <v>18</v>
      </c>
      <c r="D6833">
        <v>353564.63320000004</v>
      </c>
      <c r="E6833">
        <f>INDEX(Stores[region],MATCH(Sales[[#This Row],[store_no]],Stores[store_no],0))</f>
        <v>2</v>
      </c>
      <c r="F6833" t="str">
        <f>INDEX(Stores[storetype],MATCH(Sales[[#This Row],[store_no]],Stores[store_no],0))</f>
        <v>A</v>
      </c>
      <c r="G6833" t="str">
        <f>INDEX(Stores[location_city],MATCH(Sales[[#This Row],[store_no]],Stores[store_no],0))</f>
        <v>Winnetka</v>
      </c>
      <c r="H6833" t="str">
        <f>INDEX(Stores[location_state],MATCH(Sales[[#This Row],[store_no]],Stores[store_no],0))</f>
        <v>Illinois</v>
      </c>
      <c r="I6833">
        <f>INDEX(Stores[sqft],MATCH(Sales[[#This Row],[store_no]],Stores[store_no],0))</f>
        <v>207800</v>
      </c>
      <c r="J6833" s="4" t="str">
        <f>INDEX(Departments[dept_name],MATCH(Sales[[#This Row],[dept_no]],Departments[dept_no],0))</f>
        <v>Sports</v>
      </c>
      <c r="K6833" s="4" t="str">
        <f>CONCATENATE(Sales[[#This Row],[region]],Sales[[#This Row],[storetype]])</f>
        <v>2A</v>
      </c>
      <c r="L6833" s="4">
        <f>INDEX(RegionStoreCount[Store Count],MATCH(Sales[[#This Row],[RegionStoretype]],RegionStoreCount[Region/Type],0))</f>
        <v>5</v>
      </c>
      <c r="M6833" s="4">
        <f>AND(Sales[[#This Row],[date]]&lt;=TY_YTDMax,Sales[[#This Row],[date]]&gt;=TY_YTDMin)*Sales[[#This Row],[sales]]</f>
        <v>353564.63320000004</v>
      </c>
      <c r="N6833" s="4">
        <f>AND(Sales[[#This Row],[date]]&lt;=LY_YTDMax,Sales[[#This Row],[date]]&gt;=LY_YTDMin)*Sales[[#This Row],[sales]]</f>
        <v>0</v>
      </c>
      <c r="O6833" s="4">
        <f>AND(Sales[[#This Row],[date]]&gt;=YoY_Min,Sales[[#This Row],[date]]&lt;=TY_YTDMax)*(Sales[[#This Row],[sales]]/Sales[[#This Row],[sqft]])</f>
        <v>1.7014659923002888</v>
      </c>
      <c r="P6833" s="4">
        <f>SUMIF(Sales[RegionStoretype],Sales[[#This Row],[RegionStoretype]],Sales[YoY_SSF])/Sales[[#This Row],[Region_TypeCount]]</f>
        <v>60.052789354368521</v>
      </c>
    </row>
    <row r="6834" spans="1:16" x14ac:dyDescent="0.25">
      <c r="A6834" s="1">
        <v>43217</v>
      </c>
      <c r="B6834">
        <v>24</v>
      </c>
      <c r="C6834">
        <v>20</v>
      </c>
      <c r="D6834">
        <v>20836.577600000001</v>
      </c>
      <c r="E6834">
        <f>INDEX(Stores[region],MATCH(Sales[[#This Row],[store_no]],Stores[store_no],0))</f>
        <v>2</v>
      </c>
      <c r="F6834" t="str">
        <f>INDEX(Stores[storetype],MATCH(Sales[[#This Row],[store_no]],Stores[store_no],0))</f>
        <v>A</v>
      </c>
      <c r="G6834" t="str">
        <f>INDEX(Stores[location_city],MATCH(Sales[[#This Row],[store_no]],Stores[store_no],0))</f>
        <v>Winnetka</v>
      </c>
      <c r="H6834" t="str">
        <f>INDEX(Stores[location_state],MATCH(Sales[[#This Row],[store_no]],Stores[store_no],0))</f>
        <v>Illinois</v>
      </c>
      <c r="I6834">
        <f>INDEX(Stores[sqft],MATCH(Sales[[#This Row],[store_no]],Stores[store_no],0))</f>
        <v>207800</v>
      </c>
      <c r="J6834" s="4" t="str">
        <f>INDEX(Departments[dept_name],MATCH(Sales[[#This Row],[dept_no]],Departments[dept_no],0))</f>
        <v>Toys</v>
      </c>
      <c r="K6834" s="4" t="str">
        <f>CONCATENATE(Sales[[#This Row],[region]],Sales[[#This Row],[storetype]])</f>
        <v>2A</v>
      </c>
      <c r="L6834" s="4">
        <f>INDEX(RegionStoreCount[Store Count],MATCH(Sales[[#This Row],[RegionStoretype]],RegionStoreCount[Region/Type],0))</f>
        <v>5</v>
      </c>
      <c r="M6834" s="4">
        <f>AND(Sales[[#This Row],[date]]&lt;=TY_YTDMax,Sales[[#This Row],[date]]&gt;=TY_YTDMin)*Sales[[#This Row],[sales]]</f>
        <v>20836.577600000001</v>
      </c>
      <c r="N6834" s="4">
        <f>AND(Sales[[#This Row],[date]]&lt;=LY_YTDMax,Sales[[#This Row],[date]]&gt;=LY_YTDMin)*Sales[[#This Row],[sales]]</f>
        <v>0</v>
      </c>
      <c r="O6834" s="4">
        <f>AND(Sales[[#This Row],[date]]&gt;=YoY_Min,Sales[[#This Row],[date]]&lt;=TY_YTDMax)*(Sales[[#This Row],[sales]]/Sales[[#This Row],[sqft]])</f>
        <v>0.10027226948989414</v>
      </c>
      <c r="P6834" s="4">
        <f>SUMIF(Sales[RegionStoretype],Sales[[#This Row],[RegionStoretype]],Sales[YoY_SSF])/Sales[[#This Row],[Region_TypeCount]]</f>
        <v>60.052789354368521</v>
      </c>
    </row>
    <row r="6835" spans="1:16" x14ac:dyDescent="0.25">
      <c r="A6835" s="1">
        <v>43217</v>
      </c>
      <c r="B6835">
        <v>25</v>
      </c>
      <c r="C6835">
        <v>8</v>
      </c>
      <c r="D6835">
        <v>42842.691699999996</v>
      </c>
      <c r="E6835">
        <f>INDEX(Stores[region],MATCH(Sales[[#This Row],[store_no]],Stores[store_no],0))</f>
        <v>3</v>
      </c>
      <c r="F6835" t="str">
        <f>INDEX(Stores[storetype],MATCH(Sales[[#This Row],[store_no]],Stores[store_no],0))</f>
        <v>B</v>
      </c>
      <c r="G6835" t="str">
        <f>INDEX(Stores[location_city],MATCH(Sales[[#This Row],[store_no]],Stores[store_no],0))</f>
        <v>Kansas City</v>
      </c>
      <c r="H6835" t="str">
        <f>INDEX(Stores[location_state],MATCH(Sales[[#This Row],[store_no]],Stores[store_no],0))</f>
        <v>Missouri</v>
      </c>
      <c r="I6835">
        <f>INDEX(Stores[sqft],MATCH(Sales[[#This Row],[store_no]],Stores[store_no],0))</f>
        <v>92300</v>
      </c>
      <c r="J6835" s="4" t="str">
        <f>INDEX(Departments[dept_name],MATCH(Sales[[#This Row],[dept_no]],Departments[dept_no],0))</f>
        <v>Games</v>
      </c>
      <c r="K6835" s="4" t="str">
        <f>CONCATENATE(Sales[[#This Row],[region]],Sales[[#This Row],[storetype]])</f>
        <v>3B</v>
      </c>
      <c r="L6835" s="4">
        <f>INDEX(RegionStoreCount[Store Count],MATCH(Sales[[#This Row],[RegionStoretype]],RegionStoreCount[Region/Type],0))</f>
        <v>4</v>
      </c>
      <c r="M6835" s="4">
        <f>AND(Sales[[#This Row],[date]]&lt;=TY_YTDMax,Sales[[#This Row],[date]]&gt;=TY_YTDMin)*Sales[[#This Row],[sales]]</f>
        <v>42842.691699999996</v>
      </c>
      <c r="N6835" s="4">
        <f>AND(Sales[[#This Row],[date]]&lt;=LY_YTDMax,Sales[[#This Row],[date]]&gt;=LY_YTDMin)*Sales[[#This Row],[sales]]</f>
        <v>0</v>
      </c>
      <c r="O6835" s="4">
        <f>AND(Sales[[#This Row],[date]]&gt;=YoY_Min,Sales[[#This Row],[date]]&lt;=TY_YTDMax)*(Sales[[#This Row],[sales]]/Sales[[#This Row],[sqft]])</f>
        <v>0.46416784073672801</v>
      </c>
      <c r="P6835" s="4">
        <f>SUMIF(Sales[RegionStoretype],Sales[[#This Row],[RegionStoretype]],Sales[YoY_SSF])/Sales[[#This Row],[Region_TypeCount]]</f>
        <v>58.312187288105562</v>
      </c>
    </row>
    <row r="6836" spans="1:16" x14ac:dyDescent="0.25">
      <c r="A6836" s="1">
        <v>43217</v>
      </c>
      <c r="B6836">
        <v>25</v>
      </c>
      <c r="C6836">
        <v>10</v>
      </c>
      <c r="D6836">
        <v>33437.116500000004</v>
      </c>
      <c r="E6836">
        <f>INDEX(Stores[region],MATCH(Sales[[#This Row],[store_no]],Stores[store_no],0))</f>
        <v>3</v>
      </c>
      <c r="F6836" t="str">
        <f>INDEX(Stores[storetype],MATCH(Sales[[#This Row],[store_no]],Stores[store_no],0))</f>
        <v>B</v>
      </c>
      <c r="G6836" t="str">
        <f>INDEX(Stores[location_city],MATCH(Sales[[#This Row],[store_no]],Stores[store_no],0))</f>
        <v>Kansas City</v>
      </c>
      <c r="H6836" t="str">
        <f>INDEX(Stores[location_state],MATCH(Sales[[#This Row],[store_no]],Stores[store_no],0))</f>
        <v>Missouri</v>
      </c>
      <c r="I6836">
        <f>INDEX(Stores[sqft],MATCH(Sales[[#This Row],[store_no]],Stores[store_no],0))</f>
        <v>92300</v>
      </c>
      <c r="J6836" s="4" t="str">
        <f>INDEX(Departments[dept_name],MATCH(Sales[[#This Row],[dept_no]],Departments[dept_no],0))</f>
        <v>Health</v>
      </c>
      <c r="K6836" s="4" t="str">
        <f>CONCATENATE(Sales[[#This Row],[region]],Sales[[#This Row],[storetype]])</f>
        <v>3B</v>
      </c>
      <c r="L6836" s="4">
        <f>INDEX(RegionStoreCount[Store Count],MATCH(Sales[[#This Row],[RegionStoretype]],RegionStoreCount[Region/Type],0))</f>
        <v>4</v>
      </c>
      <c r="M6836" s="4">
        <f>AND(Sales[[#This Row],[date]]&lt;=TY_YTDMax,Sales[[#This Row],[date]]&gt;=TY_YTDMin)*Sales[[#This Row],[sales]]</f>
        <v>33437.116500000004</v>
      </c>
      <c r="N6836" s="4">
        <f>AND(Sales[[#This Row],[date]]&lt;=LY_YTDMax,Sales[[#This Row],[date]]&gt;=LY_YTDMin)*Sales[[#This Row],[sales]]</f>
        <v>0</v>
      </c>
      <c r="O6836" s="4">
        <f>AND(Sales[[#This Row],[date]]&gt;=YoY_Min,Sales[[#This Row],[date]]&lt;=TY_YTDMax)*(Sales[[#This Row],[sales]]/Sales[[#This Row],[sqft]])</f>
        <v>0.36226561755146264</v>
      </c>
      <c r="P6836" s="4">
        <f>SUMIF(Sales[RegionStoretype],Sales[[#This Row],[RegionStoretype]],Sales[YoY_SSF])/Sales[[#This Row],[Region_TypeCount]]</f>
        <v>58.312187288105562</v>
      </c>
    </row>
    <row r="6837" spans="1:16" x14ac:dyDescent="0.25">
      <c r="A6837" s="1">
        <v>43217</v>
      </c>
      <c r="B6837">
        <v>26</v>
      </c>
      <c r="C6837">
        <v>13</v>
      </c>
      <c r="D6837">
        <v>15597.180700000001</v>
      </c>
      <c r="E6837">
        <f>INDEX(Stores[region],MATCH(Sales[[#This Row],[store_no]],Stores[store_no],0))</f>
        <v>2</v>
      </c>
      <c r="F6837" t="str">
        <f>INDEX(Stores[storetype],MATCH(Sales[[#This Row],[store_no]],Stores[store_no],0))</f>
        <v>A</v>
      </c>
      <c r="G6837" t="str">
        <f>INDEX(Stores[location_city],MATCH(Sales[[#This Row],[store_no]],Stores[store_no],0))</f>
        <v>Carmel</v>
      </c>
      <c r="H6837" t="str">
        <f>INDEX(Stores[location_state],MATCH(Sales[[#This Row],[store_no]],Stores[store_no],0))</f>
        <v>Indiana</v>
      </c>
      <c r="I6837">
        <f>INDEX(Stores[sqft],MATCH(Sales[[#This Row],[store_no]],Stores[store_no],0))</f>
        <v>198500</v>
      </c>
      <c r="J6837" s="4" t="str">
        <f>INDEX(Departments[dept_name],MATCH(Sales[[#This Row],[dept_no]],Departments[dept_no],0))</f>
        <v>Kids</v>
      </c>
      <c r="K6837" s="4" t="str">
        <f>CONCATENATE(Sales[[#This Row],[region]],Sales[[#This Row],[storetype]])</f>
        <v>2A</v>
      </c>
      <c r="L6837" s="4">
        <f>INDEX(RegionStoreCount[Store Count],MATCH(Sales[[#This Row],[RegionStoretype]],RegionStoreCount[Region/Type],0))</f>
        <v>5</v>
      </c>
      <c r="M6837" s="4">
        <f>AND(Sales[[#This Row],[date]]&lt;=TY_YTDMax,Sales[[#This Row],[date]]&gt;=TY_YTDMin)*Sales[[#This Row],[sales]]</f>
        <v>15597.180700000001</v>
      </c>
      <c r="N6837" s="4">
        <f>AND(Sales[[#This Row],[date]]&lt;=LY_YTDMax,Sales[[#This Row],[date]]&gt;=LY_YTDMin)*Sales[[#This Row],[sales]]</f>
        <v>0</v>
      </c>
      <c r="O6837" s="4">
        <f>AND(Sales[[#This Row],[date]]&gt;=YoY_Min,Sales[[#This Row],[date]]&lt;=TY_YTDMax)*(Sales[[#This Row],[sales]]/Sales[[#This Row],[sqft]])</f>
        <v>7.8575217632241817E-2</v>
      </c>
      <c r="P6837" s="4">
        <f>SUMIF(Sales[RegionStoretype],Sales[[#This Row],[RegionStoretype]],Sales[YoY_SSF])/Sales[[#This Row],[Region_TypeCount]]</f>
        <v>60.052789354368521</v>
      </c>
    </row>
    <row r="6838" spans="1:16" x14ac:dyDescent="0.25">
      <c r="A6838" s="1">
        <v>43217</v>
      </c>
      <c r="B6838">
        <v>27</v>
      </c>
      <c r="C6838">
        <v>8</v>
      </c>
      <c r="D6838">
        <v>33725.765899999999</v>
      </c>
      <c r="E6838">
        <f>INDEX(Stores[region],MATCH(Sales[[#This Row],[store_no]],Stores[store_no],0))</f>
        <v>3</v>
      </c>
      <c r="F6838" t="str">
        <f>INDEX(Stores[storetype],MATCH(Sales[[#This Row],[store_no]],Stores[store_no],0))</f>
        <v>A</v>
      </c>
      <c r="G6838" t="str">
        <f>INDEX(Stores[location_city],MATCH(Sales[[#This Row],[store_no]],Stores[store_no],0))</f>
        <v>Springfield</v>
      </c>
      <c r="H6838" t="str">
        <f>INDEX(Stores[location_state],MATCH(Sales[[#This Row],[store_no]],Stores[store_no],0))</f>
        <v>Missouri</v>
      </c>
      <c r="I6838">
        <f>INDEX(Stores[sqft],MATCH(Sales[[#This Row],[store_no]],Stores[store_no],0))</f>
        <v>158200</v>
      </c>
      <c r="J6838" s="4" t="str">
        <f>INDEX(Departments[dept_name],MATCH(Sales[[#This Row],[dept_no]],Departments[dept_no],0))</f>
        <v>Games</v>
      </c>
      <c r="K6838" s="4" t="str">
        <f>CONCATENATE(Sales[[#This Row],[region]],Sales[[#This Row],[storetype]])</f>
        <v>3A</v>
      </c>
      <c r="L6838" s="4">
        <f>INDEX(RegionStoreCount[Store Count],MATCH(Sales[[#This Row],[RegionStoretype]],RegionStoreCount[Region/Type],0))</f>
        <v>9</v>
      </c>
      <c r="M6838" s="4">
        <f>AND(Sales[[#This Row],[date]]&lt;=TY_YTDMax,Sales[[#This Row],[date]]&gt;=TY_YTDMin)*Sales[[#This Row],[sales]]</f>
        <v>33725.765899999999</v>
      </c>
      <c r="N6838" s="4">
        <f>AND(Sales[[#This Row],[date]]&lt;=LY_YTDMax,Sales[[#This Row],[date]]&gt;=LY_YTDMin)*Sales[[#This Row],[sales]]</f>
        <v>0</v>
      </c>
      <c r="O6838" s="4">
        <f>AND(Sales[[#This Row],[date]]&gt;=YoY_Min,Sales[[#This Row],[date]]&lt;=TY_YTDMax)*(Sales[[#This Row],[sales]]/Sales[[#This Row],[sqft]])</f>
        <v>0.21318436093552465</v>
      </c>
      <c r="P6838" s="4">
        <f>SUMIF(Sales[RegionStoretype],Sales[[#This Row],[RegionStoretype]],Sales[YoY_SSF])/Sales[[#This Row],[Region_TypeCount]]</f>
        <v>53.603836561720975</v>
      </c>
    </row>
    <row r="6839" spans="1:16" x14ac:dyDescent="0.25">
      <c r="A6839" s="1">
        <v>43217</v>
      </c>
      <c r="B6839">
        <v>27</v>
      </c>
      <c r="C6839">
        <v>19</v>
      </c>
      <c r="D6839">
        <v>57758.095699999998</v>
      </c>
      <c r="E6839">
        <f>INDEX(Stores[region],MATCH(Sales[[#This Row],[store_no]],Stores[store_no],0))</f>
        <v>3</v>
      </c>
      <c r="F6839" t="str">
        <f>INDEX(Stores[storetype],MATCH(Sales[[#This Row],[store_no]],Stores[store_no],0))</f>
        <v>A</v>
      </c>
      <c r="G6839" t="str">
        <f>INDEX(Stores[location_city],MATCH(Sales[[#This Row],[store_no]],Stores[store_no],0))</f>
        <v>Springfield</v>
      </c>
      <c r="H6839" t="str">
        <f>INDEX(Stores[location_state],MATCH(Sales[[#This Row],[store_no]],Stores[store_no],0))</f>
        <v>Missouri</v>
      </c>
      <c r="I6839">
        <f>INDEX(Stores[sqft],MATCH(Sales[[#This Row],[store_no]],Stores[store_no],0))</f>
        <v>158200</v>
      </c>
      <c r="J6839" s="4" t="str">
        <f>INDEX(Departments[dept_name],MATCH(Sales[[#This Row],[dept_no]],Departments[dept_no],0))</f>
        <v>Tools</v>
      </c>
      <c r="K6839" s="4" t="str">
        <f>CONCATENATE(Sales[[#This Row],[region]],Sales[[#This Row],[storetype]])</f>
        <v>3A</v>
      </c>
      <c r="L6839" s="4">
        <f>INDEX(RegionStoreCount[Store Count],MATCH(Sales[[#This Row],[RegionStoretype]],RegionStoreCount[Region/Type],0))</f>
        <v>9</v>
      </c>
      <c r="M6839" s="4">
        <f>AND(Sales[[#This Row],[date]]&lt;=TY_YTDMax,Sales[[#This Row],[date]]&gt;=TY_YTDMin)*Sales[[#This Row],[sales]]</f>
        <v>57758.095699999998</v>
      </c>
      <c r="N6839" s="4">
        <f>AND(Sales[[#This Row],[date]]&lt;=LY_YTDMax,Sales[[#This Row],[date]]&gt;=LY_YTDMin)*Sales[[#This Row],[sales]]</f>
        <v>0</v>
      </c>
      <c r="O6839" s="4">
        <f>AND(Sales[[#This Row],[date]]&gt;=YoY_Min,Sales[[#This Row],[date]]&lt;=TY_YTDMax)*(Sales[[#This Row],[sales]]/Sales[[#This Row],[sqft]])</f>
        <v>0.3650954216182048</v>
      </c>
      <c r="P6839" s="4">
        <f>SUMIF(Sales[RegionStoretype],Sales[[#This Row],[RegionStoretype]],Sales[YoY_SSF])/Sales[[#This Row],[Region_TypeCount]]</f>
        <v>53.603836561720975</v>
      </c>
    </row>
    <row r="6840" spans="1:16" x14ac:dyDescent="0.25">
      <c r="A6840" s="1">
        <v>43217</v>
      </c>
      <c r="B6840">
        <v>28</v>
      </c>
      <c r="C6840">
        <v>1</v>
      </c>
      <c r="D6840">
        <v>37900.210099999997</v>
      </c>
      <c r="E6840">
        <f>INDEX(Stores[region],MATCH(Sales[[#This Row],[store_no]],Stores[store_no],0))</f>
        <v>2</v>
      </c>
      <c r="F6840" t="str">
        <f>INDEX(Stores[storetype],MATCH(Sales[[#This Row],[store_no]],Stores[store_no],0))</f>
        <v>A</v>
      </c>
      <c r="G6840" t="str">
        <f>INDEX(Stores[location_city],MATCH(Sales[[#This Row],[store_no]],Stores[store_no],0))</f>
        <v>Milwaukee</v>
      </c>
      <c r="H6840" t="str">
        <f>INDEX(Stores[location_state],MATCH(Sales[[#This Row],[store_no]],Stores[store_no],0))</f>
        <v>Wisconsin</v>
      </c>
      <c r="I6840">
        <f>INDEX(Stores[sqft],MATCH(Sales[[#This Row],[store_no]],Stores[store_no],0))</f>
        <v>203800</v>
      </c>
      <c r="J6840" s="4" t="str">
        <f>INDEX(Departments[dept_name],MATCH(Sales[[#This Row],[dept_no]],Departments[dept_no],0))</f>
        <v>Automotive</v>
      </c>
      <c r="K6840" s="4" t="str">
        <f>CONCATENATE(Sales[[#This Row],[region]],Sales[[#This Row],[storetype]])</f>
        <v>2A</v>
      </c>
      <c r="L6840" s="4">
        <f>INDEX(RegionStoreCount[Store Count],MATCH(Sales[[#This Row],[RegionStoretype]],RegionStoreCount[Region/Type],0))</f>
        <v>5</v>
      </c>
      <c r="M6840" s="4">
        <f>AND(Sales[[#This Row],[date]]&lt;=TY_YTDMax,Sales[[#This Row],[date]]&gt;=TY_YTDMin)*Sales[[#This Row],[sales]]</f>
        <v>37900.210099999997</v>
      </c>
      <c r="N6840" s="4">
        <f>AND(Sales[[#This Row],[date]]&lt;=LY_YTDMax,Sales[[#This Row],[date]]&gt;=LY_YTDMin)*Sales[[#This Row],[sales]]</f>
        <v>0</v>
      </c>
      <c r="O6840" s="4">
        <f>AND(Sales[[#This Row],[date]]&gt;=YoY_Min,Sales[[#This Row],[date]]&lt;=TY_YTDMax)*(Sales[[#This Row],[sales]]/Sales[[#This Row],[sqft]])</f>
        <v>0.18596766486751715</v>
      </c>
      <c r="P6840" s="4">
        <f>SUMIF(Sales[RegionStoretype],Sales[[#This Row],[RegionStoretype]],Sales[YoY_SSF])/Sales[[#This Row],[Region_TypeCount]]</f>
        <v>60.052789354368521</v>
      </c>
    </row>
    <row r="6841" spans="1:16" x14ac:dyDescent="0.25">
      <c r="A6841" s="1">
        <v>43217</v>
      </c>
      <c r="B6841">
        <v>28</v>
      </c>
      <c r="C6841">
        <v>9</v>
      </c>
      <c r="D6841">
        <v>70002.734100000001</v>
      </c>
      <c r="E6841">
        <f>INDEX(Stores[region],MATCH(Sales[[#This Row],[store_no]],Stores[store_no],0))</f>
        <v>2</v>
      </c>
      <c r="F6841" t="str">
        <f>INDEX(Stores[storetype],MATCH(Sales[[#This Row],[store_no]],Stores[store_no],0))</f>
        <v>A</v>
      </c>
      <c r="G6841" t="str">
        <f>INDEX(Stores[location_city],MATCH(Sales[[#This Row],[store_no]],Stores[store_no],0))</f>
        <v>Milwaukee</v>
      </c>
      <c r="H6841" t="str">
        <f>INDEX(Stores[location_state],MATCH(Sales[[#This Row],[store_no]],Stores[store_no],0))</f>
        <v>Wisconsin</v>
      </c>
      <c r="I6841">
        <f>INDEX(Stores[sqft],MATCH(Sales[[#This Row],[store_no]],Stores[store_no],0))</f>
        <v>203800</v>
      </c>
      <c r="J6841" s="4" t="str">
        <f>INDEX(Departments[dept_name],MATCH(Sales[[#This Row],[dept_no]],Departments[dept_no],0))</f>
        <v>Garden</v>
      </c>
      <c r="K6841" s="4" t="str">
        <f>CONCATENATE(Sales[[#This Row],[region]],Sales[[#This Row],[storetype]])</f>
        <v>2A</v>
      </c>
      <c r="L6841" s="4">
        <f>INDEX(RegionStoreCount[Store Count],MATCH(Sales[[#This Row],[RegionStoretype]],RegionStoreCount[Region/Type],0))</f>
        <v>5</v>
      </c>
      <c r="M6841" s="4">
        <f>AND(Sales[[#This Row],[date]]&lt;=TY_YTDMax,Sales[[#This Row],[date]]&gt;=TY_YTDMin)*Sales[[#This Row],[sales]]</f>
        <v>70002.734100000001</v>
      </c>
      <c r="N6841" s="4">
        <f>AND(Sales[[#This Row],[date]]&lt;=LY_YTDMax,Sales[[#This Row],[date]]&gt;=LY_YTDMin)*Sales[[#This Row],[sales]]</f>
        <v>0</v>
      </c>
      <c r="O6841" s="4">
        <f>AND(Sales[[#This Row],[date]]&gt;=YoY_Min,Sales[[#This Row],[date]]&lt;=TY_YTDMax)*(Sales[[#This Row],[sales]]/Sales[[#This Row],[sqft]])</f>
        <v>0.34348740971540725</v>
      </c>
      <c r="P6841" s="4">
        <f>SUMIF(Sales[RegionStoretype],Sales[[#This Row],[RegionStoretype]],Sales[YoY_SSF])/Sales[[#This Row],[Region_TypeCount]]</f>
        <v>60.052789354368521</v>
      </c>
    </row>
    <row r="6842" spans="1:16" x14ac:dyDescent="0.25">
      <c r="A6842" s="1">
        <v>43217</v>
      </c>
      <c r="B6842">
        <v>28</v>
      </c>
      <c r="C6842">
        <v>11</v>
      </c>
      <c r="D6842">
        <v>232009.82329999999</v>
      </c>
      <c r="E6842">
        <f>INDEX(Stores[region],MATCH(Sales[[#This Row],[store_no]],Stores[store_no],0))</f>
        <v>2</v>
      </c>
      <c r="F6842" t="str">
        <f>INDEX(Stores[storetype],MATCH(Sales[[#This Row],[store_no]],Stores[store_no],0))</f>
        <v>A</v>
      </c>
      <c r="G6842" t="str">
        <f>INDEX(Stores[location_city],MATCH(Sales[[#This Row],[store_no]],Stores[store_no],0))</f>
        <v>Milwaukee</v>
      </c>
      <c r="H6842" t="str">
        <f>INDEX(Stores[location_state],MATCH(Sales[[#This Row],[store_no]],Stores[store_no],0))</f>
        <v>Wisconsin</v>
      </c>
      <c r="I6842">
        <f>INDEX(Stores[sqft],MATCH(Sales[[#This Row],[store_no]],Stores[store_no],0))</f>
        <v>203800</v>
      </c>
      <c r="J6842" s="4" t="str">
        <f>INDEX(Departments[dept_name],MATCH(Sales[[#This Row],[dept_no]],Departments[dept_no],0))</f>
        <v>Home</v>
      </c>
      <c r="K6842" s="4" t="str">
        <f>CONCATENATE(Sales[[#This Row],[region]],Sales[[#This Row],[storetype]])</f>
        <v>2A</v>
      </c>
      <c r="L6842" s="4">
        <f>INDEX(RegionStoreCount[Store Count],MATCH(Sales[[#This Row],[RegionStoretype]],RegionStoreCount[Region/Type],0))</f>
        <v>5</v>
      </c>
      <c r="M6842" s="4">
        <f>AND(Sales[[#This Row],[date]]&lt;=TY_YTDMax,Sales[[#This Row],[date]]&gt;=TY_YTDMin)*Sales[[#This Row],[sales]]</f>
        <v>232009.82329999999</v>
      </c>
      <c r="N6842" s="4">
        <f>AND(Sales[[#This Row],[date]]&lt;=LY_YTDMax,Sales[[#This Row],[date]]&gt;=LY_YTDMin)*Sales[[#This Row],[sales]]</f>
        <v>0</v>
      </c>
      <c r="O6842" s="4">
        <f>AND(Sales[[#This Row],[date]]&gt;=YoY_Min,Sales[[#This Row],[date]]&lt;=TY_YTDMax)*(Sales[[#This Row],[sales]]/Sales[[#This Row],[sqft]])</f>
        <v>1.1384191526005887</v>
      </c>
      <c r="P6842" s="4">
        <f>SUMIF(Sales[RegionStoretype],Sales[[#This Row],[RegionStoretype]],Sales[YoY_SSF])/Sales[[#This Row],[Region_TypeCount]]</f>
        <v>60.052789354368521</v>
      </c>
    </row>
    <row r="6843" spans="1:16" x14ac:dyDescent="0.25">
      <c r="A6843" s="1">
        <v>43217</v>
      </c>
      <c r="B6843">
        <v>29</v>
      </c>
      <c r="C6843">
        <v>5</v>
      </c>
      <c r="D6843">
        <v>146058.19620000001</v>
      </c>
      <c r="E6843">
        <f>INDEX(Stores[region],MATCH(Sales[[#This Row],[store_no]],Stores[store_no],0))</f>
        <v>1</v>
      </c>
      <c r="F6843" t="str">
        <f>INDEX(Stores[storetype],MATCH(Sales[[#This Row],[store_no]],Stores[store_no],0))</f>
        <v>B</v>
      </c>
      <c r="G6843" t="str">
        <f>INDEX(Stores[location_city],MATCH(Sales[[#This Row],[store_no]],Stores[store_no],0))</f>
        <v>Grand Rapids</v>
      </c>
      <c r="H6843" t="str">
        <f>INDEX(Stores[location_state],MATCH(Sales[[#This Row],[store_no]],Stores[store_no],0))</f>
        <v>Michigan</v>
      </c>
      <c r="I6843">
        <f>INDEX(Stores[sqft],MATCH(Sales[[#This Row],[store_no]],Stores[store_no],0))</f>
        <v>148300</v>
      </c>
      <c r="J6843" s="4" t="str">
        <f>INDEX(Departments[dept_name],MATCH(Sales[[#This Row],[dept_no]],Departments[dept_no],0))</f>
        <v>Clothing</v>
      </c>
      <c r="K6843" s="4" t="str">
        <f>CONCATENATE(Sales[[#This Row],[region]],Sales[[#This Row],[storetype]])</f>
        <v>1B</v>
      </c>
      <c r="L6843" s="4">
        <f>INDEX(RegionStoreCount[Store Count],MATCH(Sales[[#This Row],[RegionStoretype]],RegionStoreCount[Region/Type],0))</f>
        <v>5</v>
      </c>
      <c r="M6843" s="4">
        <f>AND(Sales[[#This Row],[date]]&lt;=TY_YTDMax,Sales[[#This Row],[date]]&gt;=TY_YTDMin)*Sales[[#This Row],[sales]]</f>
        <v>146058.19620000001</v>
      </c>
      <c r="N6843" s="4">
        <f>AND(Sales[[#This Row],[date]]&lt;=LY_YTDMax,Sales[[#This Row],[date]]&gt;=LY_YTDMin)*Sales[[#This Row],[sales]]</f>
        <v>0</v>
      </c>
      <c r="O6843" s="4">
        <f>AND(Sales[[#This Row],[date]]&gt;=YoY_Min,Sales[[#This Row],[date]]&lt;=TY_YTDMax)*(Sales[[#This Row],[sales]]/Sales[[#This Row],[sqft]])</f>
        <v>0.98488331894807823</v>
      </c>
      <c r="P6843" s="4">
        <f>SUMIF(Sales[RegionStoretype],Sales[[#This Row],[RegionStoretype]],Sales[YoY_SSF])/Sales[[#This Row],[Region_TypeCount]]</f>
        <v>68.518982968140051</v>
      </c>
    </row>
    <row r="6844" spans="1:16" x14ac:dyDescent="0.25">
      <c r="A6844" s="1">
        <v>43217</v>
      </c>
      <c r="B6844">
        <v>29</v>
      </c>
      <c r="C6844">
        <v>7</v>
      </c>
      <c r="D6844">
        <v>38024.983999999997</v>
      </c>
      <c r="E6844">
        <f>INDEX(Stores[region],MATCH(Sales[[#This Row],[store_no]],Stores[store_no],0))</f>
        <v>1</v>
      </c>
      <c r="F6844" t="str">
        <f>INDEX(Stores[storetype],MATCH(Sales[[#This Row],[store_no]],Stores[store_no],0))</f>
        <v>B</v>
      </c>
      <c r="G6844" t="str">
        <f>INDEX(Stores[location_city],MATCH(Sales[[#This Row],[store_no]],Stores[store_no],0))</f>
        <v>Grand Rapids</v>
      </c>
      <c r="H6844" t="str">
        <f>INDEX(Stores[location_state],MATCH(Sales[[#This Row],[store_no]],Stores[store_no],0))</f>
        <v>Michigan</v>
      </c>
      <c r="I6844">
        <f>INDEX(Stores[sqft],MATCH(Sales[[#This Row],[store_no]],Stores[store_no],0))</f>
        <v>148300</v>
      </c>
      <c r="J6844" s="4" t="str">
        <f>INDEX(Departments[dept_name],MATCH(Sales[[#This Row],[dept_no]],Departments[dept_no],0))</f>
        <v>Electronics</v>
      </c>
      <c r="K6844" s="4" t="str">
        <f>CONCATENATE(Sales[[#This Row],[region]],Sales[[#This Row],[storetype]])</f>
        <v>1B</v>
      </c>
      <c r="L6844" s="4">
        <f>INDEX(RegionStoreCount[Store Count],MATCH(Sales[[#This Row],[RegionStoretype]],RegionStoreCount[Region/Type],0))</f>
        <v>5</v>
      </c>
      <c r="M6844" s="4">
        <f>AND(Sales[[#This Row],[date]]&lt;=TY_YTDMax,Sales[[#This Row],[date]]&gt;=TY_YTDMin)*Sales[[#This Row],[sales]]</f>
        <v>38024.983999999997</v>
      </c>
      <c r="N6844" s="4">
        <f>AND(Sales[[#This Row],[date]]&lt;=LY_YTDMax,Sales[[#This Row],[date]]&gt;=LY_YTDMin)*Sales[[#This Row],[sales]]</f>
        <v>0</v>
      </c>
      <c r="O6844" s="4">
        <f>AND(Sales[[#This Row],[date]]&gt;=YoY_Min,Sales[[#This Row],[date]]&lt;=TY_YTDMax)*(Sales[[#This Row],[sales]]/Sales[[#This Row],[sqft]])</f>
        <v>0.25640582602832096</v>
      </c>
      <c r="P6844" s="4">
        <f>SUMIF(Sales[RegionStoretype],Sales[[#This Row],[RegionStoretype]],Sales[YoY_SSF])/Sales[[#This Row],[Region_TypeCount]]</f>
        <v>68.518982968140051</v>
      </c>
    </row>
    <row r="6845" spans="1:16" x14ac:dyDescent="0.25">
      <c r="A6845" s="1">
        <v>43217</v>
      </c>
      <c r="B6845">
        <v>29</v>
      </c>
      <c r="C6845">
        <v>17</v>
      </c>
      <c r="D6845">
        <v>167820.27340000001</v>
      </c>
      <c r="E6845">
        <f>INDEX(Stores[region],MATCH(Sales[[#This Row],[store_no]],Stores[store_no],0))</f>
        <v>1</v>
      </c>
      <c r="F6845" t="str">
        <f>INDEX(Stores[storetype],MATCH(Sales[[#This Row],[store_no]],Stores[store_no],0))</f>
        <v>B</v>
      </c>
      <c r="G6845" t="str">
        <f>INDEX(Stores[location_city],MATCH(Sales[[#This Row],[store_no]],Stores[store_no],0))</f>
        <v>Grand Rapids</v>
      </c>
      <c r="H6845" t="str">
        <f>INDEX(Stores[location_state],MATCH(Sales[[#This Row],[store_no]],Stores[store_no],0))</f>
        <v>Michigan</v>
      </c>
      <c r="I6845">
        <f>INDEX(Stores[sqft],MATCH(Sales[[#This Row],[store_no]],Stores[store_no],0))</f>
        <v>148300</v>
      </c>
      <c r="J6845" s="4" t="str">
        <f>INDEX(Departments[dept_name],MATCH(Sales[[#This Row],[dept_no]],Departments[dept_no],0))</f>
        <v>Shoes</v>
      </c>
      <c r="K6845" s="4" t="str">
        <f>CONCATENATE(Sales[[#This Row],[region]],Sales[[#This Row],[storetype]])</f>
        <v>1B</v>
      </c>
      <c r="L6845" s="4">
        <f>INDEX(RegionStoreCount[Store Count],MATCH(Sales[[#This Row],[RegionStoretype]],RegionStoreCount[Region/Type],0))</f>
        <v>5</v>
      </c>
      <c r="M6845" s="4">
        <f>AND(Sales[[#This Row],[date]]&lt;=TY_YTDMax,Sales[[#This Row],[date]]&gt;=TY_YTDMin)*Sales[[#This Row],[sales]]</f>
        <v>167820.27340000001</v>
      </c>
      <c r="N6845" s="4">
        <f>AND(Sales[[#This Row],[date]]&lt;=LY_YTDMax,Sales[[#This Row],[date]]&gt;=LY_YTDMin)*Sales[[#This Row],[sales]]</f>
        <v>0</v>
      </c>
      <c r="O6845" s="4">
        <f>AND(Sales[[#This Row],[date]]&gt;=YoY_Min,Sales[[#This Row],[date]]&lt;=TY_YTDMax)*(Sales[[#This Row],[sales]]/Sales[[#This Row],[sqft]])</f>
        <v>1.1316269278489548</v>
      </c>
      <c r="P6845" s="4">
        <f>SUMIF(Sales[RegionStoretype],Sales[[#This Row],[RegionStoretype]],Sales[YoY_SSF])/Sales[[#This Row],[Region_TypeCount]]</f>
        <v>68.518982968140051</v>
      </c>
    </row>
    <row r="6846" spans="1:16" x14ac:dyDescent="0.25">
      <c r="A6846" s="1">
        <v>43217</v>
      </c>
      <c r="B6846">
        <v>30</v>
      </c>
      <c r="C6846">
        <v>2</v>
      </c>
      <c r="D6846">
        <v>47904.643899999995</v>
      </c>
      <c r="E6846">
        <f>INDEX(Stores[region],MATCH(Sales[[#This Row],[store_no]],Stores[store_no],0))</f>
        <v>1</v>
      </c>
      <c r="F6846" t="str">
        <f>INDEX(Stores[storetype],MATCH(Sales[[#This Row],[store_no]],Stores[store_no],0))</f>
        <v>C</v>
      </c>
      <c r="G6846" t="str">
        <f>INDEX(Stores[location_city],MATCH(Sales[[#This Row],[store_no]],Stores[store_no],0))</f>
        <v>Dayton</v>
      </c>
      <c r="H6846" t="str">
        <f>INDEX(Stores[location_state],MATCH(Sales[[#This Row],[store_no]],Stores[store_no],0))</f>
        <v>Ohio</v>
      </c>
      <c r="I6846">
        <f>INDEX(Stores[sqft],MATCH(Sales[[#This Row],[store_no]],Stores[store_no],0))</f>
        <v>90000</v>
      </c>
      <c r="J6846" s="4" t="str">
        <f>INDEX(Departments[dept_name],MATCH(Sales[[#This Row],[dept_no]],Departments[dept_no],0))</f>
        <v>Baby</v>
      </c>
      <c r="K6846" s="4" t="str">
        <f>CONCATENATE(Sales[[#This Row],[region]],Sales[[#This Row],[storetype]])</f>
        <v>1C</v>
      </c>
      <c r="L6846" s="4">
        <f>INDEX(RegionStoreCount[Store Count],MATCH(Sales[[#This Row],[RegionStoretype]],RegionStoreCount[Region/Type],0))</f>
        <v>1</v>
      </c>
      <c r="M6846" s="4">
        <f>AND(Sales[[#This Row],[date]]&lt;=TY_YTDMax,Sales[[#This Row],[date]]&gt;=TY_YTDMin)*Sales[[#This Row],[sales]]</f>
        <v>47904.643899999995</v>
      </c>
      <c r="N6846" s="4">
        <f>AND(Sales[[#This Row],[date]]&lt;=LY_YTDMax,Sales[[#This Row],[date]]&gt;=LY_YTDMin)*Sales[[#This Row],[sales]]</f>
        <v>0</v>
      </c>
      <c r="O6846" s="4">
        <f>AND(Sales[[#This Row],[date]]&gt;=YoY_Min,Sales[[#This Row],[date]]&lt;=TY_YTDMax)*(Sales[[#This Row],[sales]]/Sales[[#This Row],[sqft]])</f>
        <v>0.5322738211111111</v>
      </c>
      <c r="P6846" s="4">
        <f>SUMIF(Sales[RegionStoretype],Sales[[#This Row],[RegionStoretype]],Sales[YoY_SSF])/Sales[[#This Row],[Region_TypeCount]]</f>
        <v>65.329042605555529</v>
      </c>
    </row>
    <row r="6847" spans="1:16" x14ac:dyDescent="0.25">
      <c r="A6847" s="1">
        <v>43217</v>
      </c>
      <c r="B6847">
        <v>30</v>
      </c>
      <c r="C6847">
        <v>18</v>
      </c>
      <c r="D6847">
        <v>102266.03320000001</v>
      </c>
      <c r="E6847">
        <f>INDEX(Stores[region],MATCH(Sales[[#This Row],[store_no]],Stores[store_no],0))</f>
        <v>1</v>
      </c>
      <c r="F6847" t="str">
        <f>INDEX(Stores[storetype],MATCH(Sales[[#This Row],[store_no]],Stores[store_no],0))</f>
        <v>C</v>
      </c>
      <c r="G6847" t="str">
        <f>INDEX(Stores[location_city],MATCH(Sales[[#This Row],[store_no]],Stores[store_no],0))</f>
        <v>Dayton</v>
      </c>
      <c r="H6847" t="str">
        <f>INDEX(Stores[location_state],MATCH(Sales[[#This Row],[store_no]],Stores[store_no],0))</f>
        <v>Ohio</v>
      </c>
      <c r="I6847">
        <f>INDEX(Stores[sqft],MATCH(Sales[[#This Row],[store_no]],Stores[store_no],0))</f>
        <v>90000</v>
      </c>
      <c r="J6847" s="4" t="str">
        <f>INDEX(Departments[dept_name],MATCH(Sales[[#This Row],[dept_no]],Departments[dept_no],0))</f>
        <v>Sports</v>
      </c>
      <c r="K6847" s="4" t="str">
        <f>CONCATENATE(Sales[[#This Row],[region]],Sales[[#This Row],[storetype]])</f>
        <v>1C</v>
      </c>
      <c r="L6847" s="4">
        <f>INDEX(RegionStoreCount[Store Count],MATCH(Sales[[#This Row],[RegionStoretype]],RegionStoreCount[Region/Type],0))</f>
        <v>1</v>
      </c>
      <c r="M6847" s="4">
        <f>AND(Sales[[#This Row],[date]]&lt;=TY_YTDMax,Sales[[#This Row],[date]]&gt;=TY_YTDMin)*Sales[[#This Row],[sales]]</f>
        <v>102266.03320000001</v>
      </c>
      <c r="N6847" s="4">
        <f>AND(Sales[[#This Row],[date]]&lt;=LY_YTDMax,Sales[[#This Row],[date]]&gt;=LY_YTDMin)*Sales[[#This Row],[sales]]</f>
        <v>0</v>
      </c>
      <c r="O6847" s="4">
        <f>AND(Sales[[#This Row],[date]]&gt;=YoY_Min,Sales[[#This Row],[date]]&lt;=TY_YTDMax)*(Sales[[#This Row],[sales]]/Sales[[#This Row],[sqft]])</f>
        <v>1.1362892577777779</v>
      </c>
      <c r="P6847" s="4">
        <f>SUMIF(Sales[RegionStoretype],Sales[[#This Row],[RegionStoretype]],Sales[YoY_SSF])/Sales[[#This Row],[Region_TypeCount]]</f>
        <v>65.329042605555529</v>
      </c>
    </row>
    <row r="6848" spans="1:16" x14ac:dyDescent="0.25">
      <c r="A6848" s="1">
        <v>43217</v>
      </c>
      <c r="B6848">
        <v>31</v>
      </c>
      <c r="C6848">
        <v>7</v>
      </c>
      <c r="D6848">
        <v>75179.4035</v>
      </c>
      <c r="E6848">
        <f>INDEX(Stores[region],MATCH(Sales[[#This Row],[store_no]],Stores[store_no],0))</f>
        <v>3</v>
      </c>
      <c r="F6848" t="str">
        <f>INDEX(Stores[storetype],MATCH(Sales[[#This Row],[store_no]],Stores[store_no],0))</f>
        <v>A</v>
      </c>
      <c r="G6848" t="str">
        <f>INDEX(Stores[location_city],MATCH(Sales[[#This Row],[store_no]],Stores[store_no],0))</f>
        <v>Rapid City</v>
      </c>
      <c r="H6848" t="str">
        <f>INDEX(Stores[location_state],MATCH(Sales[[#This Row],[store_no]],Stores[store_no],0))</f>
        <v>South Dakota</v>
      </c>
      <c r="I6848">
        <f>INDEX(Stores[sqft],MATCH(Sales[[#This Row],[store_no]],Stores[store_no],0))</f>
        <v>200100</v>
      </c>
      <c r="J6848" s="4" t="str">
        <f>INDEX(Departments[dept_name],MATCH(Sales[[#This Row],[dept_no]],Departments[dept_no],0))</f>
        <v>Electronics</v>
      </c>
      <c r="K6848" s="4" t="str">
        <f>CONCATENATE(Sales[[#This Row],[region]],Sales[[#This Row],[storetype]])</f>
        <v>3A</v>
      </c>
      <c r="L6848" s="4">
        <f>INDEX(RegionStoreCount[Store Count],MATCH(Sales[[#This Row],[RegionStoretype]],RegionStoreCount[Region/Type],0))</f>
        <v>9</v>
      </c>
      <c r="M6848" s="4">
        <f>AND(Sales[[#This Row],[date]]&lt;=TY_YTDMax,Sales[[#This Row],[date]]&gt;=TY_YTDMin)*Sales[[#This Row],[sales]]</f>
        <v>75179.4035</v>
      </c>
      <c r="N6848" s="4">
        <f>AND(Sales[[#This Row],[date]]&lt;=LY_YTDMax,Sales[[#This Row],[date]]&gt;=LY_YTDMin)*Sales[[#This Row],[sales]]</f>
        <v>0</v>
      </c>
      <c r="O6848" s="4">
        <f>AND(Sales[[#This Row],[date]]&gt;=YoY_Min,Sales[[#This Row],[date]]&lt;=TY_YTDMax)*(Sales[[#This Row],[sales]]/Sales[[#This Row],[sqft]])</f>
        <v>0.37570916291854073</v>
      </c>
      <c r="P6848" s="4">
        <f>SUMIF(Sales[RegionStoretype],Sales[[#This Row],[RegionStoretype]],Sales[YoY_SSF])/Sales[[#This Row],[Region_TypeCount]]</f>
        <v>53.603836561720975</v>
      </c>
    </row>
    <row r="6849" spans="1:16" x14ac:dyDescent="0.25">
      <c r="A6849" s="1">
        <v>43217</v>
      </c>
      <c r="B6849">
        <v>31</v>
      </c>
      <c r="C6849">
        <v>14</v>
      </c>
      <c r="D6849">
        <v>71868.321899999995</v>
      </c>
      <c r="E6849">
        <f>INDEX(Stores[region],MATCH(Sales[[#This Row],[store_no]],Stores[store_no],0))</f>
        <v>3</v>
      </c>
      <c r="F6849" t="str">
        <f>INDEX(Stores[storetype],MATCH(Sales[[#This Row],[store_no]],Stores[store_no],0))</f>
        <v>A</v>
      </c>
      <c r="G6849" t="str">
        <f>INDEX(Stores[location_city],MATCH(Sales[[#This Row],[store_no]],Stores[store_no],0))</f>
        <v>Rapid City</v>
      </c>
      <c r="H6849" t="str">
        <f>INDEX(Stores[location_state],MATCH(Sales[[#This Row],[store_no]],Stores[store_no],0))</f>
        <v>South Dakota</v>
      </c>
      <c r="I6849">
        <f>INDEX(Stores[sqft],MATCH(Sales[[#This Row],[store_no]],Stores[store_no],0))</f>
        <v>200100</v>
      </c>
      <c r="J6849" s="4" t="str">
        <f>INDEX(Departments[dept_name],MATCH(Sales[[#This Row],[dept_no]],Departments[dept_no],0))</f>
        <v>Movies</v>
      </c>
      <c r="K6849" s="4" t="str">
        <f>CONCATENATE(Sales[[#This Row],[region]],Sales[[#This Row],[storetype]])</f>
        <v>3A</v>
      </c>
      <c r="L6849" s="4">
        <f>INDEX(RegionStoreCount[Store Count],MATCH(Sales[[#This Row],[RegionStoretype]],RegionStoreCount[Region/Type],0))</f>
        <v>9</v>
      </c>
      <c r="M6849" s="4">
        <f>AND(Sales[[#This Row],[date]]&lt;=TY_YTDMax,Sales[[#This Row],[date]]&gt;=TY_YTDMin)*Sales[[#This Row],[sales]]</f>
        <v>71868.321899999995</v>
      </c>
      <c r="N6849" s="4">
        <f>AND(Sales[[#This Row],[date]]&lt;=LY_YTDMax,Sales[[#This Row],[date]]&gt;=LY_YTDMin)*Sales[[#This Row],[sales]]</f>
        <v>0</v>
      </c>
      <c r="O6849" s="4">
        <f>AND(Sales[[#This Row],[date]]&gt;=YoY_Min,Sales[[#This Row],[date]]&lt;=TY_YTDMax)*(Sales[[#This Row],[sales]]/Sales[[#This Row],[sqft]])</f>
        <v>0.35916202848575712</v>
      </c>
      <c r="P6849" s="4">
        <f>SUMIF(Sales[RegionStoretype],Sales[[#This Row],[RegionStoretype]],Sales[YoY_SSF])/Sales[[#This Row],[Region_TypeCount]]</f>
        <v>53.603836561720975</v>
      </c>
    </row>
    <row r="6850" spans="1:16" x14ac:dyDescent="0.25">
      <c r="A6850" s="1">
        <v>43217</v>
      </c>
      <c r="B6850">
        <v>32</v>
      </c>
      <c r="C6850">
        <v>6</v>
      </c>
      <c r="D6850">
        <v>31018.687900000001</v>
      </c>
      <c r="E6850">
        <f>INDEX(Stores[region],MATCH(Sales[[#This Row],[store_no]],Stores[store_no],0))</f>
        <v>2</v>
      </c>
      <c r="F6850" t="str">
        <f>INDEX(Stores[storetype],MATCH(Sales[[#This Row],[store_no]],Stores[store_no],0))</f>
        <v>A</v>
      </c>
      <c r="G6850" t="str">
        <f>INDEX(Stores[location_city],MATCH(Sales[[#This Row],[store_no]],Stores[store_no],0))</f>
        <v>Western Springs</v>
      </c>
      <c r="H6850" t="str">
        <f>INDEX(Stores[location_state],MATCH(Sales[[#This Row],[store_no]],Stores[store_no],0))</f>
        <v>Illinois</v>
      </c>
      <c r="I6850">
        <f>INDEX(Stores[sqft],MATCH(Sales[[#This Row],[store_no]],Stores[store_no],0))</f>
        <v>118200</v>
      </c>
      <c r="J6850" s="4" t="str">
        <f>INDEX(Departments[dept_name],MATCH(Sales[[#This Row],[dept_no]],Departments[dept_no],0))</f>
        <v>Computers</v>
      </c>
      <c r="K6850" s="4" t="str">
        <f>CONCATENATE(Sales[[#This Row],[region]],Sales[[#This Row],[storetype]])</f>
        <v>2A</v>
      </c>
      <c r="L6850" s="4">
        <f>INDEX(RegionStoreCount[Store Count],MATCH(Sales[[#This Row],[RegionStoretype]],RegionStoreCount[Region/Type],0))</f>
        <v>5</v>
      </c>
      <c r="M6850" s="4">
        <f>AND(Sales[[#This Row],[date]]&lt;=TY_YTDMax,Sales[[#This Row],[date]]&gt;=TY_YTDMin)*Sales[[#This Row],[sales]]</f>
        <v>31018.687900000001</v>
      </c>
      <c r="N6850" s="4">
        <f>AND(Sales[[#This Row],[date]]&lt;=LY_YTDMax,Sales[[#This Row],[date]]&gt;=LY_YTDMin)*Sales[[#This Row],[sales]]</f>
        <v>0</v>
      </c>
      <c r="O6850" s="4">
        <f>AND(Sales[[#This Row],[date]]&gt;=YoY_Min,Sales[[#This Row],[date]]&lt;=TY_YTDMax)*(Sales[[#This Row],[sales]]/Sales[[#This Row],[sqft]])</f>
        <v>0.2624254475465313</v>
      </c>
      <c r="P6850" s="4">
        <f>SUMIF(Sales[RegionStoretype],Sales[[#This Row],[RegionStoretype]],Sales[YoY_SSF])/Sales[[#This Row],[Region_TypeCount]]</f>
        <v>60.052789354368521</v>
      </c>
    </row>
    <row r="6851" spans="1:16" x14ac:dyDescent="0.25">
      <c r="A6851" s="1">
        <v>43217</v>
      </c>
      <c r="B6851">
        <v>32</v>
      </c>
      <c r="C6851">
        <v>17</v>
      </c>
      <c r="D6851">
        <v>79280.98079999999</v>
      </c>
      <c r="E6851">
        <f>INDEX(Stores[region],MATCH(Sales[[#This Row],[store_no]],Stores[store_no],0))</f>
        <v>2</v>
      </c>
      <c r="F6851" t="str">
        <f>INDEX(Stores[storetype],MATCH(Sales[[#This Row],[store_no]],Stores[store_no],0))</f>
        <v>A</v>
      </c>
      <c r="G6851" t="str">
        <f>INDEX(Stores[location_city],MATCH(Sales[[#This Row],[store_no]],Stores[store_no],0))</f>
        <v>Western Springs</v>
      </c>
      <c r="H6851" t="str">
        <f>INDEX(Stores[location_state],MATCH(Sales[[#This Row],[store_no]],Stores[store_no],0))</f>
        <v>Illinois</v>
      </c>
      <c r="I6851">
        <f>INDEX(Stores[sqft],MATCH(Sales[[#This Row],[store_no]],Stores[store_no],0))</f>
        <v>118200</v>
      </c>
      <c r="J6851" s="4" t="str">
        <f>INDEX(Departments[dept_name],MATCH(Sales[[#This Row],[dept_no]],Departments[dept_no],0))</f>
        <v>Shoes</v>
      </c>
      <c r="K6851" s="4" t="str">
        <f>CONCATENATE(Sales[[#This Row],[region]],Sales[[#This Row],[storetype]])</f>
        <v>2A</v>
      </c>
      <c r="L6851" s="4">
        <f>INDEX(RegionStoreCount[Store Count],MATCH(Sales[[#This Row],[RegionStoretype]],RegionStoreCount[Region/Type],0))</f>
        <v>5</v>
      </c>
      <c r="M6851" s="4">
        <f>AND(Sales[[#This Row],[date]]&lt;=TY_YTDMax,Sales[[#This Row],[date]]&gt;=TY_YTDMin)*Sales[[#This Row],[sales]]</f>
        <v>79280.98079999999</v>
      </c>
      <c r="N6851" s="4">
        <f>AND(Sales[[#This Row],[date]]&lt;=LY_YTDMax,Sales[[#This Row],[date]]&gt;=LY_YTDMin)*Sales[[#This Row],[sales]]</f>
        <v>0</v>
      </c>
      <c r="O6851" s="4">
        <f>AND(Sales[[#This Row],[date]]&gt;=YoY_Min,Sales[[#This Row],[date]]&lt;=TY_YTDMax)*(Sales[[#This Row],[sales]]/Sales[[#This Row],[sqft]])</f>
        <v>0.67073587817258873</v>
      </c>
      <c r="P6851" s="4">
        <f>SUMIF(Sales[RegionStoretype],Sales[[#This Row],[RegionStoretype]],Sales[YoY_SSF])/Sales[[#This Row],[Region_TypeCount]]</f>
        <v>60.052789354368521</v>
      </c>
    </row>
    <row r="6852" spans="1:16" x14ac:dyDescent="0.25">
      <c r="A6852" s="1">
        <v>43217</v>
      </c>
      <c r="B6852">
        <v>33</v>
      </c>
      <c r="C6852">
        <v>8</v>
      </c>
      <c r="D6852">
        <v>9635.35</v>
      </c>
      <c r="E6852">
        <f>INDEX(Stores[region],MATCH(Sales[[#This Row],[store_no]],Stores[store_no],0))</f>
        <v>3</v>
      </c>
      <c r="F6852" t="str">
        <f>INDEX(Stores[storetype],MATCH(Sales[[#This Row],[store_no]],Stores[store_no],0))</f>
        <v>A</v>
      </c>
      <c r="G6852" t="str">
        <f>INDEX(Stores[location_city],MATCH(Sales[[#This Row],[store_no]],Stores[store_no],0))</f>
        <v>Omaha</v>
      </c>
      <c r="H6852" t="str">
        <f>INDEX(Stores[location_state],MATCH(Sales[[#This Row],[store_no]],Stores[store_no],0))</f>
        <v>Nebraska</v>
      </c>
      <c r="I6852">
        <f>INDEX(Stores[sqft],MATCH(Sales[[#This Row],[store_no]],Stores[store_no],0))</f>
        <v>40700</v>
      </c>
      <c r="J6852" s="4" t="str">
        <f>INDEX(Departments[dept_name],MATCH(Sales[[#This Row],[dept_no]],Departments[dept_no],0))</f>
        <v>Games</v>
      </c>
      <c r="K6852" s="4" t="str">
        <f>CONCATENATE(Sales[[#This Row],[region]],Sales[[#This Row],[storetype]])</f>
        <v>3A</v>
      </c>
      <c r="L6852" s="4">
        <f>INDEX(RegionStoreCount[Store Count],MATCH(Sales[[#This Row],[RegionStoretype]],RegionStoreCount[Region/Type],0))</f>
        <v>9</v>
      </c>
      <c r="M6852" s="4">
        <f>AND(Sales[[#This Row],[date]]&lt;=TY_YTDMax,Sales[[#This Row],[date]]&gt;=TY_YTDMin)*Sales[[#This Row],[sales]]</f>
        <v>9635.35</v>
      </c>
      <c r="N6852" s="4">
        <f>AND(Sales[[#This Row],[date]]&lt;=LY_YTDMax,Sales[[#This Row],[date]]&gt;=LY_YTDMin)*Sales[[#This Row],[sales]]</f>
        <v>0</v>
      </c>
      <c r="O6852" s="4">
        <f>AND(Sales[[#This Row],[date]]&gt;=YoY_Min,Sales[[#This Row],[date]]&lt;=TY_YTDMax)*(Sales[[#This Row],[sales]]/Sales[[#This Row],[sqft]])</f>
        <v>0.23674078624078626</v>
      </c>
      <c r="P6852" s="4">
        <f>SUMIF(Sales[RegionStoretype],Sales[[#This Row],[RegionStoretype]],Sales[YoY_SSF])/Sales[[#This Row],[Region_TypeCount]]</f>
        <v>53.603836561720975</v>
      </c>
    </row>
    <row r="6853" spans="1:16" x14ac:dyDescent="0.25">
      <c r="A6853" s="1">
        <v>43217</v>
      </c>
      <c r="B6853">
        <v>33</v>
      </c>
      <c r="C6853">
        <v>17</v>
      </c>
      <c r="D6853">
        <v>25131.8884</v>
      </c>
      <c r="E6853">
        <f>INDEX(Stores[region],MATCH(Sales[[#This Row],[store_no]],Stores[store_no],0))</f>
        <v>3</v>
      </c>
      <c r="F6853" t="str">
        <f>INDEX(Stores[storetype],MATCH(Sales[[#This Row],[store_no]],Stores[store_no],0))</f>
        <v>A</v>
      </c>
      <c r="G6853" t="str">
        <f>INDEX(Stores[location_city],MATCH(Sales[[#This Row],[store_no]],Stores[store_no],0))</f>
        <v>Omaha</v>
      </c>
      <c r="H6853" t="str">
        <f>INDEX(Stores[location_state],MATCH(Sales[[#This Row],[store_no]],Stores[store_no],0))</f>
        <v>Nebraska</v>
      </c>
      <c r="I6853">
        <f>INDEX(Stores[sqft],MATCH(Sales[[#This Row],[store_no]],Stores[store_no],0))</f>
        <v>40700</v>
      </c>
      <c r="J6853" s="4" t="str">
        <f>INDEX(Departments[dept_name],MATCH(Sales[[#This Row],[dept_no]],Departments[dept_no],0))</f>
        <v>Shoes</v>
      </c>
      <c r="K6853" s="4" t="str">
        <f>CONCATENATE(Sales[[#This Row],[region]],Sales[[#This Row],[storetype]])</f>
        <v>3A</v>
      </c>
      <c r="L6853" s="4">
        <f>INDEX(RegionStoreCount[Store Count],MATCH(Sales[[#This Row],[RegionStoretype]],RegionStoreCount[Region/Type],0))</f>
        <v>9</v>
      </c>
      <c r="M6853" s="4">
        <f>AND(Sales[[#This Row],[date]]&lt;=TY_YTDMax,Sales[[#This Row],[date]]&gt;=TY_YTDMin)*Sales[[#This Row],[sales]]</f>
        <v>25131.8884</v>
      </c>
      <c r="N6853" s="4">
        <f>AND(Sales[[#This Row],[date]]&lt;=LY_YTDMax,Sales[[#This Row],[date]]&gt;=LY_YTDMin)*Sales[[#This Row],[sales]]</f>
        <v>0</v>
      </c>
      <c r="O6853" s="4">
        <f>AND(Sales[[#This Row],[date]]&gt;=YoY_Min,Sales[[#This Row],[date]]&lt;=TY_YTDMax)*(Sales[[#This Row],[sales]]/Sales[[#This Row],[sqft]])</f>
        <v>0.6174911154791155</v>
      </c>
      <c r="P6853" s="4">
        <f>SUMIF(Sales[RegionStoretype],Sales[[#This Row],[RegionStoretype]],Sales[YoY_SSF])/Sales[[#This Row],[Region_TypeCount]]</f>
        <v>53.603836561720975</v>
      </c>
    </row>
    <row r="6854" spans="1:16" x14ac:dyDescent="0.25">
      <c r="A6854" s="1">
        <v>43217</v>
      </c>
      <c r="B6854">
        <v>34</v>
      </c>
      <c r="C6854">
        <v>13</v>
      </c>
      <c r="D6854">
        <v>87209.88870000001</v>
      </c>
      <c r="E6854">
        <f>INDEX(Stores[region],MATCH(Sales[[#This Row],[store_no]],Stores[store_no],0))</f>
        <v>1</v>
      </c>
      <c r="F6854" t="str">
        <f>INDEX(Stores[storetype],MATCH(Sales[[#This Row],[store_no]],Stores[store_no],0))</f>
        <v>A</v>
      </c>
      <c r="G6854" t="str">
        <f>INDEX(Stores[location_city],MATCH(Sales[[#This Row],[store_no]],Stores[store_no],0))</f>
        <v>Toledo</v>
      </c>
      <c r="H6854" t="str">
        <f>INDEX(Stores[location_state],MATCH(Sales[[#This Row],[store_no]],Stores[store_no],0))</f>
        <v>Ohio</v>
      </c>
      <c r="I6854">
        <f>INDEX(Stores[sqft],MATCH(Sales[[#This Row],[store_no]],Stores[store_no],0))</f>
        <v>207900</v>
      </c>
      <c r="J6854" s="4" t="str">
        <f>INDEX(Departments[dept_name],MATCH(Sales[[#This Row],[dept_no]],Departments[dept_no],0))</f>
        <v>Kids</v>
      </c>
      <c r="K6854" s="4" t="str">
        <f>CONCATENATE(Sales[[#This Row],[region]],Sales[[#This Row],[storetype]])</f>
        <v>1A</v>
      </c>
      <c r="L6854" s="4">
        <f>INDEX(RegionStoreCount[Store Count],MATCH(Sales[[#This Row],[RegionStoretype]],RegionStoreCount[Region/Type],0))</f>
        <v>5</v>
      </c>
      <c r="M6854" s="4">
        <f>AND(Sales[[#This Row],[date]]&lt;=TY_YTDMax,Sales[[#This Row],[date]]&gt;=TY_YTDMin)*Sales[[#This Row],[sales]]</f>
        <v>87209.88870000001</v>
      </c>
      <c r="N6854" s="4">
        <f>AND(Sales[[#This Row],[date]]&lt;=LY_YTDMax,Sales[[#This Row],[date]]&gt;=LY_YTDMin)*Sales[[#This Row],[sales]]</f>
        <v>0</v>
      </c>
      <c r="O6854" s="4">
        <f>AND(Sales[[#This Row],[date]]&gt;=YoY_Min,Sales[[#This Row],[date]]&lt;=TY_YTDMax)*(Sales[[#This Row],[sales]]/Sales[[#This Row],[sqft]])</f>
        <v>0.41947998412698417</v>
      </c>
      <c r="P6854" s="4">
        <f>SUMIF(Sales[RegionStoretype],Sales[[#This Row],[RegionStoretype]],Sales[YoY_SSF])/Sales[[#This Row],[Region_TypeCount]]</f>
        <v>59.469551530910678</v>
      </c>
    </row>
    <row r="6855" spans="1:16" x14ac:dyDescent="0.25">
      <c r="A6855" s="1">
        <v>43217</v>
      </c>
      <c r="B6855">
        <v>34</v>
      </c>
      <c r="C6855">
        <v>17</v>
      </c>
      <c r="D6855">
        <v>46911.232600000003</v>
      </c>
      <c r="E6855">
        <f>INDEX(Stores[region],MATCH(Sales[[#This Row],[store_no]],Stores[store_no],0))</f>
        <v>1</v>
      </c>
      <c r="F6855" t="str">
        <f>INDEX(Stores[storetype],MATCH(Sales[[#This Row],[store_no]],Stores[store_no],0))</f>
        <v>A</v>
      </c>
      <c r="G6855" t="str">
        <f>INDEX(Stores[location_city],MATCH(Sales[[#This Row],[store_no]],Stores[store_no],0))</f>
        <v>Toledo</v>
      </c>
      <c r="H6855" t="str">
        <f>INDEX(Stores[location_state],MATCH(Sales[[#This Row],[store_no]],Stores[store_no],0))</f>
        <v>Ohio</v>
      </c>
      <c r="I6855">
        <f>INDEX(Stores[sqft],MATCH(Sales[[#This Row],[store_no]],Stores[store_no],0))</f>
        <v>207900</v>
      </c>
      <c r="J6855" s="4" t="str">
        <f>INDEX(Departments[dept_name],MATCH(Sales[[#This Row],[dept_no]],Departments[dept_no],0))</f>
        <v>Shoes</v>
      </c>
      <c r="K6855" s="4" t="str">
        <f>CONCATENATE(Sales[[#This Row],[region]],Sales[[#This Row],[storetype]])</f>
        <v>1A</v>
      </c>
      <c r="L6855" s="4">
        <f>INDEX(RegionStoreCount[Store Count],MATCH(Sales[[#This Row],[RegionStoretype]],RegionStoreCount[Region/Type],0))</f>
        <v>5</v>
      </c>
      <c r="M6855" s="4">
        <f>AND(Sales[[#This Row],[date]]&lt;=TY_YTDMax,Sales[[#This Row],[date]]&gt;=TY_YTDMin)*Sales[[#This Row],[sales]]</f>
        <v>46911.232600000003</v>
      </c>
      <c r="N6855" s="4">
        <f>AND(Sales[[#This Row],[date]]&lt;=LY_YTDMax,Sales[[#This Row],[date]]&gt;=LY_YTDMin)*Sales[[#This Row],[sales]]</f>
        <v>0</v>
      </c>
      <c r="O6855" s="4">
        <f>AND(Sales[[#This Row],[date]]&gt;=YoY_Min,Sales[[#This Row],[date]]&lt;=TY_YTDMax)*(Sales[[#This Row],[sales]]/Sales[[#This Row],[sqft]])</f>
        <v>0.22564325444925445</v>
      </c>
      <c r="P6855" s="4">
        <f>SUMIF(Sales[RegionStoretype],Sales[[#This Row],[RegionStoretype]],Sales[YoY_SSF])/Sales[[#This Row],[Region_TypeCount]]</f>
        <v>59.469551530910678</v>
      </c>
    </row>
    <row r="6856" spans="1:16" x14ac:dyDescent="0.25">
      <c r="A6856" s="1">
        <v>43217</v>
      </c>
      <c r="B6856">
        <v>35</v>
      </c>
      <c r="C6856">
        <v>15</v>
      </c>
      <c r="D6856">
        <v>23753.9961</v>
      </c>
      <c r="E6856">
        <f>INDEX(Stores[region],MATCH(Sales[[#This Row],[store_no]],Stores[store_no],0))</f>
        <v>3</v>
      </c>
      <c r="F6856" t="str">
        <f>INDEX(Stores[storetype],MATCH(Sales[[#This Row],[store_no]],Stores[store_no],0))</f>
        <v>C</v>
      </c>
      <c r="G6856" t="str">
        <f>INDEX(Stores[location_city],MATCH(Sales[[#This Row],[store_no]],Stores[store_no],0))</f>
        <v>Wichita</v>
      </c>
      <c r="H6856" t="str">
        <f>INDEX(Stores[location_state],MATCH(Sales[[#This Row],[store_no]],Stores[store_no],0))</f>
        <v>Kansas</v>
      </c>
      <c r="I6856">
        <f>INDEX(Stores[sqft],MATCH(Sales[[#This Row],[store_no]],Stores[store_no],0))</f>
        <v>72800</v>
      </c>
      <c r="J6856" s="4" t="str">
        <f>INDEX(Departments[dept_name],MATCH(Sales[[#This Row],[dept_no]],Departments[dept_no],0))</f>
        <v>Music</v>
      </c>
      <c r="K6856" s="4" t="str">
        <f>CONCATENATE(Sales[[#This Row],[region]],Sales[[#This Row],[storetype]])</f>
        <v>3C</v>
      </c>
      <c r="L6856" s="4">
        <f>INDEX(RegionStoreCount[Store Count],MATCH(Sales[[#This Row],[RegionStoretype]],RegionStoreCount[Region/Type],0))</f>
        <v>2</v>
      </c>
      <c r="M6856" s="4">
        <f>AND(Sales[[#This Row],[date]]&lt;=TY_YTDMax,Sales[[#This Row],[date]]&gt;=TY_YTDMin)*Sales[[#This Row],[sales]]</f>
        <v>23753.9961</v>
      </c>
      <c r="N6856" s="4">
        <f>AND(Sales[[#This Row],[date]]&lt;=LY_YTDMax,Sales[[#This Row],[date]]&gt;=LY_YTDMin)*Sales[[#This Row],[sales]]</f>
        <v>0</v>
      </c>
      <c r="O6856" s="4">
        <f>AND(Sales[[#This Row],[date]]&gt;=YoY_Min,Sales[[#This Row],[date]]&lt;=TY_YTDMax)*(Sales[[#This Row],[sales]]/Sales[[#This Row],[sqft]])</f>
        <v>0.32629115521978025</v>
      </c>
      <c r="P6856" s="4">
        <f>SUMIF(Sales[RegionStoretype],Sales[[#This Row],[RegionStoretype]],Sales[YoY_SSF])/Sales[[#This Row],[Region_TypeCount]]</f>
        <v>47.561479460925746</v>
      </c>
    </row>
    <row r="6857" spans="1:16" x14ac:dyDescent="0.25">
      <c r="A6857" s="1">
        <v>43217</v>
      </c>
      <c r="B6857">
        <v>35</v>
      </c>
      <c r="C6857">
        <v>17</v>
      </c>
      <c r="D6857">
        <v>8490.6747000000014</v>
      </c>
      <c r="E6857">
        <f>INDEX(Stores[region],MATCH(Sales[[#This Row],[store_no]],Stores[store_no],0))</f>
        <v>3</v>
      </c>
      <c r="F6857" t="str">
        <f>INDEX(Stores[storetype],MATCH(Sales[[#This Row],[store_no]],Stores[store_no],0))</f>
        <v>C</v>
      </c>
      <c r="G6857" t="str">
        <f>INDEX(Stores[location_city],MATCH(Sales[[#This Row],[store_no]],Stores[store_no],0))</f>
        <v>Wichita</v>
      </c>
      <c r="H6857" t="str">
        <f>INDEX(Stores[location_state],MATCH(Sales[[#This Row],[store_no]],Stores[store_no],0))</f>
        <v>Kansas</v>
      </c>
      <c r="I6857">
        <f>INDEX(Stores[sqft],MATCH(Sales[[#This Row],[store_no]],Stores[store_no],0))</f>
        <v>72800</v>
      </c>
      <c r="J6857" s="4" t="str">
        <f>INDEX(Departments[dept_name],MATCH(Sales[[#This Row],[dept_no]],Departments[dept_no],0))</f>
        <v>Shoes</v>
      </c>
      <c r="K6857" s="4" t="str">
        <f>CONCATENATE(Sales[[#This Row],[region]],Sales[[#This Row],[storetype]])</f>
        <v>3C</v>
      </c>
      <c r="L6857" s="4">
        <f>INDEX(RegionStoreCount[Store Count],MATCH(Sales[[#This Row],[RegionStoretype]],RegionStoreCount[Region/Type],0))</f>
        <v>2</v>
      </c>
      <c r="M6857" s="4">
        <f>AND(Sales[[#This Row],[date]]&lt;=TY_YTDMax,Sales[[#This Row],[date]]&gt;=TY_YTDMin)*Sales[[#This Row],[sales]]</f>
        <v>8490.6747000000014</v>
      </c>
      <c r="N6857" s="4">
        <f>AND(Sales[[#This Row],[date]]&lt;=LY_YTDMax,Sales[[#This Row],[date]]&gt;=LY_YTDMin)*Sales[[#This Row],[sales]]</f>
        <v>0</v>
      </c>
      <c r="O6857" s="4">
        <f>AND(Sales[[#This Row],[date]]&gt;=YoY_Min,Sales[[#This Row],[date]]&lt;=TY_YTDMax)*(Sales[[#This Row],[sales]]/Sales[[#This Row],[sqft]])</f>
        <v>0.116630146978022</v>
      </c>
      <c r="P6857" s="4">
        <f>SUMIF(Sales[RegionStoretype],Sales[[#This Row],[RegionStoretype]],Sales[YoY_SSF])/Sales[[#This Row],[Region_TypeCount]]</f>
        <v>47.561479460925746</v>
      </c>
    </row>
    <row r="6858" spans="1:16" x14ac:dyDescent="0.25">
      <c r="A6858" s="1">
        <v>43217</v>
      </c>
      <c r="B6858">
        <v>36</v>
      </c>
      <c r="C6858">
        <v>5</v>
      </c>
      <c r="D6858">
        <v>113544.3976</v>
      </c>
      <c r="E6858">
        <f>INDEX(Stores[region],MATCH(Sales[[#This Row],[store_no]],Stores[store_no],0))</f>
        <v>2</v>
      </c>
      <c r="F6858" t="str">
        <f>INDEX(Stores[storetype],MATCH(Sales[[#This Row],[store_no]],Stores[store_no],0))</f>
        <v>A</v>
      </c>
      <c r="G6858" t="str">
        <f>INDEX(Stores[location_city],MATCH(Sales[[#This Row],[store_no]],Stores[store_no],0))</f>
        <v>Aurora</v>
      </c>
      <c r="H6858" t="str">
        <f>INDEX(Stores[location_state],MATCH(Sales[[#This Row],[store_no]],Stores[store_no],0))</f>
        <v>Illinois</v>
      </c>
      <c r="I6858">
        <f>INDEX(Stores[sqft],MATCH(Sales[[#This Row],[store_no]],Stores[store_no],0))</f>
        <v>209900</v>
      </c>
      <c r="J6858" s="4" t="str">
        <f>INDEX(Departments[dept_name],MATCH(Sales[[#This Row],[dept_no]],Departments[dept_no],0))</f>
        <v>Clothing</v>
      </c>
      <c r="K6858" s="4" t="str">
        <f>CONCATENATE(Sales[[#This Row],[region]],Sales[[#This Row],[storetype]])</f>
        <v>2A</v>
      </c>
      <c r="L6858" s="4">
        <f>INDEX(RegionStoreCount[Store Count],MATCH(Sales[[#This Row],[RegionStoretype]],RegionStoreCount[Region/Type],0))</f>
        <v>5</v>
      </c>
      <c r="M6858" s="4">
        <f>AND(Sales[[#This Row],[date]]&lt;=TY_YTDMax,Sales[[#This Row],[date]]&gt;=TY_YTDMin)*Sales[[#This Row],[sales]]</f>
        <v>113544.3976</v>
      </c>
      <c r="N6858" s="4">
        <f>AND(Sales[[#This Row],[date]]&lt;=LY_YTDMax,Sales[[#This Row],[date]]&gt;=LY_YTDMin)*Sales[[#This Row],[sales]]</f>
        <v>0</v>
      </c>
      <c r="O6858" s="4">
        <f>AND(Sales[[#This Row],[date]]&gt;=YoY_Min,Sales[[#This Row],[date]]&lt;=TY_YTDMax)*(Sales[[#This Row],[sales]]/Sales[[#This Row],[sqft]])</f>
        <v>0.54094520057170081</v>
      </c>
      <c r="P6858" s="4">
        <f>SUMIF(Sales[RegionStoretype],Sales[[#This Row],[RegionStoretype]],Sales[YoY_SSF])/Sales[[#This Row],[Region_TypeCount]]</f>
        <v>60.052789354368521</v>
      </c>
    </row>
    <row r="6859" spans="1:16" x14ac:dyDescent="0.25">
      <c r="A6859" s="1">
        <v>43217</v>
      </c>
      <c r="B6859">
        <v>37</v>
      </c>
      <c r="C6859">
        <v>10</v>
      </c>
      <c r="D6859">
        <v>15333.0671</v>
      </c>
      <c r="E6859">
        <f>INDEX(Stores[region],MATCH(Sales[[#This Row],[store_no]],Stores[store_no],0))</f>
        <v>3</v>
      </c>
      <c r="F6859" t="str">
        <f>INDEX(Stores[storetype],MATCH(Sales[[#This Row],[store_no]],Stores[store_no],0))</f>
        <v>C</v>
      </c>
      <c r="G6859" t="str">
        <f>INDEX(Stores[location_city],MATCH(Sales[[#This Row],[store_no]],Stores[store_no],0))</f>
        <v>Lincoln</v>
      </c>
      <c r="H6859" t="str">
        <f>INDEX(Stores[location_state],MATCH(Sales[[#This Row],[store_no]],Stores[store_no],0))</f>
        <v>Nebraska</v>
      </c>
      <c r="I6859">
        <f>INDEX(Stores[sqft],MATCH(Sales[[#This Row],[store_no]],Stores[store_no],0))</f>
        <v>161300</v>
      </c>
      <c r="J6859" s="4" t="str">
        <f>INDEX(Departments[dept_name],MATCH(Sales[[#This Row],[dept_no]],Departments[dept_no],0))</f>
        <v>Health</v>
      </c>
      <c r="K6859" s="4" t="str">
        <f>CONCATENATE(Sales[[#This Row],[region]],Sales[[#This Row],[storetype]])</f>
        <v>3C</v>
      </c>
      <c r="L6859" s="4">
        <f>INDEX(RegionStoreCount[Store Count],MATCH(Sales[[#This Row],[RegionStoretype]],RegionStoreCount[Region/Type],0))</f>
        <v>2</v>
      </c>
      <c r="M6859" s="4">
        <f>AND(Sales[[#This Row],[date]]&lt;=TY_YTDMax,Sales[[#This Row],[date]]&gt;=TY_YTDMin)*Sales[[#This Row],[sales]]</f>
        <v>15333.0671</v>
      </c>
      <c r="N6859" s="4">
        <f>AND(Sales[[#This Row],[date]]&lt;=LY_YTDMax,Sales[[#This Row],[date]]&gt;=LY_YTDMin)*Sales[[#This Row],[sales]]</f>
        <v>0</v>
      </c>
      <c r="O6859" s="4">
        <f>AND(Sales[[#This Row],[date]]&gt;=YoY_Min,Sales[[#This Row],[date]]&lt;=TY_YTDMax)*(Sales[[#This Row],[sales]]/Sales[[#This Row],[sqft]])</f>
        <v>9.5059312461252321E-2</v>
      </c>
      <c r="P6859" s="4">
        <f>SUMIF(Sales[RegionStoretype],Sales[[#This Row],[RegionStoretype]],Sales[YoY_SSF])/Sales[[#This Row],[Region_TypeCount]]</f>
        <v>47.561479460925746</v>
      </c>
    </row>
    <row r="6860" spans="1:16" x14ac:dyDescent="0.25">
      <c r="A6860" s="1">
        <v>43217</v>
      </c>
      <c r="B6860">
        <v>38</v>
      </c>
      <c r="C6860">
        <v>10</v>
      </c>
      <c r="D6860">
        <v>21285.987499999999</v>
      </c>
      <c r="E6860">
        <f>INDEX(Stores[region],MATCH(Sales[[#This Row],[store_no]],Stores[store_no],0))</f>
        <v>2</v>
      </c>
      <c r="F6860" t="str">
        <f>INDEX(Stores[storetype],MATCH(Sales[[#This Row],[store_no]],Stores[store_no],0))</f>
        <v>C</v>
      </c>
      <c r="G6860" t="str">
        <f>INDEX(Stores[location_city],MATCH(Sales[[#This Row],[store_no]],Stores[store_no],0))</f>
        <v>Hinsdale</v>
      </c>
      <c r="H6860" t="str">
        <f>INDEX(Stores[location_state],MATCH(Sales[[#This Row],[store_no]],Stores[store_no],0))</f>
        <v>Illinois</v>
      </c>
      <c r="I6860">
        <f>INDEX(Stores[sqft],MATCH(Sales[[#This Row],[store_no]],Stores[store_no],0))</f>
        <v>155600</v>
      </c>
      <c r="J6860" s="4" t="str">
        <f>INDEX(Departments[dept_name],MATCH(Sales[[#This Row],[dept_no]],Departments[dept_no],0))</f>
        <v>Health</v>
      </c>
      <c r="K6860" s="4" t="str">
        <f>CONCATENATE(Sales[[#This Row],[region]],Sales[[#This Row],[storetype]])</f>
        <v>2C</v>
      </c>
      <c r="L6860" s="4">
        <f>INDEX(RegionStoreCount[Store Count],MATCH(Sales[[#This Row],[RegionStoretype]],RegionStoreCount[Region/Type],0))</f>
        <v>1</v>
      </c>
      <c r="M6860" s="4">
        <f>AND(Sales[[#This Row],[date]]&lt;=TY_YTDMax,Sales[[#This Row],[date]]&gt;=TY_YTDMin)*Sales[[#This Row],[sales]]</f>
        <v>21285.987499999999</v>
      </c>
      <c r="N6860" s="4">
        <f>AND(Sales[[#This Row],[date]]&lt;=LY_YTDMax,Sales[[#This Row],[date]]&gt;=LY_YTDMin)*Sales[[#This Row],[sales]]</f>
        <v>0</v>
      </c>
      <c r="O6860" s="4">
        <f>AND(Sales[[#This Row],[date]]&gt;=YoY_Min,Sales[[#This Row],[date]]&lt;=TY_YTDMax)*(Sales[[#This Row],[sales]]/Sales[[#This Row],[sqft]])</f>
        <v>0.1367994055269923</v>
      </c>
      <c r="P6860" s="4">
        <f>SUMIF(Sales[RegionStoretype],Sales[[#This Row],[RegionStoretype]],Sales[YoY_SSF])/Sales[[#This Row],[Region_TypeCount]]</f>
        <v>44.537621913239086</v>
      </c>
    </row>
    <row r="6861" spans="1:16" x14ac:dyDescent="0.25">
      <c r="A6861" s="1">
        <v>43224</v>
      </c>
      <c r="B6861">
        <v>1</v>
      </c>
      <c r="C6861">
        <v>10</v>
      </c>
      <c r="D6861">
        <v>41632.808100000002</v>
      </c>
      <c r="E6861">
        <f>INDEX(Stores[region],MATCH(Sales[[#This Row],[store_no]],Stores[store_no],0))</f>
        <v>1</v>
      </c>
      <c r="F6861" t="str">
        <f>INDEX(Stores[storetype],MATCH(Sales[[#This Row],[store_no]],Stores[store_no],0))</f>
        <v>A</v>
      </c>
      <c r="G6861" t="str">
        <f>INDEX(Stores[location_city],MATCH(Sales[[#This Row],[store_no]],Stores[store_no],0))</f>
        <v>Ann Arbor</v>
      </c>
      <c r="H6861" t="str">
        <f>INDEX(Stores[location_state],MATCH(Sales[[#This Row],[store_no]],Stores[store_no],0))</f>
        <v>Michigan</v>
      </c>
      <c r="I6861">
        <f>INDEX(Stores[sqft],MATCH(Sales[[#This Row],[store_no]],Stores[store_no],0))</f>
        <v>100600</v>
      </c>
      <c r="J6861" s="4" t="str">
        <f>INDEX(Departments[dept_name],MATCH(Sales[[#This Row],[dept_no]],Departments[dept_no],0))</f>
        <v>Health</v>
      </c>
      <c r="K6861" s="4" t="str">
        <f>CONCATENATE(Sales[[#This Row],[region]],Sales[[#This Row],[storetype]])</f>
        <v>1A</v>
      </c>
      <c r="L6861" s="4">
        <f>INDEX(RegionStoreCount[Store Count],MATCH(Sales[[#This Row],[RegionStoretype]],RegionStoreCount[Region/Type],0))</f>
        <v>5</v>
      </c>
      <c r="M6861" s="4">
        <f>AND(Sales[[#This Row],[date]]&lt;=TY_YTDMax,Sales[[#This Row],[date]]&gt;=TY_YTDMin)*Sales[[#This Row],[sales]]</f>
        <v>41632.808100000002</v>
      </c>
      <c r="N6861" s="4">
        <f>AND(Sales[[#This Row],[date]]&lt;=LY_YTDMax,Sales[[#This Row],[date]]&gt;=LY_YTDMin)*Sales[[#This Row],[sales]]</f>
        <v>0</v>
      </c>
      <c r="O6861" s="4">
        <f>AND(Sales[[#This Row],[date]]&gt;=YoY_Min,Sales[[#This Row],[date]]&lt;=TY_YTDMax)*(Sales[[#This Row],[sales]]/Sales[[#This Row],[sqft]])</f>
        <v>0.41384501093439363</v>
      </c>
      <c r="P6861" s="4">
        <f>SUMIF(Sales[RegionStoretype],Sales[[#This Row],[RegionStoretype]],Sales[YoY_SSF])/Sales[[#This Row],[Region_TypeCount]]</f>
        <v>59.469551530910678</v>
      </c>
    </row>
    <row r="6862" spans="1:16" x14ac:dyDescent="0.25">
      <c r="A6862" s="1">
        <v>43224</v>
      </c>
      <c r="B6862">
        <v>1</v>
      </c>
      <c r="C6862">
        <v>11</v>
      </c>
      <c r="D6862">
        <v>33672.470200000003</v>
      </c>
      <c r="E6862">
        <f>INDEX(Stores[region],MATCH(Sales[[#This Row],[store_no]],Stores[store_no],0))</f>
        <v>1</v>
      </c>
      <c r="F6862" t="str">
        <f>INDEX(Stores[storetype],MATCH(Sales[[#This Row],[store_no]],Stores[store_no],0))</f>
        <v>A</v>
      </c>
      <c r="G6862" t="str">
        <f>INDEX(Stores[location_city],MATCH(Sales[[#This Row],[store_no]],Stores[store_no],0))</f>
        <v>Ann Arbor</v>
      </c>
      <c r="H6862" t="str">
        <f>INDEX(Stores[location_state],MATCH(Sales[[#This Row],[store_no]],Stores[store_no],0))</f>
        <v>Michigan</v>
      </c>
      <c r="I6862">
        <f>INDEX(Stores[sqft],MATCH(Sales[[#This Row],[store_no]],Stores[store_no],0))</f>
        <v>100600</v>
      </c>
      <c r="J6862" s="4" t="str">
        <f>INDEX(Departments[dept_name],MATCH(Sales[[#This Row],[dept_no]],Departments[dept_no],0))</f>
        <v>Home</v>
      </c>
      <c r="K6862" s="4" t="str">
        <f>CONCATENATE(Sales[[#This Row],[region]],Sales[[#This Row],[storetype]])</f>
        <v>1A</v>
      </c>
      <c r="L6862" s="4">
        <f>INDEX(RegionStoreCount[Store Count],MATCH(Sales[[#This Row],[RegionStoretype]],RegionStoreCount[Region/Type],0))</f>
        <v>5</v>
      </c>
      <c r="M6862" s="4">
        <f>AND(Sales[[#This Row],[date]]&lt;=TY_YTDMax,Sales[[#This Row],[date]]&gt;=TY_YTDMin)*Sales[[#This Row],[sales]]</f>
        <v>33672.470200000003</v>
      </c>
      <c r="N6862" s="4">
        <f>AND(Sales[[#This Row],[date]]&lt;=LY_YTDMax,Sales[[#This Row],[date]]&gt;=LY_YTDMin)*Sales[[#This Row],[sales]]</f>
        <v>0</v>
      </c>
      <c r="O6862" s="4">
        <f>AND(Sales[[#This Row],[date]]&gt;=YoY_Min,Sales[[#This Row],[date]]&lt;=TY_YTDMax)*(Sales[[#This Row],[sales]]/Sales[[#This Row],[sqft]])</f>
        <v>0.33471640357852889</v>
      </c>
      <c r="P6862" s="4">
        <f>SUMIF(Sales[RegionStoretype],Sales[[#This Row],[RegionStoretype]],Sales[YoY_SSF])/Sales[[#This Row],[Region_TypeCount]]</f>
        <v>59.469551530910678</v>
      </c>
    </row>
    <row r="6863" spans="1:16" x14ac:dyDescent="0.25">
      <c r="A6863" s="1">
        <v>43224</v>
      </c>
      <c r="B6863">
        <v>1</v>
      </c>
      <c r="C6863">
        <v>14</v>
      </c>
      <c r="D6863">
        <v>37743.975699999995</v>
      </c>
      <c r="E6863">
        <f>INDEX(Stores[region],MATCH(Sales[[#This Row],[store_no]],Stores[store_no],0))</f>
        <v>1</v>
      </c>
      <c r="F6863" t="str">
        <f>INDEX(Stores[storetype],MATCH(Sales[[#This Row],[store_no]],Stores[store_no],0))</f>
        <v>A</v>
      </c>
      <c r="G6863" t="str">
        <f>INDEX(Stores[location_city],MATCH(Sales[[#This Row],[store_no]],Stores[store_no],0))</f>
        <v>Ann Arbor</v>
      </c>
      <c r="H6863" t="str">
        <f>INDEX(Stores[location_state],MATCH(Sales[[#This Row],[store_no]],Stores[store_no],0))</f>
        <v>Michigan</v>
      </c>
      <c r="I6863">
        <f>INDEX(Stores[sqft],MATCH(Sales[[#This Row],[store_no]],Stores[store_no],0))</f>
        <v>100600</v>
      </c>
      <c r="J6863" s="4" t="str">
        <f>INDEX(Departments[dept_name],MATCH(Sales[[#This Row],[dept_no]],Departments[dept_no],0))</f>
        <v>Movies</v>
      </c>
      <c r="K6863" s="4" t="str">
        <f>CONCATENATE(Sales[[#This Row],[region]],Sales[[#This Row],[storetype]])</f>
        <v>1A</v>
      </c>
      <c r="L6863" s="4">
        <f>INDEX(RegionStoreCount[Store Count],MATCH(Sales[[#This Row],[RegionStoretype]],RegionStoreCount[Region/Type],0))</f>
        <v>5</v>
      </c>
      <c r="M6863" s="4">
        <f>AND(Sales[[#This Row],[date]]&lt;=TY_YTDMax,Sales[[#This Row],[date]]&gt;=TY_YTDMin)*Sales[[#This Row],[sales]]</f>
        <v>37743.975699999995</v>
      </c>
      <c r="N6863" s="4">
        <f>AND(Sales[[#This Row],[date]]&lt;=LY_YTDMax,Sales[[#This Row],[date]]&gt;=LY_YTDMin)*Sales[[#This Row],[sales]]</f>
        <v>0</v>
      </c>
      <c r="O6863" s="4">
        <f>AND(Sales[[#This Row],[date]]&gt;=YoY_Min,Sales[[#This Row],[date]]&lt;=TY_YTDMax)*(Sales[[#This Row],[sales]]/Sales[[#This Row],[sqft]])</f>
        <v>0.37518862524850888</v>
      </c>
      <c r="P6863" s="4">
        <f>SUMIF(Sales[RegionStoretype],Sales[[#This Row],[RegionStoretype]],Sales[YoY_SSF])/Sales[[#This Row],[Region_TypeCount]]</f>
        <v>59.469551530910678</v>
      </c>
    </row>
    <row r="6864" spans="1:16" x14ac:dyDescent="0.25">
      <c r="A6864" s="1">
        <v>43224</v>
      </c>
      <c r="B6864">
        <v>1</v>
      </c>
      <c r="C6864">
        <v>15</v>
      </c>
      <c r="D6864">
        <v>32661.279499999997</v>
      </c>
      <c r="E6864">
        <f>INDEX(Stores[region],MATCH(Sales[[#This Row],[store_no]],Stores[store_no],0))</f>
        <v>1</v>
      </c>
      <c r="F6864" t="str">
        <f>INDEX(Stores[storetype],MATCH(Sales[[#This Row],[store_no]],Stores[store_no],0))</f>
        <v>A</v>
      </c>
      <c r="G6864" t="str">
        <f>INDEX(Stores[location_city],MATCH(Sales[[#This Row],[store_no]],Stores[store_no],0))</f>
        <v>Ann Arbor</v>
      </c>
      <c r="H6864" t="str">
        <f>INDEX(Stores[location_state],MATCH(Sales[[#This Row],[store_no]],Stores[store_no],0))</f>
        <v>Michigan</v>
      </c>
      <c r="I6864">
        <f>INDEX(Stores[sqft],MATCH(Sales[[#This Row],[store_no]],Stores[store_no],0))</f>
        <v>100600</v>
      </c>
      <c r="J6864" s="4" t="str">
        <f>INDEX(Departments[dept_name],MATCH(Sales[[#This Row],[dept_no]],Departments[dept_no],0))</f>
        <v>Music</v>
      </c>
      <c r="K6864" s="4" t="str">
        <f>CONCATENATE(Sales[[#This Row],[region]],Sales[[#This Row],[storetype]])</f>
        <v>1A</v>
      </c>
      <c r="L6864" s="4">
        <f>INDEX(RegionStoreCount[Store Count],MATCH(Sales[[#This Row],[RegionStoretype]],RegionStoreCount[Region/Type],0))</f>
        <v>5</v>
      </c>
      <c r="M6864" s="4">
        <f>AND(Sales[[#This Row],[date]]&lt;=TY_YTDMax,Sales[[#This Row],[date]]&gt;=TY_YTDMin)*Sales[[#This Row],[sales]]</f>
        <v>32661.279499999997</v>
      </c>
      <c r="N6864" s="4">
        <f>AND(Sales[[#This Row],[date]]&lt;=LY_YTDMax,Sales[[#This Row],[date]]&gt;=LY_YTDMin)*Sales[[#This Row],[sales]]</f>
        <v>0</v>
      </c>
      <c r="O6864" s="4">
        <f>AND(Sales[[#This Row],[date]]&gt;=YoY_Min,Sales[[#This Row],[date]]&lt;=TY_YTDMax)*(Sales[[#This Row],[sales]]/Sales[[#This Row],[sqft]])</f>
        <v>0.32466480616302185</v>
      </c>
      <c r="P6864" s="4">
        <f>SUMIF(Sales[RegionStoretype],Sales[[#This Row],[RegionStoretype]],Sales[YoY_SSF])/Sales[[#This Row],[Region_TypeCount]]</f>
        <v>59.469551530910678</v>
      </c>
    </row>
    <row r="6865" spans="1:16" x14ac:dyDescent="0.25">
      <c r="A6865" s="1">
        <v>43224</v>
      </c>
      <c r="B6865">
        <v>1</v>
      </c>
      <c r="C6865">
        <v>19</v>
      </c>
      <c r="D6865">
        <v>11.6721</v>
      </c>
      <c r="E6865">
        <f>INDEX(Stores[region],MATCH(Sales[[#This Row],[store_no]],Stores[store_no],0))</f>
        <v>1</v>
      </c>
      <c r="F6865" t="str">
        <f>INDEX(Stores[storetype],MATCH(Sales[[#This Row],[store_no]],Stores[store_no],0))</f>
        <v>A</v>
      </c>
      <c r="G6865" t="str">
        <f>INDEX(Stores[location_city],MATCH(Sales[[#This Row],[store_no]],Stores[store_no],0))</f>
        <v>Ann Arbor</v>
      </c>
      <c r="H6865" t="str">
        <f>INDEX(Stores[location_state],MATCH(Sales[[#This Row],[store_no]],Stores[store_no],0))</f>
        <v>Michigan</v>
      </c>
      <c r="I6865">
        <f>INDEX(Stores[sqft],MATCH(Sales[[#This Row],[store_no]],Stores[store_no],0))</f>
        <v>100600</v>
      </c>
      <c r="J6865" s="4" t="str">
        <f>INDEX(Departments[dept_name],MATCH(Sales[[#This Row],[dept_no]],Departments[dept_no],0))</f>
        <v>Tools</v>
      </c>
      <c r="K6865" s="4" t="str">
        <f>CONCATENATE(Sales[[#This Row],[region]],Sales[[#This Row],[storetype]])</f>
        <v>1A</v>
      </c>
      <c r="L6865" s="4">
        <f>INDEX(RegionStoreCount[Store Count],MATCH(Sales[[#This Row],[RegionStoretype]],RegionStoreCount[Region/Type],0))</f>
        <v>5</v>
      </c>
      <c r="M6865" s="4">
        <f>AND(Sales[[#This Row],[date]]&lt;=TY_YTDMax,Sales[[#This Row],[date]]&gt;=TY_YTDMin)*Sales[[#This Row],[sales]]</f>
        <v>11.6721</v>
      </c>
      <c r="N6865" s="4">
        <f>AND(Sales[[#This Row],[date]]&lt;=LY_YTDMax,Sales[[#This Row],[date]]&gt;=LY_YTDMin)*Sales[[#This Row],[sales]]</f>
        <v>0</v>
      </c>
      <c r="O6865" s="4">
        <f>AND(Sales[[#This Row],[date]]&gt;=YoY_Min,Sales[[#This Row],[date]]&lt;=TY_YTDMax)*(Sales[[#This Row],[sales]]/Sales[[#This Row],[sqft]])</f>
        <v>1.1602485089463221E-4</v>
      </c>
      <c r="P6865" s="4">
        <f>SUMIF(Sales[RegionStoretype],Sales[[#This Row],[RegionStoretype]],Sales[YoY_SSF])/Sales[[#This Row],[Region_TypeCount]]</f>
        <v>59.469551530910678</v>
      </c>
    </row>
    <row r="6866" spans="1:16" x14ac:dyDescent="0.25">
      <c r="A6866" s="1">
        <v>43224</v>
      </c>
      <c r="B6866">
        <v>2</v>
      </c>
      <c r="C6866">
        <v>11</v>
      </c>
      <c r="D6866">
        <v>148805.90769999998</v>
      </c>
      <c r="E6866">
        <f>INDEX(Stores[region],MATCH(Sales[[#This Row],[store_no]],Stores[store_no],0))</f>
        <v>3</v>
      </c>
      <c r="F6866" t="str">
        <f>INDEX(Stores[storetype],MATCH(Sales[[#This Row],[store_no]],Stores[store_no],0))</f>
        <v>A</v>
      </c>
      <c r="G6866" t="str">
        <f>INDEX(Stores[location_city],MATCH(Sales[[#This Row],[store_no]],Stores[store_no],0))</f>
        <v>Minneapolis</v>
      </c>
      <c r="H6866" t="str">
        <f>INDEX(Stores[location_state],MATCH(Sales[[#This Row],[store_no]],Stores[store_no],0))</f>
        <v>Minnesota</v>
      </c>
      <c r="I6866">
        <f>INDEX(Stores[sqft],MATCH(Sales[[#This Row],[store_no]],Stores[store_no],0))</f>
        <v>210400</v>
      </c>
      <c r="J6866" s="4" t="str">
        <f>INDEX(Departments[dept_name],MATCH(Sales[[#This Row],[dept_no]],Departments[dept_no],0))</f>
        <v>Home</v>
      </c>
      <c r="K6866" s="4" t="str">
        <f>CONCATENATE(Sales[[#This Row],[region]],Sales[[#This Row],[storetype]])</f>
        <v>3A</v>
      </c>
      <c r="L6866" s="4">
        <f>INDEX(RegionStoreCount[Store Count],MATCH(Sales[[#This Row],[RegionStoretype]],RegionStoreCount[Region/Type],0))</f>
        <v>9</v>
      </c>
      <c r="M6866" s="4">
        <f>AND(Sales[[#This Row],[date]]&lt;=TY_YTDMax,Sales[[#This Row],[date]]&gt;=TY_YTDMin)*Sales[[#This Row],[sales]]</f>
        <v>148805.90769999998</v>
      </c>
      <c r="N6866" s="4">
        <f>AND(Sales[[#This Row],[date]]&lt;=LY_YTDMax,Sales[[#This Row],[date]]&gt;=LY_YTDMin)*Sales[[#This Row],[sales]]</f>
        <v>0</v>
      </c>
      <c r="O6866" s="4">
        <f>AND(Sales[[#This Row],[date]]&gt;=YoY_Min,Sales[[#This Row],[date]]&lt;=TY_YTDMax)*(Sales[[#This Row],[sales]]/Sales[[#This Row],[sqft]])</f>
        <v>0.70725241302281361</v>
      </c>
      <c r="P6866" s="4">
        <f>SUMIF(Sales[RegionStoretype],Sales[[#This Row],[RegionStoretype]],Sales[YoY_SSF])/Sales[[#This Row],[Region_TypeCount]]</f>
        <v>53.603836561720975</v>
      </c>
    </row>
    <row r="6867" spans="1:16" x14ac:dyDescent="0.25">
      <c r="A6867" s="1">
        <v>43224</v>
      </c>
      <c r="B6867">
        <v>2</v>
      </c>
      <c r="C6867">
        <v>14</v>
      </c>
      <c r="D6867">
        <v>79234.291500000007</v>
      </c>
      <c r="E6867">
        <f>INDEX(Stores[region],MATCH(Sales[[#This Row],[store_no]],Stores[store_no],0))</f>
        <v>3</v>
      </c>
      <c r="F6867" t="str">
        <f>INDEX(Stores[storetype],MATCH(Sales[[#This Row],[store_no]],Stores[store_no],0))</f>
        <v>A</v>
      </c>
      <c r="G6867" t="str">
        <f>INDEX(Stores[location_city],MATCH(Sales[[#This Row],[store_no]],Stores[store_no],0))</f>
        <v>Minneapolis</v>
      </c>
      <c r="H6867" t="str">
        <f>INDEX(Stores[location_state],MATCH(Sales[[#This Row],[store_no]],Stores[store_no],0))</f>
        <v>Minnesota</v>
      </c>
      <c r="I6867">
        <f>INDEX(Stores[sqft],MATCH(Sales[[#This Row],[store_no]],Stores[store_no],0))</f>
        <v>210400</v>
      </c>
      <c r="J6867" s="4" t="str">
        <f>INDEX(Departments[dept_name],MATCH(Sales[[#This Row],[dept_no]],Departments[dept_no],0))</f>
        <v>Movies</v>
      </c>
      <c r="K6867" s="4" t="str">
        <f>CONCATENATE(Sales[[#This Row],[region]],Sales[[#This Row],[storetype]])</f>
        <v>3A</v>
      </c>
      <c r="L6867" s="4">
        <f>INDEX(RegionStoreCount[Store Count],MATCH(Sales[[#This Row],[RegionStoretype]],RegionStoreCount[Region/Type],0))</f>
        <v>9</v>
      </c>
      <c r="M6867" s="4">
        <f>AND(Sales[[#This Row],[date]]&lt;=TY_YTDMax,Sales[[#This Row],[date]]&gt;=TY_YTDMin)*Sales[[#This Row],[sales]]</f>
        <v>79234.291500000007</v>
      </c>
      <c r="N6867" s="4">
        <f>AND(Sales[[#This Row],[date]]&lt;=LY_YTDMax,Sales[[#This Row],[date]]&gt;=LY_YTDMin)*Sales[[#This Row],[sales]]</f>
        <v>0</v>
      </c>
      <c r="O6867" s="4">
        <f>AND(Sales[[#This Row],[date]]&gt;=YoY_Min,Sales[[#This Row],[date]]&lt;=TY_YTDMax)*(Sales[[#This Row],[sales]]/Sales[[#This Row],[sqft]])</f>
        <v>0.37658883792775666</v>
      </c>
      <c r="P6867" s="4">
        <f>SUMIF(Sales[RegionStoretype],Sales[[#This Row],[RegionStoretype]],Sales[YoY_SSF])/Sales[[#This Row],[Region_TypeCount]]</f>
        <v>53.603836561720975</v>
      </c>
    </row>
    <row r="6868" spans="1:16" x14ac:dyDescent="0.25">
      <c r="A6868" s="1">
        <v>43224</v>
      </c>
      <c r="B6868">
        <v>2</v>
      </c>
      <c r="C6868">
        <v>18</v>
      </c>
      <c r="D6868">
        <v>123206.2285</v>
      </c>
      <c r="E6868">
        <f>INDEX(Stores[region],MATCH(Sales[[#This Row],[store_no]],Stores[store_no],0))</f>
        <v>3</v>
      </c>
      <c r="F6868" t="str">
        <f>INDEX(Stores[storetype],MATCH(Sales[[#This Row],[store_no]],Stores[store_no],0))</f>
        <v>A</v>
      </c>
      <c r="G6868" t="str">
        <f>INDEX(Stores[location_city],MATCH(Sales[[#This Row],[store_no]],Stores[store_no],0))</f>
        <v>Minneapolis</v>
      </c>
      <c r="H6868" t="str">
        <f>INDEX(Stores[location_state],MATCH(Sales[[#This Row],[store_no]],Stores[store_no],0))</f>
        <v>Minnesota</v>
      </c>
      <c r="I6868">
        <f>INDEX(Stores[sqft],MATCH(Sales[[#This Row],[store_no]],Stores[store_no],0))</f>
        <v>210400</v>
      </c>
      <c r="J6868" s="4" t="str">
        <f>INDEX(Departments[dept_name],MATCH(Sales[[#This Row],[dept_no]],Departments[dept_no],0))</f>
        <v>Sports</v>
      </c>
      <c r="K6868" s="4" t="str">
        <f>CONCATENATE(Sales[[#This Row],[region]],Sales[[#This Row],[storetype]])</f>
        <v>3A</v>
      </c>
      <c r="L6868" s="4">
        <f>INDEX(RegionStoreCount[Store Count],MATCH(Sales[[#This Row],[RegionStoretype]],RegionStoreCount[Region/Type],0))</f>
        <v>9</v>
      </c>
      <c r="M6868" s="4">
        <f>AND(Sales[[#This Row],[date]]&lt;=TY_YTDMax,Sales[[#This Row],[date]]&gt;=TY_YTDMin)*Sales[[#This Row],[sales]]</f>
        <v>123206.2285</v>
      </c>
      <c r="N6868" s="4">
        <f>AND(Sales[[#This Row],[date]]&lt;=LY_YTDMax,Sales[[#This Row],[date]]&gt;=LY_YTDMin)*Sales[[#This Row],[sales]]</f>
        <v>0</v>
      </c>
      <c r="O6868" s="4">
        <f>AND(Sales[[#This Row],[date]]&gt;=YoY_Min,Sales[[#This Row],[date]]&lt;=TY_YTDMax)*(Sales[[#This Row],[sales]]/Sales[[#This Row],[sqft]])</f>
        <v>0.58558093393536126</v>
      </c>
      <c r="P6868" s="4">
        <f>SUMIF(Sales[RegionStoretype],Sales[[#This Row],[RegionStoretype]],Sales[YoY_SSF])/Sales[[#This Row],[Region_TypeCount]]</f>
        <v>53.603836561720975</v>
      </c>
    </row>
    <row r="6869" spans="1:16" x14ac:dyDescent="0.25">
      <c r="A6869" s="1">
        <v>43224</v>
      </c>
      <c r="B6869">
        <v>3</v>
      </c>
      <c r="C6869">
        <v>8</v>
      </c>
      <c r="D6869">
        <v>14757.733899999999</v>
      </c>
      <c r="E6869">
        <f>INDEX(Stores[region],MATCH(Sales[[#This Row],[store_no]],Stores[store_no],0))</f>
        <v>1</v>
      </c>
      <c r="F6869" t="str">
        <f>INDEX(Stores[storetype],MATCH(Sales[[#This Row],[store_no]],Stores[store_no],0))</f>
        <v>B</v>
      </c>
      <c r="G6869" t="str">
        <f>INDEX(Stores[location_city],MATCH(Sales[[#This Row],[store_no]],Stores[store_no],0))</f>
        <v>Detroit</v>
      </c>
      <c r="H6869" t="str">
        <f>INDEX(Stores[location_state],MATCH(Sales[[#This Row],[store_no]],Stores[store_no],0))</f>
        <v>Michigan</v>
      </c>
      <c r="I6869">
        <f>INDEX(Stores[sqft],MATCH(Sales[[#This Row],[store_no]],Stores[store_no],0))</f>
        <v>114500</v>
      </c>
      <c r="J6869" s="4" t="str">
        <f>INDEX(Departments[dept_name],MATCH(Sales[[#This Row],[dept_no]],Departments[dept_no],0))</f>
        <v>Games</v>
      </c>
      <c r="K6869" s="4" t="str">
        <f>CONCATENATE(Sales[[#This Row],[region]],Sales[[#This Row],[storetype]])</f>
        <v>1B</v>
      </c>
      <c r="L6869" s="4">
        <f>INDEX(RegionStoreCount[Store Count],MATCH(Sales[[#This Row],[RegionStoretype]],RegionStoreCount[Region/Type],0))</f>
        <v>5</v>
      </c>
      <c r="M6869" s="4">
        <f>AND(Sales[[#This Row],[date]]&lt;=TY_YTDMax,Sales[[#This Row],[date]]&gt;=TY_YTDMin)*Sales[[#This Row],[sales]]</f>
        <v>14757.733899999999</v>
      </c>
      <c r="N6869" s="4">
        <f>AND(Sales[[#This Row],[date]]&lt;=LY_YTDMax,Sales[[#This Row],[date]]&gt;=LY_YTDMin)*Sales[[#This Row],[sales]]</f>
        <v>0</v>
      </c>
      <c r="O6869" s="4">
        <f>AND(Sales[[#This Row],[date]]&gt;=YoY_Min,Sales[[#This Row],[date]]&lt;=TY_YTDMax)*(Sales[[#This Row],[sales]]/Sales[[#This Row],[sqft]])</f>
        <v>0.12888850567685589</v>
      </c>
      <c r="P6869" s="4">
        <f>SUMIF(Sales[RegionStoretype],Sales[[#This Row],[RegionStoretype]],Sales[YoY_SSF])/Sales[[#This Row],[Region_TypeCount]]</f>
        <v>68.518982968140051</v>
      </c>
    </row>
    <row r="6870" spans="1:16" x14ac:dyDescent="0.25">
      <c r="A6870" s="1">
        <v>43224</v>
      </c>
      <c r="B6870">
        <v>3</v>
      </c>
      <c r="C6870">
        <v>18</v>
      </c>
      <c r="D6870">
        <v>36591.560300000005</v>
      </c>
      <c r="E6870">
        <f>INDEX(Stores[region],MATCH(Sales[[#This Row],[store_no]],Stores[store_no],0))</f>
        <v>1</v>
      </c>
      <c r="F6870" t="str">
        <f>INDEX(Stores[storetype],MATCH(Sales[[#This Row],[store_no]],Stores[store_no],0))</f>
        <v>B</v>
      </c>
      <c r="G6870" t="str">
        <f>INDEX(Stores[location_city],MATCH(Sales[[#This Row],[store_no]],Stores[store_no],0))</f>
        <v>Detroit</v>
      </c>
      <c r="H6870" t="str">
        <f>INDEX(Stores[location_state],MATCH(Sales[[#This Row],[store_no]],Stores[store_no],0))</f>
        <v>Michigan</v>
      </c>
      <c r="I6870">
        <f>INDEX(Stores[sqft],MATCH(Sales[[#This Row],[store_no]],Stores[store_no],0))</f>
        <v>114500</v>
      </c>
      <c r="J6870" s="4" t="str">
        <f>INDEX(Departments[dept_name],MATCH(Sales[[#This Row],[dept_no]],Departments[dept_no],0))</f>
        <v>Sports</v>
      </c>
      <c r="K6870" s="4" t="str">
        <f>CONCATENATE(Sales[[#This Row],[region]],Sales[[#This Row],[storetype]])</f>
        <v>1B</v>
      </c>
      <c r="L6870" s="4">
        <f>INDEX(RegionStoreCount[Store Count],MATCH(Sales[[#This Row],[RegionStoretype]],RegionStoreCount[Region/Type],0))</f>
        <v>5</v>
      </c>
      <c r="M6870" s="4">
        <f>AND(Sales[[#This Row],[date]]&lt;=TY_YTDMax,Sales[[#This Row],[date]]&gt;=TY_YTDMin)*Sales[[#This Row],[sales]]</f>
        <v>36591.560300000005</v>
      </c>
      <c r="N6870" s="4">
        <f>AND(Sales[[#This Row],[date]]&lt;=LY_YTDMax,Sales[[#This Row],[date]]&gt;=LY_YTDMin)*Sales[[#This Row],[sales]]</f>
        <v>0</v>
      </c>
      <c r="O6870" s="4">
        <f>AND(Sales[[#This Row],[date]]&gt;=YoY_Min,Sales[[#This Row],[date]]&lt;=TY_YTDMax)*(Sales[[#This Row],[sales]]/Sales[[#This Row],[sqft]])</f>
        <v>0.3195769458515284</v>
      </c>
      <c r="P6870" s="4">
        <f>SUMIF(Sales[RegionStoretype],Sales[[#This Row],[RegionStoretype]],Sales[YoY_SSF])/Sales[[#This Row],[Region_TypeCount]]</f>
        <v>68.518982968140051</v>
      </c>
    </row>
    <row r="6871" spans="1:16" x14ac:dyDescent="0.25">
      <c r="A6871" s="1">
        <v>43224</v>
      </c>
      <c r="B6871">
        <v>4</v>
      </c>
      <c r="C6871">
        <v>9</v>
      </c>
      <c r="D6871">
        <v>7518.6639999999998</v>
      </c>
      <c r="E6871">
        <f>INDEX(Stores[region],MATCH(Sales[[#This Row],[store_no]],Stores[store_no],0))</f>
        <v>1</v>
      </c>
      <c r="F6871" t="str">
        <f>INDEX(Stores[storetype],MATCH(Sales[[#This Row],[store_no]],Stores[store_no],0))</f>
        <v>A</v>
      </c>
      <c r="G6871" t="str">
        <f>INDEX(Stores[location_city],MATCH(Sales[[#This Row],[store_no]],Stores[store_no],0))</f>
        <v>Cincinnati</v>
      </c>
      <c r="H6871" t="str">
        <f>INDEX(Stores[location_state],MATCH(Sales[[#This Row],[store_no]],Stores[store_no],0))</f>
        <v>Ohio</v>
      </c>
      <c r="I6871">
        <f>INDEX(Stores[sqft],MATCH(Sales[[#This Row],[store_no]],Stores[store_no],0))</f>
        <v>127800</v>
      </c>
      <c r="J6871" s="4" t="str">
        <f>INDEX(Departments[dept_name],MATCH(Sales[[#This Row],[dept_no]],Departments[dept_no],0))</f>
        <v>Garden</v>
      </c>
      <c r="K6871" s="4" t="str">
        <f>CONCATENATE(Sales[[#This Row],[region]],Sales[[#This Row],[storetype]])</f>
        <v>1A</v>
      </c>
      <c r="L6871" s="4">
        <f>INDEX(RegionStoreCount[Store Count],MATCH(Sales[[#This Row],[RegionStoretype]],RegionStoreCount[Region/Type],0))</f>
        <v>5</v>
      </c>
      <c r="M6871" s="4">
        <f>AND(Sales[[#This Row],[date]]&lt;=TY_YTDMax,Sales[[#This Row],[date]]&gt;=TY_YTDMin)*Sales[[#This Row],[sales]]</f>
        <v>7518.6639999999998</v>
      </c>
      <c r="N6871" s="4">
        <f>AND(Sales[[#This Row],[date]]&lt;=LY_YTDMax,Sales[[#This Row],[date]]&gt;=LY_YTDMin)*Sales[[#This Row],[sales]]</f>
        <v>0</v>
      </c>
      <c r="O6871" s="4">
        <f>AND(Sales[[#This Row],[date]]&gt;=YoY_Min,Sales[[#This Row],[date]]&lt;=TY_YTDMax)*(Sales[[#This Row],[sales]]/Sales[[#This Row],[sqft]])</f>
        <v>5.883148669796557E-2</v>
      </c>
      <c r="P6871" s="4">
        <f>SUMIF(Sales[RegionStoretype],Sales[[#This Row],[RegionStoretype]],Sales[YoY_SSF])/Sales[[#This Row],[Region_TypeCount]]</f>
        <v>59.469551530910678</v>
      </c>
    </row>
    <row r="6872" spans="1:16" x14ac:dyDescent="0.25">
      <c r="A6872" s="1">
        <v>43224</v>
      </c>
      <c r="B6872">
        <v>4</v>
      </c>
      <c r="C6872">
        <v>12</v>
      </c>
      <c r="D6872">
        <v>206582.0748</v>
      </c>
      <c r="E6872">
        <f>INDEX(Stores[region],MATCH(Sales[[#This Row],[store_no]],Stores[store_no],0))</f>
        <v>1</v>
      </c>
      <c r="F6872" t="str">
        <f>INDEX(Stores[storetype],MATCH(Sales[[#This Row],[store_no]],Stores[store_no],0))</f>
        <v>A</v>
      </c>
      <c r="G6872" t="str">
        <f>INDEX(Stores[location_city],MATCH(Sales[[#This Row],[store_no]],Stores[store_no],0))</f>
        <v>Cincinnati</v>
      </c>
      <c r="H6872" t="str">
        <f>INDEX(Stores[location_state],MATCH(Sales[[#This Row],[store_no]],Stores[store_no],0))</f>
        <v>Ohio</v>
      </c>
      <c r="I6872">
        <f>INDEX(Stores[sqft],MATCH(Sales[[#This Row],[store_no]],Stores[store_no],0))</f>
        <v>127800</v>
      </c>
      <c r="J6872" s="4" t="str">
        <f>INDEX(Departments[dept_name],MATCH(Sales[[#This Row],[dept_no]],Departments[dept_no],0))</f>
        <v>Jewelery</v>
      </c>
      <c r="K6872" s="4" t="str">
        <f>CONCATENATE(Sales[[#This Row],[region]],Sales[[#This Row],[storetype]])</f>
        <v>1A</v>
      </c>
      <c r="L6872" s="4">
        <f>INDEX(RegionStoreCount[Store Count],MATCH(Sales[[#This Row],[RegionStoretype]],RegionStoreCount[Region/Type],0))</f>
        <v>5</v>
      </c>
      <c r="M6872" s="4">
        <f>AND(Sales[[#This Row],[date]]&lt;=TY_YTDMax,Sales[[#This Row],[date]]&gt;=TY_YTDMin)*Sales[[#This Row],[sales]]</f>
        <v>206582.0748</v>
      </c>
      <c r="N6872" s="4">
        <f>AND(Sales[[#This Row],[date]]&lt;=LY_YTDMax,Sales[[#This Row],[date]]&gt;=LY_YTDMin)*Sales[[#This Row],[sales]]</f>
        <v>0</v>
      </c>
      <c r="O6872" s="4">
        <f>AND(Sales[[#This Row],[date]]&gt;=YoY_Min,Sales[[#This Row],[date]]&lt;=TY_YTDMax)*(Sales[[#This Row],[sales]]/Sales[[#This Row],[sqft]])</f>
        <v>1.6164481596244131</v>
      </c>
      <c r="P6872" s="4">
        <f>SUMIF(Sales[RegionStoretype],Sales[[#This Row],[RegionStoretype]],Sales[YoY_SSF])/Sales[[#This Row],[Region_TypeCount]]</f>
        <v>59.469551530910678</v>
      </c>
    </row>
    <row r="6873" spans="1:16" x14ac:dyDescent="0.25">
      <c r="A6873" s="1">
        <v>43224</v>
      </c>
      <c r="B6873">
        <v>4</v>
      </c>
      <c r="C6873">
        <v>14</v>
      </c>
      <c r="D6873">
        <v>81173.661300000007</v>
      </c>
      <c r="E6873">
        <f>INDEX(Stores[region],MATCH(Sales[[#This Row],[store_no]],Stores[store_no],0))</f>
        <v>1</v>
      </c>
      <c r="F6873" t="str">
        <f>INDEX(Stores[storetype],MATCH(Sales[[#This Row],[store_no]],Stores[store_no],0))</f>
        <v>A</v>
      </c>
      <c r="G6873" t="str">
        <f>INDEX(Stores[location_city],MATCH(Sales[[#This Row],[store_no]],Stores[store_no],0))</f>
        <v>Cincinnati</v>
      </c>
      <c r="H6873" t="str">
        <f>INDEX(Stores[location_state],MATCH(Sales[[#This Row],[store_no]],Stores[store_no],0))</f>
        <v>Ohio</v>
      </c>
      <c r="I6873">
        <f>INDEX(Stores[sqft],MATCH(Sales[[#This Row],[store_no]],Stores[store_no],0))</f>
        <v>127800</v>
      </c>
      <c r="J6873" s="4" t="str">
        <f>INDEX(Departments[dept_name],MATCH(Sales[[#This Row],[dept_no]],Departments[dept_no],0))</f>
        <v>Movies</v>
      </c>
      <c r="K6873" s="4" t="str">
        <f>CONCATENATE(Sales[[#This Row],[region]],Sales[[#This Row],[storetype]])</f>
        <v>1A</v>
      </c>
      <c r="L6873" s="4">
        <f>INDEX(RegionStoreCount[Store Count],MATCH(Sales[[#This Row],[RegionStoretype]],RegionStoreCount[Region/Type],0))</f>
        <v>5</v>
      </c>
      <c r="M6873" s="4">
        <f>AND(Sales[[#This Row],[date]]&lt;=TY_YTDMax,Sales[[#This Row],[date]]&gt;=TY_YTDMin)*Sales[[#This Row],[sales]]</f>
        <v>81173.661300000007</v>
      </c>
      <c r="N6873" s="4">
        <f>AND(Sales[[#This Row],[date]]&lt;=LY_YTDMax,Sales[[#This Row],[date]]&gt;=LY_YTDMin)*Sales[[#This Row],[sales]]</f>
        <v>0</v>
      </c>
      <c r="O6873" s="4">
        <f>AND(Sales[[#This Row],[date]]&gt;=YoY_Min,Sales[[#This Row],[date]]&lt;=TY_YTDMax)*(Sales[[#This Row],[sales]]/Sales[[#This Row],[sqft]])</f>
        <v>0.63516166901408455</v>
      </c>
      <c r="P6873" s="4">
        <f>SUMIF(Sales[RegionStoretype],Sales[[#This Row],[RegionStoretype]],Sales[YoY_SSF])/Sales[[#This Row],[Region_TypeCount]]</f>
        <v>59.469551530910678</v>
      </c>
    </row>
    <row r="6874" spans="1:16" x14ac:dyDescent="0.25">
      <c r="A6874" s="1">
        <v>43224</v>
      </c>
      <c r="B6874">
        <v>4</v>
      </c>
      <c r="C6874">
        <v>15</v>
      </c>
      <c r="D6874">
        <v>98576.086299999995</v>
      </c>
      <c r="E6874">
        <f>INDEX(Stores[region],MATCH(Sales[[#This Row],[store_no]],Stores[store_no],0))</f>
        <v>1</v>
      </c>
      <c r="F6874" t="str">
        <f>INDEX(Stores[storetype],MATCH(Sales[[#This Row],[store_no]],Stores[store_no],0))</f>
        <v>A</v>
      </c>
      <c r="G6874" t="str">
        <f>INDEX(Stores[location_city],MATCH(Sales[[#This Row],[store_no]],Stores[store_no],0))</f>
        <v>Cincinnati</v>
      </c>
      <c r="H6874" t="str">
        <f>INDEX(Stores[location_state],MATCH(Sales[[#This Row],[store_no]],Stores[store_no],0))</f>
        <v>Ohio</v>
      </c>
      <c r="I6874">
        <f>INDEX(Stores[sqft],MATCH(Sales[[#This Row],[store_no]],Stores[store_no],0))</f>
        <v>127800</v>
      </c>
      <c r="J6874" s="4" t="str">
        <f>INDEX(Departments[dept_name],MATCH(Sales[[#This Row],[dept_no]],Departments[dept_no],0))</f>
        <v>Music</v>
      </c>
      <c r="K6874" s="4" t="str">
        <f>CONCATENATE(Sales[[#This Row],[region]],Sales[[#This Row],[storetype]])</f>
        <v>1A</v>
      </c>
      <c r="L6874" s="4">
        <f>INDEX(RegionStoreCount[Store Count],MATCH(Sales[[#This Row],[RegionStoretype]],RegionStoreCount[Region/Type],0))</f>
        <v>5</v>
      </c>
      <c r="M6874" s="4">
        <f>AND(Sales[[#This Row],[date]]&lt;=TY_YTDMax,Sales[[#This Row],[date]]&gt;=TY_YTDMin)*Sales[[#This Row],[sales]]</f>
        <v>98576.086299999995</v>
      </c>
      <c r="N6874" s="4">
        <f>AND(Sales[[#This Row],[date]]&lt;=LY_YTDMax,Sales[[#This Row],[date]]&gt;=LY_YTDMin)*Sales[[#This Row],[sales]]</f>
        <v>0</v>
      </c>
      <c r="O6874" s="4">
        <f>AND(Sales[[#This Row],[date]]&gt;=YoY_Min,Sales[[#This Row],[date]]&lt;=TY_YTDMax)*(Sales[[#This Row],[sales]]/Sales[[#This Row],[sqft]])</f>
        <v>0.77133087871674488</v>
      </c>
      <c r="P6874" s="4">
        <f>SUMIF(Sales[RegionStoretype],Sales[[#This Row],[RegionStoretype]],Sales[YoY_SSF])/Sales[[#This Row],[Region_TypeCount]]</f>
        <v>59.469551530910678</v>
      </c>
    </row>
    <row r="6875" spans="1:16" x14ac:dyDescent="0.25">
      <c r="A6875" s="1">
        <v>43224</v>
      </c>
      <c r="B6875">
        <v>4</v>
      </c>
      <c r="C6875">
        <v>16</v>
      </c>
      <c r="D6875">
        <v>52755.248500000002</v>
      </c>
      <c r="E6875">
        <f>INDEX(Stores[region],MATCH(Sales[[#This Row],[store_no]],Stores[store_no],0))</f>
        <v>1</v>
      </c>
      <c r="F6875" t="str">
        <f>INDEX(Stores[storetype],MATCH(Sales[[#This Row],[store_no]],Stores[store_no],0))</f>
        <v>A</v>
      </c>
      <c r="G6875" t="str">
        <f>INDEX(Stores[location_city],MATCH(Sales[[#This Row],[store_no]],Stores[store_no],0))</f>
        <v>Cincinnati</v>
      </c>
      <c r="H6875" t="str">
        <f>INDEX(Stores[location_state],MATCH(Sales[[#This Row],[store_no]],Stores[store_no],0))</f>
        <v>Ohio</v>
      </c>
      <c r="I6875">
        <f>INDEX(Stores[sqft],MATCH(Sales[[#This Row],[store_no]],Stores[store_no],0))</f>
        <v>127800</v>
      </c>
      <c r="J6875" s="4" t="str">
        <f>INDEX(Departments[dept_name],MATCH(Sales[[#This Row],[dept_no]],Departments[dept_no],0))</f>
        <v>Outdoors</v>
      </c>
      <c r="K6875" s="4" t="str">
        <f>CONCATENATE(Sales[[#This Row],[region]],Sales[[#This Row],[storetype]])</f>
        <v>1A</v>
      </c>
      <c r="L6875" s="4">
        <f>INDEX(RegionStoreCount[Store Count],MATCH(Sales[[#This Row],[RegionStoretype]],RegionStoreCount[Region/Type],0))</f>
        <v>5</v>
      </c>
      <c r="M6875" s="4">
        <f>AND(Sales[[#This Row],[date]]&lt;=TY_YTDMax,Sales[[#This Row],[date]]&gt;=TY_YTDMin)*Sales[[#This Row],[sales]]</f>
        <v>52755.248500000002</v>
      </c>
      <c r="N6875" s="4">
        <f>AND(Sales[[#This Row],[date]]&lt;=LY_YTDMax,Sales[[#This Row],[date]]&gt;=LY_YTDMin)*Sales[[#This Row],[sales]]</f>
        <v>0</v>
      </c>
      <c r="O6875" s="4">
        <f>AND(Sales[[#This Row],[date]]&gt;=YoY_Min,Sales[[#This Row],[date]]&lt;=TY_YTDMax)*(Sales[[#This Row],[sales]]/Sales[[#This Row],[sqft]])</f>
        <v>0.41279537167449143</v>
      </c>
      <c r="P6875" s="4">
        <f>SUMIF(Sales[RegionStoretype],Sales[[#This Row],[RegionStoretype]],Sales[YoY_SSF])/Sales[[#This Row],[Region_TypeCount]]</f>
        <v>59.469551530910678</v>
      </c>
    </row>
    <row r="6876" spans="1:16" x14ac:dyDescent="0.25">
      <c r="A6876" s="1">
        <v>43224</v>
      </c>
      <c r="B6876">
        <v>5</v>
      </c>
      <c r="C6876">
        <v>3</v>
      </c>
      <c r="D6876">
        <v>50780.143700000001</v>
      </c>
      <c r="E6876">
        <f>INDEX(Stores[region],MATCH(Sales[[#This Row],[store_no]],Stores[store_no],0))</f>
        <v>1</v>
      </c>
      <c r="F6876" t="str">
        <f>INDEX(Stores[storetype],MATCH(Sales[[#This Row],[store_no]],Stores[store_no],0))</f>
        <v>B</v>
      </c>
      <c r="G6876" t="str">
        <f>INDEX(Stores[location_city],MATCH(Sales[[#This Row],[store_no]],Stores[store_no],0))</f>
        <v>Bloomington</v>
      </c>
      <c r="H6876" t="str">
        <f>INDEX(Stores[location_state],MATCH(Sales[[#This Row],[store_no]],Stores[store_no],0))</f>
        <v>Indiana</v>
      </c>
      <c r="I6876">
        <f>INDEX(Stores[sqft],MATCH(Sales[[#This Row],[store_no]],Stores[store_no],0))</f>
        <v>114500</v>
      </c>
      <c r="J6876" s="4" t="str">
        <f>INDEX(Departments[dept_name],MATCH(Sales[[#This Row],[dept_no]],Departments[dept_no],0))</f>
        <v>Beauty</v>
      </c>
      <c r="K6876" s="4" t="str">
        <f>CONCATENATE(Sales[[#This Row],[region]],Sales[[#This Row],[storetype]])</f>
        <v>1B</v>
      </c>
      <c r="L6876" s="4">
        <f>INDEX(RegionStoreCount[Store Count],MATCH(Sales[[#This Row],[RegionStoretype]],RegionStoreCount[Region/Type],0))</f>
        <v>5</v>
      </c>
      <c r="M6876" s="4">
        <f>AND(Sales[[#This Row],[date]]&lt;=TY_YTDMax,Sales[[#This Row],[date]]&gt;=TY_YTDMin)*Sales[[#This Row],[sales]]</f>
        <v>50780.143700000001</v>
      </c>
      <c r="N6876" s="4">
        <f>AND(Sales[[#This Row],[date]]&lt;=LY_YTDMax,Sales[[#This Row],[date]]&gt;=LY_YTDMin)*Sales[[#This Row],[sales]]</f>
        <v>0</v>
      </c>
      <c r="O6876" s="4">
        <f>AND(Sales[[#This Row],[date]]&gt;=YoY_Min,Sales[[#This Row],[date]]&lt;=TY_YTDMax)*(Sales[[#This Row],[sales]]/Sales[[#This Row],[sqft]])</f>
        <v>0.44349470480349346</v>
      </c>
      <c r="P6876" s="4">
        <f>SUMIF(Sales[RegionStoretype],Sales[[#This Row],[RegionStoretype]],Sales[YoY_SSF])/Sales[[#This Row],[Region_TypeCount]]</f>
        <v>68.518982968140051</v>
      </c>
    </row>
    <row r="6877" spans="1:16" x14ac:dyDescent="0.25">
      <c r="A6877" s="1">
        <v>43224</v>
      </c>
      <c r="B6877">
        <v>5</v>
      </c>
      <c r="C6877">
        <v>9</v>
      </c>
      <c r="D6877">
        <v>8703.8670000000002</v>
      </c>
      <c r="E6877">
        <f>INDEX(Stores[region],MATCH(Sales[[#This Row],[store_no]],Stores[store_no],0))</f>
        <v>1</v>
      </c>
      <c r="F6877" t="str">
        <f>INDEX(Stores[storetype],MATCH(Sales[[#This Row],[store_no]],Stores[store_no],0))</f>
        <v>B</v>
      </c>
      <c r="G6877" t="str">
        <f>INDEX(Stores[location_city],MATCH(Sales[[#This Row],[store_no]],Stores[store_no],0))</f>
        <v>Bloomington</v>
      </c>
      <c r="H6877" t="str">
        <f>INDEX(Stores[location_state],MATCH(Sales[[#This Row],[store_no]],Stores[store_no],0))</f>
        <v>Indiana</v>
      </c>
      <c r="I6877">
        <f>INDEX(Stores[sqft],MATCH(Sales[[#This Row],[store_no]],Stores[store_no],0))</f>
        <v>114500</v>
      </c>
      <c r="J6877" s="4" t="str">
        <f>INDEX(Departments[dept_name],MATCH(Sales[[#This Row],[dept_no]],Departments[dept_no],0))</f>
        <v>Garden</v>
      </c>
      <c r="K6877" s="4" t="str">
        <f>CONCATENATE(Sales[[#This Row],[region]],Sales[[#This Row],[storetype]])</f>
        <v>1B</v>
      </c>
      <c r="L6877" s="4">
        <f>INDEX(RegionStoreCount[Store Count],MATCH(Sales[[#This Row],[RegionStoretype]],RegionStoreCount[Region/Type],0))</f>
        <v>5</v>
      </c>
      <c r="M6877" s="4">
        <f>AND(Sales[[#This Row],[date]]&lt;=TY_YTDMax,Sales[[#This Row],[date]]&gt;=TY_YTDMin)*Sales[[#This Row],[sales]]</f>
        <v>8703.8670000000002</v>
      </c>
      <c r="N6877" s="4">
        <f>AND(Sales[[#This Row],[date]]&lt;=LY_YTDMax,Sales[[#This Row],[date]]&gt;=LY_YTDMin)*Sales[[#This Row],[sales]]</f>
        <v>0</v>
      </c>
      <c r="O6877" s="4">
        <f>AND(Sales[[#This Row],[date]]&gt;=YoY_Min,Sales[[#This Row],[date]]&lt;=TY_YTDMax)*(Sales[[#This Row],[sales]]/Sales[[#This Row],[sqft]])</f>
        <v>7.6016305676855897E-2</v>
      </c>
      <c r="P6877" s="4">
        <f>SUMIF(Sales[RegionStoretype],Sales[[#This Row],[RegionStoretype]],Sales[YoY_SSF])/Sales[[#This Row],[Region_TypeCount]]</f>
        <v>68.518982968140051</v>
      </c>
    </row>
    <row r="6878" spans="1:16" x14ac:dyDescent="0.25">
      <c r="A6878" s="1">
        <v>43224</v>
      </c>
      <c r="B6878">
        <v>5</v>
      </c>
      <c r="C6878">
        <v>10</v>
      </c>
      <c r="D6878">
        <v>81282.626000000004</v>
      </c>
      <c r="E6878">
        <f>INDEX(Stores[region],MATCH(Sales[[#This Row],[store_no]],Stores[store_no],0))</f>
        <v>1</v>
      </c>
      <c r="F6878" t="str">
        <f>INDEX(Stores[storetype],MATCH(Sales[[#This Row],[store_no]],Stores[store_no],0))</f>
        <v>B</v>
      </c>
      <c r="G6878" t="str">
        <f>INDEX(Stores[location_city],MATCH(Sales[[#This Row],[store_no]],Stores[store_no],0))</f>
        <v>Bloomington</v>
      </c>
      <c r="H6878" t="str">
        <f>INDEX(Stores[location_state],MATCH(Sales[[#This Row],[store_no]],Stores[store_no],0))</f>
        <v>Indiana</v>
      </c>
      <c r="I6878">
        <f>INDEX(Stores[sqft],MATCH(Sales[[#This Row],[store_no]],Stores[store_no],0))</f>
        <v>114500</v>
      </c>
      <c r="J6878" s="4" t="str">
        <f>INDEX(Departments[dept_name],MATCH(Sales[[#This Row],[dept_no]],Departments[dept_no],0))</f>
        <v>Health</v>
      </c>
      <c r="K6878" s="4" t="str">
        <f>CONCATENATE(Sales[[#This Row],[region]],Sales[[#This Row],[storetype]])</f>
        <v>1B</v>
      </c>
      <c r="L6878" s="4">
        <f>INDEX(RegionStoreCount[Store Count],MATCH(Sales[[#This Row],[RegionStoretype]],RegionStoreCount[Region/Type],0))</f>
        <v>5</v>
      </c>
      <c r="M6878" s="4">
        <f>AND(Sales[[#This Row],[date]]&lt;=TY_YTDMax,Sales[[#This Row],[date]]&gt;=TY_YTDMin)*Sales[[#This Row],[sales]]</f>
        <v>81282.626000000004</v>
      </c>
      <c r="N6878" s="4">
        <f>AND(Sales[[#This Row],[date]]&lt;=LY_YTDMax,Sales[[#This Row],[date]]&gt;=LY_YTDMin)*Sales[[#This Row],[sales]]</f>
        <v>0</v>
      </c>
      <c r="O6878" s="4">
        <f>AND(Sales[[#This Row],[date]]&gt;=YoY_Min,Sales[[#This Row],[date]]&lt;=TY_YTDMax)*(Sales[[#This Row],[sales]]/Sales[[#This Row],[sqft]])</f>
        <v>0.70989193013100438</v>
      </c>
      <c r="P6878" s="4">
        <f>SUMIF(Sales[RegionStoretype],Sales[[#This Row],[RegionStoretype]],Sales[YoY_SSF])/Sales[[#This Row],[Region_TypeCount]]</f>
        <v>68.518982968140051</v>
      </c>
    </row>
    <row r="6879" spans="1:16" x14ac:dyDescent="0.25">
      <c r="A6879" s="1">
        <v>43224</v>
      </c>
      <c r="B6879">
        <v>5</v>
      </c>
      <c r="C6879">
        <v>17</v>
      </c>
      <c r="D6879">
        <v>148306.2078</v>
      </c>
      <c r="E6879">
        <f>INDEX(Stores[region],MATCH(Sales[[#This Row],[store_no]],Stores[store_no],0))</f>
        <v>1</v>
      </c>
      <c r="F6879" t="str">
        <f>INDEX(Stores[storetype],MATCH(Sales[[#This Row],[store_no]],Stores[store_no],0))</f>
        <v>B</v>
      </c>
      <c r="G6879" t="str">
        <f>INDEX(Stores[location_city],MATCH(Sales[[#This Row],[store_no]],Stores[store_no],0))</f>
        <v>Bloomington</v>
      </c>
      <c r="H6879" t="str">
        <f>INDEX(Stores[location_state],MATCH(Sales[[#This Row],[store_no]],Stores[store_no],0))</f>
        <v>Indiana</v>
      </c>
      <c r="I6879">
        <f>INDEX(Stores[sqft],MATCH(Sales[[#This Row],[store_no]],Stores[store_no],0))</f>
        <v>114500</v>
      </c>
      <c r="J6879" s="4" t="str">
        <f>INDEX(Departments[dept_name],MATCH(Sales[[#This Row],[dept_no]],Departments[dept_no],0))</f>
        <v>Shoes</v>
      </c>
      <c r="K6879" s="4" t="str">
        <f>CONCATENATE(Sales[[#This Row],[region]],Sales[[#This Row],[storetype]])</f>
        <v>1B</v>
      </c>
      <c r="L6879" s="4">
        <f>INDEX(RegionStoreCount[Store Count],MATCH(Sales[[#This Row],[RegionStoretype]],RegionStoreCount[Region/Type],0))</f>
        <v>5</v>
      </c>
      <c r="M6879" s="4">
        <f>AND(Sales[[#This Row],[date]]&lt;=TY_YTDMax,Sales[[#This Row],[date]]&gt;=TY_YTDMin)*Sales[[#This Row],[sales]]</f>
        <v>148306.2078</v>
      </c>
      <c r="N6879" s="4">
        <f>AND(Sales[[#This Row],[date]]&lt;=LY_YTDMax,Sales[[#This Row],[date]]&gt;=LY_YTDMin)*Sales[[#This Row],[sales]]</f>
        <v>0</v>
      </c>
      <c r="O6879" s="4">
        <f>AND(Sales[[#This Row],[date]]&gt;=YoY_Min,Sales[[#This Row],[date]]&lt;=TY_YTDMax)*(Sales[[#This Row],[sales]]/Sales[[#This Row],[sqft]])</f>
        <v>1.2952507231441048</v>
      </c>
      <c r="P6879" s="4">
        <f>SUMIF(Sales[RegionStoretype],Sales[[#This Row],[RegionStoretype]],Sales[YoY_SSF])/Sales[[#This Row],[Region_TypeCount]]</f>
        <v>68.518982968140051</v>
      </c>
    </row>
    <row r="6880" spans="1:16" x14ac:dyDescent="0.25">
      <c r="A6880" s="1">
        <v>43224</v>
      </c>
      <c r="B6880">
        <v>6</v>
      </c>
      <c r="C6880">
        <v>3</v>
      </c>
      <c r="D6880">
        <v>45842.43</v>
      </c>
      <c r="E6880">
        <f>INDEX(Stores[region],MATCH(Sales[[#This Row],[store_no]],Stores[store_no],0))</f>
        <v>3</v>
      </c>
      <c r="F6880" t="str">
        <f>INDEX(Stores[storetype],MATCH(Sales[[#This Row],[store_no]],Stores[store_no],0))</f>
        <v>A</v>
      </c>
      <c r="G6880" t="str">
        <f>INDEX(Stores[location_city],MATCH(Sales[[#This Row],[store_no]],Stores[store_no],0))</f>
        <v>Green Bay</v>
      </c>
      <c r="H6880" t="str">
        <f>INDEX(Stores[location_state],MATCH(Sales[[#This Row],[store_no]],Stores[store_no],0))</f>
        <v>Wisconsin</v>
      </c>
      <c r="I6880">
        <f>INDEX(Stores[sqft],MATCH(Sales[[#This Row],[store_no]],Stores[store_no],0))</f>
        <v>138800</v>
      </c>
      <c r="J6880" s="4" t="str">
        <f>INDEX(Departments[dept_name],MATCH(Sales[[#This Row],[dept_no]],Departments[dept_no],0))</f>
        <v>Beauty</v>
      </c>
      <c r="K6880" s="4" t="str">
        <f>CONCATENATE(Sales[[#This Row],[region]],Sales[[#This Row],[storetype]])</f>
        <v>3A</v>
      </c>
      <c r="L6880" s="4">
        <f>INDEX(RegionStoreCount[Store Count],MATCH(Sales[[#This Row],[RegionStoretype]],RegionStoreCount[Region/Type],0))</f>
        <v>9</v>
      </c>
      <c r="M6880" s="4">
        <f>AND(Sales[[#This Row],[date]]&lt;=TY_YTDMax,Sales[[#This Row],[date]]&gt;=TY_YTDMin)*Sales[[#This Row],[sales]]</f>
        <v>45842.43</v>
      </c>
      <c r="N6880" s="4">
        <f>AND(Sales[[#This Row],[date]]&lt;=LY_YTDMax,Sales[[#This Row],[date]]&gt;=LY_YTDMin)*Sales[[#This Row],[sales]]</f>
        <v>0</v>
      </c>
      <c r="O6880" s="4">
        <f>AND(Sales[[#This Row],[date]]&gt;=YoY_Min,Sales[[#This Row],[date]]&lt;=TY_YTDMax)*(Sales[[#This Row],[sales]]/Sales[[#This Row],[sqft]])</f>
        <v>0.33027687319884724</v>
      </c>
      <c r="P6880" s="4">
        <f>SUMIF(Sales[RegionStoretype],Sales[[#This Row],[RegionStoretype]],Sales[YoY_SSF])/Sales[[#This Row],[Region_TypeCount]]</f>
        <v>53.603836561720975</v>
      </c>
    </row>
    <row r="6881" spans="1:16" x14ac:dyDescent="0.25">
      <c r="A6881" s="1">
        <v>43224</v>
      </c>
      <c r="B6881">
        <v>6</v>
      </c>
      <c r="C6881">
        <v>11</v>
      </c>
      <c r="D6881">
        <v>44268.170299999998</v>
      </c>
      <c r="E6881">
        <f>INDEX(Stores[region],MATCH(Sales[[#This Row],[store_no]],Stores[store_no],0))</f>
        <v>3</v>
      </c>
      <c r="F6881" t="str">
        <f>INDEX(Stores[storetype],MATCH(Sales[[#This Row],[store_no]],Stores[store_no],0))</f>
        <v>A</v>
      </c>
      <c r="G6881" t="str">
        <f>INDEX(Stores[location_city],MATCH(Sales[[#This Row],[store_no]],Stores[store_no],0))</f>
        <v>Green Bay</v>
      </c>
      <c r="H6881" t="str">
        <f>INDEX(Stores[location_state],MATCH(Sales[[#This Row],[store_no]],Stores[store_no],0))</f>
        <v>Wisconsin</v>
      </c>
      <c r="I6881">
        <f>INDEX(Stores[sqft],MATCH(Sales[[#This Row],[store_no]],Stores[store_no],0))</f>
        <v>138800</v>
      </c>
      <c r="J6881" s="4" t="str">
        <f>INDEX(Departments[dept_name],MATCH(Sales[[#This Row],[dept_no]],Departments[dept_no],0))</f>
        <v>Home</v>
      </c>
      <c r="K6881" s="4" t="str">
        <f>CONCATENATE(Sales[[#This Row],[region]],Sales[[#This Row],[storetype]])</f>
        <v>3A</v>
      </c>
      <c r="L6881" s="4">
        <f>INDEX(RegionStoreCount[Store Count],MATCH(Sales[[#This Row],[RegionStoretype]],RegionStoreCount[Region/Type],0))</f>
        <v>9</v>
      </c>
      <c r="M6881" s="4">
        <f>AND(Sales[[#This Row],[date]]&lt;=TY_YTDMax,Sales[[#This Row],[date]]&gt;=TY_YTDMin)*Sales[[#This Row],[sales]]</f>
        <v>44268.170299999998</v>
      </c>
      <c r="N6881" s="4">
        <f>AND(Sales[[#This Row],[date]]&lt;=LY_YTDMax,Sales[[#This Row],[date]]&gt;=LY_YTDMin)*Sales[[#This Row],[sales]]</f>
        <v>0</v>
      </c>
      <c r="O6881" s="4">
        <f>AND(Sales[[#This Row],[date]]&gt;=YoY_Min,Sales[[#This Row],[date]]&lt;=TY_YTDMax)*(Sales[[#This Row],[sales]]/Sales[[#This Row],[sqft]])</f>
        <v>0.31893494452449567</v>
      </c>
      <c r="P6881" s="4">
        <f>SUMIF(Sales[RegionStoretype],Sales[[#This Row],[RegionStoretype]],Sales[YoY_SSF])/Sales[[#This Row],[Region_TypeCount]]</f>
        <v>53.603836561720975</v>
      </c>
    </row>
    <row r="6882" spans="1:16" x14ac:dyDescent="0.25">
      <c r="A6882" s="1">
        <v>43224</v>
      </c>
      <c r="B6882">
        <v>6</v>
      </c>
      <c r="C6882">
        <v>13</v>
      </c>
      <c r="D6882">
        <v>48682.209100000007</v>
      </c>
      <c r="E6882">
        <f>INDEX(Stores[region],MATCH(Sales[[#This Row],[store_no]],Stores[store_no],0))</f>
        <v>3</v>
      </c>
      <c r="F6882" t="str">
        <f>INDEX(Stores[storetype],MATCH(Sales[[#This Row],[store_no]],Stores[store_no],0))</f>
        <v>A</v>
      </c>
      <c r="G6882" t="str">
        <f>INDEX(Stores[location_city],MATCH(Sales[[#This Row],[store_no]],Stores[store_no],0))</f>
        <v>Green Bay</v>
      </c>
      <c r="H6882" t="str">
        <f>INDEX(Stores[location_state],MATCH(Sales[[#This Row],[store_no]],Stores[store_no],0))</f>
        <v>Wisconsin</v>
      </c>
      <c r="I6882">
        <f>INDEX(Stores[sqft],MATCH(Sales[[#This Row],[store_no]],Stores[store_no],0))</f>
        <v>138800</v>
      </c>
      <c r="J6882" s="4" t="str">
        <f>INDEX(Departments[dept_name],MATCH(Sales[[#This Row],[dept_no]],Departments[dept_no],0))</f>
        <v>Kids</v>
      </c>
      <c r="K6882" s="4" t="str">
        <f>CONCATENATE(Sales[[#This Row],[region]],Sales[[#This Row],[storetype]])</f>
        <v>3A</v>
      </c>
      <c r="L6882" s="4">
        <f>INDEX(RegionStoreCount[Store Count],MATCH(Sales[[#This Row],[RegionStoretype]],RegionStoreCount[Region/Type],0))</f>
        <v>9</v>
      </c>
      <c r="M6882" s="4">
        <f>AND(Sales[[#This Row],[date]]&lt;=TY_YTDMax,Sales[[#This Row],[date]]&gt;=TY_YTDMin)*Sales[[#This Row],[sales]]</f>
        <v>48682.209100000007</v>
      </c>
      <c r="N6882" s="4">
        <f>AND(Sales[[#This Row],[date]]&lt;=LY_YTDMax,Sales[[#This Row],[date]]&gt;=LY_YTDMin)*Sales[[#This Row],[sales]]</f>
        <v>0</v>
      </c>
      <c r="O6882" s="4">
        <f>AND(Sales[[#This Row],[date]]&gt;=YoY_Min,Sales[[#This Row],[date]]&lt;=TY_YTDMax)*(Sales[[#This Row],[sales]]/Sales[[#This Row],[sqft]])</f>
        <v>0.35073637680115277</v>
      </c>
      <c r="P6882" s="4">
        <f>SUMIF(Sales[RegionStoretype],Sales[[#This Row],[RegionStoretype]],Sales[YoY_SSF])/Sales[[#This Row],[Region_TypeCount]]</f>
        <v>53.603836561720975</v>
      </c>
    </row>
    <row r="6883" spans="1:16" x14ac:dyDescent="0.25">
      <c r="A6883" s="1">
        <v>43224</v>
      </c>
      <c r="B6883">
        <v>6</v>
      </c>
      <c r="C6883">
        <v>17</v>
      </c>
      <c r="D6883">
        <v>108362.97869999999</v>
      </c>
      <c r="E6883">
        <f>INDEX(Stores[region],MATCH(Sales[[#This Row],[store_no]],Stores[store_no],0))</f>
        <v>3</v>
      </c>
      <c r="F6883" t="str">
        <f>INDEX(Stores[storetype],MATCH(Sales[[#This Row],[store_no]],Stores[store_no],0))</f>
        <v>A</v>
      </c>
      <c r="G6883" t="str">
        <f>INDEX(Stores[location_city],MATCH(Sales[[#This Row],[store_no]],Stores[store_no],0))</f>
        <v>Green Bay</v>
      </c>
      <c r="H6883" t="str">
        <f>INDEX(Stores[location_state],MATCH(Sales[[#This Row],[store_no]],Stores[store_no],0))</f>
        <v>Wisconsin</v>
      </c>
      <c r="I6883">
        <f>INDEX(Stores[sqft],MATCH(Sales[[#This Row],[store_no]],Stores[store_no],0))</f>
        <v>138800</v>
      </c>
      <c r="J6883" s="4" t="str">
        <f>INDEX(Departments[dept_name],MATCH(Sales[[#This Row],[dept_no]],Departments[dept_no],0))</f>
        <v>Shoes</v>
      </c>
      <c r="K6883" s="4" t="str">
        <f>CONCATENATE(Sales[[#This Row],[region]],Sales[[#This Row],[storetype]])</f>
        <v>3A</v>
      </c>
      <c r="L6883" s="4">
        <f>INDEX(RegionStoreCount[Store Count],MATCH(Sales[[#This Row],[RegionStoretype]],RegionStoreCount[Region/Type],0))</f>
        <v>9</v>
      </c>
      <c r="M6883" s="4">
        <f>AND(Sales[[#This Row],[date]]&lt;=TY_YTDMax,Sales[[#This Row],[date]]&gt;=TY_YTDMin)*Sales[[#This Row],[sales]]</f>
        <v>108362.97869999999</v>
      </c>
      <c r="N6883" s="4">
        <f>AND(Sales[[#This Row],[date]]&lt;=LY_YTDMax,Sales[[#This Row],[date]]&gt;=LY_YTDMin)*Sales[[#This Row],[sales]]</f>
        <v>0</v>
      </c>
      <c r="O6883" s="4">
        <f>AND(Sales[[#This Row],[date]]&gt;=YoY_Min,Sales[[#This Row],[date]]&lt;=TY_YTDMax)*(Sales[[#This Row],[sales]]/Sales[[#This Row],[sqft]])</f>
        <v>0.78071310302593655</v>
      </c>
      <c r="P6883" s="4">
        <f>SUMIF(Sales[RegionStoretype],Sales[[#This Row],[RegionStoretype]],Sales[YoY_SSF])/Sales[[#This Row],[Region_TypeCount]]</f>
        <v>53.603836561720975</v>
      </c>
    </row>
    <row r="6884" spans="1:16" x14ac:dyDescent="0.25">
      <c r="A6884" s="1">
        <v>43224</v>
      </c>
      <c r="B6884">
        <v>7</v>
      </c>
      <c r="C6884">
        <v>5</v>
      </c>
      <c r="D6884">
        <v>14018.2515</v>
      </c>
      <c r="E6884">
        <f>INDEX(Stores[region],MATCH(Sales[[#This Row],[store_no]],Stores[store_no],0))</f>
        <v>2</v>
      </c>
      <c r="F6884" t="str">
        <f>INDEX(Stores[storetype],MATCH(Sales[[#This Row],[store_no]],Stores[store_no],0))</f>
        <v>B</v>
      </c>
      <c r="G6884" t="str">
        <f>INDEX(Stores[location_city],MATCH(Sales[[#This Row],[store_no]],Stores[store_no],0))</f>
        <v>Rockford</v>
      </c>
      <c r="H6884" t="str">
        <f>INDEX(Stores[location_state],MATCH(Sales[[#This Row],[store_no]],Stores[store_no],0))</f>
        <v>Illinois</v>
      </c>
      <c r="I6884">
        <f>INDEX(Stores[sqft],MATCH(Sales[[#This Row],[store_no]],Stores[store_no],0))</f>
        <v>127100</v>
      </c>
      <c r="J6884" s="4" t="str">
        <f>INDEX(Departments[dept_name],MATCH(Sales[[#This Row],[dept_no]],Departments[dept_no],0))</f>
        <v>Clothing</v>
      </c>
      <c r="K6884" s="4" t="str">
        <f>CONCATENATE(Sales[[#This Row],[region]],Sales[[#This Row],[storetype]])</f>
        <v>2B</v>
      </c>
      <c r="L6884" s="4">
        <f>INDEX(RegionStoreCount[Store Count],MATCH(Sales[[#This Row],[RegionStoretype]],RegionStoreCount[Region/Type],0))</f>
        <v>6</v>
      </c>
      <c r="M6884" s="4">
        <f>AND(Sales[[#This Row],[date]]&lt;=TY_YTDMax,Sales[[#This Row],[date]]&gt;=TY_YTDMin)*Sales[[#This Row],[sales]]</f>
        <v>14018.2515</v>
      </c>
      <c r="N6884" s="4">
        <f>AND(Sales[[#This Row],[date]]&lt;=LY_YTDMax,Sales[[#This Row],[date]]&gt;=LY_YTDMin)*Sales[[#This Row],[sales]]</f>
        <v>0</v>
      </c>
      <c r="O6884" s="4">
        <f>AND(Sales[[#This Row],[date]]&gt;=YoY_Min,Sales[[#This Row],[date]]&lt;=TY_YTDMax)*(Sales[[#This Row],[sales]]/Sales[[#This Row],[sqft]])</f>
        <v>0.11029308811959088</v>
      </c>
      <c r="P6884" s="4">
        <f>SUMIF(Sales[RegionStoretype],Sales[[#This Row],[RegionStoretype]],Sales[YoY_SSF])/Sales[[#This Row],[Region_TypeCount]]</f>
        <v>58.393757732919049</v>
      </c>
    </row>
    <row r="6885" spans="1:16" x14ac:dyDescent="0.25">
      <c r="A6885" s="1">
        <v>43224</v>
      </c>
      <c r="B6885">
        <v>7</v>
      </c>
      <c r="C6885">
        <v>14</v>
      </c>
      <c r="D6885">
        <v>72907.318700000003</v>
      </c>
      <c r="E6885">
        <f>INDEX(Stores[region],MATCH(Sales[[#This Row],[store_no]],Stores[store_no],0))</f>
        <v>2</v>
      </c>
      <c r="F6885" t="str">
        <f>INDEX(Stores[storetype],MATCH(Sales[[#This Row],[store_no]],Stores[store_no],0))</f>
        <v>B</v>
      </c>
      <c r="G6885" t="str">
        <f>INDEX(Stores[location_city],MATCH(Sales[[#This Row],[store_no]],Stores[store_no],0))</f>
        <v>Rockford</v>
      </c>
      <c r="H6885" t="str">
        <f>INDEX(Stores[location_state],MATCH(Sales[[#This Row],[store_no]],Stores[store_no],0))</f>
        <v>Illinois</v>
      </c>
      <c r="I6885">
        <f>INDEX(Stores[sqft],MATCH(Sales[[#This Row],[store_no]],Stores[store_no],0))</f>
        <v>127100</v>
      </c>
      <c r="J6885" s="4" t="str">
        <f>INDEX(Departments[dept_name],MATCH(Sales[[#This Row],[dept_no]],Departments[dept_no],0))</f>
        <v>Movies</v>
      </c>
      <c r="K6885" s="4" t="str">
        <f>CONCATENATE(Sales[[#This Row],[region]],Sales[[#This Row],[storetype]])</f>
        <v>2B</v>
      </c>
      <c r="L6885" s="4">
        <f>INDEX(RegionStoreCount[Store Count],MATCH(Sales[[#This Row],[RegionStoretype]],RegionStoreCount[Region/Type],0))</f>
        <v>6</v>
      </c>
      <c r="M6885" s="4">
        <f>AND(Sales[[#This Row],[date]]&lt;=TY_YTDMax,Sales[[#This Row],[date]]&gt;=TY_YTDMin)*Sales[[#This Row],[sales]]</f>
        <v>72907.318700000003</v>
      </c>
      <c r="N6885" s="4">
        <f>AND(Sales[[#This Row],[date]]&lt;=LY_YTDMax,Sales[[#This Row],[date]]&gt;=LY_YTDMin)*Sales[[#This Row],[sales]]</f>
        <v>0</v>
      </c>
      <c r="O6885" s="4">
        <f>AND(Sales[[#This Row],[date]]&gt;=YoY_Min,Sales[[#This Row],[date]]&lt;=TY_YTDMax)*(Sales[[#This Row],[sales]]/Sales[[#This Row],[sqft]])</f>
        <v>0.57362170495672704</v>
      </c>
      <c r="P6885" s="4">
        <f>SUMIF(Sales[RegionStoretype],Sales[[#This Row],[RegionStoretype]],Sales[YoY_SSF])/Sales[[#This Row],[Region_TypeCount]]</f>
        <v>58.393757732919049</v>
      </c>
    </row>
    <row r="6886" spans="1:16" x14ac:dyDescent="0.25">
      <c r="A6886" s="1">
        <v>43224</v>
      </c>
      <c r="B6886">
        <v>8</v>
      </c>
      <c r="C6886">
        <v>2</v>
      </c>
      <c r="D6886">
        <v>74024.150499999989</v>
      </c>
      <c r="E6886">
        <f>INDEX(Stores[region],MATCH(Sales[[#This Row],[store_no]],Stores[store_no],0))</f>
        <v>3</v>
      </c>
      <c r="F6886" t="str">
        <f>INDEX(Stores[storetype],MATCH(Sales[[#This Row],[store_no]],Stores[store_no],0))</f>
        <v>A</v>
      </c>
      <c r="G6886" t="str">
        <f>INDEX(Stores[location_city],MATCH(Sales[[#This Row],[store_no]],Stores[store_no],0))</f>
        <v>Saint Louis</v>
      </c>
      <c r="H6886" t="str">
        <f>INDEX(Stores[location_state],MATCH(Sales[[#This Row],[store_no]],Stores[store_no],0))</f>
        <v>Missouri</v>
      </c>
      <c r="I6886">
        <f>INDEX(Stores[sqft],MATCH(Sales[[#This Row],[store_no]],Stores[store_no],0))</f>
        <v>198900</v>
      </c>
      <c r="J6886" s="4" t="str">
        <f>INDEX(Departments[dept_name],MATCH(Sales[[#This Row],[dept_no]],Departments[dept_no],0))</f>
        <v>Baby</v>
      </c>
      <c r="K6886" s="4" t="str">
        <f>CONCATENATE(Sales[[#This Row],[region]],Sales[[#This Row],[storetype]])</f>
        <v>3A</v>
      </c>
      <c r="L6886" s="4">
        <f>INDEX(RegionStoreCount[Store Count],MATCH(Sales[[#This Row],[RegionStoretype]],RegionStoreCount[Region/Type],0))</f>
        <v>9</v>
      </c>
      <c r="M6886" s="4">
        <f>AND(Sales[[#This Row],[date]]&lt;=TY_YTDMax,Sales[[#This Row],[date]]&gt;=TY_YTDMin)*Sales[[#This Row],[sales]]</f>
        <v>74024.150499999989</v>
      </c>
      <c r="N6886" s="4">
        <f>AND(Sales[[#This Row],[date]]&lt;=LY_YTDMax,Sales[[#This Row],[date]]&gt;=LY_YTDMin)*Sales[[#This Row],[sales]]</f>
        <v>0</v>
      </c>
      <c r="O6886" s="4">
        <f>AND(Sales[[#This Row],[date]]&gt;=YoY_Min,Sales[[#This Row],[date]]&lt;=TY_YTDMax)*(Sales[[#This Row],[sales]]/Sales[[#This Row],[sqft]])</f>
        <v>0.37216767471090995</v>
      </c>
      <c r="P6886" s="4">
        <f>SUMIF(Sales[RegionStoretype],Sales[[#This Row],[RegionStoretype]],Sales[YoY_SSF])/Sales[[#This Row],[Region_TypeCount]]</f>
        <v>53.603836561720975</v>
      </c>
    </row>
    <row r="6887" spans="1:16" x14ac:dyDescent="0.25">
      <c r="A6887" s="1">
        <v>43224</v>
      </c>
      <c r="B6887">
        <v>8</v>
      </c>
      <c r="C6887">
        <v>11</v>
      </c>
      <c r="D6887">
        <v>100856.09809999999</v>
      </c>
      <c r="E6887">
        <f>INDEX(Stores[region],MATCH(Sales[[#This Row],[store_no]],Stores[store_no],0))</f>
        <v>3</v>
      </c>
      <c r="F6887" t="str">
        <f>INDEX(Stores[storetype],MATCH(Sales[[#This Row],[store_no]],Stores[store_no],0))</f>
        <v>A</v>
      </c>
      <c r="G6887" t="str">
        <f>INDEX(Stores[location_city],MATCH(Sales[[#This Row],[store_no]],Stores[store_no],0))</f>
        <v>Saint Louis</v>
      </c>
      <c r="H6887" t="str">
        <f>INDEX(Stores[location_state],MATCH(Sales[[#This Row],[store_no]],Stores[store_no],0))</f>
        <v>Missouri</v>
      </c>
      <c r="I6887">
        <f>INDEX(Stores[sqft],MATCH(Sales[[#This Row],[store_no]],Stores[store_no],0))</f>
        <v>198900</v>
      </c>
      <c r="J6887" s="4" t="str">
        <f>INDEX(Departments[dept_name],MATCH(Sales[[#This Row],[dept_no]],Departments[dept_no],0))</f>
        <v>Home</v>
      </c>
      <c r="K6887" s="4" t="str">
        <f>CONCATENATE(Sales[[#This Row],[region]],Sales[[#This Row],[storetype]])</f>
        <v>3A</v>
      </c>
      <c r="L6887" s="4">
        <f>INDEX(RegionStoreCount[Store Count],MATCH(Sales[[#This Row],[RegionStoretype]],RegionStoreCount[Region/Type],0))</f>
        <v>9</v>
      </c>
      <c r="M6887" s="4">
        <f>AND(Sales[[#This Row],[date]]&lt;=TY_YTDMax,Sales[[#This Row],[date]]&gt;=TY_YTDMin)*Sales[[#This Row],[sales]]</f>
        <v>100856.09809999999</v>
      </c>
      <c r="N6887" s="4">
        <f>AND(Sales[[#This Row],[date]]&lt;=LY_YTDMax,Sales[[#This Row],[date]]&gt;=LY_YTDMin)*Sales[[#This Row],[sales]]</f>
        <v>0</v>
      </c>
      <c r="O6887" s="4">
        <f>AND(Sales[[#This Row],[date]]&gt;=YoY_Min,Sales[[#This Row],[date]]&lt;=TY_YTDMax)*(Sales[[#This Row],[sales]]/Sales[[#This Row],[sqft]])</f>
        <v>0.50706937204625435</v>
      </c>
      <c r="P6887" s="4">
        <f>SUMIF(Sales[RegionStoretype],Sales[[#This Row],[RegionStoretype]],Sales[YoY_SSF])/Sales[[#This Row],[Region_TypeCount]]</f>
        <v>53.603836561720975</v>
      </c>
    </row>
    <row r="6888" spans="1:16" x14ac:dyDescent="0.25">
      <c r="A6888" s="1">
        <v>43224</v>
      </c>
      <c r="B6888">
        <v>8</v>
      </c>
      <c r="C6888">
        <v>14</v>
      </c>
      <c r="D6888">
        <v>24335.555199999999</v>
      </c>
      <c r="E6888">
        <f>INDEX(Stores[region],MATCH(Sales[[#This Row],[store_no]],Stores[store_no],0))</f>
        <v>3</v>
      </c>
      <c r="F6888" t="str">
        <f>INDEX(Stores[storetype],MATCH(Sales[[#This Row],[store_no]],Stores[store_no],0))</f>
        <v>A</v>
      </c>
      <c r="G6888" t="str">
        <f>INDEX(Stores[location_city],MATCH(Sales[[#This Row],[store_no]],Stores[store_no],0))</f>
        <v>Saint Louis</v>
      </c>
      <c r="H6888" t="str">
        <f>INDEX(Stores[location_state],MATCH(Sales[[#This Row],[store_no]],Stores[store_no],0))</f>
        <v>Missouri</v>
      </c>
      <c r="I6888">
        <f>INDEX(Stores[sqft],MATCH(Sales[[#This Row],[store_no]],Stores[store_no],0))</f>
        <v>198900</v>
      </c>
      <c r="J6888" s="4" t="str">
        <f>INDEX(Departments[dept_name],MATCH(Sales[[#This Row],[dept_no]],Departments[dept_no],0))</f>
        <v>Movies</v>
      </c>
      <c r="K6888" s="4" t="str">
        <f>CONCATENATE(Sales[[#This Row],[region]],Sales[[#This Row],[storetype]])</f>
        <v>3A</v>
      </c>
      <c r="L6888" s="4">
        <f>INDEX(RegionStoreCount[Store Count],MATCH(Sales[[#This Row],[RegionStoretype]],RegionStoreCount[Region/Type],0))</f>
        <v>9</v>
      </c>
      <c r="M6888" s="4">
        <f>AND(Sales[[#This Row],[date]]&lt;=TY_YTDMax,Sales[[#This Row],[date]]&gt;=TY_YTDMin)*Sales[[#This Row],[sales]]</f>
        <v>24335.555199999999</v>
      </c>
      <c r="N6888" s="4">
        <f>AND(Sales[[#This Row],[date]]&lt;=LY_YTDMax,Sales[[#This Row],[date]]&gt;=LY_YTDMin)*Sales[[#This Row],[sales]]</f>
        <v>0</v>
      </c>
      <c r="O6888" s="4">
        <f>AND(Sales[[#This Row],[date]]&gt;=YoY_Min,Sales[[#This Row],[date]]&lt;=TY_YTDMax)*(Sales[[#This Row],[sales]]/Sales[[#This Row],[sqft]])</f>
        <v>0.12235070487682252</v>
      </c>
      <c r="P6888" s="4">
        <f>SUMIF(Sales[RegionStoretype],Sales[[#This Row],[RegionStoretype]],Sales[YoY_SSF])/Sales[[#This Row],[Region_TypeCount]]</f>
        <v>53.603836561720975</v>
      </c>
    </row>
    <row r="6889" spans="1:16" x14ac:dyDescent="0.25">
      <c r="A6889" s="1">
        <v>43224</v>
      </c>
      <c r="B6889">
        <v>8</v>
      </c>
      <c r="C6889">
        <v>15</v>
      </c>
      <c r="D6889">
        <v>78436.832299999995</v>
      </c>
      <c r="E6889">
        <f>INDEX(Stores[region],MATCH(Sales[[#This Row],[store_no]],Stores[store_no],0))</f>
        <v>3</v>
      </c>
      <c r="F6889" t="str">
        <f>INDEX(Stores[storetype],MATCH(Sales[[#This Row],[store_no]],Stores[store_no],0))</f>
        <v>A</v>
      </c>
      <c r="G6889" t="str">
        <f>INDEX(Stores[location_city],MATCH(Sales[[#This Row],[store_no]],Stores[store_no],0))</f>
        <v>Saint Louis</v>
      </c>
      <c r="H6889" t="str">
        <f>INDEX(Stores[location_state],MATCH(Sales[[#This Row],[store_no]],Stores[store_no],0))</f>
        <v>Missouri</v>
      </c>
      <c r="I6889">
        <f>INDEX(Stores[sqft],MATCH(Sales[[#This Row],[store_no]],Stores[store_no],0))</f>
        <v>198900</v>
      </c>
      <c r="J6889" s="4" t="str">
        <f>INDEX(Departments[dept_name],MATCH(Sales[[#This Row],[dept_no]],Departments[dept_no],0))</f>
        <v>Music</v>
      </c>
      <c r="K6889" s="4" t="str">
        <f>CONCATENATE(Sales[[#This Row],[region]],Sales[[#This Row],[storetype]])</f>
        <v>3A</v>
      </c>
      <c r="L6889" s="4">
        <f>INDEX(RegionStoreCount[Store Count],MATCH(Sales[[#This Row],[RegionStoretype]],RegionStoreCount[Region/Type],0))</f>
        <v>9</v>
      </c>
      <c r="M6889" s="4">
        <f>AND(Sales[[#This Row],[date]]&lt;=TY_YTDMax,Sales[[#This Row],[date]]&gt;=TY_YTDMin)*Sales[[#This Row],[sales]]</f>
        <v>78436.832299999995</v>
      </c>
      <c r="N6889" s="4">
        <f>AND(Sales[[#This Row],[date]]&lt;=LY_YTDMax,Sales[[#This Row],[date]]&gt;=LY_YTDMin)*Sales[[#This Row],[sales]]</f>
        <v>0</v>
      </c>
      <c r="O6889" s="4">
        <f>AND(Sales[[#This Row],[date]]&gt;=YoY_Min,Sales[[#This Row],[date]]&lt;=TY_YTDMax)*(Sales[[#This Row],[sales]]/Sales[[#This Row],[sqft]])</f>
        <v>0.39435310356963293</v>
      </c>
      <c r="P6889" s="4">
        <f>SUMIF(Sales[RegionStoretype],Sales[[#This Row],[RegionStoretype]],Sales[YoY_SSF])/Sales[[#This Row],[Region_TypeCount]]</f>
        <v>53.603836561720975</v>
      </c>
    </row>
    <row r="6890" spans="1:16" x14ac:dyDescent="0.25">
      <c r="A6890" s="1">
        <v>43224</v>
      </c>
      <c r="B6890">
        <v>8</v>
      </c>
      <c r="C6890">
        <v>19</v>
      </c>
      <c r="D6890">
        <v>73560.985400000005</v>
      </c>
      <c r="E6890">
        <f>INDEX(Stores[region],MATCH(Sales[[#This Row],[store_no]],Stores[store_no],0))</f>
        <v>3</v>
      </c>
      <c r="F6890" t="str">
        <f>INDEX(Stores[storetype],MATCH(Sales[[#This Row],[store_no]],Stores[store_no],0))</f>
        <v>A</v>
      </c>
      <c r="G6890" t="str">
        <f>INDEX(Stores[location_city],MATCH(Sales[[#This Row],[store_no]],Stores[store_no],0))</f>
        <v>Saint Louis</v>
      </c>
      <c r="H6890" t="str">
        <f>INDEX(Stores[location_state],MATCH(Sales[[#This Row],[store_no]],Stores[store_no],0))</f>
        <v>Missouri</v>
      </c>
      <c r="I6890">
        <f>INDEX(Stores[sqft],MATCH(Sales[[#This Row],[store_no]],Stores[store_no],0))</f>
        <v>198900</v>
      </c>
      <c r="J6890" s="4" t="str">
        <f>INDEX(Departments[dept_name],MATCH(Sales[[#This Row],[dept_no]],Departments[dept_no],0))</f>
        <v>Tools</v>
      </c>
      <c r="K6890" s="4" t="str">
        <f>CONCATENATE(Sales[[#This Row],[region]],Sales[[#This Row],[storetype]])</f>
        <v>3A</v>
      </c>
      <c r="L6890" s="4">
        <f>INDEX(RegionStoreCount[Store Count],MATCH(Sales[[#This Row],[RegionStoretype]],RegionStoreCount[Region/Type],0))</f>
        <v>9</v>
      </c>
      <c r="M6890" s="4">
        <f>AND(Sales[[#This Row],[date]]&lt;=TY_YTDMax,Sales[[#This Row],[date]]&gt;=TY_YTDMin)*Sales[[#This Row],[sales]]</f>
        <v>73560.985400000005</v>
      </c>
      <c r="N6890" s="4">
        <f>AND(Sales[[#This Row],[date]]&lt;=LY_YTDMax,Sales[[#This Row],[date]]&gt;=LY_YTDMin)*Sales[[#This Row],[sales]]</f>
        <v>0</v>
      </c>
      <c r="O6890" s="4">
        <f>AND(Sales[[#This Row],[date]]&gt;=YoY_Min,Sales[[#This Row],[date]]&lt;=TY_YTDMax)*(Sales[[#This Row],[sales]]/Sales[[#This Row],[sqft]])</f>
        <v>0.36983904172951232</v>
      </c>
      <c r="P6890" s="4">
        <f>SUMIF(Sales[RegionStoretype],Sales[[#This Row],[RegionStoretype]],Sales[YoY_SSF])/Sales[[#This Row],[Region_TypeCount]]</f>
        <v>53.603836561720975</v>
      </c>
    </row>
    <row r="6891" spans="1:16" x14ac:dyDescent="0.25">
      <c r="A6891" s="1">
        <v>43224</v>
      </c>
      <c r="B6891">
        <v>9</v>
      </c>
      <c r="C6891">
        <v>9</v>
      </c>
      <c r="D6891">
        <v>16958.621999999999</v>
      </c>
      <c r="E6891">
        <f>INDEX(Stores[region],MATCH(Sales[[#This Row],[store_no]],Stores[store_no],0))</f>
        <v>1</v>
      </c>
      <c r="F6891" t="str">
        <f>INDEX(Stores[storetype],MATCH(Sales[[#This Row],[store_no]],Stores[store_no],0))</f>
        <v>B</v>
      </c>
      <c r="G6891" t="str">
        <f>INDEX(Stores[location_city],MATCH(Sales[[#This Row],[store_no]],Stores[store_no],0))</f>
        <v>Columbus</v>
      </c>
      <c r="H6891" t="str">
        <f>INDEX(Stores[location_state],MATCH(Sales[[#This Row],[store_no]],Stores[store_no],0))</f>
        <v>Ohio</v>
      </c>
      <c r="I6891">
        <f>INDEX(Stores[sqft],MATCH(Sales[[#This Row],[store_no]],Stores[store_no],0))</f>
        <v>221800</v>
      </c>
      <c r="J6891" s="4" t="str">
        <f>INDEX(Departments[dept_name],MATCH(Sales[[#This Row],[dept_no]],Departments[dept_no],0))</f>
        <v>Garden</v>
      </c>
      <c r="K6891" s="4" t="str">
        <f>CONCATENATE(Sales[[#This Row],[region]],Sales[[#This Row],[storetype]])</f>
        <v>1B</v>
      </c>
      <c r="L6891" s="4">
        <f>INDEX(RegionStoreCount[Store Count],MATCH(Sales[[#This Row],[RegionStoretype]],RegionStoreCount[Region/Type],0))</f>
        <v>5</v>
      </c>
      <c r="M6891" s="4">
        <f>AND(Sales[[#This Row],[date]]&lt;=TY_YTDMax,Sales[[#This Row],[date]]&gt;=TY_YTDMin)*Sales[[#This Row],[sales]]</f>
        <v>16958.621999999999</v>
      </c>
      <c r="N6891" s="4">
        <f>AND(Sales[[#This Row],[date]]&lt;=LY_YTDMax,Sales[[#This Row],[date]]&gt;=LY_YTDMin)*Sales[[#This Row],[sales]]</f>
        <v>0</v>
      </c>
      <c r="O6891" s="4">
        <f>AND(Sales[[#This Row],[date]]&gt;=YoY_Min,Sales[[#This Row],[date]]&lt;=TY_YTDMax)*(Sales[[#This Row],[sales]]/Sales[[#This Row],[sqft]])</f>
        <v>7.6459071235347162E-2</v>
      </c>
      <c r="P6891" s="4">
        <f>SUMIF(Sales[RegionStoretype],Sales[[#This Row],[RegionStoretype]],Sales[YoY_SSF])/Sales[[#This Row],[Region_TypeCount]]</f>
        <v>68.518982968140051</v>
      </c>
    </row>
    <row r="6892" spans="1:16" x14ac:dyDescent="0.25">
      <c r="A6892" s="1">
        <v>43224</v>
      </c>
      <c r="B6892">
        <v>9</v>
      </c>
      <c r="C6892">
        <v>12</v>
      </c>
      <c r="D6892">
        <v>204597.46440000003</v>
      </c>
      <c r="E6892">
        <f>INDEX(Stores[region],MATCH(Sales[[#This Row],[store_no]],Stores[store_no],0))</f>
        <v>1</v>
      </c>
      <c r="F6892" t="str">
        <f>INDEX(Stores[storetype],MATCH(Sales[[#This Row],[store_no]],Stores[store_no],0))</f>
        <v>B</v>
      </c>
      <c r="G6892" t="str">
        <f>INDEX(Stores[location_city],MATCH(Sales[[#This Row],[store_no]],Stores[store_no],0))</f>
        <v>Columbus</v>
      </c>
      <c r="H6892" t="str">
        <f>INDEX(Stores[location_state],MATCH(Sales[[#This Row],[store_no]],Stores[store_no],0))</f>
        <v>Ohio</v>
      </c>
      <c r="I6892">
        <f>INDEX(Stores[sqft],MATCH(Sales[[#This Row],[store_no]],Stores[store_no],0))</f>
        <v>221800</v>
      </c>
      <c r="J6892" s="4" t="str">
        <f>INDEX(Departments[dept_name],MATCH(Sales[[#This Row],[dept_no]],Departments[dept_no],0))</f>
        <v>Jewelery</v>
      </c>
      <c r="K6892" s="4" t="str">
        <f>CONCATENATE(Sales[[#This Row],[region]],Sales[[#This Row],[storetype]])</f>
        <v>1B</v>
      </c>
      <c r="L6892" s="4">
        <f>INDEX(RegionStoreCount[Store Count],MATCH(Sales[[#This Row],[RegionStoretype]],RegionStoreCount[Region/Type],0))</f>
        <v>5</v>
      </c>
      <c r="M6892" s="4">
        <f>AND(Sales[[#This Row],[date]]&lt;=TY_YTDMax,Sales[[#This Row],[date]]&gt;=TY_YTDMin)*Sales[[#This Row],[sales]]</f>
        <v>204597.46440000003</v>
      </c>
      <c r="N6892" s="4">
        <f>AND(Sales[[#This Row],[date]]&lt;=LY_YTDMax,Sales[[#This Row],[date]]&gt;=LY_YTDMin)*Sales[[#This Row],[sales]]</f>
        <v>0</v>
      </c>
      <c r="O6892" s="4">
        <f>AND(Sales[[#This Row],[date]]&gt;=YoY_Min,Sales[[#This Row],[date]]&lt;=TY_YTDMax)*(Sales[[#This Row],[sales]]/Sales[[#This Row],[sqft]])</f>
        <v>0.92244122813345364</v>
      </c>
      <c r="P6892" s="4">
        <f>SUMIF(Sales[RegionStoretype],Sales[[#This Row],[RegionStoretype]],Sales[YoY_SSF])/Sales[[#This Row],[Region_TypeCount]]</f>
        <v>68.518982968140051</v>
      </c>
    </row>
    <row r="6893" spans="1:16" x14ac:dyDescent="0.25">
      <c r="A6893" s="1">
        <v>43224</v>
      </c>
      <c r="B6893">
        <v>9</v>
      </c>
      <c r="C6893">
        <v>17</v>
      </c>
      <c r="D6893">
        <v>195941.13329999999</v>
      </c>
      <c r="E6893">
        <f>INDEX(Stores[region],MATCH(Sales[[#This Row],[store_no]],Stores[store_no],0))</f>
        <v>1</v>
      </c>
      <c r="F6893" t="str">
        <f>INDEX(Stores[storetype],MATCH(Sales[[#This Row],[store_no]],Stores[store_no],0))</f>
        <v>B</v>
      </c>
      <c r="G6893" t="str">
        <f>INDEX(Stores[location_city],MATCH(Sales[[#This Row],[store_no]],Stores[store_no],0))</f>
        <v>Columbus</v>
      </c>
      <c r="H6893" t="str">
        <f>INDEX(Stores[location_state],MATCH(Sales[[#This Row],[store_no]],Stores[store_no],0))</f>
        <v>Ohio</v>
      </c>
      <c r="I6893">
        <f>INDEX(Stores[sqft],MATCH(Sales[[#This Row],[store_no]],Stores[store_no],0))</f>
        <v>221800</v>
      </c>
      <c r="J6893" s="4" t="str">
        <f>INDEX(Departments[dept_name],MATCH(Sales[[#This Row],[dept_no]],Departments[dept_no],0))</f>
        <v>Shoes</v>
      </c>
      <c r="K6893" s="4" t="str">
        <f>CONCATENATE(Sales[[#This Row],[region]],Sales[[#This Row],[storetype]])</f>
        <v>1B</v>
      </c>
      <c r="L6893" s="4">
        <f>INDEX(RegionStoreCount[Store Count],MATCH(Sales[[#This Row],[RegionStoretype]],RegionStoreCount[Region/Type],0))</f>
        <v>5</v>
      </c>
      <c r="M6893" s="4">
        <f>AND(Sales[[#This Row],[date]]&lt;=TY_YTDMax,Sales[[#This Row],[date]]&gt;=TY_YTDMin)*Sales[[#This Row],[sales]]</f>
        <v>195941.13329999999</v>
      </c>
      <c r="N6893" s="4">
        <f>AND(Sales[[#This Row],[date]]&lt;=LY_YTDMax,Sales[[#This Row],[date]]&gt;=LY_YTDMin)*Sales[[#This Row],[sales]]</f>
        <v>0</v>
      </c>
      <c r="O6893" s="4">
        <f>AND(Sales[[#This Row],[date]]&gt;=YoY_Min,Sales[[#This Row],[date]]&lt;=TY_YTDMax)*(Sales[[#This Row],[sales]]/Sales[[#This Row],[sqft]])</f>
        <v>0.88341358566275918</v>
      </c>
      <c r="P6893" s="4">
        <f>SUMIF(Sales[RegionStoretype],Sales[[#This Row],[RegionStoretype]],Sales[YoY_SSF])/Sales[[#This Row],[Region_TypeCount]]</f>
        <v>68.518982968140051</v>
      </c>
    </row>
    <row r="6894" spans="1:16" x14ac:dyDescent="0.25">
      <c r="A6894" s="1">
        <v>43224</v>
      </c>
      <c r="B6894">
        <v>10</v>
      </c>
      <c r="C6894">
        <v>1</v>
      </c>
      <c r="D6894">
        <v>32985.2356</v>
      </c>
      <c r="E6894">
        <f>INDEX(Stores[region],MATCH(Sales[[#This Row],[store_no]],Stores[store_no],0))</f>
        <v>1</v>
      </c>
      <c r="F6894" t="str">
        <f>INDEX(Stores[storetype],MATCH(Sales[[#This Row],[store_no]],Stores[store_no],0))</f>
        <v>B</v>
      </c>
      <c r="G6894" t="str">
        <f>INDEX(Stores[location_city],MATCH(Sales[[#This Row],[store_no]],Stores[store_no],0))</f>
        <v>Traverse City</v>
      </c>
      <c r="H6894" t="str">
        <f>INDEX(Stores[location_state],MATCH(Sales[[#This Row],[store_no]],Stores[store_no],0))</f>
        <v>Michigan</v>
      </c>
      <c r="I6894">
        <f>INDEX(Stores[sqft],MATCH(Sales[[#This Row],[store_no]],Stores[store_no],0))</f>
        <v>158200</v>
      </c>
      <c r="J6894" s="4" t="str">
        <f>INDEX(Departments[dept_name],MATCH(Sales[[#This Row],[dept_no]],Departments[dept_no],0))</f>
        <v>Automotive</v>
      </c>
      <c r="K6894" s="4" t="str">
        <f>CONCATENATE(Sales[[#This Row],[region]],Sales[[#This Row],[storetype]])</f>
        <v>1B</v>
      </c>
      <c r="L6894" s="4">
        <f>INDEX(RegionStoreCount[Store Count],MATCH(Sales[[#This Row],[RegionStoretype]],RegionStoreCount[Region/Type],0))</f>
        <v>5</v>
      </c>
      <c r="M6894" s="4">
        <f>AND(Sales[[#This Row],[date]]&lt;=TY_YTDMax,Sales[[#This Row],[date]]&gt;=TY_YTDMin)*Sales[[#This Row],[sales]]</f>
        <v>32985.2356</v>
      </c>
      <c r="N6894" s="4">
        <f>AND(Sales[[#This Row],[date]]&lt;=LY_YTDMax,Sales[[#This Row],[date]]&gt;=LY_YTDMin)*Sales[[#This Row],[sales]]</f>
        <v>0</v>
      </c>
      <c r="O6894" s="4">
        <f>AND(Sales[[#This Row],[date]]&gt;=YoY_Min,Sales[[#This Row],[date]]&lt;=TY_YTDMax)*(Sales[[#This Row],[sales]]/Sales[[#This Row],[sqft]])</f>
        <v>0.20850338558786347</v>
      </c>
      <c r="P6894" s="4">
        <f>SUMIF(Sales[RegionStoretype],Sales[[#This Row],[RegionStoretype]],Sales[YoY_SSF])/Sales[[#This Row],[Region_TypeCount]]</f>
        <v>68.518982968140051</v>
      </c>
    </row>
    <row r="6895" spans="1:16" x14ac:dyDescent="0.25">
      <c r="A6895" s="1">
        <v>43224</v>
      </c>
      <c r="B6895">
        <v>10</v>
      </c>
      <c r="C6895">
        <v>8</v>
      </c>
      <c r="D6895">
        <v>15911.653200000001</v>
      </c>
      <c r="E6895">
        <f>INDEX(Stores[region],MATCH(Sales[[#This Row],[store_no]],Stores[store_no],0))</f>
        <v>1</v>
      </c>
      <c r="F6895" t="str">
        <f>INDEX(Stores[storetype],MATCH(Sales[[#This Row],[store_no]],Stores[store_no],0))</f>
        <v>B</v>
      </c>
      <c r="G6895" t="str">
        <f>INDEX(Stores[location_city],MATCH(Sales[[#This Row],[store_no]],Stores[store_no],0))</f>
        <v>Traverse City</v>
      </c>
      <c r="H6895" t="str">
        <f>INDEX(Stores[location_state],MATCH(Sales[[#This Row],[store_no]],Stores[store_no],0))</f>
        <v>Michigan</v>
      </c>
      <c r="I6895">
        <f>INDEX(Stores[sqft],MATCH(Sales[[#This Row],[store_no]],Stores[store_no],0))</f>
        <v>158200</v>
      </c>
      <c r="J6895" s="4" t="str">
        <f>INDEX(Departments[dept_name],MATCH(Sales[[#This Row],[dept_no]],Departments[dept_no],0))</f>
        <v>Games</v>
      </c>
      <c r="K6895" s="4" t="str">
        <f>CONCATENATE(Sales[[#This Row],[region]],Sales[[#This Row],[storetype]])</f>
        <v>1B</v>
      </c>
      <c r="L6895" s="4">
        <f>INDEX(RegionStoreCount[Store Count],MATCH(Sales[[#This Row],[RegionStoretype]],RegionStoreCount[Region/Type],0))</f>
        <v>5</v>
      </c>
      <c r="M6895" s="4">
        <f>AND(Sales[[#This Row],[date]]&lt;=TY_YTDMax,Sales[[#This Row],[date]]&gt;=TY_YTDMin)*Sales[[#This Row],[sales]]</f>
        <v>15911.653200000001</v>
      </c>
      <c r="N6895" s="4">
        <f>AND(Sales[[#This Row],[date]]&lt;=LY_YTDMax,Sales[[#This Row],[date]]&gt;=LY_YTDMin)*Sales[[#This Row],[sales]]</f>
        <v>0</v>
      </c>
      <c r="O6895" s="4">
        <f>AND(Sales[[#This Row],[date]]&gt;=YoY_Min,Sales[[#This Row],[date]]&lt;=TY_YTDMax)*(Sales[[#This Row],[sales]]/Sales[[#This Row],[sqft]])</f>
        <v>0.10057935018963338</v>
      </c>
      <c r="P6895" s="4">
        <f>SUMIF(Sales[RegionStoretype],Sales[[#This Row],[RegionStoretype]],Sales[YoY_SSF])/Sales[[#This Row],[Region_TypeCount]]</f>
        <v>68.518982968140051</v>
      </c>
    </row>
    <row r="6896" spans="1:16" x14ac:dyDescent="0.25">
      <c r="A6896" s="1">
        <v>43224</v>
      </c>
      <c r="B6896">
        <v>10</v>
      </c>
      <c r="C6896">
        <v>12</v>
      </c>
      <c r="D6896">
        <v>61456.1829</v>
      </c>
      <c r="E6896">
        <f>INDEX(Stores[region],MATCH(Sales[[#This Row],[store_no]],Stores[store_no],0))</f>
        <v>1</v>
      </c>
      <c r="F6896" t="str">
        <f>INDEX(Stores[storetype],MATCH(Sales[[#This Row],[store_no]],Stores[store_no],0))</f>
        <v>B</v>
      </c>
      <c r="G6896" t="str">
        <f>INDEX(Stores[location_city],MATCH(Sales[[#This Row],[store_no]],Stores[store_no],0))</f>
        <v>Traverse City</v>
      </c>
      <c r="H6896" t="str">
        <f>INDEX(Stores[location_state],MATCH(Sales[[#This Row],[store_no]],Stores[store_no],0))</f>
        <v>Michigan</v>
      </c>
      <c r="I6896">
        <f>INDEX(Stores[sqft],MATCH(Sales[[#This Row],[store_no]],Stores[store_no],0))</f>
        <v>158200</v>
      </c>
      <c r="J6896" s="4" t="str">
        <f>INDEX(Departments[dept_name],MATCH(Sales[[#This Row],[dept_no]],Departments[dept_no],0))</f>
        <v>Jewelery</v>
      </c>
      <c r="K6896" s="4" t="str">
        <f>CONCATENATE(Sales[[#This Row],[region]],Sales[[#This Row],[storetype]])</f>
        <v>1B</v>
      </c>
      <c r="L6896" s="4">
        <f>INDEX(RegionStoreCount[Store Count],MATCH(Sales[[#This Row],[RegionStoretype]],RegionStoreCount[Region/Type],0))</f>
        <v>5</v>
      </c>
      <c r="M6896" s="4">
        <f>AND(Sales[[#This Row],[date]]&lt;=TY_YTDMax,Sales[[#This Row],[date]]&gt;=TY_YTDMin)*Sales[[#This Row],[sales]]</f>
        <v>61456.1829</v>
      </c>
      <c r="N6896" s="4">
        <f>AND(Sales[[#This Row],[date]]&lt;=LY_YTDMax,Sales[[#This Row],[date]]&gt;=LY_YTDMin)*Sales[[#This Row],[sales]]</f>
        <v>0</v>
      </c>
      <c r="O6896" s="4">
        <f>AND(Sales[[#This Row],[date]]&gt;=YoY_Min,Sales[[#This Row],[date]]&lt;=TY_YTDMax)*(Sales[[#This Row],[sales]]/Sales[[#This Row],[sqft]])</f>
        <v>0.38847144690265489</v>
      </c>
      <c r="P6896" s="4">
        <f>SUMIF(Sales[RegionStoretype],Sales[[#This Row],[RegionStoretype]],Sales[YoY_SSF])/Sales[[#This Row],[Region_TypeCount]]</f>
        <v>68.518982968140051</v>
      </c>
    </row>
    <row r="6897" spans="1:16" x14ac:dyDescent="0.25">
      <c r="A6897" s="1">
        <v>43224</v>
      </c>
      <c r="B6897">
        <v>10</v>
      </c>
      <c r="C6897">
        <v>15</v>
      </c>
      <c r="D6897">
        <v>58644.5412</v>
      </c>
      <c r="E6897">
        <f>INDEX(Stores[region],MATCH(Sales[[#This Row],[store_no]],Stores[store_no],0))</f>
        <v>1</v>
      </c>
      <c r="F6897" t="str">
        <f>INDEX(Stores[storetype],MATCH(Sales[[#This Row],[store_no]],Stores[store_no],0))</f>
        <v>B</v>
      </c>
      <c r="G6897" t="str">
        <f>INDEX(Stores[location_city],MATCH(Sales[[#This Row],[store_no]],Stores[store_no],0))</f>
        <v>Traverse City</v>
      </c>
      <c r="H6897" t="str">
        <f>INDEX(Stores[location_state],MATCH(Sales[[#This Row],[store_no]],Stores[store_no],0))</f>
        <v>Michigan</v>
      </c>
      <c r="I6897">
        <f>INDEX(Stores[sqft],MATCH(Sales[[#This Row],[store_no]],Stores[store_no],0))</f>
        <v>158200</v>
      </c>
      <c r="J6897" s="4" t="str">
        <f>INDEX(Departments[dept_name],MATCH(Sales[[#This Row],[dept_no]],Departments[dept_no],0))</f>
        <v>Music</v>
      </c>
      <c r="K6897" s="4" t="str">
        <f>CONCATENATE(Sales[[#This Row],[region]],Sales[[#This Row],[storetype]])</f>
        <v>1B</v>
      </c>
      <c r="L6897" s="4">
        <f>INDEX(RegionStoreCount[Store Count],MATCH(Sales[[#This Row],[RegionStoretype]],RegionStoreCount[Region/Type],0))</f>
        <v>5</v>
      </c>
      <c r="M6897" s="4">
        <f>AND(Sales[[#This Row],[date]]&lt;=TY_YTDMax,Sales[[#This Row],[date]]&gt;=TY_YTDMin)*Sales[[#This Row],[sales]]</f>
        <v>58644.5412</v>
      </c>
      <c r="N6897" s="4">
        <f>AND(Sales[[#This Row],[date]]&lt;=LY_YTDMax,Sales[[#This Row],[date]]&gt;=LY_YTDMin)*Sales[[#This Row],[sales]]</f>
        <v>0</v>
      </c>
      <c r="O6897" s="4">
        <f>AND(Sales[[#This Row],[date]]&gt;=YoY_Min,Sales[[#This Row],[date]]&lt;=TY_YTDMax)*(Sales[[#This Row],[sales]]/Sales[[#This Row],[sqft]])</f>
        <v>0.37069874336283187</v>
      </c>
      <c r="P6897" s="4">
        <f>SUMIF(Sales[RegionStoretype],Sales[[#This Row],[RegionStoretype]],Sales[YoY_SSF])/Sales[[#This Row],[Region_TypeCount]]</f>
        <v>68.518982968140051</v>
      </c>
    </row>
    <row r="6898" spans="1:16" x14ac:dyDescent="0.25">
      <c r="A6898" s="1">
        <v>43224</v>
      </c>
      <c r="B6898">
        <v>10</v>
      </c>
      <c r="C6898">
        <v>20</v>
      </c>
      <c r="D6898">
        <v>22640.5651</v>
      </c>
      <c r="E6898">
        <f>INDEX(Stores[region],MATCH(Sales[[#This Row],[store_no]],Stores[store_no],0))</f>
        <v>1</v>
      </c>
      <c r="F6898" t="str">
        <f>INDEX(Stores[storetype],MATCH(Sales[[#This Row],[store_no]],Stores[store_no],0))</f>
        <v>B</v>
      </c>
      <c r="G6898" t="str">
        <f>INDEX(Stores[location_city],MATCH(Sales[[#This Row],[store_no]],Stores[store_no],0))</f>
        <v>Traverse City</v>
      </c>
      <c r="H6898" t="str">
        <f>INDEX(Stores[location_state],MATCH(Sales[[#This Row],[store_no]],Stores[store_no],0))</f>
        <v>Michigan</v>
      </c>
      <c r="I6898">
        <f>INDEX(Stores[sqft],MATCH(Sales[[#This Row],[store_no]],Stores[store_no],0))</f>
        <v>158200</v>
      </c>
      <c r="J6898" s="4" t="str">
        <f>INDEX(Departments[dept_name],MATCH(Sales[[#This Row],[dept_no]],Departments[dept_no],0))</f>
        <v>Toys</v>
      </c>
      <c r="K6898" s="4" t="str">
        <f>CONCATENATE(Sales[[#This Row],[region]],Sales[[#This Row],[storetype]])</f>
        <v>1B</v>
      </c>
      <c r="L6898" s="4">
        <f>INDEX(RegionStoreCount[Store Count],MATCH(Sales[[#This Row],[RegionStoretype]],RegionStoreCount[Region/Type],0))</f>
        <v>5</v>
      </c>
      <c r="M6898" s="4">
        <f>AND(Sales[[#This Row],[date]]&lt;=TY_YTDMax,Sales[[#This Row],[date]]&gt;=TY_YTDMin)*Sales[[#This Row],[sales]]</f>
        <v>22640.5651</v>
      </c>
      <c r="N6898" s="4">
        <f>AND(Sales[[#This Row],[date]]&lt;=LY_YTDMax,Sales[[#This Row],[date]]&gt;=LY_YTDMin)*Sales[[#This Row],[sales]]</f>
        <v>0</v>
      </c>
      <c r="O6898" s="4">
        <f>AND(Sales[[#This Row],[date]]&gt;=YoY_Min,Sales[[#This Row],[date]]&lt;=TY_YTDMax)*(Sales[[#This Row],[sales]]/Sales[[#This Row],[sqft]])</f>
        <v>0.14311355941845766</v>
      </c>
      <c r="P6898" s="4">
        <f>SUMIF(Sales[RegionStoretype],Sales[[#This Row],[RegionStoretype]],Sales[YoY_SSF])/Sales[[#This Row],[Region_TypeCount]]</f>
        <v>68.518982968140051</v>
      </c>
    </row>
    <row r="6899" spans="1:16" x14ac:dyDescent="0.25">
      <c r="A6899" s="1">
        <v>43224</v>
      </c>
      <c r="B6899">
        <v>11</v>
      </c>
      <c r="C6899">
        <v>13</v>
      </c>
      <c r="D6899">
        <v>105904.7539</v>
      </c>
      <c r="E6899">
        <f>INDEX(Stores[region],MATCH(Sales[[#This Row],[store_no]],Stores[store_no],0))</f>
        <v>1</v>
      </c>
      <c r="F6899" t="str">
        <f>INDEX(Stores[storetype],MATCH(Sales[[#This Row],[store_no]],Stores[store_no],0))</f>
        <v>A</v>
      </c>
      <c r="G6899" t="str">
        <f>INDEX(Stores[location_city],MATCH(Sales[[#This Row],[store_no]],Stores[store_no],0))</f>
        <v>Cleveland</v>
      </c>
      <c r="H6899" t="str">
        <f>INDEX(Stores[location_state],MATCH(Sales[[#This Row],[store_no]],Stores[store_no],0))</f>
        <v>Ohio</v>
      </c>
      <c r="I6899">
        <f>INDEX(Stores[sqft],MATCH(Sales[[#This Row],[store_no]],Stores[store_no],0))</f>
        <v>192400</v>
      </c>
      <c r="J6899" s="4" t="str">
        <f>INDEX(Departments[dept_name],MATCH(Sales[[#This Row],[dept_no]],Departments[dept_no],0))</f>
        <v>Kids</v>
      </c>
      <c r="K6899" s="4" t="str">
        <f>CONCATENATE(Sales[[#This Row],[region]],Sales[[#This Row],[storetype]])</f>
        <v>1A</v>
      </c>
      <c r="L6899" s="4">
        <f>INDEX(RegionStoreCount[Store Count],MATCH(Sales[[#This Row],[RegionStoretype]],RegionStoreCount[Region/Type],0))</f>
        <v>5</v>
      </c>
      <c r="M6899" s="4">
        <f>AND(Sales[[#This Row],[date]]&lt;=TY_YTDMax,Sales[[#This Row],[date]]&gt;=TY_YTDMin)*Sales[[#This Row],[sales]]</f>
        <v>105904.7539</v>
      </c>
      <c r="N6899" s="4">
        <f>AND(Sales[[#This Row],[date]]&lt;=LY_YTDMax,Sales[[#This Row],[date]]&gt;=LY_YTDMin)*Sales[[#This Row],[sales]]</f>
        <v>0</v>
      </c>
      <c r="O6899" s="4">
        <f>AND(Sales[[#This Row],[date]]&gt;=YoY_Min,Sales[[#This Row],[date]]&lt;=TY_YTDMax)*(Sales[[#This Row],[sales]]/Sales[[#This Row],[sqft]])</f>
        <v>0.55044050883575879</v>
      </c>
      <c r="P6899" s="4">
        <f>SUMIF(Sales[RegionStoretype],Sales[[#This Row],[RegionStoretype]],Sales[YoY_SSF])/Sales[[#This Row],[Region_TypeCount]]</f>
        <v>59.469551530910678</v>
      </c>
    </row>
    <row r="6900" spans="1:16" x14ac:dyDescent="0.25">
      <c r="A6900" s="1">
        <v>43224</v>
      </c>
      <c r="B6900">
        <v>11</v>
      </c>
      <c r="C6900">
        <v>18</v>
      </c>
      <c r="D6900">
        <v>186392.16770000002</v>
      </c>
      <c r="E6900">
        <f>INDEX(Stores[region],MATCH(Sales[[#This Row],[store_no]],Stores[store_no],0))</f>
        <v>1</v>
      </c>
      <c r="F6900" t="str">
        <f>INDEX(Stores[storetype],MATCH(Sales[[#This Row],[store_no]],Stores[store_no],0))</f>
        <v>A</v>
      </c>
      <c r="G6900" t="str">
        <f>INDEX(Stores[location_city],MATCH(Sales[[#This Row],[store_no]],Stores[store_no],0))</f>
        <v>Cleveland</v>
      </c>
      <c r="H6900" t="str">
        <f>INDEX(Stores[location_state],MATCH(Sales[[#This Row],[store_no]],Stores[store_no],0))</f>
        <v>Ohio</v>
      </c>
      <c r="I6900">
        <f>INDEX(Stores[sqft],MATCH(Sales[[#This Row],[store_no]],Stores[store_no],0))</f>
        <v>192400</v>
      </c>
      <c r="J6900" s="4" t="str">
        <f>INDEX(Departments[dept_name],MATCH(Sales[[#This Row],[dept_no]],Departments[dept_no],0))</f>
        <v>Sports</v>
      </c>
      <c r="K6900" s="4" t="str">
        <f>CONCATENATE(Sales[[#This Row],[region]],Sales[[#This Row],[storetype]])</f>
        <v>1A</v>
      </c>
      <c r="L6900" s="4">
        <f>INDEX(RegionStoreCount[Store Count],MATCH(Sales[[#This Row],[RegionStoretype]],RegionStoreCount[Region/Type],0))</f>
        <v>5</v>
      </c>
      <c r="M6900" s="4">
        <f>AND(Sales[[#This Row],[date]]&lt;=TY_YTDMax,Sales[[#This Row],[date]]&gt;=TY_YTDMin)*Sales[[#This Row],[sales]]</f>
        <v>186392.16770000002</v>
      </c>
      <c r="N6900" s="4">
        <f>AND(Sales[[#This Row],[date]]&lt;=LY_YTDMax,Sales[[#This Row],[date]]&gt;=LY_YTDMin)*Sales[[#This Row],[sales]]</f>
        <v>0</v>
      </c>
      <c r="O6900" s="4">
        <f>AND(Sales[[#This Row],[date]]&gt;=YoY_Min,Sales[[#This Row],[date]]&lt;=TY_YTDMax)*(Sales[[#This Row],[sales]]/Sales[[#This Row],[sqft]])</f>
        <v>0.96877426039501047</v>
      </c>
      <c r="P6900" s="4">
        <f>SUMIF(Sales[RegionStoretype],Sales[[#This Row],[RegionStoretype]],Sales[YoY_SSF])/Sales[[#This Row],[Region_TypeCount]]</f>
        <v>59.469551530910678</v>
      </c>
    </row>
    <row r="6901" spans="1:16" x14ac:dyDescent="0.25">
      <c r="A6901" s="1">
        <v>43224</v>
      </c>
      <c r="B6901">
        <v>11</v>
      </c>
      <c r="C6901">
        <v>19</v>
      </c>
      <c r="D6901">
        <v>45702.4467</v>
      </c>
      <c r="E6901">
        <f>INDEX(Stores[region],MATCH(Sales[[#This Row],[store_no]],Stores[store_no],0))</f>
        <v>1</v>
      </c>
      <c r="F6901" t="str">
        <f>INDEX(Stores[storetype],MATCH(Sales[[#This Row],[store_no]],Stores[store_no],0))</f>
        <v>A</v>
      </c>
      <c r="G6901" t="str">
        <f>INDEX(Stores[location_city],MATCH(Sales[[#This Row],[store_no]],Stores[store_no],0))</f>
        <v>Cleveland</v>
      </c>
      <c r="H6901" t="str">
        <f>INDEX(Stores[location_state],MATCH(Sales[[#This Row],[store_no]],Stores[store_no],0))</f>
        <v>Ohio</v>
      </c>
      <c r="I6901">
        <f>INDEX(Stores[sqft],MATCH(Sales[[#This Row],[store_no]],Stores[store_no],0))</f>
        <v>192400</v>
      </c>
      <c r="J6901" s="4" t="str">
        <f>INDEX(Departments[dept_name],MATCH(Sales[[#This Row],[dept_no]],Departments[dept_no],0))</f>
        <v>Tools</v>
      </c>
      <c r="K6901" s="4" t="str">
        <f>CONCATENATE(Sales[[#This Row],[region]],Sales[[#This Row],[storetype]])</f>
        <v>1A</v>
      </c>
      <c r="L6901" s="4">
        <f>INDEX(RegionStoreCount[Store Count],MATCH(Sales[[#This Row],[RegionStoretype]],RegionStoreCount[Region/Type],0))</f>
        <v>5</v>
      </c>
      <c r="M6901" s="4">
        <f>AND(Sales[[#This Row],[date]]&lt;=TY_YTDMax,Sales[[#This Row],[date]]&gt;=TY_YTDMin)*Sales[[#This Row],[sales]]</f>
        <v>45702.4467</v>
      </c>
      <c r="N6901" s="4">
        <f>AND(Sales[[#This Row],[date]]&lt;=LY_YTDMax,Sales[[#This Row],[date]]&gt;=LY_YTDMin)*Sales[[#This Row],[sales]]</f>
        <v>0</v>
      </c>
      <c r="O6901" s="4">
        <f>AND(Sales[[#This Row],[date]]&gt;=YoY_Min,Sales[[#This Row],[date]]&lt;=TY_YTDMax)*(Sales[[#This Row],[sales]]/Sales[[#This Row],[sqft]])</f>
        <v>0.23753870426195425</v>
      </c>
      <c r="P6901" s="4">
        <f>SUMIF(Sales[RegionStoretype],Sales[[#This Row],[RegionStoretype]],Sales[YoY_SSF])/Sales[[#This Row],[Region_TypeCount]]</f>
        <v>59.469551530910678</v>
      </c>
    </row>
    <row r="6902" spans="1:16" x14ac:dyDescent="0.25">
      <c r="A6902" s="1">
        <v>43224</v>
      </c>
      <c r="B6902">
        <v>12</v>
      </c>
      <c r="C6902">
        <v>8</v>
      </c>
      <c r="D6902">
        <v>7391.23</v>
      </c>
      <c r="E6902">
        <f>INDEX(Stores[region],MATCH(Sales[[#This Row],[store_no]],Stores[store_no],0))</f>
        <v>2</v>
      </c>
      <c r="F6902" t="str">
        <f>INDEX(Stores[storetype],MATCH(Sales[[#This Row],[store_no]],Stores[store_no],0))</f>
        <v>B</v>
      </c>
      <c r="G6902" t="str">
        <f>INDEX(Stores[location_city],MATCH(Sales[[#This Row],[store_no]],Stores[store_no],0))</f>
        <v>Indianapolis</v>
      </c>
      <c r="H6902" t="str">
        <f>INDEX(Stores[location_state],MATCH(Sales[[#This Row],[store_no]],Stores[store_no],0))</f>
        <v>Indiana</v>
      </c>
      <c r="I6902">
        <f>INDEX(Stores[sqft],MATCH(Sales[[#This Row],[store_no]],Stores[store_no],0))</f>
        <v>120800</v>
      </c>
      <c r="J6902" s="4" t="str">
        <f>INDEX(Departments[dept_name],MATCH(Sales[[#This Row],[dept_no]],Departments[dept_no],0))</f>
        <v>Games</v>
      </c>
      <c r="K6902" s="4" t="str">
        <f>CONCATENATE(Sales[[#This Row],[region]],Sales[[#This Row],[storetype]])</f>
        <v>2B</v>
      </c>
      <c r="L6902" s="4">
        <f>INDEX(RegionStoreCount[Store Count],MATCH(Sales[[#This Row],[RegionStoretype]],RegionStoreCount[Region/Type],0))</f>
        <v>6</v>
      </c>
      <c r="M6902" s="4">
        <f>AND(Sales[[#This Row],[date]]&lt;=TY_YTDMax,Sales[[#This Row],[date]]&gt;=TY_YTDMin)*Sales[[#This Row],[sales]]</f>
        <v>7391.23</v>
      </c>
      <c r="N6902" s="4">
        <f>AND(Sales[[#This Row],[date]]&lt;=LY_YTDMax,Sales[[#This Row],[date]]&gt;=LY_YTDMin)*Sales[[#This Row],[sales]]</f>
        <v>0</v>
      </c>
      <c r="O6902" s="4">
        <f>AND(Sales[[#This Row],[date]]&gt;=YoY_Min,Sales[[#This Row],[date]]&lt;=TY_YTDMax)*(Sales[[#This Row],[sales]]/Sales[[#This Row],[sqft]])</f>
        <v>6.1185678807947015E-2</v>
      </c>
      <c r="P6902" s="4">
        <f>SUMIF(Sales[RegionStoretype],Sales[[#This Row],[RegionStoretype]],Sales[YoY_SSF])/Sales[[#This Row],[Region_TypeCount]]</f>
        <v>58.393757732919049</v>
      </c>
    </row>
    <row r="6903" spans="1:16" x14ac:dyDescent="0.25">
      <c r="A6903" s="1">
        <v>43224</v>
      </c>
      <c r="B6903">
        <v>12</v>
      </c>
      <c r="C6903">
        <v>9</v>
      </c>
      <c r="D6903">
        <v>46858.961300000003</v>
      </c>
      <c r="E6903">
        <f>INDEX(Stores[region],MATCH(Sales[[#This Row],[store_no]],Stores[store_no],0))</f>
        <v>2</v>
      </c>
      <c r="F6903" t="str">
        <f>INDEX(Stores[storetype],MATCH(Sales[[#This Row],[store_no]],Stores[store_no],0))</f>
        <v>B</v>
      </c>
      <c r="G6903" t="str">
        <f>INDEX(Stores[location_city],MATCH(Sales[[#This Row],[store_no]],Stores[store_no],0))</f>
        <v>Indianapolis</v>
      </c>
      <c r="H6903" t="str">
        <f>INDEX(Stores[location_state],MATCH(Sales[[#This Row],[store_no]],Stores[store_no],0))</f>
        <v>Indiana</v>
      </c>
      <c r="I6903">
        <f>INDEX(Stores[sqft],MATCH(Sales[[#This Row],[store_no]],Stores[store_no],0))</f>
        <v>120800</v>
      </c>
      <c r="J6903" s="4" t="str">
        <f>INDEX(Departments[dept_name],MATCH(Sales[[#This Row],[dept_no]],Departments[dept_no],0))</f>
        <v>Garden</v>
      </c>
      <c r="K6903" s="4" t="str">
        <f>CONCATENATE(Sales[[#This Row],[region]],Sales[[#This Row],[storetype]])</f>
        <v>2B</v>
      </c>
      <c r="L6903" s="4">
        <f>INDEX(RegionStoreCount[Store Count],MATCH(Sales[[#This Row],[RegionStoretype]],RegionStoreCount[Region/Type],0))</f>
        <v>6</v>
      </c>
      <c r="M6903" s="4">
        <f>AND(Sales[[#This Row],[date]]&lt;=TY_YTDMax,Sales[[#This Row],[date]]&gt;=TY_YTDMin)*Sales[[#This Row],[sales]]</f>
        <v>46858.961300000003</v>
      </c>
      <c r="N6903" s="4">
        <f>AND(Sales[[#This Row],[date]]&lt;=LY_YTDMax,Sales[[#This Row],[date]]&gt;=LY_YTDMin)*Sales[[#This Row],[sales]]</f>
        <v>0</v>
      </c>
      <c r="O6903" s="4">
        <f>AND(Sales[[#This Row],[date]]&gt;=YoY_Min,Sales[[#This Row],[date]]&lt;=TY_YTDMax)*(Sales[[#This Row],[sales]]/Sales[[#This Row],[sqft]])</f>
        <v>0.38790530877483448</v>
      </c>
      <c r="P6903" s="4">
        <f>SUMIF(Sales[RegionStoretype],Sales[[#This Row],[RegionStoretype]],Sales[YoY_SSF])/Sales[[#This Row],[Region_TypeCount]]</f>
        <v>58.393757732919049</v>
      </c>
    </row>
    <row r="6904" spans="1:16" x14ac:dyDescent="0.25">
      <c r="A6904" s="1">
        <v>43224</v>
      </c>
      <c r="B6904">
        <v>12</v>
      </c>
      <c r="C6904">
        <v>14</v>
      </c>
      <c r="D6904">
        <v>65176.194199999998</v>
      </c>
      <c r="E6904">
        <f>INDEX(Stores[region],MATCH(Sales[[#This Row],[store_no]],Stores[store_no],0))</f>
        <v>2</v>
      </c>
      <c r="F6904" t="str">
        <f>INDEX(Stores[storetype],MATCH(Sales[[#This Row],[store_no]],Stores[store_no],0))</f>
        <v>B</v>
      </c>
      <c r="G6904" t="str">
        <f>INDEX(Stores[location_city],MATCH(Sales[[#This Row],[store_no]],Stores[store_no],0))</f>
        <v>Indianapolis</v>
      </c>
      <c r="H6904" t="str">
        <f>INDEX(Stores[location_state],MATCH(Sales[[#This Row],[store_no]],Stores[store_no],0))</f>
        <v>Indiana</v>
      </c>
      <c r="I6904">
        <f>INDEX(Stores[sqft],MATCH(Sales[[#This Row],[store_no]],Stores[store_no],0))</f>
        <v>120800</v>
      </c>
      <c r="J6904" s="4" t="str">
        <f>INDEX(Departments[dept_name],MATCH(Sales[[#This Row],[dept_no]],Departments[dept_no],0))</f>
        <v>Movies</v>
      </c>
      <c r="K6904" s="4" t="str">
        <f>CONCATENATE(Sales[[#This Row],[region]],Sales[[#This Row],[storetype]])</f>
        <v>2B</v>
      </c>
      <c r="L6904" s="4">
        <f>INDEX(RegionStoreCount[Store Count],MATCH(Sales[[#This Row],[RegionStoretype]],RegionStoreCount[Region/Type],0))</f>
        <v>6</v>
      </c>
      <c r="M6904" s="4">
        <f>AND(Sales[[#This Row],[date]]&lt;=TY_YTDMax,Sales[[#This Row],[date]]&gt;=TY_YTDMin)*Sales[[#This Row],[sales]]</f>
        <v>65176.194199999998</v>
      </c>
      <c r="N6904" s="4">
        <f>AND(Sales[[#This Row],[date]]&lt;=LY_YTDMax,Sales[[#This Row],[date]]&gt;=LY_YTDMin)*Sales[[#This Row],[sales]]</f>
        <v>0</v>
      </c>
      <c r="O6904" s="4">
        <f>AND(Sales[[#This Row],[date]]&gt;=YoY_Min,Sales[[#This Row],[date]]&lt;=TY_YTDMax)*(Sales[[#This Row],[sales]]/Sales[[#This Row],[sqft]])</f>
        <v>0.53953803145695367</v>
      </c>
      <c r="P6904" s="4">
        <f>SUMIF(Sales[RegionStoretype],Sales[[#This Row],[RegionStoretype]],Sales[YoY_SSF])/Sales[[#This Row],[Region_TypeCount]]</f>
        <v>58.393757732919049</v>
      </c>
    </row>
    <row r="6905" spans="1:16" x14ac:dyDescent="0.25">
      <c r="A6905" s="1">
        <v>43224</v>
      </c>
      <c r="B6905">
        <v>12</v>
      </c>
      <c r="C6905">
        <v>17</v>
      </c>
      <c r="D6905">
        <v>16311.742399999999</v>
      </c>
      <c r="E6905">
        <f>INDEX(Stores[region],MATCH(Sales[[#This Row],[store_no]],Stores[store_no],0))</f>
        <v>2</v>
      </c>
      <c r="F6905" t="str">
        <f>INDEX(Stores[storetype],MATCH(Sales[[#This Row],[store_no]],Stores[store_no],0))</f>
        <v>B</v>
      </c>
      <c r="G6905" t="str">
        <f>INDEX(Stores[location_city],MATCH(Sales[[#This Row],[store_no]],Stores[store_no],0))</f>
        <v>Indianapolis</v>
      </c>
      <c r="H6905" t="str">
        <f>INDEX(Stores[location_state],MATCH(Sales[[#This Row],[store_no]],Stores[store_no],0))</f>
        <v>Indiana</v>
      </c>
      <c r="I6905">
        <f>INDEX(Stores[sqft],MATCH(Sales[[#This Row],[store_no]],Stores[store_no],0))</f>
        <v>120800</v>
      </c>
      <c r="J6905" s="4" t="str">
        <f>INDEX(Departments[dept_name],MATCH(Sales[[#This Row],[dept_no]],Departments[dept_no],0))</f>
        <v>Shoes</v>
      </c>
      <c r="K6905" s="4" t="str">
        <f>CONCATENATE(Sales[[#This Row],[region]],Sales[[#This Row],[storetype]])</f>
        <v>2B</v>
      </c>
      <c r="L6905" s="4">
        <f>INDEX(RegionStoreCount[Store Count],MATCH(Sales[[#This Row],[RegionStoretype]],RegionStoreCount[Region/Type],0))</f>
        <v>6</v>
      </c>
      <c r="M6905" s="4">
        <f>AND(Sales[[#This Row],[date]]&lt;=TY_YTDMax,Sales[[#This Row],[date]]&gt;=TY_YTDMin)*Sales[[#This Row],[sales]]</f>
        <v>16311.742399999999</v>
      </c>
      <c r="N6905" s="4">
        <f>AND(Sales[[#This Row],[date]]&lt;=LY_YTDMax,Sales[[#This Row],[date]]&gt;=LY_YTDMin)*Sales[[#This Row],[sales]]</f>
        <v>0</v>
      </c>
      <c r="O6905" s="4">
        <f>AND(Sales[[#This Row],[date]]&gt;=YoY_Min,Sales[[#This Row],[date]]&lt;=TY_YTDMax)*(Sales[[#This Row],[sales]]/Sales[[#This Row],[sqft]])</f>
        <v>0.13503098013245032</v>
      </c>
      <c r="P6905" s="4">
        <f>SUMIF(Sales[RegionStoretype],Sales[[#This Row],[RegionStoretype]],Sales[YoY_SSF])/Sales[[#This Row],[Region_TypeCount]]</f>
        <v>58.393757732919049</v>
      </c>
    </row>
    <row r="6906" spans="1:16" x14ac:dyDescent="0.25">
      <c r="A6906" s="1">
        <v>43224</v>
      </c>
      <c r="B6906">
        <v>13</v>
      </c>
      <c r="C6906">
        <v>2</v>
      </c>
      <c r="D6906">
        <v>22947.5164</v>
      </c>
      <c r="E6906">
        <f>INDEX(Stores[region],MATCH(Sales[[#This Row],[store_no]],Stores[store_no],0))</f>
        <v>3</v>
      </c>
      <c r="F6906" t="str">
        <f>INDEX(Stores[storetype],MATCH(Sales[[#This Row],[store_no]],Stores[store_no],0))</f>
        <v>A</v>
      </c>
      <c r="G6906" t="str">
        <f>INDEX(Stores[location_city],MATCH(Sales[[#This Row],[store_no]],Stores[store_no],0))</f>
        <v>Overland Park</v>
      </c>
      <c r="H6906" t="str">
        <f>INDEX(Stores[location_state],MATCH(Sales[[#This Row],[store_no]],Stores[store_no],0))</f>
        <v>Kansas</v>
      </c>
      <c r="I6906">
        <f>INDEX(Stores[sqft],MATCH(Sales[[#This Row],[store_no]],Stores[store_no],0))</f>
        <v>201000</v>
      </c>
      <c r="J6906" s="4" t="str">
        <f>INDEX(Departments[dept_name],MATCH(Sales[[#This Row],[dept_no]],Departments[dept_no],0))</f>
        <v>Baby</v>
      </c>
      <c r="K6906" s="4" t="str">
        <f>CONCATENATE(Sales[[#This Row],[region]],Sales[[#This Row],[storetype]])</f>
        <v>3A</v>
      </c>
      <c r="L6906" s="4">
        <f>INDEX(RegionStoreCount[Store Count],MATCH(Sales[[#This Row],[RegionStoretype]],RegionStoreCount[Region/Type],0))</f>
        <v>9</v>
      </c>
      <c r="M6906" s="4">
        <f>AND(Sales[[#This Row],[date]]&lt;=TY_YTDMax,Sales[[#This Row],[date]]&gt;=TY_YTDMin)*Sales[[#This Row],[sales]]</f>
        <v>22947.5164</v>
      </c>
      <c r="N6906" s="4">
        <f>AND(Sales[[#This Row],[date]]&lt;=LY_YTDMax,Sales[[#This Row],[date]]&gt;=LY_YTDMin)*Sales[[#This Row],[sales]]</f>
        <v>0</v>
      </c>
      <c r="O6906" s="4">
        <f>AND(Sales[[#This Row],[date]]&gt;=YoY_Min,Sales[[#This Row],[date]]&lt;=TY_YTDMax)*(Sales[[#This Row],[sales]]/Sales[[#This Row],[sqft]])</f>
        <v>0.11416674825870647</v>
      </c>
      <c r="P6906" s="4">
        <f>SUMIF(Sales[RegionStoretype],Sales[[#This Row],[RegionStoretype]],Sales[YoY_SSF])/Sales[[#This Row],[Region_TypeCount]]</f>
        <v>53.603836561720975</v>
      </c>
    </row>
    <row r="6907" spans="1:16" x14ac:dyDescent="0.25">
      <c r="A6907" s="1">
        <v>43224</v>
      </c>
      <c r="B6907">
        <v>13</v>
      </c>
      <c r="C6907">
        <v>9</v>
      </c>
      <c r="D6907">
        <v>12039.334000000001</v>
      </c>
      <c r="E6907">
        <f>INDEX(Stores[region],MATCH(Sales[[#This Row],[store_no]],Stores[store_no],0))</f>
        <v>3</v>
      </c>
      <c r="F6907" t="str">
        <f>INDEX(Stores[storetype],MATCH(Sales[[#This Row],[store_no]],Stores[store_no],0))</f>
        <v>A</v>
      </c>
      <c r="G6907" t="str">
        <f>INDEX(Stores[location_city],MATCH(Sales[[#This Row],[store_no]],Stores[store_no],0))</f>
        <v>Overland Park</v>
      </c>
      <c r="H6907" t="str">
        <f>INDEX(Stores[location_state],MATCH(Sales[[#This Row],[store_no]],Stores[store_no],0))</f>
        <v>Kansas</v>
      </c>
      <c r="I6907">
        <f>INDEX(Stores[sqft],MATCH(Sales[[#This Row],[store_no]],Stores[store_no],0))</f>
        <v>201000</v>
      </c>
      <c r="J6907" s="4" t="str">
        <f>INDEX(Departments[dept_name],MATCH(Sales[[#This Row],[dept_no]],Departments[dept_no],0))</f>
        <v>Garden</v>
      </c>
      <c r="K6907" s="4" t="str">
        <f>CONCATENATE(Sales[[#This Row],[region]],Sales[[#This Row],[storetype]])</f>
        <v>3A</v>
      </c>
      <c r="L6907" s="4">
        <f>INDEX(RegionStoreCount[Store Count],MATCH(Sales[[#This Row],[RegionStoretype]],RegionStoreCount[Region/Type],0))</f>
        <v>9</v>
      </c>
      <c r="M6907" s="4">
        <f>AND(Sales[[#This Row],[date]]&lt;=TY_YTDMax,Sales[[#This Row],[date]]&gt;=TY_YTDMin)*Sales[[#This Row],[sales]]</f>
        <v>12039.334000000001</v>
      </c>
      <c r="N6907" s="4">
        <f>AND(Sales[[#This Row],[date]]&lt;=LY_YTDMax,Sales[[#This Row],[date]]&gt;=LY_YTDMin)*Sales[[#This Row],[sales]]</f>
        <v>0</v>
      </c>
      <c r="O6907" s="4">
        <f>AND(Sales[[#This Row],[date]]&gt;=YoY_Min,Sales[[#This Row],[date]]&lt;=TY_YTDMax)*(Sales[[#This Row],[sales]]/Sales[[#This Row],[sqft]])</f>
        <v>5.9897184079601991E-2</v>
      </c>
      <c r="P6907" s="4">
        <f>SUMIF(Sales[RegionStoretype],Sales[[#This Row],[RegionStoretype]],Sales[YoY_SSF])/Sales[[#This Row],[Region_TypeCount]]</f>
        <v>53.603836561720975</v>
      </c>
    </row>
    <row r="6908" spans="1:16" x14ac:dyDescent="0.25">
      <c r="A6908" s="1">
        <v>43224</v>
      </c>
      <c r="B6908">
        <v>15</v>
      </c>
      <c r="C6908">
        <v>3</v>
      </c>
      <c r="D6908">
        <v>63411.450299999997</v>
      </c>
      <c r="E6908">
        <f>INDEX(Stores[region],MATCH(Sales[[#This Row],[store_no]],Stores[store_no],0))</f>
        <v>2</v>
      </c>
      <c r="F6908" t="str">
        <f>INDEX(Stores[storetype],MATCH(Sales[[#This Row],[store_no]],Stores[store_no],0))</f>
        <v>B</v>
      </c>
      <c r="G6908" t="str">
        <f>INDEX(Stores[location_city],MATCH(Sales[[#This Row],[store_no]],Stores[store_no],0))</f>
        <v>Rochester</v>
      </c>
      <c r="H6908" t="str">
        <f>INDEX(Stores[location_state],MATCH(Sales[[#This Row],[store_no]],Stores[store_no],0))</f>
        <v>Minnesota</v>
      </c>
      <c r="I6908">
        <f>INDEX(Stores[sqft],MATCH(Sales[[#This Row],[store_no]],Stores[store_no],0))</f>
        <v>128100</v>
      </c>
      <c r="J6908" s="4" t="str">
        <f>INDEX(Departments[dept_name],MATCH(Sales[[#This Row],[dept_no]],Departments[dept_no],0))</f>
        <v>Beauty</v>
      </c>
      <c r="K6908" s="4" t="str">
        <f>CONCATENATE(Sales[[#This Row],[region]],Sales[[#This Row],[storetype]])</f>
        <v>2B</v>
      </c>
      <c r="L6908" s="4">
        <f>INDEX(RegionStoreCount[Store Count],MATCH(Sales[[#This Row],[RegionStoretype]],RegionStoreCount[Region/Type],0))</f>
        <v>6</v>
      </c>
      <c r="M6908" s="4">
        <f>AND(Sales[[#This Row],[date]]&lt;=TY_YTDMax,Sales[[#This Row],[date]]&gt;=TY_YTDMin)*Sales[[#This Row],[sales]]</f>
        <v>63411.450299999997</v>
      </c>
      <c r="N6908" s="4">
        <f>AND(Sales[[#This Row],[date]]&lt;=LY_YTDMax,Sales[[#This Row],[date]]&gt;=LY_YTDMin)*Sales[[#This Row],[sales]]</f>
        <v>0</v>
      </c>
      <c r="O6908" s="4">
        <f>AND(Sales[[#This Row],[date]]&gt;=YoY_Min,Sales[[#This Row],[date]]&lt;=TY_YTDMax)*(Sales[[#This Row],[sales]]/Sales[[#This Row],[sqft]])</f>
        <v>0.49501522482435595</v>
      </c>
      <c r="P6908" s="4">
        <f>SUMIF(Sales[RegionStoretype],Sales[[#This Row],[RegionStoretype]],Sales[YoY_SSF])/Sales[[#This Row],[Region_TypeCount]]</f>
        <v>58.393757732919049</v>
      </c>
    </row>
    <row r="6909" spans="1:16" x14ac:dyDescent="0.25">
      <c r="A6909" s="1">
        <v>43224</v>
      </c>
      <c r="B6909">
        <v>15</v>
      </c>
      <c r="C6909">
        <v>7</v>
      </c>
      <c r="D6909">
        <v>45285.969299999997</v>
      </c>
      <c r="E6909">
        <f>INDEX(Stores[region],MATCH(Sales[[#This Row],[store_no]],Stores[store_no],0))</f>
        <v>2</v>
      </c>
      <c r="F6909" t="str">
        <f>INDEX(Stores[storetype],MATCH(Sales[[#This Row],[store_no]],Stores[store_no],0))</f>
        <v>B</v>
      </c>
      <c r="G6909" t="str">
        <f>INDEX(Stores[location_city],MATCH(Sales[[#This Row],[store_no]],Stores[store_no],0))</f>
        <v>Rochester</v>
      </c>
      <c r="H6909" t="str">
        <f>INDEX(Stores[location_state],MATCH(Sales[[#This Row],[store_no]],Stores[store_no],0))</f>
        <v>Minnesota</v>
      </c>
      <c r="I6909">
        <f>INDEX(Stores[sqft],MATCH(Sales[[#This Row],[store_no]],Stores[store_no],0))</f>
        <v>128100</v>
      </c>
      <c r="J6909" s="4" t="str">
        <f>INDEX(Departments[dept_name],MATCH(Sales[[#This Row],[dept_no]],Departments[dept_no],0))</f>
        <v>Electronics</v>
      </c>
      <c r="K6909" s="4" t="str">
        <f>CONCATENATE(Sales[[#This Row],[region]],Sales[[#This Row],[storetype]])</f>
        <v>2B</v>
      </c>
      <c r="L6909" s="4">
        <f>INDEX(RegionStoreCount[Store Count],MATCH(Sales[[#This Row],[RegionStoretype]],RegionStoreCount[Region/Type],0))</f>
        <v>6</v>
      </c>
      <c r="M6909" s="4">
        <f>AND(Sales[[#This Row],[date]]&lt;=TY_YTDMax,Sales[[#This Row],[date]]&gt;=TY_YTDMin)*Sales[[#This Row],[sales]]</f>
        <v>45285.969299999997</v>
      </c>
      <c r="N6909" s="4">
        <f>AND(Sales[[#This Row],[date]]&lt;=LY_YTDMax,Sales[[#This Row],[date]]&gt;=LY_YTDMin)*Sales[[#This Row],[sales]]</f>
        <v>0</v>
      </c>
      <c r="O6909" s="4">
        <f>AND(Sales[[#This Row],[date]]&gt;=YoY_Min,Sales[[#This Row],[date]]&lt;=TY_YTDMax)*(Sales[[#This Row],[sales]]/Sales[[#This Row],[sqft]])</f>
        <v>0.35352044730679155</v>
      </c>
      <c r="P6909" s="4">
        <f>SUMIF(Sales[RegionStoretype],Sales[[#This Row],[RegionStoretype]],Sales[YoY_SSF])/Sales[[#This Row],[Region_TypeCount]]</f>
        <v>58.393757732919049</v>
      </c>
    </row>
    <row r="6910" spans="1:16" x14ac:dyDescent="0.25">
      <c r="A6910" s="1">
        <v>43224</v>
      </c>
      <c r="B6910">
        <v>16</v>
      </c>
      <c r="C6910">
        <v>4</v>
      </c>
      <c r="D6910">
        <v>122820.97659999999</v>
      </c>
      <c r="E6910">
        <f>INDEX(Stores[region],MATCH(Sales[[#This Row],[store_no]],Stores[store_no],0))</f>
        <v>2</v>
      </c>
      <c r="F6910" t="str">
        <f>INDEX(Stores[storetype],MATCH(Sales[[#This Row],[store_no]],Stores[store_no],0))</f>
        <v>B</v>
      </c>
      <c r="G6910" t="str">
        <f>INDEX(Stores[location_city],MATCH(Sales[[#This Row],[store_no]],Stores[store_no],0))</f>
        <v>Saint Paul</v>
      </c>
      <c r="H6910" t="str">
        <f>INDEX(Stores[location_state],MATCH(Sales[[#This Row],[store_no]],Stores[store_no],0))</f>
        <v>Minnesota</v>
      </c>
      <c r="I6910">
        <f>INDEX(Stores[sqft],MATCH(Sales[[#This Row],[store_no]],Stores[store_no],0))</f>
        <v>180400</v>
      </c>
      <c r="J6910" s="4" t="str">
        <f>INDEX(Departments[dept_name],MATCH(Sales[[#This Row],[dept_no]],Departments[dept_no],0))</f>
        <v>Books</v>
      </c>
      <c r="K6910" s="4" t="str">
        <f>CONCATENATE(Sales[[#This Row],[region]],Sales[[#This Row],[storetype]])</f>
        <v>2B</v>
      </c>
      <c r="L6910" s="4">
        <f>INDEX(RegionStoreCount[Store Count],MATCH(Sales[[#This Row],[RegionStoretype]],RegionStoreCount[Region/Type],0))</f>
        <v>6</v>
      </c>
      <c r="M6910" s="4">
        <f>AND(Sales[[#This Row],[date]]&lt;=TY_YTDMax,Sales[[#This Row],[date]]&gt;=TY_YTDMin)*Sales[[#This Row],[sales]]</f>
        <v>122820.97659999999</v>
      </c>
      <c r="N6910" s="4">
        <f>AND(Sales[[#This Row],[date]]&lt;=LY_YTDMax,Sales[[#This Row],[date]]&gt;=LY_YTDMin)*Sales[[#This Row],[sales]]</f>
        <v>0</v>
      </c>
      <c r="O6910" s="4">
        <f>AND(Sales[[#This Row],[date]]&gt;=YoY_Min,Sales[[#This Row],[date]]&lt;=TY_YTDMax)*(Sales[[#This Row],[sales]]/Sales[[#This Row],[sqft]])</f>
        <v>0.68082581263858089</v>
      </c>
      <c r="P6910" s="4">
        <f>SUMIF(Sales[RegionStoretype],Sales[[#This Row],[RegionStoretype]],Sales[YoY_SSF])/Sales[[#This Row],[Region_TypeCount]]</f>
        <v>58.393757732919049</v>
      </c>
    </row>
    <row r="6911" spans="1:16" x14ac:dyDescent="0.25">
      <c r="A6911" s="1">
        <v>43224</v>
      </c>
      <c r="B6911">
        <v>16</v>
      </c>
      <c r="C6911">
        <v>5</v>
      </c>
      <c r="D6911">
        <v>111792.3741</v>
      </c>
      <c r="E6911">
        <f>INDEX(Stores[region],MATCH(Sales[[#This Row],[store_no]],Stores[store_no],0))</f>
        <v>2</v>
      </c>
      <c r="F6911" t="str">
        <f>INDEX(Stores[storetype],MATCH(Sales[[#This Row],[store_no]],Stores[store_no],0))</f>
        <v>B</v>
      </c>
      <c r="G6911" t="str">
        <f>INDEX(Stores[location_city],MATCH(Sales[[#This Row],[store_no]],Stores[store_no],0))</f>
        <v>Saint Paul</v>
      </c>
      <c r="H6911" t="str">
        <f>INDEX(Stores[location_state],MATCH(Sales[[#This Row],[store_no]],Stores[store_no],0))</f>
        <v>Minnesota</v>
      </c>
      <c r="I6911">
        <f>INDEX(Stores[sqft],MATCH(Sales[[#This Row],[store_no]],Stores[store_no],0))</f>
        <v>180400</v>
      </c>
      <c r="J6911" s="4" t="str">
        <f>INDEX(Departments[dept_name],MATCH(Sales[[#This Row],[dept_no]],Departments[dept_no],0))</f>
        <v>Clothing</v>
      </c>
      <c r="K6911" s="4" t="str">
        <f>CONCATENATE(Sales[[#This Row],[region]],Sales[[#This Row],[storetype]])</f>
        <v>2B</v>
      </c>
      <c r="L6911" s="4">
        <f>INDEX(RegionStoreCount[Store Count],MATCH(Sales[[#This Row],[RegionStoretype]],RegionStoreCount[Region/Type],0))</f>
        <v>6</v>
      </c>
      <c r="M6911" s="4">
        <f>AND(Sales[[#This Row],[date]]&lt;=TY_YTDMax,Sales[[#This Row],[date]]&gt;=TY_YTDMin)*Sales[[#This Row],[sales]]</f>
        <v>111792.3741</v>
      </c>
      <c r="N6911" s="4">
        <f>AND(Sales[[#This Row],[date]]&lt;=LY_YTDMax,Sales[[#This Row],[date]]&gt;=LY_YTDMin)*Sales[[#This Row],[sales]]</f>
        <v>0</v>
      </c>
      <c r="O6911" s="4">
        <f>AND(Sales[[#This Row],[date]]&gt;=YoY_Min,Sales[[#This Row],[date]]&lt;=TY_YTDMax)*(Sales[[#This Row],[sales]]/Sales[[#This Row],[sqft]])</f>
        <v>0.61969165243902435</v>
      </c>
      <c r="P6911" s="4">
        <f>SUMIF(Sales[RegionStoretype],Sales[[#This Row],[RegionStoretype]],Sales[YoY_SSF])/Sales[[#This Row],[Region_TypeCount]]</f>
        <v>58.393757732919049</v>
      </c>
    </row>
    <row r="6912" spans="1:16" x14ac:dyDescent="0.25">
      <c r="A6912" s="1">
        <v>43224</v>
      </c>
      <c r="B6912">
        <v>16</v>
      </c>
      <c r="C6912">
        <v>20</v>
      </c>
      <c r="D6912">
        <v>27189.415000000001</v>
      </c>
      <c r="E6912">
        <f>INDEX(Stores[region],MATCH(Sales[[#This Row],[store_no]],Stores[store_no],0))</f>
        <v>2</v>
      </c>
      <c r="F6912" t="str">
        <f>INDEX(Stores[storetype],MATCH(Sales[[#This Row],[store_no]],Stores[store_no],0))</f>
        <v>B</v>
      </c>
      <c r="G6912" t="str">
        <f>INDEX(Stores[location_city],MATCH(Sales[[#This Row],[store_no]],Stores[store_no],0))</f>
        <v>Saint Paul</v>
      </c>
      <c r="H6912" t="str">
        <f>INDEX(Stores[location_state],MATCH(Sales[[#This Row],[store_no]],Stores[store_no],0))</f>
        <v>Minnesota</v>
      </c>
      <c r="I6912">
        <f>INDEX(Stores[sqft],MATCH(Sales[[#This Row],[store_no]],Stores[store_no],0))</f>
        <v>180400</v>
      </c>
      <c r="J6912" s="4" t="str">
        <f>INDEX(Departments[dept_name],MATCH(Sales[[#This Row],[dept_no]],Departments[dept_no],0))</f>
        <v>Toys</v>
      </c>
      <c r="K6912" s="4" t="str">
        <f>CONCATENATE(Sales[[#This Row],[region]],Sales[[#This Row],[storetype]])</f>
        <v>2B</v>
      </c>
      <c r="L6912" s="4">
        <f>INDEX(RegionStoreCount[Store Count],MATCH(Sales[[#This Row],[RegionStoretype]],RegionStoreCount[Region/Type],0))</f>
        <v>6</v>
      </c>
      <c r="M6912" s="4">
        <f>AND(Sales[[#This Row],[date]]&lt;=TY_YTDMax,Sales[[#This Row],[date]]&gt;=TY_YTDMin)*Sales[[#This Row],[sales]]</f>
        <v>27189.415000000001</v>
      </c>
      <c r="N6912" s="4">
        <f>AND(Sales[[#This Row],[date]]&lt;=LY_YTDMax,Sales[[#This Row],[date]]&gt;=LY_YTDMin)*Sales[[#This Row],[sales]]</f>
        <v>0</v>
      </c>
      <c r="O6912" s="4">
        <f>AND(Sales[[#This Row],[date]]&gt;=YoY_Min,Sales[[#This Row],[date]]&lt;=TY_YTDMax)*(Sales[[#This Row],[sales]]/Sales[[#This Row],[sqft]])</f>
        <v>0.15071737804878049</v>
      </c>
      <c r="P6912" s="4">
        <f>SUMIF(Sales[RegionStoretype],Sales[[#This Row],[RegionStoretype]],Sales[YoY_SSF])/Sales[[#This Row],[Region_TypeCount]]</f>
        <v>58.393757732919049</v>
      </c>
    </row>
    <row r="6913" spans="1:16" x14ac:dyDescent="0.25">
      <c r="A6913" s="1">
        <v>43224</v>
      </c>
      <c r="B6913">
        <v>17</v>
      </c>
      <c r="C6913">
        <v>13</v>
      </c>
      <c r="D6913">
        <v>89496.275899999993</v>
      </c>
      <c r="E6913">
        <f>INDEX(Stores[region],MATCH(Sales[[#This Row],[store_no]],Stores[store_no],0))</f>
        <v>3</v>
      </c>
      <c r="F6913" t="str">
        <f>INDEX(Stores[storetype],MATCH(Sales[[#This Row],[store_no]],Stores[store_no],0))</f>
        <v>B</v>
      </c>
      <c r="G6913" t="str">
        <f>INDEX(Stores[location_city],MATCH(Sales[[#This Row],[store_no]],Stores[store_no],0))</f>
        <v>Fargo</v>
      </c>
      <c r="H6913" t="str">
        <f>INDEX(Stores[location_state],MATCH(Sales[[#This Row],[store_no]],Stores[store_no],0))</f>
        <v>North Dakota</v>
      </c>
      <c r="I6913">
        <f>INDEX(Stores[sqft],MATCH(Sales[[#This Row],[store_no]],Stores[store_no],0))</f>
        <v>211600</v>
      </c>
      <c r="J6913" s="4" t="str">
        <f>INDEX(Departments[dept_name],MATCH(Sales[[#This Row],[dept_no]],Departments[dept_no],0))</f>
        <v>Kids</v>
      </c>
      <c r="K6913" s="4" t="str">
        <f>CONCATENATE(Sales[[#This Row],[region]],Sales[[#This Row],[storetype]])</f>
        <v>3B</v>
      </c>
      <c r="L6913" s="4">
        <f>INDEX(RegionStoreCount[Store Count],MATCH(Sales[[#This Row],[RegionStoretype]],RegionStoreCount[Region/Type],0))</f>
        <v>4</v>
      </c>
      <c r="M6913" s="4">
        <f>AND(Sales[[#This Row],[date]]&lt;=TY_YTDMax,Sales[[#This Row],[date]]&gt;=TY_YTDMin)*Sales[[#This Row],[sales]]</f>
        <v>89496.275899999993</v>
      </c>
      <c r="N6913" s="4">
        <f>AND(Sales[[#This Row],[date]]&lt;=LY_YTDMax,Sales[[#This Row],[date]]&gt;=LY_YTDMin)*Sales[[#This Row],[sales]]</f>
        <v>0</v>
      </c>
      <c r="O6913" s="4">
        <f>AND(Sales[[#This Row],[date]]&gt;=YoY_Min,Sales[[#This Row],[date]]&lt;=TY_YTDMax)*(Sales[[#This Row],[sales]]/Sales[[#This Row],[sqft]])</f>
        <v>0.42295026417769371</v>
      </c>
      <c r="P6913" s="4">
        <f>SUMIF(Sales[RegionStoretype],Sales[[#This Row],[RegionStoretype]],Sales[YoY_SSF])/Sales[[#This Row],[Region_TypeCount]]</f>
        <v>58.312187288105562</v>
      </c>
    </row>
    <row r="6914" spans="1:16" x14ac:dyDescent="0.25">
      <c r="A6914" s="1">
        <v>43224</v>
      </c>
      <c r="B6914">
        <v>18</v>
      </c>
      <c r="C6914">
        <v>2</v>
      </c>
      <c r="D6914">
        <v>46482.090699999993</v>
      </c>
      <c r="E6914">
        <f>INDEX(Stores[region],MATCH(Sales[[#This Row],[store_no]],Stores[store_no],0))</f>
        <v>2</v>
      </c>
      <c r="F6914" t="str">
        <f>INDEX(Stores[storetype],MATCH(Sales[[#This Row],[store_no]],Stores[store_no],0))</f>
        <v>B</v>
      </c>
      <c r="G6914" t="str">
        <f>INDEX(Stores[location_city],MATCH(Sales[[#This Row],[store_no]],Stores[store_no],0))</f>
        <v>Chicago</v>
      </c>
      <c r="H6914" t="str">
        <f>INDEX(Stores[location_state],MATCH(Sales[[#This Row],[store_no]],Stores[store_no],0))</f>
        <v>Illinois</v>
      </c>
      <c r="I6914">
        <f>INDEX(Stores[sqft],MATCH(Sales[[#This Row],[store_no]],Stores[store_no],0))</f>
        <v>120700</v>
      </c>
      <c r="J6914" s="4" t="str">
        <f>INDEX(Departments[dept_name],MATCH(Sales[[#This Row],[dept_no]],Departments[dept_no],0))</f>
        <v>Baby</v>
      </c>
      <c r="K6914" s="4" t="str">
        <f>CONCATENATE(Sales[[#This Row],[region]],Sales[[#This Row],[storetype]])</f>
        <v>2B</v>
      </c>
      <c r="L6914" s="4">
        <f>INDEX(RegionStoreCount[Store Count],MATCH(Sales[[#This Row],[RegionStoretype]],RegionStoreCount[Region/Type],0))</f>
        <v>6</v>
      </c>
      <c r="M6914" s="4">
        <f>AND(Sales[[#This Row],[date]]&lt;=TY_YTDMax,Sales[[#This Row],[date]]&gt;=TY_YTDMin)*Sales[[#This Row],[sales]]</f>
        <v>46482.090699999993</v>
      </c>
      <c r="N6914" s="4">
        <f>AND(Sales[[#This Row],[date]]&lt;=LY_YTDMax,Sales[[#This Row],[date]]&gt;=LY_YTDMin)*Sales[[#This Row],[sales]]</f>
        <v>0</v>
      </c>
      <c r="O6914" s="4">
        <f>AND(Sales[[#This Row],[date]]&gt;=YoY_Min,Sales[[#This Row],[date]]&lt;=TY_YTDMax)*(Sales[[#This Row],[sales]]/Sales[[#This Row],[sqft]])</f>
        <v>0.38510431400165696</v>
      </c>
      <c r="P6914" s="4">
        <f>SUMIF(Sales[RegionStoretype],Sales[[#This Row],[RegionStoretype]],Sales[YoY_SSF])/Sales[[#This Row],[Region_TypeCount]]</f>
        <v>58.393757732919049</v>
      </c>
    </row>
    <row r="6915" spans="1:16" x14ac:dyDescent="0.25">
      <c r="A6915" s="1">
        <v>43224</v>
      </c>
      <c r="B6915">
        <v>18</v>
      </c>
      <c r="C6915">
        <v>17</v>
      </c>
      <c r="D6915">
        <v>20661.632799999999</v>
      </c>
      <c r="E6915">
        <f>INDEX(Stores[region],MATCH(Sales[[#This Row],[store_no]],Stores[store_no],0))</f>
        <v>2</v>
      </c>
      <c r="F6915" t="str">
        <f>INDEX(Stores[storetype],MATCH(Sales[[#This Row],[store_no]],Stores[store_no],0))</f>
        <v>B</v>
      </c>
      <c r="G6915" t="str">
        <f>INDEX(Stores[location_city],MATCH(Sales[[#This Row],[store_no]],Stores[store_no],0))</f>
        <v>Chicago</v>
      </c>
      <c r="H6915" t="str">
        <f>INDEX(Stores[location_state],MATCH(Sales[[#This Row],[store_no]],Stores[store_no],0))</f>
        <v>Illinois</v>
      </c>
      <c r="I6915">
        <f>INDEX(Stores[sqft],MATCH(Sales[[#This Row],[store_no]],Stores[store_no],0))</f>
        <v>120700</v>
      </c>
      <c r="J6915" s="4" t="str">
        <f>INDEX(Departments[dept_name],MATCH(Sales[[#This Row],[dept_no]],Departments[dept_no],0))</f>
        <v>Shoes</v>
      </c>
      <c r="K6915" s="4" t="str">
        <f>CONCATENATE(Sales[[#This Row],[region]],Sales[[#This Row],[storetype]])</f>
        <v>2B</v>
      </c>
      <c r="L6915" s="4">
        <f>INDEX(RegionStoreCount[Store Count],MATCH(Sales[[#This Row],[RegionStoretype]],RegionStoreCount[Region/Type],0))</f>
        <v>6</v>
      </c>
      <c r="M6915" s="4">
        <f>AND(Sales[[#This Row],[date]]&lt;=TY_YTDMax,Sales[[#This Row],[date]]&gt;=TY_YTDMin)*Sales[[#This Row],[sales]]</f>
        <v>20661.632799999999</v>
      </c>
      <c r="N6915" s="4">
        <f>AND(Sales[[#This Row],[date]]&lt;=LY_YTDMax,Sales[[#This Row],[date]]&gt;=LY_YTDMin)*Sales[[#This Row],[sales]]</f>
        <v>0</v>
      </c>
      <c r="O6915" s="4">
        <f>AND(Sales[[#This Row],[date]]&gt;=YoY_Min,Sales[[#This Row],[date]]&lt;=TY_YTDMax)*(Sales[[#This Row],[sales]]/Sales[[#This Row],[sqft]])</f>
        <v>0.17118171333885668</v>
      </c>
      <c r="P6915" s="4">
        <f>SUMIF(Sales[RegionStoretype],Sales[[#This Row],[RegionStoretype]],Sales[YoY_SSF])/Sales[[#This Row],[Region_TypeCount]]</f>
        <v>58.393757732919049</v>
      </c>
    </row>
    <row r="6916" spans="1:16" x14ac:dyDescent="0.25">
      <c r="A6916" s="1">
        <v>43224</v>
      </c>
      <c r="B6916">
        <v>19</v>
      </c>
      <c r="C6916">
        <v>10</v>
      </c>
      <c r="D6916">
        <v>50073.5766</v>
      </c>
      <c r="E6916">
        <f>INDEX(Stores[region],MATCH(Sales[[#This Row],[store_no]],Stores[store_no],0))</f>
        <v>3</v>
      </c>
      <c r="F6916" t="str">
        <f>INDEX(Stores[storetype],MATCH(Sales[[#This Row],[store_no]],Stores[store_no],0))</f>
        <v>A</v>
      </c>
      <c r="G6916" t="str">
        <f>INDEX(Stores[location_city],MATCH(Sales[[#This Row],[store_no]],Stores[store_no],0))</f>
        <v>Des Moines</v>
      </c>
      <c r="H6916" t="str">
        <f>INDEX(Stores[location_state],MATCH(Sales[[#This Row],[store_no]],Stores[store_no],0))</f>
        <v>Iowa</v>
      </c>
      <c r="I6916">
        <f>INDEX(Stores[sqft],MATCH(Sales[[#This Row],[store_no]],Stores[store_no],0))</f>
        <v>197600</v>
      </c>
      <c r="J6916" s="4" t="str">
        <f>INDEX(Departments[dept_name],MATCH(Sales[[#This Row],[dept_no]],Departments[dept_no],0))</f>
        <v>Health</v>
      </c>
      <c r="K6916" s="4" t="str">
        <f>CONCATENATE(Sales[[#This Row],[region]],Sales[[#This Row],[storetype]])</f>
        <v>3A</v>
      </c>
      <c r="L6916" s="4">
        <f>INDEX(RegionStoreCount[Store Count],MATCH(Sales[[#This Row],[RegionStoretype]],RegionStoreCount[Region/Type],0))</f>
        <v>9</v>
      </c>
      <c r="M6916" s="4">
        <f>AND(Sales[[#This Row],[date]]&lt;=TY_YTDMax,Sales[[#This Row],[date]]&gt;=TY_YTDMin)*Sales[[#This Row],[sales]]</f>
        <v>50073.5766</v>
      </c>
      <c r="N6916" s="4">
        <f>AND(Sales[[#This Row],[date]]&lt;=LY_YTDMax,Sales[[#This Row],[date]]&gt;=LY_YTDMin)*Sales[[#This Row],[sales]]</f>
        <v>0</v>
      </c>
      <c r="O6916" s="4">
        <f>AND(Sales[[#This Row],[date]]&gt;=YoY_Min,Sales[[#This Row],[date]]&lt;=TY_YTDMax)*(Sales[[#This Row],[sales]]/Sales[[#This Row],[sqft]])</f>
        <v>0.25340878846153847</v>
      </c>
      <c r="P6916" s="4">
        <f>SUMIF(Sales[RegionStoretype],Sales[[#This Row],[RegionStoretype]],Sales[YoY_SSF])/Sales[[#This Row],[Region_TypeCount]]</f>
        <v>53.603836561720975</v>
      </c>
    </row>
    <row r="6917" spans="1:16" x14ac:dyDescent="0.25">
      <c r="A6917" s="1">
        <v>43224</v>
      </c>
      <c r="B6917">
        <v>20</v>
      </c>
      <c r="C6917">
        <v>4</v>
      </c>
      <c r="D6917">
        <v>66519.123200000002</v>
      </c>
      <c r="E6917">
        <f>INDEX(Stores[region],MATCH(Sales[[#This Row],[store_no]],Stores[store_no],0))</f>
        <v>1</v>
      </c>
      <c r="F6917" t="str">
        <f>INDEX(Stores[storetype],MATCH(Sales[[#This Row],[store_no]],Stores[store_no],0))</f>
        <v>A</v>
      </c>
      <c r="G6917" t="str">
        <f>INDEX(Stores[location_city],MATCH(Sales[[#This Row],[store_no]],Stores[store_no],0))</f>
        <v>South Bend</v>
      </c>
      <c r="H6917" t="str">
        <f>INDEX(Stores[location_state],MATCH(Sales[[#This Row],[store_no]],Stores[store_no],0))</f>
        <v>Indiana</v>
      </c>
      <c r="I6917">
        <f>INDEX(Stores[sqft],MATCH(Sales[[#This Row],[store_no]],Stores[store_no],0))</f>
        <v>39700</v>
      </c>
      <c r="J6917" s="4" t="str">
        <f>INDEX(Departments[dept_name],MATCH(Sales[[#This Row],[dept_no]],Departments[dept_no],0))</f>
        <v>Books</v>
      </c>
      <c r="K6917" s="4" t="str">
        <f>CONCATENATE(Sales[[#This Row],[region]],Sales[[#This Row],[storetype]])</f>
        <v>1A</v>
      </c>
      <c r="L6917" s="4">
        <f>INDEX(RegionStoreCount[Store Count],MATCH(Sales[[#This Row],[RegionStoretype]],RegionStoreCount[Region/Type],0))</f>
        <v>5</v>
      </c>
      <c r="M6917" s="4">
        <f>AND(Sales[[#This Row],[date]]&lt;=TY_YTDMax,Sales[[#This Row],[date]]&gt;=TY_YTDMin)*Sales[[#This Row],[sales]]</f>
        <v>66519.123200000002</v>
      </c>
      <c r="N6917" s="4">
        <f>AND(Sales[[#This Row],[date]]&lt;=LY_YTDMax,Sales[[#This Row],[date]]&gt;=LY_YTDMin)*Sales[[#This Row],[sales]]</f>
        <v>0</v>
      </c>
      <c r="O6917" s="4">
        <f>AND(Sales[[#This Row],[date]]&gt;=YoY_Min,Sales[[#This Row],[date]]&lt;=TY_YTDMax)*(Sales[[#This Row],[sales]]/Sales[[#This Row],[sqft]])</f>
        <v>1.6755446649874055</v>
      </c>
      <c r="P6917" s="4">
        <f>SUMIF(Sales[RegionStoretype],Sales[[#This Row],[RegionStoretype]],Sales[YoY_SSF])/Sales[[#This Row],[Region_TypeCount]]</f>
        <v>59.469551530910678</v>
      </c>
    </row>
    <row r="6918" spans="1:16" x14ac:dyDescent="0.25">
      <c r="A6918" s="1">
        <v>43224</v>
      </c>
      <c r="B6918">
        <v>20</v>
      </c>
      <c r="C6918">
        <v>9</v>
      </c>
      <c r="D6918">
        <v>119.005</v>
      </c>
      <c r="E6918">
        <f>INDEX(Stores[region],MATCH(Sales[[#This Row],[store_no]],Stores[store_no],0))</f>
        <v>1</v>
      </c>
      <c r="F6918" t="str">
        <f>INDEX(Stores[storetype],MATCH(Sales[[#This Row],[store_no]],Stores[store_no],0))</f>
        <v>A</v>
      </c>
      <c r="G6918" t="str">
        <f>INDEX(Stores[location_city],MATCH(Sales[[#This Row],[store_no]],Stores[store_no],0))</f>
        <v>South Bend</v>
      </c>
      <c r="H6918" t="str">
        <f>INDEX(Stores[location_state],MATCH(Sales[[#This Row],[store_no]],Stores[store_no],0))</f>
        <v>Indiana</v>
      </c>
      <c r="I6918">
        <f>INDEX(Stores[sqft],MATCH(Sales[[#This Row],[store_no]],Stores[store_no],0))</f>
        <v>39700</v>
      </c>
      <c r="J6918" s="4" t="str">
        <f>INDEX(Departments[dept_name],MATCH(Sales[[#This Row],[dept_no]],Departments[dept_no],0))</f>
        <v>Garden</v>
      </c>
      <c r="K6918" s="4" t="str">
        <f>CONCATENATE(Sales[[#This Row],[region]],Sales[[#This Row],[storetype]])</f>
        <v>1A</v>
      </c>
      <c r="L6918" s="4">
        <f>INDEX(RegionStoreCount[Store Count],MATCH(Sales[[#This Row],[RegionStoretype]],RegionStoreCount[Region/Type],0))</f>
        <v>5</v>
      </c>
      <c r="M6918" s="4">
        <f>AND(Sales[[#This Row],[date]]&lt;=TY_YTDMax,Sales[[#This Row],[date]]&gt;=TY_YTDMin)*Sales[[#This Row],[sales]]</f>
        <v>119.005</v>
      </c>
      <c r="N6918" s="4">
        <f>AND(Sales[[#This Row],[date]]&lt;=LY_YTDMax,Sales[[#This Row],[date]]&gt;=LY_YTDMin)*Sales[[#This Row],[sales]]</f>
        <v>0</v>
      </c>
      <c r="O6918" s="4">
        <f>AND(Sales[[#This Row],[date]]&gt;=YoY_Min,Sales[[#This Row],[date]]&lt;=TY_YTDMax)*(Sales[[#This Row],[sales]]/Sales[[#This Row],[sqft]])</f>
        <v>2.9976070528967254E-3</v>
      </c>
      <c r="P6918" s="4">
        <f>SUMIF(Sales[RegionStoretype],Sales[[#This Row],[RegionStoretype]],Sales[YoY_SSF])/Sales[[#This Row],[Region_TypeCount]]</f>
        <v>59.469551530910678</v>
      </c>
    </row>
    <row r="6919" spans="1:16" x14ac:dyDescent="0.25">
      <c r="A6919" s="1">
        <v>43224</v>
      </c>
      <c r="B6919">
        <v>20</v>
      </c>
      <c r="C6919">
        <v>18</v>
      </c>
      <c r="D6919">
        <v>61752.581699999995</v>
      </c>
      <c r="E6919">
        <f>INDEX(Stores[region],MATCH(Sales[[#This Row],[store_no]],Stores[store_no],0))</f>
        <v>1</v>
      </c>
      <c r="F6919" t="str">
        <f>INDEX(Stores[storetype],MATCH(Sales[[#This Row],[store_no]],Stores[store_no],0))</f>
        <v>A</v>
      </c>
      <c r="G6919" t="str">
        <f>INDEX(Stores[location_city],MATCH(Sales[[#This Row],[store_no]],Stores[store_no],0))</f>
        <v>South Bend</v>
      </c>
      <c r="H6919" t="str">
        <f>INDEX(Stores[location_state],MATCH(Sales[[#This Row],[store_no]],Stores[store_no],0))</f>
        <v>Indiana</v>
      </c>
      <c r="I6919">
        <f>INDEX(Stores[sqft],MATCH(Sales[[#This Row],[store_no]],Stores[store_no],0))</f>
        <v>39700</v>
      </c>
      <c r="J6919" s="4" t="str">
        <f>INDEX(Departments[dept_name],MATCH(Sales[[#This Row],[dept_no]],Departments[dept_no],0))</f>
        <v>Sports</v>
      </c>
      <c r="K6919" s="4" t="str">
        <f>CONCATENATE(Sales[[#This Row],[region]],Sales[[#This Row],[storetype]])</f>
        <v>1A</v>
      </c>
      <c r="L6919" s="4">
        <f>INDEX(RegionStoreCount[Store Count],MATCH(Sales[[#This Row],[RegionStoretype]],RegionStoreCount[Region/Type],0))</f>
        <v>5</v>
      </c>
      <c r="M6919" s="4">
        <f>AND(Sales[[#This Row],[date]]&lt;=TY_YTDMax,Sales[[#This Row],[date]]&gt;=TY_YTDMin)*Sales[[#This Row],[sales]]</f>
        <v>61752.581699999995</v>
      </c>
      <c r="N6919" s="4">
        <f>AND(Sales[[#This Row],[date]]&lt;=LY_YTDMax,Sales[[#This Row],[date]]&gt;=LY_YTDMin)*Sales[[#This Row],[sales]]</f>
        <v>0</v>
      </c>
      <c r="O6919" s="4">
        <f>AND(Sales[[#This Row],[date]]&gt;=YoY_Min,Sales[[#This Row],[date]]&lt;=TY_YTDMax)*(Sales[[#This Row],[sales]]/Sales[[#This Row],[sqft]])</f>
        <v>1.5554806473551637</v>
      </c>
      <c r="P6919" s="4">
        <f>SUMIF(Sales[RegionStoretype],Sales[[#This Row],[RegionStoretype]],Sales[YoY_SSF])/Sales[[#This Row],[Region_TypeCount]]</f>
        <v>59.469551530910678</v>
      </c>
    </row>
    <row r="6920" spans="1:16" x14ac:dyDescent="0.25">
      <c r="A6920" s="1">
        <v>43224</v>
      </c>
      <c r="B6920">
        <v>21</v>
      </c>
      <c r="C6920">
        <v>5</v>
      </c>
      <c r="D6920">
        <v>485655.97589999996</v>
      </c>
      <c r="E6920">
        <f>INDEX(Stores[region],MATCH(Sales[[#This Row],[store_no]],Stores[store_no],0))</f>
        <v>2</v>
      </c>
      <c r="F6920" t="str">
        <f>INDEX(Stores[storetype],MATCH(Sales[[#This Row],[store_no]],Stores[store_no],0))</f>
        <v>B</v>
      </c>
      <c r="G6920" t="str">
        <f>INDEX(Stores[location_city],MATCH(Sales[[#This Row],[store_no]],Stores[store_no],0))</f>
        <v>Madison</v>
      </c>
      <c r="H6920" t="str">
        <f>INDEX(Stores[location_state],MATCH(Sales[[#This Row],[store_no]],Stores[store_no],0))</f>
        <v>Wisconsin</v>
      </c>
      <c r="I6920">
        <f>INDEX(Stores[sqft],MATCH(Sales[[#This Row],[store_no]],Stores[store_no],0))</f>
        <v>206400</v>
      </c>
      <c r="J6920" s="4" t="str">
        <f>INDEX(Departments[dept_name],MATCH(Sales[[#This Row],[dept_no]],Departments[dept_no],0))</f>
        <v>Clothing</v>
      </c>
      <c r="K6920" s="4" t="str">
        <f>CONCATENATE(Sales[[#This Row],[region]],Sales[[#This Row],[storetype]])</f>
        <v>2B</v>
      </c>
      <c r="L6920" s="4">
        <f>INDEX(RegionStoreCount[Store Count],MATCH(Sales[[#This Row],[RegionStoretype]],RegionStoreCount[Region/Type],0))</f>
        <v>6</v>
      </c>
      <c r="M6920" s="4">
        <f>AND(Sales[[#This Row],[date]]&lt;=TY_YTDMax,Sales[[#This Row],[date]]&gt;=TY_YTDMin)*Sales[[#This Row],[sales]]</f>
        <v>485655.97589999996</v>
      </c>
      <c r="N6920" s="4">
        <f>AND(Sales[[#This Row],[date]]&lt;=LY_YTDMax,Sales[[#This Row],[date]]&gt;=LY_YTDMin)*Sales[[#This Row],[sales]]</f>
        <v>0</v>
      </c>
      <c r="O6920" s="4">
        <f>AND(Sales[[#This Row],[date]]&gt;=YoY_Min,Sales[[#This Row],[date]]&lt;=TY_YTDMax)*(Sales[[#This Row],[sales]]/Sales[[#This Row],[sqft]])</f>
        <v>2.352984379360465</v>
      </c>
      <c r="P6920" s="4">
        <f>SUMIF(Sales[RegionStoretype],Sales[[#This Row],[RegionStoretype]],Sales[YoY_SSF])/Sales[[#This Row],[Region_TypeCount]]</f>
        <v>58.393757732919049</v>
      </c>
    </row>
    <row r="6921" spans="1:16" x14ac:dyDescent="0.25">
      <c r="A6921" s="1">
        <v>43224</v>
      </c>
      <c r="B6921">
        <v>21</v>
      </c>
      <c r="C6921">
        <v>8</v>
      </c>
      <c r="D6921">
        <v>30921.988300000001</v>
      </c>
      <c r="E6921">
        <f>INDEX(Stores[region],MATCH(Sales[[#This Row],[store_no]],Stores[store_no],0))</f>
        <v>2</v>
      </c>
      <c r="F6921" t="str">
        <f>INDEX(Stores[storetype],MATCH(Sales[[#This Row],[store_no]],Stores[store_no],0))</f>
        <v>B</v>
      </c>
      <c r="G6921" t="str">
        <f>INDEX(Stores[location_city],MATCH(Sales[[#This Row],[store_no]],Stores[store_no],0))</f>
        <v>Madison</v>
      </c>
      <c r="H6921" t="str">
        <f>INDEX(Stores[location_state],MATCH(Sales[[#This Row],[store_no]],Stores[store_no],0))</f>
        <v>Wisconsin</v>
      </c>
      <c r="I6921">
        <f>INDEX(Stores[sqft],MATCH(Sales[[#This Row],[store_no]],Stores[store_no],0))</f>
        <v>206400</v>
      </c>
      <c r="J6921" s="4" t="str">
        <f>INDEX(Departments[dept_name],MATCH(Sales[[#This Row],[dept_no]],Departments[dept_no],0))</f>
        <v>Games</v>
      </c>
      <c r="K6921" s="4" t="str">
        <f>CONCATENATE(Sales[[#This Row],[region]],Sales[[#This Row],[storetype]])</f>
        <v>2B</v>
      </c>
      <c r="L6921" s="4">
        <f>INDEX(RegionStoreCount[Store Count],MATCH(Sales[[#This Row],[RegionStoretype]],RegionStoreCount[Region/Type],0))</f>
        <v>6</v>
      </c>
      <c r="M6921" s="4">
        <f>AND(Sales[[#This Row],[date]]&lt;=TY_YTDMax,Sales[[#This Row],[date]]&gt;=TY_YTDMin)*Sales[[#This Row],[sales]]</f>
        <v>30921.988300000001</v>
      </c>
      <c r="N6921" s="4">
        <f>AND(Sales[[#This Row],[date]]&lt;=LY_YTDMax,Sales[[#This Row],[date]]&gt;=LY_YTDMin)*Sales[[#This Row],[sales]]</f>
        <v>0</v>
      </c>
      <c r="O6921" s="4">
        <f>AND(Sales[[#This Row],[date]]&gt;=YoY_Min,Sales[[#This Row],[date]]&lt;=TY_YTDMax)*(Sales[[#This Row],[sales]]/Sales[[#This Row],[sqft]])</f>
        <v>0.1498158347868217</v>
      </c>
      <c r="P6921" s="4">
        <f>SUMIF(Sales[RegionStoretype],Sales[[#This Row],[RegionStoretype]],Sales[YoY_SSF])/Sales[[#This Row],[Region_TypeCount]]</f>
        <v>58.393757732919049</v>
      </c>
    </row>
    <row r="6922" spans="1:16" x14ac:dyDescent="0.25">
      <c r="A6922" s="1">
        <v>43224</v>
      </c>
      <c r="B6922">
        <v>21</v>
      </c>
      <c r="C6922">
        <v>9</v>
      </c>
      <c r="D6922">
        <v>42554.148099999999</v>
      </c>
      <c r="E6922">
        <f>INDEX(Stores[region],MATCH(Sales[[#This Row],[store_no]],Stores[store_no],0))</f>
        <v>2</v>
      </c>
      <c r="F6922" t="str">
        <f>INDEX(Stores[storetype],MATCH(Sales[[#This Row],[store_no]],Stores[store_no],0))</f>
        <v>B</v>
      </c>
      <c r="G6922" t="str">
        <f>INDEX(Stores[location_city],MATCH(Sales[[#This Row],[store_no]],Stores[store_no],0))</f>
        <v>Madison</v>
      </c>
      <c r="H6922" t="str">
        <f>INDEX(Stores[location_state],MATCH(Sales[[#This Row],[store_no]],Stores[store_no],0))</f>
        <v>Wisconsin</v>
      </c>
      <c r="I6922">
        <f>INDEX(Stores[sqft],MATCH(Sales[[#This Row],[store_no]],Stores[store_no],0))</f>
        <v>206400</v>
      </c>
      <c r="J6922" s="4" t="str">
        <f>INDEX(Departments[dept_name],MATCH(Sales[[#This Row],[dept_no]],Departments[dept_no],0))</f>
        <v>Garden</v>
      </c>
      <c r="K6922" s="4" t="str">
        <f>CONCATENATE(Sales[[#This Row],[region]],Sales[[#This Row],[storetype]])</f>
        <v>2B</v>
      </c>
      <c r="L6922" s="4">
        <f>INDEX(RegionStoreCount[Store Count],MATCH(Sales[[#This Row],[RegionStoretype]],RegionStoreCount[Region/Type],0))</f>
        <v>6</v>
      </c>
      <c r="M6922" s="4">
        <f>AND(Sales[[#This Row],[date]]&lt;=TY_YTDMax,Sales[[#This Row],[date]]&gt;=TY_YTDMin)*Sales[[#This Row],[sales]]</f>
        <v>42554.148099999999</v>
      </c>
      <c r="N6922" s="4">
        <f>AND(Sales[[#This Row],[date]]&lt;=LY_YTDMax,Sales[[#This Row],[date]]&gt;=LY_YTDMin)*Sales[[#This Row],[sales]]</f>
        <v>0</v>
      </c>
      <c r="O6922" s="4">
        <f>AND(Sales[[#This Row],[date]]&gt;=YoY_Min,Sales[[#This Row],[date]]&lt;=TY_YTDMax)*(Sales[[#This Row],[sales]]/Sales[[#This Row],[sqft]])</f>
        <v>0.20617319815891472</v>
      </c>
      <c r="P6922" s="4">
        <f>SUMIF(Sales[RegionStoretype],Sales[[#This Row],[RegionStoretype]],Sales[YoY_SSF])/Sales[[#This Row],[Region_TypeCount]]</f>
        <v>58.393757732919049</v>
      </c>
    </row>
    <row r="6923" spans="1:16" x14ac:dyDescent="0.25">
      <c r="A6923" s="1">
        <v>43224</v>
      </c>
      <c r="B6923">
        <v>22</v>
      </c>
      <c r="C6923">
        <v>4</v>
      </c>
      <c r="D6923">
        <v>23729.442000000003</v>
      </c>
      <c r="E6923">
        <f>INDEX(Stores[region],MATCH(Sales[[#This Row],[store_no]],Stores[store_no],0))</f>
        <v>3</v>
      </c>
      <c r="F6923" t="str">
        <f>INDEX(Stores[storetype],MATCH(Sales[[#This Row],[store_no]],Stores[store_no],0))</f>
        <v>B</v>
      </c>
      <c r="G6923" t="str">
        <f>INDEX(Stores[location_city],MATCH(Sales[[#This Row],[store_no]],Stores[store_no],0))</f>
        <v>Sioux Falls</v>
      </c>
      <c r="H6923" t="str">
        <f>INDEX(Stores[location_state],MATCH(Sales[[#This Row],[store_no]],Stores[store_no],0))</f>
        <v>South Dakota</v>
      </c>
      <c r="I6923">
        <f>INDEX(Stores[sqft],MATCH(Sales[[#This Row],[store_no]],Stores[store_no],0))</f>
        <v>57800</v>
      </c>
      <c r="J6923" s="4" t="str">
        <f>INDEX(Departments[dept_name],MATCH(Sales[[#This Row],[dept_no]],Departments[dept_no],0))</f>
        <v>Books</v>
      </c>
      <c r="K6923" s="4" t="str">
        <f>CONCATENATE(Sales[[#This Row],[region]],Sales[[#This Row],[storetype]])</f>
        <v>3B</v>
      </c>
      <c r="L6923" s="4">
        <f>INDEX(RegionStoreCount[Store Count],MATCH(Sales[[#This Row],[RegionStoretype]],RegionStoreCount[Region/Type],0))</f>
        <v>4</v>
      </c>
      <c r="M6923" s="4">
        <f>AND(Sales[[#This Row],[date]]&lt;=TY_YTDMax,Sales[[#This Row],[date]]&gt;=TY_YTDMin)*Sales[[#This Row],[sales]]</f>
        <v>23729.442000000003</v>
      </c>
      <c r="N6923" s="4">
        <f>AND(Sales[[#This Row],[date]]&lt;=LY_YTDMax,Sales[[#This Row],[date]]&gt;=LY_YTDMin)*Sales[[#This Row],[sales]]</f>
        <v>0</v>
      </c>
      <c r="O6923" s="4">
        <f>AND(Sales[[#This Row],[date]]&gt;=YoY_Min,Sales[[#This Row],[date]]&lt;=TY_YTDMax)*(Sales[[#This Row],[sales]]/Sales[[#This Row],[sqft]])</f>
        <v>0.41054397923875435</v>
      </c>
      <c r="P6923" s="4">
        <f>SUMIF(Sales[RegionStoretype],Sales[[#This Row],[RegionStoretype]],Sales[YoY_SSF])/Sales[[#This Row],[Region_TypeCount]]</f>
        <v>58.312187288105562</v>
      </c>
    </row>
    <row r="6924" spans="1:16" x14ac:dyDescent="0.25">
      <c r="A6924" s="1">
        <v>43224</v>
      </c>
      <c r="B6924">
        <v>22</v>
      </c>
      <c r="C6924">
        <v>12</v>
      </c>
      <c r="D6924">
        <v>14596.0507</v>
      </c>
      <c r="E6924">
        <f>INDEX(Stores[region],MATCH(Sales[[#This Row],[store_no]],Stores[store_no],0))</f>
        <v>3</v>
      </c>
      <c r="F6924" t="str">
        <f>INDEX(Stores[storetype],MATCH(Sales[[#This Row],[store_no]],Stores[store_no],0))</f>
        <v>B</v>
      </c>
      <c r="G6924" t="str">
        <f>INDEX(Stores[location_city],MATCH(Sales[[#This Row],[store_no]],Stores[store_no],0))</f>
        <v>Sioux Falls</v>
      </c>
      <c r="H6924" t="str">
        <f>INDEX(Stores[location_state],MATCH(Sales[[#This Row],[store_no]],Stores[store_no],0))</f>
        <v>South Dakota</v>
      </c>
      <c r="I6924">
        <f>INDEX(Stores[sqft],MATCH(Sales[[#This Row],[store_no]],Stores[store_no],0))</f>
        <v>57800</v>
      </c>
      <c r="J6924" s="4" t="str">
        <f>INDEX(Departments[dept_name],MATCH(Sales[[#This Row],[dept_no]],Departments[dept_no],0))</f>
        <v>Jewelery</v>
      </c>
      <c r="K6924" s="4" t="str">
        <f>CONCATENATE(Sales[[#This Row],[region]],Sales[[#This Row],[storetype]])</f>
        <v>3B</v>
      </c>
      <c r="L6924" s="4">
        <f>INDEX(RegionStoreCount[Store Count],MATCH(Sales[[#This Row],[RegionStoretype]],RegionStoreCount[Region/Type],0))</f>
        <v>4</v>
      </c>
      <c r="M6924" s="4">
        <f>AND(Sales[[#This Row],[date]]&lt;=TY_YTDMax,Sales[[#This Row],[date]]&gt;=TY_YTDMin)*Sales[[#This Row],[sales]]</f>
        <v>14596.0507</v>
      </c>
      <c r="N6924" s="4">
        <f>AND(Sales[[#This Row],[date]]&lt;=LY_YTDMax,Sales[[#This Row],[date]]&gt;=LY_YTDMin)*Sales[[#This Row],[sales]]</f>
        <v>0</v>
      </c>
      <c r="O6924" s="4">
        <f>AND(Sales[[#This Row],[date]]&gt;=YoY_Min,Sales[[#This Row],[date]]&lt;=TY_YTDMax)*(Sales[[#This Row],[sales]]/Sales[[#This Row],[sqft]])</f>
        <v>0.25252682871972321</v>
      </c>
      <c r="P6924" s="4">
        <f>SUMIF(Sales[RegionStoretype],Sales[[#This Row],[RegionStoretype]],Sales[YoY_SSF])/Sales[[#This Row],[Region_TypeCount]]</f>
        <v>58.312187288105562</v>
      </c>
    </row>
    <row r="6925" spans="1:16" x14ac:dyDescent="0.25">
      <c r="A6925" s="1">
        <v>43224</v>
      </c>
      <c r="B6925">
        <v>22</v>
      </c>
      <c r="C6925">
        <v>15</v>
      </c>
      <c r="D6925">
        <v>24946.382399999999</v>
      </c>
      <c r="E6925">
        <f>INDEX(Stores[region],MATCH(Sales[[#This Row],[store_no]],Stores[store_no],0))</f>
        <v>3</v>
      </c>
      <c r="F6925" t="str">
        <f>INDEX(Stores[storetype],MATCH(Sales[[#This Row],[store_no]],Stores[store_no],0))</f>
        <v>B</v>
      </c>
      <c r="G6925" t="str">
        <f>INDEX(Stores[location_city],MATCH(Sales[[#This Row],[store_no]],Stores[store_no],0))</f>
        <v>Sioux Falls</v>
      </c>
      <c r="H6925" t="str">
        <f>INDEX(Stores[location_state],MATCH(Sales[[#This Row],[store_no]],Stores[store_no],0))</f>
        <v>South Dakota</v>
      </c>
      <c r="I6925">
        <f>INDEX(Stores[sqft],MATCH(Sales[[#This Row],[store_no]],Stores[store_no],0))</f>
        <v>57800</v>
      </c>
      <c r="J6925" s="4" t="str">
        <f>INDEX(Departments[dept_name],MATCH(Sales[[#This Row],[dept_no]],Departments[dept_no],0))</f>
        <v>Music</v>
      </c>
      <c r="K6925" s="4" t="str">
        <f>CONCATENATE(Sales[[#This Row],[region]],Sales[[#This Row],[storetype]])</f>
        <v>3B</v>
      </c>
      <c r="L6925" s="4">
        <f>INDEX(RegionStoreCount[Store Count],MATCH(Sales[[#This Row],[RegionStoretype]],RegionStoreCount[Region/Type],0))</f>
        <v>4</v>
      </c>
      <c r="M6925" s="4">
        <f>AND(Sales[[#This Row],[date]]&lt;=TY_YTDMax,Sales[[#This Row],[date]]&gt;=TY_YTDMin)*Sales[[#This Row],[sales]]</f>
        <v>24946.382399999999</v>
      </c>
      <c r="N6925" s="4">
        <f>AND(Sales[[#This Row],[date]]&lt;=LY_YTDMax,Sales[[#This Row],[date]]&gt;=LY_YTDMin)*Sales[[#This Row],[sales]]</f>
        <v>0</v>
      </c>
      <c r="O6925" s="4">
        <f>AND(Sales[[#This Row],[date]]&gt;=YoY_Min,Sales[[#This Row],[date]]&lt;=TY_YTDMax)*(Sales[[#This Row],[sales]]/Sales[[#This Row],[sqft]])</f>
        <v>0.4315983114186851</v>
      </c>
      <c r="P6925" s="4">
        <f>SUMIF(Sales[RegionStoretype],Sales[[#This Row],[RegionStoretype]],Sales[YoY_SSF])/Sales[[#This Row],[Region_TypeCount]]</f>
        <v>58.312187288105562</v>
      </c>
    </row>
    <row r="6926" spans="1:16" x14ac:dyDescent="0.25">
      <c r="A6926" s="1">
        <v>43224</v>
      </c>
      <c r="B6926">
        <v>23</v>
      </c>
      <c r="C6926">
        <v>13</v>
      </c>
      <c r="D6926">
        <v>32178.537199999999</v>
      </c>
      <c r="E6926">
        <f>INDEX(Stores[region],MATCH(Sales[[#This Row],[store_no]],Stores[store_no],0))</f>
        <v>3</v>
      </c>
      <c r="F6926" t="str">
        <f>INDEX(Stores[storetype],MATCH(Sales[[#This Row],[store_no]],Stores[store_no],0))</f>
        <v>B</v>
      </c>
      <c r="G6926" t="str">
        <f>INDEX(Stores[location_city],MATCH(Sales[[#This Row],[store_no]],Stores[store_no],0))</f>
        <v>Cedar Rapids</v>
      </c>
      <c r="H6926" t="str">
        <f>INDEX(Stores[location_state],MATCH(Sales[[#This Row],[store_no]],Stores[store_no],0))</f>
        <v>Iowa</v>
      </c>
      <c r="I6926">
        <f>INDEX(Stores[sqft],MATCH(Sales[[#This Row],[store_no]],Stores[store_no],0))</f>
        <v>123700</v>
      </c>
      <c r="J6926" s="4" t="str">
        <f>INDEX(Departments[dept_name],MATCH(Sales[[#This Row],[dept_no]],Departments[dept_no],0))</f>
        <v>Kids</v>
      </c>
      <c r="K6926" s="4" t="str">
        <f>CONCATENATE(Sales[[#This Row],[region]],Sales[[#This Row],[storetype]])</f>
        <v>3B</v>
      </c>
      <c r="L6926" s="4">
        <f>INDEX(RegionStoreCount[Store Count],MATCH(Sales[[#This Row],[RegionStoretype]],RegionStoreCount[Region/Type],0))</f>
        <v>4</v>
      </c>
      <c r="M6926" s="4">
        <f>AND(Sales[[#This Row],[date]]&lt;=TY_YTDMax,Sales[[#This Row],[date]]&gt;=TY_YTDMin)*Sales[[#This Row],[sales]]</f>
        <v>32178.537199999999</v>
      </c>
      <c r="N6926" s="4">
        <f>AND(Sales[[#This Row],[date]]&lt;=LY_YTDMax,Sales[[#This Row],[date]]&gt;=LY_YTDMin)*Sales[[#This Row],[sales]]</f>
        <v>0</v>
      </c>
      <c r="O6926" s="4">
        <f>AND(Sales[[#This Row],[date]]&gt;=YoY_Min,Sales[[#This Row],[date]]&lt;=TY_YTDMax)*(Sales[[#This Row],[sales]]/Sales[[#This Row],[sqft]])</f>
        <v>0.26013368795472919</v>
      </c>
      <c r="P6926" s="4">
        <f>SUMIF(Sales[RegionStoretype],Sales[[#This Row],[RegionStoretype]],Sales[YoY_SSF])/Sales[[#This Row],[Region_TypeCount]]</f>
        <v>58.312187288105562</v>
      </c>
    </row>
    <row r="6927" spans="1:16" x14ac:dyDescent="0.25">
      <c r="A6927" s="1">
        <v>43224</v>
      </c>
      <c r="B6927">
        <v>23</v>
      </c>
      <c r="C6927">
        <v>15</v>
      </c>
      <c r="D6927">
        <v>89327.9859</v>
      </c>
      <c r="E6927">
        <f>INDEX(Stores[region],MATCH(Sales[[#This Row],[store_no]],Stores[store_no],0))</f>
        <v>3</v>
      </c>
      <c r="F6927" t="str">
        <f>INDEX(Stores[storetype],MATCH(Sales[[#This Row],[store_no]],Stores[store_no],0))</f>
        <v>B</v>
      </c>
      <c r="G6927" t="str">
        <f>INDEX(Stores[location_city],MATCH(Sales[[#This Row],[store_no]],Stores[store_no],0))</f>
        <v>Cedar Rapids</v>
      </c>
      <c r="H6927" t="str">
        <f>INDEX(Stores[location_state],MATCH(Sales[[#This Row],[store_no]],Stores[store_no],0))</f>
        <v>Iowa</v>
      </c>
      <c r="I6927">
        <f>INDEX(Stores[sqft],MATCH(Sales[[#This Row],[store_no]],Stores[store_no],0))</f>
        <v>123700</v>
      </c>
      <c r="J6927" s="4" t="str">
        <f>INDEX(Departments[dept_name],MATCH(Sales[[#This Row],[dept_no]],Departments[dept_no],0))</f>
        <v>Music</v>
      </c>
      <c r="K6927" s="4" t="str">
        <f>CONCATENATE(Sales[[#This Row],[region]],Sales[[#This Row],[storetype]])</f>
        <v>3B</v>
      </c>
      <c r="L6927" s="4">
        <f>INDEX(RegionStoreCount[Store Count],MATCH(Sales[[#This Row],[RegionStoretype]],RegionStoreCount[Region/Type],0))</f>
        <v>4</v>
      </c>
      <c r="M6927" s="4">
        <f>AND(Sales[[#This Row],[date]]&lt;=TY_YTDMax,Sales[[#This Row],[date]]&gt;=TY_YTDMin)*Sales[[#This Row],[sales]]</f>
        <v>89327.9859</v>
      </c>
      <c r="N6927" s="4">
        <f>AND(Sales[[#This Row],[date]]&lt;=LY_YTDMax,Sales[[#This Row],[date]]&gt;=LY_YTDMin)*Sales[[#This Row],[sales]]</f>
        <v>0</v>
      </c>
      <c r="O6927" s="4">
        <f>AND(Sales[[#This Row],[date]]&gt;=YoY_Min,Sales[[#This Row],[date]]&lt;=TY_YTDMax)*(Sales[[#This Row],[sales]]/Sales[[#This Row],[sqft]])</f>
        <v>0.72213408164915116</v>
      </c>
      <c r="P6927" s="4">
        <f>SUMIF(Sales[RegionStoretype],Sales[[#This Row],[RegionStoretype]],Sales[YoY_SSF])/Sales[[#This Row],[Region_TypeCount]]</f>
        <v>58.312187288105562</v>
      </c>
    </row>
    <row r="6928" spans="1:16" x14ac:dyDescent="0.25">
      <c r="A6928" s="1">
        <v>43224</v>
      </c>
      <c r="B6928">
        <v>23</v>
      </c>
      <c r="C6928">
        <v>17</v>
      </c>
      <c r="D6928">
        <v>32423.023500000003</v>
      </c>
      <c r="E6928">
        <f>INDEX(Stores[region],MATCH(Sales[[#This Row],[store_no]],Stores[store_no],0))</f>
        <v>3</v>
      </c>
      <c r="F6928" t="str">
        <f>INDEX(Stores[storetype],MATCH(Sales[[#This Row],[store_no]],Stores[store_no],0))</f>
        <v>B</v>
      </c>
      <c r="G6928" t="str">
        <f>INDEX(Stores[location_city],MATCH(Sales[[#This Row],[store_no]],Stores[store_no],0))</f>
        <v>Cedar Rapids</v>
      </c>
      <c r="H6928" t="str">
        <f>INDEX(Stores[location_state],MATCH(Sales[[#This Row],[store_no]],Stores[store_no],0))</f>
        <v>Iowa</v>
      </c>
      <c r="I6928">
        <f>INDEX(Stores[sqft],MATCH(Sales[[#This Row],[store_no]],Stores[store_no],0))</f>
        <v>123700</v>
      </c>
      <c r="J6928" s="4" t="str">
        <f>INDEX(Departments[dept_name],MATCH(Sales[[#This Row],[dept_no]],Departments[dept_no],0))</f>
        <v>Shoes</v>
      </c>
      <c r="K6928" s="4" t="str">
        <f>CONCATENATE(Sales[[#This Row],[region]],Sales[[#This Row],[storetype]])</f>
        <v>3B</v>
      </c>
      <c r="L6928" s="4">
        <f>INDEX(RegionStoreCount[Store Count],MATCH(Sales[[#This Row],[RegionStoretype]],RegionStoreCount[Region/Type],0))</f>
        <v>4</v>
      </c>
      <c r="M6928" s="4">
        <f>AND(Sales[[#This Row],[date]]&lt;=TY_YTDMax,Sales[[#This Row],[date]]&gt;=TY_YTDMin)*Sales[[#This Row],[sales]]</f>
        <v>32423.023500000003</v>
      </c>
      <c r="N6928" s="4">
        <f>AND(Sales[[#This Row],[date]]&lt;=LY_YTDMax,Sales[[#This Row],[date]]&gt;=LY_YTDMin)*Sales[[#This Row],[sales]]</f>
        <v>0</v>
      </c>
      <c r="O6928" s="4">
        <f>AND(Sales[[#This Row],[date]]&gt;=YoY_Min,Sales[[#This Row],[date]]&lt;=TY_YTDMax)*(Sales[[#This Row],[sales]]/Sales[[#This Row],[sqft]])</f>
        <v>0.26211013338722716</v>
      </c>
      <c r="P6928" s="4">
        <f>SUMIF(Sales[RegionStoretype],Sales[[#This Row],[RegionStoretype]],Sales[YoY_SSF])/Sales[[#This Row],[Region_TypeCount]]</f>
        <v>58.312187288105562</v>
      </c>
    </row>
    <row r="6929" spans="1:16" x14ac:dyDescent="0.25">
      <c r="A6929" s="1">
        <v>43224</v>
      </c>
      <c r="B6929">
        <v>24</v>
      </c>
      <c r="C6929">
        <v>6</v>
      </c>
      <c r="D6929">
        <v>70578.892699999997</v>
      </c>
      <c r="E6929">
        <f>INDEX(Stores[region],MATCH(Sales[[#This Row],[store_no]],Stores[store_no],0))</f>
        <v>2</v>
      </c>
      <c r="F6929" t="str">
        <f>INDEX(Stores[storetype],MATCH(Sales[[#This Row],[store_no]],Stores[store_no],0))</f>
        <v>A</v>
      </c>
      <c r="G6929" t="str">
        <f>INDEX(Stores[location_city],MATCH(Sales[[#This Row],[store_no]],Stores[store_no],0))</f>
        <v>Winnetka</v>
      </c>
      <c r="H6929" t="str">
        <f>INDEX(Stores[location_state],MATCH(Sales[[#This Row],[store_no]],Stores[store_no],0))</f>
        <v>Illinois</v>
      </c>
      <c r="I6929">
        <f>INDEX(Stores[sqft],MATCH(Sales[[#This Row],[store_no]],Stores[store_no],0))</f>
        <v>207800</v>
      </c>
      <c r="J6929" s="4" t="str">
        <f>INDEX(Departments[dept_name],MATCH(Sales[[#This Row],[dept_no]],Departments[dept_no],0))</f>
        <v>Computers</v>
      </c>
      <c r="K6929" s="4" t="str">
        <f>CONCATENATE(Sales[[#This Row],[region]],Sales[[#This Row],[storetype]])</f>
        <v>2A</v>
      </c>
      <c r="L6929" s="4">
        <f>INDEX(RegionStoreCount[Store Count],MATCH(Sales[[#This Row],[RegionStoretype]],RegionStoreCount[Region/Type],0))</f>
        <v>5</v>
      </c>
      <c r="M6929" s="4">
        <f>AND(Sales[[#This Row],[date]]&lt;=TY_YTDMax,Sales[[#This Row],[date]]&gt;=TY_YTDMin)*Sales[[#This Row],[sales]]</f>
        <v>70578.892699999997</v>
      </c>
      <c r="N6929" s="4">
        <f>AND(Sales[[#This Row],[date]]&lt;=LY_YTDMax,Sales[[#This Row],[date]]&gt;=LY_YTDMin)*Sales[[#This Row],[sales]]</f>
        <v>0</v>
      </c>
      <c r="O6929" s="4">
        <f>AND(Sales[[#This Row],[date]]&gt;=YoY_Min,Sales[[#This Row],[date]]&lt;=TY_YTDMax)*(Sales[[#This Row],[sales]]/Sales[[#This Row],[sqft]])</f>
        <v>0.3396481843118383</v>
      </c>
      <c r="P6929" s="4">
        <f>SUMIF(Sales[RegionStoretype],Sales[[#This Row],[RegionStoretype]],Sales[YoY_SSF])/Sales[[#This Row],[Region_TypeCount]]</f>
        <v>60.052789354368521</v>
      </c>
    </row>
    <row r="6930" spans="1:16" x14ac:dyDescent="0.25">
      <c r="A6930" s="1">
        <v>43224</v>
      </c>
      <c r="B6930">
        <v>24</v>
      </c>
      <c r="C6930">
        <v>7</v>
      </c>
      <c r="D6930">
        <v>150454.12950000001</v>
      </c>
      <c r="E6930">
        <f>INDEX(Stores[region],MATCH(Sales[[#This Row],[store_no]],Stores[store_no],0))</f>
        <v>2</v>
      </c>
      <c r="F6930" t="str">
        <f>INDEX(Stores[storetype],MATCH(Sales[[#This Row],[store_no]],Stores[store_no],0))</f>
        <v>A</v>
      </c>
      <c r="G6930" t="str">
        <f>INDEX(Stores[location_city],MATCH(Sales[[#This Row],[store_no]],Stores[store_no],0))</f>
        <v>Winnetka</v>
      </c>
      <c r="H6930" t="str">
        <f>INDEX(Stores[location_state],MATCH(Sales[[#This Row],[store_no]],Stores[store_no],0))</f>
        <v>Illinois</v>
      </c>
      <c r="I6930">
        <f>INDEX(Stores[sqft],MATCH(Sales[[#This Row],[store_no]],Stores[store_no],0))</f>
        <v>207800</v>
      </c>
      <c r="J6930" s="4" t="str">
        <f>INDEX(Departments[dept_name],MATCH(Sales[[#This Row],[dept_no]],Departments[dept_no],0))</f>
        <v>Electronics</v>
      </c>
      <c r="K6930" s="4" t="str">
        <f>CONCATENATE(Sales[[#This Row],[region]],Sales[[#This Row],[storetype]])</f>
        <v>2A</v>
      </c>
      <c r="L6930" s="4">
        <f>INDEX(RegionStoreCount[Store Count],MATCH(Sales[[#This Row],[RegionStoretype]],RegionStoreCount[Region/Type],0))</f>
        <v>5</v>
      </c>
      <c r="M6930" s="4">
        <f>AND(Sales[[#This Row],[date]]&lt;=TY_YTDMax,Sales[[#This Row],[date]]&gt;=TY_YTDMin)*Sales[[#This Row],[sales]]</f>
        <v>150454.12950000001</v>
      </c>
      <c r="N6930" s="4">
        <f>AND(Sales[[#This Row],[date]]&lt;=LY_YTDMax,Sales[[#This Row],[date]]&gt;=LY_YTDMin)*Sales[[#This Row],[sales]]</f>
        <v>0</v>
      </c>
      <c r="O6930" s="4">
        <f>AND(Sales[[#This Row],[date]]&gt;=YoY_Min,Sales[[#This Row],[date]]&lt;=TY_YTDMax)*(Sales[[#This Row],[sales]]/Sales[[#This Row],[sqft]])</f>
        <v>0.72403334696823873</v>
      </c>
      <c r="P6930" s="4">
        <f>SUMIF(Sales[RegionStoretype],Sales[[#This Row],[RegionStoretype]],Sales[YoY_SSF])/Sales[[#This Row],[Region_TypeCount]]</f>
        <v>60.052789354368521</v>
      </c>
    </row>
    <row r="6931" spans="1:16" x14ac:dyDescent="0.25">
      <c r="A6931" s="1">
        <v>43224</v>
      </c>
      <c r="B6931">
        <v>24</v>
      </c>
      <c r="C6931">
        <v>11</v>
      </c>
      <c r="D6931">
        <v>196614.54810000001</v>
      </c>
      <c r="E6931">
        <f>INDEX(Stores[region],MATCH(Sales[[#This Row],[store_no]],Stores[store_no],0))</f>
        <v>2</v>
      </c>
      <c r="F6931" t="str">
        <f>INDEX(Stores[storetype],MATCH(Sales[[#This Row],[store_no]],Stores[store_no],0))</f>
        <v>A</v>
      </c>
      <c r="G6931" t="str">
        <f>INDEX(Stores[location_city],MATCH(Sales[[#This Row],[store_no]],Stores[store_no],0))</f>
        <v>Winnetka</v>
      </c>
      <c r="H6931" t="str">
        <f>INDEX(Stores[location_state],MATCH(Sales[[#This Row],[store_no]],Stores[store_no],0))</f>
        <v>Illinois</v>
      </c>
      <c r="I6931">
        <f>INDEX(Stores[sqft],MATCH(Sales[[#This Row],[store_no]],Stores[store_no],0))</f>
        <v>207800</v>
      </c>
      <c r="J6931" s="4" t="str">
        <f>INDEX(Departments[dept_name],MATCH(Sales[[#This Row],[dept_no]],Departments[dept_no],0))</f>
        <v>Home</v>
      </c>
      <c r="K6931" s="4" t="str">
        <f>CONCATENATE(Sales[[#This Row],[region]],Sales[[#This Row],[storetype]])</f>
        <v>2A</v>
      </c>
      <c r="L6931" s="4">
        <f>INDEX(RegionStoreCount[Store Count],MATCH(Sales[[#This Row],[RegionStoretype]],RegionStoreCount[Region/Type],0))</f>
        <v>5</v>
      </c>
      <c r="M6931" s="4">
        <f>AND(Sales[[#This Row],[date]]&lt;=TY_YTDMax,Sales[[#This Row],[date]]&gt;=TY_YTDMin)*Sales[[#This Row],[sales]]</f>
        <v>196614.54810000001</v>
      </c>
      <c r="N6931" s="4">
        <f>AND(Sales[[#This Row],[date]]&lt;=LY_YTDMax,Sales[[#This Row],[date]]&gt;=LY_YTDMin)*Sales[[#This Row],[sales]]</f>
        <v>0</v>
      </c>
      <c r="O6931" s="4">
        <f>AND(Sales[[#This Row],[date]]&gt;=YoY_Min,Sales[[#This Row],[date]]&lt;=TY_YTDMax)*(Sales[[#This Row],[sales]]/Sales[[#This Row],[sqft]])</f>
        <v>0.9461720312800771</v>
      </c>
      <c r="P6931" s="4">
        <f>SUMIF(Sales[RegionStoretype],Sales[[#This Row],[RegionStoretype]],Sales[YoY_SSF])/Sales[[#This Row],[Region_TypeCount]]</f>
        <v>60.052789354368521</v>
      </c>
    </row>
    <row r="6932" spans="1:16" x14ac:dyDescent="0.25">
      <c r="A6932" s="1">
        <v>43224</v>
      </c>
      <c r="B6932">
        <v>24</v>
      </c>
      <c r="C6932">
        <v>14</v>
      </c>
      <c r="D6932">
        <v>87955.929900000017</v>
      </c>
      <c r="E6932">
        <f>INDEX(Stores[region],MATCH(Sales[[#This Row],[store_no]],Stores[store_no],0))</f>
        <v>2</v>
      </c>
      <c r="F6932" t="str">
        <f>INDEX(Stores[storetype],MATCH(Sales[[#This Row],[store_no]],Stores[store_no],0))</f>
        <v>A</v>
      </c>
      <c r="G6932" t="str">
        <f>INDEX(Stores[location_city],MATCH(Sales[[#This Row],[store_no]],Stores[store_no],0))</f>
        <v>Winnetka</v>
      </c>
      <c r="H6932" t="str">
        <f>INDEX(Stores[location_state],MATCH(Sales[[#This Row],[store_no]],Stores[store_no],0))</f>
        <v>Illinois</v>
      </c>
      <c r="I6932">
        <f>INDEX(Stores[sqft],MATCH(Sales[[#This Row],[store_no]],Stores[store_no],0))</f>
        <v>207800</v>
      </c>
      <c r="J6932" s="4" t="str">
        <f>INDEX(Departments[dept_name],MATCH(Sales[[#This Row],[dept_no]],Departments[dept_no],0))</f>
        <v>Movies</v>
      </c>
      <c r="K6932" s="4" t="str">
        <f>CONCATENATE(Sales[[#This Row],[region]],Sales[[#This Row],[storetype]])</f>
        <v>2A</v>
      </c>
      <c r="L6932" s="4">
        <f>INDEX(RegionStoreCount[Store Count],MATCH(Sales[[#This Row],[RegionStoretype]],RegionStoreCount[Region/Type],0))</f>
        <v>5</v>
      </c>
      <c r="M6932" s="4">
        <f>AND(Sales[[#This Row],[date]]&lt;=TY_YTDMax,Sales[[#This Row],[date]]&gt;=TY_YTDMin)*Sales[[#This Row],[sales]]</f>
        <v>87955.929900000017</v>
      </c>
      <c r="N6932" s="4">
        <f>AND(Sales[[#This Row],[date]]&lt;=LY_YTDMax,Sales[[#This Row],[date]]&gt;=LY_YTDMin)*Sales[[#This Row],[sales]]</f>
        <v>0</v>
      </c>
      <c r="O6932" s="4">
        <f>AND(Sales[[#This Row],[date]]&gt;=YoY_Min,Sales[[#This Row],[date]]&lt;=TY_YTDMax)*(Sales[[#This Row],[sales]]/Sales[[#This Row],[sqft]])</f>
        <v>0.42327203994225227</v>
      </c>
      <c r="P6932" s="4">
        <f>SUMIF(Sales[RegionStoretype],Sales[[#This Row],[RegionStoretype]],Sales[YoY_SSF])/Sales[[#This Row],[Region_TypeCount]]</f>
        <v>60.052789354368521</v>
      </c>
    </row>
    <row r="6933" spans="1:16" x14ac:dyDescent="0.25">
      <c r="A6933" s="1">
        <v>43224</v>
      </c>
      <c r="B6933">
        <v>25</v>
      </c>
      <c r="C6933">
        <v>2</v>
      </c>
      <c r="D6933">
        <v>27741.401500000004</v>
      </c>
      <c r="E6933">
        <f>INDEX(Stores[region],MATCH(Sales[[#This Row],[store_no]],Stores[store_no],0))</f>
        <v>3</v>
      </c>
      <c r="F6933" t="str">
        <f>INDEX(Stores[storetype],MATCH(Sales[[#This Row],[store_no]],Stores[store_no],0))</f>
        <v>B</v>
      </c>
      <c r="G6933" t="str">
        <f>INDEX(Stores[location_city],MATCH(Sales[[#This Row],[store_no]],Stores[store_no],0))</f>
        <v>Kansas City</v>
      </c>
      <c r="H6933" t="str">
        <f>INDEX(Stores[location_state],MATCH(Sales[[#This Row],[store_no]],Stores[store_no],0))</f>
        <v>Missouri</v>
      </c>
      <c r="I6933">
        <f>INDEX(Stores[sqft],MATCH(Sales[[#This Row],[store_no]],Stores[store_no],0))</f>
        <v>92300</v>
      </c>
      <c r="J6933" s="4" t="str">
        <f>INDEX(Departments[dept_name],MATCH(Sales[[#This Row],[dept_no]],Departments[dept_no],0))</f>
        <v>Baby</v>
      </c>
      <c r="K6933" s="4" t="str">
        <f>CONCATENATE(Sales[[#This Row],[region]],Sales[[#This Row],[storetype]])</f>
        <v>3B</v>
      </c>
      <c r="L6933" s="4">
        <f>INDEX(RegionStoreCount[Store Count],MATCH(Sales[[#This Row],[RegionStoretype]],RegionStoreCount[Region/Type],0))</f>
        <v>4</v>
      </c>
      <c r="M6933" s="4">
        <f>AND(Sales[[#This Row],[date]]&lt;=TY_YTDMax,Sales[[#This Row],[date]]&gt;=TY_YTDMin)*Sales[[#This Row],[sales]]</f>
        <v>27741.401500000004</v>
      </c>
      <c r="N6933" s="4">
        <f>AND(Sales[[#This Row],[date]]&lt;=LY_YTDMax,Sales[[#This Row],[date]]&gt;=LY_YTDMin)*Sales[[#This Row],[sales]]</f>
        <v>0</v>
      </c>
      <c r="O6933" s="4">
        <f>AND(Sales[[#This Row],[date]]&gt;=YoY_Min,Sales[[#This Row],[date]]&lt;=TY_YTDMax)*(Sales[[#This Row],[sales]]/Sales[[#This Row],[sqft]])</f>
        <v>0.30055689599133267</v>
      </c>
      <c r="P6933" s="4">
        <f>SUMIF(Sales[RegionStoretype],Sales[[#This Row],[RegionStoretype]],Sales[YoY_SSF])/Sales[[#This Row],[Region_TypeCount]]</f>
        <v>58.312187288105562</v>
      </c>
    </row>
    <row r="6934" spans="1:16" x14ac:dyDescent="0.25">
      <c r="A6934" s="1">
        <v>43224</v>
      </c>
      <c r="B6934">
        <v>25</v>
      </c>
      <c r="C6934">
        <v>5</v>
      </c>
      <c r="D6934">
        <v>61328.94</v>
      </c>
      <c r="E6934">
        <f>INDEX(Stores[region],MATCH(Sales[[#This Row],[store_no]],Stores[store_no],0))</f>
        <v>3</v>
      </c>
      <c r="F6934" t="str">
        <f>INDEX(Stores[storetype],MATCH(Sales[[#This Row],[store_no]],Stores[store_no],0))</f>
        <v>B</v>
      </c>
      <c r="G6934" t="str">
        <f>INDEX(Stores[location_city],MATCH(Sales[[#This Row],[store_no]],Stores[store_no],0))</f>
        <v>Kansas City</v>
      </c>
      <c r="H6934" t="str">
        <f>INDEX(Stores[location_state],MATCH(Sales[[#This Row],[store_no]],Stores[store_no],0))</f>
        <v>Missouri</v>
      </c>
      <c r="I6934">
        <f>INDEX(Stores[sqft],MATCH(Sales[[#This Row],[store_no]],Stores[store_no],0))</f>
        <v>92300</v>
      </c>
      <c r="J6934" s="4" t="str">
        <f>INDEX(Departments[dept_name],MATCH(Sales[[#This Row],[dept_no]],Departments[dept_no],0))</f>
        <v>Clothing</v>
      </c>
      <c r="K6934" s="4" t="str">
        <f>CONCATENATE(Sales[[#This Row],[region]],Sales[[#This Row],[storetype]])</f>
        <v>3B</v>
      </c>
      <c r="L6934" s="4">
        <f>INDEX(RegionStoreCount[Store Count],MATCH(Sales[[#This Row],[RegionStoretype]],RegionStoreCount[Region/Type],0))</f>
        <v>4</v>
      </c>
      <c r="M6934" s="4">
        <f>AND(Sales[[#This Row],[date]]&lt;=TY_YTDMax,Sales[[#This Row],[date]]&gt;=TY_YTDMin)*Sales[[#This Row],[sales]]</f>
        <v>61328.94</v>
      </c>
      <c r="N6934" s="4">
        <f>AND(Sales[[#This Row],[date]]&lt;=LY_YTDMax,Sales[[#This Row],[date]]&gt;=LY_YTDMin)*Sales[[#This Row],[sales]]</f>
        <v>0</v>
      </c>
      <c r="O6934" s="4">
        <f>AND(Sales[[#This Row],[date]]&gt;=YoY_Min,Sales[[#This Row],[date]]&lt;=TY_YTDMax)*(Sales[[#This Row],[sales]]/Sales[[#This Row],[sqft]])</f>
        <v>0.66445222101841828</v>
      </c>
      <c r="P6934" s="4">
        <f>SUMIF(Sales[RegionStoretype],Sales[[#This Row],[RegionStoretype]],Sales[YoY_SSF])/Sales[[#This Row],[Region_TypeCount]]</f>
        <v>58.312187288105562</v>
      </c>
    </row>
    <row r="6935" spans="1:16" x14ac:dyDescent="0.25">
      <c r="A6935" s="1">
        <v>43224</v>
      </c>
      <c r="B6935">
        <v>25</v>
      </c>
      <c r="C6935">
        <v>20</v>
      </c>
      <c r="D6935">
        <v>15057.692299999999</v>
      </c>
      <c r="E6935">
        <f>INDEX(Stores[region],MATCH(Sales[[#This Row],[store_no]],Stores[store_no],0))</f>
        <v>3</v>
      </c>
      <c r="F6935" t="str">
        <f>INDEX(Stores[storetype],MATCH(Sales[[#This Row],[store_no]],Stores[store_no],0))</f>
        <v>B</v>
      </c>
      <c r="G6935" t="str">
        <f>INDEX(Stores[location_city],MATCH(Sales[[#This Row],[store_no]],Stores[store_no],0))</f>
        <v>Kansas City</v>
      </c>
      <c r="H6935" t="str">
        <f>INDEX(Stores[location_state],MATCH(Sales[[#This Row],[store_no]],Stores[store_no],0))</f>
        <v>Missouri</v>
      </c>
      <c r="I6935">
        <f>INDEX(Stores[sqft],MATCH(Sales[[#This Row],[store_no]],Stores[store_no],0))</f>
        <v>92300</v>
      </c>
      <c r="J6935" s="4" t="str">
        <f>INDEX(Departments[dept_name],MATCH(Sales[[#This Row],[dept_no]],Departments[dept_no],0))</f>
        <v>Toys</v>
      </c>
      <c r="K6935" s="4" t="str">
        <f>CONCATENATE(Sales[[#This Row],[region]],Sales[[#This Row],[storetype]])</f>
        <v>3B</v>
      </c>
      <c r="L6935" s="4">
        <f>INDEX(RegionStoreCount[Store Count],MATCH(Sales[[#This Row],[RegionStoretype]],RegionStoreCount[Region/Type],0))</f>
        <v>4</v>
      </c>
      <c r="M6935" s="4">
        <f>AND(Sales[[#This Row],[date]]&lt;=TY_YTDMax,Sales[[#This Row],[date]]&gt;=TY_YTDMin)*Sales[[#This Row],[sales]]</f>
        <v>15057.692299999999</v>
      </c>
      <c r="N6935" s="4">
        <f>AND(Sales[[#This Row],[date]]&lt;=LY_YTDMax,Sales[[#This Row],[date]]&gt;=LY_YTDMin)*Sales[[#This Row],[sales]]</f>
        <v>0</v>
      </c>
      <c r="O6935" s="4">
        <f>AND(Sales[[#This Row],[date]]&gt;=YoY_Min,Sales[[#This Row],[date]]&lt;=TY_YTDMax)*(Sales[[#This Row],[sales]]/Sales[[#This Row],[sqft]])</f>
        <v>0.16313859479956661</v>
      </c>
      <c r="P6935" s="4">
        <f>SUMIF(Sales[RegionStoretype],Sales[[#This Row],[RegionStoretype]],Sales[YoY_SSF])/Sales[[#This Row],[Region_TypeCount]]</f>
        <v>58.312187288105562</v>
      </c>
    </row>
    <row r="6936" spans="1:16" x14ac:dyDescent="0.25">
      <c r="A6936" s="1">
        <v>43224</v>
      </c>
      <c r="B6936">
        <v>26</v>
      </c>
      <c r="C6936">
        <v>5</v>
      </c>
      <c r="D6936">
        <v>94439.529799999989</v>
      </c>
      <c r="E6936">
        <f>INDEX(Stores[region],MATCH(Sales[[#This Row],[store_no]],Stores[store_no],0))</f>
        <v>2</v>
      </c>
      <c r="F6936" t="str">
        <f>INDEX(Stores[storetype],MATCH(Sales[[#This Row],[store_no]],Stores[store_no],0))</f>
        <v>A</v>
      </c>
      <c r="G6936" t="str">
        <f>INDEX(Stores[location_city],MATCH(Sales[[#This Row],[store_no]],Stores[store_no],0))</f>
        <v>Carmel</v>
      </c>
      <c r="H6936" t="str">
        <f>INDEX(Stores[location_state],MATCH(Sales[[#This Row],[store_no]],Stores[store_no],0))</f>
        <v>Indiana</v>
      </c>
      <c r="I6936">
        <f>INDEX(Stores[sqft],MATCH(Sales[[#This Row],[store_no]],Stores[store_no],0))</f>
        <v>198500</v>
      </c>
      <c r="J6936" s="4" t="str">
        <f>INDEX(Departments[dept_name],MATCH(Sales[[#This Row],[dept_no]],Departments[dept_no],0))</f>
        <v>Clothing</v>
      </c>
      <c r="K6936" s="4" t="str">
        <f>CONCATENATE(Sales[[#This Row],[region]],Sales[[#This Row],[storetype]])</f>
        <v>2A</v>
      </c>
      <c r="L6936" s="4">
        <f>INDEX(RegionStoreCount[Store Count],MATCH(Sales[[#This Row],[RegionStoretype]],RegionStoreCount[Region/Type],0))</f>
        <v>5</v>
      </c>
      <c r="M6936" s="4">
        <f>AND(Sales[[#This Row],[date]]&lt;=TY_YTDMax,Sales[[#This Row],[date]]&gt;=TY_YTDMin)*Sales[[#This Row],[sales]]</f>
        <v>94439.529799999989</v>
      </c>
      <c r="N6936" s="4">
        <f>AND(Sales[[#This Row],[date]]&lt;=LY_YTDMax,Sales[[#This Row],[date]]&gt;=LY_YTDMin)*Sales[[#This Row],[sales]]</f>
        <v>0</v>
      </c>
      <c r="O6936" s="4">
        <f>AND(Sales[[#This Row],[date]]&gt;=YoY_Min,Sales[[#This Row],[date]]&lt;=TY_YTDMax)*(Sales[[#This Row],[sales]]/Sales[[#This Row],[sqft]])</f>
        <v>0.47576589319899237</v>
      </c>
      <c r="P6936" s="4">
        <f>SUMIF(Sales[RegionStoretype],Sales[[#This Row],[RegionStoretype]],Sales[YoY_SSF])/Sales[[#This Row],[Region_TypeCount]]</f>
        <v>60.052789354368521</v>
      </c>
    </row>
    <row r="6937" spans="1:16" x14ac:dyDescent="0.25">
      <c r="A6937" s="1">
        <v>43224</v>
      </c>
      <c r="B6937">
        <v>27</v>
      </c>
      <c r="C6937">
        <v>1</v>
      </c>
      <c r="D6937">
        <v>10405.560000000001</v>
      </c>
      <c r="E6937">
        <f>INDEX(Stores[region],MATCH(Sales[[#This Row],[store_no]],Stores[store_no],0))</f>
        <v>3</v>
      </c>
      <c r="F6937" t="str">
        <f>INDEX(Stores[storetype],MATCH(Sales[[#This Row],[store_no]],Stores[store_no],0))</f>
        <v>A</v>
      </c>
      <c r="G6937" t="str">
        <f>INDEX(Stores[location_city],MATCH(Sales[[#This Row],[store_no]],Stores[store_no],0))</f>
        <v>Springfield</v>
      </c>
      <c r="H6937" t="str">
        <f>INDEX(Stores[location_state],MATCH(Sales[[#This Row],[store_no]],Stores[store_no],0))</f>
        <v>Missouri</v>
      </c>
      <c r="I6937">
        <f>INDEX(Stores[sqft],MATCH(Sales[[#This Row],[store_no]],Stores[store_no],0))</f>
        <v>158200</v>
      </c>
      <c r="J6937" s="4" t="str">
        <f>INDEX(Departments[dept_name],MATCH(Sales[[#This Row],[dept_no]],Departments[dept_no],0))</f>
        <v>Automotive</v>
      </c>
      <c r="K6937" s="4" t="str">
        <f>CONCATENATE(Sales[[#This Row],[region]],Sales[[#This Row],[storetype]])</f>
        <v>3A</v>
      </c>
      <c r="L6937" s="4">
        <f>INDEX(RegionStoreCount[Store Count],MATCH(Sales[[#This Row],[RegionStoretype]],RegionStoreCount[Region/Type],0))</f>
        <v>9</v>
      </c>
      <c r="M6937" s="4">
        <f>AND(Sales[[#This Row],[date]]&lt;=TY_YTDMax,Sales[[#This Row],[date]]&gt;=TY_YTDMin)*Sales[[#This Row],[sales]]</f>
        <v>10405.560000000001</v>
      </c>
      <c r="N6937" s="4">
        <f>AND(Sales[[#This Row],[date]]&lt;=LY_YTDMax,Sales[[#This Row],[date]]&gt;=LY_YTDMin)*Sales[[#This Row],[sales]]</f>
        <v>0</v>
      </c>
      <c r="O6937" s="4">
        <f>AND(Sales[[#This Row],[date]]&gt;=YoY_Min,Sales[[#This Row],[date]]&lt;=TY_YTDMax)*(Sales[[#This Row],[sales]]/Sales[[#This Row],[sqft]])</f>
        <v>6.5774715549936802E-2</v>
      </c>
      <c r="P6937" s="4">
        <f>SUMIF(Sales[RegionStoretype],Sales[[#This Row],[RegionStoretype]],Sales[YoY_SSF])/Sales[[#This Row],[Region_TypeCount]]</f>
        <v>53.603836561720975</v>
      </c>
    </row>
    <row r="6938" spans="1:16" x14ac:dyDescent="0.25">
      <c r="A6938" s="1">
        <v>43224</v>
      </c>
      <c r="B6938">
        <v>27</v>
      </c>
      <c r="C6938">
        <v>18</v>
      </c>
      <c r="D6938">
        <v>43928.173300000002</v>
      </c>
      <c r="E6938">
        <f>INDEX(Stores[region],MATCH(Sales[[#This Row],[store_no]],Stores[store_no],0))</f>
        <v>3</v>
      </c>
      <c r="F6938" t="str">
        <f>INDEX(Stores[storetype],MATCH(Sales[[#This Row],[store_no]],Stores[store_no],0))</f>
        <v>A</v>
      </c>
      <c r="G6938" t="str">
        <f>INDEX(Stores[location_city],MATCH(Sales[[#This Row],[store_no]],Stores[store_no],0))</f>
        <v>Springfield</v>
      </c>
      <c r="H6938" t="str">
        <f>INDEX(Stores[location_state],MATCH(Sales[[#This Row],[store_no]],Stores[store_no],0))</f>
        <v>Missouri</v>
      </c>
      <c r="I6938">
        <f>INDEX(Stores[sqft],MATCH(Sales[[#This Row],[store_no]],Stores[store_no],0))</f>
        <v>158200</v>
      </c>
      <c r="J6938" s="4" t="str">
        <f>INDEX(Departments[dept_name],MATCH(Sales[[#This Row],[dept_no]],Departments[dept_no],0))</f>
        <v>Sports</v>
      </c>
      <c r="K6938" s="4" t="str">
        <f>CONCATENATE(Sales[[#This Row],[region]],Sales[[#This Row],[storetype]])</f>
        <v>3A</v>
      </c>
      <c r="L6938" s="4">
        <f>INDEX(RegionStoreCount[Store Count],MATCH(Sales[[#This Row],[RegionStoretype]],RegionStoreCount[Region/Type],0))</f>
        <v>9</v>
      </c>
      <c r="M6938" s="4">
        <f>AND(Sales[[#This Row],[date]]&lt;=TY_YTDMax,Sales[[#This Row],[date]]&gt;=TY_YTDMin)*Sales[[#This Row],[sales]]</f>
        <v>43928.173300000002</v>
      </c>
      <c r="N6938" s="4">
        <f>AND(Sales[[#This Row],[date]]&lt;=LY_YTDMax,Sales[[#This Row],[date]]&gt;=LY_YTDMin)*Sales[[#This Row],[sales]]</f>
        <v>0</v>
      </c>
      <c r="O6938" s="4">
        <f>AND(Sales[[#This Row],[date]]&gt;=YoY_Min,Sales[[#This Row],[date]]&lt;=TY_YTDMax)*(Sales[[#This Row],[sales]]/Sales[[#This Row],[sqft]])</f>
        <v>0.27767492604298361</v>
      </c>
      <c r="P6938" s="4">
        <f>SUMIF(Sales[RegionStoretype],Sales[[#This Row],[RegionStoretype]],Sales[YoY_SSF])/Sales[[#This Row],[Region_TypeCount]]</f>
        <v>53.603836561720975</v>
      </c>
    </row>
    <row r="6939" spans="1:16" x14ac:dyDescent="0.25">
      <c r="A6939" s="1">
        <v>43224</v>
      </c>
      <c r="B6939">
        <v>28</v>
      </c>
      <c r="C6939">
        <v>2</v>
      </c>
      <c r="D6939">
        <v>63154.826000000001</v>
      </c>
      <c r="E6939">
        <f>INDEX(Stores[region],MATCH(Sales[[#This Row],[store_no]],Stores[store_no],0))</f>
        <v>2</v>
      </c>
      <c r="F6939" t="str">
        <f>INDEX(Stores[storetype],MATCH(Sales[[#This Row],[store_no]],Stores[store_no],0))</f>
        <v>A</v>
      </c>
      <c r="G6939" t="str">
        <f>INDEX(Stores[location_city],MATCH(Sales[[#This Row],[store_no]],Stores[store_no],0))</f>
        <v>Milwaukee</v>
      </c>
      <c r="H6939" t="str">
        <f>INDEX(Stores[location_state],MATCH(Sales[[#This Row],[store_no]],Stores[store_no],0))</f>
        <v>Wisconsin</v>
      </c>
      <c r="I6939">
        <f>INDEX(Stores[sqft],MATCH(Sales[[#This Row],[store_no]],Stores[store_no],0))</f>
        <v>203800</v>
      </c>
      <c r="J6939" s="4" t="str">
        <f>INDEX(Departments[dept_name],MATCH(Sales[[#This Row],[dept_no]],Departments[dept_no],0))</f>
        <v>Baby</v>
      </c>
      <c r="K6939" s="4" t="str">
        <f>CONCATENATE(Sales[[#This Row],[region]],Sales[[#This Row],[storetype]])</f>
        <v>2A</v>
      </c>
      <c r="L6939" s="4">
        <f>INDEX(RegionStoreCount[Store Count],MATCH(Sales[[#This Row],[RegionStoretype]],RegionStoreCount[Region/Type],0))</f>
        <v>5</v>
      </c>
      <c r="M6939" s="4">
        <f>AND(Sales[[#This Row],[date]]&lt;=TY_YTDMax,Sales[[#This Row],[date]]&gt;=TY_YTDMin)*Sales[[#This Row],[sales]]</f>
        <v>63154.826000000001</v>
      </c>
      <c r="N6939" s="4">
        <f>AND(Sales[[#This Row],[date]]&lt;=LY_YTDMax,Sales[[#This Row],[date]]&gt;=LY_YTDMin)*Sales[[#This Row],[sales]]</f>
        <v>0</v>
      </c>
      <c r="O6939" s="4">
        <f>AND(Sales[[#This Row],[date]]&gt;=YoY_Min,Sales[[#This Row],[date]]&lt;=TY_YTDMax)*(Sales[[#This Row],[sales]]/Sales[[#This Row],[sqft]])</f>
        <v>0.30988629048086358</v>
      </c>
      <c r="P6939" s="4">
        <f>SUMIF(Sales[RegionStoretype],Sales[[#This Row],[RegionStoretype]],Sales[YoY_SSF])/Sales[[#This Row],[Region_TypeCount]]</f>
        <v>60.052789354368521</v>
      </c>
    </row>
    <row r="6940" spans="1:16" x14ac:dyDescent="0.25">
      <c r="A6940" s="1">
        <v>43224</v>
      </c>
      <c r="B6940">
        <v>28</v>
      </c>
      <c r="C6940">
        <v>10</v>
      </c>
      <c r="D6940">
        <v>27976.606100000001</v>
      </c>
      <c r="E6940">
        <f>INDEX(Stores[region],MATCH(Sales[[#This Row],[store_no]],Stores[store_no],0))</f>
        <v>2</v>
      </c>
      <c r="F6940" t="str">
        <f>INDEX(Stores[storetype],MATCH(Sales[[#This Row],[store_no]],Stores[store_no],0))</f>
        <v>A</v>
      </c>
      <c r="G6940" t="str">
        <f>INDEX(Stores[location_city],MATCH(Sales[[#This Row],[store_no]],Stores[store_no],0))</f>
        <v>Milwaukee</v>
      </c>
      <c r="H6940" t="str">
        <f>INDEX(Stores[location_state],MATCH(Sales[[#This Row],[store_no]],Stores[store_no],0))</f>
        <v>Wisconsin</v>
      </c>
      <c r="I6940">
        <f>INDEX(Stores[sqft],MATCH(Sales[[#This Row],[store_no]],Stores[store_no],0))</f>
        <v>203800</v>
      </c>
      <c r="J6940" s="4" t="str">
        <f>INDEX(Departments[dept_name],MATCH(Sales[[#This Row],[dept_no]],Departments[dept_no],0))</f>
        <v>Health</v>
      </c>
      <c r="K6940" s="4" t="str">
        <f>CONCATENATE(Sales[[#This Row],[region]],Sales[[#This Row],[storetype]])</f>
        <v>2A</v>
      </c>
      <c r="L6940" s="4">
        <f>INDEX(RegionStoreCount[Store Count],MATCH(Sales[[#This Row],[RegionStoretype]],RegionStoreCount[Region/Type],0))</f>
        <v>5</v>
      </c>
      <c r="M6940" s="4">
        <f>AND(Sales[[#This Row],[date]]&lt;=TY_YTDMax,Sales[[#This Row],[date]]&gt;=TY_YTDMin)*Sales[[#This Row],[sales]]</f>
        <v>27976.606100000001</v>
      </c>
      <c r="N6940" s="4">
        <f>AND(Sales[[#This Row],[date]]&lt;=LY_YTDMax,Sales[[#This Row],[date]]&gt;=LY_YTDMin)*Sales[[#This Row],[sales]]</f>
        <v>0</v>
      </c>
      <c r="O6940" s="4">
        <f>AND(Sales[[#This Row],[date]]&gt;=YoY_Min,Sales[[#This Row],[date]]&lt;=TY_YTDMax)*(Sales[[#This Row],[sales]]/Sales[[#This Row],[sqft]])</f>
        <v>0.1372748091265947</v>
      </c>
      <c r="P6940" s="4">
        <f>SUMIF(Sales[RegionStoretype],Sales[[#This Row],[RegionStoretype]],Sales[YoY_SSF])/Sales[[#This Row],[Region_TypeCount]]</f>
        <v>60.052789354368521</v>
      </c>
    </row>
    <row r="6941" spans="1:16" x14ac:dyDescent="0.25">
      <c r="A6941" s="1">
        <v>43224</v>
      </c>
      <c r="B6941">
        <v>28</v>
      </c>
      <c r="C6941">
        <v>11</v>
      </c>
      <c r="D6941">
        <v>111947.76810000002</v>
      </c>
      <c r="E6941">
        <f>INDEX(Stores[region],MATCH(Sales[[#This Row],[store_no]],Stores[store_no],0))</f>
        <v>2</v>
      </c>
      <c r="F6941" t="str">
        <f>INDEX(Stores[storetype],MATCH(Sales[[#This Row],[store_no]],Stores[store_no],0))</f>
        <v>A</v>
      </c>
      <c r="G6941" t="str">
        <f>INDEX(Stores[location_city],MATCH(Sales[[#This Row],[store_no]],Stores[store_no],0))</f>
        <v>Milwaukee</v>
      </c>
      <c r="H6941" t="str">
        <f>INDEX(Stores[location_state],MATCH(Sales[[#This Row],[store_no]],Stores[store_no],0))</f>
        <v>Wisconsin</v>
      </c>
      <c r="I6941">
        <f>INDEX(Stores[sqft],MATCH(Sales[[#This Row],[store_no]],Stores[store_no],0))</f>
        <v>203800</v>
      </c>
      <c r="J6941" s="4" t="str">
        <f>INDEX(Departments[dept_name],MATCH(Sales[[#This Row],[dept_no]],Departments[dept_no],0))</f>
        <v>Home</v>
      </c>
      <c r="K6941" s="4" t="str">
        <f>CONCATENATE(Sales[[#This Row],[region]],Sales[[#This Row],[storetype]])</f>
        <v>2A</v>
      </c>
      <c r="L6941" s="4">
        <f>INDEX(RegionStoreCount[Store Count],MATCH(Sales[[#This Row],[RegionStoretype]],RegionStoreCount[Region/Type],0))</f>
        <v>5</v>
      </c>
      <c r="M6941" s="4">
        <f>AND(Sales[[#This Row],[date]]&lt;=TY_YTDMax,Sales[[#This Row],[date]]&gt;=TY_YTDMin)*Sales[[#This Row],[sales]]</f>
        <v>111947.76810000002</v>
      </c>
      <c r="N6941" s="4">
        <f>AND(Sales[[#This Row],[date]]&lt;=LY_YTDMax,Sales[[#This Row],[date]]&gt;=LY_YTDMin)*Sales[[#This Row],[sales]]</f>
        <v>0</v>
      </c>
      <c r="O6941" s="4">
        <f>AND(Sales[[#This Row],[date]]&gt;=YoY_Min,Sales[[#This Row],[date]]&lt;=TY_YTDMax)*(Sales[[#This Row],[sales]]/Sales[[#This Row],[sqft]])</f>
        <v>0.54930210058881268</v>
      </c>
      <c r="P6941" s="4">
        <f>SUMIF(Sales[RegionStoretype],Sales[[#This Row],[RegionStoretype]],Sales[YoY_SSF])/Sales[[#This Row],[Region_TypeCount]]</f>
        <v>60.052789354368521</v>
      </c>
    </row>
    <row r="6942" spans="1:16" x14ac:dyDescent="0.25">
      <c r="A6942" s="1">
        <v>43224</v>
      </c>
      <c r="B6942">
        <v>29</v>
      </c>
      <c r="C6942">
        <v>5</v>
      </c>
      <c r="D6942">
        <v>271479.36719999998</v>
      </c>
      <c r="E6942">
        <f>INDEX(Stores[region],MATCH(Sales[[#This Row],[store_no]],Stores[store_no],0))</f>
        <v>1</v>
      </c>
      <c r="F6942" t="str">
        <f>INDEX(Stores[storetype],MATCH(Sales[[#This Row],[store_no]],Stores[store_no],0))</f>
        <v>B</v>
      </c>
      <c r="G6942" t="str">
        <f>INDEX(Stores[location_city],MATCH(Sales[[#This Row],[store_no]],Stores[store_no],0))</f>
        <v>Grand Rapids</v>
      </c>
      <c r="H6942" t="str">
        <f>INDEX(Stores[location_state],MATCH(Sales[[#This Row],[store_no]],Stores[store_no],0))</f>
        <v>Michigan</v>
      </c>
      <c r="I6942">
        <f>INDEX(Stores[sqft],MATCH(Sales[[#This Row],[store_no]],Stores[store_no],0))</f>
        <v>148300</v>
      </c>
      <c r="J6942" s="4" t="str">
        <f>INDEX(Departments[dept_name],MATCH(Sales[[#This Row],[dept_no]],Departments[dept_no],0))</f>
        <v>Clothing</v>
      </c>
      <c r="K6942" s="4" t="str">
        <f>CONCATENATE(Sales[[#This Row],[region]],Sales[[#This Row],[storetype]])</f>
        <v>1B</v>
      </c>
      <c r="L6942" s="4">
        <f>INDEX(RegionStoreCount[Store Count],MATCH(Sales[[#This Row],[RegionStoretype]],RegionStoreCount[Region/Type],0))</f>
        <v>5</v>
      </c>
      <c r="M6942" s="4">
        <f>AND(Sales[[#This Row],[date]]&lt;=TY_YTDMax,Sales[[#This Row],[date]]&gt;=TY_YTDMin)*Sales[[#This Row],[sales]]</f>
        <v>271479.36719999998</v>
      </c>
      <c r="N6942" s="4">
        <f>AND(Sales[[#This Row],[date]]&lt;=LY_YTDMax,Sales[[#This Row],[date]]&gt;=LY_YTDMin)*Sales[[#This Row],[sales]]</f>
        <v>0</v>
      </c>
      <c r="O6942" s="4">
        <f>AND(Sales[[#This Row],[date]]&gt;=YoY_Min,Sales[[#This Row],[date]]&lt;=TY_YTDMax)*(Sales[[#This Row],[sales]]/Sales[[#This Row],[sqft]])</f>
        <v>1.8306093540121373</v>
      </c>
      <c r="P6942" s="4">
        <f>SUMIF(Sales[RegionStoretype],Sales[[#This Row],[RegionStoretype]],Sales[YoY_SSF])/Sales[[#This Row],[Region_TypeCount]]</f>
        <v>68.518982968140051</v>
      </c>
    </row>
    <row r="6943" spans="1:16" x14ac:dyDescent="0.25">
      <c r="A6943" s="1">
        <v>43224</v>
      </c>
      <c r="B6943">
        <v>29</v>
      </c>
      <c r="C6943">
        <v>7</v>
      </c>
      <c r="D6943">
        <v>31132.0972</v>
      </c>
      <c r="E6943">
        <f>INDEX(Stores[region],MATCH(Sales[[#This Row],[store_no]],Stores[store_no],0))</f>
        <v>1</v>
      </c>
      <c r="F6943" t="str">
        <f>INDEX(Stores[storetype],MATCH(Sales[[#This Row],[store_no]],Stores[store_no],0))</f>
        <v>B</v>
      </c>
      <c r="G6943" t="str">
        <f>INDEX(Stores[location_city],MATCH(Sales[[#This Row],[store_no]],Stores[store_no],0))</f>
        <v>Grand Rapids</v>
      </c>
      <c r="H6943" t="str">
        <f>INDEX(Stores[location_state],MATCH(Sales[[#This Row],[store_no]],Stores[store_no],0))</f>
        <v>Michigan</v>
      </c>
      <c r="I6943">
        <f>INDEX(Stores[sqft],MATCH(Sales[[#This Row],[store_no]],Stores[store_no],0))</f>
        <v>148300</v>
      </c>
      <c r="J6943" s="4" t="str">
        <f>INDEX(Departments[dept_name],MATCH(Sales[[#This Row],[dept_no]],Departments[dept_no],0))</f>
        <v>Electronics</v>
      </c>
      <c r="K6943" s="4" t="str">
        <f>CONCATENATE(Sales[[#This Row],[region]],Sales[[#This Row],[storetype]])</f>
        <v>1B</v>
      </c>
      <c r="L6943" s="4">
        <f>INDEX(RegionStoreCount[Store Count],MATCH(Sales[[#This Row],[RegionStoretype]],RegionStoreCount[Region/Type],0))</f>
        <v>5</v>
      </c>
      <c r="M6943" s="4">
        <f>AND(Sales[[#This Row],[date]]&lt;=TY_YTDMax,Sales[[#This Row],[date]]&gt;=TY_YTDMin)*Sales[[#This Row],[sales]]</f>
        <v>31132.0972</v>
      </c>
      <c r="N6943" s="4">
        <f>AND(Sales[[#This Row],[date]]&lt;=LY_YTDMax,Sales[[#This Row],[date]]&gt;=LY_YTDMin)*Sales[[#This Row],[sales]]</f>
        <v>0</v>
      </c>
      <c r="O6943" s="4">
        <f>AND(Sales[[#This Row],[date]]&gt;=YoY_Min,Sales[[#This Row],[date]]&lt;=TY_YTDMax)*(Sales[[#This Row],[sales]]/Sales[[#This Row],[sqft]])</f>
        <v>0.20992648145650708</v>
      </c>
      <c r="P6943" s="4">
        <f>SUMIF(Sales[RegionStoretype],Sales[[#This Row],[RegionStoretype]],Sales[YoY_SSF])/Sales[[#This Row],[Region_TypeCount]]</f>
        <v>68.518982968140051</v>
      </c>
    </row>
    <row r="6944" spans="1:16" x14ac:dyDescent="0.25">
      <c r="A6944" s="1">
        <v>43224</v>
      </c>
      <c r="B6944">
        <v>30</v>
      </c>
      <c r="C6944">
        <v>11</v>
      </c>
      <c r="D6944">
        <v>122312.32260000001</v>
      </c>
      <c r="E6944">
        <f>INDEX(Stores[region],MATCH(Sales[[#This Row],[store_no]],Stores[store_no],0))</f>
        <v>1</v>
      </c>
      <c r="F6944" t="str">
        <f>INDEX(Stores[storetype],MATCH(Sales[[#This Row],[store_no]],Stores[store_no],0))</f>
        <v>C</v>
      </c>
      <c r="G6944" t="str">
        <f>INDEX(Stores[location_city],MATCH(Sales[[#This Row],[store_no]],Stores[store_no],0))</f>
        <v>Dayton</v>
      </c>
      <c r="H6944" t="str">
        <f>INDEX(Stores[location_state],MATCH(Sales[[#This Row],[store_no]],Stores[store_no],0))</f>
        <v>Ohio</v>
      </c>
      <c r="I6944">
        <f>INDEX(Stores[sqft],MATCH(Sales[[#This Row],[store_no]],Stores[store_no],0))</f>
        <v>90000</v>
      </c>
      <c r="J6944" s="4" t="str">
        <f>INDEX(Departments[dept_name],MATCH(Sales[[#This Row],[dept_no]],Departments[dept_no],0))</f>
        <v>Home</v>
      </c>
      <c r="K6944" s="4" t="str">
        <f>CONCATENATE(Sales[[#This Row],[region]],Sales[[#This Row],[storetype]])</f>
        <v>1C</v>
      </c>
      <c r="L6944" s="4">
        <f>INDEX(RegionStoreCount[Store Count],MATCH(Sales[[#This Row],[RegionStoretype]],RegionStoreCount[Region/Type],0))</f>
        <v>1</v>
      </c>
      <c r="M6944" s="4">
        <f>AND(Sales[[#This Row],[date]]&lt;=TY_YTDMax,Sales[[#This Row],[date]]&gt;=TY_YTDMin)*Sales[[#This Row],[sales]]</f>
        <v>122312.32260000001</v>
      </c>
      <c r="N6944" s="4">
        <f>AND(Sales[[#This Row],[date]]&lt;=LY_YTDMax,Sales[[#This Row],[date]]&gt;=LY_YTDMin)*Sales[[#This Row],[sales]]</f>
        <v>0</v>
      </c>
      <c r="O6944" s="4">
        <f>AND(Sales[[#This Row],[date]]&gt;=YoY_Min,Sales[[#This Row],[date]]&lt;=TY_YTDMax)*(Sales[[#This Row],[sales]]/Sales[[#This Row],[sqft]])</f>
        <v>1.3590258066666667</v>
      </c>
      <c r="P6944" s="4">
        <f>SUMIF(Sales[RegionStoretype],Sales[[#This Row],[RegionStoretype]],Sales[YoY_SSF])/Sales[[#This Row],[Region_TypeCount]]</f>
        <v>65.329042605555529</v>
      </c>
    </row>
    <row r="6945" spans="1:16" x14ac:dyDescent="0.25">
      <c r="A6945" s="1">
        <v>43224</v>
      </c>
      <c r="B6945">
        <v>30</v>
      </c>
      <c r="C6945">
        <v>12</v>
      </c>
      <c r="D6945">
        <v>62645.464500000002</v>
      </c>
      <c r="E6945">
        <f>INDEX(Stores[region],MATCH(Sales[[#This Row],[store_no]],Stores[store_no],0))</f>
        <v>1</v>
      </c>
      <c r="F6945" t="str">
        <f>INDEX(Stores[storetype],MATCH(Sales[[#This Row],[store_no]],Stores[store_no],0))</f>
        <v>C</v>
      </c>
      <c r="G6945" t="str">
        <f>INDEX(Stores[location_city],MATCH(Sales[[#This Row],[store_no]],Stores[store_no],0))</f>
        <v>Dayton</v>
      </c>
      <c r="H6945" t="str">
        <f>INDEX(Stores[location_state],MATCH(Sales[[#This Row],[store_no]],Stores[store_no],0))</f>
        <v>Ohio</v>
      </c>
      <c r="I6945">
        <f>INDEX(Stores[sqft],MATCH(Sales[[#This Row],[store_no]],Stores[store_no],0))</f>
        <v>90000</v>
      </c>
      <c r="J6945" s="4" t="str">
        <f>INDEX(Departments[dept_name],MATCH(Sales[[#This Row],[dept_no]],Departments[dept_no],0))</f>
        <v>Jewelery</v>
      </c>
      <c r="K6945" s="4" t="str">
        <f>CONCATENATE(Sales[[#This Row],[region]],Sales[[#This Row],[storetype]])</f>
        <v>1C</v>
      </c>
      <c r="L6945" s="4">
        <f>INDEX(RegionStoreCount[Store Count],MATCH(Sales[[#This Row],[RegionStoretype]],RegionStoreCount[Region/Type],0))</f>
        <v>1</v>
      </c>
      <c r="M6945" s="4">
        <f>AND(Sales[[#This Row],[date]]&lt;=TY_YTDMax,Sales[[#This Row],[date]]&gt;=TY_YTDMin)*Sales[[#This Row],[sales]]</f>
        <v>62645.464500000002</v>
      </c>
      <c r="N6945" s="4">
        <f>AND(Sales[[#This Row],[date]]&lt;=LY_YTDMax,Sales[[#This Row],[date]]&gt;=LY_YTDMin)*Sales[[#This Row],[sales]]</f>
        <v>0</v>
      </c>
      <c r="O6945" s="4">
        <f>AND(Sales[[#This Row],[date]]&gt;=YoY_Min,Sales[[#This Row],[date]]&lt;=TY_YTDMax)*(Sales[[#This Row],[sales]]/Sales[[#This Row],[sqft]])</f>
        <v>0.69606071666666669</v>
      </c>
      <c r="P6945" s="4">
        <f>SUMIF(Sales[RegionStoretype],Sales[[#This Row],[RegionStoretype]],Sales[YoY_SSF])/Sales[[#This Row],[Region_TypeCount]]</f>
        <v>65.329042605555529</v>
      </c>
    </row>
    <row r="6946" spans="1:16" x14ac:dyDescent="0.25">
      <c r="A6946" s="1">
        <v>43224</v>
      </c>
      <c r="B6946">
        <v>30</v>
      </c>
      <c r="C6946">
        <v>18</v>
      </c>
      <c r="D6946">
        <v>311500.84219999996</v>
      </c>
      <c r="E6946">
        <f>INDEX(Stores[region],MATCH(Sales[[#This Row],[store_no]],Stores[store_no],0))</f>
        <v>1</v>
      </c>
      <c r="F6946" t="str">
        <f>INDEX(Stores[storetype],MATCH(Sales[[#This Row],[store_no]],Stores[store_no],0))</f>
        <v>C</v>
      </c>
      <c r="G6946" t="str">
        <f>INDEX(Stores[location_city],MATCH(Sales[[#This Row],[store_no]],Stores[store_no],0))</f>
        <v>Dayton</v>
      </c>
      <c r="H6946" t="str">
        <f>INDEX(Stores[location_state],MATCH(Sales[[#This Row],[store_no]],Stores[store_no],0))</f>
        <v>Ohio</v>
      </c>
      <c r="I6946">
        <f>INDEX(Stores[sqft],MATCH(Sales[[#This Row],[store_no]],Stores[store_no],0))</f>
        <v>90000</v>
      </c>
      <c r="J6946" s="4" t="str">
        <f>INDEX(Departments[dept_name],MATCH(Sales[[#This Row],[dept_no]],Departments[dept_no],0))</f>
        <v>Sports</v>
      </c>
      <c r="K6946" s="4" t="str">
        <f>CONCATENATE(Sales[[#This Row],[region]],Sales[[#This Row],[storetype]])</f>
        <v>1C</v>
      </c>
      <c r="L6946" s="4">
        <f>INDEX(RegionStoreCount[Store Count],MATCH(Sales[[#This Row],[RegionStoretype]],RegionStoreCount[Region/Type],0))</f>
        <v>1</v>
      </c>
      <c r="M6946" s="4">
        <f>AND(Sales[[#This Row],[date]]&lt;=TY_YTDMax,Sales[[#This Row],[date]]&gt;=TY_YTDMin)*Sales[[#This Row],[sales]]</f>
        <v>311500.84219999996</v>
      </c>
      <c r="N6946" s="4">
        <f>AND(Sales[[#This Row],[date]]&lt;=LY_YTDMax,Sales[[#This Row],[date]]&gt;=LY_YTDMin)*Sales[[#This Row],[sales]]</f>
        <v>0</v>
      </c>
      <c r="O6946" s="4">
        <f>AND(Sales[[#This Row],[date]]&gt;=YoY_Min,Sales[[#This Row],[date]]&lt;=TY_YTDMax)*(Sales[[#This Row],[sales]]/Sales[[#This Row],[sqft]])</f>
        <v>3.4611204688888884</v>
      </c>
      <c r="P6946" s="4">
        <f>SUMIF(Sales[RegionStoretype],Sales[[#This Row],[RegionStoretype]],Sales[YoY_SSF])/Sales[[#This Row],[Region_TypeCount]]</f>
        <v>65.329042605555529</v>
      </c>
    </row>
    <row r="6947" spans="1:16" x14ac:dyDescent="0.25">
      <c r="A6947" s="1">
        <v>43224</v>
      </c>
      <c r="B6947">
        <v>31</v>
      </c>
      <c r="C6947">
        <v>2</v>
      </c>
      <c r="D6947">
        <v>31271.135599999998</v>
      </c>
      <c r="E6947">
        <f>INDEX(Stores[region],MATCH(Sales[[#This Row],[store_no]],Stores[store_no],0))</f>
        <v>3</v>
      </c>
      <c r="F6947" t="str">
        <f>INDEX(Stores[storetype],MATCH(Sales[[#This Row],[store_no]],Stores[store_no],0))</f>
        <v>A</v>
      </c>
      <c r="G6947" t="str">
        <f>INDEX(Stores[location_city],MATCH(Sales[[#This Row],[store_no]],Stores[store_no],0))</f>
        <v>Rapid City</v>
      </c>
      <c r="H6947" t="str">
        <f>INDEX(Stores[location_state],MATCH(Sales[[#This Row],[store_no]],Stores[store_no],0))</f>
        <v>South Dakota</v>
      </c>
      <c r="I6947">
        <f>INDEX(Stores[sqft],MATCH(Sales[[#This Row],[store_no]],Stores[store_no],0))</f>
        <v>200100</v>
      </c>
      <c r="J6947" s="4" t="str">
        <f>INDEX(Departments[dept_name],MATCH(Sales[[#This Row],[dept_no]],Departments[dept_no],0))</f>
        <v>Baby</v>
      </c>
      <c r="K6947" s="4" t="str">
        <f>CONCATENATE(Sales[[#This Row],[region]],Sales[[#This Row],[storetype]])</f>
        <v>3A</v>
      </c>
      <c r="L6947" s="4">
        <f>INDEX(RegionStoreCount[Store Count],MATCH(Sales[[#This Row],[RegionStoretype]],RegionStoreCount[Region/Type],0))</f>
        <v>9</v>
      </c>
      <c r="M6947" s="4">
        <f>AND(Sales[[#This Row],[date]]&lt;=TY_YTDMax,Sales[[#This Row],[date]]&gt;=TY_YTDMin)*Sales[[#This Row],[sales]]</f>
        <v>31271.135599999998</v>
      </c>
      <c r="N6947" s="4">
        <f>AND(Sales[[#This Row],[date]]&lt;=LY_YTDMax,Sales[[#This Row],[date]]&gt;=LY_YTDMin)*Sales[[#This Row],[sales]]</f>
        <v>0</v>
      </c>
      <c r="O6947" s="4">
        <f>AND(Sales[[#This Row],[date]]&gt;=YoY_Min,Sales[[#This Row],[date]]&lt;=TY_YTDMax)*(Sales[[#This Row],[sales]]/Sales[[#This Row],[sqft]])</f>
        <v>0.15627753923038479</v>
      </c>
      <c r="P6947" s="4">
        <f>SUMIF(Sales[RegionStoretype],Sales[[#This Row],[RegionStoretype]],Sales[YoY_SSF])/Sales[[#This Row],[Region_TypeCount]]</f>
        <v>53.603836561720975</v>
      </c>
    </row>
    <row r="6948" spans="1:16" x14ac:dyDescent="0.25">
      <c r="A6948" s="1">
        <v>43224</v>
      </c>
      <c r="B6948">
        <v>31</v>
      </c>
      <c r="C6948">
        <v>15</v>
      </c>
      <c r="D6948">
        <v>73268.648300000001</v>
      </c>
      <c r="E6948">
        <f>INDEX(Stores[region],MATCH(Sales[[#This Row],[store_no]],Stores[store_no],0))</f>
        <v>3</v>
      </c>
      <c r="F6948" t="str">
        <f>INDEX(Stores[storetype],MATCH(Sales[[#This Row],[store_no]],Stores[store_no],0))</f>
        <v>A</v>
      </c>
      <c r="G6948" t="str">
        <f>INDEX(Stores[location_city],MATCH(Sales[[#This Row],[store_no]],Stores[store_no],0))</f>
        <v>Rapid City</v>
      </c>
      <c r="H6948" t="str">
        <f>INDEX(Stores[location_state],MATCH(Sales[[#This Row],[store_no]],Stores[store_no],0))</f>
        <v>South Dakota</v>
      </c>
      <c r="I6948">
        <f>INDEX(Stores[sqft],MATCH(Sales[[#This Row],[store_no]],Stores[store_no],0))</f>
        <v>200100</v>
      </c>
      <c r="J6948" s="4" t="str">
        <f>INDEX(Departments[dept_name],MATCH(Sales[[#This Row],[dept_no]],Departments[dept_no],0))</f>
        <v>Music</v>
      </c>
      <c r="K6948" s="4" t="str">
        <f>CONCATENATE(Sales[[#This Row],[region]],Sales[[#This Row],[storetype]])</f>
        <v>3A</v>
      </c>
      <c r="L6948" s="4">
        <f>INDEX(RegionStoreCount[Store Count],MATCH(Sales[[#This Row],[RegionStoretype]],RegionStoreCount[Region/Type],0))</f>
        <v>9</v>
      </c>
      <c r="M6948" s="4">
        <f>AND(Sales[[#This Row],[date]]&lt;=TY_YTDMax,Sales[[#This Row],[date]]&gt;=TY_YTDMin)*Sales[[#This Row],[sales]]</f>
        <v>73268.648300000001</v>
      </c>
      <c r="N6948" s="4">
        <f>AND(Sales[[#This Row],[date]]&lt;=LY_YTDMax,Sales[[#This Row],[date]]&gt;=LY_YTDMin)*Sales[[#This Row],[sales]]</f>
        <v>0</v>
      </c>
      <c r="O6948" s="4">
        <f>AND(Sales[[#This Row],[date]]&gt;=YoY_Min,Sales[[#This Row],[date]]&lt;=TY_YTDMax)*(Sales[[#This Row],[sales]]/Sales[[#This Row],[sqft]])</f>
        <v>0.36616016141929036</v>
      </c>
      <c r="P6948" s="4">
        <f>SUMIF(Sales[RegionStoretype],Sales[[#This Row],[RegionStoretype]],Sales[YoY_SSF])/Sales[[#This Row],[Region_TypeCount]]</f>
        <v>53.603836561720975</v>
      </c>
    </row>
    <row r="6949" spans="1:16" x14ac:dyDescent="0.25">
      <c r="A6949" s="1">
        <v>43224</v>
      </c>
      <c r="B6949">
        <v>31</v>
      </c>
      <c r="C6949">
        <v>19</v>
      </c>
      <c r="D6949">
        <v>91128.488400000002</v>
      </c>
      <c r="E6949">
        <f>INDEX(Stores[region],MATCH(Sales[[#This Row],[store_no]],Stores[store_no],0))</f>
        <v>3</v>
      </c>
      <c r="F6949" t="str">
        <f>INDEX(Stores[storetype],MATCH(Sales[[#This Row],[store_no]],Stores[store_no],0))</f>
        <v>A</v>
      </c>
      <c r="G6949" t="str">
        <f>INDEX(Stores[location_city],MATCH(Sales[[#This Row],[store_no]],Stores[store_no],0))</f>
        <v>Rapid City</v>
      </c>
      <c r="H6949" t="str">
        <f>INDEX(Stores[location_state],MATCH(Sales[[#This Row],[store_no]],Stores[store_no],0))</f>
        <v>South Dakota</v>
      </c>
      <c r="I6949">
        <f>INDEX(Stores[sqft],MATCH(Sales[[#This Row],[store_no]],Stores[store_no],0))</f>
        <v>200100</v>
      </c>
      <c r="J6949" s="4" t="str">
        <f>INDEX(Departments[dept_name],MATCH(Sales[[#This Row],[dept_no]],Departments[dept_no],0))</f>
        <v>Tools</v>
      </c>
      <c r="K6949" s="4" t="str">
        <f>CONCATENATE(Sales[[#This Row],[region]],Sales[[#This Row],[storetype]])</f>
        <v>3A</v>
      </c>
      <c r="L6949" s="4">
        <f>INDEX(RegionStoreCount[Store Count],MATCH(Sales[[#This Row],[RegionStoretype]],RegionStoreCount[Region/Type],0))</f>
        <v>9</v>
      </c>
      <c r="M6949" s="4">
        <f>AND(Sales[[#This Row],[date]]&lt;=TY_YTDMax,Sales[[#This Row],[date]]&gt;=TY_YTDMin)*Sales[[#This Row],[sales]]</f>
        <v>91128.488400000002</v>
      </c>
      <c r="N6949" s="4">
        <f>AND(Sales[[#This Row],[date]]&lt;=LY_YTDMax,Sales[[#This Row],[date]]&gt;=LY_YTDMin)*Sales[[#This Row],[sales]]</f>
        <v>0</v>
      </c>
      <c r="O6949" s="4">
        <f>AND(Sales[[#This Row],[date]]&gt;=YoY_Min,Sales[[#This Row],[date]]&lt;=TY_YTDMax)*(Sales[[#This Row],[sales]]/Sales[[#This Row],[sqft]])</f>
        <v>0.45541473463268367</v>
      </c>
      <c r="P6949" s="4">
        <f>SUMIF(Sales[RegionStoretype],Sales[[#This Row],[RegionStoretype]],Sales[YoY_SSF])/Sales[[#This Row],[Region_TypeCount]]</f>
        <v>53.603836561720975</v>
      </c>
    </row>
    <row r="6950" spans="1:16" x14ac:dyDescent="0.25">
      <c r="A6950" s="1">
        <v>43224</v>
      </c>
      <c r="B6950">
        <v>32</v>
      </c>
      <c r="C6950">
        <v>1</v>
      </c>
      <c r="D6950">
        <v>25359.940199999997</v>
      </c>
      <c r="E6950">
        <f>INDEX(Stores[region],MATCH(Sales[[#This Row],[store_no]],Stores[store_no],0))</f>
        <v>2</v>
      </c>
      <c r="F6950" t="str">
        <f>INDEX(Stores[storetype],MATCH(Sales[[#This Row],[store_no]],Stores[store_no],0))</f>
        <v>A</v>
      </c>
      <c r="G6950" t="str">
        <f>INDEX(Stores[location_city],MATCH(Sales[[#This Row],[store_no]],Stores[store_no],0))</f>
        <v>Western Springs</v>
      </c>
      <c r="H6950" t="str">
        <f>INDEX(Stores[location_state],MATCH(Sales[[#This Row],[store_no]],Stores[store_no],0))</f>
        <v>Illinois</v>
      </c>
      <c r="I6950">
        <f>INDEX(Stores[sqft],MATCH(Sales[[#This Row],[store_no]],Stores[store_no],0))</f>
        <v>118200</v>
      </c>
      <c r="J6950" s="4" t="str">
        <f>INDEX(Departments[dept_name],MATCH(Sales[[#This Row],[dept_no]],Departments[dept_no],0))</f>
        <v>Automotive</v>
      </c>
      <c r="K6950" s="4" t="str">
        <f>CONCATENATE(Sales[[#This Row],[region]],Sales[[#This Row],[storetype]])</f>
        <v>2A</v>
      </c>
      <c r="L6950" s="4">
        <f>INDEX(RegionStoreCount[Store Count],MATCH(Sales[[#This Row],[RegionStoretype]],RegionStoreCount[Region/Type],0))</f>
        <v>5</v>
      </c>
      <c r="M6950" s="4">
        <f>AND(Sales[[#This Row],[date]]&lt;=TY_YTDMax,Sales[[#This Row],[date]]&gt;=TY_YTDMin)*Sales[[#This Row],[sales]]</f>
        <v>25359.940199999997</v>
      </c>
      <c r="N6950" s="4">
        <f>AND(Sales[[#This Row],[date]]&lt;=LY_YTDMax,Sales[[#This Row],[date]]&gt;=LY_YTDMin)*Sales[[#This Row],[sales]]</f>
        <v>0</v>
      </c>
      <c r="O6950" s="4">
        <f>AND(Sales[[#This Row],[date]]&gt;=YoY_Min,Sales[[#This Row],[date]]&lt;=TY_YTDMax)*(Sales[[#This Row],[sales]]/Sales[[#This Row],[sqft]])</f>
        <v>0.21455110152284262</v>
      </c>
      <c r="P6950" s="4">
        <f>SUMIF(Sales[RegionStoretype],Sales[[#This Row],[RegionStoretype]],Sales[YoY_SSF])/Sales[[#This Row],[Region_TypeCount]]</f>
        <v>60.052789354368521</v>
      </c>
    </row>
    <row r="6951" spans="1:16" x14ac:dyDescent="0.25">
      <c r="A6951" s="1">
        <v>43224</v>
      </c>
      <c r="B6951">
        <v>32</v>
      </c>
      <c r="C6951">
        <v>2</v>
      </c>
      <c r="D6951">
        <v>25952.601500000001</v>
      </c>
      <c r="E6951">
        <f>INDEX(Stores[region],MATCH(Sales[[#This Row],[store_no]],Stores[store_no],0))</f>
        <v>2</v>
      </c>
      <c r="F6951" t="str">
        <f>INDEX(Stores[storetype],MATCH(Sales[[#This Row],[store_no]],Stores[store_no],0))</f>
        <v>A</v>
      </c>
      <c r="G6951" t="str">
        <f>INDEX(Stores[location_city],MATCH(Sales[[#This Row],[store_no]],Stores[store_no],0))</f>
        <v>Western Springs</v>
      </c>
      <c r="H6951" t="str">
        <f>INDEX(Stores[location_state],MATCH(Sales[[#This Row],[store_no]],Stores[store_no],0))</f>
        <v>Illinois</v>
      </c>
      <c r="I6951">
        <f>INDEX(Stores[sqft],MATCH(Sales[[#This Row],[store_no]],Stores[store_no],0))</f>
        <v>118200</v>
      </c>
      <c r="J6951" s="4" t="str">
        <f>INDEX(Departments[dept_name],MATCH(Sales[[#This Row],[dept_no]],Departments[dept_no],0))</f>
        <v>Baby</v>
      </c>
      <c r="K6951" s="4" t="str">
        <f>CONCATENATE(Sales[[#This Row],[region]],Sales[[#This Row],[storetype]])</f>
        <v>2A</v>
      </c>
      <c r="L6951" s="4">
        <f>INDEX(RegionStoreCount[Store Count],MATCH(Sales[[#This Row],[RegionStoretype]],RegionStoreCount[Region/Type],0))</f>
        <v>5</v>
      </c>
      <c r="M6951" s="4">
        <f>AND(Sales[[#This Row],[date]]&lt;=TY_YTDMax,Sales[[#This Row],[date]]&gt;=TY_YTDMin)*Sales[[#This Row],[sales]]</f>
        <v>25952.601500000001</v>
      </c>
      <c r="N6951" s="4">
        <f>AND(Sales[[#This Row],[date]]&lt;=LY_YTDMax,Sales[[#This Row],[date]]&gt;=LY_YTDMin)*Sales[[#This Row],[sales]]</f>
        <v>0</v>
      </c>
      <c r="O6951" s="4">
        <f>AND(Sales[[#This Row],[date]]&gt;=YoY_Min,Sales[[#This Row],[date]]&lt;=TY_YTDMax)*(Sales[[#This Row],[sales]]/Sales[[#This Row],[sqft]])</f>
        <v>0.21956515651438241</v>
      </c>
      <c r="P6951" s="4">
        <f>SUMIF(Sales[RegionStoretype],Sales[[#This Row],[RegionStoretype]],Sales[YoY_SSF])/Sales[[#This Row],[Region_TypeCount]]</f>
        <v>60.052789354368521</v>
      </c>
    </row>
    <row r="6952" spans="1:16" x14ac:dyDescent="0.25">
      <c r="A6952" s="1">
        <v>43224</v>
      </c>
      <c r="B6952">
        <v>32</v>
      </c>
      <c r="C6952">
        <v>11</v>
      </c>
      <c r="D6952">
        <v>30981.015599999999</v>
      </c>
      <c r="E6952">
        <f>INDEX(Stores[region],MATCH(Sales[[#This Row],[store_no]],Stores[store_no],0))</f>
        <v>2</v>
      </c>
      <c r="F6952" t="str">
        <f>INDEX(Stores[storetype],MATCH(Sales[[#This Row],[store_no]],Stores[store_no],0))</f>
        <v>A</v>
      </c>
      <c r="G6952" t="str">
        <f>INDEX(Stores[location_city],MATCH(Sales[[#This Row],[store_no]],Stores[store_no],0))</f>
        <v>Western Springs</v>
      </c>
      <c r="H6952" t="str">
        <f>INDEX(Stores[location_state],MATCH(Sales[[#This Row],[store_no]],Stores[store_no],0))</f>
        <v>Illinois</v>
      </c>
      <c r="I6952">
        <f>INDEX(Stores[sqft],MATCH(Sales[[#This Row],[store_no]],Stores[store_no],0))</f>
        <v>118200</v>
      </c>
      <c r="J6952" s="4" t="str">
        <f>INDEX(Departments[dept_name],MATCH(Sales[[#This Row],[dept_no]],Departments[dept_no],0))</f>
        <v>Home</v>
      </c>
      <c r="K6952" s="4" t="str">
        <f>CONCATENATE(Sales[[#This Row],[region]],Sales[[#This Row],[storetype]])</f>
        <v>2A</v>
      </c>
      <c r="L6952" s="4">
        <f>INDEX(RegionStoreCount[Store Count],MATCH(Sales[[#This Row],[RegionStoretype]],RegionStoreCount[Region/Type],0))</f>
        <v>5</v>
      </c>
      <c r="M6952" s="4">
        <f>AND(Sales[[#This Row],[date]]&lt;=TY_YTDMax,Sales[[#This Row],[date]]&gt;=TY_YTDMin)*Sales[[#This Row],[sales]]</f>
        <v>30981.015599999999</v>
      </c>
      <c r="N6952" s="4">
        <f>AND(Sales[[#This Row],[date]]&lt;=LY_YTDMax,Sales[[#This Row],[date]]&gt;=LY_YTDMin)*Sales[[#This Row],[sales]]</f>
        <v>0</v>
      </c>
      <c r="O6952" s="4">
        <f>AND(Sales[[#This Row],[date]]&gt;=YoY_Min,Sales[[#This Row],[date]]&lt;=TY_YTDMax)*(Sales[[#This Row],[sales]]/Sales[[#This Row],[sqft]])</f>
        <v>0.26210673096446702</v>
      </c>
      <c r="P6952" s="4">
        <f>SUMIF(Sales[RegionStoretype],Sales[[#This Row],[RegionStoretype]],Sales[YoY_SSF])/Sales[[#This Row],[Region_TypeCount]]</f>
        <v>60.052789354368521</v>
      </c>
    </row>
    <row r="6953" spans="1:16" x14ac:dyDescent="0.25">
      <c r="A6953" s="1">
        <v>43224</v>
      </c>
      <c r="B6953">
        <v>32</v>
      </c>
      <c r="C6953">
        <v>15</v>
      </c>
      <c r="D6953">
        <v>49101.612200000003</v>
      </c>
      <c r="E6953">
        <f>INDEX(Stores[region],MATCH(Sales[[#This Row],[store_no]],Stores[store_no],0))</f>
        <v>2</v>
      </c>
      <c r="F6953" t="str">
        <f>INDEX(Stores[storetype],MATCH(Sales[[#This Row],[store_no]],Stores[store_no],0))</f>
        <v>A</v>
      </c>
      <c r="G6953" t="str">
        <f>INDEX(Stores[location_city],MATCH(Sales[[#This Row],[store_no]],Stores[store_no],0))</f>
        <v>Western Springs</v>
      </c>
      <c r="H6953" t="str">
        <f>INDEX(Stores[location_state],MATCH(Sales[[#This Row],[store_no]],Stores[store_no],0))</f>
        <v>Illinois</v>
      </c>
      <c r="I6953">
        <f>INDEX(Stores[sqft],MATCH(Sales[[#This Row],[store_no]],Stores[store_no],0))</f>
        <v>118200</v>
      </c>
      <c r="J6953" s="4" t="str">
        <f>INDEX(Departments[dept_name],MATCH(Sales[[#This Row],[dept_no]],Departments[dept_no],0))</f>
        <v>Music</v>
      </c>
      <c r="K6953" s="4" t="str">
        <f>CONCATENATE(Sales[[#This Row],[region]],Sales[[#This Row],[storetype]])</f>
        <v>2A</v>
      </c>
      <c r="L6953" s="4">
        <f>INDEX(RegionStoreCount[Store Count],MATCH(Sales[[#This Row],[RegionStoretype]],RegionStoreCount[Region/Type],0))</f>
        <v>5</v>
      </c>
      <c r="M6953" s="4">
        <f>AND(Sales[[#This Row],[date]]&lt;=TY_YTDMax,Sales[[#This Row],[date]]&gt;=TY_YTDMin)*Sales[[#This Row],[sales]]</f>
        <v>49101.612200000003</v>
      </c>
      <c r="N6953" s="4">
        <f>AND(Sales[[#This Row],[date]]&lt;=LY_YTDMax,Sales[[#This Row],[date]]&gt;=LY_YTDMin)*Sales[[#This Row],[sales]]</f>
        <v>0</v>
      </c>
      <c r="O6953" s="4">
        <f>AND(Sales[[#This Row],[date]]&gt;=YoY_Min,Sales[[#This Row],[date]]&lt;=TY_YTDMax)*(Sales[[#This Row],[sales]]/Sales[[#This Row],[sqft]])</f>
        <v>0.41541127072758038</v>
      </c>
      <c r="P6953" s="4">
        <f>SUMIF(Sales[RegionStoretype],Sales[[#This Row],[RegionStoretype]],Sales[YoY_SSF])/Sales[[#This Row],[Region_TypeCount]]</f>
        <v>60.052789354368521</v>
      </c>
    </row>
    <row r="6954" spans="1:16" x14ac:dyDescent="0.25">
      <c r="A6954" s="1">
        <v>43224</v>
      </c>
      <c r="B6954">
        <v>33</v>
      </c>
      <c r="C6954">
        <v>4</v>
      </c>
      <c r="D6954">
        <v>2765.95</v>
      </c>
      <c r="E6954">
        <f>INDEX(Stores[region],MATCH(Sales[[#This Row],[store_no]],Stores[store_no],0))</f>
        <v>3</v>
      </c>
      <c r="F6954" t="str">
        <f>INDEX(Stores[storetype],MATCH(Sales[[#This Row],[store_no]],Stores[store_no],0))</f>
        <v>A</v>
      </c>
      <c r="G6954" t="str">
        <f>INDEX(Stores[location_city],MATCH(Sales[[#This Row],[store_no]],Stores[store_no],0))</f>
        <v>Omaha</v>
      </c>
      <c r="H6954" t="str">
        <f>INDEX(Stores[location_state],MATCH(Sales[[#This Row],[store_no]],Stores[store_no],0))</f>
        <v>Nebraska</v>
      </c>
      <c r="I6954">
        <f>INDEX(Stores[sqft],MATCH(Sales[[#This Row],[store_no]],Stores[store_no],0))</f>
        <v>40700</v>
      </c>
      <c r="J6954" s="4" t="str">
        <f>INDEX(Departments[dept_name],MATCH(Sales[[#This Row],[dept_no]],Departments[dept_no],0))</f>
        <v>Books</v>
      </c>
      <c r="K6954" s="4" t="str">
        <f>CONCATENATE(Sales[[#This Row],[region]],Sales[[#This Row],[storetype]])</f>
        <v>3A</v>
      </c>
      <c r="L6954" s="4">
        <f>INDEX(RegionStoreCount[Store Count],MATCH(Sales[[#This Row],[RegionStoretype]],RegionStoreCount[Region/Type],0))</f>
        <v>9</v>
      </c>
      <c r="M6954" s="4">
        <f>AND(Sales[[#This Row],[date]]&lt;=TY_YTDMax,Sales[[#This Row],[date]]&gt;=TY_YTDMin)*Sales[[#This Row],[sales]]</f>
        <v>2765.95</v>
      </c>
      <c r="N6954" s="4">
        <f>AND(Sales[[#This Row],[date]]&lt;=LY_YTDMax,Sales[[#This Row],[date]]&gt;=LY_YTDMin)*Sales[[#This Row],[sales]]</f>
        <v>0</v>
      </c>
      <c r="O6954" s="4">
        <f>AND(Sales[[#This Row],[date]]&gt;=YoY_Min,Sales[[#This Row],[date]]&lt;=TY_YTDMax)*(Sales[[#This Row],[sales]]/Sales[[#This Row],[sqft]])</f>
        <v>6.7959459459459456E-2</v>
      </c>
      <c r="P6954" s="4">
        <f>SUMIF(Sales[RegionStoretype],Sales[[#This Row],[RegionStoretype]],Sales[YoY_SSF])/Sales[[#This Row],[Region_TypeCount]]</f>
        <v>53.603836561720975</v>
      </c>
    </row>
    <row r="6955" spans="1:16" x14ac:dyDescent="0.25">
      <c r="A6955" s="1">
        <v>43224</v>
      </c>
      <c r="B6955">
        <v>33</v>
      </c>
      <c r="C6955">
        <v>12</v>
      </c>
      <c r="D6955">
        <v>19030.119100000004</v>
      </c>
      <c r="E6955">
        <f>INDEX(Stores[region],MATCH(Sales[[#This Row],[store_no]],Stores[store_no],0))</f>
        <v>3</v>
      </c>
      <c r="F6955" t="str">
        <f>INDEX(Stores[storetype],MATCH(Sales[[#This Row],[store_no]],Stores[store_no],0))</f>
        <v>A</v>
      </c>
      <c r="G6955" t="str">
        <f>INDEX(Stores[location_city],MATCH(Sales[[#This Row],[store_no]],Stores[store_no],0))</f>
        <v>Omaha</v>
      </c>
      <c r="H6955" t="str">
        <f>INDEX(Stores[location_state],MATCH(Sales[[#This Row],[store_no]],Stores[store_no],0))</f>
        <v>Nebraska</v>
      </c>
      <c r="I6955">
        <f>INDEX(Stores[sqft],MATCH(Sales[[#This Row],[store_no]],Stores[store_no],0))</f>
        <v>40700</v>
      </c>
      <c r="J6955" s="4" t="str">
        <f>INDEX(Departments[dept_name],MATCH(Sales[[#This Row],[dept_no]],Departments[dept_no],0))</f>
        <v>Jewelery</v>
      </c>
      <c r="K6955" s="4" t="str">
        <f>CONCATENATE(Sales[[#This Row],[region]],Sales[[#This Row],[storetype]])</f>
        <v>3A</v>
      </c>
      <c r="L6955" s="4">
        <f>INDEX(RegionStoreCount[Store Count],MATCH(Sales[[#This Row],[RegionStoretype]],RegionStoreCount[Region/Type],0))</f>
        <v>9</v>
      </c>
      <c r="M6955" s="4">
        <f>AND(Sales[[#This Row],[date]]&lt;=TY_YTDMax,Sales[[#This Row],[date]]&gt;=TY_YTDMin)*Sales[[#This Row],[sales]]</f>
        <v>19030.119100000004</v>
      </c>
      <c r="N6955" s="4">
        <f>AND(Sales[[#This Row],[date]]&lt;=LY_YTDMax,Sales[[#This Row],[date]]&gt;=LY_YTDMin)*Sales[[#This Row],[sales]]</f>
        <v>0</v>
      </c>
      <c r="O6955" s="4">
        <f>AND(Sales[[#This Row],[date]]&gt;=YoY_Min,Sales[[#This Row],[date]]&lt;=TY_YTDMax)*(Sales[[#This Row],[sales]]/Sales[[#This Row],[sqft]])</f>
        <v>0.46757049385749394</v>
      </c>
      <c r="P6955" s="4">
        <f>SUMIF(Sales[RegionStoretype],Sales[[#This Row],[RegionStoretype]],Sales[YoY_SSF])/Sales[[#This Row],[Region_TypeCount]]</f>
        <v>53.603836561720975</v>
      </c>
    </row>
    <row r="6956" spans="1:16" x14ac:dyDescent="0.25">
      <c r="A6956" s="1">
        <v>43224</v>
      </c>
      <c r="B6956">
        <v>34</v>
      </c>
      <c r="C6956">
        <v>12</v>
      </c>
      <c r="D6956">
        <v>65492.215200000006</v>
      </c>
      <c r="E6956">
        <f>INDEX(Stores[region],MATCH(Sales[[#This Row],[store_no]],Stores[store_no],0))</f>
        <v>1</v>
      </c>
      <c r="F6956" t="str">
        <f>INDEX(Stores[storetype],MATCH(Sales[[#This Row],[store_no]],Stores[store_no],0))</f>
        <v>A</v>
      </c>
      <c r="G6956" t="str">
        <f>INDEX(Stores[location_city],MATCH(Sales[[#This Row],[store_no]],Stores[store_no],0))</f>
        <v>Toledo</v>
      </c>
      <c r="H6956" t="str">
        <f>INDEX(Stores[location_state],MATCH(Sales[[#This Row],[store_no]],Stores[store_no],0))</f>
        <v>Ohio</v>
      </c>
      <c r="I6956">
        <f>INDEX(Stores[sqft],MATCH(Sales[[#This Row],[store_no]],Stores[store_no],0))</f>
        <v>207900</v>
      </c>
      <c r="J6956" s="4" t="str">
        <f>INDEX(Departments[dept_name],MATCH(Sales[[#This Row],[dept_no]],Departments[dept_no],0))</f>
        <v>Jewelery</v>
      </c>
      <c r="K6956" s="4" t="str">
        <f>CONCATENATE(Sales[[#This Row],[region]],Sales[[#This Row],[storetype]])</f>
        <v>1A</v>
      </c>
      <c r="L6956" s="4">
        <f>INDEX(RegionStoreCount[Store Count],MATCH(Sales[[#This Row],[RegionStoretype]],RegionStoreCount[Region/Type],0))</f>
        <v>5</v>
      </c>
      <c r="M6956" s="4">
        <f>AND(Sales[[#This Row],[date]]&lt;=TY_YTDMax,Sales[[#This Row],[date]]&gt;=TY_YTDMin)*Sales[[#This Row],[sales]]</f>
        <v>65492.215200000006</v>
      </c>
      <c r="N6956" s="4">
        <f>AND(Sales[[#This Row],[date]]&lt;=LY_YTDMax,Sales[[#This Row],[date]]&gt;=LY_YTDMin)*Sales[[#This Row],[sales]]</f>
        <v>0</v>
      </c>
      <c r="O6956" s="4">
        <f>AND(Sales[[#This Row],[date]]&gt;=YoY_Min,Sales[[#This Row],[date]]&lt;=TY_YTDMax)*(Sales[[#This Row],[sales]]/Sales[[#This Row],[sqft]])</f>
        <v>0.31501787012987015</v>
      </c>
      <c r="P6956" s="4">
        <f>SUMIF(Sales[RegionStoretype],Sales[[#This Row],[RegionStoretype]],Sales[YoY_SSF])/Sales[[#This Row],[Region_TypeCount]]</f>
        <v>59.469551530910678</v>
      </c>
    </row>
    <row r="6957" spans="1:16" x14ac:dyDescent="0.25">
      <c r="A6957" s="1">
        <v>43224</v>
      </c>
      <c r="B6957">
        <v>34</v>
      </c>
      <c r="C6957">
        <v>17</v>
      </c>
      <c r="D6957">
        <v>64334.061400000006</v>
      </c>
      <c r="E6957">
        <f>INDEX(Stores[region],MATCH(Sales[[#This Row],[store_no]],Stores[store_no],0))</f>
        <v>1</v>
      </c>
      <c r="F6957" t="str">
        <f>INDEX(Stores[storetype],MATCH(Sales[[#This Row],[store_no]],Stores[store_no],0))</f>
        <v>A</v>
      </c>
      <c r="G6957" t="str">
        <f>INDEX(Stores[location_city],MATCH(Sales[[#This Row],[store_no]],Stores[store_no],0))</f>
        <v>Toledo</v>
      </c>
      <c r="H6957" t="str">
        <f>INDEX(Stores[location_state],MATCH(Sales[[#This Row],[store_no]],Stores[store_no],0))</f>
        <v>Ohio</v>
      </c>
      <c r="I6957">
        <f>INDEX(Stores[sqft],MATCH(Sales[[#This Row],[store_no]],Stores[store_no],0))</f>
        <v>207900</v>
      </c>
      <c r="J6957" s="4" t="str">
        <f>INDEX(Departments[dept_name],MATCH(Sales[[#This Row],[dept_no]],Departments[dept_no],0))</f>
        <v>Shoes</v>
      </c>
      <c r="K6957" s="4" t="str">
        <f>CONCATENATE(Sales[[#This Row],[region]],Sales[[#This Row],[storetype]])</f>
        <v>1A</v>
      </c>
      <c r="L6957" s="4">
        <f>INDEX(RegionStoreCount[Store Count],MATCH(Sales[[#This Row],[RegionStoretype]],RegionStoreCount[Region/Type],0))</f>
        <v>5</v>
      </c>
      <c r="M6957" s="4">
        <f>AND(Sales[[#This Row],[date]]&lt;=TY_YTDMax,Sales[[#This Row],[date]]&gt;=TY_YTDMin)*Sales[[#This Row],[sales]]</f>
        <v>64334.061400000006</v>
      </c>
      <c r="N6957" s="4">
        <f>AND(Sales[[#This Row],[date]]&lt;=LY_YTDMax,Sales[[#This Row],[date]]&gt;=LY_YTDMin)*Sales[[#This Row],[sales]]</f>
        <v>0</v>
      </c>
      <c r="O6957" s="4">
        <f>AND(Sales[[#This Row],[date]]&gt;=YoY_Min,Sales[[#This Row],[date]]&lt;=TY_YTDMax)*(Sales[[#This Row],[sales]]/Sales[[#This Row],[sqft]])</f>
        <v>0.30944714478114482</v>
      </c>
      <c r="P6957" s="4">
        <f>SUMIF(Sales[RegionStoretype],Sales[[#This Row],[RegionStoretype]],Sales[YoY_SSF])/Sales[[#This Row],[Region_TypeCount]]</f>
        <v>59.469551530910678</v>
      </c>
    </row>
    <row r="6958" spans="1:16" x14ac:dyDescent="0.25">
      <c r="A6958" s="1">
        <v>43224</v>
      </c>
      <c r="B6958">
        <v>35</v>
      </c>
      <c r="C6958">
        <v>11</v>
      </c>
      <c r="D6958">
        <v>35716.043899999997</v>
      </c>
      <c r="E6958">
        <f>INDEX(Stores[region],MATCH(Sales[[#This Row],[store_no]],Stores[store_no],0))</f>
        <v>3</v>
      </c>
      <c r="F6958" t="str">
        <f>INDEX(Stores[storetype],MATCH(Sales[[#This Row],[store_no]],Stores[store_no],0))</f>
        <v>C</v>
      </c>
      <c r="G6958" t="str">
        <f>INDEX(Stores[location_city],MATCH(Sales[[#This Row],[store_no]],Stores[store_no],0))</f>
        <v>Wichita</v>
      </c>
      <c r="H6958" t="str">
        <f>INDEX(Stores[location_state],MATCH(Sales[[#This Row],[store_no]],Stores[store_no],0))</f>
        <v>Kansas</v>
      </c>
      <c r="I6958">
        <f>INDEX(Stores[sqft],MATCH(Sales[[#This Row],[store_no]],Stores[store_no],0))</f>
        <v>72800</v>
      </c>
      <c r="J6958" s="4" t="str">
        <f>INDEX(Departments[dept_name],MATCH(Sales[[#This Row],[dept_no]],Departments[dept_no],0))</f>
        <v>Home</v>
      </c>
      <c r="K6958" s="4" t="str">
        <f>CONCATENATE(Sales[[#This Row],[region]],Sales[[#This Row],[storetype]])</f>
        <v>3C</v>
      </c>
      <c r="L6958" s="4">
        <f>INDEX(RegionStoreCount[Store Count],MATCH(Sales[[#This Row],[RegionStoretype]],RegionStoreCount[Region/Type],0))</f>
        <v>2</v>
      </c>
      <c r="M6958" s="4">
        <f>AND(Sales[[#This Row],[date]]&lt;=TY_YTDMax,Sales[[#This Row],[date]]&gt;=TY_YTDMin)*Sales[[#This Row],[sales]]</f>
        <v>35716.043899999997</v>
      </c>
      <c r="N6958" s="4">
        <f>AND(Sales[[#This Row],[date]]&lt;=LY_YTDMax,Sales[[#This Row],[date]]&gt;=LY_YTDMin)*Sales[[#This Row],[sales]]</f>
        <v>0</v>
      </c>
      <c r="O6958" s="4">
        <f>AND(Sales[[#This Row],[date]]&gt;=YoY_Min,Sales[[#This Row],[date]]&lt;=TY_YTDMax)*(Sales[[#This Row],[sales]]/Sales[[#This Row],[sqft]])</f>
        <v>0.49060499862637358</v>
      </c>
      <c r="P6958" s="4">
        <f>SUMIF(Sales[RegionStoretype],Sales[[#This Row],[RegionStoretype]],Sales[YoY_SSF])/Sales[[#This Row],[Region_TypeCount]]</f>
        <v>47.561479460925746</v>
      </c>
    </row>
    <row r="6959" spans="1:16" x14ac:dyDescent="0.25">
      <c r="A6959" s="1">
        <v>43224</v>
      </c>
      <c r="B6959">
        <v>36</v>
      </c>
      <c r="C6959">
        <v>14</v>
      </c>
      <c r="D6959">
        <v>53891.6155</v>
      </c>
      <c r="E6959">
        <f>INDEX(Stores[region],MATCH(Sales[[#This Row],[store_no]],Stores[store_no],0))</f>
        <v>2</v>
      </c>
      <c r="F6959" t="str">
        <f>INDEX(Stores[storetype],MATCH(Sales[[#This Row],[store_no]],Stores[store_no],0))</f>
        <v>A</v>
      </c>
      <c r="G6959" t="str">
        <f>INDEX(Stores[location_city],MATCH(Sales[[#This Row],[store_no]],Stores[store_no],0))</f>
        <v>Aurora</v>
      </c>
      <c r="H6959" t="str">
        <f>INDEX(Stores[location_state],MATCH(Sales[[#This Row],[store_no]],Stores[store_no],0))</f>
        <v>Illinois</v>
      </c>
      <c r="I6959">
        <f>INDEX(Stores[sqft],MATCH(Sales[[#This Row],[store_no]],Stores[store_no],0))</f>
        <v>209900</v>
      </c>
      <c r="J6959" s="4" t="str">
        <f>INDEX(Departments[dept_name],MATCH(Sales[[#This Row],[dept_no]],Departments[dept_no],0))</f>
        <v>Movies</v>
      </c>
      <c r="K6959" s="4" t="str">
        <f>CONCATENATE(Sales[[#This Row],[region]],Sales[[#This Row],[storetype]])</f>
        <v>2A</v>
      </c>
      <c r="L6959" s="4">
        <f>INDEX(RegionStoreCount[Store Count],MATCH(Sales[[#This Row],[RegionStoretype]],RegionStoreCount[Region/Type],0))</f>
        <v>5</v>
      </c>
      <c r="M6959" s="4">
        <f>AND(Sales[[#This Row],[date]]&lt;=TY_YTDMax,Sales[[#This Row],[date]]&gt;=TY_YTDMin)*Sales[[#This Row],[sales]]</f>
        <v>53891.6155</v>
      </c>
      <c r="N6959" s="4">
        <f>AND(Sales[[#This Row],[date]]&lt;=LY_YTDMax,Sales[[#This Row],[date]]&gt;=LY_YTDMin)*Sales[[#This Row],[sales]]</f>
        <v>0</v>
      </c>
      <c r="O6959" s="4">
        <f>AND(Sales[[#This Row],[date]]&gt;=YoY_Min,Sales[[#This Row],[date]]&lt;=TY_YTDMax)*(Sales[[#This Row],[sales]]/Sales[[#This Row],[sqft]])</f>
        <v>0.25674900190566935</v>
      </c>
      <c r="P6959" s="4">
        <f>SUMIF(Sales[RegionStoretype],Sales[[#This Row],[RegionStoretype]],Sales[YoY_SSF])/Sales[[#This Row],[Region_TypeCount]]</f>
        <v>60.052789354368521</v>
      </c>
    </row>
    <row r="6960" spans="1:16" x14ac:dyDescent="0.25">
      <c r="A6960" s="1">
        <v>43224</v>
      </c>
      <c r="B6960">
        <v>37</v>
      </c>
      <c r="C6960">
        <v>1</v>
      </c>
      <c r="D6960">
        <v>10514.739399999999</v>
      </c>
      <c r="E6960">
        <f>INDEX(Stores[region],MATCH(Sales[[#This Row],[store_no]],Stores[store_no],0))</f>
        <v>3</v>
      </c>
      <c r="F6960" t="str">
        <f>INDEX(Stores[storetype],MATCH(Sales[[#This Row],[store_no]],Stores[store_no],0))</f>
        <v>C</v>
      </c>
      <c r="G6960" t="str">
        <f>INDEX(Stores[location_city],MATCH(Sales[[#This Row],[store_no]],Stores[store_no],0))</f>
        <v>Lincoln</v>
      </c>
      <c r="H6960" t="str">
        <f>INDEX(Stores[location_state],MATCH(Sales[[#This Row],[store_no]],Stores[store_no],0))</f>
        <v>Nebraska</v>
      </c>
      <c r="I6960">
        <f>INDEX(Stores[sqft],MATCH(Sales[[#This Row],[store_no]],Stores[store_no],0))</f>
        <v>161300</v>
      </c>
      <c r="J6960" s="4" t="str">
        <f>INDEX(Departments[dept_name],MATCH(Sales[[#This Row],[dept_no]],Departments[dept_no],0))</f>
        <v>Automotive</v>
      </c>
      <c r="K6960" s="4" t="str">
        <f>CONCATENATE(Sales[[#This Row],[region]],Sales[[#This Row],[storetype]])</f>
        <v>3C</v>
      </c>
      <c r="L6960" s="4">
        <f>INDEX(RegionStoreCount[Store Count],MATCH(Sales[[#This Row],[RegionStoretype]],RegionStoreCount[Region/Type],0))</f>
        <v>2</v>
      </c>
      <c r="M6960" s="4">
        <f>AND(Sales[[#This Row],[date]]&lt;=TY_YTDMax,Sales[[#This Row],[date]]&gt;=TY_YTDMin)*Sales[[#This Row],[sales]]</f>
        <v>10514.739399999999</v>
      </c>
      <c r="N6960" s="4">
        <f>AND(Sales[[#This Row],[date]]&lt;=LY_YTDMax,Sales[[#This Row],[date]]&gt;=LY_YTDMin)*Sales[[#This Row],[sales]]</f>
        <v>0</v>
      </c>
      <c r="O6960" s="4">
        <f>AND(Sales[[#This Row],[date]]&gt;=YoY_Min,Sales[[#This Row],[date]]&lt;=TY_YTDMax)*(Sales[[#This Row],[sales]]/Sales[[#This Row],[sqft]])</f>
        <v>6.5187473031618093E-2</v>
      </c>
      <c r="P6960" s="4">
        <f>SUMIF(Sales[RegionStoretype],Sales[[#This Row],[RegionStoretype]],Sales[YoY_SSF])/Sales[[#This Row],[Region_TypeCount]]</f>
        <v>47.561479460925746</v>
      </c>
    </row>
    <row r="6961" spans="1:16" x14ac:dyDescent="0.25">
      <c r="A6961" s="1">
        <v>43224</v>
      </c>
      <c r="B6961">
        <v>37</v>
      </c>
      <c r="C6961">
        <v>3</v>
      </c>
      <c r="D6961">
        <v>254926.93290000001</v>
      </c>
      <c r="E6961">
        <f>INDEX(Stores[region],MATCH(Sales[[#This Row],[store_no]],Stores[store_no],0))</f>
        <v>3</v>
      </c>
      <c r="F6961" t="str">
        <f>INDEX(Stores[storetype],MATCH(Sales[[#This Row],[store_no]],Stores[store_no],0))</f>
        <v>C</v>
      </c>
      <c r="G6961" t="str">
        <f>INDEX(Stores[location_city],MATCH(Sales[[#This Row],[store_no]],Stores[store_no],0))</f>
        <v>Lincoln</v>
      </c>
      <c r="H6961" t="str">
        <f>INDEX(Stores[location_state],MATCH(Sales[[#This Row],[store_no]],Stores[store_no],0))</f>
        <v>Nebraska</v>
      </c>
      <c r="I6961">
        <f>INDEX(Stores[sqft],MATCH(Sales[[#This Row],[store_no]],Stores[store_no],0))</f>
        <v>161300</v>
      </c>
      <c r="J6961" s="4" t="str">
        <f>INDEX(Departments[dept_name],MATCH(Sales[[#This Row],[dept_no]],Departments[dept_no],0))</f>
        <v>Beauty</v>
      </c>
      <c r="K6961" s="4" t="str">
        <f>CONCATENATE(Sales[[#This Row],[region]],Sales[[#This Row],[storetype]])</f>
        <v>3C</v>
      </c>
      <c r="L6961" s="4">
        <f>INDEX(RegionStoreCount[Store Count],MATCH(Sales[[#This Row],[RegionStoretype]],RegionStoreCount[Region/Type],0))</f>
        <v>2</v>
      </c>
      <c r="M6961" s="4">
        <f>AND(Sales[[#This Row],[date]]&lt;=TY_YTDMax,Sales[[#This Row],[date]]&gt;=TY_YTDMin)*Sales[[#This Row],[sales]]</f>
        <v>254926.93290000001</v>
      </c>
      <c r="N6961" s="4">
        <f>AND(Sales[[#This Row],[date]]&lt;=LY_YTDMax,Sales[[#This Row],[date]]&gt;=LY_YTDMin)*Sales[[#This Row],[sales]]</f>
        <v>0</v>
      </c>
      <c r="O6961" s="4">
        <f>AND(Sales[[#This Row],[date]]&gt;=YoY_Min,Sales[[#This Row],[date]]&lt;=TY_YTDMax)*(Sales[[#This Row],[sales]]/Sales[[#This Row],[sqft]])</f>
        <v>1.5804521568505892</v>
      </c>
      <c r="P6961" s="4">
        <f>SUMIF(Sales[RegionStoretype],Sales[[#This Row],[RegionStoretype]],Sales[YoY_SSF])/Sales[[#This Row],[Region_TypeCount]]</f>
        <v>47.561479460925746</v>
      </c>
    </row>
    <row r="6962" spans="1:16" x14ac:dyDescent="0.25">
      <c r="A6962" s="1">
        <v>43224</v>
      </c>
      <c r="B6962">
        <v>37</v>
      </c>
      <c r="C6962">
        <v>4</v>
      </c>
      <c r="D6962">
        <v>33887.036500000002</v>
      </c>
      <c r="E6962">
        <f>INDEX(Stores[region],MATCH(Sales[[#This Row],[store_no]],Stores[store_no],0))</f>
        <v>3</v>
      </c>
      <c r="F6962" t="str">
        <f>INDEX(Stores[storetype],MATCH(Sales[[#This Row],[store_no]],Stores[store_no],0))</f>
        <v>C</v>
      </c>
      <c r="G6962" t="str">
        <f>INDEX(Stores[location_city],MATCH(Sales[[#This Row],[store_no]],Stores[store_no],0))</f>
        <v>Lincoln</v>
      </c>
      <c r="H6962" t="str">
        <f>INDEX(Stores[location_state],MATCH(Sales[[#This Row],[store_no]],Stores[store_no],0))</f>
        <v>Nebraska</v>
      </c>
      <c r="I6962">
        <f>INDEX(Stores[sqft],MATCH(Sales[[#This Row],[store_no]],Stores[store_no],0))</f>
        <v>161300</v>
      </c>
      <c r="J6962" s="4" t="str">
        <f>INDEX(Departments[dept_name],MATCH(Sales[[#This Row],[dept_no]],Departments[dept_no],0))</f>
        <v>Books</v>
      </c>
      <c r="K6962" s="4" t="str">
        <f>CONCATENATE(Sales[[#This Row],[region]],Sales[[#This Row],[storetype]])</f>
        <v>3C</v>
      </c>
      <c r="L6962" s="4">
        <f>INDEX(RegionStoreCount[Store Count],MATCH(Sales[[#This Row],[RegionStoretype]],RegionStoreCount[Region/Type],0))</f>
        <v>2</v>
      </c>
      <c r="M6962" s="4">
        <f>AND(Sales[[#This Row],[date]]&lt;=TY_YTDMax,Sales[[#This Row],[date]]&gt;=TY_YTDMin)*Sales[[#This Row],[sales]]</f>
        <v>33887.036500000002</v>
      </c>
      <c r="N6962" s="4">
        <f>AND(Sales[[#This Row],[date]]&lt;=LY_YTDMax,Sales[[#This Row],[date]]&gt;=LY_YTDMin)*Sales[[#This Row],[sales]]</f>
        <v>0</v>
      </c>
      <c r="O6962" s="4">
        <f>AND(Sales[[#This Row],[date]]&gt;=YoY_Min,Sales[[#This Row],[date]]&lt;=TY_YTDMax)*(Sales[[#This Row],[sales]]/Sales[[#This Row],[sqft]])</f>
        <v>0.21008702107873528</v>
      </c>
      <c r="P6962" s="4">
        <f>SUMIF(Sales[RegionStoretype],Sales[[#This Row],[RegionStoretype]],Sales[YoY_SSF])/Sales[[#This Row],[Region_TypeCount]]</f>
        <v>47.561479460925746</v>
      </c>
    </row>
    <row r="6963" spans="1:16" x14ac:dyDescent="0.25">
      <c r="A6963" s="1">
        <v>43224</v>
      </c>
      <c r="B6963">
        <v>38</v>
      </c>
      <c r="C6963">
        <v>2</v>
      </c>
      <c r="D6963">
        <v>68868.1158</v>
      </c>
      <c r="E6963">
        <f>INDEX(Stores[region],MATCH(Sales[[#This Row],[store_no]],Stores[store_no],0))</f>
        <v>2</v>
      </c>
      <c r="F6963" t="str">
        <f>INDEX(Stores[storetype],MATCH(Sales[[#This Row],[store_no]],Stores[store_no],0))</f>
        <v>C</v>
      </c>
      <c r="G6963" t="str">
        <f>INDEX(Stores[location_city],MATCH(Sales[[#This Row],[store_no]],Stores[store_no],0))</f>
        <v>Hinsdale</v>
      </c>
      <c r="H6963" t="str">
        <f>INDEX(Stores[location_state],MATCH(Sales[[#This Row],[store_no]],Stores[store_no],0))</f>
        <v>Illinois</v>
      </c>
      <c r="I6963">
        <f>INDEX(Stores[sqft],MATCH(Sales[[#This Row],[store_no]],Stores[store_no],0))</f>
        <v>155600</v>
      </c>
      <c r="J6963" s="4" t="str">
        <f>INDEX(Departments[dept_name],MATCH(Sales[[#This Row],[dept_no]],Departments[dept_no],0))</f>
        <v>Baby</v>
      </c>
      <c r="K6963" s="4" t="str">
        <f>CONCATENATE(Sales[[#This Row],[region]],Sales[[#This Row],[storetype]])</f>
        <v>2C</v>
      </c>
      <c r="L6963" s="4">
        <f>INDEX(RegionStoreCount[Store Count],MATCH(Sales[[#This Row],[RegionStoretype]],RegionStoreCount[Region/Type],0))</f>
        <v>1</v>
      </c>
      <c r="M6963" s="4">
        <f>AND(Sales[[#This Row],[date]]&lt;=TY_YTDMax,Sales[[#This Row],[date]]&gt;=TY_YTDMin)*Sales[[#This Row],[sales]]</f>
        <v>68868.1158</v>
      </c>
      <c r="N6963" s="4">
        <f>AND(Sales[[#This Row],[date]]&lt;=LY_YTDMax,Sales[[#This Row],[date]]&gt;=LY_YTDMin)*Sales[[#This Row],[sales]]</f>
        <v>0</v>
      </c>
      <c r="O6963" s="4">
        <f>AND(Sales[[#This Row],[date]]&gt;=YoY_Min,Sales[[#This Row],[date]]&lt;=TY_YTDMax)*(Sales[[#This Row],[sales]]/Sales[[#This Row],[sqft]])</f>
        <v>0.44259714524421595</v>
      </c>
      <c r="P6963" s="4">
        <f>SUMIF(Sales[RegionStoretype],Sales[[#This Row],[RegionStoretype]],Sales[YoY_SSF])/Sales[[#This Row],[Region_TypeCount]]</f>
        <v>44.537621913239086</v>
      </c>
    </row>
    <row r="6964" spans="1:16" x14ac:dyDescent="0.25">
      <c r="A6964" s="1">
        <v>43224</v>
      </c>
      <c r="B6964">
        <v>38</v>
      </c>
      <c r="C6964">
        <v>6</v>
      </c>
      <c r="D6964">
        <v>7291.2188000000006</v>
      </c>
      <c r="E6964">
        <f>INDEX(Stores[region],MATCH(Sales[[#This Row],[store_no]],Stores[store_no],0))</f>
        <v>2</v>
      </c>
      <c r="F6964" t="str">
        <f>INDEX(Stores[storetype],MATCH(Sales[[#This Row],[store_no]],Stores[store_no],0))</f>
        <v>C</v>
      </c>
      <c r="G6964" t="str">
        <f>INDEX(Stores[location_city],MATCH(Sales[[#This Row],[store_no]],Stores[store_no],0))</f>
        <v>Hinsdale</v>
      </c>
      <c r="H6964" t="str">
        <f>INDEX(Stores[location_state],MATCH(Sales[[#This Row],[store_no]],Stores[store_no],0))</f>
        <v>Illinois</v>
      </c>
      <c r="I6964">
        <f>INDEX(Stores[sqft],MATCH(Sales[[#This Row],[store_no]],Stores[store_no],0))</f>
        <v>155600</v>
      </c>
      <c r="J6964" s="4" t="str">
        <f>INDEX(Departments[dept_name],MATCH(Sales[[#This Row],[dept_no]],Departments[dept_no],0))</f>
        <v>Computers</v>
      </c>
      <c r="K6964" s="4" t="str">
        <f>CONCATENATE(Sales[[#This Row],[region]],Sales[[#This Row],[storetype]])</f>
        <v>2C</v>
      </c>
      <c r="L6964" s="4">
        <f>INDEX(RegionStoreCount[Store Count],MATCH(Sales[[#This Row],[RegionStoretype]],RegionStoreCount[Region/Type],0))</f>
        <v>1</v>
      </c>
      <c r="M6964" s="4">
        <f>AND(Sales[[#This Row],[date]]&lt;=TY_YTDMax,Sales[[#This Row],[date]]&gt;=TY_YTDMin)*Sales[[#This Row],[sales]]</f>
        <v>7291.2188000000006</v>
      </c>
      <c r="N6964" s="4">
        <f>AND(Sales[[#This Row],[date]]&lt;=LY_YTDMax,Sales[[#This Row],[date]]&gt;=LY_YTDMin)*Sales[[#This Row],[sales]]</f>
        <v>0</v>
      </c>
      <c r="O6964" s="4">
        <f>AND(Sales[[#This Row],[date]]&gt;=YoY_Min,Sales[[#This Row],[date]]&lt;=TY_YTDMax)*(Sales[[#This Row],[sales]]/Sales[[#This Row],[sqft]])</f>
        <v>4.6858732647814913E-2</v>
      </c>
      <c r="P6964" s="4">
        <f>SUMIF(Sales[RegionStoretype],Sales[[#This Row],[RegionStoretype]],Sales[YoY_SSF])/Sales[[#This Row],[Region_TypeCount]]</f>
        <v>44.537621913239086</v>
      </c>
    </row>
    <row r="6965" spans="1:16" x14ac:dyDescent="0.25">
      <c r="A6965" s="1">
        <v>43224</v>
      </c>
      <c r="B6965">
        <v>38</v>
      </c>
      <c r="C6965">
        <v>16</v>
      </c>
      <c r="D6965">
        <v>114058.4694</v>
      </c>
      <c r="E6965">
        <f>INDEX(Stores[region],MATCH(Sales[[#This Row],[store_no]],Stores[store_no],0))</f>
        <v>2</v>
      </c>
      <c r="F6965" t="str">
        <f>INDEX(Stores[storetype],MATCH(Sales[[#This Row],[store_no]],Stores[store_no],0))</f>
        <v>C</v>
      </c>
      <c r="G6965" t="str">
        <f>INDEX(Stores[location_city],MATCH(Sales[[#This Row],[store_no]],Stores[store_no],0))</f>
        <v>Hinsdale</v>
      </c>
      <c r="H6965" t="str">
        <f>INDEX(Stores[location_state],MATCH(Sales[[#This Row],[store_no]],Stores[store_no],0))</f>
        <v>Illinois</v>
      </c>
      <c r="I6965">
        <f>INDEX(Stores[sqft],MATCH(Sales[[#This Row],[store_no]],Stores[store_no],0))</f>
        <v>155600</v>
      </c>
      <c r="J6965" s="4" t="str">
        <f>INDEX(Departments[dept_name],MATCH(Sales[[#This Row],[dept_no]],Departments[dept_no],0))</f>
        <v>Outdoors</v>
      </c>
      <c r="K6965" s="4" t="str">
        <f>CONCATENATE(Sales[[#This Row],[region]],Sales[[#This Row],[storetype]])</f>
        <v>2C</v>
      </c>
      <c r="L6965" s="4">
        <f>INDEX(RegionStoreCount[Store Count],MATCH(Sales[[#This Row],[RegionStoretype]],RegionStoreCount[Region/Type],0))</f>
        <v>1</v>
      </c>
      <c r="M6965" s="4">
        <f>AND(Sales[[#This Row],[date]]&lt;=TY_YTDMax,Sales[[#This Row],[date]]&gt;=TY_YTDMin)*Sales[[#This Row],[sales]]</f>
        <v>114058.4694</v>
      </c>
      <c r="N6965" s="4">
        <f>AND(Sales[[#This Row],[date]]&lt;=LY_YTDMax,Sales[[#This Row],[date]]&gt;=LY_YTDMin)*Sales[[#This Row],[sales]]</f>
        <v>0</v>
      </c>
      <c r="O6965" s="4">
        <f>AND(Sales[[#This Row],[date]]&gt;=YoY_Min,Sales[[#This Row],[date]]&lt;=TY_YTDMax)*(Sales[[#This Row],[sales]]/Sales[[#This Row],[sqft]])</f>
        <v>0.73302358226221076</v>
      </c>
      <c r="P6965" s="4">
        <f>SUMIF(Sales[RegionStoretype],Sales[[#This Row],[RegionStoretype]],Sales[YoY_SSF])/Sales[[#This Row],[Region_TypeCount]]</f>
        <v>44.537621913239086</v>
      </c>
    </row>
    <row r="6966" spans="1:16" x14ac:dyDescent="0.25">
      <c r="A6966" s="1">
        <v>43231</v>
      </c>
      <c r="B6966">
        <v>1</v>
      </c>
      <c r="C6966">
        <v>6</v>
      </c>
      <c r="D6966">
        <v>24908.1505</v>
      </c>
      <c r="E6966">
        <f>INDEX(Stores[region],MATCH(Sales[[#This Row],[store_no]],Stores[store_no],0))</f>
        <v>1</v>
      </c>
      <c r="F6966" t="str">
        <f>INDEX(Stores[storetype],MATCH(Sales[[#This Row],[store_no]],Stores[store_no],0))</f>
        <v>A</v>
      </c>
      <c r="G6966" t="str">
        <f>INDEX(Stores[location_city],MATCH(Sales[[#This Row],[store_no]],Stores[store_no],0))</f>
        <v>Ann Arbor</v>
      </c>
      <c r="H6966" t="str">
        <f>INDEX(Stores[location_state],MATCH(Sales[[#This Row],[store_no]],Stores[store_no],0))</f>
        <v>Michigan</v>
      </c>
      <c r="I6966">
        <f>INDEX(Stores[sqft],MATCH(Sales[[#This Row],[store_no]],Stores[store_no],0))</f>
        <v>100600</v>
      </c>
      <c r="J6966" s="4" t="str">
        <f>INDEX(Departments[dept_name],MATCH(Sales[[#This Row],[dept_no]],Departments[dept_no],0))</f>
        <v>Computers</v>
      </c>
      <c r="K6966" s="4" t="str">
        <f>CONCATENATE(Sales[[#This Row],[region]],Sales[[#This Row],[storetype]])</f>
        <v>1A</v>
      </c>
      <c r="L6966" s="4">
        <f>INDEX(RegionStoreCount[Store Count],MATCH(Sales[[#This Row],[RegionStoretype]],RegionStoreCount[Region/Type],0))</f>
        <v>5</v>
      </c>
      <c r="M6966" s="4">
        <f>AND(Sales[[#This Row],[date]]&lt;=TY_YTDMax,Sales[[#This Row],[date]]&gt;=TY_YTDMin)*Sales[[#This Row],[sales]]</f>
        <v>24908.1505</v>
      </c>
      <c r="N6966" s="4">
        <f>AND(Sales[[#This Row],[date]]&lt;=LY_YTDMax,Sales[[#This Row],[date]]&gt;=LY_YTDMin)*Sales[[#This Row],[sales]]</f>
        <v>0</v>
      </c>
      <c r="O6966" s="4">
        <f>AND(Sales[[#This Row],[date]]&gt;=YoY_Min,Sales[[#This Row],[date]]&lt;=TY_YTDMax)*(Sales[[#This Row],[sales]]/Sales[[#This Row],[sqft]])</f>
        <v>0.24759592942345923</v>
      </c>
      <c r="P6966" s="4">
        <f>SUMIF(Sales[RegionStoretype],Sales[[#This Row],[RegionStoretype]],Sales[YoY_SSF])/Sales[[#This Row],[Region_TypeCount]]</f>
        <v>59.469551530910678</v>
      </c>
    </row>
    <row r="6967" spans="1:16" x14ac:dyDescent="0.25">
      <c r="A6967" s="1">
        <v>43231</v>
      </c>
      <c r="B6967">
        <v>1</v>
      </c>
      <c r="C6967">
        <v>12</v>
      </c>
      <c r="D6967">
        <v>87842.535000000003</v>
      </c>
      <c r="E6967">
        <f>INDEX(Stores[region],MATCH(Sales[[#This Row],[store_no]],Stores[store_no],0))</f>
        <v>1</v>
      </c>
      <c r="F6967" t="str">
        <f>INDEX(Stores[storetype],MATCH(Sales[[#This Row],[store_no]],Stores[store_no],0))</f>
        <v>A</v>
      </c>
      <c r="G6967" t="str">
        <f>INDEX(Stores[location_city],MATCH(Sales[[#This Row],[store_no]],Stores[store_no],0))</f>
        <v>Ann Arbor</v>
      </c>
      <c r="H6967" t="str">
        <f>INDEX(Stores[location_state],MATCH(Sales[[#This Row],[store_no]],Stores[store_no],0))</f>
        <v>Michigan</v>
      </c>
      <c r="I6967">
        <f>INDEX(Stores[sqft],MATCH(Sales[[#This Row],[store_no]],Stores[store_no],0))</f>
        <v>100600</v>
      </c>
      <c r="J6967" s="4" t="str">
        <f>INDEX(Departments[dept_name],MATCH(Sales[[#This Row],[dept_no]],Departments[dept_no],0))</f>
        <v>Jewelery</v>
      </c>
      <c r="K6967" s="4" t="str">
        <f>CONCATENATE(Sales[[#This Row],[region]],Sales[[#This Row],[storetype]])</f>
        <v>1A</v>
      </c>
      <c r="L6967" s="4">
        <f>INDEX(RegionStoreCount[Store Count],MATCH(Sales[[#This Row],[RegionStoretype]],RegionStoreCount[Region/Type],0))</f>
        <v>5</v>
      </c>
      <c r="M6967" s="4">
        <f>AND(Sales[[#This Row],[date]]&lt;=TY_YTDMax,Sales[[#This Row],[date]]&gt;=TY_YTDMin)*Sales[[#This Row],[sales]]</f>
        <v>87842.535000000003</v>
      </c>
      <c r="N6967" s="4">
        <f>AND(Sales[[#This Row],[date]]&lt;=LY_YTDMax,Sales[[#This Row],[date]]&gt;=LY_YTDMin)*Sales[[#This Row],[sales]]</f>
        <v>0</v>
      </c>
      <c r="O6967" s="4">
        <f>AND(Sales[[#This Row],[date]]&gt;=YoY_Min,Sales[[#This Row],[date]]&lt;=TY_YTDMax)*(Sales[[#This Row],[sales]]/Sales[[#This Row],[sqft]])</f>
        <v>0.87318623260437378</v>
      </c>
      <c r="P6967" s="4">
        <f>SUMIF(Sales[RegionStoretype],Sales[[#This Row],[RegionStoretype]],Sales[YoY_SSF])/Sales[[#This Row],[Region_TypeCount]]</f>
        <v>59.469551530910678</v>
      </c>
    </row>
    <row r="6968" spans="1:16" x14ac:dyDescent="0.25">
      <c r="A6968" s="1">
        <v>43231</v>
      </c>
      <c r="B6968">
        <v>1</v>
      </c>
      <c r="C6968">
        <v>20</v>
      </c>
      <c r="D6968">
        <v>81047.394800000009</v>
      </c>
      <c r="E6968">
        <f>INDEX(Stores[region],MATCH(Sales[[#This Row],[store_no]],Stores[store_no],0))</f>
        <v>1</v>
      </c>
      <c r="F6968" t="str">
        <f>INDEX(Stores[storetype],MATCH(Sales[[#This Row],[store_no]],Stores[store_no],0))</f>
        <v>A</v>
      </c>
      <c r="G6968" t="str">
        <f>INDEX(Stores[location_city],MATCH(Sales[[#This Row],[store_no]],Stores[store_no],0))</f>
        <v>Ann Arbor</v>
      </c>
      <c r="H6968" t="str">
        <f>INDEX(Stores[location_state],MATCH(Sales[[#This Row],[store_no]],Stores[store_no],0))</f>
        <v>Michigan</v>
      </c>
      <c r="I6968">
        <f>INDEX(Stores[sqft],MATCH(Sales[[#This Row],[store_no]],Stores[store_no],0))</f>
        <v>100600</v>
      </c>
      <c r="J6968" s="4" t="str">
        <f>INDEX(Departments[dept_name],MATCH(Sales[[#This Row],[dept_no]],Departments[dept_no],0))</f>
        <v>Toys</v>
      </c>
      <c r="K6968" s="4" t="str">
        <f>CONCATENATE(Sales[[#This Row],[region]],Sales[[#This Row],[storetype]])</f>
        <v>1A</v>
      </c>
      <c r="L6968" s="4">
        <f>INDEX(RegionStoreCount[Store Count],MATCH(Sales[[#This Row],[RegionStoretype]],RegionStoreCount[Region/Type],0))</f>
        <v>5</v>
      </c>
      <c r="M6968" s="4">
        <f>AND(Sales[[#This Row],[date]]&lt;=TY_YTDMax,Sales[[#This Row],[date]]&gt;=TY_YTDMin)*Sales[[#This Row],[sales]]</f>
        <v>81047.394800000009</v>
      </c>
      <c r="N6968" s="4">
        <f>AND(Sales[[#This Row],[date]]&lt;=LY_YTDMax,Sales[[#This Row],[date]]&gt;=LY_YTDMin)*Sales[[#This Row],[sales]]</f>
        <v>0</v>
      </c>
      <c r="O6968" s="4">
        <f>AND(Sales[[#This Row],[date]]&gt;=YoY_Min,Sales[[#This Row],[date]]&lt;=TY_YTDMax)*(Sales[[#This Row],[sales]]/Sales[[#This Row],[sqft]])</f>
        <v>0.80564010735586489</v>
      </c>
      <c r="P6968" s="4">
        <f>SUMIF(Sales[RegionStoretype],Sales[[#This Row],[RegionStoretype]],Sales[YoY_SSF])/Sales[[#This Row],[Region_TypeCount]]</f>
        <v>59.469551530910678</v>
      </c>
    </row>
    <row r="6969" spans="1:16" x14ac:dyDescent="0.25">
      <c r="A6969" s="1">
        <v>43231</v>
      </c>
      <c r="B6969">
        <v>2</v>
      </c>
      <c r="C6969">
        <v>12</v>
      </c>
      <c r="D6969">
        <v>103066.59570000001</v>
      </c>
      <c r="E6969">
        <f>INDEX(Stores[region],MATCH(Sales[[#This Row],[store_no]],Stores[store_no],0))</f>
        <v>3</v>
      </c>
      <c r="F6969" t="str">
        <f>INDEX(Stores[storetype],MATCH(Sales[[#This Row],[store_no]],Stores[store_no],0))</f>
        <v>A</v>
      </c>
      <c r="G6969" t="str">
        <f>INDEX(Stores[location_city],MATCH(Sales[[#This Row],[store_no]],Stores[store_no],0))</f>
        <v>Minneapolis</v>
      </c>
      <c r="H6969" t="str">
        <f>INDEX(Stores[location_state],MATCH(Sales[[#This Row],[store_no]],Stores[store_no],0))</f>
        <v>Minnesota</v>
      </c>
      <c r="I6969">
        <f>INDEX(Stores[sqft],MATCH(Sales[[#This Row],[store_no]],Stores[store_no],0))</f>
        <v>210400</v>
      </c>
      <c r="J6969" s="4" t="str">
        <f>INDEX(Departments[dept_name],MATCH(Sales[[#This Row],[dept_no]],Departments[dept_no],0))</f>
        <v>Jewelery</v>
      </c>
      <c r="K6969" s="4" t="str">
        <f>CONCATENATE(Sales[[#This Row],[region]],Sales[[#This Row],[storetype]])</f>
        <v>3A</v>
      </c>
      <c r="L6969" s="4">
        <f>INDEX(RegionStoreCount[Store Count],MATCH(Sales[[#This Row],[RegionStoretype]],RegionStoreCount[Region/Type],0))</f>
        <v>9</v>
      </c>
      <c r="M6969" s="4">
        <f>AND(Sales[[#This Row],[date]]&lt;=TY_YTDMax,Sales[[#This Row],[date]]&gt;=TY_YTDMin)*Sales[[#This Row],[sales]]</f>
        <v>103066.59570000001</v>
      </c>
      <c r="N6969" s="4">
        <f>AND(Sales[[#This Row],[date]]&lt;=LY_YTDMax,Sales[[#This Row],[date]]&gt;=LY_YTDMin)*Sales[[#This Row],[sales]]</f>
        <v>0</v>
      </c>
      <c r="O6969" s="4">
        <f>AND(Sales[[#This Row],[date]]&gt;=YoY_Min,Sales[[#This Row],[date]]&lt;=TY_YTDMax)*(Sales[[#This Row],[sales]]/Sales[[#This Row],[sqft]])</f>
        <v>0.48986024572243347</v>
      </c>
      <c r="P6969" s="4">
        <f>SUMIF(Sales[RegionStoretype],Sales[[#This Row],[RegionStoretype]],Sales[YoY_SSF])/Sales[[#This Row],[Region_TypeCount]]</f>
        <v>53.603836561720975</v>
      </c>
    </row>
    <row r="6970" spans="1:16" x14ac:dyDescent="0.25">
      <c r="A6970" s="1">
        <v>43231</v>
      </c>
      <c r="B6970">
        <v>3</v>
      </c>
      <c r="C6970">
        <v>4</v>
      </c>
      <c r="D6970">
        <v>95469.368000000002</v>
      </c>
      <c r="E6970">
        <f>INDEX(Stores[region],MATCH(Sales[[#This Row],[store_no]],Stores[store_no],0))</f>
        <v>1</v>
      </c>
      <c r="F6970" t="str">
        <f>INDEX(Stores[storetype],MATCH(Sales[[#This Row],[store_no]],Stores[store_no],0))</f>
        <v>B</v>
      </c>
      <c r="G6970" t="str">
        <f>INDEX(Stores[location_city],MATCH(Sales[[#This Row],[store_no]],Stores[store_no],0))</f>
        <v>Detroit</v>
      </c>
      <c r="H6970" t="str">
        <f>INDEX(Stores[location_state],MATCH(Sales[[#This Row],[store_no]],Stores[store_no],0))</f>
        <v>Michigan</v>
      </c>
      <c r="I6970">
        <f>INDEX(Stores[sqft],MATCH(Sales[[#This Row],[store_no]],Stores[store_no],0))</f>
        <v>114500</v>
      </c>
      <c r="J6970" s="4" t="str">
        <f>INDEX(Departments[dept_name],MATCH(Sales[[#This Row],[dept_no]],Departments[dept_no],0))</f>
        <v>Books</v>
      </c>
      <c r="K6970" s="4" t="str">
        <f>CONCATENATE(Sales[[#This Row],[region]],Sales[[#This Row],[storetype]])</f>
        <v>1B</v>
      </c>
      <c r="L6970" s="4">
        <f>INDEX(RegionStoreCount[Store Count],MATCH(Sales[[#This Row],[RegionStoretype]],RegionStoreCount[Region/Type],0))</f>
        <v>5</v>
      </c>
      <c r="M6970" s="4">
        <f>AND(Sales[[#This Row],[date]]&lt;=TY_YTDMax,Sales[[#This Row],[date]]&gt;=TY_YTDMin)*Sales[[#This Row],[sales]]</f>
        <v>95469.368000000002</v>
      </c>
      <c r="N6970" s="4">
        <f>AND(Sales[[#This Row],[date]]&lt;=LY_YTDMax,Sales[[#This Row],[date]]&gt;=LY_YTDMin)*Sales[[#This Row],[sales]]</f>
        <v>0</v>
      </c>
      <c r="O6970" s="4">
        <f>AND(Sales[[#This Row],[date]]&gt;=YoY_Min,Sales[[#This Row],[date]]&lt;=TY_YTDMax)*(Sales[[#This Row],[sales]]/Sales[[#This Row],[sqft]])</f>
        <v>0.83379360698689964</v>
      </c>
      <c r="P6970" s="4">
        <f>SUMIF(Sales[RegionStoretype],Sales[[#This Row],[RegionStoretype]],Sales[YoY_SSF])/Sales[[#This Row],[Region_TypeCount]]</f>
        <v>68.518982968140051</v>
      </c>
    </row>
    <row r="6971" spans="1:16" x14ac:dyDescent="0.25">
      <c r="A6971" s="1">
        <v>43231</v>
      </c>
      <c r="B6971">
        <v>4</v>
      </c>
      <c r="C6971">
        <v>4</v>
      </c>
      <c r="D6971">
        <v>127328.9142</v>
      </c>
      <c r="E6971">
        <f>INDEX(Stores[region],MATCH(Sales[[#This Row],[store_no]],Stores[store_no],0))</f>
        <v>1</v>
      </c>
      <c r="F6971" t="str">
        <f>INDEX(Stores[storetype],MATCH(Sales[[#This Row],[store_no]],Stores[store_no],0))</f>
        <v>A</v>
      </c>
      <c r="G6971" t="str">
        <f>INDEX(Stores[location_city],MATCH(Sales[[#This Row],[store_no]],Stores[store_no],0))</f>
        <v>Cincinnati</v>
      </c>
      <c r="H6971" t="str">
        <f>INDEX(Stores[location_state],MATCH(Sales[[#This Row],[store_no]],Stores[store_no],0))</f>
        <v>Ohio</v>
      </c>
      <c r="I6971">
        <f>INDEX(Stores[sqft],MATCH(Sales[[#This Row],[store_no]],Stores[store_no],0))</f>
        <v>127800</v>
      </c>
      <c r="J6971" s="4" t="str">
        <f>INDEX(Departments[dept_name],MATCH(Sales[[#This Row],[dept_no]],Departments[dept_no],0))</f>
        <v>Books</v>
      </c>
      <c r="K6971" s="4" t="str">
        <f>CONCATENATE(Sales[[#This Row],[region]],Sales[[#This Row],[storetype]])</f>
        <v>1A</v>
      </c>
      <c r="L6971" s="4">
        <f>INDEX(RegionStoreCount[Store Count],MATCH(Sales[[#This Row],[RegionStoretype]],RegionStoreCount[Region/Type],0))</f>
        <v>5</v>
      </c>
      <c r="M6971" s="4">
        <f>AND(Sales[[#This Row],[date]]&lt;=TY_YTDMax,Sales[[#This Row],[date]]&gt;=TY_YTDMin)*Sales[[#This Row],[sales]]</f>
        <v>127328.9142</v>
      </c>
      <c r="N6971" s="4">
        <f>AND(Sales[[#This Row],[date]]&lt;=LY_YTDMax,Sales[[#This Row],[date]]&gt;=LY_YTDMin)*Sales[[#This Row],[sales]]</f>
        <v>0</v>
      </c>
      <c r="O6971" s="4">
        <f>AND(Sales[[#This Row],[date]]&gt;=YoY_Min,Sales[[#This Row],[date]]&lt;=TY_YTDMax)*(Sales[[#This Row],[sales]]/Sales[[#This Row],[sqft]])</f>
        <v>0.99631388262910803</v>
      </c>
      <c r="P6971" s="4">
        <f>SUMIF(Sales[RegionStoretype],Sales[[#This Row],[RegionStoretype]],Sales[YoY_SSF])/Sales[[#This Row],[Region_TypeCount]]</f>
        <v>59.469551530910678</v>
      </c>
    </row>
    <row r="6972" spans="1:16" x14ac:dyDescent="0.25">
      <c r="A6972" s="1">
        <v>43231</v>
      </c>
      <c r="B6972">
        <v>4</v>
      </c>
      <c r="C6972">
        <v>10</v>
      </c>
      <c r="D6972">
        <v>61347.94</v>
      </c>
      <c r="E6972">
        <f>INDEX(Stores[region],MATCH(Sales[[#This Row],[store_no]],Stores[store_no],0))</f>
        <v>1</v>
      </c>
      <c r="F6972" t="str">
        <f>INDEX(Stores[storetype],MATCH(Sales[[#This Row],[store_no]],Stores[store_no],0))</f>
        <v>A</v>
      </c>
      <c r="G6972" t="str">
        <f>INDEX(Stores[location_city],MATCH(Sales[[#This Row],[store_no]],Stores[store_no],0))</f>
        <v>Cincinnati</v>
      </c>
      <c r="H6972" t="str">
        <f>INDEX(Stores[location_state],MATCH(Sales[[#This Row],[store_no]],Stores[store_no],0))</f>
        <v>Ohio</v>
      </c>
      <c r="I6972">
        <f>INDEX(Stores[sqft],MATCH(Sales[[#This Row],[store_no]],Stores[store_no],0))</f>
        <v>127800</v>
      </c>
      <c r="J6972" s="4" t="str">
        <f>INDEX(Departments[dept_name],MATCH(Sales[[#This Row],[dept_no]],Departments[dept_no],0))</f>
        <v>Health</v>
      </c>
      <c r="K6972" s="4" t="str">
        <f>CONCATENATE(Sales[[#This Row],[region]],Sales[[#This Row],[storetype]])</f>
        <v>1A</v>
      </c>
      <c r="L6972" s="4">
        <f>INDEX(RegionStoreCount[Store Count],MATCH(Sales[[#This Row],[RegionStoretype]],RegionStoreCount[Region/Type],0))</f>
        <v>5</v>
      </c>
      <c r="M6972" s="4">
        <f>AND(Sales[[#This Row],[date]]&lt;=TY_YTDMax,Sales[[#This Row],[date]]&gt;=TY_YTDMin)*Sales[[#This Row],[sales]]</f>
        <v>61347.94</v>
      </c>
      <c r="N6972" s="4">
        <f>AND(Sales[[#This Row],[date]]&lt;=LY_YTDMax,Sales[[#This Row],[date]]&gt;=LY_YTDMin)*Sales[[#This Row],[sales]]</f>
        <v>0</v>
      </c>
      <c r="O6972" s="4">
        <f>AND(Sales[[#This Row],[date]]&gt;=YoY_Min,Sales[[#This Row],[date]]&lt;=TY_YTDMax)*(Sales[[#This Row],[sales]]/Sales[[#This Row],[sqft]])</f>
        <v>0.48003082942097031</v>
      </c>
      <c r="P6972" s="4">
        <f>SUMIF(Sales[RegionStoretype],Sales[[#This Row],[RegionStoretype]],Sales[YoY_SSF])/Sales[[#This Row],[Region_TypeCount]]</f>
        <v>59.469551530910678</v>
      </c>
    </row>
    <row r="6973" spans="1:16" x14ac:dyDescent="0.25">
      <c r="A6973" s="1">
        <v>43231</v>
      </c>
      <c r="B6973">
        <v>5</v>
      </c>
      <c r="C6973">
        <v>3</v>
      </c>
      <c r="D6973">
        <v>46068.907500000001</v>
      </c>
      <c r="E6973">
        <f>INDEX(Stores[region],MATCH(Sales[[#This Row],[store_no]],Stores[store_no],0))</f>
        <v>1</v>
      </c>
      <c r="F6973" t="str">
        <f>INDEX(Stores[storetype],MATCH(Sales[[#This Row],[store_no]],Stores[store_no],0))</f>
        <v>B</v>
      </c>
      <c r="G6973" t="str">
        <f>INDEX(Stores[location_city],MATCH(Sales[[#This Row],[store_no]],Stores[store_no],0))</f>
        <v>Bloomington</v>
      </c>
      <c r="H6973" t="str">
        <f>INDEX(Stores[location_state],MATCH(Sales[[#This Row],[store_no]],Stores[store_no],0))</f>
        <v>Indiana</v>
      </c>
      <c r="I6973">
        <f>INDEX(Stores[sqft],MATCH(Sales[[#This Row],[store_no]],Stores[store_no],0))</f>
        <v>114500</v>
      </c>
      <c r="J6973" s="4" t="str">
        <f>INDEX(Departments[dept_name],MATCH(Sales[[#This Row],[dept_no]],Departments[dept_no],0))</f>
        <v>Beauty</v>
      </c>
      <c r="K6973" s="4" t="str">
        <f>CONCATENATE(Sales[[#This Row],[region]],Sales[[#This Row],[storetype]])</f>
        <v>1B</v>
      </c>
      <c r="L6973" s="4">
        <f>INDEX(RegionStoreCount[Store Count],MATCH(Sales[[#This Row],[RegionStoretype]],RegionStoreCount[Region/Type],0))</f>
        <v>5</v>
      </c>
      <c r="M6973" s="4">
        <f>AND(Sales[[#This Row],[date]]&lt;=TY_YTDMax,Sales[[#This Row],[date]]&gt;=TY_YTDMin)*Sales[[#This Row],[sales]]</f>
        <v>46068.907500000001</v>
      </c>
      <c r="N6973" s="4">
        <f>AND(Sales[[#This Row],[date]]&lt;=LY_YTDMax,Sales[[#This Row],[date]]&gt;=LY_YTDMin)*Sales[[#This Row],[sales]]</f>
        <v>0</v>
      </c>
      <c r="O6973" s="4">
        <f>AND(Sales[[#This Row],[date]]&gt;=YoY_Min,Sales[[#This Row],[date]]&lt;=TY_YTDMax)*(Sales[[#This Row],[sales]]/Sales[[#This Row],[sqft]])</f>
        <v>0.40234853711790391</v>
      </c>
      <c r="P6973" s="4">
        <f>SUMIF(Sales[RegionStoretype],Sales[[#This Row],[RegionStoretype]],Sales[YoY_SSF])/Sales[[#This Row],[Region_TypeCount]]</f>
        <v>68.518982968140051</v>
      </c>
    </row>
    <row r="6974" spans="1:16" x14ac:dyDescent="0.25">
      <c r="A6974" s="1">
        <v>43231</v>
      </c>
      <c r="B6974">
        <v>5</v>
      </c>
      <c r="C6974">
        <v>12</v>
      </c>
      <c r="D6974">
        <v>63796.572699999997</v>
      </c>
      <c r="E6974">
        <f>INDEX(Stores[region],MATCH(Sales[[#This Row],[store_no]],Stores[store_no],0))</f>
        <v>1</v>
      </c>
      <c r="F6974" t="str">
        <f>INDEX(Stores[storetype],MATCH(Sales[[#This Row],[store_no]],Stores[store_no],0))</f>
        <v>B</v>
      </c>
      <c r="G6974" t="str">
        <f>INDEX(Stores[location_city],MATCH(Sales[[#This Row],[store_no]],Stores[store_no],0))</f>
        <v>Bloomington</v>
      </c>
      <c r="H6974" t="str">
        <f>INDEX(Stores[location_state],MATCH(Sales[[#This Row],[store_no]],Stores[store_no],0))</f>
        <v>Indiana</v>
      </c>
      <c r="I6974">
        <f>INDEX(Stores[sqft],MATCH(Sales[[#This Row],[store_no]],Stores[store_no],0))</f>
        <v>114500</v>
      </c>
      <c r="J6974" s="4" t="str">
        <f>INDEX(Departments[dept_name],MATCH(Sales[[#This Row],[dept_no]],Departments[dept_no],0))</f>
        <v>Jewelery</v>
      </c>
      <c r="K6974" s="4" t="str">
        <f>CONCATENATE(Sales[[#This Row],[region]],Sales[[#This Row],[storetype]])</f>
        <v>1B</v>
      </c>
      <c r="L6974" s="4">
        <f>INDEX(RegionStoreCount[Store Count],MATCH(Sales[[#This Row],[RegionStoretype]],RegionStoreCount[Region/Type],0))</f>
        <v>5</v>
      </c>
      <c r="M6974" s="4">
        <f>AND(Sales[[#This Row],[date]]&lt;=TY_YTDMax,Sales[[#This Row],[date]]&gt;=TY_YTDMin)*Sales[[#This Row],[sales]]</f>
        <v>63796.572699999997</v>
      </c>
      <c r="N6974" s="4">
        <f>AND(Sales[[#This Row],[date]]&lt;=LY_YTDMax,Sales[[#This Row],[date]]&gt;=LY_YTDMin)*Sales[[#This Row],[sales]]</f>
        <v>0</v>
      </c>
      <c r="O6974" s="4">
        <f>AND(Sales[[#This Row],[date]]&gt;=YoY_Min,Sales[[#This Row],[date]]&lt;=TY_YTDMax)*(Sales[[#This Row],[sales]]/Sales[[#This Row],[sqft]])</f>
        <v>0.55717530742358079</v>
      </c>
      <c r="P6974" s="4">
        <f>SUMIF(Sales[RegionStoretype],Sales[[#This Row],[RegionStoretype]],Sales[YoY_SSF])/Sales[[#This Row],[Region_TypeCount]]</f>
        <v>68.518982968140051</v>
      </c>
    </row>
    <row r="6975" spans="1:16" x14ac:dyDescent="0.25">
      <c r="A6975" s="1">
        <v>43231</v>
      </c>
      <c r="B6975">
        <v>5</v>
      </c>
      <c r="C6975">
        <v>14</v>
      </c>
      <c r="D6975">
        <v>68391.089000000007</v>
      </c>
      <c r="E6975">
        <f>INDEX(Stores[region],MATCH(Sales[[#This Row],[store_no]],Stores[store_no],0))</f>
        <v>1</v>
      </c>
      <c r="F6975" t="str">
        <f>INDEX(Stores[storetype],MATCH(Sales[[#This Row],[store_no]],Stores[store_no],0))</f>
        <v>B</v>
      </c>
      <c r="G6975" t="str">
        <f>INDEX(Stores[location_city],MATCH(Sales[[#This Row],[store_no]],Stores[store_no],0))</f>
        <v>Bloomington</v>
      </c>
      <c r="H6975" t="str">
        <f>INDEX(Stores[location_state],MATCH(Sales[[#This Row],[store_no]],Stores[store_no],0))</f>
        <v>Indiana</v>
      </c>
      <c r="I6975">
        <f>INDEX(Stores[sqft],MATCH(Sales[[#This Row],[store_no]],Stores[store_no],0))</f>
        <v>114500</v>
      </c>
      <c r="J6975" s="4" t="str">
        <f>INDEX(Departments[dept_name],MATCH(Sales[[#This Row],[dept_no]],Departments[dept_no],0))</f>
        <v>Movies</v>
      </c>
      <c r="K6975" s="4" t="str">
        <f>CONCATENATE(Sales[[#This Row],[region]],Sales[[#This Row],[storetype]])</f>
        <v>1B</v>
      </c>
      <c r="L6975" s="4">
        <f>INDEX(RegionStoreCount[Store Count],MATCH(Sales[[#This Row],[RegionStoretype]],RegionStoreCount[Region/Type],0))</f>
        <v>5</v>
      </c>
      <c r="M6975" s="4">
        <f>AND(Sales[[#This Row],[date]]&lt;=TY_YTDMax,Sales[[#This Row],[date]]&gt;=TY_YTDMin)*Sales[[#This Row],[sales]]</f>
        <v>68391.089000000007</v>
      </c>
      <c r="N6975" s="4">
        <f>AND(Sales[[#This Row],[date]]&lt;=LY_YTDMax,Sales[[#This Row],[date]]&gt;=LY_YTDMin)*Sales[[#This Row],[sales]]</f>
        <v>0</v>
      </c>
      <c r="O6975" s="4">
        <f>AND(Sales[[#This Row],[date]]&gt;=YoY_Min,Sales[[#This Row],[date]]&lt;=TY_YTDMax)*(Sales[[#This Row],[sales]]/Sales[[#This Row],[sqft]])</f>
        <v>0.59730208733624457</v>
      </c>
      <c r="P6975" s="4">
        <f>SUMIF(Sales[RegionStoretype],Sales[[#This Row],[RegionStoretype]],Sales[YoY_SSF])/Sales[[#This Row],[Region_TypeCount]]</f>
        <v>68.518982968140051</v>
      </c>
    </row>
    <row r="6976" spans="1:16" x14ac:dyDescent="0.25">
      <c r="A6976" s="1">
        <v>43231</v>
      </c>
      <c r="B6976">
        <v>5</v>
      </c>
      <c r="C6976">
        <v>17</v>
      </c>
      <c r="D6976">
        <v>50050.030900000005</v>
      </c>
      <c r="E6976">
        <f>INDEX(Stores[region],MATCH(Sales[[#This Row],[store_no]],Stores[store_no],0))</f>
        <v>1</v>
      </c>
      <c r="F6976" t="str">
        <f>INDEX(Stores[storetype],MATCH(Sales[[#This Row],[store_no]],Stores[store_no],0))</f>
        <v>B</v>
      </c>
      <c r="G6976" t="str">
        <f>INDEX(Stores[location_city],MATCH(Sales[[#This Row],[store_no]],Stores[store_no],0))</f>
        <v>Bloomington</v>
      </c>
      <c r="H6976" t="str">
        <f>INDEX(Stores[location_state],MATCH(Sales[[#This Row],[store_no]],Stores[store_no],0))</f>
        <v>Indiana</v>
      </c>
      <c r="I6976">
        <f>INDEX(Stores[sqft],MATCH(Sales[[#This Row],[store_no]],Stores[store_no],0))</f>
        <v>114500</v>
      </c>
      <c r="J6976" s="4" t="str">
        <f>INDEX(Departments[dept_name],MATCH(Sales[[#This Row],[dept_no]],Departments[dept_no],0))</f>
        <v>Shoes</v>
      </c>
      <c r="K6976" s="4" t="str">
        <f>CONCATENATE(Sales[[#This Row],[region]],Sales[[#This Row],[storetype]])</f>
        <v>1B</v>
      </c>
      <c r="L6976" s="4">
        <f>INDEX(RegionStoreCount[Store Count],MATCH(Sales[[#This Row],[RegionStoretype]],RegionStoreCount[Region/Type],0))</f>
        <v>5</v>
      </c>
      <c r="M6976" s="4">
        <f>AND(Sales[[#This Row],[date]]&lt;=TY_YTDMax,Sales[[#This Row],[date]]&gt;=TY_YTDMin)*Sales[[#This Row],[sales]]</f>
        <v>50050.030900000005</v>
      </c>
      <c r="N6976" s="4">
        <f>AND(Sales[[#This Row],[date]]&lt;=LY_YTDMax,Sales[[#This Row],[date]]&gt;=LY_YTDMin)*Sales[[#This Row],[sales]]</f>
        <v>0</v>
      </c>
      <c r="O6976" s="4">
        <f>AND(Sales[[#This Row],[date]]&gt;=YoY_Min,Sales[[#This Row],[date]]&lt;=TY_YTDMax)*(Sales[[#This Row],[sales]]/Sales[[#This Row],[sqft]])</f>
        <v>0.43711817379912671</v>
      </c>
      <c r="P6976" s="4">
        <f>SUMIF(Sales[RegionStoretype],Sales[[#This Row],[RegionStoretype]],Sales[YoY_SSF])/Sales[[#This Row],[Region_TypeCount]]</f>
        <v>68.518982968140051</v>
      </c>
    </row>
    <row r="6977" spans="1:16" x14ac:dyDescent="0.25">
      <c r="A6977" s="1">
        <v>43231</v>
      </c>
      <c r="B6977">
        <v>5</v>
      </c>
      <c r="C6977">
        <v>19</v>
      </c>
      <c r="D6977">
        <v>27934.166499999999</v>
      </c>
      <c r="E6977">
        <f>INDEX(Stores[region],MATCH(Sales[[#This Row],[store_no]],Stores[store_no],0))</f>
        <v>1</v>
      </c>
      <c r="F6977" t="str">
        <f>INDEX(Stores[storetype],MATCH(Sales[[#This Row],[store_no]],Stores[store_no],0))</f>
        <v>B</v>
      </c>
      <c r="G6977" t="str">
        <f>INDEX(Stores[location_city],MATCH(Sales[[#This Row],[store_no]],Stores[store_no],0))</f>
        <v>Bloomington</v>
      </c>
      <c r="H6977" t="str">
        <f>INDEX(Stores[location_state],MATCH(Sales[[#This Row],[store_no]],Stores[store_no],0))</f>
        <v>Indiana</v>
      </c>
      <c r="I6977">
        <f>INDEX(Stores[sqft],MATCH(Sales[[#This Row],[store_no]],Stores[store_no],0))</f>
        <v>114500</v>
      </c>
      <c r="J6977" s="4" t="str">
        <f>INDEX(Departments[dept_name],MATCH(Sales[[#This Row],[dept_no]],Departments[dept_no],0))</f>
        <v>Tools</v>
      </c>
      <c r="K6977" s="4" t="str">
        <f>CONCATENATE(Sales[[#This Row],[region]],Sales[[#This Row],[storetype]])</f>
        <v>1B</v>
      </c>
      <c r="L6977" s="4">
        <f>INDEX(RegionStoreCount[Store Count],MATCH(Sales[[#This Row],[RegionStoretype]],RegionStoreCount[Region/Type],0))</f>
        <v>5</v>
      </c>
      <c r="M6977" s="4">
        <f>AND(Sales[[#This Row],[date]]&lt;=TY_YTDMax,Sales[[#This Row],[date]]&gt;=TY_YTDMin)*Sales[[#This Row],[sales]]</f>
        <v>27934.166499999999</v>
      </c>
      <c r="N6977" s="4">
        <f>AND(Sales[[#This Row],[date]]&lt;=LY_YTDMax,Sales[[#This Row],[date]]&gt;=LY_YTDMin)*Sales[[#This Row],[sales]]</f>
        <v>0</v>
      </c>
      <c r="O6977" s="4">
        <f>AND(Sales[[#This Row],[date]]&gt;=YoY_Min,Sales[[#This Row],[date]]&lt;=TY_YTDMax)*(Sales[[#This Row],[sales]]/Sales[[#This Row],[sqft]])</f>
        <v>0.24396651965065502</v>
      </c>
      <c r="P6977" s="4">
        <f>SUMIF(Sales[RegionStoretype],Sales[[#This Row],[RegionStoretype]],Sales[YoY_SSF])/Sales[[#This Row],[Region_TypeCount]]</f>
        <v>68.518982968140051</v>
      </c>
    </row>
    <row r="6978" spans="1:16" x14ac:dyDescent="0.25">
      <c r="A6978" s="1">
        <v>43231</v>
      </c>
      <c r="B6978">
        <v>6</v>
      </c>
      <c r="C6978">
        <v>5</v>
      </c>
      <c r="D6978">
        <v>142986.9325</v>
      </c>
      <c r="E6978">
        <f>INDEX(Stores[region],MATCH(Sales[[#This Row],[store_no]],Stores[store_no],0))</f>
        <v>3</v>
      </c>
      <c r="F6978" t="str">
        <f>INDEX(Stores[storetype],MATCH(Sales[[#This Row],[store_no]],Stores[store_no],0))</f>
        <v>A</v>
      </c>
      <c r="G6978" t="str">
        <f>INDEX(Stores[location_city],MATCH(Sales[[#This Row],[store_no]],Stores[store_no],0))</f>
        <v>Green Bay</v>
      </c>
      <c r="H6978" t="str">
        <f>INDEX(Stores[location_state],MATCH(Sales[[#This Row],[store_no]],Stores[store_no],0))</f>
        <v>Wisconsin</v>
      </c>
      <c r="I6978">
        <f>INDEX(Stores[sqft],MATCH(Sales[[#This Row],[store_no]],Stores[store_no],0))</f>
        <v>138800</v>
      </c>
      <c r="J6978" s="4" t="str">
        <f>INDEX(Departments[dept_name],MATCH(Sales[[#This Row],[dept_no]],Departments[dept_no],0))</f>
        <v>Clothing</v>
      </c>
      <c r="K6978" s="4" t="str">
        <f>CONCATENATE(Sales[[#This Row],[region]],Sales[[#This Row],[storetype]])</f>
        <v>3A</v>
      </c>
      <c r="L6978" s="4">
        <f>INDEX(RegionStoreCount[Store Count],MATCH(Sales[[#This Row],[RegionStoretype]],RegionStoreCount[Region/Type],0))</f>
        <v>9</v>
      </c>
      <c r="M6978" s="4">
        <f>AND(Sales[[#This Row],[date]]&lt;=TY_YTDMax,Sales[[#This Row],[date]]&gt;=TY_YTDMin)*Sales[[#This Row],[sales]]</f>
        <v>142986.9325</v>
      </c>
      <c r="N6978" s="4">
        <f>AND(Sales[[#This Row],[date]]&lt;=LY_YTDMax,Sales[[#This Row],[date]]&gt;=LY_YTDMin)*Sales[[#This Row],[sales]]</f>
        <v>0</v>
      </c>
      <c r="O6978" s="4">
        <f>AND(Sales[[#This Row],[date]]&gt;=YoY_Min,Sales[[#This Row],[date]]&lt;=TY_YTDMax)*(Sales[[#This Row],[sales]]/Sales[[#This Row],[sqft]])</f>
        <v>1.0301652197406339</v>
      </c>
      <c r="P6978" s="4">
        <f>SUMIF(Sales[RegionStoretype],Sales[[#This Row],[RegionStoretype]],Sales[YoY_SSF])/Sales[[#This Row],[Region_TypeCount]]</f>
        <v>53.603836561720975</v>
      </c>
    </row>
    <row r="6979" spans="1:16" x14ac:dyDescent="0.25">
      <c r="A6979" s="1">
        <v>43231</v>
      </c>
      <c r="B6979">
        <v>6</v>
      </c>
      <c r="C6979">
        <v>13</v>
      </c>
      <c r="D6979">
        <v>23769.020099999998</v>
      </c>
      <c r="E6979">
        <f>INDEX(Stores[region],MATCH(Sales[[#This Row],[store_no]],Stores[store_no],0))</f>
        <v>3</v>
      </c>
      <c r="F6979" t="str">
        <f>INDEX(Stores[storetype],MATCH(Sales[[#This Row],[store_no]],Stores[store_no],0))</f>
        <v>A</v>
      </c>
      <c r="G6979" t="str">
        <f>INDEX(Stores[location_city],MATCH(Sales[[#This Row],[store_no]],Stores[store_no],0))</f>
        <v>Green Bay</v>
      </c>
      <c r="H6979" t="str">
        <f>INDEX(Stores[location_state],MATCH(Sales[[#This Row],[store_no]],Stores[store_no],0))</f>
        <v>Wisconsin</v>
      </c>
      <c r="I6979">
        <f>INDEX(Stores[sqft],MATCH(Sales[[#This Row],[store_no]],Stores[store_no],0))</f>
        <v>138800</v>
      </c>
      <c r="J6979" s="4" t="str">
        <f>INDEX(Departments[dept_name],MATCH(Sales[[#This Row],[dept_no]],Departments[dept_no],0))</f>
        <v>Kids</v>
      </c>
      <c r="K6979" s="4" t="str">
        <f>CONCATENATE(Sales[[#This Row],[region]],Sales[[#This Row],[storetype]])</f>
        <v>3A</v>
      </c>
      <c r="L6979" s="4">
        <f>INDEX(RegionStoreCount[Store Count],MATCH(Sales[[#This Row],[RegionStoretype]],RegionStoreCount[Region/Type],0))</f>
        <v>9</v>
      </c>
      <c r="M6979" s="4">
        <f>AND(Sales[[#This Row],[date]]&lt;=TY_YTDMax,Sales[[#This Row],[date]]&gt;=TY_YTDMin)*Sales[[#This Row],[sales]]</f>
        <v>23769.020099999998</v>
      </c>
      <c r="N6979" s="4">
        <f>AND(Sales[[#This Row],[date]]&lt;=LY_YTDMax,Sales[[#This Row],[date]]&gt;=LY_YTDMin)*Sales[[#This Row],[sales]]</f>
        <v>0</v>
      </c>
      <c r="O6979" s="4">
        <f>AND(Sales[[#This Row],[date]]&gt;=YoY_Min,Sales[[#This Row],[date]]&lt;=TY_YTDMax)*(Sales[[#This Row],[sales]]/Sales[[#This Row],[sqft]])</f>
        <v>0.17124654250720459</v>
      </c>
      <c r="P6979" s="4">
        <f>SUMIF(Sales[RegionStoretype],Sales[[#This Row],[RegionStoretype]],Sales[YoY_SSF])/Sales[[#This Row],[Region_TypeCount]]</f>
        <v>53.603836561720975</v>
      </c>
    </row>
    <row r="6980" spans="1:16" x14ac:dyDescent="0.25">
      <c r="A6980" s="1">
        <v>43231</v>
      </c>
      <c r="B6980">
        <v>6</v>
      </c>
      <c r="C6980">
        <v>14</v>
      </c>
      <c r="D6980">
        <v>43437.412700000001</v>
      </c>
      <c r="E6980">
        <f>INDEX(Stores[region],MATCH(Sales[[#This Row],[store_no]],Stores[store_no],0))</f>
        <v>3</v>
      </c>
      <c r="F6980" t="str">
        <f>INDEX(Stores[storetype],MATCH(Sales[[#This Row],[store_no]],Stores[store_no],0))</f>
        <v>A</v>
      </c>
      <c r="G6980" t="str">
        <f>INDEX(Stores[location_city],MATCH(Sales[[#This Row],[store_no]],Stores[store_no],0))</f>
        <v>Green Bay</v>
      </c>
      <c r="H6980" t="str">
        <f>INDEX(Stores[location_state],MATCH(Sales[[#This Row],[store_no]],Stores[store_no],0))</f>
        <v>Wisconsin</v>
      </c>
      <c r="I6980">
        <f>INDEX(Stores[sqft],MATCH(Sales[[#This Row],[store_no]],Stores[store_no],0))</f>
        <v>138800</v>
      </c>
      <c r="J6980" s="4" t="str">
        <f>INDEX(Departments[dept_name],MATCH(Sales[[#This Row],[dept_no]],Departments[dept_no],0))</f>
        <v>Movies</v>
      </c>
      <c r="K6980" s="4" t="str">
        <f>CONCATENATE(Sales[[#This Row],[region]],Sales[[#This Row],[storetype]])</f>
        <v>3A</v>
      </c>
      <c r="L6980" s="4">
        <f>INDEX(RegionStoreCount[Store Count],MATCH(Sales[[#This Row],[RegionStoretype]],RegionStoreCount[Region/Type],0))</f>
        <v>9</v>
      </c>
      <c r="M6980" s="4">
        <f>AND(Sales[[#This Row],[date]]&lt;=TY_YTDMax,Sales[[#This Row],[date]]&gt;=TY_YTDMin)*Sales[[#This Row],[sales]]</f>
        <v>43437.412700000001</v>
      </c>
      <c r="N6980" s="4">
        <f>AND(Sales[[#This Row],[date]]&lt;=LY_YTDMax,Sales[[#This Row],[date]]&gt;=LY_YTDMin)*Sales[[#This Row],[sales]]</f>
        <v>0</v>
      </c>
      <c r="O6980" s="4">
        <f>AND(Sales[[#This Row],[date]]&gt;=YoY_Min,Sales[[#This Row],[date]]&lt;=TY_YTDMax)*(Sales[[#This Row],[sales]]/Sales[[#This Row],[sqft]])</f>
        <v>0.31294965922190204</v>
      </c>
      <c r="P6980" s="4">
        <f>SUMIF(Sales[RegionStoretype],Sales[[#This Row],[RegionStoretype]],Sales[YoY_SSF])/Sales[[#This Row],[Region_TypeCount]]</f>
        <v>53.603836561720975</v>
      </c>
    </row>
    <row r="6981" spans="1:16" x14ac:dyDescent="0.25">
      <c r="A6981" s="1">
        <v>43231</v>
      </c>
      <c r="B6981">
        <v>7</v>
      </c>
      <c r="C6981">
        <v>2</v>
      </c>
      <c r="D6981">
        <v>11819.493499999999</v>
      </c>
      <c r="E6981">
        <f>INDEX(Stores[region],MATCH(Sales[[#This Row],[store_no]],Stores[store_no],0))</f>
        <v>2</v>
      </c>
      <c r="F6981" t="str">
        <f>INDEX(Stores[storetype],MATCH(Sales[[#This Row],[store_no]],Stores[store_no],0))</f>
        <v>B</v>
      </c>
      <c r="G6981" t="str">
        <f>INDEX(Stores[location_city],MATCH(Sales[[#This Row],[store_no]],Stores[store_no],0))</f>
        <v>Rockford</v>
      </c>
      <c r="H6981" t="str">
        <f>INDEX(Stores[location_state],MATCH(Sales[[#This Row],[store_no]],Stores[store_no],0))</f>
        <v>Illinois</v>
      </c>
      <c r="I6981">
        <f>INDEX(Stores[sqft],MATCH(Sales[[#This Row],[store_no]],Stores[store_no],0))</f>
        <v>127100</v>
      </c>
      <c r="J6981" s="4" t="str">
        <f>INDEX(Departments[dept_name],MATCH(Sales[[#This Row],[dept_no]],Departments[dept_no],0))</f>
        <v>Baby</v>
      </c>
      <c r="K6981" s="4" t="str">
        <f>CONCATENATE(Sales[[#This Row],[region]],Sales[[#This Row],[storetype]])</f>
        <v>2B</v>
      </c>
      <c r="L6981" s="4">
        <f>INDEX(RegionStoreCount[Store Count],MATCH(Sales[[#This Row],[RegionStoretype]],RegionStoreCount[Region/Type],0))</f>
        <v>6</v>
      </c>
      <c r="M6981" s="4">
        <f>AND(Sales[[#This Row],[date]]&lt;=TY_YTDMax,Sales[[#This Row],[date]]&gt;=TY_YTDMin)*Sales[[#This Row],[sales]]</f>
        <v>11819.493499999999</v>
      </c>
      <c r="N6981" s="4">
        <f>AND(Sales[[#This Row],[date]]&lt;=LY_YTDMax,Sales[[#This Row],[date]]&gt;=LY_YTDMin)*Sales[[#This Row],[sales]]</f>
        <v>0</v>
      </c>
      <c r="O6981" s="4">
        <f>AND(Sales[[#This Row],[date]]&gt;=YoY_Min,Sales[[#This Row],[date]]&lt;=TY_YTDMax)*(Sales[[#This Row],[sales]]/Sales[[#This Row],[sqft]])</f>
        <v>9.2993654602675044E-2</v>
      </c>
      <c r="P6981" s="4">
        <f>SUMIF(Sales[RegionStoretype],Sales[[#This Row],[RegionStoretype]],Sales[YoY_SSF])/Sales[[#This Row],[Region_TypeCount]]</f>
        <v>58.393757732919049</v>
      </c>
    </row>
    <row r="6982" spans="1:16" x14ac:dyDescent="0.25">
      <c r="A6982" s="1">
        <v>43231</v>
      </c>
      <c r="B6982">
        <v>7</v>
      </c>
      <c r="C6982">
        <v>3</v>
      </c>
      <c r="D6982">
        <v>67320.7834</v>
      </c>
      <c r="E6982">
        <f>INDEX(Stores[region],MATCH(Sales[[#This Row],[store_no]],Stores[store_no],0))</f>
        <v>2</v>
      </c>
      <c r="F6982" t="str">
        <f>INDEX(Stores[storetype],MATCH(Sales[[#This Row],[store_no]],Stores[store_no],0))</f>
        <v>B</v>
      </c>
      <c r="G6982" t="str">
        <f>INDEX(Stores[location_city],MATCH(Sales[[#This Row],[store_no]],Stores[store_no],0))</f>
        <v>Rockford</v>
      </c>
      <c r="H6982" t="str">
        <f>INDEX(Stores[location_state],MATCH(Sales[[#This Row],[store_no]],Stores[store_no],0))</f>
        <v>Illinois</v>
      </c>
      <c r="I6982">
        <f>INDEX(Stores[sqft],MATCH(Sales[[#This Row],[store_no]],Stores[store_no],0))</f>
        <v>127100</v>
      </c>
      <c r="J6982" s="4" t="str">
        <f>INDEX(Departments[dept_name],MATCH(Sales[[#This Row],[dept_no]],Departments[dept_no],0))</f>
        <v>Beauty</v>
      </c>
      <c r="K6982" s="4" t="str">
        <f>CONCATENATE(Sales[[#This Row],[region]],Sales[[#This Row],[storetype]])</f>
        <v>2B</v>
      </c>
      <c r="L6982" s="4">
        <f>INDEX(RegionStoreCount[Store Count],MATCH(Sales[[#This Row],[RegionStoretype]],RegionStoreCount[Region/Type],0))</f>
        <v>6</v>
      </c>
      <c r="M6982" s="4">
        <f>AND(Sales[[#This Row],[date]]&lt;=TY_YTDMax,Sales[[#This Row],[date]]&gt;=TY_YTDMin)*Sales[[#This Row],[sales]]</f>
        <v>67320.7834</v>
      </c>
      <c r="N6982" s="4">
        <f>AND(Sales[[#This Row],[date]]&lt;=LY_YTDMax,Sales[[#This Row],[date]]&gt;=LY_YTDMin)*Sales[[#This Row],[sales]]</f>
        <v>0</v>
      </c>
      <c r="O6982" s="4">
        <f>AND(Sales[[#This Row],[date]]&gt;=YoY_Min,Sales[[#This Row],[date]]&lt;=TY_YTDMax)*(Sales[[#This Row],[sales]]/Sales[[#This Row],[sqft]])</f>
        <v>0.52966784736428008</v>
      </c>
      <c r="P6982" s="4">
        <f>SUMIF(Sales[RegionStoretype],Sales[[#This Row],[RegionStoretype]],Sales[YoY_SSF])/Sales[[#This Row],[Region_TypeCount]]</f>
        <v>58.393757732919049</v>
      </c>
    </row>
    <row r="6983" spans="1:16" x14ac:dyDescent="0.25">
      <c r="A6983" s="1">
        <v>43231</v>
      </c>
      <c r="B6983">
        <v>7</v>
      </c>
      <c r="C6983">
        <v>7</v>
      </c>
      <c r="D6983">
        <v>25975.690399999999</v>
      </c>
      <c r="E6983">
        <f>INDEX(Stores[region],MATCH(Sales[[#This Row],[store_no]],Stores[store_no],0))</f>
        <v>2</v>
      </c>
      <c r="F6983" t="str">
        <f>INDEX(Stores[storetype],MATCH(Sales[[#This Row],[store_no]],Stores[store_no],0))</f>
        <v>B</v>
      </c>
      <c r="G6983" t="str">
        <f>INDEX(Stores[location_city],MATCH(Sales[[#This Row],[store_no]],Stores[store_no],0))</f>
        <v>Rockford</v>
      </c>
      <c r="H6983" t="str">
        <f>INDEX(Stores[location_state],MATCH(Sales[[#This Row],[store_no]],Stores[store_no],0))</f>
        <v>Illinois</v>
      </c>
      <c r="I6983">
        <f>INDEX(Stores[sqft],MATCH(Sales[[#This Row],[store_no]],Stores[store_no],0))</f>
        <v>127100</v>
      </c>
      <c r="J6983" s="4" t="str">
        <f>INDEX(Departments[dept_name],MATCH(Sales[[#This Row],[dept_no]],Departments[dept_no],0))</f>
        <v>Electronics</v>
      </c>
      <c r="K6983" s="4" t="str">
        <f>CONCATENATE(Sales[[#This Row],[region]],Sales[[#This Row],[storetype]])</f>
        <v>2B</v>
      </c>
      <c r="L6983" s="4">
        <f>INDEX(RegionStoreCount[Store Count],MATCH(Sales[[#This Row],[RegionStoretype]],RegionStoreCount[Region/Type],0))</f>
        <v>6</v>
      </c>
      <c r="M6983" s="4">
        <f>AND(Sales[[#This Row],[date]]&lt;=TY_YTDMax,Sales[[#This Row],[date]]&gt;=TY_YTDMin)*Sales[[#This Row],[sales]]</f>
        <v>25975.690399999999</v>
      </c>
      <c r="N6983" s="4">
        <f>AND(Sales[[#This Row],[date]]&lt;=LY_YTDMax,Sales[[#This Row],[date]]&gt;=LY_YTDMin)*Sales[[#This Row],[sales]]</f>
        <v>0</v>
      </c>
      <c r="O6983" s="4">
        <f>AND(Sales[[#This Row],[date]]&gt;=YoY_Min,Sales[[#This Row],[date]]&lt;=TY_YTDMax)*(Sales[[#This Row],[sales]]/Sales[[#This Row],[sqft]])</f>
        <v>0.20437207238394964</v>
      </c>
      <c r="P6983" s="4">
        <f>SUMIF(Sales[RegionStoretype],Sales[[#This Row],[RegionStoretype]],Sales[YoY_SSF])/Sales[[#This Row],[Region_TypeCount]]</f>
        <v>58.393757732919049</v>
      </c>
    </row>
    <row r="6984" spans="1:16" x14ac:dyDescent="0.25">
      <c r="A6984" s="1">
        <v>43231</v>
      </c>
      <c r="B6984">
        <v>7</v>
      </c>
      <c r="C6984">
        <v>8</v>
      </c>
      <c r="D6984">
        <v>7362.7690000000002</v>
      </c>
      <c r="E6984">
        <f>INDEX(Stores[region],MATCH(Sales[[#This Row],[store_no]],Stores[store_no],0))</f>
        <v>2</v>
      </c>
      <c r="F6984" t="str">
        <f>INDEX(Stores[storetype],MATCH(Sales[[#This Row],[store_no]],Stores[store_no],0))</f>
        <v>B</v>
      </c>
      <c r="G6984" t="str">
        <f>INDEX(Stores[location_city],MATCH(Sales[[#This Row],[store_no]],Stores[store_no],0))</f>
        <v>Rockford</v>
      </c>
      <c r="H6984" t="str">
        <f>INDEX(Stores[location_state],MATCH(Sales[[#This Row],[store_no]],Stores[store_no],0))</f>
        <v>Illinois</v>
      </c>
      <c r="I6984">
        <f>INDEX(Stores[sqft],MATCH(Sales[[#This Row],[store_no]],Stores[store_no],0))</f>
        <v>127100</v>
      </c>
      <c r="J6984" s="4" t="str">
        <f>INDEX(Departments[dept_name],MATCH(Sales[[#This Row],[dept_no]],Departments[dept_no],0))</f>
        <v>Games</v>
      </c>
      <c r="K6984" s="4" t="str">
        <f>CONCATENATE(Sales[[#This Row],[region]],Sales[[#This Row],[storetype]])</f>
        <v>2B</v>
      </c>
      <c r="L6984" s="4">
        <f>INDEX(RegionStoreCount[Store Count],MATCH(Sales[[#This Row],[RegionStoretype]],RegionStoreCount[Region/Type],0))</f>
        <v>6</v>
      </c>
      <c r="M6984" s="4">
        <f>AND(Sales[[#This Row],[date]]&lt;=TY_YTDMax,Sales[[#This Row],[date]]&gt;=TY_YTDMin)*Sales[[#This Row],[sales]]</f>
        <v>7362.7690000000002</v>
      </c>
      <c r="N6984" s="4">
        <f>AND(Sales[[#This Row],[date]]&lt;=LY_YTDMax,Sales[[#This Row],[date]]&gt;=LY_YTDMin)*Sales[[#This Row],[sales]]</f>
        <v>0</v>
      </c>
      <c r="O6984" s="4">
        <f>AND(Sales[[#This Row],[date]]&gt;=YoY_Min,Sales[[#This Row],[date]]&lt;=TY_YTDMax)*(Sales[[#This Row],[sales]]/Sales[[#This Row],[sqft]])</f>
        <v>5.7928945712037765E-2</v>
      </c>
      <c r="P6984" s="4">
        <f>SUMIF(Sales[RegionStoretype],Sales[[#This Row],[RegionStoretype]],Sales[YoY_SSF])/Sales[[#This Row],[Region_TypeCount]]</f>
        <v>58.393757732919049</v>
      </c>
    </row>
    <row r="6985" spans="1:16" x14ac:dyDescent="0.25">
      <c r="A6985" s="1">
        <v>43231</v>
      </c>
      <c r="B6985">
        <v>8</v>
      </c>
      <c r="C6985">
        <v>1</v>
      </c>
      <c r="D6985">
        <v>53193.419200000004</v>
      </c>
      <c r="E6985">
        <f>INDEX(Stores[region],MATCH(Sales[[#This Row],[store_no]],Stores[store_no],0))</f>
        <v>3</v>
      </c>
      <c r="F6985" t="str">
        <f>INDEX(Stores[storetype],MATCH(Sales[[#This Row],[store_no]],Stores[store_no],0))</f>
        <v>A</v>
      </c>
      <c r="G6985" t="str">
        <f>INDEX(Stores[location_city],MATCH(Sales[[#This Row],[store_no]],Stores[store_no],0))</f>
        <v>Saint Louis</v>
      </c>
      <c r="H6985" t="str">
        <f>INDEX(Stores[location_state],MATCH(Sales[[#This Row],[store_no]],Stores[store_no],0))</f>
        <v>Missouri</v>
      </c>
      <c r="I6985">
        <f>INDEX(Stores[sqft],MATCH(Sales[[#This Row],[store_no]],Stores[store_no],0))</f>
        <v>198900</v>
      </c>
      <c r="J6985" s="4" t="str">
        <f>INDEX(Departments[dept_name],MATCH(Sales[[#This Row],[dept_no]],Departments[dept_no],0))</f>
        <v>Automotive</v>
      </c>
      <c r="K6985" s="4" t="str">
        <f>CONCATENATE(Sales[[#This Row],[region]],Sales[[#This Row],[storetype]])</f>
        <v>3A</v>
      </c>
      <c r="L6985" s="4">
        <f>INDEX(RegionStoreCount[Store Count],MATCH(Sales[[#This Row],[RegionStoretype]],RegionStoreCount[Region/Type],0))</f>
        <v>9</v>
      </c>
      <c r="M6985" s="4">
        <f>AND(Sales[[#This Row],[date]]&lt;=TY_YTDMax,Sales[[#This Row],[date]]&gt;=TY_YTDMin)*Sales[[#This Row],[sales]]</f>
        <v>53193.419200000004</v>
      </c>
      <c r="N6985" s="4">
        <f>AND(Sales[[#This Row],[date]]&lt;=LY_YTDMax,Sales[[#This Row],[date]]&gt;=LY_YTDMin)*Sales[[#This Row],[sales]]</f>
        <v>0</v>
      </c>
      <c r="O6985" s="4">
        <f>AND(Sales[[#This Row],[date]]&gt;=YoY_Min,Sales[[#This Row],[date]]&lt;=TY_YTDMax)*(Sales[[#This Row],[sales]]/Sales[[#This Row],[sqft]])</f>
        <v>0.26743800502765208</v>
      </c>
      <c r="P6985" s="4">
        <f>SUMIF(Sales[RegionStoretype],Sales[[#This Row],[RegionStoretype]],Sales[YoY_SSF])/Sales[[#This Row],[Region_TypeCount]]</f>
        <v>53.603836561720975</v>
      </c>
    </row>
    <row r="6986" spans="1:16" x14ac:dyDescent="0.25">
      <c r="A6986" s="1">
        <v>43231</v>
      </c>
      <c r="B6986">
        <v>8</v>
      </c>
      <c r="C6986">
        <v>5</v>
      </c>
      <c r="D6986">
        <v>361810.93150000001</v>
      </c>
      <c r="E6986">
        <f>INDEX(Stores[region],MATCH(Sales[[#This Row],[store_no]],Stores[store_no],0))</f>
        <v>3</v>
      </c>
      <c r="F6986" t="str">
        <f>INDEX(Stores[storetype],MATCH(Sales[[#This Row],[store_no]],Stores[store_no],0))</f>
        <v>A</v>
      </c>
      <c r="G6986" t="str">
        <f>INDEX(Stores[location_city],MATCH(Sales[[#This Row],[store_no]],Stores[store_no],0))</f>
        <v>Saint Louis</v>
      </c>
      <c r="H6986" t="str">
        <f>INDEX(Stores[location_state],MATCH(Sales[[#This Row],[store_no]],Stores[store_no],0))</f>
        <v>Missouri</v>
      </c>
      <c r="I6986">
        <f>INDEX(Stores[sqft],MATCH(Sales[[#This Row],[store_no]],Stores[store_no],0))</f>
        <v>198900</v>
      </c>
      <c r="J6986" s="4" t="str">
        <f>INDEX(Departments[dept_name],MATCH(Sales[[#This Row],[dept_no]],Departments[dept_no],0))</f>
        <v>Clothing</v>
      </c>
      <c r="K6986" s="4" t="str">
        <f>CONCATENATE(Sales[[#This Row],[region]],Sales[[#This Row],[storetype]])</f>
        <v>3A</v>
      </c>
      <c r="L6986" s="4">
        <f>INDEX(RegionStoreCount[Store Count],MATCH(Sales[[#This Row],[RegionStoretype]],RegionStoreCount[Region/Type],0))</f>
        <v>9</v>
      </c>
      <c r="M6986" s="4">
        <f>AND(Sales[[#This Row],[date]]&lt;=TY_YTDMax,Sales[[#This Row],[date]]&gt;=TY_YTDMin)*Sales[[#This Row],[sales]]</f>
        <v>361810.93150000001</v>
      </c>
      <c r="N6986" s="4">
        <f>AND(Sales[[#This Row],[date]]&lt;=LY_YTDMax,Sales[[#This Row],[date]]&gt;=LY_YTDMin)*Sales[[#This Row],[sales]]</f>
        <v>0</v>
      </c>
      <c r="O6986" s="4">
        <f>AND(Sales[[#This Row],[date]]&gt;=YoY_Min,Sales[[#This Row],[date]]&lt;=TY_YTDMax)*(Sales[[#This Row],[sales]]/Sales[[#This Row],[sqft]])</f>
        <v>1.8190594846656611</v>
      </c>
      <c r="P6986" s="4">
        <f>SUMIF(Sales[RegionStoretype],Sales[[#This Row],[RegionStoretype]],Sales[YoY_SSF])/Sales[[#This Row],[Region_TypeCount]]</f>
        <v>53.603836561720975</v>
      </c>
    </row>
    <row r="6987" spans="1:16" x14ac:dyDescent="0.25">
      <c r="A6987" s="1">
        <v>43231</v>
      </c>
      <c r="B6987">
        <v>8</v>
      </c>
      <c r="C6987">
        <v>8</v>
      </c>
      <c r="D6987">
        <v>72214.608000000007</v>
      </c>
      <c r="E6987">
        <f>INDEX(Stores[region],MATCH(Sales[[#This Row],[store_no]],Stores[store_no],0))</f>
        <v>3</v>
      </c>
      <c r="F6987" t="str">
        <f>INDEX(Stores[storetype],MATCH(Sales[[#This Row],[store_no]],Stores[store_no],0))</f>
        <v>A</v>
      </c>
      <c r="G6987" t="str">
        <f>INDEX(Stores[location_city],MATCH(Sales[[#This Row],[store_no]],Stores[store_no],0))</f>
        <v>Saint Louis</v>
      </c>
      <c r="H6987" t="str">
        <f>INDEX(Stores[location_state],MATCH(Sales[[#This Row],[store_no]],Stores[store_no],0))</f>
        <v>Missouri</v>
      </c>
      <c r="I6987">
        <f>INDEX(Stores[sqft],MATCH(Sales[[#This Row],[store_no]],Stores[store_no],0))</f>
        <v>198900</v>
      </c>
      <c r="J6987" s="4" t="str">
        <f>INDEX(Departments[dept_name],MATCH(Sales[[#This Row],[dept_no]],Departments[dept_no],0))</f>
        <v>Games</v>
      </c>
      <c r="K6987" s="4" t="str">
        <f>CONCATENATE(Sales[[#This Row],[region]],Sales[[#This Row],[storetype]])</f>
        <v>3A</v>
      </c>
      <c r="L6987" s="4">
        <f>INDEX(RegionStoreCount[Store Count],MATCH(Sales[[#This Row],[RegionStoretype]],RegionStoreCount[Region/Type],0))</f>
        <v>9</v>
      </c>
      <c r="M6987" s="4">
        <f>AND(Sales[[#This Row],[date]]&lt;=TY_YTDMax,Sales[[#This Row],[date]]&gt;=TY_YTDMin)*Sales[[#This Row],[sales]]</f>
        <v>72214.608000000007</v>
      </c>
      <c r="N6987" s="4">
        <f>AND(Sales[[#This Row],[date]]&lt;=LY_YTDMax,Sales[[#This Row],[date]]&gt;=LY_YTDMin)*Sales[[#This Row],[sales]]</f>
        <v>0</v>
      </c>
      <c r="O6987" s="4">
        <f>AND(Sales[[#This Row],[date]]&gt;=YoY_Min,Sales[[#This Row],[date]]&lt;=TY_YTDMax)*(Sales[[#This Row],[sales]]/Sales[[#This Row],[sqft]])</f>
        <v>0.36306992458521875</v>
      </c>
      <c r="P6987" s="4">
        <f>SUMIF(Sales[RegionStoretype],Sales[[#This Row],[RegionStoretype]],Sales[YoY_SSF])/Sales[[#This Row],[Region_TypeCount]]</f>
        <v>53.603836561720975</v>
      </c>
    </row>
    <row r="6988" spans="1:16" x14ac:dyDescent="0.25">
      <c r="A6988" s="1">
        <v>43231</v>
      </c>
      <c r="B6988">
        <v>8</v>
      </c>
      <c r="C6988">
        <v>9</v>
      </c>
      <c r="D6988">
        <v>49112.219599999997</v>
      </c>
      <c r="E6988">
        <f>INDEX(Stores[region],MATCH(Sales[[#This Row],[store_no]],Stores[store_no],0))</f>
        <v>3</v>
      </c>
      <c r="F6988" t="str">
        <f>INDEX(Stores[storetype],MATCH(Sales[[#This Row],[store_no]],Stores[store_no],0))</f>
        <v>A</v>
      </c>
      <c r="G6988" t="str">
        <f>INDEX(Stores[location_city],MATCH(Sales[[#This Row],[store_no]],Stores[store_no],0))</f>
        <v>Saint Louis</v>
      </c>
      <c r="H6988" t="str">
        <f>INDEX(Stores[location_state],MATCH(Sales[[#This Row],[store_no]],Stores[store_no],0))</f>
        <v>Missouri</v>
      </c>
      <c r="I6988">
        <f>INDEX(Stores[sqft],MATCH(Sales[[#This Row],[store_no]],Stores[store_no],0))</f>
        <v>198900</v>
      </c>
      <c r="J6988" s="4" t="str">
        <f>INDEX(Departments[dept_name],MATCH(Sales[[#This Row],[dept_no]],Departments[dept_no],0))</f>
        <v>Garden</v>
      </c>
      <c r="K6988" s="4" t="str">
        <f>CONCATENATE(Sales[[#This Row],[region]],Sales[[#This Row],[storetype]])</f>
        <v>3A</v>
      </c>
      <c r="L6988" s="4">
        <f>INDEX(RegionStoreCount[Store Count],MATCH(Sales[[#This Row],[RegionStoretype]],RegionStoreCount[Region/Type],0))</f>
        <v>9</v>
      </c>
      <c r="M6988" s="4">
        <f>AND(Sales[[#This Row],[date]]&lt;=TY_YTDMax,Sales[[#This Row],[date]]&gt;=TY_YTDMin)*Sales[[#This Row],[sales]]</f>
        <v>49112.219599999997</v>
      </c>
      <c r="N6988" s="4">
        <f>AND(Sales[[#This Row],[date]]&lt;=LY_YTDMax,Sales[[#This Row],[date]]&gt;=LY_YTDMin)*Sales[[#This Row],[sales]]</f>
        <v>0</v>
      </c>
      <c r="O6988" s="4">
        <f>AND(Sales[[#This Row],[date]]&gt;=YoY_Min,Sales[[#This Row],[date]]&lt;=TY_YTDMax)*(Sales[[#This Row],[sales]]/Sales[[#This Row],[sqft]])</f>
        <v>0.24691915334338863</v>
      </c>
      <c r="P6988" s="4">
        <f>SUMIF(Sales[RegionStoretype],Sales[[#This Row],[RegionStoretype]],Sales[YoY_SSF])/Sales[[#This Row],[Region_TypeCount]]</f>
        <v>53.603836561720975</v>
      </c>
    </row>
    <row r="6989" spans="1:16" x14ac:dyDescent="0.25">
      <c r="A6989" s="1">
        <v>43231</v>
      </c>
      <c r="B6989">
        <v>8</v>
      </c>
      <c r="C6989">
        <v>19</v>
      </c>
      <c r="D6989">
        <v>23140.3842</v>
      </c>
      <c r="E6989">
        <f>INDEX(Stores[region],MATCH(Sales[[#This Row],[store_no]],Stores[store_no],0))</f>
        <v>3</v>
      </c>
      <c r="F6989" t="str">
        <f>INDEX(Stores[storetype],MATCH(Sales[[#This Row],[store_no]],Stores[store_no],0))</f>
        <v>A</v>
      </c>
      <c r="G6989" t="str">
        <f>INDEX(Stores[location_city],MATCH(Sales[[#This Row],[store_no]],Stores[store_no],0))</f>
        <v>Saint Louis</v>
      </c>
      <c r="H6989" t="str">
        <f>INDEX(Stores[location_state],MATCH(Sales[[#This Row],[store_no]],Stores[store_no],0))</f>
        <v>Missouri</v>
      </c>
      <c r="I6989">
        <f>INDEX(Stores[sqft],MATCH(Sales[[#This Row],[store_no]],Stores[store_no],0))</f>
        <v>198900</v>
      </c>
      <c r="J6989" s="4" t="str">
        <f>INDEX(Departments[dept_name],MATCH(Sales[[#This Row],[dept_no]],Departments[dept_no],0))</f>
        <v>Tools</v>
      </c>
      <c r="K6989" s="4" t="str">
        <f>CONCATENATE(Sales[[#This Row],[region]],Sales[[#This Row],[storetype]])</f>
        <v>3A</v>
      </c>
      <c r="L6989" s="4">
        <f>INDEX(RegionStoreCount[Store Count],MATCH(Sales[[#This Row],[RegionStoretype]],RegionStoreCount[Region/Type],0))</f>
        <v>9</v>
      </c>
      <c r="M6989" s="4">
        <f>AND(Sales[[#This Row],[date]]&lt;=TY_YTDMax,Sales[[#This Row],[date]]&gt;=TY_YTDMin)*Sales[[#This Row],[sales]]</f>
        <v>23140.3842</v>
      </c>
      <c r="N6989" s="4">
        <f>AND(Sales[[#This Row],[date]]&lt;=LY_YTDMax,Sales[[#This Row],[date]]&gt;=LY_YTDMin)*Sales[[#This Row],[sales]]</f>
        <v>0</v>
      </c>
      <c r="O6989" s="4">
        <f>AND(Sales[[#This Row],[date]]&gt;=YoY_Min,Sales[[#This Row],[date]]&lt;=TY_YTDMax)*(Sales[[#This Row],[sales]]/Sales[[#This Row],[sqft]])</f>
        <v>0.11634180090497738</v>
      </c>
      <c r="P6989" s="4">
        <f>SUMIF(Sales[RegionStoretype],Sales[[#This Row],[RegionStoretype]],Sales[YoY_SSF])/Sales[[#This Row],[Region_TypeCount]]</f>
        <v>53.603836561720975</v>
      </c>
    </row>
    <row r="6990" spans="1:16" x14ac:dyDescent="0.25">
      <c r="A6990" s="1">
        <v>43231</v>
      </c>
      <c r="B6990">
        <v>9</v>
      </c>
      <c r="C6990">
        <v>7</v>
      </c>
      <c r="D6990">
        <v>15684.1932</v>
      </c>
      <c r="E6990">
        <f>INDEX(Stores[region],MATCH(Sales[[#This Row],[store_no]],Stores[store_no],0))</f>
        <v>1</v>
      </c>
      <c r="F6990" t="str">
        <f>INDEX(Stores[storetype],MATCH(Sales[[#This Row],[store_no]],Stores[store_no],0))</f>
        <v>B</v>
      </c>
      <c r="G6990" t="str">
        <f>INDEX(Stores[location_city],MATCH(Sales[[#This Row],[store_no]],Stores[store_no],0))</f>
        <v>Columbus</v>
      </c>
      <c r="H6990" t="str">
        <f>INDEX(Stores[location_state],MATCH(Sales[[#This Row],[store_no]],Stores[store_no],0))</f>
        <v>Ohio</v>
      </c>
      <c r="I6990">
        <f>INDEX(Stores[sqft],MATCH(Sales[[#This Row],[store_no]],Stores[store_no],0))</f>
        <v>221800</v>
      </c>
      <c r="J6990" s="4" t="str">
        <f>INDEX(Departments[dept_name],MATCH(Sales[[#This Row],[dept_no]],Departments[dept_no],0))</f>
        <v>Electronics</v>
      </c>
      <c r="K6990" s="4" t="str">
        <f>CONCATENATE(Sales[[#This Row],[region]],Sales[[#This Row],[storetype]])</f>
        <v>1B</v>
      </c>
      <c r="L6990" s="4">
        <f>INDEX(RegionStoreCount[Store Count],MATCH(Sales[[#This Row],[RegionStoretype]],RegionStoreCount[Region/Type],0))</f>
        <v>5</v>
      </c>
      <c r="M6990" s="4">
        <f>AND(Sales[[#This Row],[date]]&lt;=TY_YTDMax,Sales[[#This Row],[date]]&gt;=TY_YTDMin)*Sales[[#This Row],[sales]]</f>
        <v>15684.1932</v>
      </c>
      <c r="N6990" s="4">
        <f>AND(Sales[[#This Row],[date]]&lt;=LY_YTDMax,Sales[[#This Row],[date]]&gt;=LY_YTDMin)*Sales[[#This Row],[sales]]</f>
        <v>0</v>
      </c>
      <c r="O6990" s="4">
        <f>AND(Sales[[#This Row],[date]]&gt;=YoY_Min,Sales[[#This Row],[date]]&lt;=TY_YTDMax)*(Sales[[#This Row],[sales]]/Sales[[#This Row],[sqft]])</f>
        <v>7.0713224526600546E-2</v>
      </c>
      <c r="P6990" s="4">
        <f>SUMIF(Sales[RegionStoretype],Sales[[#This Row],[RegionStoretype]],Sales[YoY_SSF])/Sales[[#This Row],[Region_TypeCount]]</f>
        <v>68.518982968140051</v>
      </c>
    </row>
    <row r="6991" spans="1:16" x14ac:dyDescent="0.25">
      <c r="A6991" s="1">
        <v>43231</v>
      </c>
      <c r="B6991">
        <v>9</v>
      </c>
      <c r="C6991">
        <v>8</v>
      </c>
      <c r="D6991">
        <v>67097.621199999994</v>
      </c>
      <c r="E6991">
        <f>INDEX(Stores[region],MATCH(Sales[[#This Row],[store_no]],Stores[store_no],0))</f>
        <v>1</v>
      </c>
      <c r="F6991" t="str">
        <f>INDEX(Stores[storetype],MATCH(Sales[[#This Row],[store_no]],Stores[store_no],0))</f>
        <v>B</v>
      </c>
      <c r="G6991" t="str">
        <f>INDEX(Stores[location_city],MATCH(Sales[[#This Row],[store_no]],Stores[store_no],0))</f>
        <v>Columbus</v>
      </c>
      <c r="H6991" t="str">
        <f>INDEX(Stores[location_state],MATCH(Sales[[#This Row],[store_no]],Stores[store_no],0))</f>
        <v>Ohio</v>
      </c>
      <c r="I6991">
        <f>INDEX(Stores[sqft],MATCH(Sales[[#This Row],[store_no]],Stores[store_no],0))</f>
        <v>221800</v>
      </c>
      <c r="J6991" s="4" t="str">
        <f>INDEX(Departments[dept_name],MATCH(Sales[[#This Row],[dept_no]],Departments[dept_no],0))</f>
        <v>Games</v>
      </c>
      <c r="K6991" s="4" t="str">
        <f>CONCATENATE(Sales[[#This Row],[region]],Sales[[#This Row],[storetype]])</f>
        <v>1B</v>
      </c>
      <c r="L6991" s="4">
        <f>INDEX(RegionStoreCount[Store Count],MATCH(Sales[[#This Row],[RegionStoretype]],RegionStoreCount[Region/Type],0))</f>
        <v>5</v>
      </c>
      <c r="M6991" s="4">
        <f>AND(Sales[[#This Row],[date]]&lt;=TY_YTDMax,Sales[[#This Row],[date]]&gt;=TY_YTDMin)*Sales[[#This Row],[sales]]</f>
        <v>67097.621199999994</v>
      </c>
      <c r="N6991" s="4">
        <f>AND(Sales[[#This Row],[date]]&lt;=LY_YTDMax,Sales[[#This Row],[date]]&gt;=LY_YTDMin)*Sales[[#This Row],[sales]]</f>
        <v>0</v>
      </c>
      <c r="O6991" s="4">
        <f>AND(Sales[[#This Row],[date]]&gt;=YoY_Min,Sales[[#This Row],[date]]&lt;=TY_YTDMax)*(Sales[[#This Row],[sales]]/Sales[[#This Row],[sqft]])</f>
        <v>0.30251407213706039</v>
      </c>
      <c r="P6991" s="4">
        <f>SUMIF(Sales[RegionStoretype],Sales[[#This Row],[RegionStoretype]],Sales[YoY_SSF])/Sales[[#This Row],[Region_TypeCount]]</f>
        <v>68.518982968140051</v>
      </c>
    </row>
    <row r="6992" spans="1:16" x14ac:dyDescent="0.25">
      <c r="A6992" s="1">
        <v>43231</v>
      </c>
      <c r="B6992">
        <v>10</v>
      </c>
      <c r="C6992">
        <v>9</v>
      </c>
      <c r="D6992">
        <v>1841.9173000000001</v>
      </c>
      <c r="E6992">
        <f>INDEX(Stores[region],MATCH(Sales[[#This Row],[store_no]],Stores[store_no],0))</f>
        <v>1</v>
      </c>
      <c r="F6992" t="str">
        <f>INDEX(Stores[storetype],MATCH(Sales[[#This Row],[store_no]],Stores[store_no],0))</f>
        <v>B</v>
      </c>
      <c r="G6992" t="str">
        <f>INDEX(Stores[location_city],MATCH(Sales[[#This Row],[store_no]],Stores[store_no],0))</f>
        <v>Traverse City</v>
      </c>
      <c r="H6992" t="str">
        <f>INDEX(Stores[location_state],MATCH(Sales[[#This Row],[store_no]],Stores[store_no],0))</f>
        <v>Michigan</v>
      </c>
      <c r="I6992">
        <f>INDEX(Stores[sqft],MATCH(Sales[[#This Row],[store_no]],Stores[store_no],0))</f>
        <v>158200</v>
      </c>
      <c r="J6992" s="4" t="str">
        <f>INDEX(Departments[dept_name],MATCH(Sales[[#This Row],[dept_no]],Departments[dept_no],0))</f>
        <v>Garden</v>
      </c>
      <c r="K6992" s="4" t="str">
        <f>CONCATENATE(Sales[[#This Row],[region]],Sales[[#This Row],[storetype]])</f>
        <v>1B</v>
      </c>
      <c r="L6992" s="4">
        <f>INDEX(RegionStoreCount[Store Count],MATCH(Sales[[#This Row],[RegionStoretype]],RegionStoreCount[Region/Type],0))</f>
        <v>5</v>
      </c>
      <c r="M6992" s="4">
        <f>AND(Sales[[#This Row],[date]]&lt;=TY_YTDMax,Sales[[#This Row],[date]]&gt;=TY_YTDMin)*Sales[[#This Row],[sales]]</f>
        <v>1841.9173000000001</v>
      </c>
      <c r="N6992" s="4">
        <f>AND(Sales[[#This Row],[date]]&lt;=LY_YTDMax,Sales[[#This Row],[date]]&gt;=LY_YTDMin)*Sales[[#This Row],[sales]]</f>
        <v>0</v>
      </c>
      <c r="O6992" s="4">
        <f>AND(Sales[[#This Row],[date]]&gt;=YoY_Min,Sales[[#This Row],[date]]&lt;=TY_YTDMax)*(Sales[[#This Row],[sales]]/Sales[[#This Row],[sqft]])</f>
        <v>1.1642966498103667E-2</v>
      </c>
      <c r="P6992" s="4">
        <f>SUMIF(Sales[RegionStoretype],Sales[[#This Row],[RegionStoretype]],Sales[YoY_SSF])/Sales[[#This Row],[Region_TypeCount]]</f>
        <v>68.518982968140051</v>
      </c>
    </row>
    <row r="6993" spans="1:16" x14ac:dyDescent="0.25">
      <c r="A6993" s="1">
        <v>43231</v>
      </c>
      <c r="B6993">
        <v>10</v>
      </c>
      <c r="C6993">
        <v>16</v>
      </c>
      <c r="D6993">
        <v>213717.19810000004</v>
      </c>
      <c r="E6993">
        <f>INDEX(Stores[region],MATCH(Sales[[#This Row],[store_no]],Stores[store_no],0))</f>
        <v>1</v>
      </c>
      <c r="F6993" t="str">
        <f>INDEX(Stores[storetype],MATCH(Sales[[#This Row],[store_no]],Stores[store_no],0))</f>
        <v>B</v>
      </c>
      <c r="G6993" t="str">
        <f>INDEX(Stores[location_city],MATCH(Sales[[#This Row],[store_no]],Stores[store_no],0))</f>
        <v>Traverse City</v>
      </c>
      <c r="H6993" t="str">
        <f>INDEX(Stores[location_state],MATCH(Sales[[#This Row],[store_no]],Stores[store_no],0))</f>
        <v>Michigan</v>
      </c>
      <c r="I6993">
        <f>INDEX(Stores[sqft],MATCH(Sales[[#This Row],[store_no]],Stores[store_no],0))</f>
        <v>158200</v>
      </c>
      <c r="J6993" s="4" t="str">
        <f>INDEX(Departments[dept_name],MATCH(Sales[[#This Row],[dept_no]],Departments[dept_no],0))</f>
        <v>Outdoors</v>
      </c>
      <c r="K6993" s="4" t="str">
        <f>CONCATENATE(Sales[[#This Row],[region]],Sales[[#This Row],[storetype]])</f>
        <v>1B</v>
      </c>
      <c r="L6993" s="4">
        <f>INDEX(RegionStoreCount[Store Count],MATCH(Sales[[#This Row],[RegionStoretype]],RegionStoreCount[Region/Type],0))</f>
        <v>5</v>
      </c>
      <c r="M6993" s="4">
        <f>AND(Sales[[#This Row],[date]]&lt;=TY_YTDMax,Sales[[#This Row],[date]]&gt;=TY_YTDMin)*Sales[[#This Row],[sales]]</f>
        <v>213717.19810000004</v>
      </c>
      <c r="N6993" s="4">
        <f>AND(Sales[[#This Row],[date]]&lt;=LY_YTDMax,Sales[[#This Row],[date]]&gt;=LY_YTDMin)*Sales[[#This Row],[sales]]</f>
        <v>0</v>
      </c>
      <c r="O6993" s="4">
        <f>AND(Sales[[#This Row],[date]]&gt;=YoY_Min,Sales[[#This Row],[date]]&lt;=TY_YTDMax)*(Sales[[#This Row],[sales]]/Sales[[#This Row],[sqft]])</f>
        <v>1.3509304557522126</v>
      </c>
      <c r="P6993" s="4">
        <f>SUMIF(Sales[RegionStoretype],Sales[[#This Row],[RegionStoretype]],Sales[YoY_SSF])/Sales[[#This Row],[Region_TypeCount]]</f>
        <v>68.518982968140051</v>
      </c>
    </row>
    <row r="6994" spans="1:16" x14ac:dyDescent="0.25">
      <c r="A6994" s="1">
        <v>43231</v>
      </c>
      <c r="B6994">
        <v>11</v>
      </c>
      <c r="C6994">
        <v>4</v>
      </c>
      <c r="D6994">
        <v>182945.94259999998</v>
      </c>
      <c r="E6994">
        <f>INDEX(Stores[region],MATCH(Sales[[#This Row],[store_no]],Stores[store_no],0))</f>
        <v>1</v>
      </c>
      <c r="F6994" t="str">
        <f>INDEX(Stores[storetype],MATCH(Sales[[#This Row],[store_no]],Stores[store_no],0))</f>
        <v>A</v>
      </c>
      <c r="G6994" t="str">
        <f>INDEX(Stores[location_city],MATCH(Sales[[#This Row],[store_no]],Stores[store_no],0))</f>
        <v>Cleveland</v>
      </c>
      <c r="H6994" t="str">
        <f>INDEX(Stores[location_state],MATCH(Sales[[#This Row],[store_no]],Stores[store_no],0))</f>
        <v>Ohio</v>
      </c>
      <c r="I6994">
        <f>INDEX(Stores[sqft],MATCH(Sales[[#This Row],[store_no]],Stores[store_no],0))</f>
        <v>192400</v>
      </c>
      <c r="J6994" s="4" t="str">
        <f>INDEX(Departments[dept_name],MATCH(Sales[[#This Row],[dept_no]],Departments[dept_no],0))</f>
        <v>Books</v>
      </c>
      <c r="K6994" s="4" t="str">
        <f>CONCATENATE(Sales[[#This Row],[region]],Sales[[#This Row],[storetype]])</f>
        <v>1A</v>
      </c>
      <c r="L6994" s="4">
        <f>INDEX(RegionStoreCount[Store Count],MATCH(Sales[[#This Row],[RegionStoretype]],RegionStoreCount[Region/Type],0))</f>
        <v>5</v>
      </c>
      <c r="M6994" s="4">
        <f>AND(Sales[[#This Row],[date]]&lt;=TY_YTDMax,Sales[[#This Row],[date]]&gt;=TY_YTDMin)*Sales[[#This Row],[sales]]</f>
        <v>182945.94259999998</v>
      </c>
      <c r="N6994" s="4">
        <f>AND(Sales[[#This Row],[date]]&lt;=LY_YTDMax,Sales[[#This Row],[date]]&gt;=LY_YTDMin)*Sales[[#This Row],[sales]]</f>
        <v>0</v>
      </c>
      <c r="O6994" s="4">
        <f>AND(Sales[[#This Row],[date]]&gt;=YoY_Min,Sales[[#This Row],[date]]&lt;=TY_YTDMax)*(Sales[[#This Row],[sales]]/Sales[[#This Row],[sqft]])</f>
        <v>0.95086248752598745</v>
      </c>
      <c r="P6994" s="4">
        <f>SUMIF(Sales[RegionStoretype],Sales[[#This Row],[RegionStoretype]],Sales[YoY_SSF])/Sales[[#This Row],[Region_TypeCount]]</f>
        <v>59.469551530910678</v>
      </c>
    </row>
    <row r="6995" spans="1:16" x14ac:dyDescent="0.25">
      <c r="A6995" s="1">
        <v>43231</v>
      </c>
      <c r="B6995">
        <v>11</v>
      </c>
      <c r="C6995">
        <v>7</v>
      </c>
      <c r="D6995">
        <v>66698.305099999998</v>
      </c>
      <c r="E6995">
        <f>INDEX(Stores[region],MATCH(Sales[[#This Row],[store_no]],Stores[store_no],0))</f>
        <v>1</v>
      </c>
      <c r="F6995" t="str">
        <f>INDEX(Stores[storetype],MATCH(Sales[[#This Row],[store_no]],Stores[store_no],0))</f>
        <v>A</v>
      </c>
      <c r="G6995" t="str">
        <f>INDEX(Stores[location_city],MATCH(Sales[[#This Row],[store_no]],Stores[store_no],0))</f>
        <v>Cleveland</v>
      </c>
      <c r="H6995" t="str">
        <f>INDEX(Stores[location_state],MATCH(Sales[[#This Row],[store_no]],Stores[store_no],0))</f>
        <v>Ohio</v>
      </c>
      <c r="I6995">
        <f>INDEX(Stores[sqft],MATCH(Sales[[#This Row],[store_no]],Stores[store_no],0))</f>
        <v>192400</v>
      </c>
      <c r="J6995" s="4" t="str">
        <f>INDEX(Departments[dept_name],MATCH(Sales[[#This Row],[dept_no]],Departments[dept_no],0))</f>
        <v>Electronics</v>
      </c>
      <c r="K6995" s="4" t="str">
        <f>CONCATENATE(Sales[[#This Row],[region]],Sales[[#This Row],[storetype]])</f>
        <v>1A</v>
      </c>
      <c r="L6995" s="4">
        <f>INDEX(RegionStoreCount[Store Count],MATCH(Sales[[#This Row],[RegionStoretype]],RegionStoreCount[Region/Type],0))</f>
        <v>5</v>
      </c>
      <c r="M6995" s="4">
        <f>AND(Sales[[#This Row],[date]]&lt;=TY_YTDMax,Sales[[#This Row],[date]]&gt;=TY_YTDMin)*Sales[[#This Row],[sales]]</f>
        <v>66698.305099999998</v>
      </c>
      <c r="N6995" s="4">
        <f>AND(Sales[[#This Row],[date]]&lt;=LY_YTDMax,Sales[[#This Row],[date]]&gt;=LY_YTDMin)*Sales[[#This Row],[sales]]</f>
        <v>0</v>
      </c>
      <c r="O6995" s="4">
        <f>AND(Sales[[#This Row],[date]]&gt;=YoY_Min,Sales[[#This Row],[date]]&lt;=TY_YTDMax)*(Sales[[#This Row],[sales]]/Sales[[#This Row],[sqft]])</f>
        <v>0.34666478742203743</v>
      </c>
      <c r="P6995" s="4">
        <f>SUMIF(Sales[RegionStoretype],Sales[[#This Row],[RegionStoretype]],Sales[YoY_SSF])/Sales[[#This Row],[Region_TypeCount]]</f>
        <v>59.469551530910678</v>
      </c>
    </row>
    <row r="6996" spans="1:16" x14ac:dyDescent="0.25">
      <c r="A6996" s="1">
        <v>43231</v>
      </c>
      <c r="B6996">
        <v>11</v>
      </c>
      <c r="C6996">
        <v>9</v>
      </c>
      <c r="D6996">
        <v>121064.8566</v>
      </c>
      <c r="E6996">
        <f>INDEX(Stores[region],MATCH(Sales[[#This Row],[store_no]],Stores[store_no],0))</f>
        <v>1</v>
      </c>
      <c r="F6996" t="str">
        <f>INDEX(Stores[storetype],MATCH(Sales[[#This Row],[store_no]],Stores[store_no],0))</f>
        <v>A</v>
      </c>
      <c r="G6996" t="str">
        <f>INDEX(Stores[location_city],MATCH(Sales[[#This Row],[store_no]],Stores[store_no],0))</f>
        <v>Cleveland</v>
      </c>
      <c r="H6996" t="str">
        <f>INDEX(Stores[location_state],MATCH(Sales[[#This Row],[store_no]],Stores[store_no],0))</f>
        <v>Ohio</v>
      </c>
      <c r="I6996">
        <f>INDEX(Stores[sqft],MATCH(Sales[[#This Row],[store_no]],Stores[store_no],0))</f>
        <v>192400</v>
      </c>
      <c r="J6996" s="4" t="str">
        <f>INDEX(Departments[dept_name],MATCH(Sales[[#This Row],[dept_no]],Departments[dept_no],0))</f>
        <v>Garden</v>
      </c>
      <c r="K6996" s="4" t="str">
        <f>CONCATENATE(Sales[[#This Row],[region]],Sales[[#This Row],[storetype]])</f>
        <v>1A</v>
      </c>
      <c r="L6996" s="4">
        <f>INDEX(RegionStoreCount[Store Count],MATCH(Sales[[#This Row],[RegionStoretype]],RegionStoreCount[Region/Type],0))</f>
        <v>5</v>
      </c>
      <c r="M6996" s="4">
        <f>AND(Sales[[#This Row],[date]]&lt;=TY_YTDMax,Sales[[#This Row],[date]]&gt;=TY_YTDMin)*Sales[[#This Row],[sales]]</f>
        <v>121064.8566</v>
      </c>
      <c r="N6996" s="4">
        <f>AND(Sales[[#This Row],[date]]&lt;=LY_YTDMax,Sales[[#This Row],[date]]&gt;=LY_YTDMin)*Sales[[#This Row],[sales]]</f>
        <v>0</v>
      </c>
      <c r="O6996" s="4">
        <f>AND(Sales[[#This Row],[date]]&gt;=YoY_Min,Sales[[#This Row],[date]]&lt;=TY_YTDMax)*(Sales[[#This Row],[sales]]/Sales[[#This Row],[sqft]])</f>
        <v>0.62923522141372146</v>
      </c>
      <c r="P6996" s="4">
        <f>SUMIF(Sales[RegionStoretype],Sales[[#This Row],[RegionStoretype]],Sales[YoY_SSF])/Sales[[#This Row],[Region_TypeCount]]</f>
        <v>59.469551530910678</v>
      </c>
    </row>
    <row r="6997" spans="1:16" x14ac:dyDescent="0.25">
      <c r="A6997" s="1">
        <v>43231</v>
      </c>
      <c r="B6997">
        <v>11</v>
      </c>
      <c r="C6997">
        <v>20</v>
      </c>
      <c r="D6997">
        <v>90831.12950000001</v>
      </c>
      <c r="E6997">
        <f>INDEX(Stores[region],MATCH(Sales[[#This Row],[store_no]],Stores[store_no],0))</f>
        <v>1</v>
      </c>
      <c r="F6997" t="str">
        <f>INDEX(Stores[storetype],MATCH(Sales[[#This Row],[store_no]],Stores[store_no],0))</f>
        <v>A</v>
      </c>
      <c r="G6997" t="str">
        <f>INDEX(Stores[location_city],MATCH(Sales[[#This Row],[store_no]],Stores[store_no],0))</f>
        <v>Cleveland</v>
      </c>
      <c r="H6997" t="str">
        <f>INDEX(Stores[location_state],MATCH(Sales[[#This Row],[store_no]],Stores[store_no],0))</f>
        <v>Ohio</v>
      </c>
      <c r="I6997">
        <f>INDEX(Stores[sqft],MATCH(Sales[[#This Row],[store_no]],Stores[store_no],0))</f>
        <v>192400</v>
      </c>
      <c r="J6997" s="4" t="str">
        <f>INDEX(Departments[dept_name],MATCH(Sales[[#This Row],[dept_no]],Departments[dept_no],0))</f>
        <v>Toys</v>
      </c>
      <c r="K6997" s="4" t="str">
        <f>CONCATENATE(Sales[[#This Row],[region]],Sales[[#This Row],[storetype]])</f>
        <v>1A</v>
      </c>
      <c r="L6997" s="4">
        <f>INDEX(RegionStoreCount[Store Count],MATCH(Sales[[#This Row],[RegionStoretype]],RegionStoreCount[Region/Type],0))</f>
        <v>5</v>
      </c>
      <c r="M6997" s="4">
        <f>AND(Sales[[#This Row],[date]]&lt;=TY_YTDMax,Sales[[#This Row],[date]]&gt;=TY_YTDMin)*Sales[[#This Row],[sales]]</f>
        <v>90831.12950000001</v>
      </c>
      <c r="N6997" s="4">
        <f>AND(Sales[[#This Row],[date]]&lt;=LY_YTDMax,Sales[[#This Row],[date]]&gt;=LY_YTDMin)*Sales[[#This Row],[sales]]</f>
        <v>0</v>
      </c>
      <c r="O6997" s="4">
        <f>AND(Sales[[#This Row],[date]]&gt;=YoY_Min,Sales[[#This Row],[date]]&lt;=TY_YTDMax)*(Sales[[#This Row],[sales]]/Sales[[#This Row],[sqft]])</f>
        <v>0.47209526767151772</v>
      </c>
      <c r="P6997" s="4">
        <f>SUMIF(Sales[RegionStoretype],Sales[[#This Row],[RegionStoretype]],Sales[YoY_SSF])/Sales[[#This Row],[Region_TypeCount]]</f>
        <v>59.469551530910678</v>
      </c>
    </row>
    <row r="6998" spans="1:16" x14ac:dyDescent="0.25">
      <c r="A6998" s="1">
        <v>43231</v>
      </c>
      <c r="B6998">
        <v>12</v>
      </c>
      <c r="C6998">
        <v>3</v>
      </c>
      <c r="D6998">
        <v>115216.1373</v>
      </c>
      <c r="E6998">
        <f>INDEX(Stores[region],MATCH(Sales[[#This Row],[store_no]],Stores[store_no],0))</f>
        <v>2</v>
      </c>
      <c r="F6998" t="str">
        <f>INDEX(Stores[storetype],MATCH(Sales[[#This Row],[store_no]],Stores[store_no],0))</f>
        <v>B</v>
      </c>
      <c r="G6998" t="str">
        <f>INDEX(Stores[location_city],MATCH(Sales[[#This Row],[store_no]],Stores[store_no],0))</f>
        <v>Indianapolis</v>
      </c>
      <c r="H6998" t="str">
        <f>INDEX(Stores[location_state],MATCH(Sales[[#This Row],[store_no]],Stores[store_no],0))</f>
        <v>Indiana</v>
      </c>
      <c r="I6998">
        <f>INDEX(Stores[sqft],MATCH(Sales[[#This Row],[store_no]],Stores[store_no],0))</f>
        <v>120800</v>
      </c>
      <c r="J6998" s="4" t="str">
        <f>INDEX(Departments[dept_name],MATCH(Sales[[#This Row],[dept_no]],Departments[dept_no],0))</f>
        <v>Beauty</v>
      </c>
      <c r="K6998" s="4" t="str">
        <f>CONCATENATE(Sales[[#This Row],[region]],Sales[[#This Row],[storetype]])</f>
        <v>2B</v>
      </c>
      <c r="L6998" s="4">
        <f>INDEX(RegionStoreCount[Store Count],MATCH(Sales[[#This Row],[RegionStoretype]],RegionStoreCount[Region/Type],0))</f>
        <v>6</v>
      </c>
      <c r="M6998" s="4">
        <f>AND(Sales[[#This Row],[date]]&lt;=TY_YTDMax,Sales[[#This Row],[date]]&gt;=TY_YTDMin)*Sales[[#This Row],[sales]]</f>
        <v>115216.1373</v>
      </c>
      <c r="N6998" s="4">
        <f>AND(Sales[[#This Row],[date]]&lt;=LY_YTDMax,Sales[[#This Row],[date]]&gt;=LY_YTDMin)*Sales[[#This Row],[sales]]</f>
        <v>0</v>
      </c>
      <c r="O6998" s="4">
        <f>AND(Sales[[#This Row],[date]]&gt;=YoY_Min,Sales[[#This Row],[date]]&lt;=TY_YTDMax)*(Sales[[#This Row],[sales]]/Sales[[#This Row],[sqft]])</f>
        <v>0.95377597102649003</v>
      </c>
      <c r="P6998" s="4">
        <f>SUMIF(Sales[RegionStoretype],Sales[[#This Row],[RegionStoretype]],Sales[YoY_SSF])/Sales[[#This Row],[Region_TypeCount]]</f>
        <v>58.393757732919049</v>
      </c>
    </row>
    <row r="6999" spans="1:16" x14ac:dyDescent="0.25">
      <c r="A6999" s="1">
        <v>43231</v>
      </c>
      <c r="B6999">
        <v>12</v>
      </c>
      <c r="C6999">
        <v>6</v>
      </c>
      <c r="D6999">
        <v>23534.171399999999</v>
      </c>
      <c r="E6999">
        <f>INDEX(Stores[region],MATCH(Sales[[#This Row],[store_no]],Stores[store_no],0))</f>
        <v>2</v>
      </c>
      <c r="F6999" t="str">
        <f>INDEX(Stores[storetype],MATCH(Sales[[#This Row],[store_no]],Stores[store_no],0))</f>
        <v>B</v>
      </c>
      <c r="G6999" t="str">
        <f>INDEX(Stores[location_city],MATCH(Sales[[#This Row],[store_no]],Stores[store_no],0))</f>
        <v>Indianapolis</v>
      </c>
      <c r="H6999" t="str">
        <f>INDEX(Stores[location_state],MATCH(Sales[[#This Row],[store_no]],Stores[store_no],0))</f>
        <v>Indiana</v>
      </c>
      <c r="I6999">
        <f>INDEX(Stores[sqft],MATCH(Sales[[#This Row],[store_no]],Stores[store_no],0))</f>
        <v>120800</v>
      </c>
      <c r="J6999" s="4" t="str">
        <f>INDEX(Departments[dept_name],MATCH(Sales[[#This Row],[dept_no]],Departments[dept_no],0))</f>
        <v>Computers</v>
      </c>
      <c r="K6999" s="4" t="str">
        <f>CONCATENATE(Sales[[#This Row],[region]],Sales[[#This Row],[storetype]])</f>
        <v>2B</v>
      </c>
      <c r="L6999" s="4">
        <f>INDEX(RegionStoreCount[Store Count],MATCH(Sales[[#This Row],[RegionStoretype]],RegionStoreCount[Region/Type],0))</f>
        <v>6</v>
      </c>
      <c r="M6999" s="4">
        <f>AND(Sales[[#This Row],[date]]&lt;=TY_YTDMax,Sales[[#This Row],[date]]&gt;=TY_YTDMin)*Sales[[#This Row],[sales]]</f>
        <v>23534.171399999999</v>
      </c>
      <c r="N6999" s="4">
        <f>AND(Sales[[#This Row],[date]]&lt;=LY_YTDMax,Sales[[#This Row],[date]]&gt;=LY_YTDMin)*Sales[[#This Row],[sales]]</f>
        <v>0</v>
      </c>
      <c r="O6999" s="4">
        <f>AND(Sales[[#This Row],[date]]&gt;=YoY_Min,Sales[[#This Row],[date]]&lt;=TY_YTDMax)*(Sales[[#This Row],[sales]]/Sales[[#This Row],[sqft]])</f>
        <v>0.19481929966887418</v>
      </c>
      <c r="P6999" s="4">
        <f>SUMIF(Sales[RegionStoretype],Sales[[#This Row],[RegionStoretype]],Sales[YoY_SSF])/Sales[[#This Row],[Region_TypeCount]]</f>
        <v>58.393757732919049</v>
      </c>
    </row>
    <row r="7000" spans="1:16" x14ac:dyDescent="0.25">
      <c r="A7000" s="1">
        <v>43231</v>
      </c>
      <c r="B7000">
        <v>12</v>
      </c>
      <c r="C7000">
        <v>20</v>
      </c>
      <c r="D7000">
        <v>32389.9686</v>
      </c>
      <c r="E7000">
        <f>INDEX(Stores[region],MATCH(Sales[[#This Row],[store_no]],Stores[store_no],0))</f>
        <v>2</v>
      </c>
      <c r="F7000" t="str">
        <f>INDEX(Stores[storetype],MATCH(Sales[[#This Row],[store_no]],Stores[store_no],0))</f>
        <v>B</v>
      </c>
      <c r="G7000" t="str">
        <f>INDEX(Stores[location_city],MATCH(Sales[[#This Row],[store_no]],Stores[store_no],0))</f>
        <v>Indianapolis</v>
      </c>
      <c r="H7000" t="str">
        <f>INDEX(Stores[location_state],MATCH(Sales[[#This Row],[store_no]],Stores[store_no],0))</f>
        <v>Indiana</v>
      </c>
      <c r="I7000">
        <f>INDEX(Stores[sqft],MATCH(Sales[[#This Row],[store_no]],Stores[store_no],0))</f>
        <v>120800</v>
      </c>
      <c r="J7000" s="4" t="str">
        <f>INDEX(Departments[dept_name],MATCH(Sales[[#This Row],[dept_no]],Departments[dept_no],0))</f>
        <v>Toys</v>
      </c>
      <c r="K7000" s="4" t="str">
        <f>CONCATENATE(Sales[[#This Row],[region]],Sales[[#This Row],[storetype]])</f>
        <v>2B</v>
      </c>
      <c r="L7000" s="4">
        <f>INDEX(RegionStoreCount[Store Count],MATCH(Sales[[#This Row],[RegionStoretype]],RegionStoreCount[Region/Type],0))</f>
        <v>6</v>
      </c>
      <c r="M7000" s="4">
        <f>AND(Sales[[#This Row],[date]]&lt;=TY_YTDMax,Sales[[#This Row],[date]]&gt;=TY_YTDMin)*Sales[[#This Row],[sales]]</f>
        <v>32389.9686</v>
      </c>
      <c r="N7000" s="4">
        <f>AND(Sales[[#This Row],[date]]&lt;=LY_YTDMax,Sales[[#This Row],[date]]&gt;=LY_YTDMin)*Sales[[#This Row],[sales]]</f>
        <v>0</v>
      </c>
      <c r="O7000" s="4">
        <f>AND(Sales[[#This Row],[date]]&gt;=YoY_Min,Sales[[#This Row],[date]]&lt;=TY_YTDMax)*(Sales[[#This Row],[sales]]/Sales[[#This Row],[sqft]])</f>
        <v>0.26812887913907285</v>
      </c>
      <c r="P7000" s="4">
        <f>SUMIF(Sales[RegionStoretype],Sales[[#This Row],[RegionStoretype]],Sales[YoY_SSF])/Sales[[#This Row],[Region_TypeCount]]</f>
        <v>58.393757732919049</v>
      </c>
    </row>
    <row r="7001" spans="1:16" x14ac:dyDescent="0.25">
      <c r="A7001" s="1">
        <v>43231</v>
      </c>
      <c r="B7001">
        <v>13</v>
      </c>
      <c r="C7001">
        <v>4</v>
      </c>
      <c r="D7001">
        <v>39514.866300000002</v>
      </c>
      <c r="E7001">
        <f>INDEX(Stores[region],MATCH(Sales[[#This Row],[store_no]],Stores[store_no],0))</f>
        <v>3</v>
      </c>
      <c r="F7001" t="str">
        <f>INDEX(Stores[storetype],MATCH(Sales[[#This Row],[store_no]],Stores[store_no],0))</f>
        <v>A</v>
      </c>
      <c r="G7001" t="str">
        <f>INDEX(Stores[location_city],MATCH(Sales[[#This Row],[store_no]],Stores[store_no],0))</f>
        <v>Overland Park</v>
      </c>
      <c r="H7001" t="str">
        <f>INDEX(Stores[location_state],MATCH(Sales[[#This Row],[store_no]],Stores[store_no],0))</f>
        <v>Kansas</v>
      </c>
      <c r="I7001">
        <f>INDEX(Stores[sqft],MATCH(Sales[[#This Row],[store_no]],Stores[store_no],0))</f>
        <v>201000</v>
      </c>
      <c r="J7001" s="4" t="str">
        <f>INDEX(Departments[dept_name],MATCH(Sales[[#This Row],[dept_no]],Departments[dept_no],0))</f>
        <v>Books</v>
      </c>
      <c r="K7001" s="4" t="str">
        <f>CONCATENATE(Sales[[#This Row],[region]],Sales[[#This Row],[storetype]])</f>
        <v>3A</v>
      </c>
      <c r="L7001" s="4">
        <f>INDEX(RegionStoreCount[Store Count],MATCH(Sales[[#This Row],[RegionStoretype]],RegionStoreCount[Region/Type],0))</f>
        <v>9</v>
      </c>
      <c r="M7001" s="4">
        <f>AND(Sales[[#This Row],[date]]&lt;=TY_YTDMax,Sales[[#This Row],[date]]&gt;=TY_YTDMin)*Sales[[#This Row],[sales]]</f>
        <v>39514.866300000002</v>
      </c>
      <c r="N7001" s="4">
        <f>AND(Sales[[#This Row],[date]]&lt;=LY_YTDMax,Sales[[#This Row],[date]]&gt;=LY_YTDMin)*Sales[[#This Row],[sales]]</f>
        <v>0</v>
      </c>
      <c r="O7001" s="4">
        <f>AND(Sales[[#This Row],[date]]&gt;=YoY_Min,Sales[[#This Row],[date]]&lt;=TY_YTDMax)*(Sales[[#This Row],[sales]]/Sales[[#This Row],[sqft]])</f>
        <v>0.19659137462686568</v>
      </c>
      <c r="P7001" s="4">
        <f>SUMIF(Sales[RegionStoretype],Sales[[#This Row],[RegionStoretype]],Sales[YoY_SSF])/Sales[[#This Row],[Region_TypeCount]]</f>
        <v>53.603836561720975</v>
      </c>
    </row>
    <row r="7002" spans="1:16" x14ac:dyDescent="0.25">
      <c r="A7002" s="1">
        <v>43231</v>
      </c>
      <c r="B7002">
        <v>13</v>
      </c>
      <c r="C7002">
        <v>17</v>
      </c>
      <c r="D7002">
        <v>72167.010900000008</v>
      </c>
      <c r="E7002">
        <f>INDEX(Stores[region],MATCH(Sales[[#This Row],[store_no]],Stores[store_no],0))</f>
        <v>3</v>
      </c>
      <c r="F7002" t="str">
        <f>INDEX(Stores[storetype],MATCH(Sales[[#This Row],[store_no]],Stores[store_no],0))</f>
        <v>A</v>
      </c>
      <c r="G7002" t="str">
        <f>INDEX(Stores[location_city],MATCH(Sales[[#This Row],[store_no]],Stores[store_no],0))</f>
        <v>Overland Park</v>
      </c>
      <c r="H7002" t="str">
        <f>INDEX(Stores[location_state],MATCH(Sales[[#This Row],[store_no]],Stores[store_no],0))</f>
        <v>Kansas</v>
      </c>
      <c r="I7002">
        <f>INDEX(Stores[sqft],MATCH(Sales[[#This Row],[store_no]],Stores[store_no],0))</f>
        <v>201000</v>
      </c>
      <c r="J7002" s="4" t="str">
        <f>INDEX(Departments[dept_name],MATCH(Sales[[#This Row],[dept_no]],Departments[dept_no],0))</f>
        <v>Shoes</v>
      </c>
      <c r="K7002" s="4" t="str">
        <f>CONCATENATE(Sales[[#This Row],[region]],Sales[[#This Row],[storetype]])</f>
        <v>3A</v>
      </c>
      <c r="L7002" s="4">
        <f>INDEX(RegionStoreCount[Store Count],MATCH(Sales[[#This Row],[RegionStoretype]],RegionStoreCount[Region/Type],0))</f>
        <v>9</v>
      </c>
      <c r="M7002" s="4">
        <f>AND(Sales[[#This Row],[date]]&lt;=TY_YTDMax,Sales[[#This Row],[date]]&gt;=TY_YTDMin)*Sales[[#This Row],[sales]]</f>
        <v>72167.010900000008</v>
      </c>
      <c r="N7002" s="4">
        <f>AND(Sales[[#This Row],[date]]&lt;=LY_YTDMax,Sales[[#This Row],[date]]&gt;=LY_YTDMin)*Sales[[#This Row],[sales]]</f>
        <v>0</v>
      </c>
      <c r="O7002" s="4">
        <f>AND(Sales[[#This Row],[date]]&gt;=YoY_Min,Sales[[#This Row],[date]]&lt;=TY_YTDMax)*(Sales[[#This Row],[sales]]/Sales[[#This Row],[sqft]])</f>
        <v>0.35903985522388066</v>
      </c>
      <c r="P7002" s="4">
        <f>SUMIF(Sales[RegionStoretype],Sales[[#This Row],[RegionStoretype]],Sales[YoY_SSF])/Sales[[#This Row],[Region_TypeCount]]</f>
        <v>53.603836561720975</v>
      </c>
    </row>
    <row r="7003" spans="1:16" x14ac:dyDescent="0.25">
      <c r="A7003" s="1">
        <v>43231</v>
      </c>
      <c r="B7003">
        <v>14</v>
      </c>
      <c r="C7003">
        <v>9</v>
      </c>
      <c r="D7003">
        <v>25134.4372</v>
      </c>
      <c r="E7003">
        <f>INDEX(Stores[region],MATCH(Sales[[#This Row],[store_no]],Stores[store_no],0))</f>
        <v>3</v>
      </c>
      <c r="F7003" t="str">
        <f>INDEX(Stores[storetype],MATCH(Sales[[#This Row],[store_no]],Stores[store_no],0))</f>
        <v>A</v>
      </c>
      <c r="G7003" t="str">
        <f>INDEX(Stores[location_city],MATCH(Sales[[#This Row],[store_no]],Stores[store_no],0))</f>
        <v>Bismarck</v>
      </c>
      <c r="H7003" t="str">
        <f>INDEX(Stores[location_state],MATCH(Sales[[#This Row],[store_no]],Stores[store_no],0))</f>
        <v>North Dakota</v>
      </c>
      <c r="I7003">
        <f>INDEX(Stores[sqft],MATCH(Sales[[#This Row],[store_no]],Stores[store_no],0))</f>
        <v>96400</v>
      </c>
      <c r="J7003" s="4" t="str">
        <f>INDEX(Departments[dept_name],MATCH(Sales[[#This Row],[dept_no]],Departments[dept_no],0))</f>
        <v>Garden</v>
      </c>
      <c r="K7003" s="4" t="str">
        <f>CONCATENATE(Sales[[#This Row],[region]],Sales[[#This Row],[storetype]])</f>
        <v>3A</v>
      </c>
      <c r="L7003" s="4">
        <f>INDEX(RegionStoreCount[Store Count],MATCH(Sales[[#This Row],[RegionStoretype]],RegionStoreCount[Region/Type],0))</f>
        <v>9</v>
      </c>
      <c r="M7003" s="4">
        <f>AND(Sales[[#This Row],[date]]&lt;=TY_YTDMax,Sales[[#This Row],[date]]&gt;=TY_YTDMin)*Sales[[#This Row],[sales]]</f>
        <v>25134.4372</v>
      </c>
      <c r="N7003" s="4">
        <f>AND(Sales[[#This Row],[date]]&lt;=LY_YTDMax,Sales[[#This Row],[date]]&gt;=LY_YTDMin)*Sales[[#This Row],[sales]]</f>
        <v>0</v>
      </c>
      <c r="O7003" s="4">
        <f>AND(Sales[[#This Row],[date]]&gt;=YoY_Min,Sales[[#This Row],[date]]&lt;=TY_YTDMax)*(Sales[[#This Row],[sales]]/Sales[[#This Row],[sqft]])</f>
        <v>0.26073067634854774</v>
      </c>
      <c r="P7003" s="4">
        <f>SUMIF(Sales[RegionStoretype],Sales[[#This Row],[RegionStoretype]],Sales[YoY_SSF])/Sales[[#This Row],[Region_TypeCount]]</f>
        <v>53.603836561720975</v>
      </c>
    </row>
    <row r="7004" spans="1:16" x14ac:dyDescent="0.25">
      <c r="A7004" s="1">
        <v>43231</v>
      </c>
      <c r="B7004">
        <v>14</v>
      </c>
      <c r="C7004">
        <v>11</v>
      </c>
      <c r="D7004">
        <v>19230.818500000001</v>
      </c>
      <c r="E7004">
        <f>INDEX(Stores[region],MATCH(Sales[[#This Row],[store_no]],Stores[store_no],0))</f>
        <v>3</v>
      </c>
      <c r="F7004" t="str">
        <f>INDEX(Stores[storetype],MATCH(Sales[[#This Row],[store_no]],Stores[store_no],0))</f>
        <v>A</v>
      </c>
      <c r="G7004" t="str">
        <f>INDEX(Stores[location_city],MATCH(Sales[[#This Row],[store_no]],Stores[store_no],0))</f>
        <v>Bismarck</v>
      </c>
      <c r="H7004" t="str">
        <f>INDEX(Stores[location_state],MATCH(Sales[[#This Row],[store_no]],Stores[store_no],0))</f>
        <v>North Dakota</v>
      </c>
      <c r="I7004">
        <f>INDEX(Stores[sqft],MATCH(Sales[[#This Row],[store_no]],Stores[store_no],0))</f>
        <v>96400</v>
      </c>
      <c r="J7004" s="4" t="str">
        <f>INDEX(Departments[dept_name],MATCH(Sales[[#This Row],[dept_no]],Departments[dept_no],0))</f>
        <v>Home</v>
      </c>
      <c r="K7004" s="4" t="str">
        <f>CONCATENATE(Sales[[#This Row],[region]],Sales[[#This Row],[storetype]])</f>
        <v>3A</v>
      </c>
      <c r="L7004" s="4">
        <f>INDEX(RegionStoreCount[Store Count],MATCH(Sales[[#This Row],[RegionStoretype]],RegionStoreCount[Region/Type],0))</f>
        <v>9</v>
      </c>
      <c r="M7004" s="4">
        <f>AND(Sales[[#This Row],[date]]&lt;=TY_YTDMax,Sales[[#This Row],[date]]&gt;=TY_YTDMin)*Sales[[#This Row],[sales]]</f>
        <v>19230.818500000001</v>
      </c>
      <c r="N7004" s="4">
        <f>AND(Sales[[#This Row],[date]]&lt;=LY_YTDMax,Sales[[#This Row],[date]]&gt;=LY_YTDMin)*Sales[[#This Row],[sales]]</f>
        <v>0</v>
      </c>
      <c r="O7004" s="4">
        <f>AND(Sales[[#This Row],[date]]&gt;=YoY_Min,Sales[[#This Row],[date]]&lt;=TY_YTDMax)*(Sales[[#This Row],[sales]]/Sales[[#This Row],[sqft]])</f>
        <v>0.1994898184647303</v>
      </c>
      <c r="P7004" s="4">
        <f>SUMIF(Sales[RegionStoretype],Sales[[#This Row],[RegionStoretype]],Sales[YoY_SSF])/Sales[[#This Row],[Region_TypeCount]]</f>
        <v>53.603836561720975</v>
      </c>
    </row>
    <row r="7005" spans="1:16" x14ac:dyDescent="0.25">
      <c r="A7005" s="1">
        <v>43231</v>
      </c>
      <c r="B7005">
        <v>15</v>
      </c>
      <c r="C7005">
        <v>19</v>
      </c>
      <c r="D7005">
        <v>48353.6247</v>
      </c>
      <c r="E7005">
        <f>INDEX(Stores[region],MATCH(Sales[[#This Row],[store_no]],Stores[store_no],0))</f>
        <v>2</v>
      </c>
      <c r="F7005" t="str">
        <f>INDEX(Stores[storetype],MATCH(Sales[[#This Row],[store_no]],Stores[store_no],0))</f>
        <v>B</v>
      </c>
      <c r="G7005" t="str">
        <f>INDEX(Stores[location_city],MATCH(Sales[[#This Row],[store_no]],Stores[store_no],0))</f>
        <v>Rochester</v>
      </c>
      <c r="H7005" t="str">
        <f>INDEX(Stores[location_state],MATCH(Sales[[#This Row],[store_no]],Stores[store_no],0))</f>
        <v>Minnesota</v>
      </c>
      <c r="I7005">
        <f>INDEX(Stores[sqft],MATCH(Sales[[#This Row],[store_no]],Stores[store_no],0))</f>
        <v>128100</v>
      </c>
      <c r="J7005" s="4" t="str">
        <f>INDEX(Departments[dept_name],MATCH(Sales[[#This Row],[dept_no]],Departments[dept_no],0))</f>
        <v>Tools</v>
      </c>
      <c r="K7005" s="4" t="str">
        <f>CONCATENATE(Sales[[#This Row],[region]],Sales[[#This Row],[storetype]])</f>
        <v>2B</v>
      </c>
      <c r="L7005" s="4">
        <f>INDEX(RegionStoreCount[Store Count],MATCH(Sales[[#This Row],[RegionStoretype]],RegionStoreCount[Region/Type],0))</f>
        <v>6</v>
      </c>
      <c r="M7005" s="4">
        <f>AND(Sales[[#This Row],[date]]&lt;=TY_YTDMax,Sales[[#This Row],[date]]&gt;=TY_YTDMin)*Sales[[#This Row],[sales]]</f>
        <v>48353.6247</v>
      </c>
      <c r="N7005" s="4">
        <f>AND(Sales[[#This Row],[date]]&lt;=LY_YTDMax,Sales[[#This Row],[date]]&gt;=LY_YTDMin)*Sales[[#This Row],[sales]]</f>
        <v>0</v>
      </c>
      <c r="O7005" s="4">
        <f>AND(Sales[[#This Row],[date]]&gt;=YoY_Min,Sales[[#This Row],[date]]&lt;=TY_YTDMax)*(Sales[[#This Row],[sales]]/Sales[[#This Row],[sqft]])</f>
        <v>0.37746779625292742</v>
      </c>
      <c r="P7005" s="4">
        <f>SUMIF(Sales[RegionStoretype],Sales[[#This Row],[RegionStoretype]],Sales[YoY_SSF])/Sales[[#This Row],[Region_TypeCount]]</f>
        <v>58.393757732919049</v>
      </c>
    </row>
    <row r="7006" spans="1:16" x14ac:dyDescent="0.25">
      <c r="A7006" s="1">
        <v>43231</v>
      </c>
      <c r="B7006">
        <v>16</v>
      </c>
      <c r="C7006">
        <v>11</v>
      </c>
      <c r="D7006">
        <v>69893.855100000001</v>
      </c>
      <c r="E7006">
        <f>INDEX(Stores[region],MATCH(Sales[[#This Row],[store_no]],Stores[store_no],0))</f>
        <v>2</v>
      </c>
      <c r="F7006" t="str">
        <f>INDEX(Stores[storetype],MATCH(Sales[[#This Row],[store_no]],Stores[store_no],0))</f>
        <v>B</v>
      </c>
      <c r="G7006" t="str">
        <f>INDEX(Stores[location_city],MATCH(Sales[[#This Row],[store_no]],Stores[store_no],0))</f>
        <v>Saint Paul</v>
      </c>
      <c r="H7006" t="str">
        <f>INDEX(Stores[location_state],MATCH(Sales[[#This Row],[store_no]],Stores[store_no],0))</f>
        <v>Minnesota</v>
      </c>
      <c r="I7006">
        <f>INDEX(Stores[sqft],MATCH(Sales[[#This Row],[store_no]],Stores[store_no],0))</f>
        <v>180400</v>
      </c>
      <c r="J7006" s="4" t="str">
        <f>INDEX(Departments[dept_name],MATCH(Sales[[#This Row],[dept_no]],Departments[dept_no],0))</f>
        <v>Home</v>
      </c>
      <c r="K7006" s="4" t="str">
        <f>CONCATENATE(Sales[[#This Row],[region]],Sales[[#This Row],[storetype]])</f>
        <v>2B</v>
      </c>
      <c r="L7006" s="4">
        <f>INDEX(RegionStoreCount[Store Count],MATCH(Sales[[#This Row],[RegionStoretype]],RegionStoreCount[Region/Type],0))</f>
        <v>6</v>
      </c>
      <c r="M7006" s="4">
        <f>AND(Sales[[#This Row],[date]]&lt;=TY_YTDMax,Sales[[#This Row],[date]]&gt;=TY_YTDMin)*Sales[[#This Row],[sales]]</f>
        <v>69893.855100000001</v>
      </c>
      <c r="N7006" s="4">
        <f>AND(Sales[[#This Row],[date]]&lt;=LY_YTDMax,Sales[[#This Row],[date]]&gt;=LY_YTDMin)*Sales[[#This Row],[sales]]</f>
        <v>0</v>
      </c>
      <c r="O7006" s="4">
        <f>AND(Sales[[#This Row],[date]]&gt;=YoY_Min,Sales[[#This Row],[date]]&lt;=TY_YTDMax)*(Sales[[#This Row],[sales]]/Sales[[#This Row],[sqft]])</f>
        <v>0.3874382211751663</v>
      </c>
      <c r="P7006" s="4">
        <f>SUMIF(Sales[RegionStoretype],Sales[[#This Row],[RegionStoretype]],Sales[YoY_SSF])/Sales[[#This Row],[Region_TypeCount]]</f>
        <v>58.393757732919049</v>
      </c>
    </row>
    <row r="7007" spans="1:16" x14ac:dyDescent="0.25">
      <c r="A7007" s="1">
        <v>43231</v>
      </c>
      <c r="B7007">
        <v>16</v>
      </c>
      <c r="C7007">
        <v>16</v>
      </c>
      <c r="D7007">
        <v>127848.16819999997</v>
      </c>
      <c r="E7007">
        <f>INDEX(Stores[region],MATCH(Sales[[#This Row],[store_no]],Stores[store_no],0))</f>
        <v>2</v>
      </c>
      <c r="F7007" t="str">
        <f>INDEX(Stores[storetype],MATCH(Sales[[#This Row],[store_no]],Stores[store_no],0))</f>
        <v>B</v>
      </c>
      <c r="G7007" t="str">
        <f>INDEX(Stores[location_city],MATCH(Sales[[#This Row],[store_no]],Stores[store_no],0))</f>
        <v>Saint Paul</v>
      </c>
      <c r="H7007" t="str">
        <f>INDEX(Stores[location_state],MATCH(Sales[[#This Row],[store_no]],Stores[store_no],0))</f>
        <v>Minnesota</v>
      </c>
      <c r="I7007">
        <f>INDEX(Stores[sqft],MATCH(Sales[[#This Row],[store_no]],Stores[store_no],0))</f>
        <v>180400</v>
      </c>
      <c r="J7007" s="4" t="str">
        <f>INDEX(Departments[dept_name],MATCH(Sales[[#This Row],[dept_no]],Departments[dept_no],0))</f>
        <v>Outdoors</v>
      </c>
      <c r="K7007" s="4" t="str">
        <f>CONCATENATE(Sales[[#This Row],[region]],Sales[[#This Row],[storetype]])</f>
        <v>2B</v>
      </c>
      <c r="L7007" s="4">
        <f>INDEX(RegionStoreCount[Store Count],MATCH(Sales[[#This Row],[RegionStoretype]],RegionStoreCount[Region/Type],0))</f>
        <v>6</v>
      </c>
      <c r="M7007" s="4">
        <f>AND(Sales[[#This Row],[date]]&lt;=TY_YTDMax,Sales[[#This Row],[date]]&gt;=TY_YTDMin)*Sales[[#This Row],[sales]]</f>
        <v>127848.16819999997</v>
      </c>
      <c r="N7007" s="4">
        <f>AND(Sales[[#This Row],[date]]&lt;=LY_YTDMax,Sales[[#This Row],[date]]&gt;=LY_YTDMin)*Sales[[#This Row],[sales]]</f>
        <v>0</v>
      </c>
      <c r="O7007" s="4">
        <f>AND(Sales[[#This Row],[date]]&gt;=YoY_Min,Sales[[#This Row],[date]]&lt;=TY_YTDMax)*(Sales[[#This Row],[sales]]/Sales[[#This Row],[sqft]])</f>
        <v>0.70869272838137454</v>
      </c>
      <c r="P7007" s="4">
        <f>SUMIF(Sales[RegionStoretype],Sales[[#This Row],[RegionStoretype]],Sales[YoY_SSF])/Sales[[#This Row],[Region_TypeCount]]</f>
        <v>58.393757732919049</v>
      </c>
    </row>
    <row r="7008" spans="1:16" x14ac:dyDescent="0.25">
      <c r="A7008" s="1">
        <v>43231</v>
      </c>
      <c r="B7008">
        <v>17</v>
      </c>
      <c r="C7008">
        <v>1</v>
      </c>
      <c r="D7008">
        <v>14327.634000000002</v>
      </c>
      <c r="E7008">
        <f>INDEX(Stores[region],MATCH(Sales[[#This Row],[store_no]],Stores[store_no],0))</f>
        <v>3</v>
      </c>
      <c r="F7008" t="str">
        <f>INDEX(Stores[storetype],MATCH(Sales[[#This Row],[store_no]],Stores[store_no],0))</f>
        <v>B</v>
      </c>
      <c r="G7008" t="str">
        <f>INDEX(Stores[location_city],MATCH(Sales[[#This Row],[store_no]],Stores[store_no],0))</f>
        <v>Fargo</v>
      </c>
      <c r="H7008" t="str">
        <f>INDEX(Stores[location_state],MATCH(Sales[[#This Row],[store_no]],Stores[store_no],0))</f>
        <v>North Dakota</v>
      </c>
      <c r="I7008">
        <f>INDEX(Stores[sqft],MATCH(Sales[[#This Row],[store_no]],Stores[store_no],0))</f>
        <v>211600</v>
      </c>
      <c r="J7008" s="4" t="str">
        <f>INDEX(Departments[dept_name],MATCH(Sales[[#This Row],[dept_no]],Departments[dept_no],0))</f>
        <v>Automotive</v>
      </c>
      <c r="K7008" s="4" t="str">
        <f>CONCATENATE(Sales[[#This Row],[region]],Sales[[#This Row],[storetype]])</f>
        <v>3B</v>
      </c>
      <c r="L7008" s="4">
        <f>INDEX(RegionStoreCount[Store Count],MATCH(Sales[[#This Row],[RegionStoretype]],RegionStoreCount[Region/Type],0))</f>
        <v>4</v>
      </c>
      <c r="M7008" s="4">
        <f>AND(Sales[[#This Row],[date]]&lt;=TY_YTDMax,Sales[[#This Row],[date]]&gt;=TY_YTDMin)*Sales[[#This Row],[sales]]</f>
        <v>14327.634000000002</v>
      </c>
      <c r="N7008" s="4">
        <f>AND(Sales[[#This Row],[date]]&lt;=LY_YTDMax,Sales[[#This Row],[date]]&gt;=LY_YTDMin)*Sales[[#This Row],[sales]]</f>
        <v>0</v>
      </c>
      <c r="O7008" s="4">
        <f>AND(Sales[[#This Row],[date]]&gt;=YoY_Min,Sales[[#This Row],[date]]&lt;=TY_YTDMax)*(Sales[[#This Row],[sales]]/Sales[[#This Row],[sqft]])</f>
        <v>6.7710935727788288E-2</v>
      </c>
      <c r="P7008" s="4">
        <f>SUMIF(Sales[RegionStoretype],Sales[[#This Row],[RegionStoretype]],Sales[YoY_SSF])/Sales[[#This Row],[Region_TypeCount]]</f>
        <v>58.312187288105562</v>
      </c>
    </row>
    <row r="7009" spans="1:16" x14ac:dyDescent="0.25">
      <c r="A7009" s="1">
        <v>43231</v>
      </c>
      <c r="B7009">
        <v>17</v>
      </c>
      <c r="C7009">
        <v>12</v>
      </c>
      <c r="D7009">
        <v>25280.539499999999</v>
      </c>
      <c r="E7009">
        <f>INDEX(Stores[region],MATCH(Sales[[#This Row],[store_no]],Stores[store_no],0))</f>
        <v>3</v>
      </c>
      <c r="F7009" t="str">
        <f>INDEX(Stores[storetype],MATCH(Sales[[#This Row],[store_no]],Stores[store_no],0))</f>
        <v>B</v>
      </c>
      <c r="G7009" t="str">
        <f>INDEX(Stores[location_city],MATCH(Sales[[#This Row],[store_no]],Stores[store_no],0))</f>
        <v>Fargo</v>
      </c>
      <c r="H7009" t="str">
        <f>INDEX(Stores[location_state],MATCH(Sales[[#This Row],[store_no]],Stores[store_no],0))</f>
        <v>North Dakota</v>
      </c>
      <c r="I7009">
        <f>INDEX(Stores[sqft],MATCH(Sales[[#This Row],[store_no]],Stores[store_no],0))</f>
        <v>211600</v>
      </c>
      <c r="J7009" s="4" t="str">
        <f>INDEX(Departments[dept_name],MATCH(Sales[[#This Row],[dept_no]],Departments[dept_no],0))</f>
        <v>Jewelery</v>
      </c>
      <c r="K7009" s="4" t="str">
        <f>CONCATENATE(Sales[[#This Row],[region]],Sales[[#This Row],[storetype]])</f>
        <v>3B</v>
      </c>
      <c r="L7009" s="4">
        <f>INDEX(RegionStoreCount[Store Count],MATCH(Sales[[#This Row],[RegionStoretype]],RegionStoreCount[Region/Type],0))</f>
        <v>4</v>
      </c>
      <c r="M7009" s="4">
        <f>AND(Sales[[#This Row],[date]]&lt;=TY_YTDMax,Sales[[#This Row],[date]]&gt;=TY_YTDMin)*Sales[[#This Row],[sales]]</f>
        <v>25280.539499999999</v>
      </c>
      <c r="N7009" s="4">
        <f>AND(Sales[[#This Row],[date]]&lt;=LY_YTDMax,Sales[[#This Row],[date]]&gt;=LY_YTDMin)*Sales[[#This Row],[sales]]</f>
        <v>0</v>
      </c>
      <c r="O7009" s="4">
        <f>AND(Sales[[#This Row],[date]]&gt;=YoY_Min,Sales[[#This Row],[date]]&lt;=TY_YTDMax)*(Sales[[#This Row],[sales]]/Sales[[#This Row],[sqft]])</f>
        <v>0.11947324905482042</v>
      </c>
      <c r="P7009" s="4">
        <f>SUMIF(Sales[RegionStoretype],Sales[[#This Row],[RegionStoretype]],Sales[YoY_SSF])/Sales[[#This Row],[Region_TypeCount]]</f>
        <v>58.312187288105562</v>
      </c>
    </row>
    <row r="7010" spans="1:16" x14ac:dyDescent="0.25">
      <c r="A7010" s="1">
        <v>43231</v>
      </c>
      <c r="B7010">
        <v>17</v>
      </c>
      <c r="C7010">
        <v>14</v>
      </c>
      <c r="D7010">
        <v>66500.654899999994</v>
      </c>
      <c r="E7010">
        <f>INDEX(Stores[region],MATCH(Sales[[#This Row],[store_no]],Stores[store_no],0))</f>
        <v>3</v>
      </c>
      <c r="F7010" t="str">
        <f>INDEX(Stores[storetype],MATCH(Sales[[#This Row],[store_no]],Stores[store_no],0))</f>
        <v>B</v>
      </c>
      <c r="G7010" t="str">
        <f>INDEX(Stores[location_city],MATCH(Sales[[#This Row],[store_no]],Stores[store_no],0))</f>
        <v>Fargo</v>
      </c>
      <c r="H7010" t="str">
        <f>INDEX(Stores[location_state],MATCH(Sales[[#This Row],[store_no]],Stores[store_no],0))</f>
        <v>North Dakota</v>
      </c>
      <c r="I7010">
        <f>INDEX(Stores[sqft],MATCH(Sales[[#This Row],[store_no]],Stores[store_no],0))</f>
        <v>211600</v>
      </c>
      <c r="J7010" s="4" t="str">
        <f>INDEX(Departments[dept_name],MATCH(Sales[[#This Row],[dept_no]],Departments[dept_no],0))</f>
        <v>Movies</v>
      </c>
      <c r="K7010" s="4" t="str">
        <f>CONCATENATE(Sales[[#This Row],[region]],Sales[[#This Row],[storetype]])</f>
        <v>3B</v>
      </c>
      <c r="L7010" s="4">
        <f>INDEX(RegionStoreCount[Store Count],MATCH(Sales[[#This Row],[RegionStoretype]],RegionStoreCount[Region/Type],0))</f>
        <v>4</v>
      </c>
      <c r="M7010" s="4">
        <f>AND(Sales[[#This Row],[date]]&lt;=TY_YTDMax,Sales[[#This Row],[date]]&gt;=TY_YTDMin)*Sales[[#This Row],[sales]]</f>
        <v>66500.654899999994</v>
      </c>
      <c r="N7010" s="4">
        <f>AND(Sales[[#This Row],[date]]&lt;=LY_YTDMax,Sales[[#This Row],[date]]&gt;=LY_YTDMin)*Sales[[#This Row],[sales]]</f>
        <v>0</v>
      </c>
      <c r="O7010" s="4">
        <f>AND(Sales[[#This Row],[date]]&gt;=YoY_Min,Sales[[#This Row],[date]]&lt;=TY_YTDMax)*(Sales[[#This Row],[sales]]/Sales[[#This Row],[sqft]])</f>
        <v>0.31427530671077503</v>
      </c>
      <c r="P7010" s="4">
        <f>SUMIF(Sales[RegionStoretype],Sales[[#This Row],[RegionStoretype]],Sales[YoY_SSF])/Sales[[#This Row],[Region_TypeCount]]</f>
        <v>58.312187288105562</v>
      </c>
    </row>
    <row r="7011" spans="1:16" x14ac:dyDescent="0.25">
      <c r="A7011" s="1">
        <v>43231</v>
      </c>
      <c r="B7011">
        <v>17</v>
      </c>
      <c r="C7011">
        <v>16</v>
      </c>
      <c r="D7011">
        <v>90064.558499999999</v>
      </c>
      <c r="E7011">
        <f>INDEX(Stores[region],MATCH(Sales[[#This Row],[store_no]],Stores[store_no],0))</f>
        <v>3</v>
      </c>
      <c r="F7011" t="str">
        <f>INDEX(Stores[storetype],MATCH(Sales[[#This Row],[store_no]],Stores[store_no],0))</f>
        <v>B</v>
      </c>
      <c r="G7011" t="str">
        <f>INDEX(Stores[location_city],MATCH(Sales[[#This Row],[store_no]],Stores[store_no],0))</f>
        <v>Fargo</v>
      </c>
      <c r="H7011" t="str">
        <f>INDEX(Stores[location_state],MATCH(Sales[[#This Row],[store_no]],Stores[store_no],0))</f>
        <v>North Dakota</v>
      </c>
      <c r="I7011">
        <f>INDEX(Stores[sqft],MATCH(Sales[[#This Row],[store_no]],Stores[store_no],0))</f>
        <v>211600</v>
      </c>
      <c r="J7011" s="4" t="str">
        <f>INDEX(Departments[dept_name],MATCH(Sales[[#This Row],[dept_no]],Departments[dept_no],0))</f>
        <v>Outdoors</v>
      </c>
      <c r="K7011" s="4" t="str">
        <f>CONCATENATE(Sales[[#This Row],[region]],Sales[[#This Row],[storetype]])</f>
        <v>3B</v>
      </c>
      <c r="L7011" s="4">
        <f>INDEX(RegionStoreCount[Store Count],MATCH(Sales[[#This Row],[RegionStoretype]],RegionStoreCount[Region/Type],0))</f>
        <v>4</v>
      </c>
      <c r="M7011" s="4">
        <f>AND(Sales[[#This Row],[date]]&lt;=TY_YTDMax,Sales[[#This Row],[date]]&gt;=TY_YTDMin)*Sales[[#This Row],[sales]]</f>
        <v>90064.558499999999</v>
      </c>
      <c r="N7011" s="4">
        <f>AND(Sales[[#This Row],[date]]&lt;=LY_YTDMax,Sales[[#This Row],[date]]&gt;=LY_YTDMin)*Sales[[#This Row],[sales]]</f>
        <v>0</v>
      </c>
      <c r="O7011" s="4">
        <f>AND(Sales[[#This Row],[date]]&gt;=YoY_Min,Sales[[#This Row],[date]]&lt;=TY_YTDMax)*(Sales[[#This Row],[sales]]/Sales[[#This Row],[sqft]])</f>
        <v>0.4256359097353497</v>
      </c>
      <c r="P7011" s="4">
        <f>SUMIF(Sales[RegionStoretype],Sales[[#This Row],[RegionStoretype]],Sales[YoY_SSF])/Sales[[#This Row],[Region_TypeCount]]</f>
        <v>58.312187288105562</v>
      </c>
    </row>
    <row r="7012" spans="1:16" x14ac:dyDescent="0.25">
      <c r="A7012" s="1">
        <v>43231</v>
      </c>
      <c r="B7012">
        <v>17</v>
      </c>
      <c r="C7012">
        <v>18</v>
      </c>
      <c r="D7012">
        <v>49360.295599999998</v>
      </c>
      <c r="E7012">
        <f>INDEX(Stores[region],MATCH(Sales[[#This Row],[store_no]],Stores[store_no],0))</f>
        <v>3</v>
      </c>
      <c r="F7012" t="str">
        <f>INDEX(Stores[storetype],MATCH(Sales[[#This Row],[store_no]],Stores[store_no],0))</f>
        <v>B</v>
      </c>
      <c r="G7012" t="str">
        <f>INDEX(Stores[location_city],MATCH(Sales[[#This Row],[store_no]],Stores[store_no],0))</f>
        <v>Fargo</v>
      </c>
      <c r="H7012" t="str">
        <f>INDEX(Stores[location_state],MATCH(Sales[[#This Row],[store_no]],Stores[store_no],0))</f>
        <v>North Dakota</v>
      </c>
      <c r="I7012">
        <f>INDEX(Stores[sqft],MATCH(Sales[[#This Row],[store_no]],Stores[store_no],0))</f>
        <v>211600</v>
      </c>
      <c r="J7012" s="4" t="str">
        <f>INDEX(Departments[dept_name],MATCH(Sales[[#This Row],[dept_no]],Departments[dept_no],0))</f>
        <v>Sports</v>
      </c>
      <c r="K7012" s="4" t="str">
        <f>CONCATENATE(Sales[[#This Row],[region]],Sales[[#This Row],[storetype]])</f>
        <v>3B</v>
      </c>
      <c r="L7012" s="4">
        <f>INDEX(RegionStoreCount[Store Count],MATCH(Sales[[#This Row],[RegionStoretype]],RegionStoreCount[Region/Type],0))</f>
        <v>4</v>
      </c>
      <c r="M7012" s="4">
        <f>AND(Sales[[#This Row],[date]]&lt;=TY_YTDMax,Sales[[#This Row],[date]]&gt;=TY_YTDMin)*Sales[[#This Row],[sales]]</f>
        <v>49360.295599999998</v>
      </c>
      <c r="N7012" s="4">
        <f>AND(Sales[[#This Row],[date]]&lt;=LY_YTDMax,Sales[[#This Row],[date]]&gt;=LY_YTDMin)*Sales[[#This Row],[sales]]</f>
        <v>0</v>
      </c>
      <c r="O7012" s="4">
        <f>AND(Sales[[#This Row],[date]]&gt;=YoY_Min,Sales[[#This Row],[date]]&lt;=TY_YTDMax)*(Sales[[#This Row],[sales]]/Sales[[#This Row],[sqft]])</f>
        <v>0.23327171833648391</v>
      </c>
      <c r="P7012" s="4">
        <f>SUMIF(Sales[RegionStoretype],Sales[[#This Row],[RegionStoretype]],Sales[YoY_SSF])/Sales[[#This Row],[Region_TypeCount]]</f>
        <v>58.312187288105562</v>
      </c>
    </row>
    <row r="7013" spans="1:16" x14ac:dyDescent="0.25">
      <c r="A7013" s="1">
        <v>43231</v>
      </c>
      <c r="B7013">
        <v>17</v>
      </c>
      <c r="C7013">
        <v>19</v>
      </c>
      <c r="D7013">
        <v>38523.118799999997</v>
      </c>
      <c r="E7013">
        <f>INDEX(Stores[region],MATCH(Sales[[#This Row],[store_no]],Stores[store_no],0))</f>
        <v>3</v>
      </c>
      <c r="F7013" t="str">
        <f>INDEX(Stores[storetype],MATCH(Sales[[#This Row],[store_no]],Stores[store_no],0))</f>
        <v>B</v>
      </c>
      <c r="G7013" t="str">
        <f>INDEX(Stores[location_city],MATCH(Sales[[#This Row],[store_no]],Stores[store_no],0))</f>
        <v>Fargo</v>
      </c>
      <c r="H7013" t="str">
        <f>INDEX(Stores[location_state],MATCH(Sales[[#This Row],[store_no]],Stores[store_no],0))</f>
        <v>North Dakota</v>
      </c>
      <c r="I7013">
        <f>INDEX(Stores[sqft],MATCH(Sales[[#This Row],[store_no]],Stores[store_no],0))</f>
        <v>211600</v>
      </c>
      <c r="J7013" s="4" t="str">
        <f>INDEX(Departments[dept_name],MATCH(Sales[[#This Row],[dept_no]],Departments[dept_no],0))</f>
        <v>Tools</v>
      </c>
      <c r="K7013" s="4" t="str">
        <f>CONCATENATE(Sales[[#This Row],[region]],Sales[[#This Row],[storetype]])</f>
        <v>3B</v>
      </c>
      <c r="L7013" s="4">
        <f>INDEX(RegionStoreCount[Store Count],MATCH(Sales[[#This Row],[RegionStoretype]],RegionStoreCount[Region/Type],0))</f>
        <v>4</v>
      </c>
      <c r="M7013" s="4">
        <f>AND(Sales[[#This Row],[date]]&lt;=TY_YTDMax,Sales[[#This Row],[date]]&gt;=TY_YTDMin)*Sales[[#This Row],[sales]]</f>
        <v>38523.118799999997</v>
      </c>
      <c r="N7013" s="4">
        <f>AND(Sales[[#This Row],[date]]&lt;=LY_YTDMax,Sales[[#This Row],[date]]&gt;=LY_YTDMin)*Sales[[#This Row],[sales]]</f>
        <v>0</v>
      </c>
      <c r="O7013" s="4">
        <f>AND(Sales[[#This Row],[date]]&gt;=YoY_Min,Sales[[#This Row],[date]]&lt;=TY_YTDMax)*(Sales[[#This Row],[sales]]/Sales[[#This Row],[sqft]])</f>
        <v>0.18205632703213609</v>
      </c>
      <c r="P7013" s="4">
        <f>SUMIF(Sales[RegionStoretype],Sales[[#This Row],[RegionStoretype]],Sales[YoY_SSF])/Sales[[#This Row],[Region_TypeCount]]</f>
        <v>58.312187288105562</v>
      </c>
    </row>
    <row r="7014" spans="1:16" x14ac:dyDescent="0.25">
      <c r="A7014" s="1">
        <v>43231</v>
      </c>
      <c r="B7014">
        <v>18</v>
      </c>
      <c r="C7014">
        <v>2</v>
      </c>
      <c r="D7014">
        <v>46461.094599999997</v>
      </c>
      <c r="E7014">
        <f>INDEX(Stores[region],MATCH(Sales[[#This Row],[store_no]],Stores[store_no],0))</f>
        <v>2</v>
      </c>
      <c r="F7014" t="str">
        <f>INDEX(Stores[storetype],MATCH(Sales[[#This Row],[store_no]],Stores[store_no],0))</f>
        <v>B</v>
      </c>
      <c r="G7014" t="str">
        <f>INDEX(Stores[location_city],MATCH(Sales[[#This Row],[store_no]],Stores[store_no],0))</f>
        <v>Chicago</v>
      </c>
      <c r="H7014" t="str">
        <f>INDEX(Stores[location_state],MATCH(Sales[[#This Row],[store_no]],Stores[store_no],0))</f>
        <v>Illinois</v>
      </c>
      <c r="I7014">
        <f>INDEX(Stores[sqft],MATCH(Sales[[#This Row],[store_no]],Stores[store_no],0))</f>
        <v>120700</v>
      </c>
      <c r="J7014" s="4" t="str">
        <f>INDEX(Departments[dept_name],MATCH(Sales[[#This Row],[dept_no]],Departments[dept_no],0))</f>
        <v>Baby</v>
      </c>
      <c r="K7014" s="4" t="str">
        <f>CONCATENATE(Sales[[#This Row],[region]],Sales[[#This Row],[storetype]])</f>
        <v>2B</v>
      </c>
      <c r="L7014" s="4">
        <f>INDEX(RegionStoreCount[Store Count],MATCH(Sales[[#This Row],[RegionStoretype]],RegionStoreCount[Region/Type],0))</f>
        <v>6</v>
      </c>
      <c r="M7014" s="4">
        <f>AND(Sales[[#This Row],[date]]&lt;=TY_YTDMax,Sales[[#This Row],[date]]&gt;=TY_YTDMin)*Sales[[#This Row],[sales]]</f>
        <v>46461.094599999997</v>
      </c>
      <c r="N7014" s="4">
        <f>AND(Sales[[#This Row],[date]]&lt;=LY_YTDMax,Sales[[#This Row],[date]]&gt;=LY_YTDMin)*Sales[[#This Row],[sales]]</f>
        <v>0</v>
      </c>
      <c r="O7014" s="4">
        <f>AND(Sales[[#This Row],[date]]&gt;=YoY_Min,Sales[[#This Row],[date]]&lt;=TY_YTDMax)*(Sales[[#This Row],[sales]]/Sales[[#This Row],[sqft]])</f>
        <v>0.38493036122618057</v>
      </c>
      <c r="P7014" s="4">
        <f>SUMIF(Sales[RegionStoretype],Sales[[#This Row],[RegionStoretype]],Sales[YoY_SSF])/Sales[[#This Row],[Region_TypeCount]]</f>
        <v>58.393757732919049</v>
      </c>
    </row>
    <row r="7015" spans="1:16" x14ac:dyDescent="0.25">
      <c r="A7015" s="1">
        <v>43231</v>
      </c>
      <c r="B7015">
        <v>18</v>
      </c>
      <c r="C7015">
        <v>10</v>
      </c>
      <c r="D7015">
        <v>43146.917600000001</v>
      </c>
      <c r="E7015">
        <f>INDEX(Stores[region],MATCH(Sales[[#This Row],[store_no]],Stores[store_no],0))</f>
        <v>2</v>
      </c>
      <c r="F7015" t="str">
        <f>INDEX(Stores[storetype],MATCH(Sales[[#This Row],[store_no]],Stores[store_no],0))</f>
        <v>B</v>
      </c>
      <c r="G7015" t="str">
        <f>INDEX(Stores[location_city],MATCH(Sales[[#This Row],[store_no]],Stores[store_no],0))</f>
        <v>Chicago</v>
      </c>
      <c r="H7015" t="str">
        <f>INDEX(Stores[location_state],MATCH(Sales[[#This Row],[store_no]],Stores[store_no],0))</f>
        <v>Illinois</v>
      </c>
      <c r="I7015">
        <f>INDEX(Stores[sqft],MATCH(Sales[[#This Row],[store_no]],Stores[store_no],0))</f>
        <v>120700</v>
      </c>
      <c r="J7015" s="4" t="str">
        <f>INDEX(Departments[dept_name],MATCH(Sales[[#This Row],[dept_no]],Departments[dept_no],0))</f>
        <v>Health</v>
      </c>
      <c r="K7015" s="4" t="str">
        <f>CONCATENATE(Sales[[#This Row],[region]],Sales[[#This Row],[storetype]])</f>
        <v>2B</v>
      </c>
      <c r="L7015" s="4">
        <f>INDEX(RegionStoreCount[Store Count],MATCH(Sales[[#This Row],[RegionStoretype]],RegionStoreCount[Region/Type],0))</f>
        <v>6</v>
      </c>
      <c r="M7015" s="4">
        <f>AND(Sales[[#This Row],[date]]&lt;=TY_YTDMax,Sales[[#This Row],[date]]&gt;=TY_YTDMin)*Sales[[#This Row],[sales]]</f>
        <v>43146.917600000001</v>
      </c>
      <c r="N7015" s="4">
        <f>AND(Sales[[#This Row],[date]]&lt;=LY_YTDMax,Sales[[#This Row],[date]]&gt;=LY_YTDMin)*Sales[[#This Row],[sales]]</f>
        <v>0</v>
      </c>
      <c r="O7015" s="4">
        <f>AND(Sales[[#This Row],[date]]&gt;=YoY_Min,Sales[[#This Row],[date]]&lt;=TY_YTDMax)*(Sales[[#This Row],[sales]]/Sales[[#This Row],[sqft]])</f>
        <v>0.35747239105219553</v>
      </c>
      <c r="P7015" s="4">
        <f>SUMIF(Sales[RegionStoretype],Sales[[#This Row],[RegionStoretype]],Sales[YoY_SSF])/Sales[[#This Row],[Region_TypeCount]]</f>
        <v>58.393757732919049</v>
      </c>
    </row>
    <row r="7016" spans="1:16" x14ac:dyDescent="0.25">
      <c r="A7016" s="1">
        <v>43231</v>
      </c>
      <c r="B7016">
        <v>19</v>
      </c>
      <c r="C7016">
        <v>7</v>
      </c>
      <c r="D7016">
        <v>62234.809899999993</v>
      </c>
      <c r="E7016">
        <f>INDEX(Stores[region],MATCH(Sales[[#This Row],[store_no]],Stores[store_no],0))</f>
        <v>3</v>
      </c>
      <c r="F7016" t="str">
        <f>INDEX(Stores[storetype],MATCH(Sales[[#This Row],[store_no]],Stores[store_no],0))</f>
        <v>A</v>
      </c>
      <c r="G7016" t="str">
        <f>INDEX(Stores[location_city],MATCH(Sales[[#This Row],[store_no]],Stores[store_no],0))</f>
        <v>Des Moines</v>
      </c>
      <c r="H7016" t="str">
        <f>INDEX(Stores[location_state],MATCH(Sales[[#This Row],[store_no]],Stores[store_no],0))</f>
        <v>Iowa</v>
      </c>
      <c r="I7016">
        <f>INDEX(Stores[sqft],MATCH(Sales[[#This Row],[store_no]],Stores[store_no],0))</f>
        <v>197600</v>
      </c>
      <c r="J7016" s="4" t="str">
        <f>INDEX(Departments[dept_name],MATCH(Sales[[#This Row],[dept_no]],Departments[dept_no],0))</f>
        <v>Electronics</v>
      </c>
      <c r="K7016" s="4" t="str">
        <f>CONCATENATE(Sales[[#This Row],[region]],Sales[[#This Row],[storetype]])</f>
        <v>3A</v>
      </c>
      <c r="L7016" s="4">
        <f>INDEX(RegionStoreCount[Store Count],MATCH(Sales[[#This Row],[RegionStoretype]],RegionStoreCount[Region/Type],0))</f>
        <v>9</v>
      </c>
      <c r="M7016" s="4">
        <f>AND(Sales[[#This Row],[date]]&lt;=TY_YTDMax,Sales[[#This Row],[date]]&gt;=TY_YTDMin)*Sales[[#This Row],[sales]]</f>
        <v>62234.809899999993</v>
      </c>
      <c r="N7016" s="4">
        <f>AND(Sales[[#This Row],[date]]&lt;=LY_YTDMax,Sales[[#This Row],[date]]&gt;=LY_YTDMin)*Sales[[#This Row],[sales]]</f>
        <v>0</v>
      </c>
      <c r="O7016" s="4">
        <f>AND(Sales[[#This Row],[date]]&gt;=YoY_Min,Sales[[#This Row],[date]]&lt;=TY_YTDMax)*(Sales[[#This Row],[sales]]/Sales[[#This Row],[sqft]])</f>
        <v>0.3149534913967611</v>
      </c>
      <c r="P7016" s="4">
        <f>SUMIF(Sales[RegionStoretype],Sales[[#This Row],[RegionStoretype]],Sales[YoY_SSF])/Sales[[#This Row],[Region_TypeCount]]</f>
        <v>53.603836561720975</v>
      </c>
    </row>
    <row r="7017" spans="1:16" x14ac:dyDescent="0.25">
      <c r="A7017" s="1">
        <v>43231</v>
      </c>
      <c r="B7017">
        <v>19</v>
      </c>
      <c r="C7017">
        <v>13</v>
      </c>
      <c r="D7017">
        <v>38604.760699999999</v>
      </c>
      <c r="E7017">
        <f>INDEX(Stores[region],MATCH(Sales[[#This Row],[store_no]],Stores[store_no],0))</f>
        <v>3</v>
      </c>
      <c r="F7017" t="str">
        <f>INDEX(Stores[storetype],MATCH(Sales[[#This Row],[store_no]],Stores[store_no],0))</f>
        <v>A</v>
      </c>
      <c r="G7017" t="str">
        <f>INDEX(Stores[location_city],MATCH(Sales[[#This Row],[store_no]],Stores[store_no],0))</f>
        <v>Des Moines</v>
      </c>
      <c r="H7017" t="str">
        <f>INDEX(Stores[location_state],MATCH(Sales[[#This Row],[store_no]],Stores[store_no],0))</f>
        <v>Iowa</v>
      </c>
      <c r="I7017">
        <f>INDEX(Stores[sqft],MATCH(Sales[[#This Row],[store_no]],Stores[store_no],0))</f>
        <v>197600</v>
      </c>
      <c r="J7017" s="4" t="str">
        <f>INDEX(Departments[dept_name],MATCH(Sales[[#This Row],[dept_no]],Departments[dept_no],0))</f>
        <v>Kids</v>
      </c>
      <c r="K7017" s="4" t="str">
        <f>CONCATENATE(Sales[[#This Row],[region]],Sales[[#This Row],[storetype]])</f>
        <v>3A</v>
      </c>
      <c r="L7017" s="4">
        <f>INDEX(RegionStoreCount[Store Count],MATCH(Sales[[#This Row],[RegionStoretype]],RegionStoreCount[Region/Type],0))</f>
        <v>9</v>
      </c>
      <c r="M7017" s="4">
        <f>AND(Sales[[#This Row],[date]]&lt;=TY_YTDMax,Sales[[#This Row],[date]]&gt;=TY_YTDMin)*Sales[[#This Row],[sales]]</f>
        <v>38604.760699999999</v>
      </c>
      <c r="N7017" s="4">
        <f>AND(Sales[[#This Row],[date]]&lt;=LY_YTDMax,Sales[[#This Row],[date]]&gt;=LY_YTDMin)*Sales[[#This Row],[sales]]</f>
        <v>0</v>
      </c>
      <c r="O7017" s="4">
        <f>AND(Sales[[#This Row],[date]]&gt;=YoY_Min,Sales[[#This Row],[date]]&lt;=TY_YTDMax)*(Sales[[#This Row],[sales]]/Sales[[#This Row],[sqft]])</f>
        <v>0.19536822216599189</v>
      </c>
      <c r="P7017" s="4">
        <f>SUMIF(Sales[RegionStoretype],Sales[[#This Row],[RegionStoretype]],Sales[YoY_SSF])/Sales[[#This Row],[Region_TypeCount]]</f>
        <v>53.603836561720975</v>
      </c>
    </row>
    <row r="7018" spans="1:16" x14ac:dyDescent="0.25">
      <c r="A7018" s="1">
        <v>43231</v>
      </c>
      <c r="B7018">
        <v>19</v>
      </c>
      <c r="C7018">
        <v>20</v>
      </c>
      <c r="D7018">
        <v>129984.24400000001</v>
      </c>
      <c r="E7018">
        <f>INDEX(Stores[region],MATCH(Sales[[#This Row],[store_no]],Stores[store_no],0))</f>
        <v>3</v>
      </c>
      <c r="F7018" t="str">
        <f>INDEX(Stores[storetype],MATCH(Sales[[#This Row],[store_no]],Stores[store_no],0))</f>
        <v>A</v>
      </c>
      <c r="G7018" t="str">
        <f>INDEX(Stores[location_city],MATCH(Sales[[#This Row],[store_no]],Stores[store_no],0))</f>
        <v>Des Moines</v>
      </c>
      <c r="H7018" t="str">
        <f>INDEX(Stores[location_state],MATCH(Sales[[#This Row],[store_no]],Stores[store_no],0))</f>
        <v>Iowa</v>
      </c>
      <c r="I7018">
        <f>INDEX(Stores[sqft],MATCH(Sales[[#This Row],[store_no]],Stores[store_no],0))</f>
        <v>197600</v>
      </c>
      <c r="J7018" s="4" t="str">
        <f>INDEX(Departments[dept_name],MATCH(Sales[[#This Row],[dept_no]],Departments[dept_no],0))</f>
        <v>Toys</v>
      </c>
      <c r="K7018" s="4" t="str">
        <f>CONCATENATE(Sales[[#This Row],[region]],Sales[[#This Row],[storetype]])</f>
        <v>3A</v>
      </c>
      <c r="L7018" s="4">
        <f>INDEX(RegionStoreCount[Store Count],MATCH(Sales[[#This Row],[RegionStoretype]],RegionStoreCount[Region/Type],0))</f>
        <v>9</v>
      </c>
      <c r="M7018" s="4">
        <f>AND(Sales[[#This Row],[date]]&lt;=TY_YTDMax,Sales[[#This Row],[date]]&gt;=TY_YTDMin)*Sales[[#This Row],[sales]]</f>
        <v>129984.24400000001</v>
      </c>
      <c r="N7018" s="4">
        <f>AND(Sales[[#This Row],[date]]&lt;=LY_YTDMax,Sales[[#This Row],[date]]&gt;=LY_YTDMin)*Sales[[#This Row],[sales]]</f>
        <v>0</v>
      </c>
      <c r="O7018" s="4">
        <f>AND(Sales[[#This Row],[date]]&gt;=YoY_Min,Sales[[#This Row],[date]]&lt;=TY_YTDMax)*(Sales[[#This Row],[sales]]/Sales[[#This Row],[sqft]])</f>
        <v>0.65781500000000004</v>
      </c>
      <c r="P7018" s="4">
        <f>SUMIF(Sales[RegionStoretype],Sales[[#This Row],[RegionStoretype]],Sales[YoY_SSF])/Sales[[#This Row],[Region_TypeCount]]</f>
        <v>53.603836561720975</v>
      </c>
    </row>
    <row r="7019" spans="1:16" x14ac:dyDescent="0.25">
      <c r="A7019" s="1">
        <v>43231</v>
      </c>
      <c r="B7019">
        <v>20</v>
      </c>
      <c r="C7019">
        <v>9</v>
      </c>
      <c r="D7019">
        <v>2612.9409000000001</v>
      </c>
      <c r="E7019">
        <f>INDEX(Stores[region],MATCH(Sales[[#This Row],[store_no]],Stores[store_no],0))</f>
        <v>1</v>
      </c>
      <c r="F7019" t="str">
        <f>INDEX(Stores[storetype],MATCH(Sales[[#This Row],[store_no]],Stores[store_no],0))</f>
        <v>A</v>
      </c>
      <c r="G7019" t="str">
        <f>INDEX(Stores[location_city],MATCH(Sales[[#This Row],[store_no]],Stores[store_no],0))</f>
        <v>South Bend</v>
      </c>
      <c r="H7019" t="str">
        <f>INDEX(Stores[location_state],MATCH(Sales[[#This Row],[store_no]],Stores[store_no],0))</f>
        <v>Indiana</v>
      </c>
      <c r="I7019">
        <f>INDEX(Stores[sqft],MATCH(Sales[[#This Row],[store_no]],Stores[store_no],0))</f>
        <v>39700</v>
      </c>
      <c r="J7019" s="4" t="str">
        <f>INDEX(Departments[dept_name],MATCH(Sales[[#This Row],[dept_no]],Departments[dept_no],0))</f>
        <v>Garden</v>
      </c>
      <c r="K7019" s="4" t="str">
        <f>CONCATENATE(Sales[[#This Row],[region]],Sales[[#This Row],[storetype]])</f>
        <v>1A</v>
      </c>
      <c r="L7019" s="4">
        <f>INDEX(RegionStoreCount[Store Count],MATCH(Sales[[#This Row],[RegionStoretype]],RegionStoreCount[Region/Type],0))</f>
        <v>5</v>
      </c>
      <c r="M7019" s="4">
        <f>AND(Sales[[#This Row],[date]]&lt;=TY_YTDMax,Sales[[#This Row],[date]]&gt;=TY_YTDMin)*Sales[[#This Row],[sales]]</f>
        <v>2612.9409000000001</v>
      </c>
      <c r="N7019" s="4">
        <f>AND(Sales[[#This Row],[date]]&lt;=LY_YTDMax,Sales[[#This Row],[date]]&gt;=LY_YTDMin)*Sales[[#This Row],[sales]]</f>
        <v>0</v>
      </c>
      <c r="O7019" s="4">
        <f>AND(Sales[[#This Row],[date]]&gt;=YoY_Min,Sales[[#This Row],[date]]&lt;=TY_YTDMax)*(Sales[[#This Row],[sales]]/Sales[[#This Row],[sqft]])</f>
        <v>6.5817151133501256E-2</v>
      </c>
      <c r="P7019" s="4">
        <f>SUMIF(Sales[RegionStoretype],Sales[[#This Row],[RegionStoretype]],Sales[YoY_SSF])/Sales[[#This Row],[Region_TypeCount]]</f>
        <v>59.469551530910678</v>
      </c>
    </row>
    <row r="7020" spans="1:16" x14ac:dyDescent="0.25">
      <c r="A7020" s="1">
        <v>43231</v>
      </c>
      <c r="B7020">
        <v>22</v>
      </c>
      <c r="C7020">
        <v>2</v>
      </c>
      <c r="D7020">
        <v>19323.698099999998</v>
      </c>
      <c r="E7020">
        <f>INDEX(Stores[region],MATCH(Sales[[#This Row],[store_no]],Stores[store_no],0))</f>
        <v>3</v>
      </c>
      <c r="F7020" t="str">
        <f>INDEX(Stores[storetype],MATCH(Sales[[#This Row],[store_no]],Stores[store_no],0))</f>
        <v>B</v>
      </c>
      <c r="G7020" t="str">
        <f>INDEX(Stores[location_city],MATCH(Sales[[#This Row],[store_no]],Stores[store_no],0))</f>
        <v>Sioux Falls</v>
      </c>
      <c r="H7020" t="str">
        <f>INDEX(Stores[location_state],MATCH(Sales[[#This Row],[store_no]],Stores[store_no],0))</f>
        <v>South Dakota</v>
      </c>
      <c r="I7020">
        <f>INDEX(Stores[sqft],MATCH(Sales[[#This Row],[store_no]],Stores[store_no],0))</f>
        <v>57800</v>
      </c>
      <c r="J7020" s="4" t="str">
        <f>INDEX(Departments[dept_name],MATCH(Sales[[#This Row],[dept_no]],Departments[dept_no],0))</f>
        <v>Baby</v>
      </c>
      <c r="K7020" s="4" t="str">
        <f>CONCATENATE(Sales[[#This Row],[region]],Sales[[#This Row],[storetype]])</f>
        <v>3B</v>
      </c>
      <c r="L7020" s="4">
        <f>INDEX(RegionStoreCount[Store Count],MATCH(Sales[[#This Row],[RegionStoretype]],RegionStoreCount[Region/Type],0))</f>
        <v>4</v>
      </c>
      <c r="M7020" s="4">
        <f>AND(Sales[[#This Row],[date]]&lt;=TY_YTDMax,Sales[[#This Row],[date]]&gt;=TY_YTDMin)*Sales[[#This Row],[sales]]</f>
        <v>19323.698099999998</v>
      </c>
      <c r="N7020" s="4">
        <f>AND(Sales[[#This Row],[date]]&lt;=LY_YTDMax,Sales[[#This Row],[date]]&gt;=LY_YTDMin)*Sales[[#This Row],[sales]]</f>
        <v>0</v>
      </c>
      <c r="O7020" s="4">
        <f>AND(Sales[[#This Row],[date]]&gt;=YoY_Min,Sales[[#This Row],[date]]&lt;=TY_YTDMax)*(Sales[[#This Row],[sales]]/Sales[[#This Row],[sqft]])</f>
        <v>0.33432003633217988</v>
      </c>
      <c r="P7020" s="4">
        <f>SUMIF(Sales[RegionStoretype],Sales[[#This Row],[RegionStoretype]],Sales[YoY_SSF])/Sales[[#This Row],[Region_TypeCount]]</f>
        <v>58.312187288105562</v>
      </c>
    </row>
    <row r="7021" spans="1:16" x14ac:dyDescent="0.25">
      <c r="A7021" s="1">
        <v>43231</v>
      </c>
      <c r="B7021">
        <v>22</v>
      </c>
      <c r="C7021">
        <v>5</v>
      </c>
      <c r="D7021">
        <v>20316.7863</v>
      </c>
      <c r="E7021">
        <f>INDEX(Stores[region],MATCH(Sales[[#This Row],[store_no]],Stores[store_no],0))</f>
        <v>3</v>
      </c>
      <c r="F7021" t="str">
        <f>INDEX(Stores[storetype],MATCH(Sales[[#This Row],[store_no]],Stores[store_no],0))</f>
        <v>B</v>
      </c>
      <c r="G7021" t="str">
        <f>INDEX(Stores[location_city],MATCH(Sales[[#This Row],[store_no]],Stores[store_no],0))</f>
        <v>Sioux Falls</v>
      </c>
      <c r="H7021" t="str">
        <f>INDEX(Stores[location_state],MATCH(Sales[[#This Row],[store_no]],Stores[store_no],0))</f>
        <v>South Dakota</v>
      </c>
      <c r="I7021">
        <f>INDEX(Stores[sqft],MATCH(Sales[[#This Row],[store_no]],Stores[store_no],0))</f>
        <v>57800</v>
      </c>
      <c r="J7021" s="4" t="str">
        <f>INDEX(Departments[dept_name],MATCH(Sales[[#This Row],[dept_no]],Departments[dept_no],0))</f>
        <v>Clothing</v>
      </c>
      <c r="K7021" s="4" t="str">
        <f>CONCATENATE(Sales[[#This Row],[region]],Sales[[#This Row],[storetype]])</f>
        <v>3B</v>
      </c>
      <c r="L7021" s="4">
        <f>INDEX(RegionStoreCount[Store Count],MATCH(Sales[[#This Row],[RegionStoretype]],RegionStoreCount[Region/Type],0))</f>
        <v>4</v>
      </c>
      <c r="M7021" s="4">
        <f>AND(Sales[[#This Row],[date]]&lt;=TY_YTDMax,Sales[[#This Row],[date]]&gt;=TY_YTDMin)*Sales[[#This Row],[sales]]</f>
        <v>20316.7863</v>
      </c>
      <c r="N7021" s="4">
        <f>AND(Sales[[#This Row],[date]]&lt;=LY_YTDMax,Sales[[#This Row],[date]]&gt;=LY_YTDMin)*Sales[[#This Row],[sales]]</f>
        <v>0</v>
      </c>
      <c r="O7021" s="4">
        <f>AND(Sales[[#This Row],[date]]&gt;=YoY_Min,Sales[[#This Row],[date]]&lt;=TY_YTDMax)*(Sales[[#This Row],[sales]]/Sales[[#This Row],[sqft]])</f>
        <v>0.35150149307958478</v>
      </c>
      <c r="P7021" s="4">
        <f>SUMIF(Sales[RegionStoretype],Sales[[#This Row],[RegionStoretype]],Sales[YoY_SSF])/Sales[[#This Row],[Region_TypeCount]]</f>
        <v>58.312187288105562</v>
      </c>
    </row>
    <row r="7022" spans="1:16" x14ac:dyDescent="0.25">
      <c r="A7022" s="1">
        <v>43231</v>
      </c>
      <c r="B7022">
        <v>23</v>
      </c>
      <c r="C7022">
        <v>1</v>
      </c>
      <c r="D7022">
        <v>9771.319300000001</v>
      </c>
      <c r="E7022">
        <f>INDEX(Stores[region],MATCH(Sales[[#This Row],[store_no]],Stores[store_no],0))</f>
        <v>3</v>
      </c>
      <c r="F7022" t="str">
        <f>INDEX(Stores[storetype],MATCH(Sales[[#This Row],[store_no]],Stores[store_no],0))</f>
        <v>B</v>
      </c>
      <c r="G7022" t="str">
        <f>INDEX(Stores[location_city],MATCH(Sales[[#This Row],[store_no]],Stores[store_no],0))</f>
        <v>Cedar Rapids</v>
      </c>
      <c r="H7022" t="str">
        <f>INDEX(Stores[location_state],MATCH(Sales[[#This Row],[store_no]],Stores[store_no],0))</f>
        <v>Iowa</v>
      </c>
      <c r="I7022">
        <f>INDEX(Stores[sqft],MATCH(Sales[[#This Row],[store_no]],Stores[store_no],0))</f>
        <v>123700</v>
      </c>
      <c r="J7022" s="4" t="str">
        <f>INDEX(Departments[dept_name],MATCH(Sales[[#This Row],[dept_no]],Departments[dept_no],0))</f>
        <v>Automotive</v>
      </c>
      <c r="K7022" s="4" t="str">
        <f>CONCATENATE(Sales[[#This Row],[region]],Sales[[#This Row],[storetype]])</f>
        <v>3B</v>
      </c>
      <c r="L7022" s="4">
        <f>INDEX(RegionStoreCount[Store Count],MATCH(Sales[[#This Row],[RegionStoretype]],RegionStoreCount[Region/Type],0))</f>
        <v>4</v>
      </c>
      <c r="M7022" s="4">
        <f>AND(Sales[[#This Row],[date]]&lt;=TY_YTDMax,Sales[[#This Row],[date]]&gt;=TY_YTDMin)*Sales[[#This Row],[sales]]</f>
        <v>9771.319300000001</v>
      </c>
      <c r="N7022" s="4">
        <f>AND(Sales[[#This Row],[date]]&lt;=LY_YTDMax,Sales[[#This Row],[date]]&gt;=LY_YTDMin)*Sales[[#This Row],[sales]]</f>
        <v>0</v>
      </c>
      <c r="O7022" s="4">
        <f>AND(Sales[[#This Row],[date]]&gt;=YoY_Min,Sales[[#This Row],[date]]&lt;=TY_YTDMax)*(Sales[[#This Row],[sales]]/Sales[[#This Row],[sqft]])</f>
        <v>7.8992071948261938E-2</v>
      </c>
      <c r="P7022" s="4">
        <f>SUMIF(Sales[RegionStoretype],Sales[[#This Row],[RegionStoretype]],Sales[YoY_SSF])/Sales[[#This Row],[Region_TypeCount]]</f>
        <v>58.312187288105562</v>
      </c>
    </row>
    <row r="7023" spans="1:16" x14ac:dyDescent="0.25">
      <c r="A7023" s="1">
        <v>43231</v>
      </c>
      <c r="B7023">
        <v>23</v>
      </c>
      <c r="C7023">
        <v>2</v>
      </c>
      <c r="D7023">
        <v>6245.6442000000006</v>
      </c>
      <c r="E7023">
        <f>INDEX(Stores[region],MATCH(Sales[[#This Row],[store_no]],Stores[store_no],0))</f>
        <v>3</v>
      </c>
      <c r="F7023" t="str">
        <f>INDEX(Stores[storetype],MATCH(Sales[[#This Row],[store_no]],Stores[store_no],0))</f>
        <v>B</v>
      </c>
      <c r="G7023" t="str">
        <f>INDEX(Stores[location_city],MATCH(Sales[[#This Row],[store_no]],Stores[store_no],0))</f>
        <v>Cedar Rapids</v>
      </c>
      <c r="H7023" t="str">
        <f>INDEX(Stores[location_state],MATCH(Sales[[#This Row],[store_no]],Stores[store_no],0))</f>
        <v>Iowa</v>
      </c>
      <c r="I7023">
        <f>INDEX(Stores[sqft],MATCH(Sales[[#This Row],[store_no]],Stores[store_no],0))</f>
        <v>123700</v>
      </c>
      <c r="J7023" s="4" t="str">
        <f>INDEX(Departments[dept_name],MATCH(Sales[[#This Row],[dept_no]],Departments[dept_no],0))</f>
        <v>Baby</v>
      </c>
      <c r="K7023" s="4" t="str">
        <f>CONCATENATE(Sales[[#This Row],[region]],Sales[[#This Row],[storetype]])</f>
        <v>3B</v>
      </c>
      <c r="L7023" s="4">
        <f>INDEX(RegionStoreCount[Store Count],MATCH(Sales[[#This Row],[RegionStoretype]],RegionStoreCount[Region/Type],0))</f>
        <v>4</v>
      </c>
      <c r="M7023" s="4">
        <f>AND(Sales[[#This Row],[date]]&lt;=TY_YTDMax,Sales[[#This Row],[date]]&gt;=TY_YTDMin)*Sales[[#This Row],[sales]]</f>
        <v>6245.6442000000006</v>
      </c>
      <c r="N7023" s="4">
        <f>AND(Sales[[#This Row],[date]]&lt;=LY_YTDMax,Sales[[#This Row],[date]]&gt;=LY_YTDMin)*Sales[[#This Row],[sales]]</f>
        <v>0</v>
      </c>
      <c r="O7023" s="4">
        <f>AND(Sales[[#This Row],[date]]&gt;=YoY_Min,Sales[[#This Row],[date]]&lt;=TY_YTDMax)*(Sales[[#This Row],[sales]]/Sales[[#This Row],[sqft]])</f>
        <v>5.0490252223120459E-2</v>
      </c>
      <c r="P7023" s="4">
        <f>SUMIF(Sales[RegionStoretype],Sales[[#This Row],[RegionStoretype]],Sales[YoY_SSF])/Sales[[#This Row],[Region_TypeCount]]</f>
        <v>58.312187288105562</v>
      </c>
    </row>
    <row r="7024" spans="1:16" x14ac:dyDescent="0.25">
      <c r="A7024" s="1">
        <v>43231</v>
      </c>
      <c r="B7024">
        <v>23</v>
      </c>
      <c r="C7024">
        <v>3</v>
      </c>
      <c r="D7024">
        <v>25378.834599999998</v>
      </c>
      <c r="E7024">
        <f>INDEX(Stores[region],MATCH(Sales[[#This Row],[store_no]],Stores[store_no],0))</f>
        <v>3</v>
      </c>
      <c r="F7024" t="str">
        <f>INDEX(Stores[storetype],MATCH(Sales[[#This Row],[store_no]],Stores[store_no],0))</f>
        <v>B</v>
      </c>
      <c r="G7024" t="str">
        <f>INDEX(Stores[location_city],MATCH(Sales[[#This Row],[store_no]],Stores[store_no],0))</f>
        <v>Cedar Rapids</v>
      </c>
      <c r="H7024" t="str">
        <f>INDEX(Stores[location_state],MATCH(Sales[[#This Row],[store_no]],Stores[store_no],0))</f>
        <v>Iowa</v>
      </c>
      <c r="I7024">
        <f>INDEX(Stores[sqft],MATCH(Sales[[#This Row],[store_no]],Stores[store_no],0))</f>
        <v>123700</v>
      </c>
      <c r="J7024" s="4" t="str">
        <f>INDEX(Departments[dept_name],MATCH(Sales[[#This Row],[dept_no]],Departments[dept_no],0))</f>
        <v>Beauty</v>
      </c>
      <c r="K7024" s="4" t="str">
        <f>CONCATENATE(Sales[[#This Row],[region]],Sales[[#This Row],[storetype]])</f>
        <v>3B</v>
      </c>
      <c r="L7024" s="4">
        <f>INDEX(RegionStoreCount[Store Count],MATCH(Sales[[#This Row],[RegionStoretype]],RegionStoreCount[Region/Type],0))</f>
        <v>4</v>
      </c>
      <c r="M7024" s="4">
        <f>AND(Sales[[#This Row],[date]]&lt;=TY_YTDMax,Sales[[#This Row],[date]]&gt;=TY_YTDMin)*Sales[[#This Row],[sales]]</f>
        <v>25378.834599999998</v>
      </c>
      <c r="N7024" s="4">
        <f>AND(Sales[[#This Row],[date]]&lt;=LY_YTDMax,Sales[[#This Row],[date]]&gt;=LY_YTDMin)*Sales[[#This Row],[sales]]</f>
        <v>0</v>
      </c>
      <c r="O7024" s="4">
        <f>AND(Sales[[#This Row],[date]]&gt;=YoY_Min,Sales[[#This Row],[date]]&lt;=TY_YTDMax)*(Sales[[#This Row],[sales]]/Sales[[#This Row],[sqft]])</f>
        <v>0.20516438641875503</v>
      </c>
      <c r="P7024" s="4">
        <f>SUMIF(Sales[RegionStoretype],Sales[[#This Row],[RegionStoretype]],Sales[YoY_SSF])/Sales[[#This Row],[Region_TypeCount]]</f>
        <v>58.312187288105562</v>
      </c>
    </row>
    <row r="7025" spans="1:16" x14ac:dyDescent="0.25">
      <c r="A7025" s="1">
        <v>43231</v>
      </c>
      <c r="B7025">
        <v>23</v>
      </c>
      <c r="C7025">
        <v>14</v>
      </c>
      <c r="D7025">
        <v>19619.7284</v>
      </c>
      <c r="E7025">
        <f>INDEX(Stores[region],MATCH(Sales[[#This Row],[store_no]],Stores[store_no],0))</f>
        <v>3</v>
      </c>
      <c r="F7025" t="str">
        <f>INDEX(Stores[storetype],MATCH(Sales[[#This Row],[store_no]],Stores[store_no],0))</f>
        <v>B</v>
      </c>
      <c r="G7025" t="str">
        <f>INDEX(Stores[location_city],MATCH(Sales[[#This Row],[store_no]],Stores[store_no],0))</f>
        <v>Cedar Rapids</v>
      </c>
      <c r="H7025" t="str">
        <f>INDEX(Stores[location_state],MATCH(Sales[[#This Row],[store_no]],Stores[store_no],0))</f>
        <v>Iowa</v>
      </c>
      <c r="I7025">
        <f>INDEX(Stores[sqft],MATCH(Sales[[#This Row],[store_no]],Stores[store_no],0))</f>
        <v>123700</v>
      </c>
      <c r="J7025" s="4" t="str">
        <f>INDEX(Departments[dept_name],MATCH(Sales[[#This Row],[dept_no]],Departments[dept_no],0))</f>
        <v>Movies</v>
      </c>
      <c r="K7025" s="4" t="str">
        <f>CONCATENATE(Sales[[#This Row],[region]],Sales[[#This Row],[storetype]])</f>
        <v>3B</v>
      </c>
      <c r="L7025" s="4">
        <f>INDEX(RegionStoreCount[Store Count],MATCH(Sales[[#This Row],[RegionStoretype]],RegionStoreCount[Region/Type],0))</f>
        <v>4</v>
      </c>
      <c r="M7025" s="4">
        <f>AND(Sales[[#This Row],[date]]&lt;=TY_YTDMax,Sales[[#This Row],[date]]&gt;=TY_YTDMin)*Sales[[#This Row],[sales]]</f>
        <v>19619.7284</v>
      </c>
      <c r="N7025" s="4">
        <f>AND(Sales[[#This Row],[date]]&lt;=LY_YTDMax,Sales[[#This Row],[date]]&gt;=LY_YTDMin)*Sales[[#This Row],[sales]]</f>
        <v>0</v>
      </c>
      <c r="O7025" s="4">
        <f>AND(Sales[[#This Row],[date]]&gt;=YoY_Min,Sales[[#This Row],[date]]&lt;=TY_YTDMax)*(Sales[[#This Row],[sales]]/Sales[[#This Row],[sqft]])</f>
        <v>0.15860734357316086</v>
      </c>
      <c r="P7025" s="4">
        <f>SUMIF(Sales[RegionStoretype],Sales[[#This Row],[RegionStoretype]],Sales[YoY_SSF])/Sales[[#This Row],[Region_TypeCount]]</f>
        <v>58.312187288105562</v>
      </c>
    </row>
    <row r="7026" spans="1:16" x14ac:dyDescent="0.25">
      <c r="A7026" s="1">
        <v>43231</v>
      </c>
      <c r="B7026">
        <v>24</v>
      </c>
      <c r="C7026">
        <v>11</v>
      </c>
      <c r="D7026">
        <v>115905.44410000001</v>
      </c>
      <c r="E7026">
        <f>INDEX(Stores[region],MATCH(Sales[[#This Row],[store_no]],Stores[store_no],0))</f>
        <v>2</v>
      </c>
      <c r="F7026" t="str">
        <f>INDEX(Stores[storetype],MATCH(Sales[[#This Row],[store_no]],Stores[store_no],0))</f>
        <v>A</v>
      </c>
      <c r="G7026" t="str">
        <f>INDEX(Stores[location_city],MATCH(Sales[[#This Row],[store_no]],Stores[store_no],0))</f>
        <v>Winnetka</v>
      </c>
      <c r="H7026" t="str">
        <f>INDEX(Stores[location_state],MATCH(Sales[[#This Row],[store_no]],Stores[store_no],0))</f>
        <v>Illinois</v>
      </c>
      <c r="I7026">
        <f>INDEX(Stores[sqft],MATCH(Sales[[#This Row],[store_no]],Stores[store_no],0))</f>
        <v>207800</v>
      </c>
      <c r="J7026" s="4" t="str">
        <f>INDEX(Departments[dept_name],MATCH(Sales[[#This Row],[dept_no]],Departments[dept_no],0))</f>
        <v>Home</v>
      </c>
      <c r="K7026" s="4" t="str">
        <f>CONCATENATE(Sales[[#This Row],[region]],Sales[[#This Row],[storetype]])</f>
        <v>2A</v>
      </c>
      <c r="L7026" s="4">
        <f>INDEX(RegionStoreCount[Store Count],MATCH(Sales[[#This Row],[RegionStoretype]],RegionStoreCount[Region/Type],0))</f>
        <v>5</v>
      </c>
      <c r="M7026" s="4">
        <f>AND(Sales[[#This Row],[date]]&lt;=TY_YTDMax,Sales[[#This Row],[date]]&gt;=TY_YTDMin)*Sales[[#This Row],[sales]]</f>
        <v>115905.44410000001</v>
      </c>
      <c r="N7026" s="4">
        <f>AND(Sales[[#This Row],[date]]&lt;=LY_YTDMax,Sales[[#This Row],[date]]&gt;=LY_YTDMin)*Sales[[#This Row],[sales]]</f>
        <v>0</v>
      </c>
      <c r="O7026" s="4">
        <f>AND(Sales[[#This Row],[date]]&gt;=YoY_Min,Sales[[#This Row],[date]]&lt;=TY_YTDMax)*(Sales[[#This Row],[sales]]/Sales[[#This Row],[sqft]])</f>
        <v>0.55777403320500485</v>
      </c>
      <c r="P7026" s="4">
        <f>SUMIF(Sales[RegionStoretype],Sales[[#This Row],[RegionStoretype]],Sales[YoY_SSF])/Sales[[#This Row],[Region_TypeCount]]</f>
        <v>60.052789354368521</v>
      </c>
    </row>
    <row r="7027" spans="1:16" x14ac:dyDescent="0.25">
      <c r="A7027" s="1">
        <v>43231</v>
      </c>
      <c r="B7027">
        <v>24</v>
      </c>
      <c r="C7027">
        <v>12</v>
      </c>
      <c r="D7027">
        <v>133858.32780000003</v>
      </c>
      <c r="E7027">
        <f>INDEX(Stores[region],MATCH(Sales[[#This Row],[store_no]],Stores[store_no],0))</f>
        <v>2</v>
      </c>
      <c r="F7027" t="str">
        <f>INDEX(Stores[storetype],MATCH(Sales[[#This Row],[store_no]],Stores[store_no],0))</f>
        <v>A</v>
      </c>
      <c r="G7027" t="str">
        <f>INDEX(Stores[location_city],MATCH(Sales[[#This Row],[store_no]],Stores[store_no],0))</f>
        <v>Winnetka</v>
      </c>
      <c r="H7027" t="str">
        <f>INDEX(Stores[location_state],MATCH(Sales[[#This Row],[store_no]],Stores[store_no],0))</f>
        <v>Illinois</v>
      </c>
      <c r="I7027">
        <f>INDEX(Stores[sqft],MATCH(Sales[[#This Row],[store_no]],Stores[store_no],0))</f>
        <v>207800</v>
      </c>
      <c r="J7027" s="4" t="str">
        <f>INDEX(Departments[dept_name],MATCH(Sales[[#This Row],[dept_no]],Departments[dept_no],0))</f>
        <v>Jewelery</v>
      </c>
      <c r="K7027" s="4" t="str">
        <f>CONCATENATE(Sales[[#This Row],[region]],Sales[[#This Row],[storetype]])</f>
        <v>2A</v>
      </c>
      <c r="L7027" s="4">
        <f>INDEX(RegionStoreCount[Store Count],MATCH(Sales[[#This Row],[RegionStoretype]],RegionStoreCount[Region/Type],0))</f>
        <v>5</v>
      </c>
      <c r="M7027" s="4">
        <f>AND(Sales[[#This Row],[date]]&lt;=TY_YTDMax,Sales[[#This Row],[date]]&gt;=TY_YTDMin)*Sales[[#This Row],[sales]]</f>
        <v>133858.32780000003</v>
      </c>
      <c r="N7027" s="4">
        <f>AND(Sales[[#This Row],[date]]&lt;=LY_YTDMax,Sales[[#This Row],[date]]&gt;=LY_YTDMin)*Sales[[#This Row],[sales]]</f>
        <v>0</v>
      </c>
      <c r="O7027" s="4">
        <f>AND(Sales[[#This Row],[date]]&gt;=YoY_Min,Sales[[#This Row],[date]]&lt;=TY_YTDMax)*(Sales[[#This Row],[sales]]/Sales[[#This Row],[sqft]])</f>
        <v>0.64416904619826765</v>
      </c>
      <c r="P7027" s="4">
        <f>SUMIF(Sales[RegionStoretype],Sales[[#This Row],[RegionStoretype]],Sales[YoY_SSF])/Sales[[#This Row],[Region_TypeCount]]</f>
        <v>60.052789354368521</v>
      </c>
    </row>
    <row r="7028" spans="1:16" x14ac:dyDescent="0.25">
      <c r="A7028" s="1">
        <v>43231</v>
      </c>
      <c r="B7028">
        <v>24</v>
      </c>
      <c r="C7028">
        <v>14</v>
      </c>
      <c r="D7028">
        <v>31489.48</v>
      </c>
      <c r="E7028">
        <f>INDEX(Stores[region],MATCH(Sales[[#This Row],[store_no]],Stores[store_no],0))</f>
        <v>2</v>
      </c>
      <c r="F7028" t="str">
        <f>INDEX(Stores[storetype],MATCH(Sales[[#This Row],[store_no]],Stores[store_no],0))</f>
        <v>A</v>
      </c>
      <c r="G7028" t="str">
        <f>INDEX(Stores[location_city],MATCH(Sales[[#This Row],[store_no]],Stores[store_no],0))</f>
        <v>Winnetka</v>
      </c>
      <c r="H7028" t="str">
        <f>INDEX(Stores[location_state],MATCH(Sales[[#This Row],[store_no]],Stores[store_no],0))</f>
        <v>Illinois</v>
      </c>
      <c r="I7028">
        <f>INDEX(Stores[sqft],MATCH(Sales[[#This Row],[store_no]],Stores[store_no],0))</f>
        <v>207800</v>
      </c>
      <c r="J7028" s="4" t="str">
        <f>INDEX(Departments[dept_name],MATCH(Sales[[#This Row],[dept_no]],Departments[dept_no],0))</f>
        <v>Movies</v>
      </c>
      <c r="K7028" s="4" t="str">
        <f>CONCATENATE(Sales[[#This Row],[region]],Sales[[#This Row],[storetype]])</f>
        <v>2A</v>
      </c>
      <c r="L7028" s="4">
        <f>INDEX(RegionStoreCount[Store Count],MATCH(Sales[[#This Row],[RegionStoretype]],RegionStoreCount[Region/Type],0))</f>
        <v>5</v>
      </c>
      <c r="M7028" s="4">
        <f>AND(Sales[[#This Row],[date]]&lt;=TY_YTDMax,Sales[[#This Row],[date]]&gt;=TY_YTDMin)*Sales[[#This Row],[sales]]</f>
        <v>31489.48</v>
      </c>
      <c r="N7028" s="4">
        <f>AND(Sales[[#This Row],[date]]&lt;=LY_YTDMax,Sales[[#This Row],[date]]&gt;=LY_YTDMin)*Sales[[#This Row],[sales]]</f>
        <v>0</v>
      </c>
      <c r="O7028" s="4">
        <f>AND(Sales[[#This Row],[date]]&gt;=YoY_Min,Sales[[#This Row],[date]]&lt;=TY_YTDMax)*(Sales[[#This Row],[sales]]/Sales[[#This Row],[sqft]])</f>
        <v>0.15153743984600576</v>
      </c>
      <c r="P7028" s="4">
        <f>SUMIF(Sales[RegionStoretype],Sales[[#This Row],[RegionStoretype]],Sales[YoY_SSF])/Sales[[#This Row],[Region_TypeCount]]</f>
        <v>60.052789354368521</v>
      </c>
    </row>
    <row r="7029" spans="1:16" x14ac:dyDescent="0.25">
      <c r="A7029" s="1">
        <v>43231</v>
      </c>
      <c r="B7029">
        <v>24</v>
      </c>
      <c r="C7029">
        <v>17</v>
      </c>
      <c r="D7029">
        <v>74178.966</v>
      </c>
      <c r="E7029">
        <f>INDEX(Stores[region],MATCH(Sales[[#This Row],[store_no]],Stores[store_no],0))</f>
        <v>2</v>
      </c>
      <c r="F7029" t="str">
        <f>INDEX(Stores[storetype],MATCH(Sales[[#This Row],[store_no]],Stores[store_no],0))</f>
        <v>A</v>
      </c>
      <c r="G7029" t="str">
        <f>INDEX(Stores[location_city],MATCH(Sales[[#This Row],[store_no]],Stores[store_no],0))</f>
        <v>Winnetka</v>
      </c>
      <c r="H7029" t="str">
        <f>INDEX(Stores[location_state],MATCH(Sales[[#This Row],[store_no]],Stores[store_no],0))</f>
        <v>Illinois</v>
      </c>
      <c r="I7029">
        <f>INDEX(Stores[sqft],MATCH(Sales[[#This Row],[store_no]],Stores[store_no],0))</f>
        <v>207800</v>
      </c>
      <c r="J7029" s="4" t="str">
        <f>INDEX(Departments[dept_name],MATCH(Sales[[#This Row],[dept_no]],Departments[dept_no],0))</f>
        <v>Shoes</v>
      </c>
      <c r="K7029" s="4" t="str">
        <f>CONCATENATE(Sales[[#This Row],[region]],Sales[[#This Row],[storetype]])</f>
        <v>2A</v>
      </c>
      <c r="L7029" s="4">
        <f>INDEX(RegionStoreCount[Store Count],MATCH(Sales[[#This Row],[RegionStoretype]],RegionStoreCount[Region/Type],0))</f>
        <v>5</v>
      </c>
      <c r="M7029" s="4">
        <f>AND(Sales[[#This Row],[date]]&lt;=TY_YTDMax,Sales[[#This Row],[date]]&gt;=TY_YTDMin)*Sales[[#This Row],[sales]]</f>
        <v>74178.966</v>
      </c>
      <c r="N7029" s="4">
        <f>AND(Sales[[#This Row],[date]]&lt;=LY_YTDMax,Sales[[#This Row],[date]]&gt;=LY_YTDMin)*Sales[[#This Row],[sales]]</f>
        <v>0</v>
      </c>
      <c r="O7029" s="4">
        <f>AND(Sales[[#This Row],[date]]&gt;=YoY_Min,Sales[[#This Row],[date]]&lt;=TY_YTDMax)*(Sales[[#This Row],[sales]]/Sales[[#This Row],[sqft]])</f>
        <v>0.35697288739172284</v>
      </c>
      <c r="P7029" s="4">
        <f>SUMIF(Sales[RegionStoretype],Sales[[#This Row],[RegionStoretype]],Sales[YoY_SSF])/Sales[[#This Row],[Region_TypeCount]]</f>
        <v>60.052789354368521</v>
      </c>
    </row>
    <row r="7030" spans="1:16" x14ac:dyDescent="0.25">
      <c r="A7030" s="1">
        <v>43231</v>
      </c>
      <c r="B7030">
        <v>25</v>
      </c>
      <c r="C7030">
        <v>19</v>
      </c>
      <c r="D7030">
        <v>26149.465800000002</v>
      </c>
      <c r="E7030">
        <f>INDEX(Stores[region],MATCH(Sales[[#This Row],[store_no]],Stores[store_no],0))</f>
        <v>3</v>
      </c>
      <c r="F7030" t="str">
        <f>INDEX(Stores[storetype],MATCH(Sales[[#This Row],[store_no]],Stores[store_no],0))</f>
        <v>B</v>
      </c>
      <c r="G7030" t="str">
        <f>INDEX(Stores[location_city],MATCH(Sales[[#This Row],[store_no]],Stores[store_no],0))</f>
        <v>Kansas City</v>
      </c>
      <c r="H7030" t="str">
        <f>INDEX(Stores[location_state],MATCH(Sales[[#This Row],[store_no]],Stores[store_no],0))</f>
        <v>Missouri</v>
      </c>
      <c r="I7030">
        <f>INDEX(Stores[sqft],MATCH(Sales[[#This Row],[store_no]],Stores[store_no],0))</f>
        <v>92300</v>
      </c>
      <c r="J7030" s="4" t="str">
        <f>INDEX(Departments[dept_name],MATCH(Sales[[#This Row],[dept_no]],Departments[dept_no],0))</f>
        <v>Tools</v>
      </c>
      <c r="K7030" s="4" t="str">
        <f>CONCATENATE(Sales[[#This Row],[region]],Sales[[#This Row],[storetype]])</f>
        <v>3B</v>
      </c>
      <c r="L7030" s="4">
        <f>INDEX(RegionStoreCount[Store Count],MATCH(Sales[[#This Row],[RegionStoretype]],RegionStoreCount[Region/Type],0))</f>
        <v>4</v>
      </c>
      <c r="M7030" s="4">
        <f>AND(Sales[[#This Row],[date]]&lt;=TY_YTDMax,Sales[[#This Row],[date]]&gt;=TY_YTDMin)*Sales[[#This Row],[sales]]</f>
        <v>26149.465800000002</v>
      </c>
      <c r="N7030" s="4">
        <f>AND(Sales[[#This Row],[date]]&lt;=LY_YTDMax,Sales[[#This Row],[date]]&gt;=LY_YTDMin)*Sales[[#This Row],[sales]]</f>
        <v>0</v>
      </c>
      <c r="O7030" s="4">
        <f>AND(Sales[[#This Row],[date]]&gt;=YoY_Min,Sales[[#This Row],[date]]&lt;=TY_YTDMax)*(Sales[[#This Row],[sales]]/Sales[[#This Row],[sqft]])</f>
        <v>0.28330948862405203</v>
      </c>
      <c r="P7030" s="4">
        <f>SUMIF(Sales[RegionStoretype],Sales[[#This Row],[RegionStoretype]],Sales[YoY_SSF])/Sales[[#This Row],[Region_TypeCount]]</f>
        <v>58.312187288105562</v>
      </c>
    </row>
    <row r="7031" spans="1:16" x14ac:dyDescent="0.25">
      <c r="A7031" s="1">
        <v>43231</v>
      </c>
      <c r="B7031">
        <v>26</v>
      </c>
      <c r="C7031">
        <v>2</v>
      </c>
      <c r="D7031">
        <v>118384.5721</v>
      </c>
      <c r="E7031">
        <f>INDEX(Stores[region],MATCH(Sales[[#This Row],[store_no]],Stores[store_no],0))</f>
        <v>2</v>
      </c>
      <c r="F7031" t="str">
        <f>INDEX(Stores[storetype],MATCH(Sales[[#This Row],[store_no]],Stores[store_no],0))</f>
        <v>A</v>
      </c>
      <c r="G7031" t="str">
        <f>INDEX(Stores[location_city],MATCH(Sales[[#This Row],[store_no]],Stores[store_no],0))</f>
        <v>Carmel</v>
      </c>
      <c r="H7031" t="str">
        <f>INDEX(Stores[location_state],MATCH(Sales[[#This Row],[store_no]],Stores[store_no],0))</f>
        <v>Indiana</v>
      </c>
      <c r="I7031">
        <f>INDEX(Stores[sqft],MATCH(Sales[[#This Row],[store_no]],Stores[store_no],0))</f>
        <v>198500</v>
      </c>
      <c r="J7031" s="4" t="str">
        <f>INDEX(Departments[dept_name],MATCH(Sales[[#This Row],[dept_no]],Departments[dept_no],0))</f>
        <v>Baby</v>
      </c>
      <c r="K7031" s="4" t="str">
        <f>CONCATENATE(Sales[[#This Row],[region]],Sales[[#This Row],[storetype]])</f>
        <v>2A</v>
      </c>
      <c r="L7031" s="4">
        <f>INDEX(RegionStoreCount[Store Count],MATCH(Sales[[#This Row],[RegionStoretype]],RegionStoreCount[Region/Type],0))</f>
        <v>5</v>
      </c>
      <c r="M7031" s="4">
        <f>AND(Sales[[#This Row],[date]]&lt;=TY_YTDMax,Sales[[#This Row],[date]]&gt;=TY_YTDMin)*Sales[[#This Row],[sales]]</f>
        <v>118384.5721</v>
      </c>
      <c r="N7031" s="4">
        <f>AND(Sales[[#This Row],[date]]&lt;=LY_YTDMax,Sales[[#This Row],[date]]&gt;=LY_YTDMin)*Sales[[#This Row],[sales]]</f>
        <v>0</v>
      </c>
      <c r="O7031" s="4">
        <f>AND(Sales[[#This Row],[date]]&gt;=YoY_Min,Sales[[#This Row],[date]]&lt;=TY_YTDMax)*(Sales[[#This Row],[sales]]/Sales[[#This Row],[sqft]])</f>
        <v>0.59639582921914358</v>
      </c>
      <c r="P7031" s="4">
        <f>SUMIF(Sales[RegionStoretype],Sales[[#This Row],[RegionStoretype]],Sales[YoY_SSF])/Sales[[#This Row],[Region_TypeCount]]</f>
        <v>60.052789354368521</v>
      </c>
    </row>
    <row r="7032" spans="1:16" x14ac:dyDescent="0.25">
      <c r="A7032" s="1">
        <v>43231</v>
      </c>
      <c r="B7032">
        <v>26</v>
      </c>
      <c r="C7032">
        <v>6</v>
      </c>
      <c r="D7032">
        <v>60296.266699999993</v>
      </c>
      <c r="E7032">
        <f>INDEX(Stores[region],MATCH(Sales[[#This Row],[store_no]],Stores[store_no],0))</f>
        <v>2</v>
      </c>
      <c r="F7032" t="str">
        <f>INDEX(Stores[storetype],MATCH(Sales[[#This Row],[store_no]],Stores[store_no],0))</f>
        <v>A</v>
      </c>
      <c r="G7032" t="str">
        <f>INDEX(Stores[location_city],MATCH(Sales[[#This Row],[store_no]],Stores[store_no],0))</f>
        <v>Carmel</v>
      </c>
      <c r="H7032" t="str">
        <f>INDEX(Stores[location_state],MATCH(Sales[[#This Row],[store_no]],Stores[store_no],0))</f>
        <v>Indiana</v>
      </c>
      <c r="I7032">
        <f>INDEX(Stores[sqft],MATCH(Sales[[#This Row],[store_no]],Stores[store_no],0))</f>
        <v>198500</v>
      </c>
      <c r="J7032" s="4" t="str">
        <f>INDEX(Departments[dept_name],MATCH(Sales[[#This Row],[dept_no]],Departments[dept_no],0))</f>
        <v>Computers</v>
      </c>
      <c r="K7032" s="4" t="str">
        <f>CONCATENATE(Sales[[#This Row],[region]],Sales[[#This Row],[storetype]])</f>
        <v>2A</v>
      </c>
      <c r="L7032" s="4">
        <f>INDEX(RegionStoreCount[Store Count],MATCH(Sales[[#This Row],[RegionStoretype]],RegionStoreCount[Region/Type],0))</f>
        <v>5</v>
      </c>
      <c r="M7032" s="4">
        <f>AND(Sales[[#This Row],[date]]&lt;=TY_YTDMax,Sales[[#This Row],[date]]&gt;=TY_YTDMin)*Sales[[#This Row],[sales]]</f>
        <v>60296.266699999993</v>
      </c>
      <c r="N7032" s="4">
        <f>AND(Sales[[#This Row],[date]]&lt;=LY_YTDMax,Sales[[#This Row],[date]]&gt;=LY_YTDMin)*Sales[[#This Row],[sales]]</f>
        <v>0</v>
      </c>
      <c r="O7032" s="4">
        <f>AND(Sales[[#This Row],[date]]&gt;=YoY_Min,Sales[[#This Row],[date]]&lt;=TY_YTDMax)*(Sales[[#This Row],[sales]]/Sales[[#This Row],[sqft]])</f>
        <v>0.30375952997481104</v>
      </c>
      <c r="P7032" s="4">
        <f>SUMIF(Sales[RegionStoretype],Sales[[#This Row],[RegionStoretype]],Sales[YoY_SSF])/Sales[[#This Row],[Region_TypeCount]]</f>
        <v>60.052789354368521</v>
      </c>
    </row>
    <row r="7033" spans="1:16" x14ac:dyDescent="0.25">
      <c r="A7033" s="1">
        <v>43231</v>
      </c>
      <c r="B7033">
        <v>26</v>
      </c>
      <c r="C7033">
        <v>7</v>
      </c>
      <c r="D7033">
        <v>6504.4964</v>
      </c>
      <c r="E7033">
        <f>INDEX(Stores[region],MATCH(Sales[[#This Row],[store_no]],Stores[store_no],0))</f>
        <v>2</v>
      </c>
      <c r="F7033" t="str">
        <f>INDEX(Stores[storetype],MATCH(Sales[[#This Row],[store_no]],Stores[store_no],0))</f>
        <v>A</v>
      </c>
      <c r="G7033" t="str">
        <f>INDEX(Stores[location_city],MATCH(Sales[[#This Row],[store_no]],Stores[store_no],0))</f>
        <v>Carmel</v>
      </c>
      <c r="H7033" t="str">
        <f>INDEX(Stores[location_state],MATCH(Sales[[#This Row],[store_no]],Stores[store_no],0))</f>
        <v>Indiana</v>
      </c>
      <c r="I7033">
        <f>INDEX(Stores[sqft],MATCH(Sales[[#This Row],[store_no]],Stores[store_no],0))</f>
        <v>198500</v>
      </c>
      <c r="J7033" s="4" t="str">
        <f>INDEX(Departments[dept_name],MATCH(Sales[[#This Row],[dept_no]],Departments[dept_no],0))</f>
        <v>Electronics</v>
      </c>
      <c r="K7033" s="4" t="str">
        <f>CONCATENATE(Sales[[#This Row],[region]],Sales[[#This Row],[storetype]])</f>
        <v>2A</v>
      </c>
      <c r="L7033" s="4">
        <f>INDEX(RegionStoreCount[Store Count],MATCH(Sales[[#This Row],[RegionStoretype]],RegionStoreCount[Region/Type],0))</f>
        <v>5</v>
      </c>
      <c r="M7033" s="4">
        <f>AND(Sales[[#This Row],[date]]&lt;=TY_YTDMax,Sales[[#This Row],[date]]&gt;=TY_YTDMin)*Sales[[#This Row],[sales]]</f>
        <v>6504.4964</v>
      </c>
      <c r="N7033" s="4">
        <f>AND(Sales[[#This Row],[date]]&lt;=LY_YTDMax,Sales[[#This Row],[date]]&gt;=LY_YTDMin)*Sales[[#This Row],[sales]]</f>
        <v>0</v>
      </c>
      <c r="O7033" s="4">
        <f>AND(Sales[[#This Row],[date]]&gt;=YoY_Min,Sales[[#This Row],[date]]&lt;=TY_YTDMax)*(Sales[[#This Row],[sales]]/Sales[[#This Row],[sqft]])</f>
        <v>3.2768243828715363E-2</v>
      </c>
      <c r="P7033" s="4">
        <f>SUMIF(Sales[RegionStoretype],Sales[[#This Row],[RegionStoretype]],Sales[YoY_SSF])/Sales[[#This Row],[Region_TypeCount]]</f>
        <v>60.052789354368521</v>
      </c>
    </row>
    <row r="7034" spans="1:16" x14ac:dyDescent="0.25">
      <c r="A7034" s="1">
        <v>43231</v>
      </c>
      <c r="B7034">
        <v>27</v>
      </c>
      <c r="C7034">
        <v>9</v>
      </c>
      <c r="D7034">
        <v>45775.9228</v>
      </c>
      <c r="E7034">
        <f>INDEX(Stores[region],MATCH(Sales[[#This Row],[store_no]],Stores[store_no],0))</f>
        <v>3</v>
      </c>
      <c r="F7034" t="str">
        <f>INDEX(Stores[storetype],MATCH(Sales[[#This Row],[store_no]],Stores[store_no],0))</f>
        <v>A</v>
      </c>
      <c r="G7034" t="str">
        <f>INDEX(Stores[location_city],MATCH(Sales[[#This Row],[store_no]],Stores[store_no],0))</f>
        <v>Springfield</v>
      </c>
      <c r="H7034" t="str">
        <f>INDEX(Stores[location_state],MATCH(Sales[[#This Row],[store_no]],Stores[store_no],0))</f>
        <v>Missouri</v>
      </c>
      <c r="I7034">
        <f>INDEX(Stores[sqft],MATCH(Sales[[#This Row],[store_no]],Stores[store_no],0))</f>
        <v>158200</v>
      </c>
      <c r="J7034" s="4" t="str">
        <f>INDEX(Departments[dept_name],MATCH(Sales[[#This Row],[dept_no]],Departments[dept_no],0))</f>
        <v>Garden</v>
      </c>
      <c r="K7034" s="4" t="str">
        <f>CONCATENATE(Sales[[#This Row],[region]],Sales[[#This Row],[storetype]])</f>
        <v>3A</v>
      </c>
      <c r="L7034" s="4">
        <f>INDEX(RegionStoreCount[Store Count],MATCH(Sales[[#This Row],[RegionStoretype]],RegionStoreCount[Region/Type],0))</f>
        <v>9</v>
      </c>
      <c r="M7034" s="4">
        <f>AND(Sales[[#This Row],[date]]&lt;=TY_YTDMax,Sales[[#This Row],[date]]&gt;=TY_YTDMin)*Sales[[#This Row],[sales]]</f>
        <v>45775.9228</v>
      </c>
      <c r="N7034" s="4">
        <f>AND(Sales[[#This Row],[date]]&lt;=LY_YTDMax,Sales[[#This Row],[date]]&gt;=LY_YTDMin)*Sales[[#This Row],[sales]]</f>
        <v>0</v>
      </c>
      <c r="O7034" s="4">
        <f>AND(Sales[[#This Row],[date]]&gt;=YoY_Min,Sales[[#This Row],[date]]&lt;=TY_YTDMax)*(Sales[[#This Row],[sales]]/Sales[[#This Row],[sqft]])</f>
        <v>0.2893547585335019</v>
      </c>
      <c r="P7034" s="4">
        <f>SUMIF(Sales[RegionStoretype],Sales[[#This Row],[RegionStoretype]],Sales[YoY_SSF])/Sales[[#This Row],[Region_TypeCount]]</f>
        <v>53.603836561720975</v>
      </c>
    </row>
    <row r="7035" spans="1:16" x14ac:dyDescent="0.25">
      <c r="A7035" s="1">
        <v>43231</v>
      </c>
      <c r="B7035">
        <v>27</v>
      </c>
      <c r="C7035">
        <v>12</v>
      </c>
      <c r="D7035">
        <v>92870.694099999979</v>
      </c>
      <c r="E7035">
        <f>INDEX(Stores[region],MATCH(Sales[[#This Row],[store_no]],Stores[store_no],0))</f>
        <v>3</v>
      </c>
      <c r="F7035" t="str">
        <f>INDEX(Stores[storetype],MATCH(Sales[[#This Row],[store_no]],Stores[store_no],0))</f>
        <v>A</v>
      </c>
      <c r="G7035" t="str">
        <f>INDEX(Stores[location_city],MATCH(Sales[[#This Row],[store_no]],Stores[store_no],0))</f>
        <v>Springfield</v>
      </c>
      <c r="H7035" t="str">
        <f>INDEX(Stores[location_state],MATCH(Sales[[#This Row],[store_no]],Stores[store_no],0))</f>
        <v>Missouri</v>
      </c>
      <c r="I7035">
        <f>INDEX(Stores[sqft],MATCH(Sales[[#This Row],[store_no]],Stores[store_no],0))</f>
        <v>158200</v>
      </c>
      <c r="J7035" s="4" t="str">
        <f>INDEX(Departments[dept_name],MATCH(Sales[[#This Row],[dept_no]],Departments[dept_no],0))</f>
        <v>Jewelery</v>
      </c>
      <c r="K7035" s="4" t="str">
        <f>CONCATENATE(Sales[[#This Row],[region]],Sales[[#This Row],[storetype]])</f>
        <v>3A</v>
      </c>
      <c r="L7035" s="4">
        <f>INDEX(RegionStoreCount[Store Count],MATCH(Sales[[#This Row],[RegionStoretype]],RegionStoreCount[Region/Type],0))</f>
        <v>9</v>
      </c>
      <c r="M7035" s="4">
        <f>AND(Sales[[#This Row],[date]]&lt;=TY_YTDMax,Sales[[#This Row],[date]]&gt;=TY_YTDMin)*Sales[[#This Row],[sales]]</f>
        <v>92870.694099999979</v>
      </c>
      <c r="N7035" s="4">
        <f>AND(Sales[[#This Row],[date]]&lt;=LY_YTDMax,Sales[[#This Row],[date]]&gt;=LY_YTDMin)*Sales[[#This Row],[sales]]</f>
        <v>0</v>
      </c>
      <c r="O7035" s="4">
        <f>AND(Sales[[#This Row],[date]]&gt;=YoY_Min,Sales[[#This Row],[date]]&lt;=TY_YTDMax)*(Sales[[#This Row],[sales]]/Sales[[#This Row],[sqft]])</f>
        <v>0.58704610682680136</v>
      </c>
      <c r="P7035" s="4">
        <f>SUMIF(Sales[RegionStoretype],Sales[[#This Row],[RegionStoretype]],Sales[YoY_SSF])/Sales[[#This Row],[Region_TypeCount]]</f>
        <v>53.603836561720975</v>
      </c>
    </row>
    <row r="7036" spans="1:16" x14ac:dyDescent="0.25">
      <c r="A7036" s="1">
        <v>43231</v>
      </c>
      <c r="B7036">
        <v>27</v>
      </c>
      <c r="C7036">
        <v>13</v>
      </c>
      <c r="D7036">
        <v>70450.416900000011</v>
      </c>
      <c r="E7036">
        <f>INDEX(Stores[region],MATCH(Sales[[#This Row],[store_no]],Stores[store_no],0))</f>
        <v>3</v>
      </c>
      <c r="F7036" t="str">
        <f>INDEX(Stores[storetype],MATCH(Sales[[#This Row],[store_no]],Stores[store_no],0))</f>
        <v>A</v>
      </c>
      <c r="G7036" t="str">
        <f>INDEX(Stores[location_city],MATCH(Sales[[#This Row],[store_no]],Stores[store_no],0))</f>
        <v>Springfield</v>
      </c>
      <c r="H7036" t="str">
        <f>INDEX(Stores[location_state],MATCH(Sales[[#This Row],[store_no]],Stores[store_no],0))</f>
        <v>Missouri</v>
      </c>
      <c r="I7036">
        <f>INDEX(Stores[sqft],MATCH(Sales[[#This Row],[store_no]],Stores[store_no],0))</f>
        <v>158200</v>
      </c>
      <c r="J7036" s="4" t="str">
        <f>INDEX(Departments[dept_name],MATCH(Sales[[#This Row],[dept_no]],Departments[dept_no],0))</f>
        <v>Kids</v>
      </c>
      <c r="K7036" s="4" t="str">
        <f>CONCATENATE(Sales[[#This Row],[region]],Sales[[#This Row],[storetype]])</f>
        <v>3A</v>
      </c>
      <c r="L7036" s="4">
        <f>INDEX(RegionStoreCount[Store Count],MATCH(Sales[[#This Row],[RegionStoretype]],RegionStoreCount[Region/Type],0))</f>
        <v>9</v>
      </c>
      <c r="M7036" s="4">
        <f>AND(Sales[[#This Row],[date]]&lt;=TY_YTDMax,Sales[[#This Row],[date]]&gt;=TY_YTDMin)*Sales[[#This Row],[sales]]</f>
        <v>70450.416900000011</v>
      </c>
      <c r="N7036" s="4">
        <f>AND(Sales[[#This Row],[date]]&lt;=LY_YTDMax,Sales[[#This Row],[date]]&gt;=LY_YTDMin)*Sales[[#This Row],[sales]]</f>
        <v>0</v>
      </c>
      <c r="O7036" s="4">
        <f>AND(Sales[[#This Row],[date]]&gt;=YoY_Min,Sales[[#This Row],[date]]&lt;=TY_YTDMax)*(Sales[[#This Row],[sales]]/Sales[[#This Row],[sqft]])</f>
        <v>0.44532501201011387</v>
      </c>
      <c r="P7036" s="4">
        <f>SUMIF(Sales[RegionStoretype],Sales[[#This Row],[RegionStoretype]],Sales[YoY_SSF])/Sales[[#This Row],[Region_TypeCount]]</f>
        <v>53.603836561720975</v>
      </c>
    </row>
    <row r="7037" spans="1:16" x14ac:dyDescent="0.25">
      <c r="A7037" s="1">
        <v>43231</v>
      </c>
      <c r="B7037">
        <v>28</v>
      </c>
      <c r="C7037">
        <v>7</v>
      </c>
      <c r="D7037">
        <v>56484.836600000002</v>
      </c>
      <c r="E7037">
        <f>INDEX(Stores[region],MATCH(Sales[[#This Row],[store_no]],Stores[store_no],0))</f>
        <v>2</v>
      </c>
      <c r="F7037" t="str">
        <f>INDEX(Stores[storetype],MATCH(Sales[[#This Row],[store_no]],Stores[store_no],0))</f>
        <v>A</v>
      </c>
      <c r="G7037" t="str">
        <f>INDEX(Stores[location_city],MATCH(Sales[[#This Row],[store_no]],Stores[store_no],0))</f>
        <v>Milwaukee</v>
      </c>
      <c r="H7037" t="str">
        <f>INDEX(Stores[location_state],MATCH(Sales[[#This Row],[store_no]],Stores[store_no],0))</f>
        <v>Wisconsin</v>
      </c>
      <c r="I7037">
        <f>INDEX(Stores[sqft],MATCH(Sales[[#This Row],[store_no]],Stores[store_no],0))</f>
        <v>203800</v>
      </c>
      <c r="J7037" s="4" t="str">
        <f>INDEX(Departments[dept_name],MATCH(Sales[[#This Row],[dept_no]],Departments[dept_no],0))</f>
        <v>Electronics</v>
      </c>
      <c r="K7037" s="4" t="str">
        <f>CONCATENATE(Sales[[#This Row],[region]],Sales[[#This Row],[storetype]])</f>
        <v>2A</v>
      </c>
      <c r="L7037" s="4">
        <f>INDEX(RegionStoreCount[Store Count],MATCH(Sales[[#This Row],[RegionStoretype]],RegionStoreCount[Region/Type],0))</f>
        <v>5</v>
      </c>
      <c r="M7037" s="4">
        <f>AND(Sales[[#This Row],[date]]&lt;=TY_YTDMax,Sales[[#This Row],[date]]&gt;=TY_YTDMin)*Sales[[#This Row],[sales]]</f>
        <v>56484.836600000002</v>
      </c>
      <c r="N7037" s="4">
        <f>AND(Sales[[#This Row],[date]]&lt;=LY_YTDMax,Sales[[#This Row],[date]]&gt;=LY_YTDMin)*Sales[[#This Row],[sales]]</f>
        <v>0</v>
      </c>
      <c r="O7037" s="4">
        <f>AND(Sales[[#This Row],[date]]&gt;=YoY_Min,Sales[[#This Row],[date]]&lt;=TY_YTDMax)*(Sales[[#This Row],[sales]]/Sales[[#This Row],[sqft]])</f>
        <v>0.27715817762512268</v>
      </c>
      <c r="P7037" s="4">
        <f>SUMIF(Sales[RegionStoretype],Sales[[#This Row],[RegionStoretype]],Sales[YoY_SSF])/Sales[[#This Row],[Region_TypeCount]]</f>
        <v>60.052789354368521</v>
      </c>
    </row>
    <row r="7038" spans="1:16" x14ac:dyDescent="0.25">
      <c r="A7038" s="1">
        <v>43231</v>
      </c>
      <c r="B7038">
        <v>29</v>
      </c>
      <c r="C7038">
        <v>8</v>
      </c>
      <c r="D7038">
        <v>16416.756800000003</v>
      </c>
      <c r="E7038">
        <f>INDEX(Stores[region],MATCH(Sales[[#This Row],[store_no]],Stores[store_no],0))</f>
        <v>1</v>
      </c>
      <c r="F7038" t="str">
        <f>INDEX(Stores[storetype],MATCH(Sales[[#This Row],[store_no]],Stores[store_no],0))</f>
        <v>B</v>
      </c>
      <c r="G7038" t="str">
        <f>INDEX(Stores[location_city],MATCH(Sales[[#This Row],[store_no]],Stores[store_no],0))</f>
        <v>Grand Rapids</v>
      </c>
      <c r="H7038" t="str">
        <f>INDEX(Stores[location_state],MATCH(Sales[[#This Row],[store_no]],Stores[store_no],0))</f>
        <v>Michigan</v>
      </c>
      <c r="I7038">
        <f>INDEX(Stores[sqft],MATCH(Sales[[#This Row],[store_no]],Stores[store_no],0))</f>
        <v>148300</v>
      </c>
      <c r="J7038" s="4" t="str">
        <f>INDEX(Departments[dept_name],MATCH(Sales[[#This Row],[dept_no]],Departments[dept_no],0))</f>
        <v>Games</v>
      </c>
      <c r="K7038" s="4" t="str">
        <f>CONCATENATE(Sales[[#This Row],[region]],Sales[[#This Row],[storetype]])</f>
        <v>1B</v>
      </c>
      <c r="L7038" s="4">
        <f>INDEX(RegionStoreCount[Store Count],MATCH(Sales[[#This Row],[RegionStoretype]],RegionStoreCount[Region/Type],0))</f>
        <v>5</v>
      </c>
      <c r="M7038" s="4">
        <f>AND(Sales[[#This Row],[date]]&lt;=TY_YTDMax,Sales[[#This Row],[date]]&gt;=TY_YTDMin)*Sales[[#This Row],[sales]]</f>
        <v>16416.756800000003</v>
      </c>
      <c r="N7038" s="4">
        <f>AND(Sales[[#This Row],[date]]&lt;=LY_YTDMax,Sales[[#This Row],[date]]&gt;=LY_YTDMin)*Sales[[#This Row],[sales]]</f>
        <v>0</v>
      </c>
      <c r="O7038" s="4">
        <f>AND(Sales[[#This Row],[date]]&gt;=YoY_Min,Sales[[#This Row],[date]]&lt;=TY_YTDMax)*(Sales[[#This Row],[sales]]/Sales[[#This Row],[sqft]])</f>
        <v>0.11069964126770063</v>
      </c>
      <c r="P7038" s="4">
        <f>SUMIF(Sales[RegionStoretype],Sales[[#This Row],[RegionStoretype]],Sales[YoY_SSF])/Sales[[#This Row],[Region_TypeCount]]</f>
        <v>68.518982968140051</v>
      </c>
    </row>
    <row r="7039" spans="1:16" x14ac:dyDescent="0.25">
      <c r="A7039" s="1">
        <v>43231</v>
      </c>
      <c r="B7039">
        <v>29</v>
      </c>
      <c r="C7039">
        <v>9</v>
      </c>
      <c r="D7039">
        <v>105601.34220000001</v>
      </c>
      <c r="E7039">
        <f>INDEX(Stores[region],MATCH(Sales[[#This Row],[store_no]],Stores[store_no],0))</f>
        <v>1</v>
      </c>
      <c r="F7039" t="str">
        <f>INDEX(Stores[storetype],MATCH(Sales[[#This Row],[store_no]],Stores[store_no],0))</f>
        <v>B</v>
      </c>
      <c r="G7039" t="str">
        <f>INDEX(Stores[location_city],MATCH(Sales[[#This Row],[store_no]],Stores[store_no],0))</f>
        <v>Grand Rapids</v>
      </c>
      <c r="H7039" t="str">
        <f>INDEX(Stores[location_state],MATCH(Sales[[#This Row],[store_no]],Stores[store_no],0))</f>
        <v>Michigan</v>
      </c>
      <c r="I7039">
        <f>INDEX(Stores[sqft],MATCH(Sales[[#This Row],[store_no]],Stores[store_no],0))</f>
        <v>148300</v>
      </c>
      <c r="J7039" s="4" t="str">
        <f>INDEX(Departments[dept_name],MATCH(Sales[[#This Row],[dept_no]],Departments[dept_no],0))</f>
        <v>Garden</v>
      </c>
      <c r="K7039" s="4" t="str">
        <f>CONCATENATE(Sales[[#This Row],[region]],Sales[[#This Row],[storetype]])</f>
        <v>1B</v>
      </c>
      <c r="L7039" s="4">
        <f>INDEX(RegionStoreCount[Store Count],MATCH(Sales[[#This Row],[RegionStoretype]],RegionStoreCount[Region/Type],0))</f>
        <v>5</v>
      </c>
      <c r="M7039" s="4">
        <f>AND(Sales[[#This Row],[date]]&lt;=TY_YTDMax,Sales[[#This Row],[date]]&gt;=TY_YTDMin)*Sales[[#This Row],[sales]]</f>
        <v>105601.34220000001</v>
      </c>
      <c r="N7039" s="4">
        <f>AND(Sales[[#This Row],[date]]&lt;=LY_YTDMax,Sales[[#This Row],[date]]&gt;=LY_YTDMin)*Sales[[#This Row],[sales]]</f>
        <v>0</v>
      </c>
      <c r="O7039" s="4">
        <f>AND(Sales[[#This Row],[date]]&gt;=YoY_Min,Sales[[#This Row],[date]]&lt;=TY_YTDMax)*(Sales[[#This Row],[sales]]/Sales[[#This Row],[sqft]])</f>
        <v>0.71207917869184101</v>
      </c>
      <c r="P7039" s="4">
        <f>SUMIF(Sales[RegionStoretype],Sales[[#This Row],[RegionStoretype]],Sales[YoY_SSF])/Sales[[#This Row],[Region_TypeCount]]</f>
        <v>68.518982968140051</v>
      </c>
    </row>
    <row r="7040" spans="1:16" x14ac:dyDescent="0.25">
      <c r="A7040" s="1">
        <v>43231</v>
      </c>
      <c r="B7040">
        <v>30</v>
      </c>
      <c r="C7040">
        <v>17</v>
      </c>
      <c r="D7040">
        <v>108854.06439999997</v>
      </c>
      <c r="E7040">
        <f>INDEX(Stores[region],MATCH(Sales[[#This Row],[store_no]],Stores[store_no],0))</f>
        <v>1</v>
      </c>
      <c r="F7040" t="str">
        <f>INDEX(Stores[storetype],MATCH(Sales[[#This Row],[store_no]],Stores[store_no],0))</f>
        <v>C</v>
      </c>
      <c r="G7040" t="str">
        <f>INDEX(Stores[location_city],MATCH(Sales[[#This Row],[store_no]],Stores[store_no],0))</f>
        <v>Dayton</v>
      </c>
      <c r="H7040" t="str">
        <f>INDEX(Stores[location_state],MATCH(Sales[[#This Row],[store_no]],Stores[store_no],0))</f>
        <v>Ohio</v>
      </c>
      <c r="I7040">
        <f>INDEX(Stores[sqft],MATCH(Sales[[#This Row],[store_no]],Stores[store_no],0))</f>
        <v>90000</v>
      </c>
      <c r="J7040" s="4" t="str">
        <f>INDEX(Departments[dept_name],MATCH(Sales[[#This Row],[dept_no]],Departments[dept_no],0))</f>
        <v>Shoes</v>
      </c>
      <c r="K7040" s="4" t="str">
        <f>CONCATENATE(Sales[[#This Row],[region]],Sales[[#This Row],[storetype]])</f>
        <v>1C</v>
      </c>
      <c r="L7040" s="4">
        <f>INDEX(RegionStoreCount[Store Count],MATCH(Sales[[#This Row],[RegionStoretype]],RegionStoreCount[Region/Type],0))</f>
        <v>1</v>
      </c>
      <c r="M7040" s="4">
        <f>AND(Sales[[#This Row],[date]]&lt;=TY_YTDMax,Sales[[#This Row],[date]]&gt;=TY_YTDMin)*Sales[[#This Row],[sales]]</f>
        <v>108854.06439999997</v>
      </c>
      <c r="N7040" s="4">
        <f>AND(Sales[[#This Row],[date]]&lt;=LY_YTDMax,Sales[[#This Row],[date]]&gt;=LY_YTDMin)*Sales[[#This Row],[sales]]</f>
        <v>0</v>
      </c>
      <c r="O7040" s="4">
        <f>AND(Sales[[#This Row],[date]]&gt;=YoY_Min,Sales[[#This Row],[date]]&lt;=TY_YTDMax)*(Sales[[#This Row],[sales]]/Sales[[#This Row],[sqft]])</f>
        <v>1.2094896044444441</v>
      </c>
      <c r="P7040" s="4">
        <f>SUMIF(Sales[RegionStoretype],Sales[[#This Row],[RegionStoretype]],Sales[YoY_SSF])/Sales[[#This Row],[Region_TypeCount]]</f>
        <v>65.329042605555529</v>
      </c>
    </row>
    <row r="7041" spans="1:16" x14ac:dyDescent="0.25">
      <c r="A7041" s="1">
        <v>43231</v>
      </c>
      <c r="B7041">
        <v>31</v>
      </c>
      <c r="C7041">
        <v>3</v>
      </c>
      <c r="D7041">
        <v>231746.74540000001</v>
      </c>
      <c r="E7041">
        <f>INDEX(Stores[region],MATCH(Sales[[#This Row],[store_no]],Stores[store_no],0))</f>
        <v>3</v>
      </c>
      <c r="F7041" t="str">
        <f>INDEX(Stores[storetype],MATCH(Sales[[#This Row],[store_no]],Stores[store_no],0))</f>
        <v>A</v>
      </c>
      <c r="G7041" t="str">
        <f>INDEX(Stores[location_city],MATCH(Sales[[#This Row],[store_no]],Stores[store_no],0))</f>
        <v>Rapid City</v>
      </c>
      <c r="H7041" t="str">
        <f>INDEX(Stores[location_state],MATCH(Sales[[#This Row],[store_no]],Stores[store_no],0))</f>
        <v>South Dakota</v>
      </c>
      <c r="I7041">
        <f>INDEX(Stores[sqft],MATCH(Sales[[#This Row],[store_no]],Stores[store_no],0))</f>
        <v>200100</v>
      </c>
      <c r="J7041" s="4" t="str">
        <f>INDEX(Departments[dept_name],MATCH(Sales[[#This Row],[dept_no]],Departments[dept_no],0))</f>
        <v>Beauty</v>
      </c>
      <c r="K7041" s="4" t="str">
        <f>CONCATENATE(Sales[[#This Row],[region]],Sales[[#This Row],[storetype]])</f>
        <v>3A</v>
      </c>
      <c r="L7041" s="4">
        <f>INDEX(RegionStoreCount[Store Count],MATCH(Sales[[#This Row],[RegionStoretype]],RegionStoreCount[Region/Type],0))</f>
        <v>9</v>
      </c>
      <c r="M7041" s="4">
        <f>AND(Sales[[#This Row],[date]]&lt;=TY_YTDMax,Sales[[#This Row],[date]]&gt;=TY_YTDMin)*Sales[[#This Row],[sales]]</f>
        <v>231746.74540000001</v>
      </c>
      <c r="N7041" s="4">
        <f>AND(Sales[[#This Row],[date]]&lt;=LY_YTDMax,Sales[[#This Row],[date]]&gt;=LY_YTDMin)*Sales[[#This Row],[sales]]</f>
        <v>0</v>
      </c>
      <c r="O7041" s="4">
        <f>AND(Sales[[#This Row],[date]]&gt;=YoY_Min,Sales[[#This Row],[date]]&lt;=TY_YTDMax)*(Sales[[#This Row],[sales]]/Sales[[#This Row],[sqft]])</f>
        <v>1.1581546496751625</v>
      </c>
      <c r="P7041" s="4">
        <f>SUMIF(Sales[RegionStoretype],Sales[[#This Row],[RegionStoretype]],Sales[YoY_SSF])/Sales[[#This Row],[Region_TypeCount]]</f>
        <v>53.603836561720975</v>
      </c>
    </row>
    <row r="7042" spans="1:16" x14ac:dyDescent="0.25">
      <c r="A7042" s="1">
        <v>43231</v>
      </c>
      <c r="B7042">
        <v>31</v>
      </c>
      <c r="C7042">
        <v>13</v>
      </c>
      <c r="D7042">
        <v>51078.688499999997</v>
      </c>
      <c r="E7042">
        <f>INDEX(Stores[region],MATCH(Sales[[#This Row],[store_no]],Stores[store_no],0))</f>
        <v>3</v>
      </c>
      <c r="F7042" t="str">
        <f>INDEX(Stores[storetype],MATCH(Sales[[#This Row],[store_no]],Stores[store_no],0))</f>
        <v>A</v>
      </c>
      <c r="G7042" t="str">
        <f>INDEX(Stores[location_city],MATCH(Sales[[#This Row],[store_no]],Stores[store_no],0))</f>
        <v>Rapid City</v>
      </c>
      <c r="H7042" t="str">
        <f>INDEX(Stores[location_state],MATCH(Sales[[#This Row],[store_no]],Stores[store_no],0))</f>
        <v>South Dakota</v>
      </c>
      <c r="I7042">
        <f>INDEX(Stores[sqft],MATCH(Sales[[#This Row],[store_no]],Stores[store_no],0))</f>
        <v>200100</v>
      </c>
      <c r="J7042" s="4" t="str">
        <f>INDEX(Departments[dept_name],MATCH(Sales[[#This Row],[dept_no]],Departments[dept_no],0))</f>
        <v>Kids</v>
      </c>
      <c r="K7042" s="4" t="str">
        <f>CONCATENATE(Sales[[#This Row],[region]],Sales[[#This Row],[storetype]])</f>
        <v>3A</v>
      </c>
      <c r="L7042" s="4">
        <f>INDEX(RegionStoreCount[Store Count],MATCH(Sales[[#This Row],[RegionStoretype]],RegionStoreCount[Region/Type],0))</f>
        <v>9</v>
      </c>
      <c r="M7042" s="4">
        <f>AND(Sales[[#This Row],[date]]&lt;=TY_YTDMax,Sales[[#This Row],[date]]&gt;=TY_YTDMin)*Sales[[#This Row],[sales]]</f>
        <v>51078.688499999997</v>
      </c>
      <c r="N7042" s="4">
        <f>AND(Sales[[#This Row],[date]]&lt;=LY_YTDMax,Sales[[#This Row],[date]]&gt;=LY_YTDMin)*Sales[[#This Row],[sales]]</f>
        <v>0</v>
      </c>
      <c r="O7042" s="4">
        <f>AND(Sales[[#This Row],[date]]&gt;=YoY_Min,Sales[[#This Row],[date]]&lt;=TY_YTDMax)*(Sales[[#This Row],[sales]]/Sales[[#This Row],[sqft]])</f>
        <v>0.2552658095952024</v>
      </c>
      <c r="P7042" s="4">
        <f>SUMIF(Sales[RegionStoretype],Sales[[#This Row],[RegionStoretype]],Sales[YoY_SSF])/Sales[[#This Row],[Region_TypeCount]]</f>
        <v>53.603836561720975</v>
      </c>
    </row>
    <row r="7043" spans="1:16" x14ac:dyDescent="0.25">
      <c r="A7043" s="1">
        <v>43231</v>
      </c>
      <c r="B7043">
        <v>32</v>
      </c>
      <c r="C7043">
        <v>9</v>
      </c>
      <c r="D7043">
        <v>15789.395400000001</v>
      </c>
      <c r="E7043">
        <f>INDEX(Stores[region],MATCH(Sales[[#This Row],[store_no]],Stores[store_no],0))</f>
        <v>2</v>
      </c>
      <c r="F7043" t="str">
        <f>INDEX(Stores[storetype],MATCH(Sales[[#This Row],[store_no]],Stores[store_no],0))</f>
        <v>A</v>
      </c>
      <c r="G7043" t="str">
        <f>INDEX(Stores[location_city],MATCH(Sales[[#This Row],[store_no]],Stores[store_no],0))</f>
        <v>Western Springs</v>
      </c>
      <c r="H7043" t="str">
        <f>INDEX(Stores[location_state],MATCH(Sales[[#This Row],[store_no]],Stores[store_no],0))</f>
        <v>Illinois</v>
      </c>
      <c r="I7043">
        <f>INDEX(Stores[sqft],MATCH(Sales[[#This Row],[store_no]],Stores[store_no],0))</f>
        <v>118200</v>
      </c>
      <c r="J7043" s="4" t="str">
        <f>INDEX(Departments[dept_name],MATCH(Sales[[#This Row],[dept_no]],Departments[dept_no],0))</f>
        <v>Garden</v>
      </c>
      <c r="K7043" s="4" t="str">
        <f>CONCATENATE(Sales[[#This Row],[region]],Sales[[#This Row],[storetype]])</f>
        <v>2A</v>
      </c>
      <c r="L7043" s="4">
        <f>INDEX(RegionStoreCount[Store Count],MATCH(Sales[[#This Row],[RegionStoretype]],RegionStoreCount[Region/Type],0))</f>
        <v>5</v>
      </c>
      <c r="M7043" s="4">
        <f>AND(Sales[[#This Row],[date]]&lt;=TY_YTDMax,Sales[[#This Row],[date]]&gt;=TY_YTDMin)*Sales[[#This Row],[sales]]</f>
        <v>15789.395400000001</v>
      </c>
      <c r="N7043" s="4">
        <f>AND(Sales[[#This Row],[date]]&lt;=LY_YTDMax,Sales[[#This Row],[date]]&gt;=LY_YTDMin)*Sales[[#This Row],[sales]]</f>
        <v>0</v>
      </c>
      <c r="O7043" s="4">
        <f>AND(Sales[[#This Row],[date]]&gt;=YoY_Min,Sales[[#This Row],[date]]&lt;=TY_YTDMax)*(Sales[[#This Row],[sales]]/Sales[[#This Row],[sqft]])</f>
        <v>0.13358202538071068</v>
      </c>
      <c r="P7043" s="4">
        <f>SUMIF(Sales[RegionStoretype],Sales[[#This Row],[RegionStoretype]],Sales[YoY_SSF])/Sales[[#This Row],[Region_TypeCount]]</f>
        <v>60.052789354368521</v>
      </c>
    </row>
    <row r="7044" spans="1:16" x14ac:dyDescent="0.25">
      <c r="A7044" s="1">
        <v>43231</v>
      </c>
      <c r="B7044">
        <v>33</v>
      </c>
      <c r="C7044">
        <v>1</v>
      </c>
      <c r="D7044">
        <v>32198.333899999998</v>
      </c>
      <c r="E7044">
        <f>INDEX(Stores[region],MATCH(Sales[[#This Row],[store_no]],Stores[store_no],0))</f>
        <v>3</v>
      </c>
      <c r="F7044" t="str">
        <f>INDEX(Stores[storetype],MATCH(Sales[[#This Row],[store_no]],Stores[store_no],0))</f>
        <v>A</v>
      </c>
      <c r="G7044" t="str">
        <f>INDEX(Stores[location_city],MATCH(Sales[[#This Row],[store_no]],Stores[store_no],0))</f>
        <v>Omaha</v>
      </c>
      <c r="H7044" t="str">
        <f>INDEX(Stores[location_state],MATCH(Sales[[#This Row],[store_no]],Stores[store_no],0))</f>
        <v>Nebraska</v>
      </c>
      <c r="I7044">
        <f>INDEX(Stores[sqft],MATCH(Sales[[#This Row],[store_no]],Stores[store_no],0))</f>
        <v>40700</v>
      </c>
      <c r="J7044" s="4" t="str">
        <f>INDEX(Departments[dept_name],MATCH(Sales[[#This Row],[dept_no]],Departments[dept_no],0))</f>
        <v>Automotive</v>
      </c>
      <c r="K7044" s="4" t="str">
        <f>CONCATENATE(Sales[[#This Row],[region]],Sales[[#This Row],[storetype]])</f>
        <v>3A</v>
      </c>
      <c r="L7044" s="4">
        <f>INDEX(RegionStoreCount[Store Count],MATCH(Sales[[#This Row],[RegionStoretype]],RegionStoreCount[Region/Type],0))</f>
        <v>9</v>
      </c>
      <c r="M7044" s="4">
        <f>AND(Sales[[#This Row],[date]]&lt;=TY_YTDMax,Sales[[#This Row],[date]]&gt;=TY_YTDMin)*Sales[[#This Row],[sales]]</f>
        <v>32198.333899999998</v>
      </c>
      <c r="N7044" s="4">
        <f>AND(Sales[[#This Row],[date]]&lt;=LY_YTDMax,Sales[[#This Row],[date]]&gt;=LY_YTDMin)*Sales[[#This Row],[sales]]</f>
        <v>0</v>
      </c>
      <c r="O7044" s="4">
        <f>AND(Sales[[#This Row],[date]]&gt;=YoY_Min,Sales[[#This Row],[date]]&lt;=TY_YTDMax)*(Sales[[#This Row],[sales]]/Sales[[#This Row],[sqft]])</f>
        <v>0.79111385503685494</v>
      </c>
      <c r="P7044" s="4">
        <f>SUMIF(Sales[RegionStoretype],Sales[[#This Row],[RegionStoretype]],Sales[YoY_SSF])/Sales[[#This Row],[Region_TypeCount]]</f>
        <v>53.603836561720975</v>
      </c>
    </row>
    <row r="7045" spans="1:16" x14ac:dyDescent="0.25">
      <c r="A7045" s="1">
        <v>43231</v>
      </c>
      <c r="B7045">
        <v>33</v>
      </c>
      <c r="C7045">
        <v>16</v>
      </c>
      <c r="D7045">
        <v>112.3056</v>
      </c>
      <c r="E7045">
        <f>INDEX(Stores[region],MATCH(Sales[[#This Row],[store_no]],Stores[store_no],0))</f>
        <v>3</v>
      </c>
      <c r="F7045" t="str">
        <f>INDEX(Stores[storetype],MATCH(Sales[[#This Row],[store_no]],Stores[store_no],0))</f>
        <v>A</v>
      </c>
      <c r="G7045" t="str">
        <f>INDEX(Stores[location_city],MATCH(Sales[[#This Row],[store_no]],Stores[store_no],0))</f>
        <v>Omaha</v>
      </c>
      <c r="H7045" t="str">
        <f>INDEX(Stores[location_state],MATCH(Sales[[#This Row],[store_no]],Stores[store_no],0))</f>
        <v>Nebraska</v>
      </c>
      <c r="I7045">
        <f>INDEX(Stores[sqft],MATCH(Sales[[#This Row],[store_no]],Stores[store_no],0))</f>
        <v>40700</v>
      </c>
      <c r="J7045" s="4" t="str">
        <f>INDEX(Departments[dept_name],MATCH(Sales[[#This Row],[dept_no]],Departments[dept_no],0))</f>
        <v>Outdoors</v>
      </c>
      <c r="K7045" s="4" t="str">
        <f>CONCATENATE(Sales[[#This Row],[region]],Sales[[#This Row],[storetype]])</f>
        <v>3A</v>
      </c>
      <c r="L7045" s="4">
        <f>INDEX(RegionStoreCount[Store Count],MATCH(Sales[[#This Row],[RegionStoretype]],RegionStoreCount[Region/Type],0))</f>
        <v>9</v>
      </c>
      <c r="M7045" s="4">
        <f>AND(Sales[[#This Row],[date]]&lt;=TY_YTDMax,Sales[[#This Row],[date]]&gt;=TY_YTDMin)*Sales[[#This Row],[sales]]</f>
        <v>112.3056</v>
      </c>
      <c r="N7045" s="4">
        <f>AND(Sales[[#This Row],[date]]&lt;=LY_YTDMax,Sales[[#This Row],[date]]&gt;=LY_YTDMin)*Sales[[#This Row],[sales]]</f>
        <v>0</v>
      </c>
      <c r="O7045" s="4">
        <f>AND(Sales[[#This Row],[date]]&gt;=YoY_Min,Sales[[#This Row],[date]]&lt;=TY_YTDMax)*(Sales[[#This Row],[sales]]/Sales[[#This Row],[sqft]])</f>
        <v>2.7593513513513514E-3</v>
      </c>
      <c r="P7045" s="4">
        <f>SUMIF(Sales[RegionStoretype],Sales[[#This Row],[RegionStoretype]],Sales[YoY_SSF])/Sales[[#This Row],[Region_TypeCount]]</f>
        <v>53.603836561720975</v>
      </c>
    </row>
    <row r="7046" spans="1:16" x14ac:dyDescent="0.25">
      <c r="A7046" s="1">
        <v>43231</v>
      </c>
      <c r="B7046">
        <v>33</v>
      </c>
      <c r="C7046">
        <v>20</v>
      </c>
      <c r="D7046">
        <v>2467.0117999999998</v>
      </c>
      <c r="E7046">
        <f>INDEX(Stores[region],MATCH(Sales[[#This Row],[store_no]],Stores[store_no],0))</f>
        <v>3</v>
      </c>
      <c r="F7046" t="str">
        <f>INDEX(Stores[storetype],MATCH(Sales[[#This Row],[store_no]],Stores[store_no],0))</f>
        <v>A</v>
      </c>
      <c r="G7046" t="str">
        <f>INDEX(Stores[location_city],MATCH(Sales[[#This Row],[store_no]],Stores[store_no],0))</f>
        <v>Omaha</v>
      </c>
      <c r="H7046" t="str">
        <f>INDEX(Stores[location_state],MATCH(Sales[[#This Row],[store_no]],Stores[store_no],0))</f>
        <v>Nebraska</v>
      </c>
      <c r="I7046">
        <f>INDEX(Stores[sqft],MATCH(Sales[[#This Row],[store_no]],Stores[store_no],0))</f>
        <v>40700</v>
      </c>
      <c r="J7046" s="4" t="str">
        <f>INDEX(Departments[dept_name],MATCH(Sales[[#This Row],[dept_no]],Departments[dept_no],0))</f>
        <v>Toys</v>
      </c>
      <c r="K7046" s="4" t="str">
        <f>CONCATENATE(Sales[[#This Row],[region]],Sales[[#This Row],[storetype]])</f>
        <v>3A</v>
      </c>
      <c r="L7046" s="4">
        <f>INDEX(RegionStoreCount[Store Count],MATCH(Sales[[#This Row],[RegionStoretype]],RegionStoreCount[Region/Type],0))</f>
        <v>9</v>
      </c>
      <c r="M7046" s="4">
        <f>AND(Sales[[#This Row],[date]]&lt;=TY_YTDMax,Sales[[#This Row],[date]]&gt;=TY_YTDMin)*Sales[[#This Row],[sales]]</f>
        <v>2467.0117999999998</v>
      </c>
      <c r="N7046" s="4">
        <f>AND(Sales[[#This Row],[date]]&lt;=LY_YTDMax,Sales[[#This Row],[date]]&gt;=LY_YTDMin)*Sales[[#This Row],[sales]]</f>
        <v>0</v>
      </c>
      <c r="O7046" s="4">
        <f>AND(Sales[[#This Row],[date]]&gt;=YoY_Min,Sales[[#This Row],[date]]&lt;=TY_YTDMax)*(Sales[[#This Row],[sales]]/Sales[[#This Row],[sqft]])</f>
        <v>6.0614540540540537E-2</v>
      </c>
      <c r="P7046" s="4">
        <f>SUMIF(Sales[RegionStoretype],Sales[[#This Row],[RegionStoretype]],Sales[YoY_SSF])/Sales[[#This Row],[Region_TypeCount]]</f>
        <v>53.603836561720975</v>
      </c>
    </row>
    <row r="7047" spans="1:16" x14ac:dyDescent="0.25">
      <c r="A7047" s="1">
        <v>43231</v>
      </c>
      <c r="B7047">
        <v>35</v>
      </c>
      <c r="C7047">
        <v>9</v>
      </c>
      <c r="D7047">
        <v>9861.665100000002</v>
      </c>
      <c r="E7047">
        <f>INDEX(Stores[region],MATCH(Sales[[#This Row],[store_no]],Stores[store_no],0))</f>
        <v>3</v>
      </c>
      <c r="F7047" t="str">
        <f>INDEX(Stores[storetype],MATCH(Sales[[#This Row],[store_no]],Stores[store_no],0))</f>
        <v>C</v>
      </c>
      <c r="G7047" t="str">
        <f>INDEX(Stores[location_city],MATCH(Sales[[#This Row],[store_no]],Stores[store_no],0))</f>
        <v>Wichita</v>
      </c>
      <c r="H7047" t="str">
        <f>INDEX(Stores[location_state],MATCH(Sales[[#This Row],[store_no]],Stores[store_no],0))</f>
        <v>Kansas</v>
      </c>
      <c r="I7047">
        <f>INDEX(Stores[sqft],MATCH(Sales[[#This Row],[store_no]],Stores[store_no],0))</f>
        <v>72800</v>
      </c>
      <c r="J7047" s="4" t="str">
        <f>INDEX(Departments[dept_name],MATCH(Sales[[#This Row],[dept_no]],Departments[dept_no],0))</f>
        <v>Garden</v>
      </c>
      <c r="K7047" s="4" t="str">
        <f>CONCATENATE(Sales[[#This Row],[region]],Sales[[#This Row],[storetype]])</f>
        <v>3C</v>
      </c>
      <c r="L7047" s="4">
        <f>INDEX(RegionStoreCount[Store Count],MATCH(Sales[[#This Row],[RegionStoretype]],RegionStoreCount[Region/Type],0))</f>
        <v>2</v>
      </c>
      <c r="M7047" s="4">
        <f>AND(Sales[[#This Row],[date]]&lt;=TY_YTDMax,Sales[[#This Row],[date]]&gt;=TY_YTDMin)*Sales[[#This Row],[sales]]</f>
        <v>9861.665100000002</v>
      </c>
      <c r="N7047" s="4">
        <f>AND(Sales[[#This Row],[date]]&lt;=LY_YTDMax,Sales[[#This Row],[date]]&gt;=LY_YTDMin)*Sales[[#This Row],[sales]]</f>
        <v>0</v>
      </c>
      <c r="O7047" s="4">
        <f>AND(Sales[[#This Row],[date]]&gt;=YoY_Min,Sales[[#This Row],[date]]&lt;=TY_YTDMax)*(Sales[[#This Row],[sales]]/Sales[[#This Row],[sqft]])</f>
        <v>0.13546243269230773</v>
      </c>
      <c r="P7047" s="4">
        <f>SUMIF(Sales[RegionStoretype],Sales[[#This Row],[RegionStoretype]],Sales[YoY_SSF])/Sales[[#This Row],[Region_TypeCount]]</f>
        <v>47.561479460925746</v>
      </c>
    </row>
    <row r="7048" spans="1:16" x14ac:dyDescent="0.25">
      <c r="A7048" s="1">
        <v>43231</v>
      </c>
      <c r="B7048">
        <v>36</v>
      </c>
      <c r="C7048">
        <v>1</v>
      </c>
      <c r="D7048">
        <v>44634.925199999998</v>
      </c>
      <c r="E7048">
        <f>INDEX(Stores[region],MATCH(Sales[[#This Row],[store_no]],Stores[store_no],0))</f>
        <v>2</v>
      </c>
      <c r="F7048" t="str">
        <f>INDEX(Stores[storetype],MATCH(Sales[[#This Row],[store_no]],Stores[store_no],0))</f>
        <v>A</v>
      </c>
      <c r="G7048" t="str">
        <f>INDEX(Stores[location_city],MATCH(Sales[[#This Row],[store_no]],Stores[store_no],0))</f>
        <v>Aurora</v>
      </c>
      <c r="H7048" t="str">
        <f>INDEX(Stores[location_state],MATCH(Sales[[#This Row],[store_no]],Stores[store_no],0))</f>
        <v>Illinois</v>
      </c>
      <c r="I7048">
        <f>INDEX(Stores[sqft],MATCH(Sales[[#This Row],[store_no]],Stores[store_no],0))</f>
        <v>209900</v>
      </c>
      <c r="J7048" s="4" t="str">
        <f>INDEX(Departments[dept_name],MATCH(Sales[[#This Row],[dept_no]],Departments[dept_no],0))</f>
        <v>Automotive</v>
      </c>
      <c r="K7048" s="4" t="str">
        <f>CONCATENATE(Sales[[#This Row],[region]],Sales[[#This Row],[storetype]])</f>
        <v>2A</v>
      </c>
      <c r="L7048" s="4">
        <f>INDEX(RegionStoreCount[Store Count],MATCH(Sales[[#This Row],[RegionStoretype]],RegionStoreCount[Region/Type],0))</f>
        <v>5</v>
      </c>
      <c r="M7048" s="4">
        <f>AND(Sales[[#This Row],[date]]&lt;=TY_YTDMax,Sales[[#This Row],[date]]&gt;=TY_YTDMin)*Sales[[#This Row],[sales]]</f>
        <v>44634.925199999998</v>
      </c>
      <c r="N7048" s="4">
        <f>AND(Sales[[#This Row],[date]]&lt;=LY_YTDMax,Sales[[#This Row],[date]]&gt;=LY_YTDMin)*Sales[[#This Row],[sales]]</f>
        <v>0</v>
      </c>
      <c r="O7048" s="4">
        <f>AND(Sales[[#This Row],[date]]&gt;=YoY_Min,Sales[[#This Row],[date]]&lt;=TY_YTDMax)*(Sales[[#This Row],[sales]]/Sales[[#This Row],[sqft]])</f>
        <v>0.21264852405907575</v>
      </c>
      <c r="P7048" s="4">
        <f>SUMIF(Sales[RegionStoretype],Sales[[#This Row],[RegionStoretype]],Sales[YoY_SSF])/Sales[[#This Row],[Region_TypeCount]]</f>
        <v>60.052789354368521</v>
      </c>
    </row>
    <row r="7049" spans="1:16" x14ac:dyDescent="0.25">
      <c r="A7049" s="1">
        <v>43231</v>
      </c>
      <c r="B7049">
        <v>36</v>
      </c>
      <c r="C7049">
        <v>4</v>
      </c>
      <c r="D7049">
        <v>117393.7991</v>
      </c>
      <c r="E7049">
        <f>INDEX(Stores[region],MATCH(Sales[[#This Row],[store_no]],Stores[store_no],0))</f>
        <v>2</v>
      </c>
      <c r="F7049" t="str">
        <f>INDEX(Stores[storetype],MATCH(Sales[[#This Row],[store_no]],Stores[store_no],0))</f>
        <v>A</v>
      </c>
      <c r="G7049" t="str">
        <f>INDEX(Stores[location_city],MATCH(Sales[[#This Row],[store_no]],Stores[store_no],0))</f>
        <v>Aurora</v>
      </c>
      <c r="H7049" t="str">
        <f>INDEX(Stores[location_state],MATCH(Sales[[#This Row],[store_no]],Stores[store_no],0))</f>
        <v>Illinois</v>
      </c>
      <c r="I7049">
        <f>INDEX(Stores[sqft],MATCH(Sales[[#This Row],[store_no]],Stores[store_no],0))</f>
        <v>209900</v>
      </c>
      <c r="J7049" s="4" t="str">
        <f>INDEX(Departments[dept_name],MATCH(Sales[[#This Row],[dept_no]],Departments[dept_no],0))</f>
        <v>Books</v>
      </c>
      <c r="K7049" s="4" t="str">
        <f>CONCATENATE(Sales[[#This Row],[region]],Sales[[#This Row],[storetype]])</f>
        <v>2A</v>
      </c>
      <c r="L7049" s="4">
        <f>INDEX(RegionStoreCount[Store Count],MATCH(Sales[[#This Row],[RegionStoretype]],RegionStoreCount[Region/Type],0))</f>
        <v>5</v>
      </c>
      <c r="M7049" s="4">
        <f>AND(Sales[[#This Row],[date]]&lt;=TY_YTDMax,Sales[[#This Row],[date]]&gt;=TY_YTDMin)*Sales[[#This Row],[sales]]</f>
        <v>117393.7991</v>
      </c>
      <c r="N7049" s="4">
        <f>AND(Sales[[#This Row],[date]]&lt;=LY_YTDMax,Sales[[#This Row],[date]]&gt;=LY_YTDMin)*Sales[[#This Row],[sales]]</f>
        <v>0</v>
      </c>
      <c r="O7049" s="4">
        <f>AND(Sales[[#This Row],[date]]&gt;=YoY_Min,Sales[[#This Row],[date]]&lt;=TY_YTDMax)*(Sales[[#This Row],[sales]]/Sales[[#This Row],[sqft]])</f>
        <v>0.55928441686517394</v>
      </c>
      <c r="P7049" s="4">
        <f>SUMIF(Sales[RegionStoretype],Sales[[#This Row],[RegionStoretype]],Sales[YoY_SSF])/Sales[[#This Row],[Region_TypeCount]]</f>
        <v>60.052789354368521</v>
      </c>
    </row>
    <row r="7050" spans="1:16" x14ac:dyDescent="0.25">
      <c r="A7050" s="1">
        <v>43231</v>
      </c>
      <c r="B7050">
        <v>36</v>
      </c>
      <c r="C7050">
        <v>6</v>
      </c>
      <c r="D7050">
        <v>24569.498899999999</v>
      </c>
      <c r="E7050">
        <f>INDEX(Stores[region],MATCH(Sales[[#This Row],[store_no]],Stores[store_no],0))</f>
        <v>2</v>
      </c>
      <c r="F7050" t="str">
        <f>INDEX(Stores[storetype],MATCH(Sales[[#This Row],[store_no]],Stores[store_no],0))</f>
        <v>A</v>
      </c>
      <c r="G7050" t="str">
        <f>INDEX(Stores[location_city],MATCH(Sales[[#This Row],[store_no]],Stores[store_no],0))</f>
        <v>Aurora</v>
      </c>
      <c r="H7050" t="str">
        <f>INDEX(Stores[location_state],MATCH(Sales[[#This Row],[store_no]],Stores[store_no],0))</f>
        <v>Illinois</v>
      </c>
      <c r="I7050">
        <f>INDEX(Stores[sqft],MATCH(Sales[[#This Row],[store_no]],Stores[store_no],0))</f>
        <v>209900</v>
      </c>
      <c r="J7050" s="4" t="str">
        <f>INDEX(Departments[dept_name],MATCH(Sales[[#This Row],[dept_no]],Departments[dept_no],0))</f>
        <v>Computers</v>
      </c>
      <c r="K7050" s="4" t="str">
        <f>CONCATENATE(Sales[[#This Row],[region]],Sales[[#This Row],[storetype]])</f>
        <v>2A</v>
      </c>
      <c r="L7050" s="4">
        <f>INDEX(RegionStoreCount[Store Count],MATCH(Sales[[#This Row],[RegionStoretype]],RegionStoreCount[Region/Type],0))</f>
        <v>5</v>
      </c>
      <c r="M7050" s="4">
        <f>AND(Sales[[#This Row],[date]]&lt;=TY_YTDMax,Sales[[#This Row],[date]]&gt;=TY_YTDMin)*Sales[[#This Row],[sales]]</f>
        <v>24569.498899999999</v>
      </c>
      <c r="N7050" s="4">
        <f>AND(Sales[[#This Row],[date]]&lt;=LY_YTDMax,Sales[[#This Row],[date]]&gt;=LY_YTDMin)*Sales[[#This Row],[sales]]</f>
        <v>0</v>
      </c>
      <c r="O7050" s="4">
        <f>AND(Sales[[#This Row],[date]]&gt;=YoY_Min,Sales[[#This Row],[date]]&lt;=TY_YTDMax)*(Sales[[#This Row],[sales]]/Sales[[#This Row],[sqft]])</f>
        <v>0.11705335350166746</v>
      </c>
      <c r="P7050" s="4">
        <f>SUMIF(Sales[RegionStoretype],Sales[[#This Row],[RegionStoretype]],Sales[YoY_SSF])/Sales[[#This Row],[Region_TypeCount]]</f>
        <v>60.052789354368521</v>
      </c>
    </row>
    <row r="7051" spans="1:16" x14ac:dyDescent="0.25">
      <c r="A7051" s="1">
        <v>43231</v>
      </c>
      <c r="B7051">
        <v>36</v>
      </c>
      <c r="C7051">
        <v>16</v>
      </c>
      <c r="D7051">
        <v>99324.535999999993</v>
      </c>
      <c r="E7051">
        <f>INDEX(Stores[region],MATCH(Sales[[#This Row],[store_no]],Stores[store_no],0))</f>
        <v>2</v>
      </c>
      <c r="F7051" t="str">
        <f>INDEX(Stores[storetype],MATCH(Sales[[#This Row],[store_no]],Stores[store_no],0))</f>
        <v>A</v>
      </c>
      <c r="G7051" t="str">
        <f>INDEX(Stores[location_city],MATCH(Sales[[#This Row],[store_no]],Stores[store_no],0))</f>
        <v>Aurora</v>
      </c>
      <c r="H7051" t="str">
        <f>INDEX(Stores[location_state],MATCH(Sales[[#This Row],[store_no]],Stores[store_no],0))</f>
        <v>Illinois</v>
      </c>
      <c r="I7051">
        <f>INDEX(Stores[sqft],MATCH(Sales[[#This Row],[store_no]],Stores[store_no],0))</f>
        <v>209900</v>
      </c>
      <c r="J7051" s="4" t="str">
        <f>INDEX(Departments[dept_name],MATCH(Sales[[#This Row],[dept_no]],Departments[dept_no],0))</f>
        <v>Outdoors</v>
      </c>
      <c r="K7051" s="4" t="str">
        <f>CONCATENATE(Sales[[#This Row],[region]],Sales[[#This Row],[storetype]])</f>
        <v>2A</v>
      </c>
      <c r="L7051" s="4">
        <f>INDEX(RegionStoreCount[Store Count],MATCH(Sales[[#This Row],[RegionStoretype]],RegionStoreCount[Region/Type],0))</f>
        <v>5</v>
      </c>
      <c r="M7051" s="4">
        <f>AND(Sales[[#This Row],[date]]&lt;=TY_YTDMax,Sales[[#This Row],[date]]&gt;=TY_YTDMin)*Sales[[#This Row],[sales]]</f>
        <v>99324.535999999993</v>
      </c>
      <c r="N7051" s="4">
        <f>AND(Sales[[#This Row],[date]]&lt;=LY_YTDMax,Sales[[#This Row],[date]]&gt;=LY_YTDMin)*Sales[[#This Row],[sales]]</f>
        <v>0</v>
      </c>
      <c r="O7051" s="4">
        <f>AND(Sales[[#This Row],[date]]&gt;=YoY_Min,Sales[[#This Row],[date]]&lt;=TY_YTDMax)*(Sales[[#This Row],[sales]]/Sales[[#This Row],[sqft]])</f>
        <v>0.47319931395902809</v>
      </c>
      <c r="P7051" s="4">
        <f>SUMIF(Sales[RegionStoretype],Sales[[#This Row],[RegionStoretype]],Sales[YoY_SSF])/Sales[[#This Row],[Region_TypeCount]]</f>
        <v>60.052789354368521</v>
      </c>
    </row>
    <row r="7052" spans="1:16" x14ac:dyDescent="0.25">
      <c r="A7052" s="1">
        <v>43231</v>
      </c>
      <c r="B7052">
        <v>36</v>
      </c>
      <c r="C7052">
        <v>19</v>
      </c>
      <c r="D7052">
        <v>5683.6373999999996</v>
      </c>
      <c r="E7052">
        <f>INDEX(Stores[region],MATCH(Sales[[#This Row],[store_no]],Stores[store_no],0))</f>
        <v>2</v>
      </c>
      <c r="F7052" t="str">
        <f>INDEX(Stores[storetype],MATCH(Sales[[#This Row],[store_no]],Stores[store_no],0))</f>
        <v>A</v>
      </c>
      <c r="G7052" t="str">
        <f>INDEX(Stores[location_city],MATCH(Sales[[#This Row],[store_no]],Stores[store_no],0))</f>
        <v>Aurora</v>
      </c>
      <c r="H7052" t="str">
        <f>INDEX(Stores[location_state],MATCH(Sales[[#This Row],[store_no]],Stores[store_no],0))</f>
        <v>Illinois</v>
      </c>
      <c r="I7052">
        <f>INDEX(Stores[sqft],MATCH(Sales[[#This Row],[store_no]],Stores[store_no],0))</f>
        <v>209900</v>
      </c>
      <c r="J7052" s="4" t="str">
        <f>INDEX(Departments[dept_name],MATCH(Sales[[#This Row],[dept_no]],Departments[dept_no],0))</f>
        <v>Tools</v>
      </c>
      <c r="K7052" s="4" t="str">
        <f>CONCATENATE(Sales[[#This Row],[region]],Sales[[#This Row],[storetype]])</f>
        <v>2A</v>
      </c>
      <c r="L7052" s="4">
        <f>INDEX(RegionStoreCount[Store Count],MATCH(Sales[[#This Row],[RegionStoretype]],RegionStoreCount[Region/Type],0))</f>
        <v>5</v>
      </c>
      <c r="M7052" s="4">
        <f>AND(Sales[[#This Row],[date]]&lt;=TY_YTDMax,Sales[[#This Row],[date]]&gt;=TY_YTDMin)*Sales[[#This Row],[sales]]</f>
        <v>5683.6373999999996</v>
      </c>
      <c r="N7052" s="4">
        <f>AND(Sales[[#This Row],[date]]&lt;=LY_YTDMax,Sales[[#This Row],[date]]&gt;=LY_YTDMin)*Sales[[#This Row],[sales]]</f>
        <v>0</v>
      </c>
      <c r="O7052" s="4">
        <f>AND(Sales[[#This Row],[date]]&gt;=YoY_Min,Sales[[#This Row],[date]]&lt;=TY_YTDMax)*(Sales[[#This Row],[sales]]/Sales[[#This Row],[sqft]])</f>
        <v>2.7077834206765124E-2</v>
      </c>
      <c r="P7052" s="4">
        <f>SUMIF(Sales[RegionStoretype],Sales[[#This Row],[RegionStoretype]],Sales[YoY_SSF])/Sales[[#This Row],[Region_TypeCount]]</f>
        <v>60.052789354368521</v>
      </c>
    </row>
    <row r="7053" spans="1:16" x14ac:dyDescent="0.25">
      <c r="A7053" s="1">
        <v>43231</v>
      </c>
      <c r="B7053">
        <v>37</v>
      </c>
      <c r="C7053">
        <v>1</v>
      </c>
      <c r="D7053">
        <v>31114.4568</v>
      </c>
      <c r="E7053">
        <f>INDEX(Stores[region],MATCH(Sales[[#This Row],[store_no]],Stores[store_no],0))</f>
        <v>3</v>
      </c>
      <c r="F7053" t="str">
        <f>INDEX(Stores[storetype],MATCH(Sales[[#This Row],[store_no]],Stores[store_no],0))</f>
        <v>C</v>
      </c>
      <c r="G7053" t="str">
        <f>INDEX(Stores[location_city],MATCH(Sales[[#This Row],[store_no]],Stores[store_no],0))</f>
        <v>Lincoln</v>
      </c>
      <c r="H7053" t="str">
        <f>INDEX(Stores[location_state],MATCH(Sales[[#This Row],[store_no]],Stores[store_no],0))</f>
        <v>Nebraska</v>
      </c>
      <c r="I7053">
        <f>INDEX(Stores[sqft],MATCH(Sales[[#This Row],[store_no]],Stores[store_no],0))</f>
        <v>161300</v>
      </c>
      <c r="J7053" s="4" t="str">
        <f>INDEX(Departments[dept_name],MATCH(Sales[[#This Row],[dept_no]],Departments[dept_no],0))</f>
        <v>Automotive</v>
      </c>
      <c r="K7053" s="4" t="str">
        <f>CONCATENATE(Sales[[#This Row],[region]],Sales[[#This Row],[storetype]])</f>
        <v>3C</v>
      </c>
      <c r="L7053" s="4">
        <f>INDEX(RegionStoreCount[Store Count],MATCH(Sales[[#This Row],[RegionStoretype]],RegionStoreCount[Region/Type],0))</f>
        <v>2</v>
      </c>
      <c r="M7053" s="4">
        <f>AND(Sales[[#This Row],[date]]&lt;=TY_YTDMax,Sales[[#This Row],[date]]&gt;=TY_YTDMin)*Sales[[#This Row],[sales]]</f>
        <v>31114.4568</v>
      </c>
      <c r="N7053" s="4">
        <f>AND(Sales[[#This Row],[date]]&lt;=LY_YTDMax,Sales[[#This Row],[date]]&gt;=LY_YTDMin)*Sales[[#This Row],[sales]]</f>
        <v>0</v>
      </c>
      <c r="O7053" s="4">
        <f>AND(Sales[[#This Row],[date]]&gt;=YoY_Min,Sales[[#This Row],[date]]&lt;=TY_YTDMax)*(Sales[[#This Row],[sales]]/Sales[[#This Row],[sqft]])</f>
        <v>0.19289805827650341</v>
      </c>
      <c r="P7053" s="4">
        <f>SUMIF(Sales[RegionStoretype],Sales[[#This Row],[RegionStoretype]],Sales[YoY_SSF])/Sales[[#This Row],[Region_TypeCount]]</f>
        <v>47.561479460925746</v>
      </c>
    </row>
    <row r="7054" spans="1:16" x14ac:dyDescent="0.25">
      <c r="A7054" s="1">
        <v>43231</v>
      </c>
      <c r="B7054">
        <v>37</v>
      </c>
      <c r="C7054">
        <v>10</v>
      </c>
      <c r="D7054">
        <v>23360.079600000001</v>
      </c>
      <c r="E7054">
        <f>INDEX(Stores[region],MATCH(Sales[[#This Row],[store_no]],Stores[store_no],0))</f>
        <v>3</v>
      </c>
      <c r="F7054" t="str">
        <f>INDEX(Stores[storetype],MATCH(Sales[[#This Row],[store_no]],Stores[store_no],0))</f>
        <v>C</v>
      </c>
      <c r="G7054" t="str">
        <f>INDEX(Stores[location_city],MATCH(Sales[[#This Row],[store_no]],Stores[store_no],0))</f>
        <v>Lincoln</v>
      </c>
      <c r="H7054" t="str">
        <f>INDEX(Stores[location_state],MATCH(Sales[[#This Row],[store_no]],Stores[store_no],0))</f>
        <v>Nebraska</v>
      </c>
      <c r="I7054">
        <f>INDEX(Stores[sqft],MATCH(Sales[[#This Row],[store_no]],Stores[store_no],0))</f>
        <v>161300</v>
      </c>
      <c r="J7054" s="4" t="str">
        <f>INDEX(Departments[dept_name],MATCH(Sales[[#This Row],[dept_no]],Departments[dept_no],0))</f>
        <v>Health</v>
      </c>
      <c r="K7054" s="4" t="str">
        <f>CONCATENATE(Sales[[#This Row],[region]],Sales[[#This Row],[storetype]])</f>
        <v>3C</v>
      </c>
      <c r="L7054" s="4">
        <f>INDEX(RegionStoreCount[Store Count],MATCH(Sales[[#This Row],[RegionStoretype]],RegionStoreCount[Region/Type],0))</f>
        <v>2</v>
      </c>
      <c r="M7054" s="4">
        <f>AND(Sales[[#This Row],[date]]&lt;=TY_YTDMax,Sales[[#This Row],[date]]&gt;=TY_YTDMin)*Sales[[#This Row],[sales]]</f>
        <v>23360.079600000001</v>
      </c>
      <c r="N7054" s="4">
        <f>AND(Sales[[#This Row],[date]]&lt;=LY_YTDMax,Sales[[#This Row],[date]]&gt;=LY_YTDMin)*Sales[[#This Row],[sales]]</f>
        <v>0</v>
      </c>
      <c r="O7054" s="4">
        <f>AND(Sales[[#This Row],[date]]&gt;=YoY_Min,Sales[[#This Row],[date]]&lt;=TY_YTDMax)*(Sales[[#This Row],[sales]]/Sales[[#This Row],[sqft]])</f>
        <v>0.14482380409175449</v>
      </c>
      <c r="P7054" s="4">
        <f>SUMIF(Sales[RegionStoretype],Sales[[#This Row],[RegionStoretype]],Sales[YoY_SSF])/Sales[[#This Row],[Region_TypeCount]]</f>
        <v>47.561479460925746</v>
      </c>
    </row>
    <row r="7055" spans="1:16" x14ac:dyDescent="0.25">
      <c r="A7055" s="1">
        <v>43231</v>
      </c>
      <c r="B7055">
        <v>37</v>
      </c>
      <c r="C7055">
        <v>16</v>
      </c>
      <c r="D7055">
        <v>52768.422400000003</v>
      </c>
      <c r="E7055">
        <f>INDEX(Stores[region],MATCH(Sales[[#This Row],[store_no]],Stores[store_no],0))</f>
        <v>3</v>
      </c>
      <c r="F7055" t="str">
        <f>INDEX(Stores[storetype],MATCH(Sales[[#This Row],[store_no]],Stores[store_no],0))</f>
        <v>C</v>
      </c>
      <c r="G7055" t="str">
        <f>INDEX(Stores[location_city],MATCH(Sales[[#This Row],[store_no]],Stores[store_no],0))</f>
        <v>Lincoln</v>
      </c>
      <c r="H7055" t="str">
        <f>INDEX(Stores[location_state],MATCH(Sales[[#This Row],[store_no]],Stores[store_no],0))</f>
        <v>Nebraska</v>
      </c>
      <c r="I7055">
        <f>INDEX(Stores[sqft],MATCH(Sales[[#This Row],[store_no]],Stores[store_no],0))</f>
        <v>161300</v>
      </c>
      <c r="J7055" s="4" t="str">
        <f>INDEX(Departments[dept_name],MATCH(Sales[[#This Row],[dept_no]],Departments[dept_no],0))</f>
        <v>Outdoors</v>
      </c>
      <c r="K7055" s="4" t="str">
        <f>CONCATENATE(Sales[[#This Row],[region]],Sales[[#This Row],[storetype]])</f>
        <v>3C</v>
      </c>
      <c r="L7055" s="4">
        <f>INDEX(RegionStoreCount[Store Count],MATCH(Sales[[#This Row],[RegionStoretype]],RegionStoreCount[Region/Type],0))</f>
        <v>2</v>
      </c>
      <c r="M7055" s="4">
        <f>AND(Sales[[#This Row],[date]]&lt;=TY_YTDMax,Sales[[#This Row],[date]]&gt;=TY_YTDMin)*Sales[[#This Row],[sales]]</f>
        <v>52768.422400000003</v>
      </c>
      <c r="N7055" s="4">
        <f>AND(Sales[[#This Row],[date]]&lt;=LY_YTDMax,Sales[[#This Row],[date]]&gt;=LY_YTDMin)*Sales[[#This Row],[sales]]</f>
        <v>0</v>
      </c>
      <c r="O7055" s="4">
        <f>AND(Sales[[#This Row],[date]]&gt;=YoY_Min,Sales[[#This Row],[date]]&lt;=TY_YTDMax)*(Sales[[#This Row],[sales]]/Sales[[#This Row],[sqft]])</f>
        <v>0.32714459020458775</v>
      </c>
      <c r="P7055" s="4">
        <f>SUMIF(Sales[RegionStoretype],Sales[[#This Row],[RegionStoretype]],Sales[YoY_SSF])/Sales[[#This Row],[Region_TypeCount]]</f>
        <v>47.561479460925746</v>
      </c>
    </row>
    <row r="7056" spans="1:16" x14ac:dyDescent="0.25">
      <c r="A7056" s="1">
        <v>43231</v>
      </c>
      <c r="B7056">
        <v>38</v>
      </c>
      <c r="C7056">
        <v>6</v>
      </c>
      <c r="D7056">
        <v>28334.676099999997</v>
      </c>
      <c r="E7056">
        <f>INDEX(Stores[region],MATCH(Sales[[#This Row],[store_no]],Stores[store_no],0))</f>
        <v>2</v>
      </c>
      <c r="F7056" t="str">
        <f>INDEX(Stores[storetype],MATCH(Sales[[#This Row],[store_no]],Stores[store_no],0))</f>
        <v>C</v>
      </c>
      <c r="G7056" t="str">
        <f>INDEX(Stores[location_city],MATCH(Sales[[#This Row],[store_no]],Stores[store_no],0))</f>
        <v>Hinsdale</v>
      </c>
      <c r="H7056" t="str">
        <f>INDEX(Stores[location_state],MATCH(Sales[[#This Row],[store_no]],Stores[store_no],0))</f>
        <v>Illinois</v>
      </c>
      <c r="I7056">
        <f>INDEX(Stores[sqft],MATCH(Sales[[#This Row],[store_no]],Stores[store_no],0))</f>
        <v>155600</v>
      </c>
      <c r="J7056" s="4" t="str">
        <f>INDEX(Departments[dept_name],MATCH(Sales[[#This Row],[dept_no]],Departments[dept_no],0))</f>
        <v>Computers</v>
      </c>
      <c r="K7056" s="4" t="str">
        <f>CONCATENATE(Sales[[#This Row],[region]],Sales[[#This Row],[storetype]])</f>
        <v>2C</v>
      </c>
      <c r="L7056" s="4">
        <f>INDEX(RegionStoreCount[Store Count],MATCH(Sales[[#This Row],[RegionStoretype]],RegionStoreCount[Region/Type],0))</f>
        <v>1</v>
      </c>
      <c r="M7056" s="4">
        <f>AND(Sales[[#This Row],[date]]&lt;=TY_YTDMax,Sales[[#This Row],[date]]&gt;=TY_YTDMin)*Sales[[#This Row],[sales]]</f>
        <v>28334.676099999997</v>
      </c>
      <c r="N7056" s="4">
        <f>AND(Sales[[#This Row],[date]]&lt;=LY_YTDMax,Sales[[#This Row],[date]]&gt;=LY_YTDMin)*Sales[[#This Row],[sales]]</f>
        <v>0</v>
      </c>
      <c r="O7056" s="4">
        <f>AND(Sales[[#This Row],[date]]&gt;=YoY_Min,Sales[[#This Row],[date]]&lt;=TY_YTDMax)*(Sales[[#This Row],[sales]]/Sales[[#This Row],[sqft]])</f>
        <v>0.18209946079691514</v>
      </c>
      <c r="P7056" s="4">
        <f>SUMIF(Sales[RegionStoretype],Sales[[#This Row],[RegionStoretype]],Sales[YoY_SSF])/Sales[[#This Row],[Region_TypeCount]]</f>
        <v>44.537621913239086</v>
      </c>
    </row>
    <row r="7057" spans="1:16" x14ac:dyDescent="0.25">
      <c r="A7057" s="1">
        <v>43231</v>
      </c>
      <c r="B7057">
        <v>38</v>
      </c>
      <c r="C7057">
        <v>12</v>
      </c>
      <c r="D7057">
        <v>57306.651100000003</v>
      </c>
      <c r="E7057">
        <f>INDEX(Stores[region],MATCH(Sales[[#This Row],[store_no]],Stores[store_no],0))</f>
        <v>2</v>
      </c>
      <c r="F7057" t="str">
        <f>INDEX(Stores[storetype],MATCH(Sales[[#This Row],[store_no]],Stores[store_no],0))</f>
        <v>C</v>
      </c>
      <c r="G7057" t="str">
        <f>INDEX(Stores[location_city],MATCH(Sales[[#This Row],[store_no]],Stores[store_no],0))</f>
        <v>Hinsdale</v>
      </c>
      <c r="H7057" t="str">
        <f>INDEX(Stores[location_state],MATCH(Sales[[#This Row],[store_no]],Stores[store_no],0))</f>
        <v>Illinois</v>
      </c>
      <c r="I7057">
        <f>INDEX(Stores[sqft],MATCH(Sales[[#This Row],[store_no]],Stores[store_no],0))</f>
        <v>155600</v>
      </c>
      <c r="J7057" s="4" t="str">
        <f>INDEX(Departments[dept_name],MATCH(Sales[[#This Row],[dept_no]],Departments[dept_no],0))</f>
        <v>Jewelery</v>
      </c>
      <c r="K7057" s="4" t="str">
        <f>CONCATENATE(Sales[[#This Row],[region]],Sales[[#This Row],[storetype]])</f>
        <v>2C</v>
      </c>
      <c r="L7057" s="4">
        <f>INDEX(RegionStoreCount[Store Count],MATCH(Sales[[#This Row],[RegionStoretype]],RegionStoreCount[Region/Type],0))</f>
        <v>1</v>
      </c>
      <c r="M7057" s="4">
        <f>AND(Sales[[#This Row],[date]]&lt;=TY_YTDMax,Sales[[#This Row],[date]]&gt;=TY_YTDMin)*Sales[[#This Row],[sales]]</f>
        <v>57306.651100000003</v>
      </c>
      <c r="N7057" s="4">
        <f>AND(Sales[[#This Row],[date]]&lt;=LY_YTDMax,Sales[[#This Row],[date]]&gt;=LY_YTDMin)*Sales[[#This Row],[sales]]</f>
        <v>0</v>
      </c>
      <c r="O7057" s="4">
        <f>AND(Sales[[#This Row],[date]]&gt;=YoY_Min,Sales[[#This Row],[date]]&lt;=TY_YTDMax)*(Sales[[#This Row],[sales]]/Sales[[#This Row],[sqft]])</f>
        <v>0.36829467287917739</v>
      </c>
      <c r="P7057" s="4">
        <f>SUMIF(Sales[RegionStoretype],Sales[[#This Row],[RegionStoretype]],Sales[YoY_SSF])/Sales[[#This Row],[Region_TypeCount]]</f>
        <v>44.537621913239086</v>
      </c>
    </row>
    <row r="7058" spans="1:16" x14ac:dyDescent="0.25">
      <c r="A7058" s="1">
        <v>43238</v>
      </c>
      <c r="B7058">
        <v>1</v>
      </c>
      <c r="C7058">
        <v>11</v>
      </c>
      <c r="D7058">
        <v>31780.6149</v>
      </c>
      <c r="E7058">
        <f>INDEX(Stores[region],MATCH(Sales[[#This Row],[store_no]],Stores[store_no],0))</f>
        <v>1</v>
      </c>
      <c r="F7058" t="str">
        <f>INDEX(Stores[storetype],MATCH(Sales[[#This Row],[store_no]],Stores[store_no],0))</f>
        <v>A</v>
      </c>
      <c r="G7058" t="str">
        <f>INDEX(Stores[location_city],MATCH(Sales[[#This Row],[store_no]],Stores[store_no],0))</f>
        <v>Ann Arbor</v>
      </c>
      <c r="H7058" t="str">
        <f>INDEX(Stores[location_state],MATCH(Sales[[#This Row],[store_no]],Stores[store_no],0))</f>
        <v>Michigan</v>
      </c>
      <c r="I7058">
        <f>INDEX(Stores[sqft],MATCH(Sales[[#This Row],[store_no]],Stores[store_no],0))</f>
        <v>100600</v>
      </c>
      <c r="J7058" s="4" t="str">
        <f>INDEX(Departments[dept_name],MATCH(Sales[[#This Row],[dept_no]],Departments[dept_no],0))</f>
        <v>Home</v>
      </c>
      <c r="K7058" s="4" t="str">
        <f>CONCATENATE(Sales[[#This Row],[region]],Sales[[#This Row],[storetype]])</f>
        <v>1A</v>
      </c>
      <c r="L7058" s="4">
        <f>INDEX(RegionStoreCount[Store Count],MATCH(Sales[[#This Row],[RegionStoretype]],RegionStoreCount[Region/Type],0))</f>
        <v>5</v>
      </c>
      <c r="M7058" s="4">
        <f>AND(Sales[[#This Row],[date]]&lt;=TY_YTDMax,Sales[[#This Row],[date]]&gt;=TY_YTDMin)*Sales[[#This Row],[sales]]</f>
        <v>31780.6149</v>
      </c>
      <c r="N7058" s="4">
        <f>AND(Sales[[#This Row],[date]]&lt;=LY_YTDMax,Sales[[#This Row],[date]]&gt;=LY_YTDMin)*Sales[[#This Row],[sales]]</f>
        <v>0</v>
      </c>
      <c r="O7058" s="4">
        <f>AND(Sales[[#This Row],[date]]&gt;=YoY_Min,Sales[[#This Row],[date]]&lt;=TY_YTDMax)*(Sales[[#This Row],[sales]]/Sales[[#This Row],[sqft]])</f>
        <v>0.31591068489065605</v>
      </c>
      <c r="P7058" s="4">
        <f>SUMIF(Sales[RegionStoretype],Sales[[#This Row],[RegionStoretype]],Sales[YoY_SSF])/Sales[[#This Row],[Region_TypeCount]]</f>
        <v>59.469551530910678</v>
      </c>
    </row>
    <row r="7059" spans="1:16" x14ac:dyDescent="0.25">
      <c r="A7059" s="1">
        <v>43238</v>
      </c>
      <c r="B7059">
        <v>2</v>
      </c>
      <c r="C7059">
        <v>2</v>
      </c>
      <c r="D7059">
        <v>77288.232799999998</v>
      </c>
      <c r="E7059">
        <f>INDEX(Stores[region],MATCH(Sales[[#This Row],[store_no]],Stores[store_no],0))</f>
        <v>3</v>
      </c>
      <c r="F7059" t="str">
        <f>INDEX(Stores[storetype],MATCH(Sales[[#This Row],[store_no]],Stores[store_no],0))</f>
        <v>A</v>
      </c>
      <c r="G7059" t="str">
        <f>INDEX(Stores[location_city],MATCH(Sales[[#This Row],[store_no]],Stores[store_no],0))</f>
        <v>Minneapolis</v>
      </c>
      <c r="H7059" t="str">
        <f>INDEX(Stores[location_state],MATCH(Sales[[#This Row],[store_no]],Stores[store_no],0))</f>
        <v>Minnesota</v>
      </c>
      <c r="I7059">
        <f>INDEX(Stores[sqft],MATCH(Sales[[#This Row],[store_no]],Stores[store_no],0))</f>
        <v>210400</v>
      </c>
      <c r="J7059" s="4" t="str">
        <f>INDEX(Departments[dept_name],MATCH(Sales[[#This Row],[dept_no]],Departments[dept_no],0))</f>
        <v>Baby</v>
      </c>
      <c r="K7059" s="4" t="str">
        <f>CONCATENATE(Sales[[#This Row],[region]],Sales[[#This Row],[storetype]])</f>
        <v>3A</v>
      </c>
      <c r="L7059" s="4">
        <f>INDEX(RegionStoreCount[Store Count],MATCH(Sales[[#This Row],[RegionStoretype]],RegionStoreCount[Region/Type],0))</f>
        <v>9</v>
      </c>
      <c r="M7059" s="4">
        <f>AND(Sales[[#This Row],[date]]&lt;=TY_YTDMax,Sales[[#This Row],[date]]&gt;=TY_YTDMin)*Sales[[#This Row],[sales]]</f>
        <v>77288.232799999998</v>
      </c>
      <c r="N7059" s="4">
        <f>AND(Sales[[#This Row],[date]]&lt;=LY_YTDMax,Sales[[#This Row],[date]]&gt;=LY_YTDMin)*Sales[[#This Row],[sales]]</f>
        <v>0</v>
      </c>
      <c r="O7059" s="4">
        <f>AND(Sales[[#This Row],[date]]&gt;=YoY_Min,Sales[[#This Row],[date]]&lt;=TY_YTDMax)*(Sales[[#This Row],[sales]]/Sales[[#This Row],[sqft]])</f>
        <v>0.36733950950570343</v>
      </c>
      <c r="P7059" s="4">
        <f>SUMIF(Sales[RegionStoretype],Sales[[#This Row],[RegionStoretype]],Sales[YoY_SSF])/Sales[[#This Row],[Region_TypeCount]]</f>
        <v>53.603836561720975</v>
      </c>
    </row>
    <row r="7060" spans="1:16" x14ac:dyDescent="0.25">
      <c r="A7060" s="1">
        <v>43238</v>
      </c>
      <c r="B7060">
        <v>2</v>
      </c>
      <c r="C7060">
        <v>11</v>
      </c>
      <c r="D7060">
        <v>96735.627000000008</v>
      </c>
      <c r="E7060">
        <f>INDEX(Stores[region],MATCH(Sales[[#This Row],[store_no]],Stores[store_no],0))</f>
        <v>3</v>
      </c>
      <c r="F7060" t="str">
        <f>INDEX(Stores[storetype],MATCH(Sales[[#This Row],[store_no]],Stores[store_no],0))</f>
        <v>A</v>
      </c>
      <c r="G7060" t="str">
        <f>INDEX(Stores[location_city],MATCH(Sales[[#This Row],[store_no]],Stores[store_no],0))</f>
        <v>Minneapolis</v>
      </c>
      <c r="H7060" t="str">
        <f>INDEX(Stores[location_state],MATCH(Sales[[#This Row],[store_no]],Stores[store_no],0))</f>
        <v>Minnesota</v>
      </c>
      <c r="I7060">
        <f>INDEX(Stores[sqft],MATCH(Sales[[#This Row],[store_no]],Stores[store_no],0))</f>
        <v>210400</v>
      </c>
      <c r="J7060" s="4" t="str">
        <f>INDEX(Departments[dept_name],MATCH(Sales[[#This Row],[dept_no]],Departments[dept_no],0))</f>
        <v>Home</v>
      </c>
      <c r="K7060" s="4" t="str">
        <f>CONCATENATE(Sales[[#This Row],[region]],Sales[[#This Row],[storetype]])</f>
        <v>3A</v>
      </c>
      <c r="L7060" s="4">
        <f>INDEX(RegionStoreCount[Store Count],MATCH(Sales[[#This Row],[RegionStoretype]],RegionStoreCount[Region/Type],0))</f>
        <v>9</v>
      </c>
      <c r="M7060" s="4">
        <f>AND(Sales[[#This Row],[date]]&lt;=TY_YTDMax,Sales[[#This Row],[date]]&gt;=TY_YTDMin)*Sales[[#This Row],[sales]]</f>
        <v>96735.627000000008</v>
      </c>
      <c r="N7060" s="4">
        <f>AND(Sales[[#This Row],[date]]&lt;=LY_YTDMax,Sales[[#This Row],[date]]&gt;=LY_YTDMin)*Sales[[#This Row],[sales]]</f>
        <v>0</v>
      </c>
      <c r="O7060" s="4">
        <f>AND(Sales[[#This Row],[date]]&gt;=YoY_Min,Sales[[#This Row],[date]]&lt;=TY_YTDMax)*(Sales[[#This Row],[sales]]/Sales[[#This Row],[sqft]])</f>
        <v>0.45977009030418253</v>
      </c>
      <c r="P7060" s="4">
        <f>SUMIF(Sales[RegionStoretype],Sales[[#This Row],[RegionStoretype]],Sales[YoY_SSF])/Sales[[#This Row],[Region_TypeCount]]</f>
        <v>53.603836561720975</v>
      </c>
    </row>
    <row r="7061" spans="1:16" x14ac:dyDescent="0.25">
      <c r="A7061" s="1">
        <v>43238</v>
      </c>
      <c r="B7061">
        <v>2</v>
      </c>
      <c r="C7061">
        <v>15</v>
      </c>
      <c r="D7061">
        <v>46593.951399999998</v>
      </c>
      <c r="E7061">
        <f>INDEX(Stores[region],MATCH(Sales[[#This Row],[store_no]],Stores[store_no],0))</f>
        <v>3</v>
      </c>
      <c r="F7061" t="str">
        <f>INDEX(Stores[storetype],MATCH(Sales[[#This Row],[store_no]],Stores[store_no],0))</f>
        <v>A</v>
      </c>
      <c r="G7061" t="str">
        <f>INDEX(Stores[location_city],MATCH(Sales[[#This Row],[store_no]],Stores[store_no],0))</f>
        <v>Minneapolis</v>
      </c>
      <c r="H7061" t="str">
        <f>INDEX(Stores[location_state],MATCH(Sales[[#This Row],[store_no]],Stores[store_no],0))</f>
        <v>Minnesota</v>
      </c>
      <c r="I7061">
        <f>INDEX(Stores[sqft],MATCH(Sales[[#This Row],[store_no]],Stores[store_no],0))</f>
        <v>210400</v>
      </c>
      <c r="J7061" s="4" t="str">
        <f>INDEX(Departments[dept_name],MATCH(Sales[[#This Row],[dept_no]],Departments[dept_no],0))</f>
        <v>Music</v>
      </c>
      <c r="K7061" s="4" t="str">
        <f>CONCATENATE(Sales[[#This Row],[region]],Sales[[#This Row],[storetype]])</f>
        <v>3A</v>
      </c>
      <c r="L7061" s="4">
        <f>INDEX(RegionStoreCount[Store Count],MATCH(Sales[[#This Row],[RegionStoretype]],RegionStoreCount[Region/Type],0))</f>
        <v>9</v>
      </c>
      <c r="M7061" s="4">
        <f>AND(Sales[[#This Row],[date]]&lt;=TY_YTDMax,Sales[[#This Row],[date]]&gt;=TY_YTDMin)*Sales[[#This Row],[sales]]</f>
        <v>46593.951399999998</v>
      </c>
      <c r="N7061" s="4">
        <f>AND(Sales[[#This Row],[date]]&lt;=LY_YTDMax,Sales[[#This Row],[date]]&gt;=LY_YTDMin)*Sales[[#This Row],[sales]]</f>
        <v>0</v>
      </c>
      <c r="O7061" s="4">
        <f>AND(Sales[[#This Row],[date]]&gt;=YoY_Min,Sales[[#This Row],[date]]&lt;=TY_YTDMax)*(Sales[[#This Row],[sales]]/Sales[[#This Row],[sqft]])</f>
        <v>0.22145414163498098</v>
      </c>
      <c r="P7061" s="4">
        <f>SUMIF(Sales[RegionStoretype],Sales[[#This Row],[RegionStoretype]],Sales[YoY_SSF])/Sales[[#This Row],[Region_TypeCount]]</f>
        <v>53.603836561720975</v>
      </c>
    </row>
    <row r="7062" spans="1:16" x14ac:dyDescent="0.25">
      <c r="A7062" s="1">
        <v>43238</v>
      </c>
      <c r="B7062">
        <v>3</v>
      </c>
      <c r="C7062">
        <v>1</v>
      </c>
      <c r="D7062">
        <v>51559.269199999995</v>
      </c>
      <c r="E7062">
        <f>INDEX(Stores[region],MATCH(Sales[[#This Row],[store_no]],Stores[store_no],0))</f>
        <v>1</v>
      </c>
      <c r="F7062" t="str">
        <f>INDEX(Stores[storetype],MATCH(Sales[[#This Row],[store_no]],Stores[store_no],0))</f>
        <v>B</v>
      </c>
      <c r="G7062" t="str">
        <f>INDEX(Stores[location_city],MATCH(Sales[[#This Row],[store_no]],Stores[store_no],0))</f>
        <v>Detroit</v>
      </c>
      <c r="H7062" t="str">
        <f>INDEX(Stores[location_state],MATCH(Sales[[#This Row],[store_no]],Stores[store_no],0))</f>
        <v>Michigan</v>
      </c>
      <c r="I7062">
        <f>INDEX(Stores[sqft],MATCH(Sales[[#This Row],[store_no]],Stores[store_no],0))</f>
        <v>114500</v>
      </c>
      <c r="J7062" s="4" t="str">
        <f>INDEX(Departments[dept_name],MATCH(Sales[[#This Row],[dept_no]],Departments[dept_no],0))</f>
        <v>Automotive</v>
      </c>
      <c r="K7062" s="4" t="str">
        <f>CONCATENATE(Sales[[#This Row],[region]],Sales[[#This Row],[storetype]])</f>
        <v>1B</v>
      </c>
      <c r="L7062" s="4">
        <f>INDEX(RegionStoreCount[Store Count],MATCH(Sales[[#This Row],[RegionStoretype]],RegionStoreCount[Region/Type],0))</f>
        <v>5</v>
      </c>
      <c r="M7062" s="4">
        <f>AND(Sales[[#This Row],[date]]&lt;=TY_YTDMax,Sales[[#This Row],[date]]&gt;=TY_YTDMin)*Sales[[#This Row],[sales]]</f>
        <v>51559.269199999995</v>
      </c>
      <c r="N7062" s="4">
        <f>AND(Sales[[#This Row],[date]]&lt;=LY_YTDMax,Sales[[#This Row],[date]]&gt;=LY_YTDMin)*Sales[[#This Row],[sales]]</f>
        <v>0</v>
      </c>
      <c r="O7062" s="4">
        <f>AND(Sales[[#This Row],[date]]&gt;=YoY_Min,Sales[[#This Row],[date]]&lt;=TY_YTDMax)*(Sales[[#This Row],[sales]]/Sales[[#This Row],[sqft]])</f>
        <v>0.45029929432314408</v>
      </c>
      <c r="P7062" s="4">
        <f>SUMIF(Sales[RegionStoretype],Sales[[#This Row],[RegionStoretype]],Sales[YoY_SSF])/Sales[[#This Row],[Region_TypeCount]]</f>
        <v>68.518982968140051</v>
      </c>
    </row>
    <row r="7063" spans="1:16" x14ac:dyDescent="0.25">
      <c r="A7063" s="1">
        <v>43238</v>
      </c>
      <c r="B7063">
        <v>3</v>
      </c>
      <c r="C7063">
        <v>5</v>
      </c>
      <c r="D7063">
        <v>71567.314899999998</v>
      </c>
      <c r="E7063">
        <f>INDEX(Stores[region],MATCH(Sales[[#This Row],[store_no]],Stores[store_no],0))</f>
        <v>1</v>
      </c>
      <c r="F7063" t="str">
        <f>INDEX(Stores[storetype],MATCH(Sales[[#This Row],[store_no]],Stores[store_no],0))</f>
        <v>B</v>
      </c>
      <c r="G7063" t="str">
        <f>INDEX(Stores[location_city],MATCH(Sales[[#This Row],[store_no]],Stores[store_no],0))</f>
        <v>Detroit</v>
      </c>
      <c r="H7063" t="str">
        <f>INDEX(Stores[location_state],MATCH(Sales[[#This Row],[store_no]],Stores[store_no],0))</f>
        <v>Michigan</v>
      </c>
      <c r="I7063">
        <f>INDEX(Stores[sqft],MATCH(Sales[[#This Row],[store_no]],Stores[store_no],0))</f>
        <v>114500</v>
      </c>
      <c r="J7063" s="4" t="str">
        <f>INDEX(Departments[dept_name],MATCH(Sales[[#This Row],[dept_no]],Departments[dept_no],0))</f>
        <v>Clothing</v>
      </c>
      <c r="K7063" s="4" t="str">
        <f>CONCATENATE(Sales[[#This Row],[region]],Sales[[#This Row],[storetype]])</f>
        <v>1B</v>
      </c>
      <c r="L7063" s="4">
        <f>INDEX(RegionStoreCount[Store Count],MATCH(Sales[[#This Row],[RegionStoretype]],RegionStoreCount[Region/Type],0))</f>
        <v>5</v>
      </c>
      <c r="M7063" s="4">
        <f>AND(Sales[[#This Row],[date]]&lt;=TY_YTDMax,Sales[[#This Row],[date]]&gt;=TY_YTDMin)*Sales[[#This Row],[sales]]</f>
        <v>71567.314899999998</v>
      </c>
      <c r="N7063" s="4">
        <f>AND(Sales[[#This Row],[date]]&lt;=LY_YTDMax,Sales[[#This Row],[date]]&gt;=LY_YTDMin)*Sales[[#This Row],[sales]]</f>
        <v>0</v>
      </c>
      <c r="O7063" s="4">
        <f>AND(Sales[[#This Row],[date]]&gt;=YoY_Min,Sales[[#This Row],[date]]&lt;=TY_YTDMax)*(Sales[[#This Row],[sales]]/Sales[[#This Row],[sqft]])</f>
        <v>0.62504205152838421</v>
      </c>
      <c r="P7063" s="4">
        <f>SUMIF(Sales[RegionStoretype],Sales[[#This Row],[RegionStoretype]],Sales[YoY_SSF])/Sales[[#This Row],[Region_TypeCount]]</f>
        <v>68.518982968140051</v>
      </c>
    </row>
    <row r="7064" spans="1:16" x14ac:dyDescent="0.25">
      <c r="A7064" s="1">
        <v>43238</v>
      </c>
      <c r="B7064">
        <v>3</v>
      </c>
      <c r="C7064">
        <v>15</v>
      </c>
      <c r="D7064">
        <v>122022.8904</v>
      </c>
      <c r="E7064">
        <f>INDEX(Stores[region],MATCH(Sales[[#This Row],[store_no]],Stores[store_no],0))</f>
        <v>1</v>
      </c>
      <c r="F7064" t="str">
        <f>INDEX(Stores[storetype],MATCH(Sales[[#This Row],[store_no]],Stores[store_no],0))</f>
        <v>B</v>
      </c>
      <c r="G7064" t="str">
        <f>INDEX(Stores[location_city],MATCH(Sales[[#This Row],[store_no]],Stores[store_no],0))</f>
        <v>Detroit</v>
      </c>
      <c r="H7064" t="str">
        <f>INDEX(Stores[location_state],MATCH(Sales[[#This Row],[store_no]],Stores[store_no],0))</f>
        <v>Michigan</v>
      </c>
      <c r="I7064">
        <f>INDEX(Stores[sqft],MATCH(Sales[[#This Row],[store_no]],Stores[store_no],0))</f>
        <v>114500</v>
      </c>
      <c r="J7064" s="4" t="str">
        <f>INDEX(Departments[dept_name],MATCH(Sales[[#This Row],[dept_no]],Departments[dept_no],0))</f>
        <v>Music</v>
      </c>
      <c r="K7064" s="4" t="str">
        <f>CONCATENATE(Sales[[#This Row],[region]],Sales[[#This Row],[storetype]])</f>
        <v>1B</v>
      </c>
      <c r="L7064" s="4">
        <f>INDEX(RegionStoreCount[Store Count],MATCH(Sales[[#This Row],[RegionStoretype]],RegionStoreCount[Region/Type],0))</f>
        <v>5</v>
      </c>
      <c r="M7064" s="4">
        <f>AND(Sales[[#This Row],[date]]&lt;=TY_YTDMax,Sales[[#This Row],[date]]&gt;=TY_YTDMin)*Sales[[#This Row],[sales]]</f>
        <v>122022.8904</v>
      </c>
      <c r="N7064" s="4">
        <f>AND(Sales[[#This Row],[date]]&lt;=LY_YTDMax,Sales[[#This Row],[date]]&gt;=LY_YTDMin)*Sales[[#This Row],[sales]]</f>
        <v>0</v>
      </c>
      <c r="O7064" s="4">
        <f>AND(Sales[[#This Row],[date]]&gt;=YoY_Min,Sales[[#This Row],[date]]&lt;=TY_YTDMax)*(Sales[[#This Row],[sales]]/Sales[[#This Row],[sqft]])</f>
        <v>1.0657020995633188</v>
      </c>
      <c r="P7064" s="4">
        <f>SUMIF(Sales[RegionStoretype],Sales[[#This Row],[RegionStoretype]],Sales[YoY_SSF])/Sales[[#This Row],[Region_TypeCount]]</f>
        <v>68.518982968140051</v>
      </c>
    </row>
    <row r="7065" spans="1:16" x14ac:dyDescent="0.25">
      <c r="A7065" s="1">
        <v>43238</v>
      </c>
      <c r="B7065">
        <v>3</v>
      </c>
      <c r="C7065">
        <v>19</v>
      </c>
      <c r="D7065">
        <v>97443.826399999991</v>
      </c>
      <c r="E7065">
        <f>INDEX(Stores[region],MATCH(Sales[[#This Row],[store_no]],Stores[store_no],0))</f>
        <v>1</v>
      </c>
      <c r="F7065" t="str">
        <f>INDEX(Stores[storetype],MATCH(Sales[[#This Row],[store_no]],Stores[store_no],0))</f>
        <v>B</v>
      </c>
      <c r="G7065" t="str">
        <f>INDEX(Stores[location_city],MATCH(Sales[[#This Row],[store_no]],Stores[store_no],0))</f>
        <v>Detroit</v>
      </c>
      <c r="H7065" t="str">
        <f>INDEX(Stores[location_state],MATCH(Sales[[#This Row],[store_no]],Stores[store_no],0))</f>
        <v>Michigan</v>
      </c>
      <c r="I7065">
        <f>INDEX(Stores[sqft],MATCH(Sales[[#This Row],[store_no]],Stores[store_no],0))</f>
        <v>114500</v>
      </c>
      <c r="J7065" s="4" t="str">
        <f>INDEX(Departments[dept_name],MATCH(Sales[[#This Row],[dept_no]],Departments[dept_no],0))</f>
        <v>Tools</v>
      </c>
      <c r="K7065" s="4" t="str">
        <f>CONCATENATE(Sales[[#This Row],[region]],Sales[[#This Row],[storetype]])</f>
        <v>1B</v>
      </c>
      <c r="L7065" s="4">
        <f>INDEX(RegionStoreCount[Store Count],MATCH(Sales[[#This Row],[RegionStoretype]],RegionStoreCount[Region/Type],0))</f>
        <v>5</v>
      </c>
      <c r="M7065" s="4">
        <f>AND(Sales[[#This Row],[date]]&lt;=TY_YTDMax,Sales[[#This Row],[date]]&gt;=TY_YTDMin)*Sales[[#This Row],[sales]]</f>
        <v>97443.826399999991</v>
      </c>
      <c r="N7065" s="4">
        <f>AND(Sales[[#This Row],[date]]&lt;=LY_YTDMax,Sales[[#This Row],[date]]&gt;=LY_YTDMin)*Sales[[#This Row],[sales]]</f>
        <v>0</v>
      </c>
      <c r="O7065" s="4">
        <f>AND(Sales[[#This Row],[date]]&gt;=YoY_Min,Sales[[#This Row],[date]]&lt;=TY_YTDMax)*(Sales[[#This Row],[sales]]/Sales[[#This Row],[sqft]])</f>
        <v>0.85103778515283834</v>
      </c>
      <c r="P7065" s="4">
        <f>SUMIF(Sales[RegionStoretype],Sales[[#This Row],[RegionStoretype]],Sales[YoY_SSF])/Sales[[#This Row],[Region_TypeCount]]</f>
        <v>68.518982968140051</v>
      </c>
    </row>
    <row r="7066" spans="1:16" x14ac:dyDescent="0.25">
      <c r="A7066" s="1">
        <v>43238</v>
      </c>
      <c r="B7066">
        <v>3</v>
      </c>
      <c r="C7066">
        <v>20</v>
      </c>
      <c r="D7066">
        <v>18746.353899999998</v>
      </c>
      <c r="E7066">
        <f>INDEX(Stores[region],MATCH(Sales[[#This Row],[store_no]],Stores[store_no],0))</f>
        <v>1</v>
      </c>
      <c r="F7066" t="str">
        <f>INDEX(Stores[storetype],MATCH(Sales[[#This Row],[store_no]],Stores[store_no],0))</f>
        <v>B</v>
      </c>
      <c r="G7066" t="str">
        <f>INDEX(Stores[location_city],MATCH(Sales[[#This Row],[store_no]],Stores[store_no],0))</f>
        <v>Detroit</v>
      </c>
      <c r="H7066" t="str">
        <f>INDEX(Stores[location_state],MATCH(Sales[[#This Row],[store_no]],Stores[store_no],0))</f>
        <v>Michigan</v>
      </c>
      <c r="I7066">
        <f>INDEX(Stores[sqft],MATCH(Sales[[#This Row],[store_no]],Stores[store_no],0))</f>
        <v>114500</v>
      </c>
      <c r="J7066" s="4" t="str">
        <f>INDEX(Departments[dept_name],MATCH(Sales[[#This Row],[dept_no]],Departments[dept_no],0))</f>
        <v>Toys</v>
      </c>
      <c r="K7066" s="4" t="str">
        <f>CONCATENATE(Sales[[#This Row],[region]],Sales[[#This Row],[storetype]])</f>
        <v>1B</v>
      </c>
      <c r="L7066" s="4">
        <f>INDEX(RegionStoreCount[Store Count],MATCH(Sales[[#This Row],[RegionStoretype]],RegionStoreCount[Region/Type],0))</f>
        <v>5</v>
      </c>
      <c r="M7066" s="4">
        <f>AND(Sales[[#This Row],[date]]&lt;=TY_YTDMax,Sales[[#This Row],[date]]&gt;=TY_YTDMin)*Sales[[#This Row],[sales]]</f>
        <v>18746.353899999998</v>
      </c>
      <c r="N7066" s="4">
        <f>AND(Sales[[#This Row],[date]]&lt;=LY_YTDMax,Sales[[#This Row],[date]]&gt;=LY_YTDMin)*Sales[[#This Row],[sales]]</f>
        <v>0</v>
      </c>
      <c r="O7066" s="4">
        <f>AND(Sales[[#This Row],[date]]&gt;=YoY_Min,Sales[[#This Row],[date]]&lt;=TY_YTDMax)*(Sales[[#This Row],[sales]]/Sales[[#This Row],[sqft]])</f>
        <v>0.16372361484716155</v>
      </c>
      <c r="P7066" s="4">
        <f>SUMIF(Sales[RegionStoretype],Sales[[#This Row],[RegionStoretype]],Sales[YoY_SSF])/Sales[[#This Row],[Region_TypeCount]]</f>
        <v>68.518982968140051</v>
      </c>
    </row>
    <row r="7067" spans="1:16" x14ac:dyDescent="0.25">
      <c r="A7067" s="1">
        <v>43238</v>
      </c>
      <c r="B7067">
        <v>4</v>
      </c>
      <c r="C7067">
        <v>1</v>
      </c>
      <c r="D7067">
        <v>582.40660000000003</v>
      </c>
      <c r="E7067">
        <f>INDEX(Stores[region],MATCH(Sales[[#This Row],[store_no]],Stores[store_no],0))</f>
        <v>1</v>
      </c>
      <c r="F7067" t="str">
        <f>INDEX(Stores[storetype],MATCH(Sales[[#This Row],[store_no]],Stores[store_no],0))</f>
        <v>A</v>
      </c>
      <c r="G7067" t="str">
        <f>INDEX(Stores[location_city],MATCH(Sales[[#This Row],[store_no]],Stores[store_no],0))</f>
        <v>Cincinnati</v>
      </c>
      <c r="H7067" t="str">
        <f>INDEX(Stores[location_state],MATCH(Sales[[#This Row],[store_no]],Stores[store_no],0))</f>
        <v>Ohio</v>
      </c>
      <c r="I7067">
        <f>INDEX(Stores[sqft],MATCH(Sales[[#This Row],[store_no]],Stores[store_no],0))</f>
        <v>127800</v>
      </c>
      <c r="J7067" s="4" t="str">
        <f>INDEX(Departments[dept_name],MATCH(Sales[[#This Row],[dept_no]],Departments[dept_no],0))</f>
        <v>Automotive</v>
      </c>
      <c r="K7067" s="4" t="str">
        <f>CONCATENATE(Sales[[#This Row],[region]],Sales[[#This Row],[storetype]])</f>
        <v>1A</v>
      </c>
      <c r="L7067" s="4">
        <f>INDEX(RegionStoreCount[Store Count],MATCH(Sales[[#This Row],[RegionStoretype]],RegionStoreCount[Region/Type],0))</f>
        <v>5</v>
      </c>
      <c r="M7067" s="4">
        <f>AND(Sales[[#This Row],[date]]&lt;=TY_YTDMax,Sales[[#This Row],[date]]&gt;=TY_YTDMin)*Sales[[#This Row],[sales]]</f>
        <v>582.40660000000003</v>
      </c>
      <c r="N7067" s="4">
        <f>AND(Sales[[#This Row],[date]]&lt;=LY_YTDMax,Sales[[#This Row],[date]]&gt;=LY_YTDMin)*Sales[[#This Row],[sales]]</f>
        <v>0</v>
      </c>
      <c r="O7067" s="4">
        <f>AND(Sales[[#This Row],[date]]&gt;=YoY_Min,Sales[[#This Row],[date]]&lt;=TY_YTDMax)*(Sales[[#This Row],[sales]]/Sales[[#This Row],[sqft]])</f>
        <v>4.5571721439749613E-3</v>
      </c>
      <c r="P7067" s="4">
        <f>SUMIF(Sales[RegionStoretype],Sales[[#This Row],[RegionStoretype]],Sales[YoY_SSF])/Sales[[#This Row],[Region_TypeCount]]</f>
        <v>59.469551530910678</v>
      </c>
    </row>
    <row r="7068" spans="1:16" x14ac:dyDescent="0.25">
      <c r="A7068" s="1">
        <v>43238</v>
      </c>
      <c r="B7068">
        <v>4</v>
      </c>
      <c r="C7068">
        <v>8</v>
      </c>
      <c r="D7068">
        <v>13376.0964</v>
      </c>
      <c r="E7068">
        <f>INDEX(Stores[region],MATCH(Sales[[#This Row],[store_no]],Stores[store_no],0))</f>
        <v>1</v>
      </c>
      <c r="F7068" t="str">
        <f>INDEX(Stores[storetype],MATCH(Sales[[#This Row],[store_no]],Stores[store_no],0))</f>
        <v>A</v>
      </c>
      <c r="G7068" t="str">
        <f>INDEX(Stores[location_city],MATCH(Sales[[#This Row],[store_no]],Stores[store_no],0))</f>
        <v>Cincinnati</v>
      </c>
      <c r="H7068" t="str">
        <f>INDEX(Stores[location_state],MATCH(Sales[[#This Row],[store_no]],Stores[store_no],0))</f>
        <v>Ohio</v>
      </c>
      <c r="I7068">
        <f>INDEX(Stores[sqft],MATCH(Sales[[#This Row],[store_no]],Stores[store_no],0))</f>
        <v>127800</v>
      </c>
      <c r="J7068" s="4" t="str">
        <f>INDEX(Departments[dept_name],MATCH(Sales[[#This Row],[dept_no]],Departments[dept_no],0))</f>
        <v>Games</v>
      </c>
      <c r="K7068" s="4" t="str">
        <f>CONCATENATE(Sales[[#This Row],[region]],Sales[[#This Row],[storetype]])</f>
        <v>1A</v>
      </c>
      <c r="L7068" s="4">
        <f>INDEX(RegionStoreCount[Store Count],MATCH(Sales[[#This Row],[RegionStoretype]],RegionStoreCount[Region/Type],0))</f>
        <v>5</v>
      </c>
      <c r="M7068" s="4">
        <f>AND(Sales[[#This Row],[date]]&lt;=TY_YTDMax,Sales[[#This Row],[date]]&gt;=TY_YTDMin)*Sales[[#This Row],[sales]]</f>
        <v>13376.0964</v>
      </c>
      <c r="N7068" s="4">
        <f>AND(Sales[[#This Row],[date]]&lt;=LY_YTDMax,Sales[[#This Row],[date]]&gt;=LY_YTDMin)*Sales[[#This Row],[sales]]</f>
        <v>0</v>
      </c>
      <c r="O7068" s="4">
        <f>AND(Sales[[#This Row],[date]]&gt;=YoY_Min,Sales[[#This Row],[date]]&lt;=TY_YTDMax)*(Sales[[#This Row],[sales]]/Sales[[#This Row],[sqft]])</f>
        <v>0.10466429107981221</v>
      </c>
      <c r="P7068" s="4">
        <f>SUMIF(Sales[RegionStoretype],Sales[[#This Row],[RegionStoretype]],Sales[YoY_SSF])/Sales[[#This Row],[Region_TypeCount]]</f>
        <v>59.469551530910678</v>
      </c>
    </row>
    <row r="7069" spans="1:16" x14ac:dyDescent="0.25">
      <c r="A7069" s="1">
        <v>43238</v>
      </c>
      <c r="B7069">
        <v>4</v>
      </c>
      <c r="C7069">
        <v>18</v>
      </c>
      <c r="D7069">
        <v>24737.5108</v>
      </c>
      <c r="E7069">
        <f>INDEX(Stores[region],MATCH(Sales[[#This Row],[store_no]],Stores[store_no],0))</f>
        <v>1</v>
      </c>
      <c r="F7069" t="str">
        <f>INDEX(Stores[storetype],MATCH(Sales[[#This Row],[store_no]],Stores[store_no],0))</f>
        <v>A</v>
      </c>
      <c r="G7069" t="str">
        <f>INDEX(Stores[location_city],MATCH(Sales[[#This Row],[store_no]],Stores[store_no],0))</f>
        <v>Cincinnati</v>
      </c>
      <c r="H7069" t="str">
        <f>INDEX(Stores[location_state],MATCH(Sales[[#This Row],[store_no]],Stores[store_no],0))</f>
        <v>Ohio</v>
      </c>
      <c r="I7069">
        <f>INDEX(Stores[sqft],MATCH(Sales[[#This Row],[store_no]],Stores[store_no],0))</f>
        <v>127800</v>
      </c>
      <c r="J7069" s="4" t="str">
        <f>INDEX(Departments[dept_name],MATCH(Sales[[#This Row],[dept_no]],Departments[dept_no],0))</f>
        <v>Sports</v>
      </c>
      <c r="K7069" s="4" t="str">
        <f>CONCATENATE(Sales[[#This Row],[region]],Sales[[#This Row],[storetype]])</f>
        <v>1A</v>
      </c>
      <c r="L7069" s="4">
        <f>INDEX(RegionStoreCount[Store Count],MATCH(Sales[[#This Row],[RegionStoretype]],RegionStoreCount[Region/Type],0))</f>
        <v>5</v>
      </c>
      <c r="M7069" s="4">
        <f>AND(Sales[[#This Row],[date]]&lt;=TY_YTDMax,Sales[[#This Row],[date]]&gt;=TY_YTDMin)*Sales[[#This Row],[sales]]</f>
        <v>24737.5108</v>
      </c>
      <c r="N7069" s="4">
        <f>AND(Sales[[#This Row],[date]]&lt;=LY_YTDMax,Sales[[#This Row],[date]]&gt;=LY_YTDMin)*Sales[[#This Row],[sales]]</f>
        <v>0</v>
      </c>
      <c r="O7069" s="4">
        <f>AND(Sales[[#This Row],[date]]&gt;=YoY_Min,Sales[[#This Row],[date]]&lt;=TY_YTDMax)*(Sales[[#This Row],[sales]]/Sales[[#This Row],[sqft]])</f>
        <v>0.19356424726134586</v>
      </c>
      <c r="P7069" s="4">
        <f>SUMIF(Sales[RegionStoretype],Sales[[#This Row],[RegionStoretype]],Sales[YoY_SSF])/Sales[[#This Row],[Region_TypeCount]]</f>
        <v>59.469551530910678</v>
      </c>
    </row>
    <row r="7070" spans="1:16" x14ac:dyDescent="0.25">
      <c r="A7070" s="1">
        <v>43238</v>
      </c>
      <c r="B7070">
        <v>4</v>
      </c>
      <c r="C7070">
        <v>20</v>
      </c>
      <c r="D7070">
        <v>283760.32459999999</v>
      </c>
      <c r="E7070">
        <f>INDEX(Stores[region],MATCH(Sales[[#This Row],[store_no]],Stores[store_no],0))</f>
        <v>1</v>
      </c>
      <c r="F7070" t="str">
        <f>INDEX(Stores[storetype],MATCH(Sales[[#This Row],[store_no]],Stores[store_no],0))</f>
        <v>A</v>
      </c>
      <c r="G7070" t="str">
        <f>INDEX(Stores[location_city],MATCH(Sales[[#This Row],[store_no]],Stores[store_no],0))</f>
        <v>Cincinnati</v>
      </c>
      <c r="H7070" t="str">
        <f>INDEX(Stores[location_state],MATCH(Sales[[#This Row],[store_no]],Stores[store_no],0))</f>
        <v>Ohio</v>
      </c>
      <c r="I7070">
        <f>INDEX(Stores[sqft],MATCH(Sales[[#This Row],[store_no]],Stores[store_no],0))</f>
        <v>127800</v>
      </c>
      <c r="J7070" s="4" t="str">
        <f>INDEX(Departments[dept_name],MATCH(Sales[[#This Row],[dept_no]],Departments[dept_no],0))</f>
        <v>Toys</v>
      </c>
      <c r="K7070" s="4" t="str">
        <f>CONCATENATE(Sales[[#This Row],[region]],Sales[[#This Row],[storetype]])</f>
        <v>1A</v>
      </c>
      <c r="L7070" s="4">
        <f>INDEX(RegionStoreCount[Store Count],MATCH(Sales[[#This Row],[RegionStoretype]],RegionStoreCount[Region/Type],0))</f>
        <v>5</v>
      </c>
      <c r="M7070" s="4">
        <f>AND(Sales[[#This Row],[date]]&lt;=TY_YTDMax,Sales[[#This Row],[date]]&gt;=TY_YTDMin)*Sales[[#This Row],[sales]]</f>
        <v>283760.32459999999</v>
      </c>
      <c r="N7070" s="4">
        <f>AND(Sales[[#This Row],[date]]&lt;=LY_YTDMax,Sales[[#This Row],[date]]&gt;=LY_YTDMin)*Sales[[#This Row],[sales]]</f>
        <v>0</v>
      </c>
      <c r="O7070" s="4">
        <f>AND(Sales[[#This Row],[date]]&gt;=YoY_Min,Sales[[#This Row],[date]]&lt;=TY_YTDMax)*(Sales[[#This Row],[sales]]/Sales[[#This Row],[sqft]])</f>
        <v>2.2203468278560248</v>
      </c>
      <c r="P7070" s="4">
        <f>SUMIF(Sales[RegionStoretype],Sales[[#This Row],[RegionStoretype]],Sales[YoY_SSF])/Sales[[#This Row],[Region_TypeCount]]</f>
        <v>59.469551530910678</v>
      </c>
    </row>
    <row r="7071" spans="1:16" x14ac:dyDescent="0.25">
      <c r="A7071" s="1">
        <v>43238</v>
      </c>
      <c r="B7071">
        <v>5</v>
      </c>
      <c r="C7071">
        <v>2</v>
      </c>
      <c r="D7071">
        <v>14850.400000000001</v>
      </c>
      <c r="E7071">
        <f>INDEX(Stores[region],MATCH(Sales[[#This Row],[store_no]],Stores[store_no],0))</f>
        <v>1</v>
      </c>
      <c r="F7071" t="str">
        <f>INDEX(Stores[storetype],MATCH(Sales[[#This Row],[store_no]],Stores[store_no],0))</f>
        <v>B</v>
      </c>
      <c r="G7071" t="str">
        <f>INDEX(Stores[location_city],MATCH(Sales[[#This Row],[store_no]],Stores[store_no],0))</f>
        <v>Bloomington</v>
      </c>
      <c r="H7071" t="str">
        <f>INDEX(Stores[location_state],MATCH(Sales[[#This Row],[store_no]],Stores[store_no],0))</f>
        <v>Indiana</v>
      </c>
      <c r="I7071">
        <f>INDEX(Stores[sqft],MATCH(Sales[[#This Row],[store_no]],Stores[store_no],0))</f>
        <v>114500</v>
      </c>
      <c r="J7071" s="4" t="str">
        <f>INDEX(Departments[dept_name],MATCH(Sales[[#This Row],[dept_no]],Departments[dept_no],0))</f>
        <v>Baby</v>
      </c>
      <c r="K7071" s="4" t="str">
        <f>CONCATENATE(Sales[[#This Row],[region]],Sales[[#This Row],[storetype]])</f>
        <v>1B</v>
      </c>
      <c r="L7071" s="4">
        <f>INDEX(RegionStoreCount[Store Count],MATCH(Sales[[#This Row],[RegionStoretype]],RegionStoreCount[Region/Type],0))</f>
        <v>5</v>
      </c>
      <c r="M7071" s="4">
        <f>AND(Sales[[#This Row],[date]]&lt;=TY_YTDMax,Sales[[#This Row],[date]]&gt;=TY_YTDMin)*Sales[[#This Row],[sales]]</f>
        <v>14850.400000000001</v>
      </c>
      <c r="N7071" s="4">
        <f>AND(Sales[[#This Row],[date]]&lt;=LY_YTDMax,Sales[[#This Row],[date]]&gt;=LY_YTDMin)*Sales[[#This Row],[sales]]</f>
        <v>0</v>
      </c>
      <c r="O7071" s="4">
        <f>AND(Sales[[#This Row],[date]]&gt;=YoY_Min,Sales[[#This Row],[date]]&lt;=TY_YTDMax)*(Sales[[#This Row],[sales]]/Sales[[#This Row],[sqft]])</f>
        <v>0.12969781659388649</v>
      </c>
      <c r="P7071" s="4">
        <f>SUMIF(Sales[RegionStoretype],Sales[[#This Row],[RegionStoretype]],Sales[YoY_SSF])/Sales[[#This Row],[Region_TypeCount]]</f>
        <v>68.518982968140051</v>
      </c>
    </row>
    <row r="7072" spans="1:16" x14ac:dyDescent="0.25">
      <c r="A7072" s="1">
        <v>43238</v>
      </c>
      <c r="B7072">
        <v>5</v>
      </c>
      <c r="C7072">
        <v>4</v>
      </c>
      <c r="D7072">
        <v>42514.4113</v>
      </c>
      <c r="E7072">
        <f>INDEX(Stores[region],MATCH(Sales[[#This Row],[store_no]],Stores[store_no],0))</f>
        <v>1</v>
      </c>
      <c r="F7072" t="str">
        <f>INDEX(Stores[storetype],MATCH(Sales[[#This Row],[store_no]],Stores[store_no],0))</f>
        <v>B</v>
      </c>
      <c r="G7072" t="str">
        <f>INDEX(Stores[location_city],MATCH(Sales[[#This Row],[store_no]],Stores[store_no],0))</f>
        <v>Bloomington</v>
      </c>
      <c r="H7072" t="str">
        <f>INDEX(Stores[location_state],MATCH(Sales[[#This Row],[store_no]],Stores[store_no],0))</f>
        <v>Indiana</v>
      </c>
      <c r="I7072">
        <f>INDEX(Stores[sqft],MATCH(Sales[[#This Row],[store_no]],Stores[store_no],0))</f>
        <v>114500</v>
      </c>
      <c r="J7072" s="4" t="str">
        <f>INDEX(Departments[dept_name],MATCH(Sales[[#This Row],[dept_no]],Departments[dept_no],0))</f>
        <v>Books</v>
      </c>
      <c r="K7072" s="4" t="str">
        <f>CONCATENATE(Sales[[#This Row],[region]],Sales[[#This Row],[storetype]])</f>
        <v>1B</v>
      </c>
      <c r="L7072" s="4">
        <f>INDEX(RegionStoreCount[Store Count],MATCH(Sales[[#This Row],[RegionStoretype]],RegionStoreCount[Region/Type],0))</f>
        <v>5</v>
      </c>
      <c r="M7072" s="4">
        <f>AND(Sales[[#This Row],[date]]&lt;=TY_YTDMax,Sales[[#This Row],[date]]&gt;=TY_YTDMin)*Sales[[#This Row],[sales]]</f>
        <v>42514.4113</v>
      </c>
      <c r="N7072" s="4">
        <f>AND(Sales[[#This Row],[date]]&lt;=LY_YTDMax,Sales[[#This Row],[date]]&gt;=LY_YTDMin)*Sales[[#This Row],[sales]]</f>
        <v>0</v>
      </c>
      <c r="O7072" s="4">
        <f>AND(Sales[[#This Row],[date]]&gt;=YoY_Min,Sales[[#This Row],[date]]&lt;=TY_YTDMax)*(Sales[[#This Row],[sales]]/Sales[[#This Row],[sqft]])</f>
        <v>0.37130490218340612</v>
      </c>
      <c r="P7072" s="4">
        <f>SUMIF(Sales[RegionStoretype],Sales[[#This Row],[RegionStoretype]],Sales[YoY_SSF])/Sales[[#This Row],[Region_TypeCount]]</f>
        <v>68.518982968140051</v>
      </c>
    </row>
    <row r="7073" spans="1:16" x14ac:dyDescent="0.25">
      <c r="A7073" s="1">
        <v>43238</v>
      </c>
      <c r="B7073">
        <v>5</v>
      </c>
      <c r="C7073">
        <v>17</v>
      </c>
      <c r="D7073">
        <v>90265.276800000007</v>
      </c>
      <c r="E7073">
        <f>INDEX(Stores[region],MATCH(Sales[[#This Row],[store_no]],Stores[store_no],0))</f>
        <v>1</v>
      </c>
      <c r="F7073" t="str">
        <f>INDEX(Stores[storetype],MATCH(Sales[[#This Row],[store_no]],Stores[store_no],0))</f>
        <v>B</v>
      </c>
      <c r="G7073" t="str">
        <f>INDEX(Stores[location_city],MATCH(Sales[[#This Row],[store_no]],Stores[store_no],0))</f>
        <v>Bloomington</v>
      </c>
      <c r="H7073" t="str">
        <f>INDEX(Stores[location_state],MATCH(Sales[[#This Row],[store_no]],Stores[store_no],0))</f>
        <v>Indiana</v>
      </c>
      <c r="I7073">
        <f>INDEX(Stores[sqft],MATCH(Sales[[#This Row],[store_no]],Stores[store_no],0))</f>
        <v>114500</v>
      </c>
      <c r="J7073" s="4" t="str">
        <f>INDEX(Departments[dept_name],MATCH(Sales[[#This Row],[dept_no]],Departments[dept_no],0))</f>
        <v>Shoes</v>
      </c>
      <c r="K7073" s="4" t="str">
        <f>CONCATENATE(Sales[[#This Row],[region]],Sales[[#This Row],[storetype]])</f>
        <v>1B</v>
      </c>
      <c r="L7073" s="4">
        <f>INDEX(RegionStoreCount[Store Count],MATCH(Sales[[#This Row],[RegionStoretype]],RegionStoreCount[Region/Type],0))</f>
        <v>5</v>
      </c>
      <c r="M7073" s="4">
        <f>AND(Sales[[#This Row],[date]]&lt;=TY_YTDMax,Sales[[#This Row],[date]]&gt;=TY_YTDMin)*Sales[[#This Row],[sales]]</f>
        <v>90265.276800000007</v>
      </c>
      <c r="N7073" s="4">
        <f>AND(Sales[[#This Row],[date]]&lt;=LY_YTDMax,Sales[[#This Row],[date]]&gt;=LY_YTDMin)*Sales[[#This Row],[sales]]</f>
        <v>0</v>
      </c>
      <c r="O7073" s="4">
        <f>AND(Sales[[#This Row],[date]]&gt;=YoY_Min,Sales[[#This Row],[date]]&lt;=TY_YTDMax)*(Sales[[#This Row],[sales]]/Sales[[#This Row],[sqft]])</f>
        <v>0.78834302882096075</v>
      </c>
      <c r="P7073" s="4">
        <f>SUMIF(Sales[RegionStoretype],Sales[[#This Row],[RegionStoretype]],Sales[YoY_SSF])/Sales[[#This Row],[Region_TypeCount]]</f>
        <v>68.518982968140051</v>
      </c>
    </row>
    <row r="7074" spans="1:16" x14ac:dyDescent="0.25">
      <c r="A7074" s="1">
        <v>43238</v>
      </c>
      <c r="B7074">
        <v>6</v>
      </c>
      <c r="C7074">
        <v>1</v>
      </c>
      <c r="D7074">
        <v>59710.304799999991</v>
      </c>
      <c r="E7074">
        <f>INDEX(Stores[region],MATCH(Sales[[#This Row],[store_no]],Stores[store_no],0))</f>
        <v>3</v>
      </c>
      <c r="F7074" t="str">
        <f>INDEX(Stores[storetype],MATCH(Sales[[#This Row],[store_no]],Stores[store_no],0))</f>
        <v>A</v>
      </c>
      <c r="G7074" t="str">
        <f>INDEX(Stores[location_city],MATCH(Sales[[#This Row],[store_no]],Stores[store_no],0))</f>
        <v>Green Bay</v>
      </c>
      <c r="H7074" t="str">
        <f>INDEX(Stores[location_state],MATCH(Sales[[#This Row],[store_no]],Stores[store_no],0))</f>
        <v>Wisconsin</v>
      </c>
      <c r="I7074">
        <f>INDEX(Stores[sqft],MATCH(Sales[[#This Row],[store_no]],Stores[store_no],0))</f>
        <v>138800</v>
      </c>
      <c r="J7074" s="4" t="str">
        <f>INDEX(Departments[dept_name],MATCH(Sales[[#This Row],[dept_no]],Departments[dept_no],0))</f>
        <v>Automotive</v>
      </c>
      <c r="K7074" s="4" t="str">
        <f>CONCATENATE(Sales[[#This Row],[region]],Sales[[#This Row],[storetype]])</f>
        <v>3A</v>
      </c>
      <c r="L7074" s="4">
        <f>INDEX(RegionStoreCount[Store Count],MATCH(Sales[[#This Row],[RegionStoretype]],RegionStoreCount[Region/Type],0))</f>
        <v>9</v>
      </c>
      <c r="M7074" s="4">
        <f>AND(Sales[[#This Row],[date]]&lt;=TY_YTDMax,Sales[[#This Row],[date]]&gt;=TY_YTDMin)*Sales[[#This Row],[sales]]</f>
        <v>59710.304799999991</v>
      </c>
      <c r="N7074" s="4">
        <f>AND(Sales[[#This Row],[date]]&lt;=LY_YTDMax,Sales[[#This Row],[date]]&gt;=LY_YTDMin)*Sales[[#This Row],[sales]]</f>
        <v>0</v>
      </c>
      <c r="O7074" s="4">
        <f>AND(Sales[[#This Row],[date]]&gt;=YoY_Min,Sales[[#This Row],[date]]&lt;=TY_YTDMax)*(Sales[[#This Row],[sales]]/Sales[[#This Row],[sqft]])</f>
        <v>0.43018951585014403</v>
      </c>
      <c r="P7074" s="4">
        <f>SUMIF(Sales[RegionStoretype],Sales[[#This Row],[RegionStoretype]],Sales[YoY_SSF])/Sales[[#This Row],[Region_TypeCount]]</f>
        <v>53.603836561720975</v>
      </c>
    </row>
    <row r="7075" spans="1:16" x14ac:dyDescent="0.25">
      <c r="A7075" s="1">
        <v>43238</v>
      </c>
      <c r="B7075">
        <v>6</v>
      </c>
      <c r="C7075">
        <v>10</v>
      </c>
      <c r="D7075">
        <v>24178.672899999998</v>
      </c>
      <c r="E7075">
        <f>INDEX(Stores[region],MATCH(Sales[[#This Row],[store_no]],Stores[store_no],0))</f>
        <v>3</v>
      </c>
      <c r="F7075" t="str">
        <f>INDEX(Stores[storetype],MATCH(Sales[[#This Row],[store_no]],Stores[store_no],0))</f>
        <v>A</v>
      </c>
      <c r="G7075" t="str">
        <f>INDEX(Stores[location_city],MATCH(Sales[[#This Row],[store_no]],Stores[store_no],0))</f>
        <v>Green Bay</v>
      </c>
      <c r="H7075" t="str">
        <f>INDEX(Stores[location_state],MATCH(Sales[[#This Row],[store_no]],Stores[store_no],0))</f>
        <v>Wisconsin</v>
      </c>
      <c r="I7075">
        <f>INDEX(Stores[sqft],MATCH(Sales[[#This Row],[store_no]],Stores[store_no],0))</f>
        <v>138800</v>
      </c>
      <c r="J7075" s="4" t="str">
        <f>INDEX(Departments[dept_name],MATCH(Sales[[#This Row],[dept_no]],Departments[dept_no],0))</f>
        <v>Health</v>
      </c>
      <c r="K7075" s="4" t="str">
        <f>CONCATENATE(Sales[[#This Row],[region]],Sales[[#This Row],[storetype]])</f>
        <v>3A</v>
      </c>
      <c r="L7075" s="4">
        <f>INDEX(RegionStoreCount[Store Count],MATCH(Sales[[#This Row],[RegionStoretype]],RegionStoreCount[Region/Type],0))</f>
        <v>9</v>
      </c>
      <c r="M7075" s="4">
        <f>AND(Sales[[#This Row],[date]]&lt;=TY_YTDMax,Sales[[#This Row],[date]]&gt;=TY_YTDMin)*Sales[[#This Row],[sales]]</f>
        <v>24178.672899999998</v>
      </c>
      <c r="N7075" s="4">
        <f>AND(Sales[[#This Row],[date]]&lt;=LY_YTDMax,Sales[[#This Row],[date]]&gt;=LY_YTDMin)*Sales[[#This Row],[sales]]</f>
        <v>0</v>
      </c>
      <c r="O7075" s="4">
        <f>AND(Sales[[#This Row],[date]]&gt;=YoY_Min,Sales[[#This Row],[date]]&lt;=TY_YTDMax)*(Sales[[#This Row],[sales]]/Sales[[#This Row],[sqft]])</f>
        <v>0.17419793155619595</v>
      </c>
      <c r="P7075" s="4">
        <f>SUMIF(Sales[RegionStoretype],Sales[[#This Row],[RegionStoretype]],Sales[YoY_SSF])/Sales[[#This Row],[Region_TypeCount]]</f>
        <v>53.603836561720975</v>
      </c>
    </row>
    <row r="7076" spans="1:16" x14ac:dyDescent="0.25">
      <c r="A7076" s="1">
        <v>43238</v>
      </c>
      <c r="B7076">
        <v>7</v>
      </c>
      <c r="C7076">
        <v>4</v>
      </c>
      <c r="D7076">
        <v>45167.939299999998</v>
      </c>
      <c r="E7076">
        <f>INDEX(Stores[region],MATCH(Sales[[#This Row],[store_no]],Stores[store_no],0))</f>
        <v>2</v>
      </c>
      <c r="F7076" t="str">
        <f>INDEX(Stores[storetype],MATCH(Sales[[#This Row],[store_no]],Stores[store_no],0))</f>
        <v>B</v>
      </c>
      <c r="G7076" t="str">
        <f>INDEX(Stores[location_city],MATCH(Sales[[#This Row],[store_no]],Stores[store_no],0))</f>
        <v>Rockford</v>
      </c>
      <c r="H7076" t="str">
        <f>INDEX(Stores[location_state],MATCH(Sales[[#This Row],[store_no]],Stores[store_no],0))</f>
        <v>Illinois</v>
      </c>
      <c r="I7076">
        <f>INDEX(Stores[sqft],MATCH(Sales[[#This Row],[store_no]],Stores[store_no],0))</f>
        <v>127100</v>
      </c>
      <c r="J7076" s="4" t="str">
        <f>INDEX(Departments[dept_name],MATCH(Sales[[#This Row],[dept_no]],Departments[dept_no],0))</f>
        <v>Books</v>
      </c>
      <c r="K7076" s="4" t="str">
        <f>CONCATENATE(Sales[[#This Row],[region]],Sales[[#This Row],[storetype]])</f>
        <v>2B</v>
      </c>
      <c r="L7076" s="4">
        <f>INDEX(RegionStoreCount[Store Count],MATCH(Sales[[#This Row],[RegionStoretype]],RegionStoreCount[Region/Type],0))</f>
        <v>6</v>
      </c>
      <c r="M7076" s="4">
        <f>AND(Sales[[#This Row],[date]]&lt;=TY_YTDMax,Sales[[#This Row],[date]]&gt;=TY_YTDMin)*Sales[[#This Row],[sales]]</f>
        <v>45167.939299999998</v>
      </c>
      <c r="N7076" s="4">
        <f>AND(Sales[[#This Row],[date]]&lt;=LY_YTDMax,Sales[[#This Row],[date]]&gt;=LY_YTDMin)*Sales[[#This Row],[sales]]</f>
        <v>0</v>
      </c>
      <c r="O7076" s="4">
        <f>AND(Sales[[#This Row],[date]]&gt;=YoY_Min,Sales[[#This Row],[date]]&lt;=TY_YTDMax)*(Sales[[#This Row],[sales]]/Sales[[#This Row],[sqft]])</f>
        <v>0.35537324390243902</v>
      </c>
      <c r="P7076" s="4">
        <f>SUMIF(Sales[RegionStoretype],Sales[[#This Row],[RegionStoretype]],Sales[YoY_SSF])/Sales[[#This Row],[Region_TypeCount]]</f>
        <v>58.393757732919049</v>
      </c>
    </row>
    <row r="7077" spans="1:16" x14ac:dyDescent="0.25">
      <c r="A7077" s="1">
        <v>43238</v>
      </c>
      <c r="B7077">
        <v>7</v>
      </c>
      <c r="C7077">
        <v>10</v>
      </c>
      <c r="D7077">
        <v>7348.0884999999989</v>
      </c>
      <c r="E7077">
        <f>INDEX(Stores[region],MATCH(Sales[[#This Row],[store_no]],Stores[store_no],0))</f>
        <v>2</v>
      </c>
      <c r="F7077" t="str">
        <f>INDEX(Stores[storetype],MATCH(Sales[[#This Row],[store_no]],Stores[store_no],0))</f>
        <v>B</v>
      </c>
      <c r="G7077" t="str">
        <f>INDEX(Stores[location_city],MATCH(Sales[[#This Row],[store_no]],Stores[store_no],0))</f>
        <v>Rockford</v>
      </c>
      <c r="H7077" t="str">
        <f>INDEX(Stores[location_state],MATCH(Sales[[#This Row],[store_no]],Stores[store_no],0))</f>
        <v>Illinois</v>
      </c>
      <c r="I7077">
        <f>INDEX(Stores[sqft],MATCH(Sales[[#This Row],[store_no]],Stores[store_no],0))</f>
        <v>127100</v>
      </c>
      <c r="J7077" s="4" t="str">
        <f>INDEX(Departments[dept_name],MATCH(Sales[[#This Row],[dept_no]],Departments[dept_no],0))</f>
        <v>Health</v>
      </c>
      <c r="K7077" s="4" t="str">
        <f>CONCATENATE(Sales[[#This Row],[region]],Sales[[#This Row],[storetype]])</f>
        <v>2B</v>
      </c>
      <c r="L7077" s="4">
        <f>INDEX(RegionStoreCount[Store Count],MATCH(Sales[[#This Row],[RegionStoretype]],RegionStoreCount[Region/Type],0))</f>
        <v>6</v>
      </c>
      <c r="M7077" s="4">
        <f>AND(Sales[[#This Row],[date]]&lt;=TY_YTDMax,Sales[[#This Row],[date]]&gt;=TY_YTDMin)*Sales[[#This Row],[sales]]</f>
        <v>7348.0884999999989</v>
      </c>
      <c r="N7077" s="4">
        <f>AND(Sales[[#This Row],[date]]&lt;=LY_YTDMax,Sales[[#This Row],[date]]&gt;=LY_YTDMin)*Sales[[#This Row],[sales]]</f>
        <v>0</v>
      </c>
      <c r="O7077" s="4">
        <f>AND(Sales[[#This Row],[date]]&gt;=YoY_Min,Sales[[#This Row],[date]]&lt;=TY_YTDMax)*(Sales[[#This Row],[sales]]/Sales[[#This Row],[sqft]])</f>
        <v>5.781344217151848E-2</v>
      </c>
      <c r="P7077" s="4">
        <f>SUMIF(Sales[RegionStoretype],Sales[[#This Row],[RegionStoretype]],Sales[YoY_SSF])/Sales[[#This Row],[Region_TypeCount]]</f>
        <v>58.393757732919049</v>
      </c>
    </row>
    <row r="7078" spans="1:16" x14ac:dyDescent="0.25">
      <c r="A7078" s="1">
        <v>43238</v>
      </c>
      <c r="B7078">
        <v>7</v>
      </c>
      <c r="C7078">
        <v>13</v>
      </c>
      <c r="D7078">
        <v>14052.542399999998</v>
      </c>
      <c r="E7078">
        <f>INDEX(Stores[region],MATCH(Sales[[#This Row],[store_no]],Stores[store_no],0))</f>
        <v>2</v>
      </c>
      <c r="F7078" t="str">
        <f>INDEX(Stores[storetype],MATCH(Sales[[#This Row],[store_no]],Stores[store_no],0))</f>
        <v>B</v>
      </c>
      <c r="G7078" t="str">
        <f>INDEX(Stores[location_city],MATCH(Sales[[#This Row],[store_no]],Stores[store_no],0))</f>
        <v>Rockford</v>
      </c>
      <c r="H7078" t="str">
        <f>INDEX(Stores[location_state],MATCH(Sales[[#This Row],[store_no]],Stores[store_no],0))</f>
        <v>Illinois</v>
      </c>
      <c r="I7078">
        <f>INDEX(Stores[sqft],MATCH(Sales[[#This Row],[store_no]],Stores[store_no],0))</f>
        <v>127100</v>
      </c>
      <c r="J7078" s="4" t="str">
        <f>INDEX(Departments[dept_name],MATCH(Sales[[#This Row],[dept_no]],Departments[dept_no],0))</f>
        <v>Kids</v>
      </c>
      <c r="K7078" s="4" t="str">
        <f>CONCATENATE(Sales[[#This Row],[region]],Sales[[#This Row],[storetype]])</f>
        <v>2B</v>
      </c>
      <c r="L7078" s="4">
        <f>INDEX(RegionStoreCount[Store Count],MATCH(Sales[[#This Row],[RegionStoretype]],RegionStoreCount[Region/Type],0))</f>
        <v>6</v>
      </c>
      <c r="M7078" s="4">
        <f>AND(Sales[[#This Row],[date]]&lt;=TY_YTDMax,Sales[[#This Row],[date]]&gt;=TY_YTDMin)*Sales[[#This Row],[sales]]</f>
        <v>14052.542399999998</v>
      </c>
      <c r="N7078" s="4">
        <f>AND(Sales[[#This Row],[date]]&lt;=LY_YTDMax,Sales[[#This Row],[date]]&gt;=LY_YTDMin)*Sales[[#This Row],[sales]]</f>
        <v>0</v>
      </c>
      <c r="O7078" s="4">
        <f>AND(Sales[[#This Row],[date]]&gt;=YoY_Min,Sales[[#This Row],[date]]&lt;=TY_YTDMax)*(Sales[[#This Row],[sales]]/Sales[[#This Row],[sqft]])</f>
        <v>0.11056288276947285</v>
      </c>
      <c r="P7078" s="4">
        <f>SUMIF(Sales[RegionStoretype],Sales[[#This Row],[RegionStoretype]],Sales[YoY_SSF])/Sales[[#This Row],[Region_TypeCount]]</f>
        <v>58.393757732919049</v>
      </c>
    </row>
    <row r="7079" spans="1:16" x14ac:dyDescent="0.25">
      <c r="A7079" s="1">
        <v>43238</v>
      </c>
      <c r="B7079">
        <v>7</v>
      </c>
      <c r="C7079">
        <v>17</v>
      </c>
      <c r="D7079">
        <v>14800.1996</v>
      </c>
      <c r="E7079">
        <f>INDEX(Stores[region],MATCH(Sales[[#This Row],[store_no]],Stores[store_no],0))</f>
        <v>2</v>
      </c>
      <c r="F7079" t="str">
        <f>INDEX(Stores[storetype],MATCH(Sales[[#This Row],[store_no]],Stores[store_no],0))</f>
        <v>B</v>
      </c>
      <c r="G7079" t="str">
        <f>INDEX(Stores[location_city],MATCH(Sales[[#This Row],[store_no]],Stores[store_no],0))</f>
        <v>Rockford</v>
      </c>
      <c r="H7079" t="str">
        <f>INDEX(Stores[location_state],MATCH(Sales[[#This Row],[store_no]],Stores[store_no],0))</f>
        <v>Illinois</v>
      </c>
      <c r="I7079">
        <f>INDEX(Stores[sqft],MATCH(Sales[[#This Row],[store_no]],Stores[store_no],0))</f>
        <v>127100</v>
      </c>
      <c r="J7079" s="4" t="str">
        <f>INDEX(Departments[dept_name],MATCH(Sales[[#This Row],[dept_no]],Departments[dept_no],0))</f>
        <v>Shoes</v>
      </c>
      <c r="K7079" s="4" t="str">
        <f>CONCATENATE(Sales[[#This Row],[region]],Sales[[#This Row],[storetype]])</f>
        <v>2B</v>
      </c>
      <c r="L7079" s="4">
        <f>INDEX(RegionStoreCount[Store Count],MATCH(Sales[[#This Row],[RegionStoretype]],RegionStoreCount[Region/Type],0))</f>
        <v>6</v>
      </c>
      <c r="M7079" s="4">
        <f>AND(Sales[[#This Row],[date]]&lt;=TY_YTDMax,Sales[[#This Row],[date]]&gt;=TY_YTDMin)*Sales[[#This Row],[sales]]</f>
        <v>14800.1996</v>
      </c>
      <c r="N7079" s="4">
        <f>AND(Sales[[#This Row],[date]]&lt;=LY_YTDMax,Sales[[#This Row],[date]]&gt;=LY_YTDMin)*Sales[[#This Row],[sales]]</f>
        <v>0</v>
      </c>
      <c r="O7079" s="4">
        <f>AND(Sales[[#This Row],[date]]&gt;=YoY_Min,Sales[[#This Row],[date]]&lt;=TY_YTDMax)*(Sales[[#This Row],[sales]]/Sales[[#This Row],[sqft]])</f>
        <v>0.11644531549960661</v>
      </c>
      <c r="P7079" s="4">
        <f>SUMIF(Sales[RegionStoretype],Sales[[#This Row],[RegionStoretype]],Sales[YoY_SSF])/Sales[[#This Row],[Region_TypeCount]]</f>
        <v>58.393757732919049</v>
      </c>
    </row>
    <row r="7080" spans="1:16" x14ac:dyDescent="0.25">
      <c r="A7080" s="1">
        <v>43238</v>
      </c>
      <c r="B7080">
        <v>8</v>
      </c>
      <c r="C7080">
        <v>12</v>
      </c>
      <c r="D7080">
        <v>119685.15749999999</v>
      </c>
      <c r="E7080">
        <f>INDEX(Stores[region],MATCH(Sales[[#This Row],[store_no]],Stores[store_no],0))</f>
        <v>3</v>
      </c>
      <c r="F7080" t="str">
        <f>INDEX(Stores[storetype],MATCH(Sales[[#This Row],[store_no]],Stores[store_no],0))</f>
        <v>A</v>
      </c>
      <c r="G7080" t="str">
        <f>INDEX(Stores[location_city],MATCH(Sales[[#This Row],[store_no]],Stores[store_no],0))</f>
        <v>Saint Louis</v>
      </c>
      <c r="H7080" t="str">
        <f>INDEX(Stores[location_state],MATCH(Sales[[#This Row],[store_no]],Stores[store_no],0))</f>
        <v>Missouri</v>
      </c>
      <c r="I7080">
        <f>INDEX(Stores[sqft],MATCH(Sales[[#This Row],[store_no]],Stores[store_no],0))</f>
        <v>198900</v>
      </c>
      <c r="J7080" s="4" t="str">
        <f>INDEX(Departments[dept_name],MATCH(Sales[[#This Row],[dept_no]],Departments[dept_no],0))</f>
        <v>Jewelery</v>
      </c>
      <c r="K7080" s="4" t="str">
        <f>CONCATENATE(Sales[[#This Row],[region]],Sales[[#This Row],[storetype]])</f>
        <v>3A</v>
      </c>
      <c r="L7080" s="4">
        <f>INDEX(RegionStoreCount[Store Count],MATCH(Sales[[#This Row],[RegionStoretype]],RegionStoreCount[Region/Type],0))</f>
        <v>9</v>
      </c>
      <c r="M7080" s="4">
        <f>AND(Sales[[#This Row],[date]]&lt;=TY_YTDMax,Sales[[#This Row],[date]]&gt;=TY_YTDMin)*Sales[[#This Row],[sales]]</f>
        <v>119685.15749999999</v>
      </c>
      <c r="N7080" s="4">
        <f>AND(Sales[[#This Row],[date]]&lt;=LY_YTDMax,Sales[[#This Row],[date]]&gt;=LY_YTDMin)*Sales[[#This Row],[sales]]</f>
        <v>0</v>
      </c>
      <c r="O7080" s="4">
        <f>AND(Sales[[#This Row],[date]]&gt;=YoY_Min,Sales[[#This Row],[date]]&lt;=TY_YTDMax)*(Sales[[#This Row],[sales]]/Sales[[#This Row],[sqft]])</f>
        <v>0.60173533182503769</v>
      </c>
      <c r="P7080" s="4">
        <f>SUMIF(Sales[RegionStoretype],Sales[[#This Row],[RegionStoretype]],Sales[YoY_SSF])/Sales[[#This Row],[Region_TypeCount]]</f>
        <v>53.603836561720975</v>
      </c>
    </row>
    <row r="7081" spans="1:16" x14ac:dyDescent="0.25">
      <c r="A7081" s="1">
        <v>43238</v>
      </c>
      <c r="B7081">
        <v>9</v>
      </c>
      <c r="C7081">
        <v>18</v>
      </c>
      <c r="D7081">
        <v>209975.84749999997</v>
      </c>
      <c r="E7081">
        <f>INDEX(Stores[region],MATCH(Sales[[#This Row],[store_no]],Stores[store_no],0))</f>
        <v>1</v>
      </c>
      <c r="F7081" t="str">
        <f>INDEX(Stores[storetype],MATCH(Sales[[#This Row],[store_no]],Stores[store_no],0))</f>
        <v>B</v>
      </c>
      <c r="G7081" t="str">
        <f>INDEX(Stores[location_city],MATCH(Sales[[#This Row],[store_no]],Stores[store_no],0))</f>
        <v>Columbus</v>
      </c>
      <c r="H7081" t="str">
        <f>INDEX(Stores[location_state],MATCH(Sales[[#This Row],[store_no]],Stores[store_no],0))</f>
        <v>Ohio</v>
      </c>
      <c r="I7081">
        <f>INDEX(Stores[sqft],MATCH(Sales[[#This Row],[store_no]],Stores[store_no],0))</f>
        <v>221800</v>
      </c>
      <c r="J7081" s="4" t="str">
        <f>INDEX(Departments[dept_name],MATCH(Sales[[#This Row],[dept_no]],Departments[dept_no],0))</f>
        <v>Sports</v>
      </c>
      <c r="K7081" s="4" t="str">
        <f>CONCATENATE(Sales[[#This Row],[region]],Sales[[#This Row],[storetype]])</f>
        <v>1B</v>
      </c>
      <c r="L7081" s="4">
        <f>INDEX(RegionStoreCount[Store Count],MATCH(Sales[[#This Row],[RegionStoretype]],RegionStoreCount[Region/Type],0))</f>
        <v>5</v>
      </c>
      <c r="M7081" s="4">
        <f>AND(Sales[[#This Row],[date]]&lt;=TY_YTDMax,Sales[[#This Row],[date]]&gt;=TY_YTDMin)*Sales[[#This Row],[sales]]</f>
        <v>209975.84749999997</v>
      </c>
      <c r="N7081" s="4">
        <f>AND(Sales[[#This Row],[date]]&lt;=LY_YTDMax,Sales[[#This Row],[date]]&gt;=LY_YTDMin)*Sales[[#This Row],[sales]]</f>
        <v>0</v>
      </c>
      <c r="O7081" s="4">
        <f>AND(Sales[[#This Row],[date]]&gt;=YoY_Min,Sales[[#This Row],[date]]&lt;=TY_YTDMax)*(Sales[[#This Row],[sales]]/Sales[[#This Row],[sqft]])</f>
        <v>0.94669002479711439</v>
      </c>
      <c r="P7081" s="4">
        <f>SUMIF(Sales[RegionStoretype],Sales[[#This Row],[RegionStoretype]],Sales[YoY_SSF])/Sales[[#This Row],[Region_TypeCount]]</f>
        <v>68.518982968140051</v>
      </c>
    </row>
    <row r="7082" spans="1:16" x14ac:dyDescent="0.25">
      <c r="A7082" s="1">
        <v>43238</v>
      </c>
      <c r="B7082">
        <v>10</v>
      </c>
      <c r="C7082">
        <v>6</v>
      </c>
      <c r="D7082">
        <v>26167.026399999999</v>
      </c>
      <c r="E7082">
        <f>INDEX(Stores[region],MATCH(Sales[[#This Row],[store_no]],Stores[store_no],0))</f>
        <v>1</v>
      </c>
      <c r="F7082" t="str">
        <f>INDEX(Stores[storetype],MATCH(Sales[[#This Row],[store_no]],Stores[store_no],0))</f>
        <v>B</v>
      </c>
      <c r="G7082" t="str">
        <f>INDEX(Stores[location_city],MATCH(Sales[[#This Row],[store_no]],Stores[store_no],0))</f>
        <v>Traverse City</v>
      </c>
      <c r="H7082" t="str">
        <f>INDEX(Stores[location_state],MATCH(Sales[[#This Row],[store_no]],Stores[store_no],0))</f>
        <v>Michigan</v>
      </c>
      <c r="I7082">
        <f>INDEX(Stores[sqft],MATCH(Sales[[#This Row],[store_no]],Stores[store_no],0))</f>
        <v>158200</v>
      </c>
      <c r="J7082" s="4" t="str">
        <f>INDEX(Departments[dept_name],MATCH(Sales[[#This Row],[dept_no]],Departments[dept_no],0))</f>
        <v>Computers</v>
      </c>
      <c r="K7082" s="4" t="str">
        <f>CONCATENATE(Sales[[#This Row],[region]],Sales[[#This Row],[storetype]])</f>
        <v>1B</v>
      </c>
      <c r="L7082" s="4">
        <f>INDEX(RegionStoreCount[Store Count],MATCH(Sales[[#This Row],[RegionStoretype]],RegionStoreCount[Region/Type],0))</f>
        <v>5</v>
      </c>
      <c r="M7082" s="4">
        <f>AND(Sales[[#This Row],[date]]&lt;=TY_YTDMax,Sales[[#This Row],[date]]&gt;=TY_YTDMin)*Sales[[#This Row],[sales]]</f>
        <v>26167.026399999999</v>
      </c>
      <c r="N7082" s="4">
        <f>AND(Sales[[#This Row],[date]]&lt;=LY_YTDMax,Sales[[#This Row],[date]]&gt;=LY_YTDMin)*Sales[[#This Row],[sales]]</f>
        <v>0</v>
      </c>
      <c r="O7082" s="4">
        <f>AND(Sales[[#This Row],[date]]&gt;=YoY_Min,Sales[[#This Row],[date]]&lt;=TY_YTDMax)*(Sales[[#This Row],[sales]]/Sales[[#This Row],[sqft]])</f>
        <v>0.16540471807838178</v>
      </c>
      <c r="P7082" s="4">
        <f>SUMIF(Sales[RegionStoretype],Sales[[#This Row],[RegionStoretype]],Sales[YoY_SSF])/Sales[[#This Row],[Region_TypeCount]]</f>
        <v>68.518982968140051</v>
      </c>
    </row>
    <row r="7083" spans="1:16" x14ac:dyDescent="0.25">
      <c r="A7083" s="1">
        <v>43238</v>
      </c>
      <c r="B7083">
        <v>10</v>
      </c>
      <c r="C7083">
        <v>14</v>
      </c>
      <c r="D7083">
        <v>31070.472000000002</v>
      </c>
      <c r="E7083">
        <f>INDEX(Stores[region],MATCH(Sales[[#This Row],[store_no]],Stores[store_no],0))</f>
        <v>1</v>
      </c>
      <c r="F7083" t="str">
        <f>INDEX(Stores[storetype],MATCH(Sales[[#This Row],[store_no]],Stores[store_no],0))</f>
        <v>B</v>
      </c>
      <c r="G7083" t="str">
        <f>INDEX(Stores[location_city],MATCH(Sales[[#This Row],[store_no]],Stores[store_no],0))</f>
        <v>Traverse City</v>
      </c>
      <c r="H7083" t="str">
        <f>INDEX(Stores[location_state],MATCH(Sales[[#This Row],[store_no]],Stores[store_no],0))</f>
        <v>Michigan</v>
      </c>
      <c r="I7083">
        <f>INDEX(Stores[sqft],MATCH(Sales[[#This Row],[store_no]],Stores[store_no],0))</f>
        <v>158200</v>
      </c>
      <c r="J7083" s="4" t="str">
        <f>INDEX(Departments[dept_name],MATCH(Sales[[#This Row],[dept_no]],Departments[dept_no],0))</f>
        <v>Movies</v>
      </c>
      <c r="K7083" s="4" t="str">
        <f>CONCATENATE(Sales[[#This Row],[region]],Sales[[#This Row],[storetype]])</f>
        <v>1B</v>
      </c>
      <c r="L7083" s="4">
        <f>INDEX(RegionStoreCount[Store Count],MATCH(Sales[[#This Row],[RegionStoretype]],RegionStoreCount[Region/Type],0))</f>
        <v>5</v>
      </c>
      <c r="M7083" s="4">
        <f>AND(Sales[[#This Row],[date]]&lt;=TY_YTDMax,Sales[[#This Row],[date]]&gt;=TY_YTDMin)*Sales[[#This Row],[sales]]</f>
        <v>31070.472000000002</v>
      </c>
      <c r="N7083" s="4">
        <f>AND(Sales[[#This Row],[date]]&lt;=LY_YTDMax,Sales[[#This Row],[date]]&gt;=LY_YTDMin)*Sales[[#This Row],[sales]]</f>
        <v>0</v>
      </c>
      <c r="O7083" s="4">
        <f>AND(Sales[[#This Row],[date]]&gt;=YoY_Min,Sales[[#This Row],[date]]&lt;=TY_YTDMax)*(Sales[[#This Row],[sales]]/Sales[[#This Row],[sqft]])</f>
        <v>0.1963999494310999</v>
      </c>
      <c r="P7083" s="4">
        <f>SUMIF(Sales[RegionStoretype],Sales[[#This Row],[RegionStoretype]],Sales[YoY_SSF])/Sales[[#This Row],[Region_TypeCount]]</f>
        <v>68.518982968140051</v>
      </c>
    </row>
    <row r="7084" spans="1:16" x14ac:dyDescent="0.25">
      <c r="A7084" s="1">
        <v>43238</v>
      </c>
      <c r="B7084">
        <v>10</v>
      </c>
      <c r="C7084">
        <v>15</v>
      </c>
      <c r="D7084">
        <v>51527.341</v>
      </c>
      <c r="E7084">
        <f>INDEX(Stores[region],MATCH(Sales[[#This Row],[store_no]],Stores[store_no],0))</f>
        <v>1</v>
      </c>
      <c r="F7084" t="str">
        <f>INDEX(Stores[storetype],MATCH(Sales[[#This Row],[store_no]],Stores[store_no],0))</f>
        <v>B</v>
      </c>
      <c r="G7084" t="str">
        <f>INDEX(Stores[location_city],MATCH(Sales[[#This Row],[store_no]],Stores[store_no],0))</f>
        <v>Traverse City</v>
      </c>
      <c r="H7084" t="str">
        <f>INDEX(Stores[location_state],MATCH(Sales[[#This Row],[store_no]],Stores[store_no],0))</f>
        <v>Michigan</v>
      </c>
      <c r="I7084">
        <f>INDEX(Stores[sqft],MATCH(Sales[[#This Row],[store_no]],Stores[store_no],0))</f>
        <v>158200</v>
      </c>
      <c r="J7084" s="4" t="str">
        <f>INDEX(Departments[dept_name],MATCH(Sales[[#This Row],[dept_no]],Departments[dept_no],0))</f>
        <v>Music</v>
      </c>
      <c r="K7084" s="4" t="str">
        <f>CONCATENATE(Sales[[#This Row],[region]],Sales[[#This Row],[storetype]])</f>
        <v>1B</v>
      </c>
      <c r="L7084" s="4">
        <f>INDEX(RegionStoreCount[Store Count],MATCH(Sales[[#This Row],[RegionStoretype]],RegionStoreCount[Region/Type],0))</f>
        <v>5</v>
      </c>
      <c r="M7084" s="4">
        <f>AND(Sales[[#This Row],[date]]&lt;=TY_YTDMax,Sales[[#This Row],[date]]&gt;=TY_YTDMin)*Sales[[#This Row],[sales]]</f>
        <v>51527.341</v>
      </c>
      <c r="N7084" s="4">
        <f>AND(Sales[[#This Row],[date]]&lt;=LY_YTDMax,Sales[[#This Row],[date]]&gt;=LY_YTDMin)*Sales[[#This Row],[sales]]</f>
        <v>0</v>
      </c>
      <c r="O7084" s="4">
        <f>AND(Sales[[#This Row],[date]]&gt;=YoY_Min,Sales[[#This Row],[date]]&lt;=TY_YTDMax)*(Sales[[#This Row],[sales]]/Sales[[#This Row],[sqft]])</f>
        <v>0.32571012010113781</v>
      </c>
      <c r="P7084" s="4">
        <f>SUMIF(Sales[RegionStoretype],Sales[[#This Row],[RegionStoretype]],Sales[YoY_SSF])/Sales[[#This Row],[Region_TypeCount]]</f>
        <v>68.518982968140051</v>
      </c>
    </row>
    <row r="7085" spans="1:16" x14ac:dyDescent="0.25">
      <c r="A7085" s="1">
        <v>43238</v>
      </c>
      <c r="B7085">
        <v>11</v>
      </c>
      <c r="C7085">
        <v>1</v>
      </c>
      <c r="D7085">
        <v>57783.777400000006</v>
      </c>
      <c r="E7085">
        <f>INDEX(Stores[region],MATCH(Sales[[#This Row],[store_no]],Stores[store_no],0))</f>
        <v>1</v>
      </c>
      <c r="F7085" t="str">
        <f>INDEX(Stores[storetype],MATCH(Sales[[#This Row],[store_no]],Stores[store_no],0))</f>
        <v>A</v>
      </c>
      <c r="G7085" t="str">
        <f>INDEX(Stores[location_city],MATCH(Sales[[#This Row],[store_no]],Stores[store_no],0))</f>
        <v>Cleveland</v>
      </c>
      <c r="H7085" t="str">
        <f>INDEX(Stores[location_state],MATCH(Sales[[#This Row],[store_no]],Stores[store_no],0))</f>
        <v>Ohio</v>
      </c>
      <c r="I7085">
        <f>INDEX(Stores[sqft],MATCH(Sales[[#This Row],[store_no]],Stores[store_no],0))</f>
        <v>192400</v>
      </c>
      <c r="J7085" s="4" t="str">
        <f>INDEX(Departments[dept_name],MATCH(Sales[[#This Row],[dept_no]],Departments[dept_no],0))</f>
        <v>Automotive</v>
      </c>
      <c r="K7085" s="4" t="str">
        <f>CONCATENATE(Sales[[#This Row],[region]],Sales[[#This Row],[storetype]])</f>
        <v>1A</v>
      </c>
      <c r="L7085" s="4">
        <f>INDEX(RegionStoreCount[Store Count],MATCH(Sales[[#This Row],[RegionStoretype]],RegionStoreCount[Region/Type],0))</f>
        <v>5</v>
      </c>
      <c r="M7085" s="4">
        <f>AND(Sales[[#This Row],[date]]&lt;=TY_YTDMax,Sales[[#This Row],[date]]&gt;=TY_YTDMin)*Sales[[#This Row],[sales]]</f>
        <v>57783.777400000006</v>
      </c>
      <c r="N7085" s="4">
        <f>AND(Sales[[#This Row],[date]]&lt;=LY_YTDMax,Sales[[#This Row],[date]]&gt;=LY_YTDMin)*Sales[[#This Row],[sales]]</f>
        <v>0</v>
      </c>
      <c r="O7085" s="4">
        <f>AND(Sales[[#This Row],[date]]&gt;=YoY_Min,Sales[[#This Row],[date]]&lt;=TY_YTDMax)*(Sales[[#This Row],[sales]]/Sales[[#This Row],[sqft]])</f>
        <v>0.30033148336798338</v>
      </c>
      <c r="P7085" s="4">
        <f>SUMIF(Sales[RegionStoretype],Sales[[#This Row],[RegionStoretype]],Sales[YoY_SSF])/Sales[[#This Row],[Region_TypeCount]]</f>
        <v>59.469551530910678</v>
      </c>
    </row>
    <row r="7086" spans="1:16" x14ac:dyDescent="0.25">
      <c r="A7086" s="1">
        <v>43238</v>
      </c>
      <c r="B7086">
        <v>11</v>
      </c>
      <c r="C7086">
        <v>3</v>
      </c>
      <c r="D7086">
        <v>105767.7233</v>
      </c>
      <c r="E7086">
        <f>INDEX(Stores[region],MATCH(Sales[[#This Row],[store_no]],Stores[store_no],0))</f>
        <v>1</v>
      </c>
      <c r="F7086" t="str">
        <f>INDEX(Stores[storetype],MATCH(Sales[[#This Row],[store_no]],Stores[store_no],0))</f>
        <v>A</v>
      </c>
      <c r="G7086" t="str">
        <f>INDEX(Stores[location_city],MATCH(Sales[[#This Row],[store_no]],Stores[store_no],0))</f>
        <v>Cleveland</v>
      </c>
      <c r="H7086" t="str">
        <f>INDEX(Stores[location_state],MATCH(Sales[[#This Row],[store_no]],Stores[store_no],0))</f>
        <v>Ohio</v>
      </c>
      <c r="I7086">
        <f>INDEX(Stores[sqft],MATCH(Sales[[#This Row],[store_no]],Stores[store_no],0))</f>
        <v>192400</v>
      </c>
      <c r="J7086" s="4" t="str">
        <f>INDEX(Departments[dept_name],MATCH(Sales[[#This Row],[dept_no]],Departments[dept_no],0))</f>
        <v>Beauty</v>
      </c>
      <c r="K7086" s="4" t="str">
        <f>CONCATENATE(Sales[[#This Row],[region]],Sales[[#This Row],[storetype]])</f>
        <v>1A</v>
      </c>
      <c r="L7086" s="4">
        <f>INDEX(RegionStoreCount[Store Count],MATCH(Sales[[#This Row],[RegionStoretype]],RegionStoreCount[Region/Type],0))</f>
        <v>5</v>
      </c>
      <c r="M7086" s="4">
        <f>AND(Sales[[#This Row],[date]]&lt;=TY_YTDMax,Sales[[#This Row],[date]]&gt;=TY_YTDMin)*Sales[[#This Row],[sales]]</f>
        <v>105767.7233</v>
      </c>
      <c r="N7086" s="4">
        <f>AND(Sales[[#This Row],[date]]&lt;=LY_YTDMax,Sales[[#This Row],[date]]&gt;=LY_YTDMin)*Sales[[#This Row],[sales]]</f>
        <v>0</v>
      </c>
      <c r="O7086" s="4">
        <f>AND(Sales[[#This Row],[date]]&gt;=YoY_Min,Sales[[#This Row],[date]]&lt;=TY_YTDMax)*(Sales[[#This Row],[sales]]/Sales[[#This Row],[sqft]])</f>
        <v>0.54972829158004155</v>
      </c>
      <c r="P7086" s="4">
        <f>SUMIF(Sales[RegionStoretype],Sales[[#This Row],[RegionStoretype]],Sales[YoY_SSF])/Sales[[#This Row],[Region_TypeCount]]</f>
        <v>59.469551530910678</v>
      </c>
    </row>
    <row r="7087" spans="1:16" x14ac:dyDescent="0.25">
      <c r="A7087" s="1">
        <v>43238</v>
      </c>
      <c r="B7087">
        <v>11</v>
      </c>
      <c r="C7087">
        <v>5</v>
      </c>
      <c r="D7087">
        <v>121369.4264</v>
      </c>
      <c r="E7087">
        <f>INDEX(Stores[region],MATCH(Sales[[#This Row],[store_no]],Stores[store_no],0))</f>
        <v>1</v>
      </c>
      <c r="F7087" t="str">
        <f>INDEX(Stores[storetype],MATCH(Sales[[#This Row],[store_no]],Stores[store_no],0))</f>
        <v>A</v>
      </c>
      <c r="G7087" t="str">
        <f>INDEX(Stores[location_city],MATCH(Sales[[#This Row],[store_no]],Stores[store_no],0))</f>
        <v>Cleveland</v>
      </c>
      <c r="H7087" t="str">
        <f>INDEX(Stores[location_state],MATCH(Sales[[#This Row],[store_no]],Stores[store_no],0))</f>
        <v>Ohio</v>
      </c>
      <c r="I7087">
        <f>INDEX(Stores[sqft],MATCH(Sales[[#This Row],[store_no]],Stores[store_no],0))</f>
        <v>192400</v>
      </c>
      <c r="J7087" s="4" t="str">
        <f>INDEX(Departments[dept_name],MATCH(Sales[[#This Row],[dept_no]],Departments[dept_no],0))</f>
        <v>Clothing</v>
      </c>
      <c r="K7087" s="4" t="str">
        <f>CONCATENATE(Sales[[#This Row],[region]],Sales[[#This Row],[storetype]])</f>
        <v>1A</v>
      </c>
      <c r="L7087" s="4">
        <f>INDEX(RegionStoreCount[Store Count],MATCH(Sales[[#This Row],[RegionStoretype]],RegionStoreCount[Region/Type],0))</f>
        <v>5</v>
      </c>
      <c r="M7087" s="4">
        <f>AND(Sales[[#This Row],[date]]&lt;=TY_YTDMax,Sales[[#This Row],[date]]&gt;=TY_YTDMin)*Sales[[#This Row],[sales]]</f>
        <v>121369.4264</v>
      </c>
      <c r="N7087" s="4">
        <f>AND(Sales[[#This Row],[date]]&lt;=LY_YTDMax,Sales[[#This Row],[date]]&gt;=LY_YTDMin)*Sales[[#This Row],[sales]]</f>
        <v>0</v>
      </c>
      <c r="O7087" s="4">
        <f>AND(Sales[[#This Row],[date]]&gt;=YoY_Min,Sales[[#This Row],[date]]&lt;=TY_YTDMax)*(Sales[[#This Row],[sales]]/Sales[[#This Row],[sqft]])</f>
        <v>0.63081822453222447</v>
      </c>
      <c r="P7087" s="4">
        <f>SUMIF(Sales[RegionStoretype],Sales[[#This Row],[RegionStoretype]],Sales[YoY_SSF])/Sales[[#This Row],[Region_TypeCount]]</f>
        <v>59.469551530910678</v>
      </c>
    </row>
    <row r="7088" spans="1:16" x14ac:dyDescent="0.25">
      <c r="A7088" s="1">
        <v>43238</v>
      </c>
      <c r="B7088">
        <v>12</v>
      </c>
      <c r="C7088">
        <v>14</v>
      </c>
      <c r="D7088">
        <v>36349.505399999995</v>
      </c>
      <c r="E7088">
        <f>INDEX(Stores[region],MATCH(Sales[[#This Row],[store_no]],Stores[store_no],0))</f>
        <v>2</v>
      </c>
      <c r="F7088" t="str">
        <f>INDEX(Stores[storetype],MATCH(Sales[[#This Row],[store_no]],Stores[store_no],0))</f>
        <v>B</v>
      </c>
      <c r="G7088" t="str">
        <f>INDEX(Stores[location_city],MATCH(Sales[[#This Row],[store_no]],Stores[store_no],0))</f>
        <v>Indianapolis</v>
      </c>
      <c r="H7088" t="str">
        <f>INDEX(Stores[location_state],MATCH(Sales[[#This Row],[store_no]],Stores[store_no],0))</f>
        <v>Indiana</v>
      </c>
      <c r="I7088">
        <f>INDEX(Stores[sqft],MATCH(Sales[[#This Row],[store_no]],Stores[store_no],0))</f>
        <v>120800</v>
      </c>
      <c r="J7088" s="4" t="str">
        <f>INDEX(Departments[dept_name],MATCH(Sales[[#This Row],[dept_no]],Departments[dept_no],0))</f>
        <v>Movies</v>
      </c>
      <c r="K7088" s="4" t="str">
        <f>CONCATENATE(Sales[[#This Row],[region]],Sales[[#This Row],[storetype]])</f>
        <v>2B</v>
      </c>
      <c r="L7088" s="4">
        <f>INDEX(RegionStoreCount[Store Count],MATCH(Sales[[#This Row],[RegionStoretype]],RegionStoreCount[Region/Type],0))</f>
        <v>6</v>
      </c>
      <c r="M7088" s="4">
        <f>AND(Sales[[#This Row],[date]]&lt;=TY_YTDMax,Sales[[#This Row],[date]]&gt;=TY_YTDMin)*Sales[[#This Row],[sales]]</f>
        <v>36349.505399999995</v>
      </c>
      <c r="N7088" s="4">
        <f>AND(Sales[[#This Row],[date]]&lt;=LY_YTDMax,Sales[[#This Row],[date]]&gt;=LY_YTDMin)*Sales[[#This Row],[sales]]</f>
        <v>0</v>
      </c>
      <c r="O7088" s="4">
        <f>AND(Sales[[#This Row],[date]]&gt;=YoY_Min,Sales[[#This Row],[date]]&lt;=TY_YTDMax)*(Sales[[#This Row],[sales]]/Sales[[#This Row],[sqft]])</f>
        <v>0.3009065016556291</v>
      </c>
      <c r="P7088" s="4">
        <f>SUMIF(Sales[RegionStoretype],Sales[[#This Row],[RegionStoretype]],Sales[YoY_SSF])/Sales[[#This Row],[Region_TypeCount]]</f>
        <v>58.393757732919049</v>
      </c>
    </row>
    <row r="7089" spans="1:16" x14ac:dyDescent="0.25">
      <c r="A7089" s="1">
        <v>43238</v>
      </c>
      <c r="B7089">
        <v>13</v>
      </c>
      <c r="C7089">
        <v>6</v>
      </c>
      <c r="D7089">
        <v>33753.313700000006</v>
      </c>
      <c r="E7089">
        <f>INDEX(Stores[region],MATCH(Sales[[#This Row],[store_no]],Stores[store_no],0))</f>
        <v>3</v>
      </c>
      <c r="F7089" t="str">
        <f>INDEX(Stores[storetype],MATCH(Sales[[#This Row],[store_no]],Stores[store_no],0))</f>
        <v>A</v>
      </c>
      <c r="G7089" t="str">
        <f>INDEX(Stores[location_city],MATCH(Sales[[#This Row],[store_no]],Stores[store_no],0))</f>
        <v>Overland Park</v>
      </c>
      <c r="H7089" t="str">
        <f>INDEX(Stores[location_state],MATCH(Sales[[#This Row],[store_no]],Stores[store_no],0))</f>
        <v>Kansas</v>
      </c>
      <c r="I7089">
        <f>INDEX(Stores[sqft],MATCH(Sales[[#This Row],[store_no]],Stores[store_no],0))</f>
        <v>201000</v>
      </c>
      <c r="J7089" s="4" t="str">
        <f>INDEX(Departments[dept_name],MATCH(Sales[[#This Row],[dept_no]],Departments[dept_no],0))</f>
        <v>Computers</v>
      </c>
      <c r="K7089" s="4" t="str">
        <f>CONCATENATE(Sales[[#This Row],[region]],Sales[[#This Row],[storetype]])</f>
        <v>3A</v>
      </c>
      <c r="L7089" s="4">
        <f>INDEX(RegionStoreCount[Store Count],MATCH(Sales[[#This Row],[RegionStoretype]],RegionStoreCount[Region/Type],0))</f>
        <v>9</v>
      </c>
      <c r="M7089" s="4">
        <f>AND(Sales[[#This Row],[date]]&lt;=TY_YTDMax,Sales[[#This Row],[date]]&gt;=TY_YTDMin)*Sales[[#This Row],[sales]]</f>
        <v>33753.313700000006</v>
      </c>
      <c r="N7089" s="4">
        <f>AND(Sales[[#This Row],[date]]&lt;=LY_YTDMax,Sales[[#This Row],[date]]&gt;=LY_YTDMin)*Sales[[#This Row],[sales]]</f>
        <v>0</v>
      </c>
      <c r="O7089" s="4">
        <f>AND(Sales[[#This Row],[date]]&gt;=YoY_Min,Sales[[#This Row],[date]]&lt;=TY_YTDMax)*(Sales[[#This Row],[sales]]/Sales[[#This Row],[sqft]])</f>
        <v>0.16792693383084581</v>
      </c>
      <c r="P7089" s="4">
        <f>SUMIF(Sales[RegionStoretype],Sales[[#This Row],[RegionStoretype]],Sales[YoY_SSF])/Sales[[#This Row],[Region_TypeCount]]</f>
        <v>53.603836561720975</v>
      </c>
    </row>
    <row r="7090" spans="1:16" x14ac:dyDescent="0.25">
      <c r="A7090" s="1">
        <v>43238</v>
      </c>
      <c r="B7090">
        <v>14</v>
      </c>
      <c r="C7090">
        <v>4</v>
      </c>
      <c r="D7090">
        <v>2523.5388000000003</v>
      </c>
      <c r="E7090">
        <f>INDEX(Stores[region],MATCH(Sales[[#This Row],[store_no]],Stores[store_no],0))</f>
        <v>3</v>
      </c>
      <c r="F7090" t="str">
        <f>INDEX(Stores[storetype],MATCH(Sales[[#This Row],[store_no]],Stores[store_no],0))</f>
        <v>A</v>
      </c>
      <c r="G7090" t="str">
        <f>INDEX(Stores[location_city],MATCH(Sales[[#This Row],[store_no]],Stores[store_no],0))</f>
        <v>Bismarck</v>
      </c>
      <c r="H7090" t="str">
        <f>INDEX(Stores[location_state],MATCH(Sales[[#This Row],[store_no]],Stores[store_no],0))</f>
        <v>North Dakota</v>
      </c>
      <c r="I7090">
        <f>INDEX(Stores[sqft],MATCH(Sales[[#This Row],[store_no]],Stores[store_no],0))</f>
        <v>96400</v>
      </c>
      <c r="J7090" s="4" t="str">
        <f>INDEX(Departments[dept_name],MATCH(Sales[[#This Row],[dept_no]],Departments[dept_no],0))</f>
        <v>Books</v>
      </c>
      <c r="K7090" s="4" t="str">
        <f>CONCATENATE(Sales[[#This Row],[region]],Sales[[#This Row],[storetype]])</f>
        <v>3A</v>
      </c>
      <c r="L7090" s="4">
        <f>INDEX(RegionStoreCount[Store Count],MATCH(Sales[[#This Row],[RegionStoretype]],RegionStoreCount[Region/Type],0))</f>
        <v>9</v>
      </c>
      <c r="M7090" s="4">
        <f>AND(Sales[[#This Row],[date]]&lt;=TY_YTDMax,Sales[[#This Row],[date]]&gt;=TY_YTDMin)*Sales[[#This Row],[sales]]</f>
        <v>2523.5388000000003</v>
      </c>
      <c r="N7090" s="4">
        <f>AND(Sales[[#This Row],[date]]&lt;=LY_YTDMax,Sales[[#This Row],[date]]&gt;=LY_YTDMin)*Sales[[#This Row],[sales]]</f>
        <v>0</v>
      </c>
      <c r="O7090" s="4">
        <f>AND(Sales[[#This Row],[date]]&gt;=YoY_Min,Sales[[#This Row],[date]]&lt;=TY_YTDMax)*(Sales[[#This Row],[sales]]/Sales[[#This Row],[sqft]])</f>
        <v>2.6177788381742742E-2</v>
      </c>
      <c r="P7090" s="4">
        <f>SUMIF(Sales[RegionStoretype],Sales[[#This Row],[RegionStoretype]],Sales[YoY_SSF])/Sales[[#This Row],[Region_TypeCount]]</f>
        <v>53.603836561720975</v>
      </c>
    </row>
    <row r="7091" spans="1:16" x14ac:dyDescent="0.25">
      <c r="A7091" s="1">
        <v>43238</v>
      </c>
      <c r="B7091">
        <v>14</v>
      </c>
      <c r="C7091">
        <v>15</v>
      </c>
      <c r="D7091">
        <v>89309.806099999987</v>
      </c>
      <c r="E7091">
        <f>INDEX(Stores[region],MATCH(Sales[[#This Row],[store_no]],Stores[store_no],0))</f>
        <v>3</v>
      </c>
      <c r="F7091" t="str">
        <f>INDEX(Stores[storetype],MATCH(Sales[[#This Row],[store_no]],Stores[store_no],0))</f>
        <v>A</v>
      </c>
      <c r="G7091" t="str">
        <f>INDEX(Stores[location_city],MATCH(Sales[[#This Row],[store_no]],Stores[store_no],0))</f>
        <v>Bismarck</v>
      </c>
      <c r="H7091" t="str">
        <f>INDEX(Stores[location_state],MATCH(Sales[[#This Row],[store_no]],Stores[store_no],0))</f>
        <v>North Dakota</v>
      </c>
      <c r="I7091">
        <f>INDEX(Stores[sqft],MATCH(Sales[[#This Row],[store_no]],Stores[store_no],0))</f>
        <v>96400</v>
      </c>
      <c r="J7091" s="4" t="str">
        <f>INDEX(Departments[dept_name],MATCH(Sales[[#This Row],[dept_no]],Departments[dept_no],0))</f>
        <v>Music</v>
      </c>
      <c r="K7091" s="4" t="str">
        <f>CONCATENATE(Sales[[#This Row],[region]],Sales[[#This Row],[storetype]])</f>
        <v>3A</v>
      </c>
      <c r="L7091" s="4">
        <f>INDEX(RegionStoreCount[Store Count],MATCH(Sales[[#This Row],[RegionStoretype]],RegionStoreCount[Region/Type],0))</f>
        <v>9</v>
      </c>
      <c r="M7091" s="4">
        <f>AND(Sales[[#This Row],[date]]&lt;=TY_YTDMax,Sales[[#This Row],[date]]&gt;=TY_YTDMin)*Sales[[#This Row],[sales]]</f>
        <v>89309.806099999987</v>
      </c>
      <c r="N7091" s="4">
        <f>AND(Sales[[#This Row],[date]]&lt;=LY_YTDMax,Sales[[#This Row],[date]]&gt;=LY_YTDMin)*Sales[[#This Row],[sales]]</f>
        <v>0</v>
      </c>
      <c r="O7091" s="4">
        <f>AND(Sales[[#This Row],[date]]&gt;=YoY_Min,Sales[[#This Row],[date]]&lt;=TY_YTDMax)*(Sales[[#This Row],[sales]]/Sales[[#This Row],[sqft]])</f>
        <v>0.92645027074688779</v>
      </c>
      <c r="P7091" s="4">
        <f>SUMIF(Sales[RegionStoretype],Sales[[#This Row],[RegionStoretype]],Sales[YoY_SSF])/Sales[[#This Row],[Region_TypeCount]]</f>
        <v>53.603836561720975</v>
      </c>
    </row>
    <row r="7092" spans="1:16" x14ac:dyDescent="0.25">
      <c r="A7092" s="1">
        <v>43238</v>
      </c>
      <c r="B7092">
        <v>14</v>
      </c>
      <c r="C7092">
        <v>16</v>
      </c>
      <c r="D7092">
        <v>15006.447899999999</v>
      </c>
      <c r="E7092">
        <f>INDEX(Stores[region],MATCH(Sales[[#This Row],[store_no]],Stores[store_no],0))</f>
        <v>3</v>
      </c>
      <c r="F7092" t="str">
        <f>INDEX(Stores[storetype],MATCH(Sales[[#This Row],[store_no]],Stores[store_no],0))</f>
        <v>A</v>
      </c>
      <c r="G7092" t="str">
        <f>INDEX(Stores[location_city],MATCH(Sales[[#This Row],[store_no]],Stores[store_no],0))</f>
        <v>Bismarck</v>
      </c>
      <c r="H7092" t="str">
        <f>INDEX(Stores[location_state],MATCH(Sales[[#This Row],[store_no]],Stores[store_no],0))</f>
        <v>North Dakota</v>
      </c>
      <c r="I7092">
        <f>INDEX(Stores[sqft],MATCH(Sales[[#This Row],[store_no]],Stores[store_no],0))</f>
        <v>96400</v>
      </c>
      <c r="J7092" s="4" t="str">
        <f>INDEX(Departments[dept_name],MATCH(Sales[[#This Row],[dept_no]],Departments[dept_no],0))</f>
        <v>Outdoors</v>
      </c>
      <c r="K7092" s="4" t="str">
        <f>CONCATENATE(Sales[[#This Row],[region]],Sales[[#This Row],[storetype]])</f>
        <v>3A</v>
      </c>
      <c r="L7092" s="4">
        <f>INDEX(RegionStoreCount[Store Count],MATCH(Sales[[#This Row],[RegionStoretype]],RegionStoreCount[Region/Type],0))</f>
        <v>9</v>
      </c>
      <c r="M7092" s="4">
        <f>AND(Sales[[#This Row],[date]]&lt;=TY_YTDMax,Sales[[#This Row],[date]]&gt;=TY_YTDMin)*Sales[[#This Row],[sales]]</f>
        <v>15006.447899999999</v>
      </c>
      <c r="N7092" s="4">
        <f>AND(Sales[[#This Row],[date]]&lt;=LY_YTDMax,Sales[[#This Row],[date]]&gt;=LY_YTDMin)*Sales[[#This Row],[sales]]</f>
        <v>0</v>
      </c>
      <c r="O7092" s="4">
        <f>AND(Sales[[#This Row],[date]]&gt;=YoY_Min,Sales[[#This Row],[date]]&lt;=TY_YTDMax)*(Sales[[#This Row],[sales]]/Sales[[#This Row],[sqft]])</f>
        <v>0.15566854668049793</v>
      </c>
      <c r="P7092" s="4">
        <f>SUMIF(Sales[RegionStoretype],Sales[[#This Row],[RegionStoretype]],Sales[YoY_SSF])/Sales[[#This Row],[Region_TypeCount]]</f>
        <v>53.603836561720975</v>
      </c>
    </row>
    <row r="7093" spans="1:16" x14ac:dyDescent="0.25">
      <c r="A7093" s="1">
        <v>43238</v>
      </c>
      <c r="B7093">
        <v>14</v>
      </c>
      <c r="C7093">
        <v>18</v>
      </c>
      <c r="D7093">
        <v>500.1148</v>
      </c>
      <c r="E7093">
        <f>INDEX(Stores[region],MATCH(Sales[[#This Row],[store_no]],Stores[store_no],0))</f>
        <v>3</v>
      </c>
      <c r="F7093" t="str">
        <f>INDEX(Stores[storetype],MATCH(Sales[[#This Row],[store_no]],Stores[store_no],0))</f>
        <v>A</v>
      </c>
      <c r="G7093" t="str">
        <f>INDEX(Stores[location_city],MATCH(Sales[[#This Row],[store_no]],Stores[store_no],0))</f>
        <v>Bismarck</v>
      </c>
      <c r="H7093" t="str">
        <f>INDEX(Stores[location_state],MATCH(Sales[[#This Row],[store_no]],Stores[store_no],0))</f>
        <v>North Dakota</v>
      </c>
      <c r="I7093">
        <f>INDEX(Stores[sqft],MATCH(Sales[[#This Row],[store_no]],Stores[store_no],0))</f>
        <v>96400</v>
      </c>
      <c r="J7093" s="4" t="str">
        <f>INDEX(Departments[dept_name],MATCH(Sales[[#This Row],[dept_no]],Departments[dept_no],0))</f>
        <v>Sports</v>
      </c>
      <c r="K7093" s="4" t="str">
        <f>CONCATENATE(Sales[[#This Row],[region]],Sales[[#This Row],[storetype]])</f>
        <v>3A</v>
      </c>
      <c r="L7093" s="4">
        <f>INDEX(RegionStoreCount[Store Count],MATCH(Sales[[#This Row],[RegionStoretype]],RegionStoreCount[Region/Type],0))</f>
        <v>9</v>
      </c>
      <c r="M7093" s="4">
        <f>AND(Sales[[#This Row],[date]]&lt;=TY_YTDMax,Sales[[#This Row],[date]]&gt;=TY_YTDMin)*Sales[[#This Row],[sales]]</f>
        <v>500.1148</v>
      </c>
      <c r="N7093" s="4">
        <f>AND(Sales[[#This Row],[date]]&lt;=LY_YTDMax,Sales[[#This Row],[date]]&gt;=LY_YTDMin)*Sales[[#This Row],[sales]]</f>
        <v>0</v>
      </c>
      <c r="O7093" s="4">
        <f>AND(Sales[[#This Row],[date]]&gt;=YoY_Min,Sales[[#This Row],[date]]&lt;=TY_YTDMax)*(Sales[[#This Row],[sales]]/Sales[[#This Row],[sqft]])</f>
        <v>5.1879128630705398E-3</v>
      </c>
      <c r="P7093" s="4">
        <f>SUMIF(Sales[RegionStoretype],Sales[[#This Row],[RegionStoretype]],Sales[YoY_SSF])/Sales[[#This Row],[Region_TypeCount]]</f>
        <v>53.603836561720975</v>
      </c>
    </row>
    <row r="7094" spans="1:16" x14ac:dyDescent="0.25">
      <c r="A7094" s="1">
        <v>43238</v>
      </c>
      <c r="B7094">
        <v>15</v>
      </c>
      <c r="C7094">
        <v>2</v>
      </c>
      <c r="D7094">
        <v>37323.246100000004</v>
      </c>
      <c r="E7094">
        <f>INDEX(Stores[region],MATCH(Sales[[#This Row],[store_no]],Stores[store_no],0))</f>
        <v>2</v>
      </c>
      <c r="F7094" t="str">
        <f>INDEX(Stores[storetype],MATCH(Sales[[#This Row],[store_no]],Stores[store_no],0))</f>
        <v>B</v>
      </c>
      <c r="G7094" t="str">
        <f>INDEX(Stores[location_city],MATCH(Sales[[#This Row],[store_no]],Stores[store_no],0))</f>
        <v>Rochester</v>
      </c>
      <c r="H7094" t="str">
        <f>INDEX(Stores[location_state],MATCH(Sales[[#This Row],[store_no]],Stores[store_no],0))</f>
        <v>Minnesota</v>
      </c>
      <c r="I7094">
        <f>INDEX(Stores[sqft],MATCH(Sales[[#This Row],[store_no]],Stores[store_no],0))</f>
        <v>128100</v>
      </c>
      <c r="J7094" s="4" t="str">
        <f>INDEX(Departments[dept_name],MATCH(Sales[[#This Row],[dept_no]],Departments[dept_no],0))</f>
        <v>Baby</v>
      </c>
      <c r="K7094" s="4" t="str">
        <f>CONCATENATE(Sales[[#This Row],[region]],Sales[[#This Row],[storetype]])</f>
        <v>2B</v>
      </c>
      <c r="L7094" s="4">
        <f>INDEX(RegionStoreCount[Store Count],MATCH(Sales[[#This Row],[RegionStoretype]],RegionStoreCount[Region/Type],0))</f>
        <v>6</v>
      </c>
      <c r="M7094" s="4">
        <f>AND(Sales[[#This Row],[date]]&lt;=TY_YTDMax,Sales[[#This Row],[date]]&gt;=TY_YTDMin)*Sales[[#This Row],[sales]]</f>
        <v>37323.246100000004</v>
      </c>
      <c r="N7094" s="4">
        <f>AND(Sales[[#This Row],[date]]&lt;=LY_YTDMax,Sales[[#This Row],[date]]&gt;=LY_YTDMin)*Sales[[#This Row],[sales]]</f>
        <v>0</v>
      </c>
      <c r="O7094" s="4">
        <f>AND(Sales[[#This Row],[date]]&gt;=YoY_Min,Sales[[#This Row],[date]]&lt;=TY_YTDMax)*(Sales[[#This Row],[sales]]/Sales[[#This Row],[sqft]])</f>
        <v>0.2913602349726776</v>
      </c>
      <c r="P7094" s="4">
        <f>SUMIF(Sales[RegionStoretype],Sales[[#This Row],[RegionStoretype]],Sales[YoY_SSF])/Sales[[#This Row],[Region_TypeCount]]</f>
        <v>58.393757732919049</v>
      </c>
    </row>
    <row r="7095" spans="1:16" x14ac:dyDescent="0.25">
      <c r="A7095" s="1">
        <v>43238</v>
      </c>
      <c r="B7095">
        <v>15</v>
      </c>
      <c r="C7095">
        <v>7</v>
      </c>
      <c r="D7095">
        <v>31201.8809</v>
      </c>
      <c r="E7095">
        <f>INDEX(Stores[region],MATCH(Sales[[#This Row],[store_no]],Stores[store_no],0))</f>
        <v>2</v>
      </c>
      <c r="F7095" t="str">
        <f>INDEX(Stores[storetype],MATCH(Sales[[#This Row],[store_no]],Stores[store_no],0))</f>
        <v>B</v>
      </c>
      <c r="G7095" t="str">
        <f>INDEX(Stores[location_city],MATCH(Sales[[#This Row],[store_no]],Stores[store_no],0))</f>
        <v>Rochester</v>
      </c>
      <c r="H7095" t="str">
        <f>INDEX(Stores[location_state],MATCH(Sales[[#This Row],[store_no]],Stores[store_no],0))</f>
        <v>Minnesota</v>
      </c>
      <c r="I7095">
        <f>INDEX(Stores[sqft],MATCH(Sales[[#This Row],[store_no]],Stores[store_no],0))</f>
        <v>128100</v>
      </c>
      <c r="J7095" s="4" t="str">
        <f>INDEX(Departments[dept_name],MATCH(Sales[[#This Row],[dept_no]],Departments[dept_no],0))</f>
        <v>Electronics</v>
      </c>
      <c r="K7095" s="4" t="str">
        <f>CONCATENATE(Sales[[#This Row],[region]],Sales[[#This Row],[storetype]])</f>
        <v>2B</v>
      </c>
      <c r="L7095" s="4">
        <f>INDEX(RegionStoreCount[Store Count],MATCH(Sales[[#This Row],[RegionStoretype]],RegionStoreCount[Region/Type],0))</f>
        <v>6</v>
      </c>
      <c r="M7095" s="4">
        <f>AND(Sales[[#This Row],[date]]&lt;=TY_YTDMax,Sales[[#This Row],[date]]&gt;=TY_YTDMin)*Sales[[#This Row],[sales]]</f>
        <v>31201.8809</v>
      </c>
      <c r="N7095" s="4">
        <f>AND(Sales[[#This Row],[date]]&lt;=LY_YTDMax,Sales[[#This Row],[date]]&gt;=LY_YTDMin)*Sales[[#This Row],[sales]]</f>
        <v>0</v>
      </c>
      <c r="O7095" s="4">
        <f>AND(Sales[[#This Row],[date]]&gt;=YoY_Min,Sales[[#This Row],[date]]&lt;=TY_YTDMax)*(Sales[[#This Row],[sales]]/Sales[[#This Row],[sqft]])</f>
        <v>0.24357440202966432</v>
      </c>
      <c r="P7095" s="4">
        <f>SUMIF(Sales[RegionStoretype],Sales[[#This Row],[RegionStoretype]],Sales[YoY_SSF])/Sales[[#This Row],[Region_TypeCount]]</f>
        <v>58.393757732919049</v>
      </c>
    </row>
    <row r="7096" spans="1:16" x14ac:dyDescent="0.25">
      <c r="A7096" s="1">
        <v>43238</v>
      </c>
      <c r="B7096">
        <v>15</v>
      </c>
      <c r="C7096">
        <v>20</v>
      </c>
      <c r="D7096">
        <v>88504.904399999999</v>
      </c>
      <c r="E7096">
        <f>INDEX(Stores[region],MATCH(Sales[[#This Row],[store_no]],Stores[store_no],0))</f>
        <v>2</v>
      </c>
      <c r="F7096" t="str">
        <f>INDEX(Stores[storetype],MATCH(Sales[[#This Row],[store_no]],Stores[store_no],0))</f>
        <v>B</v>
      </c>
      <c r="G7096" t="str">
        <f>INDEX(Stores[location_city],MATCH(Sales[[#This Row],[store_no]],Stores[store_no],0))</f>
        <v>Rochester</v>
      </c>
      <c r="H7096" t="str">
        <f>INDEX(Stores[location_state],MATCH(Sales[[#This Row],[store_no]],Stores[store_no],0))</f>
        <v>Minnesota</v>
      </c>
      <c r="I7096">
        <f>INDEX(Stores[sqft],MATCH(Sales[[#This Row],[store_no]],Stores[store_no],0))</f>
        <v>128100</v>
      </c>
      <c r="J7096" s="4" t="str">
        <f>INDEX(Departments[dept_name],MATCH(Sales[[#This Row],[dept_no]],Departments[dept_no],0))</f>
        <v>Toys</v>
      </c>
      <c r="K7096" s="4" t="str">
        <f>CONCATENATE(Sales[[#This Row],[region]],Sales[[#This Row],[storetype]])</f>
        <v>2B</v>
      </c>
      <c r="L7096" s="4">
        <f>INDEX(RegionStoreCount[Store Count],MATCH(Sales[[#This Row],[RegionStoretype]],RegionStoreCount[Region/Type],0))</f>
        <v>6</v>
      </c>
      <c r="M7096" s="4">
        <f>AND(Sales[[#This Row],[date]]&lt;=TY_YTDMax,Sales[[#This Row],[date]]&gt;=TY_YTDMin)*Sales[[#This Row],[sales]]</f>
        <v>88504.904399999999</v>
      </c>
      <c r="N7096" s="4">
        <f>AND(Sales[[#This Row],[date]]&lt;=LY_YTDMax,Sales[[#This Row],[date]]&gt;=LY_YTDMin)*Sales[[#This Row],[sales]]</f>
        <v>0</v>
      </c>
      <c r="O7096" s="4">
        <f>AND(Sales[[#This Row],[date]]&gt;=YoY_Min,Sales[[#This Row],[date]]&lt;=TY_YTDMax)*(Sales[[#This Row],[sales]]/Sales[[#This Row],[sqft]])</f>
        <v>0.69090479625292744</v>
      </c>
      <c r="P7096" s="4">
        <f>SUMIF(Sales[RegionStoretype],Sales[[#This Row],[RegionStoretype]],Sales[YoY_SSF])/Sales[[#This Row],[Region_TypeCount]]</f>
        <v>58.393757732919049</v>
      </c>
    </row>
    <row r="7097" spans="1:16" x14ac:dyDescent="0.25">
      <c r="A7097" s="1">
        <v>43238</v>
      </c>
      <c r="B7097">
        <v>16</v>
      </c>
      <c r="C7097">
        <v>4</v>
      </c>
      <c r="D7097">
        <v>117158.0252</v>
      </c>
      <c r="E7097">
        <f>INDEX(Stores[region],MATCH(Sales[[#This Row],[store_no]],Stores[store_no],0))</f>
        <v>2</v>
      </c>
      <c r="F7097" t="str">
        <f>INDEX(Stores[storetype],MATCH(Sales[[#This Row],[store_no]],Stores[store_no],0))</f>
        <v>B</v>
      </c>
      <c r="G7097" t="str">
        <f>INDEX(Stores[location_city],MATCH(Sales[[#This Row],[store_no]],Stores[store_no],0))</f>
        <v>Saint Paul</v>
      </c>
      <c r="H7097" t="str">
        <f>INDEX(Stores[location_state],MATCH(Sales[[#This Row],[store_no]],Stores[store_no],0))</f>
        <v>Minnesota</v>
      </c>
      <c r="I7097">
        <f>INDEX(Stores[sqft],MATCH(Sales[[#This Row],[store_no]],Stores[store_no],0))</f>
        <v>180400</v>
      </c>
      <c r="J7097" s="4" t="str">
        <f>INDEX(Departments[dept_name],MATCH(Sales[[#This Row],[dept_no]],Departments[dept_no],0))</f>
        <v>Books</v>
      </c>
      <c r="K7097" s="4" t="str">
        <f>CONCATENATE(Sales[[#This Row],[region]],Sales[[#This Row],[storetype]])</f>
        <v>2B</v>
      </c>
      <c r="L7097" s="4">
        <f>INDEX(RegionStoreCount[Store Count],MATCH(Sales[[#This Row],[RegionStoretype]],RegionStoreCount[Region/Type],0))</f>
        <v>6</v>
      </c>
      <c r="M7097" s="4">
        <f>AND(Sales[[#This Row],[date]]&lt;=TY_YTDMax,Sales[[#This Row],[date]]&gt;=TY_YTDMin)*Sales[[#This Row],[sales]]</f>
        <v>117158.0252</v>
      </c>
      <c r="N7097" s="4">
        <f>AND(Sales[[#This Row],[date]]&lt;=LY_YTDMax,Sales[[#This Row],[date]]&gt;=LY_YTDMin)*Sales[[#This Row],[sales]]</f>
        <v>0</v>
      </c>
      <c r="O7097" s="4">
        <f>AND(Sales[[#This Row],[date]]&gt;=YoY_Min,Sales[[#This Row],[date]]&lt;=TY_YTDMax)*(Sales[[#This Row],[sales]]/Sales[[#This Row],[sqft]])</f>
        <v>0.64943472949002223</v>
      </c>
      <c r="P7097" s="4">
        <f>SUMIF(Sales[RegionStoretype],Sales[[#This Row],[RegionStoretype]],Sales[YoY_SSF])/Sales[[#This Row],[Region_TypeCount]]</f>
        <v>58.393757732919049</v>
      </c>
    </row>
    <row r="7098" spans="1:16" x14ac:dyDescent="0.25">
      <c r="A7098" s="1">
        <v>43238</v>
      </c>
      <c r="B7098">
        <v>17</v>
      </c>
      <c r="C7098">
        <v>12</v>
      </c>
      <c r="D7098">
        <v>112029.28919999998</v>
      </c>
      <c r="E7098">
        <f>INDEX(Stores[region],MATCH(Sales[[#This Row],[store_no]],Stores[store_no],0))</f>
        <v>3</v>
      </c>
      <c r="F7098" t="str">
        <f>INDEX(Stores[storetype],MATCH(Sales[[#This Row],[store_no]],Stores[store_no],0))</f>
        <v>B</v>
      </c>
      <c r="G7098" t="str">
        <f>INDEX(Stores[location_city],MATCH(Sales[[#This Row],[store_no]],Stores[store_no],0))</f>
        <v>Fargo</v>
      </c>
      <c r="H7098" t="str">
        <f>INDEX(Stores[location_state],MATCH(Sales[[#This Row],[store_no]],Stores[store_no],0))</f>
        <v>North Dakota</v>
      </c>
      <c r="I7098">
        <f>INDEX(Stores[sqft],MATCH(Sales[[#This Row],[store_no]],Stores[store_no],0))</f>
        <v>211600</v>
      </c>
      <c r="J7098" s="4" t="str">
        <f>INDEX(Departments[dept_name],MATCH(Sales[[#This Row],[dept_no]],Departments[dept_no],0))</f>
        <v>Jewelery</v>
      </c>
      <c r="K7098" s="4" t="str">
        <f>CONCATENATE(Sales[[#This Row],[region]],Sales[[#This Row],[storetype]])</f>
        <v>3B</v>
      </c>
      <c r="L7098" s="4">
        <f>INDEX(RegionStoreCount[Store Count],MATCH(Sales[[#This Row],[RegionStoretype]],RegionStoreCount[Region/Type],0))</f>
        <v>4</v>
      </c>
      <c r="M7098" s="4">
        <f>AND(Sales[[#This Row],[date]]&lt;=TY_YTDMax,Sales[[#This Row],[date]]&gt;=TY_YTDMin)*Sales[[#This Row],[sales]]</f>
        <v>112029.28919999998</v>
      </c>
      <c r="N7098" s="4">
        <f>AND(Sales[[#This Row],[date]]&lt;=LY_YTDMax,Sales[[#This Row],[date]]&gt;=LY_YTDMin)*Sales[[#This Row],[sales]]</f>
        <v>0</v>
      </c>
      <c r="O7098" s="4">
        <f>AND(Sales[[#This Row],[date]]&gt;=YoY_Min,Sales[[#This Row],[date]]&lt;=TY_YTDMax)*(Sales[[#This Row],[sales]]/Sales[[#This Row],[sqft]])</f>
        <v>0.52943898487712659</v>
      </c>
      <c r="P7098" s="4">
        <f>SUMIF(Sales[RegionStoretype],Sales[[#This Row],[RegionStoretype]],Sales[YoY_SSF])/Sales[[#This Row],[Region_TypeCount]]</f>
        <v>58.312187288105562</v>
      </c>
    </row>
    <row r="7099" spans="1:16" x14ac:dyDescent="0.25">
      <c r="A7099" s="1">
        <v>43238</v>
      </c>
      <c r="B7099">
        <v>17</v>
      </c>
      <c r="C7099">
        <v>18</v>
      </c>
      <c r="D7099">
        <v>36511.354499999994</v>
      </c>
      <c r="E7099">
        <f>INDEX(Stores[region],MATCH(Sales[[#This Row],[store_no]],Stores[store_no],0))</f>
        <v>3</v>
      </c>
      <c r="F7099" t="str">
        <f>INDEX(Stores[storetype],MATCH(Sales[[#This Row],[store_no]],Stores[store_no],0))</f>
        <v>B</v>
      </c>
      <c r="G7099" t="str">
        <f>INDEX(Stores[location_city],MATCH(Sales[[#This Row],[store_no]],Stores[store_no],0))</f>
        <v>Fargo</v>
      </c>
      <c r="H7099" t="str">
        <f>INDEX(Stores[location_state],MATCH(Sales[[#This Row],[store_no]],Stores[store_no],0))</f>
        <v>North Dakota</v>
      </c>
      <c r="I7099">
        <f>INDEX(Stores[sqft],MATCH(Sales[[#This Row],[store_no]],Stores[store_no],0))</f>
        <v>211600</v>
      </c>
      <c r="J7099" s="4" t="str">
        <f>INDEX(Departments[dept_name],MATCH(Sales[[#This Row],[dept_no]],Departments[dept_no],0))</f>
        <v>Sports</v>
      </c>
      <c r="K7099" s="4" t="str">
        <f>CONCATENATE(Sales[[#This Row],[region]],Sales[[#This Row],[storetype]])</f>
        <v>3B</v>
      </c>
      <c r="L7099" s="4">
        <f>INDEX(RegionStoreCount[Store Count],MATCH(Sales[[#This Row],[RegionStoretype]],RegionStoreCount[Region/Type],0))</f>
        <v>4</v>
      </c>
      <c r="M7099" s="4">
        <f>AND(Sales[[#This Row],[date]]&lt;=TY_YTDMax,Sales[[#This Row],[date]]&gt;=TY_YTDMin)*Sales[[#This Row],[sales]]</f>
        <v>36511.354499999994</v>
      </c>
      <c r="N7099" s="4">
        <f>AND(Sales[[#This Row],[date]]&lt;=LY_YTDMax,Sales[[#This Row],[date]]&gt;=LY_YTDMin)*Sales[[#This Row],[sales]]</f>
        <v>0</v>
      </c>
      <c r="O7099" s="4">
        <f>AND(Sales[[#This Row],[date]]&gt;=YoY_Min,Sales[[#This Row],[date]]&lt;=TY_YTDMax)*(Sales[[#This Row],[sales]]/Sales[[#This Row],[sqft]])</f>
        <v>0.17254893431001889</v>
      </c>
      <c r="P7099" s="4">
        <f>SUMIF(Sales[RegionStoretype],Sales[[#This Row],[RegionStoretype]],Sales[YoY_SSF])/Sales[[#This Row],[Region_TypeCount]]</f>
        <v>58.312187288105562</v>
      </c>
    </row>
    <row r="7100" spans="1:16" x14ac:dyDescent="0.25">
      <c r="A7100" s="1">
        <v>43238</v>
      </c>
      <c r="B7100">
        <v>18</v>
      </c>
      <c r="C7100">
        <v>1</v>
      </c>
      <c r="D7100">
        <v>18415.4627</v>
      </c>
      <c r="E7100">
        <f>INDEX(Stores[region],MATCH(Sales[[#This Row],[store_no]],Stores[store_no],0))</f>
        <v>2</v>
      </c>
      <c r="F7100" t="str">
        <f>INDEX(Stores[storetype],MATCH(Sales[[#This Row],[store_no]],Stores[store_no],0))</f>
        <v>B</v>
      </c>
      <c r="G7100" t="str">
        <f>INDEX(Stores[location_city],MATCH(Sales[[#This Row],[store_no]],Stores[store_no],0))</f>
        <v>Chicago</v>
      </c>
      <c r="H7100" t="str">
        <f>INDEX(Stores[location_state],MATCH(Sales[[#This Row],[store_no]],Stores[store_no],0))</f>
        <v>Illinois</v>
      </c>
      <c r="I7100">
        <f>INDEX(Stores[sqft],MATCH(Sales[[#This Row],[store_no]],Stores[store_no],0))</f>
        <v>120700</v>
      </c>
      <c r="J7100" s="4" t="str">
        <f>INDEX(Departments[dept_name],MATCH(Sales[[#This Row],[dept_no]],Departments[dept_no],0))</f>
        <v>Automotive</v>
      </c>
      <c r="K7100" s="4" t="str">
        <f>CONCATENATE(Sales[[#This Row],[region]],Sales[[#This Row],[storetype]])</f>
        <v>2B</v>
      </c>
      <c r="L7100" s="4">
        <f>INDEX(RegionStoreCount[Store Count],MATCH(Sales[[#This Row],[RegionStoretype]],RegionStoreCount[Region/Type],0))</f>
        <v>6</v>
      </c>
      <c r="M7100" s="4">
        <f>AND(Sales[[#This Row],[date]]&lt;=TY_YTDMax,Sales[[#This Row],[date]]&gt;=TY_YTDMin)*Sales[[#This Row],[sales]]</f>
        <v>18415.4627</v>
      </c>
      <c r="N7100" s="4">
        <f>AND(Sales[[#This Row],[date]]&lt;=LY_YTDMax,Sales[[#This Row],[date]]&gt;=LY_YTDMin)*Sales[[#This Row],[sales]]</f>
        <v>0</v>
      </c>
      <c r="O7100" s="4">
        <f>AND(Sales[[#This Row],[date]]&gt;=YoY_Min,Sales[[#This Row],[date]]&lt;=TY_YTDMax)*(Sales[[#This Row],[sales]]/Sales[[#This Row],[sqft]])</f>
        <v>0.15257218475559237</v>
      </c>
      <c r="P7100" s="4">
        <f>SUMIF(Sales[RegionStoretype],Sales[[#This Row],[RegionStoretype]],Sales[YoY_SSF])/Sales[[#This Row],[Region_TypeCount]]</f>
        <v>58.393757732919049</v>
      </c>
    </row>
    <row r="7101" spans="1:16" x14ac:dyDescent="0.25">
      <c r="A7101" s="1">
        <v>43238</v>
      </c>
      <c r="B7101">
        <v>18</v>
      </c>
      <c r="C7101">
        <v>4</v>
      </c>
      <c r="D7101">
        <v>35634.364099999999</v>
      </c>
      <c r="E7101">
        <f>INDEX(Stores[region],MATCH(Sales[[#This Row],[store_no]],Stores[store_no],0))</f>
        <v>2</v>
      </c>
      <c r="F7101" t="str">
        <f>INDEX(Stores[storetype],MATCH(Sales[[#This Row],[store_no]],Stores[store_no],0))</f>
        <v>B</v>
      </c>
      <c r="G7101" t="str">
        <f>INDEX(Stores[location_city],MATCH(Sales[[#This Row],[store_no]],Stores[store_no],0))</f>
        <v>Chicago</v>
      </c>
      <c r="H7101" t="str">
        <f>INDEX(Stores[location_state],MATCH(Sales[[#This Row],[store_no]],Stores[store_no],0))</f>
        <v>Illinois</v>
      </c>
      <c r="I7101">
        <f>INDEX(Stores[sqft],MATCH(Sales[[#This Row],[store_no]],Stores[store_no],0))</f>
        <v>120700</v>
      </c>
      <c r="J7101" s="4" t="str">
        <f>INDEX(Departments[dept_name],MATCH(Sales[[#This Row],[dept_no]],Departments[dept_no],0))</f>
        <v>Books</v>
      </c>
      <c r="K7101" s="4" t="str">
        <f>CONCATENATE(Sales[[#This Row],[region]],Sales[[#This Row],[storetype]])</f>
        <v>2B</v>
      </c>
      <c r="L7101" s="4">
        <f>INDEX(RegionStoreCount[Store Count],MATCH(Sales[[#This Row],[RegionStoretype]],RegionStoreCount[Region/Type],0))</f>
        <v>6</v>
      </c>
      <c r="M7101" s="4">
        <f>AND(Sales[[#This Row],[date]]&lt;=TY_YTDMax,Sales[[#This Row],[date]]&gt;=TY_YTDMin)*Sales[[#This Row],[sales]]</f>
        <v>35634.364099999999</v>
      </c>
      <c r="N7101" s="4">
        <f>AND(Sales[[#This Row],[date]]&lt;=LY_YTDMax,Sales[[#This Row],[date]]&gt;=LY_YTDMin)*Sales[[#This Row],[sales]]</f>
        <v>0</v>
      </c>
      <c r="O7101" s="4">
        <f>AND(Sales[[#This Row],[date]]&gt;=YoY_Min,Sales[[#This Row],[date]]&lt;=TY_YTDMax)*(Sales[[#This Row],[sales]]/Sales[[#This Row],[sqft]])</f>
        <v>0.29523085418392708</v>
      </c>
      <c r="P7101" s="4">
        <f>SUMIF(Sales[RegionStoretype],Sales[[#This Row],[RegionStoretype]],Sales[YoY_SSF])/Sales[[#This Row],[Region_TypeCount]]</f>
        <v>58.393757732919049</v>
      </c>
    </row>
    <row r="7102" spans="1:16" x14ac:dyDescent="0.25">
      <c r="A7102" s="1">
        <v>43238</v>
      </c>
      <c r="B7102">
        <v>18</v>
      </c>
      <c r="C7102">
        <v>17</v>
      </c>
      <c r="D7102">
        <v>65949.679199999999</v>
      </c>
      <c r="E7102">
        <f>INDEX(Stores[region],MATCH(Sales[[#This Row],[store_no]],Stores[store_no],0))</f>
        <v>2</v>
      </c>
      <c r="F7102" t="str">
        <f>INDEX(Stores[storetype],MATCH(Sales[[#This Row],[store_no]],Stores[store_no],0))</f>
        <v>B</v>
      </c>
      <c r="G7102" t="str">
        <f>INDEX(Stores[location_city],MATCH(Sales[[#This Row],[store_no]],Stores[store_no],0))</f>
        <v>Chicago</v>
      </c>
      <c r="H7102" t="str">
        <f>INDEX(Stores[location_state],MATCH(Sales[[#This Row],[store_no]],Stores[store_no],0))</f>
        <v>Illinois</v>
      </c>
      <c r="I7102">
        <f>INDEX(Stores[sqft],MATCH(Sales[[#This Row],[store_no]],Stores[store_no],0))</f>
        <v>120700</v>
      </c>
      <c r="J7102" s="4" t="str">
        <f>INDEX(Departments[dept_name],MATCH(Sales[[#This Row],[dept_no]],Departments[dept_no],0))</f>
        <v>Shoes</v>
      </c>
      <c r="K7102" s="4" t="str">
        <f>CONCATENATE(Sales[[#This Row],[region]],Sales[[#This Row],[storetype]])</f>
        <v>2B</v>
      </c>
      <c r="L7102" s="4">
        <f>INDEX(RegionStoreCount[Store Count],MATCH(Sales[[#This Row],[RegionStoretype]],RegionStoreCount[Region/Type],0))</f>
        <v>6</v>
      </c>
      <c r="M7102" s="4">
        <f>AND(Sales[[#This Row],[date]]&lt;=TY_YTDMax,Sales[[#This Row],[date]]&gt;=TY_YTDMin)*Sales[[#This Row],[sales]]</f>
        <v>65949.679199999999</v>
      </c>
      <c r="N7102" s="4">
        <f>AND(Sales[[#This Row],[date]]&lt;=LY_YTDMax,Sales[[#This Row],[date]]&gt;=LY_YTDMin)*Sales[[#This Row],[sales]]</f>
        <v>0</v>
      </c>
      <c r="O7102" s="4">
        <f>AND(Sales[[#This Row],[date]]&gt;=YoY_Min,Sales[[#This Row],[date]]&lt;=TY_YTDMax)*(Sales[[#This Row],[sales]]/Sales[[#This Row],[sqft]])</f>
        <v>0.54639336536868266</v>
      </c>
      <c r="P7102" s="4">
        <f>SUMIF(Sales[RegionStoretype],Sales[[#This Row],[RegionStoretype]],Sales[YoY_SSF])/Sales[[#This Row],[Region_TypeCount]]</f>
        <v>58.393757732919049</v>
      </c>
    </row>
    <row r="7103" spans="1:16" x14ac:dyDescent="0.25">
      <c r="A7103" s="1">
        <v>43238</v>
      </c>
      <c r="B7103">
        <v>18</v>
      </c>
      <c r="C7103">
        <v>19</v>
      </c>
      <c r="D7103">
        <v>61056.273499999996</v>
      </c>
      <c r="E7103">
        <f>INDEX(Stores[region],MATCH(Sales[[#This Row],[store_no]],Stores[store_no],0))</f>
        <v>2</v>
      </c>
      <c r="F7103" t="str">
        <f>INDEX(Stores[storetype],MATCH(Sales[[#This Row],[store_no]],Stores[store_no],0))</f>
        <v>B</v>
      </c>
      <c r="G7103" t="str">
        <f>INDEX(Stores[location_city],MATCH(Sales[[#This Row],[store_no]],Stores[store_no],0))</f>
        <v>Chicago</v>
      </c>
      <c r="H7103" t="str">
        <f>INDEX(Stores[location_state],MATCH(Sales[[#This Row],[store_no]],Stores[store_no],0))</f>
        <v>Illinois</v>
      </c>
      <c r="I7103">
        <f>INDEX(Stores[sqft],MATCH(Sales[[#This Row],[store_no]],Stores[store_no],0))</f>
        <v>120700</v>
      </c>
      <c r="J7103" s="4" t="str">
        <f>INDEX(Departments[dept_name],MATCH(Sales[[#This Row],[dept_no]],Departments[dept_no],0))</f>
        <v>Tools</v>
      </c>
      <c r="K7103" s="4" t="str">
        <f>CONCATENATE(Sales[[#This Row],[region]],Sales[[#This Row],[storetype]])</f>
        <v>2B</v>
      </c>
      <c r="L7103" s="4">
        <f>INDEX(RegionStoreCount[Store Count],MATCH(Sales[[#This Row],[RegionStoretype]],RegionStoreCount[Region/Type],0))</f>
        <v>6</v>
      </c>
      <c r="M7103" s="4">
        <f>AND(Sales[[#This Row],[date]]&lt;=TY_YTDMax,Sales[[#This Row],[date]]&gt;=TY_YTDMin)*Sales[[#This Row],[sales]]</f>
        <v>61056.273499999996</v>
      </c>
      <c r="N7103" s="4">
        <f>AND(Sales[[#This Row],[date]]&lt;=LY_YTDMax,Sales[[#This Row],[date]]&gt;=LY_YTDMin)*Sales[[#This Row],[sales]]</f>
        <v>0</v>
      </c>
      <c r="O7103" s="4">
        <f>AND(Sales[[#This Row],[date]]&gt;=YoY_Min,Sales[[#This Row],[date]]&lt;=TY_YTDMax)*(Sales[[#This Row],[sales]]/Sales[[#This Row],[sqft]])</f>
        <v>0.50585147887323945</v>
      </c>
      <c r="P7103" s="4">
        <f>SUMIF(Sales[RegionStoretype],Sales[[#This Row],[RegionStoretype]],Sales[YoY_SSF])/Sales[[#This Row],[Region_TypeCount]]</f>
        <v>58.393757732919049</v>
      </c>
    </row>
    <row r="7104" spans="1:16" x14ac:dyDescent="0.25">
      <c r="A7104" s="1">
        <v>43238</v>
      </c>
      <c r="B7104">
        <v>19</v>
      </c>
      <c r="C7104">
        <v>13</v>
      </c>
      <c r="D7104">
        <v>10543.647799999999</v>
      </c>
      <c r="E7104">
        <f>INDEX(Stores[region],MATCH(Sales[[#This Row],[store_no]],Stores[store_no],0))</f>
        <v>3</v>
      </c>
      <c r="F7104" t="str">
        <f>INDEX(Stores[storetype],MATCH(Sales[[#This Row],[store_no]],Stores[store_no],0))</f>
        <v>A</v>
      </c>
      <c r="G7104" t="str">
        <f>INDEX(Stores[location_city],MATCH(Sales[[#This Row],[store_no]],Stores[store_no],0))</f>
        <v>Des Moines</v>
      </c>
      <c r="H7104" t="str">
        <f>INDEX(Stores[location_state],MATCH(Sales[[#This Row],[store_no]],Stores[store_no],0))</f>
        <v>Iowa</v>
      </c>
      <c r="I7104">
        <f>INDEX(Stores[sqft],MATCH(Sales[[#This Row],[store_no]],Stores[store_no],0))</f>
        <v>197600</v>
      </c>
      <c r="J7104" s="4" t="str">
        <f>INDEX(Departments[dept_name],MATCH(Sales[[#This Row],[dept_no]],Departments[dept_no],0))</f>
        <v>Kids</v>
      </c>
      <c r="K7104" s="4" t="str">
        <f>CONCATENATE(Sales[[#This Row],[region]],Sales[[#This Row],[storetype]])</f>
        <v>3A</v>
      </c>
      <c r="L7104" s="4">
        <f>INDEX(RegionStoreCount[Store Count],MATCH(Sales[[#This Row],[RegionStoretype]],RegionStoreCount[Region/Type],0))</f>
        <v>9</v>
      </c>
      <c r="M7104" s="4">
        <f>AND(Sales[[#This Row],[date]]&lt;=TY_YTDMax,Sales[[#This Row],[date]]&gt;=TY_YTDMin)*Sales[[#This Row],[sales]]</f>
        <v>10543.647799999999</v>
      </c>
      <c r="N7104" s="4">
        <f>AND(Sales[[#This Row],[date]]&lt;=LY_YTDMax,Sales[[#This Row],[date]]&gt;=LY_YTDMin)*Sales[[#This Row],[sales]]</f>
        <v>0</v>
      </c>
      <c r="O7104" s="4">
        <f>AND(Sales[[#This Row],[date]]&gt;=YoY_Min,Sales[[#This Row],[date]]&lt;=TY_YTDMax)*(Sales[[#This Row],[sales]]/Sales[[#This Row],[sqft]])</f>
        <v>5.3358541497975705E-2</v>
      </c>
      <c r="P7104" s="4">
        <f>SUMIF(Sales[RegionStoretype],Sales[[#This Row],[RegionStoretype]],Sales[YoY_SSF])/Sales[[#This Row],[Region_TypeCount]]</f>
        <v>53.603836561720975</v>
      </c>
    </row>
    <row r="7105" spans="1:16" x14ac:dyDescent="0.25">
      <c r="A7105" s="1">
        <v>43238</v>
      </c>
      <c r="B7105">
        <v>20</v>
      </c>
      <c r="C7105">
        <v>1</v>
      </c>
      <c r="D7105">
        <v>267.9144</v>
      </c>
      <c r="E7105">
        <f>INDEX(Stores[region],MATCH(Sales[[#This Row],[store_no]],Stores[store_no],0))</f>
        <v>1</v>
      </c>
      <c r="F7105" t="str">
        <f>INDEX(Stores[storetype],MATCH(Sales[[#This Row],[store_no]],Stores[store_no],0))</f>
        <v>A</v>
      </c>
      <c r="G7105" t="str">
        <f>INDEX(Stores[location_city],MATCH(Sales[[#This Row],[store_no]],Stores[store_no],0))</f>
        <v>South Bend</v>
      </c>
      <c r="H7105" t="str">
        <f>INDEX(Stores[location_state],MATCH(Sales[[#This Row],[store_no]],Stores[store_no],0))</f>
        <v>Indiana</v>
      </c>
      <c r="I7105">
        <f>INDEX(Stores[sqft],MATCH(Sales[[#This Row],[store_no]],Stores[store_no],0))</f>
        <v>39700</v>
      </c>
      <c r="J7105" s="4" t="str">
        <f>INDEX(Departments[dept_name],MATCH(Sales[[#This Row],[dept_no]],Departments[dept_no],0))</f>
        <v>Automotive</v>
      </c>
      <c r="K7105" s="4" t="str">
        <f>CONCATENATE(Sales[[#This Row],[region]],Sales[[#This Row],[storetype]])</f>
        <v>1A</v>
      </c>
      <c r="L7105" s="4">
        <f>INDEX(RegionStoreCount[Store Count],MATCH(Sales[[#This Row],[RegionStoretype]],RegionStoreCount[Region/Type],0))</f>
        <v>5</v>
      </c>
      <c r="M7105" s="4">
        <f>AND(Sales[[#This Row],[date]]&lt;=TY_YTDMax,Sales[[#This Row],[date]]&gt;=TY_YTDMin)*Sales[[#This Row],[sales]]</f>
        <v>267.9144</v>
      </c>
      <c r="N7105" s="4">
        <f>AND(Sales[[#This Row],[date]]&lt;=LY_YTDMax,Sales[[#This Row],[date]]&gt;=LY_YTDMin)*Sales[[#This Row],[sales]]</f>
        <v>0</v>
      </c>
      <c r="O7105" s="4">
        <f>AND(Sales[[#This Row],[date]]&gt;=YoY_Min,Sales[[#This Row],[date]]&lt;=TY_YTDMax)*(Sales[[#This Row],[sales]]/Sales[[#This Row],[sqft]])</f>
        <v>6.7484735516372798E-3</v>
      </c>
      <c r="P7105" s="4">
        <f>SUMIF(Sales[RegionStoretype],Sales[[#This Row],[RegionStoretype]],Sales[YoY_SSF])/Sales[[#This Row],[Region_TypeCount]]</f>
        <v>59.469551530910678</v>
      </c>
    </row>
    <row r="7106" spans="1:16" x14ac:dyDescent="0.25">
      <c r="A7106" s="1">
        <v>43238</v>
      </c>
      <c r="B7106">
        <v>20</v>
      </c>
      <c r="C7106">
        <v>14</v>
      </c>
      <c r="D7106">
        <v>15359.7215</v>
      </c>
      <c r="E7106">
        <f>INDEX(Stores[region],MATCH(Sales[[#This Row],[store_no]],Stores[store_no],0))</f>
        <v>1</v>
      </c>
      <c r="F7106" t="str">
        <f>INDEX(Stores[storetype],MATCH(Sales[[#This Row],[store_no]],Stores[store_no],0))</f>
        <v>A</v>
      </c>
      <c r="G7106" t="str">
        <f>INDEX(Stores[location_city],MATCH(Sales[[#This Row],[store_no]],Stores[store_no],0))</f>
        <v>South Bend</v>
      </c>
      <c r="H7106" t="str">
        <f>INDEX(Stores[location_state],MATCH(Sales[[#This Row],[store_no]],Stores[store_no],0))</f>
        <v>Indiana</v>
      </c>
      <c r="I7106">
        <f>INDEX(Stores[sqft],MATCH(Sales[[#This Row],[store_no]],Stores[store_no],0))</f>
        <v>39700</v>
      </c>
      <c r="J7106" s="4" t="str">
        <f>INDEX(Departments[dept_name],MATCH(Sales[[#This Row],[dept_no]],Departments[dept_no],0))</f>
        <v>Movies</v>
      </c>
      <c r="K7106" s="4" t="str">
        <f>CONCATENATE(Sales[[#This Row],[region]],Sales[[#This Row],[storetype]])</f>
        <v>1A</v>
      </c>
      <c r="L7106" s="4">
        <f>INDEX(RegionStoreCount[Store Count],MATCH(Sales[[#This Row],[RegionStoretype]],RegionStoreCount[Region/Type],0))</f>
        <v>5</v>
      </c>
      <c r="M7106" s="4">
        <f>AND(Sales[[#This Row],[date]]&lt;=TY_YTDMax,Sales[[#This Row],[date]]&gt;=TY_YTDMin)*Sales[[#This Row],[sales]]</f>
        <v>15359.7215</v>
      </c>
      <c r="N7106" s="4">
        <f>AND(Sales[[#This Row],[date]]&lt;=LY_YTDMax,Sales[[#This Row],[date]]&gt;=LY_YTDMin)*Sales[[#This Row],[sales]]</f>
        <v>0</v>
      </c>
      <c r="O7106" s="4">
        <f>AND(Sales[[#This Row],[date]]&gt;=YoY_Min,Sales[[#This Row],[date]]&lt;=TY_YTDMax)*(Sales[[#This Row],[sales]]/Sales[[#This Row],[sqft]])</f>
        <v>0.38689474811083124</v>
      </c>
      <c r="P7106" s="4">
        <f>SUMIF(Sales[RegionStoretype],Sales[[#This Row],[RegionStoretype]],Sales[YoY_SSF])/Sales[[#This Row],[Region_TypeCount]]</f>
        <v>59.469551530910678</v>
      </c>
    </row>
    <row r="7107" spans="1:16" x14ac:dyDescent="0.25">
      <c r="A7107" s="1">
        <v>43238</v>
      </c>
      <c r="B7107">
        <v>22</v>
      </c>
      <c r="C7107">
        <v>18</v>
      </c>
      <c r="D7107">
        <v>7388.9655000000002</v>
      </c>
      <c r="E7107">
        <f>INDEX(Stores[region],MATCH(Sales[[#This Row],[store_no]],Stores[store_no],0))</f>
        <v>3</v>
      </c>
      <c r="F7107" t="str">
        <f>INDEX(Stores[storetype],MATCH(Sales[[#This Row],[store_no]],Stores[store_no],0))</f>
        <v>B</v>
      </c>
      <c r="G7107" t="str">
        <f>INDEX(Stores[location_city],MATCH(Sales[[#This Row],[store_no]],Stores[store_no],0))</f>
        <v>Sioux Falls</v>
      </c>
      <c r="H7107" t="str">
        <f>INDEX(Stores[location_state],MATCH(Sales[[#This Row],[store_no]],Stores[store_no],0))</f>
        <v>South Dakota</v>
      </c>
      <c r="I7107">
        <f>INDEX(Stores[sqft],MATCH(Sales[[#This Row],[store_no]],Stores[store_no],0))</f>
        <v>57800</v>
      </c>
      <c r="J7107" s="4" t="str">
        <f>INDEX(Departments[dept_name],MATCH(Sales[[#This Row],[dept_no]],Departments[dept_no],0))</f>
        <v>Sports</v>
      </c>
      <c r="K7107" s="4" t="str">
        <f>CONCATENATE(Sales[[#This Row],[region]],Sales[[#This Row],[storetype]])</f>
        <v>3B</v>
      </c>
      <c r="L7107" s="4">
        <f>INDEX(RegionStoreCount[Store Count],MATCH(Sales[[#This Row],[RegionStoretype]],RegionStoreCount[Region/Type],0))</f>
        <v>4</v>
      </c>
      <c r="M7107" s="4">
        <f>AND(Sales[[#This Row],[date]]&lt;=TY_YTDMax,Sales[[#This Row],[date]]&gt;=TY_YTDMin)*Sales[[#This Row],[sales]]</f>
        <v>7388.9655000000002</v>
      </c>
      <c r="N7107" s="4">
        <f>AND(Sales[[#This Row],[date]]&lt;=LY_YTDMax,Sales[[#This Row],[date]]&gt;=LY_YTDMin)*Sales[[#This Row],[sales]]</f>
        <v>0</v>
      </c>
      <c r="O7107" s="4">
        <f>AND(Sales[[#This Row],[date]]&gt;=YoY_Min,Sales[[#This Row],[date]]&lt;=TY_YTDMax)*(Sales[[#This Row],[sales]]/Sales[[#This Row],[sqft]])</f>
        <v>0.1278367733564014</v>
      </c>
      <c r="P7107" s="4">
        <f>SUMIF(Sales[RegionStoretype],Sales[[#This Row],[RegionStoretype]],Sales[YoY_SSF])/Sales[[#This Row],[Region_TypeCount]]</f>
        <v>58.312187288105562</v>
      </c>
    </row>
    <row r="7108" spans="1:16" x14ac:dyDescent="0.25">
      <c r="A7108" s="1">
        <v>43238</v>
      </c>
      <c r="B7108">
        <v>23</v>
      </c>
      <c r="C7108">
        <v>6</v>
      </c>
      <c r="D7108">
        <v>48751.115299999998</v>
      </c>
      <c r="E7108">
        <f>INDEX(Stores[region],MATCH(Sales[[#This Row],[store_no]],Stores[store_no],0))</f>
        <v>3</v>
      </c>
      <c r="F7108" t="str">
        <f>INDEX(Stores[storetype],MATCH(Sales[[#This Row],[store_no]],Stores[store_no],0))</f>
        <v>B</v>
      </c>
      <c r="G7108" t="str">
        <f>INDEX(Stores[location_city],MATCH(Sales[[#This Row],[store_no]],Stores[store_no],0))</f>
        <v>Cedar Rapids</v>
      </c>
      <c r="H7108" t="str">
        <f>INDEX(Stores[location_state],MATCH(Sales[[#This Row],[store_no]],Stores[store_no],0))</f>
        <v>Iowa</v>
      </c>
      <c r="I7108">
        <f>INDEX(Stores[sqft],MATCH(Sales[[#This Row],[store_no]],Stores[store_no],0))</f>
        <v>123700</v>
      </c>
      <c r="J7108" s="4" t="str">
        <f>INDEX(Departments[dept_name],MATCH(Sales[[#This Row],[dept_no]],Departments[dept_no],0))</f>
        <v>Computers</v>
      </c>
      <c r="K7108" s="4" t="str">
        <f>CONCATENATE(Sales[[#This Row],[region]],Sales[[#This Row],[storetype]])</f>
        <v>3B</v>
      </c>
      <c r="L7108" s="4">
        <f>INDEX(RegionStoreCount[Store Count],MATCH(Sales[[#This Row],[RegionStoretype]],RegionStoreCount[Region/Type],0))</f>
        <v>4</v>
      </c>
      <c r="M7108" s="4">
        <f>AND(Sales[[#This Row],[date]]&lt;=TY_YTDMax,Sales[[#This Row],[date]]&gt;=TY_YTDMin)*Sales[[#This Row],[sales]]</f>
        <v>48751.115299999998</v>
      </c>
      <c r="N7108" s="4">
        <f>AND(Sales[[#This Row],[date]]&lt;=LY_YTDMax,Sales[[#This Row],[date]]&gt;=LY_YTDMin)*Sales[[#This Row],[sales]]</f>
        <v>0</v>
      </c>
      <c r="O7108" s="4">
        <f>AND(Sales[[#This Row],[date]]&gt;=YoY_Min,Sales[[#This Row],[date]]&lt;=TY_YTDMax)*(Sales[[#This Row],[sales]]/Sales[[#This Row],[sqft]])</f>
        <v>0.39410764187550523</v>
      </c>
      <c r="P7108" s="4">
        <f>SUMIF(Sales[RegionStoretype],Sales[[#This Row],[RegionStoretype]],Sales[YoY_SSF])/Sales[[#This Row],[Region_TypeCount]]</f>
        <v>58.312187288105562</v>
      </c>
    </row>
    <row r="7109" spans="1:16" x14ac:dyDescent="0.25">
      <c r="A7109" s="1">
        <v>43238</v>
      </c>
      <c r="B7109">
        <v>25</v>
      </c>
      <c r="C7109">
        <v>1</v>
      </c>
      <c r="D7109">
        <v>13276.877500000001</v>
      </c>
      <c r="E7109">
        <f>INDEX(Stores[region],MATCH(Sales[[#This Row],[store_no]],Stores[store_no],0))</f>
        <v>3</v>
      </c>
      <c r="F7109" t="str">
        <f>INDEX(Stores[storetype],MATCH(Sales[[#This Row],[store_no]],Stores[store_no],0))</f>
        <v>B</v>
      </c>
      <c r="G7109" t="str">
        <f>INDEX(Stores[location_city],MATCH(Sales[[#This Row],[store_no]],Stores[store_no],0))</f>
        <v>Kansas City</v>
      </c>
      <c r="H7109" t="str">
        <f>INDEX(Stores[location_state],MATCH(Sales[[#This Row],[store_no]],Stores[store_no],0))</f>
        <v>Missouri</v>
      </c>
      <c r="I7109">
        <f>INDEX(Stores[sqft],MATCH(Sales[[#This Row],[store_no]],Stores[store_no],0))</f>
        <v>92300</v>
      </c>
      <c r="J7109" s="4" t="str">
        <f>INDEX(Departments[dept_name],MATCH(Sales[[#This Row],[dept_no]],Departments[dept_no],0))</f>
        <v>Automotive</v>
      </c>
      <c r="K7109" s="4" t="str">
        <f>CONCATENATE(Sales[[#This Row],[region]],Sales[[#This Row],[storetype]])</f>
        <v>3B</v>
      </c>
      <c r="L7109" s="4">
        <f>INDEX(RegionStoreCount[Store Count],MATCH(Sales[[#This Row],[RegionStoretype]],RegionStoreCount[Region/Type],0))</f>
        <v>4</v>
      </c>
      <c r="M7109" s="4">
        <f>AND(Sales[[#This Row],[date]]&lt;=TY_YTDMax,Sales[[#This Row],[date]]&gt;=TY_YTDMin)*Sales[[#This Row],[sales]]</f>
        <v>13276.877500000001</v>
      </c>
      <c r="N7109" s="4">
        <f>AND(Sales[[#This Row],[date]]&lt;=LY_YTDMax,Sales[[#This Row],[date]]&gt;=LY_YTDMin)*Sales[[#This Row],[sales]]</f>
        <v>0</v>
      </c>
      <c r="O7109" s="4">
        <f>AND(Sales[[#This Row],[date]]&gt;=YoY_Min,Sales[[#This Row],[date]]&lt;=TY_YTDMax)*(Sales[[#This Row],[sales]]/Sales[[#This Row],[sqft]])</f>
        <v>0.14384482665222104</v>
      </c>
      <c r="P7109" s="4">
        <f>SUMIF(Sales[RegionStoretype],Sales[[#This Row],[RegionStoretype]],Sales[YoY_SSF])/Sales[[#This Row],[Region_TypeCount]]</f>
        <v>58.312187288105562</v>
      </c>
    </row>
    <row r="7110" spans="1:16" x14ac:dyDescent="0.25">
      <c r="A7110" s="1">
        <v>43238</v>
      </c>
      <c r="B7110">
        <v>25</v>
      </c>
      <c r="C7110">
        <v>3</v>
      </c>
      <c r="D7110">
        <v>63365.379000000001</v>
      </c>
      <c r="E7110">
        <f>INDEX(Stores[region],MATCH(Sales[[#This Row],[store_no]],Stores[store_no],0))</f>
        <v>3</v>
      </c>
      <c r="F7110" t="str">
        <f>INDEX(Stores[storetype],MATCH(Sales[[#This Row],[store_no]],Stores[store_no],0))</f>
        <v>B</v>
      </c>
      <c r="G7110" t="str">
        <f>INDEX(Stores[location_city],MATCH(Sales[[#This Row],[store_no]],Stores[store_no],0))</f>
        <v>Kansas City</v>
      </c>
      <c r="H7110" t="str">
        <f>INDEX(Stores[location_state],MATCH(Sales[[#This Row],[store_no]],Stores[store_no],0))</f>
        <v>Missouri</v>
      </c>
      <c r="I7110">
        <f>INDEX(Stores[sqft],MATCH(Sales[[#This Row],[store_no]],Stores[store_no],0))</f>
        <v>92300</v>
      </c>
      <c r="J7110" s="4" t="str">
        <f>INDEX(Departments[dept_name],MATCH(Sales[[#This Row],[dept_no]],Departments[dept_no],0))</f>
        <v>Beauty</v>
      </c>
      <c r="K7110" s="4" t="str">
        <f>CONCATENATE(Sales[[#This Row],[region]],Sales[[#This Row],[storetype]])</f>
        <v>3B</v>
      </c>
      <c r="L7110" s="4">
        <f>INDEX(RegionStoreCount[Store Count],MATCH(Sales[[#This Row],[RegionStoretype]],RegionStoreCount[Region/Type],0))</f>
        <v>4</v>
      </c>
      <c r="M7110" s="4">
        <f>AND(Sales[[#This Row],[date]]&lt;=TY_YTDMax,Sales[[#This Row],[date]]&gt;=TY_YTDMin)*Sales[[#This Row],[sales]]</f>
        <v>63365.379000000001</v>
      </c>
      <c r="N7110" s="4">
        <f>AND(Sales[[#This Row],[date]]&lt;=LY_YTDMax,Sales[[#This Row],[date]]&gt;=LY_YTDMin)*Sales[[#This Row],[sales]]</f>
        <v>0</v>
      </c>
      <c r="O7110" s="4">
        <f>AND(Sales[[#This Row],[date]]&gt;=YoY_Min,Sales[[#This Row],[date]]&lt;=TY_YTDMax)*(Sales[[#This Row],[sales]]/Sales[[#This Row],[sqft]])</f>
        <v>0.68651548212351032</v>
      </c>
      <c r="P7110" s="4">
        <f>SUMIF(Sales[RegionStoretype],Sales[[#This Row],[RegionStoretype]],Sales[YoY_SSF])/Sales[[#This Row],[Region_TypeCount]]</f>
        <v>58.312187288105562</v>
      </c>
    </row>
    <row r="7111" spans="1:16" x14ac:dyDescent="0.25">
      <c r="A7111" s="1">
        <v>43238</v>
      </c>
      <c r="B7111">
        <v>25</v>
      </c>
      <c r="C7111">
        <v>4</v>
      </c>
      <c r="D7111">
        <v>94380.851900000009</v>
      </c>
      <c r="E7111">
        <f>INDEX(Stores[region],MATCH(Sales[[#This Row],[store_no]],Stores[store_no],0))</f>
        <v>3</v>
      </c>
      <c r="F7111" t="str">
        <f>INDEX(Stores[storetype],MATCH(Sales[[#This Row],[store_no]],Stores[store_no],0))</f>
        <v>B</v>
      </c>
      <c r="G7111" t="str">
        <f>INDEX(Stores[location_city],MATCH(Sales[[#This Row],[store_no]],Stores[store_no],0))</f>
        <v>Kansas City</v>
      </c>
      <c r="H7111" t="str">
        <f>INDEX(Stores[location_state],MATCH(Sales[[#This Row],[store_no]],Stores[store_no],0))</f>
        <v>Missouri</v>
      </c>
      <c r="I7111">
        <f>INDEX(Stores[sqft],MATCH(Sales[[#This Row],[store_no]],Stores[store_no],0))</f>
        <v>92300</v>
      </c>
      <c r="J7111" s="4" t="str">
        <f>INDEX(Departments[dept_name],MATCH(Sales[[#This Row],[dept_no]],Departments[dept_no],0))</f>
        <v>Books</v>
      </c>
      <c r="K7111" s="4" t="str">
        <f>CONCATENATE(Sales[[#This Row],[region]],Sales[[#This Row],[storetype]])</f>
        <v>3B</v>
      </c>
      <c r="L7111" s="4">
        <f>INDEX(RegionStoreCount[Store Count],MATCH(Sales[[#This Row],[RegionStoretype]],RegionStoreCount[Region/Type],0))</f>
        <v>4</v>
      </c>
      <c r="M7111" s="4">
        <f>AND(Sales[[#This Row],[date]]&lt;=TY_YTDMax,Sales[[#This Row],[date]]&gt;=TY_YTDMin)*Sales[[#This Row],[sales]]</f>
        <v>94380.851900000009</v>
      </c>
      <c r="N7111" s="4">
        <f>AND(Sales[[#This Row],[date]]&lt;=LY_YTDMax,Sales[[#This Row],[date]]&gt;=LY_YTDMin)*Sales[[#This Row],[sales]]</f>
        <v>0</v>
      </c>
      <c r="O7111" s="4">
        <f>AND(Sales[[#This Row],[date]]&gt;=YoY_Min,Sales[[#This Row],[date]]&lt;=TY_YTDMax)*(Sales[[#This Row],[sales]]/Sales[[#This Row],[sqft]])</f>
        <v>1.0225444409534128</v>
      </c>
      <c r="P7111" s="4">
        <f>SUMIF(Sales[RegionStoretype],Sales[[#This Row],[RegionStoretype]],Sales[YoY_SSF])/Sales[[#This Row],[Region_TypeCount]]</f>
        <v>58.312187288105562</v>
      </c>
    </row>
    <row r="7112" spans="1:16" x14ac:dyDescent="0.25">
      <c r="A7112" s="1">
        <v>43238</v>
      </c>
      <c r="B7112">
        <v>25</v>
      </c>
      <c r="C7112">
        <v>6</v>
      </c>
      <c r="D7112">
        <v>56326.320800000001</v>
      </c>
      <c r="E7112">
        <f>INDEX(Stores[region],MATCH(Sales[[#This Row],[store_no]],Stores[store_no],0))</f>
        <v>3</v>
      </c>
      <c r="F7112" t="str">
        <f>INDEX(Stores[storetype],MATCH(Sales[[#This Row],[store_no]],Stores[store_no],0))</f>
        <v>B</v>
      </c>
      <c r="G7112" t="str">
        <f>INDEX(Stores[location_city],MATCH(Sales[[#This Row],[store_no]],Stores[store_no],0))</f>
        <v>Kansas City</v>
      </c>
      <c r="H7112" t="str">
        <f>INDEX(Stores[location_state],MATCH(Sales[[#This Row],[store_no]],Stores[store_no],0))</f>
        <v>Missouri</v>
      </c>
      <c r="I7112">
        <f>INDEX(Stores[sqft],MATCH(Sales[[#This Row],[store_no]],Stores[store_no],0))</f>
        <v>92300</v>
      </c>
      <c r="J7112" s="4" t="str">
        <f>INDEX(Departments[dept_name],MATCH(Sales[[#This Row],[dept_no]],Departments[dept_no],0))</f>
        <v>Computers</v>
      </c>
      <c r="K7112" s="4" t="str">
        <f>CONCATENATE(Sales[[#This Row],[region]],Sales[[#This Row],[storetype]])</f>
        <v>3B</v>
      </c>
      <c r="L7112" s="4">
        <f>INDEX(RegionStoreCount[Store Count],MATCH(Sales[[#This Row],[RegionStoretype]],RegionStoreCount[Region/Type],0))</f>
        <v>4</v>
      </c>
      <c r="M7112" s="4">
        <f>AND(Sales[[#This Row],[date]]&lt;=TY_YTDMax,Sales[[#This Row],[date]]&gt;=TY_YTDMin)*Sales[[#This Row],[sales]]</f>
        <v>56326.320800000001</v>
      </c>
      <c r="N7112" s="4">
        <f>AND(Sales[[#This Row],[date]]&lt;=LY_YTDMax,Sales[[#This Row],[date]]&gt;=LY_YTDMin)*Sales[[#This Row],[sales]]</f>
        <v>0</v>
      </c>
      <c r="O7112" s="4">
        <f>AND(Sales[[#This Row],[date]]&gt;=YoY_Min,Sales[[#This Row],[date]]&lt;=TY_YTDMax)*(Sales[[#This Row],[sales]]/Sales[[#This Row],[sqft]])</f>
        <v>0.61025266305525461</v>
      </c>
      <c r="P7112" s="4">
        <f>SUMIF(Sales[RegionStoretype],Sales[[#This Row],[RegionStoretype]],Sales[YoY_SSF])/Sales[[#This Row],[Region_TypeCount]]</f>
        <v>58.312187288105562</v>
      </c>
    </row>
    <row r="7113" spans="1:16" x14ac:dyDescent="0.25">
      <c r="A7113" s="1">
        <v>43238</v>
      </c>
      <c r="B7113">
        <v>25</v>
      </c>
      <c r="C7113">
        <v>7</v>
      </c>
      <c r="D7113">
        <v>16457.595600000001</v>
      </c>
      <c r="E7113">
        <f>INDEX(Stores[region],MATCH(Sales[[#This Row],[store_no]],Stores[store_no],0))</f>
        <v>3</v>
      </c>
      <c r="F7113" t="str">
        <f>INDEX(Stores[storetype],MATCH(Sales[[#This Row],[store_no]],Stores[store_no],0))</f>
        <v>B</v>
      </c>
      <c r="G7113" t="str">
        <f>INDEX(Stores[location_city],MATCH(Sales[[#This Row],[store_no]],Stores[store_no],0))</f>
        <v>Kansas City</v>
      </c>
      <c r="H7113" t="str">
        <f>INDEX(Stores[location_state],MATCH(Sales[[#This Row],[store_no]],Stores[store_no],0))</f>
        <v>Missouri</v>
      </c>
      <c r="I7113">
        <f>INDEX(Stores[sqft],MATCH(Sales[[#This Row],[store_no]],Stores[store_no],0))</f>
        <v>92300</v>
      </c>
      <c r="J7113" s="4" t="str">
        <f>INDEX(Departments[dept_name],MATCH(Sales[[#This Row],[dept_no]],Departments[dept_no],0))</f>
        <v>Electronics</v>
      </c>
      <c r="K7113" s="4" t="str">
        <f>CONCATENATE(Sales[[#This Row],[region]],Sales[[#This Row],[storetype]])</f>
        <v>3B</v>
      </c>
      <c r="L7113" s="4">
        <f>INDEX(RegionStoreCount[Store Count],MATCH(Sales[[#This Row],[RegionStoretype]],RegionStoreCount[Region/Type],0))</f>
        <v>4</v>
      </c>
      <c r="M7113" s="4">
        <f>AND(Sales[[#This Row],[date]]&lt;=TY_YTDMax,Sales[[#This Row],[date]]&gt;=TY_YTDMin)*Sales[[#This Row],[sales]]</f>
        <v>16457.595600000001</v>
      </c>
      <c r="N7113" s="4">
        <f>AND(Sales[[#This Row],[date]]&lt;=LY_YTDMax,Sales[[#This Row],[date]]&gt;=LY_YTDMin)*Sales[[#This Row],[sales]]</f>
        <v>0</v>
      </c>
      <c r="O7113" s="4">
        <f>AND(Sales[[#This Row],[date]]&gt;=YoY_Min,Sales[[#This Row],[date]]&lt;=TY_YTDMax)*(Sales[[#This Row],[sales]]/Sales[[#This Row],[sqft]])</f>
        <v>0.17830547778981581</v>
      </c>
      <c r="P7113" s="4">
        <f>SUMIF(Sales[RegionStoretype],Sales[[#This Row],[RegionStoretype]],Sales[YoY_SSF])/Sales[[#This Row],[Region_TypeCount]]</f>
        <v>58.312187288105562</v>
      </c>
    </row>
    <row r="7114" spans="1:16" x14ac:dyDescent="0.25">
      <c r="A7114" s="1">
        <v>43238</v>
      </c>
      <c r="B7114">
        <v>25</v>
      </c>
      <c r="C7114">
        <v>12</v>
      </c>
      <c r="D7114">
        <v>127200.46170000001</v>
      </c>
      <c r="E7114">
        <f>INDEX(Stores[region],MATCH(Sales[[#This Row],[store_no]],Stores[store_no],0))</f>
        <v>3</v>
      </c>
      <c r="F7114" t="str">
        <f>INDEX(Stores[storetype],MATCH(Sales[[#This Row],[store_no]],Stores[store_no],0))</f>
        <v>B</v>
      </c>
      <c r="G7114" t="str">
        <f>INDEX(Stores[location_city],MATCH(Sales[[#This Row],[store_no]],Stores[store_no],0))</f>
        <v>Kansas City</v>
      </c>
      <c r="H7114" t="str">
        <f>INDEX(Stores[location_state],MATCH(Sales[[#This Row],[store_no]],Stores[store_no],0))</f>
        <v>Missouri</v>
      </c>
      <c r="I7114">
        <f>INDEX(Stores[sqft],MATCH(Sales[[#This Row],[store_no]],Stores[store_no],0))</f>
        <v>92300</v>
      </c>
      <c r="J7114" s="4" t="str">
        <f>INDEX(Departments[dept_name],MATCH(Sales[[#This Row],[dept_no]],Departments[dept_no],0))</f>
        <v>Jewelery</v>
      </c>
      <c r="K7114" s="4" t="str">
        <f>CONCATENATE(Sales[[#This Row],[region]],Sales[[#This Row],[storetype]])</f>
        <v>3B</v>
      </c>
      <c r="L7114" s="4">
        <f>INDEX(RegionStoreCount[Store Count],MATCH(Sales[[#This Row],[RegionStoretype]],RegionStoreCount[Region/Type],0))</f>
        <v>4</v>
      </c>
      <c r="M7114" s="4">
        <f>AND(Sales[[#This Row],[date]]&lt;=TY_YTDMax,Sales[[#This Row],[date]]&gt;=TY_YTDMin)*Sales[[#This Row],[sales]]</f>
        <v>127200.46170000001</v>
      </c>
      <c r="N7114" s="4">
        <f>AND(Sales[[#This Row],[date]]&lt;=LY_YTDMax,Sales[[#This Row],[date]]&gt;=LY_YTDMin)*Sales[[#This Row],[sales]]</f>
        <v>0</v>
      </c>
      <c r="O7114" s="4">
        <f>AND(Sales[[#This Row],[date]]&gt;=YoY_Min,Sales[[#This Row],[date]]&lt;=TY_YTDMax)*(Sales[[#This Row],[sales]]/Sales[[#This Row],[sqft]])</f>
        <v>1.3781198450704226</v>
      </c>
      <c r="P7114" s="4">
        <f>SUMIF(Sales[RegionStoretype],Sales[[#This Row],[RegionStoretype]],Sales[YoY_SSF])/Sales[[#This Row],[Region_TypeCount]]</f>
        <v>58.312187288105562</v>
      </c>
    </row>
    <row r="7115" spans="1:16" x14ac:dyDescent="0.25">
      <c r="A7115" s="1">
        <v>43238</v>
      </c>
      <c r="B7115">
        <v>26</v>
      </c>
      <c r="C7115">
        <v>3</v>
      </c>
      <c r="D7115">
        <v>182105.87270000001</v>
      </c>
      <c r="E7115">
        <f>INDEX(Stores[region],MATCH(Sales[[#This Row],[store_no]],Stores[store_no],0))</f>
        <v>2</v>
      </c>
      <c r="F7115" t="str">
        <f>INDEX(Stores[storetype],MATCH(Sales[[#This Row],[store_no]],Stores[store_no],0))</f>
        <v>A</v>
      </c>
      <c r="G7115" t="str">
        <f>INDEX(Stores[location_city],MATCH(Sales[[#This Row],[store_no]],Stores[store_no],0))</f>
        <v>Carmel</v>
      </c>
      <c r="H7115" t="str">
        <f>INDEX(Stores[location_state],MATCH(Sales[[#This Row],[store_no]],Stores[store_no],0))</f>
        <v>Indiana</v>
      </c>
      <c r="I7115">
        <f>INDEX(Stores[sqft],MATCH(Sales[[#This Row],[store_no]],Stores[store_no],0))</f>
        <v>198500</v>
      </c>
      <c r="J7115" s="4" t="str">
        <f>INDEX(Departments[dept_name],MATCH(Sales[[#This Row],[dept_no]],Departments[dept_no],0))</f>
        <v>Beauty</v>
      </c>
      <c r="K7115" s="4" t="str">
        <f>CONCATENATE(Sales[[#This Row],[region]],Sales[[#This Row],[storetype]])</f>
        <v>2A</v>
      </c>
      <c r="L7115" s="4">
        <f>INDEX(RegionStoreCount[Store Count],MATCH(Sales[[#This Row],[RegionStoretype]],RegionStoreCount[Region/Type],0))</f>
        <v>5</v>
      </c>
      <c r="M7115" s="4">
        <f>AND(Sales[[#This Row],[date]]&lt;=TY_YTDMax,Sales[[#This Row],[date]]&gt;=TY_YTDMin)*Sales[[#This Row],[sales]]</f>
        <v>182105.87270000001</v>
      </c>
      <c r="N7115" s="4">
        <f>AND(Sales[[#This Row],[date]]&lt;=LY_YTDMax,Sales[[#This Row],[date]]&gt;=LY_YTDMin)*Sales[[#This Row],[sales]]</f>
        <v>0</v>
      </c>
      <c r="O7115" s="4">
        <f>AND(Sales[[#This Row],[date]]&gt;=YoY_Min,Sales[[#This Row],[date]]&lt;=TY_YTDMax)*(Sales[[#This Row],[sales]]/Sales[[#This Row],[sqft]])</f>
        <v>0.91740993803526449</v>
      </c>
      <c r="P7115" s="4">
        <f>SUMIF(Sales[RegionStoretype],Sales[[#This Row],[RegionStoretype]],Sales[YoY_SSF])/Sales[[#This Row],[Region_TypeCount]]</f>
        <v>60.052789354368521</v>
      </c>
    </row>
    <row r="7116" spans="1:16" x14ac:dyDescent="0.25">
      <c r="A7116" s="1">
        <v>43238</v>
      </c>
      <c r="B7116">
        <v>26</v>
      </c>
      <c r="C7116">
        <v>9</v>
      </c>
      <c r="D7116">
        <v>47158.192499999997</v>
      </c>
      <c r="E7116">
        <f>INDEX(Stores[region],MATCH(Sales[[#This Row],[store_no]],Stores[store_no],0))</f>
        <v>2</v>
      </c>
      <c r="F7116" t="str">
        <f>INDEX(Stores[storetype],MATCH(Sales[[#This Row],[store_no]],Stores[store_no],0))</f>
        <v>A</v>
      </c>
      <c r="G7116" t="str">
        <f>INDEX(Stores[location_city],MATCH(Sales[[#This Row],[store_no]],Stores[store_no],0))</f>
        <v>Carmel</v>
      </c>
      <c r="H7116" t="str">
        <f>INDEX(Stores[location_state],MATCH(Sales[[#This Row],[store_no]],Stores[store_no],0))</f>
        <v>Indiana</v>
      </c>
      <c r="I7116">
        <f>INDEX(Stores[sqft],MATCH(Sales[[#This Row],[store_no]],Stores[store_no],0))</f>
        <v>198500</v>
      </c>
      <c r="J7116" s="4" t="str">
        <f>INDEX(Departments[dept_name],MATCH(Sales[[#This Row],[dept_no]],Departments[dept_no],0))</f>
        <v>Garden</v>
      </c>
      <c r="K7116" s="4" t="str">
        <f>CONCATENATE(Sales[[#This Row],[region]],Sales[[#This Row],[storetype]])</f>
        <v>2A</v>
      </c>
      <c r="L7116" s="4">
        <f>INDEX(RegionStoreCount[Store Count],MATCH(Sales[[#This Row],[RegionStoretype]],RegionStoreCount[Region/Type],0))</f>
        <v>5</v>
      </c>
      <c r="M7116" s="4">
        <f>AND(Sales[[#This Row],[date]]&lt;=TY_YTDMax,Sales[[#This Row],[date]]&gt;=TY_YTDMin)*Sales[[#This Row],[sales]]</f>
        <v>47158.192499999997</v>
      </c>
      <c r="N7116" s="4">
        <f>AND(Sales[[#This Row],[date]]&lt;=LY_YTDMax,Sales[[#This Row],[date]]&gt;=LY_YTDMin)*Sales[[#This Row],[sales]]</f>
        <v>0</v>
      </c>
      <c r="O7116" s="4">
        <f>AND(Sales[[#This Row],[date]]&gt;=YoY_Min,Sales[[#This Row],[date]]&lt;=TY_YTDMax)*(Sales[[#This Row],[sales]]/Sales[[#This Row],[sqft]])</f>
        <v>0.23757275818639798</v>
      </c>
      <c r="P7116" s="4">
        <f>SUMIF(Sales[RegionStoretype],Sales[[#This Row],[RegionStoretype]],Sales[YoY_SSF])/Sales[[#This Row],[Region_TypeCount]]</f>
        <v>60.052789354368521</v>
      </c>
    </row>
    <row r="7117" spans="1:16" x14ac:dyDescent="0.25">
      <c r="A7117" s="1">
        <v>43238</v>
      </c>
      <c r="B7117">
        <v>26</v>
      </c>
      <c r="C7117">
        <v>13</v>
      </c>
      <c r="D7117">
        <v>44331.677300000003</v>
      </c>
      <c r="E7117">
        <f>INDEX(Stores[region],MATCH(Sales[[#This Row],[store_no]],Stores[store_no],0))</f>
        <v>2</v>
      </c>
      <c r="F7117" t="str">
        <f>INDEX(Stores[storetype],MATCH(Sales[[#This Row],[store_no]],Stores[store_no],0))</f>
        <v>A</v>
      </c>
      <c r="G7117" t="str">
        <f>INDEX(Stores[location_city],MATCH(Sales[[#This Row],[store_no]],Stores[store_no],0))</f>
        <v>Carmel</v>
      </c>
      <c r="H7117" t="str">
        <f>INDEX(Stores[location_state],MATCH(Sales[[#This Row],[store_no]],Stores[store_no],0))</f>
        <v>Indiana</v>
      </c>
      <c r="I7117">
        <f>INDEX(Stores[sqft],MATCH(Sales[[#This Row],[store_no]],Stores[store_no],0))</f>
        <v>198500</v>
      </c>
      <c r="J7117" s="4" t="str">
        <f>INDEX(Departments[dept_name],MATCH(Sales[[#This Row],[dept_no]],Departments[dept_no],0))</f>
        <v>Kids</v>
      </c>
      <c r="K7117" s="4" t="str">
        <f>CONCATENATE(Sales[[#This Row],[region]],Sales[[#This Row],[storetype]])</f>
        <v>2A</v>
      </c>
      <c r="L7117" s="4">
        <f>INDEX(RegionStoreCount[Store Count],MATCH(Sales[[#This Row],[RegionStoretype]],RegionStoreCount[Region/Type],0))</f>
        <v>5</v>
      </c>
      <c r="M7117" s="4">
        <f>AND(Sales[[#This Row],[date]]&lt;=TY_YTDMax,Sales[[#This Row],[date]]&gt;=TY_YTDMin)*Sales[[#This Row],[sales]]</f>
        <v>44331.677300000003</v>
      </c>
      <c r="N7117" s="4">
        <f>AND(Sales[[#This Row],[date]]&lt;=LY_YTDMax,Sales[[#This Row],[date]]&gt;=LY_YTDMin)*Sales[[#This Row],[sales]]</f>
        <v>0</v>
      </c>
      <c r="O7117" s="4">
        <f>AND(Sales[[#This Row],[date]]&gt;=YoY_Min,Sales[[#This Row],[date]]&lt;=TY_YTDMax)*(Sales[[#This Row],[sales]]/Sales[[#This Row],[sqft]])</f>
        <v>0.22333338690176324</v>
      </c>
      <c r="P7117" s="4">
        <f>SUMIF(Sales[RegionStoretype],Sales[[#This Row],[RegionStoretype]],Sales[YoY_SSF])/Sales[[#This Row],[Region_TypeCount]]</f>
        <v>60.052789354368521</v>
      </c>
    </row>
    <row r="7118" spans="1:16" x14ac:dyDescent="0.25">
      <c r="A7118" s="1">
        <v>43238</v>
      </c>
      <c r="B7118">
        <v>26</v>
      </c>
      <c r="C7118">
        <v>18</v>
      </c>
      <c r="D7118">
        <v>96561.702899999989</v>
      </c>
      <c r="E7118">
        <f>INDEX(Stores[region],MATCH(Sales[[#This Row],[store_no]],Stores[store_no],0))</f>
        <v>2</v>
      </c>
      <c r="F7118" t="str">
        <f>INDEX(Stores[storetype],MATCH(Sales[[#This Row],[store_no]],Stores[store_no],0))</f>
        <v>A</v>
      </c>
      <c r="G7118" t="str">
        <f>INDEX(Stores[location_city],MATCH(Sales[[#This Row],[store_no]],Stores[store_no],0))</f>
        <v>Carmel</v>
      </c>
      <c r="H7118" t="str">
        <f>INDEX(Stores[location_state],MATCH(Sales[[#This Row],[store_no]],Stores[store_no],0))</f>
        <v>Indiana</v>
      </c>
      <c r="I7118">
        <f>INDEX(Stores[sqft],MATCH(Sales[[#This Row],[store_no]],Stores[store_no],0))</f>
        <v>198500</v>
      </c>
      <c r="J7118" s="4" t="str">
        <f>INDEX(Departments[dept_name],MATCH(Sales[[#This Row],[dept_no]],Departments[dept_no],0))</f>
        <v>Sports</v>
      </c>
      <c r="K7118" s="4" t="str">
        <f>CONCATENATE(Sales[[#This Row],[region]],Sales[[#This Row],[storetype]])</f>
        <v>2A</v>
      </c>
      <c r="L7118" s="4">
        <f>INDEX(RegionStoreCount[Store Count],MATCH(Sales[[#This Row],[RegionStoretype]],RegionStoreCount[Region/Type],0))</f>
        <v>5</v>
      </c>
      <c r="M7118" s="4">
        <f>AND(Sales[[#This Row],[date]]&lt;=TY_YTDMax,Sales[[#This Row],[date]]&gt;=TY_YTDMin)*Sales[[#This Row],[sales]]</f>
        <v>96561.702899999989</v>
      </c>
      <c r="N7118" s="4">
        <f>AND(Sales[[#This Row],[date]]&lt;=LY_YTDMax,Sales[[#This Row],[date]]&gt;=LY_YTDMin)*Sales[[#This Row],[sales]]</f>
        <v>0</v>
      </c>
      <c r="O7118" s="4">
        <f>AND(Sales[[#This Row],[date]]&gt;=YoY_Min,Sales[[#This Row],[date]]&lt;=TY_YTDMax)*(Sales[[#This Row],[sales]]/Sales[[#This Row],[sqft]])</f>
        <v>0.48645694156171282</v>
      </c>
      <c r="P7118" s="4">
        <f>SUMIF(Sales[RegionStoretype],Sales[[#This Row],[RegionStoretype]],Sales[YoY_SSF])/Sales[[#This Row],[Region_TypeCount]]</f>
        <v>60.052789354368521</v>
      </c>
    </row>
    <row r="7119" spans="1:16" x14ac:dyDescent="0.25">
      <c r="A7119" s="1">
        <v>43238</v>
      </c>
      <c r="B7119">
        <v>26</v>
      </c>
      <c r="C7119">
        <v>19</v>
      </c>
      <c r="D7119">
        <v>47078.532800000001</v>
      </c>
      <c r="E7119">
        <f>INDEX(Stores[region],MATCH(Sales[[#This Row],[store_no]],Stores[store_no],0))</f>
        <v>2</v>
      </c>
      <c r="F7119" t="str">
        <f>INDEX(Stores[storetype],MATCH(Sales[[#This Row],[store_no]],Stores[store_no],0))</f>
        <v>A</v>
      </c>
      <c r="G7119" t="str">
        <f>INDEX(Stores[location_city],MATCH(Sales[[#This Row],[store_no]],Stores[store_no],0))</f>
        <v>Carmel</v>
      </c>
      <c r="H7119" t="str">
        <f>INDEX(Stores[location_state],MATCH(Sales[[#This Row],[store_no]],Stores[store_no],0))</f>
        <v>Indiana</v>
      </c>
      <c r="I7119">
        <f>INDEX(Stores[sqft],MATCH(Sales[[#This Row],[store_no]],Stores[store_no],0))</f>
        <v>198500</v>
      </c>
      <c r="J7119" s="4" t="str">
        <f>INDEX(Departments[dept_name],MATCH(Sales[[#This Row],[dept_no]],Departments[dept_no],0))</f>
        <v>Tools</v>
      </c>
      <c r="K7119" s="4" t="str">
        <f>CONCATENATE(Sales[[#This Row],[region]],Sales[[#This Row],[storetype]])</f>
        <v>2A</v>
      </c>
      <c r="L7119" s="4">
        <f>INDEX(RegionStoreCount[Store Count],MATCH(Sales[[#This Row],[RegionStoretype]],RegionStoreCount[Region/Type],0))</f>
        <v>5</v>
      </c>
      <c r="M7119" s="4">
        <f>AND(Sales[[#This Row],[date]]&lt;=TY_YTDMax,Sales[[#This Row],[date]]&gt;=TY_YTDMin)*Sales[[#This Row],[sales]]</f>
        <v>47078.532800000001</v>
      </c>
      <c r="N7119" s="4">
        <f>AND(Sales[[#This Row],[date]]&lt;=LY_YTDMax,Sales[[#This Row],[date]]&gt;=LY_YTDMin)*Sales[[#This Row],[sales]]</f>
        <v>0</v>
      </c>
      <c r="O7119" s="4">
        <f>AND(Sales[[#This Row],[date]]&gt;=YoY_Min,Sales[[#This Row],[date]]&lt;=TY_YTDMax)*(Sales[[#This Row],[sales]]/Sales[[#This Row],[sqft]])</f>
        <v>0.23717144987405542</v>
      </c>
      <c r="P7119" s="4">
        <f>SUMIF(Sales[RegionStoretype],Sales[[#This Row],[RegionStoretype]],Sales[YoY_SSF])/Sales[[#This Row],[Region_TypeCount]]</f>
        <v>60.052789354368521</v>
      </c>
    </row>
    <row r="7120" spans="1:16" x14ac:dyDescent="0.25">
      <c r="A7120" s="1">
        <v>43238</v>
      </c>
      <c r="B7120">
        <v>27</v>
      </c>
      <c r="C7120">
        <v>15</v>
      </c>
      <c r="D7120">
        <v>126131.9489</v>
      </c>
      <c r="E7120">
        <f>INDEX(Stores[region],MATCH(Sales[[#This Row],[store_no]],Stores[store_no],0))</f>
        <v>3</v>
      </c>
      <c r="F7120" t="str">
        <f>INDEX(Stores[storetype],MATCH(Sales[[#This Row],[store_no]],Stores[store_no],0))</f>
        <v>A</v>
      </c>
      <c r="G7120" t="str">
        <f>INDEX(Stores[location_city],MATCH(Sales[[#This Row],[store_no]],Stores[store_no],0))</f>
        <v>Springfield</v>
      </c>
      <c r="H7120" t="str">
        <f>INDEX(Stores[location_state],MATCH(Sales[[#This Row],[store_no]],Stores[store_no],0))</f>
        <v>Missouri</v>
      </c>
      <c r="I7120">
        <f>INDEX(Stores[sqft],MATCH(Sales[[#This Row],[store_no]],Stores[store_no],0))</f>
        <v>158200</v>
      </c>
      <c r="J7120" s="4" t="str">
        <f>INDEX(Departments[dept_name],MATCH(Sales[[#This Row],[dept_no]],Departments[dept_no],0))</f>
        <v>Music</v>
      </c>
      <c r="K7120" s="4" t="str">
        <f>CONCATENATE(Sales[[#This Row],[region]],Sales[[#This Row],[storetype]])</f>
        <v>3A</v>
      </c>
      <c r="L7120" s="4">
        <f>INDEX(RegionStoreCount[Store Count],MATCH(Sales[[#This Row],[RegionStoretype]],RegionStoreCount[Region/Type],0))</f>
        <v>9</v>
      </c>
      <c r="M7120" s="4">
        <f>AND(Sales[[#This Row],[date]]&lt;=TY_YTDMax,Sales[[#This Row],[date]]&gt;=TY_YTDMin)*Sales[[#This Row],[sales]]</f>
        <v>126131.9489</v>
      </c>
      <c r="N7120" s="4">
        <f>AND(Sales[[#This Row],[date]]&lt;=LY_YTDMax,Sales[[#This Row],[date]]&gt;=LY_YTDMin)*Sales[[#This Row],[sales]]</f>
        <v>0</v>
      </c>
      <c r="O7120" s="4">
        <f>AND(Sales[[#This Row],[date]]&gt;=YoY_Min,Sales[[#This Row],[date]]&lt;=TY_YTDMax)*(Sales[[#This Row],[sales]]/Sales[[#This Row],[sqft]])</f>
        <v>0.79729424083438682</v>
      </c>
      <c r="P7120" s="4">
        <f>SUMIF(Sales[RegionStoretype],Sales[[#This Row],[RegionStoretype]],Sales[YoY_SSF])/Sales[[#This Row],[Region_TypeCount]]</f>
        <v>53.603836561720975</v>
      </c>
    </row>
    <row r="7121" spans="1:16" x14ac:dyDescent="0.25">
      <c r="A7121" s="1">
        <v>43238</v>
      </c>
      <c r="B7121">
        <v>28</v>
      </c>
      <c r="C7121">
        <v>4</v>
      </c>
      <c r="D7121">
        <v>249579.65769999998</v>
      </c>
      <c r="E7121">
        <f>INDEX(Stores[region],MATCH(Sales[[#This Row],[store_no]],Stores[store_no],0))</f>
        <v>2</v>
      </c>
      <c r="F7121" t="str">
        <f>INDEX(Stores[storetype],MATCH(Sales[[#This Row],[store_no]],Stores[store_no],0))</f>
        <v>A</v>
      </c>
      <c r="G7121" t="str">
        <f>INDEX(Stores[location_city],MATCH(Sales[[#This Row],[store_no]],Stores[store_no],0))</f>
        <v>Milwaukee</v>
      </c>
      <c r="H7121" t="str">
        <f>INDEX(Stores[location_state],MATCH(Sales[[#This Row],[store_no]],Stores[store_no],0))</f>
        <v>Wisconsin</v>
      </c>
      <c r="I7121">
        <f>INDEX(Stores[sqft],MATCH(Sales[[#This Row],[store_no]],Stores[store_no],0))</f>
        <v>203800</v>
      </c>
      <c r="J7121" s="4" t="str">
        <f>INDEX(Departments[dept_name],MATCH(Sales[[#This Row],[dept_no]],Departments[dept_no],0))</f>
        <v>Books</v>
      </c>
      <c r="K7121" s="4" t="str">
        <f>CONCATENATE(Sales[[#This Row],[region]],Sales[[#This Row],[storetype]])</f>
        <v>2A</v>
      </c>
      <c r="L7121" s="4">
        <f>INDEX(RegionStoreCount[Store Count],MATCH(Sales[[#This Row],[RegionStoretype]],RegionStoreCount[Region/Type],0))</f>
        <v>5</v>
      </c>
      <c r="M7121" s="4">
        <f>AND(Sales[[#This Row],[date]]&lt;=TY_YTDMax,Sales[[#This Row],[date]]&gt;=TY_YTDMin)*Sales[[#This Row],[sales]]</f>
        <v>249579.65769999998</v>
      </c>
      <c r="N7121" s="4">
        <f>AND(Sales[[#This Row],[date]]&lt;=LY_YTDMax,Sales[[#This Row],[date]]&gt;=LY_YTDMin)*Sales[[#This Row],[sales]]</f>
        <v>0</v>
      </c>
      <c r="O7121" s="4">
        <f>AND(Sales[[#This Row],[date]]&gt;=YoY_Min,Sales[[#This Row],[date]]&lt;=TY_YTDMax)*(Sales[[#This Row],[sales]]/Sales[[#This Row],[sqft]])</f>
        <v>1.2246303125613345</v>
      </c>
      <c r="P7121" s="4">
        <f>SUMIF(Sales[RegionStoretype],Sales[[#This Row],[RegionStoretype]],Sales[YoY_SSF])/Sales[[#This Row],[Region_TypeCount]]</f>
        <v>60.052789354368521</v>
      </c>
    </row>
    <row r="7122" spans="1:16" x14ac:dyDescent="0.25">
      <c r="A7122" s="1">
        <v>43238</v>
      </c>
      <c r="B7122">
        <v>28</v>
      </c>
      <c r="C7122">
        <v>9</v>
      </c>
      <c r="D7122">
        <v>40140.886899999998</v>
      </c>
      <c r="E7122">
        <f>INDEX(Stores[region],MATCH(Sales[[#This Row],[store_no]],Stores[store_no],0))</f>
        <v>2</v>
      </c>
      <c r="F7122" t="str">
        <f>INDEX(Stores[storetype],MATCH(Sales[[#This Row],[store_no]],Stores[store_no],0))</f>
        <v>A</v>
      </c>
      <c r="G7122" t="str">
        <f>INDEX(Stores[location_city],MATCH(Sales[[#This Row],[store_no]],Stores[store_no],0))</f>
        <v>Milwaukee</v>
      </c>
      <c r="H7122" t="str">
        <f>INDEX(Stores[location_state],MATCH(Sales[[#This Row],[store_no]],Stores[store_no],0))</f>
        <v>Wisconsin</v>
      </c>
      <c r="I7122">
        <f>INDEX(Stores[sqft],MATCH(Sales[[#This Row],[store_no]],Stores[store_no],0))</f>
        <v>203800</v>
      </c>
      <c r="J7122" s="4" t="str">
        <f>INDEX(Departments[dept_name],MATCH(Sales[[#This Row],[dept_no]],Departments[dept_no],0))</f>
        <v>Garden</v>
      </c>
      <c r="K7122" s="4" t="str">
        <f>CONCATENATE(Sales[[#This Row],[region]],Sales[[#This Row],[storetype]])</f>
        <v>2A</v>
      </c>
      <c r="L7122" s="4">
        <f>INDEX(RegionStoreCount[Store Count],MATCH(Sales[[#This Row],[RegionStoretype]],RegionStoreCount[Region/Type],0))</f>
        <v>5</v>
      </c>
      <c r="M7122" s="4">
        <f>AND(Sales[[#This Row],[date]]&lt;=TY_YTDMax,Sales[[#This Row],[date]]&gt;=TY_YTDMin)*Sales[[#This Row],[sales]]</f>
        <v>40140.886899999998</v>
      </c>
      <c r="N7122" s="4">
        <f>AND(Sales[[#This Row],[date]]&lt;=LY_YTDMax,Sales[[#This Row],[date]]&gt;=LY_YTDMin)*Sales[[#This Row],[sales]]</f>
        <v>0</v>
      </c>
      <c r="O7122" s="4">
        <f>AND(Sales[[#This Row],[date]]&gt;=YoY_Min,Sales[[#This Row],[date]]&lt;=TY_YTDMax)*(Sales[[#This Row],[sales]]/Sales[[#This Row],[sqft]])</f>
        <v>0.19696215358194308</v>
      </c>
      <c r="P7122" s="4">
        <f>SUMIF(Sales[RegionStoretype],Sales[[#This Row],[RegionStoretype]],Sales[YoY_SSF])/Sales[[#This Row],[Region_TypeCount]]</f>
        <v>60.052789354368521</v>
      </c>
    </row>
    <row r="7123" spans="1:16" x14ac:dyDescent="0.25">
      <c r="A7123" s="1">
        <v>43238</v>
      </c>
      <c r="B7123">
        <v>28</v>
      </c>
      <c r="C7123">
        <v>11</v>
      </c>
      <c r="D7123">
        <v>133309.26879999999</v>
      </c>
      <c r="E7123">
        <f>INDEX(Stores[region],MATCH(Sales[[#This Row],[store_no]],Stores[store_no],0))</f>
        <v>2</v>
      </c>
      <c r="F7123" t="str">
        <f>INDEX(Stores[storetype],MATCH(Sales[[#This Row],[store_no]],Stores[store_no],0))</f>
        <v>A</v>
      </c>
      <c r="G7123" t="str">
        <f>INDEX(Stores[location_city],MATCH(Sales[[#This Row],[store_no]],Stores[store_no],0))</f>
        <v>Milwaukee</v>
      </c>
      <c r="H7123" t="str">
        <f>INDEX(Stores[location_state],MATCH(Sales[[#This Row],[store_no]],Stores[store_no],0))</f>
        <v>Wisconsin</v>
      </c>
      <c r="I7123">
        <f>INDEX(Stores[sqft],MATCH(Sales[[#This Row],[store_no]],Stores[store_no],0))</f>
        <v>203800</v>
      </c>
      <c r="J7123" s="4" t="str">
        <f>INDEX(Departments[dept_name],MATCH(Sales[[#This Row],[dept_no]],Departments[dept_no],0))</f>
        <v>Home</v>
      </c>
      <c r="K7123" s="4" t="str">
        <f>CONCATENATE(Sales[[#This Row],[region]],Sales[[#This Row],[storetype]])</f>
        <v>2A</v>
      </c>
      <c r="L7123" s="4">
        <f>INDEX(RegionStoreCount[Store Count],MATCH(Sales[[#This Row],[RegionStoretype]],RegionStoreCount[Region/Type],0))</f>
        <v>5</v>
      </c>
      <c r="M7123" s="4">
        <f>AND(Sales[[#This Row],[date]]&lt;=TY_YTDMax,Sales[[#This Row],[date]]&gt;=TY_YTDMin)*Sales[[#This Row],[sales]]</f>
        <v>133309.26879999999</v>
      </c>
      <c r="N7123" s="4">
        <f>AND(Sales[[#This Row],[date]]&lt;=LY_YTDMax,Sales[[#This Row],[date]]&gt;=LY_YTDMin)*Sales[[#This Row],[sales]]</f>
        <v>0</v>
      </c>
      <c r="O7123" s="4">
        <f>AND(Sales[[#This Row],[date]]&gt;=YoY_Min,Sales[[#This Row],[date]]&lt;=TY_YTDMax)*(Sales[[#This Row],[sales]]/Sales[[#This Row],[sqft]])</f>
        <v>0.65411810009813542</v>
      </c>
      <c r="P7123" s="4">
        <f>SUMIF(Sales[RegionStoretype],Sales[[#This Row],[RegionStoretype]],Sales[YoY_SSF])/Sales[[#This Row],[Region_TypeCount]]</f>
        <v>60.052789354368521</v>
      </c>
    </row>
    <row r="7124" spans="1:16" x14ac:dyDescent="0.25">
      <c r="A7124" s="1">
        <v>43238</v>
      </c>
      <c r="B7124">
        <v>28</v>
      </c>
      <c r="C7124">
        <v>13</v>
      </c>
      <c r="D7124">
        <v>141834.10519999999</v>
      </c>
      <c r="E7124">
        <f>INDEX(Stores[region],MATCH(Sales[[#This Row],[store_no]],Stores[store_no],0))</f>
        <v>2</v>
      </c>
      <c r="F7124" t="str">
        <f>INDEX(Stores[storetype],MATCH(Sales[[#This Row],[store_no]],Stores[store_no],0))</f>
        <v>A</v>
      </c>
      <c r="G7124" t="str">
        <f>INDEX(Stores[location_city],MATCH(Sales[[#This Row],[store_no]],Stores[store_no],0))</f>
        <v>Milwaukee</v>
      </c>
      <c r="H7124" t="str">
        <f>INDEX(Stores[location_state],MATCH(Sales[[#This Row],[store_no]],Stores[store_no],0))</f>
        <v>Wisconsin</v>
      </c>
      <c r="I7124">
        <f>INDEX(Stores[sqft],MATCH(Sales[[#This Row],[store_no]],Stores[store_no],0))</f>
        <v>203800</v>
      </c>
      <c r="J7124" s="4" t="str">
        <f>INDEX(Departments[dept_name],MATCH(Sales[[#This Row],[dept_no]],Departments[dept_no],0))</f>
        <v>Kids</v>
      </c>
      <c r="K7124" s="4" t="str">
        <f>CONCATENATE(Sales[[#This Row],[region]],Sales[[#This Row],[storetype]])</f>
        <v>2A</v>
      </c>
      <c r="L7124" s="4">
        <f>INDEX(RegionStoreCount[Store Count],MATCH(Sales[[#This Row],[RegionStoretype]],RegionStoreCount[Region/Type],0))</f>
        <v>5</v>
      </c>
      <c r="M7124" s="4">
        <f>AND(Sales[[#This Row],[date]]&lt;=TY_YTDMax,Sales[[#This Row],[date]]&gt;=TY_YTDMin)*Sales[[#This Row],[sales]]</f>
        <v>141834.10519999999</v>
      </c>
      <c r="N7124" s="4">
        <f>AND(Sales[[#This Row],[date]]&lt;=LY_YTDMax,Sales[[#This Row],[date]]&gt;=LY_YTDMin)*Sales[[#This Row],[sales]]</f>
        <v>0</v>
      </c>
      <c r="O7124" s="4">
        <f>AND(Sales[[#This Row],[date]]&gt;=YoY_Min,Sales[[#This Row],[date]]&lt;=TY_YTDMax)*(Sales[[#This Row],[sales]]/Sales[[#This Row],[sqft]])</f>
        <v>0.69594752306182528</v>
      </c>
      <c r="P7124" s="4">
        <f>SUMIF(Sales[RegionStoretype],Sales[[#This Row],[RegionStoretype]],Sales[YoY_SSF])/Sales[[#This Row],[Region_TypeCount]]</f>
        <v>60.052789354368521</v>
      </c>
    </row>
    <row r="7125" spans="1:16" x14ac:dyDescent="0.25">
      <c r="A7125" s="1">
        <v>43238</v>
      </c>
      <c r="B7125">
        <v>29</v>
      </c>
      <c r="C7125">
        <v>6</v>
      </c>
      <c r="D7125">
        <v>50197.497000000003</v>
      </c>
      <c r="E7125">
        <f>INDEX(Stores[region],MATCH(Sales[[#This Row],[store_no]],Stores[store_no],0))</f>
        <v>1</v>
      </c>
      <c r="F7125" t="str">
        <f>INDEX(Stores[storetype],MATCH(Sales[[#This Row],[store_no]],Stores[store_no],0))</f>
        <v>B</v>
      </c>
      <c r="G7125" t="str">
        <f>INDEX(Stores[location_city],MATCH(Sales[[#This Row],[store_no]],Stores[store_no],0))</f>
        <v>Grand Rapids</v>
      </c>
      <c r="H7125" t="str">
        <f>INDEX(Stores[location_state],MATCH(Sales[[#This Row],[store_no]],Stores[store_no],0))</f>
        <v>Michigan</v>
      </c>
      <c r="I7125">
        <f>INDEX(Stores[sqft],MATCH(Sales[[#This Row],[store_no]],Stores[store_no],0))</f>
        <v>148300</v>
      </c>
      <c r="J7125" s="4" t="str">
        <f>INDEX(Departments[dept_name],MATCH(Sales[[#This Row],[dept_no]],Departments[dept_no],0))</f>
        <v>Computers</v>
      </c>
      <c r="K7125" s="4" t="str">
        <f>CONCATENATE(Sales[[#This Row],[region]],Sales[[#This Row],[storetype]])</f>
        <v>1B</v>
      </c>
      <c r="L7125" s="4">
        <f>INDEX(RegionStoreCount[Store Count],MATCH(Sales[[#This Row],[RegionStoretype]],RegionStoreCount[Region/Type],0))</f>
        <v>5</v>
      </c>
      <c r="M7125" s="4">
        <f>AND(Sales[[#This Row],[date]]&lt;=TY_YTDMax,Sales[[#This Row],[date]]&gt;=TY_YTDMin)*Sales[[#This Row],[sales]]</f>
        <v>50197.497000000003</v>
      </c>
      <c r="N7125" s="4">
        <f>AND(Sales[[#This Row],[date]]&lt;=LY_YTDMax,Sales[[#This Row],[date]]&gt;=LY_YTDMin)*Sales[[#This Row],[sales]]</f>
        <v>0</v>
      </c>
      <c r="O7125" s="4">
        <f>AND(Sales[[#This Row],[date]]&gt;=YoY_Min,Sales[[#This Row],[date]]&lt;=TY_YTDMax)*(Sales[[#This Row],[sales]]/Sales[[#This Row],[sqft]])</f>
        <v>0.33848615643964935</v>
      </c>
      <c r="P7125" s="4">
        <f>SUMIF(Sales[RegionStoretype],Sales[[#This Row],[RegionStoretype]],Sales[YoY_SSF])/Sales[[#This Row],[Region_TypeCount]]</f>
        <v>68.518982968140051</v>
      </c>
    </row>
    <row r="7126" spans="1:16" x14ac:dyDescent="0.25">
      <c r="A7126" s="1">
        <v>43238</v>
      </c>
      <c r="B7126">
        <v>29</v>
      </c>
      <c r="C7126">
        <v>10</v>
      </c>
      <c r="D7126">
        <v>15523.467700000001</v>
      </c>
      <c r="E7126">
        <f>INDEX(Stores[region],MATCH(Sales[[#This Row],[store_no]],Stores[store_no],0))</f>
        <v>1</v>
      </c>
      <c r="F7126" t="str">
        <f>INDEX(Stores[storetype],MATCH(Sales[[#This Row],[store_no]],Stores[store_no],0))</f>
        <v>B</v>
      </c>
      <c r="G7126" t="str">
        <f>INDEX(Stores[location_city],MATCH(Sales[[#This Row],[store_no]],Stores[store_no],0))</f>
        <v>Grand Rapids</v>
      </c>
      <c r="H7126" t="str">
        <f>INDEX(Stores[location_state],MATCH(Sales[[#This Row],[store_no]],Stores[store_no],0))</f>
        <v>Michigan</v>
      </c>
      <c r="I7126">
        <f>INDEX(Stores[sqft],MATCH(Sales[[#This Row],[store_no]],Stores[store_no],0))</f>
        <v>148300</v>
      </c>
      <c r="J7126" s="4" t="str">
        <f>INDEX(Departments[dept_name],MATCH(Sales[[#This Row],[dept_no]],Departments[dept_no],0))</f>
        <v>Health</v>
      </c>
      <c r="K7126" s="4" t="str">
        <f>CONCATENATE(Sales[[#This Row],[region]],Sales[[#This Row],[storetype]])</f>
        <v>1B</v>
      </c>
      <c r="L7126" s="4">
        <f>INDEX(RegionStoreCount[Store Count],MATCH(Sales[[#This Row],[RegionStoretype]],RegionStoreCount[Region/Type],0))</f>
        <v>5</v>
      </c>
      <c r="M7126" s="4">
        <f>AND(Sales[[#This Row],[date]]&lt;=TY_YTDMax,Sales[[#This Row],[date]]&gt;=TY_YTDMin)*Sales[[#This Row],[sales]]</f>
        <v>15523.467700000001</v>
      </c>
      <c r="N7126" s="4">
        <f>AND(Sales[[#This Row],[date]]&lt;=LY_YTDMax,Sales[[#This Row],[date]]&gt;=LY_YTDMin)*Sales[[#This Row],[sales]]</f>
        <v>0</v>
      </c>
      <c r="O7126" s="4">
        <f>AND(Sales[[#This Row],[date]]&gt;=YoY_Min,Sales[[#This Row],[date]]&lt;=TY_YTDMax)*(Sales[[#This Row],[sales]]/Sales[[#This Row],[sqft]])</f>
        <v>0.10467611395819286</v>
      </c>
      <c r="P7126" s="4">
        <f>SUMIF(Sales[RegionStoretype],Sales[[#This Row],[RegionStoretype]],Sales[YoY_SSF])/Sales[[#This Row],[Region_TypeCount]]</f>
        <v>68.518982968140051</v>
      </c>
    </row>
    <row r="7127" spans="1:16" x14ac:dyDescent="0.25">
      <c r="A7127" s="1">
        <v>43238</v>
      </c>
      <c r="B7127">
        <v>30</v>
      </c>
      <c r="C7127">
        <v>10</v>
      </c>
      <c r="D7127">
        <v>4485.0074000000004</v>
      </c>
      <c r="E7127">
        <f>INDEX(Stores[region],MATCH(Sales[[#This Row],[store_no]],Stores[store_no],0))</f>
        <v>1</v>
      </c>
      <c r="F7127" t="str">
        <f>INDEX(Stores[storetype],MATCH(Sales[[#This Row],[store_no]],Stores[store_no],0))</f>
        <v>C</v>
      </c>
      <c r="G7127" t="str">
        <f>INDEX(Stores[location_city],MATCH(Sales[[#This Row],[store_no]],Stores[store_no],0))</f>
        <v>Dayton</v>
      </c>
      <c r="H7127" t="str">
        <f>INDEX(Stores[location_state],MATCH(Sales[[#This Row],[store_no]],Stores[store_no],0))</f>
        <v>Ohio</v>
      </c>
      <c r="I7127">
        <f>INDEX(Stores[sqft],MATCH(Sales[[#This Row],[store_no]],Stores[store_no],0))</f>
        <v>90000</v>
      </c>
      <c r="J7127" s="4" t="str">
        <f>INDEX(Departments[dept_name],MATCH(Sales[[#This Row],[dept_no]],Departments[dept_no],0))</f>
        <v>Health</v>
      </c>
      <c r="K7127" s="4" t="str">
        <f>CONCATENATE(Sales[[#This Row],[region]],Sales[[#This Row],[storetype]])</f>
        <v>1C</v>
      </c>
      <c r="L7127" s="4">
        <f>INDEX(RegionStoreCount[Store Count],MATCH(Sales[[#This Row],[RegionStoretype]],RegionStoreCount[Region/Type],0))</f>
        <v>1</v>
      </c>
      <c r="M7127" s="4">
        <f>AND(Sales[[#This Row],[date]]&lt;=TY_YTDMax,Sales[[#This Row],[date]]&gt;=TY_YTDMin)*Sales[[#This Row],[sales]]</f>
        <v>4485.0074000000004</v>
      </c>
      <c r="N7127" s="4">
        <f>AND(Sales[[#This Row],[date]]&lt;=LY_YTDMax,Sales[[#This Row],[date]]&gt;=LY_YTDMin)*Sales[[#This Row],[sales]]</f>
        <v>0</v>
      </c>
      <c r="O7127" s="4">
        <f>AND(Sales[[#This Row],[date]]&gt;=YoY_Min,Sales[[#This Row],[date]]&lt;=TY_YTDMax)*(Sales[[#This Row],[sales]]/Sales[[#This Row],[sqft]])</f>
        <v>4.9833415555555559E-2</v>
      </c>
      <c r="P7127" s="4">
        <f>SUMIF(Sales[RegionStoretype],Sales[[#This Row],[RegionStoretype]],Sales[YoY_SSF])/Sales[[#This Row],[Region_TypeCount]]</f>
        <v>65.329042605555529</v>
      </c>
    </row>
    <row r="7128" spans="1:16" x14ac:dyDescent="0.25">
      <c r="A7128" s="1">
        <v>43238</v>
      </c>
      <c r="B7128">
        <v>31</v>
      </c>
      <c r="C7128">
        <v>9</v>
      </c>
      <c r="D7128">
        <v>58129.36050000001</v>
      </c>
      <c r="E7128">
        <f>INDEX(Stores[region],MATCH(Sales[[#This Row],[store_no]],Stores[store_no],0))</f>
        <v>3</v>
      </c>
      <c r="F7128" t="str">
        <f>INDEX(Stores[storetype],MATCH(Sales[[#This Row],[store_no]],Stores[store_no],0))</f>
        <v>A</v>
      </c>
      <c r="G7128" t="str">
        <f>INDEX(Stores[location_city],MATCH(Sales[[#This Row],[store_no]],Stores[store_no],0))</f>
        <v>Rapid City</v>
      </c>
      <c r="H7128" t="str">
        <f>INDEX(Stores[location_state],MATCH(Sales[[#This Row],[store_no]],Stores[store_no],0))</f>
        <v>South Dakota</v>
      </c>
      <c r="I7128">
        <f>INDEX(Stores[sqft],MATCH(Sales[[#This Row],[store_no]],Stores[store_no],0))</f>
        <v>200100</v>
      </c>
      <c r="J7128" s="4" t="str">
        <f>INDEX(Departments[dept_name],MATCH(Sales[[#This Row],[dept_no]],Departments[dept_no],0))</f>
        <v>Garden</v>
      </c>
      <c r="K7128" s="4" t="str">
        <f>CONCATENATE(Sales[[#This Row],[region]],Sales[[#This Row],[storetype]])</f>
        <v>3A</v>
      </c>
      <c r="L7128" s="4">
        <f>INDEX(RegionStoreCount[Store Count],MATCH(Sales[[#This Row],[RegionStoretype]],RegionStoreCount[Region/Type],0))</f>
        <v>9</v>
      </c>
      <c r="M7128" s="4">
        <f>AND(Sales[[#This Row],[date]]&lt;=TY_YTDMax,Sales[[#This Row],[date]]&gt;=TY_YTDMin)*Sales[[#This Row],[sales]]</f>
        <v>58129.36050000001</v>
      </c>
      <c r="N7128" s="4">
        <f>AND(Sales[[#This Row],[date]]&lt;=LY_YTDMax,Sales[[#This Row],[date]]&gt;=LY_YTDMin)*Sales[[#This Row],[sales]]</f>
        <v>0</v>
      </c>
      <c r="O7128" s="4">
        <f>AND(Sales[[#This Row],[date]]&gt;=YoY_Min,Sales[[#This Row],[date]]&lt;=TY_YTDMax)*(Sales[[#This Row],[sales]]/Sales[[#This Row],[sqft]])</f>
        <v>0.290501551724138</v>
      </c>
      <c r="P7128" s="4">
        <f>SUMIF(Sales[RegionStoretype],Sales[[#This Row],[RegionStoretype]],Sales[YoY_SSF])/Sales[[#This Row],[Region_TypeCount]]</f>
        <v>53.603836561720975</v>
      </c>
    </row>
    <row r="7129" spans="1:16" x14ac:dyDescent="0.25">
      <c r="A7129" s="1">
        <v>43238</v>
      </c>
      <c r="B7129">
        <v>32</v>
      </c>
      <c r="C7129">
        <v>5</v>
      </c>
      <c r="D7129">
        <v>35069.260799999996</v>
      </c>
      <c r="E7129">
        <f>INDEX(Stores[region],MATCH(Sales[[#This Row],[store_no]],Stores[store_no],0))</f>
        <v>2</v>
      </c>
      <c r="F7129" t="str">
        <f>INDEX(Stores[storetype],MATCH(Sales[[#This Row],[store_no]],Stores[store_no],0))</f>
        <v>A</v>
      </c>
      <c r="G7129" t="str">
        <f>INDEX(Stores[location_city],MATCH(Sales[[#This Row],[store_no]],Stores[store_no],0))</f>
        <v>Western Springs</v>
      </c>
      <c r="H7129" t="str">
        <f>INDEX(Stores[location_state],MATCH(Sales[[#This Row],[store_no]],Stores[store_no],0))</f>
        <v>Illinois</v>
      </c>
      <c r="I7129">
        <f>INDEX(Stores[sqft],MATCH(Sales[[#This Row],[store_no]],Stores[store_no],0))</f>
        <v>118200</v>
      </c>
      <c r="J7129" s="4" t="str">
        <f>INDEX(Departments[dept_name],MATCH(Sales[[#This Row],[dept_no]],Departments[dept_no],0))</f>
        <v>Clothing</v>
      </c>
      <c r="K7129" s="4" t="str">
        <f>CONCATENATE(Sales[[#This Row],[region]],Sales[[#This Row],[storetype]])</f>
        <v>2A</v>
      </c>
      <c r="L7129" s="4">
        <f>INDEX(RegionStoreCount[Store Count],MATCH(Sales[[#This Row],[RegionStoretype]],RegionStoreCount[Region/Type],0))</f>
        <v>5</v>
      </c>
      <c r="M7129" s="4">
        <f>AND(Sales[[#This Row],[date]]&lt;=TY_YTDMax,Sales[[#This Row],[date]]&gt;=TY_YTDMin)*Sales[[#This Row],[sales]]</f>
        <v>35069.260799999996</v>
      </c>
      <c r="N7129" s="4">
        <f>AND(Sales[[#This Row],[date]]&lt;=LY_YTDMax,Sales[[#This Row],[date]]&gt;=LY_YTDMin)*Sales[[#This Row],[sales]]</f>
        <v>0</v>
      </c>
      <c r="O7129" s="4">
        <f>AND(Sales[[#This Row],[date]]&gt;=YoY_Min,Sales[[#This Row],[date]]&lt;=TY_YTDMax)*(Sales[[#This Row],[sales]]/Sales[[#This Row],[sqft]])</f>
        <v>0.29669425380710657</v>
      </c>
      <c r="P7129" s="4">
        <f>SUMIF(Sales[RegionStoretype],Sales[[#This Row],[RegionStoretype]],Sales[YoY_SSF])/Sales[[#This Row],[Region_TypeCount]]</f>
        <v>60.052789354368521</v>
      </c>
    </row>
    <row r="7130" spans="1:16" x14ac:dyDescent="0.25">
      <c r="A7130" s="1">
        <v>43238</v>
      </c>
      <c r="B7130">
        <v>32</v>
      </c>
      <c r="C7130">
        <v>9</v>
      </c>
      <c r="D7130">
        <v>9452.7379999999994</v>
      </c>
      <c r="E7130">
        <f>INDEX(Stores[region],MATCH(Sales[[#This Row],[store_no]],Stores[store_no],0))</f>
        <v>2</v>
      </c>
      <c r="F7130" t="str">
        <f>INDEX(Stores[storetype],MATCH(Sales[[#This Row],[store_no]],Stores[store_no],0))</f>
        <v>A</v>
      </c>
      <c r="G7130" t="str">
        <f>INDEX(Stores[location_city],MATCH(Sales[[#This Row],[store_no]],Stores[store_no],0))</f>
        <v>Western Springs</v>
      </c>
      <c r="H7130" t="str">
        <f>INDEX(Stores[location_state],MATCH(Sales[[#This Row],[store_no]],Stores[store_no],0))</f>
        <v>Illinois</v>
      </c>
      <c r="I7130">
        <f>INDEX(Stores[sqft],MATCH(Sales[[#This Row],[store_no]],Stores[store_no],0))</f>
        <v>118200</v>
      </c>
      <c r="J7130" s="4" t="str">
        <f>INDEX(Departments[dept_name],MATCH(Sales[[#This Row],[dept_no]],Departments[dept_no],0))</f>
        <v>Garden</v>
      </c>
      <c r="K7130" s="4" t="str">
        <f>CONCATENATE(Sales[[#This Row],[region]],Sales[[#This Row],[storetype]])</f>
        <v>2A</v>
      </c>
      <c r="L7130" s="4">
        <f>INDEX(RegionStoreCount[Store Count],MATCH(Sales[[#This Row],[RegionStoretype]],RegionStoreCount[Region/Type],0))</f>
        <v>5</v>
      </c>
      <c r="M7130" s="4">
        <f>AND(Sales[[#This Row],[date]]&lt;=TY_YTDMax,Sales[[#This Row],[date]]&gt;=TY_YTDMin)*Sales[[#This Row],[sales]]</f>
        <v>9452.7379999999994</v>
      </c>
      <c r="N7130" s="4">
        <f>AND(Sales[[#This Row],[date]]&lt;=LY_YTDMax,Sales[[#This Row],[date]]&gt;=LY_YTDMin)*Sales[[#This Row],[sales]]</f>
        <v>0</v>
      </c>
      <c r="O7130" s="4">
        <f>AND(Sales[[#This Row],[date]]&gt;=YoY_Min,Sales[[#This Row],[date]]&lt;=TY_YTDMax)*(Sales[[#This Row],[sales]]/Sales[[#This Row],[sqft]])</f>
        <v>7.9972402707275805E-2</v>
      </c>
      <c r="P7130" s="4">
        <f>SUMIF(Sales[RegionStoretype],Sales[[#This Row],[RegionStoretype]],Sales[YoY_SSF])/Sales[[#This Row],[Region_TypeCount]]</f>
        <v>60.052789354368521</v>
      </c>
    </row>
    <row r="7131" spans="1:16" x14ac:dyDescent="0.25">
      <c r="A7131" s="1">
        <v>43238</v>
      </c>
      <c r="B7131">
        <v>32</v>
      </c>
      <c r="C7131">
        <v>17</v>
      </c>
      <c r="D7131">
        <v>85359.01549999998</v>
      </c>
      <c r="E7131">
        <f>INDEX(Stores[region],MATCH(Sales[[#This Row],[store_no]],Stores[store_no],0))</f>
        <v>2</v>
      </c>
      <c r="F7131" t="str">
        <f>INDEX(Stores[storetype],MATCH(Sales[[#This Row],[store_no]],Stores[store_no],0))</f>
        <v>A</v>
      </c>
      <c r="G7131" t="str">
        <f>INDEX(Stores[location_city],MATCH(Sales[[#This Row],[store_no]],Stores[store_no],0))</f>
        <v>Western Springs</v>
      </c>
      <c r="H7131" t="str">
        <f>INDEX(Stores[location_state],MATCH(Sales[[#This Row],[store_no]],Stores[store_no],0))</f>
        <v>Illinois</v>
      </c>
      <c r="I7131">
        <f>INDEX(Stores[sqft],MATCH(Sales[[#This Row],[store_no]],Stores[store_no],0))</f>
        <v>118200</v>
      </c>
      <c r="J7131" s="4" t="str">
        <f>INDEX(Departments[dept_name],MATCH(Sales[[#This Row],[dept_no]],Departments[dept_no],0))</f>
        <v>Shoes</v>
      </c>
      <c r="K7131" s="4" t="str">
        <f>CONCATENATE(Sales[[#This Row],[region]],Sales[[#This Row],[storetype]])</f>
        <v>2A</v>
      </c>
      <c r="L7131" s="4">
        <f>INDEX(RegionStoreCount[Store Count],MATCH(Sales[[#This Row],[RegionStoretype]],RegionStoreCount[Region/Type],0))</f>
        <v>5</v>
      </c>
      <c r="M7131" s="4">
        <f>AND(Sales[[#This Row],[date]]&lt;=TY_YTDMax,Sales[[#This Row],[date]]&gt;=TY_YTDMin)*Sales[[#This Row],[sales]]</f>
        <v>85359.01549999998</v>
      </c>
      <c r="N7131" s="4">
        <f>AND(Sales[[#This Row],[date]]&lt;=LY_YTDMax,Sales[[#This Row],[date]]&gt;=LY_YTDMin)*Sales[[#This Row],[sales]]</f>
        <v>0</v>
      </c>
      <c r="O7131" s="4">
        <f>AND(Sales[[#This Row],[date]]&gt;=YoY_Min,Sales[[#This Row],[date]]&lt;=TY_YTDMax)*(Sales[[#This Row],[sales]]/Sales[[#This Row],[sqft]])</f>
        <v>0.72215749153976294</v>
      </c>
      <c r="P7131" s="4">
        <f>SUMIF(Sales[RegionStoretype],Sales[[#This Row],[RegionStoretype]],Sales[YoY_SSF])/Sales[[#This Row],[Region_TypeCount]]</f>
        <v>60.052789354368521</v>
      </c>
    </row>
    <row r="7132" spans="1:16" x14ac:dyDescent="0.25">
      <c r="A7132" s="1">
        <v>43238</v>
      </c>
      <c r="B7132">
        <v>33</v>
      </c>
      <c r="C7132">
        <v>2</v>
      </c>
      <c r="D7132">
        <v>16711.9663</v>
      </c>
      <c r="E7132">
        <f>INDEX(Stores[region],MATCH(Sales[[#This Row],[store_no]],Stores[store_no],0))</f>
        <v>3</v>
      </c>
      <c r="F7132" t="str">
        <f>INDEX(Stores[storetype],MATCH(Sales[[#This Row],[store_no]],Stores[store_no],0))</f>
        <v>A</v>
      </c>
      <c r="G7132" t="str">
        <f>INDEX(Stores[location_city],MATCH(Sales[[#This Row],[store_no]],Stores[store_no],0))</f>
        <v>Omaha</v>
      </c>
      <c r="H7132" t="str">
        <f>INDEX(Stores[location_state],MATCH(Sales[[#This Row],[store_no]],Stores[store_no],0))</f>
        <v>Nebraska</v>
      </c>
      <c r="I7132">
        <f>INDEX(Stores[sqft],MATCH(Sales[[#This Row],[store_no]],Stores[store_no],0))</f>
        <v>40700</v>
      </c>
      <c r="J7132" s="4" t="str">
        <f>INDEX(Departments[dept_name],MATCH(Sales[[#This Row],[dept_no]],Departments[dept_no],0))</f>
        <v>Baby</v>
      </c>
      <c r="K7132" s="4" t="str">
        <f>CONCATENATE(Sales[[#This Row],[region]],Sales[[#This Row],[storetype]])</f>
        <v>3A</v>
      </c>
      <c r="L7132" s="4">
        <f>INDEX(RegionStoreCount[Store Count],MATCH(Sales[[#This Row],[RegionStoretype]],RegionStoreCount[Region/Type],0))</f>
        <v>9</v>
      </c>
      <c r="M7132" s="4">
        <f>AND(Sales[[#This Row],[date]]&lt;=TY_YTDMax,Sales[[#This Row],[date]]&gt;=TY_YTDMin)*Sales[[#This Row],[sales]]</f>
        <v>16711.9663</v>
      </c>
      <c r="N7132" s="4">
        <f>AND(Sales[[#This Row],[date]]&lt;=LY_YTDMax,Sales[[#This Row],[date]]&gt;=LY_YTDMin)*Sales[[#This Row],[sales]]</f>
        <v>0</v>
      </c>
      <c r="O7132" s="4">
        <f>AND(Sales[[#This Row],[date]]&gt;=YoY_Min,Sales[[#This Row],[date]]&lt;=TY_YTDMax)*(Sales[[#This Row],[sales]]/Sales[[#This Row],[sqft]])</f>
        <v>0.41061342260442263</v>
      </c>
      <c r="P7132" s="4">
        <f>SUMIF(Sales[RegionStoretype],Sales[[#This Row],[RegionStoretype]],Sales[YoY_SSF])/Sales[[#This Row],[Region_TypeCount]]</f>
        <v>53.603836561720975</v>
      </c>
    </row>
    <row r="7133" spans="1:16" x14ac:dyDescent="0.25">
      <c r="A7133" s="1">
        <v>43238</v>
      </c>
      <c r="B7133">
        <v>33</v>
      </c>
      <c r="C7133">
        <v>10</v>
      </c>
      <c r="D7133">
        <v>8722.9160999999986</v>
      </c>
      <c r="E7133">
        <f>INDEX(Stores[region],MATCH(Sales[[#This Row],[store_no]],Stores[store_no],0))</f>
        <v>3</v>
      </c>
      <c r="F7133" t="str">
        <f>INDEX(Stores[storetype],MATCH(Sales[[#This Row],[store_no]],Stores[store_no],0))</f>
        <v>A</v>
      </c>
      <c r="G7133" t="str">
        <f>INDEX(Stores[location_city],MATCH(Sales[[#This Row],[store_no]],Stores[store_no],0))</f>
        <v>Omaha</v>
      </c>
      <c r="H7133" t="str">
        <f>INDEX(Stores[location_state],MATCH(Sales[[#This Row],[store_no]],Stores[store_no],0))</f>
        <v>Nebraska</v>
      </c>
      <c r="I7133">
        <f>INDEX(Stores[sqft],MATCH(Sales[[#This Row],[store_no]],Stores[store_no],0))</f>
        <v>40700</v>
      </c>
      <c r="J7133" s="4" t="str">
        <f>INDEX(Departments[dept_name],MATCH(Sales[[#This Row],[dept_no]],Departments[dept_no],0))</f>
        <v>Health</v>
      </c>
      <c r="K7133" s="4" t="str">
        <f>CONCATENATE(Sales[[#This Row],[region]],Sales[[#This Row],[storetype]])</f>
        <v>3A</v>
      </c>
      <c r="L7133" s="4">
        <f>INDEX(RegionStoreCount[Store Count],MATCH(Sales[[#This Row],[RegionStoretype]],RegionStoreCount[Region/Type],0))</f>
        <v>9</v>
      </c>
      <c r="M7133" s="4">
        <f>AND(Sales[[#This Row],[date]]&lt;=TY_YTDMax,Sales[[#This Row],[date]]&gt;=TY_YTDMin)*Sales[[#This Row],[sales]]</f>
        <v>8722.9160999999986</v>
      </c>
      <c r="N7133" s="4">
        <f>AND(Sales[[#This Row],[date]]&lt;=LY_YTDMax,Sales[[#This Row],[date]]&gt;=LY_YTDMin)*Sales[[#This Row],[sales]]</f>
        <v>0</v>
      </c>
      <c r="O7133" s="4">
        <f>AND(Sales[[#This Row],[date]]&gt;=YoY_Min,Sales[[#This Row],[date]]&lt;=TY_YTDMax)*(Sales[[#This Row],[sales]]/Sales[[#This Row],[sqft]])</f>
        <v>0.21432226289926287</v>
      </c>
      <c r="P7133" s="4">
        <f>SUMIF(Sales[RegionStoretype],Sales[[#This Row],[RegionStoretype]],Sales[YoY_SSF])/Sales[[#This Row],[Region_TypeCount]]</f>
        <v>53.603836561720975</v>
      </c>
    </row>
    <row r="7134" spans="1:16" x14ac:dyDescent="0.25">
      <c r="A7134" s="1">
        <v>43238</v>
      </c>
      <c r="B7134">
        <v>33</v>
      </c>
      <c r="C7134">
        <v>13</v>
      </c>
      <c r="D7134">
        <v>40423.436799999996</v>
      </c>
      <c r="E7134">
        <f>INDEX(Stores[region],MATCH(Sales[[#This Row],[store_no]],Stores[store_no],0))</f>
        <v>3</v>
      </c>
      <c r="F7134" t="str">
        <f>INDEX(Stores[storetype],MATCH(Sales[[#This Row],[store_no]],Stores[store_no],0))</f>
        <v>A</v>
      </c>
      <c r="G7134" t="str">
        <f>INDEX(Stores[location_city],MATCH(Sales[[#This Row],[store_no]],Stores[store_no],0))</f>
        <v>Omaha</v>
      </c>
      <c r="H7134" t="str">
        <f>INDEX(Stores[location_state],MATCH(Sales[[#This Row],[store_no]],Stores[store_no],0))</f>
        <v>Nebraska</v>
      </c>
      <c r="I7134">
        <f>INDEX(Stores[sqft],MATCH(Sales[[#This Row],[store_no]],Stores[store_no],0))</f>
        <v>40700</v>
      </c>
      <c r="J7134" s="4" t="str">
        <f>INDEX(Departments[dept_name],MATCH(Sales[[#This Row],[dept_no]],Departments[dept_no],0))</f>
        <v>Kids</v>
      </c>
      <c r="K7134" s="4" t="str">
        <f>CONCATENATE(Sales[[#This Row],[region]],Sales[[#This Row],[storetype]])</f>
        <v>3A</v>
      </c>
      <c r="L7134" s="4">
        <f>INDEX(RegionStoreCount[Store Count],MATCH(Sales[[#This Row],[RegionStoretype]],RegionStoreCount[Region/Type],0))</f>
        <v>9</v>
      </c>
      <c r="M7134" s="4">
        <f>AND(Sales[[#This Row],[date]]&lt;=TY_YTDMax,Sales[[#This Row],[date]]&gt;=TY_YTDMin)*Sales[[#This Row],[sales]]</f>
        <v>40423.436799999996</v>
      </c>
      <c r="N7134" s="4">
        <f>AND(Sales[[#This Row],[date]]&lt;=LY_YTDMax,Sales[[#This Row],[date]]&gt;=LY_YTDMin)*Sales[[#This Row],[sales]]</f>
        <v>0</v>
      </c>
      <c r="O7134" s="4">
        <f>AND(Sales[[#This Row],[date]]&gt;=YoY_Min,Sales[[#This Row],[date]]&lt;=TY_YTDMax)*(Sales[[#This Row],[sales]]/Sales[[#This Row],[sqft]])</f>
        <v>0.99320483538083526</v>
      </c>
      <c r="P7134" s="4">
        <f>SUMIF(Sales[RegionStoretype],Sales[[#This Row],[RegionStoretype]],Sales[YoY_SSF])/Sales[[#This Row],[Region_TypeCount]]</f>
        <v>53.603836561720975</v>
      </c>
    </row>
    <row r="7135" spans="1:16" x14ac:dyDescent="0.25">
      <c r="A7135" s="1">
        <v>43238</v>
      </c>
      <c r="B7135">
        <v>33</v>
      </c>
      <c r="C7135">
        <v>17</v>
      </c>
      <c r="D7135">
        <v>42411.638099999996</v>
      </c>
      <c r="E7135">
        <f>INDEX(Stores[region],MATCH(Sales[[#This Row],[store_no]],Stores[store_no],0))</f>
        <v>3</v>
      </c>
      <c r="F7135" t="str">
        <f>INDEX(Stores[storetype],MATCH(Sales[[#This Row],[store_no]],Stores[store_no],0))</f>
        <v>A</v>
      </c>
      <c r="G7135" t="str">
        <f>INDEX(Stores[location_city],MATCH(Sales[[#This Row],[store_no]],Stores[store_no],0))</f>
        <v>Omaha</v>
      </c>
      <c r="H7135" t="str">
        <f>INDEX(Stores[location_state],MATCH(Sales[[#This Row],[store_no]],Stores[store_no],0))</f>
        <v>Nebraska</v>
      </c>
      <c r="I7135">
        <f>INDEX(Stores[sqft],MATCH(Sales[[#This Row],[store_no]],Stores[store_no],0))</f>
        <v>40700</v>
      </c>
      <c r="J7135" s="4" t="str">
        <f>INDEX(Departments[dept_name],MATCH(Sales[[#This Row],[dept_no]],Departments[dept_no],0))</f>
        <v>Shoes</v>
      </c>
      <c r="K7135" s="4" t="str">
        <f>CONCATENATE(Sales[[#This Row],[region]],Sales[[#This Row],[storetype]])</f>
        <v>3A</v>
      </c>
      <c r="L7135" s="4">
        <f>INDEX(RegionStoreCount[Store Count],MATCH(Sales[[#This Row],[RegionStoretype]],RegionStoreCount[Region/Type],0))</f>
        <v>9</v>
      </c>
      <c r="M7135" s="4">
        <f>AND(Sales[[#This Row],[date]]&lt;=TY_YTDMax,Sales[[#This Row],[date]]&gt;=TY_YTDMin)*Sales[[#This Row],[sales]]</f>
        <v>42411.638099999996</v>
      </c>
      <c r="N7135" s="4">
        <f>AND(Sales[[#This Row],[date]]&lt;=LY_YTDMax,Sales[[#This Row],[date]]&gt;=LY_YTDMin)*Sales[[#This Row],[sales]]</f>
        <v>0</v>
      </c>
      <c r="O7135" s="4">
        <f>AND(Sales[[#This Row],[date]]&gt;=YoY_Min,Sales[[#This Row],[date]]&lt;=TY_YTDMax)*(Sales[[#This Row],[sales]]/Sales[[#This Row],[sqft]])</f>
        <v>1.04205499017199</v>
      </c>
      <c r="P7135" s="4">
        <f>SUMIF(Sales[RegionStoretype],Sales[[#This Row],[RegionStoretype]],Sales[YoY_SSF])/Sales[[#This Row],[Region_TypeCount]]</f>
        <v>53.603836561720975</v>
      </c>
    </row>
    <row r="7136" spans="1:16" x14ac:dyDescent="0.25">
      <c r="A7136" s="1">
        <v>43238</v>
      </c>
      <c r="B7136">
        <v>34</v>
      </c>
      <c r="C7136">
        <v>7</v>
      </c>
      <c r="D7136">
        <v>58223.391800000005</v>
      </c>
      <c r="E7136">
        <f>INDEX(Stores[region],MATCH(Sales[[#This Row],[store_no]],Stores[store_no],0))</f>
        <v>1</v>
      </c>
      <c r="F7136" t="str">
        <f>INDEX(Stores[storetype],MATCH(Sales[[#This Row],[store_no]],Stores[store_no],0))</f>
        <v>A</v>
      </c>
      <c r="G7136" t="str">
        <f>INDEX(Stores[location_city],MATCH(Sales[[#This Row],[store_no]],Stores[store_no],0))</f>
        <v>Toledo</v>
      </c>
      <c r="H7136" t="str">
        <f>INDEX(Stores[location_state],MATCH(Sales[[#This Row],[store_no]],Stores[store_no],0))</f>
        <v>Ohio</v>
      </c>
      <c r="I7136">
        <f>INDEX(Stores[sqft],MATCH(Sales[[#This Row],[store_no]],Stores[store_no],0))</f>
        <v>207900</v>
      </c>
      <c r="J7136" s="4" t="str">
        <f>INDEX(Departments[dept_name],MATCH(Sales[[#This Row],[dept_no]],Departments[dept_no],0))</f>
        <v>Electronics</v>
      </c>
      <c r="K7136" s="4" t="str">
        <f>CONCATENATE(Sales[[#This Row],[region]],Sales[[#This Row],[storetype]])</f>
        <v>1A</v>
      </c>
      <c r="L7136" s="4">
        <f>INDEX(RegionStoreCount[Store Count],MATCH(Sales[[#This Row],[RegionStoretype]],RegionStoreCount[Region/Type],0))</f>
        <v>5</v>
      </c>
      <c r="M7136" s="4">
        <f>AND(Sales[[#This Row],[date]]&lt;=TY_YTDMax,Sales[[#This Row],[date]]&gt;=TY_YTDMin)*Sales[[#This Row],[sales]]</f>
        <v>58223.391800000005</v>
      </c>
      <c r="N7136" s="4">
        <f>AND(Sales[[#This Row],[date]]&lt;=LY_YTDMax,Sales[[#This Row],[date]]&gt;=LY_YTDMin)*Sales[[#This Row],[sales]]</f>
        <v>0</v>
      </c>
      <c r="O7136" s="4">
        <f>AND(Sales[[#This Row],[date]]&gt;=YoY_Min,Sales[[#This Row],[date]]&lt;=TY_YTDMax)*(Sales[[#This Row],[sales]]/Sales[[#This Row],[sqft]])</f>
        <v>0.28005479461279464</v>
      </c>
      <c r="P7136" s="4">
        <f>SUMIF(Sales[RegionStoretype],Sales[[#This Row],[RegionStoretype]],Sales[YoY_SSF])/Sales[[#This Row],[Region_TypeCount]]</f>
        <v>59.469551530910678</v>
      </c>
    </row>
    <row r="7137" spans="1:16" x14ac:dyDescent="0.25">
      <c r="A7137" s="1">
        <v>43238</v>
      </c>
      <c r="B7137">
        <v>35</v>
      </c>
      <c r="C7137">
        <v>4</v>
      </c>
      <c r="D7137">
        <v>65963.049100000004</v>
      </c>
      <c r="E7137">
        <f>INDEX(Stores[region],MATCH(Sales[[#This Row],[store_no]],Stores[store_no],0))</f>
        <v>3</v>
      </c>
      <c r="F7137" t="str">
        <f>INDEX(Stores[storetype],MATCH(Sales[[#This Row],[store_no]],Stores[store_no],0))</f>
        <v>C</v>
      </c>
      <c r="G7137" t="str">
        <f>INDEX(Stores[location_city],MATCH(Sales[[#This Row],[store_no]],Stores[store_no],0))</f>
        <v>Wichita</v>
      </c>
      <c r="H7137" t="str">
        <f>INDEX(Stores[location_state],MATCH(Sales[[#This Row],[store_no]],Stores[store_no],0))</f>
        <v>Kansas</v>
      </c>
      <c r="I7137">
        <f>INDEX(Stores[sqft],MATCH(Sales[[#This Row],[store_no]],Stores[store_no],0))</f>
        <v>72800</v>
      </c>
      <c r="J7137" s="4" t="str">
        <f>INDEX(Departments[dept_name],MATCH(Sales[[#This Row],[dept_no]],Departments[dept_no],0))</f>
        <v>Books</v>
      </c>
      <c r="K7137" s="4" t="str">
        <f>CONCATENATE(Sales[[#This Row],[region]],Sales[[#This Row],[storetype]])</f>
        <v>3C</v>
      </c>
      <c r="L7137" s="4">
        <f>INDEX(RegionStoreCount[Store Count],MATCH(Sales[[#This Row],[RegionStoretype]],RegionStoreCount[Region/Type],0))</f>
        <v>2</v>
      </c>
      <c r="M7137" s="4">
        <f>AND(Sales[[#This Row],[date]]&lt;=TY_YTDMax,Sales[[#This Row],[date]]&gt;=TY_YTDMin)*Sales[[#This Row],[sales]]</f>
        <v>65963.049100000004</v>
      </c>
      <c r="N7137" s="4">
        <f>AND(Sales[[#This Row],[date]]&lt;=LY_YTDMax,Sales[[#This Row],[date]]&gt;=LY_YTDMin)*Sales[[#This Row],[sales]]</f>
        <v>0</v>
      </c>
      <c r="O7137" s="4">
        <f>AND(Sales[[#This Row],[date]]&gt;=YoY_Min,Sales[[#This Row],[date]]&lt;=TY_YTDMax)*(Sales[[#This Row],[sales]]/Sales[[#This Row],[sqft]])</f>
        <v>0.90608583928571429</v>
      </c>
      <c r="P7137" s="4">
        <f>SUMIF(Sales[RegionStoretype],Sales[[#This Row],[RegionStoretype]],Sales[YoY_SSF])/Sales[[#This Row],[Region_TypeCount]]</f>
        <v>47.561479460925746</v>
      </c>
    </row>
    <row r="7138" spans="1:16" x14ac:dyDescent="0.25">
      <c r="A7138" s="1">
        <v>43238</v>
      </c>
      <c r="B7138">
        <v>35</v>
      </c>
      <c r="C7138">
        <v>9</v>
      </c>
      <c r="D7138">
        <v>10603.002199999999</v>
      </c>
      <c r="E7138">
        <f>INDEX(Stores[region],MATCH(Sales[[#This Row],[store_no]],Stores[store_no],0))</f>
        <v>3</v>
      </c>
      <c r="F7138" t="str">
        <f>INDEX(Stores[storetype],MATCH(Sales[[#This Row],[store_no]],Stores[store_no],0))</f>
        <v>C</v>
      </c>
      <c r="G7138" t="str">
        <f>INDEX(Stores[location_city],MATCH(Sales[[#This Row],[store_no]],Stores[store_no],0))</f>
        <v>Wichita</v>
      </c>
      <c r="H7138" t="str">
        <f>INDEX(Stores[location_state],MATCH(Sales[[#This Row],[store_no]],Stores[store_no],0))</f>
        <v>Kansas</v>
      </c>
      <c r="I7138">
        <f>INDEX(Stores[sqft],MATCH(Sales[[#This Row],[store_no]],Stores[store_no],0))</f>
        <v>72800</v>
      </c>
      <c r="J7138" s="4" t="str">
        <f>INDEX(Departments[dept_name],MATCH(Sales[[#This Row],[dept_no]],Departments[dept_no],0))</f>
        <v>Garden</v>
      </c>
      <c r="K7138" s="4" t="str">
        <f>CONCATENATE(Sales[[#This Row],[region]],Sales[[#This Row],[storetype]])</f>
        <v>3C</v>
      </c>
      <c r="L7138" s="4">
        <f>INDEX(RegionStoreCount[Store Count],MATCH(Sales[[#This Row],[RegionStoretype]],RegionStoreCount[Region/Type],0))</f>
        <v>2</v>
      </c>
      <c r="M7138" s="4">
        <f>AND(Sales[[#This Row],[date]]&lt;=TY_YTDMax,Sales[[#This Row],[date]]&gt;=TY_YTDMin)*Sales[[#This Row],[sales]]</f>
        <v>10603.002199999999</v>
      </c>
      <c r="N7138" s="4">
        <f>AND(Sales[[#This Row],[date]]&lt;=LY_YTDMax,Sales[[#This Row],[date]]&gt;=LY_YTDMin)*Sales[[#This Row],[sales]]</f>
        <v>0</v>
      </c>
      <c r="O7138" s="4">
        <f>AND(Sales[[#This Row],[date]]&gt;=YoY_Min,Sales[[#This Row],[date]]&lt;=TY_YTDMax)*(Sales[[#This Row],[sales]]/Sales[[#This Row],[sqft]])</f>
        <v>0.1456456346153846</v>
      </c>
      <c r="P7138" s="4">
        <f>SUMIF(Sales[RegionStoretype],Sales[[#This Row],[RegionStoretype]],Sales[YoY_SSF])/Sales[[#This Row],[Region_TypeCount]]</f>
        <v>47.561479460925746</v>
      </c>
    </row>
    <row r="7139" spans="1:16" x14ac:dyDescent="0.25">
      <c r="A7139" s="1">
        <v>43238</v>
      </c>
      <c r="B7139">
        <v>35</v>
      </c>
      <c r="C7139">
        <v>10</v>
      </c>
      <c r="D7139">
        <v>8184.0866000000005</v>
      </c>
      <c r="E7139">
        <f>INDEX(Stores[region],MATCH(Sales[[#This Row],[store_no]],Stores[store_no],0))</f>
        <v>3</v>
      </c>
      <c r="F7139" t="str">
        <f>INDEX(Stores[storetype],MATCH(Sales[[#This Row],[store_no]],Stores[store_no],0))</f>
        <v>C</v>
      </c>
      <c r="G7139" t="str">
        <f>INDEX(Stores[location_city],MATCH(Sales[[#This Row],[store_no]],Stores[store_no],0))</f>
        <v>Wichita</v>
      </c>
      <c r="H7139" t="str">
        <f>INDEX(Stores[location_state],MATCH(Sales[[#This Row],[store_no]],Stores[store_no],0))</f>
        <v>Kansas</v>
      </c>
      <c r="I7139">
        <f>INDEX(Stores[sqft],MATCH(Sales[[#This Row],[store_no]],Stores[store_no],0))</f>
        <v>72800</v>
      </c>
      <c r="J7139" s="4" t="str">
        <f>INDEX(Departments[dept_name],MATCH(Sales[[#This Row],[dept_no]],Departments[dept_no],0))</f>
        <v>Health</v>
      </c>
      <c r="K7139" s="4" t="str">
        <f>CONCATENATE(Sales[[#This Row],[region]],Sales[[#This Row],[storetype]])</f>
        <v>3C</v>
      </c>
      <c r="L7139" s="4">
        <f>INDEX(RegionStoreCount[Store Count],MATCH(Sales[[#This Row],[RegionStoretype]],RegionStoreCount[Region/Type],0))</f>
        <v>2</v>
      </c>
      <c r="M7139" s="4">
        <f>AND(Sales[[#This Row],[date]]&lt;=TY_YTDMax,Sales[[#This Row],[date]]&gt;=TY_YTDMin)*Sales[[#This Row],[sales]]</f>
        <v>8184.0866000000005</v>
      </c>
      <c r="N7139" s="4">
        <f>AND(Sales[[#This Row],[date]]&lt;=LY_YTDMax,Sales[[#This Row],[date]]&gt;=LY_YTDMin)*Sales[[#This Row],[sales]]</f>
        <v>0</v>
      </c>
      <c r="O7139" s="4">
        <f>AND(Sales[[#This Row],[date]]&gt;=YoY_Min,Sales[[#This Row],[date]]&lt;=TY_YTDMax)*(Sales[[#This Row],[sales]]/Sales[[#This Row],[sqft]])</f>
        <v>0.11241877197802198</v>
      </c>
      <c r="P7139" s="4">
        <f>SUMIF(Sales[RegionStoretype],Sales[[#This Row],[RegionStoretype]],Sales[YoY_SSF])/Sales[[#This Row],[Region_TypeCount]]</f>
        <v>47.561479460925746</v>
      </c>
    </row>
    <row r="7140" spans="1:16" x14ac:dyDescent="0.25">
      <c r="A7140" s="1">
        <v>43238</v>
      </c>
      <c r="B7140">
        <v>35</v>
      </c>
      <c r="C7140">
        <v>11</v>
      </c>
      <c r="D7140">
        <v>19733.026600000001</v>
      </c>
      <c r="E7140">
        <f>INDEX(Stores[region],MATCH(Sales[[#This Row],[store_no]],Stores[store_no],0))</f>
        <v>3</v>
      </c>
      <c r="F7140" t="str">
        <f>INDEX(Stores[storetype],MATCH(Sales[[#This Row],[store_no]],Stores[store_no],0))</f>
        <v>C</v>
      </c>
      <c r="G7140" t="str">
        <f>INDEX(Stores[location_city],MATCH(Sales[[#This Row],[store_no]],Stores[store_no],0))</f>
        <v>Wichita</v>
      </c>
      <c r="H7140" t="str">
        <f>INDEX(Stores[location_state],MATCH(Sales[[#This Row],[store_no]],Stores[store_no],0))</f>
        <v>Kansas</v>
      </c>
      <c r="I7140">
        <f>INDEX(Stores[sqft],MATCH(Sales[[#This Row],[store_no]],Stores[store_no],0))</f>
        <v>72800</v>
      </c>
      <c r="J7140" s="4" t="str">
        <f>INDEX(Departments[dept_name],MATCH(Sales[[#This Row],[dept_no]],Departments[dept_no],0))</f>
        <v>Home</v>
      </c>
      <c r="K7140" s="4" t="str">
        <f>CONCATENATE(Sales[[#This Row],[region]],Sales[[#This Row],[storetype]])</f>
        <v>3C</v>
      </c>
      <c r="L7140" s="4">
        <f>INDEX(RegionStoreCount[Store Count],MATCH(Sales[[#This Row],[RegionStoretype]],RegionStoreCount[Region/Type],0))</f>
        <v>2</v>
      </c>
      <c r="M7140" s="4">
        <f>AND(Sales[[#This Row],[date]]&lt;=TY_YTDMax,Sales[[#This Row],[date]]&gt;=TY_YTDMin)*Sales[[#This Row],[sales]]</f>
        <v>19733.026600000001</v>
      </c>
      <c r="N7140" s="4">
        <f>AND(Sales[[#This Row],[date]]&lt;=LY_YTDMax,Sales[[#This Row],[date]]&gt;=LY_YTDMin)*Sales[[#This Row],[sales]]</f>
        <v>0</v>
      </c>
      <c r="O7140" s="4">
        <f>AND(Sales[[#This Row],[date]]&gt;=YoY_Min,Sales[[#This Row],[date]]&lt;=TY_YTDMax)*(Sales[[#This Row],[sales]]/Sales[[#This Row],[sqft]])</f>
        <v>0.27105805769230773</v>
      </c>
      <c r="P7140" s="4">
        <f>SUMIF(Sales[RegionStoretype],Sales[[#This Row],[RegionStoretype]],Sales[YoY_SSF])/Sales[[#This Row],[Region_TypeCount]]</f>
        <v>47.561479460925746</v>
      </c>
    </row>
    <row r="7141" spans="1:16" x14ac:dyDescent="0.25">
      <c r="A7141" s="1">
        <v>43238</v>
      </c>
      <c r="B7141">
        <v>36</v>
      </c>
      <c r="C7141">
        <v>2</v>
      </c>
      <c r="D7141">
        <v>39462.7209</v>
      </c>
      <c r="E7141">
        <f>INDEX(Stores[region],MATCH(Sales[[#This Row],[store_no]],Stores[store_no],0))</f>
        <v>2</v>
      </c>
      <c r="F7141" t="str">
        <f>INDEX(Stores[storetype],MATCH(Sales[[#This Row],[store_no]],Stores[store_no],0))</f>
        <v>A</v>
      </c>
      <c r="G7141" t="str">
        <f>INDEX(Stores[location_city],MATCH(Sales[[#This Row],[store_no]],Stores[store_no],0))</f>
        <v>Aurora</v>
      </c>
      <c r="H7141" t="str">
        <f>INDEX(Stores[location_state],MATCH(Sales[[#This Row],[store_no]],Stores[store_no],0))</f>
        <v>Illinois</v>
      </c>
      <c r="I7141">
        <f>INDEX(Stores[sqft],MATCH(Sales[[#This Row],[store_no]],Stores[store_no],0))</f>
        <v>209900</v>
      </c>
      <c r="J7141" s="4" t="str">
        <f>INDEX(Departments[dept_name],MATCH(Sales[[#This Row],[dept_no]],Departments[dept_no],0))</f>
        <v>Baby</v>
      </c>
      <c r="K7141" s="4" t="str">
        <f>CONCATENATE(Sales[[#This Row],[region]],Sales[[#This Row],[storetype]])</f>
        <v>2A</v>
      </c>
      <c r="L7141" s="4">
        <f>INDEX(RegionStoreCount[Store Count],MATCH(Sales[[#This Row],[RegionStoretype]],RegionStoreCount[Region/Type],0))</f>
        <v>5</v>
      </c>
      <c r="M7141" s="4">
        <f>AND(Sales[[#This Row],[date]]&lt;=TY_YTDMax,Sales[[#This Row],[date]]&gt;=TY_YTDMin)*Sales[[#This Row],[sales]]</f>
        <v>39462.7209</v>
      </c>
      <c r="N7141" s="4">
        <f>AND(Sales[[#This Row],[date]]&lt;=LY_YTDMax,Sales[[#This Row],[date]]&gt;=LY_YTDMin)*Sales[[#This Row],[sales]]</f>
        <v>0</v>
      </c>
      <c r="O7141" s="4">
        <f>AND(Sales[[#This Row],[date]]&gt;=YoY_Min,Sales[[#This Row],[date]]&lt;=TY_YTDMax)*(Sales[[#This Row],[sales]]/Sales[[#This Row],[sqft]])</f>
        <v>0.18800724583134826</v>
      </c>
      <c r="P7141" s="4">
        <f>SUMIF(Sales[RegionStoretype],Sales[[#This Row],[RegionStoretype]],Sales[YoY_SSF])/Sales[[#This Row],[Region_TypeCount]]</f>
        <v>60.052789354368521</v>
      </c>
    </row>
    <row r="7142" spans="1:16" x14ac:dyDescent="0.25">
      <c r="A7142" s="1">
        <v>43238</v>
      </c>
      <c r="B7142">
        <v>36</v>
      </c>
      <c r="C7142">
        <v>16</v>
      </c>
      <c r="D7142">
        <v>79362.271200000003</v>
      </c>
      <c r="E7142">
        <f>INDEX(Stores[region],MATCH(Sales[[#This Row],[store_no]],Stores[store_no],0))</f>
        <v>2</v>
      </c>
      <c r="F7142" t="str">
        <f>INDEX(Stores[storetype],MATCH(Sales[[#This Row],[store_no]],Stores[store_no],0))</f>
        <v>A</v>
      </c>
      <c r="G7142" t="str">
        <f>INDEX(Stores[location_city],MATCH(Sales[[#This Row],[store_no]],Stores[store_no],0))</f>
        <v>Aurora</v>
      </c>
      <c r="H7142" t="str">
        <f>INDEX(Stores[location_state],MATCH(Sales[[#This Row],[store_no]],Stores[store_no],0))</f>
        <v>Illinois</v>
      </c>
      <c r="I7142">
        <f>INDEX(Stores[sqft],MATCH(Sales[[#This Row],[store_no]],Stores[store_no],0))</f>
        <v>209900</v>
      </c>
      <c r="J7142" s="4" t="str">
        <f>INDEX(Departments[dept_name],MATCH(Sales[[#This Row],[dept_no]],Departments[dept_no],0))</f>
        <v>Outdoors</v>
      </c>
      <c r="K7142" s="4" t="str">
        <f>CONCATENATE(Sales[[#This Row],[region]],Sales[[#This Row],[storetype]])</f>
        <v>2A</v>
      </c>
      <c r="L7142" s="4">
        <f>INDEX(RegionStoreCount[Store Count],MATCH(Sales[[#This Row],[RegionStoretype]],RegionStoreCount[Region/Type],0))</f>
        <v>5</v>
      </c>
      <c r="M7142" s="4">
        <f>AND(Sales[[#This Row],[date]]&lt;=TY_YTDMax,Sales[[#This Row],[date]]&gt;=TY_YTDMin)*Sales[[#This Row],[sales]]</f>
        <v>79362.271200000003</v>
      </c>
      <c r="N7142" s="4">
        <f>AND(Sales[[#This Row],[date]]&lt;=LY_YTDMax,Sales[[#This Row],[date]]&gt;=LY_YTDMin)*Sales[[#This Row],[sales]]</f>
        <v>0</v>
      </c>
      <c r="O7142" s="4">
        <f>AND(Sales[[#This Row],[date]]&gt;=YoY_Min,Sales[[#This Row],[date]]&lt;=TY_YTDMax)*(Sales[[#This Row],[sales]]/Sales[[#This Row],[sqft]])</f>
        <v>0.37809562267746549</v>
      </c>
      <c r="P7142" s="4">
        <f>SUMIF(Sales[RegionStoretype],Sales[[#This Row],[RegionStoretype]],Sales[YoY_SSF])/Sales[[#This Row],[Region_TypeCount]]</f>
        <v>60.052789354368521</v>
      </c>
    </row>
    <row r="7143" spans="1:16" x14ac:dyDescent="0.25">
      <c r="A7143" s="1">
        <v>43238</v>
      </c>
      <c r="B7143">
        <v>36</v>
      </c>
      <c r="C7143">
        <v>18</v>
      </c>
      <c r="D7143">
        <v>134127.6115</v>
      </c>
      <c r="E7143">
        <f>INDEX(Stores[region],MATCH(Sales[[#This Row],[store_no]],Stores[store_no],0))</f>
        <v>2</v>
      </c>
      <c r="F7143" t="str">
        <f>INDEX(Stores[storetype],MATCH(Sales[[#This Row],[store_no]],Stores[store_no],0))</f>
        <v>A</v>
      </c>
      <c r="G7143" t="str">
        <f>INDEX(Stores[location_city],MATCH(Sales[[#This Row],[store_no]],Stores[store_no],0))</f>
        <v>Aurora</v>
      </c>
      <c r="H7143" t="str">
        <f>INDEX(Stores[location_state],MATCH(Sales[[#This Row],[store_no]],Stores[store_no],0))</f>
        <v>Illinois</v>
      </c>
      <c r="I7143">
        <f>INDEX(Stores[sqft],MATCH(Sales[[#This Row],[store_no]],Stores[store_no],0))</f>
        <v>209900</v>
      </c>
      <c r="J7143" s="4" t="str">
        <f>INDEX(Departments[dept_name],MATCH(Sales[[#This Row],[dept_no]],Departments[dept_no],0))</f>
        <v>Sports</v>
      </c>
      <c r="K7143" s="4" t="str">
        <f>CONCATENATE(Sales[[#This Row],[region]],Sales[[#This Row],[storetype]])</f>
        <v>2A</v>
      </c>
      <c r="L7143" s="4">
        <f>INDEX(RegionStoreCount[Store Count],MATCH(Sales[[#This Row],[RegionStoretype]],RegionStoreCount[Region/Type],0))</f>
        <v>5</v>
      </c>
      <c r="M7143" s="4">
        <f>AND(Sales[[#This Row],[date]]&lt;=TY_YTDMax,Sales[[#This Row],[date]]&gt;=TY_YTDMin)*Sales[[#This Row],[sales]]</f>
        <v>134127.6115</v>
      </c>
      <c r="N7143" s="4">
        <f>AND(Sales[[#This Row],[date]]&lt;=LY_YTDMax,Sales[[#This Row],[date]]&gt;=LY_YTDMin)*Sales[[#This Row],[sales]]</f>
        <v>0</v>
      </c>
      <c r="O7143" s="4">
        <f>AND(Sales[[#This Row],[date]]&gt;=YoY_Min,Sales[[#This Row],[date]]&lt;=TY_YTDMax)*(Sales[[#This Row],[sales]]/Sales[[#This Row],[sqft]])</f>
        <v>0.63900720104811815</v>
      </c>
      <c r="P7143" s="4">
        <f>SUMIF(Sales[RegionStoretype],Sales[[#This Row],[RegionStoretype]],Sales[YoY_SSF])/Sales[[#This Row],[Region_TypeCount]]</f>
        <v>60.052789354368521</v>
      </c>
    </row>
    <row r="7144" spans="1:16" x14ac:dyDescent="0.25">
      <c r="A7144" s="1">
        <v>43238</v>
      </c>
      <c r="B7144">
        <v>37</v>
      </c>
      <c r="C7144">
        <v>1</v>
      </c>
      <c r="D7144">
        <v>17063.674999999999</v>
      </c>
      <c r="E7144">
        <f>INDEX(Stores[region],MATCH(Sales[[#This Row],[store_no]],Stores[store_no],0))</f>
        <v>3</v>
      </c>
      <c r="F7144" t="str">
        <f>INDEX(Stores[storetype],MATCH(Sales[[#This Row],[store_no]],Stores[store_no],0))</f>
        <v>C</v>
      </c>
      <c r="G7144" t="str">
        <f>INDEX(Stores[location_city],MATCH(Sales[[#This Row],[store_no]],Stores[store_no],0))</f>
        <v>Lincoln</v>
      </c>
      <c r="H7144" t="str">
        <f>INDEX(Stores[location_state],MATCH(Sales[[#This Row],[store_no]],Stores[store_no],0))</f>
        <v>Nebraska</v>
      </c>
      <c r="I7144">
        <f>INDEX(Stores[sqft],MATCH(Sales[[#This Row],[store_no]],Stores[store_no],0))</f>
        <v>161300</v>
      </c>
      <c r="J7144" s="4" t="str">
        <f>INDEX(Departments[dept_name],MATCH(Sales[[#This Row],[dept_no]],Departments[dept_no],0))</f>
        <v>Automotive</v>
      </c>
      <c r="K7144" s="4" t="str">
        <f>CONCATENATE(Sales[[#This Row],[region]],Sales[[#This Row],[storetype]])</f>
        <v>3C</v>
      </c>
      <c r="L7144" s="4">
        <f>INDEX(RegionStoreCount[Store Count],MATCH(Sales[[#This Row],[RegionStoretype]],RegionStoreCount[Region/Type],0))</f>
        <v>2</v>
      </c>
      <c r="M7144" s="4">
        <f>AND(Sales[[#This Row],[date]]&lt;=TY_YTDMax,Sales[[#This Row],[date]]&gt;=TY_YTDMin)*Sales[[#This Row],[sales]]</f>
        <v>17063.674999999999</v>
      </c>
      <c r="N7144" s="4">
        <f>AND(Sales[[#This Row],[date]]&lt;=LY_YTDMax,Sales[[#This Row],[date]]&gt;=LY_YTDMin)*Sales[[#This Row],[sales]]</f>
        <v>0</v>
      </c>
      <c r="O7144" s="4">
        <f>AND(Sales[[#This Row],[date]]&gt;=YoY_Min,Sales[[#This Row],[date]]&lt;=TY_YTDMax)*(Sales[[#This Row],[sales]]/Sales[[#This Row],[sqft]])</f>
        <v>0.10578843769373837</v>
      </c>
      <c r="P7144" s="4">
        <f>SUMIF(Sales[RegionStoretype],Sales[[#This Row],[RegionStoretype]],Sales[YoY_SSF])/Sales[[#This Row],[Region_TypeCount]]</f>
        <v>47.561479460925746</v>
      </c>
    </row>
    <row r="7145" spans="1:16" x14ac:dyDescent="0.25">
      <c r="A7145" s="1">
        <v>43238</v>
      </c>
      <c r="B7145">
        <v>37</v>
      </c>
      <c r="C7145">
        <v>15</v>
      </c>
      <c r="D7145">
        <v>73661.876100000009</v>
      </c>
      <c r="E7145">
        <f>INDEX(Stores[region],MATCH(Sales[[#This Row],[store_no]],Stores[store_no],0))</f>
        <v>3</v>
      </c>
      <c r="F7145" t="str">
        <f>INDEX(Stores[storetype],MATCH(Sales[[#This Row],[store_no]],Stores[store_no],0))</f>
        <v>C</v>
      </c>
      <c r="G7145" t="str">
        <f>INDEX(Stores[location_city],MATCH(Sales[[#This Row],[store_no]],Stores[store_no],0))</f>
        <v>Lincoln</v>
      </c>
      <c r="H7145" t="str">
        <f>INDEX(Stores[location_state],MATCH(Sales[[#This Row],[store_no]],Stores[store_no],0))</f>
        <v>Nebraska</v>
      </c>
      <c r="I7145">
        <f>INDEX(Stores[sqft],MATCH(Sales[[#This Row],[store_no]],Stores[store_no],0))</f>
        <v>161300</v>
      </c>
      <c r="J7145" s="4" t="str">
        <f>INDEX(Departments[dept_name],MATCH(Sales[[#This Row],[dept_no]],Departments[dept_no],0))</f>
        <v>Music</v>
      </c>
      <c r="K7145" s="4" t="str">
        <f>CONCATENATE(Sales[[#This Row],[region]],Sales[[#This Row],[storetype]])</f>
        <v>3C</v>
      </c>
      <c r="L7145" s="4">
        <f>INDEX(RegionStoreCount[Store Count],MATCH(Sales[[#This Row],[RegionStoretype]],RegionStoreCount[Region/Type],0))</f>
        <v>2</v>
      </c>
      <c r="M7145" s="4">
        <f>AND(Sales[[#This Row],[date]]&lt;=TY_YTDMax,Sales[[#This Row],[date]]&gt;=TY_YTDMin)*Sales[[#This Row],[sales]]</f>
        <v>73661.876100000009</v>
      </c>
      <c r="N7145" s="4">
        <f>AND(Sales[[#This Row],[date]]&lt;=LY_YTDMax,Sales[[#This Row],[date]]&gt;=LY_YTDMin)*Sales[[#This Row],[sales]]</f>
        <v>0</v>
      </c>
      <c r="O7145" s="4">
        <f>AND(Sales[[#This Row],[date]]&gt;=YoY_Min,Sales[[#This Row],[date]]&lt;=TY_YTDMax)*(Sales[[#This Row],[sales]]/Sales[[#This Row],[sqft]])</f>
        <v>0.45667623124612527</v>
      </c>
      <c r="P7145" s="4">
        <f>SUMIF(Sales[RegionStoretype],Sales[[#This Row],[RegionStoretype]],Sales[YoY_SSF])/Sales[[#This Row],[Region_TypeCount]]</f>
        <v>47.561479460925746</v>
      </c>
    </row>
    <row r="7146" spans="1:16" x14ac:dyDescent="0.25">
      <c r="A7146" s="1">
        <v>43245</v>
      </c>
      <c r="B7146">
        <v>1</v>
      </c>
      <c r="C7146">
        <v>10</v>
      </c>
      <c r="D7146">
        <v>31443.0978</v>
      </c>
      <c r="E7146">
        <f>INDEX(Stores[region],MATCH(Sales[[#This Row],[store_no]],Stores[store_no],0))</f>
        <v>1</v>
      </c>
      <c r="F7146" t="str">
        <f>INDEX(Stores[storetype],MATCH(Sales[[#This Row],[store_no]],Stores[store_no],0))</f>
        <v>A</v>
      </c>
      <c r="G7146" t="str">
        <f>INDEX(Stores[location_city],MATCH(Sales[[#This Row],[store_no]],Stores[store_no],0))</f>
        <v>Ann Arbor</v>
      </c>
      <c r="H7146" t="str">
        <f>INDEX(Stores[location_state],MATCH(Sales[[#This Row],[store_no]],Stores[store_no],0))</f>
        <v>Michigan</v>
      </c>
      <c r="I7146">
        <f>INDEX(Stores[sqft],MATCH(Sales[[#This Row],[store_no]],Stores[store_no],0))</f>
        <v>100600</v>
      </c>
      <c r="J7146" s="4" t="str">
        <f>INDEX(Departments[dept_name],MATCH(Sales[[#This Row],[dept_no]],Departments[dept_no],0))</f>
        <v>Health</v>
      </c>
      <c r="K7146" s="4" t="str">
        <f>CONCATENATE(Sales[[#This Row],[region]],Sales[[#This Row],[storetype]])</f>
        <v>1A</v>
      </c>
      <c r="L7146" s="4">
        <f>INDEX(RegionStoreCount[Store Count],MATCH(Sales[[#This Row],[RegionStoretype]],RegionStoreCount[Region/Type],0))</f>
        <v>5</v>
      </c>
      <c r="M7146" s="4">
        <f>AND(Sales[[#This Row],[date]]&lt;=TY_YTDMax,Sales[[#This Row],[date]]&gt;=TY_YTDMin)*Sales[[#This Row],[sales]]</f>
        <v>31443.0978</v>
      </c>
      <c r="N7146" s="4">
        <f>AND(Sales[[#This Row],[date]]&lt;=LY_YTDMax,Sales[[#This Row],[date]]&gt;=LY_YTDMin)*Sales[[#This Row],[sales]]</f>
        <v>0</v>
      </c>
      <c r="O7146" s="4">
        <f>AND(Sales[[#This Row],[date]]&gt;=YoY_Min,Sales[[#This Row],[date]]&lt;=TY_YTDMax)*(Sales[[#This Row],[sales]]/Sales[[#This Row],[sqft]])</f>
        <v>0.31255564413518888</v>
      </c>
      <c r="P7146" s="4">
        <f>SUMIF(Sales[RegionStoretype],Sales[[#This Row],[RegionStoretype]],Sales[YoY_SSF])/Sales[[#This Row],[Region_TypeCount]]</f>
        <v>59.469551530910678</v>
      </c>
    </row>
    <row r="7147" spans="1:16" x14ac:dyDescent="0.25">
      <c r="A7147" s="1">
        <v>43245</v>
      </c>
      <c r="B7147">
        <v>1</v>
      </c>
      <c r="C7147">
        <v>16</v>
      </c>
      <c r="D7147">
        <v>13973.061799999999</v>
      </c>
      <c r="E7147">
        <f>INDEX(Stores[region],MATCH(Sales[[#This Row],[store_no]],Stores[store_no],0))</f>
        <v>1</v>
      </c>
      <c r="F7147" t="str">
        <f>INDEX(Stores[storetype],MATCH(Sales[[#This Row],[store_no]],Stores[store_no],0))</f>
        <v>A</v>
      </c>
      <c r="G7147" t="str">
        <f>INDEX(Stores[location_city],MATCH(Sales[[#This Row],[store_no]],Stores[store_no],0))</f>
        <v>Ann Arbor</v>
      </c>
      <c r="H7147" t="str">
        <f>INDEX(Stores[location_state],MATCH(Sales[[#This Row],[store_no]],Stores[store_no],0))</f>
        <v>Michigan</v>
      </c>
      <c r="I7147">
        <f>INDEX(Stores[sqft],MATCH(Sales[[#This Row],[store_no]],Stores[store_no],0))</f>
        <v>100600</v>
      </c>
      <c r="J7147" s="4" t="str">
        <f>INDEX(Departments[dept_name],MATCH(Sales[[#This Row],[dept_no]],Departments[dept_no],0))</f>
        <v>Outdoors</v>
      </c>
      <c r="K7147" s="4" t="str">
        <f>CONCATENATE(Sales[[#This Row],[region]],Sales[[#This Row],[storetype]])</f>
        <v>1A</v>
      </c>
      <c r="L7147" s="4">
        <f>INDEX(RegionStoreCount[Store Count],MATCH(Sales[[#This Row],[RegionStoretype]],RegionStoreCount[Region/Type],0))</f>
        <v>5</v>
      </c>
      <c r="M7147" s="4">
        <f>AND(Sales[[#This Row],[date]]&lt;=TY_YTDMax,Sales[[#This Row],[date]]&gt;=TY_YTDMin)*Sales[[#This Row],[sales]]</f>
        <v>13973.061799999999</v>
      </c>
      <c r="N7147" s="4">
        <f>AND(Sales[[#This Row],[date]]&lt;=LY_YTDMax,Sales[[#This Row],[date]]&gt;=LY_YTDMin)*Sales[[#This Row],[sales]]</f>
        <v>0</v>
      </c>
      <c r="O7147" s="4">
        <f>AND(Sales[[#This Row],[date]]&gt;=YoY_Min,Sales[[#This Row],[date]]&lt;=TY_YTDMax)*(Sales[[#This Row],[sales]]/Sales[[#This Row],[sqft]])</f>
        <v>0.13889723459244532</v>
      </c>
      <c r="P7147" s="4">
        <f>SUMIF(Sales[RegionStoretype],Sales[[#This Row],[RegionStoretype]],Sales[YoY_SSF])/Sales[[#This Row],[Region_TypeCount]]</f>
        <v>59.469551530910678</v>
      </c>
    </row>
    <row r="7148" spans="1:16" x14ac:dyDescent="0.25">
      <c r="A7148" s="1">
        <v>43245</v>
      </c>
      <c r="B7148">
        <v>1</v>
      </c>
      <c r="C7148">
        <v>18</v>
      </c>
      <c r="D7148">
        <v>26267.8966</v>
      </c>
      <c r="E7148">
        <f>INDEX(Stores[region],MATCH(Sales[[#This Row],[store_no]],Stores[store_no],0))</f>
        <v>1</v>
      </c>
      <c r="F7148" t="str">
        <f>INDEX(Stores[storetype],MATCH(Sales[[#This Row],[store_no]],Stores[store_no],0))</f>
        <v>A</v>
      </c>
      <c r="G7148" t="str">
        <f>INDEX(Stores[location_city],MATCH(Sales[[#This Row],[store_no]],Stores[store_no],0))</f>
        <v>Ann Arbor</v>
      </c>
      <c r="H7148" t="str">
        <f>INDEX(Stores[location_state],MATCH(Sales[[#This Row],[store_no]],Stores[store_no],0))</f>
        <v>Michigan</v>
      </c>
      <c r="I7148">
        <f>INDEX(Stores[sqft],MATCH(Sales[[#This Row],[store_no]],Stores[store_no],0))</f>
        <v>100600</v>
      </c>
      <c r="J7148" s="4" t="str">
        <f>INDEX(Departments[dept_name],MATCH(Sales[[#This Row],[dept_no]],Departments[dept_no],0))</f>
        <v>Sports</v>
      </c>
      <c r="K7148" s="4" t="str">
        <f>CONCATENATE(Sales[[#This Row],[region]],Sales[[#This Row],[storetype]])</f>
        <v>1A</v>
      </c>
      <c r="L7148" s="4">
        <f>INDEX(RegionStoreCount[Store Count],MATCH(Sales[[#This Row],[RegionStoretype]],RegionStoreCount[Region/Type],0))</f>
        <v>5</v>
      </c>
      <c r="M7148" s="4">
        <f>AND(Sales[[#This Row],[date]]&lt;=TY_YTDMax,Sales[[#This Row],[date]]&gt;=TY_YTDMin)*Sales[[#This Row],[sales]]</f>
        <v>26267.8966</v>
      </c>
      <c r="N7148" s="4">
        <f>AND(Sales[[#This Row],[date]]&lt;=LY_YTDMax,Sales[[#This Row],[date]]&gt;=LY_YTDMin)*Sales[[#This Row],[sales]]</f>
        <v>0</v>
      </c>
      <c r="O7148" s="4">
        <f>AND(Sales[[#This Row],[date]]&gt;=YoY_Min,Sales[[#This Row],[date]]&lt;=TY_YTDMax)*(Sales[[#This Row],[sales]]/Sales[[#This Row],[sqft]])</f>
        <v>0.26111229224652088</v>
      </c>
      <c r="P7148" s="4">
        <f>SUMIF(Sales[RegionStoretype],Sales[[#This Row],[RegionStoretype]],Sales[YoY_SSF])/Sales[[#This Row],[Region_TypeCount]]</f>
        <v>59.469551530910678</v>
      </c>
    </row>
    <row r="7149" spans="1:16" x14ac:dyDescent="0.25">
      <c r="A7149" s="1">
        <v>43245</v>
      </c>
      <c r="B7149">
        <v>2</v>
      </c>
      <c r="C7149">
        <v>1</v>
      </c>
      <c r="D7149">
        <v>21524.208700000003</v>
      </c>
      <c r="E7149">
        <f>INDEX(Stores[region],MATCH(Sales[[#This Row],[store_no]],Stores[store_no],0))</f>
        <v>3</v>
      </c>
      <c r="F7149" t="str">
        <f>INDEX(Stores[storetype],MATCH(Sales[[#This Row],[store_no]],Stores[store_no],0))</f>
        <v>A</v>
      </c>
      <c r="G7149" t="str">
        <f>INDEX(Stores[location_city],MATCH(Sales[[#This Row],[store_no]],Stores[store_no],0))</f>
        <v>Minneapolis</v>
      </c>
      <c r="H7149" t="str">
        <f>INDEX(Stores[location_state],MATCH(Sales[[#This Row],[store_no]],Stores[store_no],0))</f>
        <v>Minnesota</v>
      </c>
      <c r="I7149">
        <f>INDEX(Stores[sqft],MATCH(Sales[[#This Row],[store_no]],Stores[store_no],0))</f>
        <v>210400</v>
      </c>
      <c r="J7149" s="4" t="str">
        <f>INDEX(Departments[dept_name],MATCH(Sales[[#This Row],[dept_no]],Departments[dept_no],0))</f>
        <v>Automotive</v>
      </c>
      <c r="K7149" s="4" t="str">
        <f>CONCATENATE(Sales[[#This Row],[region]],Sales[[#This Row],[storetype]])</f>
        <v>3A</v>
      </c>
      <c r="L7149" s="4">
        <f>INDEX(RegionStoreCount[Store Count],MATCH(Sales[[#This Row],[RegionStoretype]],RegionStoreCount[Region/Type],0))</f>
        <v>9</v>
      </c>
      <c r="M7149" s="4">
        <f>AND(Sales[[#This Row],[date]]&lt;=TY_YTDMax,Sales[[#This Row],[date]]&gt;=TY_YTDMin)*Sales[[#This Row],[sales]]</f>
        <v>21524.208700000003</v>
      </c>
      <c r="N7149" s="4">
        <f>AND(Sales[[#This Row],[date]]&lt;=LY_YTDMax,Sales[[#This Row],[date]]&gt;=LY_YTDMin)*Sales[[#This Row],[sales]]</f>
        <v>0</v>
      </c>
      <c r="O7149" s="4">
        <f>AND(Sales[[#This Row],[date]]&gt;=YoY_Min,Sales[[#This Row],[date]]&lt;=TY_YTDMax)*(Sales[[#This Row],[sales]]/Sales[[#This Row],[sqft]])</f>
        <v>0.10230137214828899</v>
      </c>
      <c r="P7149" s="4">
        <f>SUMIF(Sales[RegionStoretype],Sales[[#This Row],[RegionStoretype]],Sales[YoY_SSF])/Sales[[#This Row],[Region_TypeCount]]</f>
        <v>53.603836561720975</v>
      </c>
    </row>
    <row r="7150" spans="1:16" x14ac:dyDescent="0.25">
      <c r="A7150" s="1">
        <v>43245</v>
      </c>
      <c r="B7150">
        <v>2</v>
      </c>
      <c r="C7150">
        <v>2</v>
      </c>
      <c r="D7150">
        <v>10533.225700000001</v>
      </c>
      <c r="E7150">
        <f>INDEX(Stores[region],MATCH(Sales[[#This Row],[store_no]],Stores[store_no],0))</f>
        <v>3</v>
      </c>
      <c r="F7150" t="str">
        <f>INDEX(Stores[storetype],MATCH(Sales[[#This Row],[store_no]],Stores[store_no],0))</f>
        <v>A</v>
      </c>
      <c r="G7150" t="str">
        <f>INDEX(Stores[location_city],MATCH(Sales[[#This Row],[store_no]],Stores[store_no],0))</f>
        <v>Minneapolis</v>
      </c>
      <c r="H7150" t="str">
        <f>INDEX(Stores[location_state],MATCH(Sales[[#This Row],[store_no]],Stores[store_no],0))</f>
        <v>Minnesota</v>
      </c>
      <c r="I7150">
        <f>INDEX(Stores[sqft],MATCH(Sales[[#This Row],[store_no]],Stores[store_no],0))</f>
        <v>210400</v>
      </c>
      <c r="J7150" s="4" t="str">
        <f>INDEX(Departments[dept_name],MATCH(Sales[[#This Row],[dept_no]],Departments[dept_no],0))</f>
        <v>Baby</v>
      </c>
      <c r="K7150" s="4" t="str">
        <f>CONCATENATE(Sales[[#This Row],[region]],Sales[[#This Row],[storetype]])</f>
        <v>3A</v>
      </c>
      <c r="L7150" s="4">
        <f>INDEX(RegionStoreCount[Store Count],MATCH(Sales[[#This Row],[RegionStoretype]],RegionStoreCount[Region/Type],0))</f>
        <v>9</v>
      </c>
      <c r="M7150" s="4">
        <f>AND(Sales[[#This Row],[date]]&lt;=TY_YTDMax,Sales[[#This Row],[date]]&gt;=TY_YTDMin)*Sales[[#This Row],[sales]]</f>
        <v>10533.225700000001</v>
      </c>
      <c r="N7150" s="4">
        <f>AND(Sales[[#This Row],[date]]&lt;=LY_YTDMax,Sales[[#This Row],[date]]&gt;=LY_YTDMin)*Sales[[#This Row],[sales]]</f>
        <v>0</v>
      </c>
      <c r="O7150" s="4">
        <f>AND(Sales[[#This Row],[date]]&gt;=YoY_Min,Sales[[#This Row],[date]]&lt;=TY_YTDMax)*(Sales[[#This Row],[sales]]/Sales[[#This Row],[sqft]])</f>
        <v>5.0062859790874527E-2</v>
      </c>
      <c r="P7150" s="4">
        <f>SUMIF(Sales[RegionStoretype],Sales[[#This Row],[RegionStoretype]],Sales[YoY_SSF])/Sales[[#This Row],[Region_TypeCount]]</f>
        <v>53.603836561720975</v>
      </c>
    </row>
    <row r="7151" spans="1:16" x14ac:dyDescent="0.25">
      <c r="A7151" s="1">
        <v>43245</v>
      </c>
      <c r="B7151">
        <v>3</v>
      </c>
      <c r="C7151">
        <v>7</v>
      </c>
      <c r="D7151">
        <v>116527.23609999999</v>
      </c>
      <c r="E7151">
        <f>INDEX(Stores[region],MATCH(Sales[[#This Row],[store_no]],Stores[store_no],0))</f>
        <v>1</v>
      </c>
      <c r="F7151" t="str">
        <f>INDEX(Stores[storetype],MATCH(Sales[[#This Row],[store_no]],Stores[store_no],0))</f>
        <v>B</v>
      </c>
      <c r="G7151" t="str">
        <f>INDEX(Stores[location_city],MATCH(Sales[[#This Row],[store_no]],Stores[store_no],0))</f>
        <v>Detroit</v>
      </c>
      <c r="H7151" t="str">
        <f>INDEX(Stores[location_state],MATCH(Sales[[#This Row],[store_no]],Stores[store_no],0))</f>
        <v>Michigan</v>
      </c>
      <c r="I7151">
        <f>INDEX(Stores[sqft],MATCH(Sales[[#This Row],[store_no]],Stores[store_no],0))</f>
        <v>114500</v>
      </c>
      <c r="J7151" s="4" t="str">
        <f>INDEX(Departments[dept_name],MATCH(Sales[[#This Row],[dept_no]],Departments[dept_no],0))</f>
        <v>Electronics</v>
      </c>
      <c r="K7151" s="4" t="str">
        <f>CONCATENATE(Sales[[#This Row],[region]],Sales[[#This Row],[storetype]])</f>
        <v>1B</v>
      </c>
      <c r="L7151" s="4">
        <f>INDEX(RegionStoreCount[Store Count],MATCH(Sales[[#This Row],[RegionStoretype]],RegionStoreCount[Region/Type],0))</f>
        <v>5</v>
      </c>
      <c r="M7151" s="4">
        <f>AND(Sales[[#This Row],[date]]&lt;=TY_YTDMax,Sales[[#This Row],[date]]&gt;=TY_YTDMin)*Sales[[#This Row],[sales]]</f>
        <v>116527.23609999999</v>
      </c>
      <c r="N7151" s="4">
        <f>AND(Sales[[#This Row],[date]]&lt;=LY_YTDMax,Sales[[#This Row],[date]]&gt;=LY_YTDMin)*Sales[[#This Row],[sales]]</f>
        <v>0</v>
      </c>
      <c r="O7151" s="4">
        <f>AND(Sales[[#This Row],[date]]&gt;=YoY_Min,Sales[[#This Row],[date]]&lt;=TY_YTDMax)*(Sales[[#This Row],[sales]]/Sales[[#This Row],[sqft]])</f>
        <v>1.0177051187772925</v>
      </c>
      <c r="P7151" s="4">
        <f>SUMIF(Sales[RegionStoretype],Sales[[#This Row],[RegionStoretype]],Sales[YoY_SSF])/Sales[[#This Row],[Region_TypeCount]]</f>
        <v>68.518982968140051</v>
      </c>
    </row>
    <row r="7152" spans="1:16" x14ac:dyDescent="0.25">
      <c r="A7152" s="1">
        <v>43245</v>
      </c>
      <c r="B7152">
        <v>3</v>
      </c>
      <c r="C7152">
        <v>16</v>
      </c>
      <c r="D7152">
        <v>80181.331900000019</v>
      </c>
      <c r="E7152">
        <f>INDEX(Stores[region],MATCH(Sales[[#This Row],[store_no]],Stores[store_no],0))</f>
        <v>1</v>
      </c>
      <c r="F7152" t="str">
        <f>INDEX(Stores[storetype],MATCH(Sales[[#This Row],[store_no]],Stores[store_no],0))</f>
        <v>B</v>
      </c>
      <c r="G7152" t="str">
        <f>INDEX(Stores[location_city],MATCH(Sales[[#This Row],[store_no]],Stores[store_no],0))</f>
        <v>Detroit</v>
      </c>
      <c r="H7152" t="str">
        <f>INDEX(Stores[location_state],MATCH(Sales[[#This Row],[store_no]],Stores[store_no],0))</f>
        <v>Michigan</v>
      </c>
      <c r="I7152">
        <f>INDEX(Stores[sqft],MATCH(Sales[[#This Row],[store_no]],Stores[store_no],0))</f>
        <v>114500</v>
      </c>
      <c r="J7152" s="4" t="str">
        <f>INDEX(Departments[dept_name],MATCH(Sales[[#This Row],[dept_no]],Departments[dept_no],0))</f>
        <v>Outdoors</v>
      </c>
      <c r="K7152" s="4" t="str">
        <f>CONCATENATE(Sales[[#This Row],[region]],Sales[[#This Row],[storetype]])</f>
        <v>1B</v>
      </c>
      <c r="L7152" s="4">
        <f>INDEX(RegionStoreCount[Store Count],MATCH(Sales[[#This Row],[RegionStoretype]],RegionStoreCount[Region/Type],0))</f>
        <v>5</v>
      </c>
      <c r="M7152" s="4">
        <f>AND(Sales[[#This Row],[date]]&lt;=TY_YTDMax,Sales[[#This Row],[date]]&gt;=TY_YTDMin)*Sales[[#This Row],[sales]]</f>
        <v>80181.331900000019</v>
      </c>
      <c r="N7152" s="4">
        <f>AND(Sales[[#This Row],[date]]&lt;=LY_YTDMax,Sales[[#This Row],[date]]&gt;=LY_YTDMin)*Sales[[#This Row],[sales]]</f>
        <v>0</v>
      </c>
      <c r="O7152" s="4">
        <f>AND(Sales[[#This Row],[date]]&gt;=YoY_Min,Sales[[#This Row],[date]]&lt;=TY_YTDMax)*(Sales[[#This Row],[sales]]/Sales[[#This Row],[sqft]])</f>
        <v>0.70027364104803513</v>
      </c>
      <c r="P7152" s="4">
        <f>SUMIF(Sales[RegionStoretype],Sales[[#This Row],[RegionStoretype]],Sales[YoY_SSF])/Sales[[#This Row],[Region_TypeCount]]</f>
        <v>68.518982968140051</v>
      </c>
    </row>
    <row r="7153" spans="1:16" x14ac:dyDescent="0.25">
      <c r="A7153" s="1">
        <v>43245</v>
      </c>
      <c r="B7153">
        <v>3</v>
      </c>
      <c r="C7153">
        <v>20</v>
      </c>
      <c r="D7153">
        <v>140266.79999999999</v>
      </c>
      <c r="E7153">
        <f>INDEX(Stores[region],MATCH(Sales[[#This Row],[store_no]],Stores[store_no],0))</f>
        <v>1</v>
      </c>
      <c r="F7153" t="str">
        <f>INDEX(Stores[storetype],MATCH(Sales[[#This Row],[store_no]],Stores[store_no],0))</f>
        <v>B</v>
      </c>
      <c r="G7153" t="str">
        <f>INDEX(Stores[location_city],MATCH(Sales[[#This Row],[store_no]],Stores[store_no],0))</f>
        <v>Detroit</v>
      </c>
      <c r="H7153" t="str">
        <f>INDEX(Stores[location_state],MATCH(Sales[[#This Row],[store_no]],Stores[store_no],0))</f>
        <v>Michigan</v>
      </c>
      <c r="I7153">
        <f>INDEX(Stores[sqft],MATCH(Sales[[#This Row],[store_no]],Stores[store_no],0))</f>
        <v>114500</v>
      </c>
      <c r="J7153" s="4" t="str">
        <f>INDEX(Departments[dept_name],MATCH(Sales[[#This Row],[dept_no]],Departments[dept_no],0))</f>
        <v>Toys</v>
      </c>
      <c r="K7153" s="4" t="str">
        <f>CONCATENATE(Sales[[#This Row],[region]],Sales[[#This Row],[storetype]])</f>
        <v>1B</v>
      </c>
      <c r="L7153" s="4">
        <f>INDEX(RegionStoreCount[Store Count],MATCH(Sales[[#This Row],[RegionStoretype]],RegionStoreCount[Region/Type],0))</f>
        <v>5</v>
      </c>
      <c r="M7153" s="4">
        <f>AND(Sales[[#This Row],[date]]&lt;=TY_YTDMax,Sales[[#This Row],[date]]&gt;=TY_YTDMin)*Sales[[#This Row],[sales]]</f>
        <v>140266.79999999999</v>
      </c>
      <c r="N7153" s="4">
        <f>AND(Sales[[#This Row],[date]]&lt;=LY_YTDMax,Sales[[#This Row],[date]]&gt;=LY_YTDMin)*Sales[[#This Row],[sales]]</f>
        <v>0</v>
      </c>
      <c r="O7153" s="4">
        <f>AND(Sales[[#This Row],[date]]&gt;=YoY_Min,Sales[[#This Row],[date]]&lt;=TY_YTDMax)*(Sales[[#This Row],[sales]]/Sales[[#This Row],[sqft]])</f>
        <v>1.2250375545851528</v>
      </c>
      <c r="P7153" s="4">
        <f>SUMIF(Sales[RegionStoretype],Sales[[#This Row],[RegionStoretype]],Sales[YoY_SSF])/Sales[[#This Row],[Region_TypeCount]]</f>
        <v>68.518982968140051</v>
      </c>
    </row>
    <row r="7154" spans="1:16" x14ac:dyDescent="0.25">
      <c r="A7154" s="1">
        <v>43245</v>
      </c>
      <c r="B7154">
        <v>4</v>
      </c>
      <c r="C7154">
        <v>20</v>
      </c>
      <c r="D7154">
        <v>154521.6335</v>
      </c>
      <c r="E7154">
        <f>INDEX(Stores[region],MATCH(Sales[[#This Row],[store_no]],Stores[store_no],0))</f>
        <v>1</v>
      </c>
      <c r="F7154" t="str">
        <f>INDEX(Stores[storetype],MATCH(Sales[[#This Row],[store_no]],Stores[store_no],0))</f>
        <v>A</v>
      </c>
      <c r="G7154" t="str">
        <f>INDEX(Stores[location_city],MATCH(Sales[[#This Row],[store_no]],Stores[store_no],0))</f>
        <v>Cincinnati</v>
      </c>
      <c r="H7154" t="str">
        <f>INDEX(Stores[location_state],MATCH(Sales[[#This Row],[store_no]],Stores[store_no],0))</f>
        <v>Ohio</v>
      </c>
      <c r="I7154">
        <f>INDEX(Stores[sqft],MATCH(Sales[[#This Row],[store_no]],Stores[store_no],0))</f>
        <v>127800</v>
      </c>
      <c r="J7154" s="4" t="str">
        <f>INDEX(Departments[dept_name],MATCH(Sales[[#This Row],[dept_no]],Departments[dept_no],0))</f>
        <v>Toys</v>
      </c>
      <c r="K7154" s="4" t="str">
        <f>CONCATENATE(Sales[[#This Row],[region]],Sales[[#This Row],[storetype]])</f>
        <v>1A</v>
      </c>
      <c r="L7154" s="4">
        <f>INDEX(RegionStoreCount[Store Count],MATCH(Sales[[#This Row],[RegionStoretype]],RegionStoreCount[Region/Type],0))</f>
        <v>5</v>
      </c>
      <c r="M7154" s="4">
        <f>AND(Sales[[#This Row],[date]]&lt;=TY_YTDMax,Sales[[#This Row],[date]]&gt;=TY_YTDMin)*Sales[[#This Row],[sales]]</f>
        <v>154521.6335</v>
      </c>
      <c r="N7154" s="4">
        <f>AND(Sales[[#This Row],[date]]&lt;=LY_YTDMax,Sales[[#This Row],[date]]&gt;=LY_YTDMin)*Sales[[#This Row],[sales]]</f>
        <v>0</v>
      </c>
      <c r="O7154" s="4">
        <f>AND(Sales[[#This Row],[date]]&gt;=YoY_Min,Sales[[#This Row],[date]]&lt;=TY_YTDMax)*(Sales[[#This Row],[sales]]/Sales[[#This Row],[sqft]])</f>
        <v>1.2090894640062597</v>
      </c>
      <c r="P7154" s="4">
        <f>SUMIF(Sales[RegionStoretype],Sales[[#This Row],[RegionStoretype]],Sales[YoY_SSF])/Sales[[#This Row],[Region_TypeCount]]</f>
        <v>59.469551530910678</v>
      </c>
    </row>
    <row r="7155" spans="1:16" x14ac:dyDescent="0.25">
      <c r="A7155" s="1">
        <v>43245</v>
      </c>
      <c r="B7155">
        <v>5</v>
      </c>
      <c r="C7155">
        <v>9</v>
      </c>
      <c r="D7155">
        <v>16585.279399999999</v>
      </c>
      <c r="E7155">
        <f>INDEX(Stores[region],MATCH(Sales[[#This Row],[store_no]],Stores[store_no],0))</f>
        <v>1</v>
      </c>
      <c r="F7155" t="str">
        <f>INDEX(Stores[storetype],MATCH(Sales[[#This Row],[store_no]],Stores[store_no],0))</f>
        <v>B</v>
      </c>
      <c r="G7155" t="str">
        <f>INDEX(Stores[location_city],MATCH(Sales[[#This Row],[store_no]],Stores[store_no],0))</f>
        <v>Bloomington</v>
      </c>
      <c r="H7155" t="str">
        <f>INDEX(Stores[location_state],MATCH(Sales[[#This Row],[store_no]],Stores[store_no],0))</f>
        <v>Indiana</v>
      </c>
      <c r="I7155">
        <f>INDEX(Stores[sqft],MATCH(Sales[[#This Row],[store_no]],Stores[store_no],0))</f>
        <v>114500</v>
      </c>
      <c r="J7155" s="4" t="str">
        <f>INDEX(Departments[dept_name],MATCH(Sales[[#This Row],[dept_no]],Departments[dept_no],0))</f>
        <v>Garden</v>
      </c>
      <c r="K7155" s="4" t="str">
        <f>CONCATENATE(Sales[[#This Row],[region]],Sales[[#This Row],[storetype]])</f>
        <v>1B</v>
      </c>
      <c r="L7155" s="4">
        <f>INDEX(RegionStoreCount[Store Count],MATCH(Sales[[#This Row],[RegionStoretype]],RegionStoreCount[Region/Type],0))</f>
        <v>5</v>
      </c>
      <c r="M7155" s="4">
        <f>AND(Sales[[#This Row],[date]]&lt;=TY_YTDMax,Sales[[#This Row],[date]]&gt;=TY_YTDMin)*Sales[[#This Row],[sales]]</f>
        <v>16585.279399999999</v>
      </c>
      <c r="N7155" s="4">
        <f>AND(Sales[[#This Row],[date]]&lt;=LY_YTDMax,Sales[[#This Row],[date]]&gt;=LY_YTDMin)*Sales[[#This Row],[sales]]</f>
        <v>0</v>
      </c>
      <c r="O7155" s="4">
        <f>AND(Sales[[#This Row],[date]]&gt;=YoY_Min,Sales[[#This Row],[date]]&lt;=TY_YTDMax)*(Sales[[#This Row],[sales]]/Sales[[#This Row],[sqft]])</f>
        <v>0.1448496017467249</v>
      </c>
      <c r="P7155" s="4">
        <f>SUMIF(Sales[RegionStoretype],Sales[[#This Row],[RegionStoretype]],Sales[YoY_SSF])/Sales[[#This Row],[Region_TypeCount]]</f>
        <v>68.518982968140051</v>
      </c>
    </row>
    <row r="7156" spans="1:16" x14ac:dyDescent="0.25">
      <c r="A7156" s="1">
        <v>43245</v>
      </c>
      <c r="B7156">
        <v>5</v>
      </c>
      <c r="C7156">
        <v>15</v>
      </c>
      <c r="D7156">
        <v>100102.50659999999</v>
      </c>
      <c r="E7156">
        <f>INDEX(Stores[region],MATCH(Sales[[#This Row],[store_no]],Stores[store_no],0))</f>
        <v>1</v>
      </c>
      <c r="F7156" t="str">
        <f>INDEX(Stores[storetype],MATCH(Sales[[#This Row],[store_no]],Stores[store_no],0))</f>
        <v>B</v>
      </c>
      <c r="G7156" t="str">
        <f>INDEX(Stores[location_city],MATCH(Sales[[#This Row],[store_no]],Stores[store_no],0))</f>
        <v>Bloomington</v>
      </c>
      <c r="H7156" t="str">
        <f>INDEX(Stores[location_state],MATCH(Sales[[#This Row],[store_no]],Stores[store_no],0))</f>
        <v>Indiana</v>
      </c>
      <c r="I7156">
        <f>INDEX(Stores[sqft],MATCH(Sales[[#This Row],[store_no]],Stores[store_no],0))</f>
        <v>114500</v>
      </c>
      <c r="J7156" s="4" t="str">
        <f>INDEX(Departments[dept_name],MATCH(Sales[[#This Row],[dept_no]],Departments[dept_no],0))</f>
        <v>Music</v>
      </c>
      <c r="K7156" s="4" t="str">
        <f>CONCATENATE(Sales[[#This Row],[region]],Sales[[#This Row],[storetype]])</f>
        <v>1B</v>
      </c>
      <c r="L7156" s="4">
        <f>INDEX(RegionStoreCount[Store Count],MATCH(Sales[[#This Row],[RegionStoretype]],RegionStoreCount[Region/Type],0))</f>
        <v>5</v>
      </c>
      <c r="M7156" s="4">
        <f>AND(Sales[[#This Row],[date]]&lt;=TY_YTDMax,Sales[[#This Row],[date]]&gt;=TY_YTDMin)*Sales[[#This Row],[sales]]</f>
        <v>100102.50659999999</v>
      </c>
      <c r="N7156" s="4">
        <f>AND(Sales[[#This Row],[date]]&lt;=LY_YTDMax,Sales[[#This Row],[date]]&gt;=LY_YTDMin)*Sales[[#This Row],[sales]]</f>
        <v>0</v>
      </c>
      <c r="O7156" s="4">
        <f>AND(Sales[[#This Row],[date]]&gt;=YoY_Min,Sales[[#This Row],[date]]&lt;=TY_YTDMax)*(Sales[[#This Row],[sales]]/Sales[[#This Row],[sqft]])</f>
        <v>0.87425769956331867</v>
      </c>
      <c r="P7156" s="4">
        <f>SUMIF(Sales[RegionStoretype],Sales[[#This Row],[RegionStoretype]],Sales[YoY_SSF])/Sales[[#This Row],[Region_TypeCount]]</f>
        <v>68.518982968140051</v>
      </c>
    </row>
    <row r="7157" spans="1:16" x14ac:dyDescent="0.25">
      <c r="A7157" s="1">
        <v>43245</v>
      </c>
      <c r="B7157">
        <v>6</v>
      </c>
      <c r="C7157">
        <v>2</v>
      </c>
      <c r="D7157">
        <v>40421.495900000002</v>
      </c>
      <c r="E7157">
        <f>INDEX(Stores[region],MATCH(Sales[[#This Row],[store_no]],Stores[store_no],0))</f>
        <v>3</v>
      </c>
      <c r="F7157" t="str">
        <f>INDEX(Stores[storetype],MATCH(Sales[[#This Row],[store_no]],Stores[store_no],0))</f>
        <v>A</v>
      </c>
      <c r="G7157" t="str">
        <f>INDEX(Stores[location_city],MATCH(Sales[[#This Row],[store_no]],Stores[store_no],0))</f>
        <v>Green Bay</v>
      </c>
      <c r="H7157" t="str">
        <f>INDEX(Stores[location_state],MATCH(Sales[[#This Row],[store_no]],Stores[store_no],0))</f>
        <v>Wisconsin</v>
      </c>
      <c r="I7157">
        <f>INDEX(Stores[sqft],MATCH(Sales[[#This Row],[store_no]],Stores[store_no],0))</f>
        <v>138800</v>
      </c>
      <c r="J7157" s="4" t="str">
        <f>INDEX(Departments[dept_name],MATCH(Sales[[#This Row],[dept_no]],Departments[dept_no],0))</f>
        <v>Baby</v>
      </c>
      <c r="K7157" s="4" t="str">
        <f>CONCATENATE(Sales[[#This Row],[region]],Sales[[#This Row],[storetype]])</f>
        <v>3A</v>
      </c>
      <c r="L7157" s="4">
        <f>INDEX(RegionStoreCount[Store Count],MATCH(Sales[[#This Row],[RegionStoretype]],RegionStoreCount[Region/Type],0))</f>
        <v>9</v>
      </c>
      <c r="M7157" s="4">
        <f>AND(Sales[[#This Row],[date]]&lt;=TY_YTDMax,Sales[[#This Row],[date]]&gt;=TY_YTDMin)*Sales[[#This Row],[sales]]</f>
        <v>40421.495900000002</v>
      </c>
      <c r="N7157" s="4">
        <f>AND(Sales[[#This Row],[date]]&lt;=LY_YTDMax,Sales[[#This Row],[date]]&gt;=LY_YTDMin)*Sales[[#This Row],[sales]]</f>
        <v>0</v>
      </c>
      <c r="O7157" s="4">
        <f>AND(Sales[[#This Row],[date]]&gt;=YoY_Min,Sales[[#This Row],[date]]&lt;=TY_YTDMax)*(Sales[[#This Row],[sales]]/Sales[[#This Row],[sqft]])</f>
        <v>0.2912211520172911</v>
      </c>
      <c r="P7157" s="4">
        <f>SUMIF(Sales[RegionStoretype],Sales[[#This Row],[RegionStoretype]],Sales[YoY_SSF])/Sales[[#This Row],[Region_TypeCount]]</f>
        <v>53.603836561720975</v>
      </c>
    </row>
    <row r="7158" spans="1:16" x14ac:dyDescent="0.25">
      <c r="A7158" s="1">
        <v>43245</v>
      </c>
      <c r="B7158">
        <v>8</v>
      </c>
      <c r="C7158">
        <v>1</v>
      </c>
      <c r="D7158">
        <v>34999.902799999996</v>
      </c>
      <c r="E7158">
        <f>INDEX(Stores[region],MATCH(Sales[[#This Row],[store_no]],Stores[store_no],0))</f>
        <v>3</v>
      </c>
      <c r="F7158" t="str">
        <f>INDEX(Stores[storetype],MATCH(Sales[[#This Row],[store_no]],Stores[store_no],0))</f>
        <v>A</v>
      </c>
      <c r="G7158" t="str">
        <f>INDEX(Stores[location_city],MATCH(Sales[[#This Row],[store_no]],Stores[store_no],0))</f>
        <v>Saint Louis</v>
      </c>
      <c r="H7158" t="str">
        <f>INDEX(Stores[location_state],MATCH(Sales[[#This Row],[store_no]],Stores[store_no],0))</f>
        <v>Missouri</v>
      </c>
      <c r="I7158">
        <f>INDEX(Stores[sqft],MATCH(Sales[[#This Row],[store_no]],Stores[store_no],0))</f>
        <v>198900</v>
      </c>
      <c r="J7158" s="4" t="str">
        <f>INDEX(Departments[dept_name],MATCH(Sales[[#This Row],[dept_no]],Departments[dept_no],0))</f>
        <v>Automotive</v>
      </c>
      <c r="K7158" s="4" t="str">
        <f>CONCATENATE(Sales[[#This Row],[region]],Sales[[#This Row],[storetype]])</f>
        <v>3A</v>
      </c>
      <c r="L7158" s="4">
        <f>INDEX(RegionStoreCount[Store Count],MATCH(Sales[[#This Row],[RegionStoretype]],RegionStoreCount[Region/Type],0))</f>
        <v>9</v>
      </c>
      <c r="M7158" s="4">
        <f>AND(Sales[[#This Row],[date]]&lt;=TY_YTDMax,Sales[[#This Row],[date]]&gt;=TY_YTDMin)*Sales[[#This Row],[sales]]</f>
        <v>34999.902799999996</v>
      </c>
      <c r="N7158" s="4">
        <f>AND(Sales[[#This Row],[date]]&lt;=LY_YTDMax,Sales[[#This Row],[date]]&gt;=LY_YTDMin)*Sales[[#This Row],[sales]]</f>
        <v>0</v>
      </c>
      <c r="O7158" s="4">
        <f>AND(Sales[[#This Row],[date]]&gt;=YoY_Min,Sales[[#This Row],[date]]&lt;=TY_YTDMax)*(Sales[[#This Row],[sales]]/Sales[[#This Row],[sqft]])</f>
        <v>0.17596733433886372</v>
      </c>
      <c r="P7158" s="4">
        <f>SUMIF(Sales[RegionStoretype],Sales[[#This Row],[RegionStoretype]],Sales[YoY_SSF])/Sales[[#This Row],[Region_TypeCount]]</f>
        <v>53.603836561720975</v>
      </c>
    </row>
    <row r="7159" spans="1:16" x14ac:dyDescent="0.25">
      <c r="A7159" s="1">
        <v>43245</v>
      </c>
      <c r="B7159">
        <v>8</v>
      </c>
      <c r="C7159">
        <v>6</v>
      </c>
      <c r="D7159">
        <v>87427.065299999987</v>
      </c>
      <c r="E7159">
        <f>INDEX(Stores[region],MATCH(Sales[[#This Row],[store_no]],Stores[store_no],0))</f>
        <v>3</v>
      </c>
      <c r="F7159" t="str">
        <f>INDEX(Stores[storetype],MATCH(Sales[[#This Row],[store_no]],Stores[store_no],0))</f>
        <v>A</v>
      </c>
      <c r="G7159" t="str">
        <f>INDEX(Stores[location_city],MATCH(Sales[[#This Row],[store_no]],Stores[store_no],0))</f>
        <v>Saint Louis</v>
      </c>
      <c r="H7159" t="str">
        <f>INDEX(Stores[location_state],MATCH(Sales[[#This Row],[store_no]],Stores[store_no],0))</f>
        <v>Missouri</v>
      </c>
      <c r="I7159">
        <f>INDEX(Stores[sqft],MATCH(Sales[[#This Row],[store_no]],Stores[store_no],0))</f>
        <v>198900</v>
      </c>
      <c r="J7159" s="4" t="str">
        <f>INDEX(Departments[dept_name],MATCH(Sales[[#This Row],[dept_no]],Departments[dept_no],0))</f>
        <v>Computers</v>
      </c>
      <c r="K7159" s="4" t="str">
        <f>CONCATENATE(Sales[[#This Row],[region]],Sales[[#This Row],[storetype]])</f>
        <v>3A</v>
      </c>
      <c r="L7159" s="4">
        <f>INDEX(RegionStoreCount[Store Count],MATCH(Sales[[#This Row],[RegionStoretype]],RegionStoreCount[Region/Type],0))</f>
        <v>9</v>
      </c>
      <c r="M7159" s="4">
        <f>AND(Sales[[#This Row],[date]]&lt;=TY_YTDMax,Sales[[#This Row],[date]]&gt;=TY_YTDMin)*Sales[[#This Row],[sales]]</f>
        <v>87427.065299999987</v>
      </c>
      <c r="N7159" s="4">
        <f>AND(Sales[[#This Row],[date]]&lt;=LY_YTDMax,Sales[[#This Row],[date]]&gt;=LY_YTDMin)*Sales[[#This Row],[sales]]</f>
        <v>0</v>
      </c>
      <c r="O7159" s="4">
        <f>AND(Sales[[#This Row],[date]]&gt;=YoY_Min,Sales[[#This Row],[date]]&lt;=TY_YTDMax)*(Sales[[#This Row],[sales]]/Sales[[#This Row],[sqft]])</f>
        <v>0.43955286726998488</v>
      </c>
      <c r="P7159" s="4">
        <f>SUMIF(Sales[RegionStoretype],Sales[[#This Row],[RegionStoretype]],Sales[YoY_SSF])/Sales[[#This Row],[Region_TypeCount]]</f>
        <v>53.603836561720975</v>
      </c>
    </row>
    <row r="7160" spans="1:16" x14ac:dyDescent="0.25">
      <c r="A7160" s="1">
        <v>43245</v>
      </c>
      <c r="B7160">
        <v>8</v>
      </c>
      <c r="C7160">
        <v>11</v>
      </c>
      <c r="D7160">
        <v>50813.4283</v>
      </c>
      <c r="E7160">
        <f>INDEX(Stores[region],MATCH(Sales[[#This Row],[store_no]],Stores[store_no],0))</f>
        <v>3</v>
      </c>
      <c r="F7160" t="str">
        <f>INDEX(Stores[storetype],MATCH(Sales[[#This Row],[store_no]],Stores[store_no],0))</f>
        <v>A</v>
      </c>
      <c r="G7160" t="str">
        <f>INDEX(Stores[location_city],MATCH(Sales[[#This Row],[store_no]],Stores[store_no],0))</f>
        <v>Saint Louis</v>
      </c>
      <c r="H7160" t="str">
        <f>INDEX(Stores[location_state],MATCH(Sales[[#This Row],[store_no]],Stores[store_no],0))</f>
        <v>Missouri</v>
      </c>
      <c r="I7160">
        <f>INDEX(Stores[sqft],MATCH(Sales[[#This Row],[store_no]],Stores[store_no],0))</f>
        <v>198900</v>
      </c>
      <c r="J7160" s="4" t="str">
        <f>INDEX(Departments[dept_name],MATCH(Sales[[#This Row],[dept_no]],Departments[dept_no],0))</f>
        <v>Home</v>
      </c>
      <c r="K7160" s="4" t="str">
        <f>CONCATENATE(Sales[[#This Row],[region]],Sales[[#This Row],[storetype]])</f>
        <v>3A</v>
      </c>
      <c r="L7160" s="4">
        <f>INDEX(RegionStoreCount[Store Count],MATCH(Sales[[#This Row],[RegionStoretype]],RegionStoreCount[Region/Type],0))</f>
        <v>9</v>
      </c>
      <c r="M7160" s="4">
        <f>AND(Sales[[#This Row],[date]]&lt;=TY_YTDMax,Sales[[#This Row],[date]]&gt;=TY_YTDMin)*Sales[[#This Row],[sales]]</f>
        <v>50813.4283</v>
      </c>
      <c r="N7160" s="4">
        <f>AND(Sales[[#This Row],[date]]&lt;=LY_YTDMax,Sales[[#This Row],[date]]&gt;=LY_YTDMin)*Sales[[#This Row],[sales]]</f>
        <v>0</v>
      </c>
      <c r="O7160" s="4">
        <f>AND(Sales[[#This Row],[date]]&gt;=YoY_Min,Sales[[#This Row],[date]]&lt;=TY_YTDMax)*(Sales[[#This Row],[sales]]/Sales[[#This Row],[sqft]])</f>
        <v>0.25547223881347408</v>
      </c>
      <c r="P7160" s="4">
        <f>SUMIF(Sales[RegionStoretype],Sales[[#This Row],[RegionStoretype]],Sales[YoY_SSF])/Sales[[#This Row],[Region_TypeCount]]</f>
        <v>53.603836561720975</v>
      </c>
    </row>
    <row r="7161" spans="1:16" x14ac:dyDescent="0.25">
      <c r="A7161" s="1">
        <v>43245</v>
      </c>
      <c r="B7161">
        <v>9</v>
      </c>
      <c r="C7161">
        <v>8</v>
      </c>
      <c r="D7161">
        <v>8340.0866999999998</v>
      </c>
      <c r="E7161">
        <f>INDEX(Stores[region],MATCH(Sales[[#This Row],[store_no]],Stores[store_no],0))</f>
        <v>1</v>
      </c>
      <c r="F7161" t="str">
        <f>INDEX(Stores[storetype],MATCH(Sales[[#This Row],[store_no]],Stores[store_no],0))</f>
        <v>B</v>
      </c>
      <c r="G7161" t="str">
        <f>INDEX(Stores[location_city],MATCH(Sales[[#This Row],[store_no]],Stores[store_no],0))</f>
        <v>Columbus</v>
      </c>
      <c r="H7161" t="str">
        <f>INDEX(Stores[location_state],MATCH(Sales[[#This Row],[store_no]],Stores[store_no],0))</f>
        <v>Ohio</v>
      </c>
      <c r="I7161">
        <f>INDEX(Stores[sqft],MATCH(Sales[[#This Row],[store_no]],Stores[store_no],0))</f>
        <v>221800</v>
      </c>
      <c r="J7161" s="4" t="str">
        <f>INDEX(Departments[dept_name],MATCH(Sales[[#This Row],[dept_no]],Departments[dept_no],0))</f>
        <v>Games</v>
      </c>
      <c r="K7161" s="4" t="str">
        <f>CONCATENATE(Sales[[#This Row],[region]],Sales[[#This Row],[storetype]])</f>
        <v>1B</v>
      </c>
      <c r="L7161" s="4">
        <f>INDEX(RegionStoreCount[Store Count],MATCH(Sales[[#This Row],[RegionStoretype]],RegionStoreCount[Region/Type],0))</f>
        <v>5</v>
      </c>
      <c r="M7161" s="4">
        <f>AND(Sales[[#This Row],[date]]&lt;=TY_YTDMax,Sales[[#This Row],[date]]&gt;=TY_YTDMin)*Sales[[#This Row],[sales]]</f>
        <v>8340.0866999999998</v>
      </c>
      <c r="N7161" s="4">
        <f>AND(Sales[[#This Row],[date]]&lt;=LY_YTDMax,Sales[[#This Row],[date]]&gt;=LY_YTDMin)*Sales[[#This Row],[sales]]</f>
        <v>0</v>
      </c>
      <c r="O7161" s="4">
        <f>AND(Sales[[#This Row],[date]]&gt;=YoY_Min,Sales[[#This Row],[date]]&lt;=TY_YTDMax)*(Sales[[#This Row],[sales]]/Sales[[#This Row],[sqft]])</f>
        <v>3.7601833633904416E-2</v>
      </c>
      <c r="P7161" s="4">
        <f>SUMIF(Sales[RegionStoretype],Sales[[#This Row],[RegionStoretype]],Sales[YoY_SSF])/Sales[[#This Row],[Region_TypeCount]]</f>
        <v>68.518982968140051</v>
      </c>
    </row>
    <row r="7162" spans="1:16" x14ac:dyDescent="0.25">
      <c r="A7162" s="1">
        <v>43245</v>
      </c>
      <c r="B7162">
        <v>10</v>
      </c>
      <c r="C7162">
        <v>16</v>
      </c>
      <c r="D7162">
        <v>33725.426500000001</v>
      </c>
      <c r="E7162">
        <f>INDEX(Stores[region],MATCH(Sales[[#This Row],[store_no]],Stores[store_no],0))</f>
        <v>1</v>
      </c>
      <c r="F7162" t="str">
        <f>INDEX(Stores[storetype],MATCH(Sales[[#This Row],[store_no]],Stores[store_no],0))</f>
        <v>B</v>
      </c>
      <c r="G7162" t="str">
        <f>INDEX(Stores[location_city],MATCH(Sales[[#This Row],[store_no]],Stores[store_no],0))</f>
        <v>Traverse City</v>
      </c>
      <c r="H7162" t="str">
        <f>INDEX(Stores[location_state],MATCH(Sales[[#This Row],[store_no]],Stores[store_no],0))</f>
        <v>Michigan</v>
      </c>
      <c r="I7162">
        <f>INDEX(Stores[sqft],MATCH(Sales[[#This Row],[store_no]],Stores[store_no],0))</f>
        <v>158200</v>
      </c>
      <c r="J7162" s="4" t="str">
        <f>INDEX(Departments[dept_name],MATCH(Sales[[#This Row],[dept_no]],Departments[dept_no],0))</f>
        <v>Outdoors</v>
      </c>
      <c r="K7162" s="4" t="str">
        <f>CONCATENATE(Sales[[#This Row],[region]],Sales[[#This Row],[storetype]])</f>
        <v>1B</v>
      </c>
      <c r="L7162" s="4">
        <f>INDEX(RegionStoreCount[Store Count],MATCH(Sales[[#This Row],[RegionStoretype]],RegionStoreCount[Region/Type],0))</f>
        <v>5</v>
      </c>
      <c r="M7162" s="4">
        <f>AND(Sales[[#This Row],[date]]&lt;=TY_YTDMax,Sales[[#This Row],[date]]&gt;=TY_YTDMin)*Sales[[#This Row],[sales]]</f>
        <v>33725.426500000001</v>
      </c>
      <c r="N7162" s="4">
        <f>AND(Sales[[#This Row],[date]]&lt;=LY_YTDMax,Sales[[#This Row],[date]]&gt;=LY_YTDMin)*Sales[[#This Row],[sales]]</f>
        <v>0</v>
      </c>
      <c r="O7162" s="4">
        <f>AND(Sales[[#This Row],[date]]&gt;=YoY_Min,Sales[[#This Row],[date]]&lt;=TY_YTDMax)*(Sales[[#This Row],[sales]]/Sales[[#This Row],[sqft]])</f>
        <v>0.2131822155499368</v>
      </c>
      <c r="P7162" s="4">
        <f>SUMIF(Sales[RegionStoretype],Sales[[#This Row],[RegionStoretype]],Sales[YoY_SSF])/Sales[[#This Row],[Region_TypeCount]]</f>
        <v>68.518982968140051</v>
      </c>
    </row>
    <row r="7163" spans="1:16" x14ac:dyDescent="0.25">
      <c r="A7163" s="1">
        <v>43245</v>
      </c>
      <c r="B7163">
        <v>11</v>
      </c>
      <c r="C7163">
        <v>5</v>
      </c>
      <c r="D7163">
        <v>116539.47780000001</v>
      </c>
      <c r="E7163">
        <f>INDEX(Stores[region],MATCH(Sales[[#This Row],[store_no]],Stores[store_no],0))</f>
        <v>1</v>
      </c>
      <c r="F7163" t="str">
        <f>INDEX(Stores[storetype],MATCH(Sales[[#This Row],[store_no]],Stores[store_no],0))</f>
        <v>A</v>
      </c>
      <c r="G7163" t="str">
        <f>INDEX(Stores[location_city],MATCH(Sales[[#This Row],[store_no]],Stores[store_no],0))</f>
        <v>Cleveland</v>
      </c>
      <c r="H7163" t="str">
        <f>INDEX(Stores[location_state],MATCH(Sales[[#This Row],[store_no]],Stores[store_no],0))</f>
        <v>Ohio</v>
      </c>
      <c r="I7163">
        <f>INDEX(Stores[sqft],MATCH(Sales[[#This Row],[store_no]],Stores[store_no],0))</f>
        <v>192400</v>
      </c>
      <c r="J7163" s="4" t="str">
        <f>INDEX(Departments[dept_name],MATCH(Sales[[#This Row],[dept_no]],Departments[dept_no],0))</f>
        <v>Clothing</v>
      </c>
      <c r="K7163" s="4" t="str">
        <f>CONCATENATE(Sales[[#This Row],[region]],Sales[[#This Row],[storetype]])</f>
        <v>1A</v>
      </c>
      <c r="L7163" s="4">
        <f>INDEX(RegionStoreCount[Store Count],MATCH(Sales[[#This Row],[RegionStoretype]],RegionStoreCount[Region/Type],0))</f>
        <v>5</v>
      </c>
      <c r="M7163" s="4">
        <f>AND(Sales[[#This Row],[date]]&lt;=TY_YTDMax,Sales[[#This Row],[date]]&gt;=TY_YTDMin)*Sales[[#This Row],[sales]]</f>
        <v>116539.47780000001</v>
      </c>
      <c r="N7163" s="4">
        <f>AND(Sales[[#This Row],[date]]&lt;=LY_YTDMax,Sales[[#This Row],[date]]&gt;=LY_YTDMin)*Sales[[#This Row],[sales]]</f>
        <v>0</v>
      </c>
      <c r="O7163" s="4">
        <f>AND(Sales[[#This Row],[date]]&gt;=YoY_Min,Sales[[#This Row],[date]]&lt;=TY_YTDMax)*(Sales[[#This Row],[sales]]/Sales[[#This Row],[sqft]])</f>
        <v>0.60571454158004157</v>
      </c>
      <c r="P7163" s="4">
        <f>SUMIF(Sales[RegionStoretype],Sales[[#This Row],[RegionStoretype]],Sales[YoY_SSF])/Sales[[#This Row],[Region_TypeCount]]</f>
        <v>59.469551530910678</v>
      </c>
    </row>
    <row r="7164" spans="1:16" x14ac:dyDescent="0.25">
      <c r="A7164" s="1">
        <v>43245</v>
      </c>
      <c r="B7164">
        <v>11</v>
      </c>
      <c r="C7164">
        <v>11</v>
      </c>
      <c r="D7164">
        <v>78366.900699999998</v>
      </c>
      <c r="E7164">
        <f>INDEX(Stores[region],MATCH(Sales[[#This Row],[store_no]],Stores[store_no],0))</f>
        <v>1</v>
      </c>
      <c r="F7164" t="str">
        <f>INDEX(Stores[storetype],MATCH(Sales[[#This Row],[store_no]],Stores[store_no],0))</f>
        <v>A</v>
      </c>
      <c r="G7164" t="str">
        <f>INDEX(Stores[location_city],MATCH(Sales[[#This Row],[store_no]],Stores[store_no],0))</f>
        <v>Cleveland</v>
      </c>
      <c r="H7164" t="str">
        <f>INDEX(Stores[location_state],MATCH(Sales[[#This Row],[store_no]],Stores[store_no],0))</f>
        <v>Ohio</v>
      </c>
      <c r="I7164">
        <f>INDEX(Stores[sqft],MATCH(Sales[[#This Row],[store_no]],Stores[store_no],0))</f>
        <v>192400</v>
      </c>
      <c r="J7164" s="4" t="str">
        <f>INDEX(Departments[dept_name],MATCH(Sales[[#This Row],[dept_no]],Departments[dept_no],0))</f>
        <v>Home</v>
      </c>
      <c r="K7164" s="4" t="str">
        <f>CONCATENATE(Sales[[#This Row],[region]],Sales[[#This Row],[storetype]])</f>
        <v>1A</v>
      </c>
      <c r="L7164" s="4">
        <f>INDEX(RegionStoreCount[Store Count],MATCH(Sales[[#This Row],[RegionStoretype]],RegionStoreCount[Region/Type],0))</f>
        <v>5</v>
      </c>
      <c r="M7164" s="4">
        <f>AND(Sales[[#This Row],[date]]&lt;=TY_YTDMax,Sales[[#This Row],[date]]&gt;=TY_YTDMin)*Sales[[#This Row],[sales]]</f>
        <v>78366.900699999998</v>
      </c>
      <c r="N7164" s="4">
        <f>AND(Sales[[#This Row],[date]]&lt;=LY_YTDMax,Sales[[#This Row],[date]]&gt;=LY_YTDMin)*Sales[[#This Row],[sales]]</f>
        <v>0</v>
      </c>
      <c r="O7164" s="4">
        <f>AND(Sales[[#This Row],[date]]&gt;=YoY_Min,Sales[[#This Row],[date]]&lt;=TY_YTDMax)*(Sales[[#This Row],[sales]]/Sales[[#This Row],[sqft]])</f>
        <v>0.40731237370062368</v>
      </c>
      <c r="P7164" s="4">
        <f>SUMIF(Sales[RegionStoretype],Sales[[#This Row],[RegionStoretype]],Sales[YoY_SSF])/Sales[[#This Row],[Region_TypeCount]]</f>
        <v>59.469551530910678</v>
      </c>
    </row>
    <row r="7165" spans="1:16" x14ac:dyDescent="0.25">
      <c r="A7165" s="1">
        <v>43245</v>
      </c>
      <c r="B7165">
        <v>11</v>
      </c>
      <c r="C7165">
        <v>13</v>
      </c>
      <c r="D7165">
        <v>166249.28410000002</v>
      </c>
      <c r="E7165">
        <f>INDEX(Stores[region],MATCH(Sales[[#This Row],[store_no]],Stores[store_no],0))</f>
        <v>1</v>
      </c>
      <c r="F7165" t="str">
        <f>INDEX(Stores[storetype],MATCH(Sales[[#This Row],[store_no]],Stores[store_no],0))</f>
        <v>A</v>
      </c>
      <c r="G7165" t="str">
        <f>INDEX(Stores[location_city],MATCH(Sales[[#This Row],[store_no]],Stores[store_no],0))</f>
        <v>Cleveland</v>
      </c>
      <c r="H7165" t="str">
        <f>INDEX(Stores[location_state],MATCH(Sales[[#This Row],[store_no]],Stores[store_no],0))</f>
        <v>Ohio</v>
      </c>
      <c r="I7165">
        <f>INDEX(Stores[sqft],MATCH(Sales[[#This Row],[store_no]],Stores[store_no],0))</f>
        <v>192400</v>
      </c>
      <c r="J7165" s="4" t="str">
        <f>INDEX(Departments[dept_name],MATCH(Sales[[#This Row],[dept_no]],Departments[dept_no],0))</f>
        <v>Kids</v>
      </c>
      <c r="K7165" s="4" t="str">
        <f>CONCATENATE(Sales[[#This Row],[region]],Sales[[#This Row],[storetype]])</f>
        <v>1A</v>
      </c>
      <c r="L7165" s="4">
        <f>INDEX(RegionStoreCount[Store Count],MATCH(Sales[[#This Row],[RegionStoretype]],RegionStoreCount[Region/Type],0))</f>
        <v>5</v>
      </c>
      <c r="M7165" s="4">
        <f>AND(Sales[[#This Row],[date]]&lt;=TY_YTDMax,Sales[[#This Row],[date]]&gt;=TY_YTDMin)*Sales[[#This Row],[sales]]</f>
        <v>166249.28410000002</v>
      </c>
      <c r="N7165" s="4">
        <f>AND(Sales[[#This Row],[date]]&lt;=LY_YTDMax,Sales[[#This Row],[date]]&gt;=LY_YTDMin)*Sales[[#This Row],[sales]]</f>
        <v>0</v>
      </c>
      <c r="O7165" s="4">
        <f>AND(Sales[[#This Row],[date]]&gt;=YoY_Min,Sales[[#This Row],[date]]&lt;=TY_YTDMax)*(Sales[[#This Row],[sales]]/Sales[[#This Row],[sqft]])</f>
        <v>0.86408151819126833</v>
      </c>
      <c r="P7165" s="4">
        <f>SUMIF(Sales[RegionStoretype],Sales[[#This Row],[RegionStoretype]],Sales[YoY_SSF])/Sales[[#This Row],[Region_TypeCount]]</f>
        <v>59.469551530910678</v>
      </c>
    </row>
    <row r="7166" spans="1:16" x14ac:dyDescent="0.25">
      <c r="A7166" s="1">
        <v>43245</v>
      </c>
      <c r="B7166">
        <v>12</v>
      </c>
      <c r="C7166">
        <v>2</v>
      </c>
      <c r="D7166">
        <v>7222.3681999999999</v>
      </c>
      <c r="E7166">
        <f>INDEX(Stores[region],MATCH(Sales[[#This Row],[store_no]],Stores[store_no],0))</f>
        <v>2</v>
      </c>
      <c r="F7166" t="str">
        <f>INDEX(Stores[storetype],MATCH(Sales[[#This Row],[store_no]],Stores[store_no],0))</f>
        <v>B</v>
      </c>
      <c r="G7166" t="str">
        <f>INDEX(Stores[location_city],MATCH(Sales[[#This Row],[store_no]],Stores[store_no],0))</f>
        <v>Indianapolis</v>
      </c>
      <c r="H7166" t="str">
        <f>INDEX(Stores[location_state],MATCH(Sales[[#This Row],[store_no]],Stores[store_no],0))</f>
        <v>Indiana</v>
      </c>
      <c r="I7166">
        <f>INDEX(Stores[sqft],MATCH(Sales[[#This Row],[store_no]],Stores[store_no],0))</f>
        <v>120800</v>
      </c>
      <c r="J7166" s="4" t="str">
        <f>INDEX(Departments[dept_name],MATCH(Sales[[#This Row],[dept_no]],Departments[dept_no],0))</f>
        <v>Baby</v>
      </c>
      <c r="K7166" s="4" t="str">
        <f>CONCATENATE(Sales[[#This Row],[region]],Sales[[#This Row],[storetype]])</f>
        <v>2B</v>
      </c>
      <c r="L7166" s="4">
        <f>INDEX(RegionStoreCount[Store Count],MATCH(Sales[[#This Row],[RegionStoretype]],RegionStoreCount[Region/Type],0))</f>
        <v>6</v>
      </c>
      <c r="M7166" s="4">
        <f>AND(Sales[[#This Row],[date]]&lt;=TY_YTDMax,Sales[[#This Row],[date]]&gt;=TY_YTDMin)*Sales[[#This Row],[sales]]</f>
        <v>7222.3681999999999</v>
      </c>
      <c r="N7166" s="4">
        <f>AND(Sales[[#This Row],[date]]&lt;=LY_YTDMax,Sales[[#This Row],[date]]&gt;=LY_YTDMin)*Sales[[#This Row],[sales]]</f>
        <v>0</v>
      </c>
      <c r="O7166" s="4">
        <f>AND(Sales[[#This Row],[date]]&gt;=YoY_Min,Sales[[#This Row],[date]]&lt;=TY_YTDMax)*(Sales[[#This Row],[sales]]/Sales[[#This Row],[sqft]])</f>
        <v>5.978781622516556E-2</v>
      </c>
      <c r="P7166" s="4">
        <f>SUMIF(Sales[RegionStoretype],Sales[[#This Row],[RegionStoretype]],Sales[YoY_SSF])/Sales[[#This Row],[Region_TypeCount]]</f>
        <v>58.393757732919049</v>
      </c>
    </row>
    <row r="7167" spans="1:16" x14ac:dyDescent="0.25">
      <c r="A7167" s="1">
        <v>43245</v>
      </c>
      <c r="B7167">
        <v>12</v>
      </c>
      <c r="C7167">
        <v>19</v>
      </c>
      <c r="D7167">
        <v>36088.935999999994</v>
      </c>
      <c r="E7167">
        <f>INDEX(Stores[region],MATCH(Sales[[#This Row],[store_no]],Stores[store_no],0))</f>
        <v>2</v>
      </c>
      <c r="F7167" t="str">
        <f>INDEX(Stores[storetype],MATCH(Sales[[#This Row],[store_no]],Stores[store_no],0))</f>
        <v>B</v>
      </c>
      <c r="G7167" t="str">
        <f>INDEX(Stores[location_city],MATCH(Sales[[#This Row],[store_no]],Stores[store_no],0))</f>
        <v>Indianapolis</v>
      </c>
      <c r="H7167" t="str">
        <f>INDEX(Stores[location_state],MATCH(Sales[[#This Row],[store_no]],Stores[store_no],0))</f>
        <v>Indiana</v>
      </c>
      <c r="I7167">
        <f>INDEX(Stores[sqft],MATCH(Sales[[#This Row],[store_no]],Stores[store_no],0))</f>
        <v>120800</v>
      </c>
      <c r="J7167" s="4" t="str">
        <f>INDEX(Departments[dept_name],MATCH(Sales[[#This Row],[dept_no]],Departments[dept_no],0))</f>
        <v>Tools</v>
      </c>
      <c r="K7167" s="4" t="str">
        <f>CONCATENATE(Sales[[#This Row],[region]],Sales[[#This Row],[storetype]])</f>
        <v>2B</v>
      </c>
      <c r="L7167" s="4">
        <f>INDEX(RegionStoreCount[Store Count],MATCH(Sales[[#This Row],[RegionStoretype]],RegionStoreCount[Region/Type],0))</f>
        <v>6</v>
      </c>
      <c r="M7167" s="4">
        <f>AND(Sales[[#This Row],[date]]&lt;=TY_YTDMax,Sales[[#This Row],[date]]&gt;=TY_YTDMin)*Sales[[#This Row],[sales]]</f>
        <v>36088.935999999994</v>
      </c>
      <c r="N7167" s="4">
        <f>AND(Sales[[#This Row],[date]]&lt;=LY_YTDMax,Sales[[#This Row],[date]]&gt;=LY_YTDMin)*Sales[[#This Row],[sales]]</f>
        <v>0</v>
      </c>
      <c r="O7167" s="4">
        <f>AND(Sales[[#This Row],[date]]&gt;=YoY_Min,Sales[[#This Row],[date]]&lt;=TY_YTDMax)*(Sales[[#This Row],[sales]]/Sales[[#This Row],[sqft]])</f>
        <v>0.29874947019867543</v>
      </c>
      <c r="P7167" s="4">
        <f>SUMIF(Sales[RegionStoretype],Sales[[#This Row],[RegionStoretype]],Sales[YoY_SSF])/Sales[[#This Row],[Region_TypeCount]]</f>
        <v>58.393757732919049</v>
      </c>
    </row>
    <row r="7168" spans="1:16" x14ac:dyDescent="0.25">
      <c r="A7168" s="1">
        <v>43245</v>
      </c>
      <c r="B7168">
        <v>13</v>
      </c>
      <c r="C7168">
        <v>11</v>
      </c>
      <c r="D7168">
        <v>60688.965599999996</v>
      </c>
      <c r="E7168">
        <f>INDEX(Stores[region],MATCH(Sales[[#This Row],[store_no]],Stores[store_no],0))</f>
        <v>3</v>
      </c>
      <c r="F7168" t="str">
        <f>INDEX(Stores[storetype],MATCH(Sales[[#This Row],[store_no]],Stores[store_no],0))</f>
        <v>A</v>
      </c>
      <c r="G7168" t="str">
        <f>INDEX(Stores[location_city],MATCH(Sales[[#This Row],[store_no]],Stores[store_no],0))</f>
        <v>Overland Park</v>
      </c>
      <c r="H7168" t="str">
        <f>INDEX(Stores[location_state],MATCH(Sales[[#This Row],[store_no]],Stores[store_no],0))</f>
        <v>Kansas</v>
      </c>
      <c r="I7168">
        <f>INDEX(Stores[sqft],MATCH(Sales[[#This Row],[store_no]],Stores[store_no],0))</f>
        <v>201000</v>
      </c>
      <c r="J7168" s="4" t="str">
        <f>INDEX(Departments[dept_name],MATCH(Sales[[#This Row],[dept_no]],Departments[dept_no],0))</f>
        <v>Home</v>
      </c>
      <c r="K7168" s="4" t="str">
        <f>CONCATENATE(Sales[[#This Row],[region]],Sales[[#This Row],[storetype]])</f>
        <v>3A</v>
      </c>
      <c r="L7168" s="4">
        <f>INDEX(RegionStoreCount[Store Count],MATCH(Sales[[#This Row],[RegionStoretype]],RegionStoreCount[Region/Type],0))</f>
        <v>9</v>
      </c>
      <c r="M7168" s="4">
        <f>AND(Sales[[#This Row],[date]]&lt;=TY_YTDMax,Sales[[#This Row],[date]]&gt;=TY_YTDMin)*Sales[[#This Row],[sales]]</f>
        <v>60688.965599999996</v>
      </c>
      <c r="N7168" s="4">
        <f>AND(Sales[[#This Row],[date]]&lt;=LY_YTDMax,Sales[[#This Row],[date]]&gt;=LY_YTDMin)*Sales[[#This Row],[sales]]</f>
        <v>0</v>
      </c>
      <c r="O7168" s="4">
        <f>AND(Sales[[#This Row],[date]]&gt;=YoY_Min,Sales[[#This Row],[date]]&lt;=TY_YTDMax)*(Sales[[#This Row],[sales]]/Sales[[#This Row],[sqft]])</f>
        <v>0.30193515223880596</v>
      </c>
      <c r="P7168" s="4">
        <f>SUMIF(Sales[RegionStoretype],Sales[[#This Row],[RegionStoretype]],Sales[YoY_SSF])/Sales[[#This Row],[Region_TypeCount]]</f>
        <v>53.603836561720975</v>
      </c>
    </row>
    <row r="7169" spans="1:16" x14ac:dyDescent="0.25">
      <c r="A7169" s="1">
        <v>43245</v>
      </c>
      <c r="B7169">
        <v>13</v>
      </c>
      <c r="C7169">
        <v>13</v>
      </c>
      <c r="D7169">
        <v>3486.0781000000002</v>
      </c>
      <c r="E7169">
        <f>INDEX(Stores[region],MATCH(Sales[[#This Row],[store_no]],Stores[store_no],0))</f>
        <v>3</v>
      </c>
      <c r="F7169" t="str">
        <f>INDEX(Stores[storetype],MATCH(Sales[[#This Row],[store_no]],Stores[store_no],0))</f>
        <v>A</v>
      </c>
      <c r="G7169" t="str">
        <f>INDEX(Stores[location_city],MATCH(Sales[[#This Row],[store_no]],Stores[store_no],0))</f>
        <v>Overland Park</v>
      </c>
      <c r="H7169" t="str">
        <f>INDEX(Stores[location_state],MATCH(Sales[[#This Row],[store_no]],Stores[store_no],0))</f>
        <v>Kansas</v>
      </c>
      <c r="I7169">
        <f>INDEX(Stores[sqft],MATCH(Sales[[#This Row],[store_no]],Stores[store_no],0))</f>
        <v>201000</v>
      </c>
      <c r="J7169" s="4" t="str">
        <f>INDEX(Departments[dept_name],MATCH(Sales[[#This Row],[dept_no]],Departments[dept_no],0))</f>
        <v>Kids</v>
      </c>
      <c r="K7169" s="4" t="str">
        <f>CONCATENATE(Sales[[#This Row],[region]],Sales[[#This Row],[storetype]])</f>
        <v>3A</v>
      </c>
      <c r="L7169" s="4">
        <f>INDEX(RegionStoreCount[Store Count],MATCH(Sales[[#This Row],[RegionStoretype]],RegionStoreCount[Region/Type],0))</f>
        <v>9</v>
      </c>
      <c r="M7169" s="4">
        <f>AND(Sales[[#This Row],[date]]&lt;=TY_YTDMax,Sales[[#This Row],[date]]&gt;=TY_YTDMin)*Sales[[#This Row],[sales]]</f>
        <v>3486.0781000000002</v>
      </c>
      <c r="N7169" s="4">
        <f>AND(Sales[[#This Row],[date]]&lt;=LY_YTDMax,Sales[[#This Row],[date]]&gt;=LY_YTDMin)*Sales[[#This Row],[sales]]</f>
        <v>0</v>
      </c>
      <c r="O7169" s="4">
        <f>AND(Sales[[#This Row],[date]]&gt;=YoY_Min,Sales[[#This Row],[date]]&lt;=TY_YTDMax)*(Sales[[#This Row],[sales]]/Sales[[#This Row],[sqft]])</f>
        <v>1.7343672139303483E-2</v>
      </c>
      <c r="P7169" s="4">
        <f>SUMIF(Sales[RegionStoretype],Sales[[#This Row],[RegionStoretype]],Sales[YoY_SSF])/Sales[[#This Row],[Region_TypeCount]]</f>
        <v>53.603836561720975</v>
      </c>
    </row>
    <row r="7170" spans="1:16" x14ac:dyDescent="0.25">
      <c r="A7170" s="1">
        <v>43245</v>
      </c>
      <c r="B7170">
        <v>14</v>
      </c>
      <c r="C7170">
        <v>4</v>
      </c>
      <c r="D7170">
        <v>58611.989600000008</v>
      </c>
      <c r="E7170">
        <f>INDEX(Stores[region],MATCH(Sales[[#This Row],[store_no]],Stores[store_no],0))</f>
        <v>3</v>
      </c>
      <c r="F7170" t="str">
        <f>INDEX(Stores[storetype],MATCH(Sales[[#This Row],[store_no]],Stores[store_no],0))</f>
        <v>A</v>
      </c>
      <c r="G7170" t="str">
        <f>INDEX(Stores[location_city],MATCH(Sales[[#This Row],[store_no]],Stores[store_no],0))</f>
        <v>Bismarck</v>
      </c>
      <c r="H7170" t="str">
        <f>INDEX(Stores[location_state],MATCH(Sales[[#This Row],[store_no]],Stores[store_no],0))</f>
        <v>North Dakota</v>
      </c>
      <c r="I7170">
        <f>INDEX(Stores[sqft],MATCH(Sales[[#This Row],[store_no]],Stores[store_no],0))</f>
        <v>96400</v>
      </c>
      <c r="J7170" s="4" t="str">
        <f>INDEX(Departments[dept_name],MATCH(Sales[[#This Row],[dept_no]],Departments[dept_no],0))</f>
        <v>Books</v>
      </c>
      <c r="K7170" s="4" t="str">
        <f>CONCATENATE(Sales[[#This Row],[region]],Sales[[#This Row],[storetype]])</f>
        <v>3A</v>
      </c>
      <c r="L7170" s="4">
        <f>INDEX(RegionStoreCount[Store Count],MATCH(Sales[[#This Row],[RegionStoretype]],RegionStoreCount[Region/Type],0))</f>
        <v>9</v>
      </c>
      <c r="M7170" s="4">
        <f>AND(Sales[[#This Row],[date]]&lt;=TY_YTDMax,Sales[[#This Row],[date]]&gt;=TY_YTDMin)*Sales[[#This Row],[sales]]</f>
        <v>58611.989600000008</v>
      </c>
      <c r="N7170" s="4">
        <f>AND(Sales[[#This Row],[date]]&lt;=LY_YTDMax,Sales[[#This Row],[date]]&gt;=LY_YTDMin)*Sales[[#This Row],[sales]]</f>
        <v>0</v>
      </c>
      <c r="O7170" s="4">
        <f>AND(Sales[[#This Row],[date]]&gt;=YoY_Min,Sales[[#This Row],[date]]&lt;=TY_YTDMax)*(Sales[[#This Row],[sales]]/Sales[[#This Row],[sqft]])</f>
        <v>0.60800819087136937</v>
      </c>
      <c r="P7170" s="4">
        <f>SUMIF(Sales[RegionStoretype],Sales[[#This Row],[RegionStoretype]],Sales[YoY_SSF])/Sales[[#This Row],[Region_TypeCount]]</f>
        <v>53.603836561720975</v>
      </c>
    </row>
    <row r="7171" spans="1:16" x14ac:dyDescent="0.25">
      <c r="A7171" s="1">
        <v>43245</v>
      </c>
      <c r="B7171">
        <v>14</v>
      </c>
      <c r="C7171">
        <v>14</v>
      </c>
      <c r="D7171">
        <v>28628.812099999999</v>
      </c>
      <c r="E7171">
        <f>INDEX(Stores[region],MATCH(Sales[[#This Row],[store_no]],Stores[store_no],0))</f>
        <v>3</v>
      </c>
      <c r="F7171" t="str">
        <f>INDEX(Stores[storetype],MATCH(Sales[[#This Row],[store_no]],Stores[store_no],0))</f>
        <v>A</v>
      </c>
      <c r="G7171" t="str">
        <f>INDEX(Stores[location_city],MATCH(Sales[[#This Row],[store_no]],Stores[store_no],0))</f>
        <v>Bismarck</v>
      </c>
      <c r="H7171" t="str">
        <f>INDEX(Stores[location_state],MATCH(Sales[[#This Row],[store_no]],Stores[store_no],0))</f>
        <v>North Dakota</v>
      </c>
      <c r="I7171">
        <f>INDEX(Stores[sqft],MATCH(Sales[[#This Row],[store_no]],Stores[store_no],0))</f>
        <v>96400</v>
      </c>
      <c r="J7171" s="4" t="str">
        <f>INDEX(Departments[dept_name],MATCH(Sales[[#This Row],[dept_no]],Departments[dept_no],0))</f>
        <v>Movies</v>
      </c>
      <c r="K7171" s="4" t="str">
        <f>CONCATENATE(Sales[[#This Row],[region]],Sales[[#This Row],[storetype]])</f>
        <v>3A</v>
      </c>
      <c r="L7171" s="4">
        <f>INDEX(RegionStoreCount[Store Count],MATCH(Sales[[#This Row],[RegionStoretype]],RegionStoreCount[Region/Type],0))</f>
        <v>9</v>
      </c>
      <c r="M7171" s="4">
        <f>AND(Sales[[#This Row],[date]]&lt;=TY_YTDMax,Sales[[#This Row],[date]]&gt;=TY_YTDMin)*Sales[[#This Row],[sales]]</f>
        <v>28628.812099999999</v>
      </c>
      <c r="N7171" s="4">
        <f>AND(Sales[[#This Row],[date]]&lt;=LY_YTDMax,Sales[[#This Row],[date]]&gt;=LY_YTDMin)*Sales[[#This Row],[sales]]</f>
        <v>0</v>
      </c>
      <c r="O7171" s="4">
        <f>AND(Sales[[#This Row],[date]]&gt;=YoY_Min,Sales[[#This Row],[date]]&lt;=TY_YTDMax)*(Sales[[#This Row],[sales]]/Sales[[#This Row],[sqft]])</f>
        <v>0.29697937863070539</v>
      </c>
      <c r="P7171" s="4">
        <f>SUMIF(Sales[RegionStoretype],Sales[[#This Row],[RegionStoretype]],Sales[YoY_SSF])/Sales[[#This Row],[Region_TypeCount]]</f>
        <v>53.603836561720975</v>
      </c>
    </row>
    <row r="7172" spans="1:16" x14ac:dyDescent="0.25">
      <c r="A7172" s="1">
        <v>43245</v>
      </c>
      <c r="B7172">
        <v>16</v>
      </c>
      <c r="C7172">
        <v>4</v>
      </c>
      <c r="D7172">
        <v>145267.13639999999</v>
      </c>
      <c r="E7172">
        <f>INDEX(Stores[region],MATCH(Sales[[#This Row],[store_no]],Stores[store_no],0))</f>
        <v>2</v>
      </c>
      <c r="F7172" t="str">
        <f>INDEX(Stores[storetype],MATCH(Sales[[#This Row],[store_no]],Stores[store_no],0))</f>
        <v>B</v>
      </c>
      <c r="G7172" t="str">
        <f>INDEX(Stores[location_city],MATCH(Sales[[#This Row],[store_no]],Stores[store_no],0))</f>
        <v>Saint Paul</v>
      </c>
      <c r="H7172" t="str">
        <f>INDEX(Stores[location_state],MATCH(Sales[[#This Row],[store_no]],Stores[store_no],0))</f>
        <v>Minnesota</v>
      </c>
      <c r="I7172">
        <f>INDEX(Stores[sqft],MATCH(Sales[[#This Row],[store_no]],Stores[store_no],0))</f>
        <v>180400</v>
      </c>
      <c r="J7172" s="4" t="str">
        <f>INDEX(Departments[dept_name],MATCH(Sales[[#This Row],[dept_no]],Departments[dept_no],0))</f>
        <v>Books</v>
      </c>
      <c r="K7172" s="4" t="str">
        <f>CONCATENATE(Sales[[#This Row],[region]],Sales[[#This Row],[storetype]])</f>
        <v>2B</v>
      </c>
      <c r="L7172" s="4">
        <f>INDEX(RegionStoreCount[Store Count],MATCH(Sales[[#This Row],[RegionStoretype]],RegionStoreCount[Region/Type],0))</f>
        <v>6</v>
      </c>
      <c r="M7172" s="4">
        <f>AND(Sales[[#This Row],[date]]&lt;=TY_YTDMax,Sales[[#This Row],[date]]&gt;=TY_YTDMin)*Sales[[#This Row],[sales]]</f>
        <v>145267.13639999999</v>
      </c>
      <c r="N7172" s="4">
        <f>AND(Sales[[#This Row],[date]]&lt;=LY_YTDMax,Sales[[#This Row],[date]]&gt;=LY_YTDMin)*Sales[[#This Row],[sales]]</f>
        <v>0</v>
      </c>
      <c r="O7172" s="4">
        <f>AND(Sales[[#This Row],[date]]&gt;=YoY_Min,Sales[[#This Row],[date]]&lt;=TY_YTDMax)*(Sales[[#This Row],[sales]]/Sales[[#This Row],[sqft]])</f>
        <v>0.80525020177383588</v>
      </c>
      <c r="P7172" s="4">
        <f>SUMIF(Sales[RegionStoretype],Sales[[#This Row],[RegionStoretype]],Sales[YoY_SSF])/Sales[[#This Row],[Region_TypeCount]]</f>
        <v>58.393757732919049</v>
      </c>
    </row>
    <row r="7173" spans="1:16" x14ac:dyDescent="0.25">
      <c r="A7173" s="1">
        <v>43245</v>
      </c>
      <c r="B7173">
        <v>16</v>
      </c>
      <c r="C7173">
        <v>11</v>
      </c>
      <c r="D7173">
        <v>92655.814099999989</v>
      </c>
      <c r="E7173">
        <f>INDEX(Stores[region],MATCH(Sales[[#This Row],[store_no]],Stores[store_no],0))</f>
        <v>2</v>
      </c>
      <c r="F7173" t="str">
        <f>INDEX(Stores[storetype],MATCH(Sales[[#This Row],[store_no]],Stores[store_no],0))</f>
        <v>B</v>
      </c>
      <c r="G7173" t="str">
        <f>INDEX(Stores[location_city],MATCH(Sales[[#This Row],[store_no]],Stores[store_no],0))</f>
        <v>Saint Paul</v>
      </c>
      <c r="H7173" t="str">
        <f>INDEX(Stores[location_state],MATCH(Sales[[#This Row],[store_no]],Stores[store_no],0))</f>
        <v>Minnesota</v>
      </c>
      <c r="I7173">
        <f>INDEX(Stores[sqft],MATCH(Sales[[#This Row],[store_no]],Stores[store_no],0))</f>
        <v>180400</v>
      </c>
      <c r="J7173" s="4" t="str">
        <f>INDEX(Departments[dept_name],MATCH(Sales[[#This Row],[dept_no]],Departments[dept_no],0))</f>
        <v>Home</v>
      </c>
      <c r="K7173" s="4" t="str">
        <f>CONCATENATE(Sales[[#This Row],[region]],Sales[[#This Row],[storetype]])</f>
        <v>2B</v>
      </c>
      <c r="L7173" s="4">
        <f>INDEX(RegionStoreCount[Store Count],MATCH(Sales[[#This Row],[RegionStoretype]],RegionStoreCount[Region/Type],0))</f>
        <v>6</v>
      </c>
      <c r="M7173" s="4">
        <f>AND(Sales[[#This Row],[date]]&lt;=TY_YTDMax,Sales[[#This Row],[date]]&gt;=TY_YTDMin)*Sales[[#This Row],[sales]]</f>
        <v>92655.814099999989</v>
      </c>
      <c r="N7173" s="4">
        <f>AND(Sales[[#This Row],[date]]&lt;=LY_YTDMax,Sales[[#This Row],[date]]&gt;=LY_YTDMin)*Sales[[#This Row],[sales]]</f>
        <v>0</v>
      </c>
      <c r="O7173" s="4">
        <f>AND(Sales[[#This Row],[date]]&gt;=YoY_Min,Sales[[#This Row],[date]]&lt;=TY_YTDMax)*(Sales[[#This Row],[sales]]/Sales[[#This Row],[sqft]])</f>
        <v>0.5136131601995565</v>
      </c>
      <c r="P7173" s="4">
        <f>SUMIF(Sales[RegionStoretype],Sales[[#This Row],[RegionStoretype]],Sales[YoY_SSF])/Sales[[#This Row],[Region_TypeCount]]</f>
        <v>58.393757732919049</v>
      </c>
    </row>
    <row r="7174" spans="1:16" x14ac:dyDescent="0.25">
      <c r="A7174" s="1">
        <v>43245</v>
      </c>
      <c r="B7174">
        <v>17</v>
      </c>
      <c r="C7174">
        <v>19</v>
      </c>
      <c r="D7174">
        <v>59337.932400000005</v>
      </c>
      <c r="E7174">
        <f>INDEX(Stores[region],MATCH(Sales[[#This Row],[store_no]],Stores[store_no],0))</f>
        <v>3</v>
      </c>
      <c r="F7174" t="str">
        <f>INDEX(Stores[storetype],MATCH(Sales[[#This Row],[store_no]],Stores[store_no],0))</f>
        <v>B</v>
      </c>
      <c r="G7174" t="str">
        <f>INDEX(Stores[location_city],MATCH(Sales[[#This Row],[store_no]],Stores[store_no],0))</f>
        <v>Fargo</v>
      </c>
      <c r="H7174" t="str">
        <f>INDEX(Stores[location_state],MATCH(Sales[[#This Row],[store_no]],Stores[store_no],0))</f>
        <v>North Dakota</v>
      </c>
      <c r="I7174">
        <f>INDEX(Stores[sqft],MATCH(Sales[[#This Row],[store_no]],Stores[store_no],0))</f>
        <v>211600</v>
      </c>
      <c r="J7174" s="4" t="str">
        <f>INDEX(Departments[dept_name],MATCH(Sales[[#This Row],[dept_no]],Departments[dept_no],0))</f>
        <v>Tools</v>
      </c>
      <c r="K7174" s="4" t="str">
        <f>CONCATENATE(Sales[[#This Row],[region]],Sales[[#This Row],[storetype]])</f>
        <v>3B</v>
      </c>
      <c r="L7174" s="4">
        <f>INDEX(RegionStoreCount[Store Count],MATCH(Sales[[#This Row],[RegionStoretype]],RegionStoreCount[Region/Type],0))</f>
        <v>4</v>
      </c>
      <c r="M7174" s="4">
        <f>AND(Sales[[#This Row],[date]]&lt;=TY_YTDMax,Sales[[#This Row],[date]]&gt;=TY_YTDMin)*Sales[[#This Row],[sales]]</f>
        <v>59337.932400000005</v>
      </c>
      <c r="N7174" s="4">
        <f>AND(Sales[[#This Row],[date]]&lt;=LY_YTDMax,Sales[[#This Row],[date]]&gt;=LY_YTDMin)*Sales[[#This Row],[sales]]</f>
        <v>0</v>
      </c>
      <c r="O7174" s="4">
        <f>AND(Sales[[#This Row],[date]]&gt;=YoY_Min,Sales[[#This Row],[date]]&lt;=TY_YTDMax)*(Sales[[#This Row],[sales]]/Sales[[#This Row],[sqft]])</f>
        <v>0.28042501134215503</v>
      </c>
      <c r="P7174" s="4">
        <f>SUMIF(Sales[RegionStoretype],Sales[[#This Row],[RegionStoretype]],Sales[YoY_SSF])/Sales[[#This Row],[Region_TypeCount]]</f>
        <v>58.312187288105562</v>
      </c>
    </row>
    <row r="7175" spans="1:16" x14ac:dyDescent="0.25">
      <c r="A7175" s="1">
        <v>43245</v>
      </c>
      <c r="B7175">
        <v>18</v>
      </c>
      <c r="C7175">
        <v>12</v>
      </c>
      <c r="D7175">
        <v>83538.763400000011</v>
      </c>
      <c r="E7175">
        <f>INDEX(Stores[region],MATCH(Sales[[#This Row],[store_no]],Stores[store_no],0))</f>
        <v>2</v>
      </c>
      <c r="F7175" t="str">
        <f>INDEX(Stores[storetype],MATCH(Sales[[#This Row],[store_no]],Stores[store_no],0))</f>
        <v>B</v>
      </c>
      <c r="G7175" t="str">
        <f>INDEX(Stores[location_city],MATCH(Sales[[#This Row],[store_no]],Stores[store_no],0))</f>
        <v>Chicago</v>
      </c>
      <c r="H7175" t="str">
        <f>INDEX(Stores[location_state],MATCH(Sales[[#This Row],[store_no]],Stores[store_no],0))</f>
        <v>Illinois</v>
      </c>
      <c r="I7175">
        <f>INDEX(Stores[sqft],MATCH(Sales[[#This Row],[store_no]],Stores[store_no],0))</f>
        <v>120700</v>
      </c>
      <c r="J7175" s="4" t="str">
        <f>INDEX(Departments[dept_name],MATCH(Sales[[#This Row],[dept_no]],Departments[dept_no],0))</f>
        <v>Jewelery</v>
      </c>
      <c r="K7175" s="4" t="str">
        <f>CONCATENATE(Sales[[#This Row],[region]],Sales[[#This Row],[storetype]])</f>
        <v>2B</v>
      </c>
      <c r="L7175" s="4">
        <f>INDEX(RegionStoreCount[Store Count],MATCH(Sales[[#This Row],[RegionStoretype]],RegionStoreCount[Region/Type],0))</f>
        <v>6</v>
      </c>
      <c r="M7175" s="4">
        <f>AND(Sales[[#This Row],[date]]&lt;=TY_YTDMax,Sales[[#This Row],[date]]&gt;=TY_YTDMin)*Sales[[#This Row],[sales]]</f>
        <v>83538.763400000011</v>
      </c>
      <c r="N7175" s="4">
        <f>AND(Sales[[#This Row],[date]]&lt;=LY_YTDMax,Sales[[#This Row],[date]]&gt;=LY_YTDMin)*Sales[[#This Row],[sales]]</f>
        <v>0</v>
      </c>
      <c r="O7175" s="4">
        <f>AND(Sales[[#This Row],[date]]&gt;=YoY_Min,Sales[[#This Row],[date]]&lt;=TY_YTDMax)*(Sales[[#This Row],[sales]]/Sales[[#This Row],[sqft]])</f>
        <v>0.69211900082850053</v>
      </c>
      <c r="P7175" s="4">
        <f>SUMIF(Sales[RegionStoretype],Sales[[#This Row],[RegionStoretype]],Sales[YoY_SSF])/Sales[[#This Row],[Region_TypeCount]]</f>
        <v>58.393757732919049</v>
      </c>
    </row>
    <row r="7176" spans="1:16" x14ac:dyDescent="0.25">
      <c r="A7176" s="1">
        <v>43245</v>
      </c>
      <c r="B7176">
        <v>18</v>
      </c>
      <c r="C7176">
        <v>18</v>
      </c>
      <c r="D7176">
        <v>60671.647899999996</v>
      </c>
      <c r="E7176">
        <f>INDEX(Stores[region],MATCH(Sales[[#This Row],[store_no]],Stores[store_no],0))</f>
        <v>2</v>
      </c>
      <c r="F7176" t="str">
        <f>INDEX(Stores[storetype],MATCH(Sales[[#This Row],[store_no]],Stores[store_no],0))</f>
        <v>B</v>
      </c>
      <c r="G7176" t="str">
        <f>INDEX(Stores[location_city],MATCH(Sales[[#This Row],[store_no]],Stores[store_no],0))</f>
        <v>Chicago</v>
      </c>
      <c r="H7176" t="str">
        <f>INDEX(Stores[location_state],MATCH(Sales[[#This Row],[store_no]],Stores[store_no],0))</f>
        <v>Illinois</v>
      </c>
      <c r="I7176">
        <f>INDEX(Stores[sqft],MATCH(Sales[[#This Row],[store_no]],Stores[store_no],0))</f>
        <v>120700</v>
      </c>
      <c r="J7176" s="4" t="str">
        <f>INDEX(Departments[dept_name],MATCH(Sales[[#This Row],[dept_no]],Departments[dept_no],0))</f>
        <v>Sports</v>
      </c>
      <c r="K7176" s="4" t="str">
        <f>CONCATENATE(Sales[[#This Row],[region]],Sales[[#This Row],[storetype]])</f>
        <v>2B</v>
      </c>
      <c r="L7176" s="4">
        <f>INDEX(RegionStoreCount[Store Count],MATCH(Sales[[#This Row],[RegionStoretype]],RegionStoreCount[Region/Type],0))</f>
        <v>6</v>
      </c>
      <c r="M7176" s="4">
        <f>AND(Sales[[#This Row],[date]]&lt;=TY_YTDMax,Sales[[#This Row],[date]]&gt;=TY_YTDMin)*Sales[[#This Row],[sales]]</f>
        <v>60671.647899999996</v>
      </c>
      <c r="N7176" s="4">
        <f>AND(Sales[[#This Row],[date]]&lt;=LY_YTDMax,Sales[[#This Row],[date]]&gt;=LY_YTDMin)*Sales[[#This Row],[sales]]</f>
        <v>0</v>
      </c>
      <c r="O7176" s="4">
        <f>AND(Sales[[#This Row],[date]]&gt;=YoY_Min,Sales[[#This Row],[date]]&lt;=TY_YTDMax)*(Sales[[#This Row],[sales]]/Sales[[#This Row],[sqft]])</f>
        <v>0.50266485418392703</v>
      </c>
      <c r="P7176" s="4">
        <f>SUMIF(Sales[RegionStoretype],Sales[[#This Row],[RegionStoretype]],Sales[YoY_SSF])/Sales[[#This Row],[Region_TypeCount]]</f>
        <v>58.393757732919049</v>
      </c>
    </row>
    <row r="7177" spans="1:16" x14ac:dyDescent="0.25">
      <c r="A7177" s="1">
        <v>43245</v>
      </c>
      <c r="B7177">
        <v>19</v>
      </c>
      <c r="C7177">
        <v>8</v>
      </c>
      <c r="D7177">
        <v>4550.59</v>
      </c>
      <c r="E7177">
        <f>INDEX(Stores[region],MATCH(Sales[[#This Row],[store_no]],Stores[store_no],0))</f>
        <v>3</v>
      </c>
      <c r="F7177" t="str">
        <f>INDEX(Stores[storetype],MATCH(Sales[[#This Row],[store_no]],Stores[store_no],0))</f>
        <v>A</v>
      </c>
      <c r="G7177" t="str">
        <f>INDEX(Stores[location_city],MATCH(Sales[[#This Row],[store_no]],Stores[store_no],0))</f>
        <v>Des Moines</v>
      </c>
      <c r="H7177" t="str">
        <f>INDEX(Stores[location_state],MATCH(Sales[[#This Row],[store_no]],Stores[store_no],0))</f>
        <v>Iowa</v>
      </c>
      <c r="I7177">
        <f>INDEX(Stores[sqft],MATCH(Sales[[#This Row],[store_no]],Stores[store_no],0))</f>
        <v>197600</v>
      </c>
      <c r="J7177" s="4" t="str">
        <f>INDEX(Departments[dept_name],MATCH(Sales[[#This Row],[dept_no]],Departments[dept_no],0))</f>
        <v>Games</v>
      </c>
      <c r="K7177" s="4" t="str">
        <f>CONCATENATE(Sales[[#This Row],[region]],Sales[[#This Row],[storetype]])</f>
        <v>3A</v>
      </c>
      <c r="L7177" s="4">
        <f>INDEX(RegionStoreCount[Store Count],MATCH(Sales[[#This Row],[RegionStoretype]],RegionStoreCount[Region/Type],0))</f>
        <v>9</v>
      </c>
      <c r="M7177" s="4">
        <f>AND(Sales[[#This Row],[date]]&lt;=TY_YTDMax,Sales[[#This Row],[date]]&gt;=TY_YTDMin)*Sales[[#This Row],[sales]]</f>
        <v>4550.59</v>
      </c>
      <c r="N7177" s="4">
        <f>AND(Sales[[#This Row],[date]]&lt;=LY_YTDMax,Sales[[#This Row],[date]]&gt;=LY_YTDMin)*Sales[[#This Row],[sales]]</f>
        <v>0</v>
      </c>
      <c r="O7177" s="4">
        <f>AND(Sales[[#This Row],[date]]&gt;=YoY_Min,Sales[[#This Row],[date]]&lt;=TY_YTDMax)*(Sales[[#This Row],[sales]]/Sales[[#This Row],[sqft]])</f>
        <v>2.3029301619433198E-2</v>
      </c>
      <c r="P7177" s="4">
        <f>SUMIF(Sales[RegionStoretype],Sales[[#This Row],[RegionStoretype]],Sales[YoY_SSF])/Sales[[#This Row],[Region_TypeCount]]</f>
        <v>53.603836561720975</v>
      </c>
    </row>
    <row r="7178" spans="1:16" x14ac:dyDescent="0.25">
      <c r="A7178" s="1">
        <v>43245</v>
      </c>
      <c r="B7178">
        <v>19</v>
      </c>
      <c r="C7178">
        <v>11</v>
      </c>
      <c r="D7178">
        <v>182295.42700000003</v>
      </c>
      <c r="E7178">
        <f>INDEX(Stores[region],MATCH(Sales[[#This Row],[store_no]],Stores[store_no],0))</f>
        <v>3</v>
      </c>
      <c r="F7178" t="str">
        <f>INDEX(Stores[storetype],MATCH(Sales[[#This Row],[store_no]],Stores[store_no],0))</f>
        <v>A</v>
      </c>
      <c r="G7178" t="str">
        <f>INDEX(Stores[location_city],MATCH(Sales[[#This Row],[store_no]],Stores[store_no],0))</f>
        <v>Des Moines</v>
      </c>
      <c r="H7178" t="str">
        <f>INDEX(Stores[location_state],MATCH(Sales[[#This Row],[store_no]],Stores[store_no],0))</f>
        <v>Iowa</v>
      </c>
      <c r="I7178">
        <f>INDEX(Stores[sqft],MATCH(Sales[[#This Row],[store_no]],Stores[store_no],0))</f>
        <v>197600</v>
      </c>
      <c r="J7178" s="4" t="str">
        <f>INDEX(Departments[dept_name],MATCH(Sales[[#This Row],[dept_no]],Departments[dept_no],0))</f>
        <v>Home</v>
      </c>
      <c r="K7178" s="4" t="str">
        <f>CONCATENATE(Sales[[#This Row],[region]],Sales[[#This Row],[storetype]])</f>
        <v>3A</v>
      </c>
      <c r="L7178" s="4">
        <f>INDEX(RegionStoreCount[Store Count],MATCH(Sales[[#This Row],[RegionStoretype]],RegionStoreCount[Region/Type],0))</f>
        <v>9</v>
      </c>
      <c r="M7178" s="4">
        <f>AND(Sales[[#This Row],[date]]&lt;=TY_YTDMax,Sales[[#This Row],[date]]&gt;=TY_YTDMin)*Sales[[#This Row],[sales]]</f>
        <v>182295.42700000003</v>
      </c>
      <c r="N7178" s="4">
        <f>AND(Sales[[#This Row],[date]]&lt;=LY_YTDMax,Sales[[#This Row],[date]]&gt;=LY_YTDMin)*Sales[[#This Row],[sales]]</f>
        <v>0</v>
      </c>
      <c r="O7178" s="4">
        <f>AND(Sales[[#This Row],[date]]&gt;=YoY_Min,Sales[[#This Row],[date]]&lt;=TY_YTDMax)*(Sales[[#This Row],[sales]]/Sales[[#This Row],[sqft]])</f>
        <v>0.92254770748987869</v>
      </c>
      <c r="P7178" s="4">
        <f>SUMIF(Sales[RegionStoretype],Sales[[#This Row],[RegionStoretype]],Sales[YoY_SSF])/Sales[[#This Row],[Region_TypeCount]]</f>
        <v>53.603836561720975</v>
      </c>
    </row>
    <row r="7179" spans="1:16" x14ac:dyDescent="0.25">
      <c r="A7179" s="1">
        <v>43245</v>
      </c>
      <c r="B7179">
        <v>19</v>
      </c>
      <c r="C7179">
        <v>17</v>
      </c>
      <c r="D7179">
        <v>84441.295800000007</v>
      </c>
      <c r="E7179">
        <f>INDEX(Stores[region],MATCH(Sales[[#This Row],[store_no]],Stores[store_no],0))</f>
        <v>3</v>
      </c>
      <c r="F7179" t="str">
        <f>INDEX(Stores[storetype],MATCH(Sales[[#This Row],[store_no]],Stores[store_no],0))</f>
        <v>A</v>
      </c>
      <c r="G7179" t="str">
        <f>INDEX(Stores[location_city],MATCH(Sales[[#This Row],[store_no]],Stores[store_no],0))</f>
        <v>Des Moines</v>
      </c>
      <c r="H7179" t="str">
        <f>INDEX(Stores[location_state],MATCH(Sales[[#This Row],[store_no]],Stores[store_no],0))</f>
        <v>Iowa</v>
      </c>
      <c r="I7179">
        <f>INDEX(Stores[sqft],MATCH(Sales[[#This Row],[store_no]],Stores[store_no],0))</f>
        <v>197600</v>
      </c>
      <c r="J7179" s="4" t="str">
        <f>INDEX(Departments[dept_name],MATCH(Sales[[#This Row],[dept_no]],Departments[dept_no],0))</f>
        <v>Shoes</v>
      </c>
      <c r="K7179" s="4" t="str">
        <f>CONCATENATE(Sales[[#This Row],[region]],Sales[[#This Row],[storetype]])</f>
        <v>3A</v>
      </c>
      <c r="L7179" s="4">
        <f>INDEX(RegionStoreCount[Store Count],MATCH(Sales[[#This Row],[RegionStoretype]],RegionStoreCount[Region/Type],0))</f>
        <v>9</v>
      </c>
      <c r="M7179" s="4">
        <f>AND(Sales[[#This Row],[date]]&lt;=TY_YTDMax,Sales[[#This Row],[date]]&gt;=TY_YTDMin)*Sales[[#This Row],[sales]]</f>
        <v>84441.295800000007</v>
      </c>
      <c r="N7179" s="4">
        <f>AND(Sales[[#This Row],[date]]&lt;=LY_YTDMax,Sales[[#This Row],[date]]&gt;=LY_YTDMin)*Sales[[#This Row],[sales]]</f>
        <v>0</v>
      </c>
      <c r="O7179" s="4">
        <f>AND(Sales[[#This Row],[date]]&gt;=YoY_Min,Sales[[#This Row],[date]]&lt;=TY_YTDMax)*(Sales[[#This Row],[sales]]/Sales[[#This Row],[sqft]])</f>
        <v>0.42733449291497977</v>
      </c>
      <c r="P7179" s="4">
        <f>SUMIF(Sales[RegionStoretype],Sales[[#This Row],[RegionStoretype]],Sales[YoY_SSF])/Sales[[#This Row],[Region_TypeCount]]</f>
        <v>53.603836561720975</v>
      </c>
    </row>
    <row r="7180" spans="1:16" x14ac:dyDescent="0.25">
      <c r="A7180" s="1">
        <v>43245</v>
      </c>
      <c r="B7180">
        <v>20</v>
      </c>
      <c r="C7180">
        <v>2</v>
      </c>
      <c r="D7180">
        <v>804.39479999999992</v>
      </c>
      <c r="E7180">
        <f>INDEX(Stores[region],MATCH(Sales[[#This Row],[store_no]],Stores[store_no],0))</f>
        <v>1</v>
      </c>
      <c r="F7180" t="str">
        <f>INDEX(Stores[storetype],MATCH(Sales[[#This Row],[store_no]],Stores[store_no],0))</f>
        <v>A</v>
      </c>
      <c r="G7180" t="str">
        <f>INDEX(Stores[location_city],MATCH(Sales[[#This Row],[store_no]],Stores[store_no],0))</f>
        <v>South Bend</v>
      </c>
      <c r="H7180" t="str">
        <f>INDEX(Stores[location_state],MATCH(Sales[[#This Row],[store_no]],Stores[store_no],0))</f>
        <v>Indiana</v>
      </c>
      <c r="I7180">
        <f>INDEX(Stores[sqft],MATCH(Sales[[#This Row],[store_no]],Stores[store_no],0))</f>
        <v>39700</v>
      </c>
      <c r="J7180" s="4" t="str">
        <f>INDEX(Departments[dept_name],MATCH(Sales[[#This Row],[dept_no]],Departments[dept_no],0))</f>
        <v>Baby</v>
      </c>
      <c r="K7180" s="4" t="str">
        <f>CONCATENATE(Sales[[#This Row],[region]],Sales[[#This Row],[storetype]])</f>
        <v>1A</v>
      </c>
      <c r="L7180" s="4">
        <f>INDEX(RegionStoreCount[Store Count],MATCH(Sales[[#This Row],[RegionStoretype]],RegionStoreCount[Region/Type],0))</f>
        <v>5</v>
      </c>
      <c r="M7180" s="4">
        <f>AND(Sales[[#This Row],[date]]&lt;=TY_YTDMax,Sales[[#This Row],[date]]&gt;=TY_YTDMin)*Sales[[#This Row],[sales]]</f>
        <v>804.39479999999992</v>
      </c>
      <c r="N7180" s="4">
        <f>AND(Sales[[#This Row],[date]]&lt;=LY_YTDMax,Sales[[#This Row],[date]]&gt;=LY_YTDMin)*Sales[[#This Row],[sales]]</f>
        <v>0</v>
      </c>
      <c r="O7180" s="4">
        <f>AND(Sales[[#This Row],[date]]&gt;=YoY_Min,Sales[[#This Row],[date]]&lt;=TY_YTDMax)*(Sales[[#This Row],[sales]]/Sales[[#This Row],[sqft]])</f>
        <v>2.0261833753148613E-2</v>
      </c>
      <c r="P7180" s="4">
        <f>SUMIF(Sales[RegionStoretype],Sales[[#This Row],[RegionStoretype]],Sales[YoY_SSF])/Sales[[#This Row],[Region_TypeCount]]</f>
        <v>59.469551530910678</v>
      </c>
    </row>
    <row r="7181" spans="1:16" x14ac:dyDescent="0.25">
      <c r="A7181" s="1">
        <v>43245</v>
      </c>
      <c r="B7181">
        <v>20</v>
      </c>
      <c r="C7181">
        <v>5</v>
      </c>
      <c r="D7181">
        <v>69908.593999999997</v>
      </c>
      <c r="E7181">
        <f>INDEX(Stores[region],MATCH(Sales[[#This Row],[store_no]],Stores[store_no],0))</f>
        <v>1</v>
      </c>
      <c r="F7181" t="str">
        <f>INDEX(Stores[storetype],MATCH(Sales[[#This Row],[store_no]],Stores[store_no],0))</f>
        <v>A</v>
      </c>
      <c r="G7181" t="str">
        <f>INDEX(Stores[location_city],MATCH(Sales[[#This Row],[store_no]],Stores[store_no],0))</f>
        <v>South Bend</v>
      </c>
      <c r="H7181" t="str">
        <f>INDEX(Stores[location_state],MATCH(Sales[[#This Row],[store_no]],Stores[store_no],0))</f>
        <v>Indiana</v>
      </c>
      <c r="I7181">
        <f>INDEX(Stores[sqft],MATCH(Sales[[#This Row],[store_no]],Stores[store_no],0))</f>
        <v>39700</v>
      </c>
      <c r="J7181" s="4" t="str">
        <f>INDEX(Departments[dept_name],MATCH(Sales[[#This Row],[dept_no]],Departments[dept_no],0))</f>
        <v>Clothing</v>
      </c>
      <c r="K7181" s="4" t="str">
        <f>CONCATENATE(Sales[[#This Row],[region]],Sales[[#This Row],[storetype]])</f>
        <v>1A</v>
      </c>
      <c r="L7181" s="4">
        <f>INDEX(RegionStoreCount[Store Count],MATCH(Sales[[#This Row],[RegionStoretype]],RegionStoreCount[Region/Type],0))</f>
        <v>5</v>
      </c>
      <c r="M7181" s="4">
        <f>AND(Sales[[#This Row],[date]]&lt;=TY_YTDMax,Sales[[#This Row],[date]]&gt;=TY_YTDMin)*Sales[[#This Row],[sales]]</f>
        <v>69908.593999999997</v>
      </c>
      <c r="N7181" s="4">
        <f>AND(Sales[[#This Row],[date]]&lt;=LY_YTDMax,Sales[[#This Row],[date]]&gt;=LY_YTDMin)*Sales[[#This Row],[sales]]</f>
        <v>0</v>
      </c>
      <c r="O7181" s="4">
        <f>AND(Sales[[#This Row],[date]]&gt;=YoY_Min,Sales[[#This Row],[date]]&lt;=TY_YTDMax)*(Sales[[#This Row],[sales]]/Sales[[#This Row],[sqft]])</f>
        <v>1.7609217632241814</v>
      </c>
      <c r="P7181" s="4">
        <f>SUMIF(Sales[RegionStoretype],Sales[[#This Row],[RegionStoretype]],Sales[YoY_SSF])/Sales[[#This Row],[Region_TypeCount]]</f>
        <v>59.469551530910678</v>
      </c>
    </row>
    <row r="7182" spans="1:16" x14ac:dyDescent="0.25">
      <c r="A7182" s="1">
        <v>43245</v>
      </c>
      <c r="B7182">
        <v>20</v>
      </c>
      <c r="C7182">
        <v>18</v>
      </c>
      <c r="D7182">
        <v>146311.16879999998</v>
      </c>
      <c r="E7182">
        <f>INDEX(Stores[region],MATCH(Sales[[#This Row],[store_no]],Stores[store_no],0))</f>
        <v>1</v>
      </c>
      <c r="F7182" t="str">
        <f>INDEX(Stores[storetype],MATCH(Sales[[#This Row],[store_no]],Stores[store_no],0))</f>
        <v>A</v>
      </c>
      <c r="G7182" t="str">
        <f>INDEX(Stores[location_city],MATCH(Sales[[#This Row],[store_no]],Stores[store_no],0))</f>
        <v>South Bend</v>
      </c>
      <c r="H7182" t="str">
        <f>INDEX(Stores[location_state],MATCH(Sales[[#This Row],[store_no]],Stores[store_no],0))</f>
        <v>Indiana</v>
      </c>
      <c r="I7182">
        <f>INDEX(Stores[sqft],MATCH(Sales[[#This Row],[store_no]],Stores[store_no],0))</f>
        <v>39700</v>
      </c>
      <c r="J7182" s="4" t="str">
        <f>INDEX(Departments[dept_name],MATCH(Sales[[#This Row],[dept_no]],Departments[dept_no],0))</f>
        <v>Sports</v>
      </c>
      <c r="K7182" s="4" t="str">
        <f>CONCATENATE(Sales[[#This Row],[region]],Sales[[#This Row],[storetype]])</f>
        <v>1A</v>
      </c>
      <c r="L7182" s="4">
        <f>INDEX(RegionStoreCount[Store Count],MATCH(Sales[[#This Row],[RegionStoretype]],RegionStoreCount[Region/Type],0))</f>
        <v>5</v>
      </c>
      <c r="M7182" s="4">
        <f>AND(Sales[[#This Row],[date]]&lt;=TY_YTDMax,Sales[[#This Row],[date]]&gt;=TY_YTDMin)*Sales[[#This Row],[sales]]</f>
        <v>146311.16879999998</v>
      </c>
      <c r="N7182" s="4">
        <f>AND(Sales[[#This Row],[date]]&lt;=LY_YTDMax,Sales[[#This Row],[date]]&gt;=LY_YTDMin)*Sales[[#This Row],[sales]]</f>
        <v>0</v>
      </c>
      <c r="O7182" s="4">
        <f>AND(Sales[[#This Row],[date]]&gt;=YoY_Min,Sales[[#This Row],[date]]&lt;=TY_YTDMax)*(Sales[[#This Row],[sales]]/Sales[[#This Row],[sqft]])</f>
        <v>3.6854198690176321</v>
      </c>
      <c r="P7182" s="4">
        <f>SUMIF(Sales[RegionStoretype],Sales[[#This Row],[RegionStoretype]],Sales[YoY_SSF])/Sales[[#This Row],[Region_TypeCount]]</f>
        <v>59.469551530910678</v>
      </c>
    </row>
    <row r="7183" spans="1:16" x14ac:dyDescent="0.25">
      <c r="A7183" s="1">
        <v>43245</v>
      </c>
      <c r="B7183">
        <v>20</v>
      </c>
      <c r="C7183">
        <v>19</v>
      </c>
      <c r="D7183">
        <v>15476.1355</v>
      </c>
      <c r="E7183">
        <f>INDEX(Stores[region],MATCH(Sales[[#This Row],[store_no]],Stores[store_no],0))</f>
        <v>1</v>
      </c>
      <c r="F7183" t="str">
        <f>INDEX(Stores[storetype],MATCH(Sales[[#This Row],[store_no]],Stores[store_no],0))</f>
        <v>A</v>
      </c>
      <c r="G7183" t="str">
        <f>INDEX(Stores[location_city],MATCH(Sales[[#This Row],[store_no]],Stores[store_no],0))</f>
        <v>South Bend</v>
      </c>
      <c r="H7183" t="str">
        <f>INDEX(Stores[location_state],MATCH(Sales[[#This Row],[store_no]],Stores[store_no],0))</f>
        <v>Indiana</v>
      </c>
      <c r="I7183">
        <f>INDEX(Stores[sqft],MATCH(Sales[[#This Row],[store_no]],Stores[store_no],0))</f>
        <v>39700</v>
      </c>
      <c r="J7183" s="4" t="str">
        <f>INDEX(Departments[dept_name],MATCH(Sales[[#This Row],[dept_no]],Departments[dept_no],0))</f>
        <v>Tools</v>
      </c>
      <c r="K7183" s="4" t="str">
        <f>CONCATENATE(Sales[[#This Row],[region]],Sales[[#This Row],[storetype]])</f>
        <v>1A</v>
      </c>
      <c r="L7183" s="4">
        <f>INDEX(RegionStoreCount[Store Count],MATCH(Sales[[#This Row],[RegionStoretype]],RegionStoreCount[Region/Type],0))</f>
        <v>5</v>
      </c>
      <c r="M7183" s="4">
        <f>AND(Sales[[#This Row],[date]]&lt;=TY_YTDMax,Sales[[#This Row],[date]]&gt;=TY_YTDMin)*Sales[[#This Row],[sales]]</f>
        <v>15476.1355</v>
      </c>
      <c r="N7183" s="4">
        <f>AND(Sales[[#This Row],[date]]&lt;=LY_YTDMax,Sales[[#This Row],[date]]&gt;=LY_YTDMin)*Sales[[#This Row],[sales]]</f>
        <v>0</v>
      </c>
      <c r="O7183" s="4">
        <f>AND(Sales[[#This Row],[date]]&gt;=YoY_Min,Sales[[#This Row],[date]]&lt;=TY_YTDMax)*(Sales[[#This Row],[sales]]/Sales[[#This Row],[sqft]])</f>
        <v>0.38982709068010074</v>
      </c>
      <c r="P7183" s="4">
        <f>SUMIF(Sales[RegionStoretype],Sales[[#This Row],[RegionStoretype]],Sales[YoY_SSF])/Sales[[#This Row],[Region_TypeCount]]</f>
        <v>59.469551530910678</v>
      </c>
    </row>
    <row r="7184" spans="1:16" x14ac:dyDescent="0.25">
      <c r="A7184" s="1">
        <v>43245</v>
      </c>
      <c r="B7184">
        <v>21</v>
      </c>
      <c r="C7184">
        <v>7</v>
      </c>
      <c r="D7184">
        <v>110474.77340000001</v>
      </c>
      <c r="E7184">
        <f>INDEX(Stores[region],MATCH(Sales[[#This Row],[store_no]],Stores[store_no],0))</f>
        <v>2</v>
      </c>
      <c r="F7184" t="str">
        <f>INDEX(Stores[storetype],MATCH(Sales[[#This Row],[store_no]],Stores[store_no],0))</f>
        <v>B</v>
      </c>
      <c r="G7184" t="str">
        <f>INDEX(Stores[location_city],MATCH(Sales[[#This Row],[store_no]],Stores[store_no],0))</f>
        <v>Madison</v>
      </c>
      <c r="H7184" t="str">
        <f>INDEX(Stores[location_state],MATCH(Sales[[#This Row],[store_no]],Stores[store_no],0))</f>
        <v>Wisconsin</v>
      </c>
      <c r="I7184">
        <f>INDEX(Stores[sqft],MATCH(Sales[[#This Row],[store_no]],Stores[store_no],0))</f>
        <v>206400</v>
      </c>
      <c r="J7184" s="4" t="str">
        <f>INDEX(Departments[dept_name],MATCH(Sales[[#This Row],[dept_no]],Departments[dept_no],0))</f>
        <v>Electronics</v>
      </c>
      <c r="K7184" s="4" t="str">
        <f>CONCATENATE(Sales[[#This Row],[region]],Sales[[#This Row],[storetype]])</f>
        <v>2B</v>
      </c>
      <c r="L7184" s="4">
        <f>INDEX(RegionStoreCount[Store Count],MATCH(Sales[[#This Row],[RegionStoretype]],RegionStoreCount[Region/Type],0))</f>
        <v>6</v>
      </c>
      <c r="M7184" s="4">
        <f>AND(Sales[[#This Row],[date]]&lt;=TY_YTDMax,Sales[[#This Row],[date]]&gt;=TY_YTDMin)*Sales[[#This Row],[sales]]</f>
        <v>110474.77340000001</v>
      </c>
      <c r="N7184" s="4">
        <f>AND(Sales[[#This Row],[date]]&lt;=LY_YTDMax,Sales[[#This Row],[date]]&gt;=LY_YTDMin)*Sales[[#This Row],[sales]]</f>
        <v>0</v>
      </c>
      <c r="O7184" s="4">
        <f>AND(Sales[[#This Row],[date]]&gt;=YoY_Min,Sales[[#This Row],[date]]&lt;=TY_YTDMax)*(Sales[[#This Row],[sales]]/Sales[[#This Row],[sqft]])</f>
        <v>0.53524599515503879</v>
      </c>
      <c r="P7184" s="4">
        <f>SUMIF(Sales[RegionStoretype],Sales[[#This Row],[RegionStoretype]],Sales[YoY_SSF])/Sales[[#This Row],[Region_TypeCount]]</f>
        <v>58.393757732919049</v>
      </c>
    </row>
    <row r="7185" spans="1:16" x14ac:dyDescent="0.25">
      <c r="A7185" s="1">
        <v>43245</v>
      </c>
      <c r="B7185">
        <v>22</v>
      </c>
      <c r="C7185">
        <v>7</v>
      </c>
      <c r="D7185">
        <v>3246.5569999999998</v>
      </c>
      <c r="E7185">
        <f>INDEX(Stores[region],MATCH(Sales[[#This Row],[store_no]],Stores[store_no],0))</f>
        <v>3</v>
      </c>
      <c r="F7185" t="str">
        <f>INDEX(Stores[storetype],MATCH(Sales[[#This Row],[store_no]],Stores[store_no],0))</f>
        <v>B</v>
      </c>
      <c r="G7185" t="str">
        <f>INDEX(Stores[location_city],MATCH(Sales[[#This Row],[store_no]],Stores[store_no],0))</f>
        <v>Sioux Falls</v>
      </c>
      <c r="H7185" t="str">
        <f>INDEX(Stores[location_state],MATCH(Sales[[#This Row],[store_no]],Stores[store_no],0))</f>
        <v>South Dakota</v>
      </c>
      <c r="I7185">
        <f>INDEX(Stores[sqft],MATCH(Sales[[#This Row],[store_no]],Stores[store_no],0))</f>
        <v>57800</v>
      </c>
      <c r="J7185" s="4" t="str">
        <f>INDEX(Departments[dept_name],MATCH(Sales[[#This Row],[dept_no]],Departments[dept_no],0))</f>
        <v>Electronics</v>
      </c>
      <c r="K7185" s="4" t="str">
        <f>CONCATENATE(Sales[[#This Row],[region]],Sales[[#This Row],[storetype]])</f>
        <v>3B</v>
      </c>
      <c r="L7185" s="4">
        <f>INDEX(RegionStoreCount[Store Count],MATCH(Sales[[#This Row],[RegionStoretype]],RegionStoreCount[Region/Type],0))</f>
        <v>4</v>
      </c>
      <c r="M7185" s="4">
        <f>AND(Sales[[#This Row],[date]]&lt;=TY_YTDMax,Sales[[#This Row],[date]]&gt;=TY_YTDMin)*Sales[[#This Row],[sales]]</f>
        <v>3246.5569999999998</v>
      </c>
      <c r="N7185" s="4">
        <f>AND(Sales[[#This Row],[date]]&lt;=LY_YTDMax,Sales[[#This Row],[date]]&gt;=LY_YTDMin)*Sales[[#This Row],[sales]]</f>
        <v>0</v>
      </c>
      <c r="O7185" s="4">
        <f>AND(Sales[[#This Row],[date]]&gt;=YoY_Min,Sales[[#This Row],[date]]&lt;=TY_YTDMax)*(Sales[[#This Row],[sales]]/Sales[[#This Row],[sqft]])</f>
        <v>5.6168806228373697E-2</v>
      </c>
      <c r="P7185" s="4">
        <f>SUMIF(Sales[RegionStoretype],Sales[[#This Row],[RegionStoretype]],Sales[YoY_SSF])/Sales[[#This Row],[Region_TypeCount]]</f>
        <v>58.312187288105562</v>
      </c>
    </row>
    <row r="7186" spans="1:16" x14ac:dyDescent="0.25">
      <c r="A7186" s="1">
        <v>43245</v>
      </c>
      <c r="B7186">
        <v>22</v>
      </c>
      <c r="C7186">
        <v>9</v>
      </c>
      <c r="D7186">
        <v>88198.117400000003</v>
      </c>
      <c r="E7186">
        <f>INDEX(Stores[region],MATCH(Sales[[#This Row],[store_no]],Stores[store_no],0))</f>
        <v>3</v>
      </c>
      <c r="F7186" t="str">
        <f>INDEX(Stores[storetype],MATCH(Sales[[#This Row],[store_no]],Stores[store_no],0))</f>
        <v>B</v>
      </c>
      <c r="G7186" t="str">
        <f>INDEX(Stores[location_city],MATCH(Sales[[#This Row],[store_no]],Stores[store_no],0))</f>
        <v>Sioux Falls</v>
      </c>
      <c r="H7186" t="str">
        <f>INDEX(Stores[location_state],MATCH(Sales[[#This Row],[store_no]],Stores[store_no],0))</f>
        <v>South Dakota</v>
      </c>
      <c r="I7186">
        <f>INDEX(Stores[sqft],MATCH(Sales[[#This Row],[store_no]],Stores[store_no],0))</f>
        <v>57800</v>
      </c>
      <c r="J7186" s="4" t="str">
        <f>INDEX(Departments[dept_name],MATCH(Sales[[#This Row],[dept_no]],Departments[dept_no],0))</f>
        <v>Garden</v>
      </c>
      <c r="K7186" s="4" t="str">
        <f>CONCATENATE(Sales[[#This Row],[region]],Sales[[#This Row],[storetype]])</f>
        <v>3B</v>
      </c>
      <c r="L7186" s="4">
        <f>INDEX(RegionStoreCount[Store Count],MATCH(Sales[[#This Row],[RegionStoretype]],RegionStoreCount[Region/Type],0))</f>
        <v>4</v>
      </c>
      <c r="M7186" s="4">
        <f>AND(Sales[[#This Row],[date]]&lt;=TY_YTDMax,Sales[[#This Row],[date]]&gt;=TY_YTDMin)*Sales[[#This Row],[sales]]</f>
        <v>88198.117400000003</v>
      </c>
      <c r="N7186" s="4">
        <f>AND(Sales[[#This Row],[date]]&lt;=LY_YTDMax,Sales[[#This Row],[date]]&gt;=LY_YTDMin)*Sales[[#This Row],[sales]]</f>
        <v>0</v>
      </c>
      <c r="O7186" s="4">
        <f>AND(Sales[[#This Row],[date]]&gt;=YoY_Min,Sales[[#This Row],[date]]&lt;=TY_YTDMax)*(Sales[[#This Row],[sales]]/Sales[[#This Row],[sqft]])</f>
        <v>1.5259189861591695</v>
      </c>
      <c r="P7186" s="4">
        <f>SUMIF(Sales[RegionStoretype],Sales[[#This Row],[RegionStoretype]],Sales[YoY_SSF])/Sales[[#This Row],[Region_TypeCount]]</f>
        <v>58.312187288105562</v>
      </c>
    </row>
    <row r="7187" spans="1:16" x14ac:dyDescent="0.25">
      <c r="A7187" s="1">
        <v>43245</v>
      </c>
      <c r="B7187">
        <v>22</v>
      </c>
      <c r="C7187">
        <v>12</v>
      </c>
      <c r="D7187">
        <v>106378.13859999999</v>
      </c>
      <c r="E7187">
        <f>INDEX(Stores[region],MATCH(Sales[[#This Row],[store_no]],Stores[store_no],0))</f>
        <v>3</v>
      </c>
      <c r="F7187" t="str">
        <f>INDEX(Stores[storetype],MATCH(Sales[[#This Row],[store_no]],Stores[store_no],0))</f>
        <v>B</v>
      </c>
      <c r="G7187" t="str">
        <f>INDEX(Stores[location_city],MATCH(Sales[[#This Row],[store_no]],Stores[store_no],0))</f>
        <v>Sioux Falls</v>
      </c>
      <c r="H7187" t="str">
        <f>INDEX(Stores[location_state],MATCH(Sales[[#This Row],[store_no]],Stores[store_no],0))</f>
        <v>South Dakota</v>
      </c>
      <c r="I7187">
        <f>INDEX(Stores[sqft],MATCH(Sales[[#This Row],[store_no]],Stores[store_no],0))</f>
        <v>57800</v>
      </c>
      <c r="J7187" s="4" t="str">
        <f>INDEX(Departments[dept_name],MATCH(Sales[[#This Row],[dept_no]],Departments[dept_no],0))</f>
        <v>Jewelery</v>
      </c>
      <c r="K7187" s="4" t="str">
        <f>CONCATENATE(Sales[[#This Row],[region]],Sales[[#This Row],[storetype]])</f>
        <v>3B</v>
      </c>
      <c r="L7187" s="4">
        <f>INDEX(RegionStoreCount[Store Count],MATCH(Sales[[#This Row],[RegionStoretype]],RegionStoreCount[Region/Type],0))</f>
        <v>4</v>
      </c>
      <c r="M7187" s="4">
        <f>AND(Sales[[#This Row],[date]]&lt;=TY_YTDMax,Sales[[#This Row],[date]]&gt;=TY_YTDMin)*Sales[[#This Row],[sales]]</f>
        <v>106378.13859999999</v>
      </c>
      <c r="N7187" s="4">
        <f>AND(Sales[[#This Row],[date]]&lt;=LY_YTDMax,Sales[[#This Row],[date]]&gt;=LY_YTDMin)*Sales[[#This Row],[sales]]</f>
        <v>0</v>
      </c>
      <c r="O7187" s="4">
        <f>AND(Sales[[#This Row],[date]]&gt;=YoY_Min,Sales[[#This Row],[date]]&lt;=TY_YTDMax)*(Sales[[#This Row],[sales]]/Sales[[#This Row],[sqft]])</f>
        <v>1.8404522249134947</v>
      </c>
      <c r="P7187" s="4">
        <f>SUMIF(Sales[RegionStoretype],Sales[[#This Row],[RegionStoretype]],Sales[YoY_SSF])/Sales[[#This Row],[Region_TypeCount]]</f>
        <v>58.312187288105562</v>
      </c>
    </row>
    <row r="7188" spans="1:16" x14ac:dyDescent="0.25">
      <c r="A7188" s="1">
        <v>43245</v>
      </c>
      <c r="B7188">
        <v>22</v>
      </c>
      <c r="C7188">
        <v>15</v>
      </c>
      <c r="D7188">
        <v>51969.263599999998</v>
      </c>
      <c r="E7188">
        <f>INDEX(Stores[region],MATCH(Sales[[#This Row],[store_no]],Stores[store_no],0))</f>
        <v>3</v>
      </c>
      <c r="F7188" t="str">
        <f>INDEX(Stores[storetype],MATCH(Sales[[#This Row],[store_no]],Stores[store_no],0))</f>
        <v>B</v>
      </c>
      <c r="G7188" t="str">
        <f>INDEX(Stores[location_city],MATCH(Sales[[#This Row],[store_no]],Stores[store_no],0))</f>
        <v>Sioux Falls</v>
      </c>
      <c r="H7188" t="str">
        <f>INDEX(Stores[location_state],MATCH(Sales[[#This Row],[store_no]],Stores[store_no],0))</f>
        <v>South Dakota</v>
      </c>
      <c r="I7188">
        <f>INDEX(Stores[sqft],MATCH(Sales[[#This Row],[store_no]],Stores[store_no],0))</f>
        <v>57800</v>
      </c>
      <c r="J7188" s="4" t="str">
        <f>INDEX(Departments[dept_name],MATCH(Sales[[#This Row],[dept_no]],Departments[dept_no],0))</f>
        <v>Music</v>
      </c>
      <c r="K7188" s="4" t="str">
        <f>CONCATENATE(Sales[[#This Row],[region]],Sales[[#This Row],[storetype]])</f>
        <v>3B</v>
      </c>
      <c r="L7188" s="4">
        <f>INDEX(RegionStoreCount[Store Count],MATCH(Sales[[#This Row],[RegionStoretype]],RegionStoreCount[Region/Type],0))</f>
        <v>4</v>
      </c>
      <c r="M7188" s="4">
        <f>AND(Sales[[#This Row],[date]]&lt;=TY_YTDMax,Sales[[#This Row],[date]]&gt;=TY_YTDMin)*Sales[[#This Row],[sales]]</f>
        <v>51969.263599999998</v>
      </c>
      <c r="N7188" s="4">
        <f>AND(Sales[[#This Row],[date]]&lt;=LY_YTDMax,Sales[[#This Row],[date]]&gt;=LY_YTDMin)*Sales[[#This Row],[sales]]</f>
        <v>0</v>
      </c>
      <c r="O7188" s="4">
        <f>AND(Sales[[#This Row],[date]]&gt;=YoY_Min,Sales[[#This Row],[date]]&lt;=TY_YTDMax)*(Sales[[#This Row],[sales]]/Sales[[#This Row],[sqft]])</f>
        <v>0.89912220761245676</v>
      </c>
      <c r="P7188" s="4">
        <f>SUMIF(Sales[RegionStoretype],Sales[[#This Row],[RegionStoretype]],Sales[YoY_SSF])/Sales[[#This Row],[Region_TypeCount]]</f>
        <v>58.312187288105562</v>
      </c>
    </row>
    <row r="7189" spans="1:16" x14ac:dyDescent="0.25">
      <c r="A7189" s="1">
        <v>43245</v>
      </c>
      <c r="B7189">
        <v>23</v>
      </c>
      <c r="C7189">
        <v>13</v>
      </c>
      <c r="D7189">
        <v>41354.177700000007</v>
      </c>
      <c r="E7189">
        <f>INDEX(Stores[region],MATCH(Sales[[#This Row],[store_no]],Stores[store_no],0))</f>
        <v>3</v>
      </c>
      <c r="F7189" t="str">
        <f>INDEX(Stores[storetype],MATCH(Sales[[#This Row],[store_no]],Stores[store_no],0))</f>
        <v>B</v>
      </c>
      <c r="G7189" t="str">
        <f>INDEX(Stores[location_city],MATCH(Sales[[#This Row],[store_no]],Stores[store_no],0))</f>
        <v>Cedar Rapids</v>
      </c>
      <c r="H7189" t="str">
        <f>INDEX(Stores[location_state],MATCH(Sales[[#This Row],[store_no]],Stores[store_no],0))</f>
        <v>Iowa</v>
      </c>
      <c r="I7189">
        <f>INDEX(Stores[sqft],MATCH(Sales[[#This Row],[store_no]],Stores[store_no],0))</f>
        <v>123700</v>
      </c>
      <c r="J7189" s="4" t="str">
        <f>INDEX(Departments[dept_name],MATCH(Sales[[#This Row],[dept_no]],Departments[dept_no],0))</f>
        <v>Kids</v>
      </c>
      <c r="K7189" s="4" t="str">
        <f>CONCATENATE(Sales[[#This Row],[region]],Sales[[#This Row],[storetype]])</f>
        <v>3B</v>
      </c>
      <c r="L7189" s="4">
        <f>INDEX(RegionStoreCount[Store Count],MATCH(Sales[[#This Row],[RegionStoretype]],RegionStoreCount[Region/Type],0))</f>
        <v>4</v>
      </c>
      <c r="M7189" s="4">
        <f>AND(Sales[[#This Row],[date]]&lt;=TY_YTDMax,Sales[[#This Row],[date]]&gt;=TY_YTDMin)*Sales[[#This Row],[sales]]</f>
        <v>41354.177700000007</v>
      </c>
      <c r="N7189" s="4">
        <f>AND(Sales[[#This Row],[date]]&lt;=LY_YTDMax,Sales[[#This Row],[date]]&gt;=LY_YTDMin)*Sales[[#This Row],[sales]]</f>
        <v>0</v>
      </c>
      <c r="O7189" s="4">
        <f>AND(Sales[[#This Row],[date]]&gt;=YoY_Min,Sales[[#This Row],[date]]&lt;=TY_YTDMax)*(Sales[[#This Row],[sales]]/Sales[[#This Row],[sqft]])</f>
        <v>0.33431024818108335</v>
      </c>
      <c r="P7189" s="4">
        <f>SUMIF(Sales[RegionStoretype],Sales[[#This Row],[RegionStoretype]],Sales[YoY_SSF])/Sales[[#This Row],[Region_TypeCount]]</f>
        <v>58.312187288105562</v>
      </c>
    </row>
    <row r="7190" spans="1:16" x14ac:dyDescent="0.25">
      <c r="A7190" s="1">
        <v>43245</v>
      </c>
      <c r="B7190">
        <v>23</v>
      </c>
      <c r="C7190">
        <v>15</v>
      </c>
      <c r="D7190">
        <v>31779.047999999999</v>
      </c>
      <c r="E7190">
        <f>INDEX(Stores[region],MATCH(Sales[[#This Row],[store_no]],Stores[store_no],0))</f>
        <v>3</v>
      </c>
      <c r="F7190" t="str">
        <f>INDEX(Stores[storetype],MATCH(Sales[[#This Row],[store_no]],Stores[store_no],0))</f>
        <v>B</v>
      </c>
      <c r="G7190" t="str">
        <f>INDEX(Stores[location_city],MATCH(Sales[[#This Row],[store_no]],Stores[store_no],0))</f>
        <v>Cedar Rapids</v>
      </c>
      <c r="H7190" t="str">
        <f>INDEX(Stores[location_state],MATCH(Sales[[#This Row],[store_no]],Stores[store_no],0))</f>
        <v>Iowa</v>
      </c>
      <c r="I7190">
        <f>INDEX(Stores[sqft],MATCH(Sales[[#This Row],[store_no]],Stores[store_no],0))</f>
        <v>123700</v>
      </c>
      <c r="J7190" s="4" t="str">
        <f>INDEX(Departments[dept_name],MATCH(Sales[[#This Row],[dept_no]],Departments[dept_no],0))</f>
        <v>Music</v>
      </c>
      <c r="K7190" s="4" t="str">
        <f>CONCATENATE(Sales[[#This Row],[region]],Sales[[#This Row],[storetype]])</f>
        <v>3B</v>
      </c>
      <c r="L7190" s="4">
        <f>INDEX(RegionStoreCount[Store Count],MATCH(Sales[[#This Row],[RegionStoretype]],RegionStoreCount[Region/Type],0))</f>
        <v>4</v>
      </c>
      <c r="M7190" s="4">
        <f>AND(Sales[[#This Row],[date]]&lt;=TY_YTDMax,Sales[[#This Row],[date]]&gt;=TY_YTDMin)*Sales[[#This Row],[sales]]</f>
        <v>31779.047999999999</v>
      </c>
      <c r="N7190" s="4">
        <f>AND(Sales[[#This Row],[date]]&lt;=LY_YTDMax,Sales[[#This Row],[date]]&gt;=LY_YTDMin)*Sales[[#This Row],[sales]]</f>
        <v>0</v>
      </c>
      <c r="O7190" s="4">
        <f>AND(Sales[[#This Row],[date]]&gt;=YoY_Min,Sales[[#This Row],[date]]&lt;=TY_YTDMax)*(Sales[[#This Row],[sales]]/Sales[[#This Row],[sqft]])</f>
        <v>0.25690418755052546</v>
      </c>
      <c r="P7190" s="4">
        <f>SUMIF(Sales[RegionStoretype],Sales[[#This Row],[RegionStoretype]],Sales[YoY_SSF])/Sales[[#This Row],[Region_TypeCount]]</f>
        <v>58.312187288105562</v>
      </c>
    </row>
    <row r="7191" spans="1:16" x14ac:dyDescent="0.25">
      <c r="A7191" s="1">
        <v>43245</v>
      </c>
      <c r="B7191">
        <v>23</v>
      </c>
      <c r="C7191">
        <v>19</v>
      </c>
      <c r="D7191">
        <v>17352.57</v>
      </c>
      <c r="E7191">
        <f>INDEX(Stores[region],MATCH(Sales[[#This Row],[store_no]],Stores[store_no],0))</f>
        <v>3</v>
      </c>
      <c r="F7191" t="str">
        <f>INDEX(Stores[storetype],MATCH(Sales[[#This Row],[store_no]],Stores[store_no],0))</f>
        <v>B</v>
      </c>
      <c r="G7191" t="str">
        <f>INDEX(Stores[location_city],MATCH(Sales[[#This Row],[store_no]],Stores[store_no],0))</f>
        <v>Cedar Rapids</v>
      </c>
      <c r="H7191" t="str">
        <f>INDEX(Stores[location_state],MATCH(Sales[[#This Row],[store_no]],Stores[store_no],0))</f>
        <v>Iowa</v>
      </c>
      <c r="I7191">
        <f>INDEX(Stores[sqft],MATCH(Sales[[#This Row],[store_no]],Stores[store_no],0))</f>
        <v>123700</v>
      </c>
      <c r="J7191" s="4" t="str">
        <f>INDEX(Departments[dept_name],MATCH(Sales[[#This Row],[dept_no]],Departments[dept_no],0))</f>
        <v>Tools</v>
      </c>
      <c r="K7191" s="4" t="str">
        <f>CONCATENATE(Sales[[#This Row],[region]],Sales[[#This Row],[storetype]])</f>
        <v>3B</v>
      </c>
      <c r="L7191" s="4">
        <f>INDEX(RegionStoreCount[Store Count],MATCH(Sales[[#This Row],[RegionStoretype]],RegionStoreCount[Region/Type],0))</f>
        <v>4</v>
      </c>
      <c r="M7191" s="4">
        <f>AND(Sales[[#This Row],[date]]&lt;=TY_YTDMax,Sales[[#This Row],[date]]&gt;=TY_YTDMin)*Sales[[#This Row],[sales]]</f>
        <v>17352.57</v>
      </c>
      <c r="N7191" s="4">
        <f>AND(Sales[[#This Row],[date]]&lt;=LY_YTDMax,Sales[[#This Row],[date]]&gt;=LY_YTDMin)*Sales[[#This Row],[sales]]</f>
        <v>0</v>
      </c>
      <c r="O7191" s="4">
        <f>AND(Sales[[#This Row],[date]]&gt;=YoY_Min,Sales[[#This Row],[date]]&lt;=TY_YTDMax)*(Sales[[#This Row],[sales]]/Sales[[#This Row],[sqft]])</f>
        <v>0.14027946645109135</v>
      </c>
      <c r="P7191" s="4">
        <f>SUMIF(Sales[RegionStoretype],Sales[[#This Row],[RegionStoretype]],Sales[YoY_SSF])/Sales[[#This Row],[Region_TypeCount]]</f>
        <v>58.312187288105562</v>
      </c>
    </row>
    <row r="7192" spans="1:16" x14ac:dyDescent="0.25">
      <c r="A7192" s="1">
        <v>43245</v>
      </c>
      <c r="B7192">
        <v>24</v>
      </c>
      <c r="C7192">
        <v>9</v>
      </c>
      <c r="D7192">
        <v>79610.484599999996</v>
      </c>
      <c r="E7192">
        <f>INDEX(Stores[region],MATCH(Sales[[#This Row],[store_no]],Stores[store_no],0))</f>
        <v>2</v>
      </c>
      <c r="F7192" t="str">
        <f>INDEX(Stores[storetype],MATCH(Sales[[#This Row],[store_no]],Stores[store_no],0))</f>
        <v>A</v>
      </c>
      <c r="G7192" t="str">
        <f>INDEX(Stores[location_city],MATCH(Sales[[#This Row],[store_no]],Stores[store_no],0))</f>
        <v>Winnetka</v>
      </c>
      <c r="H7192" t="str">
        <f>INDEX(Stores[location_state],MATCH(Sales[[#This Row],[store_no]],Stores[store_no],0))</f>
        <v>Illinois</v>
      </c>
      <c r="I7192">
        <f>INDEX(Stores[sqft],MATCH(Sales[[#This Row],[store_no]],Stores[store_no],0))</f>
        <v>207800</v>
      </c>
      <c r="J7192" s="4" t="str">
        <f>INDEX(Departments[dept_name],MATCH(Sales[[#This Row],[dept_no]],Departments[dept_no],0))</f>
        <v>Garden</v>
      </c>
      <c r="K7192" s="4" t="str">
        <f>CONCATENATE(Sales[[#This Row],[region]],Sales[[#This Row],[storetype]])</f>
        <v>2A</v>
      </c>
      <c r="L7192" s="4">
        <f>INDEX(RegionStoreCount[Store Count],MATCH(Sales[[#This Row],[RegionStoretype]],RegionStoreCount[Region/Type],0))</f>
        <v>5</v>
      </c>
      <c r="M7192" s="4">
        <f>AND(Sales[[#This Row],[date]]&lt;=TY_YTDMax,Sales[[#This Row],[date]]&gt;=TY_YTDMin)*Sales[[#This Row],[sales]]</f>
        <v>79610.484599999996</v>
      </c>
      <c r="N7192" s="4">
        <f>AND(Sales[[#This Row],[date]]&lt;=LY_YTDMax,Sales[[#This Row],[date]]&gt;=LY_YTDMin)*Sales[[#This Row],[sales]]</f>
        <v>0</v>
      </c>
      <c r="O7192" s="4">
        <f>AND(Sales[[#This Row],[date]]&gt;=YoY_Min,Sales[[#This Row],[date]]&lt;=TY_YTDMax)*(Sales[[#This Row],[sales]]/Sales[[#This Row],[sqft]])</f>
        <v>0.3831110904716073</v>
      </c>
      <c r="P7192" s="4">
        <f>SUMIF(Sales[RegionStoretype],Sales[[#This Row],[RegionStoretype]],Sales[YoY_SSF])/Sales[[#This Row],[Region_TypeCount]]</f>
        <v>60.052789354368521</v>
      </c>
    </row>
    <row r="7193" spans="1:16" x14ac:dyDescent="0.25">
      <c r="A7193" s="1">
        <v>43245</v>
      </c>
      <c r="B7193">
        <v>24</v>
      </c>
      <c r="C7193">
        <v>17</v>
      </c>
      <c r="D7193">
        <v>136213.4841</v>
      </c>
      <c r="E7193">
        <f>INDEX(Stores[region],MATCH(Sales[[#This Row],[store_no]],Stores[store_no],0))</f>
        <v>2</v>
      </c>
      <c r="F7193" t="str">
        <f>INDEX(Stores[storetype],MATCH(Sales[[#This Row],[store_no]],Stores[store_no],0))</f>
        <v>A</v>
      </c>
      <c r="G7193" t="str">
        <f>INDEX(Stores[location_city],MATCH(Sales[[#This Row],[store_no]],Stores[store_no],0))</f>
        <v>Winnetka</v>
      </c>
      <c r="H7193" t="str">
        <f>INDEX(Stores[location_state],MATCH(Sales[[#This Row],[store_no]],Stores[store_no],0))</f>
        <v>Illinois</v>
      </c>
      <c r="I7193">
        <f>INDEX(Stores[sqft],MATCH(Sales[[#This Row],[store_no]],Stores[store_no],0))</f>
        <v>207800</v>
      </c>
      <c r="J7193" s="4" t="str">
        <f>INDEX(Departments[dept_name],MATCH(Sales[[#This Row],[dept_no]],Departments[dept_no],0))</f>
        <v>Shoes</v>
      </c>
      <c r="K7193" s="4" t="str">
        <f>CONCATENATE(Sales[[#This Row],[region]],Sales[[#This Row],[storetype]])</f>
        <v>2A</v>
      </c>
      <c r="L7193" s="4">
        <f>INDEX(RegionStoreCount[Store Count],MATCH(Sales[[#This Row],[RegionStoretype]],RegionStoreCount[Region/Type],0))</f>
        <v>5</v>
      </c>
      <c r="M7193" s="4">
        <f>AND(Sales[[#This Row],[date]]&lt;=TY_YTDMax,Sales[[#This Row],[date]]&gt;=TY_YTDMin)*Sales[[#This Row],[sales]]</f>
        <v>136213.4841</v>
      </c>
      <c r="N7193" s="4">
        <f>AND(Sales[[#This Row],[date]]&lt;=LY_YTDMax,Sales[[#This Row],[date]]&gt;=LY_YTDMin)*Sales[[#This Row],[sales]]</f>
        <v>0</v>
      </c>
      <c r="O7193" s="4">
        <f>AND(Sales[[#This Row],[date]]&gt;=YoY_Min,Sales[[#This Row],[date]]&lt;=TY_YTDMax)*(Sales[[#This Row],[sales]]/Sales[[#This Row],[sqft]])</f>
        <v>0.65550281087584217</v>
      </c>
      <c r="P7193" s="4">
        <f>SUMIF(Sales[RegionStoretype],Sales[[#This Row],[RegionStoretype]],Sales[YoY_SSF])/Sales[[#This Row],[Region_TypeCount]]</f>
        <v>60.052789354368521</v>
      </c>
    </row>
    <row r="7194" spans="1:16" x14ac:dyDescent="0.25">
      <c r="A7194" s="1">
        <v>43245</v>
      </c>
      <c r="B7194">
        <v>25</v>
      </c>
      <c r="C7194">
        <v>5</v>
      </c>
      <c r="D7194">
        <v>53836.474399999992</v>
      </c>
      <c r="E7194">
        <f>INDEX(Stores[region],MATCH(Sales[[#This Row],[store_no]],Stores[store_no],0))</f>
        <v>3</v>
      </c>
      <c r="F7194" t="str">
        <f>INDEX(Stores[storetype],MATCH(Sales[[#This Row],[store_no]],Stores[store_no],0))</f>
        <v>B</v>
      </c>
      <c r="G7194" t="str">
        <f>INDEX(Stores[location_city],MATCH(Sales[[#This Row],[store_no]],Stores[store_no],0))</f>
        <v>Kansas City</v>
      </c>
      <c r="H7194" t="str">
        <f>INDEX(Stores[location_state],MATCH(Sales[[#This Row],[store_no]],Stores[store_no],0))</f>
        <v>Missouri</v>
      </c>
      <c r="I7194">
        <f>INDEX(Stores[sqft],MATCH(Sales[[#This Row],[store_no]],Stores[store_no],0))</f>
        <v>92300</v>
      </c>
      <c r="J7194" s="4" t="str">
        <f>INDEX(Departments[dept_name],MATCH(Sales[[#This Row],[dept_no]],Departments[dept_no],0))</f>
        <v>Clothing</v>
      </c>
      <c r="K7194" s="4" t="str">
        <f>CONCATENATE(Sales[[#This Row],[region]],Sales[[#This Row],[storetype]])</f>
        <v>3B</v>
      </c>
      <c r="L7194" s="4">
        <f>INDEX(RegionStoreCount[Store Count],MATCH(Sales[[#This Row],[RegionStoretype]],RegionStoreCount[Region/Type],0))</f>
        <v>4</v>
      </c>
      <c r="M7194" s="4">
        <f>AND(Sales[[#This Row],[date]]&lt;=TY_YTDMax,Sales[[#This Row],[date]]&gt;=TY_YTDMin)*Sales[[#This Row],[sales]]</f>
        <v>53836.474399999992</v>
      </c>
      <c r="N7194" s="4">
        <f>AND(Sales[[#This Row],[date]]&lt;=LY_YTDMax,Sales[[#This Row],[date]]&gt;=LY_YTDMin)*Sales[[#This Row],[sales]]</f>
        <v>0</v>
      </c>
      <c r="O7194" s="4">
        <f>AND(Sales[[#This Row],[date]]&gt;=YoY_Min,Sales[[#This Row],[date]]&lt;=TY_YTDMax)*(Sales[[#This Row],[sales]]/Sales[[#This Row],[sqft]])</f>
        <v>0.5832770790899241</v>
      </c>
      <c r="P7194" s="4">
        <f>SUMIF(Sales[RegionStoretype],Sales[[#This Row],[RegionStoretype]],Sales[YoY_SSF])/Sales[[#This Row],[Region_TypeCount]]</f>
        <v>58.312187288105562</v>
      </c>
    </row>
    <row r="7195" spans="1:16" x14ac:dyDescent="0.25">
      <c r="A7195" s="1">
        <v>43245</v>
      </c>
      <c r="B7195">
        <v>26</v>
      </c>
      <c r="C7195">
        <v>1</v>
      </c>
      <c r="D7195">
        <v>26745.435399999998</v>
      </c>
      <c r="E7195">
        <f>INDEX(Stores[region],MATCH(Sales[[#This Row],[store_no]],Stores[store_no],0))</f>
        <v>2</v>
      </c>
      <c r="F7195" t="str">
        <f>INDEX(Stores[storetype],MATCH(Sales[[#This Row],[store_no]],Stores[store_no],0))</f>
        <v>A</v>
      </c>
      <c r="G7195" t="str">
        <f>INDEX(Stores[location_city],MATCH(Sales[[#This Row],[store_no]],Stores[store_no],0))</f>
        <v>Carmel</v>
      </c>
      <c r="H7195" t="str">
        <f>INDEX(Stores[location_state],MATCH(Sales[[#This Row],[store_no]],Stores[store_no],0))</f>
        <v>Indiana</v>
      </c>
      <c r="I7195">
        <f>INDEX(Stores[sqft],MATCH(Sales[[#This Row],[store_no]],Stores[store_no],0))</f>
        <v>198500</v>
      </c>
      <c r="J7195" s="4" t="str">
        <f>INDEX(Departments[dept_name],MATCH(Sales[[#This Row],[dept_no]],Departments[dept_no],0))</f>
        <v>Automotive</v>
      </c>
      <c r="K7195" s="4" t="str">
        <f>CONCATENATE(Sales[[#This Row],[region]],Sales[[#This Row],[storetype]])</f>
        <v>2A</v>
      </c>
      <c r="L7195" s="4">
        <f>INDEX(RegionStoreCount[Store Count],MATCH(Sales[[#This Row],[RegionStoretype]],RegionStoreCount[Region/Type],0))</f>
        <v>5</v>
      </c>
      <c r="M7195" s="4">
        <f>AND(Sales[[#This Row],[date]]&lt;=TY_YTDMax,Sales[[#This Row],[date]]&gt;=TY_YTDMin)*Sales[[#This Row],[sales]]</f>
        <v>26745.435399999998</v>
      </c>
      <c r="N7195" s="4">
        <f>AND(Sales[[#This Row],[date]]&lt;=LY_YTDMax,Sales[[#This Row],[date]]&gt;=LY_YTDMin)*Sales[[#This Row],[sales]]</f>
        <v>0</v>
      </c>
      <c r="O7195" s="4">
        <f>AND(Sales[[#This Row],[date]]&gt;=YoY_Min,Sales[[#This Row],[date]]&lt;=TY_YTDMax)*(Sales[[#This Row],[sales]]/Sales[[#This Row],[sqft]])</f>
        <v>0.13473770982367758</v>
      </c>
      <c r="P7195" s="4">
        <f>SUMIF(Sales[RegionStoretype],Sales[[#This Row],[RegionStoretype]],Sales[YoY_SSF])/Sales[[#This Row],[Region_TypeCount]]</f>
        <v>60.052789354368521</v>
      </c>
    </row>
    <row r="7196" spans="1:16" x14ac:dyDescent="0.25">
      <c r="A7196" s="1">
        <v>43245</v>
      </c>
      <c r="B7196">
        <v>26</v>
      </c>
      <c r="C7196">
        <v>2</v>
      </c>
      <c r="D7196">
        <v>87117.36129999999</v>
      </c>
      <c r="E7196">
        <f>INDEX(Stores[region],MATCH(Sales[[#This Row],[store_no]],Stores[store_no],0))</f>
        <v>2</v>
      </c>
      <c r="F7196" t="str">
        <f>INDEX(Stores[storetype],MATCH(Sales[[#This Row],[store_no]],Stores[store_no],0))</f>
        <v>A</v>
      </c>
      <c r="G7196" t="str">
        <f>INDEX(Stores[location_city],MATCH(Sales[[#This Row],[store_no]],Stores[store_no],0))</f>
        <v>Carmel</v>
      </c>
      <c r="H7196" t="str">
        <f>INDEX(Stores[location_state],MATCH(Sales[[#This Row],[store_no]],Stores[store_no],0))</f>
        <v>Indiana</v>
      </c>
      <c r="I7196">
        <f>INDEX(Stores[sqft],MATCH(Sales[[#This Row],[store_no]],Stores[store_no],0))</f>
        <v>198500</v>
      </c>
      <c r="J7196" s="4" t="str">
        <f>INDEX(Departments[dept_name],MATCH(Sales[[#This Row],[dept_no]],Departments[dept_no],0))</f>
        <v>Baby</v>
      </c>
      <c r="K7196" s="4" t="str">
        <f>CONCATENATE(Sales[[#This Row],[region]],Sales[[#This Row],[storetype]])</f>
        <v>2A</v>
      </c>
      <c r="L7196" s="4">
        <f>INDEX(RegionStoreCount[Store Count],MATCH(Sales[[#This Row],[RegionStoretype]],RegionStoreCount[Region/Type],0))</f>
        <v>5</v>
      </c>
      <c r="M7196" s="4">
        <f>AND(Sales[[#This Row],[date]]&lt;=TY_YTDMax,Sales[[#This Row],[date]]&gt;=TY_YTDMin)*Sales[[#This Row],[sales]]</f>
        <v>87117.36129999999</v>
      </c>
      <c r="N7196" s="4">
        <f>AND(Sales[[#This Row],[date]]&lt;=LY_YTDMax,Sales[[#This Row],[date]]&gt;=LY_YTDMin)*Sales[[#This Row],[sales]]</f>
        <v>0</v>
      </c>
      <c r="O7196" s="4">
        <f>AND(Sales[[#This Row],[date]]&gt;=YoY_Min,Sales[[#This Row],[date]]&lt;=TY_YTDMax)*(Sales[[#This Row],[sales]]/Sales[[#This Row],[sqft]])</f>
        <v>0.43887839445843824</v>
      </c>
      <c r="P7196" s="4">
        <f>SUMIF(Sales[RegionStoretype],Sales[[#This Row],[RegionStoretype]],Sales[YoY_SSF])/Sales[[#This Row],[Region_TypeCount]]</f>
        <v>60.052789354368521</v>
      </c>
    </row>
    <row r="7197" spans="1:16" x14ac:dyDescent="0.25">
      <c r="A7197" s="1">
        <v>43245</v>
      </c>
      <c r="B7197">
        <v>26</v>
      </c>
      <c r="C7197">
        <v>20</v>
      </c>
      <c r="D7197">
        <v>60197.551800000001</v>
      </c>
      <c r="E7197">
        <f>INDEX(Stores[region],MATCH(Sales[[#This Row],[store_no]],Stores[store_no],0))</f>
        <v>2</v>
      </c>
      <c r="F7197" t="str">
        <f>INDEX(Stores[storetype],MATCH(Sales[[#This Row],[store_no]],Stores[store_no],0))</f>
        <v>A</v>
      </c>
      <c r="G7197" t="str">
        <f>INDEX(Stores[location_city],MATCH(Sales[[#This Row],[store_no]],Stores[store_no],0))</f>
        <v>Carmel</v>
      </c>
      <c r="H7197" t="str">
        <f>INDEX(Stores[location_state],MATCH(Sales[[#This Row],[store_no]],Stores[store_no],0))</f>
        <v>Indiana</v>
      </c>
      <c r="I7197">
        <f>INDEX(Stores[sqft],MATCH(Sales[[#This Row],[store_no]],Stores[store_no],0))</f>
        <v>198500</v>
      </c>
      <c r="J7197" s="4" t="str">
        <f>INDEX(Departments[dept_name],MATCH(Sales[[#This Row],[dept_no]],Departments[dept_no],0))</f>
        <v>Toys</v>
      </c>
      <c r="K7197" s="4" t="str">
        <f>CONCATENATE(Sales[[#This Row],[region]],Sales[[#This Row],[storetype]])</f>
        <v>2A</v>
      </c>
      <c r="L7197" s="4">
        <f>INDEX(RegionStoreCount[Store Count],MATCH(Sales[[#This Row],[RegionStoretype]],RegionStoreCount[Region/Type],0))</f>
        <v>5</v>
      </c>
      <c r="M7197" s="4">
        <f>AND(Sales[[#This Row],[date]]&lt;=TY_YTDMax,Sales[[#This Row],[date]]&gt;=TY_YTDMin)*Sales[[#This Row],[sales]]</f>
        <v>60197.551800000001</v>
      </c>
      <c r="N7197" s="4">
        <f>AND(Sales[[#This Row],[date]]&lt;=LY_YTDMax,Sales[[#This Row],[date]]&gt;=LY_YTDMin)*Sales[[#This Row],[sales]]</f>
        <v>0</v>
      </c>
      <c r="O7197" s="4">
        <f>AND(Sales[[#This Row],[date]]&gt;=YoY_Min,Sales[[#This Row],[date]]&lt;=TY_YTDMax)*(Sales[[#This Row],[sales]]/Sales[[#This Row],[sqft]])</f>
        <v>0.30326222569269523</v>
      </c>
      <c r="P7197" s="4">
        <f>SUMIF(Sales[RegionStoretype],Sales[[#This Row],[RegionStoretype]],Sales[YoY_SSF])/Sales[[#This Row],[Region_TypeCount]]</f>
        <v>60.052789354368521</v>
      </c>
    </row>
    <row r="7198" spans="1:16" x14ac:dyDescent="0.25">
      <c r="A7198" s="1">
        <v>43245</v>
      </c>
      <c r="B7198">
        <v>27</v>
      </c>
      <c r="C7198">
        <v>9</v>
      </c>
      <c r="D7198">
        <v>24809.470600000001</v>
      </c>
      <c r="E7198">
        <f>INDEX(Stores[region],MATCH(Sales[[#This Row],[store_no]],Stores[store_no],0))</f>
        <v>3</v>
      </c>
      <c r="F7198" t="str">
        <f>INDEX(Stores[storetype],MATCH(Sales[[#This Row],[store_no]],Stores[store_no],0))</f>
        <v>A</v>
      </c>
      <c r="G7198" t="str">
        <f>INDEX(Stores[location_city],MATCH(Sales[[#This Row],[store_no]],Stores[store_no],0))</f>
        <v>Springfield</v>
      </c>
      <c r="H7198" t="str">
        <f>INDEX(Stores[location_state],MATCH(Sales[[#This Row],[store_no]],Stores[store_no],0))</f>
        <v>Missouri</v>
      </c>
      <c r="I7198">
        <f>INDEX(Stores[sqft],MATCH(Sales[[#This Row],[store_no]],Stores[store_no],0))</f>
        <v>158200</v>
      </c>
      <c r="J7198" s="4" t="str">
        <f>INDEX(Departments[dept_name],MATCH(Sales[[#This Row],[dept_no]],Departments[dept_no],0))</f>
        <v>Garden</v>
      </c>
      <c r="K7198" s="4" t="str">
        <f>CONCATENATE(Sales[[#This Row],[region]],Sales[[#This Row],[storetype]])</f>
        <v>3A</v>
      </c>
      <c r="L7198" s="4">
        <f>INDEX(RegionStoreCount[Store Count],MATCH(Sales[[#This Row],[RegionStoretype]],RegionStoreCount[Region/Type],0))</f>
        <v>9</v>
      </c>
      <c r="M7198" s="4">
        <f>AND(Sales[[#This Row],[date]]&lt;=TY_YTDMax,Sales[[#This Row],[date]]&gt;=TY_YTDMin)*Sales[[#This Row],[sales]]</f>
        <v>24809.470600000001</v>
      </c>
      <c r="N7198" s="4">
        <f>AND(Sales[[#This Row],[date]]&lt;=LY_YTDMax,Sales[[#This Row],[date]]&gt;=LY_YTDMin)*Sales[[#This Row],[sales]]</f>
        <v>0</v>
      </c>
      <c r="O7198" s="4">
        <f>AND(Sales[[#This Row],[date]]&gt;=YoY_Min,Sales[[#This Row],[date]]&lt;=TY_YTDMax)*(Sales[[#This Row],[sales]]/Sales[[#This Row],[sqft]])</f>
        <v>0.15682345512010115</v>
      </c>
      <c r="P7198" s="4">
        <f>SUMIF(Sales[RegionStoretype],Sales[[#This Row],[RegionStoretype]],Sales[YoY_SSF])/Sales[[#This Row],[Region_TypeCount]]</f>
        <v>53.603836561720975</v>
      </c>
    </row>
    <row r="7199" spans="1:16" x14ac:dyDescent="0.25">
      <c r="A7199" s="1">
        <v>43245</v>
      </c>
      <c r="B7199">
        <v>27</v>
      </c>
      <c r="C7199">
        <v>11</v>
      </c>
      <c r="D7199">
        <v>94108.725600000005</v>
      </c>
      <c r="E7199">
        <f>INDEX(Stores[region],MATCH(Sales[[#This Row],[store_no]],Stores[store_no],0))</f>
        <v>3</v>
      </c>
      <c r="F7199" t="str">
        <f>INDEX(Stores[storetype],MATCH(Sales[[#This Row],[store_no]],Stores[store_no],0))</f>
        <v>A</v>
      </c>
      <c r="G7199" t="str">
        <f>INDEX(Stores[location_city],MATCH(Sales[[#This Row],[store_no]],Stores[store_no],0))</f>
        <v>Springfield</v>
      </c>
      <c r="H7199" t="str">
        <f>INDEX(Stores[location_state],MATCH(Sales[[#This Row],[store_no]],Stores[store_no],0))</f>
        <v>Missouri</v>
      </c>
      <c r="I7199">
        <f>INDEX(Stores[sqft],MATCH(Sales[[#This Row],[store_no]],Stores[store_no],0))</f>
        <v>158200</v>
      </c>
      <c r="J7199" s="4" t="str">
        <f>INDEX(Departments[dept_name],MATCH(Sales[[#This Row],[dept_no]],Departments[dept_no],0))</f>
        <v>Home</v>
      </c>
      <c r="K7199" s="4" t="str">
        <f>CONCATENATE(Sales[[#This Row],[region]],Sales[[#This Row],[storetype]])</f>
        <v>3A</v>
      </c>
      <c r="L7199" s="4">
        <f>INDEX(RegionStoreCount[Store Count],MATCH(Sales[[#This Row],[RegionStoretype]],RegionStoreCount[Region/Type],0))</f>
        <v>9</v>
      </c>
      <c r="M7199" s="4">
        <f>AND(Sales[[#This Row],[date]]&lt;=TY_YTDMax,Sales[[#This Row],[date]]&gt;=TY_YTDMin)*Sales[[#This Row],[sales]]</f>
        <v>94108.725600000005</v>
      </c>
      <c r="N7199" s="4">
        <f>AND(Sales[[#This Row],[date]]&lt;=LY_YTDMax,Sales[[#This Row],[date]]&gt;=LY_YTDMin)*Sales[[#This Row],[sales]]</f>
        <v>0</v>
      </c>
      <c r="O7199" s="4">
        <f>AND(Sales[[#This Row],[date]]&gt;=YoY_Min,Sales[[#This Row],[date]]&lt;=TY_YTDMax)*(Sales[[#This Row],[sales]]/Sales[[#This Row],[sqft]])</f>
        <v>0.59487184323640963</v>
      </c>
      <c r="P7199" s="4">
        <f>SUMIF(Sales[RegionStoretype],Sales[[#This Row],[RegionStoretype]],Sales[YoY_SSF])/Sales[[#This Row],[Region_TypeCount]]</f>
        <v>53.603836561720975</v>
      </c>
    </row>
    <row r="7200" spans="1:16" x14ac:dyDescent="0.25">
      <c r="A7200" s="1">
        <v>43245</v>
      </c>
      <c r="B7200">
        <v>27</v>
      </c>
      <c r="C7200">
        <v>17</v>
      </c>
      <c r="D7200">
        <v>55100.431199999999</v>
      </c>
      <c r="E7200">
        <f>INDEX(Stores[region],MATCH(Sales[[#This Row],[store_no]],Stores[store_no],0))</f>
        <v>3</v>
      </c>
      <c r="F7200" t="str">
        <f>INDEX(Stores[storetype],MATCH(Sales[[#This Row],[store_no]],Stores[store_no],0))</f>
        <v>A</v>
      </c>
      <c r="G7200" t="str">
        <f>INDEX(Stores[location_city],MATCH(Sales[[#This Row],[store_no]],Stores[store_no],0))</f>
        <v>Springfield</v>
      </c>
      <c r="H7200" t="str">
        <f>INDEX(Stores[location_state],MATCH(Sales[[#This Row],[store_no]],Stores[store_no],0))</f>
        <v>Missouri</v>
      </c>
      <c r="I7200">
        <f>INDEX(Stores[sqft],MATCH(Sales[[#This Row],[store_no]],Stores[store_no],0))</f>
        <v>158200</v>
      </c>
      <c r="J7200" s="4" t="str">
        <f>INDEX(Departments[dept_name],MATCH(Sales[[#This Row],[dept_no]],Departments[dept_no],0))</f>
        <v>Shoes</v>
      </c>
      <c r="K7200" s="4" t="str">
        <f>CONCATENATE(Sales[[#This Row],[region]],Sales[[#This Row],[storetype]])</f>
        <v>3A</v>
      </c>
      <c r="L7200" s="4">
        <f>INDEX(RegionStoreCount[Store Count],MATCH(Sales[[#This Row],[RegionStoretype]],RegionStoreCount[Region/Type],0))</f>
        <v>9</v>
      </c>
      <c r="M7200" s="4">
        <f>AND(Sales[[#This Row],[date]]&lt;=TY_YTDMax,Sales[[#This Row],[date]]&gt;=TY_YTDMin)*Sales[[#This Row],[sales]]</f>
        <v>55100.431199999999</v>
      </c>
      <c r="N7200" s="4">
        <f>AND(Sales[[#This Row],[date]]&lt;=LY_YTDMax,Sales[[#This Row],[date]]&gt;=LY_YTDMin)*Sales[[#This Row],[sales]]</f>
        <v>0</v>
      </c>
      <c r="O7200" s="4">
        <f>AND(Sales[[#This Row],[date]]&gt;=YoY_Min,Sales[[#This Row],[date]]&lt;=TY_YTDMax)*(Sales[[#This Row],[sales]]/Sales[[#This Row],[sqft]])</f>
        <v>0.34829602528445008</v>
      </c>
      <c r="P7200" s="4">
        <f>SUMIF(Sales[RegionStoretype],Sales[[#This Row],[RegionStoretype]],Sales[YoY_SSF])/Sales[[#This Row],[Region_TypeCount]]</f>
        <v>53.603836561720975</v>
      </c>
    </row>
    <row r="7201" spans="1:16" x14ac:dyDescent="0.25">
      <c r="A7201" s="1">
        <v>43245</v>
      </c>
      <c r="B7201">
        <v>28</v>
      </c>
      <c r="C7201">
        <v>2</v>
      </c>
      <c r="D7201">
        <v>106367.057</v>
      </c>
      <c r="E7201">
        <f>INDEX(Stores[region],MATCH(Sales[[#This Row],[store_no]],Stores[store_no],0))</f>
        <v>2</v>
      </c>
      <c r="F7201" t="str">
        <f>INDEX(Stores[storetype],MATCH(Sales[[#This Row],[store_no]],Stores[store_no],0))</f>
        <v>A</v>
      </c>
      <c r="G7201" t="str">
        <f>INDEX(Stores[location_city],MATCH(Sales[[#This Row],[store_no]],Stores[store_no],0))</f>
        <v>Milwaukee</v>
      </c>
      <c r="H7201" t="str">
        <f>INDEX(Stores[location_state],MATCH(Sales[[#This Row],[store_no]],Stores[store_no],0))</f>
        <v>Wisconsin</v>
      </c>
      <c r="I7201">
        <f>INDEX(Stores[sqft],MATCH(Sales[[#This Row],[store_no]],Stores[store_no],0))</f>
        <v>203800</v>
      </c>
      <c r="J7201" s="4" t="str">
        <f>INDEX(Departments[dept_name],MATCH(Sales[[#This Row],[dept_no]],Departments[dept_no],0))</f>
        <v>Baby</v>
      </c>
      <c r="K7201" s="4" t="str">
        <f>CONCATENATE(Sales[[#This Row],[region]],Sales[[#This Row],[storetype]])</f>
        <v>2A</v>
      </c>
      <c r="L7201" s="4">
        <f>INDEX(RegionStoreCount[Store Count],MATCH(Sales[[#This Row],[RegionStoretype]],RegionStoreCount[Region/Type],0))</f>
        <v>5</v>
      </c>
      <c r="M7201" s="4">
        <f>AND(Sales[[#This Row],[date]]&lt;=TY_YTDMax,Sales[[#This Row],[date]]&gt;=TY_YTDMin)*Sales[[#This Row],[sales]]</f>
        <v>106367.057</v>
      </c>
      <c r="N7201" s="4">
        <f>AND(Sales[[#This Row],[date]]&lt;=LY_YTDMax,Sales[[#This Row],[date]]&gt;=LY_YTDMin)*Sales[[#This Row],[sales]]</f>
        <v>0</v>
      </c>
      <c r="O7201" s="4">
        <f>AND(Sales[[#This Row],[date]]&gt;=YoY_Min,Sales[[#This Row],[date]]&lt;=TY_YTDMax)*(Sales[[#This Row],[sales]]/Sales[[#This Row],[sqft]])</f>
        <v>0.52191882728164873</v>
      </c>
      <c r="P7201" s="4">
        <f>SUMIF(Sales[RegionStoretype],Sales[[#This Row],[RegionStoretype]],Sales[YoY_SSF])/Sales[[#This Row],[Region_TypeCount]]</f>
        <v>60.052789354368521</v>
      </c>
    </row>
    <row r="7202" spans="1:16" x14ac:dyDescent="0.25">
      <c r="A7202" s="1">
        <v>43245</v>
      </c>
      <c r="B7202">
        <v>28</v>
      </c>
      <c r="C7202">
        <v>4</v>
      </c>
      <c r="D7202">
        <v>86342.619100000011</v>
      </c>
      <c r="E7202">
        <f>INDEX(Stores[region],MATCH(Sales[[#This Row],[store_no]],Stores[store_no],0))</f>
        <v>2</v>
      </c>
      <c r="F7202" t="str">
        <f>INDEX(Stores[storetype],MATCH(Sales[[#This Row],[store_no]],Stores[store_no],0))</f>
        <v>A</v>
      </c>
      <c r="G7202" t="str">
        <f>INDEX(Stores[location_city],MATCH(Sales[[#This Row],[store_no]],Stores[store_no],0))</f>
        <v>Milwaukee</v>
      </c>
      <c r="H7202" t="str">
        <f>INDEX(Stores[location_state],MATCH(Sales[[#This Row],[store_no]],Stores[store_no],0))</f>
        <v>Wisconsin</v>
      </c>
      <c r="I7202">
        <f>INDEX(Stores[sqft],MATCH(Sales[[#This Row],[store_no]],Stores[store_no],0))</f>
        <v>203800</v>
      </c>
      <c r="J7202" s="4" t="str">
        <f>INDEX(Departments[dept_name],MATCH(Sales[[#This Row],[dept_no]],Departments[dept_no],0))</f>
        <v>Books</v>
      </c>
      <c r="K7202" s="4" t="str">
        <f>CONCATENATE(Sales[[#This Row],[region]],Sales[[#This Row],[storetype]])</f>
        <v>2A</v>
      </c>
      <c r="L7202" s="4">
        <f>INDEX(RegionStoreCount[Store Count],MATCH(Sales[[#This Row],[RegionStoretype]],RegionStoreCount[Region/Type],0))</f>
        <v>5</v>
      </c>
      <c r="M7202" s="4">
        <f>AND(Sales[[#This Row],[date]]&lt;=TY_YTDMax,Sales[[#This Row],[date]]&gt;=TY_YTDMin)*Sales[[#This Row],[sales]]</f>
        <v>86342.619100000011</v>
      </c>
      <c r="N7202" s="4">
        <f>AND(Sales[[#This Row],[date]]&lt;=LY_YTDMax,Sales[[#This Row],[date]]&gt;=LY_YTDMin)*Sales[[#This Row],[sales]]</f>
        <v>0</v>
      </c>
      <c r="O7202" s="4">
        <f>AND(Sales[[#This Row],[date]]&gt;=YoY_Min,Sales[[#This Row],[date]]&lt;=TY_YTDMax)*(Sales[[#This Row],[sales]]/Sales[[#This Row],[sqft]])</f>
        <v>0.42366348920510311</v>
      </c>
      <c r="P7202" s="4">
        <f>SUMIF(Sales[RegionStoretype],Sales[[#This Row],[RegionStoretype]],Sales[YoY_SSF])/Sales[[#This Row],[Region_TypeCount]]</f>
        <v>60.052789354368521</v>
      </c>
    </row>
    <row r="7203" spans="1:16" x14ac:dyDescent="0.25">
      <c r="A7203" s="1">
        <v>43245</v>
      </c>
      <c r="B7203">
        <v>28</v>
      </c>
      <c r="C7203">
        <v>20</v>
      </c>
      <c r="D7203">
        <v>277079.59860000003</v>
      </c>
      <c r="E7203">
        <f>INDEX(Stores[region],MATCH(Sales[[#This Row],[store_no]],Stores[store_no],0))</f>
        <v>2</v>
      </c>
      <c r="F7203" t="str">
        <f>INDEX(Stores[storetype],MATCH(Sales[[#This Row],[store_no]],Stores[store_no],0))</f>
        <v>A</v>
      </c>
      <c r="G7203" t="str">
        <f>INDEX(Stores[location_city],MATCH(Sales[[#This Row],[store_no]],Stores[store_no],0))</f>
        <v>Milwaukee</v>
      </c>
      <c r="H7203" t="str">
        <f>INDEX(Stores[location_state],MATCH(Sales[[#This Row],[store_no]],Stores[store_no],0))</f>
        <v>Wisconsin</v>
      </c>
      <c r="I7203">
        <f>INDEX(Stores[sqft],MATCH(Sales[[#This Row],[store_no]],Stores[store_no],0))</f>
        <v>203800</v>
      </c>
      <c r="J7203" s="4" t="str">
        <f>INDEX(Departments[dept_name],MATCH(Sales[[#This Row],[dept_no]],Departments[dept_no],0))</f>
        <v>Toys</v>
      </c>
      <c r="K7203" s="4" t="str">
        <f>CONCATENATE(Sales[[#This Row],[region]],Sales[[#This Row],[storetype]])</f>
        <v>2A</v>
      </c>
      <c r="L7203" s="4">
        <f>INDEX(RegionStoreCount[Store Count],MATCH(Sales[[#This Row],[RegionStoretype]],RegionStoreCount[Region/Type],0))</f>
        <v>5</v>
      </c>
      <c r="M7203" s="4">
        <f>AND(Sales[[#This Row],[date]]&lt;=TY_YTDMax,Sales[[#This Row],[date]]&gt;=TY_YTDMin)*Sales[[#This Row],[sales]]</f>
        <v>277079.59860000003</v>
      </c>
      <c r="N7203" s="4">
        <f>AND(Sales[[#This Row],[date]]&lt;=LY_YTDMax,Sales[[#This Row],[date]]&gt;=LY_YTDMin)*Sales[[#This Row],[sales]]</f>
        <v>0</v>
      </c>
      <c r="O7203" s="4">
        <f>AND(Sales[[#This Row],[date]]&gt;=YoY_Min,Sales[[#This Row],[date]]&lt;=TY_YTDMax)*(Sales[[#This Row],[sales]]/Sales[[#This Row],[sqft]])</f>
        <v>1.3595662345436703</v>
      </c>
      <c r="P7203" s="4">
        <f>SUMIF(Sales[RegionStoretype],Sales[[#This Row],[RegionStoretype]],Sales[YoY_SSF])/Sales[[#This Row],[Region_TypeCount]]</f>
        <v>60.052789354368521</v>
      </c>
    </row>
    <row r="7204" spans="1:16" x14ac:dyDescent="0.25">
      <c r="A7204" s="1">
        <v>43245</v>
      </c>
      <c r="B7204">
        <v>29</v>
      </c>
      <c r="C7204">
        <v>4</v>
      </c>
      <c r="D7204">
        <v>155100.64779999998</v>
      </c>
      <c r="E7204">
        <f>INDEX(Stores[region],MATCH(Sales[[#This Row],[store_no]],Stores[store_no],0))</f>
        <v>1</v>
      </c>
      <c r="F7204" t="str">
        <f>INDEX(Stores[storetype],MATCH(Sales[[#This Row],[store_no]],Stores[store_no],0))</f>
        <v>B</v>
      </c>
      <c r="G7204" t="str">
        <f>INDEX(Stores[location_city],MATCH(Sales[[#This Row],[store_no]],Stores[store_no],0))</f>
        <v>Grand Rapids</v>
      </c>
      <c r="H7204" t="str">
        <f>INDEX(Stores[location_state],MATCH(Sales[[#This Row],[store_no]],Stores[store_no],0))</f>
        <v>Michigan</v>
      </c>
      <c r="I7204">
        <f>INDEX(Stores[sqft],MATCH(Sales[[#This Row],[store_no]],Stores[store_no],0))</f>
        <v>148300</v>
      </c>
      <c r="J7204" s="4" t="str">
        <f>INDEX(Departments[dept_name],MATCH(Sales[[#This Row],[dept_no]],Departments[dept_no],0))</f>
        <v>Books</v>
      </c>
      <c r="K7204" s="4" t="str">
        <f>CONCATENATE(Sales[[#This Row],[region]],Sales[[#This Row],[storetype]])</f>
        <v>1B</v>
      </c>
      <c r="L7204" s="4">
        <f>INDEX(RegionStoreCount[Store Count],MATCH(Sales[[#This Row],[RegionStoretype]],RegionStoreCount[Region/Type],0))</f>
        <v>5</v>
      </c>
      <c r="M7204" s="4">
        <f>AND(Sales[[#This Row],[date]]&lt;=TY_YTDMax,Sales[[#This Row],[date]]&gt;=TY_YTDMin)*Sales[[#This Row],[sales]]</f>
        <v>155100.64779999998</v>
      </c>
      <c r="N7204" s="4">
        <f>AND(Sales[[#This Row],[date]]&lt;=LY_YTDMax,Sales[[#This Row],[date]]&gt;=LY_YTDMin)*Sales[[#This Row],[sales]]</f>
        <v>0</v>
      </c>
      <c r="O7204" s="4">
        <f>AND(Sales[[#This Row],[date]]&gt;=YoY_Min,Sales[[#This Row],[date]]&lt;=TY_YTDMax)*(Sales[[#This Row],[sales]]/Sales[[#This Row],[sqft]])</f>
        <v>1.0458573688469317</v>
      </c>
      <c r="P7204" s="4">
        <f>SUMIF(Sales[RegionStoretype],Sales[[#This Row],[RegionStoretype]],Sales[YoY_SSF])/Sales[[#This Row],[Region_TypeCount]]</f>
        <v>68.518982968140051</v>
      </c>
    </row>
    <row r="7205" spans="1:16" x14ac:dyDescent="0.25">
      <c r="A7205" s="1">
        <v>43245</v>
      </c>
      <c r="B7205">
        <v>29</v>
      </c>
      <c r="C7205">
        <v>7</v>
      </c>
      <c r="D7205">
        <v>40766.074300000007</v>
      </c>
      <c r="E7205">
        <f>INDEX(Stores[region],MATCH(Sales[[#This Row],[store_no]],Stores[store_no],0))</f>
        <v>1</v>
      </c>
      <c r="F7205" t="str">
        <f>INDEX(Stores[storetype],MATCH(Sales[[#This Row],[store_no]],Stores[store_no],0))</f>
        <v>B</v>
      </c>
      <c r="G7205" t="str">
        <f>INDEX(Stores[location_city],MATCH(Sales[[#This Row],[store_no]],Stores[store_no],0))</f>
        <v>Grand Rapids</v>
      </c>
      <c r="H7205" t="str">
        <f>INDEX(Stores[location_state],MATCH(Sales[[#This Row],[store_no]],Stores[store_no],0))</f>
        <v>Michigan</v>
      </c>
      <c r="I7205">
        <f>INDEX(Stores[sqft],MATCH(Sales[[#This Row],[store_no]],Stores[store_no],0))</f>
        <v>148300</v>
      </c>
      <c r="J7205" s="4" t="str">
        <f>INDEX(Departments[dept_name],MATCH(Sales[[#This Row],[dept_no]],Departments[dept_no],0))</f>
        <v>Electronics</v>
      </c>
      <c r="K7205" s="4" t="str">
        <f>CONCATENATE(Sales[[#This Row],[region]],Sales[[#This Row],[storetype]])</f>
        <v>1B</v>
      </c>
      <c r="L7205" s="4">
        <f>INDEX(RegionStoreCount[Store Count],MATCH(Sales[[#This Row],[RegionStoretype]],RegionStoreCount[Region/Type],0))</f>
        <v>5</v>
      </c>
      <c r="M7205" s="4">
        <f>AND(Sales[[#This Row],[date]]&lt;=TY_YTDMax,Sales[[#This Row],[date]]&gt;=TY_YTDMin)*Sales[[#This Row],[sales]]</f>
        <v>40766.074300000007</v>
      </c>
      <c r="N7205" s="4">
        <f>AND(Sales[[#This Row],[date]]&lt;=LY_YTDMax,Sales[[#This Row],[date]]&gt;=LY_YTDMin)*Sales[[#This Row],[sales]]</f>
        <v>0</v>
      </c>
      <c r="O7205" s="4">
        <f>AND(Sales[[#This Row],[date]]&gt;=YoY_Min,Sales[[#This Row],[date]]&lt;=TY_YTDMax)*(Sales[[#This Row],[sales]]/Sales[[#This Row],[sqft]])</f>
        <v>0.27488924005394477</v>
      </c>
      <c r="P7205" s="4">
        <f>SUMIF(Sales[RegionStoretype],Sales[[#This Row],[RegionStoretype]],Sales[YoY_SSF])/Sales[[#This Row],[Region_TypeCount]]</f>
        <v>68.518982968140051</v>
      </c>
    </row>
    <row r="7206" spans="1:16" x14ac:dyDescent="0.25">
      <c r="A7206" s="1">
        <v>43245</v>
      </c>
      <c r="B7206">
        <v>30</v>
      </c>
      <c r="C7206">
        <v>6</v>
      </c>
      <c r="D7206">
        <v>2796.6230999999998</v>
      </c>
      <c r="E7206">
        <f>INDEX(Stores[region],MATCH(Sales[[#This Row],[store_no]],Stores[store_no],0))</f>
        <v>1</v>
      </c>
      <c r="F7206" t="str">
        <f>INDEX(Stores[storetype],MATCH(Sales[[#This Row],[store_no]],Stores[store_no],0))</f>
        <v>C</v>
      </c>
      <c r="G7206" t="str">
        <f>INDEX(Stores[location_city],MATCH(Sales[[#This Row],[store_no]],Stores[store_no],0))</f>
        <v>Dayton</v>
      </c>
      <c r="H7206" t="str">
        <f>INDEX(Stores[location_state],MATCH(Sales[[#This Row],[store_no]],Stores[store_no],0))</f>
        <v>Ohio</v>
      </c>
      <c r="I7206">
        <f>INDEX(Stores[sqft],MATCH(Sales[[#This Row],[store_no]],Stores[store_no],0))</f>
        <v>90000</v>
      </c>
      <c r="J7206" s="4" t="str">
        <f>INDEX(Departments[dept_name],MATCH(Sales[[#This Row],[dept_no]],Departments[dept_no],0))</f>
        <v>Computers</v>
      </c>
      <c r="K7206" s="4" t="str">
        <f>CONCATENATE(Sales[[#This Row],[region]],Sales[[#This Row],[storetype]])</f>
        <v>1C</v>
      </c>
      <c r="L7206" s="4">
        <f>INDEX(RegionStoreCount[Store Count],MATCH(Sales[[#This Row],[RegionStoretype]],RegionStoreCount[Region/Type],0))</f>
        <v>1</v>
      </c>
      <c r="M7206" s="4">
        <f>AND(Sales[[#This Row],[date]]&lt;=TY_YTDMax,Sales[[#This Row],[date]]&gt;=TY_YTDMin)*Sales[[#This Row],[sales]]</f>
        <v>2796.6230999999998</v>
      </c>
      <c r="N7206" s="4">
        <f>AND(Sales[[#This Row],[date]]&lt;=LY_YTDMax,Sales[[#This Row],[date]]&gt;=LY_YTDMin)*Sales[[#This Row],[sales]]</f>
        <v>0</v>
      </c>
      <c r="O7206" s="4">
        <f>AND(Sales[[#This Row],[date]]&gt;=YoY_Min,Sales[[#This Row],[date]]&lt;=TY_YTDMax)*(Sales[[#This Row],[sales]]/Sales[[#This Row],[sqft]])</f>
        <v>3.1073589999999998E-2</v>
      </c>
      <c r="P7206" s="4">
        <f>SUMIF(Sales[RegionStoretype],Sales[[#This Row],[RegionStoretype]],Sales[YoY_SSF])/Sales[[#This Row],[Region_TypeCount]]</f>
        <v>65.329042605555529</v>
      </c>
    </row>
    <row r="7207" spans="1:16" x14ac:dyDescent="0.25">
      <c r="A7207" s="1">
        <v>43245</v>
      </c>
      <c r="B7207">
        <v>30</v>
      </c>
      <c r="C7207">
        <v>13</v>
      </c>
      <c r="D7207">
        <v>21140.805799999998</v>
      </c>
      <c r="E7207">
        <f>INDEX(Stores[region],MATCH(Sales[[#This Row],[store_no]],Stores[store_no],0))</f>
        <v>1</v>
      </c>
      <c r="F7207" t="str">
        <f>INDEX(Stores[storetype],MATCH(Sales[[#This Row],[store_no]],Stores[store_no],0))</f>
        <v>C</v>
      </c>
      <c r="G7207" t="str">
        <f>INDEX(Stores[location_city],MATCH(Sales[[#This Row],[store_no]],Stores[store_no],0))</f>
        <v>Dayton</v>
      </c>
      <c r="H7207" t="str">
        <f>INDEX(Stores[location_state],MATCH(Sales[[#This Row],[store_no]],Stores[store_no],0))</f>
        <v>Ohio</v>
      </c>
      <c r="I7207">
        <f>INDEX(Stores[sqft],MATCH(Sales[[#This Row],[store_no]],Stores[store_no],0))</f>
        <v>90000</v>
      </c>
      <c r="J7207" s="4" t="str">
        <f>INDEX(Departments[dept_name],MATCH(Sales[[#This Row],[dept_no]],Departments[dept_no],0))</f>
        <v>Kids</v>
      </c>
      <c r="K7207" s="4" t="str">
        <f>CONCATENATE(Sales[[#This Row],[region]],Sales[[#This Row],[storetype]])</f>
        <v>1C</v>
      </c>
      <c r="L7207" s="4">
        <f>INDEX(RegionStoreCount[Store Count],MATCH(Sales[[#This Row],[RegionStoretype]],RegionStoreCount[Region/Type],0))</f>
        <v>1</v>
      </c>
      <c r="M7207" s="4">
        <f>AND(Sales[[#This Row],[date]]&lt;=TY_YTDMax,Sales[[#This Row],[date]]&gt;=TY_YTDMin)*Sales[[#This Row],[sales]]</f>
        <v>21140.805799999998</v>
      </c>
      <c r="N7207" s="4">
        <f>AND(Sales[[#This Row],[date]]&lt;=LY_YTDMax,Sales[[#This Row],[date]]&gt;=LY_YTDMin)*Sales[[#This Row],[sales]]</f>
        <v>0</v>
      </c>
      <c r="O7207" s="4">
        <f>AND(Sales[[#This Row],[date]]&gt;=YoY_Min,Sales[[#This Row],[date]]&lt;=TY_YTDMax)*(Sales[[#This Row],[sales]]/Sales[[#This Row],[sqft]])</f>
        <v>0.23489784222222221</v>
      </c>
      <c r="P7207" s="4">
        <f>SUMIF(Sales[RegionStoretype],Sales[[#This Row],[RegionStoretype]],Sales[YoY_SSF])/Sales[[#This Row],[Region_TypeCount]]</f>
        <v>65.329042605555529</v>
      </c>
    </row>
    <row r="7208" spans="1:16" x14ac:dyDescent="0.25">
      <c r="A7208" s="1">
        <v>43245</v>
      </c>
      <c r="B7208">
        <v>30</v>
      </c>
      <c r="C7208">
        <v>17</v>
      </c>
      <c r="D7208">
        <v>72115.003499999992</v>
      </c>
      <c r="E7208">
        <f>INDEX(Stores[region],MATCH(Sales[[#This Row],[store_no]],Stores[store_no],0))</f>
        <v>1</v>
      </c>
      <c r="F7208" t="str">
        <f>INDEX(Stores[storetype],MATCH(Sales[[#This Row],[store_no]],Stores[store_no],0))</f>
        <v>C</v>
      </c>
      <c r="G7208" t="str">
        <f>INDEX(Stores[location_city],MATCH(Sales[[#This Row],[store_no]],Stores[store_no],0))</f>
        <v>Dayton</v>
      </c>
      <c r="H7208" t="str">
        <f>INDEX(Stores[location_state],MATCH(Sales[[#This Row],[store_no]],Stores[store_no],0))</f>
        <v>Ohio</v>
      </c>
      <c r="I7208">
        <f>INDEX(Stores[sqft],MATCH(Sales[[#This Row],[store_no]],Stores[store_no],0))</f>
        <v>90000</v>
      </c>
      <c r="J7208" s="4" t="str">
        <f>INDEX(Departments[dept_name],MATCH(Sales[[#This Row],[dept_no]],Departments[dept_no],0))</f>
        <v>Shoes</v>
      </c>
      <c r="K7208" s="4" t="str">
        <f>CONCATENATE(Sales[[#This Row],[region]],Sales[[#This Row],[storetype]])</f>
        <v>1C</v>
      </c>
      <c r="L7208" s="4">
        <f>INDEX(RegionStoreCount[Store Count],MATCH(Sales[[#This Row],[RegionStoretype]],RegionStoreCount[Region/Type],0))</f>
        <v>1</v>
      </c>
      <c r="M7208" s="4">
        <f>AND(Sales[[#This Row],[date]]&lt;=TY_YTDMax,Sales[[#This Row],[date]]&gt;=TY_YTDMin)*Sales[[#This Row],[sales]]</f>
        <v>72115.003499999992</v>
      </c>
      <c r="N7208" s="4">
        <f>AND(Sales[[#This Row],[date]]&lt;=LY_YTDMax,Sales[[#This Row],[date]]&gt;=LY_YTDMin)*Sales[[#This Row],[sales]]</f>
        <v>0</v>
      </c>
      <c r="O7208" s="4">
        <f>AND(Sales[[#This Row],[date]]&gt;=YoY_Min,Sales[[#This Row],[date]]&lt;=TY_YTDMax)*(Sales[[#This Row],[sales]]/Sales[[#This Row],[sqft]])</f>
        <v>0.80127781666666653</v>
      </c>
      <c r="P7208" s="4">
        <f>SUMIF(Sales[RegionStoretype],Sales[[#This Row],[RegionStoretype]],Sales[YoY_SSF])/Sales[[#This Row],[Region_TypeCount]]</f>
        <v>65.329042605555529</v>
      </c>
    </row>
    <row r="7209" spans="1:16" x14ac:dyDescent="0.25">
      <c r="A7209" s="1">
        <v>43245</v>
      </c>
      <c r="B7209">
        <v>31</v>
      </c>
      <c r="C7209">
        <v>7</v>
      </c>
      <c r="D7209">
        <v>79593.939700000003</v>
      </c>
      <c r="E7209">
        <f>INDEX(Stores[region],MATCH(Sales[[#This Row],[store_no]],Stores[store_no],0))</f>
        <v>3</v>
      </c>
      <c r="F7209" t="str">
        <f>INDEX(Stores[storetype],MATCH(Sales[[#This Row],[store_no]],Stores[store_no],0))</f>
        <v>A</v>
      </c>
      <c r="G7209" t="str">
        <f>INDEX(Stores[location_city],MATCH(Sales[[#This Row],[store_no]],Stores[store_no],0))</f>
        <v>Rapid City</v>
      </c>
      <c r="H7209" t="str">
        <f>INDEX(Stores[location_state],MATCH(Sales[[#This Row],[store_no]],Stores[store_no],0))</f>
        <v>South Dakota</v>
      </c>
      <c r="I7209">
        <f>INDEX(Stores[sqft],MATCH(Sales[[#This Row],[store_no]],Stores[store_no],0))</f>
        <v>200100</v>
      </c>
      <c r="J7209" s="4" t="str">
        <f>INDEX(Departments[dept_name],MATCH(Sales[[#This Row],[dept_no]],Departments[dept_no],0))</f>
        <v>Electronics</v>
      </c>
      <c r="K7209" s="4" t="str">
        <f>CONCATENATE(Sales[[#This Row],[region]],Sales[[#This Row],[storetype]])</f>
        <v>3A</v>
      </c>
      <c r="L7209" s="4">
        <f>INDEX(RegionStoreCount[Store Count],MATCH(Sales[[#This Row],[RegionStoretype]],RegionStoreCount[Region/Type],0))</f>
        <v>9</v>
      </c>
      <c r="M7209" s="4">
        <f>AND(Sales[[#This Row],[date]]&lt;=TY_YTDMax,Sales[[#This Row],[date]]&gt;=TY_YTDMin)*Sales[[#This Row],[sales]]</f>
        <v>79593.939700000003</v>
      </c>
      <c r="N7209" s="4">
        <f>AND(Sales[[#This Row],[date]]&lt;=LY_YTDMax,Sales[[#This Row],[date]]&gt;=LY_YTDMin)*Sales[[#This Row],[sales]]</f>
        <v>0</v>
      </c>
      <c r="O7209" s="4">
        <f>AND(Sales[[#This Row],[date]]&gt;=YoY_Min,Sales[[#This Row],[date]]&lt;=TY_YTDMax)*(Sales[[#This Row],[sales]]/Sales[[#This Row],[sqft]])</f>
        <v>0.3977708130934533</v>
      </c>
      <c r="P7209" s="4">
        <f>SUMIF(Sales[RegionStoretype],Sales[[#This Row],[RegionStoretype]],Sales[YoY_SSF])/Sales[[#This Row],[Region_TypeCount]]</f>
        <v>53.603836561720975</v>
      </c>
    </row>
    <row r="7210" spans="1:16" x14ac:dyDescent="0.25">
      <c r="A7210" s="1">
        <v>43245</v>
      </c>
      <c r="B7210">
        <v>31</v>
      </c>
      <c r="C7210">
        <v>11</v>
      </c>
      <c r="D7210">
        <v>81614.007099999988</v>
      </c>
      <c r="E7210">
        <f>INDEX(Stores[region],MATCH(Sales[[#This Row],[store_no]],Stores[store_no],0))</f>
        <v>3</v>
      </c>
      <c r="F7210" t="str">
        <f>INDEX(Stores[storetype],MATCH(Sales[[#This Row],[store_no]],Stores[store_no],0))</f>
        <v>A</v>
      </c>
      <c r="G7210" t="str">
        <f>INDEX(Stores[location_city],MATCH(Sales[[#This Row],[store_no]],Stores[store_no],0))</f>
        <v>Rapid City</v>
      </c>
      <c r="H7210" t="str">
        <f>INDEX(Stores[location_state],MATCH(Sales[[#This Row],[store_no]],Stores[store_no],0))</f>
        <v>South Dakota</v>
      </c>
      <c r="I7210">
        <f>INDEX(Stores[sqft],MATCH(Sales[[#This Row],[store_no]],Stores[store_no],0))</f>
        <v>200100</v>
      </c>
      <c r="J7210" s="4" t="str">
        <f>INDEX(Departments[dept_name],MATCH(Sales[[#This Row],[dept_no]],Departments[dept_no],0))</f>
        <v>Home</v>
      </c>
      <c r="K7210" s="4" t="str">
        <f>CONCATENATE(Sales[[#This Row],[region]],Sales[[#This Row],[storetype]])</f>
        <v>3A</v>
      </c>
      <c r="L7210" s="4">
        <f>INDEX(RegionStoreCount[Store Count],MATCH(Sales[[#This Row],[RegionStoretype]],RegionStoreCount[Region/Type],0))</f>
        <v>9</v>
      </c>
      <c r="M7210" s="4">
        <f>AND(Sales[[#This Row],[date]]&lt;=TY_YTDMax,Sales[[#This Row],[date]]&gt;=TY_YTDMin)*Sales[[#This Row],[sales]]</f>
        <v>81614.007099999988</v>
      </c>
      <c r="N7210" s="4">
        <f>AND(Sales[[#This Row],[date]]&lt;=LY_YTDMax,Sales[[#This Row],[date]]&gt;=LY_YTDMin)*Sales[[#This Row],[sales]]</f>
        <v>0</v>
      </c>
      <c r="O7210" s="4">
        <f>AND(Sales[[#This Row],[date]]&gt;=YoY_Min,Sales[[#This Row],[date]]&lt;=TY_YTDMax)*(Sales[[#This Row],[sales]]/Sales[[#This Row],[sqft]])</f>
        <v>0.40786610244877552</v>
      </c>
      <c r="P7210" s="4">
        <f>SUMIF(Sales[RegionStoretype],Sales[[#This Row],[RegionStoretype]],Sales[YoY_SSF])/Sales[[#This Row],[Region_TypeCount]]</f>
        <v>53.603836561720975</v>
      </c>
    </row>
    <row r="7211" spans="1:16" x14ac:dyDescent="0.25">
      <c r="A7211" s="1">
        <v>43245</v>
      </c>
      <c r="B7211">
        <v>32</v>
      </c>
      <c r="C7211">
        <v>3</v>
      </c>
      <c r="D7211">
        <v>94677.349600000016</v>
      </c>
      <c r="E7211">
        <f>INDEX(Stores[region],MATCH(Sales[[#This Row],[store_no]],Stores[store_no],0))</f>
        <v>2</v>
      </c>
      <c r="F7211" t="str">
        <f>INDEX(Stores[storetype],MATCH(Sales[[#This Row],[store_no]],Stores[store_no],0))</f>
        <v>A</v>
      </c>
      <c r="G7211" t="str">
        <f>INDEX(Stores[location_city],MATCH(Sales[[#This Row],[store_no]],Stores[store_no],0))</f>
        <v>Western Springs</v>
      </c>
      <c r="H7211" t="str">
        <f>INDEX(Stores[location_state],MATCH(Sales[[#This Row],[store_no]],Stores[store_no],0))</f>
        <v>Illinois</v>
      </c>
      <c r="I7211">
        <f>INDEX(Stores[sqft],MATCH(Sales[[#This Row],[store_no]],Stores[store_no],0))</f>
        <v>118200</v>
      </c>
      <c r="J7211" s="4" t="str">
        <f>INDEX(Departments[dept_name],MATCH(Sales[[#This Row],[dept_no]],Departments[dept_no],0))</f>
        <v>Beauty</v>
      </c>
      <c r="K7211" s="4" t="str">
        <f>CONCATENATE(Sales[[#This Row],[region]],Sales[[#This Row],[storetype]])</f>
        <v>2A</v>
      </c>
      <c r="L7211" s="4">
        <f>INDEX(RegionStoreCount[Store Count],MATCH(Sales[[#This Row],[RegionStoretype]],RegionStoreCount[Region/Type],0))</f>
        <v>5</v>
      </c>
      <c r="M7211" s="4">
        <f>AND(Sales[[#This Row],[date]]&lt;=TY_YTDMax,Sales[[#This Row],[date]]&gt;=TY_YTDMin)*Sales[[#This Row],[sales]]</f>
        <v>94677.349600000016</v>
      </c>
      <c r="N7211" s="4">
        <f>AND(Sales[[#This Row],[date]]&lt;=LY_YTDMax,Sales[[#This Row],[date]]&gt;=LY_YTDMin)*Sales[[#This Row],[sales]]</f>
        <v>0</v>
      </c>
      <c r="O7211" s="4">
        <f>AND(Sales[[#This Row],[date]]&gt;=YoY_Min,Sales[[#This Row],[date]]&lt;=TY_YTDMax)*(Sales[[#This Row],[sales]]/Sales[[#This Row],[sqft]])</f>
        <v>0.80099280541455176</v>
      </c>
      <c r="P7211" s="4">
        <f>SUMIF(Sales[RegionStoretype],Sales[[#This Row],[RegionStoretype]],Sales[YoY_SSF])/Sales[[#This Row],[Region_TypeCount]]</f>
        <v>60.052789354368521</v>
      </c>
    </row>
    <row r="7212" spans="1:16" x14ac:dyDescent="0.25">
      <c r="A7212" s="1">
        <v>43245</v>
      </c>
      <c r="B7212">
        <v>32</v>
      </c>
      <c r="C7212">
        <v>4</v>
      </c>
      <c r="D7212">
        <v>60331.997799999997</v>
      </c>
      <c r="E7212">
        <f>INDEX(Stores[region],MATCH(Sales[[#This Row],[store_no]],Stores[store_no],0))</f>
        <v>2</v>
      </c>
      <c r="F7212" t="str">
        <f>INDEX(Stores[storetype],MATCH(Sales[[#This Row],[store_no]],Stores[store_no],0))</f>
        <v>A</v>
      </c>
      <c r="G7212" t="str">
        <f>INDEX(Stores[location_city],MATCH(Sales[[#This Row],[store_no]],Stores[store_no],0))</f>
        <v>Western Springs</v>
      </c>
      <c r="H7212" t="str">
        <f>INDEX(Stores[location_state],MATCH(Sales[[#This Row],[store_no]],Stores[store_no],0))</f>
        <v>Illinois</v>
      </c>
      <c r="I7212">
        <f>INDEX(Stores[sqft],MATCH(Sales[[#This Row],[store_no]],Stores[store_no],0))</f>
        <v>118200</v>
      </c>
      <c r="J7212" s="4" t="str">
        <f>INDEX(Departments[dept_name],MATCH(Sales[[#This Row],[dept_no]],Departments[dept_no],0))</f>
        <v>Books</v>
      </c>
      <c r="K7212" s="4" t="str">
        <f>CONCATENATE(Sales[[#This Row],[region]],Sales[[#This Row],[storetype]])</f>
        <v>2A</v>
      </c>
      <c r="L7212" s="4">
        <f>INDEX(RegionStoreCount[Store Count],MATCH(Sales[[#This Row],[RegionStoretype]],RegionStoreCount[Region/Type],0))</f>
        <v>5</v>
      </c>
      <c r="M7212" s="4">
        <f>AND(Sales[[#This Row],[date]]&lt;=TY_YTDMax,Sales[[#This Row],[date]]&gt;=TY_YTDMin)*Sales[[#This Row],[sales]]</f>
        <v>60331.997799999997</v>
      </c>
      <c r="N7212" s="4">
        <f>AND(Sales[[#This Row],[date]]&lt;=LY_YTDMax,Sales[[#This Row],[date]]&gt;=LY_YTDMin)*Sales[[#This Row],[sales]]</f>
        <v>0</v>
      </c>
      <c r="O7212" s="4">
        <f>AND(Sales[[#This Row],[date]]&gt;=YoY_Min,Sales[[#This Row],[date]]&lt;=TY_YTDMax)*(Sales[[#This Row],[sales]]/Sales[[#This Row],[sqft]])</f>
        <v>0.51042299323181051</v>
      </c>
      <c r="P7212" s="4">
        <f>SUMIF(Sales[RegionStoretype],Sales[[#This Row],[RegionStoretype]],Sales[YoY_SSF])/Sales[[#This Row],[Region_TypeCount]]</f>
        <v>60.052789354368521</v>
      </c>
    </row>
    <row r="7213" spans="1:16" x14ac:dyDescent="0.25">
      <c r="A7213" s="1">
        <v>43245</v>
      </c>
      <c r="B7213">
        <v>32</v>
      </c>
      <c r="C7213">
        <v>6</v>
      </c>
      <c r="D7213">
        <v>66541.707800000004</v>
      </c>
      <c r="E7213">
        <f>INDEX(Stores[region],MATCH(Sales[[#This Row],[store_no]],Stores[store_no],0))</f>
        <v>2</v>
      </c>
      <c r="F7213" t="str">
        <f>INDEX(Stores[storetype],MATCH(Sales[[#This Row],[store_no]],Stores[store_no],0))</f>
        <v>A</v>
      </c>
      <c r="G7213" t="str">
        <f>INDEX(Stores[location_city],MATCH(Sales[[#This Row],[store_no]],Stores[store_no],0))</f>
        <v>Western Springs</v>
      </c>
      <c r="H7213" t="str">
        <f>INDEX(Stores[location_state],MATCH(Sales[[#This Row],[store_no]],Stores[store_no],0))</f>
        <v>Illinois</v>
      </c>
      <c r="I7213">
        <f>INDEX(Stores[sqft],MATCH(Sales[[#This Row],[store_no]],Stores[store_no],0))</f>
        <v>118200</v>
      </c>
      <c r="J7213" s="4" t="str">
        <f>INDEX(Departments[dept_name],MATCH(Sales[[#This Row],[dept_no]],Departments[dept_no],0))</f>
        <v>Computers</v>
      </c>
      <c r="K7213" s="4" t="str">
        <f>CONCATENATE(Sales[[#This Row],[region]],Sales[[#This Row],[storetype]])</f>
        <v>2A</v>
      </c>
      <c r="L7213" s="4">
        <f>INDEX(RegionStoreCount[Store Count],MATCH(Sales[[#This Row],[RegionStoretype]],RegionStoreCount[Region/Type],0))</f>
        <v>5</v>
      </c>
      <c r="M7213" s="4">
        <f>AND(Sales[[#This Row],[date]]&lt;=TY_YTDMax,Sales[[#This Row],[date]]&gt;=TY_YTDMin)*Sales[[#This Row],[sales]]</f>
        <v>66541.707800000004</v>
      </c>
      <c r="N7213" s="4">
        <f>AND(Sales[[#This Row],[date]]&lt;=LY_YTDMax,Sales[[#This Row],[date]]&gt;=LY_YTDMin)*Sales[[#This Row],[sales]]</f>
        <v>0</v>
      </c>
      <c r="O7213" s="4">
        <f>AND(Sales[[#This Row],[date]]&gt;=YoY_Min,Sales[[#This Row],[date]]&lt;=TY_YTDMax)*(Sales[[#This Row],[sales]]/Sales[[#This Row],[sqft]])</f>
        <v>0.56295861082910326</v>
      </c>
      <c r="P7213" s="4">
        <f>SUMIF(Sales[RegionStoretype],Sales[[#This Row],[RegionStoretype]],Sales[YoY_SSF])/Sales[[#This Row],[Region_TypeCount]]</f>
        <v>60.052789354368521</v>
      </c>
    </row>
    <row r="7214" spans="1:16" x14ac:dyDescent="0.25">
      <c r="A7214" s="1">
        <v>43245</v>
      </c>
      <c r="B7214">
        <v>32</v>
      </c>
      <c r="C7214">
        <v>15</v>
      </c>
      <c r="D7214">
        <v>59098.699499999995</v>
      </c>
      <c r="E7214">
        <f>INDEX(Stores[region],MATCH(Sales[[#This Row],[store_no]],Stores[store_no],0))</f>
        <v>2</v>
      </c>
      <c r="F7214" t="str">
        <f>INDEX(Stores[storetype],MATCH(Sales[[#This Row],[store_no]],Stores[store_no],0))</f>
        <v>A</v>
      </c>
      <c r="G7214" t="str">
        <f>INDEX(Stores[location_city],MATCH(Sales[[#This Row],[store_no]],Stores[store_no],0))</f>
        <v>Western Springs</v>
      </c>
      <c r="H7214" t="str">
        <f>INDEX(Stores[location_state],MATCH(Sales[[#This Row],[store_no]],Stores[store_no],0))</f>
        <v>Illinois</v>
      </c>
      <c r="I7214">
        <f>INDEX(Stores[sqft],MATCH(Sales[[#This Row],[store_no]],Stores[store_no],0))</f>
        <v>118200</v>
      </c>
      <c r="J7214" s="4" t="str">
        <f>INDEX(Departments[dept_name],MATCH(Sales[[#This Row],[dept_no]],Departments[dept_no],0))</f>
        <v>Music</v>
      </c>
      <c r="K7214" s="4" t="str">
        <f>CONCATENATE(Sales[[#This Row],[region]],Sales[[#This Row],[storetype]])</f>
        <v>2A</v>
      </c>
      <c r="L7214" s="4">
        <f>INDEX(RegionStoreCount[Store Count],MATCH(Sales[[#This Row],[RegionStoretype]],RegionStoreCount[Region/Type],0))</f>
        <v>5</v>
      </c>
      <c r="M7214" s="4">
        <f>AND(Sales[[#This Row],[date]]&lt;=TY_YTDMax,Sales[[#This Row],[date]]&gt;=TY_YTDMin)*Sales[[#This Row],[sales]]</f>
        <v>59098.699499999995</v>
      </c>
      <c r="N7214" s="4">
        <f>AND(Sales[[#This Row],[date]]&lt;=LY_YTDMax,Sales[[#This Row],[date]]&gt;=LY_YTDMin)*Sales[[#This Row],[sales]]</f>
        <v>0</v>
      </c>
      <c r="O7214" s="4">
        <f>AND(Sales[[#This Row],[date]]&gt;=YoY_Min,Sales[[#This Row],[date]]&lt;=TY_YTDMax)*(Sales[[#This Row],[sales]]/Sales[[#This Row],[sqft]])</f>
        <v>0.49998899746192887</v>
      </c>
      <c r="P7214" s="4">
        <f>SUMIF(Sales[RegionStoretype],Sales[[#This Row],[RegionStoretype]],Sales[YoY_SSF])/Sales[[#This Row],[Region_TypeCount]]</f>
        <v>60.052789354368521</v>
      </c>
    </row>
    <row r="7215" spans="1:16" x14ac:dyDescent="0.25">
      <c r="A7215" s="1">
        <v>43245</v>
      </c>
      <c r="B7215">
        <v>32</v>
      </c>
      <c r="C7215">
        <v>18</v>
      </c>
      <c r="D7215">
        <v>102380.3257</v>
      </c>
      <c r="E7215">
        <f>INDEX(Stores[region],MATCH(Sales[[#This Row],[store_no]],Stores[store_no],0))</f>
        <v>2</v>
      </c>
      <c r="F7215" t="str">
        <f>INDEX(Stores[storetype],MATCH(Sales[[#This Row],[store_no]],Stores[store_no],0))</f>
        <v>A</v>
      </c>
      <c r="G7215" t="str">
        <f>INDEX(Stores[location_city],MATCH(Sales[[#This Row],[store_no]],Stores[store_no],0))</f>
        <v>Western Springs</v>
      </c>
      <c r="H7215" t="str">
        <f>INDEX(Stores[location_state],MATCH(Sales[[#This Row],[store_no]],Stores[store_no],0))</f>
        <v>Illinois</v>
      </c>
      <c r="I7215">
        <f>INDEX(Stores[sqft],MATCH(Sales[[#This Row],[store_no]],Stores[store_no],0))</f>
        <v>118200</v>
      </c>
      <c r="J7215" s="4" t="str">
        <f>INDEX(Departments[dept_name],MATCH(Sales[[#This Row],[dept_no]],Departments[dept_no],0))</f>
        <v>Sports</v>
      </c>
      <c r="K7215" s="4" t="str">
        <f>CONCATENATE(Sales[[#This Row],[region]],Sales[[#This Row],[storetype]])</f>
        <v>2A</v>
      </c>
      <c r="L7215" s="4">
        <f>INDEX(RegionStoreCount[Store Count],MATCH(Sales[[#This Row],[RegionStoretype]],RegionStoreCount[Region/Type],0))</f>
        <v>5</v>
      </c>
      <c r="M7215" s="4">
        <f>AND(Sales[[#This Row],[date]]&lt;=TY_YTDMax,Sales[[#This Row],[date]]&gt;=TY_YTDMin)*Sales[[#This Row],[sales]]</f>
        <v>102380.3257</v>
      </c>
      <c r="N7215" s="4">
        <f>AND(Sales[[#This Row],[date]]&lt;=LY_YTDMax,Sales[[#This Row],[date]]&gt;=LY_YTDMin)*Sales[[#This Row],[sales]]</f>
        <v>0</v>
      </c>
      <c r="O7215" s="4">
        <f>AND(Sales[[#This Row],[date]]&gt;=YoY_Min,Sales[[#This Row],[date]]&lt;=TY_YTDMax)*(Sales[[#This Row],[sales]]/Sales[[#This Row],[sqft]])</f>
        <v>0.86616180795262265</v>
      </c>
      <c r="P7215" s="4">
        <f>SUMIF(Sales[RegionStoretype],Sales[[#This Row],[RegionStoretype]],Sales[YoY_SSF])/Sales[[#This Row],[Region_TypeCount]]</f>
        <v>60.052789354368521</v>
      </c>
    </row>
    <row r="7216" spans="1:16" x14ac:dyDescent="0.25">
      <c r="A7216" s="1">
        <v>43245</v>
      </c>
      <c r="B7216">
        <v>33</v>
      </c>
      <c r="C7216">
        <v>19</v>
      </c>
      <c r="D7216">
        <v>18750.559999999998</v>
      </c>
      <c r="E7216">
        <f>INDEX(Stores[region],MATCH(Sales[[#This Row],[store_no]],Stores[store_no],0))</f>
        <v>3</v>
      </c>
      <c r="F7216" t="str">
        <f>INDEX(Stores[storetype],MATCH(Sales[[#This Row],[store_no]],Stores[store_no],0))</f>
        <v>A</v>
      </c>
      <c r="G7216" t="str">
        <f>INDEX(Stores[location_city],MATCH(Sales[[#This Row],[store_no]],Stores[store_no],0))</f>
        <v>Omaha</v>
      </c>
      <c r="H7216" t="str">
        <f>INDEX(Stores[location_state],MATCH(Sales[[#This Row],[store_no]],Stores[store_no],0))</f>
        <v>Nebraska</v>
      </c>
      <c r="I7216">
        <f>INDEX(Stores[sqft],MATCH(Sales[[#This Row],[store_no]],Stores[store_no],0))</f>
        <v>40700</v>
      </c>
      <c r="J7216" s="4" t="str">
        <f>INDEX(Departments[dept_name],MATCH(Sales[[#This Row],[dept_no]],Departments[dept_no],0))</f>
        <v>Tools</v>
      </c>
      <c r="K7216" s="4" t="str">
        <f>CONCATENATE(Sales[[#This Row],[region]],Sales[[#This Row],[storetype]])</f>
        <v>3A</v>
      </c>
      <c r="L7216" s="4">
        <f>INDEX(RegionStoreCount[Store Count],MATCH(Sales[[#This Row],[RegionStoretype]],RegionStoreCount[Region/Type],0))</f>
        <v>9</v>
      </c>
      <c r="M7216" s="4">
        <f>AND(Sales[[#This Row],[date]]&lt;=TY_YTDMax,Sales[[#This Row],[date]]&gt;=TY_YTDMin)*Sales[[#This Row],[sales]]</f>
        <v>18750.559999999998</v>
      </c>
      <c r="N7216" s="4">
        <f>AND(Sales[[#This Row],[date]]&lt;=LY_YTDMax,Sales[[#This Row],[date]]&gt;=LY_YTDMin)*Sales[[#This Row],[sales]]</f>
        <v>0</v>
      </c>
      <c r="O7216" s="4">
        <f>AND(Sales[[#This Row],[date]]&gt;=YoY_Min,Sales[[#This Row],[date]]&lt;=TY_YTDMax)*(Sales[[#This Row],[sales]]/Sales[[#This Row],[sqft]])</f>
        <v>0.46070171990171982</v>
      </c>
      <c r="P7216" s="4">
        <f>SUMIF(Sales[RegionStoretype],Sales[[#This Row],[RegionStoretype]],Sales[YoY_SSF])/Sales[[#This Row],[Region_TypeCount]]</f>
        <v>53.603836561720975</v>
      </c>
    </row>
    <row r="7217" spans="1:16" x14ac:dyDescent="0.25">
      <c r="A7217" s="1">
        <v>43245</v>
      </c>
      <c r="B7217">
        <v>34</v>
      </c>
      <c r="C7217">
        <v>6</v>
      </c>
      <c r="D7217">
        <v>28537.9938</v>
      </c>
      <c r="E7217">
        <f>INDEX(Stores[region],MATCH(Sales[[#This Row],[store_no]],Stores[store_no],0))</f>
        <v>1</v>
      </c>
      <c r="F7217" t="str">
        <f>INDEX(Stores[storetype],MATCH(Sales[[#This Row],[store_no]],Stores[store_no],0))</f>
        <v>A</v>
      </c>
      <c r="G7217" t="str">
        <f>INDEX(Stores[location_city],MATCH(Sales[[#This Row],[store_no]],Stores[store_no],0))</f>
        <v>Toledo</v>
      </c>
      <c r="H7217" t="str">
        <f>INDEX(Stores[location_state],MATCH(Sales[[#This Row],[store_no]],Stores[store_no],0))</f>
        <v>Ohio</v>
      </c>
      <c r="I7217">
        <f>INDEX(Stores[sqft],MATCH(Sales[[#This Row],[store_no]],Stores[store_no],0))</f>
        <v>207900</v>
      </c>
      <c r="J7217" s="4" t="str">
        <f>INDEX(Departments[dept_name],MATCH(Sales[[#This Row],[dept_no]],Departments[dept_no],0))</f>
        <v>Computers</v>
      </c>
      <c r="K7217" s="4" t="str">
        <f>CONCATENATE(Sales[[#This Row],[region]],Sales[[#This Row],[storetype]])</f>
        <v>1A</v>
      </c>
      <c r="L7217" s="4">
        <f>INDEX(RegionStoreCount[Store Count],MATCH(Sales[[#This Row],[RegionStoretype]],RegionStoreCount[Region/Type],0))</f>
        <v>5</v>
      </c>
      <c r="M7217" s="4">
        <f>AND(Sales[[#This Row],[date]]&lt;=TY_YTDMax,Sales[[#This Row],[date]]&gt;=TY_YTDMin)*Sales[[#This Row],[sales]]</f>
        <v>28537.9938</v>
      </c>
      <c r="N7217" s="4">
        <f>AND(Sales[[#This Row],[date]]&lt;=LY_YTDMax,Sales[[#This Row],[date]]&gt;=LY_YTDMin)*Sales[[#This Row],[sales]]</f>
        <v>0</v>
      </c>
      <c r="O7217" s="4">
        <f>AND(Sales[[#This Row],[date]]&gt;=YoY_Min,Sales[[#This Row],[date]]&lt;=TY_YTDMax)*(Sales[[#This Row],[sales]]/Sales[[#This Row],[sqft]])</f>
        <v>0.13726788744588744</v>
      </c>
      <c r="P7217" s="4">
        <f>SUMIF(Sales[RegionStoretype],Sales[[#This Row],[RegionStoretype]],Sales[YoY_SSF])/Sales[[#This Row],[Region_TypeCount]]</f>
        <v>59.469551530910678</v>
      </c>
    </row>
    <row r="7218" spans="1:16" x14ac:dyDescent="0.25">
      <c r="A7218" s="1">
        <v>43245</v>
      </c>
      <c r="B7218">
        <v>34</v>
      </c>
      <c r="C7218">
        <v>10</v>
      </c>
      <c r="D7218">
        <v>23595.0134</v>
      </c>
      <c r="E7218">
        <f>INDEX(Stores[region],MATCH(Sales[[#This Row],[store_no]],Stores[store_no],0))</f>
        <v>1</v>
      </c>
      <c r="F7218" t="str">
        <f>INDEX(Stores[storetype],MATCH(Sales[[#This Row],[store_no]],Stores[store_no],0))</f>
        <v>A</v>
      </c>
      <c r="G7218" t="str">
        <f>INDEX(Stores[location_city],MATCH(Sales[[#This Row],[store_no]],Stores[store_no],0))</f>
        <v>Toledo</v>
      </c>
      <c r="H7218" t="str">
        <f>INDEX(Stores[location_state],MATCH(Sales[[#This Row],[store_no]],Stores[store_no],0))</f>
        <v>Ohio</v>
      </c>
      <c r="I7218">
        <f>INDEX(Stores[sqft],MATCH(Sales[[#This Row],[store_no]],Stores[store_no],0))</f>
        <v>207900</v>
      </c>
      <c r="J7218" s="4" t="str">
        <f>INDEX(Departments[dept_name],MATCH(Sales[[#This Row],[dept_no]],Departments[dept_no],0))</f>
        <v>Health</v>
      </c>
      <c r="K7218" s="4" t="str">
        <f>CONCATENATE(Sales[[#This Row],[region]],Sales[[#This Row],[storetype]])</f>
        <v>1A</v>
      </c>
      <c r="L7218" s="4">
        <f>INDEX(RegionStoreCount[Store Count],MATCH(Sales[[#This Row],[RegionStoretype]],RegionStoreCount[Region/Type],0))</f>
        <v>5</v>
      </c>
      <c r="M7218" s="4">
        <f>AND(Sales[[#This Row],[date]]&lt;=TY_YTDMax,Sales[[#This Row],[date]]&gt;=TY_YTDMin)*Sales[[#This Row],[sales]]</f>
        <v>23595.0134</v>
      </c>
      <c r="N7218" s="4">
        <f>AND(Sales[[#This Row],[date]]&lt;=LY_YTDMax,Sales[[#This Row],[date]]&gt;=LY_YTDMin)*Sales[[#This Row],[sales]]</f>
        <v>0</v>
      </c>
      <c r="O7218" s="4">
        <f>AND(Sales[[#This Row],[date]]&gt;=YoY_Min,Sales[[#This Row],[date]]&lt;=TY_YTDMax)*(Sales[[#This Row],[sales]]/Sales[[#This Row],[sqft]])</f>
        <v>0.11349212794612795</v>
      </c>
      <c r="P7218" s="4">
        <f>SUMIF(Sales[RegionStoretype],Sales[[#This Row],[RegionStoretype]],Sales[YoY_SSF])/Sales[[#This Row],[Region_TypeCount]]</f>
        <v>59.469551530910678</v>
      </c>
    </row>
    <row r="7219" spans="1:16" x14ac:dyDescent="0.25">
      <c r="A7219" s="1">
        <v>43245</v>
      </c>
      <c r="B7219">
        <v>35</v>
      </c>
      <c r="C7219">
        <v>10</v>
      </c>
      <c r="D7219">
        <v>7932.1358</v>
      </c>
      <c r="E7219">
        <f>INDEX(Stores[region],MATCH(Sales[[#This Row],[store_no]],Stores[store_no],0))</f>
        <v>3</v>
      </c>
      <c r="F7219" t="str">
        <f>INDEX(Stores[storetype],MATCH(Sales[[#This Row],[store_no]],Stores[store_no],0))</f>
        <v>C</v>
      </c>
      <c r="G7219" t="str">
        <f>INDEX(Stores[location_city],MATCH(Sales[[#This Row],[store_no]],Stores[store_no],0))</f>
        <v>Wichita</v>
      </c>
      <c r="H7219" t="str">
        <f>INDEX(Stores[location_state],MATCH(Sales[[#This Row],[store_no]],Stores[store_no],0))</f>
        <v>Kansas</v>
      </c>
      <c r="I7219">
        <f>INDEX(Stores[sqft],MATCH(Sales[[#This Row],[store_no]],Stores[store_no],0))</f>
        <v>72800</v>
      </c>
      <c r="J7219" s="4" t="str">
        <f>INDEX(Departments[dept_name],MATCH(Sales[[#This Row],[dept_no]],Departments[dept_no],0))</f>
        <v>Health</v>
      </c>
      <c r="K7219" s="4" t="str">
        <f>CONCATENATE(Sales[[#This Row],[region]],Sales[[#This Row],[storetype]])</f>
        <v>3C</v>
      </c>
      <c r="L7219" s="4">
        <f>INDEX(RegionStoreCount[Store Count],MATCH(Sales[[#This Row],[RegionStoretype]],RegionStoreCount[Region/Type],0))</f>
        <v>2</v>
      </c>
      <c r="M7219" s="4">
        <f>AND(Sales[[#This Row],[date]]&lt;=TY_YTDMax,Sales[[#This Row],[date]]&gt;=TY_YTDMin)*Sales[[#This Row],[sales]]</f>
        <v>7932.1358</v>
      </c>
      <c r="N7219" s="4">
        <f>AND(Sales[[#This Row],[date]]&lt;=LY_YTDMax,Sales[[#This Row],[date]]&gt;=LY_YTDMin)*Sales[[#This Row],[sales]]</f>
        <v>0</v>
      </c>
      <c r="O7219" s="4">
        <f>AND(Sales[[#This Row],[date]]&gt;=YoY_Min,Sales[[#This Row],[date]]&lt;=TY_YTDMax)*(Sales[[#This Row],[sales]]/Sales[[#This Row],[sqft]])</f>
        <v>0.10895790934065934</v>
      </c>
      <c r="P7219" s="4">
        <f>SUMIF(Sales[RegionStoretype],Sales[[#This Row],[RegionStoretype]],Sales[YoY_SSF])/Sales[[#This Row],[Region_TypeCount]]</f>
        <v>47.561479460925746</v>
      </c>
    </row>
    <row r="7220" spans="1:16" x14ac:dyDescent="0.25">
      <c r="A7220" s="1">
        <v>43245</v>
      </c>
      <c r="B7220">
        <v>35</v>
      </c>
      <c r="C7220">
        <v>16</v>
      </c>
      <c r="D7220">
        <v>16472.4846</v>
      </c>
      <c r="E7220">
        <f>INDEX(Stores[region],MATCH(Sales[[#This Row],[store_no]],Stores[store_no],0))</f>
        <v>3</v>
      </c>
      <c r="F7220" t="str">
        <f>INDEX(Stores[storetype],MATCH(Sales[[#This Row],[store_no]],Stores[store_no],0))</f>
        <v>C</v>
      </c>
      <c r="G7220" t="str">
        <f>INDEX(Stores[location_city],MATCH(Sales[[#This Row],[store_no]],Stores[store_no],0))</f>
        <v>Wichita</v>
      </c>
      <c r="H7220" t="str">
        <f>INDEX(Stores[location_state],MATCH(Sales[[#This Row],[store_no]],Stores[store_no],0))</f>
        <v>Kansas</v>
      </c>
      <c r="I7220">
        <f>INDEX(Stores[sqft],MATCH(Sales[[#This Row],[store_no]],Stores[store_no],0))</f>
        <v>72800</v>
      </c>
      <c r="J7220" s="4" t="str">
        <f>INDEX(Departments[dept_name],MATCH(Sales[[#This Row],[dept_no]],Departments[dept_no],0))</f>
        <v>Outdoors</v>
      </c>
      <c r="K7220" s="4" t="str">
        <f>CONCATENATE(Sales[[#This Row],[region]],Sales[[#This Row],[storetype]])</f>
        <v>3C</v>
      </c>
      <c r="L7220" s="4">
        <f>INDEX(RegionStoreCount[Store Count],MATCH(Sales[[#This Row],[RegionStoretype]],RegionStoreCount[Region/Type],0))</f>
        <v>2</v>
      </c>
      <c r="M7220" s="4">
        <f>AND(Sales[[#This Row],[date]]&lt;=TY_YTDMax,Sales[[#This Row],[date]]&gt;=TY_YTDMin)*Sales[[#This Row],[sales]]</f>
        <v>16472.4846</v>
      </c>
      <c r="N7220" s="4">
        <f>AND(Sales[[#This Row],[date]]&lt;=LY_YTDMax,Sales[[#This Row],[date]]&gt;=LY_YTDMin)*Sales[[#This Row],[sales]]</f>
        <v>0</v>
      </c>
      <c r="O7220" s="4">
        <f>AND(Sales[[#This Row],[date]]&gt;=YoY_Min,Sales[[#This Row],[date]]&lt;=TY_YTDMax)*(Sales[[#This Row],[sales]]/Sales[[#This Row],[sqft]])</f>
        <v>0.22627039285714284</v>
      </c>
      <c r="P7220" s="4">
        <f>SUMIF(Sales[RegionStoretype],Sales[[#This Row],[RegionStoretype]],Sales[YoY_SSF])/Sales[[#This Row],[Region_TypeCount]]</f>
        <v>47.561479460925746</v>
      </c>
    </row>
    <row r="7221" spans="1:16" x14ac:dyDescent="0.25">
      <c r="A7221" s="1">
        <v>43245</v>
      </c>
      <c r="B7221">
        <v>36</v>
      </c>
      <c r="C7221">
        <v>3</v>
      </c>
      <c r="D7221">
        <v>195213.45380000002</v>
      </c>
      <c r="E7221">
        <f>INDEX(Stores[region],MATCH(Sales[[#This Row],[store_no]],Stores[store_no],0))</f>
        <v>2</v>
      </c>
      <c r="F7221" t="str">
        <f>INDEX(Stores[storetype],MATCH(Sales[[#This Row],[store_no]],Stores[store_no],0))</f>
        <v>A</v>
      </c>
      <c r="G7221" t="str">
        <f>INDEX(Stores[location_city],MATCH(Sales[[#This Row],[store_no]],Stores[store_no],0))</f>
        <v>Aurora</v>
      </c>
      <c r="H7221" t="str">
        <f>INDEX(Stores[location_state],MATCH(Sales[[#This Row],[store_no]],Stores[store_no],0))</f>
        <v>Illinois</v>
      </c>
      <c r="I7221">
        <f>INDEX(Stores[sqft],MATCH(Sales[[#This Row],[store_no]],Stores[store_no],0))</f>
        <v>209900</v>
      </c>
      <c r="J7221" s="4" t="str">
        <f>INDEX(Departments[dept_name],MATCH(Sales[[#This Row],[dept_no]],Departments[dept_no],0))</f>
        <v>Beauty</v>
      </c>
      <c r="K7221" s="4" t="str">
        <f>CONCATENATE(Sales[[#This Row],[region]],Sales[[#This Row],[storetype]])</f>
        <v>2A</v>
      </c>
      <c r="L7221" s="4">
        <f>INDEX(RegionStoreCount[Store Count],MATCH(Sales[[#This Row],[RegionStoretype]],RegionStoreCount[Region/Type],0))</f>
        <v>5</v>
      </c>
      <c r="M7221" s="4">
        <f>AND(Sales[[#This Row],[date]]&lt;=TY_YTDMax,Sales[[#This Row],[date]]&gt;=TY_YTDMin)*Sales[[#This Row],[sales]]</f>
        <v>195213.45380000002</v>
      </c>
      <c r="N7221" s="4">
        <f>AND(Sales[[#This Row],[date]]&lt;=LY_YTDMax,Sales[[#This Row],[date]]&gt;=LY_YTDMin)*Sales[[#This Row],[sales]]</f>
        <v>0</v>
      </c>
      <c r="O7221" s="4">
        <f>AND(Sales[[#This Row],[date]]&gt;=YoY_Min,Sales[[#This Row],[date]]&lt;=TY_YTDMax)*(Sales[[#This Row],[sales]]/Sales[[#This Row],[sqft]])</f>
        <v>0.93003074702239175</v>
      </c>
      <c r="P7221" s="4">
        <f>SUMIF(Sales[RegionStoretype],Sales[[#This Row],[RegionStoretype]],Sales[YoY_SSF])/Sales[[#This Row],[Region_TypeCount]]</f>
        <v>60.052789354368521</v>
      </c>
    </row>
    <row r="7222" spans="1:16" x14ac:dyDescent="0.25">
      <c r="A7222" s="1">
        <v>43245</v>
      </c>
      <c r="B7222">
        <v>36</v>
      </c>
      <c r="C7222">
        <v>10</v>
      </c>
      <c r="D7222">
        <v>47409.147199999999</v>
      </c>
      <c r="E7222">
        <f>INDEX(Stores[region],MATCH(Sales[[#This Row],[store_no]],Stores[store_no],0))</f>
        <v>2</v>
      </c>
      <c r="F7222" t="str">
        <f>INDEX(Stores[storetype],MATCH(Sales[[#This Row],[store_no]],Stores[store_no],0))</f>
        <v>A</v>
      </c>
      <c r="G7222" t="str">
        <f>INDEX(Stores[location_city],MATCH(Sales[[#This Row],[store_no]],Stores[store_no],0))</f>
        <v>Aurora</v>
      </c>
      <c r="H7222" t="str">
        <f>INDEX(Stores[location_state],MATCH(Sales[[#This Row],[store_no]],Stores[store_no],0))</f>
        <v>Illinois</v>
      </c>
      <c r="I7222">
        <f>INDEX(Stores[sqft],MATCH(Sales[[#This Row],[store_no]],Stores[store_no],0))</f>
        <v>209900</v>
      </c>
      <c r="J7222" s="4" t="str">
        <f>INDEX(Departments[dept_name],MATCH(Sales[[#This Row],[dept_no]],Departments[dept_no],0))</f>
        <v>Health</v>
      </c>
      <c r="K7222" s="4" t="str">
        <f>CONCATENATE(Sales[[#This Row],[region]],Sales[[#This Row],[storetype]])</f>
        <v>2A</v>
      </c>
      <c r="L7222" s="4">
        <f>INDEX(RegionStoreCount[Store Count],MATCH(Sales[[#This Row],[RegionStoretype]],RegionStoreCount[Region/Type],0))</f>
        <v>5</v>
      </c>
      <c r="M7222" s="4">
        <f>AND(Sales[[#This Row],[date]]&lt;=TY_YTDMax,Sales[[#This Row],[date]]&gt;=TY_YTDMin)*Sales[[#This Row],[sales]]</f>
        <v>47409.147199999999</v>
      </c>
      <c r="N7222" s="4">
        <f>AND(Sales[[#This Row],[date]]&lt;=LY_YTDMax,Sales[[#This Row],[date]]&gt;=LY_YTDMin)*Sales[[#This Row],[sales]]</f>
        <v>0</v>
      </c>
      <c r="O7222" s="4">
        <f>AND(Sales[[#This Row],[date]]&gt;=YoY_Min,Sales[[#This Row],[date]]&lt;=TY_YTDMax)*(Sales[[#This Row],[sales]]/Sales[[#This Row],[sqft]])</f>
        <v>0.22586539876131492</v>
      </c>
      <c r="P7222" s="4">
        <f>SUMIF(Sales[RegionStoretype],Sales[[#This Row],[RegionStoretype]],Sales[YoY_SSF])/Sales[[#This Row],[Region_TypeCount]]</f>
        <v>60.052789354368521</v>
      </c>
    </row>
    <row r="7223" spans="1:16" x14ac:dyDescent="0.25">
      <c r="A7223" s="1">
        <v>43245</v>
      </c>
      <c r="B7223">
        <v>36</v>
      </c>
      <c r="C7223">
        <v>14</v>
      </c>
      <c r="D7223">
        <v>41792.825199999992</v>
      </c>
      <c r="E7223">
        <f>INDEX(Stores[region],MATCH(Sales[[#This Row],[store_no]],Stores[store_no],0))</f>
        <v>2</v>
      </c>
      <c r="F7223" t="str">
        <f>INDEX(Stores[storetype],MATCH(Sales[[#This Row],[store_no]],Stores[store_no],0))</f>
        <v>A</v>
      </c>
      <c r="G7223" t="str">
        <f>INDEX(Stores[location_city],MATCH(Sales[[#This Row],[store_no]],Stores[store_no],0))</f>
        <v>Aurora</v>
      </c>
      <c r="H7223" t="str">
        <f>INDEX(Stores[location_state],MATCH(Sales[[#This Row],[store_no]],Stores[store_no],0))</f>
        <v>Illinois</v>
      </c>
      <c r="I7223">
        <f>INDEX(Stores[sqft],MATCH(Sales[[#This Row],[store_no]],Stores[store_no],0))</f>
        <v>209900</v>
      </c>
      <c r="J7223" s="4" t="str">
        <f>INDEX(Departments[dept_name],MATCH(Sales[[#This Row],[dept_no]],Departments[dept_no],0))</f>
        <v>Movies</v>
      </c>
      <c r="K7223" s="4" t="str">
        <f>CONCATENATE(Sales[[#This Row],[region]],Sales[[#This Row],[storetype]])</f>
        <v>2A</v>
      </c>
      <c r="L7223" s="4">
        <f>INDEX(RegionStoreCount[Store Count],MATCH(Sales[[#This Row],[RegionStoretype]],RegionStoreCount[Region/Type],0))</f>
        <v>5</v>
      </c>
      <c r="M7223" s="4">
        <f>AND(Sales[[#This Row],[date]]&lt;=TY_YTDMax,Sales[[#This Row],[date]]&gt;=TY_YTDMin)*Sales[[#This Row],[sales]]</f>
        <v>41792.825199999992</v>
      </c>
      <c r="N7223" s="4">
        <f>AND(Sales[[#This Row],[date]]&lt;=LY_YTDMax,Sales[[#This Row],[date]]&gt;=LY_YTDMin)*Sales[[#This Row],[sales]]</f>
        <v>0</v>
      </c>
      <c r="O7223" s="4">
        <f>AND(Sales[[#This Row],[date]]&gt;=YoY_Min,Sales[[#This Row],[date]]&lt;=TY_YTDMax)*(Sales[[#This Row],[sales]]/Sales[[#This Row],[sqft]])</f>
        <v>0.19910826679371124</v>
      </c>
      <c r="P7223" s="4">
        <f>SUMIF(Sales[RegionStoretype],Sales[[#This Row],[RegionStoretype]],Sales[YoY_SSF])/Sales[[#This Row],[Region_TypeCount]]</f>
        <v>60.052789354368521</v>
      </c>
    </row>
    <row r="7224" spans="1:16" x14ac:dyDescent="0.25">
      <c r="A7224" s="1">
        <v>43245</v>
      </c>
      <c r="B7224">
        <v>36</v>
      </c>
      <c r="C7224">
        <v>16</v>
      </c>
      <c r="D7224">
        <v>91993.565699999992</v>
      </c>
      <c r="E7224">
        <f>INDEX(Stores[region],MATCH(Sales[[#This Row],[store_no]],Stores[store_no],0))</f>
        <v>2</v>
      </c>
      <c r="F7224" t="str">
        <f>INDEX(Stores[storetype],MATCH(Sales[[#This Row],[store_no]],Stores[store_no],0))</f>
        <v>A</v>
      </c>
      <c r="G7224" t="str">
        <f>INDEX(Stores[location_city],MATCH(Sales[[#This Row],[store_no]],Stores[store_no],0))</f>
        <v>Aurora</v>
      </c>
      <c r="H7224" t="str">
        <f>INDEX(Stores[location_state],MATCH(Sales[[#This Row],[store_no]],Stores[store_no],0))</f>
        <v>Illinois</v>
      </c>
      <c r="I7224">
        <f>INDEX(Stores[sqft],MATCH(Sales[[#This Row],[store_no]],Stores[store_no],0))</f>
        <v>209900</v>
      </c>
      <c r="J7224" s="4" t="str">
        <f>INDEX(Departments[dept_name],MATCH(Sales[[#This Row],[dept_no]],Departments[dept_no],0))</f>
        <v>Outdoors</v>
      </c>
      <c r="K7224" s="4" t="str">
        <f>CONCATENATE(Sales[[#This Row],[region]],Sales[[#This Row],[storetype]])</f>
        <v>2A</v>
      </c>
      <c r="L7224" s="4">
        <f>INDEX(RegionStoreCount[Store Count],MATCH(Sales[[#This Row],[RegionStoretype]],RegionStoreCount[Region/Type],0))</f>
        <v>5</v>
      </c>
      <c r="M7224" s="4">
        <f>AND(Sales[[#This Row],[date]]&lt;=TY_YTDMax,Sales[[#This Row],[date]]&gt;=TY_YTDMin)*Sales[[#This Row],[sales]]</f>
        <v>91993.565699999992</v>
      </c>
      <c r="N7224" s="4">
        <f>AND(Sales[[#This Row],[date]]&lt;=LY_YTDMax,Sales[[#This Row],[date]]&gt;=LY_YTDMin)*Sales[[#This Row],[sales]]</f>
        <v>0</v>
      </c>
      <c r="O7224" s="4">
        <f>AND(Sales[[#This Row],[date]]&gt;=YoY_Min,Sales[[#This Row],[date]]&lt;=TY_YTDMax)*(Sales[[#This Row],[sales]]/Sales[[#This Row],[sqft]])</f>
        <v>0.43827330014292515</v>
      </c>
      <c r="P7224" s="4">
        <f>SUMIF(Sales[RegionStoretype],Sales[[#This Row],[RegionStoretype]],Sales[YoY_SSF])/Sales[[#This Row],[Region_TypeCount]]</f>
        <v>60.052789354368521</v>
      </c>
    </row>
    <row r="7225" spans="1:16" x14ac:dyDescent="0.25">
      <c r="A7225" s="1">
        <v>43245</v>
      </c>
      <c r="B7225">
        <v>37</v>
      </c>
      <c r="C7225">
        <v>9</v>
      </c>
      <c r="D7225">
        <v>35913.317999999999</v>
      </c>
      <c r="E7225">
        <f>INDEX(Stores[region],MATCH(Sales[[#This Row],[store_no]],Stores[store_no],0))</f>
        <v>3</v>
      </c>
      <c r="F7225" t="str">
        <f>INDEX(Stores[storetype],MATCH(Sales[[#This Row],[store_no]],Stores[store_no],0))</f>
        <v>C</v>
      </c>
      <c r="G7225" t="str">
        <f>INDEX(Stores[location_city],MATCH(Sales[[#This Row],[store_no]],Stores[store_no],0))</f>
        <v>Lincoln</v>
      </c>
      <c r="H7225" t="str">
        <f>INDEX(Stores[location_state],MATCH(Sales[[#This Row],[store_no]],Stores[store_no],0))</f>
        <v>Nebraska</v>
      </c>
      <c r="I7225">
        <f>INDEX(Stores[sqft],MATCH(Sales[[#This Row],[store_no]],Stores[store_no],0))</f>
        <v>161300</v>
      </c>
      <c r="J7225" s="4" t="str">
        <f>INDEX(Departments[dept_name],MATCH(Sales[[#This Row],[dept_no]],Departments[dept_no],0))</f>
        <v>Garden</v>
      </c>
      <c r="K7225" s="4" t="str">
        <f>CONCATENATE(Sales[[#This Row],[region]],Sales[[#This Row],[storetype]])</f>
        <v>3C</v>
      </c>
      <c r="L7225" s="4">
        <f>INDEX(RegionStoreCount[Store Count],MATCH(Sales[[#This Row],[RegionStoretype]],RegionStoreCount[Region/Type],0))</f>
        <v>2</v>
      </c>
      <c r="M7225" s="4">
        <f>AND(Sales[[#This Row],[date]]&lt;=TY_YTDMax,Sales[[#This Row],[date]]&gt;=TY_YTDMin)*Sales[[#This Row],[sales]]</f>
        <v>35913.317999999999</v>
      </c>
      <c r="N7225" s="4">
        <f>AND(Sales[[#This Row],[date]]&lt;=LY_YTDMax,Sales[[#This Row],[date]]&gt;=LY_YTDMin)*Sales[[#This Row],[sales]]</f>
        <v>0</v>
      </c>
      <c r="O7225" s="4">
        <f>AND(Sales[[#This Row],[date]]&gt;=YoY_Min,Sales[[#This Row],[date]]&lt;=TY_YTDMax)*(Sales[[#This Row],[sales]]/Sales[[#This Row],[sqft]])</f>
        <v>0.22264921264724116</v>
      </c>
      <c r="P7225" s="4">
        <f>SUMIF(Sales[RegionStoretype],Sales[[#This Row],[RegionStoretype]],Sales[YoY_SSF])/Sales[[#This Row],[Region_TypeCount]]</f>
        <v>47.561479460925746</v>
      </c>
    </row>
    <row r="7226" spans="1:16" x14ac:dyDescent="0.25">
      <c r="A7226" s="1">
        <v>43245</v>
      </c>
      <c r="B7226">
        <v>37</v>
      </c>
      <c r="C7226">
        <v>10</v>
      </c>
      <c r="D7226">
        <v>22760.0939</v>
      </c>
      <c r="E7226">
        <f>INDEX(Stores[region],MATCH(Sales[[#This Row],[store_no]],Stores[store_no],0))</f>
        <v>3</v>
      </c>
      <c r="F7226" t="str">
        <f>INDEX(Stores[storetype],MATCH(Sales[[#This Row],[store_no]],Stores[store_no],0))</f>
        <v>C</v>
      </c>
      <c r="G7226" t="str">
        <f>INDEX(Stores[location_city],MATCH(Sales[[#This Row],[store_no]],Stores[store_no],0))</f>
        <v>Lincoln</v>
      </c>
      <c r="H7226" t="str">
        <f>INDEX(Stores[location_state],MATCH(Sales[[#This Row],[store_no]],Stores[store_no],0))</f>
        <v>Nebraska</v>
      </c>
      <c r="I7226">
        <f>INDEX(Stores[sqft],MATCH(Sales[[#This Row],[store_no]],Stores[store_no],0))</f>
        <v>161300</v>
      </c>
      <c r="J7226" s="4" t="str">
        <f>INDEX(Departments[dept_name],MATCH(Sales[[#This Row],[dept_no]],Departments[dept_no],0))</f>
        <v>Health</v>
      </c>
      <c r="K7226" s="4" t="str">
        <f>CONCATENATE(Sales[[#This Row],[region]],Sales[[#This Row],[storetype]])</f>
        <v>3C</v>
      </c>
      <c r="L7226" s="4">
        <f>INDEX(RegionStoreCount[Store Count],MATCH(Sales[[#This Row],[RegionStoretype]],RegionStoreCount[Region/Type],0))</f>
        <v>2</v>
      </c>
      <c r="M7226" s="4">
        <f>AND(Sales[[#This Row],[date]]&lt;=TY_YTDMax,Sales[[#This Row],[date]]&gt;=TY_YTDMin)*Sales[[#This Row],[sales]]</f>
        <v>22760.0939</v>
      </c>
      <c r="N7226" s="4">
        <f>AND(Sales[[#This Row],[date]]&lt;=LY_YTDMax,Sales[[#This Row],[date]]&gt;=LY_YTDMin)*Sales[[#This Row],[sales]]</f>
        <v>0</v>
      </c>
      <c r="O7226" s="4">
        <f>AND(Sales[[#This Row],[date]]&gt;=YoY_Min,Sales[[#This Row],[date]]&lt;=TY_YTDMax)*(Sales[[#This Row],[sales]]/Sales[[#This Row],[sqft]])</f>
        <v>0.14110411593304401</v>
      </c>
      <c r="P7226" s="4">
        <f>SUMIF(Sales[RegionStoretype],Sales[[#This Row],[RegionStoretype]],Sales[YoY_SSF])/Sales[[#This Row],[Region_TypeCount]]</f>
        <v>47.561479460925746</v>
      </c>
    </row>
    <row r="7227" spans="1:16" x14ac:dyDescent="0.25">
      <c r="A7227" s="1">
        <v>43245</v>
      </c>
      <c r="B7227">
        <v>37</v>
      </c>
      <c r="C7227">
        <v>17</v>
      </c>
      <c r="D7227">
        <v>71455.033299999996</v>
      </c>
      <c r="E7227">
        <f>INDEX(Stores[region],MATCH(Sales[[#This Row],[store_no]],Stores[store_no],0))</f>
        <v>3</v>
      </c>
      <c r="F7227" t="str">
        <f>INDEX(Stores[storetype],MATCH(Sales[[#This Row],[store_no]],Stores[store_no],0))</f>
        <v>C</v>
      </c>
      <c r="G7227" t="str">
        <f>INDEX(Stores[location_city],MATCH(Sales[[#This Row],[store_no]],Stores[store_no],0))</f>
        <v>Lincoln</v>
      </c>
      <c r="H7227" t="str">
        <f>INDEX(Stores[location_state],MATCH(Sales[[#This Row],[store_no]],Stores[store_no],0))</f>
        <v>Nebraska</v>
      </c>
      <c r="I7227">
        <f>INDEX(Stores[sqft],MATCH(Sales[[#This Row],[store_no]],Stores[store_no],0))</f>
        <v>161300</v>
      </c>
      <c r="J7227" s="4" t="str">
        <f>INDEX(Departments[dept_name],MATCH(Sales[[#This Row],[dept_no]],Departments[dept_no],0))</f>
        <v>Shoes</v>
      </c>
      <c r="K7227" s="4" t="str">
        <f>CONCATENATE(Sales[[#This Row],[region]],Sales[[#This Row],[storetype]])</f>
        <v>3C</v>
      </c>
      <c r="L7227" s="4">
        <f>INDEX(RegionStoreCount[Store Count],MATCH(Sales[[#This Row],[RegionStoretype]],RegionStoreCount[Region/Type],0))</f>
        <v>2</v>
      </c>
      <c r="M7227" s="4">
        <f>AND(Sales[[#This Row],[date]]&lt;=TY_YTDMax,Sales[[#This Row],[date]]&gt;=TY_YTDMin)*Sales[[#This Row],[sales]]</f>
        <v>71455.033299999996</v>
      </c>
      <c r="N7227" s="4">
        <f>AND(Sales[[#This Row],[date]]&lt;=LY_YTDMax,Sales[[#This Row],[date]]&gt;=LY_YTDMin)*Sales[[#This Row],[sales]]</f>
        <v>0</v>
      </c>
      <c r="O7227" s="4">
        <f>AND(Sales[[#This Row],[date]]&gt;=YoY_Min,Sales[[#This Row],[date]]&lt;=TY_YTDMax)*(Sales[[#This Row],[sales]]/Sales[[#This Row],[sqft]])</f>
        <v>0.44299462678239304</v>
      </c>
      <c r="P7227" s="4">
        <f>SUMIF(Sales[RegionStoretype],Sales[[#This Row],[RegionStoretype]],Sales[YoY_SSF])/Sales[[#This Row],[Region_TypeCount]]</f>
        <v>47.561479460925746</v>
      </c>
    </row>
    <row r="7228" spans="1:16" x14ac:dyDescent="0.25">
      <c r="A7228" s="1">
        <v>43245</v>
      </c>
      <c r="B7228">
        <v>38</v>
      </c>
      <c r="C7228">
        <v>8</v>
      </c>
      <c r="D7228">
        <v>28733.556699999997</v>
      </c>
      <c r="E7228">
        <f>INDEX(Stores[region],MATCH(Sales[[#This Row],[store_no]],Stores[store_no],0))</f>
        <v>2</v>
      </c>
      <c r="F7228" t="str">
        <f>INDEX(Stores[storetype],MATCH(Sales[[#This Row],[store_no]],Stores[store_no],0))</f>
        <v>C</v>
      </c>
      <c r="G7228" t="str">
        <f>INDEX(Stores[location_city],MATCH(Sales[[#This Row],[store_no]],Stores[store_no],0))</f>
        <v>Hinsdale</v>
      </c>
      <c r="H7228" t="str">
        <f>INDEX(Stores[location_state],MATCH(Sales[[#This Row],[store_no]],Stores[store_no],0))</f>
        <v>Illinois</v>
      </c>
      <c r="I7228">
        <f>INDEX(Stores[sqft],MATCH(Sales[[#This Row],[store_no]],Stores[store_no],0))</f>
        <v>155600</v>
      </c>
      <c r="J7228" s="4" t="str">
        <f>INDEX(Departments[dept_name],MATCH(Sales[[#This Row],[dept_no]],Departments[dept_no],0))</f>
        <v>Games</v>
      </c>
      <c r="K7228" s="4" t="str">
        <f>CONCATENATE(Sales[[#This Row],[region]],Sales[[#This Row],[storetype]])</f>
        <v>2C</v>
      </c>
      <c r="L7228" s="4">
        <f>INDEX(RegionStoreCount[Store Count],MATCH(Sales[[#This Row],[RegionStoretype]],RegionStoreCount[Region/Type],0))</f>
        <v>1</v>
      </c>
      <c r="M7228" s="4">
        <f>AND(Sales[[#This Row],[date]]&lt;=TY_YTDMax,Sales[[#This Row],[date]]&gt;=TY_YTDMin)*Sales[[#This Row],[sales]]</f>
        <v>28733.556699999997</v>
      </c>
      <c r="N7228" s="4">
        <f>AND(Sales[[#This Row],[date]]&lt;=LY_YTDMax,Sales[[#This Row],[date]]&gt;=LY_YTDMin)*Sales[[#This Row],[sales]]</f>
        <v>0</v>
      </c>
      <c r="O7228" s="4">
        <f>AND(Sales[[#This Row],[date]]&gt;=YoY_Min,Sales[[#This Row],[date]]&lt;=TY_YTDMax)*(Sales[[#This Row],[sales]]/Sales[[#This Row],[sqft]])</f>
        <v>0.18466296079691516</v>
      </c>
      <c r="P7228" s="4">
        <f>SUMIF(Sales[RegionStoretype],Sales[[#This Row],[RegionStoretype]],Sales[YoY_SSF])/Sales[[#This Row],[Region_TypeCount]]</f>
        <v>44.537621913239086</v>
      </c>
    </row>
    <row r="7229" spans="1:16" x14ac:dyDescent="0.25">
      <c r="A7229" s="1">
        <v>43245</v>
      </c>
      <c r="B7229">
        <v>38</v>
      </c>
      <c r="C7229">
        <v>12</v>
      </c>
      <c r="D7229">
        <v>36788.149100000002</v>
      </c>
      <c r="E7229">
        <f>INDEX(Stores[region],MATCH(Sales[[#This Row],[store_no]],Stores[store_no],0))</f>
        <v>2</v>
      </c>
      <c r="F7229" t="str">
        <f>INDEX(Stores[storetype],MATCH(Sales[[#This Row],[store_no]],Stores[store_no],0))</f>
        <v>C</v>
      </c>
      <c r="G7229" t="str">
        <f>INDEX(Stores[location_city],MATCH(Sales[[#This Row],[store_no]],Stores[store_no],0))</f>
        <v>Hinsdale</v>
      </c>
      <c r="H7229" t="str">
        <f>INDEX(Stores[location_state],MATCH(Sales[[#This Row],[store_no]],Stores[store_no],0))</f>
        <v>Illinois</v>
      </c>
      <c r="I7229">
        <f>INDEX(Stores[sqft],MATCH(Sales[[#This Row],[store_no]],Stores[store_no],0))</f>
        <v>155600</v>
      </c>
      <c r="J7229" s="4" t="str">
        <f>INDEX(Departments[dept_name],MATCH(Sales[[#This Row],[dept_no]],Departments[dept_no],0))</f>
        <v>Jewelery</v>
      </c>
      <c r="K7229" s="4" t="str">
        <f>CONCATENATE(Sales[[#This Row],[region]],Sales[[#This Row],[storetype]])</f>
        <v>2C</v>
      </c>
      <c r="L7229" s="4">
        <f>INDEX(RegionStoreCount[Store Count],MATCH(Sales[[#This Row],[RegionStoretype]],RegionStoreCount[Region/Type],0))</f>
        <v>1</v>
      </c>
      <c r="M7229" s="4">
        <f>AND(Sales[[#This Row],[date]]&lt;=TY_YTDMax,Sales[[#This Row],[date]]&gt;=TY_YTDMin)*Sales[[#This Row],[sales]]</f>
        <v>36788.149100000002</v>
      </c>
      <c r="N7229" s="4">
        <f>AND(Sales[[#This Row],[date]]&lt;=LY_YTDMax,Sales[[#This Row],[date]]&gt;=LY_YTDMin)*Sales[[#This Row],[sales]]</f>
        <v>0</v>
      </c>
      <c r="O7229" s="4">
        <f>AND(Sales[[#This Row],[date]]&gt;=YoY_Min,Sales[[#This Row],[date]]&lt;=TY_YTDMax)*(Sales[[#This Row],[sales]]/Sales[[#This Row],[sqft]])</f>
        <v>0.23642769344473008</v>
      </c>
      <c r="P7229" s="4">
        <f>SUMIF(Sales[RegionStoretype],Sales[[#This Row],[RegionStoretype]],Sales[YoY_SSF])/Sales[[#This Row],[Region_TypeCount]]</f>
        <v>44.537621913239086</v>
      </c>
    </row>
    <row r="7230" spans="1:16" x14ac:dyDescent="0.25">
      <c r="A7230" s="1">
        <v>43252</v>
      </c>
      <c r="B7230">
        <v>1</v>
      </c>
      <c r="C7230">
        <v>4</v>
      </c>
      <c r="D7230">
        <v>1777.05</v>
      </c>
      <c r="E7230">
        <f>INDEX(Stores[region],MATCH(Sales[[#This Row],[store_no]],Stores[store_no],0))</f>
        <v>1</v>
      </c>
      <c r="F7230" t="str">
        <f>INDEX(Stores[storetype],MATCH(Sales[[#This Row],[store_no]],Stores[store_no],0))</f>
        <v>A</v>
      </c>
      <c r="G7230" t="str">
        <f>INDEX(Stores[location_city],MATCH(Sales[[#This Row],[store_no]],Stores[store_no],0))</f>
        <v>Ann Arbor</v>
      </c>
      <c r="H7230" t="str">
        <f>INDEX(Stores[location_state],MATCH(Sales[[#This Row],[store_no]],Stores[store_no],0))</f>
        <v>Michigan</v>
      </c>
      <c r="I7230">
        <f>INDEX(Stores[sqft],MATCH(Sales[[#This Row],[store_no]],Stores[store_no],0))</f>
        <v>100600</v>
      </c>
      <c r="J7230" s="4" t="str">
        <f>INDEX(Departments[dept_name],MATCH(Sales[[#This Row],[dept_no]],Departments[dept_no],0))</f>
        <v>Books</v>
      </c>
      <c r="K7230" s="4" t="str">
        <f>CONCATENATE(Sales[[#This Row],[region]],Sales[[#This Row],[storetype]])</f>
        <v>1A</v>
      </c>
      <c r="L7230" s="4">
        <f>INDEX(RegionStoreCount[Store Count],MATCH(Sales[[#This Row],[RegionStoretype]],RegionStoreCount[Region/Type],0))</f>
        <v>5</v>
      </c>
      <c r="M7230" s="4">
        <f>AND(Sales[[#This Row],[date]]&lt;=TY_YTDMax,Sales[[#This Row],[date]]&gt;=TY_YTDMin)*Sales[[#This Row],[sales]]</f>
        <v>1777.05</v>
      </c>
      <c r="N7230" s="4">
        <f>AND(Sales[[#This Row],[date]]&lt;=LY_YTDMax,Sales[[#This Row],[date]]&gt;=LY_YTDMin)*Sales[[#This Row],[sales]]</f>
        <v>0</v>
      </c>
      <c r="O7230" s="4">
        <f>AND(Sales[[#This Row],[date]]&gt;=YoY_Min,Sales[[#This Row],[date]]&lt;=TY_YTDMax)*(Sales[[#This Row],[sales]]/Sales[[#This Row],[sqft]])</f>
        <v>1.7664512922465209E-2</v>
      </c>
      <c r="P7230" s="4">
        <f>SUMIF(Sales[RegionStoretype],Sales[[#This Row],[RegionStoretype]],Sales[YoY_SSF])/Sales[[#This Row],[Region_TypeCount]]</f>
        <v>59.469551530910678</v>
      </c>
    </row>
    <row r="7231" spans="1:16" x14ac:dyDescent="0.25">
      <c r="A7231" s="1">
        <v>43252</v>
      </c>
      <c r="B7231">
        <v>1</v>
      </c>
      <c r="C7231">
        <v>6</v>
      </c>
      <c r="D7231">
        <v>86438.149300000005</v>
      </c>
      <c r="E7231">
        <f>INDEX(Stores[region],MATCH(Sales[[#This Row],[store_no]],Stores[store_no],0))</f>
        <v>1</v>
      </c>
      <c r="F7231" t="str">
        <f>INDEX(Stores[storetype],MATCH(Sales[[#This Row],[store_no]],Stores[store_no],0))</f>
        <v>A</v>
      </c>
      <c r="G7231" t="str">
        <f>INDEX(Stores[location_city],MATCH(Sales[[#This Row],[store_no]],Stores[store_no],0))</f>
        <v>Ann Arbor</v>
      </c>
      <c r="H7231" t="str">
        <f>INDEX(Stores[location_state],MATCH(Sales[[#This Row],[store_no]],Stores[store_no],0))</f>
        <v>Michigan</v>
      </c>
      <c r="I7231">
        <f>INDEX(Stores[sqft],MATCH(Sales[[#This Row],[store_no]],Stores[store_no],0))</f>
        <v>100600</v>
      </c>
      <c r="J7231" s="4" t="str">
        <f>INDEX(Departments[dept_name],MATCH(Sales[[#This Row],[dept_no]],Departments[dept_no],0))</f>
        <v>Computers</v>
      </c>
      <c r="K7231" s="4" t="str">
        <f>CONCATENATE(Sales[[#This Row],[region]],Sales[[#This Row],[storetype]])</f>
        <v>1A</v>
      </c>
      <c r="L7231" s="4">
        <f>INDEX(RegionStoreCount[Store Count],MATCH(Sales[[#This Row],[RegionStoretype]],RegionStoreCount[Region/Type],0))</f>
        <v>5</v>
      </c>
      <c r="M7231" s="4">
        <f>AND(Sales[[#This Row],[date]]&lt;=TY_YTDMax,Sales[[#This Row],[date]]&gt;=TY_YTDMin)*Sales[[#This Row],[sales]]</f>
        <v>86438.149300000005</v>
      </c>
      <c r="N7231" s="4">
        <f>AND(Sales[[#This Row],[date]]&lt;=LY_YTDMax,Sales[[#This Row],[date]]&gt;=LY_YTDMin)*Sales[[#This Row],[sales]]</f>
        <v>0</v>
      </c>
      <c r="O7231" s="4">
        <f>AND(Sales[[#This Row],[date]]&gt;=YoY_Min,Sales[[#This Row],[date]]&lt;=TY_YTDMax)*(Sales[[#This Row],[sales]]/Sales[[#This Row],[sqft]])</f>
        <v>0.85922613618290267</v>
      </c>
      <c r="P7231" s="4">
        <f>SUMIF(Sales[RegionStoretype],Sales[[#This Row],[RegionStoretype]],Sales[YoY_SSF])/Sales[[#This Row],[Region_TypeCount]]</f>
        <v>59.469551530910678</v>
      </c>
    </row>
    <row r="7232" spans="1:16" x14ac:dyDescent="0.25">
      <c r="A7232" s="1">
        <v>43252</v>
      </c>
      <c r="B7232">
        <v>1</v>
      </c>
      <c r="C7232">
        <v>11</v>
      </c>
      <c r="D7232">
        <v>4873.8830000000007</v>
      </c>
      <c r="E7232">
        <f>INDEX(Stores[region],MATCH(Sales[[#This Row],[store_no]],Stores[store_no],0))</f>
        <v>1</v>
      </c>
      <c r="F7232" t="str">
        <f>INDEX(Stores[storetype],MATCH(Sales[[#This Row],[store_no]],Stores[store_no],0))</f>
        <v>A</v>
      </c>
      <c r="G7232" t="str">
        <f>INDEX(Stores[location_city],MATCH(Sales[[#This Row],[store_no]],Stores[store_no],0))</f>
        <v>Ann Arbor</v>
      </c>
      <c r="H7232" t="str">
        <f>INDEX(Stores[location_state],MATCH(Sales[[#This Row],[store_no]],Stores[store_no],0))</f>
        <v>Michigan</v>
      </c>
      <c r="I7232">
        <f>INDEX(Stores[sqft],MATCH(Sales[[#This Row],[store_no]],Stores[store_no],0))</f>
        <v>100600</v>
      </c>
      <c r="J7232" s="4" t="str">
        <f>INDEX(Departments[dept_name],MATCH(Sales[[#This Row],[dept_no]],Departments[dept_no],0))</f>
        <v>Home</v>
      </c>
      <c r="K7232" s="4" t="str">
        <f>CONCATENATE(Sales[[#This Row],[region]],Sales[[#This Row],[storetype]])</f>
        <v>1A</v>
      </c>
      <c r="L7232" s="4">
        <f>INDEX(RegionStoreCount[Store Count],MATCH(Sales[[#This Row],[RegionStoretype]],RegionStoreCount[Region/Type],0))</f>
        <v>5</v>
      </c>
      <c r="M7232" s="4">
        <f>AND(Sales[[#This Row],[date]]&lt;=TY_YTDMax,Sales[[#This Row],[date]]&gt;=TY_YTDMin)*Sales[[#This Row],[sales]]</f>
        <v>4873.8830000000007</v>
      </c>
      <c r="N7232" s="4">
        <f>AND(Sales[[#This Row],[date]]&lt;=LY_YTDMax,Sales[[#This Row],[date]]&gt;=LY_YTDMin)*Sales[[#This Row],[sales]]</f>
        <v>0</v>
      </c>
      <c r="O7232" s="4">
        <f>AND(Sales[[#This Row],[date]]&gt;=YoY_Min,Sales[[#This Row],[date]]&lt;=TY_YTDMax)*(Sales[[#This Row],[sales]]/Sales[[#This Row],[sqft]])</f>
        <v>4.844814115308152E-2</v>
      </c>
      <c r="P7232" s="4">
        <f>SUMIF(Sales[RegionStoretype],Sales[[#This Row],[RegionStoretype]],Sales[YoY_SSF])/Sales[[#This Row],[Region_TypeCount]]</f>
        <v>59.469551530910678</v>
      </c>
    </row>
    <row r="7233" spans="1:16" x14ac:dyDescent="0.25">
      <c r="A7233" s="1">
        <v>43252</v>
      </c>
      <c r="B7233">
        <v>2</v>
      </c>
      <c r="C7233">
        <v>10</v>
      </c>
      <c r="D7233">
        <v>51757.088699999993</v>
      </c>
      <c r="E7233">
        <f>INDEX(Stores[region],MATCH(Sales[[#This Row],[store_no]],Stores[store_no],0))</f>
        <v>3</v>
      </c>
      <c r="F7233" t="str">
        <f>INDEX(Stores[storetype],MATCH(Sales[[#This Row],[store_no]],Stores[store_no],0))</f>
        <v>A</v>
      </c>
      <c r="G7233" t="str">
        <f>INDEX(Stores[location_city],MATCH(Sales[[#This Row],[store_no]],Stores[store_no],0))</f>
        <v>Minneapolis</v>
      </c>
      <c r="H7233" t="str">
        <f>INDEX(Stores[location_state],MATCH(Sales[[#This Row],[store_no]],Stores[store_no],0))</f>
        <v>Minnesota</v>
      </c>
      <c r="I7233">
        <f>INDEX(Stores[sqft],MATCH(Sales[[#This Row],[store_no]],Stores[store_no],0))</f>
        <v>210400</v>
      </c>
      <c r="J7233" s="4" t="str">
        <f>INDEX(Departments[dept_name],MATCH(Sales[[#This Row],[dept_no]],Departments[dept_no],0))</f>
        <v>Health</v>
      </c>
      <c r="K7233" s="4" t="str">
        <f>CONCATENATE(Sales[[#This Row],[region]],Sales[[#This Row],[storetype]])</f>
        <v>3A</v>
      </c>
      <c r="L7233" s="4">
        <f>INDEX(RegionStoreCount[Store Count],MATCH(Sales[[#This Row],[RegionStoretype]],RegionStoreCount[Region/Type],0))</f>
        <v>9</v>
      </c>
      <c r="M7233" s="4">
        <f>AND(Sales[[#This Row],[date]]&lt;=TY_YTDMax,Sales[[#This Row],[date]]&gt;=TY_YTDMin)*Sales[[#This Row],[sales]]</f>
        <v>51757.088699999993</v>
      </c>
      <c r="N7233" s="4">
        <f>AND(Sales[[#This Row],[date]]&lt;=LY_YTDMax,Sales[[#This Row],[date]]&gt;=LY_YTDMin)*Sales[[#This Row],[sales]]</f>
        <v>0</v>
      </c>
      <c r="O7233" s="4">
        <f>AND(Sales[[#This Row],[date]]&gt;=YoY_Min,Sales[[#This Row],[date]]&lt;=TY_YTDMax)*(Sales[[#This Row],[sales]]/Sales[[#This Row],[sqft]])</f>
        <v>0.2459937675855513</v>
      </c>
      <c r="P7233" s="4">
        <f>SUMIF(Sales[RegionStoretype],Sales[[#This Row],[RegionStoretype]],Sales[YoY_SSF])/Sales[[#This Row],[Region_TypeCount]]</f>
        <v>53.603836561720975</v>
      </c>
    </row>
    <row r="7234" spans="1:16" x14ac:dyDescent="0.25">
      <c r="A7234" s="1">
        <v>43252</v>
      </c>
      <c r="B7234">
        <v>2</v>
      </c>
      <c r="C7234">
        <v>12</v>
      </c>
      <c r="D7234">
        <v>110100.8058</v>
      </c>
      <c r="E7234">
        <f>INDEX(Stores[region],MATCH(Sales[[#This Row],[store_no]],Stores[store_no],0))</f>
        <v>3</v>
      </c>
      <c r="F7234" t="str">
        <f>INDEX(Stores[storetype],MATCH(Sales[[#This Row],[store_no]],Stores[store_no],0))</f>
        <v>A</v>
      </c>
      <c r="G7234" t="str">
        <f>INDEX(Stores[location_city],MATCH(Sales[[#This Row],[store_no]],Stores[store_no],0))</f>
        <v>Minneapolis</v>
      </c>
      <c r="H7234" t="str">
        <f>INDEX(Stores[location_state],MATCH(Sales[[#This Row],[store_no]],Stores[store_no],0))</f>
        <v>Minnesota</v>
      </c>
      <c r="I7234">
        <f>INDEX(Stores[sqft],MATCH(Sales[[#This Row],[store_no]],Stores[store_no],0))</f>
        <v>210400</v>
      </c>
      <c r="J7234" s="4" t="str">
        <f>INDEX(Departments[dept_name],MATCH(Sales[[#This Row],[dept_no]],Departments[dept_no],0))</f>
        <v>Jewelery</v>
      </c>
      <c r="K7234" s="4" t="str">
        <f>CONCATENATE(Sales[[#This Row],[region]],Sales[[#This Row],[storetype]])</f>
        <v>3A</v>
      </c>
      <c r="L7234" s="4">
        <f>INDEX(RegionStoreCount[Store Count],MATCH(Sales[[#This Row],[RegionStoretype]],RegionStoreCount[Region/Type],0))</f>
        <v>9</v>
      </c>
      <c r="M7234" s="4">
        <f>AND(Sales[[#This Row],[date]]&lt;=TY_YTDMax,Sales[[#This Row],[date]]&gt;=TY_YTDMin)*Sales[[#This Row],[sales]]</f>
        <v>110100.8058</v>
      </c>
      <c r="N7234" s="4">
        <f>AND(Sales[[#This Row],[date]]&lt;=LY_YTDMax,Sales[[#This Row],[date]]&gt;=LY_YTDMin)*Sales[[#This Row],[sales]]</f>
        <v>0</v>
      </c>
      <c r="O7234" s="4">
        <f>AND(Sales[[#This Row],[date]]&gt;=YoY_Min,Sales[[#This Row],[date]]&lt;=TY_YTDMax)*(Sales[[#This Row],[sales]]/Sales[[#This Row],[sqft]])</f>
        <v>0.52329280323193916</v>
      </c>
      <c r="P7234" s="4">
        <f>SUMIF(Sales[RegionStoretype],Sales[[#This Row],[RegionStoretype]],Sales[YoY_SSF])/Sales[[#This Row],[Region_TypeCount]]</f>
        <v>53.603836561720975</v>
      </c>
    </row>
    <row r="7235" spans="1:16" x14ac:dyDescent="0.25">
      <c r="A7235" s="1">
        <v>43252</v>
      </c>
      <c r="B7235">
        <v>3</v>
      </c>
      <c r="C7235">
        <v>14</v>
      </c>
      <c r="D7235">
        <v>41003.889300000003</v>
      </c>
      <c r="E7235">
        <f>INDEX(Stores[region],MATCH(Sales[[#This Row],[store_no]],Stores[store_no],0))</f>
        <v>1</v>
      </c>
      <c r="F7235" t="str">
        <f>INDEX(Stores[storetype],MATCH(Sales[[#This Row],[store_no]],Stores[store_no],0))</f>
        <v>B</v>
      </c>
      <c r="G7235" t="str">
        <f>INDEX(Stores[location_city],MATCH(Sales[[#This Row],[store_no]],Stores[store_no],0))</f>
        <v>Detroit</v>
      </c>
      <c r="H7235" t="str">
        <f>INDEX(Stores[location_state],MATCH(Sales[[#This Row],[store_no]],Stores[store_no],0))</f>
        <v>Michigan</v>
      </c>
      <c r="I7235">
        <f>INDEX(Stores[sqft],MATCH(Sales[[#This Row],[store_no]],Stores[store_no],0))</f>
        <v>114500</v>
      </c>
      <c r="J7235" s="4" t="str">
        <f>INDEX(Departments[dept_name],MATCH(Sales[[#This Row],[dept_no]],Departments[dept_no],0))</f>
        <v>Movies</v>
      </c>
      <c r="K7235" s="4" t="str">
        <f>CONCATENATE(Sales[[#This Row],[region]],Sales[[#This Row],[storetype]])</f>
        <v>1B</v>
      </c>
      <c r="L7235" s="4">
        <f>INDEX(RegionStoreCount[Store Count],MATCH(Sales[[#This Row],[RegionStoretype]],RegionStoreCount[Region/Type],0))</f>
        <v>5</v>
      </c>
      <c r="M7235" s="4">
        <f>AND(Sales[[#This Row],[date]]&lt;=TY_YTDMax,Sales[[#This Row],[date]]&gt;=TY_YTDMin)*Sales[[#This Row],[sales]]</f>
        <v>41003.889300000003</v>
      </c>
      <c r="N7235" s="4">
        <f>AND(Sales[[#This Row],[date]]&lt;=LY_YTDMax,Sales[[#This Row],[date]]&gt;=LY_YTDMin)*Sales[[#This Row],[sales]]</f>
        <v>0</v>
      </c>
      <c r="O7235" s="4">
        <f>AND(Sales[[#This Row],[date]]&gt;=YoY_Min,Sales[[#This Row],[date]]&lt;=TY_YTDMax)*(Sales[[#This Row],[sales]]/Sales[[#This Row],[sqft]])</f>
        <v>0.35811257030567689</v>
      </c>
      <c r="P7235" s="4">
        <f>SUMIF(Sales[RegionStoretype],Sales[[#This Row],[RegionStoretype]],Sales[YoY_SSF])/Sales[[#This Row],[Region_TypeCount]]</f>
        <v>68.518982968140051</v>
      </c>
    </row>
    <row r="7236" spans="1:16" x14ac:dyDescent="0.25">
      <c r="A7236" s="1">
        <v>43252</v>
      </c>
      <c r="B7236">
        <v>3</v>
      </c>
      <c r="C7236">
        <v>16</v>
      </c>
      <c r="D7236">
        <v>83299.370200000005</v>
      </c>
      <c r="E7236">
        <f>INDEX(Stores[region],MATCH(Sales[[#This Row],[store_no]],Stores[store_no],0))</f>
        <v>1</v>
      </c>
      <c r="F7236" t="str">
        <f>INDEX(Stores[storetype],MATCH(Sales[[#This Row],[store_no]],Stores[store_no],0))</f>
        <v>B</v>
      </c>
      <c r="G7236" t="str">
        <f>INDEX(Stores[location_city],MATCH(Sales[[#This Row],[store_no]],Stores[store_no],0))</f>
        <v>Detroit</v>
      </c>
      <c r="H7236" t="str">
        <f>INDEX(Stores[location_state],MATCH(Sales[[#This Row],[store_no]],Stores[store_no],0))</f>
        <v>Michigan</v>
      </c>
      <c r="I7236">
        <f>INDEX(Stores[sqft],MATCH(Sales[[#This Row],[store_no]],Stores[store_no],0))</f>
        <v>114500</v>
      </c>
      <c r="J7236" s="4" t="str">
        <f>INDEX(Departments[dept_name],MATCH(Sales[[#This Row],[dept_no]],Departments[dept_no],0))</f>
        <v>Outdoors</v>
      </c>
      <c r="K7236" s="4" t="str">
        <f>CONCATENATE(Sales[[#This Row],[region]],Sales[[#This Row],[storetype]])</f>
        <v>1B</v>
      </c>
      <c r="L7236" s="4">
        <f>INDEX(RegionStoreCount[Store Count],MATCH(Sales[[#This Row],[RegionStoretype]],RegionStoreCount[Region/Type],0))</f>
        <v>5</v>
      </c>
      <c r="M7236" s="4">
        <f>AND(Sales[[#This Row],[date]]&lt;=TY_YTDMax,Sales[[#This Row],[date]]&gt;=TY_YTDMin)*Sales[[#This Row],[sales]]</f>
        <v>83299.370200000005</v>
      </c>
      <c r="N7236" s="4">
        <f>AND(Sales[[#This Row],[date]]&lt;=LY_YTDMax,Sales[[#This Row],[date]]&gt;=LY_YTDMin)*Sales[[#This Row],[sales]]</f>
        <v>0</v>
      </c>
      <c r="O7236" s="4">
        <f>AND(Sales[[#This Row],[date]]&gt;=YoY_Min,Sales[[#This Row],[date]]&lt;=TY_YTDMax)*(Sales[[#This Row],[sales]]/Sales[[#This Row],[sqft]])</f>
        <v>0.72750541659388646</v>
      </c>
      <c r="P7236" s="4">
        <f>SUMIF(Sales[RegionStoretype],Sales[[#This Row],[RegionStoretype]],Sales[YoY_SSF])/Sales[[#This Row],[Region_TypeCount]]</f>
        <v>68.518982968140051</v>
      </c>
    </row>
    <row r="7237" spans="1:16" x14ac:dyDescent="0.25">
      <c r="A7237" s="1">
        <v>43252</v>
      </c>
      <c r="B7237">
        <v>3</v>
      </c>
      <c r="C7237">
        <v>18</v>
      </c>
      <c r="D7237">
        <v>61.635200000000005</v>
      </c>
      <c r="E7237">
        <f>INDEX(Stores[region],MATCH(Sales[[#This Row],[store_no]],Stores[store_no],0))</f>
        <v>1</v>
      </c>
      <c r="F7237" t="str">
        <f>INDEX(Stores[storetype],MATCH(Sales[[#This Row],[store_no]],Stores[store_no],0))</f>
        <v>B</v>
      </c>
      <c r="G7237" t="str">
        <f>INDEX(Stores[location_city],MATCH(Sales[[#This Row],[store_no]],Stores[store_no],0))</f>
        <v>Detroit</v>
      </c>
      <c r="H7237" t="str">
        <f>INDEX(Stores[location_state],MATCH(Sales[[#This Row],[store_no]],Stores[store_no],0))</f>
        <v>Michigan</v>
      </c>
      <c r="I7237">
        <f>INDEX(Stores[sqft],MATCH(Sales[[#This Row],[store_no]],Stores[store_no],0))</f>
        <v>114500</v>
      </c>
      <c r="J7237" s="4" t="str">
        <f>INDEX(Departments[dept_name],MATCH(Sales[[#This Row],[dept_no]],Departments[dept_no],0))</f>
        <v>Sports</v>
      </c>
      <c r="K7237" s="4" t="str">
        <f>CONCATENATE(Sales[[#This Row],[region]],Sales[[#This Row],[storetype]])</f>
        <v>1B</v>
      </c>
      <c r="L7237" s="4">
        <f>INDEX(RegionStoreCount[Store Count],MATCH(Sales[[#This Row],[RegionStoretype]],RegionStoreCount[Region/Type],0))</f>
        <v>5</v>
      </c>
      <c r="M7237" s="4">
        <f>AND(Sales[[#This Row],[date]]&lt;=TY_YTDMax,Sales[[#This Row],[date]]&gt;=TY_YTDMin)*Sales[[#This Row],[sales]]</f>
        <v>61.635200000000005</v>
      </c>
      <c r="N7237" s="4">
        <f>AND(Sales[[#This Row],[date]]&lt;=LY_YTDMax,Sales[[#This Row],[date]]&gt;=LY_YTDMin)*Sales[[#This Row],[sales]]</f>
        <v>0</v>
      </c>
      <c r="O7237" s="4">
        <f>AND(Sales[[#This Row],[date]]&gt;=YoY_Min,Sales[[#This Row],[date]]&lt;=TY_YTDMax)*(Sales[[#This Row],[sales]]/Sales[[#This Row],[sqft]])</f>
        <v>5.3829868995633196E-4</v>
      </c>
      <c r="P7237" s="4">
        <f>SUMIF(Sales[RegionStoretype],Sales[[#This Row],[RegionStoretype]],Sales[YoY_SSF])/Sales[[#This Row],[Region_TypeCount]]</f>
        <v>68.518982968140051</v>
      </c>
    </row>
    <row r="7238" spans="1:16" x14ac:dyDescent="0.25">
      <c r="A7238" s="1">
        <v>43252</v>
      </c>
      <c r="B7238">
        <v>5</v>
      </c>
      <c r="C7238">
        <v>3</v>
      </c>
      <c r="D7238">
        <v>45962.080000000002</v>
      </c>
      <c r="E7238">
        <f>INDEX(Stores[region],MATCH(Sales[[#This Row],[store_no]],Stores[store_no],0))</f>
        <v>1</v>
      </c>
      <c r="F7238" t="str">
        <f>INDEX(Stores[storetype],MATCH(Sales[[#This Row],[store_no]],Stores[store_no],0))</f>
        <v>B</v>
      </c>
      <c r="G7238" t="str">
        <f>INDEX(Stores[location_city],MATCH(Sales[[#This Row],[store_no]],Stores[store_no],0))</f>
        <v>Bloomington</v>
      </c>
      <c r="H7238" t="str">
        <f>INDEX(Stores[location_state],MATCH(Sales[[#This Row],[store_no]],Stores[store_no],0))</f>
        <v>Indiana</v>
      </c>
      <c r="I7238">
        <f>INDEX(Stores[sqft],MATCH(Sales[[#This Row],[store_no]],Stores[store_no],0))</f>
        <v>114500</v>
      </c>
      <c r="J7238" s="4" t="str">
        <f>INDEX(Departments[dept_name],MATCH(Sales[[#This Row],[dept_no]],Departments[dept_no],0))</f>
        <v>Beauty</v>
      </c>
      <c r="K7238" s="4" t="str">
        <f>CONCATENATE(Sales[[#This Row],[region]],Sales[[#This Row],[storetype]])</f>
        <v>1B</v>
      </c>
      <c r="L7238" s="4">
        <f>INDEX(RegionStoreCount[Store Count],MATCH(Sales[[#This Row],[RegionStoretype]],RegionStoreCount[Region/Type],0))</f>
        <v>5</v>
      </c>
      <c r="M7238" s="4">
        <f>AND(Sales[[#This Row],[date]]&lt;=TY_YTDMax,Sales[[#This Row],[date]]&gt;=TY_YTDMin)*Sales[[#This Row],[sales]]</f>
        <v>45962.080000000002</v>
      </c>
      <c r="N7238" s="4">
        <f>AND(Sales[[#This Row],[date]]&lt;=LY_YTDMax,Sales[[#This Row],[date]]&gt;=LY_YTDMin)*Sales[[#This Row],[sales]]</f>
        <v>0</v>
      </c>
      <c r="O7238" s="4">
        <f>AND(Sales[[#This Row],[date]]&gt;=YoY_Min,Sales[[#This Row],[date]]&lt;=TY_YTDMax)*(Sales[[#This Row],[sales]]/Sales[[#This Row],[sqft]])</f>
        <v>0.40141554585152839</v>
      </c>
      <c r="P7238" s="4">
        <f>SUMIF(Sales[RegionStoretype],Sales[[#This Row],[RegionStoretype]],Sales[YoY_SSF])/Sales[[#This Row],[Region_TypeCount]]</f>
        <v>68.518982968140051</v>
      </c>
    </row>
    <row r="7239" spans="1:16" x14ac:dyDescent="0.25">
      <c r="A7239" s="1">
        <v>43252</v>
      </c>
      <c r="B7239">
        <v>5</v>
      </c>
      <c r="C7239">
        <v>20</v>
      </c>
      <c r="D7239">
        <v>54031.404199999997</v>
      </c>
      <c r="E7239">
        <f>INDEX(Stores[region],MATCH(Sales[[#This Row],[store_no]],Stores[store_no],0))</f>
        <v>1</v>
      </c>
      <c r="F7239" t="str">
        <f>INDEX(Stores[storetype],MATCH(Sales[[#This Row],[store_no]],Stores[store_no],0))</f>
        <v>B</v>
      </c>
      <c r="G7239" t="str">
        <f>INDEX(Stores[location_city],MATCH(Sales[[#This Row],[store_no]],Stores[store_no],0))</f>
        <v>Bloomington</v>
      </c>
      <c r="H7239" t="str">
        <f>INDEX(Stores[location_state],MATCH(Sales[[#This Row],[store_no]],Stores[store_no],0))</f>
        <v>Indiana</v>
      </c>
      <c r="I7239">
        <f>INDEX(Stores[sqft],MATCH(Sales[[#This Row],[store_no]],Stores[store_no],0))</f>
        <v>114500</v>
      </c>
      <c r="J7239" s="4" t="str">
        <f>INDEX(Departments[dept_name],MATCH(Sales[[#This Row],[dept_no]],Departments[dept_no],0))</f>
        <v>Toys</v>
      </c>
      <c r="K7239" s="4" t="str">
        <f>CONCATENATE(Sales[[#This Row],[region]],Sales[[#This Row],[storetype]])</f>
        <v>1B</v>
      </c>
      <c r="L7239" s="4">
        <f>INDEX(RegionStoreCount[Store Count],MATCH(Sales[[#This Row],[RegionStoretype]],RegionStoreCount[Region/Type],0))</f>
        <v>5</v>
      </c>
      <c r="M7239" s="4">
        <f>AND(Sales[[#This Row],[date]]&lt;=TY_YTDMax,Sales[[#This Row],[date]]&gt;=TY_YTDMin)*Sales[[#This Row],[sales]]</f>
        <v>54031.404199999997</v>
      </c>
      <c r="N7239" s="4">
        <f>AND(Sales[[#This Row],[date]]&lt;=LY_YTDMax,Sales[[#This Row],[date]]&gt;=LY_YTDMin)*Sales[[#This Row],[sales]]</f>
        <v>0</v>
      </c>
      <c r="O7239" s="4">
        <f>AND(Sales[[#This Row],[date]]&gt;=YoY_Min,Sales[[#This Row],[date]]&lt;=TY_YTDMax)*(Sales[[#This Row],[sales]]/Sales[[#This Row],[sqft]])</f>
        <v>0.47188999301310042</v>
      </c>
      <c r="P7239" s="4">
        <f>SUMIF(Sales[RegionStoretype],Sales[[#This Row],[RegionStoretype]],Sales[YoY_SSF])/Sales[[#This Row],[Region_TypeCount]]</f>
        <v>68.518982968140051</v>
      </c>
    </row>
    <row r="7240" spans="1:16" x14ac:dyDescent="0.25">
      <c r="A7240" s="1">
        <v>43252</v>
      </c>
      <c r="B7240">
        <v>6</v>
      </c>
      <c r="C7240">
        <v>1</v>
      </c>
      <c r="D7240">
        <v>12546.8439</v>
      </c>
      <c r="E7240">
        <f>INDEX(Stores[region],MATCH(Sales[[#This Row],[store_no]],Stores[store_no],0))</f>
        <v>3</v>
      </c>
      <c r="F7240" t="str">
        <f>INDEX(Stores[storetype],MATCH(Sales[[#This Row],[store_no]],Stores[store_no],0))</f>
        <v>A</v>
      </c>
      <c r="G7240" t="str">
        <f>INDEX(Stores[location_city],MATCH(Sales[[#This Row],[store_no]],Stores[store_no],0))</f>
        <v>Green Bay</v>
      </c>
      <c r="H7240" t="str">
        <f>INDEX(Stores[location_state],MATCH(Sales[[#This Row],[store_no]],Stores[store_no],0))</f>
        <v>Wisconsin</v>
      </c>
      <c r="I7240">
        <f>INDEX(Stores[sqft],MATCH(Sales[[#This Row],[store_no]],Stores[store_no],0))</f>
        <v>138800</v>
      </c>
      <c r="J7240" s="4" t="str">
        <f>INDEX(Departments[dept_name],MATCH(Sales[[#This Row],[dept_no]],Departments[dept_no],0))</f>
        <v>Automotive</v>
      </c>
      <c r="K7240" s="4" t="str">
        <f>CONCATENATE(Sales[[#This Row],[region]],Sales[[#This Row],[storetype]])</f>
        <v>3A</v>
      </c>
      <c r="L7240" s="4">
        <f>INDEX(RegionStoreCount[Store Count],MATCH(Sales[[#This Row],[RegionStoretype]],RegionStoreCount[Region/Type],0))</f>
        <v>9</v>
      </c>
      <c r="M7240" s="4">
        <f>AND(Sales[[#This Row],[date]]&lt;=TY_YTDMax,Sales[[#This Row],[date]]&gt;=TY_YTDMin)*Sales[[#This Row],[sales]]</f>
        <v>12546.8439</v>
      </c>
      <c r="N7240" s="4">
        <f>AND(Sales[[#This Row],[date]]&lt;=LY_YTDMax,Sales[[#This Row],[date]]&gt;=LY_YTDMin)*Sales[[#This Row],[sales]]</f>
        <v>0</v>
      </c>
      <c r="O7240" s="4">
        <f>AND(Sales[[#This Row],[date]]&gt;=YoY_Min,Sales[[#This Row],[date]]&lt;=TY_YTDMax)*(Sales[[#This Row],[sales]]/Sales[[#This Row],[sqft]])</f>
        <v>9.0395128962536028E-2</v>
      </c>
      <c r="P7240" s="4">
        <f>SUMIF(Sales[RegionStoretype],Sales[[#This Row],[RegionStoretype]],Sales[YoY_SSF])/Sales[[#This Row],[Region_TypeCount]]</f>
        <v>53.603836561720975</v>
      </c>
    </row>
    <row r="7241" spans="1:16" x14ac:dyDescent="0.25">
      <c r="A7241" s="1">
        <v>43252</v>
      </c>
      <c r="B7241">
        <v>6</v>
      </c>
      <c r="C7241">
        <v>11</v>
      </c>
      <c r="D7241">
        <v>21037.665200000003</v>
      </c>
      <c r="E7241">
        <f>INDEX(Stores[region],MATCH(Sales[[#This Row],[store_no]],Stores[store_no],0))</f>
        <v>3</v>
      </c>
      <c r="F7241" t="str">
        <f>INDEX(Stores[storetype],MATCH(Sales[[#This Row],[store_no]],Stores[store_no],0))</f>
        <v>A</v>
      </c>
      <c r="G7241" t="str">
        <f>INDEX(Stores[location_city],MATCH(Sales[[#This Row],[store_no]],Stores[store_no],0))</f>
        <v>Green Bay</v>
      </c>
      <c r="H7241" t="str">
        <f>INDEX(Stores[location_state],MATCH(Sales[[#This Row],[store_no]],Stores[store_no],0))</f>
        <v>Wisconsin</v>
      </c>
      <c r="I7241">
        <f>INDEX(Stores[sqft],MATCH(Sales[[#This Row],[store_no]],Stores[store_no],0))</f>
        <v>138800</v>
      </c>
      <c r="J7241" s="4" t="str">
        <f>INDEX(Departments[dept_name],MATCH(Sales[[#This Row],[dept_no]],Departments[dept_no],0))</f>
        <v>Home</v>
      </c>
      <c r="K7241" s="4" t="str">
        <f>CONCATENATE(Sales[[#This Row],[region]],Sales[[#This Row],[storetype]])</f>
        <v>3A</v>
      </c>
      <c r="L7241" s="4">
        <f>INDEX(RegionStoreCount[Store Count],MATCH(Sales[[#This Row],[RegionStoretype]],RegionStoreCount[Region/Type],0))</f>
        <v>9</v>
      </c>
      <c r="M7241" s="4">
        <f>AND(Sales[[#This Row],[date]]&lt;=TY_YTDMax,Sales[[#This Row],[date]]&gt;=TY_YTDMin)*Sales[[#This Row],[sales]]</f>
        <v>21037.665200000003</v>
      </c>
      <c r="N7241" s="4">
        <f>AND(Sales[[#This Row],[date]]&lt;=LY_YTDMax,Sales[[#This Row],[date]]&gt;=LY_YTDMin)*Sales[[#This Row],[sales]]</f>
        <v>0</v>
      </c>
      <c r="O7241" s="4">
        <f>AND(Sales[[#This Row],[date]]&gt;=YoY_Min,Sales[[#This Row],[date]]&lt;=TY_YTDMax)*(Sales[[#This Row],[sales]]/Sales[[#This Row],[sqft]])</f>
        <v>0.1515681930835735</v>
      </c>
      <c r="P7241" s="4">
        <f>SUMIF(Sales[RegionStoretype],Sales[[#This Row],[RegionStoretype]],Sales[YoY_SSF])/Sales[[#This Row],[Region_TypeCount]]</f>
        <v>53.603836561720975</v>
      </c>
    </row>
    <row r="7242" spans="1:16" x14ac:dyDescent="0.25">
      <c r="A7242" s="1">
        <v>43252</v>
      </c>
      <c r="B7242">
        <v>6</v>
      </c>
      <c r="C7242">
        <v>15</v>
      </c>
      <c r="D7242">
        <v>70008.762400000007</v>
      </c>
      <c r="E7242">
        <f>INDEX(Stores[region],MATCH(Sales[[#This Row],[store_no]],Stores[store_no],0))</f>
        <v>3</v>
      </c>
      <c r="F7242" t="str">
        <f>INDEX(Stores[storetype],MATCH(Sales[[#This Row],[store_no]],Stores[store_no],0))</f>
        <v>A</v>
      </c>
      <c r="G7242" t="str">
        <f>INDEX(Stores[location_city],MATCH(Sales[[#This Row],[store_no]],Stores[store_no],0))</f>
        <v>Green Bay</v>
      </c>
      <c r="H7242" t="str">
        <f>INDEX(Stores[location_state],MATCH(Sales[[#This Row],[store_no]],Stores[store_no],0))</f>
        <v>Wisconsin</v>
      </c>
      <c r="I7242">
        <f>INDEX(Stores[sqft],MATCH(Sales[[#This Row],[store_no]],Stores[store_no],0))</f>
        <v>138800</v>
      </c>
      <c r="J7242" s="4" t="str">
        <f>INDEX(Departments[dept_name],MATCH(Sales[[#This Row],[dept_no]],Departments[dept_no],0))</f>
        <v>Music</v>
      </c>
      <c r="K7242" s="4" t="str">
        <f>CONCATENATE(Sales[[#This Row],[region]],Sales[[#This Row],[storetype]])</f>
        <v>3A</v>
      </c>
      <c r="L7242" s="4">
        <f>INDEX(RegionStoreCount[Store Count],MATCH(Sales[[#This Row],[RegionStoretype]],RegionStoreCount[Region/Type],0))</f>
        <v>9</v>
      </c>
      <c r="M7242" s="4">
        <f>AND(Sales[[#This Row],[date]]&lt;=TY_YTDMax,Sales[[#This Row],[date]]&gt;=TY_YTDMin)*Sales[[#This Row],[sales]]</f>
        <v>70008.762400000007</v>
      </c>
      <c r="N7242" s="4">
        <f>AND(Sales[[#This Row],[date]]&lt;=LY_YTDMax,Sales[[#This Row],[date]]&gt;=LY_YTDMin)*Sales[[#This Row],[sales]]</f>
        <v>0</v>
      </c>
      <c r="O7242" s="4">
        <f>AND(Sales[[#This Row],[date]]&gt;=YoY_Min,Sales[[#This Row],[date]]&lt;=TY_YTDMax)*(Sales[[#This Row],[sales]]/Sales[[#This Row],[sqft]])</f>
        <v>0.50438589625360231</v>
      </c>
      <c r="P7242" s="4">
        <f>SUMIF(Sales[RegionStoretype],Sales[[#This Row],[RegionStoretype]],Sales[YoY_SSF])/Sales[[#This Row],[Region_TypeCount]]</f>
        <v>53.603836561720975</v>
      </c>
    </row>
    <row r="7243" spans="1:16" x14ac:dyDescent="0.25">
      <c r="A7243" s="1">
        <v>43252</v>
      </c>
      <c r="B7243">
        <v>6</v>
      </c>
      <c r="C7243">
        <v>16</v>
      </c>
      <c r="D7243">
        <v>124355.53830000001</v>
      </c>
      <c r="E7243">
        <f>INDEX(Stores[region],MATCH(Sales[[#This Row],[store_no]],Stores[store_no],0))</f>
        <v>3</v>
      </c>
      <c r="F7243" t="str">
        <f>INDEX(Stores[storetype],MATCH(Sales[[#This Row],[store_no]],Stores[store_no],0))</f>
        <v>A</v>
      </c>
      <c r="G7243" t="str">
        <f>INDEX(Stores[location_city],MATCH(Sales[[#This Row],[store_no]],Stores[store_no],0))</f>
        <v>Green Bay</v>
      </c>
      <c r="H7243" t="str">
        <f>INDEX(Stores[location_state],MATCH(Sales[[#This Row],[store_no]],Stores[store_no],0))</f>
        <v>Wisconsin</v>
      </c>
      <c r="I7243">
        <f>INDEX(Stores[sqft],MATCH(Sales[[#This Row],[store_no]],Stores[store_no],0))</f>
        <v>138800</v>
      </c>
      <c r="J7243" s="4" t="str">
        <f>INDEX(Departments[dept_name],MATCH(Sales[[#This Row],[dept_no]],Departments[dept_no],0))</f>
        <v>Outdoors</v>
      </c>
      <c r="K7243" s="4" t="str">
        <f>CONCATENATE(Sales[[#This Row],[region]],Sales[[#This Row],[storetype]])</f>
        <v>3A</v>
      </c>
      <c r="L7243" s="4">
        <f>INDEX(RegionStoreCount[Store Count],MATCH(Sales[[#This Row],[RegionStoretype]],RegionStoreCount[Region/Type],0))</f>
        <v>9</v>
      </c>
      <c r="M7243" s="4">
        <f>AND(Sales[[#This Row],[date]]&lt;=TY_YTDMax,Sales[[#This Row],[date]]&gt;=TY_YTDMin)*Sales[[#This Row],[sales]]</f>
        <v>124355.53830000001</v>
      </c>
      <c r="N7243" s="4">
        <f>AND(Sales[[#This Row],[date]]&lt;=LY_YTDMax,Sales[[#This Row],[date]]&gt;=LY_YTDMin)*Sales[[#This Row],[sales]]</f>
        <v>0</v>
      </c>
      <c r="O7243" s="4">
        <f>AND(Sales[[#This Row],[date]]&gt;=YoY_Min,Sales[[#This Row],[date]]&lt;=TY_YTDMax)*(Sales[[#This Row],[sales]]/Sales[[#This Row],[sqft]])</f>
        <v>0.89593327305475512</v>
      </c>
      <c r="P7243" s="4">
        <f>SUMIF(Sales[RegionStoretype],Sales[[#This Row],[RegionStoretype]],Sales[YoY_SSF])/Sales[[#This Row],[Region_TypeCount]]</f>
        <v>53.603836561720975</v>
      </c>
    </row>
    <row r="7244" spans="1:16" x14ac:dyDescent="0.25">
      <c r="A7244" s="1">
        <v>43252</v>
      </c>
      <c r="B7244">
        <v>7</v>
      </c>
      <c r="C7244">
        <v>8</v>
      </c>
      <c r="D7244">
        <v>17706.145400000001</v>
      </c>
      <c r="E7244">
        <f>INDEX(Stores[region],MATCH(Sales[[#This Row],[store_no]],Stores[store_no],0))</f>
        <v>2</v>
      </c>
      <c r="F7244" t="str">
        <f>INDEX(Stores[storetype],MATCH(Sales[[#This Row],[store_no]],Stores[store_no],0))</f>
        <v>B</v>
      </c>
      <c r="G7244" t="str">
        <f>INDEX(Stores[location_city],MATCH(Sales[[#This Row],[store_no]],Stores[store_no],0))</f>
        <v>Rockford</v>
      </c>
      <c r="H7244" t="str">
        <f>INDEX(Stores[location_state],MATCH(Sales[[#This Row],[store_no]],Stores[store_no],0))</f>
        <v>Illinois</v>
      </c>
      <c r="I7244">
        <f>INDEX(Stores[sqft],MATCH(Sales[[#This Row],[store_no]],Stores[store_no],0))</f>
        <v>127100</v>
      </c>
      <c r="J7244" s="4" t="str">
        <f>INDEX(Departments[dept_name],MATCH(Sales[[#This Row],[dept_no]],Departments[dept_no],0))</f>
        <v>Games</v>
      </c>
      <c r="K7244" s="4" t="str">
        <f>CONCATENATE(Sales[[#This Row],[region]],Sales[[#This Row],[storetype]])</f>
        <v>2B</v>
      </c>
      <c r="L7244" s="4">
        <f>INDEX(RegionStoreCount[Store Count],MATCH(Sales[[#This Row],[RegionStoretype]],RegionStoreCount[Region/Type],0))</f>
        <v>6</v>
      </c>
      <c r="M7244" s="4">
        <f>AND(Sales[[#This Row],[date]]&lt;=TY_YTDMax,Sales[[#This Row],[date]]&gt;=TY_YTDMin)*Sales[[#This Row],[sales]]</f>
        <v>17706.145400000001</v>
      </c>
      <c r="N7244" s="4">
        <f>AND(Sales[[#This Row],[date]]&lt;=LY_YTDMax,Sales[[#This Row],[date]]&gt;=LY_YTDMin)*Sales[[#This Row],[sales]]</f>
        <v>0</v>
      </c>
      <c r="O7244" s="4">
        <f>AND(Sales[[#This Row],[date]]&gt;=YoY_Min,Sales[[#This Row],[date]]&lt;=TY_YTDMax)*(Sales[[#This Row],[sales]]/Sales[[#This Row],[sqft]])</f>
        <v>0.13930877576711251</v>
      </c>
      <c r="P7244" s="4">
        <f>SUMIF(Sales[RegionStoretype],Sales[[#This Row],[RegionStoretype]],Sales[YoY_SSF])/Sales[[#This Row],[Region_TypeCount]]</f>
        <v>58.393757732919049</v>
      </c>
    </row>
    <row r="7245" spans="1:16" x14ac:dyDescent="0.25">
      <c r="A7245" s="1">
        <v>43252</v>
      </c>
      <c r="B7245">
        <v>8</v>
      </c>
      <c r="C7245">
        <v>4</v>
      </c>
      <c r="D7245">
        <v>222391.80350000001</v>
      </c>
      <c r="E7245">
        <f>INDEX(Stores[region],MATCH(Sales[[#This Row],[store_no]],Stores[store_no],0))</f>
        <v>3</v>
      </c>
      <c r="F7245" t="str">
        <f>INDEX(Stores[storetype],MATCH(Sales[[#This Row],[store_no]],Stores[store_no],0))</f>
        <v>A</v>
      </c>
      <c r="G7245" t="str">
        <f>INDEX(Stores[location_city],MATCH(Sales[[#This Row],[store_no]],Stores[store_no],0))</f>
        <v>Saint Louis</v>
      </c>
      <c r="H7245" t="str">
        <f>INDEX(Stores[location_state],MATCH(Sales[[#This Row],[store_no]],Stores[store_no],0))</f>
        <v>Missouri</v>
      </c>
      <c r="I7245">
        <f>INDEX(Stores[sqft],MATCH(Sales[[#This Row],[store_no]],Stores[store_no],0))</f>
        <v>198900</v>
      </c>
      <c r="J7245" s="4" t="str">
        <f>INDEX(Departments[dept_name],MATCH(Sales[[#This Row],[dept_no]],Departments[dept_no],0))</f>
        <v>Books</v>
      </c>
      <c r="K7245" s="4" t="str">
        <f>CONCATENATE(Sales[[#This Row],[region]],Sales[[#This Row],[storetype]])</f>
        <v>3A</v>
      </c>
      <c r="L7245" s="4">
        <f>INDEX(RegionStoreCount[Store Count],MATCH(Sales[[#This Row],[RegionStoretype]],RegionStoreCount[Region/Type],0))</f>
        <v>9</v>
      </c>
      <c r="M7245" s="4">
        <f>AND(Sales[[#This Row],[date]]&lt;=TY_YTDMax,Sales[[#This Row],[date]]&gt;=TY_YTDMin)*Sales[[#This Row],[sales]]</f>
        <v>222391.80350000001</v>
      </c>
      <c r="N7245" s="4">
        <f>AND(Sales[[#This Row],[date]]&lt;=LY_YTDMax,Sales[[#This Row],[date]]&gt;=LY_YTDMin)*Sales[[#This Row],[sales]]</f>
        <v>0</v>
      </c>
      <c r="O7245" s="4">
        <f>AND(Sales[[#This Row],[date]]&gt;=YoY_Min,Sales[[#This Row],[date]]&lt;=TY_YTDMax)*(Sales[[#This Row],[sales]]/Sales[[#This Row],[sqft]])</f>
        <v>1.1181086148818502</v>
      </c>
      <c r="P7245" s="4">
        <f>SUMIF(Sales[RegionStoretype],Sales[[#This Row],[RegionStoretype]],Sales[YoY_SSF])/Sales[[#This Row],[Region_TypeCount]]</f>
        <v>53.603836561720975</v>
      </c>
    </row>
    <row r="7246" spans="1:16" x14ac:dyDescent="0.25">
      <c r="A7246" s="1">
        <v>43252</v>
      </c>
      <c r="B7246">
        <v>8</v>
      </c>
      <c r="C7246">
        <v>8</v>
      </c>
      <c r="D7246">
        <v>30212.1348</v>
      </c>
      <c r="E7246">
        <f>INDEX(Stores[region],MATCH(Sales[[#This Row],[store_no]],Stores[store_no],0))</f>
        <v>3</v>
      </c>
      <c r="F7246" t="str">
        <f>INDEX(Stores[storetype],MATCH(Sales[[#This Row],[store_no]],Stores[store_no],0))</f>
        <v>A</v>
      </c>
      <c r="G7246" t="str">
        <f>INDEX(Stores[location_city],MATCH(Sales[[#This Row],[store_no]],Stores[store_no],0))</f>
        <v>Saint Louis</v>
      </c>
      <c r="H7246" t="str">
        <f>INDEX(Stores[location_state],MATCH(Sales[[#This Row],[store_no]],Stores[store_no],0))</f>
        <v>Missouri</v>
      </c>
      <c r="I7246">
        <f>INDEX(Stores[sqft],MATCH(Sales[[#This Row],[store_no]],Stores[store_no],0))</f>
        <v>198900</v>
      </c>
      <c r="J7246" s="4" t="str">
        <f>INDEX(Departments[dept_name],MATCH(Sales[[#This Row],[dept_no]],Departments[dept_no],0))</f>
        <v>Games</v>
      </c>
      <c r="K7246" s="4" t="str">
        <f>CONCATENATE(Sales[[#This Row],[region]],Sales[[#This Row],[storetype]])</f>
        <v>3A</v>
      </c>
      <c r="L7246" s="4">
        <f>INDEX(RegionStoreCount[Store Count],MATCH(Sales[[#This Row],[RegionStoretype]],RegionStoreCount[Region/Type],0))</f>
        <v>9</v>
      </c>
      <c r="M7246" s="4">
        <f>AND(Sales[[#This Row],[date]]&lt;=TY_YTDMax,Sales[[#This Row],[date]]&gt;=TY_YTDMin)*Sales[[#This Row],[sales]]</f>
        <v>30212.1348</v>
      </c>
      <c r="N7246" s="4">
        <f>AND(Sales[[#This Row],[date]]&lt;=LY_YTDMax,Sales[[#This Row],[date]]&gt;=LY_YTDMin)*Sales[[#This Row],[sales]]</f>
        <v>0</v>
      </c>
      <c r="O7246" s="4">
        <f>AND(Sales[[#This Row],[date]]&gt;=YoY_Min,Sales[[#This Row],[date]]&lt;=TY_YTDMax)*(Sales[[#This Row],[sales]]/Sales[[#This Row],[sqft]])</f>
        <v>0.15189610256410258</v>
      </c>
      <c r="P7246" s="4">
        <f>SUMIF(Sales[RegionStoretype],Sales[[#This Row],[RegionStoretype]],Sales[YoY_SSF])/Sales[[#This Row],[Region_TypeCount]]</f>
        <v>53.603836561720975</v>
      </c>
    </row>
    <row r="7247" spans="1:16" x14ac:dyDescent="0.25">
      <c r="A7247" s="1">
        <v>43252</v>
      </c>
      <c r="B7247">
        <v>8</v>
      </c>
      <c r="C7247">
        <v>15</v>
      </c>
      <c r="D7247">
        <v>152921.78649999999</v>
      </c>
      <c r="E7247">
        <f>INDEX(Stores[region],MATCH(Sales[[#This Row],[store_no]],Stores[store_no],0))</f>
        <v>3</v>
      </c>
      <c r="F7247" t="str">
        <f>INDEX(Stores[storetype],MATCH(Sales[[#This Row],[store_no]],Stores[store_no],0))</f>
        <v>A</v>
      </c>
      <c r="G7247" t="str">
        <f>INDEX(Stores[location_city],MATCH(Sales[[#This Row],[store_no]],Stores[store_no],0))</f>
        <v>Saint Louis</v>
      </c>
      <c r="H7247" t="str">
        <f>INDEX(Stores[location_state],MATCH(Sales[[#This Row],[store_no]],Stores[store_no],0))</f>
        <v>Missouri</v>
      </c>
      <c r="I7247">
        <f>INDEX(Stores[sqft],MATCH(Sales[[#This Row],[store_no]],Stores[store_no],0))</f>
        <v>198900</v>
      </c>
      <c r="J7247" s="4" t="str">
        <f>INDEX(Departments[dept_name],MATCH(Sales[[#This Row],[dept_no]],Departments[dept_no],0))</f>
        <v>Music</v>
      </c>
      <c r="K7247" s="4" t="str">
        <f>CONCATENATE(Sales[[#This Row],[region]],Sales[[#This Row],[storetype]])</f>
        <v>3A</v>
      </c>
      <c r="L7247" s="4">
        <f>INDEX(RegionStoreCount[Store Count],MATCH(Sales[[#This Row],[RegionStoretype]],RegionStoreCount[Region/Type],0))</f>
        <v>9</v>
      </c>
      <c r="M7247" s="4">
        <f>AND(Sales[[#This Row],[date]]&lt;=TY_YTDMax,Sales[[#This Row],[date]]&gt;=TY_YTDMin)*Sales[[#This Row],[sales]]</f>
        <v>152921.78649999999</v>
      </c>
      <c r="N7247" s="4">
        <f>AND(Sales[[#This Row],[date]]&lt;=LY_YTDMax,Sales[[#This Row],[date]]&gt;=LY_YTDMin)*Sales[[#This Row],[sales]]</f>
        <v>0</v>
      </c>
      <c r="O7247" s="4">
        <f>AND(Sales[[#This Row],[date]]&gt;=YoY_Min,Sales[[#This Row],[date]]&lt;=TY_YTDMax)*(Sales[[#This Row],[sales]]/Sales[[#This Row],[sqft]])</f>
        <v>0.76883753896430362</v>
      </c>
      <c r="P7247" s="4">
        <f>SUMIF(Sales[RegionStoretype],Sales[[#This Row],[RegionStoretype]],Sales[YoY_SSF])/Sales[[#This Row],[Region_TypeCount]]</f>
        <v>53.603836561720975</v>
      </c>
    </row>
    <row r="7248" spans="1:16" x14ac:dyDescent="0.25">
      <c r="A7248" s="1">
        <v>43252</v>
      </c>
      <c r="B7248">
        <v>8</v>
      </c>
      <c r="C7248">
        <v>16</v>
      </c>
      <c r="D7248">
        <v>196018.32819999999</v>
      </c>
      <c r="E7248">
        <f>INDEX(Stores[region],MATCH(Sales[[#This Row],[store_no]],Stores[store_no],0))</f>
        <v>3</v>
      </c>
      <c r="F7248" t="str">
        <f>INDEX(Stores[storetype],MATCH(Sales[[#This Row],[store_no]],Stores[store_no],0))</f>
        <v>A</v>
      </c>
      <c r="G7248" t="str">
        <f>INDEX(Stores[location_city],MATCH(Sales[[#This Row],[store_no]],Stores[store_no],0))</f>
        <v>Saint Louis</v>
      </c>
      <c r="H7248" t="str">
        <f>INDEX(Stores[location_state],MATCH(Sales[[#This Row],[store_no]],Stores[store_no],0))</f>
        <v>Missouri</v>
      </c>
      <c r="I7248">
        <f>INDEX(Stores[sqft],MATCH(Sales[[#This Row],[store_no]],Stores[store_no],0))</f>
        <v>198900</v>
      </c>
      <c r="J7248" s="4" t="str">
        <f>INDEX(Departments[dept_name],MATCH(Sales[[#This Row],[dept_no]],Departments[dept_no],0))</f>
        <v>Outdoors</v>
      </c>
      <c r="K7248" s="4" t="str">
        <f>CONCATENATE(Sales[[#This Row],[region]],Sales[[#This Row],[storetype]])</f>
        <v>3A</v>
      </c>
      <c r="L7248" s="4">
        <f>INDEX(RegionStoreCount[Store Count],MATCH(Sales[[#This Row],[RegionStoretype]],RegionStoreCount[Region/Type],0))</f>
        <v>9</v>
      </c>
      <c r="M7248" s="4">
        <f>AND(Sales[[#This Row],[date]]&lt;=TY_YTDMax,Sales[[#This Row],[date]]&gt;=TY_YTDMin)*Sales[[#This Row],[sales]]</f>
        <v>196018.32819999999</v>
      </c>
      <c r="N7248" s="4">
        <f>AND(Sales[[#This Row],[date]]&lt;=LY_YTDMax,Sales[[#This Row],[date]]&gt;=LY_YTDMin)*Sales[[#This Row],[sales]]</f>
        <v>0</v>
      </c>
      <c r="O7248" s="4">
        <f>AND(Sales[[#This Row],[date]]&gt;=YoY_Min,Sales[[#This Row],[date]]&lt;=TY_YTDMax)*(Sales[[#This Row],[sales]]/Sales[[#This Row],[sqft]])</f>
        <v>0.98551195676219205</v>
      </c>
      <c r="P7248" s="4">
        <f>SUMIF(Sales[RegionStoretype],Sales[[#This Row],[RegionStoretype]],Sales[YoY_SSF])/Sales[[#This Row],[Region_TypeCount]]</f>
        <v>53.603836561720975</v>
      </c>
    </row>
    <row r="7249" spans="1:16" x14ac:dyDescent="0.25">
      <c r="A7249" s="1">
        <v>43252</v>
      </c>
      <c r="B7249">
        <v>8</v>
      </c>
      <c r="C7249">
        <v>17</v>
      </c>
      <c r="D7249">
        <v>162083.73180000001</v>
      </c>
      <c r="E7249">
        <f>INDEX(Stores[region],MATCH(Sales[[#This Row],[store_no]],Stores[store_no],0))</f>
        <v>3</v>
      </c>
      <c r="F7249" t="str">
        <f>INDEX(Stores[storetype],MATCH(Sales[[#This Row],[store_no]],Stores[store_no],0))</f>
        <v>A</v>
      </c>
      <c r="G7249" t="str">
        <f>INDEX(Stores[location_city],MATCH(Sales[[#This Row],[store_no]],Stores[store_no],0))</f>
        <v>Saint Louis</v>
      </c>
      <c r="H7249" t="str">
        <f>INDEX(Stores[location_state],MATCH(Sales[[#This Row],[store_no]],Stores[store_no],0))</f>
        <v>Missouri</v>
      </c>
      <c r="I7249">
        <f>INDEX(Stores[sqft],MATCH(Sales[[#This Row],[store_no]],Stores[store_no],0))</f>
        <v>198900</v>
      </c>
      <c r="J7249" s="4" t="str">
        <f>INDEX(Departments[dept_name],MATCH(Sales[[#This Row],[dept_no]],Departments[dept_no],0))</f>
        <v>Shoes</v>
      </c>
      <c r="K7249" s="4" t="str">
        <f>CONCATENATE(Sales[[#This Row],[region]],Sales[[#This Row],[storetype]])</f>
        <v>3A</v>
      </c>
      <c r="L7249" s="4">
        <f>INDEX(RegionStoreCount[Store Count],MATCH(Sales[[#This Row],[RegionStoretype]],RegionStoreCount[Region/Type],0))</f>
        <v>9</v>
      </c>
      <c r="M7249" s="4">
        <f>AND(Sales[[#This Row],[date]]&lt;=TY_YTDMax,Sales[[#This Row],[date]]&gt;=TY_YTDMin)*Sales[[#This Row],[sales]]</f>
        <v>162083.73180000001</v>
      </c>
      <c r="N7249" s="4">
        <f>AND(Sales[[#This Row],[date]]&lt;=LY_YTDMax,Sales[[#This Row],[date]]&gt;=LY_YTDMin)*Sales[[#This Row],[sales]]</f>
        <v>0</v>
      </c>
      <c r="O7249" s="4">
        <f>AND(Sales[[#This Row],[date]]&gt;=YoY_Min,Sales[[#This Row],[date]]&lt;=TY_YTDMax)*(Sales[[#This Row],[sales]]/Sales[[#This Row],[sqft]])</f>
        <v>0.81490061236802414</v>
      </c>
      <c r="P7249" s="4">
        <f>SUMIF(Sales[RegionStoretype],Sales[[#This Row],[RegionStoretype]],Sales[YoY_SSF])/Sales[[#This Row],[Region_TypeCount]]</f>
        <v>53.603836561720975</v>
      </c>
    </row>
    <row r="7250" spans="1:16" x14ac:dyDescent="0.25">
      <c r="A7250" s="1">
        <v>43252</v>
      </c>
      <c r="B7250">
        <v>8</v>
      </c>
      <c r="C7250">
        <v>20</v>
      </c>
      <c r="D7250">
        <v>200230.24249999999</v>
      </c>
      <c r="E7250">
        <f>INDEX(Stores[region],MATCH(Sales[[#This Row],[store_no]],Stores[store_no],0))</f>
        <v>3</v>
      </c>
      <c r="F7250" t="str">
        <f>INDEX(Stores[storetype],MATCH(Sales[[#This Row],[store_no]],Stores[store_no],0))</f>
        <v>A</v>
      </c>
      <c r="G7250" t="str">
        <f>INDEX(Stores[location_city],MATCH(Sales[[#This Row],[store_no]],Stores[store_no],0))</f>
        <v>Saint Louis</v>
      </c>
      <c r="H7250" t="str">
        <f>INDEX(Stores[location_state],MATCH(Sales[[#This Row],[store_no]],Stores[store_no],0))</f>
        <v>Missouri</v>
      </c>
      <c r="I7250">
        <f>INDEX(Stores[sqft],MATCH(Sales[[#This Row],[store_no]],Stores[store_no],0))</f>
        <v>198900</v>
      </c>
      <c r="J7250" s="4" t="str">
        <f>INDEX(Departments[dept_name],MATCH(Sales[[#This Row],[dept_no]],Departments[dept_no],0))</f>
        <v>Toys</v>
      </c>
      <c r="K7250" s="4" t="str">
        <f>CONCATENATE(Sales[[#This Row],[region]],Sales[[#This Row],[storetype]])</f>
        <v>3A</v>
      </c>
      <c r="L7250" s="4">
        <f>INDEX(RegionStoreCount[Store Count],MATCH(Sales[[#This Row],[RegionStoretype]],RegionStoreCount[Region/Type],0))</f>
        <v>9</v>
      </c>
      <c r="M7250" s="4">
        <f>AND(Sales[[#This Row],[date]]&lt;=TY_YTDMax,Sales[[#This Row],[date]]&gt;=TY_YTDMin)*Sales[[#This Row],[sales]]</f>
        <v>200230.24249999999</v>
      </c>
      <c r="N7250" s="4">
        <f>AND(Sales[[#This Row],[date]]&lt;=LY_YTDMax,Sales[[#This Row],[date]]&gt;=LY_YTDMin)*Sales[[#This Row],[sales]]</f>
        <v>0</v>
      </c>
      <c r="O7250" s="4">
        <f>AND(Sales[[#This Row],[date]]&gt;=YoY_Min,Sales[[#This Row],[date]]&lt;=TY_YTDMax)*(Sales[[#This Row],[sales]]/Sales[[#This Row],[sqft]])</f>
        <v>1.0066879964806434</v>
      </c>
      <c r="P7250" s="4">
        <f>SUMIF(Sales[RegionStoretype],Sales[[#This Row],[RegionStoretype]],Sales[YoY_SSF])/Sales[[#This Row],[Region_TypeCount]]</f>
        <v>53.603836561720975</v>
      </c>
    </row>
    <row r="7251" spans="1:16" x14ac:dyDescent="0.25">
      <c r="A7251" s="1">
        <v>43252</v>
      </c>
      <c r="B7251">
        <v>9</v>
      </c>
      <c r="C7251">
        <v>5</v>
      </c>
      <c r="D7251">
        <v>169200.5514</v>
      </c>
      <c r="E7251">
        <f>INDEX(Stores[region],MATCH(Sales[[#This Row],[store_no]],Stores[store_no],0))</f>
        <v>1</v>
      </c>
      <c r="F7251" t="str">
        <f>INDEX(Stores[storetype],MATCH(Sales[[#This Row],[store_no]],Stores[store_no],0))</f>
        <v>B</v>
      </c>
      <c r="G7251" t="str">
        <f>INDEX(Stores[location_city],MATCH(Sales[[#This Row],[store_no]],Stores[store_no],0))</f>
        <v>Columbus</v>
      </c>
      <c r="H7251" t="str">
        <f>INDEX(Stores[location_state],MATCH(Sales[[#This Row],[store_no]],Stores[store_no],0))</f>
        <v>Ohio</v>
      </c>
      <c r="I7251">
        <f>INDEX(Stores[sqft],MATCH(Sales[[#This Row],[store_no]],Stores[store_no],0))</f>
        <v>221800</v>
      </c>
      <c r="J7251" s="4" t="str">
        <f>INDEX(Departments[dept_name],MATCH(Sales[[#This Row],[dept_no]],Departments[dept_no],0))</f>
        <v>Clothing</v>
      </c>
      <c r="K7251" s="4" t="str">
        <f>CONCATENATE(Sales[[#This Row],[region]],Sales[[#This Row],[storetype]])</f>
        <v>1B</v>
      </c>
      <c r="L7251" s="4">
        <f>INDEX(RegionStoreCount[Store Count],MATCH(Sales[[#This Row],[RegionStoretype]],RegionStoreCount[Region/Type],0))</f>
        <v>5</v>
      </c>
      <c r="M7251" s="4">
        <f>AND(Sales[[#This Row],[date]]&lt;=TY_YTDMax,Sales[[#This Row],[date]]&gt;=TY_YTDMin)*Sales[[#This Row],[sales]]</f>
        <v>169200.5514</v>
      </c>
      <c r="N7251" s="4">
        <f>AND(Sales[[#This Row],[date]]&lt;=LY_YTDMax,Sales[[#This Row],[date]]&gt;=LY_YTDMin)*Sales[[#This Row],[sales]]</f>
        <v>0</v>
      </c>
      <c r="O7251" s="4">
        <f>AND(Sales[[#This Row],[date]]&gt;=YoY_Min,Sales[[#This Row],[date]]&lt;=TY_YTDMax)*(Sales[[#This Row],[sales]]/Sales[[#This Row],[sqft]])</f>
        <v>0.76285189990982871</v>
      </c>
      <c r="P7251" s="4">
        <f>SUMIF(Sales[RegionStoretype],Sales[[#This Row],[RegionStoretype]],Sales[YoY_SSF])/Sales[[#This Row],[Region_TypeCount]]</f>
        <v>68.518982968140051</v>
      </c>
    </row>
    <row r="7252" spans="1:16" x14ac:dyDescent="0.25">
      <c r="A7252" s="1">
        <v>43252</v>
      </c>
      <c r="B7252">
        <v>9</v>
      </c>
      <c r="C7252">
        <v>8</v>
      </c>
      <c r="D7252">
        <v>83269.647800000006</v>
      </c>
      <c r="E7252">
        <f>INDEX(Stores[region],MATCH(Sales[[#This Row],[store_no]],Stores[store_no],0))</f>
        <v>1</v>
      </c>
      <c r="F7252" t="str">
        <f>INDEX(Stores[storetype],MATCH(Sales[[#This Row],[store_no]],Stores[store_no],0))</f>
        <v>B</v>
      </c>
      <c r="G7252" t="str">
        <f>INDEX(Stores[location_city],MATCH(Sales[[#This Row],[store_no]],Stores[store_no],0))</f>
        <v>Columbus</v>
      </c>
      <c r="H7252" t="str">
        <f>INDEX(Stores[location_state],MATCH(Sales[[#This Row],[store_no]],Stores[store_no],0))</f>
        <v>Ohio</v>
      </c>
      <c r="I7252">
        <f>INDEX(Stores[sqft],MATCH(Sales[[#This Row],[store_no]],Stores[store_no],0))</f>
        <v>221800</v>
      </c>
      <c r="J7252" s="4" t="str">
        <f>INDEX(Departments[dept_name],MATCH(Sales[[#This Row],[dept_no]],Departments[dept_no],0))</f>
        <v>Games</v>
      </c>
      <c r="K7252" s="4" t="str">
        <f>CONCATENATE(Sales[[#This Row],[region]],Sales[[#This Row],[storetype]])</f>
        <v>1B</v>
      </c>
      <c r="L7252" s="4">
        <f>INDEX(RegionStoreCount[Store Count],MATCH(Sales[[#This Row],[RegionStoretype]],RegionStoreCount[Region/Type],0))</f>
        <v>5</v>
      </c>
      <c r="M7252" s="4">
        <f>AND(Sales[[#This Row],[date]]&lt;=TY_YTDMax,Sales[[#This Row],[date]]&gt;=TY_YTDMin)*Sales[[#This Row],[sales]]</f>
        <v>83269.647800000006</v>
      </c>
      <c r="N7252" s="4">
        <f>AND(Sales[[#This Row],[date]]&lt;=LY_YTDMax,Sales[[#This Row],[date]]&gt;=LY_YTDMin)*Sales[[#This Row],[sales]]</f>
        <v>0</v>
      </c>
      <c r="O7252" s="4">
        <f>AND(Sales[[#This Row],[date]]&gt;=YoY_Min,Sales[[#This Row],[date]]&lt;=TY_YTDMax)*(Sales[[#This Row],[sales]]/Sales[[#This Row],[sqft]])</f>
        <v>0.37542672587917048</v>
      </c>
      <c r="P7252" s="4">
        <f>SUMIF(Sales[RegionStoretype],Sales[[#This Row],[RegionStoretype]],Sales[YoY_SSF])/Sales[[#This Row],[Region_TypeCount]]</f>
        <v>68.518982968140051</v>
      </c>
    </row>
    <row r="7253" spans="1:16" x14ac:dyDescent="0.25">
      <c r="A7253" s="1">
        <v>43252</v>
      </c>
      <c r="B7253">
        <v>9</v>
      </c>
      <c r="C7253">
        <v>12</v>
      </c>
      <c r="D7253">
        <v>162572.19600000003</v>
      </c>
      <c r="E7253">
        <f>INDEX(Stores[region],MATCH(Sales[[#This Row],[store_no]],Stores[store_no],0))</f>
        <v>1</v>
      </c>
      <c r="F7253" t="str">
        <f>INDEX(Stores[storetype],MATCH(Sales[[#This Row],[store_no]],Stores[store_no],0))</f>
        <v>B</v>
      </c>
      <c r="G7253" t="str">
        <f>INDEX(Stores[location_city],MATCH(Sales[[#This Row],[store_no]],Stores[store_no],0))</f>
        <v>Columbus</v>
      </c>
      <c r="H7253" t="str">
        <f>INDEX(Stores[location_state],MATCH(Sales[[#This Row],[store_no]],Stores[store_no],0))</f>
        <v>Ohio</v>
      </c>
      <c r="I7253">
        <f>INDEX(Stores[sqft],MATCH(Sales[[#This Row],[store_no]],Stores[store_no],0))</f>
        <v>221800</v>
      </c>
      <c r="J7253" s="4" t="str">
        <f>INDEX(Departments[dept_name],MATCH(Sales[[#This Row],[dept_no]],Departments[dept_no],0))</f>
        <v>Jewelery</v>
      </c>
      <c r="K7253" s="4" t="str">
        <f>CONCATENATE(Sales[[#This Row],[region]],Sales[[#This Row],[storetype]])</f>
        <v>1B</v>
      </c>
      <c r="L7253" s="4">
        <f>INDEX(RegionStoreCount[Store Count],MATCH(Sales[[#This Row],[RegionStoretype]],RegionStoreCount[Region/Type],0))</f>
        <v>5</v>
      </c>
      <c r="M7253" s="4">
        <f>AND(Sales[[#This Row],[date]]&lt;=TY_YTDMax,Sales[[#This Row],[date]]&gt;=TY_YTDMin)*Sales[[#This Row],[sales]]</f>
        <v>162572.19600000003</v>
      </c>
      <c r="N7253" s="4">
        <f>AND(Sales[[#This Row],[date]]&lt;=LY_YTDMax,Sales[[#This Row],[date]]&gt;=LY_YTDMin)*Sales[[#This Row],[sales]]</f>
        <v>0</v>
      </c>
      <c r="O7253" s="4">
        <f>AND(Sales[[#This Row],[date]]&gt;=YoY_Min,Sales[[#This Row],[date]]&lt;=TY_YTDMax)*(Sales[[#This Row],[sales]]/Sales[[#This Row],[sqft]])</f>
        <v>0.73296752028854839</v>
      </c>
      <c r="P7253" s="4">
        <f>SUMIF(Sales[RegionStoretype],Sales[[#This Row],[RegionStoretype]],Sales[YoY_SSF])/Sales[[#This Row],[Region_TypeCount]]</f>
        <v>68.518982968140051</v>
      </c>
    </row>
    <row r="7254" spans="1:16" x14ac:dyDescent="0.25">
      <c r="A7254" s="1">
        <v>43252</v>
      </c>
      <c r="B7254">
        <v>10</v>
      </c>
      <c r="C7254">
        <v>2</v>
      </c>
      <c r="D7254">
        <v>11633.5499</v>
      </c>
      <c r="E7254">
        <f>INDEX(Stores[region],MATCH(Sales[[#This Row],[store_no]],Stores[store_no],0))</f>
        <v>1</v>
      </c>
      <c r="F7254" t="str">
        <f>INDEX(Stores[storetype],MATCH(Sales[[#This Row],[store_no]],Stores[store_no],0))</f>
        <v>B</v>
      </c>
      <c r="G7254" t="str">
        <f>INDEX(Stores[location_city],MATCH(Sales[[#This Row],[store_no]],Stores[store_no],0))</f>
        <v>Traverse City</v>
      </c>
      <c r="H7254" t="str">
        <f>INDEX(Stores[location_state],MATCH(Sales[[#This Row],[store_no]],Stores[store_no],0))</f>
        <v>Michigan</v>
      </c>
      <c r="I7254">
        <f>INDEX(Stores[sqft],MATCH(Sales[[#This Row],[store_no]],Stores[store_no],0))</f>
        <v>158200</v>
      </c>
      <c r="J7254" s="4" t="str">
        <f>INDEX(Departments[dept_name],MATCH(Sales[[#This Row],[dept_no]],Departments[dept_no],0))</f>
        <v>Baby</v>
      </c>
      <c r="K7254" s="4" t="str">
        <f>CONCATENATE(Sales[[#This Row],[region]],Sales[[#This Row],[storetype]])</f>
        <v>1B</v>
      </c>
      <c r="L7254" s="4">
        <f>INDEX(RegionStoreCount[Store Count],MATCH(Sales[[#This Row],[RegionStoretype]],RegionStoreCount[Region/Type],0))</f>
        <v>5</v>
      </c>
      <c r="M7254" s="4">
        <f>AND(Sales[[#This Row],[date]]&lt;=TY_YTDMax,Sales[[#This Row],[date]]&gt;=TY_YTDMin)*Sales[[#This Row],[sales]]</f>
        <v>11633.5499</v>
      </c>
      <c r="N7254" s="4">
        <f>AND(Sales[[#This Row],[date]]&lt;=LY_YTDMax,Sales[[#This Row],[date]]&gt;=LY_YTDMin)*Sales[[#This Row],[sales]]</f>
        <v>0</v>
      </c>
      <c r="O7254" s="4">
        <f>AND(Sales[[#This Row],[date]]&gt;=YoY_Min,Sales[[#This Row],[date]]&lt;=TY_YTDMax)*(Sales[[#This Row],[sales]]/Sales[[#This Row],[sqft]])</f>
        <v>7.3536977876106191E-2</v>
      </c>
      <c r="P7254" s="4">
        <f>SUMIF(Sales[RegionStoretype],Sales[[#This Row],[RegionStoretype]],Sales[YoY_SSF])/Sales[[#This Row],[Region_TypeCount]]</f>
        <v>68.518982968140051</v>
      </c>
    </row>
    <row r="7255" spans="1:16" x14ac:dyDescent="0.25">
      <c r="A7255" s="1">
        <v>43252</v>
      </c>
      <c r="B7255">
        <v>10</v>
      </c>
      <c r="C7255">
        <v>11</v>
      </c>
      <c r="D7255">
        <v>89155.518599999996</v>
      </c>
      <c r="E7255">
        <f>INDEX(Stores[region],MATCH(Sales[[#This Row],[store_no]],Stores[store_no],0))</f>
        <v>1</v>
      </c>
      <c r="F7255" t="str">
        <f>INDEX(Stores[storetype],MATCH(Sales[[#This Row],[store_no]],Stores[store_no],0))</f>
        <v>B</v>
      </c>
      <c r="G7255" t="str">
        <f>INDEX(Stores[location_city],MATCH(Sales[[#This Row],[store_no]],Stores[store_no],0))</f>
        <v>Traverse City</v>
      </c>
      <c r="H7255" t="str">
        <f>INDEX(Stores[location_state],MATCH(Sales[[#This Row],[store_no]],Stores[store_no],0))</f>
        <v>Michigan</v>
      </c>
      <c r="I7255">
        <f>INDEX(Stores[sqft],MATCH(Sales[[#This Row],[store_no]],Stores[store_no],0))</f>
        <v>158200</v>
      </c>
      <c r="J7255" s="4" t="str">
        <f>INDEX(Departments[dept_name],MATCH(Sales[[#This Row],[dept_no]],Departments[dept_no],0))</f>
        <v>Home</v>
      </c>
      <c r="K7255" s="4" t="str">
        <f>CONCATENATE(Sales[[#This Row],[region]],Sales[[#This Row],[storetype]])</f>
        <v>1B</v>
      </c>
      <c r="L7255" s="4">
        <f>INDEX(RegionStoreCount[Store Count],MATCH(Sales[[#This Row],[RegionStoretype]],RegionStoreCount[Region/Type],0))</f>
        <v>5</v>
      </c>
      <c r="M7255" s="4">
        <f>AND(Sales[[#This Row],[date]]&lt;=TY_YTDMax,Sales[[#This Row],[date]]&gt;=TY_YTDMin)*Sales[[#This Row],[sales]]</f>
        <v>89155.518599999996</v>
      </c>
      <c r="N7255" s="4">
        <f>AND(Sales[[#This Row],[date]]&lt;=LY_YTDMax,Sales[[#This Row],[date]]&gt;=LY_YTDMin)*Sales[[#This Row],[sales]]</f>
        <v>0</v>
      </c>
      <c r="O7255" s="4">
        <f>AND(Sales[[#This Row],[date]]&gt;=YoY_Min,Sales[[#This Row],[date]]&lt;=TY_YTDMax)*(Sales[[#This Row],[sales]]/Sales[[#This Row],[sqft]])</f>
        <v>0.56356206447534762</v>
      </c>
      <c r="P7255" s="4">
        <f>SUMIF(Sales[RegionStoretype],Sales[[#This Row],[RegionStoretype]],Sales[YoY_SSF])/Sales[[#This Row],[Region_TypeCount]]</f>
        <v>68.518982968140051</v>
      </c>
    </row>
    <row r="7256" spans="1:16" x14ac:dyDescent="0.25">
      <c r="A7256" s="1">
        <v>43252</v>
      </c>
      <c r="B7256">
        <v>10</v>
      </c>
      <c r="C7256">
        <v>15</v>
      </c>
      <c r="D7256">
        <v>73138.261299999998</v>
      </c>
      <c r="E7256">
        <f>INDEX(Stores[region],MATCH(Sales[[#This Row],[store_no]],Stores[store_no],0))</f>
        <v>1</v>
      </c>
      <c r="F7256" t="str">
        <f>INDEX(Stores[storetype],MATCH(Sales[[#This Row],[store_no]],Stores[store_no],0))</f>
        <v>B</v>
      </c>
      <c r="G7256" t="str">
        <f>INDEX(Stores[location_city],MATCH(Sales[[#This Row],[store_no]],Stores[store_no],0))</f>
        <v>Traverse City</v>
      </c>
      <c r="H7256" t="str">
        <f>INDEX(Stores[location_state],MATCH(Sales[[#This Row],[store_no]],Stores[store_no],0))</f>
        <v>Michigan</v>
      </c>
      <c r="I7256">
        <f>INDEX(Stores[sqft],MATCH(Sales[[#This Row],[store_no]],Stores[store_no],0))</f>
        <v>158200</v>
      </c>
      <c r="J7256" s="4" t="str">
        <f>INDEX(Departments[dept_name],MATCH(Sales[[#This Row],[dept_no]],Departments[dept_no],0))</f>
        <v>Music</v>
      </c>
      <c r="K7256" s="4" t="str">
        <f>CONCATENATE(Sales[[#This Row],[region]],Sales[[#This Row],[storetype]])</f>
        <v>1B</v>
      </c>
      <c r="L7256" s="4">
        <f>INDEX(RegionStoreCount[Store Count],MATCH(Sales[[#This Row],[RegionStoretype]],RegionStoreCount[Region/Type],0))</f>
        <v>5</v>
      </c>
      <c r="M7256" s="4">
        <f>AND(Sales[[#This Row],[date]]&lt;=TY_YTDMax,Sales[[#This Row],[date]]&gt;=TY_YTDMin)*Sales[[#This Row],[sales]]</f>
        <v>73138.261299999998</v>
      </c>
      <c r="N7256" s="4">
        <f>AND(Sales[[#This Row],[date]]&lt;=LY_YTDMax,Sales[[#This Row],[date]]&gt;=LY_YTDMin)*Sales[[#This Row],[sales]]</f>
        <v>0</v>
      </c>
      <c r="O7256" s="4">
        <f>AND(Sales[[#This Row],[date]]&gt;=YoY_Min,Sales[[#This Row],[date]]&lt;=TY_YTDMax)*(Sales[[#This Row],[sales]]/Sales[[#This Row],[sqft]])</f>
        <v>0.46231517888748419</v>
      </c>
      <c r="P7256" s="4">
        <f>SUMIF(Sales[RegionStoretype],Sales[[#This Row],[RegionStoretype]],Sales[YoY_SSF])/Sales[[#This Row],[Region_TypeCount]]</f>
        <v>68.518982968140051</v>
      </c>
    </row>
    <row r="7257" spans="1:16" x14ac:dyDescent="0.25">
      <c r="A7257" s="1">
        <v>43252</v>
      </c>
      <c r="B7257">
        <v>10</v>
      </c>
      <c r="C7257">
        <v>20</v>
      </c>
      <c r="D7257">
        <v>85006.867299999998</v>
      </c>
      <c r="E7257">
        <f>INDEX(Stores[region],MATCH(Sales[[#This Row],[store_no]],Stores[store_no],0))</f>
        <v>1</v>
      </c>
      <c r="F7257" t="str">
        <f>INDEX(Stores[storetype],MATCH(Sales[[#This Row],[store_no]],Stores[store_no],0))</f>
        <v>B</v>
      </c>
      <c r="G7257" t="str">
        <f>INDEX(Stores[location_city],MATCH(Sales[[#This Row],[store_no]],Stores[store_no],0))</f>
        <v>Traverse City</v>
      </c>
      <c r="H7257" t="str">
        <f>INDEX(Stores[location_state],MATCH(Sales[[#This Row],[store_no]],Stores[store_no],0))</f>
        <v>Michigan</v>
      </c>
      <c r="I7257">
        <f>INDEX(Stores[sqft],MATCH(Sales[[#This Row],[store_no]],Stores[store_no],0))</f>
        <v>158200</v>
      </c>
      <c r="J7257" s="4" t="str">
        <f>INDEX(Departments[dept_name],MATCH(Sales[[#This Row],[dept_no]],Departments[dept_no],0))</f>
        <v>Toys</v>
      </c>
      <c r="K7257" s="4" t="str">
        <f>CONCATENATE(Sales[[#This Row],[region]],Sales[[#This Row],[storetype]])</f>
        <v>1B</v>
      </c>
      <c r="L7257" s="4">
        <f>INDEX(RegionStoreCount[Store Count],MATCH(Sales[[#This Row],[RegionStoretype]],RegionStoreCount[Region/Type],0))</f>
        <v>5</v>
      </c>
      <c r="M7257" s="4">
        <f>AND(Sales[[#This Row],[date]]&lt;=TY_YTDMax,Sales[[#This Row],[date]]&gt;=TY_YTDMin)*Sales[[#This Row],[sales]]</f>
        <v>85006.867299999998</v>
      </c>
      <c r="N7257" s="4">
        <f>AND(Sales[[#This Row],[date]]&lt;=LY_YTDMax,Sales[[#This Row],[date]]&gt;=LY_YTDMin)*Sales[[#This Row],[sales]]</f>
        <v>0</v>
      </c>
      <c r="O7257" s="4">
        <f>AND(Sales[[#This Row],[date]]&gt;=YoY_Min,Sales[[#This Row],[date]]&lt;=TY_YTDMax)*(Sales[[#This Row],[sales]]/Sales[[#This Row],[sqft]])</f>
        <v>0.53733797281921614</v>
      </c>
      <c r="P7257" s="4">
        <f>SUMIF(Sales[RegionStoretype],Sales[[#This Row],[RegionStoretype]],Sales[YoY_SSF])/Sales[[#This Row],[Region_TypeCount]]</f>
        <v>68.518982968140051</v>
      </c>
    </row>
    <row r="7258" spans="1:16" x14ac:dyDescent="0.25">
      <c r="A7258" s="1">
        <v>43252</v>
      </c>
      <c r="B7258">
        <v>11</v>
      </c>
      <c r="C7258">
        <v>9</v>
      </c>
      <c r="D7258">
        <v>38864.281900000002</v>
      </c>
      <c r="E7258">
        <f>INDEX(Stores[region],MATCH(Sales[[#This Row],[store_no]],Stores[store_no],0))</f>
        <v>1</v>
      </c>
      <c r="F7258" t="str">
        <f>INDEX(Stores[storetype],MATCH(Sales[[#This Row],[store_no]],Stores[store_no],0))</f>
        <v>A</v>
      </c>
      <c r="G7258" t="str">
        <f>INDEX(Stores[location_city],MATCH(Sales[[#This Row],[store_no]],Stores[store_no],0))</f>
        <v>Cleveland</v>
      </c>
      <c r="H7258" t="str">
        <f>INDEX(Stores[location_state],MATCH(Sales[[#This Row],[store_no]],Stores[store_no],0))</f>
        <v>Ohio</v>
      </c>
      <c r="I7258">
        <f>INDEX(Stores[sqft],MATCH(Sales[[#This Row],[store_no]],Stores[store_no],0))</f>
        <v>192400</v>
      </c>
      <c r="J7258" s="4" t="str">
        <f>INDEX(Departments[dept_name],MATCH(Sales[[#This Row],[dept_no]],Departments[dept_no],0))</f>
        <v>Garden</v>
      </c>
      <c r="K7258" s="4" t="str">
        <f>CONCATENATE(Sales[[#This Row],[region]],Sales[[#This Row],[storetype]])</f>
        <v>1A</v>
      </c>
      <c r="L7258" s="4">
        <f>INDEX(RegionStoreCount[Store Count],MATCH(Sales[[#This Row],[RegionStoretype]],RegionStoreCount[Region/Type],0))</f>
        <v>5</v>
      </c>
      <c r="M7258" s="4">
        <f>AND(Sales[[#This Row],[date]]&lt;=TY_YTDMax,Sales[[#This Row],[date]]&gt;=TY_YTDMin)*Sales[[#This Row],[sales]]</f>
        <v>38864.281900000002</v>
      </c>
      <c r="N7258" s="4">
        <f>AND(Sales[[#This Row],[date]]&lt;=LY_YTDMax,Sales[[#This Row],[date]]&gt;=LY_YTDMin)*Sales[[#This Row],[sales]]</f>
        <v>0</v>
      </c>
      <c r="O7258" s="4">
        <f>AND(Sales[[#This Row],[date]]&gt;=YoY_Min,Sales[[#This Row],[date]]&lt;=TY_YTDMax)*(Sales[[#This Row],[sales]]/Sales[[#This Row],[sqft]])</f>
        <v>0.20199730717255718</v>
      </c>
      <c r="P7258" s="4">
        <f>SUMIF(Sales[RegionStoretype],Sales[[#This Row],[RegionStoretype]],Sales[YoY_SSF])/Sales[[#This Row],[Region_TypeCount]]</f>
        <v>59.469551530910678</v>
      </c>
    </row>
    <row r="7259" spans="1:16" x14ac:dyDescent="0.25">
      <c r="A7259" s="1">
        <v>43252</v>
      </c>
      <c r="B7259">
        <v>11</v>
      </c>
      <c r="C7259">
        <v>12</v>
      </c>
      <c r="D7259">
        <v>67216.957300000009</v>
      </c>
      <c r="E7259">
        <f>INDEX(Stores[region],MATCH(Sales[[#This Row],[store_no]],Stores[store_no],0))</f>
        <v>1</v>
      </c>
      <c r="F7259" t="str">
        <f>INDEX(Stores[storetype],MATCH(Sales[[#This Row],[store_no]],Stores[store_no],0))</f>
        <v>A</v>
      </c>
      <c r="G7259" t="str">
        <f>INDEX(Stores[location_city],MATCH(Sales[[#This Row],[store_no]],Stores[store_no],0))</f>
        <v>Cleveland</v>
      </c>
      <c r="H7259" t="str">
        <f>INDEX(Stores[location_state],MATCH(Sales[[#This Row],[store_no]],Stores[store_no],0))</f>
        <v>Ohio</v>
      </c>
      <c r="I7259">
        <f>INDEX(Stores[sqft],MATCH(Sales[[#This Row],[store_no]],Stores[store_no],0))</f>
        <v>192400</v>
      </c>
      <c r="J7259" s="4" t="str">
        <f>INDEX(Departments[dept_name],MATCH(Sales[[#This Row],[dept_no]],Departments[dept_no],0))</f>
        <v>Jewelery</v>
      </c>
      <c r="K7259" s="4" t="str">
        <f>CONCATENATE(Sales[[#This Row],[region]],Sales[[#This Row],[storetype]])</f>
        <v>1A</v>
      </c>
      <c r="L7259" s="4">
        <f>INDEX(RegionStoreCount[Store Count],MATCH(Sales[[#This Row],[RegionStoretype]],RegionStoreCount[Region/Type],0))</f>
        <v>5</v>
      </c>
      <c r="M7259" s="4">
        <f>AND(Sales[[#This Row],[date]]&lt;=TY_YTDMax,Sales[[#This Row],[date]]&gt;=TY_YTDMin)*Sales[[#This Row],[sales]]</f>
        <v>67216.957300000009</v>
      </c>
      <c r="N7259" s="4">
        <f>AND(Sales[[#This Row],[date]]&lt;=LY_YTDMax,Sales[[#This Row],[date]]&gt;=LY_YTDMin)*Sales[[#This Row],[sales]]</f>
        <v>0</v>
      </c>
      <c r="O7259" s="4">
        <f>AND(Sales[[#This Row],[date]]&gt;=YoY_Min,Sales[[#This Row],[date]]&lt;=TY_YTDMax)*(Sales[[#This Row],[sales]]/Sales[[#This Row],[sqft]])</f>
        <v>0.34936048492723498</v>
      </c>
      <c r="P7259" s="4">
        <f>SUMIF(Sales[RegionStoretype],Sales[[#This Row],[RegionStoretype]],Sales[YoY_SSF])/Sales[[#This Row],[Region_TypeCount]]</f>
        <v>59.469551530910678</v>
      </c>
    </row>
    <row r="7260" spans="1:16" x14ac:dyDescent="0.25">
      <c r="A7260" s="1">
        <v>43252</v>
      </c>
      <c r="B7260">
        <v>11</v>
      </c>
      <c r="C7260">
        <v>20</v>
      </c>
      <c r="D7260">
        <v>59756.636799999993</v>
      </c>
      <c r="E7260">
        <f>INDEX(Stores[region],MATCH(Sales[[#This Row],[store_no]],Stores[store_no],0))</f>
        <v>1</v>
      </c>
      <c r="F7260" t="str">
        <f>INDEX(Stores[storetype],MATCH(Sales[[#This Row],[store_no]],Stores[store_no],0))</f>
        <v>A</v>
      </c>
      <c r="G7260" t="str">
        <f>INDEX(Stores[location_city],MATCH(Sales[[#This Row],[store_no]],Stores[store_no],0))</f>
        <v>Cleveland</v>
      </c>
      <c r="H7260" t="str">
        <f>INDEX(Stores[location_state],MATCH(Sales[[#This Row],[store_no]],Stores[store_no],0))</f>
        <v>Ohio</v>
      </c>
      <c r="I7260">
        <f>INDEX(Stores[sqft],MATCH(Sales[[#This Row],[store_no]],Stores[store_no],0))</f>
        <v>192400</v>
      </c>
      <c r="J7260" s="4" t="str">
        <f>INDEX(Departments[dept_name],MATCH(Sales[[#This Row],[dept_no]],Departments[dept_no],0))</f>
        <v>Toys</v>
      </c>
      <c r="K7260" s="4" t="str">
        <f>CONCATENATE(Sales[[#This Row],[region]],Sales[[#This Row],[storetype]])</f>
        <v>1A</v>
      </c>
      <c r="L7260" s="4">
        <f>INDEX(RegionStoreCount[Store Count],MATCH(Sales[[#This Row],[RegionStoretype]],RegionStoreCount[Region/Type],0))</f>
        <v>5</v>
      </c>
      <c r="M7260" s="4">
        <f>AND(Sales[[#This Row],[date]]&lt;=TY_YTDMax,Sales[[#This Row],[date]]&gt;=TY_YTDMin)*Sales[[#This Row],[sales]]</f>
        <v>59756.636799999993</v>
      </c>
      <c r="N7260" s="4">
        <f>AND(Sales[[#This Row],[date]]&lt;=LY_YTDMax,Sales[[#This Row],[date]]&gt;=LY_YTDMin)*Sales[[#This Row],[sales]]</f>
        <v>0</v>
      </c>
      <c r="O7260" s="4">
        <f>AND(Sales[[#This Row],[date]]&gt;=YoY_Min,Sales[[#This Row],[date]]&lt;=TY_YTDMax)*(Sales[[#This Row],[sales]]/Sales[[#This Row],[sqft]])</f>
        <v>0.31058543035343034</v>
      </c>
      <c r="P7260" s="4">
        <f>SUMIF(Sales[RegionStoretype],Sales[[#This Row],[RegionStoretype]],Sales[YoY_SSF])/Sales[[#This Row],[Region_TypeCount]]</f>
        <v>59.469551530910678</v>
      </c>
    </row>
    <row r="7261" spans="1:16" x14ac:dyDescent="0.25">
      <c r="A7261" s="1">
        <v>43252</v>
      </c>
      <c r="B7261">
        <v>12</v>
      </c>
      <c r="C7261">
        <v>6</v>
      </c>
      <c r="D7261">
        <v>54276.746699999989</v>
      </c>
      <c r="E7261">
        <f>INDEX(Stores[region],MATCH(Sales[[#This Row],[store_no]],Stores[store_no],0))</f>
        <v>2</v>
      </c>
      <c r="F7261" t="str">
        <f>INDEX(Stores[storetype],MATCH(Sales[[#This Row],[store_no]],Stores[store_no],0))</f>
        <v>B</v>
      </c>
      <c r="G7261" t="str">
        <f>INDEX(Stores[location_city],MATCH(Sales[[#This Row],[store_no]],Stores[store_no],0))</f>
        <v>Indianapolis</v>
      </c>
      <c r="H7261" t="str">
        <f>INDEX(Stores[location_state],MATCH(Sales[[#This Row],[store_no]],Stores[store_no],0))</f>
        <v>Indiana</v>
      </c>
      <c r="I7261">
        <f>INDEX(Stores[sqft],MATCH(Sales[[#This Row],[store_no]],Stores[store_no],0))</f>
        <v>120800</v>
      </c>
      <c r="J7261" s="4" t="str">
        <f>INDEX(Departments[dept_name],MATCH(Sales[[#This Row],[dept_no]],Departments[dept_no],0))</f>
        <v>Computers</v>
      </c>
      <c r="K7261" s="4" t="str">
        <f>CONCATENATE(Sales[[#This Row],[region]],Sales[[#This Row],[storetype]])</f>
        <v>2B</v>
      </c>
      <c r="L7261" s="4">
        <f>INDEX(RegionStoreCount[Store Count],MATCH(Sales[[#This Row],[RegionStoretype]],RegionStoreCount[Region/Type],0))</f>
        <v>6</v>
      </c>
      <c r="M7261" s="4">
        <f>AND(Sales[[#This Row],[date]]&lt;=TY_YTDMax,Sales[[#This Row],[date]]&gt;=TY_YTDMin)*Sales[[#This Row],[sales]]</f>
        <v>54276.746699999989</v>
      </c>
      <c r="N7261" s="4">
        <f>AND(Sales[[#This Row],[date]]&lt;=LY_YTDMax,Sales[[#This Row],[date]]&gt;=LY_YTDMin)*Sales[[#This Row],[sales]]</f>
        <v>0</v>
      </c>
      <c r="O7261" s="4">
        <f>AND(Sales[[#This Row],[date]]&gt;=YoY_Min,Sales[[#This Row],[date]]&lt;=TY_YTDMax)*(Sales[[#This Row],[sales]]/Sales[[#This Row],[sqft]])</f>
        <v>0.44931081705298004</v>
      </c>
      <c r="P7261" s="4">
        <f>SUMIF(Sales[RegionStoretype],Sales[[#This Row],[RegionStoretype]],Sales[YoY_SSF])/Sales[[#This Row],[Region_TypeCount]]</f>
        <v>58.393757732919049</v>
      </c>
    </row>
    <row r="7262" spans="1:16" x14ac:dyDescent="0.25">
      <c r="A7262" s="1">
        <v>43252</v>
      </c>
      <c r="B7262">
        <v>13</v>
      </c>
      <c r="C7262">
        <v>4</v>
      </c>
      <c r="D7262">
        <v>18641.446</v>
      </c>
      <c r="E7262">
        <f>INDEX(Stores[region],MATCH(Sales[[#This Row],[store_no]],Stores[store_no],0))</f>
        <v>3</v>
      </c>
      <c r="F7262" t="str">
        <f>INDEX(Stores[storetype],MATCH(Sales[[#This Row],[store_no]],Stores[store_no],0))</f>
        <v>A</v>
      </c>
      <c r="G7262" t="str">
        <f>INDEX(Stores[location_city],MATCH(Sales[[#This Row],[store_no]],Stores[store_no],0))</f>
        <v>Overland Park</v>
      </c>
      <c r="H7262" t="str">
        <f>INDEX(Stores[location_state],MATCH(Sales[[#This Row],[store_no]],Stores[store_no],0))</f>
        <v>Kansas</v>
      </c>
      <c r="I7262">
        <f>INDEX(Stores[sqft],MATCH(Sales[[#This Row],[store_no]],Stores[store_no],0))</f>
        <v>201000</v>
      </c>
      <c r="J7262" s="4" t="str">
        <f>INDEX(Departments[dept_name],MATCH(Sales[[#This Row],[dept_no]],Departments[dept_no],0))</f>
        <v>Books</v>
      </c>
      <c r="K7262" s="4" t="str">
        <f>CONCATENATE(Sales[[#This Row],[region]],Sales[[#This Row],[storetype]])</f>
        <v>3A</v>
      </c>
      <c r="L7262" s="4">
        <f>INDEX(RegionStoreCount[Store Count],MATCH(Sales[[#This Row],[RegionStoretype]],RegionStoreCount[Region/Type],0))</f>
        <v>9</v>
      </c>
      <c r="M7262" s="4">
        <f>AND(Sales[[#This Row],[date]]&lt;=TY_YTDMax,Sales[[#This Row],[date]]&gt;=TY_YTDMin)*Sales[[#This Row],[sales]]</f>
        <v>18641.446</v>
      </c>
      <c r="N7262" s="4">
        <f>AND(Sales[[#This Row],[date]]&lt;=LY_YTDMax,Sales[[#This Row],[date]]&gt;=LY_YTDMin)*Sales[[#This Row],[sales]]</f>
        <v>0</v>
      </c>
      <c r="O7262" s="4">
        <f>AND(Sales[[#This Row],[date]]&gt;=YoY_Min,Sales[[#This Row],[date]]&lt;=TY_YTDMax)*(Sales[[#This Row],[sales]]/Sales[[#This Row],[sqft]])</f>
        <v>9.274351243781094E-2</v>
      </c>
      <c r="P7262" s="4">
        <f>SUMIF(Sales[RegionStoretype],Sales[[#This Row],[RegionStoretype]],Sales[YoY_SSF])/Sales[[#This Row],[Region_TypeCount]]</f>
        <v>53.603836561720975</v>
      </c>
    </row>
    <row r="7263" spans="1:16" x14ac:dyDescent="0.25">
      <c r="A7263" s="1">
        <v>43252</v>
      </c>
      <c r="B7263">
        <v>13</v>
      </c>
      <c r="C7263">
        <v>7</v>
      </c>
      <c r="D7263">
        <v>123003.5723</v>
      </c>
      <c r="E7263">
        <f>INDEX(Stores[region],MATCH(Sales[[#This Row],[store_no]],Stores[store_no],0))</f>
        <v>3</v>
      </c>
      <c r="F7263" t="str">
        <f>INDEX(Stores[storetype],MATCH(Sales[[#This Row],[store_no]],Stores[store_no],0))</f>
        <v>A</v>
      </c>
      <c r="G7263" t="str">
        <f>INDEX(Stores[location_city],MATCH(Sales[[#This Row],[store_no]],Stores[store_no],0))</f>
        <v>Overland Park</v>
      </c>
      <c r="H7263" t="str">
        <f>INDEX(Stores[location_state],MATCH(Sales[[#This Row],[store_no]],Stores[store_no],0))</f>
        <v>Kansas</v>
      </c>
      <c r="I7263">
        <f>INDEX(Stores[sqft],MATCH(Sales[[#This Row],[store_no]],Stores[store_no],0))</f>
        <v>201000</v>
      </c>
      <c r="J7263" s="4" t="str">
        <f>INDEX(Departments[dept_name],MATCH(Sales[[#This Row],[dept_no]],Departments[dept_no],0))</f>
        <v>Electronics</v>
      </c>
      <c r="K7263" s="4" t="str">
        <f>CONCATENATE(Sales[[#This Row],[region]],Sales[[#This Row],[storetype]])</f>
        <v>3A</v>
      </c>
      <c r="L7263" s="4">
        <f>INDEX(RegionStoreCount[Store Count],MATCH(Sales[[#This Row],[RegionStoretype]],RegionStoreCount[Region/Type],0))</f>
        <v>9</v>
      </c>
      <c r="M7263" s="4">
        <f>AND(Sales[[#This Row],[date]]&lt;=TY_YTDMax,Sales[[#This Row],[date]]&gt;=TY_YTDMin)*Sales[[#This Row],[sales]]</f>
        <v>123003.5723</v>
      </c>
      <c r="N7263" s="4">
        <f>AND(Sales[[#This Row],[date]]&lt;=LY_YTDMax,Sales[[#This Row],[date]]&gt;=LY_YTDMin)*Sales[[#This Row],[sales]]</f>
        <v>0</v>
      </c>
      <c r="O7263" s="4">
        <f>AND(Sales[[#This Row],[date]]&gt;=YoY_Min,Sales[[#This Row],[date]]&lt;=TY_YTDMax)*(Sales[[#This Row],[sales]]/Sales[[#This Row],[sqft]])</f>
        <v>0.61195807114427858</v>
      </c>
      <c r="P7263" s="4">
        <f>SUMIF(Sales[RegionStoretype],Sales[[#This Row],[RegionStoretype]],Sales[YoY_SSF])/Sales[[#This Row],[Region_TypeCount]]</f>
        <v>53.603836561720975</v>
      </c>
    </row>
    <row r="7264" spans="1:16" x14ac:dyDescent="0.25">
      <c r="A7264" s="1">
        <v>43252</v>
      </c>
      <c r="B7264">
        <v>13</v>
      </c>
      <c r="C7264">
        <v>11</v>
      </c>
      <c r="D7264">
        <v>76438.887599999987</v>
      </c>
      <c r="E7264">
        <f>INDEX(Stores[region],MATCH(Sales[[#This Row],[store_no]],Stores[store_no],0))</f>
        <v>3</v>
      </c>
      <c r="F7264" t="str">
        <f>INDEX(Stores[storetype],MATCH(Sales[[#This Row],[store_no]],Stores[store_no],0))</f>
        <v>A</v>
      </c>
      <c r="G7264" t="str">
        <f>INDEX(Stores[location_city],MATCH(Sales[[#This Row],[store_no]],Stores[store_no],0))</f>
        <v>Overland Park</v>
      </c>
      <c r="H7264" t="str">
        <f>INDEX(Stores[location_state],MATCH(Sales[[#This Row],[store_no]],Stores[store_no],0))</f>
        <v>Kansas</v>
      </c>
      <c r="I7264">
        <f>INDEX(Stores[sqft],MATCH(Sales[[#This Row],[store_no]],Stores[store_no],0))</f>
        <v>201000</v>
      </c>
      <c r="J7264" s="4" t="str">
        <f>INDEX(Departments[dept_name],MATCH(Sales[[#This Row],[dept_no]],Departments[dept_no],0))</f>
        <v>Home</v>
      </c>
      <c r="K7264" s="4" t="str">
        <f>CONCATENATE(Sales[[#This Row],[region]],Sales[[#This Row],[storetype]])</f>
        <v>3A</v>
      </c>
      <c r="L7264" s="4">
        <f>INDEX(RegionStoreCount[Store Count],MATCH(Sales[[#This Row],[RegionStoretype]],RegionStoreCount[Region/Type],0))</f>
        <v>9</v>
      </c>
      <c r="M7264" s="4">
        <f>AND(Sales[[#This Row],[date]]&lt;=TY_YTDMax,Sales[[#This Row],[date]]&gt;=TY_YTDMin)*Sales[[#This Row],[sales]]</f>
        <v>76438.887599999987</v>
      </c>
      <c r="N7264" s="4">
        <f>AND(Sales[[#This Row],[date]]&lt;=LY_YTDMax,Sales[[#This Row],[date]]&gt;=LY_YTDMin)*Sales[[#This Row],[sales]]</f>
        <v>0</v>
      </c>
      <c r="O7264" s="4">
        <f>AND(Sales[[#This Row],[date]]&gt;=YoY_Min,Sales[[#This Row],[date]]&lt;=TY_YTDMax)*(Sales[[#This Row],[sales]]/Sales[[#This Row],[sqft]])</f>
        <v>0.3802929731343283</v>
      </c>
      <c r="P7264" s="4">
        <f>SUMIF(Sales[RegionStoretype],Sales[[#This Row],[RegionStoretype]],Sales[YoY_SSF])/Sales[[#This Row],[Region_TypeCount]]</f>
        <v>53.603836561720975</v>
      </c>
    </row>
    <row r="7265" spans="1:16" x14ac:dyDescent="0.25">
      <c r="A7265" s="1">
        <v>43252</v>
      </c>
      <c r="B7265">
        <v>13</v>
      </c>
      <c r="C7265">
        <v>16</v>
      </c>
      <c r="D7265">
        <v>94155.543899999975</v>
      </c>
      <c r="E7265">
        <f>INDEX(Stores[region],MATCH(Sales[[#This Row],[store_no]],Stores[store_no],0))</f>
        <v>3</v>
      </c>
      <c r="F7265" t="str">
        <f>INDEX(Stores[storetype],MATCH(Sales[[#This Row],[store_no]],Stores[store_no],0))</f>
        <v>A</v>
      </c>
      <c r="G7265" t="str">
        <f>INDEX(Stores[location_city],MATCH(Sales[[#This Row],[store_no]],Stores[store_no],0))</f>
        <v>Overland Park</v>
      </c>
      <c r="H7265" t="str">
        <f>INDEX(Stores[location_state],MATCH(Sales[[#This Row],[store_no]],Stores[store_no],0))</f>
        <v>Kansas</v>
      </c>
      <c r="I7265">
        <f>INDEX(Stores[sqft],MATCH(Sales[[#This Row],[store_no]],Stores[store_no],0))</f>
        <v>201000</v>
      </c>
      <c r="J7265" s="4" t="str">
        <f>INDEX(Departments[dept_name],MATCH(Sales[[#This Row],[dept_no]],Departments[dept_no],0))</f>
        <v>Outdoors</v>
      </c>
      <c r="K7265" s="4" t="str">
        <f>CONCATENATE(Sales[[#This Row],[region]],Sales[[#This Row],[storetype]])</f>
        <v>3A</v>
      </c>
      <c r="L7265" s="4">
        <f>INDEX(RegionStoreCount[Store Count],MATCH(Sales[[#This Row],[RegionStoretype]],RegionStoreCount[Region/Type],0))</f>
        <v>9</v>
      </c>
      <c r="M7265" s="4">
        <f>AND(Sales[[#This Row],[date]]&lt;=TY_YTDMax,Sales[[#This Row],[date]]&gt;=TY_YTDMin)*Sales[[#This Row],[sales]]</f>
        <v>94155.543899999975</v>
      </c>
      <c r="N7265" s="4">
        <f>AND(Sales[[#This Row],[date]]&lt;=LY_YTDMax,Sales[[#This Row],[date]]&gt;=LY_YTDMin)*Sales[[#This Row],[sales]]</f>
        <v>0</v>
      </c>
      <c r="O7265" s="4">
        <f>AND(Sales[[#This Row],[date]]&gt;=YoY_Min,Sales[[#This Row],[date]]&lt;=TY_YTDMax)*(Sales[[#This Row],[sales]]/Sales[[#This Row],[sqft]])</f>
        <v>0.46843554179104463</v>
      </c>
      <c r="P7265" s="4">
        <f>SUMIF(Sales[RegionStoretype],Sales[[#This Row],[RegionStoretype]],Sales[YoY_SSF])/Sales[[#This Row],[Region_TypeCount]]</f>
        <v>53.603836561720975</v>
      </c>
    </row>
    <row r="7266" spans="1:16" x14ac:dyDescent="0.25">
      <c r="A7266" s="1">
        <v>43252</v>
      </c>
      <c r="B7266">
        <v>14</v>
      </c>
      <c r="C7266">
        <v>5</v>
      </c>
      <c r="D7266">
        <v>28171.492200000001</v>
      </c>
      <c r="E7266">
        <f>INDEX(Stores[region],MATCH(Sales[[#This Row],[store_no]],Stores[store_no],0))</f>
        <v>3</v>
      </c>
      <c r="F7266" t="str">
        <f>INDEX(Stores[storetype],MATCH(Sales[[#This Row],[store_no]],Stores[store_no],0))</f>
        <v>A</v>
      </c>
      <c r="G7266" t="str">
        <f>INDEX(Stores[location_city],MATCH(Sales[[#This Row],[store_no]],Stores[store_no],0))</f>
        <v>Bismarck</v>
      </c>
      <c r="H7266" t="str">
        <f>INDEX(Stores[location_state],MATCH(Sales[[#This Row],[store_no]],Stores[store_no],0))</f>
        <v>North Dakota</v>
      </c>
      <c r="I7266">
        <f>INDEX(Stores[sqft],MATCH(Sales[[#This Row],[store_no]],Stores[store_no],0))</f>
        <v>96400</v>
      </c>
      <c r="J7266" s="4" t="str">
        <f>INDEX(Departments[dept_name],MATCH(Sales[[#This Row],[dept_no]],Departments[dept_no],0))</f>
        <v>Clothing</v>
      </c>
      <c r="K7266" s="4" t="str">
        <f>CONCATENATE(Sales[[#This Row],[region]],Sales[[#This Row],[storetype]])</f>
        <v>3A</v>
      </c>
      <c r="L7266" s="4">
        <f>INDEX(RegionStoreCount[Store Count],MATCH(Sales[[#This Row],[RegionStoretype]],RegionStoreCount[Region/Type],0))</f>
        <v>9</v>
      </c>
      <c r="M7266" s="4">
        <f>AND(Sales[[#This Row],[date]]&lt;=TY_YTDMax,Sales[[#This Row],[date]]&gt;=TY_YTDMin)*Sales[[#This Row],[sales]]</f>
        <v>28171.492200000001</v>
      </c>
      <c r="N7266" s="4">
        <f>AND(Sales[[#This Row],[date]]&lt;=LY_YTDMax,Sales[[#This Row],[date]]&gt;=LY_YTDMin)*Sales[[#This Row],[sales]]</f>
        <v>0</v>
      </c>
      <c r="O7266" s="4">
        <f>AND(Sales[[#This Row],[date]]&gt;=YoY_Min,Sales[[#This Row],[date]]&lt;=TY_YTDMax)*(Sales[[#This Row],[sales]]/Sales[[#This Row],[sqft]])</f>
        <v>0.29223539626556017</v>
      </c>
      <c r="P7266" s="4">
        <f>SUMIF(Sales[RegionStoretype],Sales[[#This Row],[RegionStoretype]],Sales[YoY_SSF])/Sales[[#This Row],[Region_TypeCount]]</f>
        <v>53.603836561720975</v>
      </c>
    </row>
    <row r="7267" spans="1:16" x14ac:dyDescent="0.25">
      <c r="A7267" s="1">
        <v>43252</v>
      </c>
      <c r="B7267">
        <v>14</v>
      </c>
      <c r="C7267">
        <v>19</v>
      </c>
      <c r="D7267">
        <v>17556.037700000001</v>
      </c>
      <c r="E7267">
        <f>INDEX(Stores[region],MATCH(Sales[[#This Row],[store_no]],Stores[store_no],0))</f>
        <v>3</v>
      </c>
      <c r="F7267" t="str">
        <f>INDEX(Stores[storetype],MATCH(Sales[[#This Row],[store_no]],Stores[store_no],0))</f>
        <v>A</v>
      </c>
      <c r="G7267" t="str">
        <f>INDEX(Stores[location_city],MATCH(Sales[[#This Row],[store_no]],Stores[store_no],0))</f>
        <v>Bismarck</v>
      </c>
      <c r="H7267" t="str">
        <f>INDEX(Stores[location_state],MATCH(Sales[[#This Row],[store_no]],Stores[store_no],0))</f>
        <v>North Dakota</v>
      </c>
      <c r="I7267">
        <f>INDEX(Stores[sqft],MATCH(Sales[[#This Row],[store_no]],Stores[store_no],0))</f>
        <v>96400</v>
      </c>
      <c r="J7267" s="4" t="str">
        <f>INDEX(Departments[dept_name],MATCH(Sales[[#This Row],[dept_no]],Departments[dept_no],0))</f>
        <v>Tools</v>
      </c>
      <c r="K7267" s="4" t="str">
        <f>CONCATENATE(Sales[[#This Row],[region]],Sales[[#This Row],[storetype]])</f>
        <v>3A</v>
      </c>
      <c r="L7267" s="4">
        <f>INDEX(RegionStoreCount[Store Count],MATCH(Sales[[#This Row],[RegionStoretype]],RegionStoreCount[Region/Type],0))</f>
        <v>9</v>
      </c>
      <c r="M7267" s="4">
        <f>AND(Sales[[#This Row],[date]]&lt;=TY_YTDMax,Sales[[#This Row],[date]]&gt;=TY_YTDMin)*Sales[[#This Row],[sales]]</f>
        <v>17556.037700000001</v>
      </c>
      <c r="N7267" s="4">
        <f>AND(Sales[[#This Row],[date]]&lt;=LY_YTDMax,Sales[[#This Row],[date]]&gt;=LY_YTDMin)*Sales[[#This Row],[sales]]</f>
        <v>0</v>
      </c>
      <c r="O7267" s="4">
        <f>AND(Sales[[#This Row],[date]]&gt;=YoY_Min,Sales[[#This Row],[date]]&lt;=TY_YTDMax)*(Sales[[#This Row],[sales]]/Sales[[#This Row],[sqft]])</f>
        <v>0.18211657365145228</v>
      </c>
      <c r="P7267" s="4">
        <f>SUMIF(Sales[RegionStoretype],Sales[[#This Row],[RegionStoretype]],Sales[YoY_SSF])/Sales[[#This Row],[Region_TypeCount]]</f>
        <v>53.603836561720975</v>
      </c>
    </row>
    <row r="7268" spans="1:16" x14ac:dyDescent="0.25">
      <c r="A7268" s="1">
        <v>43252</v>
      </c>
      <c r="B7268">
        <v>15</v>
      </c>
      <c r="C7268">
        <v>2</v>
      </c>
      <c r="D7268">
        <v>28502.965600000003</v>
      </c>
      <c r="E7268">
        <f>INDEX(Stores[region],MATCH(Sales[[#This Row],[store_no]],Stores[store_no],0))</f>
        <v>2</v>
      </c>
      <c r="F7268" t="str">
        <f>INDEX(Stores[storetype],MATCH(Sales[[#This Row],[store_no]],Stores[store_no],0))</f>
        <v>B</v>
      </c>
      <c r="G7268" t="str">
        <f>INDEX(Stores[location_city],MATCH(Sales[[#This Row],[store_no]],Stores[store_no],0))</f>
        <v>Rochester</v>
      </c>
      <c r="H7268" t="str">
        <f>INDEX(Stores[location_state],MATCH(Sales[[#This Row],[store_no]],Stores[store_no],0))</f>
        <v>Minnesota</v>
      </c>
      <c r="I7268">
        <f>INDEX(Stores[sqft],MATCH(Sales[[#This Row],[store_no]],Stores[store_no],0))</f>
        <v>128100</v>
      </c>
      <c r="J7268" s="4" t="str">
        <f>INDEX(Departments[dept_name],MATCH(Sales[[#This Row],[dept_no]],Departments[dept_no],0))</f>
        <v>Baby</v>
      </c>
      <c r="K7268" s="4" t="str">
        <f>CONCATENATE(Sales[[#This Row],[region]],Sales[[#This Row],[storetype]])</f>
        <v>2B</v>
      </c>
      <c r="L7268" s="4">
        <f>INDEX(RegionStoreCount[Store Count],MATCH(Sales[[#This Row],[RegionStoretype]],RegionStoreCount[Region/Type],0))</f>
        <v>6</v>
      </c>
      <c r="M7268" s="4">
        <f>AND(Sales[[#This Row],[date]]&lt;=TY_YTDMax,Sales[[#This Row],[date]]&gt;=TY_YTDMin)*Sales[[#This Row],[sales]]</f>
        <v>28502.965600000003</v>
      </c>
      <c r="N7268" s="4">
        <f>AND(Sales[[#This Row],[date]]&lt;=LY_YTDMax,Sales[[#This Row],[date]]&gt;=LY_YTDMin)*Sales[[#This Row],[sales]]</f>
        <v>0</v>
      </c>
      <c r="O7268" s="4">
        <f>AND(Sales[[#This Row],[date]]&gt;=YoY_Min,Sales[[#This Row],[date]]&lt;=TY_YTDMax)*(Sales[[#This Row],[sales]]/Sales[[#This Row],[sqft]])</f>
        <v>0.22250558626073383</v>
      </c>
      <c r="P7268" s="4">
        <f>SUMIF(Sales[RegionStoretype],Sales[[#This Row],[RegionStoretype]],Sales[YoY_SSF])/Sales[[#This Row],[Region_TypeCount]]</f>
        <v>58.393757732919049</v>
      </c>
    </row>
    <row r="7269" spans="1:16" x14ac:dyDescent="0.25">
      <c r="A7269" s="1">
        <v>43252</v>
      </c>
      <c r="B7269">
        <v>15</v>
      </c>
      <c r="C7269">
        <v>10</v>
      </c>
      <c r="D7269">
        <v>27461.577400000002</v>
      </c>
      <c r="E7269">
        <f>INDEX(Stores[region],MATCH(Sales[[#This Row],[store_no]],Stores[store_no],0))</f>
        <v>2</v>
      </c>
      <c r="F7269" t="str">
        <f>INDEX(Stores[storetype],MATCH(Sales[[#This Row],[store_no]],Stores[store_no],0))</f>
        <v>B</v>
      </c>
      <c r="G7269" t="str">
        <f>INDEX(Stores[location_city],MATCH(Sales[[#This Row],[store_no]],Stores[store_no],0))</f>
        <v>Rochester</v>
      </c>
      <c r="H7269" t="str">
        <f>INDEX(Stores[location_state],MATCH(Sales[[#This Row],[store_no]],Stores[store_no],0))</f>
        <v>Minnesota</v>
      </c>
      <c r="I7269">
        <f>INDEX(Stores[sqft],MATCH(Sales[[#This Row],[store_no]],Stores[store_no],0))</f>
        <v>128100</v>
      </c>
      <c r="J7269" s="4" t="str">
        <f>INDEX(Departments[dept_name],MATCH(Sales[[#This Row],[dept_no]],Departments[dept_no],0))</f>
        <v>Health</v>
      </c>
      <c r="K7269" s="4" t="str">
        <f>CONCATENATE(Sales[[#This Row],[region]],Sales[[#This Row],[storetype]])</f>
        <v>2B</v>
      </c>
      <c r="L7269" s="4">
        <f>INDEX(RegionStoreCount[Store Count],MATCH(Sales[[#This Row],[RegionStoretype]],RegionStoreCount[Region/Type],0))</f>
        <v>6</v>
      </c>
      <c r="M7269" s="4">
        <f>AND(Sales[[#This Row],[date]]&lt;=TY_YTDMax,Sales[[#This Row],[date]]&gt;=TY_YTDMin)*Sales[[#This Row],[sales]]</f>
        <v>27461.577400000002</v>
      </c>
      <c r="N7269" s="4">
        <f>AND(Sales[[#This Row],[date]]&lt;=LY_YTDMax,Sales[[#This Row],[date]]&gt;=LY_YTDMin)*Sales[[#This Row],[sales]]</f>
        <v>0</v>
      </c>
      <c r="O7269" s="4">
        <f>AND(Sales[[#This Row],[date]]&gt;=YoY_Min,Sales[[#This Row],[date]]&lt;=TY_YTDMax)*(Sales[[#This Row],[sales]]/Sales[[#This Row],[sqft]])</f>
        <v>0.21437609211553477</v>
      </c>
      <c r="P7269" s="4">
        <f>SUMIF(Sales[RegionStoretype],Sales[[#This Row],[RegionStoretype]],Sales[YoY_SSF])/Sales[[#This Row],[Region_TypeCount]]</f>
        <v>58.393757732919049</v>
      </c>
    </row>
    <row r="7270" spans="1:16" x14ac:dyDescent="0.25">
      <c r="A7270" s="1">
        <v>43252</v>
      </c>
      <c r="B7270">
        <v>15</v>
      </c>
      <c r="C7270">
        <v>12</v>
      </c>
      <c r="D7270">
        <v>160422.78110000002</v>
      </c>
      <c r="E7270">
        <f>INDEX(Stores[region],MATCH(Sales[[#This Row],[store_no]],Stores[store_no],0))</f>
        <v>2</v>
      </c>
      <c r="F7270" t="str">
        <f>INDEX(Stores[storetype],MATCH(Sales[[#This Row],[store_no]],Stores[store_no],0))</f>
        <v>B</v>
      </c>
      <c r="G7270" t="str">
        <f>INDEX(Stores[location_city],MATCH(Sales[[#This Row],[store_no]],Stores[store_no],0))</f>
        <v>Rochester</v>
      </c>
      <c r="H7270" t="str">
        <f>INDEX(Stores[location_state],MATCH(Sales[[#This Row],[store_no]],Stores[store_no],0))</f>
        <v>Minnesota</v>
      </c>
      <c r="I7270">
        <f>INDEX(Stores[sqft],MATCH(Sales[[#This Row],[store_no]],Stores[store_no],0))</f>
        <v>128100</v>
      </c>
      <c r="J7270" s="4" t="str">
        <f>INDEX(Departments[dept_name],MATCH(Sales[[#This Row],[dept_no]],Departments[dept_no],0))</f>
        <v>Jewelery</v>
      </c>
      <c r="K7270" s="4" t="str">
        <f>CONCATENATE(Sales[[#This Row],[region]],Sales[[#This Row],[storetype]])</f>
        <v>2B</v>
      </c>
      <c r="L7270" s="4">
        <f>INDEX(RegionStoreCount[Store Count],MATCH(Sales[[#This Row],[RegionStoretype]],RegionStoreCount[Region/Type],0))</f>
        <v>6</v>
      </c>
      <c r="M7270" s="4">
        <f>AND(Sales[[#This Row],[date]]&lt;=TY_YTDMax,Sales[[#This Row],[date]]&gt;=TY_YTDMin)*Sales[[#This Row],[sales]]</f>
        <v>160422.78110000002</v>
      </c>
      <c r="N7270" s="4">
        <f>AND(Sales[[#This Row],[date]]&lt;=LY_YTDMax,Sales[[#This Row],[date]]&gt;=LY_YTDMin)*Sales[[#This Row],[sales]]</f>
        <v>0</v>
      </c>
      <c r="O7270" s="4">
        <f>AND(Sales[[#This Row],[date]]&gt;=YoY_Min,Sales[[#This Row],[date]]&lt;=TY_YTDMax)*(Sales[[#This Row],[sales]]/Sales[[#This Row],[sqft]])</f>
        <v>1.2523245987509759</v>
      </c>
      <c r="P7270" s="4">
        <f>SUMIF(Sales[RegionStoretype],Sales[[#This Row],[RegionStoretype]],Sales[YoY_SSF])/Sales[[#This Row],[Region_TypeCount]]</f>
        <v>58.393757732919049</v>
      </c>
    </row>
    <row r="7271" spans="1:16" x14ac:dyDescent="0.25">
      <c r="A7271" s="1">
        <v>43252</v>
      </c>
      <c r="B7271">
        <v>16</v>
      </c>
      <c r="C7271">
        <v>7</v>
      </c>
      <c r="D7271">
        <v>28037.334600000002</v>
      </c>
      <c r="E7271">
        <f>INDEX(Stores[region],MATCH(Sales[[#This Row],[store_no]],Stores[store_no],0))</f>
        <v>2</v>
      </c>
      <c r="F7271" t="str">
        <f>INDEX(Stores[storetype],MATCH(Sales[[#This Row],[store_no]],Stores[store_no],0))</f>
        <v>B</v>
      </c>
      <c r="G7271" t="str">
        <f>INDEX(Stores[location_city],MATCH(Sales[[#This Row],[store_no]],Stores[store_no],0))</f>
        <v>Saint Paul</v>
      </c>
      <c r="H7271" t="str">
        <f>INDEX(Stores[location_state],MATCH(Sales[[#This Row],[store_no]],Stores[store_no],0))</f>
        <v>Minnesota</v>
      </c>
      <c r="I7271">
        <f>INDEX(Stores[sqft],MATCH(Sales[[#This Row],[store_no]],Stores[store_no],0))</f>
        <v>180400</v>
      </c>
      <c r="J7271" s="4" t="str">
        <f>INDEX(Departments[dept_name],MATCH(Sales[[#This Row],[dept_no]],Departments[dept_no],0))</f>
        <v>Electronics</v>
      </c>
      <c r="K7271" s="4" t="str">
        <f>CONCATENATE(Sales[[#This Row],[region]],Sales[[#This Row],[storetype]])</f>
        <v>2B</v>
      </c>
      <c r="L7271" s="4">
        <f>INDEX(RegionStoreCount[Store Count],MATCH(Sales[[#This Row],[RegionStoretype]],RegionStoreCount[Region/Type],0))</f>
        <v>6</v>
      </c>
      <c r="M7271" s="4">
        <f>AND(Sales[[#This Row],[date]]&lt;=TY_YTDMax,Sales[[#This Row],[date]]&gt;=TY_YTDMin)*Sales[[#This Row],[sales]]</f>
        <v>28037.334600000002</v>
      </c>
      <c r="N7271" s="4">
        <f>AND(Sales[[#This Row],[date]]&lt;=LY_YTDMax,Sales[[#This Row],[date]]&gt;=LY_YTDMin)*Sales[[#This Row],[sales]]</f>
        <v>0</v>
      </c>
      <c r="O7271" s="4">
        <f>AND(Sales[[#This Row],[date]]&gt;=YoY_Min,Sales[[#This Row],[date]]&lt;=TY_YTDMax)*(Sales[[#This Row],[sales]]/Sales[[#This Row],[sqft]])</f>
        <v>0.15541759756097562</v>
      </c>
      <c r="P7271" s="4">
        <f>SUMIF(Sales[RegionStoretype],Sales[[#This Row],[RegionStoretype]],Sales[YoY_SSF])/Sales[[#This Row],[Region_TypeCount]]</f>
        <v>58.393757732919049</v>
      </c>
    </row>
    <row r="7272" spans="1:16" x14ac:dyDescent="0.25">
      <c r="A7272" s="1">
        <v>43252</v>
      </c>
      <c r="B7272">
        <v>16</v>
      </c>
      <c r="C7272">
        <v>12</v>
      </c>
      <c r="D7272">
        <v>35155.606400000004</v>
      </c>
      <c r="E7272">
        <f>INDEX(Stores[region],MATCH(Sales[[#This Row],[store_no]],Stores[store_no],0))</f>
        <v>2</v>
      </c>
      <c r="F7272" t="str">
        <f>INDEX(Stores[storetype],MATCH(Sales[[#This Row],[store_no]],Stores[store_no],0))</f>
        <v>B</v>
      </c>
      <c r="G7272" t="str">
        <f>INDEX(Stores[location_city],MATCH(Sales[[#This Row],[store_no]],Stores[store_no],0))</f>
        <v>Saint Paul</v>
      </c>
      <c r="H7272" t="str">
        <f>INDEX(Stores[location_state],MATCH(Sales[[#This Row],[store_no]],Stores[store_no],0))</f>
        <v>Minnesota</v>
      </c>
      <c r="I7272">
        <f>INDEX(Stores[sqft],MATCH(Sales[[#This Row],[store_no]],Stores[store_no],0))</f>
        <v>180400</v>
      </c>
      <c r="J7272" s="4" t="str">
        <f>INDEX(Departments[dept_name],MATCH(Sales[[#This Row],[dept_no]],Departments[dept_no],0))</f>
        <v>Jewelery</v>
      </c>
      <c r="K7272" s="4" t="str">
        <f>CONCATENATE(Sales[[#This Row],[region]],Sales[[#This Row],[storetype]])</f>
        <v>2B</v>
      </c>
      <c r="L7272" s="4">
        <f>INDEX(RegionStoreCount[Store Count],MATCH(Sales[[#This Row],[RegionStoretype]],RegionStoreCount[Region/Type],0))</f>
        <v>6</v>
      </c>
      <c r="M7272" s="4">
        <f>AND(Sales[[#This Row],[date]]&lt;=TY_YTDMax,Sales[[#This Row],[date]]&gt;=TY_YTDMin)*Sales[[#This Row],[sales]]</f>
        <v>35155.606400000004</v>
      </c>
      <c r="N7272" s="4">
        <f>AND(Sales[[#This Row],[date]]&lt;=LY_YTDMax,Sales[[#This Row],[date]]&gt;=LY_YTDMin)*Sales[[#This Row],[sales]]</f>
        <v>0</v>
      </c>
      <c r="O7272" s="4">
        <f>AND(Sales[[#This Row],[date]]&gt;=YoY_Min,Sales[[#This Row],[date]]&lt;=TY_YTDMax)*(Sales[[#This Row],[sales]]/Sales[[#This Row],[sqft]])</f>
        <v>0.19487586696230602</v>
      </c>
      <c r="P7272" s="4">
        <f>SUMIF(Sales[RegionStoretype],Sales[[#This Row],[RegionStoretype]],Sales[YoY_SSF])/Sales[[#This Row],[Region_TypeCount]]</f>
        <v>58.393757732919049</v>
      </c>
    </row>
    <row r="7273" spans="1:16" x14ac:dyDescent="0.25">
      <c r="A7273" s="1">
        <v>43252</v>
      </c>
      <c r="B7273">
        <v>16</v>
      </c>
      <c r="C7273">
        <v>17</v>
      </c>
      <c r="D7273">
        <v>134674.48180000001</v>
      </c>
      <c r="E7273">
        <f>INDEX(Stores[region],MATCH(Sales[[#This Row],[store_no]],Stores[store_no],0))</f>
        <v>2</v>
      </c>
      <c r="F7273" t="str">
        <f>INDEX(Stores[storetype],MATCH(Sales[[#This Row],[store_no]],Stores[store_no],0))</f>
        <v>B</v>
      </c>
      <c r="G7273" t="str">
        <f>INDEX(Stores[location_city],MATCH(Sales[[#This Row],[store_no]],Stores[store_no],0))</f>
        <v>Saint Paul</v>
      </c>
      <c r="H7273" t="str">
        <f>INDEX(Stores[location_state],MATCH(Sales[[#This Row],[store_no]],Stores[store_no],0))</f>
        <v>Minnesota</v>
      </c>
      <c r="I7273">
        <f>INDEX(Stores[sqft],MATCH(Sales[[#This Row],[store_no]],Stores[store_no],0))</f>
        <v>180400</v>
      </c>
      <c r="J7273" s="4" t="str">
        <f>INDEX(Departments[dept_name],MATCH(Sales[[#This Row],[dept_no]],Departments[dept_no],0))</f>
        <v>Shoes</v>
      </c>
      <c r="K7273" s="4" t="str">
        <f>CONCATENATE(Sales[[#This Row],[region]],Sales[[#This Row],[storetype]])</f>
        <v>2B</v>
      </c>
      <c r="L7273" s="4">
        <f>INDEX(RegionStoreCount[Store Count],MATCH(Sales[[#This Row],[RegionStoretype]],RegionStoreCount[Region/Type],0))</f>
        <v>6</v>
      </c>
      <c r="M7273" s="4">
        <f>AND(Sales[[#This Row],[date]]&lt;=TY_YTDMax,Sales[[#This Row],[date]]&gt;=TY_YTDMin)*Sales[[#This Row],[sales]]</f>
        <v>134674.48180000001</v>
      </c>
      <c r="N7273" s="4">
        <f>AND(Sales[[#This Row],[date]]&lt;=LY_YTDMax,Sales[[#This Row],[date]]&gt;=LY_YTDMin)*Sales[[#This Row],[sales]]</f>
        <v>0</v>
      </c>
      <c r="O7273" s="4">
        <f>AND(Sales[[#This Row],[date]]&gt;=YoY_Min,Sales[[#This Row],[date]]&lt;=TY_YTDMax)*(Sales[[#This Row],[sales]]/Sales[[#This Row],[sqft]])</f>
        <v>0.74653260421286038</v>
      </c>
      <c r="P7273" s="4">
        <f>SUMIF(Sales[RegionStoretype],Sales[[#This Row],[RegionStoretype]],Sales[YoY_SSF])/Sales[[#This Row],[Region_TypeCount]]</f>
        <v>58.393757732919049</v>
      </c>
    </row>
    <row r="7274" spans="1:16" x14ac:dyDescent="0.25">
      <c r="A7274" s="1">
        <v>43252</v>
      </c>
      <c r="B7274">
        <v>17</v>
      </c>
      <c r="C7274">
        <v>8</v>
      </c>
      <c r="D7274">
        <v>48482.772799999999</v>
      </c>
      <c r="E7274">
        <f>INDEX(Stores[region],MATCH(Sales[[#This Row],[store_no]],Stores[store_no],0))</f>
        <v>3</v>
      </c>
      <c r="F7274" t="str">
        <f>INDEX(Stores[storetype],MATCH(Sales[[#This Row],[store_no]],Stores[store_no],0))</f>
        <v>B</v>
      </c>
      <c r="G7274" t="str">
        <f>INDEX(Stores[location_city],MATCH(Sales[[#This Row],[store_no]],Stores[store_no],0))</f>
        <v>Fargo</v>
      </c>
      <c r="H7274" t="str">
        <f>INDEX(Stores[location_state],MATCH(Sales[[#This Row],[store_no]],Stores[store_no],0))</f>
        <v>North Dakota</v>
      </c>
      <c r="I7274">
        <f>INDEX(Stores[sqft],MATCH(Sales[[#This Row],[store_no]],Stores[store_no],0))</f>
        <v>211600</v>
      </c>
      <c r="J7274" s="4" t="str">
        <f>INDEX(Departments[dept_name],MATCH(Sales[[#This Row],[dept_no]],Departments[dept_no],0))</f>
        <v>Games</v>
      </c>
      <c r="K7274" s="4" t="str">
        <f>CONCATENATE(Sales[[#This Row],[region]],Sales[[#This Row],[storetype]])</f>
        <v>3B</v>
      </c>
      <c r="L7274" s="4">
        <f>INDEX(RegionStoreCount[Store Count],MATCH(Sales[[#This Row],[RegionStoretype]],RegionStoreCount[Region/Type],0))</f>
        <v>4</v>
      </c>
      <c r="M7274" s="4">
        <f>AND(Sales[[#This Row],[date]]&lt;=TY_YTDMax,Sales[[#This Row],[date]]&gt;=TY_YTDMin)*Sales[[#This Row],[sales]]</f>
        <v>48482.772799999999</v>
      </c>
      <c r="N7274" s="4">
        <f>AND(Sales[[#This Row],[date]]&lt;=LY_YTDMax,Sales[[#This Row],[date]]&gt;=LY_YTDMin)*Sales[[#This Row],[sales]]</f>
        <v>0</v>
      </c>
      <c r="O7274" s="4">
        <f>AND(Sales[[#This Row],[date]]&gt;=YoY_Min,Sales[[#This Row],[date]]&lt;=TY_YTDMax)*(Sales[[#This Row],[sales]]/Sales[[#This Row],[sqft]])</f>
        <v>0.22912463516068052</v>
      </c>
      <c r="P7274" s="4">
        <f>SUMIF(Sales[RegionStoretype],Sales[[#This Row],[RegionStoretype]],Sales[YoY_SSF])/Sales[[#This Row],[Region_TypeCount]]</f>
        <v>58.312187288105562</v>
      </c>
    </row>
    <row r="7275" spans="1:16" x14ac:dyDescent="0.25">
      <c r="A7275" s="1">
        <v>43252</v>
      </c>
      <c r="B7275">
        <v>18</v>
      </c>
      <c r="C7275">
        <v>7</v>
      </c>
      <c r="D7275">
        <v>56200.7402</v>
      </c>
      <c r="E7275">
        <f>INDEX(Stores[region],MATCH(Sales[[#This Row],[store_no]],Stores[store_no],0))</f>
        <v>2</v>
      </c>
      <c r="F7275" t="str">
        <f>INDEX(Stores[storetype],MATCH(Sales[[#This Row],[store_no]],Stores[store_no],0))</f>
        <v>B</v>
      </c>
      <c r="G7275" t="str">
        <f>INDEX(Stores[location_city],MATCH(Sales[[#This Row],[store_no]],Stores[store_no],0))</f>
        <v>Chicago</v>
      </c>
      <c r="H7275" t="str">
        <f>INDEX(Stores[location_state],MATCH(Sales[[#This Row],[store_no]],Stores[store_no],0))</f>
        <v>Illinois</v>
      </c>
      <c r="I7275">
        <f>INDEX(Stores[sqft],MATCH(Sales[[#This Row],[store_no]],Stores[store_no],0))</f>
        <v>120700</v>
      </c>
      <c r="J7275" s="4" t="str">
        <f>INDEX(Departments[dept_name],MATCH(Sales[[#This Row],[dept_no]],Departments[dept_no],0))</f>
        <v>Electronics</v>
      </c>
      <c r="K7275" s="4" t="str">
        <f>CONCATENATE(Sales[[#This Row],[region]],Sales[[#This Row],[storetype]])</f>
        <v>2B</v>
      </c>
      <c r="L7275" s="4">
        <f>INDEX(RegionStoreCount[Store Count],MATCH(Sales[[#This Row],[RegionStoretype]],RegionStoreCount[Region/Type],0))</f>
        <v>6</v>
      </c>
      <c r="M7275" s="4">
        <f>AND(Sales[[#This Row],[date]]&lt;=TY_YTDMax,Sales[[#This Row],[date]]&gt;=TY_YTDMin)*Sales[[#This Row],[sales]]</f>
        <v>56200.7402</v>
      </c>
      <c r="N7275" s="4">
        <f>AND(Sales[[#This Row],[date]]&lt;=LY_YTDMax,Sales[[#This Row],[date]]&gt;=LY_YTDMin)*Sales[[#This Row],[sales]]</f>
        <v>0</v>
      </c>
      <c r="O7275" s="4">
        <f>AND(Sales[[#This Row],[date]]&gt;=YoY_Min,Sales[[#This Row],[date]]&lt;=TY_YTDMax)*(Sales[[#This Row],[sales]]/Sales[[#This Row],[sqft]])</f>
        <v>0.46562336536868271</v>
      </c>
      <c r="P7275" s="4">
        <f>SUMIF(Sales[RegionStoretype],Sales[[#This Row],[RegionStoretype]],Sales[YoY_SSF])/Sales[[#This Row],[Region_TypeCount]]</f>
        <v>58.393757732919049</v>
      </c>
    </row>
    <row r="7276" spans="1:16" x14ac:dyDescent="0.25">
      <c r="A7276" s="1">
        <v>43252</v>
      </c>
      <c r="B7276">
        <v>18</v>
      </c>
      <c r="C7276">
        <v>18</v>
      </c>
      <c r="D7276">
        <v>12700.314999999999</v>
      </c>
      <c r="E7276">
        <f>INDEX(Stores[region],MATCH(Sales[[#This Row],[store_no]],Stores[store_no],0))</f>
        <v>2</v>
      </c>
      <c r="F7276" t="str">
        <f>INDEX(Stores[storetype],MATCH(Sales[[#This Row],[store_no]],Stores[store_no],0))</f>
        <v>B</v>
      </c>
      <c r="G7276" t="str">
        <f>INDEX(Stores[location_city],MATCH(Sales[[#This Row],[store_no]],Stores[store_no],0))</f>
        <v>Chicago</v>
      </c>
      <c r="H7276" t="str">
        <f>INDEX(Stores[location_state],MATCH(Sales[[#This Row],[store_no]],Stores[store_no],0))</f>
        <v>Illinois</v>
      </c>
      <c r="I7276">
        <f>INDEX(Stores[sqft],MATCH(Sales[[#This Row],[store_no]],Stores[store_no],0))</f>
        <v>120700</v>
      </c>
      <c r="J7276" s="4" t="str">
        <f>INDEX(Departments[dept_name],MATCH(Sales[[#This Row],[dept_no]],Departments[dept_no],0))</f>
        <v>Sports</v>
      </c>
      <c r="K7276" s="4" t="str">
        <f>CONCATENATE(Sales[[#This Row],[region]],Sales[[#This Row],[storetype]])</f>
        <v>2B</v>
      </c>
      <c r="L7276" s="4">
        <f>INDEX(RegionStoreCount[Store Count],MATCH(Sales[[#This Row],[RegionStoretype]],RegionStoreCount[Region/Type],0))</f>
        <v>6</v>
      </c>
      <c r="M7276" s="4">
        <f>AND(Sales[[#This Row],[date]]&lt;=TY_YTDMax,Sales[[#This Row],[date]]&gt;=TY_YTDMin)*Sales[[#This Row],[sales]]</f>
        <v>12700.314999999999</v>
      </c>
      <c r="N7276" s="4">
        <f>AND(Sales[[#This Row],[date]]&lt;=LY_YTDMax,Sales[[#This Row],[date]]&gt;=LY_YTDMin)*Sales[[#This Row],[sales]]</f>
        <v>0</v>
      </c>
      <c r="O7276" s="4">
        <f>AND(Sales[[#This Row],[date]]&gt;=YoY_Min,Sales[[#This Row],[date]]&lt;=TY_YTDMax)*(Sales[[#This Row],[sales]]/Sales[[#This Row],[sqft]])</f>
        <v>0.10522216238608119</v>
      </c>
      <c r="P7276" s="4">
        <f>SUMIF(Sales[RegionStoretype],Sales[[#This Row],[RegionStoretype]],Sales[YoY_SSF])/Sales[[#This Row],[Region_TypeCount]]</f>
        <v>58.393757732919049</v>
      </c>
    </row>
    <row r="7277" spans="1:16" x14ac:dyDescent="0.25">
      <c r="A7277" s="1">
        <v>43252</v>
      </c>
      <c r="B7277">
        <v>20</v>
      </c>
      <c r="C7277">
        <v>4</v>
      </c>
      <c r="D7277">
        <v>72154.468099999998</v>
      </c>
      <c r="E7277">
        <f>INDEX(Stores[region],MATCH(Sales[[#This Row],[store_no]],Stores[store_no],0))</f>
        <v>1</v>
      </c>
      <c r="F7277" t="str">
        <f>INDEX(Stores[storetype],MATCH(Sales[[#This Row],[store_no]],Stores[store_no],0))</f>
        <v>A</v>
      </c>
      <c r="G7277" t="str">
        <f>INDEX(Stores[location_city],MATCH(Sales[[#This Row],[store_no]],Stores[store_no],0))</f>
        <v>South Bend</v>
      </c>
      <c r="H7277" t="str">
        <f>INDEX(Stores[location_state],MATCH(Sales[[#This Row],[store_no]],Stores[store_no],0))</f>
        <v>Indiana</v>
      </c>
      <c r="I7277">
        <f>INDEX(Stores[sqft],MATCH(Sales[[#This Row],[store_no]],Stores[store_no],0))</f>
        <v>39700</v>
      </c>
      <c r="J7277" s="4" t="str">
        <f>INDEX(Departments[dept_name],MATCH(Sales[[#This Row],[dept_no]],Departments[dept_no],0))</f>
        <v>Books</v>
      </c>
      <c r="K7277" s="4" t="str">
        <f>CONCATENATE(Sales[[#This Row],[region]],Sales[[#This Row],[storetype]])</f>
        <v>1A</v>
      </c>
      <c r="L7277" s="4">
        <f>INDEX(RegionStoreCount[Store Count],MATCH(Sales[[#This Row],[RegionStoretype]],RegionStoreCount[Region/Type],0))</f>
        <v>5</v>
      </c>
      <c r="M7277" s="4">
        <f>AND(Sales[[#This Row],[date]]&lt;=TY_YTDMax,Sales[[#This Row],[date]]&gt;=TY_YTDMin)*Sales[[#This Row],[sales]]</f>
        <v>72154.468099999998</v>
      </c>
      <c r="N7277" s="4">
        <f>AND(Sales[[#This Row],[date]]&lt;=LY_YTDMax,Sales[[#This Row],[date]]&gt;=LY_YTDMin)*Sales[[#This Row],[sales]]</f>
        <v>0</v>
      </c>
      <c r="O7277" s="4">
        <f>AND(Sales[[#This Row],[date]]&gt;=YoY_Min,Sales[[#This Row],[date]]&lt;=TY_YTDMax)*(Sales[[#This Row],[sales]]/Sales[[#This Row],[sqft]])</f>
        <v>1.8174928992443324</v>
      </c>
      <c r="P7277" s="4">
        <f>SUMIF(Sales[RegionStoretype],Sales[[#This Row],[RegionStoretype]],Sales[YoY_SSF])/Sales[[#This Row],[Region_TypeCount]]</f>
        <v>59.469551530910678</v>
      </c>
    </row>
    <row r="7278" spans="1:16" x14ac:dyDescent="0.25">
      <c r="A7278" s="1">
        <v>43252</v>
      </c>
      <c r="B7278">
        <v>20</v>
      </c>
      <c r="C7278">
        <v>6</v>
      </c>
      <c r="D7278">
        <v>907.87450000000013</v>
      </c>
      <c r="E7278">
        <f>INDEX(Stores[region],MATCH(Sales[[#This Row],[store_no]],Stores[store_no],0))</f>
        <v>1</v>
      </c>
      <c r="F7278" t="str">
        <f>INDEX(Stores[storetype],MATCH(Sales[[#This Row],[store_no]],Stores[store_no],0))</f>
        <v>A</v>
      </c>
      <c r="G7278" t="str">
        <f>INDEX(Stores[location_city],MATCH(Sales[[#This Row],[store_no]],Stores[store_no],0))</f>
        <v>South Bend</v>
      </c>
      <c r="H7278" t="str">
        <f>INDEX(Stores[location_state],MATCH(Sales[[#This Row],[store_no]],Stores[store_no],0))</f>
        <v>Indiana</v>
      </c>
      <c r="I7278">
        <f>INDEX(Stores[sqft],MATCH(Sales[[#This Row],[store_no]],Stores[store_no],0))</f>
        <v>39700</v>
      </c>
      <c r="J7278" s="4" t="str">
        <f>INDEX(Departments[dept_name],MATCH(Sales[[#This Row],[dept_no]],Departments[dept_no],0))</f>
        <v>Computers</v>
      </c>
      <c r="K7278" s="4" t="str">
        <f>CONCATENATE(Sales[[#This Row],[region]],Sales[[#This Row],[storetype]])</f>
        <v>1A</v>
      </c>
      <c r="L7278" s="4">
        <f>INDEX(RegionStoreCount[Store Count],MATCH(Sales[[#This Row],[RegionStoretype]],RegionStoreCount[Region/Type],0))</f>
        <v>5</v>
      </c>
      <c r="M7278" s="4">
        <f>AND(Sales[[#This Row],[date]]&lt;=TY_YTDMax,Sales[[#This Row],[date]]&gt;=TY_YTDMin)*Sales[[#This Row],[sales]]</f>
        <v>907.87450000000013</v>
      </c>
      <c r="N7278" s="4">
        <f>AND(Sales[[#This Row],[date]]&lt;=LY_YTDMax,Sales[[#This Row],[date]]&gt;=LY_YTDMin)*Sales[[#This Row],[sales]]</f>
        <v>0</v>
      </c>
      <c r="O7278" s="4">
        <f>AND(Sales[[#This Row],[date]]&gt;=YoY_Min,Sales[[#This Row],[date]]&lt;=TY_YTDMax)*(Sales[[#This Row],[sales]]/Sales[[#This Row],[sqft]])</f>
        <v>2.2868375314861463E-2</v>
      </c>
      <c r="P7278" s="4">
        <f>SUMIF(Sales[RegionStoretype],Sales[[#This Row],[RegionStoretype]],Sales[YoY_SSF])/Sales[[#This Row],[Region_TypeCount]]</f>
        <v>59.469551530910678</v>
      </c>
    </row>
    <row r="7279" spans="1:16" x14ac:dyDescent="0.25">
      <c r="A7279" s="1">
        <v>43252</v>
      </c>
      <c r="B7279">
        <v>20</v>
      </c>
      <c r="C7279">
        <v>13</v>
      </c>
      <c r="D7279">
        <v>2911.5504000000001</v>
      </c>
      <c r="E7279">
        <f>INDEX(Stores[region],MATCH(Sales[[#This Row],[store_no]],Stores[store_no],0))</f>
        <v>1</v>
      </c>
      <c r="F7279" t="str">
        <f>INDEX(Stores[storetype],MATCH(Sales[[#This Row],[store_no]],Stores[store_no],0))</f>
        <v>A</v>
      </c>
      <c r="G7279" t="str">
        <f>INDEX(Stores[location_city],MATCH(Sales[[#This Row],[store_no]],Stores[store_no],0))</f>
        <v>South Bend</v>
      </c>
      <c r="H7279" t="str">
        <f>INDEX(Stores[location_state],MATCH(Sales[[#This Row],[store_no]],Stores[store_no],0))</f>
        <v>Indiana</v>
      </c>
      <c r="I7279">
        <f>INDEX(Stores[sqft],MATCH(Sales[[#This Row],[store_no]],Stores[store_no],0))</f>
        <v>39700</v>
      </c>
      <c r="J7279" s="4" t="str">
        <f>INDEX(Departments[dept_name],MATCH(Sales[[#This Row],[dept_no]],Departments[dept_no],0))</f>
        <v>Kids</v>
      </c>
      <c r="K7279" s="4" t="str">
        <f>CONCATENATE(Sales[[#This Row],[region]],Sales[[#This Row],[storetype]])</f>
        <v>1A</v>
      </c>
      <c r="L7279" s="4">
        <f>INDEX(RegionStoreCount[Store Count],MATCH(Sales[[#This Row],[RegionStoretype]],RegionStoreCount[Region/Type],0))</f>
        <v>5</v>
      </c>
      <c r="M7279" s="4">
        <f>AND(Sales[[#This Row],[date]]&lt;=TY_YTDMax,Sales[[#This Row],[date]]&gt;=TY_YTDMin)*Sales[[#This Row],[sales]]</f>
        <v>2911.5504000000001</v>
      </c>
      <c r="N7279" s="4">
        <f>AND(Sales[[#This Row],[date]]&lt;=LY_YTDMax,Sales[[#This Row],[date]]&gt;=LY_YTDMin)*Sales[[#This Row],[sales]]</f>
        <v>0</v>
      </c>
      <c r="O7279" s="4">
        <f>AND(Sales[[#This Row],[date]]&gt;=YoY_Min,Sales[[#This Row],[date]]&lt;=TY_YTDMax)*(Sales[[#This Row],[sales]]/Sales[[#This Row],[sqft]])</f>
        <v>7.3338801007556673E-2</v>
      </c>
      <c r="P7279" s="4">
        <f>SUMIF(Sales[RegionStoretype],Sales[[#This Row],[RegionStoretype]],Sales[YoY_SSF])/Sales[[#This Row],[Region_TypeCount]]</f>
        <v>59.469551530910678</v>
      </c>
    </row>
    <row r="7280" spans="1:16" x14ac:dyDescent="0.25">
      <c r="A7280" s="1">
        <v>43252</v>
      </c>
      <c r="B7280">
        <v>21</v>
      </c>
      <c r="C7280">
        <v>6</v>
      </c>
      <c r="D7280">
        <v>36873.118899999994</v>
      </c>
      <c r="E7280">
        <f>INDEX(Stores[region],MATCH(Sales[[#This Row],[store_no]],Stores[store_no],0))</f>
        <v>2</v>
      </c>
      <c r="F7280" t="str">
        <f>INDEX(Stores[storetype],MATCH(Sales[[#This Row],[store_no]],Stores[store_no],0))</f>
        <v>B</v>
      </c>
      <c r="G7280" t="str">
        <f>INDEX(Stores[location_city],MATCH(Sales[[#This Row],[store_no]],Stores[store_no],0))</f>
        <v>Madison</v>
      </c>
      <c r="H7280" t="str">
        <f>INDEX(Stores[location_state],MATCH(Sales[[#This Row],[store_no]],Stores[store_no],0))</f>
        <v>Wisconsin</v>
      </c>
      <c r="I7280">
        <f>INDEX(Stores[sqft],MATCH(Sales[[#This Row],[store_no]],Stores[store_no],0))</f>
        <v>206400</v>
      </c>
      <c r="J7280" s="4" t="str">
        <f>INDEX(Departments[dept_name],MATCH(Sales[[#This Row],[dept_no]],Departments[dept_no],0))</f>
        <v>Computers</v>
      </c>
      <c r="K7280" s="4" t="str">
        <f>CONCATENATE(Sales[[#This Row],[region]],Sales[[#This Row],[storetype]])</f>
        <v>2B</v>
      </c>
      <c r="L7280" s="4">
        <f>INDEX(RegionStoreCount[Store Count],MATCH(Sales[[#This Row],[RegionStoretype]],RegionStoreCount[Region/Type],0))</f>
        <v>6</v>
      </c>
      <c r="M7280" s="4">
        <f>AND(Sales[[#This Row],[date]]&lt;=TY_YTDMax,Sales[[#This Row],[date]]&gt;=TY_YTDMin)*Sales[[#This Row],[sales]]</f>
        <v>36873.118899999994</v>
      </c>
      <c r="N7280" s="4">
        <f>AND(Sales[[#This Row],[date]]&lt;=LY_YTDMax,Sales[[#This Row],[date]]&gt;=LY_YTDMin)*Sales[[#This Row],[sales]]</f>
        <v>0</v>
      </c>
      <c r="O7280" s="4">
        <f>AND(Sales[[#This Row],[date]]&gt;=YoY_Min,Sales[[#This Row],[date]]&lt;=TY_YTDMax)*(Sales[[#This Row],[sales]]/Sales[[#This Row],[sqft]])</f>
        <v>0.17864883187984493</v>
      </c>
      <c r="P7280" s="4">
        <f>SUMIF(Sales[RegionStoretype],Sales[[#This Row],[RegionStoretype]],Sales[YoY_SSF])/Sales[[#This Row],[Region_TypeCount]]</f>
        <v>58.393757732919049</v>
      </c>
    </row>
    <row r="7281" spans="1:16" x14ac:dyDescent="0.25">
      <c r="A7281" s="1">
        <v>43252</v>
      </c>
      <c r="B7281">
        <v>21</v>
      </c>
      <c r="C7281">
        <v>10</v>
      </c>
      <c r="D7281">
        <v>22131.568800000001</v>
      </c>
      <c r="E7281">
        <f>INDEX(Stores[region],MATCH(Sales[[#This Row],[store_no]],Stores[store_no],0))</f>
        <v>2</v>
      </c>
      <c r="F7281" t="str">
        <f>INDEX(Stores[storetype],MATCH(Sales[[#This Row],[store_no]],Stores[store_no],0))</f>
        <v>B</v>
      </c>
      <c r="G7281" t="str">
        <f>INDEX(Stores[location_city],MATCH(Sales[[#This Row],[store_no]],Stores[store_no],0))</f>
        <v>Madison</v>
      </c>
      <c r="H7281" t="str">
        <f>INDEX(Stores[location_state],MATCH(Sales[[#This Row],[store_no]],Stores[store_no],0))</f>
        <v>Wisconsin</v>
      </c>
      <c r="I7281">
        <f>INDEX(Stores[sqft],MATCH(Sales[[#This Row],[store_no]],Stores[store_no],0))</f>
        <v>206400</v>
      </c>
      <c r="J7281" s="4" t="str">
        <f>INDEX(Departments[dept_name],MATCH(Sales[[#This Row],[dept_no]],Departments[dept_no],0))</f>
        <v>Health</v>
      </c>
      <c r="K7281" s="4" t="str">
        <f>CONCATENATE(Sales[[#This Row],[region]],Sales[[#This Row],[storetype]])</f>
        <v>2B</v>
      </c>
      <c r="L7281" s="4">
        <f>INDEX(RegionStoreCount[Store Count],MATCH(Sales[[#This Row],[RegionStoretype]],RegionStoreCount[Region/Type],0))</f>
        <v>6</v>
      </c>
      <c r="M7281" s="4">
        <f>AND(Sales[[#This Row],[date]]&lt;=TY_YTDMax,Sales[[#This Row],[date]]&gt;=TY_YTDMin)*Sales[[#This Row],[sales]]</f>
        <v>22131.568800000001</v>
      </c>
      <c r="N7281" s="4">
        <f>AND(Sales[[#This Row],[date]]&lt;=LY_YTDMax,Sales[[#This Row],[date]]&gt;=LY_YTDMin)*Sales[[#This Row],[sales]]</f>
        <v>0</v>
      </c>
      <c r="O7281" s="4">
        <f>AND(Sales[[#This Row],[date]]&gt;=YoY_Min,Sales[[#This Row],[date]]&lt;=TY_YTDMax)*(Sales[[#This Row],[sales]]/Sales[[#This Row],[sqft]])</f>
        <v>0.10722659302325582</v>
      </c>
      <c r="P7281" s="4">
        <f>SUMIF(Sales[RegionStoretype],Sales[[#This Row],[RegionStoretype]],Sales[YoY_SSF])/Sales[[#This Row],[Region_TypeCount]]</f>
        <v>58.393757732919049</v>
      </c>
    </row>
    <row r="7282" spans="1:16" x14ac:dyDescent="0.25">
      <c r="A7282" s="1">
        <v>43252</v>
      </c>
      <c r="B7282">
        <v>21</v>
      </c>
      <c r="C7282">
        <v>17</v>
      </c>
      <c r="D7282">
        <v>144253.71000000002</v>
      </c>
      <c r="E7282">
        <f>INDEX(Stores[region],MATCH(Sales[[#This Row],[store_no]],Stores[store_no],0))</f>
        <v>2</v>
      </c>
      <c r="F7282" t="str">
        <f>INDEX(Stores[storetype],MATCH(Sales[[#This Row],[store_no]],Stores[store_no],0))</f>
        <v>B</v>
      </c>
      <c r="G7282" t="str">
        <f>INDEX(Stores[location_city],MATCH(Sales[[#This Row],[store_no]],Stores[store_no],0))</f>
        <v>Madison</v>
      </c>
      <c r="H7282" t="str">
        <f>INDEX(Stores[location_state],MATCH(Sales[[#This Row],[store_no]],Stores[store_no],0))</f>
        <v>Wisconsin</v>
      </c>
      <c r="I7282">
        <f>INDEX(Stores[sqft],MATCH(Sales[[#This Row],[store_no]],Stores[store_no],0))</f>
        <v>206400</v>
      </c>
      <c r="J7282" s="4" t="str">
        <f>INDEX(Departments[dept_name],MATCH(Sales[[#This Row],[dept_no]],Departments[dept_no],0))</f>
        <v>Shoes</v>
      </c>
      <c r="K7282" s="4" t="str">
        <f>CONCATENATE(Sales[[#This Row],[region]],Sales[[#This Row],[storetype]])</f>
        <v>2B</v>
      </c>
      <c r="L7282" s="4">
        <f>INDEX(RegionStoreCount[Store Count],MATCH(Sales[[#This Row],[RegionStoretype]],RegionStoreCount[Region/Type],0))</f>
        <v>6</v>
      </c>
      <c r="M7282" s="4">
        <f>AND(Sales[[#This Row],[date]]&lt;=TY_YTDMax,Sales[[#This Row],[date]]&gt;=TY_YTDMin)*Sales[[#This Row],[sales]]</f>
        <v>144253.71000000002</v>
      </c>
      <c r="N7282" s="4">
        <f>AND(Sales[[#This Row],[date]]&lt;=LY_YTDMax,Sales[[#This Row],[date]]&gt;=LY_YTDMin)*Sales[[#This Row],[sales]]</f>
        <v>0</v>
      </c>
      <c r="O7282" s="4">
        <f>AND(Sales[[#This Row],[date]]&gt;=YoY_Min,Sales[[#This Row],[date]]&lt;=TY_YTDMax)*(Sales[[#This Row],[sales]]/Sales[[#This Row],[sqft]])</f>
        <v>0.69890363372093034</v>
      </c>
      <c r="P7282" s="4">
        <f>SUMIF(Sales[RegionStoretype],Sales[[#This Row],[RegionStoretype]],Sales[YoY_SSF])/Sales[[#This Row],[Region_TypeCount]]</f>
        <v>58.393757732919049</v>
      </c>
    </row>
    <row r="7283" spans="1:16" x14ac:dyDescent="0.25">
      <c r="A7283" s="1">
        <v>43252</v>
      </c>
      <c r="B7283">
        <v>22</v>
      </c>
      <c r="C7283">
        <v>3</v>
      </c>
      <c r="D7283">
        <v>34864.89</v>
      </c>
      <c r="E7283">
        <f>INDEX(Stores[region],MATCH(Sales[[#This Row],[store_no]],Stores[store_no],0))</f>
        <v>3</v>
      </c>
      <c r="F7283" t="str">
        <f>INDEX(Stores[storetype],MATCH(Sales[[#This Row],[store_no]],Stores[store_no],0))</f>
        <v>B</v>
      </c>
      <c r="G7283" t="str">
        <f>INDEX(Stores[location_city],MATCH(Sales[[#This Row],[store_no]],Stores[store_no],0))</f>
        <v>Sioux Falls</v>
      </c>
      <c r="H7283" t="str">
        <f>INDEX(Stores[location_state],MATCH(Sales[[#This Row],[store_no]],Stores[store_no],0))</f>
        <v>South Dakota</v>
      </c>
      <c r="I7283">
        <f>INDEX(Stores[sqft],MATCH(Sales[[#This Row],[store_no]],Stores[store_no],0))</f>
        <v>57800</v>
      </c>
      <c r="J7283" s="4" t="str">
        <f>INDEX(Departments[dept_name],MATCH(Sales[[#This Row],[dept_no]],Departments[dept_no],0))</f>
        <v>Beauty</v>
      </c>
      <c r="K7283" s="4" t="str">
        <f>CONCATENATE(Sales[[#This Row],[region]],Sales[[#This Row],[storetype]])</f>
        <v>3B</v>
      </c>
      <c r="L7283" s="4">
        <f>INDEX(RegionStoreCount[Store Count],MATCH(Sales[[#This Row],[RegionStoretype]],RegionStoreCount[Region/Type],0))</f>
        <v>4</v>
      </c>
      <c r="M7283" s="4">
        <f>AND(Sales[[#This Row],[date]]&lt;=TY_YTDMax,Sales[[#This Row],[date]]&gt;=TY_YTDMin)*Sales[[#This Row],[sales]]</f>
        <v>34864.89</v>
      </c>
      <c r="N7283" s="4">
        <f>AND(Sales[[#This Row],[date]]&lt;=LY_YTDMax,Sales[[#This Row],[date]]&gt;=LY_YTDMin)*Sales[[#This Row],[sales]]</f>
        <v>0</v>
      </c>
      <c r="O7283" s="4">
        <f>AND(Sales[[#This Row],[date]]&gt;=YoY_Min,Sales[[#This Row],[date]]&lt;=TY_YTDMax)*(Sales[[#This Row],[sales]]/Sales[[#This Row],[sqft]])</f>
        <v>0.60319878892733558</v>
      </c>
      <c r="P7283" s="4">
        <f>SUMIF(Sales[RegionStoretype],Sales[[#This Row],[RegionStoretype]],Sales[YoY_SSF])/Sales[[#This Row],[Region_TypeCount]]</f>
        <v>58.312187288105562</v>
      </c>
    </row>
    <row r="7284" spans="1:16" x14ac:dyDescent="0.25">
      <c r="A7284" s="1">
        <v>43252</v>
      </c>
      <c r="B7284">
        <v>22</v>
      </c>
      <c r="C7284">
        <v>10</v>
      </c>
      <c r="D7284">
        <v>7782.04</v>
      </c>
      <c r="E7284">
        <f>INDEX(Stores[region],MATCH(Sales[[#This Row],[store_no]],Stores[store_no],0))</f>
        <v>3</v>
      </c>
      <c r="F7284" t="str">
        <f>INDEX(Stores[storetype],MATCH(Sales[[#This Row],[store_no]],Stores[store_no],0))</f>
        <v>B</v>
      </c>
      <c r="G7284" t="str">
        <f>INDEX(Stores[location_city],MATCH(Sales[[#This Row],[store_no]],Stores[store_no],0))</f>
        <v>Sioux Falls</v>
      </c>
      <c r="H7284" t="str">
        <f>INDEX(Stores[location_state],MATCH(Sales[[#This Row],[store_no]],Stores[store_no],0))</f>
        <v>South Dakota</v>
      </c>
      <c r="I7284">
        <f>INDEX(Stores[sqft],MATCH(Sales[[#This Row],[store_no]],Stores[store_no],0))</f>
        <v>57800</v>
      </c>
      <c r="J7284" s="4" t="str">
        <f>INDEX(Departments[dept_name],MATCH(Sales[[#This Row],[dept_no]],Departments[dept_no],0))</f>
        <v>Health</v>
      </c>
      <c r="K7284" s="4" t="str">
        <f>CONCATENATE(Sales[[#This Row],[region]],Sales[[#This Row],[storetype]])</f>
        <v>3B</v>
      </c>
      <c r="L7284" s="4">
        <f>INDEX(RegionStoreCount[Store Count],MATCH(Sales[[#This Row],[RegionStoretype]],RegionStoreCount[Region/Type],0))</f>
        <v>4</v>
      </c>
      <c r="M7284" s="4">
        <f>AND(Sales[[#This Row],[date]]&lt;=TY_YTDMax,Sales[[#This Row],[date]]&gt;=TY_YTDMin)*Sales[[#This Row],[sales]]</f>
        <v>7782.04</v>
      </c>
      <c r="N7284" s="4">
        <f>AND(Sales[[#This Row],[date]]&lt;=LY_YTDMax,Sales[[#This Row],[date]]&gt;=LY_YTDMin)*Sales[[#This Row],[sales]]</f>
        <v>0</v>
      </c>
      <c r="O7284" s="4">
        <f>AND(Sales[[#This Row],[date]]&gt;=YoY_Min,Sales[[#This Row],[date]]&lt;=TY_YTDMax)*(Sales[[#This Row],[sales]]/Sales[[#This Row],[sqft]])</f>
        <v>0.13463737024221453</v>
      </c>
      <c r="P7284" s="4">
        <f>SUMIF(Sales[RegionStoretype],Sales[[#This Row],[RegionStoretype]],Sales[YoY_SSF])/Sales[[#This Row],[Region_TypeCount]]</f>
        <v>58.312187288105562</v>
      </c>
    </row>
    <row r="7285" spans="1:16" x14ac:dyDescent="0.25">
      <c r="A7285" s="1">
        <v>43252</v>
      </c>
      <c r="B7285">
        <v>22</v>
      </c>
      <c r="C7285">
        <v>17</v>
      </c>
      <c r="D7285">
        <v>14112.12</v>
      </c>
      <c r="E7285">
        <f>INDEX(Stores[region],MATCH(Sales[[#This Row],[store_no]],Stores[store_no],0))</f>
        <v>3</v>
      </c>
      <c r="F7285" t="str">
        <f>INDEX(Stores[storetype],MATCH(Sales[[#This Row],[store_no]],Stores[store_no],0))</f>
        <v>B</v>
      </c>
      <c r="G7285" t="str">
        <f>INDEX(Stores[location_city],MATCH(Sales[[#This Row],[store_no]],Stores[store_no],0))</f>
        <v>Sioux Falls</v>
      </c>
      <c r="H7285" t="str">
        <f>INDEX(Stores[location_state],MATCH(Sales[[#This Row],[store_no]],Stores[store_no],0))</f>
        <v>South Dakota</v>
      </c>
      <c r="I7285">
        <f>INDEX(Stores[sqft],MATCH(Sales[[#This Row],[store_no]],Stores[store_no],0))</f>
        <v>57800</v>
      </c>
      <c r="J7285" s="4" t="str">
        <f>INDEX(Departments[dept_name],MATCH(Sales[[#This Row],[dept_no]],Departments[dept_no],0))</f>
        <v>Shoes</v>
      </c>
      <c r="K7285" s="4" t="str">
        <f>CONCATENATE(Sales[[#This Row],[region]],Sales[[#This Row],[storetype]])</f>
        <v>3B</v>
      </c>
      <c r="L7285" s="4">
        <f>INDEX(RegionStoreCount[Store Count],MATCH(Sales[[#This Row],[RegionStoretype]],RegionStoreCount[Region/Type],0))</f>
        <v>4</v>
      </c>
      <c r="M7285" s="4">
        <f>AND(Sales[[#This Row],[date]]&lt;=TY_YTDMax,Sales[[#This Row],[date]]&gt;=TY_YTDMin)*Sales[[#This Row],[sales]]</f>
        <v>14112.12</v>
      </c>
      <c r="N7285" s="4">
        <f>AND(Sales[[#This Row],[date]]&lt;=LY_YTDMax,Sales[[#This Row],[date]]&gt;=LY_YTDMin)*Sales[[#This Row],[sales]]</f>
        <v>0</v>
      </c>
      <c r="O7285" s="4">
        <f>AND(Sales[[#This Row],[date]]&gt;=YoY_Min,Sales[[#This Row],[date]]&lt;=TY_YTDMax)*(Sales[[#This Row],[sales]]/Sales[[#This Row],[sqft]])</f>
        <v>0.24415432525951558</v>
      </c>
      <c r="P7285" s="4">
        <f>SUMIF(Sales[RegionStoretype],Sales[[#This Row],[RegionStoretype]],Sales[YoY_SSF])/Sales[[#This Row],[Region_TypeCount]]</f>
        <v>58.312187288105562</v>
      </c>
    </row>
    <row r="7286" spans="1:16" x14ac:dyDescent="0.25">
      <c r="A7286" s="1">
        <v>43252</v>
      </c>
      <c r="B7286">
        <v>23</v>
      </c>
      <c r="C7286">
        <v>9</v>
      </c>
      <c r="D7286">
        <v>11328.0146</v>
      </c>
      <c r="E7286">
        <f>INDEX(Stores[region],MATCH(Sales[[#This Row],[store_no]],Stores[store_no],0))</f>
        <v>3</v>
      </c>
      <c r="F7286" t="str">
        <f>INDEX(Stores[storetype],MATCH(Sales[[#This Row],[store_no]],Stores[store_no],0))</f>
        <v>B</v>
      </c>
      <c r="G7286" t="str">
        <f>INDEX(Stores[location_city],MATCH(Sales[[#This Row],[store_no]],Stores[store_no],0))</f>
        <v>Cedar Rapids</v>
      </c>
      <c r="H7286" t="str">
        <f>INDEX(Stores[location_state],MATCH(Sales[[#This Row],[store_no]],Stores[store_no],0))</f>
        <v>Iowa</v>
      </c>
      <c r="I7286">
        <f>INDEX(Stores[sqft],MATCH(Sales[[#This Row],[store_no]],Stores[store_no],0))</f>
        <v>123700</v>
      </c>
      <c r="J7286" s="4" t="str">
        <f>INDEX(Departments[dept_name],MATCH(Sales[[#This Row],[dept_no]],Departments[dept_no],0))</f>
        <v>Garden</v>
      </c>
      <c r="K7286" s="4" t="str">
        <f>CONCATENATE(Sales[[#This Row],[region]],Sales[[#This Row],[storetype]])</f>
        <v>3B</v>
      </c>
      <c r="L7286" s="4">
        <f>INDEX(RegionStoreCount[Store Count],MATCH(Sales[[#This Row],[RegionStoretype]],RegionStoreCount[Region/Type],0))</f>
        <v>4</v>
      </c>
      <c r="M7286" s="4">
        <f>AND(Sales[[#This Row],[date]]&lt;=TY_YTDMax,Sales[[#This Row],[date]]&gt;=TY_YTDMin)*Sales[[#This Row],[sales]]</f>
        <v>11328.0146</v>
      </c>
      <c r="N7286" s="4">
        <f>AND(Sales[[#This Row],[date]]&lt;=LY_YTDMax,Sales[[#This Row],[date]]&gt;=LY_YTDMin)*Sales[[#This Row],[sales]]</f>
        <v>0</v>
      </c>
      <c r="O7286" s="4">
        <f>AND(Sales[[#This Row],[date]]&gt;=YoY_Min,Sales[[#This Row],[date]]&lt;=TY_YTDMax)*(Sales[[#This Row],[sales]]/Sales[[#This Row],[sqft]])</f>
        <v>9.1576512530315277E-2</v>
      </c>
      <c r="P7286" s="4">
        <f>SUMIF(Sales[RegionStoretype],Sales[[#This Row],[RegionStoretype]],Sales[YoY_SSF])/Sales[[#This Row],[Region_TypeCount]]</f>
        <v>58.312187288105562</v>
      </c>
    </row>
    <row r="7287" spans="1:16" x14ac:dyDescent="0.25">
      <c r="A7287" s="1">
        <v>43252</v>
      </c>
      <c r="B7287">
        <v>24</v>
      </c>
      <c r="C7287">
        <v>9</v>
      </c>
      <c r="D7287">
        <v>89089.574500000002</v>
      </c>
      <c r="E7287">
        <f>INDEX(Stores[region],MATCH(Sales[[#This Row],[store_no]],Stores[store_no],0))</f>
        <v>2</v>
      </c>
      <c r="F7287" t="str">
        <f>INDEX(Stores[storetype],MATCH(Sales[[#This Row],[store_no]],Stores[store_no],0))</f>
        <v>A</v>
      </c>
      <c r="G7287" t="str">
        <f>INDEX(Stores[location_city],MATCH(Sales[[#This Row],[store_no]],Stores[store_no],0))</f>
        <v>Winnetka</v>
      </c>
      <c r="H7287" t="str">
        <f>INDEX(Stores[location_state],MATCH(Sales[[#This Row],[store_no]],Stores[store_no],0))</f>
        <v>Illinois</v>
      </c>
      <c r="I7287">
        <f>INDEX(Stores[sqft],MATCH(Sales[[#This Row],[store_no]],Stores[store_no],0))</f>
        <v>207800</v>
      </c>
      <c r="J7287" s="4" t="str">
        <f>INDEX(Departments[dept_name],MATCH(Sales[[#This Row],[dept_no]],Departments[dept_no],0))</f>
        <v>Garden</v>
      </c>
      <c r="K7287" s="4" t="str">
        <f>CONCATENATE(Sales[[#This Row],[region]],Sales[[#This Row],[storetype]])</f>
        <v>2A</v>
      </c>
      <c r="L7287" s="4">
        <f>INDEX(RegionStoreCount[Store Count],MATCH(Sales[[#This Row],[RegionStoretype]],RegionStoreCount[Region/Type],0))</f>
        <v>5</v>
      </c>
      <c r="M7287" s="4">
        <f>AND(Sales[[#This Row],[date]]&lt;=TY_YTDMax,Sales[[#This Row],[date]]&gt;=TY_YTDMin)*Sales[[#This Row],[sales]]</f>
        <v>89089.574500000002</v>
      </c>
      <c r="N7287" s="4">
        <f>AND(Sales[[#This Row],[date]]&lt;=LY_YTDMax,Sales[[#This Row],[date]]&gt;=LY_YTDMin)*Sales[[#This Row],[sales]]</f>
        <v>0</v>
      </c>
      <c r="O7287" s="4">
        <f>AND(Sales[[#This Row],[date]]&gt;=YoY_Min,Sales[[#This Row],[date]]&lt;=TY_YTDMax)*(Sales[[#This Row],[sales]]/Sales[[#This Row],[sqft]])</f>
        <v>0.42872750000000004</v>
      </c>
      <c r="P7287" s="4">
        <f>SUMIF(Sales[RegionStoretype],Sales[[#This Row],[RegionStoretype]],Sales[YoY_SSF])/Sales[[#This Row],[Region_TypeCount]]</f>
        <v>60.052789354368521</v>
      </c>
    </row>
    <row r="7288" spans="1:16" x14ac:dyDescent="0.25">
      <c r="A7288" s="1">
        <v>43252</v>
      </c>
      <c r="B7288">
        <v>24</v>
      </c>
      <c r="C7288">
        <v>17</v>
      </c>
      <c r="D7288">
        <v>58410.689799999993</v>
      </c>
      <c r="E7288">
        <f>INDEX(Stores[region],MATCH(Sales[[#This Row],[store_no]],Stores[store_no],0))</f>
        <v>2</v>
      </c>
      <c r="F7288" t="str">
        <f>INDEX(Stores[storetype],MATCH(Sales[[#This Row],[store_no]],Stores[store_no],0))</f>
        <v>A</v>
      </c>
      <c r="G7288" t="str">
        <f>INDEX(Stores[location_city],MATCH(Sales[[#This Row],[store_no]],Stores[store_no],0))</f>
        <v>Winnetka</v>
      </c>
      <c r="H7288" t="str">
        <f>INDEX(Stores[location_state],MATCH(Sales[[#This Row],[store_no]],Stores[store_no],0))</f>
        <v>Illinois</v>
      </c>
      <c r="I7288">
        <f>INDEX(Stores[sqft],MATCH(Sales[[#This Row],[store_no]],Stores[store_no],0))</f>
        <v>207800</v>
      </c>
      <c r="J7288" s="4" t="str">
        <f>INDEX(Departments[dept_name],MATCH(Sales[[#This Row],[dept_no]],Departments[dept_no],0))</f>
        <v>Shoes</v>
      </c>
      <c r="K7288" s="4" t="str">
        <f>CONCATENATE(Sales[[#This Row],[region]],Sales[[#This Row],[storetype]])</f>
        <v>2A</v>
      </c>
      <c r="L7288" s="4">
        <f>INDEX(RegionStoreCount[Store Count],MATCH(Sales[[#This Row],[RegionStoretype]],RegionStoreCount[Region/Type],0))</f>
        <v>5</v>
      </c>
      <c r="M7288" s="4">
        <f>AND(Sales[[#This Row],[date]]&lt;=TY_YTDMax,Sales[[#This Row],[date]]&gt;=TY_YTDMin)*Sales[[#This Row],[sales]]</f>
        <v>58410.689799999993</v>
      </c>
      <c r="N7288" s="4">
        <f>AND(Sales[[#This Row],[date]]&lt;=LY_YTDMax,Sales[[#This Row],[date]]&gt;=LY_YTDMin)*Sales[[#This Row],[sales]]</f>
        <v>0</v>
      </c>
      <c r="O7288" s="4">
        <f>AND(Sales[[#This Row],[date]]&gt;=YoY_Min,Sales[[#This Row],[date]]&lt;=TY_YTDMax)*(Sales[[#This Row],[sales]]/Sales[[#This Row],[sqft]])</f>
        <v>0.28109090375360918</v>
      </c>
      <c r="P7288" s="4">
        <f>SUMIF(Sales[RegionStoretype],Sales[[#This Row],[RegionStoretype]],Sales[YoY_SSF])/Sales[[#This Row],[Region_TypeCount]]</f>
        <v>60.052789354368521</v>
      </c>
    </row>
    <row r="7289" spans="1:16" x14ac:dyDescent="0.25">
      <c r="A7289" s="1">
        <v>43252</v>
      </c>
      <c r="B7289">
        <v>25</v>
      </c>
      <c r="C7289">
        <v>3</v>
      </c>
      <c r="D7289">
        <v>116791.5629</v>
      </c>
      <c r="E7289">
        <f>INDEX(Stores[region],MATCH(Sales[[#This Row],[store_no]],Stores[store_no],0))</f>
        <v>3</v>
      </c>
      <c r="F7289" t="str">
        <f>INDEX(Stores[storetype],MATCH(Sales[[#This Row],[store_no]],Stores[store_no],0))</f>
        <v>B</v>
      </c>
      <c r="G7289" t="str">
        <f>INDEX(Stores[location_city],MATCH(Sales[[#This Row],[store_no]],Stores[store_no],0))</f>
        <v>Kansas City</v>
      </c>
      <c r="H7289" t="str">
        <f>INDEX(Stores[location_state],MATCH(Sales[[#This Row],[store_no]],Stores[store_no],0))</f>
        <v>Missouri</v>
      </c>
      <c r="I7289">
        <f>INDEX(Stores[sqft],MATCH(Sales[[#This Row],[store_no]],Stores[store_no],0))</f>
        <v>92300</v>
      </c>
      <c r="J7289" s="4" t="str">
        <f>INDEX(Departments[dept_name],MATCH(Sales[[#This Row],[dept_no]],Departments[dept_no],0))</f>
        <v>Beauty</v>
      </c>
      <c r="K7289" s="4" t="str">
        <f>CONCATENATE(Sales[[#This Row],[region]],Sales[[#This Row],[storetype]])</f>
        <v>3B</v>
      </c>
      <c r="L7289" s="4">
        <f>INDEX(RegionStoreCount[Store Count],MATCH(Sales[[#This Row],[RegionStoretype]],RegionStoreCount[Region/Type],0))</f>
        <v>4</v>
      </c>
      <c r="M7289" s="4">
        <f>AND(Sales[[#This Row],[date]]&lt;=TY_YTDMax,Sales[[#This Row],[date]]&gt;=TY_YTDMin)*Sales[[#This Row],[sales]]</f>
        <v>116791.5629</v>
      </c>
      <c r="N7289" s="4">
        <f>AND(Sales[[#This Row],[date]]&lt;=LY_YTDMax,Sales[[#This Row],[date]]&gt;=LY_YTDMin)*Sales[[#This Row],[sales]]</f>
        <v>0</v>
      </c>
      <c r="O7289" s="4">
        <f>AND(Sales[[#This Row],[date]]&gt;=YoY_Min,Sales[[#This Row],[date]]&lt;=TY_YTDMax)*(Sales[[#This Row],[sales]]/Sales[[#This Row],[sqft]])</f>
        <v>1.2653473770314194</v>
      </c>
      <c r="P7289" s="4">
        <f>SUMIF(Sales[RegionStoretype],Sales[[#This Row],[RegionStoretype]],Sales[YoY_SSF])/Sales[[#This Row],[Region_TypeCount]]</f>
        <v>58.312187288105562</v>
      </c>
    </row>
    <row r="7290" spans="1:16" x14ac:dyDescent="0.25">
      <c r="A7290" s="1">
        <v>43252</v>
      </c>
      <c r="B7290">
        <v>25</v>
      </c>
      <c r="C7290">
        <v>7</v>
      </c>
      <c r="D7290">
        <v>38830.597099999999</v>
      </c>
      <c r="E7290">
        <f>INDEX(Stores[region],MATCH(Sales[[#This Row],[store_no]],Stores[store_no],0))</f>
        <v>3</v>
      </c>
      <c r="F7290" t="str">
        <f>INDEX(Stores[storetype],MATCH(Sales[[#This Row],[store_no]],Stores[store_no],0))</f>
        <v>B</v>
      </c>
      <c r="G7290" t="str">
        <f>INDEX(Stores[location_city],MATCH(Sales[[#This Row],[store_no]],Stores[store_no],0))</f>
        <v>Kansas City</v>
      </c>
      <c r="H7290" t="str">
        <f>INDEX(Stores[location_state],MATCH(Sales[[#This Row],[store_no]],Stores[store_no],0))</f>
        <v>Missouri</v>
      </c>
      <c r="I7290">
        <f>INDEX(Stores[sqft],MATCH(Sales[[#This Row],[store_no]],Stores[store_no],0))</f>
        <v>92300</v>
      </c>
      <c r="J7290" s="4" t="str">
        <f>INDEX(Departments[dept_name],MATCH(Sales[[#This Row],[dept_no]],Departments[dept_no],0))</f>
        <v>Electronics</v>
      </c>
      <c r="K7290" s="4" t="str">
        <f>CONCATENATE(Sales[[#This Row],[region]],Sales[[#This Row],[storetype]])</f>
        <v>3B</v>
      </c>
      <c r="L7290" s="4">
        <f>INDEX(RegionStoreCount[Store Count],MATCH(Sales[[#This Row],[RegionStoretype]],RegionStoreCount[Region/Type],0))</f>
        <v>4</v>
      </c>
      <c r="M7290" s="4">
        <f>AND(Sales[[#This Row],[date]]&lt;=TY_YTDMax,Sales[[#This Row],[date]]&gt;=TY_YTDMin)*Sales[[#This Row],[sales]]</f>
        <v>38830.597099999999</v>
      </c>
      <c r="N7290" s="4">
        <f>AND(Sales[[#This Row],[date]]&lt;=LY_YTDMax,Sales[[#This Row],[date]]&gt;=LY_YTDMin)*Sales[[#This Row],[sales]]</f>
        <v>0</v>
      </c>
      <c r="O7290" s="4">
        <f>AND(Sales[[#This Row],[date]]&gt;=YoY_Min,Sales[[#This Row],[date]]&lt;=TY_YTDMax)*(Sales[[#This Row],[sales]]/Sales[[#This Row],[sqft]])</f>
        <v>0.42069986023835321</v>
      </c>
      <c r="P7290" s="4">
        <f>SUMIF(Sales[RegionStoretype],Sales[[#This Row],[RegionStoretype]],Sales[YoY_SSF])/Sales[[#This Row],[Region_TypeCount]]</f>
        <v>58.312187288105562</v>
      </c>
    </row>
    <row r="7291" spans="1:16" x14ac:dyDescent="0.25">
      <c r="A7291" s="1">
        <v>43252</v>
      </c>
      <c r="B7291">
        <v>25</v>
      </c>
      <c r="C7291">
        <v>8</v>
      </c>
      <c r="D7291">
        <v>82228.866099999999</v>
      </c>
      <c r="E7291">
        <f>INDEX(Stores[region],MATCH(Sales[[#This Row],[store_no]],Stores[store_no],0))</f>
        <v>3</v>
      </c>
      <c r="F7291" t="str">
        <f>INDEX(Stores[storetype],MATCH(Sales[[#This Row],[store_no]],Stores[store_no],0))</f>
        <v>B</v>
      </c>
      <c r="G7291" t="str">
        <f>INDEX(Stores[location_city],MATCH(Sales[[#This Row],[store_no]],Stores[store_no],0))</f>
        <v>Kansas City</v>
      </c>
      <c r="H7291" t="str">
        <f>INDEX(Stores[location_state],MATCH(Sales[[#This Row],[store_no]],Stores[store_no],0))</f>
        <v>Missouri</v>
      </c>
      <c r="I7291">
        <f>INDEX(Stores[sqft],MATCH(Sales[[#This Row],[store_no]],Stores[store_no],0))</f>
        <v>92300</v>
      </c>
      <c r="J7291" s="4" t="str">
        <f>INDEX(Departments[dept_name],MATCH(Sales[[#This Row],[dept_no]],Departments[dept_no],0))</f>
        <v>Games</v>
      </c>
      <c r="K7291" s="4" t="str">
        <f>CONCATENATE(Sales[[#This Row],[region]],Sales[[#This Row],[storetype]])</f>
        <v>3B</v>
      </c>
      <c r="L7291" s="4">
        <f>INDEX(RegionStoreCount[Store Count],MATCH(Sales[[#This Row],[RegionStoretype]],RegionStoreCount[Region/Type],0))</f>
        <v>4</v>
      </c>
      <c r="M7291" s="4">
        <f>AND(Sales[[#This Row],[date]]&lt;=TY_YTDMax,Sales[[#This Row],[date]]&gt;=TY_YTDMin)*Sales[[#This Row],[sales]]</f>
        <v>82228.866099999999</v>
      </c>
      <c r="N7291" s="4">
        <f>AND(Sales[[#This Row],[date]]&lt;=LY_YTDMax,Sales[[#This Row],[date]]&gt;=LY_YTDMin)*Sales[[#This Row],[sales]]</f>
        <v>0</v>
      </c>
      <c r="O7291" s="4">
        <f>AND(Sales[[#This Row],[date]]&gt;=YoY_Min,Sales[[#This Row],[date]]&lt;=TY_YTDMax)*(Sales[[#This Row],[sales]]/Sales[[#This Row],[sqft]])</f>
        <v>0.89088695666305528</v>
      </c>
      <c r="P7291" s="4">
        <f>SUMIF(Sales[RegionStoretype],Sales[[#This Row],[RegionStoretype]],Sales[YoY_SSF])/Sales[[#This Row],[Region_TypeCount]]</f>
        <v>58.312187288105562</v>
      </c>
    </row>
    <row r="7292" spans="1:16" x14ac:dyDescent="0.25">
      <c r="A7292" s="1">
        <v>43252</v>
      </c>
      <c r="B7292">
        <v>25</v>
      </c>
      <c r="C7292">
        <v>9</v>
      </c>
      <c r="D7292">
        <v>18021.062999999998</v>
      </c>
      <c r="E7292">
        <f>INDEX(Stores[region],MATCH(Sales[[#This Row],[store_no]],Stores[store_no],0))</f>
        <v>3</v>
      </c>
      <c r="F7292" t="str">
        <f>INDEX(Stores[storetype],MATCH(Sales[[#This Row],[store_no]],Stores[store_no],0))</f>
        <v>B</v>
      </c>
      <c r="G7292" t="str">
        <f>INDEX(Stores[location_city],MATCH(Sales[[#This Row],[store_no]],Stores[store_no],0))</f>
        <v>Kansas City</v>
      </c>
      <c r="H7292" t="str">
        <f>INDEX(Stores[location_state],MATCH(Sales[[#This Row],[store_no]],Stores[store_no],0))</f>
        <v>Missouri</v>
      </c>
      <c r="I7292">
        <f>INDEX(Stores[sqft],MATCH(Sales[[#This Row],[store_no]],Stores[store_no],0))</f>
        <v>92300</v>
      </c>
      <c r="J7292" s="4" t="str">
        <f>INDEX(Departments[dept_name],MATCH(Sales[[#This Row],[dept_no]],Departments[dept_no],0))</f>
        <v>Garden</v>
      </c>
      <c r="K7292" s="4" t="str">
        <f>CONCATENATE(Sales[[#This Row],[region]],Sales[[#This Row],[storetype]])</f>
        <v>3B</v>
      </c>
      <c r="L7292" s="4">
        <f>INDEX(RegionStoreCount[Store Count],MATCH(Sales[[#This Row],[RegionStoretype]],RegionStoreCount[Region/Type],0))</f>
        <v>4</v>
      </c>
      <c r="M7292" s="4">
        <f>AND(Sales[[#This Row],[date]]&lt;=TY_YTDMax,Sales[[#This Row],[date]]&gt;=TY_YTDMin)*Sales[[#This Row],[sales]]</f>
        <v>18021.062999999998</v>
      </c>
      <c r="N7292" s="4">
        <f>AND(Sales[[#This Row],[date]]&lt;=LY_YTDMax,Sales[[#This Row],[date]]&gt;=LY_YTDMin)*Sales[[#This Row],[sales]]</f>
        <v>0</v>
      </c>
      <c r="O7292" s="4">
        <f>AND(Sales[[#This Row],[date]]&gt;=YoY_Min,Sales[[#This Row],[date]]&lt;=TY_YTDMax)*(Sales[[#This Row],[sales]]/Sales[[#This Row],[sqft]])</f>
        <v>0.19524445287107256</v>
      </c>
      <c r="P7292" s="4">
        <f>SUMIF(Sales[RegionStoretype],Sales[[#This Row],[RegionStoretype]],Sales[YoY_SSF])/Sales[[#This Row],[Region_TypeCount]]</f>
        <v>58.312187288105562</v>
      </c>
    </row>
    <row r="7293" spans="1:16" x14ac:dyDescent="0.25">
      <c r="A7293" s="1">
        <v>43252</v>
      </c>
      <c r="B7293">
        <v>25</v>
      </c>
      <c r="C7293">
        <v>20</v>
      </c>
      <c r="D7293">
        <v>50922.284999999996</v>
      </c>
      <c r="E7293">
        <f>INDEX(Stores[region],MATCH(Sales[[#This Row],[store_no]],Stores[store_no],0))</f>
        <v>3</v>
      </c>
      <c r="F7293" t="str">
        <f>INDEX(Stores[storetype],MATCH(Sales[[#This Row],[store_no]],Stores[store_no],0))</f>
        <v>B</v>
      </c>
      <c r="G7293" t="str">
        <f>INDEX(Stores[location_city],MATCH(Sales[[#This Row],[store_no]],Stores[store_no],0))</f>
        <v>Kansas City</v>
      </c>
      <c r="H7293" t="str">
        <f>INDEX(Stores[location_state],MATCH(Sales[[#This Row],[store_no]],Stores[store_no],0))</f>
        <v>Missouri</v>
      </c>
      <c r="I7293">
        <f>INDEX(Stores[sqft],MATCH(Sales[[#This Row],[store_no]],Stores[store_no],0))</f>
        <v>92300</v>
      </c>
      <c r="J7293" s="4" t="str">
        <f>INDEX(Departments[dept_name],MATCH(Sales[[#This Row],[dept_no]],Departments[dept_no],0))</f>
        <v>Toys</v>
      </c>
      <c r="K7293" s="4" t="str">
        <f>CONCATENATE(Sales[[#This Row],[region]],Sales[[#This Row],[storetype]])</f>
        <v>3B</v>
      </c>
      <c r="L7293" s="4">
        <f>INDEX(RegionStoreCount[Store Count],MATCH(Sales[[#This Row],[RegionStoretype]],RegionStoreCount[Region/Type],0))</f>
        <v>4</v>
      </c>
      <c r="M7293" s="4">
        <f>AND(Sales[[#This Row],[date]]&lt;=TY_YTDMax,Sales[[#This Row],[date]]&gt;=TY_YTDMin)*Sales[[#This Row],[sales]]</f>
        <v>50922.284999999996</v>
      </c>
      <c r="N7293" s="4">
        <f>AND(Sales[[#This Row],[date]]&lt;=LY_YTDMax,Sales[[#This Row],[date]]&gt;=LY_YTDMin)*Sales[[#This Row],[sales]]</f>
        <v>0</v>
      </c>
      <c r="O7293" s="4">
        <f>AND(Sales[[#This Row],[date]]&gt;=YoY_Min,Sales[[#This Row],[date]]&lt;=TY_YTDMax)*(Sales[[#This Row],[sales]]/Sales[[#This Row],[sqft]])</f>
        <v>0.55170406283856988</v>
      </c>
      <c r="P7293" s="4">
        <f>SUMIF(Sales[RegionStoretype],Sales[[#This Row],[RegionStoretype]],Sales[YoY_SSF])/Sales[[#This Row],[Region_TypeCount]]</f>
        <v>58.312187288105562</v>
      </c>
    </row>
    <row r="7294" spans="1:16" x14ac:dyDescent="0.25">
      <c r="A7294" s="1">
        <v>43252</v>
      </c>
      <c r="B7294">
        <v>27</v>
      </c>
      <c r="C7294">
        <v>2</v>
      </c>
      <c r="D7294">
        <v>25928.136999999999</v>
      </c>
      <c r="E7294">
        <f>INDEX(Stores[region],MATCH(Sales[[#This Row],[store_no]],Stores[store_no],0))</f>
        <v>3</v>
      </c>
      <c r="F7294" t="str">
        <f>INDEX(Stores[storetype],MATCH(Sales[[#This Row],[store_no]],Stores[store_no],0))</f>
        <v>A</v>
      </c>
      <c r="G7294" t="str">
        <f>INDEX(Stores[location_city],MATCH(Sales[[#This Row],[store_no]],Stores[store_no],0))</f>
        <v>Springfield</v>
      </c>
      <c r="H7294" t="str">
        <f>INDEX(Stores[location_state],MATCH(Sales[[#This Row],[store_no]],Stores[store_no],0))</f>
        <v>Missouri</v>
      </c>
      <c r="I7294">
        <f>INDEX(Stores[sqft],MATCH(Sales[[#This Row],[store_no]],Stores[store_no],0))</f>
        <v>158200</v>
      </c>
      <c r="J7294" s="4" t="str">
        <f>INDEX(Departments[dept_name],MATCH(Sales[[#This Row],[dept_no]],Departments[dept_no],0))</f>
        <v>Baby</v>
      </c>
      <c r="K7294" s="4" t="str">
        <f>CONCATENATE(Sales[[#This Row],[region]],Sales[[#This Row],[storetype]])</f>
        <v>3A</v>
      </c>
      <c r="L7294" s="4">
        <f>INDEX(RegionStoreCount[Store Count],MATCH(Sales[[#This Row],[RegionStoretype]],RegionStoreCount[Region/Type],0))</f>
        <v>9</v>
      </c>
      <c r="M7294" s="4">
        <f>AND(Sales[[#This Row],[date]]&lt;=TY_YTDMax,Sales[[#This Row],[date]]&gt;=TY_YTDMin)*Sales[[#This Row],[sales]]</f>
        <v>25928.136999999999</v>
      </c>
      <c r="N7294" s="4">
        <f>AND(Sales[[#This Row],[date]]&lt;=LY_YTDMax,Sales[[#This Row],[date]]&gt;=LY_YTDMin)*Sales[[#This Row],[sales]]</f>
        <v>0</v>
      </c>
      <c r="O7294" s="4">
        <f>AND(Sales[[#This Row],[date]]&gt;=YoY_Min,Sales[[#This Row],[date]]&lt;=TY_YTDMax)*(Sales[[#This Row],[sales]]/Sales[[#This Row],[sqft]])</f>
        <v>0.16389467130214916</v>
      </c>
      <c r="P7294" s="4">
        <f>SUMIF(Sales[RegionStoretype],Sales[[#This Row],[RegionStoretype]],Sales[YoY_SSF])/Sales[[#This Row],[Region_TypeCount]]</f>
        <v>53.603836561720975</v>
      </c>
    </row>
    <row r="7295" spans="1:16" x14ac:dyDescent="0.25">
      <c r="A7295" s="1">
        <v>43252</v>
      </c>
      <c r="B7295">
        <v>27</v>
      </c>
      <c r="C7295">
        <v>6</v>
      </c>
      <c r="D7295">
        <v>41471.8272</v>
      </c>
      <c r="E7295">
        <f>INDEX(Stores[region],MATCH(Sales[[#This Row],[store_no]],Stores[store_no],0))</f>
        <v>3</v>
      </c>
      <c r="F7295" t="str">
        <f>INDEX(Stores[storetype],MATCH(Sales[[#This Row],[store_no]],Stores[store_no],0))</f>
        <v>A</v>
      </c>
      <c r="G7295" t="str">
        <f>INDEX(Stores[location_city],MATCH(Sales[[#This Row],[store_no]],Stores[store_no],0))</f>
        <v>Springfield</v>
      </c>
      <c r="H7295" t="str">
        <f>INDEX(Stores[location_state],MATCH(Sales[[#This Row],[store_no]],Stores[store_no],0))</f>
        <v>Missouri</v>
      </c>
      <c r="I7295">
        <f>INDEX(Stores[sqft],MATCH(Sales[[#This Row],[store_no]],Stores[store_no],0))</f>
        <v>158200</v>
      </c>
      <c r="J7295" s="4" t="str">
        <f>INDEX(Departments[dept_name],MATCH(Sales[[#This Row],[dept_no]],Departments[dept_no],0))</f>
        <v>Computers</v>
      </c>
      <c r="K7295" s="4" t="str">
        <f>CONCATENATE(Sales[[#This Row],[region]],Sales[[#This Row],[storetype]])</f>
        <v>3A</v>
      </c>
      <c r="L7295" s="4">
        <f>INDEX(RegionStoreCount[Store Count],MATCH(Sales[[#This Row],[RegionStoretype]],RegionStoreCount[Region/Type],0))</f>
        <v>9</v>
      </c>
      <c r="M7295" s="4">
        <f>AND(Sales[[#This Row],[date]]&lt;=TY_YTDMax,Sales[[#This Row],[date]]&gt;=TY_YTDMin)*Sales[[#This Row],[sales]]</f>
        <v>41471.8272</v>
      </c>
      <c r="N7295" s="4">
        <f>AND(Sales[[#This Row],[date]]&lt;=LY_YTDMax,Sales[[#This Row],[date]]&gt;=LY_YTDMin)*Sales[[#This Row],[sales]]</f>
        <v>0</v>
      </c>
      <c r="O7295" s="4">
        <f>AND(Sales[[#This Row],[date]]&gt;=YoY_Min,Sales[[#This Row],[date]]&lt;=TY_YTDMax)*(Sales[[#This Row],[sales]]/Sales[[#This Row],[sqft]])</f>
        <v>0.26214808596713024</v>
      </c>
      <c r="P7295" s="4">
        <f>SUMIF(Sales[RegionStoretype],Sales[[#This Row],[RegionStoretype]],Sales[YoY_SSF])/Sales[[#This Row],[Region_TypeCount]]</f>
        <v>53.603836561720975</v>
      </c>
    </row>
    <row r="7296" spans="1:16" x14ac:dyDescent="0.25">
      <c r="A7296" s="1">
        <v>43252</v>
      </c>
      <c r="B7296">
        <v>27</v>
      </c>
      <c r="C7296">
        <v>8</v>
      </c>
      <c r="D7296">
        <v>58154.087400000004</v>
      </c>
      <c r="E7296">
        <f>INDEX(Stores[region],MATCH(Sales[[#This Row],[store_no]],Stores[store_no],0))</f>
        <v>3</v>
      </c>
      <c r="F7296" t="str">
        <f>INDEX(Stores[storetype],MATCH(Sales[[#This Row],[store_no]],Stores[store_no],0))</f>
        <v>A</v>
      </c>
      <c r="G7296" t="str">
        <f>INDEX(Stores[location_city],MATCH(Sales[[#This Row],[store_no]],Stores[store_no],0))</f>
        <v>Springfield</v>
      </c>
      <c r="H7296" t="str">
        <f>INDEX(Stores[location_state],MATCH(Sales[[#This Row],[store_no]],Stores[store_no],0))</f>
        <v>Missouri</v>
      </c>
      <c r="I7296">
        <f>INDEX(Stores[sqft],MATCH(Sales[[#This Row],[store_no]],Stores[store_no],0))</f>
        <v>158200</v>
      </c>
      <c r="J7296" s="4" t="str">
        <f>INDEX(Departments[dept_name],MATCH(Sales[[#This Row],[dept_no]],Departments[dept_no],0))</f>
        <v>Games</v>
      </c>
      <c r="K7296" s="4" t="str">
        <f>CONCATENATE(Sales[[#This Row],[region]],Sales[[#This Row],[storetype]])</f>
        <v>3A</v>
      </c>
      <c r="L7296" s="4">
        <f>INDEX(RegionStoreCount[Store Count],MATCH(Sales[[#This Row],[RegionStoretype]],RegionStoreCount[Region/Type],0))</f>
        <v>9</v>
      </c>
      <c r="M7296" s="4">
        <f>AND(Sales[[#This Row],[date]]&lt;=TY_YTDMax,Sales[[#This Row],[date]]&gt;=TY_YTDMin)*Sales[[#This Row],[sales]]</f>
        <v>58154.087400000004</v>
      </c>
      <c r="N7296" s="4">
        <f>AND(Sales[[#This Row],[date]]&lt;=LY_YTDMax,Sales[[#This Row],[date]]&gt;=LY_YTDMin)*Sales[[#This Row],[sales]]</f>
        <v>0</v>
      </c>
      <c r="O7296" s="4">
        <f>AND(Sales[[#This Row],[date]]&gt;=YoY_Min,Sales[[#This Row],[date]]&lt;=TY_YTDMax)*(Sales[[#This Row],[sales]]/Sales[[#This Row],[sqft]])</f>
        <v>0.36759852970922885</v>
      </c>
      <c r="P7296" s="4">
        <f>SUMIF(Sales[RegionStoretype],Sales[[#This Row],[RegionStoretype]],Sales[YoY_SSF])/Sales[[#This Row],[Region_TypeCount]]</f>
        <v>53.603836561720975</v>
      </c>
    </row>
    <row r="7297" spans="1:16" x14ac:dyDescent="0.25">
      <c r="A7297" s="1">
        <v>43252</v>
      </c>
      <c r="B7297">
        <v>27</v>
      </c>
      <c r="C7297">
        <v>17</v>
      </c>
      <c r="D7297">
        <v>100285.12460000001</v>
      </c>
      <c r="E7297">
        <f>INDEX(Stores[region],MATCH(Sales[[#This Row],[store_no]],Stores[store_no],0))</f>
        <v>3</v>
      </c>
      <c r="F7297" t="str">
        <f>INDEX(Stores[storetype],MATCH(Sales[[#This Row],[store_no]],Stores[store_no],0))</f>
        <v>A</v>
      </c>
      <c r="G7297" t="str">
        <f>INDEX(Stores[location_city],MATCH(Sales[[#This Row],[store_no]],Stores[store_no],0))</f>
        <v>Springfield</v>
      </c>
      <c r="H7297" t="str">
        <f>INDEX(Stores[location_state],MATCH(Sales[[#This Row],[store_no]],Stores[store_no],0))</f>
        <v>Missouri</v>
      </c>
      <c r="I7297">
        <f>INDEX(Stores[sqft],MATCH(Sales[[#This Row],[store_no]],Stores[store_no],0))</f>
        <v>158200</v>
      </c>
      <c r="J7297" s="4" t="str">
        <f>INDEX(Departments[dept_name],MATCH(Sales[[#This Row],[dept_no]],Departments[dept_no],0))</f>
        <v>Shoes</v>
      </c>
      <c r="K7297" s="4" t="str">
        <f>CONCATENATE(Sales[[#This Row],[region]],Sales[[#This Row],[storetype]])</f>
        <v>3A</v>
      </c>
      <c r="L7297" s="4">
        <f>INDEX(RegionStoreCount[Store Count],MATCH(Sales[[#This Row],[RegionStoretype]],RegionStoreCount[Region/Type],0))</f>
        <v>9</v>
      </c>
      <c r="M7297" s="4">
        <f>AND(Sales[[#This Row],[date]]&lt;=TY_YTDMax,Sales[[#This Row],[date]]&gt;=TY_YTDMin)*Sales[[#This Row],[sales]]</f>
        <v>100285.12460000001</v>
      </c>
      <c r="N7297" s="4">
        <f>AND(Sales[[#This Row],[date]]&lt;=LY_YTDMax,Sales[[#This Row],[date]]&gt;=LY_YTDMin)*Sales[[#This Row],[sales]]</f>
        <v>0</v>
      </c>
      <c r="O7297" s="4">
        <f>AND(Sales[[#This Row],[date]]&gt;=YoY_Min,Sales[[#This Row],[date]]&lt;=TY_YTDMax)*(Sales[[#This Row],[sales]]/Sales[[#This Row],[sqft]])</f>
        <v>0.63391355625790147</v>
      </c>
      <c r="P7297" s="4">
        <f>SUMIF(Sales[RegionStoretype],Sales[[#This Row],[RegionStoretype]],Sales[YoY_SSF])/Sales[[#This Row],[Region_TypeCount]]</f>
        <v>53.603836561720975</v>
      </c>
    </row>
    <row r="7298" spans="1:16" x14ac:dyDescent="0.25">
      <c r="A7298" s="1">
        <v>43252</v>
      </c>
      <c r="B7298">
        <v>29</v>
      </c>
      <c r="C7298">
        <v>4</v>
      </c>
      <c r="D7298">
        <v>62624.910899999995</v>
      </c>
      <c r="E7298">
        <f>INDEX(Stores[region],MATCH(Sales[[#This Row],[store_no]],Stores[store_no],0))</f>
        <v>1</v>
      </c>
      <c r="F7298" t="str">
        <f>INDEX(Stores[storetype],MATCH(Sales[[#This Row],[store_no]],Stores[store_no],0))</f>
        <v>B</v>
      </c>
      <c r="G7298" t="str">
        <f>INDEX(Stores[location_city],MATCH(Sales[[#This Row],[store_no]],Stores[store_no],0))</f>
        <v>Grand Rapids</v>
      </c>
      <c r="H7298" t="str">
        <f>INDEX(Stores[location_state],MATCH(Sales[[#This Row],[store_no]],Stores[store_no],0))</f>
        <v>Michigan</v>
      </c>
      <c r="I7298">
        <f>INDEX(Stores[sqft],MATCH(Sales[[#This Row],[store_no]],Stores[store_no],0))</f>
        <v>148300</v>
      </c>
      <c r="J7298" s="4" t="str">
        <f>INDEX(Departments[dept_name],MATCH(Sales[[#This Row],[dept_no]],Departments[dept_no],0))</f>
        <v>Books</v>
      </c>
      <c r="K7298" s="4" t="str">
        <f>CONCATENATE(Sales[[#This Row],[region]],Sales[[#This Row],[storetype]])</f>
        <v>1B</v>
      </c>
      <c r="L7298" s="4">
        <f>INDEX(RegionStoreCount[Store Count],MATCH(Sales[[#This Row],[RegionStoretype]],RegionStoreCount[Region/Type],0))</f>
        <v>5</v>
      </c>
      <c r="M7298" s="4">
        <f>AND(Sales[[#This Row],[date]]&lt;=TY_YTDMax,Sales[[#This Row],[date]]&gt;=TY_YTDMin)*Sales[[#This Row],[sales]]</f>
        <v>62624.910899999995</v>
      </c>
      <c r="N7298" s="4">
        <f>AND(Sales[[#This Row],[date]]&lt;=LY_YTDMax,Sales[[#This Row],[date]]&gt;=LY_YTDMin)*Sales[[#This Row],[sales]]</f>
        <v>0</v>
      </c>
      <c r="O7298" s="4">
        <f>AND(Sales[[#This Row],[date]]&gt;=YoY_Min,Sales[[#This Row],[date]]&lt;=TY_YTDMax)*(Sales[[#This Row],[sales]]/Sales[[#This Row],[sqft]])</f>
        <v>0.42228530613621035</v>
      </c>
      <c r="P7298" s="4">
        <f>SUMIF(Sales[RegionStoretype],Sales[[#This Row],[RegionStoretype]],Sales[YoY_SSF])/Sales[[#This Row],[Region_TypeCount]]</f>
        <v>68.518982968140051</v>
      </c>
    </row>
    <row r="7299" spans="1:16" x14ac:dyDescent="0.25">
      <c r="A7299" s="1">
        <v>43252</v>
      </c>
      <c r="B7299">
        <v>29</v>
      </c>
      <c r="C7299">
        <v>12</v>
      </c>
      <c r="D7299">
        <v>132742.26310000001</v>
      </c>
      <c r="E7299">
        <f>INDEX(Stores[region],MATCH(Sales[[#This Row],[store_no]],Stores[store_no],0))</f>
        <v>1</v>
      </c>
      <c r="F7299" t="str">
        <f>INDEX(Stores[storetype],MATCH(Sales[[#This Row],[store_no]],Stores[store_no],0))</f>
        <v>B</v>
      </c>
      <c r="G7299" t="str">
        <f>INDEX(Stores[location_city],MATCH(Sales[[#This Row],[store_no]],Stores[store_no],0))</f>
        <v>Grand Rapids</v>
      </c>
      <c r="H7299" t="str">
        <f>INDEX(Stores[location_state],MATCH(Sales[[#This Row],[store_no]],Stores[store_no],0))</f>
        <v>Michigan</v>
      </c>
      <c r="I7299">
        <f>INDEX(Stores[sqft],MATCH(Sales[[#This Row],[store_no]],Stores[store_no],0))</f>
        <v>148300</v>
      </c>
      <c r="J7299" s="4" t="str">
        <f>INDEX(Departments[dept_name],MATCH(Sales[[#This Row],[dept_no]],Departments[dept_no],0))</f>
        <v>Jewelery</v>
      </c>
      <c r="K7299" s="4" t="str">
        <f>CONCATENATE(Sales[[#This Row],[region]],Sales[[#This Row],[storetype]])</f>
        <v>1B</v>
      </c>
      <c r="L7299" s="4">
        <f>INDEX(RegionStoreCount[Store Count],MATCH(Sales[[#This Row],[RegionStoretype]],RegionStoreCount[Region/Type],0))</f>
        <v>5</v>
      </c>
      <c r="M7299" s="4">
        <f>AND(Sales[[#This Row],[date]]&lt;=TY_YTDMax,Sales[[#This Row],[date]]&gt;=TY_YTDMin)*Sales[[#This Row],[sales]]</f>
        <v>132742.26310000001</v>
      </c>
      <c r="N7299" s="4">
        <f>AND(Sales[[#This Row],[date]]&lt;=LY_YTDMax,Sales[[#This Row],[date]]&gt;=LY_YTDMin)*Sales[[#This Row],[sales]]</f>
        <v>0</v>
      </c>
      <c r="O7299" s="4">
        <f>AND(Sales[[#This Row],[date]]&gt;=YoY_Min,Sales[[#This Row],[date]]&lt;=TY_YTDMax)*(Sales[[#This Row],[sales]]/Sales[[#This Row],[sqft]])</f>
        <v>0.89509280579905603</v>
      </c>
      <c r="P7299" s="4">
        <f>SUMIF(Sales[RegionStoretype],Sales[[#This Row],[RegionStoretype]],Sales[YoY_SSF])/Sales[[#This Row],[Region_TypeCount]]</f>
        <v>68.518982968140051</v>
      </c>
    </row>
    <row r="7300" spans="1:16" x14ac:dyDescent="0.25">
      <c r="A7300" s="1">
        <v>43252</v>
      </c>
      <c r="B7300">
        <v>30</v>
      </c>
      <c r="C7300">
        <v>8</v>
      </c>
      <c r="D7300">
        <v>18930.285199999998</v>
      </c>
      <c r="E7300">
        <f>INDEX(Stores[region],MATCH(Sales[[#This Row],[store_no]],Stores[store_no],0))</f>
        <v>1</v>
      </c>
      <c r="F7300" t="str">
        <f>INDEX(Stores[storetype],MATCH(Sales[[#This Row],[store_no]],Stores[store_no],0))</f>
        <v>C</v>
      </c>
      <c r="G7300" t="str">
        <f>INDEX(Stores[location_city],MATCH(Sales[[#This Row],[store_no]],Stores[store_no],0))</f>
        <v>Dayton</v>
      </c>
      <c r="H7300" t="str">
        <f>INDEX(Stores[location_state],MATCH(Sales[[#This Row],[store_no]],Stores[store_no],0))</f>
        <v>Ohio</v>
      </c>
      <c r="I7300">
        <f>INDEX(Stores[sqft],MATCH(Sales[[#This Row],[store_no]],Stores[store_no],0))</f>
        <v>90000</v>
      </c>
      <c r="J7300" s="4" t="str">
        <f>INDEX(Departments[dept_name],MATCH(Sales[[#This Row],[dept_no]],Departments[dept_no],0))</f>
        <v>Games</v>
      </c>
      <c r="K7300" s="4" t="str">
        <f>CONCATENATE(Sales[[#This Row],[region]],Sales[[#This Row],[storetype]])</f>
        <v>1C</v>
      </c>
      <c r="L7300" s="4">
        <f>INDEX(RegionStoreCount[Store Count],MATCH(Sales[[#This Row],[RegionStoretype]],RegionStoreCount[Region/Type],0))</f>
        <v>1</v>
      </c>
      <c r="M7300" s="4">
        <f>AND(Sales[[#This Row],[date]]&lt;=TY_YTDMax,Sales[[#This Row],[date]]&gt;=TY_YTDMin)*Sales[[#This Row],[sales]]</f>
        <v>18930.285199999998</v>
      </c>
      <c r="N7300" s="4">
        <f>AND(Sales[[#This Row],[date]]&lt;=LY_YTDMax,Sales[[#This Row],[date]]&gt;=LY_YTDMin)*Sales[[#This Row],[sales]]</f>
        <v>0</v>
      </c>
      <c r="O7300" s="4">
        <f>AND(Sales[[#This Row],[date]]&gt;=YoY_Min,Sales[[#This Row],[date]]&lt;=TY_YTDMax)*(Sales[[#This Row],[sales]]/Sales[[#This Row],[sqft]])</f>
        <v>0.21033650222222219</v>
      </c>
      <c r="P7300" s="4">
        <f>SUMIF(Sales[RegionStoretype],Sales[[#This Row],[RegionStoretype]],Sales[YoY_SSF])/Sales[[#This Row],[Region_TypeCount]]</f>
        <v>65.329042605555529</v>
      </c>
    </row>
    <row r="7301" spans="1:16" x14ac:dyDescent="0.25">
      <c r="A7301" s="1">
        <v>43252</v>
      </c>
      <c r="B7301">
        <v>30</v>
      </c>
      <c r="C7301">
        <v>9</v>
      </c>
      <c r="D7301">
        <v>6692.5611999999992</v>
      </c>
      <c r="E7301">
        <f>INDEX(Stores[region],MATCH(Sales[[#This Row],[store_no]],Stores[store_no],0))</f>
        <v>1</v>
      </c>
      <c r="F7301" t="str">
        <f>INDEX(Stores[storetype],MATCH(Sales[[#This Row],[store_no]],Stores[store_no],0))</f>
        <v>C</v>
      </c>
      <c r="G7301" t="str">
        <f>INDEX(Stores[location_city],MATCH(Sales[[#This Row],[store_no]],Stores[store_no],0))</f>
        <v>Dayton</v>
      </c>
      <c r="H7301" t="str">
        <f>INDEX(Stores[location_state],MATCH(Sales[[#This Row],[store_no]],Stores[store_no],0))</f>
        <v>Ohio</v>
      </c>
      <c r="I7301">
        <f>INDEX(Stores[sqft],MATCH(Sales[[#This Row],[store_no]],Stores[store_no],0))</f>
        <v>90000</v>
      </c>
      <c r="J7301" s="4" t="str">
        <f>INDEX(Departments[dept_name],MATCH(Sales[[#This Row],[dept_no]],Departments[dept_no],0))</f>
        <v>Garden</v>
      </c>
      <c r="K7301" s="4" t="str">
        <f>CONCATENATE(Sales[[#This Row],[region]],Sales[[#This Row],[storetype]])</f>
        <v>1C</v>
      </c>
      <c r="L7301" s="4">
        <f>INDEX(RegionStoreCount[Store Count],MATCH(Sales[[#This Row],[RegionStoretype]],RegionStoreCount[Region/Type],0))</f>
        <v>1</v>
      </c>
      <c r="M7301" s="4">
        <f>AND(Sales[[#This Row],[date]]&lt;=TY_YTDMax,Sales[[#This Row],[date]]&gt;=TY_YTDMin)*Sales[[#This Row],[sales]]</f>
        <v>6692.5611999999992</v>
      </c>
      <c r="N7301" s="4">
        <f>AND(Sales[[#This Row],[date]]&lt;=LY_YTDMax,Sales[[#This Row],[date]]&gt;=LY_YTDMin)*Sales[[#This Row],[sales]]</f>
        <v>0</v>
      </c>
      <c r="O7301" s="4">
        <f>AND(Sales[[#This Row],[date]]&gt;=YoY_Min,Sales[[#This Row],[date]]&lt;=TY_YTDMax)*(Sales[[#This Row],[sales]]/Sales[[#This Row],[sqft]])</f>
        <v>7.4361791111111103E-2</v>
      </c>
      <c r="P7301" s="4">
        <f>SUMIF(Sales[RegionStoretype],Sales[[#This Row],[RegionStoretype]],Sales[YoY_SSF])/Sales[[#This Row],[Region_TypeCount]]</f>
        <v>65.329042605555529</v>
      </c>
    </row>
    <row r="7302" spans="1:16" x14ac:dyDescent="0.25">
      <c r="A7302" s="1">
        <v>43252</v>
      </c>
      <c r="B7302">
        <v>30</v>
      </c>
      <c r="C7302">
        <v>16</v>
      </c>
      <c r="D7302">
        <v>98350.058099999995</v>
      </c>
      <c r="E7302">
        <f>INDEX(Stores[region],MATCH(Sales[[#This Row],[store_no]],Stores[store_no],0))</f>
        <v>1</v>
      </c>
      <c r="F7302" t="str">
        <f>INDEX(Stores[storetype],MATCH(Sales[[#This Row],[store_no]],Stores[store_no],0))</f>
        <v>C</v>
      </c>
      <c r="G7302" t="str">
        <f>INDEX(Stores[location_city],MATCH(Sales[[#This Row],[store_no]],Stores[store_no],0))</f>
        <v>Dayton</v>
      </c>
      <c r="H7302" t="str">
        <f>INDEX(Stores[location_state],MATCH(Sales[[#This Row],[store_no]],Stores[store_no],0))</f>
        <v>Ohio</v>
      </c>
      <c r="I7302">
        <f>INDEX(Stores[sqft],MATCH(Sales[[#This Row],[store_no]],Stores[store_no],0))</f>
        <v>90000</v>
      </c>
      <c r="J7302" s="4" t="str">
        <f>INDEX(Departments[dept_name],MATCH(Sales[[#This Row],[dept_no]],Departments[dept_no],0))</f>
        <v>Outdoors</v>
      </c>
      <c r="K7302" s="4" t="str">
        <f>CONCATENATE(Sales[[#This Row],[region]],Sales[[#This Row],[storetype]])</f>
        <v>1C</v>
      </c>
      <c r="L7302" s="4">
        <f>INDEX(RegionStoreCount[Store Count],MATCH(Sales[[#This Row],[RegionStoretype]],RegionStoreCount[Region/Type],0))</f>
        <v>1</v>
      </c>
      <c r="M7302" s="4">
        <f>AND(Sales[[#This Row],[date]]&lt;=TY_YTDMax,Sales[[#This Row],[date]]&gt;=TY_YTDMin)*Sales[[#This Row],[sales]]</f>
        <v>98350.058099999995</v>
      </c>
      <c r="N7302" s="4">
        <f>AND(Sales[[#This Row],[date]]&lt;=LY_YTDMax,Sales[[#This Row],[date]]&gt;=LY_YTDMin)*Sales[[#This Row],[sales]]</f>
        <v>0</v>
      </c>
      <c r="O7302" s="4">
        <f>AND(Sales[[#This Row],[date]]&gt;=YoY_Min,Sales[[#This Row],[date]]&lt;=TY_YTDMax)*(Sales[[#This Row],[sales]]/Sales[[#This Row],[sqft]])</f>
        <v>1.0927784233333333</v>
      </c>
      <c r="P7302" s="4">
        <f>SUMIF(Sales[RegionStoretype],Sales[[#This Row],[RegionStoretype]],Sales[YoY_SSF])/Sales[[#This Row],[Region_TypeCount]]</f>
        <v>65.329042605555529</v>
      </c>
    </row>
    <row r="7303" spans="1:16" x14ac:dyDescent="0.25">
      <c r="A7303" s="1">
        <v>43252</v>
      </c>
      <c r="B7303">
        <v>30</v>
      </c>
      <c r="C7303">
        <v>20</v>
      </c>
      <c r="D7303">
        <v>4565.5807999999997</v>
      </c>
      <c r="E7303">
        <f>INDEX(Stores[region],MATCH(Sales[[#This Row],[store_no]],Stores[store_no],0))</f>
        <v>1</v>
      </c>
      <c r="F7303" t="str">
        <f>INDEX(Stores[storetype],MATCH(Sales[[#This Row],[store_no]],Stores[store_no],0))</f>
        <v>C</v>
      </c>
      <c r="G7303" t="str">
        <f>INDEX(Stores[location_city],MATCH(Sales[[#This Row],[store_no]],Stores[store_no],0))</f>
        <v>Dayton</v>
      </c>
      <c r="H7303" t="str">
        <f>INDEX(Stores[location_state],MATCH(Sales[[#This Row],[store_no]],Stores[store_no],0))</f>
        <v>Ohio</v>
      </c>
      <c r="I7303">
        <f>INDEX(Stores[sqft],MATCH(Sales[[#This Row],[store_no]],Stores[store_no],0))</f>
        <v>90000</v>
      </c>
      <c r="J7303" s="4" t="str">
        <f>INDEX(Departments[dept_name],MATCH(Sales[[#This Row],[dept_no]],Departments[dept_no],0))</f>
        <v>Toys</v>
      </c>
      <c r="K7303" s="4" t="str">
        <f>CONCATENATE(Sales[[#This Row],[region]],Sales[[#This Row],[storetype]])</f>
        <v>1C</v>
      </c>
      <c r="L7303" s="4">
        <f>INDEX(RegionStoreCount[Store Count],MATCH(Sales[[#This Row],[RegionStoretype]],RegionStoreCount[Region/Type],0))</f>
        <v>1</v>
      </c>
      <c r="M7303" s="4">
        <f>AND(Sales[[#This Row],[date]]&lt;=TY_YTDMax,Sales[[#This Row],[date]]&gt;=TY_YTDMin)*Sales[[#This Row],[sales]]</f>
        <v>4565.5807999999997</v>
      </c>
      <c r="N7303" s="4">
        <f>AND(Sales[[#This Row],[date]]&lt;=LY_YTDMax,Sales[[#This Row],[date]]&gt;=LY_YTDMin)*Sales[[#This Row],[sales]]</f>
        <v>0</v>
      </c>
      <c r="O7303" s="4">
        <f>AND(Sales[[#This Row],[date]]&gt;=YoY_Min,Sales[[#This Row],[date]]&lt;=TY_YTDMax)*(Sales[[#This Row],[sales]]/Sales[[#This Row],[sqft]])</f>
        <v>5.0728675555555554E-2</v>
      </c>
      <c r="P7303" s="4">
        <f>SUMIF(Sales[RegionStoretype],Sales[[#This Row],[RegionStoretype]],Sales[YoY_SSF])/Sales[[#This Row],[Region_TypeCount]]</f>
        <v>65.329042605555529</v>
      </c>
    </row>
    <row r="7304" spans="1:16" x14ac:dyDescent="0.25">
      <c r="A7304" s="1">
        <v>43252</v>
      </c>
      <c r="B7304">
        <v>31</v>
      </c>
      <c r="C7304">
        <v>13</v>
      </c>
      <c r="D7304">
        <v>98942.66270000003</v>
      </c>
      <c r="E7304">
        <f>INDEX(Stores[region],MATCH(Sales[[#This Row],[store_no]],Stores[store_no],0))</f>
        <v>3</v>
      </c>
      <c r="F7304" t="str">
        <f>INDEX(Stores[storetype],MATCH(Sales[[#This Row],[store_no]],Stores[store_no],0))</f>
        <v>A</v>
      </c>
      <c r="G7304" t="str">
        <f>INDEX(Stores[location_city],MATCH(Sales[[#This Row],[store_no]],Stores[store_no],0))</f>
        <v>Rapid City</v>
      </c>
      <c r="H7304" t="str">
        <f>INDEX(Stores[location_state],MATCH(Sales[[#This Row],[store_no]],Stores[store_no],0))</f>
        <v>South Dakota</v>
      </c>
      <c r="I7304">
        <f>INDEX(Stores[sqft],MATCH(Sales[[#This Row],[store_no]],Stores[store_no],0))</f>
        <v>200100</v>
      </c>
      <c r="J7304" s="4" t="str">
        <f>INDEX(Departments[dept_name],MATCH(Sales[[#This Row],[dept_no]],Departments[dept_no],0))</f>
        <v>Kids</v>
      </c>
      <c r="K7304" s="4" t="str">
        <f>CONCATENATE(Sales[[#This Row],[region]],Sales[[#This Row],[storetype]])</f>
        <v>3A</v>
      </c>
      <c r="L7304" s="4">
        <f>INDEX(RegionStoreCount[Store Count],MATCH(Sales[[#This Row],[RegionStoretype]],RegionStoreCount[Region/Type],0))</f>
        <v>9</v>
      </c>
      <c r="M7304" s="4">
        <f>AND(Sales[[#This Row],[date]]&lt;=TY_YTDMax,Sales[[#This Row],[date]]&gt;=TY_YTDMin)*Sales[[#This Row],[sales]]</f>
        <v>98942.66270000003</v>
      </c>
      <c r="N7304" s="4">
        <f>AND(Sales[[#This Row],[date]]&lt;=LY_YTDMax,Sales[[#This Row],[date]]&gt;=LY_YTDMin)*Sales[[#This Row],[sales]]</f>
        <v>0</v>
      </c>
      <c r="O7304" s="4">
        <f>AND(Sales[[#This Row],[date]]&gt;=YoY_Min,Sales[[#This Row],[date]]&lt;=TY_YTDMax)*(Sales[[#This Row],[sales]]/Sales[[#This Row],[sqft]])</f>
        <v>0.49446608045977025</v>
      </c>
      <c r="P7304" s="4">
        <f>SUMIF(Sales[RegionStoretype],Sales[[#This Row],[RegionStoretype]],Sales[YoY_SSF])/Sales[[#This Row],[Region_TypeCount]]</f>
        <v>53.603836561720975</v>
      </c>
    </row>
    <row r="7305" spans="1:16" x14ac:dyDescent="0.25">
      <c r="A7305" s="1">
        <v>43252</v>
      </c>
      <c r="B7305">
        <v>32</v>
      </c>
      <c r="C7305">
        <v>1</v>
      </c>
      <c r="D7305">
        <v>15415.41</v>
      </c>
      <c r="E7305">
        <f>INDEX(Stores[region],MATCH(Sales[[#This Row],[store_no]],Stores[store_no],0))</f>
        <v>2</v>
      </c>
      <c r="F7305" t="str">
        <f>INDEX(Stores[storetype],MATCH(Sales[[#This Row],[store_no]],Stores[store_no],0))</f>
        <v>A</v>
      </c>
      <c r="G7305" t="str">
        <f>INDEX(Stores[location_city],MATCH(Sales[[#This Row],[store_no]],Stores[store_no],0))</f>
        <v>Western Springs</v>
      </c>
      <c r="H7305" t="str">
        <f>INDEX(Stores[location_state],MATCH(Sales[[#This Row],[store_no]],Stores[store_no],0))</f>
        <v>Illinois</v>
      </c>
      <c r="I7305">
        <f>INDEX(Stores[sqft],MATCH(Sales[[#This Row],[store_no]],Stores[store_no],0))</f>
        <v>118200</v>
      </c>
      <c r="J7305" s="4" t="str">
        <f>INDEX(Departments[dept_name],MATCH(Sales[[#This Row],[dept_no]],Departments[dept_no],0))</f>
        <v>Automotive</v>
      </c>
      <c r="K7305" s="4" t="str">
        <f>CONCATENATE(Sales[[#This Row],[region]],Sales[[#This Row],[storetype]])</f>
        <v>2A</v>
      </c>
      <c r="L7305" s="4">
        <f>INDEX(RegionStoreCount[Store Count],MATCH(Sales[[#This Row],[RegionStoretype]],RegionStoreCount[Region/Type],0))</f>
        <v>5</v>
      </c>
      <c r="M7305" s="4">
        <f>AND(Sales[[#This Row],[date]]&lt;=TY_YTDMax,Sales[[#This Row],[date]]&gt;=TY_YTDMin)*Sales[[#This Row],[sales]]</f>
        <v>15415.41</v>
      </c>
      <c r="N7305" s="4">
        <f>AND(Sales[[#This Row],[date]]&lt;=LY_YTDMax,Sales[[#This Row],[date]]&gt;=LY_YTDMin)*Sales[[#This Row],[sales]]</f>
        <v>0</v>
      </c>
      <c r="O7305" s="4">
        <f>AND(Sales[[#This Row],[date]]&gt;=YoY_Min,Sales[[#This Row],[date]]&lt;=TY_YTDMax)*(Sales[[#This Row],[sales]]/Sales[[#This Row],[sqft]])</f>
        <v>0.13041802030456853</v>
      </c>
      <c r="P7305" s="4">
        <f>SUMIF(Sales[RegionStoretype],Sales[[#This Row],[RegionStoretype]],Sales[YoY_SSF])/Sales[[#This Row],[Region_TypeCount]]</f>
        <v>60.052789354368521</v>
      </c>
    </row>
    <row r="7306" spans="1:16" x14ac:dyDescent="0.25">
      <c r="A7306" s="1">
        <v>43252</v>
      </c>
      <c r="B7306">
        <v>32</v>
      </c>
      <c r="C7306">
        <v>7</v>
      </c>
      <c r="D7306">
        <v>48902.483399999997</v>
      </c>
      <c r="E7306">
        <f>INDEX(Stores[region],MATCH(Sales[[#This Row],[store_no]],Stores[store_no],0))</f>
        <v>2</v>
      </c>
      <c r="F7306" t="str">
        <f>INDEX(Stores[storetype],MATCH(Sales[[#This Row],[store_no]],Stores[store_no],0))</f>
        <v>A</v>
      </c>
      <c r="G7306" t="str">
        <f>INDEX(Stores[location_city],MATCH(Sales[[#This Row],[store_no]],Stores[store_no],0))</f>
        <v>Western Springs</v>
      </c>
      <c r="H7306" t="str">
        <f>INDEX(Stores[location_state],MATCH(Sales[[#This Row],[store_no]],Stores[store_no],0))</f>
        <v>Illinois</v>
      </c>
      <c r="I7306">
        <f>INDEX(Stores[sqft],MATCH(Sales[[#This Row],[store_no]],Stores[store_no],0))</f>
        <v>118200</v>
      </c>
      <c r="J7306" s="4" t="str">
        <f>INDEX(Departments[dept_name],MATCH(Sales[[#This Row],[dept_no]],Departments[dept_no],0))</f>
        <v>Electronics</v>
      </c>
      <c r="K7306" s="4" t="str">
        <f>CONCATENATE(Sales[[#This Row],[region]],Sales[[#This Row],[storetype]])</f>
        <v>2A</v>
      </c>
      <c r="L7306" s="4">
        <f>INDEX(RegionStoreCount[Store Count],MATCH(Sales[[#This Row],[RegionStoretype]],RegionStoreCount[Region/Type],0))</f>
        <v>5</v>
      </c>
      <c r="M7306" s="4">
        <f>AND(Sales[[#This Row],[date]]&lt;=TY_YTDMax,Sales[[#This Row],[date]]&gt;=TY_YTDMin)*Sales[[#This Row],[sales]]</f>
        <v>48902.483399999997</v>
      </c>
      <c r="N7306" s="4">
        <f>AND(Sales[[#This Row],[date]]&lt;=LY_YTDMax,Sales[[#This Row],[date]]&gt;=LY_YTDMin)*Sales[[#This Row],[sales]]</f>
        <v>0</v>
      </c>
      <c r="O7306" s="4">
        <f>AND(Sales[[#This Row],[date]]&gt;=YoY_Min,Sales[[#This Row],[date]]&lt;=TY_YTDMax)*(Sales[[#This Row],[sales]]/Sales[[#This Row],[sqft]])</f>
        <v>0.41372659390862943</v>
      </c>
      <c r="P7306" s="4">
        <f>SUMIF(Sales[RegionStoretype],Sales[[#This Row],[RegionStoretype]],Sales[YoY_SSF])/Sales[[#This Row],[Region_TypeCount]]</f>
        <v>60.052789354368521</v>
      </c>
    </row>
    <row r="7307" spans="1:16" x14ac:dyDescent="0.25">
      <c r="A7307" s="1">
        <v>43252</v>
      </c>
      <c r="B7307">
        <v>32</v>
      </c>
      <c r="C7307">
        <v>13</v>
      </c>
      <c r="D7307">
        <v>35135.578399999999</v>
      </c>
      <c r="E7307">
        <f>INDEX(Stores[region],MATCH(Sales[[#This Row],[store_no]],Stores[store_no],0))</f>
        <v>2</v>
      </c>
      <c r="F7307" t="str">
        <f>INDEX(Stores[storetype],MATCH(Sales[[#This Row],[store_no]],Stores[store_no],0))</f>
        <v>A</v>
      </c>
      <c r="G7307" t="str">
        <f>INDEX(Stores[location_city],MATCH(Sales[[#This Row],[store_no]],Stores[store_no],0))</f>
        <v>Western Springs</v>
      </c>
      <c r="H7307" t="str">
        <f>INDEX(Stores[location_state],MATCH(Sales[[#This Row],[store_no]],Stores[store_no],0))</f>
        <v>Illinois</v>
      </c>
      <c r="I7307">
        <f>INDEX(Stores[sqft],MATCH(Sales[[#This Row],[store_no]],Stores[store_no],0))</f>
        <v>118200</v>
      </c>
      <c r="J7307" s="4" t="str">
        <f>INDEX(Departments[dept_name],MATCH(Sales[[#This Row],[dept_no]],Departments[dept_no],0))</f>
        <v>Kids</v>
      </c>
      <c r="K7307" s="4" t="str">
        <f>CONCATENATE(Sales[[#This Row],[region]],Sales[[#This Row],[storetype]])</f>
        <v>2A</v>
      </c>
      <c r="L7307" s="4">
        <f>INDEX(RegionStoreCount[Store Count],MATCH(Sales[[#This Row],[RegionStoretype]],RegionStoreCount[Region/Type],0))</f>
        <v>5</v>
      </c>
      <c r="M7307" s="4">
        <f>AND(Sales[[#This Row],[date]]&lt;=TY_YTDMax,Sales[[#This Row],[date]]&gt;=TY_YTDMin)*Sales[[#This Row],[sales]]</f>
        <v>35135.578399999999</v>
      </c>
      <c r="N7307" s="4">
        <f>AND(Sales[[#This Row],[date]]&lt;=LY_YTDMax,Sales[[#This Row],[date]]&gt;=LY_YTDMin)*Sales[[#This Row],[sales]]</f>
        <v>0</v>
      </c>
      <c r="O7307" s="4">
        <f>AND(Sales[[#This Row],[date]]&gt;=YoY_Min,Sales[[#This Row],[date]]&lt;=TY_YTDMax)*(Sales[[#This Row],[sales]]/Sales[[#This Row],[sqft]])</f>
        <v>0.29725531641285957</v>
      </c>
      <c r="P7307" s="4">
        <f>SUMIF(Sales[RegionStoretype],Sales[[#This Row],[RegionStoretype]],Sales[YoY_SSF])/Sales[[#This Row],[Region_TypeCount]]</f>
        <v>60.052789354368521</v>
      </c>
    </row>
    <row r="7308" spans="1:16" x14ac:dyDescent="0.25">
      <c r="A7308" s="1">
        <v>43252</v>
      </c>
      <c r="B7308">
        <v>32</v>
      </c>
      <c r="C7308">
        <v>15</v>
      </c>
      <c r="D7308">
        <v>48064.6924</v>
      </c>
      <c r="E7308">
        <f>INDEX(Stores[region],MATCH(Sales[[#This Row],[store_no]],Stores[store_no],0))</f>
        <v>2</v>
      </c>
      <c r="F7308" t="str">
        <f>INDEX(Stores[storetype],MATCH(Sales[[#This Row],[store_no]],Stores[store_no],0))</f>
        <v>A</v>
      </c>
      <c r="G7308" t="str">
        <f>INDEX(Stores[location_city],MATCH(Sales[[#This Row],[store_no]],Stores[store_no],0))</f>
        <v>Western Springs</v>
      </c>
      <c r="H7308" t="str">
        <f>INDEX(Stores[location_state],MATCH(Sales[[#This Row],[store_no]],Stores[store_no],0))</f>
        <v>Illinois</v>
      </c>
      <c r="I7308">
        <f>INDEX(Stores[sqft],MATCH(Sales[[#This Row],[store_no]],Stores[store_no],0))</f>
        <v>118200</v>
      </c>
      <c r="J7308" s="4" t="str">
        <f>INDEX(Departments[dept_name],MATCH(Sales[[#This Row],[dept_no]],Departments[dept_no],0))</f>
        <v>Music</v>
      </c>
      <c r="K7308" s="4" t="str">
        <f>CONCATENATE(Sales[[#This Row],[region]],Sales[[#This Row],[storetype]])</f>
        <v>2A</v>
      </c>
      <c r="L7308" s="4">
        <f>INDEX(RegionStoreCount[Store Count],MATCH(Sales[[#This Row],[RegionStoretype]],RegionStoreCount[Region/Type],0))</f>
        <v>5</v>
      </c>
      <c r="M7308" s="4">
        <f>AND(Sales[[#This Row],[date]]&lt;=TY_YTDMax,Sales[[#This Row],[date]]&gt;=TY_YTDMin)*Sales[[#This Row],[sales]]</f>
        <v>48064.6924</v>
      </c>
      <c r="N7308" s="4">
        <f>AND(Sales[[#This Row],[date]]&lt;=LY_YTDMax,Sales[[#This Row],[date]]&gt;=LY_YTDMin)*Sales[[#This Row],[sales]]</f>
        <v>0</v>
      </c>
      <c r="O7308" s="4">
        <f>AND(Sales[[#This Row],[date]]&gt;=YoY_Min,Sales[[#This Row],[date]]&lt;=TY_YTDMax)*(Sales[[#This Row],[sales]]/Sales[[#This Row],[sqft]])</f>
        <v>0.40663868358714045</v>
      </c>
      <c r="P7308" s="4">
        <f>SUMIF(Sales[RegionStoretype],Sales[[#This Row],[RegionStoretype]],Sales[YoY_SSF])/Sales[[#This Row],[Region_TypeCount]]</f>
        <v>60.052789354368521</v>
      </c>
    </row>
    <row r="7309" spans="1:16" x14ac:dyDescent="0.25">
      <c r="A7309" s="1">
        <v>43252</v>
      </c>
      <c r="B7309">
        <v>33</v>
      </c>
      <c r="C7309">
        <v>18</v>
      </c>
      <c r="D7309">
        <v>87956.978600000002</v>
      </c>
      <c r="E7309">
        <f>INDEX(Stores[region],MATCH(Sales[[#This Row],[store_no]],Stores[store_no],0))</f>
        <v>3</v>
      </c>
      <c r="F7309" t="str">
        <f>INDEX(Stores[storetype],MATCH(Sales[[#This Row],[store_no]],Stores[store_no],0))</f>
        <v>A</v>
      </c>
      <c r="G7309" t="str">
        <f>INDEX(Stores[location_city],MATCH(Sales[[#This Row],[store_no]],Stores[store_no],0))</f>
        <v>Omaha</v>
      </c>
      <c r="H7309" t="str">
        <f>INDEX(Stores[location_state],MATCH(Sales[[#This Row],[store_no]],Stores[store_no],0))</f>
        <v>Nebraska</v>
      </c>
      <c r="I7309">
        <f>INDEX(Stores[sqft],MATCH(Sales[[#This Row],[store_no]],Stores[store_no],0))</f>
        <v>40700</v>
      </c>
      <c r="J7309" s="4" t="str">
        <f>INDEX(Departments[dept_name],MATCH(Sales[[#This Row],[dept_no]],Departments[dept_no],0))</f>
        <v>Sports</v>
      </c>
      <c r="K7309" s="4" t="str">
        <f>CONCATENATE(Sales[[#This Row],[region]],Sales[[#This Row],[storetype]])</f>
        <v>3A</v>
      </c>
      <c r="L7309" s="4">
        <f>INDEX(RegionStoreCount[Store Count],MATCH(Sales[[#This Row],[RegionStoretype]],RegionStoreCount[Region/Type],0))</f>
        <v>9</v>
      </c>
      <c r="M7309" s="4">
        <f>AND(Sales[[#This Row],[date]]&lt;=TY_YTDMax,Sales[[#This Row],[date]]&gt;=TY_YTDMin)*Sales[[#This Row],[sales]]</f>
        <v>87956.978600000002</v>
      </c>
      <c r="N7309" s="4">
        <f>AND(Sales[[#This Row],[date]]&lt;=LY_YTDMax,Sales[[#This Row],[date]]&gt;=LY_YTDMin)*Sales[[#This Row],[sales]]</f>
        <v>0</v>
      </c>
      <c r="O7309" s="4">
        <f>AND(Sales[[#This Row],[date]]&gt;=YoY_Min,Sales[[#This Row],[date]]&lt;=TY_YTDMax)*(Sales[[#This Row],[sales]]/Sales[[#This Row],[sqft]])</f>
        <v>2.1611051253071252</v>
      </c>
      <c r="P7309" s="4">
        <f>SUMIF(Sales[RegionStoretype],Sales[[#This Row],[RegionStoretype]],Sales[YoY_SSF])/Sales[[#This Row],[Region_TypeCount]]</f>
        <v>53.603836561720975</v>
      </c>
    </row>
    <row r="7310" spans="1:16" x14ac:dyDescent="0.25">
      <c r="A7310" s="1">
        <v>43252</v>
      </c>
      <c r="B7310">
        <v>34</v>
      </c>
      <c r="C7310">
        <v>2</v>
      </c>
      <c r="D7310">
        <v>21752.067100000004</v>
      </c>
      <c r="E7310">
        <f>INDEX(Stores[region],MATCH(Sales[[#This Row],[store_no]],Stores[store_no],0))</f>
        <v>1</v>
      </c>
      <c r="F7310" t="str">
        <f>INDEX(Stores[storetype],MATCH(Sales[[#This Row],[store_no]],Stores[store_no],0))</f>
        <v>A</v>
      </c>
      <c r="G7310" t="str">
        <f>INDEX(Stores[location_city],MATCH(Sales[[#This Row],[store_no]],Stores[store_no],0))</f>
        <v>Toledo</v>
      </c>
      <c r="H7310" t="str">
        <f>INDEX(Stores[location_state],MATCH(Sales[[#This Row],[store_no]],Stores[store_no],0))</f>
        <v>Ohio</v>
      </c>
      <c r="I7310">
        <f>INDEX(Stores[sqft],MATCH(Sales[[#This Row],[store_no]],Stores[store_no],0))</f>
        <v>207900</v>
      </c>
      <c r="J7310" s="4" t="str">
        <f>INDEX(Departments[dept_name],MATCH(Sales[[#This Row],[dept_no]],Departments[dept_no],0))</f>
        <v>Baby</v>
      </c>
      <c r="K7310" s="4" t="str">
        <f>CONCATENATE(Sales[[#This Row],[region]],Sales[[#This Row],[storetype]])</f>
        <v>1A</v>
      </c>
      <c r="L7310" s="4">
        <f>INDEX(RegionStoreCount[Store Count],MATCH(Sales[[#This Row],[RegionStoretype]],RegionStoreCount[Region/Type],0))</f>
        <v>5</v>
      </c>
      <c r="M7310" s="4">
        <f>AND(Sales[[#This Row],[date]]&lt;=TY_YTDMax,Sales[[#This Row],[date]]&gt;=TY_YTDMin)*Sales[[#This Row],[sales]]</f>
        <v>21752.067100000004</v>
      </c>
      <c r="N7310" s="4">
        <f>AND(Sales[[#This Row],[date]]&lt;=LY_YTDMax,Sales[[#This Row],[date]]&gt;=LY_YTDMin)*Sales[[#This Row],[sales]]</f>
        <v>0</v>
      </c>
      <c r="O7310" s="4">
        <f>AND(Sales[[#This Row],[date]]&gt;=YoY_Min,Sales[[#This Row],[date]]&lt;=TY_YTDMax)*(Sales[[#This Row],[sales]]/Sales[[#This Row],[sqft]])</f>
        <v>0.1046275473785474</v>
      </c>
      <c r="P7310" s="4">
        <f>SUMIF(Sales[RegionStoretype],Sales[[#This Row],[RegionStoretype]],Sales[YoY_SSF])/Sales[[#This Row],[Region_TypeCount]]</f>
        <v>59.469551530910678</v>
      </c>
    </row>
    <row r="7311" spans="1:16" x14ac:dyDescent="0.25">
      <c r="A7311" s="1">
        <v>43252</v>
      </c>
      <c r="B7311">
        <v>35</v>
      </c>
      <c r="C7311">
        <v>7</v>
      </c>
      <c r="D7311">
        <v>24130.138200000001</v>
      </c>
      <c r="E7311">
        <f>INDEX(Stores[region],MATCH(Sales[[#This Row],[store_no]],Stores[store_no],0))</f>
        <v>3</v>
      </c>
      <c r="F7311" t="str">
        <f>INDEX(Stores[storetype],MATCH(Sales[[#This Row],[store_no]],Stores[store_no],0))</f>
        <v>C</v>
      </c>
      <c r="G7311" t="str">
        <f>INDEX(Stores[location_city],MATCH(Sales[[#This Row],[store_no]],Stores[store_no],0))</f>
        <v>Wichita</v>
      </c>
      <c r="H7311" t="str">
        <f>INDEX(Stores[location_state],MATCH(Sales[[#This Row],[store_no]],Stores[store_no],0))</f>
        <v>Kansas</v>
      </c>
      <c r="I7311">
        <f>INDEX(Stores[sqft],MATCH(Sales[[#This Row],[store_no]],Stores[store_no],0))</f>
        <v>72800</v>
      </c>
      <c r="J7311" s="4" t="str">
        <f>INDEX(Departments[dept_name],MATCH(Sales[[#This Row],[dept_no]],Departments[dept_no],0))</f>
        <v>Electronics</v>
      </c>
      <c r="K7311" s="4" t="str">
        <f>CONCATENATE(Sales[[#This Row],[region]],Sales[[#This Row],[storetype]])</f>
        <v>3C</v>
      </c>
      <c r="L7311" s="4">
        <f>INDEX(RegionStoreCount[Store Count],MATCH(Sales[[#This Row],[RegionStoretype]],RegionStoreCount[Region/Type],0))</f>
        <v>2</v>
      </c>
      <c r="M7311" s="4">
        <f>AND(Sales[[#This Row],[date]]&lt;=TY_YTDMax,Sales[[#This Row],[date]]&gt;=TY_YTDMin)*Sales[[#This Row],[sales]]</f>
        <v>24130.138200000001</v>
      </c>
      <c r="N7311" s="4">
        <f>AND(Sales[[#This Row],[date]]&lt;=LY_YTDMax,Sales[[#This Row],[date]]&gt;=LY_YTDMin)*Sales[[#This Row],[sales]]</f>
        <v>0</v>
      </c>
      <c r="O7311" s="4">
        <f>AND(Sales[[#This Row],[date]]&gt;=YoY_Min,Sales[[#This Row],[date]]&lt;=TY_YTDMax)*(Sales[[#This Row],[sales]]/Sales[[#This Row],[sqft]])</f>
        <v>0.33145794230769232</v>
      </c>
      <c r="P7311" s="4">
        <f>SUMIF(Sales[RegionStoretype],Sales[[#This Row],[RegionStoretype]],Sales[YoY_SSF])/Sales[[#This Row],[Region_TypeCount]]</f>
        <v>47.561479460925746</v>
      </c>
    </row>
    <row r="7312" spans="1:16" x14ac:dyDescent="0.25">
      <c r="A7312" s="1">
        <v>43252</v>
      </c>
      <c r="B7312">
        <v>35</v>
      </c>
      <c r="C7312">
        <v>8</v>
      </c>
      <c r="D7312">
        <v>20022.769499999999</v>
      </c>
      <c r="E7312">
        <f>INDEX(Stores[region],MATCH(Sales[[#This Row],[store_no]],Stores[store_no],0))</f>
        <v>3</v>
      </c>
      <c r="F7312" t="str">
        <f>INDEX(Stores[storetype],MATCH(Sales[[#This Row],[store_no]],Stores[store_no],0))</f>
        <v>C</v>
      </c>
      <c r="G7312" t="str">
        <f>INDEX(Stores[location_city],MATCH(Sales[[#This Row],[store_no]],Stores[store_no],0))</f>
        <v>Wichita</v>
      </c>
      <c r="H7312" t="str">
        <f>INDEX(Stores[location_state],MATCH(Sales[[#This Row],[store_no]],Stores[store_no],0))</f>
        <v>Kansas</v>
      </c>
      <c r="I7312">
        <f>INDEX(Stores[sqft],MATCH(Sales[[#This Row],[store_no]],Stores[store_no],0))</f>
        <v>72800</v>
      </c>
      <c r="J7312" s="4" t="str">
        <f>INDEX(Departments[dept_name],MATCH(Sales[[#This Row],[dept_no]],Departments[dept_no],0))</f>
        <v>Games</v>
      </c>
      <c r="K7312" s="4" t="str">
        <f>CONCATENATE(Sales[[#This Row],[region]],Sales[[#This Row],[storetype]])</f>
        <v>3C</v>
      </c>
      <c r="L7312" s="4">
        <f>INDEX(RegionStoreCount[Store Count],MATCH(Sales[[#This Row],[RegionStoretype]],RegionStoreCount[Region/Type],0))</f>
        <v>2</v>
      </c>
      <c r="M7312" s="4">
        <f>AND(Sales[[#This Row],[date]]&lt;=TY_YTDMax,Sales[[#This Row],[date]]&gt;=TY_YTDMin)*Sales[[#This Row],[sales]]</f>
        <v>20022.769499999999</v>
      </c>
      <c r="N7312" s="4">
        <f>AND(Sales[[#This Row],[date]]&lt;=LY_YTDMax,Sales[[#This Row],[date]]&gt;=LY_YTDMin)*Sales[[#This Row],[sales]]</f>
        <v>0</v>
      </c>
      <c r="O7312" s="4">
        <f>AND(Sales[[#This Row],[date]]&gt;=YoY_Min,Sales[[#This Row],[date]]&lt;=TY_YTDMax)*(Sales[[#This Row],[sales]]/Sales[[#This Row],[sqft]])</f>
        <v>0.27503804258241754</v>
      </c>
      <c r="P7312" s="4">
        <f>SUMIF(Sales[RegionStoretype],Sales[[#This Row],[RegionStoretype]],Sales[YoY_SSF])/Sales[[#This Row],[Region_TypeCount]]</f>
        <v>47.561479460925746</v>
      </c>
    </row>
    <row r="7313" spans="1:16" x14ac:dyDescent="0.25">
      <c r="A7313" s="1">
        <v>43252</v>
      </c>
      <c r="B7313">
        <v>35</v>
      </c>
      <c r="C7313">
        <v>12</v>
      </c>
      <c r="D7313">
        <v>28594.745300000002</v>
      </c>
      <c r="E7313">
        <f>INDEX(Stores[region],MATCH(Sales[[#This Row],[store_no]],Stores[store_no],0))</f>
        <v>3</v>
      </c>
      <c r="F7313" t="str">
        <f>INDEX(Stores[storetype],MATCH(Sales[[#This Row],[store_no]],Stores[store_no],0))</f>
        <v>C</v>
      </c>
      <c r="G7313" t="str">
        <f>INDEX(Stores[location_city],MATCH(Sales[[#This Row],[store_no]],Stores[store_no],0))</f>
        <v>Wichita</v>
      </c>
      <c r="H7313" t="str">
        <f>INDEX(Stores[location_state],MATCH(Sales[[#This Row],[store_no]],Stores[store_no],0))</f>
        <v>Kansas</v>
      </c>
      <c r="I7313">
        <f>INDEX(Stores[sqft],MATCH(Sales[[#This Row],[store_no]],Stores[store_no],0))</f>
        <v>72800</v>
      </c>
      <c r="J7313" s="4" t="str">
        <f>INDEX(Departments[dept_name],MATCH(Sales[[#This Row],[dept_no]],Departments[dept_no],0))</f>
        <v>Jewelery</v>
      </c>
      <c r="K7313" s="4" t="str">
        <f>CONCATENATE(Sales[[#This Row],[region]],Sales[[#This Row],[storetype]])</f>
        <v>3C</v>
      </c>
      <c r="L7313" s="4">
        <f>INDEX(RegionStoreCount[Store Count],MATCH(Sales[[#This Row],[RegionStoretype]],RegionStoreCount[Region/Type],0))</f>
        <v>2</v>
      </c>
      <c r="M7313" s="4">
        <f>AND(Sales[[#This Row],[date]]&lt;=TY_YTDMax,Sales[[#This Row],[date]]&gt;=TY_YTDMin)*Sales[[#This Row],[sales]]</f>
        <v>28594.745300000002</v>
      </c>
      <c r="N7313" s="4">
        <f>AND(Sales[[#This Row],[date]]&lt;=LY_YTDMax,Sales[[#This Row],[date]]&gt;=LY_YTDMin)*Sales[[#This Row],[sales]]</f>
        <v>0</v>
      </c>
      <c r="O7313" s="4">
        <f>AND(Sales[[#This Row],[date]]&gt;=YoY_Min,Sales[[#This Row],[date]]&lt;=TY_YTDMax)*(Sales[[#This Row],[sales]]/Sales[[#This Row],[sqft]])</f>
        <v>0.39278496291208792</v>
      </c>
      <c r="P7313" s="4">
        <f>SUMIF(Sales[RegionStoretype],Sales[[#This Row],[RegionStoretype]],Sales[YoY_SSF])/Sales[[#This Row],[Region_TypeCount]]</f>
        <v>47.561479460925746</v>
      </c>
    </row>
    <row r="7314" spans="1:16" x14ac:dyDescent="0.25">
      <c r="A7314" s="1">
        <v>43252</v>
      </c>
      <c r="B7314">
        <v>35</v>
      </c>
      <c r="C7314">
        <v>18</v>
      </c>
      <c r="D7314">
        <v>1080.9626000000001</v>
      </c>
      <c r="E7314">
        <f>INDEX(Stores[region],MATCH(Sales[[#This Row],[store_no]],Stores[store_no],0))</f>
        <v>3</v>
      </c>
      <c r="F7314" t="str">
        <f>INDEX(Stores[storetype],MATCH(Sales[[#This Row],[store_no]],Stores[store_no],0))</f>
        <v>C</v>
      </c>
      <c r="G7314" t="str">
        <f>INDEX(Stores[location_city],MATCH(Sales[[#This Row],[store_no]],Stores[store_no],0))</f>
        <v>Wichita</v>
      </c>
      <c r="H7314" t="str">
        <f>INDEX(Stores[location_state],MATCH(Sales[[#This Row],[store_no]],Stores[store_no],0))</f>
        <v>Kansas</v>
      </c>
      <c r="I7314">
        <f>INDEX(Stores[sqft],MATCH(Sales[[#This Row],[store_no]],Stores[store_no],0))</f>
        <v>72800</v>
      </c>
      <c r="J7314" s="4" t="str">
        <f>INDEX(Departments[dept_name],MATCH(Sales[[#This Row],[dept_no]],Departments[dept_no],0))</f>
        <v>Sports</v>
      </c>
      <c r="K7314" s="4" t="str">
        <f>CONCATENATE(Sales[[#This Row],[region]],Sales[[#This Row],[storetype]])</f>
        <v>3C</v>
      </c>
      <c r="L7314" s="4">
        <f>INDEX(RegionStoreCount[Store Count],MATCH(Sales[[#This Row],[RegionStoretype]],RegionStoreCount[Region/Type],0))</f>
        <v>2</v>
      </c>
      <c r="M7314" s="4">
        <f>AND(Sales[[#This Row],[date]]&lt;=TY_YTDMax,Sales[[#This Row],[date]]&gt;=TY_YTDMin)*Sales[[#This Row],[sales]]</f>
        <v>1080.9626000000001</v>
      </c>
      <c r="N7314" s="4">
        <f>AND(Sales[[#This Row],[date]]&lt;=LY_YTDMax,Sales[[#This Row],[date]]&gt;=LY_YTDMin)*Sales[[#This Row],[sales]]</f>
        <v>0</v>
      </c>
      <c r="O7314" s="4">
        <f>AND(Sales[[#This Row],[date]]&gt;=YoY_Min,Sales[[#This Row],[date]]&lt;=TY_YTDMax)*(Sales[[#This Row],[sales]]/Sales[[#This Row],[sqft]])</f>
        <v>1.4848387362637364E-2</v>
      </c>
      <c r="P7314" s="4">
        <f>SUMIF(Sales[RegionStoretype],Sales[[#This Row],[RegionStoretype]],Sales[YoY_SSF])/Sales[[#This Row],[Region_TypeCount]]</f>
        <v>47.561479460925746</v>
      </c>
    </row>
    <row r="7315" spans="1:16" x14ac:dyDescent="0.25">
      <c r="A7315" s="1">
        <v>43252</v>
      </c>
      <c r="B7315">
        <v>36</v>
      </c>
      <c r="C7315">
        <v>9</v>
      </c>
      <c r="D7315">
        <v>28697.021399999998</v>
      </c>
      <c r="E7315">
        <f>INDEX(Stores[region],MATCH(Sales[[#This Row],[store_no]],Stores[store_no],0))</f>
        <v>2</v>
      </c>
      <c r="F7315" t="str">
        <f>INDEX(Stores[storetype],MATCH(Sales[[#This Row],[store_no]],Stores[store_no],0))</f>
        <v>A</v>
      </c>
      <c r="G7315" t="str">
        <f>INDEX(Stores[location_city],MATCH(Sales[[#This Row],[store_no]],Stores[store_no],0))</f>
        <v>Aurora</v>
      </c>
      <c r="H7315" t="str">
        <f>INDEX(Stores[location_state],MATCH(Sales[[#This Row],[store_no]],Stores[store_no],0))</f>
        <v>Illinois</v>
      </c>
      <c r="I7315">
        <f>INDEX(Stores[sqft],MATCH(Sales[[#This Row],[store_no]],Stores[store_no],0))</f>
        <v>209900</v>
      </c>
      <c r="J7315" s="4" t="str">
        <f>INDEX(Departments[dept_name],MATCH(Sales[[#This Row],[dept_no]],Departments[dept_no],0))</f>
        <v>Garden</v>
      </c>
      <c r="K7315" s="4" t="str">
        <f>CONCATENATE(Sales[[#This Row],[region]],Sales[[#This Row],[storetype]])</f>
        <v>2A</v>
      </c>
      <c r="L7315" s="4">
        <f>INDEX(RegionStoreCount[Store Count],MATCH(Sales[[#This Row],[RegionStoretype]],RegionStoreCount[Region/Type],0))</f>
        <v>5</v>
      </c>
      <c r="M7315" s="4">
        <f>AND(Sales[[#This Row],[date]]&lt;=TY_YTDMax,Sales[[#This Row],[date]]&gt;=TY_YTDMin)*Sales[[#This Row],[sales]]</f>
        <v>28697.021399999998</v>
      </c>
      <c r="N7315" s="4">
        <f>AND(Sales[[#This Row],[date]]&lt;=LY_YTDMax,Sales[[#This Row],[date]]&gt;=LY_YTDMin)*Sales[[#This Row],[sales]]</f>
        <v>0</v>
      </c>
      <c r="O7315" s="4">
        <f>AND(Sales[[#This Row],[date]]&gt;=YoY_Min,Sales[[#This Row],[date]]&lt;=TY_YTDMax)*(Sales[[#This Row],[sales]]/Sales[[#This Row],[sqft]])</f>
        <v>0.13671758646974749</v>
      </c>
      <c r="P7315" s="4">
        <f>SUMIF(Sales[RegionStoretype],Sales[[#This Row],[RegionStoretype]],Sales[YoY_SSF])/Sales[[#This Row],[Region_TypeCount]]</f>
        <v>60.052789354368521</v>
      </c>
    </row>
    <row r="7316" spans="1:16" x14ac:dyDescent="0.25">
      <c r="A7316" s="1">
        <v>43252</v>
      </c>
      <c r="B7316">
        <v>36</v>
      </c>
      <c r="C7316">
        <v>13</v>
      </c>
      <c r="D7316">
        <v>133589.59730000002</v>
      </c>
      <c r="E7316">
        <f>INDEX(Stores[region],MATCH(Sales[[#This Row],[store_no]],Stores[store_no],0))</f>
        <v>2</v>
      </c>
      <c r="F7316" t="str">
        <f>INDEX(Stores[storetype],MATCH(Sales[[#This Row],[store_no]],Stores[store_no],0))</f>
        <v>A</v>
      </c>
      <c r="G7316" t="str">
        <f>INDEX(Stores[location_city],MATCH(Sales[[#This Row],[store_no]],Stores[store_no],0))</f>
        <v>Aurora</v>
      </c>
      <c r="H7316" t="str">
        <f>INDEX(Stores[location_state],MATCH(Sales[[#This Row],[store_no]],Stores[store_no],0))</f>
        <v>Illinois</v>
      </c>
      <c r="I7316">
        <f>INDEX(Stores[sqft],MATCH(Sales[[#This Row],[store_no]],Stores[store_no],0))</f>
        <v>209900</v>
      </c>
      <c r="J7316" s="4" t="str">
        <f>INDEX(Departments[dept_name],MATCH(Sales[[#This Row],[dept_no]],Departments[dept_no],0))</f>
        <v>Kids</v>
      </c>
      <c r="K7316" s="4" t="str">
        <f>CONCATENATE(Sales[[#This Row],[region]],Sales[[#This Row],[storetype]])</f>
        <v>2A</v>
      </c>
      <c r="L7316" s="4">
        <f>INDEX(RegionStoreCount[Store Count],MATCH(Sales[[#This Row],[RegionStoretype]],RegionStoreCount[Region/Type],0))</f>
        <v>5</v>
      </c>
      <c r="M7316" s="4">
        <f>AND(Sales[[#This Row],[date]]&lt;=TY_YTDMax,Sales[[#This Row],[date]]&gt;=TY_YTDMin)*Sales[[#This Row],[sales]]</f>
        <v>133589.59730000002</v>
      </c>
      <c r="N7316" s="4">
        <f>AND(Sales[[#This Row],[date]]&lt;=LY_YTDMax,Sales[[#This Row],[date]]&gt;=LY_YTDMin)*Sales[[#This Row],[sales]]</f>
        <v>0</v>
      </c>
      <c r="O7316" s="4">
        <f>AND(Sales[[#This Row],[date]]&gt;=YoY_Min,Sales[[#This Row],[date]]&lt;=TY_YTDMax)*(Sales[[#This Row],[sales]]/Sales[[#This Row],[sqft]])</f>
        <v>0.63644400809909496</v>
      </c>
      <c r="P7316" s="4">
        <f>SUMIF(Sales[RegionStoretype],Sales[[#This Row],[RegionStoretype]],Sales[YoY_SSF])/Sales[[#This Row],[Region_TypeCount]]</f>
        <v>60.052789354368521</v>
      </c>
    </row>
    <row r="7317" spans="1:16" x14ac:dyDescent="0.25">
      <c r="A7317" s="1">
        <v>43252</v>
      </c>
      <c r="B7317">
        <v>36</v>
      </c>
      <c r="C7317">
        <v>17</v>
      </c>
      <c r="D7317">
        <v>114739.92600000002</v>
      </c>
      <c r="E7317">
        <f>INDEX(Stores[region],MATCH(Sales[[#This Row],[store_no]],Stores[store_no],0))</f>
        <v>2</v>
      </c>
      <c r="F7317" t="str">
        <f>INDEX(Stores[storetype],MATCH(Sales[[#This Row],[store_no]],Stores[store_no],0))</f>
        <v>A</v>
      </c>
      <c r="G7317" t="str">
        <f>INDEX(Stores[location_city],MATCH(Sales[[#This Row],[store_no]],Stores[store_no],0))</f>
        <v>Aurora</v>
      </c>
      <c r="H7317" t="str">
        <f>INDEX(Stores[location_state],MATCH(Sales[[#This Row],[store_no]],Stores[store_no],0))</f>
        <v>Illinois</v>
      </c>
      <c r="I7317">
        <f>INDEX(Stores[sqft],MATCH(Sales[[#This Row],[store_no]],Stores[store_no],0))</f>
        <v>209900</v>
      </c>
      <c r="J7317" s="4" t="str">
        <f>INDEX(Departments[dept_name],MATCH(Sales[[#This Row],[dept_no]],Departments[dept_no],0))</f>
        <v>Shoes</v>
      </c>
      <c r="K7317" s="4" t="str">
        <f>CONCATENATE(Sales[[#This Row],[region]],Sales[[#This Row],[storetype]])</f>
        <v>2A</v>
      </c>
      <c r="L7317" s="4">
        <f>INDEX(RegionStoreCount[Store Count],MATCH(Sales[[#This Row],[RegionStoretype]],RegionStoreCount[Region/Type],0))</f>
        <v>5</v>
      </c>
      <c r="M7317" s="4">
        <f>AND(Sales[[#This Row],[date]]&lt;=TY_YTDMax,Sales[[#This Row],[date]]&gt;=TY_YTDMin)*Sales[[#This Row],[sales]]</f>
        <v>114739.92600000002</v>
      </c>
      <c r="N7317" s="4">
        <f>AND(Sales[[#This Row],[date]]&lt;=LY_YTDMax,Sales[[#This Row],[date]]&gt;=LY_YTDMin)*Sales[[#This Row],[sales]]</f>
        <v>0</v>
      </c>
      <c r="O7317" s="4">
        <f>AND(Sales[[#This Row],[date]]&gt;=YoY_Min,Sales[[#This Row],[date]]&lt;=TY_YTDMax)*(Sales[[#This Row],[sales]]/Sales[[#This Row],[sqft]])</f>
        <v>0.54664090519294917</v>
      </c>
      <c r="P7317" s="4">
        <f>SUMIF(Sales[RegionStoretype],Sales[[#This Row],[RegionStoretype]],Sales[YoY_SSF])/Sales[[#This Row],[Region_TypeCount]]</f>
        <v>60.052789354368521</v>
      </c>
    </row>
    <row r="7318" spans="1:16" x14ac:dyDescent="0.25">
      <c r="A7318" s="1">
        <v>43252</v>
      </c>
      <c r="B7318">
        <v>37</v>
      </c>
      <c r="C7318">
        <v>6</v>
      </c>
      <c r="D7318">
        <v>32694.867099999996</v>
      </c>
      <c r="E7318">
        <f>INDEX(Stores[region],MATCH(Sales[[#This Row],[store_no]],Stores[store_no],0))</f>
        <v>3</v>
      </c>
      <c r="F7318" t="str">
        <f>INDEX(Stores[storetype],MATCH(Sales[[#This Row],[store_no]],Stores[store_no],0))</f>
        <v>C</v>
      </c>
      <c r="G7318" t="str">
        <f>INDEX(Stores[location_city],MATCH(Sales[[#This Row],[store_no]],Stores[store_no],0))</f>
        <v>Lincoln</v>
      </c>
      <c r="H7318" t="str">
        <f>INDEX(Stores[location_state],MATCH(Sales[[#This Row],[store_no]],Stores[store_no],0))</f>
        <v>Nebraska</v>
      </c>
      <c r="I7318">
        <f>INDEX(Stores[sqft],MATCH(Sales[[#This Row],[store_no]],Stores[store_no],0))</f>
        <v>161300</v>
      </c>
      <c r="J7318" s="4" t="str">
        <f>INDEX(Departments[dept_name],MATCH(Sales[[#This Row],[dept_no]],Departments[dept_no],0))</f>
        <v>Computers</v>
      </c>
      <c r="K7318" s="4" t="str">
        <f>CONCATENATE(Sales[[#This Row],[region]],Sales[[#This Row],[storetype]])</f>
        <v>3C</v>
      </c>
      <c r="L7318" s="4">
        <f>INDEX(RegionStoreCount[Store Count],MATCH(Sales[[#This Row],[RegionStoretype]],RegionStoreCount[Region/Type],0))</f>
        <v>2</v>
      </c>
      <c r="M7318" s="4">
        <f>AND(Sales[[#This Row],[date]]&lt;=TY_YTDMax,Sales[[#This Row],[date]]&gt;=TY_YTDMin)*Sales[[#This Row],[sales]]</f>
        <v>32694.867099999996</v>
      </c>
      <c r="N7318" s="4">
        <f>AND(Sales[[#This Row],[date]]&lt;=LY_YTDMax,Sales[[#This Row],[date]]&gt;=LY_YTDMin)*Sales[[#This Row],[sales]]</f>
        <v>0</v>
      </c>
      <c r="O7318" s="4">
        <f>AND(Sales[[#This Row],[date]]&gt;=YoY_Min,Sales[[#This Row],[date]]&lt;=TY_YTDMax)*(Sales[[#This Row],[sales]]/Sales[[#This Row],[sqft]])</f>
        <v>0.20269601425914444</v>
      </c>
      <c r="P7318" s="4">
        <f>SUMIF(Sales[RegionStoretype],Sales[[#This Row],[RegionStoretype]],Sales[YoY_SSF])/Sales[[#This Row],[Region_TypeCount]]</f>
        <v>47.561479460925746</v>
      </c>
    </row>
    <row r="7319" spans="1:16" x14ac:dyDescent="0.25">
      <c r="A7319" s="1">
        <v>43252</v>
      </c>
      <c r="B7319">
        <v>37</v>
      </c>
      <c r="C7319">
        <v>18</v>
      </c>
      <c r="D7319">
        <v>92354.094599999997</v>
      </c>
      <c r="E7319">
        <f>INDEX(Stores[region],MATCH(Sales[[#This Row],[store_no]],Stores[store_no],0))</f>
        <v>3</v>
      </c>
      <c r="F7319" t="str">
        <f>INDEX(Stores[storetype],MATCH(Sales[[#This Row],[store_no]],Stores[store_no],0))</f>
        <v>C</v>
      </c>
      <c r="G7319" t="str">
        <f>INDEX(Stores[location_city],MATCH(Sales[[#This Row],[store_no]],Stores[store_no],0))</f>
        <v>Lincoln</v>
      </c>
      <c r="H7319" t="str">
        <f>INDEX(Stores[location_state],MATCH(Sales[[#This Row],[store_no]],Stores[store_no],0))</f>
        <v>Nebraska</v>
      </c>
      <c r="I7319">
        <f>INDEX(Stores[sqft],MATCH(Sales[[#This Row],[store_no]],Stores[store_no],0))</f>
        <v>161300</v>
      </c>
      <c r="J7319" s="4" t="str">
        <f>INDEX(Departments[dept_name],MATCH(Sales[[#This Row],[dept_no]],Departments[dept_no],0))</f>
        <v>Sports</v>
      </c>
      <c r="K7319" s="4" t="str">
        <f>CONCATENATE(Sales[[#This Row],[region]],Sales[[#This Row],[storetype]])</f>
        <v>3C</v>
      </c>
      <c r="L7319" s="4">
        <f>INDEX(RegionStoreCount[Store Count],MATCH(Sales[[#This Row],[RegionStoretype]],RegionStoreCount[Region/Type],0))</f>
        <v>2</v>
      </c>
      <c r="M7319" s="4">
        <f>AND(Sales[[#This Row],[date]]&lt;=TY_YTDMax,Sales[[#This Row],[date]]&gt;=TY_YTDMin)*Sales[[#This Row],[sales]]</f>
        <v>92354.094599999997</v>
      </c>
      <c r="N7319" s="4">
        <f>AND(Sales[[#This Row],[date]]&lt;=LY_YTDMax,Sales[[#This Row],[date]]&gt;=LY_YTDMin)*Sales[[#This Row],[sales]]</f>
        <v>0</v>
      </c>
      <c r="O7319" s="4">
        <f>AND(Sales[[#This Row],[date]]&gt;=YoY_Min,Sales[[#This Row],[date]]&lt;=TY_YTDMax)*(Sales[[#This Row],[sales]]/Sales[[#This Row],[sqft]])</f>
        <v>0.57256103285802851</v>
      </c>
      <c r="P7319" s="4">
        <f>SUMIF(Sales[RegionStoretype],Sales[[#This Row],[RegionStoretype]],Sales[YoY_SSF])/Sales[[#This Row],[Region_TypeCount]]</f>
        <v>47.561479460925746</v>
      </c>
    </row>
    <row r="7320" spans="1:16" x14ac:dyDescent="0.25">
      <c r="A7320" s="1">
        <v>43252</v>
      </c>
      <c r="B7320">
        <v>38</v>
      </c>
      <c r="C7320">
        <v>1</v>
      </c>
      <c r="D7320">
        <v>21492.683800000003</v>
      </c>
      <c r="E7320">
        <f>INDEX(Stores[region],MATCH(Sales[[#This Row],[store_no]],Stores[store_no],0))</f>
        <v>2</v>
      </c>
      <c r="F7320" t="str">
        <f>INDEX(Stores[storetype],MATCH(Sales[[#This Row],[store_no]],Stores[store_no],0))</f>
        <v>C</v>
      </c>
      <c r="G7320" t="str">
        <f>INDEX(Stores[location_city],MATCH(Sales[[#This Row],[store_no]],Stores[store_no],0))</f>
        <v>Hinsdale</v>
      </c>
      <c r="H7320" t="str">
        <f>INDEX(Stores[location_state],MATCH(Sales[[#This Row],[store_no]],Stores[store_no],0))</f>
        <v>Illinois</v>
      </c>
      <c r="I7320">
        <f>INDEX(Stores[sqft],MATCH(Sales[[#This Row],[store_no]],Stores[store_no],0))</f>
        <v>155600</v>
      </c>
      <c r="J7320" s="4" t="str">
        <f>INDEX(Departments[dept_name],MATCH(Sales[[#This Row],[dept_no]],Departments[dept_no],0))</f>
        <v>Automotive</v>
      </c>
      <c r="K7320" s="4" t="str">
        <f>CONCATENATE(Sales[[#This Row],[region]],Sales[[#This Row],[storetype]])</f>
        <v>2C</v>
      </c>
      <c r="L7320" s="4">
        <f>INDEX(RegionStoreCount[Store Count],MATCH(Sales[[#This Row],[RegionStoretype]],RegionStoreCount[Region/Type],0))</f>
        <v>1</v>
      </c>
      <c r="M7320" s="4">
        <f>AND(Sales[[#This Row],[date]]&lt;=TY_YTDMax,Sales[[#This Row],[date]]&gt;=TY_YTDMin)*Sales[[#This Row],[sales]]</f>
        <v>21492.683800000003</v>
      </c>
      <c r="N7320" s="4">
        <f>AND(Sales[[#This Row],[date]]&lt;=LY_YTDMax,Sales[[#This Row],[date]]&gt;=LY_YTDMin)*Sales[[#This Row],[sales]]</f>
        <v>0</v>
      </c>
      <c r="O7320" s="4">
        <f>AND(Sales[[#This Row],[date]]&gt;=YoY_Min,Sales[[#This Row],[date]]&lt;=TY_YTDMax)*(Sales[[#This Row],[sales]]/Sales[[#This Row],[sqft]])</f>
        <v>0.1381277879177378</v>
      </c>
      <c r="P7320" s="4">
        <f>SUMIF(Sales[RegionStoretype],Sales[[#This Row],[RegionStoretype]],Sales[YoY_SSF])/Sales[[#This Row],[Region_TypeCount]]</f>
        <v>44.537621913239086</v>
      </c>
    </row>
    <row r="7321" spans="1:16" x14ac:dyDescent="0.25">
      <c r="A7321" s="1">
        <v>43252</v>
      </c>
      <c r="B7321">
        <v>38</v>
      </c>
      <c r="C7321">
        <v>4</v>
      </c>
      <c r="D7321">
        <v>128158.5857</v>
      </c>
      <c r="E7321">
        <f>INDEX(Stores[region],MATCH(Sales[[#This Row],[store_no]],Stores[store_no],0))</f>
        <v>2</v>
      </c>
      <c r="F7321" t="str">
        <f>INDEX(Stores[storetype],MATCH(Sales[[#This Row],[store_no]],Stores[store_no],0))</f>
        <v>C</v>
      </c>
      <c r="G7321" t="str">
        <f>INDEX(Stores[location_city],MATCH(Sales[[#This Row],[store_no]],Stores[store_no],0))</f>
        <v>Hinsdale</v>
      </c>
      <c r="H7321" t="str">
        <f>INDEX(Stores[location_state],MATCH(Sales[[#This Row],[store_no]],Stores[store_no],0))</f>
        <v>Illinois</v>
      </c>
      <c r="I7321">
        <f>INDEX(Stores[sqft],MATCH(Sales[[#This Row],[store_no]],Stores[store_no],0))</f>
        <v>155600</v>
      </c>
      <c r="J7321" s="4" t="str">
        <f>INDEX(Departments[dept_name],MATCH(Sales[[#This Row],[dept_no]],Departments[dept_no],0))</f>
        <v>Books</v>
      </c>
      <c r="K7321" s="4" t="str">
        <f>CONCATENATE(Sales[[#This Row],[region]],Sales[[#This Row],[storetype]])</f>
        <v>2C</v>
      </c>
      <c r="L7321" s="4">
        <f>INDEX(RegionStoreCount[Store Count],MATCH(Sales[[#This Row],[RegionStoretype]],RegionStoreCount[Region/Type],0))</f>
        <v>1</v>
      </c>
      <c r="M7321" s="4">
        <f>AND(Sales[[#This Row],[date]]&lt;=TY_YTDMax,Sales[[#This Row],[date]]&gt;=TY_YTDMin)*Sales[[#This Row],[sales]]</f>
        <v>128158.5857</v>
      </c>
      <c r="N7321" s="4">
        <f>AND(Sales[[#This Row],[date]]&lt;=LY_YTDMax,Sales[[#This Row],[date]]&gt;=LY_YTDMin)*Sales[[#This Row],[sales]]</f>
        <v>0</v>
      </c>
      <c r="O7321" s="4">
        <f>AND(Sales[[#This Row],[date]]&gt;=YoY_Min,Sales[[#This Row],[date]]&lt;=TY_YTDMax)*(Sales[[#This Row],[sales]]/Sales[[#This Row],[sqft]])</f>
        <v>0.82364129627249349</v>
      </c>
      <c r="P7321" s="4">
        <f>SUMIF(Sales[RegionStoretype],Sales[[#This Row],[RegionStoretype]],Sales[YoY_SSF])/Sales[[#This Row],[Region_TypeCount]]</f>
        <v>44.537621913239086</v>
      </c>
    </row>
    <row r="7322" spans="1:16" x14ac:dyDescent="0.25">
      <c r="A7322" s="1">
        <v>43252</v>
      </c>
      <c r="B7322">
        <v>38</v>
      </c>
      <c r="C7322">
        <v>11</v>
      </c>
      <c r="D7322">
        <v>51649.507599999997</v>
      </c>
      <c r="E7322">
        <f>INDEX(Stores[region],MATCH(Sales[[#This Row],[store_no]],Stores[store_no],0))</f>
        <v>2</v>
      </c>
      <c r="F7322" t="str">
        <f>INDEX(Stores[storetype],MATCH(Sales[[#This Row],[store_no]],Stores[store_no],0))</f>
        <v>C</v>
      </c>
      <c r="G7322" t="str">
        <f>INDEX(Stores[location_city],MATCH(Sales[[#This Row],[store_no]],Stores[store_no],0))</f>
        <v>Hinsdale</v>
      </c>
      <c r="H7322" t="str">
        <f>INDEX(Stores[location_state],MATCH(Sales[[#This Row],[store_no]],Stores[store_no],0))</f>
        <v>Illinois</v>
      </c>
      <c r="I7322">
        <f>INDEX(Stores[sqft],MATCH(Sales[[#This Row],[store_no]],Stores[store_no],0))</f>
        <v>155600</v>
      </c>
      <c r="J7322" s="4" t="str">
        <f>INDEX(Departments[dept_name],MATCH(Sales[[#This Row],[dept_no]],Departments[dept_no],0))</f>
        <v>Home</v>
      </c>
      <c r="K7322" s="4" t="str">
        <f>CONCATENATE(Sales[[#This Row],[region]],Sales[[#This Row],[storetype]])</f>
        <v>2C</v>
      </c>
      <c r="L7322" s="4">
        <f>INDEX(RegionStoreCount[Store Count],MATCH(Sales[[#This Row],[RegionStoretype]],RegionStoreCount[Region/Type],0))</f>
        <v>1</v>
      </c>
      <c r="M7322" s="4">
        <f>AND(Sales[[#This Row],[date]]&lt;=TY_YTDMax,Sales[[#This Row],[date]]&gt;=TY_YTDMin)*Sales[[#This Row],[sales]]</f>
        <v>51649.507599999997</v>
      </c>
      <c r="N7322" s="4">
        <f>AND(Sales[[#This Row],[date]]&lt;=LY_YTDMax,Sales[[#This Row],[date]]&gt;=LY_YTDMin)*Sales[[#This Row],[sales]]</f>
        <v>0</v>
      </c>
      <c r="O7322" s="4">
        <f>AND(Sales[[#This Row],[date]]&gt;=YoY_Min,Sales[[#This Row],[date]]&lt;=TY_YTDMax)*(Sales[[#This Row],[sales]]/Sales[[#This Row],[sqft]])</f>
        <v>0.33193770951156809</v>
      </c>
      <c r="P7322" s="4">
        <f>SUMIF(Sales[RegionStoretype],Sales[[#This Row],[RegionStoretype]],Sales[YoY_SSF])/Sales[[#This Row],[Region_TypeCount]]</f>
        <v>44.537621913239086</v>
      </c>
    </row>
    <row r="7323" spans="1:16" x14ac:dyDescent="0.25">
      <c r="A7323" s="1">
        <v>43252</v>
      </c>
      <c r="B7323">
        <v>38</v>
      </c>
      <c r="C7323">
        <v>20</v>
      </c>
      <c r="D7323">
        <v>89706.042300000001</v>
      </c>
      <c r="E7323">
        <f>INDEX(Stores[region],MATCH(Sales[[#This Row],[store_no]],Stores[store_no],0))</f>
        <v>2</v>
      </c>
      <c r="F7323" t="str">
        <f>INDEX(Stores[storetype],MATCH(Sales[[#This Row],[store_no]],Stores[store_no],0))</f>
        <v>C</v>
      </c>
      <c r="G7323" t="str">
        <f>INDEX(Stores[location_city],MATCH(Sales[[#This Row],[store_no]],Stores[store_no],0))</f>
        <v>Hinsdale</v>
      </c>
      <c r="H7323" t="str">
        <f>INDEX(Stores[location_state],MATCH(Sales[[#This Row],[store_no]],Stores[store_no],0))</f>
        <v>Illinois</v>
      </c>
      <c r="I7323">
        <f>INDEX(Stores[sqft],MATCH(Sales[[#This Row],[store_no]],Stores[store_no],0))</f>
        <v>155600</v>
      </c>
      <c r="J7323" s="4" t="str">
        <f>INDEX(Departments[dept_name],MATCH(Sales[[#This Row],[dept_no]],Departments[dept_no],0))</f>
        <v>Toys</v>
      </c>
      <c r="K7323" s="4" t="str">
        <f>CONCATENATE(Sales[[#This Row],[region]],Sales[[#This Row],[storetype]])</f>
        <v>2C</v>
      </c>
      <c r="L7323" s="4">
        <f>INDEX(RegionStoreCount[Store Count],MATCH(Sales[[#This Row],[RegionStoretype]],RegionStoreCount[Region/Type],0))</f>
        <v>1</v>
      </c>
      <c r="M7323" s="4">
        <f>AND(Sales[[#This Row],[date]]&lt;=TY_YTDMax,Sales[[#This Row],[date]]&gt;=TY_YTDMin)*Sales[[#This Row],[sales]]</f>
        <v>89706.042300000001</v>
      </c>
      <c r="N7323" s="4">
        <f>AND(Sales[[#This Row],[date]]&lt;=LY_YTDMax,Sales[[#This Row],[date]]&gt;=LY_YTDMin)*Sales[[#This Row],[sales]]</f>
        <v>0</v>
      </c>
      <c r="O7323" s="4">
        <f>AND(Sales[[#This Row],[date]]&gt;=YoY_Min,Sales[[#This Row],[date]]&lt;=TY_YTDMax)*(Sales[[#This Row],[sales]]/Sales[[#This Row],[sqft]])</f>
        <v>0.57651698136246787</v>
      </c>
      <c r="P7323" s="4">
        <f>SUMIF(Sales[RegionStoretype],Sales[[#This Row],[RegionStoretype]],Sales[YoY_SSF])/Sales[[#This Row],[Region_TypeCount]]</f>
        <v>44.537621913239086</v>
      </c>
    </row>
    <row r="7324" spans="1:16" x14ac:dyDescent="0.25">
      <c r="A7324" s="1">
        <v>43259</v>
      </c>
      <c r="B7324">
        <v>1</v>
      </c>
      <c r="C7324">
        <v>11</v>
      </c>
      <c r="D7324">
        <v>43109.321300000011</v>
      </c>
      <c r="E7324">
        <f>INDEX(Stores[region],MATCH(Sales[[#This Row],[store_no]],Stores[store_no],0))</f>
        <v>1</v>
      </c>
      <c r="F7324" t="str">
        <f>INDEX(Stores[storetype],MATCH(Sales[[#This Row],[store_no]],Stores[store_no],0))</f>
        <v>A</v>
      </c>
      <c r="G7324" t="str">
        <f>INDEX(Stores[location_city],MATCH(Sales[[#This Row],[store_no]],Stores[store_no],0))</f>
        <v>Ann Arbor</v>
      </c>
      <c r="H7324" t="str">
        <f>INDEX(Stores[location_state],MATCH(Sales[[#This Row],[store_no]],Stores[store_no],0))</f>
        <v>Michigan</v>
      </c>
      <c r="I7324">
        <f>INDEX(Stores[sqft],MATCH(Sales[[#This Row],[store_no]],Stores[store_no],0))</f>
        <v>100600</v>
      </c>
      <c r="J7324" s="4" t="str">
        <f>INDEX(Departments[dept_name],MATCH(Sales[[#This Row],[dept_no]],Departments[dept_no],0))</f>
        <v>Home</v>
      </c>
      <c r="K7324" s="4" t="str">
        <f>CONCATENATE(Sales[[#This Row],[region]],Sales[[#This Row],[storetype]])</f>
        <v>1A</v>
      </c>
      <c r="L7324" s="4">
        <f>INDEX(RegionStoreCount[Store Count],MATCH(Sales[[#This Row],[RegionStoretype]],RegionStoreCount[Region/Type],0))</f>
        <v>5</v>
      </c>
      <c r="M7324" s="4">
        <f>AND(Sales[[#This Row],[date]]&lt;=TY_YTDMax,Sales[[#This Row],[date]]&gt;=TY_YTDMin)*Sales[[#This Row],[sales]]</f>
        <v>43109.321300000011</v>
      </c>
      <c r="N7324" s="4">
        <f>AND(Sales[[#This Row],[date]]&lt;=LY_YTDMax,Sales[[#This Row],[date]]&gt;=LY_YTDMin)*Sales[[#This Row],[sales]]</f>
        <v>0</v>
      </c>
      <c r="O7324" s="4">
        <f>AND(Sales[[#This Row],[date]]&gt;=YoY_Min,Sales[[#This Row],[date]]&lt;=TY_YTDMax)*(Sales[[#This Row],[sales]]/Sales[[#This Row],[sqft]])</f>
        <v>0.42852208051689872</v>
      </c>
      <c r="P7324" s="4">
        <f>SUMIF(Sales[RegionStoretype],Sales[[#This Row],[RegionStoretype]],Sales[YoY_SSF])/Sales[[#This Row],[Region_TypeCount]]</f>
        <v>59.469551530910678</v>
      </c>
    </row>
    <row r="7325" spans="1:16" x14ac:dyDescent="0.25">
      <c r="A7325" s="1">
        <v>43259</v>
      </c>
      <c r="B7325">
        <v>1</v>
      </c>
      <c r="C7325">
        <v>14</v>
      </c>
      <c r="D7325">
        <v>73661.598899999997</v>
      </c>
      <c r="E7325">
        <f>INDEX(Stores[region],MATCH(Sales[[#This Row],[store_no]],Stores[store_no],0))</f>
        <v>1</v>
      </c>
      <c r="F7325" t="str">
        <f>INDEX(Stores[storetype],MATCH(Sales[[#This Row],[store_no]],Stores[store_no],0))</f>
        <v>A</v>
      </c>
      <c r="G7325" t="str">
        <f>INDEX(Stores[location_city],MATCH(Sales[[#This Row],[store_no]],Stores[store_no],0))</f>
        <v>Ann Arbor</v>
      </c>
      <c r="H7325" t="str">
        <f>INDEX(Stores[location_state],MATCH(Sales[[#This Row],[store_no]],Stores[store_no],0))</f>
        <v>Michigan</v>
      </c>
      <c r="I7325">
        <f>INDEX(Stores[sqft],MATCH(Sales[[#This Row],[store_no]],Stores[store_no],0))</f>
        <v>100600</v>
      </c>
      <c r="J7325" s="4" t="str">
        <f>INDEX(Departments[dept_name],MATCH(Sales[[#This Row],[dept_no]],Departments[dept_no],0))</f>
        <v>Movies</v>
      </c>
      <c r="K7325" s="4" t="str">
        <f>CONCATENATE(Sales[[#This Row],[region]],Sales[[#This Row],[storetype]])</f>
        <v>1A</v>
      </c>
      <c r="L7325" s="4">
        <f>INDEX(RegionStoreCount[Store Count],MATCH(Sales[[#This Row],[RegionStoretype]],RegionStoreCount[Region/Type],0))</f>
        <v>5</v>
      </c>
      <c r="M7325" s="4">
        <f>AND(Sales[[#This Row],[date]]&lt;=TY_YTDMax,Sales[[#This Row],[date]]&gt;=TY_YTDMin)*Sales[[#This Row],[sales]]</f>
        <v>73661.598899999997</v>
      </c>
      <c r="N7325" s="4">
        <f>AND(Sales[[#This Row],[date]]&lt;=LY_YTDMax,Sales[[#This Row],[date]]&gt;=LY_YTDMin)*Sales[[#This Row],[sales]]</f>
        <v>0</v>
      </c>
      <c r="O7325" s="4">
        <f>AND(Sales[[#This Row],[date]]&gt;=YoY_Min,Sales[[#This Row],[date]]&lt;=TY_YTDMax)*(Sales[[#This Row],[sales]]/Sales[[#This Row],[sqft]])</f>
        <v>0.73222265308151091</v>
      </c>
      <c r="P7325" s="4">
        <f>SUMIF(Sales[RegionStoretype],Sales[[#This Row],[RegionStoretype]],Sales[YoY_SSF])/Sales[[#This Row],[Region_TypeCount]]</f>
        <v>59.469551530910678</v>
      </c>
    </row>
    <row r="7326" spans="1:16" x14ac:dyDescent="0.25">
      <c r="A7326" s="1">
        <v>43259</v>
      </c>
      <c r="B7326">
        <v>1</v>
      </c>
      <c r="C7326">
        <v>19</v>
      </c>
      <c r="D7326">
        <v>-3.4006000000000003</v>
      </c>
      <c r="E7326">
        <f>INDEX(Stores[region],MATCH(Sales[[#This Row],[store_no]],Stores[store_no],0))</f>
        <v>1</v>
      </c>
      <c r="F7326" t="str">
        <f>INDEX(Stores[storetype],MATCH(Sales[[#This Row],[store_no]],Stores[store_no],0))</f>
        <v>A</v>
      </c>
      <c r="G7326" t="str">
        <f>INDEX(Stores[location_city],MATCH(Sales[[#This Row],[store_no]],Stores[store_no],0))</f>
        <v>Ann Arbor</v>
      </c>
      <c r="H7326" t="str">
        <f>INDEX(Stores[location_state],MATCH(Sales[[#This Row],[store_no]],Stores[store_no],0))</f>
        <v>Michigan</v>
      </c>
      <c r="I7326">
        <f>INDEX(Stores[sqft],MATCH(Sales[[#This Row],[store_no]],Stores[store_no],0))</f>
        <v>100600</v>
      </c>
      <c r="J7326" s="4" t="str">
        <f>INDEX(Departments[dept_name],MATCH(Sales[[#This Row],[dept_no]],Departments[dept_no],0))</f>
        <v>Tools</v>
      </c>
      <c r="K7326" s="4" t="str">
        <f>CONCATENATE(Sales[[#This Row],[region]],Sales[[#This Row],[storetype]])</f>
        <v>1A</v>
      </c>
      <c r="L7326" s="4">
        <f>INDEX(RegionStoreCount[Store Count],MATCH(Sales[[#This Row],[RegionStoretype]],RegionStoreCount[Region/Type],0))</f>
        <v>5</v>
      </c>
      <c r="M7326" s="4">
        <f>AND(Sales[[#This Row],[date]]&lt;=TY_YTDMax,Sales[[#This Row],[date]]&gt;=TY_YTDMin)*Sales[[#This Row],[sales]]</f>
        <v>-3.4006000000000003</v>
      </c>
      <c r="N7326" s="4">
        <f>AND(Sales[[#This Row],[date]]&lt;=LY_YTDMax,Sales[[#This Row],[date]]&gt;=LY_YTDMin)*Sales[[#This Row],[sales]]</f>
        <v>0</v>
      </c>
      <c r="O7326" s="4">
        <f>AND(Sales[[#This Row],[date]]&gt;=YoY_Min,Sales[[#This Row],[date]]&lt;=TY_YTDMax)*(Sales[[#This Row],[sales]]/Sales[[#This Row],[sqft]])</f>
        <v>-3.3803180914512925E-5</v>
      </c>
      <c r="P7326" s="4">
        <f>SUMIF(Sales[RegionStoretype],Sales[[#This Row],[RegionStoretype]],Sales[YoY_SSF])/Sales[[#This Row],[Region_TypeCount]]</f>
        <v>59.469551530910678</v>
      </c>
    </row>
    <row r="7327" spans="1:16" x14ac:dyDescent="0.25">
      <c r="A7327" s="1">
        <v>43259</v>
      </c>
      <c r="B7327">
        <v>4</v>
      </c>
      <c r="C7327">
        <v>6</v>
      </c>
      <c r="D7327">
        <v>111224.93399999999</v>
      </c>
      <c r="E7327">
        <f>INDEX(Stores[region],MATCH(Sales[[#This Row],[store_no]],Stores[store_no],0))</f>
        <v>1</v>
      </c>
      <c r="F7327" t="str">
        <f>INDEX(Stores[storetype],MATCH(Sales[[#This Row],[store_no]],Stores[store_no],0))</f>
        <v>A</v>
      </c>
      <c r="G7327" t="str">
        <f>INDEX(Stores[location_city],MATCH(Sales[[#This Row],[store_no]],Stores[store_no],0))</f>
        <v>Cincinnati</v>
      </c>
      <c r="H7327" t="str">
        <f>INDEX(Stores[location_state],MATCH(Sales[[#This Row],[store_no]],Stores[store_no],0))</f>
        <v>Ohio</v>
      </c>
      <c r="I7327">
        <f>INDEX(Stores[sqft],MATCH(Sales[[#This Row],[store_no]],Stores[store_no],0))</f>
        <v>127800</v>
      </c>
      <c r="J7327" s="4" t="str">
        <f>INDEX(Departments[dept_name],MATCH(Sales[[#This Row],[dept_no]],Departments[dept_no],0))</f>
        <v>Computers</v>
      </c>
      <c r="K7327" s="4" t="str">
        <f>CONCATENATE(Sales[[#This Row],[region]],Sales[[#This Row],[storetype]])</f>
        <v>1A</v>
      </c>
      <c r="L7327" s="4">
        <f>INDEX(RegionStoreCount[Store Count],MATCH(Sales[[#This Row],[RegionStoretype]],RegionStoreCount[Region/Type],0))</f>
        <v>5</v>
      </c>
      <c r="M7327" s="4">
        <f>AND(Sales[[#This Row],[date]]&lt;=TY_YTDMax,Sales[[#This Row],[date]]&gt;=TY_YTDMin)*Sales[[#This Row],[sales]]</f>
        <v>111224.93399999999</v>
      </c>
      <c r="N7327" s="4">
        <f>AND(Sales[[#This Row],[date]]&lt;=LY_YTDMax,Sales[[#This Row],[date]]&gt;=LY_YTDMin)*Sales[[#This Row],[sales]]</f>
        <v>0</v>
      </c>
      <c r="O7327" s="4">
        <f>AND(Sales[[#This Row],[date]]&gt;=YoY_Min,Sales[[#This Row],[date]]&lt;=TY_YTDMax)*(Sales[[#This Row],[sales]]/Sales[[#This Row],[sqft]])</f>
        <v>0.87030464788732387</v>
      </c>
      <c r="P7327" s="4">
        <f>SUMIF(Sales[RegionStoretype],Sales[[#This Row],[RegionStoretype]],Sales[YoY_SSF])/Sales[[#This Row],[Region_TypeCount]]</f>
        <v>59.469551530910678</v>
      </c>
    </row>
    <row r="7328" spans="1:16" x14ac:dyDescent="0.25">
      <c r="A7328" s="1">
        <v>43259</v>
      </c>
      <c r="B7328">
        <v>4</v>
      </c>
      <c r="C7328">
        <v>12</v>
      </c>
      <c r="D7328">
        <v>210371.05789999996</v>
      </c>
      <c r="E7328">
        <f>INDEX(Stores[region],MATCH(Sales[[#This Row],[store_no]],Stores[store_no],0))</f>
        <v>1</v>
      </c>
      <c r="F7328" t="str">
        <f>INDEX(Stores[storetype],MATCH(Sales[[#This Row],[store_no]],Stores[store_no],0))</f>
        <v>A</v>
      </c>
      <c r="G7328" t="str">
        <f>INDEX(Stores[location_city],MATCH(Sales[[#This Row],[store_no]],Stores[store_no],0))</f>
        <v>Cincinnati</v>
      </c>
      <c r="H7328" t="str">
        <f>INDEX(Stores[location_state],MATCH(Sales[[#This Row],[store_no]],Stores[store_no],0))</f>
        <v>Ohio</v>
      </c>
      <c r="I7328">
        <f>INDEX(Stores[sqft],MATCH(Sales[[#This Row],[store_no]],Stores[store_no],0))</f>
        <v>127800</v>
      </c>
      <c r="J7328" s="4" t="str">
        <f>INDEX(Departments[dept_name],MATCH(Sales[[#This Row],[dept_no]],Departments[dept_no],0))</f>
        <v>Jewelery</v>
      </c>
      <c r="K7328" s="4" t="str">
        <f>CONCATENATE(Sales[[#This Row],[region]],Sales[[#This Row],[storetype]])</f>
        <v>1A</v>
      </c>
      <c r="L7328" s="4">
        <f>INDEX(RegionStoreCount[Store Count],MATCH(Sales[[#This Row],[RegionStoretype]],RegionStoreCount[Region/Type],0))</f>
        <v>5</v>
      </c>
      <c r="M7328" s="4">
        <f>AND(Sales[[#This Row],[date]]&lt;=TY_YTDMax,Sales[[#This Row],[date]]&gt;=TY_YTDMin)*Sales[[#This Row],[sales]]</f>
        <v>210371.05789999996</v>
      </c>
      <c r="N7328" s="4">
        <f>AND(Sales[[#This Row],[date]]&lt;=LY_YTDMax,Sales[[#This Row],[date]]&gt;=LY_YTDMin)*Sales[[#This Row],[sales]]</f>
        <v>0</v>
      </c>
      <c r="O7328" s="4">
        <f>AND(Sales[[#This Row],[date]]&gt;=YoY_Min,Sales[[#This Row],[date]]&lt;=TY_YTDMax)*(Sales[[#This Row],[sales]]/Sales[[#This Row],[sqft]])</f>
        <v>1.6460959147104848</v>
      </c>
      <c r="P7328" s="4">
        <f>SUMIF(Sales[RegionStoretype],Sales[[#This Row],[RegionStoretype]],Sales[YoY_SSF])/Sales[[#This Row],[Region_TypeCount]]</f>
        <v>59.469551530910678</v>
      </c>
    </row>
    <row r="7329" spans="1:16" x14ac:dyDescent="0.25">
      <c r="A7329" s="1">
        <v>43259</v>
      </c>
      <c r="B7329">
        <v>5</v>
      </c>
      <c r="C7329">
        <v>5</v>
      </c>
      <c r="D7329">
        <v>49281.408100000001</v>
      </c>
      <c r="E7329">
        <f>INDEX(Stores[region],MATCH(Sales[[#This Row],[store_no]],Stores[store_no],0))</f>
        <v>1</v>
      </c>
      <c r="F7329" t="str">
        <f>INDEX(Stores[storetype],MATCH(Sales[[#This Row],[store_no]],Stores[store_no],0))</f>
        <v>B</v>
      </c>
      <c r="G7329" t="str">
        <f>INDEX(Stores[location_city],MATCH(Sales[[#This Row],[store_no]],Stores[store_no],0))</f>
        <v>Bloomington</v>
      </c>
      <c r="H7329" t="str">
        <f>INDEX(Stores[location_state],MATCH(Sales[[#This Row],[store_no]],Stores[store_no],0))</f>
        <v>Indiana</v>
      </c>
      <c r="I7329">
        <f>INDEX(Stores[sqft],MATCH(Sales[[#This Row],[store_no]],Stores[store_no],0))</f>
        <v>114500</v>
      </c>
      <c r="J7329" s="4" t="str">
        <f>INDEX(Departments[dept_name],MATCH(Sales[[#This Row],[dept_no]],Departments[dept_no],0))</f>
        <v>Clothing</v>
      </c>
      <c r="K7329" s="4" t="str">
        <f>CONCATENATE(Sales[[#This Row],[region]],Sales[[#This Row],[storetype]])</f>
        <v>1B</v>
      </c>
      <c r="L7329" s="4">
        <f>INDEX(RegionStoreCount[Store Count],MATCH(Sales[[#This Row],[RegionStoretype]],RegionStoreCount[Region/Type],0))</f>
        <v>5</v>
      </c>
      <c r="M7329" s="4">
        <f>AND(Sales[[#This Row],[date]]&lt;=TY_YTDMax,Sales[[#This Row],[date]]&gt;=TY_YTDMin)*Sales[[#This Row],[sales]]</f>
        <v>49281.408100000001</v>
      </c>
      <c r="N7329" s="4">
        <f>AND(Sales[[#This Row],[date]]&lt;=LY_YTDMax,Sales[[#This Row],[date]]&gt;=LY_YTDMin)*Sales[[#This Row],[sales]]</f>
        <v>0</v>
      </c>
      <c r="O7329" s="4">
        <f>AND(Sales[[#This Row],[date]]&gt;=YoY_Min,Sales[[#This Row],[date]]&lt;=TY_YTDMax)*(Sales[[#This Row],[sales]]/Sales[[#This Row],[sqft]])</f>
        <v>0.43040531091703055</v>
      </c>
      <c r="P7329" s="4">
        <f>SUMIF(Sales[RegionStoretype],Sales[[#This Row],[RegionStoretype]],Sales[YoY_SSF])/Sales[[#This Row],[Region_TypeCount]]</f>
        <v>68.518982968140051</v>
      </c>
    </row>
    <row r="7330" spans="1:16" x14ac:dyDescent="0.25">
      <c r="A7330" s="1">
        <v>43259</v>
      </c>
      <c r="B7330">
        <v>5</v>
      </c>
      <c r="C7330">
        <v>7</v>
      </c>
      <c r="D7330">
        <v>56748.532399999996</v>
      </c>
      <c r="E7330">
        <f>INDEX(Stores[region],MATCH(Sales[[#This Row],[store_no]],Stores[store_no],0))</f>
        <v>1</v>
      </c>
      <c r="F7330" t="str">
        <f>INDEX(Stores[storetype],MATCH(Sales[[#This Row],[store_no]],Stores[store_no],0))</f>
        <v>B</v>
      </c>
      <c r="G7330" t="str">
        <f>INDEX(Stores[location_city],MATCH(Sales[[#This Row],[store_no]],Stores[store_no],0))</f>
        <v>Bloomington</v>
      </c>
      <c r="H7330" t="str">
        <f>INDEX(Stores[location_state],MATCH(Sales[[#This Row],[store_no]],Stores[store_no],0))</f>
        <v>Indiana</v>
      </c>
      <c r="I7330">
        <f>INDEX(Stores[sqft],MATCH(Sales[[#This Row],[store_no]],Stores[store_no],0))</f>
        <v>114500</v>
      </c>
      <c r="J7330" s="4" t="str">
        <f>INDEX(Departments[dept_name],MATCH(Sales[[#This Row],[dept_no]],Departments[dept_no],0))</f>
        <v>Electronics</v>
      </c>
      <c r="K7330" s="4" t="str">
        <f>CONCATENATE(Sales[[#This Row],[region]],Sales[[#This Row],[storetype]])</f>
        <v>1B</v>
      </c>
      <c r="L7330" s="4">
        <f>INDEX(RegionStoreCount[Store Count],MATCH(Sales[[#This Row],[RegionStoretype]],RegionStoreCount[Region/Type],0))</f>
        <v>5</v>
      </c>
      <c r="M7330" s="4">
        <f>AND(Sales[[#This Row],[date]]&lt;=TY_YTDMax,Sales[[#This Row],[date]]&gt;=TY_YTDMin)*Sales[[#This Row],[sales]]</f>
        <v>56748.532399999996</v>
      </c>
      <c r="N7330" s="4">
        <f>AND(Sales[[#This Row],[date]]&lt;=LY_YTDMax,Sales[[#This Row],[date]]&gt;=LY_YTDMin)*Sales[[#This Row],[sales]]</f>
        <v>0</v>
      </c>
      <c r="O7330" s="4">
        <f>AND(Sales[[#This Row],[date]]&gt;=YoY_Min,Sales[[#This Row],[date]]&lt;=TY_YTDMax)*(Sales[[#This Row],[sales]]/Sales[[#This Row],[sqft]])</f>
        <v>0.49562037030567685</v>
      </c>
      <c r="P7330" s="4">
        <f>SUMIF(Sales[RegionStoretype],Sales[[#This Row],[RegionStoretype]],Sales[YoY_SSF])/Sales[[#This Row],[Region_TypeCount]]</f>
        <v>68.518982968140051</v>
      </c>
    </row>
    <row r="7331" spans="1:16" x14ac:dyDescent="0.25">
      <c r="A7331" s="1">
        <v>43259</v>
      </c>
      <c r="B7331">
        <v>6</v>
      </c>
      <c r="C7331">
        <v>16</v>
      </c>
      <c r="D7331">
        <v>119049.36600000001</v>
      </c>
      <c r="E7331">
        <f>INDEX(Stores[region],MATCH(Sales[[#This Row],[store_no]],Stores[store_no],0))</f>
        <v>3</v>
      </c>
      <c r="F7331" t="str">
        <f>INDEX(Stores[storetype],MATCH(Sales[[#This Row],[store_no]],Stores[store_no],0))</f>
        <v>A</v>
      </c>
      <c r="G7331" t="str">
        <f>INDEX(Stores[location_city],MATCH(Sales[[#This Row],[store_no]],Stores[store_no],0))</f>
        <v>Green Bay</v>
      </c>
      <c r="H7331" t="str">
        <f>INDEX(Stores[location_state],MATCH(Sales[[#This Row],[store_no]],Stores[store_no],0))</f>
        <v>Wisconsin</v>
      </c>
      <c r="I7331">
        <f>INDEX(Stores[sqft],MATCH(Sales[[#This Row],[store_no]],Stores[store_no],0))</f>
        <v>138800</v>
      </c>
      <c r="J7331" s="4" t="str">
        <f>INDEX(Departments[dept_name],MATCH(Sales[[#This Row],[dept_no]],Departments[dept_no],0))</f>
        <v>Outdoors</v>
      </c>
      <c r="K7331" s="4" t="str">
        <f>CONCATENATE(Sales[[#This Row],[region]],Sales[[#This Row],[storetype]])</f>
        <v>3A</v>
      </c>
      <c r="L7331" s="4">
        <f>INDEX(RegionStoreCount[Store Count],MATCH(Sales[[#This Row],[RegionStoretype]],RegionStoreCount[Region/Type],0))</f>
        <v>9</v>
      </c>
      <c r="M7331" s="4">
        <f>AND(Sales[[#This Row],[date]]&lt;=TY_YTDMax,Sales[[#This Row],[date]]&gt;=TY_YTDMin)*Sales[[#This Row],[sales]]</f>
        <v>119049.36600000001</v>
      </c>
      <c r="N7331" s="4">
        <f>AND(Sales[[#This Row],[date]]&lt;=LY_YTDMax,Sales[[#This Row],[date]]&gt;=LY_YTDMin)*Sales[[#This Row],[sales]]</f>
        <v>0</v>
      </c>
      <c r="O7331" s="4">
        <f>AND(Sales[[#This Row],[date]]&gt;=YoY_Min,Sales[[#This Row],[date]]&lt;=TY_YTDMax)*(Sales[[#This Row],[sales]]/Sales[[#This Row],[sqft]])</f>
        <v>0.85770436599423638</v>
      </c>
      <c r="P7331" s="4">
        <f>SUMIF(Sales[RegionStoretype],Sales[[#This Row],[RegionStoretype]],Sales[YoY_SSF])/Sales[[#This Row],[Region_TypeCount]]</f>
        <v>53.603836561720975</v>
      </c>
    </row>
    <row r="7332" spans="1:16" x14ac:dyDescent="0.25">
      <c r="A7332" s="1">
        <v>43259</v>
      </c>
      <c r="B7332">
        <v>7</v>
      </c>
      <c r="C7332">
        <v>3</v>
      </c>
      <c r="D7332">
        <v>36589.5124</v>
      </c>
      <c r="E7332">
        <f>INDEX(Stores[region],MATCH(Sales[[#This Row],[store_no]],Stores[store_no],0))</f>
        <v>2</v>
      </c>
      <c r="F7332" t="str">
        <f>INDEX(Stores[storetype],MATCH(Sales[[#This Row],[store_no]],Stores[store_no],0))</f>
        <v>B</v>
      </c>
      <c r="G7332" t="str">
        <f>INDEX(Stores[location_city],MATCH(Sales[[#This Row],[store_no]],Stores[store_no],0))</f>
        <v>Rockford</v>
      </c>
      <c r="H7332" t="str">
        <f>INDEX(Stores[location_state],MATCH(Sales[[#This Row],[store_no]],Stores[store_no],0))</f>
        <v>Illinois</v>
      </c>
      <c r="I7332">
        <f>INDEX(Stores[sqft],MATCH(Sales[[#This Row],[store_no]],Stores[store_no],0))</f>
        <v>127100</v>
      </c>
      <c r="J7332" s="4" t="str">
        <f>INDEX(Departments[dept_name],MATCH(Sales[[#This Row],[dept_no]],Departments[dept_no],0))</f>
        <v>Beauty</v>
      </c>
      <c r="K7332" s="4" t="str">
        <f>CONCATENATE(Sales[[#This Row],[region]],Sales[[#This Row],[storetype]])</f>
        <v>2B</v>
      </c>
      <c r="L7332" s="4">
        <f>INDEX(RegionStoreCount[Store Count],MATCH(Sales[[#This Row],[RegionStoretype]],RegionStoreCount[Region/Type],0))</f>
        <v>6</v>
      </c>
      <c r="M7332" s="4">
        <f>AND(Sales[[#This Row],[date]]&lt;=TY_YTDMax,Sales[[#This Row],[date]]&gt;=TY_YTDMin)*Sales[[#This Row],[sales]]</f>
        <v>36589.5124</v>
      </c>
      <c r="N7332" s="4">
        <f>AND(Sales[[#This Row],[date]]&lt;=LY_YTDMax,Sales[[#This Row],[date]]&gt;=LY_YTDMin)*Sales[[#This Row],[sales]]</f>
        <v>0</v>
      </c>
      <c r="O7332" s="4">
        <f>AND(Sales[[#This Row],[date]]&gt;=YoY_Min,Sales[[#This Row],[date]]&lt;=TY_YTDMax)*(Sales[[#This Row],[sales]]/Sales[[#This Row],[sqft]])</f>
        <v>0.28787971990558614</v>
      </c>
      <c r="P7332" s="4">
        <f>SUMIF(Sales[RegionStoretype],Sales[[#This Row],[RegionStoretype]],Sales[YoY_SSF])/Sales[[#This Row],[Region_TypeCount]]</f>
        <v>58.393757732919049</v>
      </c>
    </row>
    <row r="7333" spans="1:16" x14ac:dyDescent="0.25">
      <c r="A7333" s="1">
        <v>43259</v>
      </c>
      <c r="B7333">
        <v>7</v>
      </c>
      <c r="C7333">
        <v>6</v>
      </c>
      <c r="D7333">
        <v>18521.3534</v>
      </c>
      <c r="E7333">
        <f>INDEX(Stores[region],MATCH(Sales[[#This Row],[store_no]],Stores[store_no],0))</f>
        <v>2</v>
      </c>
      <c r="F7333" t="str">
        <f>INDEX(Stores[storetype],MATCH(Sales[[#This Row],[store_no]],Stores[store_no],0))</f>
        <v>B</v>
      </c>
      <c r="G7333" t="str">
        <f>INDEX(Stores[location_city],MATCH(Sales[[#This Row],[store_no]],Stores[store_no],0))</f>
        <v>Rockford</v>
      </c>
      <c r="H7333" t="str">
        <f>INDEX(Stores[location_state],MATCH(Sales[[#This Row],[store_no]],Stores[store_no],0))</f>
        <v>Illinois</v>
      </c>
      <c r="I7333">
        <f>INDEX(Stores[sqft],MATCH(Sales[[#This Row],[store_no]],Stores[store_no],0))</f>
        <v>127100</v>
      </c>
      <c r="J7333" s="4" t="str">
        <f>INDEX(Departments[dept_name],MATCH(Sales[[#This Row],[dept_no]],Departments[dept_no],0))</f>
        <v>Computers</v>
      </c>
      <c r="K7333" s="4" t="str">
        <f>CONCATENATE(Sales[[#This Row],[region]],Sales[[#This Row],[storetype]])</f>
        <v>2B</v>
      </c>
      <c r="L7333" s="4">
        <f>INDEX(RegionStoreCount[Store Count],MATCH(Sales[[#This Row],[RegionStoretype]],RegionStoreCount[Region/Type],0))</f>
        <v>6</v>
      </c>
      <c r="M7333" s="4">
        <f>AND(Sales[[#This Row],[date]]&lt;=TY_YTDMax,Sales[[#This Row],[date]]&gt;=TY_YTDMin)*Sales[[#This Row],[sales]]</f>
        <v>18521.3534</v>
      </c>
      <c r="N7333" s="4">
        <f>AND(Sales[[#This Row],[date]]&lt;=LY_YTDMax,Sales[[#This Row],[date]]&gt;=LY_YTDMin)*Sales[[#This Row],[sales]]</f>
        <v>0</v>
      </c>
      <c r="O7333" s="4">
        <f>AND(Sales[[#This Row],[date]]&gt;=YoY_Min,Sales[[#This Row],[date]]&lt;=TY_YTDMax)*(Sales[[#This Row],[sales]]/Sales[[#This Row],[sqft]])</f>
        <v>0.14572268607395752</v>
      </c>
      <c r="P7333" s="4">
        <f>SUMIF(Sales[RegionStoretype],Sales[[#This Row],[RegionStoretype]],Sales[YoY_SSF])/Sales[[#This Row],[Region_TypeCount]]</f>
        <v>58.393757732919049</v>
      </c>
    </row>
    <row r="7334" spans="1:16" x14ac:dyDescent="0.25">
      <c r="A7334" s="1">
        <v>43259</v>
      </c>
      <c r="B7334">
        <v>8</v>
      </c>
      <c r="C7334">
        <v>3</v>
      </c>
      <c r="D7334">
        <v>270129.80540000001</v>
      </c>
      <c r="E7334">
        <f>INDEX(Stores[region],MATCH(Sales[[#This Row],[store_no]],Stores[store_no],0))</f>
        <v>3</v>
      </c>
      <c r="F7334" t="str">
        <f>INDEX(Stores[storetype],MATCH(Sales[[#This Row],[store_no]],Stores[store_no],0))</f>
        <v>A</v>
      </c>
      <c r="G7334" t="str">
        <f>INDEX(Stores[location_city],MATCH(Sales[[#This Row],[store_no]],Stores[store_no],0))</f>
        <v>Saint Louis</v>
      </c>
      <c r="H7334" t="str">
        <f>INDEX(Stores[location_state],MATCH(Sales[[#This Row],[store_no]],Stores[store_no],0))</f>
        <v>Missouri</v>
      </c>
      <c r="I7334">
        <f>INDEX(Stores[sqft],MATCH(Sales[[#This Row],[store_no]],Stores[store_no],0))</f>
        <v>198900</v>
      </c>
      <c r="J7334" s="4" t="str">
        <f>INDEX(Departments[dept_name],MATCH(Sales[[#This Row],[dept_no]],Departments[dept_no],0))</f>
        <v>Beauty</v>
      </c>
      <c r="K7334" s="4" t="str">
        <f>CONCATENATE(Sales[[#This Row],[region]],Sales[[#This Row],[storetype]])</f>
        <v>3A</v>
      </c>
      <c r="L7334" s="4">
        <f>INDEX(RegionStoreCount[Store Count],MATCH(Sales[[#This Row],[RegionStoretype]],RegionStoreCount[Region/Type],0))</f>
        <v>9</v>
      </c>
      <c r="M7334" s="4">
        <f>AND(Sales[[#This Row],[date]]&lt;=TY_YTDMax,Sales[[#This Row],[date]]&gt;=TY_YTDMin)*Sales[[#This Row],[sales]]</f>
        <v>270129.80540000001</v>
      </c>
      <c r="N7334" s="4">
        <f>AND(Sales[[#This Row],[date]]&lt;=LY_YTDMax,Sales[[#This Row],[date]]&gt;=LY_YTDMin)*Sales[[#This Row],[sales]]</f>
        <v>0</v>
      </c>
      <c r="O7334" s="4">
        <f>AND(Sales[[#This Row],[date]]&gt;=YoY_Min,Sales[[#This Row],[date]]&lt;=TY_YTDMax)*(Sales[[#This Row],[sales]]/Sales[[#This Row],[sqft]])</f>
        <v>1.3581186797385623</v>
      </c>
      <c r="P7334" s="4">
        <f>SUMIF(Sales[RegionStoretype],Sales[[#This Row],[RegionStoretype]],Sales[YoY_SSF])/Sales[[#This Row],[Region_TypeCount]]</f>
        <v>53.603836561720975</v>
      </c>
    </row>
    <row r="7335" spans="1:16" x14ac:dyDescent="0.25">
      <c r="A7335" s="1">
        <v>43259</v>
      </c>
      <c r="B7335">
        <v>8</v>
      </c>
      <c r="C7335">
        <v>13</v>
      </c>
      <c r="D7335">
        <v>50935.193100000004</v>
      </c>
      <c r="E7335">
        <f>INDEX(Stores[region],MATCH(Sales[[#This Row],[store_no]],Stores[store_no],0))</f>
        <v>3</v>
      </c>
      <c r="F7335" t="str">
        <f>INDEX(Stores[storetype],MATCH(Sales[[#This Row],[store_no]],Stores[store_no],0))</f>
        <v>A</v>
      </c>
      <c r="G7335" t="str">
        <f>INDEX(Stores[location_city],MATCH(Sales[[#This Row],[store_no]],Stores[store_no],0))</f>
        <v>Saint Louis</v>
      </c>
      <c r="H7335" t="str">
        <f>INDEX(Stores[location_state],MATCH(Sales[[#This Row],[store_no]],Stores[store_no],0))</f>
        <v>Missouri</v>
      </c>
      <c r="I7335">
        <f>INDEX(Stores[sqft],MATCH(Sales[[#This Row],[store_no]],Stores[store_no],0))</f>
        <v>198900</v>
      </c>
      <c r="J7335" s="4" t="str">
        <f>INDEX(Departments[dept_name],MATCH(Sales[[#This Row],[dept_no]],Departments[dept_no],0))</f>
        <v>Kids</v>
      </c>
      <c r="K7335" s="4" t="str">
        <f>CONCATENATE(Sales[[#This Row],[region]],Sales[[#This Row],[storetype]])</f>
        <v>3A</v>
      </c>
      <c r="L7335" s="4">
        <f>INDEX(RegionStoreCount[Store Count],MATCH(Sales[[#This Row],[RegionStoretype]],RegionStoreCount[Region/Type],0))</f>
        <v>9</v>
      </c>
      <c r="M7335" s="4">
        <f>AND(Sales[[#This Row],[date]]&lt;=TY_YTDMax,Sales[[#This Row],[date]]&gt;=TY_YTDMin)*Sales[[#This Row],[sales]]</f>
        <v>50935.193100000004</v>
      </c>
      <c r="N7335" s="4">
        <f>AND(Sales[[#This Row],[date]]&lt;=LY_YTDMax,Sales[[#This Row],[date]]&gt;=LY_YTDMin)*Sales[[#This Row],[sales]]</f>
        <v>0</v>
      </c>
      <c r="O7335" s="4">
        <f>AND(Sales[[#This Row],[date]]&gt;=YoY_Min,Sales[[#This Row],[date]]&lt;=TY_YTDMax)*(Sales[[#This Row],[sales]]/Sales[[#This Row],[sqft]])</f>
        <v>0.25608442986425339</v>
      </c>
      <c r="P7335" s="4">
        <f>SUMIF(Sales[RegionStoretype],Sales[[#This Row],[RegionStoretype]],Sales[YoY_SSF])/Sales[[#This Row],[Region_TypeCount]]</f>
        <v>53.603836561720975</v>
      </c>
    </row>
    <row r="7336" spans="1:16" x14ac:dyDescent="0.25">
      <c r="A7336" s="1">
        <v>43259</v>
      </c>
      <c r="B7336">
        <v>9</v>
      </c>
      <c r="C7336">
        <v>6</v>
      </c>
      <c r="D7336">
        <v>77918.334999999992</v>
      </c>
      <c r="E7336">
        <f>INDEX(Stores[region],MATCH(Sales[[#This Row],[store_no]],Stores[store_no],0))</f>
        <v>1</v>
      </c>
      <c r="F7336" t="str">
        <f>INDEX(Stores[storetype],MATCH(Sales[[#This Row],[store_no]],Stores[store_no],0))</f>
        <v>B</v>
      </c>
      <c r="G7336" t="str">
        <f>INDEX(Stores[location_city],MATCH(Sales[[#This Row],[store_no]],Stores[store_no],0))</f>
        <v>Columbus</v>
      </c>
      <c r="H7336" t="str">
        <f>INDEX(Stores[location_state],MATCH(Sales[[#This Row],[store_no]],Stores[store_no],0))</f>
        <v>Ohio</v>
      </c>
      <c r="I7336">
        <f>INDEX(Stores[sqft],MATCH(Sales[[#This Row],[store_no]],Stores[store_no],0))</f>
        <v>221800</v>
      </c>
      <c r="J7336" s="4" t="str">
        <f>INDEX(Departments[dept_name],MATCH(Sales[[#This Row],[dept_no]],Departments[dept_no],0))</f>
        <v>Computers</v>
      </c>
      <c r="K7336" s="4" t="str">
        <f>CONCATENATE(Sales[[#This Row],[region]],Sales[[#This Row],[storetype]])</f>
        <v>1B</v>
      </c>
      <c r="L7336" s="4">
        <f>INDEX(RegionStoreCount[Store Count],MATCH(Sales[[#This Row],[RegionStoretype]],RegionStoreCount[Region/Type],0))</f>
        <v>5</v>
      </c>
      <c r="M7336" s="4">
        <f>AND(Sales[[#This Row],[date]]&lt;=TY_YTDMax,Sales[[#This Row],[date]]&gt;=TY_YTDMin)*Sales[[#This Row],[sales]]</f>
        <v>77918.334999999992</v>
      </c>
      <c r="N7336" s="4">
        <f>AND(Sales[[#This Row],[date]]&lt;=LY_YTDMax,Sales[[#This Row],[date]]&gt;=LY_YTDMin)*Sales[[#This Row],[sales]]</f>
        <v>0</v>
      </c>
      <c r="O7336" s="4">
        <f>AND(Sales[[#This Row],[date]]&gt;=YoY_Min,Sales[[#This Row],[date]]&lt;=TY_YTDMax)*(Sales[[#This Row],[sales]]/Sales[[#This Row],[sqft]])</f>
        <v>0.35129997745716857</v>
      </c>
      <c r="P7336" s="4">
        <f>SUMIF(Sales[RegionStoretype],Sales[[#This Row],[RegionStoretype]],Sales[YoY_SSF])/Sales[[#This Row],[Region_TypeCount]]</f>
        <v>68.518982968140051</v>
      </c>
    </row>
    <row r="7337" spans="1:16" x14ac:dyDescent="0.25">
      <c r="A7337" s="1">
        <v>43259</v>
      </c>
      <c r="B7337">
        <v>9</v>
      </c>
      <c r="C7337">
        <v>7</v>
      </c>
      <c r="D7337">
        <v>45900.543299999998</v>
      </c>
      <c r="E7337">
        <f>INDEX(Stores[region],MATCH(Sales[[#This Row],[store_no]],Stores[store_no],0))</f>
        <v>1</v>
      </c>
      <c r="F7337" t="str">
        <f>INDEX(Stores[storetype],MATCH(Sales[[#This Row],[store_no]],Stores[store_no],0))</f>
        <v>B</v>
      </c>
      <c r="G7337" t="str">
        <f>INDEX(Stores[location_city],MATCH(Sales[[#This Row],[store_no]],Stores[store_no],0))</f>
        <v>Columbus</v>
      </c>
      <c r="H7337" t="str">
        <f>INDEX(Stores[location_state],MATCH(Sales[[#This Row],[store_no]],Stores[store_no],0))</f>
        <v>Ohio</v>
      </c>
      <c r="I7337">
        <f>INDEX(Stores[sqft],MATCH(Sales[[#This Row],[store_no]],Stores[store_no],0))</f>
        <v>221800</v>
      </c>
      <c r="J7337" s="4" t="str">
        <f>INDEX(Departments[dept_name],MATCH(Sales[[#This Row],[dept_no]],Departments[dept_no],0))</f>
        <v>Electronics</v>
      </c>
      <c r="K7337" s="4" t="str">
        <f>CONCATENATE(Sales[[#This Row],[region]],Sales[[#This Row],[storetype]])</f>
        <v>1B</v>
      </c>
      <c r="L7337" s="4">
        <f>INDEX(RegionStoreCount[Store Count],MATCH(Sales[[#This Row],[RegionStoretype]],RegionStoreCount[Region/Type],0))</f>
        <v>5</v>
      </c>
      <c r="M7337" s="4">
        <f>AND(Sales[[#This Row],[date]]&lt;=TY_YTDMax,Sales[[#This Row],[date]]&gt;=TY_YTDMin)*Sales[[#This Row],[sales]]</f>
        <v>45900.543299999998</v>
      </c>
      <c r="N7337" s="4">
        <f>AND(Sales[[#This Row],[date]]&lt;=LY_YTDMax,Sales[[#This Row],[date]]&gt;=LY_YTDMin)*Sales[[#This Row],[sales]]</f>
        <v>0</v>
      </c>
      <c r="O7337" s="4">
        <f>AND(Sales[[#This Row],[date]]&gt;=YoY_Min,Sales[[#This Row],[date]]&lt;=TY_YTDMax)*(Sales[[#This Row],[sales]]/Sales[[#This Row],[sqft]])</f>
        <v>0.20694564156898104</v>
      </c>
      <c r="P7337" s="4">
        <f>SUMIF(Sales[RegionStoretype],Sales[[#This Row],[RegionStoretype]],Sales[YoY_SSF])/Sales[[#This Row],[Region_TypeCount]]</f>
        <v>68.518982968140051</v>
      </c>
    </row>
    <row r="7338" spans="1:16" x14ac:dyDescent="0.25">
      <c r="A7338" s="1">
        <v>43259</v>
      </c>
      <c r="B7338">
        <v>9</v>
      </c>
      <c r="C7338">
        <v>14</v>
      </c>
      <c r="D7338">
        <v>49918.774399999995</v>
      </c>
      <c r="E7338">
        <f>INDEX(Stores[region],MATCH(Sales[[#This Row],[store_no]],Stores[store_no],0))</f>
        <v>1</v>
      </c>
      <c r="F7338" t="str">
        <f>INDEX(Stores[storetype],MATCH(Sales[[#This Row],[store_no]],Stores[store_no],0))</f>
        <v>B</v>
      </c>
      <c r="G7338" t="str">
        <f>INDEX(Stores[location_city],MATCH(Sales[[#This Row],[store_no]],Stores[store_no],0))</f>
        <v>Columbus</v>
      </c>
      <c r="H7338" t="str">
        <f>INDEX(Stores[location_state],MATCH(Sales[[#This Row],[store_no]],Stores[store_no],0))</f>
        <v>Ohio</v>
      </c>
      <c r="I7338">
        <f>INDEX(Stores[sqft],MATCH(Sales[[#This Row],[store_no]],Stores[store_no],0))</f>
        <v>221800</v>
      </c>
      <c r="J7338" s="4" t="str">
        <f>INDEX(Departments[dept_name],MATCH(Sales[[#This Row],[dept_no]],Departments[dept_no],0))</f>
        <v>Movies</v>
      </c>
      <c r="K7338" s="4" t="str">
        <f>CONCATENATE(Sales[[#This Row],[region]],Sales[[#This Row],[storetype]])</f>
        <v>1B</v>
      </c>
      <c r="L7338" s="4">
        <f>INDEX(RegionStoreCount[Store Count],MATCH(Sales[[#This Row],[RegionStoretype]],RegionStoreCount[Region/Type],0))</f>
        <v>5</v>
      </c>
      <c r="M7338" s="4">
        <f>AND(Sales[[#This Row],[date]]&lt;=TY_YTDMax,Sales[[#This Row],[date]]&gt;=TY_YTDMin)*Sales[[#This Row],[sales]]</f>
        <v>49918.774399999995</v>
      </c>
      <c r="N7338" s="4">
        <f>AND(Sales[[#This Row],[date]]&lt;=LY_YTDMax,Sales[[#This Row],[date]]&gt;=LY_YTDMin)*Sales[[#This Row],[sales]]</f>
        <v>0</v>
      </c>
      <c r="O7338" s="4">
        <f>AND(Sales[[#This Row],[date]]&gt;=YoY_Min,Sales[[#This Row],[date]]&lt;=TY_YTDMax)*(Sales[[#This Row],[sales]]/Sales[[#This Row],[sqft]])</f>
        <v>0.22506210279531108</v>
      </c>
      <c r="P7338" s="4">
        <f>SUMIF(Sales[RegionStoretype],Sales[[#This Row],[RegionStoretype]],Sales[YoY_SSF])/Sales[[#This Row],[Region_TypeCount]]</f>
        <v>68.518982968140051</v>
      </c>
    </row>
    <row r="7339" spans="1:16" x14ac:dyDescent="0.25">
      <c r="A7339" s="1">
        <v>43259</v>
      </c>
      <c r="B7339">
        <v>9</v>
      </c>
      <c r="C7339">
        <v>18</v>
      </c>
      <c r="D7339">
        <v>94131.921000000002</v>
      </c>
      <c r="E7339">
        <f>INDEX(Stores[region],MATCH(Sales[[#This Row],[store_no]],Stores[store_no],0))</f>
        <v>1</v>
      </c>
      <c r="F7339" t="str">
        <f>INDEX(Stores[storetype],MATCH(Sales[[#This Row],[store_no]],Stores[store_no],0))</f>
        <v>B</v>
      </c>
      <c r="G7339" t="str">
        <f>INDEX(Stores[location_city],MATCH(Sales[[#This Row],[store_no]],Stores[store_no],0))</f>
        <v>Columbus</v>
      </c>
      <c r="H7339" t="str">
        <f>INDEX(Stores[location_state],MATCH(Sales[[#This Row],[store_no]],Stores[store_no],0))</f>
        <v>Ohio</v>
      </c>
      <c r="I7339">
        <f>INDEX(Stores[sqft],MATCH(Sales[[#This Row],[store_no]],Stores[store_no],0))</f>
        <v>221800</v>
      </c>
      <c r="J7339" s="4" t="str">
        <f>INDEX(Departments[dept_name],MATCH(Sales[[#This Row],[dept_no]],Departments[dept_no],0))</f>
        <v>Sports</v>
      </c>
      <c r="K7339" s="4" t="str">
        <f>CONCATENATE(Sales[[#This Row],[region]],Sales[[#This Row],[storetype]])</f>
        <v>1B</v>
      </c>
      <c r="L7339" s="4">
        <f>INDEX(RegionStoreCount[Store Count],MATCH(Sales[[#This Row],[RegionStoretype]],RegionStoreCount[Region/Type],0))</f>
        <v>5</v>
      </c>
      <c r="M7339" s="4">
        <f>AND(Sales[[#This Row],[date]]&lt;=TY_YTDMax,Sales[[#This Row],[date]]&gt;=TY_YTDMin)*Sales[[#This Row],[sales]]</f>
        <v>94131.921000000002</v>
      </c>
      <c r="N7339" s="4">
        <f>AND(Sales[[#This Row],[date]]&lt;=LY_YTDMax,Sales[[#This Row],[date]]&gt;=LY_YTDMin)*Sales[[#This Row],[sales]]</f>
        <v>0</v>
      </c>
      <c r="O7339" s="4">
        <f>AND(Sales[[#This Row],[date]]&gt;=YoY_Min,Sales[[#This Row],[date]]&lt;=TY_YTDMax)*(Sales[[#This Row],[sales]]/Sales[[#This Row],[sqft]])</f>
        <v>0.4244000045085663</v>
      </c>
      <c r="P7339" s="4">
        <f>SUMIF(Sales[RegionStoretype],Sales[[#This Row],[RegionStoretype]],Sales[YoY_SSF])/Sales[[#This Row],[Region_TypeCount]]</f>
        <v>68.518982968140051</v>
      </c>
    </row>
    <row r="7340" spans="1:16" x14ac:dyDescent="0.25">
      <c r="A7340" s="1">
        <v>43259</v>
      </c>
      <c r="B7340">
        <v>9</v>
      </c>
      <c r="C7340">
        <v>19</v>
      </c>
      <c r="D7340">
        <v>45553.572899999999</v>
      </c>
      <c r="E7340">
        <f>INDEX(Stores[region],MATCH(Sales[[#This Row],[store_no]],Stores[store_no],0))</f>
        <v>1</v>
      </c>
      <c r="F7340" t="str">
        <f>INDEX(Stores[storetype],MATCH(Sales[[#This Row],[store_no]],Stores[store_no],0))</f>
        <v>B</v>
      </c>
      <c r="G7340" t="str">
        <f>INDEX(Stores[location_city],MATCH(Sales[[#This Row],[store_no]],Stores[store_no],0))</f>
        <v>Columbus</v>
      </c>
      <c r="H7340" t="str">
        <f>INDEX(Stores[location_state],MATCH(Sales[[#This Row],[store_no]],Stores[store_no],0))</f>
        <v>Ohio</v>
      </c>
      <c r="I7340">
        <f>INDEX(Stores[sqft],MATCH(Sales[[#This Row],[store_no]],Stores[store_no],0))</f>
        <v>221800</v>
      </c>
      <c r="J7340" s="4" t="str">
        <f>INDEX(Departments[dept_name],MATCH(Sales[[#This Row],[dept_no]],Departments[dept_no],0))</f>
        <v>Tools</v>
      </c>
      <c r="K7340" s="4" t="str">
        <f>CONCATENATE(Sales[[#This Row],[region]],Sales[[#This Row],[storetype]])</f>
        <v>1B</v>
      </c>
      <c r="L7340" s="4">
        <f>INDEX(RegionStoreCount[Store Count],MATCH(Sales[[#This Row],[RegionStoretype]],RegionStoreCount[Region/Type],0))</f>
        <v>5</v>
      </c>
      <c r="M7340" s="4">
        <f>AND(Sales[[#This Row],[date]]&lt;=TY_YTDMax,Sales[[#This Row],[date]]&gt;=TY_YTDMin)*Sales[[#This Row],[sales]]</f>
        <v>45553.572899999999</v>
      </c>
      <c r="N7340" s="4">
        <f>AND(Sales[[#This Row],[date]]&lt;=LY_YTDMax,Sales[[#This Row],[date]]&gt;=LY_YTDMin)*Sales[[#This Row],[sales]]</f>
        <v>0</v>
      </c>
      <c r="O7340" s="4">
        <f>AND(Sales[[#This Row],[date]]&gt;=YoY_Min,Sales[[#This Row],[date]]&lt;=TY_YTDMax)*(Sales[[#This Row],[sales]]/Sales[[#This Row],[sqft]])</f>
        <v>0.20538130252479711</v>
      </c>
      <c r="P7340" s="4">
        <f>SUMIF(Sales[RegionStoretype],Sales[[#This Row],[RegionStoretype]],Sales[YoY_SSF])/Sales[[#This Row],[Region_TypeCount]]</f>
        <v>68.518982968140051</v>
      </c>
    </row>
    <row r="7341" spans="1:16" x14ac:dyDescent="0.25">
      <c r="A7341" s="1">
        <v>43259</v>
      </c>
      <c r="B7341">
        <v>10</v>
      </c>
      <c r="C7341">
        <v>9</v>
      </c>
      <c r="D7341">
        <v>64954.675499999998</v>
      </c>
      <c r="E7341">
        <f>INDEX(Stores[region],MATCH(Sales[[#This Row],[store_no]],Stores[store_no],0))</f>
        <v>1</v>
      </c>
      <c r="F7341" t="str">
        <f>INDEX(Stores[storetype],MATCH(Sales[[#This Row],[store_no]],Stores[store_no],0))</f>
        <v>B</v>
      </c>
      <c r="G7341" t="str">
        <f>INDEX(Stores[location_city],MATCH(Sales[[#This Row],[store_no]],Stores[store_no],0))</f>
        <v>Traverse City</v>
      </c>
      <c r="H7341" t="str">
        <f>INDEX(Stores[location_state],MATCH(Sales[[#This Row],[store_no]],Stores[store_no],0))</f>
        <v>Michigan</v>
      </c>
      <c r="I7341">
        <f>INDEX(Stores[sqft],MATCH(Sales[[#This Row],[store_no]],Stores[store_no],0))</f>
        <v>158200</v>
      </c>
      <c r="J7341" s="4" t="str">
        <f>INDEX(Departments[dept_name],MATCH(Sales[[#This Row],[dept_no]],Departments[dept_no],0))</f>
        <v>Garden</v>
      </c>
      <c r="K7341" s="4" t="str">
        <f>CONCATENATE(Sales[[#This Row],[region]],Sales[[#This Row],[storetype]])</f>
        <v>1B</v>
      </c>
      <c r="L7341" s="4">
        <f>INDEX(RegionStoreCount[Store Count],MATCH(Sales[[#This Row],[RegionStoretype]],RegionStoreCount[Region/Type],0))</f>
        <v>5</v>
      </c>
      <c r="M7341" s="4">
        <f>AND(Sales[[#This Row],[date]]&lt;=TY_YTDMax,Sales[[#This Row],[date]]&gt;=TY_YTDMin)*Sales[[#This Row],[sales]]</f>
        <v>64954.675499999998</v>
      </c>
      <c r="N7341" s="4">
        <f>AND(Sales[[#This Row],[date]]&lt;=LY_YTDMax,Sales[[#This Row],[date]]&gt;=LY_YTDMin)*Sales[[#This Row],[sales]]</f>
        <v>0</v>
      </c>
      <c r="O7341" s="4">
        <f>AND(Sales[[#This Row],[date]]&gt;=YoY_Min,Sales[[#This Row],[date]]&lt;=TY_YTDMax)*(Sales[[#This Row],[sales]]/Sales[[#This Row],[sqft]])</f>
        <v>0.41058581226295826</v>
      </c>
      <c r="P7341" s="4">
        <f>SUMIF(Sales[RegionStoretype],Sales[[#This Row],[RegionStoretype]],Sales[YoY_SSF])/Sales[[#This Row],[Region_TypeCount]]</f>
        <v>68.518982968140051</v>
      </c>
    </row>
    <row r="7342" spans="1:16" x14ac:dyDescent="0.25">
      <c r="A7342" s="1">
        <v>43259</v>
      </c>
      <c r="B7342">
        <v>10</v>
      </c>
      <c r="C7342">
        <v>14</v>
      </c>
      <c r="D7342">
        <v>59363.530400000003</v>
      </c>
      <c r="E7342">
        <f>INDEX(Stores[region],MATCH(Sales[[#This Row],[store_no]],Stores[store_no],0))</f>
        <v>1</v>
      </c>
      <c r="F7342" t="str">
        <f>INDEX(Stores[storetype],MATCH(Sales[[#This Row],[store_no]],Stores[store_no],0))</f>
        <v>B</v>
      </c>
      <c r="G7342" t="str">
        <f>INDEX(Stores[location_city],MATCH(Sales[[#This Row],[store_no]],Stores[store_no],0))</f>
        <v>Traverse City</v>
      </c>
      <c r="H7342" t="str">
        <f>INDEX(Stores[location_state],MATCH(Sales[[#This Row],[store_no]],Stores[store_no],0))</f>
        <v>Michigan</v>
      </c>
      <c r="I7342">
        <f>INDEX(Stores[sqft],MATCH(Sales[[#This Row],[store_no]],Stores[store_no],0))</f>
        <v>158200</v>
      </c>
      <c r="J7342" s="4" t="str">
        <f>INDEX(Departments[dept_name],MATCH(Sales[[#This Row],[dept_no]],Departments[dept_no],0))</f>
        <v>Movies</v>
      </c>
      <c r="K7342" s="4" t="str">
        <f>CONCATENATE(Sales[[#This Row],[region]],Sales[[#This Row],[storetype]])</f>
        <v>1B</v>
      </c>
      <c r="L7342" s="4">
        <f>INDEX(RegionStoreCount[Store Count],MATCH(Sales[[#This Row],[RegionStoretype]],RegionStoreCount[Region/Type],0))</f>
        <v>5</v>
      </c>
      <c r="M7342" s="4">
        <f>AND(Sales[[#This Row],[date]]&lt;=TY_YTDMax,Sales[[#This Row],[date]]&gt;=TY_YTDMin)*Sales[[#This Row],[sales]]</f>
        <v>59363.530400000003</v>
      </c>
      <c r="N7342" s="4">
        <f>AND(Sales[[#This Row],[date]]&lt;=LY_YTDMax,Sales[[#This Row],[date]]&gt;=LY_YTDMin)*Sales[[#This Row],[sales]]</f>
        <v>0</v>
      </c>
      <c r="O7342" s="4">
        <f>AND(Sales[[#This Row],[date]]&gt;=YoY_Min,Sales[[#This Row],[date]]&lt;=TY_YTDMax)*(Sales[[#This Row],[sales]]/Sales[[#This Row],[sqft]])</f>
        <v>0.3752435549936789</v>
      </c>
      <c r="P7342" s="4">
        <f>SUMIF(Sales[RegionStoretype],Sales[[#This Row],[RegionStoretype]],Sales[YoY_SSF])/Sales[[#This Row],[Region_TypeCount]]</f>
        <v>68.518982968140051</v>
      </c>
    </row>
    <row r="7343" spans="1:16" x14ac:dyDescent="0.25">
      <c r="A7343" s="1">
        <v>43259</v>
      </c>
      <c r="B7343">
        <v>11</v>
      </c>
      <c r="C7343">
        <v>7</v>
      </c>
      <c r="D7343">
        <v>29558.4254</v>
      </c>
      <c r="E7343">
        <f>INDEX(Stores[region],MATCH(Sales[[#This Row],[store_no]],Stores[store_no],0))</f>
        <v>1</v>
      </c>
      <c r="F7343" t="str">
        <f>INDEX(Stores[storetype],MATCH(Sales[[#This Row],[store_no]],Stores[store_no],0))</f>
        <v>A</v>
      </c>
      <c r="G7343" t="str">
        <f>INDEX(Stores[location_city],MATCH(Sales[[#This Row],[store_no]],Stores[store_no],0))</f>
        <v>Cleveland</v>
      </c>
      <c r="H7343" t="str">
        <f>INDEX(Stores[location_state],MATCH(Sales[[#This Row],[store_no]],Stores[store_no],0))</f>
        <v>Ohio</v>
      </c>
      <c r="I7343">
        <f>INDEX(Stores[sqft],MATCH(Sales[[#This Row],[store_no]],Stores[store_no],0))</f>
        <v>192400</v>
      </c>
      <c r="J7343" s="4" t="str">
        <f>INDEX(Departments[dept_name],MATCH(Sales[[#This Row],[dept_no]],Departments[dept_no],0))</f>
        <v>Electronics</v>
      </c>
      <c r="K7343" s="4" t="str">
        <f>CONCATENATE(Sales[[#This Row],[region]],Sales[[#This Row],[storetype]])</f>
        <v>1A</v>
      </c>
      <c r="L7343" s="4">
        <f>INDEX(RegionStoreCount[Store Count],MATCH(Sales[[#This Row],[RegionStoretype]],RegionStoreCount[Region/Type],0))</f>
        <v>5</v>
      </c>
      <c r="M7343" s="4">
        <f>AND(Sales[[#This Row],[date]]&lt;=TY_YTDMax,Sales[[#This Row],[date]]&gt;=TY_YTDMin)*Sales[[#This Row],[sales]]</f>
        <v>29558.4254</v>
      </c>
      <c r="N7343" s="4">
        <f>AND(Sales[[#This Row],[date]]&lt;=LY_YTDMax,Sales[[#This Row],[date]]&gt;=LY_YTDMin)*Sales[[#This Row],[sales]]</f>
        <v>0</v>
      </c>
      <c r="O7343" s="4">
        <f>AND(Sales[[#This Row],[date]]&gt;=YoY_Min,Sales[[#This Row],[date]]&lt;=TY_YTDMax)*(Sales[[#This Row],[sales]]/Sales[[#This Row],[sqft]])</f>
        <v>0.15363006964656964</v>
      </c>
      <c r="P7343" s="4">
        <f>SUMIF(Sales[RegionStoretype],Sales[[#This Row],[RegionStoretype]],Sales[YoY_SSF])/Sales[[#This Row],[Region_TypeCount]]</f>
        <v>59.469551530910678</v>
      </c>
    </row>
    <row r="7344" spans="1:16" x14ac:dyDescent="0.25">
      <c r="A7344" s="1">
        <v>43259</v>
      </c>
      <c r="B7344">
        <v>12</v>
      </c>
      <c r="C7344">
        <v>1</v>
      </c>
      <c r="D7344">
        <v>16030.0185</v>
      </c>
      <c r="E7344">
        <f>INDEX(Stores[region],MATCH(Sales[[#This Row],[store_no]],Stores[store_no],0))</f>
        <v>2</v>
      </c>
      <c r="F7344" t="str">
        <f>INDEX(Stores[storetype],MATCH(Sales[[#This Row],[store_no]],Stores[store_no],0))</f>
        <v>B</v>
      </c>
      <c r="G7344" t="str">
        <f>INDEX(Stores[location_city],MATCH(Sales[[#This Row],[store_no]],Stores[store_no],0))</f>
        <v>Indianapolis</v>
      </c>
      <c r="H7344" t="str">
        <f>INDEX(Stores[location_state],MATCH(Sales[[#This Row],[store_no]],Stores[store_no],0))</f>
        <v>Indiana</v>
      </c>
      <c r="I7344">
        <f>INDEX(Stores[sqft],MATCH(Sales[[#This Row],[store_no]],Stores[store_no],0))</f>
        <v>120800</v>
      </c>
      <c r="J7344" s="4" t="str">
        <f>INDEX(Departments[dept_name],MATCH(Sales[[#This Row],[dept_no]],Departments[dept_no],0))</f>
        <v>Automotive</v>
      </c>
      <c r="K7344" s="4" t="str">
        <f>CONCATENATE(Sales[[#This Row],[region]],Sales[[#This Row],[storetype]])</f>
        <v>2B</v>
      </c>
      <c r="L7344" s="4">
        <f>INDEX(RegionStoreCount[Store Count],MATCH(Sales[[#This Row],[RegionStoretype]],RegionStoreCount[Region/Type],0))</f>
        <v>6</v>
      </c>
      <c r="M7344" s="4">
        <f>AND(Sales[[#This Row],[date]]&lt;=TY_YTDMax,Sales[[#This Row],[date]]&gt;=TY_YTDMin)*Sales[[#This Row],[sales]]</f>
        <v>16030.0185</v>
      </c>
      <c r="N7344" s="4">
        <f>AND(Sales[[#This Row],[date]]&lt;=LY_YTDMax,Sales[[#This Row],[date]]&gt;=LY_YTDMin)*Sales[[#This Row],[sales]]</f>
        <v>0</v>
      </c>
      <c r="O7344" s="4">
        <f>AND(Sales[[#This Row],[date]]&gt;=YoY_Min,Sales[[#This Row],[date]]&lt;=TY_YTDMax)*(Sales[[#This Row],[sales]]/Sales[[#This Row],[sqft]])</f>
        <v>0.13269882864238411</v>
      </c>
      <c r="P7344" s="4">
        <f>SUMIF(Sales[RegionStoretype],Sales[[#This Row],[RegionStoretype]],Sales[YoY_SSF])/Sales[[#This Row],[Region_TypeCount]]</f>
        <v>58.393757732919049</v>
      </c>
    </row>
    <row r="7345" spans="1:16" x14ac:dyDescent="0.25">
      <c r="A7345" s="1">
        <v>43259</v>
      </c>
      <c r="B7345">
        <v>12</v>
      </c>
      <c r="C7345">
        <v>20</v>
      </c>
      <c r="D7345">
        <v>60556.5337</v>
      </c>
      <c r="E7345">
        <f>INDEX(Stores[region],MATCH(Sales[[#This Row],[store_no]],Stores[store_no],0))</f>
        <v>2</v>
      </c>
      <c r="F7345" t="str">
        <f>INDEX(Stores[storetype],MATCH(Sales[[#This Row],[store_no]],Stores[store_no],0))</f>
        <v>B</v>
      </c>
      <c r="G7345" t="str">
        <f>INDEX(Stores[location_city],MATCH(Sales[[#This Row],[store_no]],Stores[store_no],0))</f>
        <v>Indianapolis</v>
      </c>
      <c r="H7345" t="str">
        <f>INDEX(Stores[location_state],MATCH(Sales[[#This Row],[store_no]],Stores[store_no],0))</f>
        <v>Indiana</v>
      </c>
      <c r="I7345">
        <f>INDEX(Stores[sqft],MATCH(Sales[[#This Row],[store_no]],Stores[store_no],0))</f>
        <v>120800</v>
      </c>
      <c r="J7345" s="4" t="str">
        <f>INDEX(Departments[dept_name],MATCH(Sales[[#This Row],[dept_no]],Departments[dept_no],0))</f>
        <v>Toys</v>
      </c>
      <c r="K7345" s="4" t="str">
        <f>CONCATENATE(Sales[[#This Row],[region]],Sales[[#This Row],[storetype]])</f>
        <v>2B</v>
      </c>
      <c r="L7345" s="4">
        <f>INDEX(RegionStoreCount[Store Count],MATCH(Sales[[#This Row],[RegionStoretype]],RegionStoreCount[Region/Type],0))</f>
        <v>6</v>
      </c>
      <c r="M7345" s="4">
        <f>AND(Sales[[#This Row],[date]]&lt;=TY_YTDMax,Sales[[#This Row],[date]]&gt;=TY_YTDMin)*Sales[[#This Row],[sales]]</f>
        <v>60556.5337</v>
      </c>
      <c r="N7345" s="4">
        <f>AND(Sales[[#This Row],[date]]&lt;=LY_YTDMax,Sales[[#This Row],[date]]&gt;=LY_YTDMin)*Sales[[#This Row],[sales]]</f>
        <v>0</v>
      </c>
      <c r="O7345" s="4">
        <f>AND(Sales[[#This Row],[date]]&gt;=YoY_Min,Sales[[#This Row],[date]]&lt;=TY_YTDMax)*(Sales[[#This Row],[sales]]/Sales[[#This Row],[sqft]])</f>
        <v>0.50129580877483448</v>
      </c>
      <c r="P7345" s="4">
        <f>SUMIF(Sales[RegionStoretype],Sales[[#This Row],[RegionStoretype]],Sales[YoY_SSF])/Sales[[#This Row],[Region_TypeCount]]</f>
        <v>58.393757732919049</v>
      </c>
    </row>
    <row r="7346" spans="1:16" x14ac:dyDescent="0.25">
      <c r="A7346" s="1">
        <v>43259</v>
      </c>
      <c r="B7346">
        <v>14</v>
      </c>
      <c r="C7346">
        <v>16</v>
      </c>
      <c r="D7346">
        <v>50240.539700000001</v>
      </c>
      <c r="E7346">
        <f>INDEX(Stores[region],MATCH(Sales[[#This Row],[store_no]],Stores[store_no],0))</f>
        <v>3</v>
      </c>
      <c r="F7346" t="str">
        <f>INDEX(Stores[storetype],MATCH(Sales[[#This Row],[store_no]],Stores[store_no],0))</f>
        <v>A</v>
      </c>
      <c r="G7346" t="str">
        <f>INDEX(Stores[location_city],MATCH(Sales[[#This Row],[store_no]],Stores[store_no],0))</f>
        <v>Bismarck</v>
      </c>
      <c r="H7346" t="str">
        <f>INDEX(Stores[location_state],MATCH(Sales[[#This Row],[store_no]],Stores[store_no],0))</f>
        <v>North Dakota</v>
      </c>
      <c r="I7346">
        <f>INDEX(Stores[sqft],MATCH(Sales[[#This Row],[store_no]],Stores[store_no],0))</f>
        <v>96400</v>
      </c>
      <c r="J7346" s="4" t="str">
        <f>INDEX(Departments[dept_name],MATCH(Sales[[#This Row],[dept_no]],Departments[dept_no],0))</f>
        <v>Outdoors</v>
      </c>
      <c r="K7346" s="4" t="str">
        <f>CONCATENATE(Sales[[#This Row],[region]],Sales[[#This Row],[storetype]])</f>
        <v>3A</v>
      </c>
      <c r="L7346" s="4">
        <f>INDEX(RegionStoreCount[Store Count],MATCH(Sales[[#This Row],[RegionStoretype]],RegionStoreCount[Region/Type],0))</f>
        <v>9</v>
      </c>
      <c r="M7346" s="4">
        <f>AND(Sales[[#This Row],[date]]&lt;=TY_YTDMax,Sales[[#This Row],[date]]&gt;=TY_YTDMin)*Sales[[#This Row],[sales]]</f>
        <v>50240.539700000001</v>
      </c>
      <c r="N7346" s="4">
        <f>AND(Sales[[#This Row],[date]]&lt;=LY_YTDMax,Sales[[#This Row],[date]]&gt;=LY_YTDMin)*Sales[[#This Row],[sales]]</f>
        <v>0</v>
      </c>
      <c r="O7346" s="4">
        <f>AND(Sales[[#This Row],[date]]&gt;=YoY_Min,Sales[[#This Row],[date]]&lt;=TY_YTDMax)*(Sales[[#This Row],[sales]]/Sales[[#This Row],[sqft]])</f>
        <v>0.52116742427385898</v>
      </c>
      <c r="P7346" s="4">
        <f>SUMIF(Sales[RegionStoretype],Sales[[#This Row],[RegionStoretype]],Sales[YoY_SSF])/Sales[[#This Row],[Region_TypeCount]]</f>
        <v>53.603836561720975</v>
      </c>
    </row>
    <row r="7347" spans="1:16" x14ac:dyDescent="0.25">
      <c r="A7347" s="1">
        <v>43259</v>
      </c>
      <c r="B7347">
        <v>15</v>
      </c>
      <c r="C7347">
        <v>6</v>
      </c>
      <c r="D7347">
        <v>42540.734300000004</v>
      </c>
      <c r="E7347">
        <f>INDEX(Stores[region],MATCH(Sales[[#This Row],[store_no]],Stores[store_no],0))</f>
        <v>2</v>
      </c>
      <c r="F7347" t="str">
        <f>INDEX(Stores[storetype],MATCH(Sales[[#This Row],[store_no]],Stores[store_no],0))</f>
        <v>B</v>
      </c>
      <c r="G7347" t="str">
        <f>INDEX(Stores[location_city],MATCH(Sales[[#This Row],[store_no]],Stores[store_no],0))</f>
        <v>Rochester</v>
      </c>
      <c r="H7347" t="str">
        <f>INDEX(Stores[location_state],MATCH(Sales[[#This Row],[store_no]],Stores[store_no],0))</f>
        <v>Minnesota</v>
      </c>
      <c r="I7347">
        <f>INDEX(Stores[sqft],MATCH(Sales[[#This Row],[store_no]],Stores[store_no],0))</f>
        <v>128100</v>
      </c>
      <c r="J7347" s="4" t="str">
        <f>INDEX(Departments[dept_name],MATCH(Sales[[#This Row],[dept_no]],Departments[dept_no],0))</f>
        <v>Computers</v>
      </c>
      <c r="K7347" s="4" t="str">
        <f>CONCATENATE(Sales[[#This Row],[region]],Sales[[#This Row],[storetype]])</f>
        <v>2B</v>
      </c>
      <c r="L7347" s="4">
        <f>INDEX(RegionStoreCount[Store Count],MATCH(Sales[[#This Row],[RegionStoretype]],RegionStoreCount[Region/Type],0))</f>
        <v>6</v>
      </c>
      <c r="M7347" s="4">
        <f>AND(Sales[[#This Row],[date]]&lt;=TY_YTDMax,Sales[[#This Row],[date]]&gt;=TY_YTDMin)*Sales[[#This Row],[sales]]</f>
        <v>42540.734300000004</v>
      </c>
      <c r="N7347" s="4">
        <f>AND(Sales[[#This Row],[date]]&lt;=LY_YTDMax,Sales[[#This Row],[date]]&gt;=LY_YTDMin)*Sales[[#This Row],[sales]]</f>
        <v>0</v>
      </c>
      <c r="O7347" s="4">
        <f>AND(Sales[[#This Row],[date]]&gt;=YoY_Min,Sales[[#This Row],[date]]&lt;=TY_YTDMax)*(Sales[[#This Row],[sales]]/Sales[[#This Row],[sqft]])</f>
        <v>0.33209004137392667</v>
      </c>
      <c r="P7347" s="4">
        <f>SUMIF(Sales[RegionStoretype],Sales[[#This Row],[RegionStoretype]],Sales[YoY_SSF])/Sales[[#This Row],[Region_TypeCount]]</f>
        <v>58.393757732919049</v>
      </c>
    </row>
    <row r="7348" spans="1:16" x14ac:dyDescent="0.25">
      <c r="A7348" s="1">
        <v>43259</v>
      </c>
      <c r="B7348">
        <v>15</v>
      </c>
      <c r="C7348">
        <v>8</v>
      </c>
      <c r="D7348">
        <v>23320.545400000003</v>
      </c>
      <c r="E7348">
        <f>INDEX(Stores[region],MATCH(Sales[[#This Row],[store_no]],Stores[store_no],0))</f>
        <v>2</v>
      </c>
      <c r="F7348" t="str">
        <f>INDEX(Stores[storetype],MATCH(Sales[[#This Row],[store_no]],Stores[store_no],0))</f>
        <v>B</v>
      </c>
      <c r="G7348" t="str">
        <f>INDEX(Stores[location_city],MATCH(Sales[[#This Row],[store_no]],Stores[store_no],0))</f>
        <v>Rochester</v>
      </c>
      <c r="H7348" t="str">
        <f>INDEX(Stores[location_state],MATCH(Sales[[#This Row],[store_no]],Stores[store_no],0))</f>
        <v>Minnesota</v>
      </c>
      <c r="I7348">
        <f>INDEX(Stores[sqft],MATCH(Sales[[#This Row],[store_no]],Stores[store_no],0))</f>
        <v>128100</v>
      </c>
      <c r="J7348" s="4" t="str">
        <f>INDEX(Departments[dept_name],MATCH(Sales[[#This Row],[dept_no]],Departments[dept_no],0))</f>
        <v>Games</v>
      </c>
      <c r="K7348" s="4" t="str">
        <f>CONCATENATE(Sales[[#This Row],[region]],Sales[[#This Row],[storetype]])</f>
        <v>2B</v>
      </c>
      <c r="L7348" s="4">
        <f>INDEX(RegionStoreCount[Store Count],MATCH(Sales[[#This Row],[RegionStoretype]],RegionStoreCount[Region/Type],0))</f>
        <v>6</v>
      </c>
      <c r="M7348" s="4">
        <f>AND(Sales[[#This Row],[date]]&lt;=TY_YTDMax,Sales[[#This Row],[date]]&gt;=TY_YTDMin)*Sales[[#This Row],[sales]]</f>
        <v>23320.545400000003</v>
      </c>
      <c r="N7348" s="4">
        <f>AND(Sales[[#This Row],[date]]&lt;=LY_YTDMax,Sales[[#This Row],[date]]&gt;=LY_YTDMin)*Sales[[#This Row],[sales]]</f>
        <v>0</v>
      </c>
      <c r="O7348" s="4">
        <f>AND(Sales[[#This Row],[date]]&gt;=YoY_Min,Sales[[#This Row],[date]]&lt;=TY_YTDMax)*(Sales[[#This Row],[sales]]/Sales[[#This Row],[sqft]])</f>
        <v>0.18204953473848559</v>
      </c>
      <c r="P7348" s="4">
        <f>SUMIF(Sales[RegionStoretype],Sales[[#This Row],[RegionStoretype]],Sales[YoY_SSF])/Sales[[#This Row],[Region_TypeCount]]</f>
        <v>58.393757732919049</v>
      </c>
    </row>
    <row r="7349" spans="1:16" x14ac:dyDescent="0.25">
      <c r="A7349" s="1">
        <v>43259</v>
      </c>
      <c r="B7349">
        <v>15</v>
      </c>
      <c r="C7349">
        <v>9</v>
      </c>
      <c r="D7349">
        <v>25663.4548</v>
      </c>
      <c r="E7349">
        <f>INDEX(Stores[region],MATCH(Sales[[#This Row],[store_no]],Stores[store_no],0))</f>
        <v>2</v>
      </c>
      <c r="F7349" t="str">
        <f>INDEX(Stores[storetype],MATCH(Sales[[#This Row],[store_no]],Stores[store_no],0))</f>
        <v>B</v>
      </c>
      <c r="G7349" t="str">
        <f>INDEX(Stores[location_city],MATCH(Sales[[#This Row],[store_no]],Stores[store_no],0))</f>
        <v>Rochester</v>
      </c>
      <c r="H7349" t="str">
        <f>INDEX(Stores[location_state],MATCH(Sales[[#This Row],[store_no]],Stores[store_no],0))</f>
        <v>Minnesota</v>
      </c>
      <c r="I7349">
        <f>INDEX(Stores[sqft],MATCH(Sales[[#This Row],[store_no]],Stores[store_no],0))</f>
        <v>128100</v>
      </c>
      <c r="J7349" s="4" t="str">
        <f>INDEX(Departments[dept_name],MATCH(Sales[[#This Row],[dept_no]],Departments[dept_no],0))</f>
        <v>Garden</v>
      </c>
      <c r="K7349" s="4" t="str">
        <f>CONCATENATE(Sales[[#This Row],[region]],Sales[[#This Row],[storetype]])</f>
        <v>2B</v>
      </c>
      <c r="L7349" s="4">
        <f>INDEX(RegionStoreCount[Store Count],MATCH(Sales[[#This Row],[RegionStoretype]],RegionStoreCount[Region/Type],0))</f>
        <v>6</v>
      </c>
      <c r="M7349" s="4">
        <f>AND(Sales[[#This Row],[date]]&lt;=TY_YTDMax,Sales[[#This Row],[date]]&gt;=TY_YTDMin)*Sales[[#This Row],[sales]]</f>
        <v>25663.4548</v>
      </c>
      <c r="N7349" s="4">
        <f>AND(Sales[[#This Row],[date]]&lt;=LY_YTDMax,Sales[[#This Row],[date]]&gt;=LY_YTDMin)*Sales[[#This Row],[sales]]</f>
        <v>0</v>
      </c>
      <c r="O7349" s="4">
        <f>AND(Sales[[#This Row],[date]]&gt;=YoY_Min,Sales[[#This Row],[date]]&lt;=TY_YTDMax)*(Sales[[#This Row],[sales]]/Sales[[#This Row],[sqft]])</f>
        <v>0.20033922560499609</v>
      </c>
      <c r="P7349" s="4">
        <f>SUMIF(Sales[RegionStoretype],Sales[[#This Row],[RegionStoretype]],Sales[YoY_SSF])/Sales[[#This Row],[Region_TypeCount]]</f>
        <v>58.393757732919049</v>
      </c>
    </row>
    <row r="7350" spans="1:16" x14ac:dyDescent="0.25">
      <c r="A7350" s="1">
        <v>43259</v>
      </c>
      <c r="B7350">
        <v>16</v>
      </c>
      <c r="C7350">
        <v>4</v>
      </c>
      <c r="D7350">
        <v>109103.88810000001</v>
      </c>
      <c r="E7350">
        <f>INDEX(Stores[region],MATCH(Sales[[#This Row],[store_no]],Stores[store_no],0))</f>
        <v>2</v>
      </c>
      <c r="F7350" t="str">
        <f>INDEX(Stores[storetype],MATCH(Sales[[#This Row],[store_no]],Stores[store_no],0))</f>
        <v>B</v>
      </c>
      <c r="G7350" t="str">
        <f>INDEX(Stores[location_city],MATCH(Sales[[#This Row],[store_no]],Stores[store_no],0))</f>
        <v>Saint Paul</v>
      </c>
      <c r="H7350" t="str">
        <f>INDEX(Stores[location_state],MATCH(Sales[[#This Row],[store_no]],Stores[store_no],0))</f>
        <v>Minnesota</v>
      </c>
      <c r="I7350">
        <f>INDEX(Stores[sqft],MATCH(Sales[[#This Row],[store_no]],Stores[store_no],0))</f>
        <v>180400</v>
      </c>
      <c r="J7350" s="4" t="str">
        <f>INDEX(Departments[dept_name],MATCH(Sales[[#This Row],[dept_no]],Departments[dept_no],0))</f>
        <v>Books</v>
      </c>
      <c r="K7350" s="4" t="str">
        <f>CONCATENATE(Sales[[#This Row],[region]],Sales[[#This Row],[storetype]])</f>
        <v>2B</v>
      </c>
      <c r="L7350" s="4">
        <f>INDEX(RegionStoreCount[Store Count],MATCH(Sales[[#This Row],[RegionStoretype]],RegionStoreCount[Region/Type],0))</f>
        <v>6</v>
      </c>
      <c r="M7350" s="4">
        <f>AND(Sales[[#This Row],[date]]&lt;=TY_YTDMax,Sales[[#This Row],[date]]&gt;=TY_YTDMin)*Sales[[#This Row],[sales]]</f>
        <v>109103.88810000001</v>
      </c>
      <c r="N7350" s="4">
        <f>AND(Sales[[#This Row],[date]]&lt;=LY_YTDMax,Sales[[#This Row],[date]]&gt;=LY_YTDMin)*Sales[[#This Row],[sales]]</f>
        <v>0</v>
      </c>
      <c r="O7350" s="4">
        <f>AND(Sales[[#This Row],[date]]&gt;=YoY_Min,Sales[[#This Row],[date]]&lt;=TY_YTDMax)*(Sales[[#This Row],[sales]]/Sales[[#This Row],[sqft]])</f>
        <v>0.60478873669623068</v>
      </c>
      <c r="P7350" s="4">
        <f>SUMIF(Sales[RegionStoretype],Sales[[#This Row],[RegionStoretype]],Sales[YoY_SSF])/Sales[[#This Row],[Region_TypeCount]]</f>
        <v>58.393757732919049</v>
      </c>
    </row>
    <row r="7351" spans="1:16" x14ac:dyDescent="0.25">
      <c r="A7351" s="1">
        <v>43259</v>
      </c>
      <c r="B7351">
        <v>16</v>
      </c>
      <c r="C7351">
        <v>9</v>
      </c>
      <c r="D7351">
        <v>10726.915800000001</v>
      </c>
      <c r="E7351">
        <f>INDEX(Stores[region],MATCH(Sales[[#This Row],[store_no]],Stores[store_no],0))</f>
        <v>2</v>
      </c>
      <c r="F7351" t="str">
        <f>INDEX(Stores[storetype],MATCH(Sales[[#This Row],[store_no]],Stores[store_no],0))</f>
        <v>B</v>
      </c>
      <c r="G7351" t="str">
        <f>INDEX(Stores[location_city],MATCH(Sales[[#This Row],[store_no]],Stores[store_no],0))</f>
        <v>Saint Paul</v>
      </c>
      <c r="H7351" t="str">
        <f>INDEX(Stores[location_state],MATCH(Sales[[#This Row],[store_no]],Stores[store_no],0))</f>
        <v>Minnesota</v>
      </c>
      <c r="I7351">
        <f>INDEX(Stores[sqft],MATCH(Sales[[#This Row],[store_no]],Stores[store_no],0))</f>
        <v>180400</v>
      </c>
      <c r="J7351" s="4" t="str">
        <f>INDEX(Departments[dept_name],MATCH(Sales[[#This Row],[dept_no]],Departments[dept_no],0))</f>
        <v>Garden</v>
      </c>
      <c r="K7351" s="4" t="str">
        <f>CONCATENATE(Sales[[#This Row],[region]],Sales[[#This Row],[storetype]])</f>
        <v>2B</v>
      </c>
      <c r="L7351" s="4">
        <f>INDEX(RegionStoreCount[Store Count],MATCH(Sales[[#This Row],[RegionStoretype]],RegionStoreCount[Region/Type],0))</f>
        <v>6</v>
      </c>
      <c r="M7351" s="4">
        <f>AND(Sales[[#This Row],[date]]&lt;=TY_YTDMax,Sales[[#This Row],[date]]&gt;=TY_YTDMin)*Sales[[#This Row],[sales]]</f>
        <v>10726.915800000001</v>
      </c>
      <c r="N7351" s="4">
        <f>AND(Sales[[#This Row],[date]]&lt;=LY_YTDMax,Sales[[#This Row],[date]]&gt;=LY_YTDMin)*Sales[[#This Row],[sales]]</f>
        <v>0</v>
      </c>
      <c r="O7351" s="4">
        <f>AND(Sales[[#This Row],[date]]&gt;=YoY_Min,Sales[[#This Row],[date]]&lt;=TY_YTDMax)*(Sales[[#This Row],[sales]]/Sales[[#This Row],[sqft]])</f>
        <v>5.9461839246119738E-2</v>
      </c>
      <c r="P7351" s="4">
        <f>SUMIF(Sales[RegionStoretype],Sales[[#This Row],[RegionStoretype]],Sales[YoY_SSF])/Sales[[#This Row],[Region_TypeCount]]</f>
        <v>58.393757732919049</v>
      </c>
    </row>
    <row r="7352" spans="1:16" x14ac:dyDescent="0.25">
      <c r="A7352" s="1">
        <v>43259</v>
      </c>
      <c r="B7352">
        <v>17</v>
      </c>
      <c r="C7352">
        <v>1</v>
      </c>
      <c r="D7352">
        <v>41858.692499999997</v>
      </c>
      <c r="E7352">
        <f>INDEX(Stores[region],MATCH(Sales[[#This Row],[store_no]],Stores[store_no],0))</f>
        <v>3</v>
      </c>
      <c r="F7352" t="str">
        <f>INDEX(Stores[storetype],MATCH(Sales[[#This Row],[store_no]],Stores[store_no],0))</f>
        <v>B</v>
      </c>
      <c r="G7352" t="str">
        <f>INDEX(Stores[location_city],MATCH(Sales[[#This Row],[store_no]],Stores[store_no],0))</f>
        <v>Fargo</v>
      </c>
      <c r="H7352" t="str">
        <f>INDEX(Stores[location_state],MATCH(Sales[[#This Row],[store_no]],Stores[store_no],0))</f>
        <v>North Dakota</v>
      </c>
      <c r="I7352">
        <f>INDEX(Stores[sqft],MATCH(Sales[[#This Row],[store_no]],Stores[store_no],0))</f>
        <v>211600</v>
      </c>
      <c r="J7352" s="4" t="str">
        <f>INDEX(Departments[dept_name],MATCH(Sales[[#This Row],[dept_no]],Departments[dept_no],0))</f>
        <v>Automotive</v>
      </c>
      <c r="K7352" s="4" t="str">
        <f>CONCATENATE(Sales[[#This Row],[region]],Sales[[#This Row],[storetype]])</f>
        <v>3B</v>
      </c>
      <c r="L7352" s="4">
        <f>INDEX(RegionStoreCount[Store Count],MATCH(Sales[[#This Row],[RegionStoretype]],RegionStoreCount[Region/Type],0))</f>
        <v>4</v>
      </c>
      <c r="M7352" s="4">
        <f>AND(Sales[[#This Row],[date]]&lt;=TY_YTDMax,Sales[[#This Row],[date]]&gt;=TY_YTDMin)*Sales[[#This Row],[sales]]</f>
        <v>41858.692499999997</v>
      </c>
      <c r="N7352" s="4">
        <f>AND(Sales[[#This Row],[date]]&lt;=LY_YTDMax,Sales[[#This Row],[date]]&gt;=LY_YTDMin)*Sales[[#This Row],[sales]]</f>
        <v>0</v>
      </c>
      <c r="O7352" s="4">
        <f>AND(Sales[[#This Row],[date]]&gt;=YoY_Min,Sales[[#This Row],[date]]&lt;=TY_YTDMax)*(Sales[[#This Row],[sales]]/Sales[[#This Row],[sqft]])</f>
        <v>0.19781990784499054</v>
      </c>
      <c r="P7352" s="4">
        <f>SUMIF(Sales[RegionStoretype],Sales[[#This Row],[RegionStoretype]],Sales[YoY_SSF])/Sales[[#This Row],[Region_TypeCount]]</f>
        <v>58.312187288105562</v>
      </c>
    </row>
    <row r="7353" spans="1:16" x14ac:dyDescent="0.25">
      <c r="A7353" s="1">
        <v>43259</v>
      </c>
      <c r="B7353">
        <v>17</v>
      </c>
      <c r="C7353">
        <v>3</v>
      </c>
      <c r="D7353">
        <v>80173.2</v>
      </c>
      <c r="E7353">
        <f>INDEX(Stores[region],MATCH(Sales[[#This Row],[store_no]],Stores[store_no],0))</f>
        <v>3</v>
      </c>
      <c r="F7353" t="str">
        <f>INDEX(Stores[storetype],MATCH(Sales[[#This Row],[store_no]],Stores[store_no],0))</f>
        <v>B</v>
      </c>
      <c r="G7353" t="str">
        <f>INDEX(Stores[location_city],MATCH(Sales[[#This Row],[store_no]],Stores[store_no],0))</f>
        <v>Fargo</v>
      </c>
      <c r="H7353" t="str">
        <f>INDEX(Stores[location_state],MATCH(Sales[[#This Row],[store_no]],Stores[store_no],0))</f>
        <v>North Dakota</v>
      </c>
      <c r="I7353">
        <f>INDEX(Stores[sqft],MATCH(Sales[[#This Row],[store_no]],Stores[store_no],0))</f>
        <v>211600</v>
      </c>
      <c r="J7353" s="4" t="str">
        <f>INDEX(Departments[dept_name],MATCH(Sales[[#This Row],[dept_no]],Departments[dept_no],0))</f>
        <v>Beauty</v>
      </c>
      <c r="K7353" s="4" t="str">
        <f>CONCATENATE(Sales[[#This Row],[region]],Sales[[#This Row],[storetype]])</f>
        <v>3B</v>
      </c>
      <c r="L7353" s="4">
        <f>INDEX(RegionStoreCount[Store Count],MATCH(Sales[[#This Row],[RegionStoretype]],RegionStoreCount[Region/Type],0))</f>
        <v>4</v>
      </c>
      <c r="M7353" s="4">
        <f>AND(Sales[[#This Row],[date]]&lt;=TY_YTDMax,Sales[[#This Row],[date]]&gt;=TY_YTDMin)*Sales[[#This Row],[sales]]</f>
        <v>80173.2</v>
      </c>
      <c r="N7353" s="4">
        <f>AND(Sales[[#This Row],[date]]&lt;=LY_YTDMax,Sales[[#This Row],[date]]&gt;=LY_YTDMin)*Sales[[#This Row],[sales]]</f>
        <v>0</v>
      </c>
      <c r="O7353" s="4">
        <f>AND(Sales[[#This Row],[date]]&gt;=YoY_Min,Sales[[#This Row],[date]]&lt;=TY_YTDMax)*(Sales[[#This Row],[sales]]/Sales[[#This Row],[sqft]])</f>
        <v>0.37889035916824193</v>
      </c>
      <c r="P7353" s="4">
        <f>SUMIF(Sales[RegionStoretype],Sales[[#This Row],[RegionStoretype]],Sales[YoY_SSF])/Sales[[#This Row],[Region_TypeCount]]</f>
        <v>58.312187288105562</v>
      </c>
    </row>
    <row r="7354" spans="1:16" x14ac:dyDescent="0.25">
      <c r="A7354" s="1">
        <v>43259</v>
      </c>
      <c r="B7354">
        <v>18</v>
      </c>
      <c r="C7354">
        <v>7</v>
      </c>
      <c r="D7354">
        <v>94431.853799999983</v>
      </c>
      <c r="E7354">
        <f>INDEX(Stores[region],MATCH(Sales[[#This Row],[store_no]],Stores[store_no],0))</f>
        <v>2</v>
      </c>
      <c r="F7354" t="str">
        <f>INDEX(Stores[storetype],MATCH(Sales[[#This Row],[store_no]],Stores[store_no],0))</f>
        <v>B</v>
      </c>
      <c r="G7354" t="str">
        <f>INDEX(Stores[location_city],MATCH(Sales[[#This Row],[store_no]],Stores[store_no],0))</f>
        <v>Chicago</v>
      </c>
      <c r="H7354" t="str">
        <f>INDEX(Stores[location_state],MATCH(Sales[[#This Row],[store_no]],Stores[store_no],0))</f>
        <v>Illinois</v>
      </c>
      <c r="I7354">
        <f>INDEX(Stores[sqft],MATCH(Sales[[#This Row],[store_no]],Stores[store_no],0))</f>
        <v>120700</v>
      </c>
      <c r="J7354" s="4" t="str">
        <f>INDEX(Departments[dept_name],MATCH(Sales[[#This Row],[dept_no]],Departments[dept_no],0))</f>
        <v>Electronics</v>
      </c>
      <c r="K7354" s="4" t="str">
        <f>CONCATENATE(Sales[[#This Row],[region]],Sales[[#This Row],[storetype]])</f>
        <v>2B</v>
      </c>
      <c r="L7354" s="4">
        <f>INDEX(RegionStoreCount[Store Count],MATCH(Sales[[#This Row],[RegionStoretype]],RegionStoreCount[Region/Type],0))</f>
        <v>6</v>
      </c>
      <c r="M7354" s="4">
        <f>AND(Sales[[#This Row],[date]]&lt;=TY_YTDMax,Sales[[#This Row],[date]]&gt;=TY_YTDMin)*Sales[[#This Row],[sales]]</f>
        <v>94431.853799999983</v>
      </c>
      <c r="N7354" s="4">
        <f>AND(Sales[[#This Row],[date]]&lt;=LY_YTDMax,Sales[[#This Row],[date]]&gt;=LY_YTDMin)*Sales[[#This Row],[sales]]</f>
        <v>0</v>
      </c>
      <c r="O7354" s="4">
        <f>AND(Sales[[#This Row],[date]]&gt;=YoY_Min,Sales[[#This Row],[date]]&lt;=TY_YTDMax)*(Sales[[#This Row],[sales]]/Sales[[#This Row],[sqft]])</f>
        <v>0.78236829991714985</v>
      </c>
      <c r="P7354" s="4">
        <f>SUMIF(Sales[RegionStoretype],Sales[[#This Row],[RegionStoretype]],Sales[YoY_SSF])/Sales[[#This Row],[Region_TypeCount]]</f>
        <v>58.393757732919049</v>
      </c>
    </row>
    <row r="7355" spans="1:16" x14ac:dyDescent="0.25">
      <c r="A7355" s="1">
        <v>43259</v>
      </c>
      <c r="B7355">
        <v>18</v>
      </c>
      <c r="C7355">
        <v>9</v>
      </c>
      <c r="D7355">
        <v>19610.494500000001</v>
      </c>
      <c r="E7355">
        <f>INDEX(Stores[region],MATCH(Sales[[#This Row],[store_no]],Stores[store_no],0))</f>
        <v>2</v>
      </c>
      <c r="F7355" t="str">
        <f>INDEX(Stores[storetype],MATCH(Sales[[#This Row],[store_no]],Stores[store_no],0))</f>
        <v>B</v>
      </c>
      <c r="G7355" t="str">
        <f>INDEX(Stores[location_city],MATCH(Sales[[#This Row],[store_no]],Stores[store_no],0))</f>
        <v>Chicago</v>
      </c>
      <c r="H7355" t="str">
        <f>INDEX(Stores[location_state],MATCH(Sales[[#This Row],[store_no]],Stores[store_no],0))</f>
        <v>Illinois</v>
      </c>
      <c r="I7355">
        <f>INDEX(Stores[sqft],MATCH(Sales[[#This Row],[store_no]],Stores[store_no],0))</f>
        <v>120700</v>
      </c>
      <c r="J7355" s="4" t="str">
        <f>INDEX(Departments[dept_name],MATCH(Sales[[#This Row],[dept_no]],Departments[dept_no],0))</f>
        <v>Garden</v>
      </c>
      <c r="K7355" s="4" t="str">
        <f>CONCATENATE(Sales[[#This Row],[region]],Sales[[#This Row],[storetype]])</f>
        <v>2B</v>
      </c>
      <c r="L7355" s="4">
        <f>INDEX(RegionStoreCount[Store Count],MATCH(Sales[[#This Row],[RegionStoretype]],RegionStoreCount[Region/Type],0))</f>
        <v>6</v>
      </c>
      <c r="M7355" s="4">
        <f>AND(Sales[[#This Row],[date]]&lt;=TY_YTDMax,Sales[[#This Row],[date]]&gt;=TY_YTDMin)*Sales[[#This Row],[sales]]</f>
        <v>19610.494500000001</v>
      </c>
      <c r="N7355" s="4">
        <f>AND(Sales[[#This Row],[date]]&lt;=LY_YTDMax,Sales[[#This Row],[date]]&gt;=LY_YTDMin)*Sales[[#This Row],[sales]]</f>
        <v>0</v>
      </c>
      <c r="O7355" s="4">
        <f>AND(Sales[[#This Row],[date]]&gt;=YoY_Min,Sales[[#This Row],[date]]&lt;=TY_YTDMax)*(Sales[[#This Row],[sales]]/Sales[[#This Row],[sqft]])</f>
        <v>0.1624730281690141</v>
      </c>
      <c r="P7355" s="4">
        <f>SUMIF(Sales[RegionStoretype],Sales[[#This Row],[RegionStoretype]],Sales[YoY_SSF])/Sales[[#This Row],[Region_TypeCount]]</f>
        <v>58.393757732919049</v>
      </c>
    </row>
    <row r="7356" spans="1:16" x14ac:dyDescent="0.25">
      <c r="A7356" s="1">
        <v>43259</v>
      </c>
      <c r="B7356">
        <v>18</v>
      </c>
      <c r="C7356">
        <v>13</v>
      </c>
      <c r="D7356">
        <v>66048.347399999999</v>
      </c>
      <c r="E7356">
        <f>INDEX(Stores[region],MATCH(Sales[[#This Row],[store_no]],Stores[store_no],0))</f>
        <v>2</v>
      </c>
      <c r="F7356" t="str">
        <f>INDEX(Stores[storetype],MATCH(Sales[[#This Row],[store_no]],Stores[store_no],0))</f>
        <v>B</v>
      </c>
      <c r="G7356" t="str">
        <f>INDEX(Stores[location_city],MATCH(Sales[[#This Row],[store_no]],Stores[store_no],0))</f>
        <v>Chicago</v>
      </c>
      <c r="H7356" t="str">
        <f>INDEX(Stores[location_state],MATCH(Sales[[#This Row],[store_no]],Stores[store_no],0))</f>
        <v>Illinois</v>
      </c>
      <c r="I7356">
        <f>INDEX(Stores[sqft],MATCH(Sales[[#This Row],[store_no]],Stores[store_no],0))</f>
        <v>120700</v>
      </c>
      <c r="J7356" s="4" t="str">
        <f>INDEX(Departments[dept_name],MATCH(Sales[[#This Row],[dept_no]],Departments[dept_no],0))</f>
        <v>Kids</v>
      </c>
      <c r="K7356" s="4" t="str">
        <f>CONCATENATE(Sales[[#This Row],[region]],Sales[[#This Row],[storetype]])</f>
        <v>2B</v>
      </c>
      <c r="L7356" s="4">
        <f>INDEX(RegionStoreCount[Store Count],MATCH(Sales[[#This Row],[RegionStoretype]],RegionStoreCount[Region/Type],0))</f>
        <v>6</v>
      </c>
      <c r="M7356" s="4">
        <f>AND(Sales[[#This Row],[date]]&lt;=TY_YTDMax,Sales[[#This Row],[date]]&gt;=TY_YTDMin)*Sales[[#This Row],[sales]]</f>
        <v>66048.347399999999</v>
      </c>
      <c r="N7356" s="4">
        <f>AND(Sales[[#This Row],[date]]&lt;=LY_YTDMax,Sales[[#This Row],[date]]&gt;=LY_YTDMin)*Sales[[#This Row],[sales]]</f>
        <v>0</v>
      </c>
      <c r="O7356" s="4">
        <f>AND(Sales[[#This Row],[date]]&gt;=YoY_Min,Sales[[#This Row],[date]]&lt;=TY_YTDMax)*(Sales[[#This Row],[sales]]/Sales[[#This Row],[sqft]])</f>
        <v>0.54721083181441588</v>
      </c>
      <c r="P7356" s="4">
        <f>SUMIF(Sales[RegionStoretype],Sales[[#This Row],[RegionStoretype]],Sales[YoY_SSF])/Sales[[#This Row],[Region_TypeCount]]</f>
        <v>58.393757732919049</v>
      </c>
    </row>
    <row r="7357" spans="1:16" x14ac:dyDescent="0.25">
      <c r="A7357" s="1">
        <v>43259</v>
      </c>
      <c r="B7357">
        <v>18</v>
      </c>
      <c r="C7357">
        <v>14</v>
      </c>
      <c r="D7357">
        <v>13326.0713</v>
      </c>
      <c r="E7357">
        <f>INDEX(Stores[region],MATCH(Sales[[#This Row],[store_no]],Stores[store_no],0))</f>
        <v>2</v>
      </c>
      <c r="F7357" t="str">
        <f>INDEX(Stores[storetype],MATCH(Sales[[#This Row],[store_no]],Stores[store_no],0))</f>
        <v>B</v>
      </c>
      <c r="G7357" t="str">
        <f>INDEX(Stores[location_city],MATCH(Sales[[#This Row],[store_no]],Stores[store_no],0))</f>
        <v>Chicago</v>
      </c>
      <c r="H7357" t="str">
        <f>INDEX(Stores[location_state],MATCH(Sales[[#This Row],[store_no]],Stores[store_no],0))</f>
        <v>Illinois</v>
      </c>
      <c r="I7357">
        <f>INDEX(Stores[sqft],MATCH(Sales[[#This Row],[store_no]],Stores[store_no],0))</f>
        <v>120700</v>
      </c>
      <c r="J7357" s="4" t="str">
        <f>INDEX(Departments[dept_name],MATCH(Sales[[#This Row],[dept_no]],Departments[dept_no],0))</f>
        <v>Movies</v>
      </c>
      <c r="K7357" s="4" t="str">
        <f>CONCATENATE(Sales[[#This Row],[region]],Sales[[#This Row],[storetype]])</f>
        <v>2B</v>
      </c>
      <c r="L7357" s="4">
        <f>INDEX(RegionStoreCount[Store Count],MATCH(Sales[[#This Row],[RegionStoretype]],RegionStoreCount[Region/Type],0))</f>
        <v>6</v>
      </c>
      <c r="M7357" s="4">
        <f>AND(Sales[[#This Row],[date]]&lt;=TY_YTDMax,Sales[[#This Row],[date]]&gt;=TY_YTDMin)*Sales[[#This Row],[sales]]</f>
        <v>13326.0713</v>
      </c>
      <c r="N7357" s="4">
        <f>AND(Sales[[#This Row],[date]]&lt;=LY_YTDMax,Sales[[#This Row],[date]]&gt;=LY_YTDMin)*Sales[[#This Row],[sales]]</f>
        <v>0</v>
      </c>
      <c r="O7357" s="4">
        <f>AND(Sales[[#This Row],[date]]&gt;=YoY_Min,Sales[[#This Row],[date]]&lt;=TY_YTDMax)*(Sales[[#This Row],[sales]]/Sales[[#This Row],[sqft]])</f>
        <v>0.11040655592377796</v>
      </c>
      <c r="P7357" s="4">
        <f>SUMIF(Sales[RegionStoretype],Sales[[#This Row],[RegionStoretype]],Sales[YoY_SSF])/Sales[[#This Row],[Region_TypeCount]]</f>
        <v>58.393757732919049</v>
      </c>
    </row>
    <row r="7358" spans="1:16" x14ac:dyDescent="0.25">
      <c r="A7358" s="1">
        <v>43259</v>
      </c>
      <c r="B7358">
        <v>19</v>
      </c>
      <c r="C7358">
        <v>6</v>
      </c>
      <c r="D7358">
        <v>42994.793399999995</v>
      </c>
      <c r="E7358">
        <f>INDEX(Stores[region],MATCH(Sales[[#This Row],[store_no]],Stores[store_no],0))</f>
        <v>3</v>
      </c>
      <c r="F7358" t="str">
        <f>INDEX(Stores[storetype],MATCH(Sales[[#This Row],[store_no]],Stores[store_no],0))</f>
        <v>A</v>
      </c>
      <c r="G7358" t="str">
        <f>INDEX(Stores[location_city],MATCH(Sales[[#This Row],[store_no]],Stores[store_no],0))</f>
        <v>Des Moines</v>
      </c>
      <c r="H7358" t="str">
        <f>INDEX(Stores[location_state],MATCH(Sales[[#This Row],[store_no]],Stores[store_no],0))</f>
        <v>Iowa</v>
      </c>
      <c r="I7358">
        <f>INDEX(Stores[sqft],MATCH(Sales[[#This Row],[store_no]],Stores[store_no],0))</f>
        <v>197600</v>
      </c>
      <c r="J7358" s="4" t="str">
        <f>INDEX(Departments[dept_name],MATCH(Sales[[#This Row],[dept_no]],Departments[dept_no],0))</f>
        <v>Computers</v>
      </c>
      <c r="K7358" s="4" t="str">
        <f>CONCATENATE(Sales[[#This Row],[region]],Sales[[#This Row],[storetype]])</f>
        <v>3A</v>
      </c>
      <c r="L7358" s="4">
        <f>INDEX(RegionStoreCount[Store Count],MATCH(Sales[[#This Row],[RegionStoretype]],RegionStoreCount[Region/Type],0))</f>
        <v>9</v>
      </c>
      <c r="M7358" s="4">
        <f>AND(Sales[[#This Row],[date]]&lt;=TY_YTDMax,Sales[[#This Row],[date]]&gt;=TY_YTDMin)*Sales[[#This Row],[sales]]</f>
        <v>42994.793399999995</v>
      </c>
      <c r="N7358" s="4">
        <f>AND(Sales[[#This Row],[date]]&lt;=LY_YTDMax,Sales[[#This Row],[date]]&gt;=LY_YTDMin)*Sales[[#This Row],[sales]]</f>
        <v>0</v>
      </c>
      <c r="O7358" s="4">
        <f>AND(Sales[[#This Row],[date]]&gt;=YoY_Min,Sales[[#This Row],[date]]&lt;=TY_YTDMax)*(Sales[[#This Row],[sales]]/Sales[[#This Row],[sqft]])</f>
        <v>0.21758498684210523</v>
      </c>
      <c r="P7358" s="4">
        <f>SUMIF(Sales[RegionStoretype],Sales[[#This Row],[RegionStoretype]],Sales[YoY_SSF])/Sales[[#This Row],[Region_TypeCount]]</f>
        <v>53.603836561720975</v>
      </c>
    </row>
    <row r="7359" spans="1:16" x14ac:dyDescent="0.25">
      <c r="A7359" s="1">
        <v>43259</v>
      </c>
      <c r="B7359">
        <v>19</v>
      </c>
      <c r="C7359">
        <v>15</v>
      </c>
      <c r="D7359">
        <v>57923.837599999999</v>
      </c>
      <c r="E7359">
        <f>INDEX(Stores[region],MATCH(Sales[[#This Row],[store_no]],Stores[store_no],0))</f>
        <v>3</v>
      </c>
      <c r="F7359" t="str">
        <f>INDEX(Stores[storetype],MATCH(Sales[[#This Row],[store_no]],Stores[store_no],0))</f>
        <v>A</v>
      </c>
      <c r="G7359" t="str">
        <f>INDEX(Stores[location_city],MATCH(Sales[[#This Row],[store_no]],Stores[store_no],0))</f>
        <v>Des Moines</v>
      </c>
      <c r="H7359" t="str">
        <f>INDEX(Stores[location_state],MATCH(Sales[[#This Row],[store_no]],Stores[store_no],0))</f>
        <v>Iowa</v>
      </c>
      <c r="I7359">
        <f>INDEX(Stores[sqft],MATCH(Sales[[#This Row],[store_no]],Stores[store_no],0))</f>
        <v>197600</v>
      </c>
      <c r="J7359" s="4" t="str">
        <f>INDEX(Departments[dept_name],MATCH(Sales[[#This Row],[dept_no]],Departments[dept_no],0))</f>
        <v>Music</v>
      </c>
      <c r="K7359" s="4" t="str">
        <f>CONCATENATE(Sales[[#This Row],[region]],Sales[[#This Row],[storetype]])</f>
        <v>3A</v>
      </c>
      <c r="L7359" s="4">
        <f>INDEX(RegionStoreCount[Store Count],MATCH(Sales[[#This Row],[RegionStoretype]],RegionStoreCount[Region/Type],0))</f>
        <v>9</v>
      </c>
      <c r="M7359" s="4">
        <f>AND(Sales[[#This Row],[date]]&lt;=TY_YTDMax,Sales[[#This Row],[date]]&gt;=TY_YTDMin)*Sales[[#This Row],[sales]]</f>
        <v>57923.837599999999</v>
      </c>
      <c r="N7359" s="4">
        <f>AND(Sales[[#This Row],[date]]&lt;=LY_YTDMax,Sales[[#This Row],[date]]&gt;=LY_YTDMin)*Sales[[#This Row],[sales]]</f>
        <v>0</v>
      </c>
      <c r="O7359" s="4">
        <f>AND(Sales[[#This Row],[date]]&gt;=YoY_Min,Sales[[#This Row],[date]]&lt;=TY_YTDMax)*(Sales[[#This Row],[sales]]/Sales[[#This Row],[sqft]])</f>
        <v>0.29313682995951418</v>
      </c>
      <c r="P7359" s="4">
        <f>SUMIF(Sales[RegionStoretype],Sales[[#This Row],[RegionStoretype]],Sales[YoY_SSF])/Sales[[#This Row],[Region_TypeCount]]</f>
        <v>53.603836561720975</v>
      </c>
    </row>
    <row r="7360" spans="1:16" x14ac:dyDescent="0.25">
      <c r="A7360" s="1">
        <v>43259</v>
      </c>
      <c r="B7360">
        <v>20</v>
      </c>
      <c r="C7360">
        <v>7</v>
      </c>
      <c r="D7360">
        <v>7866.6990999999998</v>
      </c>
      <c r="E7360">
        <f>INDEX(Stores[region],MATCH(Sales[[#This Row],[store_no]],Stores[store_no],0))</f>
        <v>1</v>
      </c>
      <c r="F7360" t="str">
        <f>INDEX(Stores[storetype],MATCH(Sales[[#This Row],[store_no]],Stores[store_no],0))</f>
        <v>A</v>
      </c>
      <c r="G7360" t="str">
        <f>INDEX(Stores[location_city],MATCH(Sales[[#This Row],[store_no]],Stores[store_no],0))</f>
        <v>South Bend</v>
      </c>
      <c r="H7360" t="str">
        <f>INDEX(Stores[location_state],MATCH(Sales[[#This Row],[store_no]],Stores[store_no],0))</f>
        <v>Indiana</v>
      </c>
      <c r="I7360">
        <f>INDEX(Stores[sqft],MATCH(Sales[[#This Row],[store_no]],Stores[store_no],0))</f>
        <v>39700</v>
      </c>
      <c r="J7360" s="4" t="str">
        <f>INDEX(Departments[dept_name],MATCH(Sales[[#This Row],[dept_no]],Departments[dept_no],0))</f>
        <v>Electronics</v>
      </c>
      <c r="K7360" s="4" t="str">
        <f>CONCATENATE(Sales[[#This Row],[region]],Sales[[#This Row],[storetype]])</f>
        <v>1A</v>
      </c>
      <c r="L7360" s="4">
        <f>INDEX(RegionStoreCount[Store Count],MATCH(Sales[[#This Row],[RegionStoretype]],RegionStoreCount[Region/Type],0))</f>
        <v>5</v>
      </c>
      <c r="M7360" s="4">
        <f>AND(Sales[[#This Row],[date]]&lt;=TY_YTDMax,Sales[[#This Row],[date]]&gt;=TY_YTDMin)*Sales[[#This Row],[sales]]</f>
        <v>7866.6990999999998</v>
      </c>
      <c r="N7360" s="4">
        <f>AND(Sales[[#This Row],[date]]&lt;=LY_YTDMax,Sales[[#This Row],[date]]&gt;=LY_YTDMin)*Sales[[#This Row],[sales]]</f>
        <v>0</v>
      </c>
      <c r="O7360" s="4">
        <f>AND(Sales[[#This Row],[date]]&gt;=YoY_Min,Sales[[#This Row],[date]]&lt;=TY_YTDMax)*(Sales[[#This Row],[sales]]/Sales[[#This Row],[sqft]])</f>
        <v>0.19815362972292191</v>
      </c>
      <c r="P7360" s="4">
        <f>SUMIF(Sales[RegionStoretype],Sales[[#This Row],[RegionStoretype]],Sales[YoY_SSF])/Sales[[#This Row],[Region_TypeCount]]</f>
        <v>59.469551530910678</v>
      </c>
    </row>
    <row r="7361" spans="1:16" x14ac:dyDescent="0.25">
      <c r="A7361" s="1">
        <v>43259</v>
      </c>
      <c r="B7361">
        <v>20</v>
      </c>
      <c r="C7361">
        <v>9</v>
      </c>
      <c r="D7361">
        <v>2301.1664000000001</v>
      </c>
      <c r="E7361">
        <f>INDEX(Stores[region],MATCH(Sales[[#This Row],[store_no]],Stores[store_no],0))</f>
        <v>1</v>
      </c>
      <c r="F7361" t="str">
        <f>INDEX(Stores[storetype],MATCH(Sales[[#This Row],[store_no]],Stores[store_no],0))</f>
        <v>A</v>
      </c>
      <c r="G7361" t="str">
        <f>INDEX(Stores[location_city],MATCH(Sales[[#This Row],[store_no]],Stores[store_no],0))</f>
        <v>South Bend</v>
      </c>
      <c r="H7361" t="str">
        <f>INDEX(Stores[location_state],MATCH(Sales[[#This Row],[store_no]],Stores[store_no],0))</f>
        <v>Indiana</v>
      </c>
      <c r="I7361">
        <f>INDEX(Stores[sqft],MATCH(Sales[[#This Row],[store_no]],Stores[store_no],0))</f>
        <v>39700</v>
      </c>
      <c r="J7361" s="4" t="str">
        <f>INDEX(Departments[dept_name],MATCH(Sales[[#This Row],[dept_no]],Departments[dept_no],0))</f>
        <v>Garden</v>
      </c>
      <c r="K7361" s="4" t="str">
        <f>CONCATENATE(Sales[[#This Row],[region]],Sales[[#This Row],[storetype]])</f>
        <v>1A</v>
      </c>
      <c r="L7361" s="4">
        <f>INDEX(RegionStoreCount[Store Count],MATCH(Sales[[#This Row],[RegionStoretype]],RegionStoreCount[Region/Type],0))</f>
        <v>5</v>
      </c>
      <c r="M7361" s="4">
        <f>AND(Sales[[#This Row],[date]]&lt;=TY_YTDMax,Sales[[#This Row],[date]]&gt;=TY_YTDMin)*Sales[[#This Row],[sales]]</f>
        <v>2301.1664000000001</v>
      </c>
      <c r="N7361" s="4">
        <f>AND(Sales[[#This Row],[date]]&lt;=LY_YTDMax,Sales[[#This Row],[date]]&gt;=LY_YTDMin)*Sales[[#This Row],[sales]]</f>
        <v>0</v>
      </c>
      <c r="O7361" s="4">
        <f>AND(Sales[[#This Row],[date]]&gt;=YoY_Min,Sales[[#This Row],[date]]&lt;=TY_YTDMax)*(Sales[[#This Row],[sales]]/Sales[[#This Row],[sqft]])</f>
        <v>5.7963889168765742E-2</v>
      </c>
      <c r="P7361" s="4">
        <f>SUMIF(Sales[RegionStoretype],Sales[[#This Row],[RegionStoretype]],Sales[YoY_SSF])/Sales[[#This Row],[Region_TypeCount]]</f>
        <v>59.469551530910678</v>
      </c>
    </row>
    <row r="7362" spans="1:16" x14ac:dyDescent="0.25">
      <c r="A7362" s="1">
        <v>43259</v>
      </c>
      <c r="B7362">
        <v>20</v>
      </c>
      <c r="C7362">
        <v>18</v>
      </c>
      <c r="D7362">
        <v>41077.385399999999</v>
      </c>
      <c r="E7362">
        <f>INDEX(Stores[region],MATCH(Sales[[#This Row],[store_no]],Stores[store_no],0))</f>
        <v>1</v>
      </c>
      <c r="F7362" t="str">
        <f>INDEX(Stores[storetype],MATCH(Sales[[#This Row],[store_no]],Stores[store_no],0))</f>
        <v>A</v>
      </c>
      <c r="G7362" t="str">
        <f>INDEX(Stores[location_city],MATCH(Sales[[#This Row],[store_no]],Stores[store_no],0))</f>
        <v>South Bend</v>
      </c>
      <c r="H7362" t="str">
        <f>INDEX(Stores[location_state],MATCH(Sales[[#This Row],[store_no]],Stores[store_no],0))</f>
        <v>Indiana</v>
      </c>
      <c r="I7362">
        <f>INDEX(Stores[sqft],MATCH(Sales[[#This Row],[store_no]],Stores[store_no],0))</f>
        <v>39700</v>
      </c>
      <c r="J7362" s="4" t="str">
        <f>INDEX(Departments[dept_name],MATCH(Sales[[#This Row],[dept_no]],Departments[dept_no],0))</f>
        <v>Sports</v>
      </c>
      <c r="K7362" s="4" t="str">
        <f>CONCATENATE(Sales[[#This Row],[region]],Sales[[#This Row],[storetype]])</f>
        <v>1A</v>
      </c>
      <c r="L7362" s="4">
        <f>INDEX(RegionStoreCount[Store Count],MATCH(Sales[[#This Row],[RegionStoretype]],RegionStoreCount[Region/Type],0))</f>
        <v>5</v>
      </c>
      <c r="M7362" s="4">
        <f>AND(Sales[[#This Row],[date]]&lt;=TY_YTDMax,Sales[[#This Row],[date]]&gt;=TY_YTDMin)*Sales[[#This Row],[sales]]</f>
        <v>41077.385399999999</v>
      </c>
      <c r="N7362" s="4">
        <f>AND(Sales[[#This Row],[date]]&lt;=LY_YTDMax,Sales[[#This Row],[date]]&gt;=LY_YTDMin)*Sales[[#This Row],[sales]]</f>
        <v>0</v>
      </c>
      <c r="O7362" s="4">
        <f>AND(Sales[[#This Row],[date]]&gt;=YoY_Min,Sales[[#This Row],[date]]&lt;=TY_YTDMax)*(Sales[[#This Row],[sales]]/Sales[[#This Row],[sqft]])</f>
        <v>1.0346948463476071</v>
      </c>
      <c r="P7362" s="4">
        <f>SUMIF(Sales[RegionStoretype],Sales[[#This Row],[RegionStoretype]],Sales[YoY_SSF])/Sales[[#This Row],[Region_TypeCount]]</f>
        <v>59.469551530910678</v>
      </c>
    </row>
    <row r="7363" spans="1:16" x14ac:dyDescent="0.25">
      <c r="A7363" s="1">
        <v>43259</v>
      </c>
      <c r="B7363">
        <v>21</v>
      </c>
      <c r="C7363">
        <v>16</v>
      </c>
      <c r="D7363">
        <v>140871.44530000002</v>
      </c>
      <c r="E7363">
        <f>INDEX(Stores[region],MATCH(Sales[[#This Row],[store_no]],Stores[store_no],0))</f>
        <v>2</v>
      </c>
      <c r="F7363" t="str">
        <f>INDEX(Stores[storetype],MATCH(Sales[[#This Row],[store_no]],Stores[store_no],0))</f>
        <v>B</v>
      </c>
      <c r="G7363" t="str">
        <f>INDEX(Stores[location_city],MATCH(Sales[[#This Row],[store_no]],Stores[store_no],0))</f>
        <v>Madison</v>
      </c>
      <c r="H7363" t="str">
        <f>INDEX(Stores[location_state],MATCH(Sales[[#This Row],[store_no]],Stores[store_no],0))</f>
        <v>Wisconsin</v>
      </c>
      <c r="I7363">
        <f>INDEX(Stores[sqft],MATCH(Sales[[#This Row],[store_no]],Stores[store_no],0))</f>
        <v>206400</v>
      </c>
      <c r="J7363" s="4" t="str">
        <f>INDEX(Departments[dept_name],MATCH(Sales[[#This Row],[dept_no]],Departments[dept_no],0))</f>
        <v>Outdoors</v>
      </c>
      <c r="K7363" s="4" t="str">
        <f>CONCATENATE(Sales[[#This Row],[region]],Sales[[#This Row],[storetype]])</f>
        <v>2B</v>
      </c>
      <c r="L7363" s="4">
        <f>INDEX(RegionStoreCount[Store Count],MATCH(Sales[[#This Row],[RegionStoretype]],RegionStoreCount[Region/Type],0))</f>
        <v>6</v>
      </c>
      <c r="M7363" s="4">
        <f>AND(Sales[[#This Row],[date]]&lt;=TY_YTDMax,Sales[[#This Row],[date]]&gt;=TY_YTDMin)*Sales[[#This Row],[sales]]</f>
        <v>140871.44530000002</v>
      </c>
      <c r="N7363" s="4">
        <f>AND(Sales[[#This Row],[date]]&lt;=LY_YTDMax,Sales[[#This Row],[date]]&gt;=LY_YTDMin)*Sales[[#This Row],[sales]]</f>
        <v>0</v>
      </c>
      <c r="O7363" s="4">
        <f>AND(Sales[[#This Row],[date]]&gt;=YoY_Min,Sales[[#This Row],[date]]&lt;=TY_YTDMax)*(Sales[[#This Row],[sales]]/Sales[[#This Row],[sqft]])</f>
        <v>0.68251669234496137</v>
      </c>
      <c r="P7363" s="4">
        <f>SUMIF(Sales[RegionStoretype],Sales[[#This Row],[RegionStoretype]],Sales[YoY_SSF])/Sales[[#This Row],[Region_TypeCount]]</f>
        <v>58.393757732919049</v>
      </c>
    </row>
    <row r="7364" spans="1:16" x14ac:dyDescent="0.25">
      <c r="A7364" s="1">
        <v>43259</v>
      </c>
      <c r="B7364">
        <v>22</v>
      </c>
      <c r="C7364">
        <v>4</v>
      </c>
      <c r="D7364">
        <v>5437.6484</v>
      </c>
      <c r="E7364">
        <f>INDEX(Stores[region],MATCH(Sales[[#This Row],[store_no]],Stores[store_no],0))</f>
        <v>3</v>
      </c>
      <c r="F7364" t="str">
        <f>INDEX(Stores[storetype],MATCH(Sales[[#This Row],[store_no]],Stores[store_no],0))</f>
        <v>B</v>
      </c>
      <c r="G7364" t="str">
        <f>INDEX(Stores[location_city],MATCH(Sales[[#This Row],[store_no]],Stores[store_no],0))</f>
        <v>Sioux Falls</v>
      </c>
      <c r="H7364" t="str">
        <f>INDEX(Stores[location_state],MATCH(Sales[[#This Row],[store_no]],Stores[store_no],0))</f>
        <v>South Dakota</v>
      </c>
      <c r="I7364">
        <f>INDEX(Stores[sqft],MATCH(Sales[[#This Row],[store_no]],Stores[store_no],0))</f>
        <v>57800</v>
      </c>
      <c r="J7364" s="4" t="str">
        <f>INDEX(Departments[dept_name],MATCH(Sales[[#This Row],[dept_no]],Departments[dept_no],0))</f>
        <v>Books</v>
      </c>
      <c r="K7364" s="4" t="str">
        <f>CONCATENATE(Sales[[#This Row],[region]],Sales[[#This Row],[storetype]])</f>
        <v>3B</v>
      </c>
      <c r="L7364" s="4">
        <f>INDEX(RegionStoreCount[Store Count],MATCH(Sales[[#This Row],[RegionStoretype]],RegionStoreCount[Region/Type],0))</f>
        <v>4</v>
      </c>
      <c r="M7364" s="4">
        <f>AND(Sales[[#This Row],[date]]&lt;=TY_YTDMax,Sales[[#This Row],[date]]&gt;=TY_YTDMin)*Sales[[#This Row],[sales]]</f>
        <v>5437.6484</v>
      </c>
      <c r="N7364" s="4">
        <f>AND(Sales[[#This Row],[date]]&lt;=LY_YTDMax,Sales[[#This Row],[date]]&gt;=LY_YTDMin)*Sales[[#This Row],[sales]]</f>
        <v>0</v>
      </c>
      <c r="O7364" s="4">
        <f>AND(Sales[[#This Row],[date]]&gt;=YoY_Min,Sales[[#This Row],[date]]&lt;=TY_YTDMax)*(Sales[[#This Row],[sales]]/Sales[[#This Row],[sqft]])</f>
        <v>9.4076961937716266E-2</v>
      </c>
      <c r="P7364" s="4">
        <f>SUMIF(Sales[RegionStoretype],Sales[[#This Row],[RegionStoretype]],Sales[YoY_SSF])/Sales[[#This Row],[Region_TypeCount]]</f>
        <v>58.312187288105562</v>
      </c>
    </row>
    <row r="7365" spans="1:16" x14ac:dyDescent="0.25">
      <c r="A7365" s="1">
        <v>43259</v>
      </c>
      <c r="B7365">
        <v>22</v>
      </c>
      <c r="C7365">
        <v>8</v>
      </c>
      <c r="D7365">
        <v>18103.7435</v>
      </c>
      <c r="E7365">
        <f>INDEX(Stores[region],MATCH(Sales[[#This Row],[store_no]],Stores[store_no],0))</f>
        <v>3</v>
      </c>
      <c r="F7365" t="str">
        <f>INDEX(Stores[storetype],MATCH(Sales[[#This Row],[store_no]],Stores[store_no],0))</f>
        <v>B</v>
      </c>
      <c r="G7365" t="str">
        <f>INDEX(Stores[location_city],MATCH(Sales[[#This Row],[store_no]],Stores[store_no],0))</f>
        <v>Sioux Falls</v>
      </c>
      <c r="H7365" t="str">
        <f>INDEX(Stores[location_state],MATCH(Sales[[#This Row],[store_no]],Stores[store_no],0))</f>
        <v>South Dakota</v>
      </c>
      <c r="I7365">
        <f>INDEX(Stores[sqft],MATCH(Sales[[#This Row],[store_no]],Stores[store_no],0))</f>
        <v>57800</v>
      </c>
      <c r="J7365" s="4" t="str">
        <f>INDEX(Departments[dept_name],MATCH(Sales[[#This Row],[dept_no]],Departments[dept_no],0))</f>
        <v>Games</v>
      </c>
      <c r="K7365" s="4" t="str">
        <f>CONCATENATE(Sales[[#This Row],[region]],Sales[[#This Row],[storetype]])</f>
        <v>3B</v>
      </c>
      <c r="L7365" s="4">
        <f>INDEX(RegionStoreCount[Store Count],MATCH(Sales[[#This Row],[RegionStoretype]],RegionStoreCount[Region/Type],0))</f>
        <v>4</v>
      </c>
      <c r="M7365" s="4">
        <f>AND(Sales[[#This Row],[date]]&lt;=TY_YTDMax,Sales[[#This Row],[date]]&gt;=TY_YTDMin)*Sales[[#This Row],[sales]]</f>
        <v>18103.7435</v>
      </c>
      <c r="N7365" s="4">
        <f>AND(Sales[[#This Row],[date]]&lt;=LY_YTDMax,Sales[[#This Row],[date]]&gt;=LY_YTDMin)*Sales[[#This Row],[sales]]</f>
        <v>0</v>
      </c>
      <c r="O7365" s="4">
        <f>AND(Sales[[#This Row],[date]]&gt;=YoY_Min,Sales[[#This Row],[date]]&lt;=TY_YTDMax)*(Sales[[#This Row],[sales]]/Sales[[#This Row],[sqft]])</f>
        <v>0.31321355536332179</v>
      </c>
      <c r="P7365" s="4">
        <f>SUMIF(Sales[RegionStoretype],Sales[[#This Row],[RegionStoretype]],Sales[YoY_SSF])/Sales[[#This Row],[Region_TypeCount]]</f>
        <v>58.312187288105562</v>
      </c>
    </row>
    <row r="7366" spans="1:16" x14ac:dyDescent="0.25">
      <c r="A7366" s="1">
        <v>43259</v>
      </c>
      <c r="B7366">
        <v>22</v>
      </c>
      <c r="C7366">
        <v>20</v>
      </c>
      <c r="D7366">
        <v>31003.831900000005</v>
      </c>
      <c r="E7366">
        <f>INDEX(Stores[region],MATCH(Sales[[#This Row],[store_no]],Stores[store_no],0))</f>
        <v>3</v>
      </c>
      <c r="F7366" t="str">
        <f>INDEX(Stores[storetype],MATCH(Sales[[#This Row],[store_no]],Stores[store_no],0))</f>
        <v>B</v>
      </c>
      <c r="G7366" t="str">
        <f>INDEX(Stores[location_city],MATCH(Sales[[#This Row],[store_no]],Stores[store_no],0))</f>
        <v>Sioux Falls</v>
      </c>
      <c r="H7366" t="str">
        <f>INDEX(Stores[location_state],MATCH(Sales[[#This Row],[store_no]],Stores[store_no],0))</f>
        <v>South Dakota</v>
      </c>
      <c r="I7366">
        <f>INDEX(Stores[sqft],MATCH(Sales[[#This Row],[store_no]],Stores[store_no],0))</f>
        <v>57800</v>
      </c>
      <c r="J7366" s="4" t="str">
        <f>INDEX(Departments[dept_name],MATCH(Sales[[#This Row],[dept_no]],Departments[dept_no],0))</f>
        <v>Toys</v>
      </c>
      <c r="K7366" s="4" t="str">
        <f>CONCATENATE(Sales[[#This Row],[region]],Sales[[#This Row],[storetype]])</f>
        <v>3B</v>
      </c>
      <c r="L7366" s="4">
        <f>INDEX(RegionStoreCount[Store Count],MATCH(Sales[[#This Row],[RegionStoretype]],RegionStoreCount[Region/Type],0))</f>
        <v>4</v>
      </c>
      <c r="M7366" s="4">
        <f>AND(Sales[[#This Row],[date]]&lt;=TY_YTDMax,Sales[[#This Row],[date]]&gt;=TY_YTDMin)*Sales[[#This Row],[sales]]</f>
        <v>31003.831900000005</v>
      </c>
      <c r="N7366" s="4">
        <f>AND(Sales[[#This Row],[date]]&lt;=LY_YTDMax,Sales[[#This Row],[date]]&gt;=LY_YTDMin)*Sales[[#This Row],[sales]]</f>
        <v>0</v>
      </c>
      <c r="O7366" s="4">
        <f>AND(Sales[[#This Row],[date]]&gt;=YoY_Min,Sales[[#This Row],[date]]&lt;=TY_YTDMax)*(Sales[[#This Row],[sales]]/Sales[[#This Row],[sqft]])</f>
        <v>0.53639847577854682</v>
      </c>
      <c r="P7366" s="4">
        <f>SUMIF(Sales[RegionStoretype],Sales[[#This Row],[RegionStoretype]],Sales[YoY_SSF])/Sales[[#This Row],[Region_TypeCount]]</f>
        <v>58.312187288105562</v>
      </c>
    </row>
    <row r="7367" spans="1:16" x14ac:dyDescent="0.25">
      <c r="A7367" s="1">
        <v>43259</v>
      </c>
      <c r="B7367">
        <v>23</v>
      </c>
      <c r="C7367">
        <v>13</v>
      </c>
      <c r="D7367">
        <v>38393.459199999998</v>
      </c>
      <c r="E7367">
        <f>INDEX(Stores[region],MATCH(Sales[[#This Row],[store_no]],Stores[store_no],0))</f>
        <v>3</v>
      </c>
      <c r="F7367" t="str">
        <f>INDEX(Stores[storetype],MATCH(Sales[[#This Row],[store_no]],Stores[store_no],0))</f>
        <v>B</v>
      </c>
      <c r="G7367" t="str">
        <f>INDEX(Stores[location_city],MATCH(Sales[[#This Row],[store_no]],Stores[store_no],0))</f>
        <v>Cedar Rapids</v>
      </c>
      <c r="H7367" t="str">
        <f>INDEX(Stores[location_state],MATCH(Sales[[#This Row],[store_no]],Stores[store_no],0))</f>
        <v>Iowa</v>
      </c>
      <c r="I7367">
        <f>INDEX(Stores[sqft],MATCH(Sales[[#This Row],[store_no]],Stores[store_no],0))</f>
        <v>123700</v>
      </c>
      <c r="J7367" s="4" t="str">
        <f>INDEX(Departments[dept_name],MATCH(Sales[[#This Row],[dept_no]],Departments[dept_no],0))</f>
        <v>Kids</v>
      </c>
      <c r="K7367" s="4" t="str">
        <f>CONCATENATE(Sales[[#This Row],[region]],Sales[[#This Row],[storetype]])</f>
        <v>3B</v>
      </c>
      <c r="L7367" s="4">
        <f>INDEX(RegionStoreCount[Store Count],MATCH(Sales[[#This Row],[RegionStoretype]],RegionStoreCount[Region/Type],0))</f>
        <v>4</v>
      </c>
      <c r="M7367" s="4">
        <f>AND(Sales[[#This Row],[date]]&lt;=TY_YTDMax,Sales[[#This Row],[date]]&gt;=TY_YTDMin)*Sales[[#This Row],[sales]]</f>
        <v>38393.459199999998</v>
      </c>
      <c r="N7367" s="4">
        <f>AND(Sales[[#This Row],[date]]&lt;=LY_YTDMax,Sales[[#This Row],[date]]&gt;=LY_YTDMin)*Sales[[#This Row],[sales]]</f>
        <v>0</v>
      </c>
      <c r="O7367" s="4">
        <f>AND(Sales[[#This Row],[date]]&gt;=YoY_Min,Sales[[#This Row],[date]]&lt;=TY_YTDMax)*(Sales[[#This Row],[sales]]/Sales[[#This Row],[sqft]])</f>
        <v>0.31037557962813256</v>
      </c>
      <c r="P7367" s="4">
        <f>SUMIF(Sales[RegionStoretype],Sales[[#This Row],[RegionStoretype]],Sales[YoY_SSF])/Sales[[#This Row],[Region_TypeCount]]</f>
        <v>58.312187288105562</v>
      </c>
    </row>
    <row r="7368" spans="1:16" x14ac:dyDescent="0.25">
      <c r="A7368" s="1">
        <v>43259</v>
      </c>
      <c r="B7368">
        <v>23</v>
      </c>
      <c r="C7368">
        <v>17</v>
      </c>
      <c r="D7368">
        <v>11264.3315</v>
      </c>
      <c r="E7368">
        <f>INDEX(Stores[region],MATCH(Sales[[#This Row],[store_no]],Stores[store_no],0))</f>
        <v>3</v>
      </c>
      <c r="F7368" t="str">
        <f>INDEX(Stores[storetype],MATCH(Sales[[#This Row],[store_no]],Stores[store_no],0))</f>
        <v>B</v>
      </c>
      <c r="G7368" t="str">
        <f>INDEX(Stores[location_city],MATCH(Sales[[#This Row],[store_no]],Stores[store_no],0))</f>
        <v>Cedar Rapids</v>
      </c>
      <c r="H7368" t="str">
        <f>INDEX(Stores[location_state],MATCH(Sales[[#This Row],[store_no]],Stores[store_no],0))</f>
        <v>Iowa</v>
      </c>
      <c r="I7368">
        <f>INDEX(Stores[sqft],MATCH(Sales[[#This Row],[store_no]],Stores[store_no],0))</f>
        <v>123700</v>
      </c>
      <c r="J7368" s="4" t="str">
        <f>INDEX(Departments[dept_name],MATCH(Sales[[#This Row],[dept_no]],Departments[dept_no],0))</f>
        <v>Shoes</v>
      </c>
      <c r="K7368" s="4" t="str">
        <f>CONCATENATE(Sales[[#This Row],[region]],Sales[[#This Row],[storetype]])</f>
        <v>3B</v>
      </c>
      <c r="L7368" s="4">
        <f>INDEX(RegionStoreCount[Store Count],MATCH(Sales[[#This Row],[RegionStoretype]],RegionStoreCount[Region/Type],0))</f>
        <v>4</v>
      </c>
      <c r="M7368" s="4">
        <f>AND(Sales[[#This Row],[date]]&lt;=TY_YTDMax,Sales[[#This Row],[date]]&gt;=TY_YTDMin)*Sales[[#This Row],[sales]]</f>
        <v>11264.3315</v>
      </c>
      <c r="N7368" s="4">
        <f>AND(Sales[[#This Row],[date]]&lt;=LY_YTDMax,Sales[[#This Row],[date]]&gt;=LY_YTDMin)*Sales[[#This Row],[sales]]</f>
        <v>0</v>
      </c>
      <c r="O7368" s="4">
        <f>AND(Sales[[#This Row],[date]]&gt;=YoY_Min,Sales[[#This Row],[date]]&lt;=TY_YTDMax)*(Sales[[#This Row],[sales]]/Sales[[#This Row],[sqft]])</f>
        <v>9.106169361358124E-2</v>
      </c>
      <c r="P7368" s="4">
        <f>SUMIF(Sales[RegionStoretype],Sales[[#This Row],[RegionStoretype]],Sales[YoY_SSF])/Sales[[#This Row],[Region_TypeCount]]</f>
        <v>58.312187288105562</v>
      </c>
    </row>
    <row r="7369" spans="1:16" x14ac:dyDescent="0.25">
      <c r="A7369" s="1">
        <v>43259</v>
      </c>
      <c r="B7369">
        <v>24</v>
      </c>
      <c r="C7369">
        <v>6</v>
      </c>
      <c r="D7369">
        <v>117165.48819999999</v>
      </c>
      <c r="E7369">
        <f>INDEX(Stores[region],MATCH(Sales[[#This Row],[store_no]],Stores[store_no],0))</f>
        <v>2</v>
      </c>
      <c r="F7369" t="str">
        <f>INDEX(Stores[storetype],MATCH(Sales[[#This Row],[store_no]],Stores[store_no],0))</f>
        <v>A</v>
      </c>
      <c r="G7369" t="str">
        <f>INDEX(Stores[location_city],MATCH(Sales[[#This Row],[store_no]],Stores[store_no],0))</f>
        <v>Winnetka</v>
      </c>
      <c r="H7369" t="str">
        <f>INDEX(Stores[location_state],MATCH(Sales[[#This Row],[store_no]],Stores[store_no],0))</f>
        <v>Illinois</v>
      </c>
      <c r="I7369">
        <f>INDEX(Stores[sqft],MATCH(Sales[[#This Row],[store_no]],Stores[store_no],0))</f>
        <v>207800</v>
      </c>
      <c r="J7369" s="4" t="str">
        <f>INDEX(Departments[dept_name],MATCH(Sales[[#This Row],[dept_no]],Departments[dept_no],0))</f>
        <v>Computers</v>
      </c>
      <c r="K7369" s="4" t="str">
        <f>CONCATENATE(Sales[[#This Row],[region]],Sales[[#This Row],[storetype]])</f>
        <v>2A</v>
      </c>
      <c r="L7369" s="4">
        <f>INDEX(RegionStoreCount[Store Count],MATCH(Sales[[#This Row],[RegionStoretype]],RegionStoreCount[Region/Type],0))</f>
        <v>5</v>
      </c>
      <c r="M7369" s="4">
        <f>AND(Sales[[#This Row],[date]]&lt;=TY_YTDMax,Sales[[#This Row],[date]]&gt;=TY_YTDMin)*Sales[[#This Row],[sales]]</f>
        <v>117165.48819999999</v>
      </c>
      <c r="N7369" s="4">
        <f>AND(Sales[[#This Row],[date]]&lt;=LY_YTDMax,Sales[[#This Row],[date]]&gt;=LY_YTDMin)*Sales[[#This Row],[sales]]</f>
        <v>0</v>
      </c>
      <c r="O7369" s="4">
        <f>AND(Sales[[#This Row],[date]]&gt;=YoY_Min,Sales[[#This Row],[date]]&lt;=TY_YTDMax)*(Sales[[#This Row],[sales]]/Sales[[#This Row],[sqft]])</f>
        <v>0.56383776804619823</v>
      </c>
      <c r="P7369" s="4">
        <f>SUMIF(Sales[RegionStoretype],Sales[[#This Row],[RegionStoretype]],Sales[YoY_SSF])/Sales[[#This Row],[Region_TypeCount]]</f>
        <v>60.052789354368521</v>
      </c>
    </row>
    <row r="7370" spans="1:16" x14ac:dyDescent="0.25">
      <c r="A7370" s="1">
        <v>43259</v>
      </c>
      <c r="B7370">
        <v>24</v>
      </c>
      <c r="C7370">
        <v>7</v>
      </c>
      <c r="D7370">
        <v>60046.659999999996</v>
      </c>
      <c r="E7370">
        <f>INDEX(Stores[region],MATCH(Sales[[#This Row],[store_no]],Stores[store_no],0))</f>
        <v>2</v>
      </c>
      <c r="F7370" t="str">
        <f>INDEX(Stores[storetype],MATCH(Sales[[#This Row],[store_no]],Stores[store_no],0))</f>
        <v>A</v>
      </c>
      <c r="G7370" t="str">
        <f>INDEX(Stores[location_city],MATCH(Sales[[#This Row],[store_no]],Stores[store_no],0))</f>
        <v>Winnetka</v>
      </c>
      <c r="H7370" t="str">
        <f>INDEX(Stores[location_state],MATCH(Sales[[#This Row],[store_no]],Stores[store_no],0))</f>
        <v>Illinois</v>
      </c>
      <c r="I7370">
        <f>INDEX(Stores[sqft],MATCH(Sales[[#This Row],[store_no]],Stores[store_no],0))</f>
        <v>207800</v>
      </c>
      <c r="J7370" s="4" t="str">
        <f>INDEX(Departments[dept_name],MATCH(Sales[[#This Row],[dept_no]],Departments[dept_no],0))</f>
        <v>Electronics</v>
      </c>
      <c r="K7370" s="4" t="str">
        <f>CONCATENATE(Sales[[#This Row],[region]],Sales[[#This Row],[storetype]])</f>
        <v>2A</v>
      </c>
      <c r="L7370" s="4">
        <f>INDEX(RegionStoreCount[Store Count],MATCH(Sales[[#This Row],[RegionStoretype]],RegionStoreCount[Region/Type],0))</f>
        <v>5</v>
      </c>
      <c r="M7370" s="4">
        <f>AND(Sales[[#This Row],[date]]&lt;=TY_YTDMax,Sales[[#This Row],[date]]&gt;=TY_YTDMin)*Sales[[#This Row],[sales]]</f>
        <v>60046.659999999996</v>
      </c>
      <c r="N7370" s="4">
        <f>AND(Sales[[#This Row],[date]]&lt;=LY_YTDMax,Sales[[#This Row],[date]]&gt;=LY_YTDMin)*Sales[[#This Row],[sales]]</f>
        <v>0</v>
      </c>
      <c r="O7370" s="4">
        <f>AND(Sales[[#This Row],[date]]&gt;=YoY_Min,Sales[[#This Row],[date]]&lt;=TY_YTDMax)*(Sales[[#This Row],[sales]]/Sales[[#This Row],[sqft]])</f>
        <v>0.28896371511068331</v>
      </c>
      <c r="P7370" s="4">
        <f>SUMIF(Sales[RegionStoretype],Sales[[#This Row],[RegionStoretype]],Sales[YoY_SSF])/Sales[[#This Row],[Region_TypeCount]]</f>
        <v>60.052789354368521</v>
      </c>
    </row>
    <row r="7371" spans="1:16" x14ac:dyDescent="0.25">
      <c r="A7371" s="1">
        <v>43259</v>
      </c>
      <c r="B7371">
        <v>24</v>
      </c>
      <c r="C7371">
        <v>14</v>
      </c>
      <c r="D7371">
        <v>83824.122400000007</v>
      </c>
      <c r="E7371">
        <f>INDEX(Stores[region],MATCH(Sales[[#This Row],[store_no]],Stores[store_no],0))</f>
        <v>2</v>
      </c>
      <c r="F7371" t="str">
        <f>INDEX(Stores[storetype],MATCH(Sales[[#This Row],[store_no]],Stores[store_no],0))</f>
        <v>A</v>
      </c>
      <c r="G7371" t="str">
        <f>INDEX(Stores[location_city],MATCH(Sales[[#This Row],[store_no]],Stores[store_no],0))</f>
        <v>Winnetka</v>
      </c>
      <c r="H7371" t="str">
        <f>INDEX(Stores[location_state],MATCH(Sales[[#This Row],[store_no]],Stores[store_no],0))</f>
        <v>Illinois</v>
      </c>
      <c r="I7371">
        <f>INDEX(Stores[sqft],MATCH(Sales[[#This Row],[store_no]],Stores[store_no],0))</f>
        <v>207800</v>
      </c>
      <c r="J7371" s="4" t="str">
        <f>INDEX(Departments[dept_name],MATCH(Sales[[#This Row],[dept_no]],Departments[dept_no],0))</f>
        <v>Movies</v>
      </c>
      <c r="K7371" s="4" t="str">
        <f>CONCATENATE(Sales[[#This Row],[region]],Sales[[#This Row],[storetype]])</f>
        <v>2A</v>
      </c>
      <c r="L7371" s="4">
        <f>INDEX(RegionStoreCount[Store Count],MATCH(Sales[[#This Row],[RegionStoretype]],RegionStoreCount[Region/Type],0))</f>
        <v>5</v>
      </c>
      <c r="M7371" s="4">
        <f>AND(Sales[[#This Row],[date]]&lt;=TY_YTDMax,Sales[[#This Row],[date]]&gt;=TY_YTDMin)*Sales[[#This Row],[sales]]</f>
        <v>83824.122400000007</v>
      </c>
      <c r="N7371" s="4">
        <f>AND(Sales[[#This Row],[date]]&lt;=LY_YTDMax,Sales[[#This Row],[date]]&gt;=LY_YTDMin)*Sales[[#This Row],[sales]]</f>
        <v>0</v>
      </c>
      <c r="O7371" s="4">
        <f>AND(Sales[[#This Row],[date]]&gt;=YoY_Min,Sales[[#This Row],[date]]&lt;=TY_YTDMax)*(Sales[[#This Row],[sales]]/Sales[[#This Row],[sqft]])</f>
        <v>0.40338846198267569</v>
      </c>
      <c r="P7371" s="4">
        <f>SUMIF(Sales[RegionStoretype],Sales[[#This Row],[RegionStoretype]],Sales[YoY_SSF])/Sales[[#This Row],[Region_TypeCount]]</f>
        <v>60.052789354368521</v>
      </c>
    </row>
    <row r="7372" spans="1:16" x14ac:dyDescent="0.25">
      <c r="A7372" s="1">
        <v>43259</v>
      </c>
      <c r="B7372">
        <v>24</v>
      </c>
      <c r="C7372">
        <v>16</v>
      </c>
      <c r="D7372">
        <v>286641.50569999998</v>
      </c>
      <c r="E7372">
        <f>INDEX(Stores[region],MATCH(Sales[[#This Row],[store_no]],Stores[store_no],0))</f>
        <v>2</v>
      </c>
      <c r="F7372" t="str">
        <f>INDEX(Stores[storetype],MATCH(Sales[[#This Row],[store_no]],Stores[store_no],0))</f>
        <v>A</v>
      </c>
      <c r="G7372" t="str">
        <f>INDEX(Stores[location_city],MATCH(Sales[[#This Row],[store_no]],Stores[store_no],0))</f>
        <v>Winnetka</v>
      </c>
      <c r="H7372" t="str">
        <f>INDEX(Stores[location_state],MATCH(Sales[[#This Row],[store_no]],Stores[store_no],0))</f>
        <v>Illinois</v>
      </c>
      <c r="I7372">
        <f>INDEX(Stores[sqft],MATCH(Sales[[#This Row],[store_no]],Stores[store_no],0))</f>
        <v>207800</v>
      </c>
      <c r="J7372" s="4" t="str">
        <f>INDEX(Departments[dept_name],MATCH(Sales[[#This Row],[dept_no]],Departments[dept_no],0))</f>
        <v>Outdoors</v>
      </c>
      <c r="K7372" s="4" t="str">
        <f>CONCATENATE(Sales[[#This Row],[region]],Sales[[#This Row],[storetype]])</f>
        <v>2A</v>
      </c>
      <c r="L7372" s="4">
        <f>INDEX(RegionStoreCount[Store Count],MATCH(Sales[[#This Row],[RegionStoretype]],RegionStoreCount[Region/Type],0))</f>
        <v>5</v>
      </c>
      <c r="M7372" s="4">
        <f>AND(Sales[[#This Row],[date]]&lt;=TY_YTDMax,Sales[[#This Row],[date]]&gt;=TY_YTDMin)*Sales[[#This Row],[sales]]</f>
        <v>286641.50569999998</v>
      </c>
      <c r="N7372" s="4">
        <f>AND(Sales[[#This Row],[date]]&lt;=LY_YTDMax,Sales[[#This Row],[date]]&gt;=LY_YTDMin)*Sales[[#This Row],[sales]]</f>
        <v>0</v>
      </c>
      <c r="O7372" s="4">
        <f>AND(Sales[[#This Row],[date]]&gt;=YoY_Min,Sales[[#This Row],[date]]&lt;=TY_YTDMax)*(Sales[[#This Row],[sales]]/Sales[[#This Row],[sqft]])</f>
        <v>1.3794105182868142</v>
      </c>
      <c r="P7372" s="4">
        <f>SUMIF(Sales[RegionStoretype],Sales[[#This Row],[RegionStoretype]],Sales[YoY_SSF])/Sales[[#This Row],[Region_TypeCount]]</f>
        <v>60.052789354368521</v>
      </c>
    </row>
    <row r="7373" spans="1:16" x14ac:dyDescent="0.25">
      <c r="A7373" s="1">
        <v>43259</v>
      </c>
      <c r="B7373">
        <v>25</v>
      </c>
      <c r="C7373">
        <v>17</v>
      </c>
      <c r="D7373">
        <v>112984.8766</v>
      </c>
      <c r="E7373">
        <f>INDEX(Stores[region],MATCH(Sales[[#This Row],[store_no]],Stores[store_no],0))</f>
        <v>3</v>
      </c>
      <c r="F7373" t="str">
        <f>INDEX(Stores[storetype],MATCH(Sales[[#This Row],[store_no]],Stores[store_no],0))</f>
        <v>B</v>
      </c>
      <c r="G7373" t="str">
        <f>INDEX(Stores[location_city],MATCH(Sales[[#This Row],[store_no]],Stores[store_no],0))</f>
        <v>Kansas City</v>
      </c>
      <c r="H7373" t="str">
        <f>INDEX(Stores[location_state],MATCH(Sales[[#This Row],[store_no]],Stores[store_no],0))</f>
        <v>Missouri</v>
      </c>
      <c r="I7373">
        <f>INDEX(Stores[sqft],MATCH(Sales[[#This Row],[store_no]],Stores[store_no],0))</f>
        <v>92300</v>
      </c>
      <c r="J7373" s="4" t="str">
        <f>INDEX(Departments[dept_name],MATCH(Sales[[#This Row],[dept_no]],Departments[dept_no],0))</f>
        <v>Shoes</v>
      </c>
      <c r="K7373" s="4" t="str">
        <f>CONCATENATE(Sales[[#This Row],[region]],Sales[[#This Row],[storetype]])</f>
        <v>3B</v>
      </c>
      <c r="L7373" s="4">
        <f>INDEX(RegionStoreCount[Store Count],MATCH(Sales[[#This Row],[RegionStoretype]],RegionStoreCount[Region/Type],0))</f>
        <v>4</v>
      </c>
      <c r="M7373" s="4">
        <f>AND(Sales[[#This Row],[date]]&lt;=TY_YTDMax,Sales[[#This Row],[date]]&gt;=TY_YTDMin)*Sales[[#This Row],[sales]]</f>
        <v>112984.8766</v>
      </c>
      <c r="N7373" s="4">
        <f>AND(Sales[[#This Row],[date]]&lt;=LY_YTDMax,Sales[[#This Row],[date]]&gt;=LY_YTDMin)*Sales[[#This Row],[sales]]</f>
        <v>0</v>
      </c>
      <c r="O7373" s="4">
        <f>AND(Sales[[#This Row],[date]]&gt;=YoY_Min,Sales[[#This Row],[date]]&lt;=TY_YTDMax)*(Sales[[#This Row],[sales]]/Sales[[#This Row],[sqft]])</f>
        <v>1.2241048385698809</v>
      </c>
      <c r="P7373" s="4">
        <f>SUMIF(Sales[RegionStoretype],Sales[[#This Row],[RegionStoretype]],Sales[YoY_SSF])/Sales[[#This Row],[Region_TypeCount]]</f>
        <v>58.312187288105562</v>
      </c>
    </row>
    <row r="7374" spans="1:16" x14ac:dyDescent="0.25">
      <c r="A7374" s="1">
        <v>43259</v>
      </c>
      <c r="B7374">
        <v>26</v>
      </c>
      <c r="C7374">
        <v>2</v>
      </c>
      <c r="D7374">
        <v>44537.162500000006</v>
      </c>
      <c r="E7374">
        <f>INDEX(Stores[region],MATCH(Sales[[#This Row],[store_no]],Stores[store_no],0))</f>
        <v>2</v>
      </c>
      <c r="F7374" t="str">
        <f>INDEX(Stores[storetype],MATCH(Sales[[#This Row],[store_no]],Stores[store_no],0))</f>
        <v>A</v>
      </c>
      <c r="G7374" t="str">
        <f>INDEX(Stores[location_city],MATCH(Sales[[#This Row],[store_no]],Stores[store_no],0))</f>
        <v>Carmel</v>
      </c>
      <c r="H7374" t="str">
        <f>INDEX(Stores[location_state],MATCH(Sales[[#This Row],[store_no]],Stores[store_no],0))</f>
        <v>Indiana</v>
      </c>
      <c r="I7374">
        <f>INDEX(Stores[sqft],MATCH(Sales[[#This Row],[store_no]],Stores[store_no],0))</f>
        <v>198500</v>
      </c>
      <c r="J7374" s="4" t="str">
        <f>INDEX(Departments[dept_name],MATCH(Sales[[#This Row],[dept_no]],Departments[dept_no],0))</f>
        <v>Baby</v>
      </c>
      <c r="K7374" s="4" t="str">
        <f>CONCATENATE(Sales[[#This Row],[region]],Sales[[#This Row],[storetype]])</f>
        <v>2A</v>
      </c>
      <c r="L7374" s="4">
        <f>INDEX(RegionStoreCount[Store Count],MATCH(Sales[[#This Row],[RegionStoretype]],RegionStoreCount[Region/Type],0))</f>
        <v>5</v>
      </c>
      <c r="M7374" s="4">
        <f>AND(Sales[[#This Row],[date]]&lt;=TY_YTDMax,Sales[[#This Row],[date]]&gt;=TY_YTDMin)*Sales[[#This Row],[sales]]</f>
        <v>44537.162500000006</v>
      </c>
      <c r="N7374" s="4">
        <f>AND(Sales[[#This Row],[date]]&lt;=LY_YTDMax,Sales[[#This Row],[date]]&gt;=LY_YTDMin)*Sales[[#This Row],[sales]]</f>
        <v>0</v>
      </c>
      <c r="O7374" s="4">
        <f>AND(Sales[[#This Row],[date]]&gt;=YoY_Min,Sales[[#This Row],[date]]&lt;=TY_YTDMax)*(Sales[[#This Row],[sales]]/Sales[[#This Row],[sqft]])</f>
        <v>0.22436857682619651</v>
      </c>
      <c r="P7374" s="4">
        <f>SUMIF(Sales[RegionStoretype],Sales[[#This Row],[RegionStoretype]],Sales[YoY_SSF])/Sales[[#This Row],[Region_TypeCount]]</f>
        <v>60.052789354368521</v>
      </c>
    </row>
    <row r="7375" spans="1:16" x14ac:dyDescent="0.25">
      <c r="A7375" s="1">
        <v>43259</v>
      </c>
      <c r="B7375">
        <v>26</v>
      </c>
      <c r="C7375">
        <v>3</v>
      </c>
      <c r="D7375">
        <v>97574.160600000003</v>
      </c>
      <c r="E7375">
        <f>INDEX(Stores[region],MATCH(Sales[[#This Row],[store_no]],Stores[store_no],0))</f>
        <v>2</v>
      </c>
      <c r="F7375" t="str">
        <f>INDEX(Stores[storetype],MATCH(Sales[[#This Row],[store_no]],Stores[store_no],0))</f>
        <v>A</v>
      </c>
      <c r="G7375" t="str">
        <f>INDEX(Stores[location_city],MATCH(Sales[[#This Row],[store_no]],Stores[store_no],0))</f>
        <v>Carmel</v>
      </c>
      <c r="H7375" t="str">
        <f>INDEX(Stores[location_state],MATCH(Sales[[#This Row],[store_no]],Stores[store_no],0))</f>
        <v>Indiana</v>
      </c>
      <c r="I7375">
        <f>INDEX(Stores[sqft],MATCH(Sales[[#This Row],[store_no]],Stores[store_no],0))</f>
        <v>198500</v>
      </c>
      <c r="J7375" s="4" t="str">
        <f>INDEX(Departments[dept_name],MATCH(Sales[[#This Row],[dept_no]],Departments[dept_no],0))</f>
        <v>Beauty</v>
      </c>
      <c r="K7375" s="4" t="str">
        <f>CONCATENATE(Sales[[#This Row],[region]],Sales[[#This Row],[storetype]])</f>
        <v>2A</v>
      </c>
      <c r="L7375" s="4">
        <f>INDEX(RegionStoreCount[Store Count],MATCH(Sales[[#This Row],[RegionStoretype]],RegionStoreCount[Region/Type],0))</f>
        <v>5</v>
      </c>
      <c r="M7375" s="4">
        <f>AND(Sales[[#This Row],[date]]&lt;=TY_YTDMax,Sales[[#This Row],[date]]&gt;=TY_YTDMin)*Sales[[#This Row],[sales]]</f>
        <v>97574.160600000003</v>
      </c>
      <c r="N7375" s="4">
        <f>AND(Sales[[#This Row],[date]]&lt;=LY_YTDMax,Sales[[#This Row],[date]]&gt;=LY_YTDMin)*Sales[[#This Row],[sales]]</f>
        <v>0</v>
      </c>
      <c r="O7375" s="4">
        <f>AND(Sales[[#This Row],[date]]&gt;=YoY_Min,Sales[[#This Row],[date]]&lt;=TY_YTDMax)*(Sales[[#This Row],[sales]]/Sales[[#This Row],[sqft]])</f>
        <v>0.49155748413098238</v>
      </c>
      <c r="P7375" s="4">
        <f>SUMIF(Sales[RegionStoretype],Sales[[#This Row],[RegionStoretype]],Sales[YoY_SSF])/Sales[[#This Row],[Region_TypeCount]]</f>
        <v>60.052789354368521</v>
      </c>
    </row>
    <row r="7376" spans="1:16" x14ac:dyDescent="0.25">
      <c r="A7376" s="1">
        <v>43259</v>
      </c>
      <c r="B7376">
        <v>26</v>
      </c>
      <c r="C7376">
        <v>13</v>
      </c>
      <c r="D7376">
        <v>132661.78820000001</v>
      </c>
      <c r="E7376">
        <f>INDEX(Stores[region],MATCH(Sales[[#This Row],[store_no]],Stores[store_no],0))</f>
        <v>2</v>
      </c>
      <c r="F7376" t="str">
        <f>INDEX(Stores[storetype],MATCH(Sales[[#This Row],[store_no]],Stores[store_no],0))</f>
        <v>A</v>
      </c>
      <c r="G7376" t="str">
        <f>INDEX(Stores[location_city],MATCH(Sales[[#This Row],[store_no]],Stores[store_no],0))</f>
        <v>Carmel</v>
      </c>
      <c r="H7376" t="str">
        <f>INDEX(Stores[location_state],MATCH(Sales[[#This Row],[store_no]],Stores[store_no],0))</f>
        <v>Indiana</v>
      </c>
      <c r="I7376">
        <f>INDEX(Stores[sqft],MATCH(Sales[[#This Row],[store_no]],Stores[store_no],0))</f>
        <v>198500</v>
      </c>
      <c r="J7376" s="4" t="str">
        <f>INDEX(Departments[dept_name],MATCH(Sales[[#This Row],[dept_no]],Departments[dept_no],0))</f>
        <v>Kids</v>
      </c>
      <c r="K7376" s="4" t="str">
        <f>CONCATENATE(Sales[[#This Row],[region]],Sales[[#This Row],[storetype]])</f>
        <v>2A</v>
      </c>
      <c r="L7376" s="4">
        <f>INDEX(RegionStoreCount[Store Count],MATCH(Sales[[#This Row],[RegionStoretype]],RegionStoreCount[Region/Type],0))</f>
        <v>5</v>
      </c>
      <c r="M7376" s="4">
        <f>AND(Sales[[#This Row],[date]]&lt;=TY_YTDMax,Sales[[#This Row],[date]]&gt;=TY_YTDMin)*Sales[[#This Row],[sales]]</f>
        <v>132661.78820000001</v>
      </c>
      <c r="N7376" s="4">
        <f>AND(Sales[[#This Row],[date]]&lt;=LY_YTDMax,Sales[[#This Row],[date]]&gt;=LY_YTDMin)*Sales[[#This Row],[sales]]</f>
        <v>0</v>
      </c>
      <c r="O7376" s="4">
        <f>AND(Sales[[#This Row],[date]]&gt;=YoY_Min,Sales[[#This Row],[date]]&lt;=TY_YTDMax)*(Sales[[#This Row],[sales]]/Sales[[#This Row],[sqft]])</f>
        <v>0.66832135113350133</v>
      </c>
      <c r="P7376" s="4">
        <f>SUMIF(Sales[RegionStoretype],Sales[[#This Row],[RegionStoretype]],Sales[YoY_SSF])/Sales[[#This Row],[Region_TypeCount]]</f>
        <v>60.052789354368521</v>
      </c>
    </row>
    <row r="7377" spans="1:16" x14ac:dyDescent="0.25">
      <c r="A7377" s="1">
        <v>43259</v>
      </c>
      <c r="B7377">
        <v>26</v>
      </c>
      <c r="C7377">
        <v>14</v>
      </c>
      <c r="D7377">
        <v>38678.202499999999</v>
      </c>
      <c r="E7377">
        <f>INDEX(Stores[region],MATCH(Sales[[#This Row],[store_no]],Stores[store_no],0))</f>
        <v>2</v>
      </c>
      <c r="F7377" t="str">
        <f>INDEX(Stores[storetype],MATCH(Sales[[#This Row],[store_no]],Stores[store_no],0))</f>
        <v>A</v>
      </c>
      <c r="G7377" t="str">
        <f>INDEX(Stores[location_city],MATCH(Sales[[#This Row],[store_no]],Stores[store_no],0))</f>
        <v>Carmel</v>
      </c>
      <c r="H7377" t="str">
        <f>INDEX(Stores[location_state],MATCH(Sales[[#This Row],[store_no]],Stores[store_no],0))</f>
        <v>Indiana</v>
      </c>
      <c r="I7377">
        <f>INDEX(Stores[sqft],MATCH(Sales[[#This Row],[store_no]],Stores[store_no],0))</f>
        <v>198500</v>
      </c>
      <c r="J7377" s="4" t="str">
        <f>INDEX(Departments[dept_name],MATCH(Sales[[#This Row],[dept_no]],Departments[dept_no],0))</f>
        <v>Movies</v>
      </c>
      <c r="K7377" s="4" t="str">
        <f>CONCATENATE(Sales[[#This Row],[region]],Sales[[#This Row],[storetype]])</f>
        <v>2A</v>
      </c>
      <c r="L7377" s="4">
        <f>INDEX(RegionStoreCount[Store Count],MATCH(Sales[[#This Row],[RegionStoretype]],RegionStoreCount[Region/Type],0))</f>
        <v>5</v>
      </c>
      <c r="M7377" s="4">
        <f>AND(Sales[[#This Row],[date]]&lt;=TY_YTDMax,Sales[[#This Row],[date]]&gt;=TY_YTDMin)*Sales[[#This Row],[sales]]</f>
        <v>38678.202499999999</v>
      </c>
      <c r="N7377" s="4">
        <f>AND(Sales[[#This Row],[date]]&lt;=LY_YTDMax,Sales[[#This Row],[date]]&gt;=LY_YTDMin)*Sales[[#This Row],[sales]]</f>
        <v>0</v>
      </c>
      <c r="O7377" s="4">
        <f>AND(Sales[[#This Row],[date]]&gt;=YoY_Min,Sales[[#This Row],[date]]&lt;=TY_YTDMax)*(Sales[[#This Row],[sales]]/Sales[[#This Row],[sqft]])</f>
        <v>0.19485240554156172</v>
      </c>
      <c r="P7377" s="4">
        <f>SUMIF(Sales[RegionStoretype],Sales[[#This Row],[RegionStoretype]],Sales[YoY_SSF])/Sales[[#This Row],[Region_TypeCount]]</f>
        <v>60.052789354368521</v>
      </c>
    </row>
    <row r="7378" spans="1:16" x14ac:dyDescent="0.25">
      <c r="A7378" s="1">
        <v>43259</v>
      </c>
      <c r="B7378">
        <v>27</v>
      </c>
      <c r="C7378">
        <v>19</v>
      </c>
      <c r="D7378">
        <v>10111.854799999999</v>
      </c>
      <c r="E7378">
        <f>INDEX(Stores[region],MATCH(Sales[[#This Row],[store_no]],Stores[store_no],0))</f>
        <v>3</v>
      </c>
      <c r="F7378" t="str">
        <f>INDEX(Stores[storetype],MATCH(Sales[[#This Row],[store_no]],Stores[store_no],0))</f>
        <v>A</v>
      </c>
      <c r="G7378" t="str">
        <f>INDEX(Stores[location_city],MATCH(Sales[[#This Row],[store_no]],Stores[store_no],0))</f>
        <v>Springfield</v>
      </c>
      <c r="H7378" t="str">
        <f>INDEX(Stores[location_state],MATCH(Sales[[#This Row],[store_no]],Stores[store_no],0))</f>
        <v>Missouri</v>
      </c>
      <c r="I7378">
        <f>INDEX(Stores[sqft],MATCH(Sales[[#This Row],[store_no]],Stores[store_no],0))</f>
        <v>158200</v>
      </c>
      <c r="J7378" s="4" t="str">
        <f>INDEX(Departments[dept_name],MATCH(Sales[[#This Row],[dept_no]],Departments[dept_no],0))</f>
        <v>Tools</v>
      </c>
      <c r="K7378" s="4" t="str">
        <f>CONCATENATE(Sales[[#This Row],[region]],Sales[[#This Row],[storetype]])</f>
        <v>3A</v>
      </c>
      <c r="L7378" s="4">
        <f>INDEX(RegionStoreCount[Store Count],MATCH(Sales[[#This Row],[RegionStoretype]],RegionStoreCount[Region/Type],0))</f>
        <v>9</v>
      </c>
      <c r="M7378" s="4">
        <f>AND(Sales[[#This Row],[date]]&lt;=TY_YTDMax,Sales[[#This Row],[date]]&gt;=TY_YTDMin)*Sales[[#This Row],[sales]]</f>
        <v>10111.854799999999</v>
      </c>
      <c r="N7378" s="4">
        <f>AND(Sales[[#This Row],[date]]&lt;=LY_YTDMax,Sales[[#This Row],[date]]&gt;=LY_YTDMin)*Sales[[#This Row],[sales]]</f>
        <v>0</v>
      </c>
      <c r="O7378" s="4">
        <f>AND(Sales[[#This Row],[date]]&gt;=YoY_Min,Sales[[#This Row],[date]]&lt;=TY_YTDMax)*(Sales[[#This Row],[sales]]/Sales[[#This Row],[sqft]])</f>
        <v>6.3918171934260429E-2</v>
      </c>
      <c r="P7378" s="4">
        <f>SUMIF(Sales[RegionStoretype],Sales[[#This Row],[RegionStoretype]],Sales[YoY_SSF])/Sales[[#This Row],[Region_TypeCount]]</f>
        <v>53.603836561720975</v>
      </c>
    </row>
    <row r="7379" spans="1:16" x14ac:dyDescent="0.25">
      <c r="A7379" s="1">
        <v>43259</v>
      </c>
      <c r="B7379">
        <v>28</v>
      </c>
      <c r="C7379">
        <v>16</v>
      </c>
      <c r="D7379">
        <v>100286.85559999998</v>
      </c>
      <c r="E7379">
        <f>INDEX(Stores[region],MATCH(Sales[[#This Row],[store_no]],Stores[store_no],0))</f>
        <v>2</v>
      </c>
      <c r="F7379" t="str">
        <f>INDEX(Stores[storetype],MATCH(Sales[[#This Row],[store_no]],Stores[store_no],0))</f>
        <v>A</v>
      </c>
      <c r="G7379" t="str">
        <f>INDEX(Stores[location_city],MATCH(Sales[[#This Row],[store_no]],Stores[store_no],0))</f>
        <v>Milwaukee</v>
      </c>
      <c r="H7379" t="str">
        <f>INDEX(Stores[location_state],MATCH(Sales[[#This Row],[store_no]],Stores[store_no],0))</f>
        <v>Wisconsin</v>
      </c>
      <c r="I7379">
        <f>INDEX(Stores[sqft],MATCH(Sales[[#This Row],[store_no]],Stores[store_no],0))</f>
        <v>203800</v>
      </c>
      <c r="J7379" s="4" t="str">
        <f>INDEX(Departments[dept_name],MATCH(Sales[[#This Row],[dept_no]],Departments[dept_no],0))</f>
        <v>Outdoors</v>
      </c>
      <c r="K7379" s="4" t="str">
        <f>CONCATENATE(Sales[[#This Row],[region]],Sales[[#This Row],[storetype]])</f>
        <v>2A</v>
      </c>
      <c r="L7379" s="4">
        <f>INDEX(RegionStoreCount[Store Count],MATCH(Sales[[#This Row],[RegionStoretype]],RegionStoreCount[Region/Type],0))</f>
        <v>5</v>
      </c>
      <c r="M7379" s="4">
        <f>AND(Sales[[#This Row],[date]]&lt;=TY_YTDMax,Sales[[#This Row],[date]]&gt;=TY_YTDMin)*Sales[[#This Row],[sales]]</f>
        <v>100286.85559999998</v>
      </c>
      <c r="N7379" s="4">
        <f>AND(Sales[[#This Row],[date]]&lt;=LY_YTDMax,Sales[[#This Row],[date]]&gt;=LY_YTDMin)*Sales[[#This Row],[sales]]</f>
        <v>0</v>
      </c>
      <c r="O7379" s="4">
        <f>AND(Sales[[#This Row],[date]]&gt;=YoY_Min,Sales[[#This Row],[date]]&lt;=TY_YTDMax)*(Sales[[#This Row],[sales]]/Sales[[#This Row],[sqft]])</f>
        <v>0.49208466928361128</v>
      </c>
      <c r="P7379" s="4">
        <f>SUMIF(Sales[RegionStoretype],Sales[[#This Row],[RegionStoretype]],Sales[YoY_SSF])/Sales[[#This Row],[Region_TypeCount]]</f>
        <v>60.052789354368521</v>
      </c>
    </row>
    <row r="7380" spans="1:16" x14ac:dyDescent="0.25">
      <c r="A7380" s="1">
        <v>43259</v>
      </c>
      <c r="B7380">
        <v>29</v>
      </c>
      <c r="C7380">
        <v>1</v>
      </c>
      <c r="D7380">
        <v>70123.026599999997</v>
      </c>
      <c r="E7380">
        <f>INDEX(Stores[region],MATCH(Sales[[#This Row],[store_no]],Stores[store_no],0))</f>
        <v>1</v>
      </c>
      <c r="F7380" t="str">
        <f>INDEX(Stores[storetype],MATCH(Sales[[#This Row],[store_no]],Stores[store_no],0))</f>
        <v>B</v>
      </c>
      <c r="G7380" t="str">
        <f>INDEX(Stores[location_city],MATCH(Sales[[#This Row],[store_no]],Stores[store_no],0))</f>
        <v>Grand Rapids</v>
      </c>
      <c r="H7380" t="str">
        <f>INDEX(Stores[location_state],MATCH(Sales[[#This Row],[store_no]],Stores[store_no],0))</f>
        <v>Michigan</v>
      </c>
      <c r="I7380">
        <f>INDEX(Stores[sqft],MATCH(Sales[[#This Row],[store_no]],Stores[store_no],0))</f>
        <v>148300</v>
      </c>
      <c r="J7380" s="4" t="str">
        <f>INDEX(Departments[dept_name],MATCH(Sales[[#This Row],[dept_no]],Departments[dept_no],0))</f>
        <v>Automotive</v>
      </c>
      <c r="K7380" s="4" t="str">
        <f>CONCATENATE(Sales[[#This Row],[region]],Sales[[#This Row],[storetype]])</f>
        <v>1B</v>
      </c>
      <c r="L7380" s="4">
        <f>INDEX(RegionStoreCount[Store Count],MATCH(Sales[[#This Row],[RegionStoretype]],RegionStoreCount[Region/Type],0))</f>
        <v>5</v>
      </c>
      <c r="M7380" s="4">
        <f>AND(Sales[[#This Row],[date]]&lt;=TY_YTDMax,Sales[[#This Row],[date]]&gt;=TY_YTDMin)*Sales[[#This Row],[sales]]</f>
        <v>70123.026599999997</v>
      </c>
      <c r="N7380" s="4">
        <f>AND(Sales[[#This Row],[date]]&lt;=LY_YTDMax,Sales[[#This Row],[date]]&gt;=LY_YTDMin)*Sales[[#This Row],[sales]]</f>
        <v>0</v>
      </c>
      <c r="O7380" s="4">
        <f>AND(Sales[[#This Row],[date]]&gt;=YoY_Min,Sales[[#This Row],[date]]&lt;=TY_YTDMax)*(Sales[[#This Row],[sales]]/Sales[[#This Row],[sqft]])</f>
        <v>0.47284576264329059</v>
      </c>
      <c r="P7380" s="4">
        <f>SUMIF(Sales[RegionStoretype],Sales[[#This Row],[RegionStoretype]],Sales[YoY_SSF])/Sales[[#This Row],[Region_TypeCount]]</f>
        <v>68.518982968140051</v>
      </c>
    </row>
    <row r="7381" spans="1:16" x14ac:dyDescent="0.25">
      <c r="A7381" s="1">
        <v>43259</v>
      </c>
      <c r="B7381">
        <v>29</v>
      </c>
      <c r="C7381">
        <v>6</v>
      </c>
      <c r="D7381">
        <v>49037.386400000003</v>
      </c>
      <c r="E7381">
        <f>INDEX(Stores[region],MATCH(Sales[[#This Row],[store_no]],Stores[store_no],0))</f>
        <v>1</v>
      </c>
      <c r="F7381" t="str">
        <f>INDEX(Stores[storetype],MATCH(Sales[[#This Row],[store_no]],Stores[store_no],0))</f>
        <v>B</v>
      </c>
      <c r="G7381" t="str">
        <f>INDEX(Stores[location_city],MATCH(Sales[[#This Row],[store_no]],Stores[store_no],0))</f>
        <v>Grand Rapids</v>
      </c>
      <c r="H7381" t="str">
        <f>INDEX(Stores[location_state],MATCH(Sales[[#This Row],[store_no]],Stores[store_no],0))</f>
        <v>Michigan</v>
      </c>
      <c r="I7381">
        <f>INDEX(Stores[sqft],MATCH(Sales[[#This Row],[store_no]],Stores[store_no],0))</f>
        <v>148300</v>
      </c>
      <c r="J7381" s="4" t="str">
        <f>INDEX(Departments[dept_name],MATCH(Sales[[#This Row],[dept_no]],Departments[dept_no],0))</f>
        <v>Computers</v>
      </c>
      <c r="K7381" s="4" t="str">
        <f>CONCATENATE(Sales[[#This Row],[region]],Sales[[#This Row],[storetype]])</f>
        <v>1B</v>
      </c>
      <c r="L7381" s="4">
        <f>INDEX(RegionStoreCount[Store Count],MATCH(Sales[[#This Row],[RegionStoretype]],RegionStoreCount[Region/Type],0))</f>
        <v>5</v>
      </c>
      <c r="M7381" s="4">
        <f>AND(Sales[[#This Row],[date]]&lt;=TY_YTDMax,Sales[[#This Row],[date]]&gt;=TY_YTDMin)*Sales[[#This Row],[sales]]</f>
        <v>49037.386400000003</v>
      </c>
      <c r="N7381" s="4">
        <f>AND(Sales[[#This Row],[date]]&lt;=LY_YTDMax,Sales[[#This Row],[date]]&gt;=LY_YTDMin)*Sales[[#This Row],[sales]]</f>
        <v>0</v>
      </c>
      <c r="O7381" s="4">
        <f>AND(Sales[[#This Row],[date]]&gt;=YoY_Min,Sales[[#This Row],[date]]&lt;=TY_YTDMax)*(Sales[[#This Row],[sales]]/Sales[[#This Row],[sqft]])</f>
        <v>0.33066342818610928</v>
      </c>
      <c r="P7381" s="4">
        <f>SUMIF(Sales[RegionStoretype],Sales[[#This Row],[RegionStoretype]],Sales[YoY_SSF])/Sales[[#This Row],[Region_TypeCount]]</f>
        <v>68.518982968140051</v>
      </c>
    </row>
    <row r="7382" spans="1:16" x14ac:dyDescent="0.25">
      <c r="A7382" s="1">
        <v>43259</v>
      </c>
      <c r="B7382">
        <v>29</v>
      </c>
      <c r="C7382">
        <v>9</v>
      </c>
      <c r="D7382">
        <v>59995.342099999994</v>
      </c>
      <c r="E7382">
        <f>INDEX(Stores[region],MATCH(Sales[[#This Row],[store_no]],Stores[store_no],0))</f>
        <v>1</v>
      </c>
      <c r="F7382" t="str">
        <f>INDEX(Stores[storetype],MATCH(Sales[[#This Row],[store_no]],Stores[store_no],0))</f>
        <v>B</v>
      </c>
      <c r="G7382" t="str">
        <f>INDEX(Stores[location_city],MATCH(Sales[[#This Row],[store_no]],Stores[store_no],0))</f>
        <v>Grand Rapids</v>
      </c>
      <c r="H7382" t="str">
        <f>INDEX(Stores[location_state],MATCH(Sales[[#This Row],[store_no]],Stores[store_no],0))</f>
        <v>Michigan</v>
      </c>
      <c r="I7382">
        <f>INDEX(Stores[sqft],MATCH(Sales[[#This Row],[store_no]],Stores[store_no],0))</f>
        <v>148300</v>
      </c>
      <c r="J7382" s="4" t="str">
        <f>INDEX(Departments[dept_name],MATCH(Sales[[#This Row],[dept_no]],Departments[dept_no],0))</f>
        <v>Garden</v>
      </c>
      <c r="K7382" s="4" t="str">
        <f>CONCATENATE(Sales[[#This Row],[region]],Sales[[#This Row],[storetype]])</f>
        <v>1B</v>
      </c>
      <c r="L7382" s="4">
        <f>INDEX(RegionStoreCount[Store Count],MATCH(Sales[[#This Row],[RegionStoretype]],RegionStoreCount[Region/Type],0))</f>
        <v>5</v>
      </c>
      <c r="M7382" s="4">
        <f>AND(Sales[[#This Row],[date]]&lt;=TY_YTDMax,Sales[[#This Row],[date]]&gt;=TY_YTDMin)*Sales[[#This Row],[sales]]</f>
        <v>59995.342099999994</v>
      </c>
      <c r="N7382" s="4">
        <f>AND(Sales[[#This Row],[date]]&lt;=LY_YTDMax,Sales[[#This Row],[date]]&gt;=LY_YTDMin)*Sales[[#This Row],[sales]]</f>
        <v>0</v>
      </c>
      <c r="O7382" s="4">
        <f>AND(Sales[[#This Row],[date]]&gt;=YoY_Min,Sales[[#This Row],[date]]&lt;=TY_YTDMax)*(Sales[[#This Row],[sales]]/Sales[[#This Row],[sqft]])</f>
        <v>0.40455389143627779</v>
      </c>
      <c r="P7382" s="4">
        <f>SUMIF(Sales[RegionStoretype],Sales[[#This Row],[RegionStoretype]],Sales[YoY_SSF])/Sales[[#This Row],[Region_TypeCount]]</f>
        <v>68.518982968140051</v>
      </c>
    </row>
    <row r="7383" spans="1:16" x14ac:dyDescent="0.25">
      <c r="A7383" s="1">
        <v>43259</v>
      </c>
      <c r="B7383">
        <v>29</v>
      </c>
      <c r="C7383">
        <v>12</v>
      </c>
      <c r="D7383">
        <v>50242.603900000002</v>
      </c>
      <c r="E7383">
        <f>INDEX(Stores[region],MATCH(Sales[[#This Row],[store_no]],Stores[store_no],0))</f>
        <v>1</v>
      </c>
      <c r="F7383" t="str">
        <f>INDEX(Stores[storetype],MATCH(Sales[[#This Row],[store_no]],Stores[store_no],0))</f>
        <v>B</v>
      </c>
      <c r="G7383" t="str">
        <f>INDEX(Stores[location_city],MATCH(Sales[[#This Row],[store_no]],Stores[store_no],0))</f>
        <v>Grand Rapids</v>
      </c>
      <c r="H7383" t="str">
        <f>INDEX(Stores[location_state],MATCH(Sales[[#This Row],[store_no]],Stores[store_no],0))</f>
        <v>Michigan</v>
      </c>
      <c r="I7383">
        <f>INDEX(Stores[sqft],MATCH(Sales[[#This Row],[store_no]],Stores[store_no],0))</f>
        <v>148300</v>
      </c>
      <c r="J7383" s="4" t="str">
        <f>INDEX(Departments[dept_name],MATCH(Sales[[#This Row],[dept_no]],Departments[dept_no],0))</f>
        <v>Jewelery</v>
      </c>
      <c r="K7383" s="4" t="str">
        <f>CONCATENATE(Sales[[#This Row],[region]],Sales[[#This Row],[storetype]])</f>
        <v>1B</v>
      </c>
      <c r="L7383" s="4">
        <f>INDEX(RegionStoreCount[Store Count],MATCH(Sales[[#This Row],[RegionStoretype]],RegionStoreCount[Region/Type],0))</f>
        <v>5</v>
      </c>
      <c r="M7383" s="4">
        <f>AND(Sales[[#This Row],[date]]&lt;=TY_YTDMax,Sales[[#This Row],[date]]&gt;=TY_YTDMin)*Sales[[#This Row],[sales]]</f>
        <v>50242.603900000002</v>
      </c>
      <c r="N7383" s="4">
        <f>AND(Sales[[#This Row],[date]]&lt;=LY_YTDMax,Sales[[#This Row],[date]]&gt;=LY_YTDMin)*Sales[[#This Row],[sales]]</f>
        <v>0</v>
      </c>
      <c r="O7383" s="4">
        <f>AND(Sales[[#This Row],[date]]&gt;=YoY_Min,Sales[[#This Row],[date]]&lt;=TY_YTDMax)*(Sales[[#This Row],[sales]]/Sales[[#This Row],[sqft]])</f>
        <v>0.33879031625084288</v>
      </c>
      <c r="P7383" s="4">
        <f>SUMIF(Sales[RegionStoretype],Sales[[#This Row],[RegionStoretype]],Sales[YoY_SSF])/Sales[[#This Row],[Region_TypeCount]]</f>
        <v>68.518982968140051</v>
      </c>
    </row>
    <row r="7384" spans="1:16" x14ac:dyDescent="0.25">
      <c r="A7384" s="1">
        <v>43259</v>
      </c>
      <c r="B7384">
        <v>29</v>
      </c>
      <c r="C7384">
        <v>14</v>
      </c>
      <c r="D7384">
        <v>98893.927899999995</v>
      </c>
      <c r="E7384">
        <f>INDEX(Stores[region],MATCH(Sales[[#This Row],[store_no]],Stores[store_no],0))</f>
        <v>1</v>
      </c>
      <c r="F7384" t="str">
        <f>INDEX(Stores[storetype],MATCH(Sales[[#This Row],[store_no]],Stores[store_no],0))</f>
        <v>B</v>
      </c>
      <c r="G7384" t="str">
        <f>INDEX(Stores[location_city],MATCH(Sales[[#This Row],[store_no]],Stores[store_no],0))</f>
        <v>Grand Rapids</v>
      </c>
      <c r="H7384" t="str">
        <f>INDEX(Stores[location_state],MATCH(Sales[[#This Row],[store_no]],Stores[store_no],0))</f>
        <v>Michigan</v>
      </c>
      <c r="I7384">
        <f>INDEX(Stores[sqft],MATCH(Sales[[#This Row],[store_no]],Stores[store_no],0))</f>
        <v>148300</v>
      </c>
      <c r="J7384" s="4" t="str">
        <f>INDEX(Departments[dept_name],MATCH(Sales[[#This Row],[dept_no]],Departments[dept_no],0))</f>
        <v>Movies</v>
      </c>
      <c r="K7384" s="4" t="str">
        <f>CONCATENATE(Sales[[#This Row],[region]],Sales[[#This Row],[storetype]])</f>
        <v>1B</v>
      </c>
      <c r="L7384" s="4">
        <f>INDEX(RegionStoreCount[Store Count],MATCH(Sales[[#This Row],[RegionStoretype]],RegionStoreCount[Region/Type],0))</f>
        <v>5</v>
      </c>
      <c r="M7384" s="4">
        <f>AND(Sales[[#This Row],[date]]&lt;=TY_YTDMax,Sales[[#This Row],[date]]&gt;=TY_YTDMin)*Sales[[#This Row],[sales]]</f>
        <v>98893.927899999995</v>
      </c>
      <c r="N7384" s="4">
        <f>AND(Sales[[#This Row],[date]]&lt;=LY_YTDMax,Sales[[#This Row],[date]]&gt;=LY_YTDMin)*Sales[[#This Row],[sales]]</f>
        <v>0</v>
      </c>
      <c r="O7384" s="4">
        <f>AND(Sales[[#This Row],[date]]&gt;=YoY_Min,Sales[[#This Row],[date]]&lt;=TY_YTDMax)*(Sales[[#This Row],[sales]]/Sales[[#This Row],[sqft]])</f>
        <v>0.66685049157113951</v>
      </c>
      <c r="P7384" s="4">
        <f>SUMIF(Sales[RegionStoretype],Sales[[#This Row],[RegionStoretype]],Sales[YoY_SSF])/Sales[[#This Row],[Region_TypeCount]]</f>
        <v>68.518982968140051</v>
      </c>
    </row>
    <row r="7385" spans="1:16" x14ac:dyDescent="0.25">
      <c r="A7385" s="1">
        <v>43259</v>
      </c>
      <c r="B7385">
        <v>30</v>
      </c>
      <c r="C7385">
        <v>13</v>
      </c>
      <c r="D7385">
        <v>22697.433000000001</v>
      </c>
      <c r="E7385">
        <f>INDEX(Stores[region],MATCH(Sales[[#This Row],[store_no]],Stores[store_no],0))</f>
        <v>1</v>
      </c>
      <c r="F7385" t="str">
        <f>INDEX(Stores[storetype],MATCH(Sales[[#This Row],[store_no]],Stores[store_no],0))</f>
        <v>C</v>
      </c>
      <c r="G7385" t="str">
        <f>INDEX(Stores[location_city],MATCH(Sales[[#This Row],[store_no]],Stores[store_no],0))</f>
        <v>Dayton</v>
      </c>
      <c r="H7385" t="str">
        <f>INDEX(Stores[location_state],MATCH(Sales[[#This Row],[store_no]],Stores[store_no],0))</f>
        <v>Ohio</v>
      </c>
      <c r="I7385">
        <f>INDEX(Stores[sqft],MATCH(Sales[[#This Row],[store_no]],Stores[store_no],0))</f>
        <v>90000</v>
      </c>
      <c r="J7385" s="4" t="str">
        <f>INDEX(Departments[dept_name],MATCH(Sales[[#This Row],[dept_no]],Departments[dept_no],0))</f>
        <v>Kids</v>
      </c>
      <c r="K7385" s="4" t="str">
        <f>CONCATENATE(Sales[[#This Row],[region]],Sales[[#This Row],[storetype]])</f>
        <v>1C</v>
      </c>
      <c r="L7385" s="4">
        <f>INDEX(RegionStoreCount[Store Count],MATCH(Sales[[#This Row],[RegionStoretype]],RegionStoreCount[Region/Type],0))</f>
        <v>1</v>
      </c>
      <c r="M7385" s="4">
        <f>AND(Sales[[#This Row],[date]]&lt;=TY_YTDMax,Sales[[#This Row],[date]]&gt;=TY_YTDMin)*Sales[[#This Row],[sales]]</f>
        <v>22697.433000000001</v>
      </c>
      <c r="N7385" s="4">
        <f>AND(Sales[[#This Row],[date]]&lt;=LY_YTDMax,Sales[[#This Row],[date]]&gt;=LY_YTDMin)*Sales[[#This Row],[sales]]</f>
        <v>0</v>
      </c>
      <c r="O7385" s="4">
        <f>AND(Sales[[#This Row],[date]]&gt;=YoY_Min,Sales[[#This Row],[date]]&lt;=TY_YTDMax)*(Sales[[#This Row],[sales]]/Sales[[#This Row],[sqft]])</f>
        <v>0.25219370000000002</v>
      </c>
      <c r="P7385" s="4">
        <f>SUMIF(Sales[RegionStoretype],Sales[[#This Row],[RegionStoretype]],Sales[YoY_SSF])/Sales[[#This Row],[Region_TypeCount]]</f>
        <v>65.329042605555529</v>
      </c>
    </row>
    <row r="7386" spans="1:16" x14ac:dyDescent="0.25">
      <c r="A7386" s="1">
        <v>43259</v>
      </c>
      <c r="B7386">
        <v>32</v>
      </c>
      <c r="C7386">
        <v>10</v>
      </c>
      <c r="D7386">
        <v>7733.4768999999997</v>
      </c>
      <c r="E7386">
        <f>INDEX(Stores[region],MATCH(Sales[[#This Row],[store_no]],Stores[store_no],0))</f>
        <v>2</v>
      </c>
      <c r="F7386" t="str">
        <f>INDEX(Stores[storetype],MATCH(Sales[[#This Row],[store_no]],Stores[store_no],0))</f>
        <v>A</v>
      </c>
      <c r="G7386" t="str">
        <f>INDEX(Stores[location_city],MATCH(Sales[[#This Row],[store_no]],Stores[store_no],0))</f>
        <v>Western Springs</v>
      </c>
      <c r="H7386" t="str">
        <f>INDEX(Stores[location_state],MATCH(Sales[[#This Row],[store_no]],Stores[store_no],0))</f>
        <v>Illinois</v>
      </c>
      <c r="I7386">
        <f>INDEX(Stores[sqft],MATCH(Sales[[#This Row],[store_no]],Stores[store_no],0))</f>
        <v>118200</v>
      </c>
      <c r="J7386" s="4" t="str">
        <f>INDEX(Departments[dept_name],MATCH(Sales[[#This Row],[dept_no]],Departments[dept_no],0))</f>
        <v>Health</v>
      </c>
      <c r="K7386" s="4" t="str">
        <f>CONCATENATE(Sales[[#This Row],[region]],Sales[[#This Row],[storetype]])</f>
        <v>2A</v>
      </c>
      <c r="L7386" s="4">
        <f>INDEX(RegionStoreCount[Store Count],MATCH(Sales[[#This Row],[RegionStoretype]],RegionStoreCount[Region/Type],0))</f>
        <v>5</v>
      </c>
      <c r="M7386" s="4">
        <f>AND(Sales[[#This Row],[date]]&lt;=TY_YTDMax,Sales[[#This Row],[date]]&gt;=TY_YTDMin)*Sales[[#This Row],[sales]]</f>
        <v>7733.4768999999997</v>
      </c>
      <c r="N7386" s="4">
        <f>AND(Sales[[#This Row],[date]]&lt;=LY_YTDMax,Sales[[#This Row],[date]]&gt;=LY_YTDMin)*Sales[[#This Row],[sales]]</f>
        <v>0</v>
      </c>
      <c r="O7386" s="4">
        <f>AND(Sales[[#This Row],[date]]&gt;=YoY_Min,Sales[[#This Row],[date]]&lt;=TY_YTDMax)*(Sales[[#This Row],[sales]]/Sales[[#This Row],[sqft]])</f>
        <v>6.5427046531302879E-2</v>
      </c>
      <c r="P7386" s="4">
        <f>SUMIF(Sales[RegionStoretype],Sales[[#This Row],[RegionStoretype]],Sales[YoY_SSF])/Sales[[#This Row],[Region_TypeCount]]</f>
        <v>60.052789354368521</v>
      </c>
    </row>
    <row r="7387" spans="1:16" x14ac:dyDescent="0.25">
      <c r="A7387" s="1">
        <v>43259</v>
      </c>
      <c r="B7387">
        <v>32</v>
      </c>
      <c r="C7387">
        <v>18</v>
      </c>
      <c r="D7387">
        <v>105505.1878</v>
      </c>
      <c r="E7387">
        <f>INDEX(Stores[region],MATCH(Sales[[#This Row],[store_no]],Stores[store_no],0))</f>
        <v>2</v>
      </c>
      <c r="F7387" t="str">
        <f>INDEX(Stores[storetype],MATCH(Sales[[#This Row],[store_no]],Stores[store_no],0))</f>
        <v>A</v>
      </c>
      <c r="G7387" t="str">
        <f>INDEX(Stores[location_city],MATCH(Sales[[#This Row],[store_no]],Stores[store_no],0))</f>
        <v>Western Springs</v>
      </c>
      <c r="H7387" t="str">
        <f>INDEX(Stores[location_state],MATCH(Sales[[#This Row],[store_no]],Stores[store_no],0))</f>
        <v>Illinois</v>
      </c>
      <c r="I7387">
        <f>INDEX(Stores[sqft],MATCH(Sales[[#This Row],[store_no]],Stores[store_no],0))</f>
        <v>118200</v>
      </c>
      <c r="J7387" s="4" t="str">
        <f>INDEX(Departments[dept_name],MATCH(Sales[[#This Row],[dept_no]],Departments[dept_no],0))</f>
        <v>Sports</v>
      </c>
      <c r="K7387" s="4" t="str">
        <f>CONCATENATE(Sales[[#This Row],[region]],Sales[[#This Row],[storetype]])</f>
        <v>2A</v>
      </c>
      <c r="L7387" s="4">
        <f>INDEX(RegionStoreCount[Store Count],MATCH(Sales[[#This Row],[RegionStoretype]],RegionStoreCount[Region/Type],0))</f>
        <v>5</v>
      </c>
      <c r="M7387" s="4">
        <f>AND(Sales[[#This Row],[date]]&lt;=TY_YTDMax,Sales[[#This Row],[date]]&gt;=TY_YTDMin)*Sales[[#This Row],[sales]]</f>
        <v>105505.1878</v>
      </c>
      <c r="N7387" s="4">
        <f>AND(Sales[[#This Row],[date]]&lt;=LY_YTDMax,Sales[[#This Row],[date]]&gt;=LY_YTDMin)*Sales[[#This Row],[sales]]</f>
        <v>0</v>
      </c>
      <c r="O7387" s="4">
        <f>AND(Sales[[#This Row],[date]]&gt;=YoY_Min,Sales[[#This Row],[date]]&lt;=TY_YTDMax)*(Sales[[#This Row],[sales]]/Sales[[#This Row],[sqft]])</f>
        <v>0.89259888155668354</v>
      </c>
      <c r="P7387" s="4">
        <f>SUMIF(Sales[RegionStoretype],Sales[[#This Row],[RegionStoretype]],Sales[YoY_SSF])/Sales[[#This Row],[Region_TypeCount]]</f>
        <v>60.052789354368521</v>
      </c>
    </row>
    <row r="7388" spans="1:16" x14ac:dyDescent="0.25">
      <c r="A7388" s="1">
        <v>43259</v>
      </c>
      <c r="B7388">
        <v>32</v>
      </c>
      <c r="C7388">
        <v>19</v>
      </c>
      <c r="D7388">
        <v>33980.232900000003</v>
      </c>
      <c r="E7388">
        <f>INDEX(Stores[region],MATCH(Sales[[#This Row],[store_no]],Stores[store_no],0))</f>
        <v>2</v>
      </c>
      <c r="F7388" t="str">
        <f>INDEX(Stores[storetype],MATCH(Sales[[#This Row],[store_no]],Stores[store_no],0))</f>
        <v>A</v>
      </c>
      <c r="G7388" t="str">
        <f>INDEX(Stores[location_city],MATCH(Sales[[#This Row],[store_no]],Stores[store_no],0))</f>
        <v>Western Springs</v>
      </c>
      <c r="H7388" t="str">
        <f>INDEX(Stores[location_state],MATCH(Sales[[#This Row],[store_no]],Stores[store_no],0))</f>
        <v>Illinois</v>
      </c>
      <c r="I7388">
        <f>INDEX(Stores[sqft],MATCH(Sales[[#This Row],[store_no]],Stores[store_no],0))</f>
        <v>118200</v>
      </c>
      <c r="J7388" s="4" t="str">
        <f>INDEX(Departments[dept_name],MATCH(Sales[[#This Row],[dept_no]],Departments[dept_no],0))</f>
        <v>Tools</v>
      </c>
      <c r="K7388" s="4" t="str">
        <f>CONCATENATE(Sales[[#This Row],[region]],Sales[[#This Row],[storetype]])</f>
        <v>2A</v>
      </c>
      <c r="L7388" s="4">
        <f>INDEX(RegionStoreCount[Store Count],MATCH(Sales[[#This Row],[RegionStoretype]],RegionStoreCount[Region/Type],0))</f>
        <v>5</v>
      </c>
      <c r="M7388" s="4">
        <f>AND(Sales[[#This Row],[date]]&lt;=TY_YTDMax,Sales[[#This Row],[date]]&gt;=TY_YTDMin)*Sales[[#This Row],[sales]]</f>
        <v>33980.232900000003</v>
      </c>
      <c r="N7388" s="4">
        <f>AND(Sales[[#This Row],[date]]&lt;=LY_YTDMax,Sales[[#This Row],[date]]&gt;=LY_YTDMin)*Sales[[#This Row],[sales]]</f>
        <v>0</v>
      </c>
      <c r="O7388" s="4">
        <f>AND(Sales[[#This Row],[date]]&gt;=YoY_Min,Sales[[#This Row],[date]]&lt;=TY_YTDMax)*(Sales[[#This Row],[sales]]/Sales[[#This Row],[sqft]])</f>
        <v>0.28748081979695433</v>
      </c>
      <c r="P7388" s="4">
        <f>SUMIF(Sales[RegionStoretype],Sales[[#This Row],[RegionStoretype]],Sales[YoY_SSF])/Sales[[#This Row],[Region_TypeCount]]</f>
        <v>60.052789354368521</v>
      </c>
    </row>
    <row r="7389" spans="1:16" x14ac:dyDescent="0.25">
      <c r="A7389" s="1">
        <v>43259</v>
      </c>
      <c r="B7389">
        <v>33</v>
      </c>
      <c r="C7389">
        <v>17</v>
      </c>
      <c r="D7389">
        <v>10269.1456</v>
      </c>
      <c r="E7389">
        <f>INDEX(Stores[region],MATCH(Sales[[#This Row],[store_no]],Stores[store_no],0))</f>
        <v>3</v>
      </c>
      <c r="F7389" t="str">
        <f>INDEX(Stores[storetype],MATCH(Sales[[#This Row],[store_no]],Stores[store_no],0))</f>
        <v>A</v>
      </c>
      <c r="G7389" t="str">
        <f>INDEX(Stores[location_city],MATCH(Sales[[#This Row],[store_no]],Stores[store_no],0))</f>
        <v>Omaha</v>
      </c>
      <c r="H7389" t="str">
        <f>INDEX(Stores[location_state],MATCH(Sales[[#This Row],[store_no]],Stores[store_no],0))</f>
        <v>Nebraska</v>
      </c>
      <c r="I7389">
        <f>INDEX(Stores[sqft],MATCH(Sales[[#This Row],[store_no]],Stores[store_no],0))</f>
        <v>40700</v>
      </c>
      <c r="J7389" s="4" t="str">
        <f>INDEX(Departments[dept_name],MATCH(Sales[[#This Row],[dept_no]],Departments[dept_no],0))</f>
        <v>Shoes</v>
      </c>
      <c r="K7389" s="4" t="str">
        <f>CONCATENATE(Sales[[#This Row],[region]],Sales[[#This Row],[storetype]])</f>
        <v>3A</v>
      </c>
      <c r="L7389" s="4">
        <f>INDEX(RegionStoreCount[Store Count],MATCH(Sales[[#This Row],[RegionStoretype]],RegionStoreCount[Region/Type],0))</f>
        <v>9</v>
      </c>
      <c r="M7389" s="4">
        <f>AND(Sales[[#This Row],[date]]&lt;=TY_YTDMax,Sales[[#This Row],[date]]&gt;=TY_YTDMin)*Sales[[#This Row],[sales]]</f>
        <v>10269.1456</v>
      </c>
      <c r="N7389" s="4">
        <f>AND(Sales[[#This Row],[date]]&lt;=LY_YTDMax,Sales[[#This Row],[date]]&gt;=LY_YTDMin)*Sales[[#This Row],[sales]]</f>
        <v>0</v>
      </c>
      <c r="O7389" s="4">
        <f>AND(Sales[[#This Row],[date]]&gt;=YoY_Min,Sales[[#This Row],[date]]&lt;=TY_YTDMax)*(Sales[[#This Row],[sales]]/Sales[[#This Row],[sqft]])</f>
        <v>0.25231315970515972</v>
      </c>
      <c r="P7389" s="4">
        <f>SUMIF(Sales[RegionStoretype],Sales[[#This Row],[RegionStoretype]],Sales[YoY_SSF])/Sales[[#This Row],[Region_TypeCount]]</f>
        <v>53.603836561720975</v>
      </c>
    </row>
    <row r="7390" spans="1:16" x14ac:dyDescent="0.25">
      <c r="A7390" s="1">
        <v>43259</v>
      </c>
      <c r="B7390">
        <v>33</v>
      </c>
      <c r="C7390">
        <v>18</v>
      </c>
      <c r="D7390">
        <v>34944.653699999995</v>
      </c>
      <c r="E7390">
        <f>INDEX(Stores[region],MATCH(Sales[[#This Row],[store_no]],Stores[store_no],0))</f>
        <v>3</v>
      </c>
      <c r="F7390" t="str">
        <f>INDEX(Stores[storetype],MATCH(Sales[[#This Row],[store_no]],Stores[store_no],0))</f>
        <v>A</v>
      </c>
      <c r="G7390" t="str">
        <f>INDEX(Stores[location_city],MATCH(Sales[[#This Row],[store_no]],Stores[store_no],0))</f>
        <v>Omaha</v>
      </c>
      <c r="H7390" t="str">
        <f>INDEX(Stores[location_state],MATCH(Sales[[#This Row],[store_no]],Stores[store_no],0))</f>
        <v>Nebraska</v>
      </c>
      <c r="I7390">
        <f>INDEX(Stores[sqft],MATCH(Sales[[#This Row],[store_no]],Stores[store_no],0))</f>
        <v>40700</v>
      </c>
      <c r="J7390" s="4" t="str">
        <f>INDEX(Departments[dept_name],MATCH(Sales[[#This Row],[dept_no]],Departments[dept_no],0))</f>
        <v>Sports</v>
      </c>
      <c r="K7390" s="4" t="str">
        <f>CONCATENATE(Sales[[#This Row],[region]],Sales[[#This Row],[storetype]])</f>
        <v>3A</v>
      </c>
      <c r="L7390" s="4">
        <f>INDEX(RegionStoreCount[Store Count],MATCH(Sales[[#This Row],[RegionStoretype]],RegionStoreCount[Region/Type],0))</f>
        <v>9</v>
      </c>
      <c r="M7390" s="4">
        <f>AND(Sales[[#This Row],[date]]&lt;=TY_YTDMax,Sales[[#This Row],[date]]&gt;=TY_YTDMin)*Sales[[#This Row],[sales]]</f>
        <v>34944.653699999995</v>
      </c>
      <c r="N7390" s="4">
        <f>AND(Sales[[#This Row],[date]]&lt;=LY_YTDMax,Sales[[#This Row],[date]]&gt;=LY_YTDMin)*Sales[[#This Row],[sales]]</f>
        <v>0</v>
      </c>
      <c r="O7390" s="4">
        <f>AND(Sales[[#This Row],[date]]&gt;=YoY_Min,Sales[[#This Row],[date]]&lt;=TY_YTDMax)*(Sales[[#This Row],[sales]]/Sales[[#This Row],[sqft]])</f>
        <v>0.85859099999999988</v>
      </c>
      <c r="P7390" s="4">
        <f>SUMIF(Sales[RegionStoretype],Sales[[#This Row],[RegionStoretype]],Sales[YoY_SSF])/Sales[[#This Row],[Region_TypeCount]]</f>
        <v>53.603836561720975</v>
      </c>
    </row>
    <row r="7391" spans="1:16" x14ac:dyDescent="0.25">
      <c r="A7391" s="1">
        <v>43259</v>
      </c>
      <c r="B7391">
        <v>34</v>
      </c>
      <c r="C7391">
        <v>13</v>
      </c>
      <c r="D7391">
        <v>39083.449999999997</v>
      </c>
      <c r="E7391">
        <f>INDEX(Stores[region],MATCH(Sales[[#This Row],[store_no]],Stores[store_no],0))</f>
        <v>1</v>
      </c>
      <c r="F7391" t="str">
        <f>INDEX(Stores[storetype],MATCH(Sales[[#This Row],[store_no]],Stores[store_no],0))</f>
        <v>A</v>
      </c>
      <c r="G7391" t="str">
        <f>INDEX(Stores[location_city],MATCH(Sales[[#This Row],[store_no]],Stores[store_no],0))</f>
        <v>Toledo</v>
      </c>
      <c r="H7391" t="str">
        <f>INDEX(Stores[location_state],MATCH(Sales[[#This Row],[store_no]],Stores[store_no],0))</f>
        <v>Ohio</v>
      </c>
      <c r="I7391">
        <f>INDEX(Stores[sqft],MATCH(Sales[[#This Row],[store_no]],Stores[store_no],0))</f>
        <v>207900</v>
      </c>
      <c r="J7391" s="4" t="str">
        <f>INDEX(Departments[dept_name],MATCH(Sales[[#This Row],[dept_no]],Departments[dept_no],0))</f>
        <v>Kids</v>
      </c>
      <c r="K7391" s="4" t="str">
        <f>CONCATENATE(Sales[[#This Row],[region]],Sales[[#This Row],[storetype]])</f>
        <v>1A</v>
      </c>
      <c r="L7391" s="4">
        <f>INDEX(RegionStoreCount[Store Count],MATCH(Sales[[#This Row],[RegionStoretype]],RegionStoreCount[Region/Type],0))</f>
        <v>5</v>
      </c>
      <c r="M7391" s="4">
        <f>AND(Sales[[#This Row],[date]]&lt;=TY_YTDMax,Sales[[#This Row],[date]]&gt;=TY_YTDMin)*Sales[[#This Row],[sales]]</f>
        <v>39083.449999999997</v>
      </c>
      <c r="N7391" s="4">
        <f>AND(Sales[[#This Row],[date]]&lt;=LY_YTDMax,Sales[[#This Row],[date]]&gt;=LY_YTDMin)*Sales[[#This Row],[sales]]</f>
        <v>0</v>
      </c>
      <c r="O7391" s="4">
        <f>AND(Sales[[#This Row],[date]]&gt;=YoY_Min,Sales[[#This Row],[date]]&lt;=TY_YTDMax)*(Sales[[#This Row],[sales]]/Sales[[#This Row],[sqft]])</f>
        <v>0.18799158249158249</v>
      </c>
      <c r="P7391" s="4">
        <f>SUMIF(Sales[RegionStoretype],Sales[[#This Row],[RegionStoretype]],Sales[YoY_SSF])/Sales[[#This Row],[Region_TypeCount]]</f>
        <v>59.469551530910678</v>
      </c>
    </row>
    <row r="7392" spans="1:16" x14ac:dyDescent="0.25">
      <c r="A7392" s="1">
        <v>43259</v>
      </c>
      <c r="B7392">
        <v>34</v>
      </c>
      <c r="C7392">
        <v>19</v>
      </c>
      <c r="D7392">
        <v>47949.332700000006</v>
      </c>
      <c r="E7392">
        <f>INDEX(Stores[region],MATCH(Sales[[#This Row],[store_no]],Stores[store_no],0))</f>
        <v>1</v>
      </c>
      <c r="F7392" t="str">
        <f>INDEX(Stores[storetype],MATCH(Sales[[#This Row],[store_no]],Stores[store_no],0))</f>
        <v>A</v>
      </c>
      <c r="G7392" t="str">
        <f>INDEX(Stores[location_city],MATCH(Sales[[#This Row],[store_no]],Stores[store_no],0))</f>
        <v>Toledo</v>
      </c>
      <c r="H7392" t="str">
        <f>INDEX(Stores[location_state],MATCH(Sales[[#This Row],[store_no]],Stores[store_no],0))</f>
        <v>Ohio</v>
      </c>
      <c r="I7392">
        <f>INDEX(Stores[sqft],MATCH(Sales[[#This Row],[store_no]],Stores[store_no],0))</f>
        <v>207900</v>
      </c>
      <c r="J7392" s="4" t="str">
        <f>INDEX(Departments[dept_name],MATCH(Sales[[#This Row],[dept_no]],Departments[dept_no],0))</f>
        <v>Tools</v>
      </c>
      <c r="K7392" s="4" t="str">
        <f>CONCATENATE(Sales[[#This Row],[region]],Sales[[#This Row],[storetype]])</f>
        <v>1A</v>
      </c>
      <c r="L7392" s="4">
        <f>INDEX(RegionStoreCount[Store Count],MATCH(Sales[[#This Row],[RegionStoretype]],RegionStoreCount[Region/Type],0))</f>
        <v>5</v>
      </c>
      <c r="M7392" s="4">
        <f>AND(Sales[[#This Row],[date]]&lt;=TY_YTDMax,Sales[[#This Row],[date]]&gt;=TY_YTDMin)*Sales[[#This Row],[sales]]</f>
        <v>47949.332700000006</v>
      </c>
      <c r="N7392" s="4">
        <f>AND(Sales[[#This Row],[date]]&lt;=LY_YTDMax,Sales[[#This Row],[date]]&gt;=LY_YTDMin)*Sales[[#This Row],[sales]]</f>
        <v>0</v>
      </c>
      <c r="O7392" s="4">
        <f>AND(Sales[[#This Row],[date]]&gt;=YoY_Min,Sales[[#This Row],[date]]&lt;=TY_YTDMax)*(Sales[[#This Row],[sales]]/Sales[[#This Row],[sqft]])</f>
        <v>0.23063652092352097</v>
      </c>
      <c r="P7392" s="4">
        <f>SUMIF(Sales[RegionStoretype],Sales[[#This Row],[RegionStoretype]],Sales[YoY_SSF])/Sales[[#This Row],[Region_TypeCount]]</f>
        <v>59.469551530910678</v>
      </c>
    </row>
    <row r="7393" spans="1:16" x14ac:dyDescent="0.25">
      <c r="A7393" s="1">
        <v>43259</v>
      </c>
      <c r="B7393">
        <v>34</v>
      </c>
      <c r="C7393">
        <v>20</v>
      </c>
      <c r="D7393">
        <v>121445.682</v>
      </c>
      <c r="E7393">
        <f>INDEX(Stores[region],MATCH(Sales[[#This Row],[store_no]],Stores[store_no],0))</f>
        <v>1</v>
      </c>
      <c r="F7393" t="str">
        <f>INDEX(Stores[storetype],MATCH(Sales[[#This Row],[store_no]],Stores[store_no],0))</f>
        <v>A</v>
      </c>
      <c r="G7393" t="str">
        <f>INDEX(Stores[location_city],MATCH(Sales[[#This Row],[store_no]],Stores[store_no],0))</f>
        <v>Toledo</v>
      </c>
      <c r="H7393" t="str">
        <f>INDEX(Stores[location_state],MATCH(Sales[[#This Row],[store_no]],Stores[store_no],0))</f>
        <v>Ohio</v>
      </c>
      <c r="I7393">
        <f>INDEX(Stores[sqft],MATCH(Sales[[#This Row],[store_no]],Stores[store_no],0))</f>
        <v>207900</v>
      </c>
      <c r="J7393" s="4" t="str">
        <f>INDEX(Departments[dept_name],MATCH(Sales[[#This Row],[dept_no]],Departments[dept_no],0))</f>
        <v>Toys</v>
      </c>
      <c r="K7393" s="4" t="str">
        <f>CONCATENATE(Sales[[#This Row],[region]],Sales[[#This Row],[storetype]])</f>
        <v>1A</v>
      </c>
      <c r="L7393" s="4">
        <f>INDEX(RegionStoreCount[Store Count],MATCH(Sales[[#This Row],[RegionStoretype]],RegionStoreCount[Region/Type],0))</f>
        <v>5</v>
      </c>
      <c r="M7393" s="4">
        <f>AND(Sales[[#This Row],[date]]&lt;=TY_YTDMax,Sales[[#This Row],[date]]&gt;=TY_YTDMin)*Sales[[#This Row],[sales]]</f>
        <v>121445.682</v>
      </c>
      <c r="N7393" s="4">
        <f>AND(Sales[[#This Row],[date]]&lt;=LY_YTDMax,Sales[[#This Row],[date]]&gt;=LY_YTDMin)*Sales[[#This Row],[sales]]</f>
        <v>0</v>
      </c>
      <c r="O7393" s="4">
        <f>AND(Sales[[#This Row],[date]]&gt;=YoY_Min,Sales[[#This Row],[date]]&lt;=TY_YTDMax)*(Sales[[#This Row],[sales]]/Sales[[#This Row],[sqft]])</f>
        <v>0.58415431457431455</v>
      </c>
      <c r="P7393" s="4">
        <f>SUMIF(Sales[RegionStoretype],Sales[[#This Row],[RegionStoretype]],Sales[YoY_SSF])/Sales[[#This Row],[Region_TypeCount]]</f>
        <v>59.469551530910678</v>
      </c>
    </row>
    <row r="7394" spans="1:16" x14ac:dyDescent="0.25">
      <c r="A7394" s="1">
        <v>43259</v>
      </c>
      <c r="B7394">
        <v>35</v>
      </c>
      <c r="C7394">
        <v>4</v>
      </c>
      <c r="D7394">
        <v>45052.789199999999</v>
      </c>
      <c r="E7394">
        <f>INDEX(Stores[region],MATCH(Sales[[#This Row],[store_no]],Stores[store_no],0))</f>
        <v>3</v>
      </c>
      <c r="F7394" t="str">
        <f>INDEX(Stores[storetype],MATCH(Sales[[#This Row],[store_no]],Stores[store_no],0))</f>
        <v>C</v>
      </c>
      <c r="G7394" t="str">
        <f>INDEX(Stores[location_city],MATCH(Sales[[#This Row],[store_no]],Stores[store_no],0))</f>
        <v>Wichita</v>
      </c>
      <c r="H7394" t="str">
        <f>INDEX(Stores[location_state],MATCH(Sales[[#This Row],[store_no]],Stores[store_no],0))</f>
        <v>Kansas</v>
      </c>
      <c r="I7394">
        <f>INDEX(Stores[sqft],MATCH(Sales[[#This Row],[store_no]],Stores[store_no],0))</f>
        <v>72800</v>
      </c>
      <c r="J7394" s="4" t="str">
        <f>INDEX(Departments[dept_name],MATCH(Sales[[#This Row],[dept_no]],Departments[dept_no],0))</f>
        <v>Books</v>
      </c>
      <c r="K7394" s="4" t="str">
        <f>CONCATENATE(Sales[[#This Row],[region]],Sales[[#This Row],[storetype]])</f>
        <v>3C</v>
      </c>
      <c r="L7394" s="4">
        <f>INDEX(RegionStoreCount[Store Count],MATCH(Sales[[#This Row],[RegionStoretype]],RegionStoreCount[Region/Type],0))</f>
        <v>2</v>
      </c>
      <c r="M7394" s="4">
        <f>AND(Sales[[#This Row],[date]]&lt;=TY_YTDMax,Sales[[#This Row],[date]]&gt;=TY_YTDMin)*Sales[[#This Row],[sales]]</f>
        <v>45052.789199999999</v>
      </c>
      <c r="N7394" s="4">
        <f>AND(Sales[[#This Row],[date]]&lt;=LY_YTDMax,Sales[[#This Row],[date]]&gt;=LY_YTDMin)*Sales[[#This Row],[sales]]</f>
        <v>0</v>
      </c>
      <c r="O7394" s="4">
        <f>AND(Sales[[#This Row],[date]]&gt;=YoY_Min,Sales[[#This Row],[date]]&lt;=TY_YTDMax)*(Sales[[#This Row],[sales]]/Sales[[#This Row],[sqft]])</f>
        <v>0.61885699450549447</v>
      </c>
      <c r="P7394" s="4">
        <f>SUMIF(Sales[RegionStoretype],Sales[[#This Row],[RegionStoretype]],Sales[YoY_SSF])/Sales[[#This Row],[Region_TypeCount]]</f>
        <v>47.561479460925746</v>
      </c>
    </row>
    <row r="7395" spans="1:16" x14ac:dyDescent="0.25">
      <c r="A7395" s="1">
        <v>43259</v>
      </c>
      <c r="B7395">
        <v>35</v>
      </c>
      <c r="C7395">
        <v>10</v>
      </c>
      <c r="D7395">
        <v>6579.1020000000008</v>
      </c>
      <c r="E7395">
        <f>INDEX(Stores[region],MATCH(Sales[[#This Row],[store_no]],Stores[store_no],0))</f>
        <v>3</v>
      </c>
      <c r="F7395" t="str">
        <f>INDEX(Stores[storetype],MATCH(Sales[[#This Row],[store_no]],Stores[store_no],0))</f>
        <v>C</v>
      </c>
      <c r="G7395" t="str">
        <f>INDEX(Stores[location_city],MATCH(Sales[[#This Row],[store_no]],Stores[store_no],0))</f>
        <v>Wichita</v>
      </c>
      <c r="H7395" t="str">
        <f>INDEX(Stores[location_state],MATCH(Sales[[#This Row],[store_no]],Stores[store_no],0))</f>
        <v>Kansas</v>
      </c>
      <c r="I7395">
        <f>INDEX(Stores[sqft],MATCH(Sales[[#This Row],[store_no]],Stores[store_no],0))</f>
        <v>72800</v>
      </c>
      <c r="J7395" s="4" t="str">
        <f>INDEX(Departments[dept_name],MATCH(Sales[[#This Row],[dept_no]],Departments[dept_no],0))</f>
        <v>Health</v>
      </c>
      <c r="K7395" s="4" t="str">
        <f>CONCATENATE(Sales[[#This Row],[region]],Sales[[#This Row],[storetype]])</f>
        <v>3C</v>
      </c>
      <c r="L7395" s="4">
        <f>INDEX(RegionStoreCount[Store Count],MATCH(Sales[[#This Row],[RegionStoretype]],RegionStoreCount[Region/Type],0))</f>
        <v>2</v>
      </c>
      <c r="M7395" s="4">
        <f>AND(Sales[[#This Row],[date]]&lt;=TY_YTDMax,Sales[[#This Row],[date]]&gt;=TY_YTDMin)*Sales[[#This Row],[sales]]</f>
        <v>6579.1020000000008</v>
      </c>
      <c r="N7395" s="4">
        <f>AND(Sales[[#This Row],[date]]&lt;=LY_YTDMax,Sales[[#This Row],[date]]&gt;=LY_YTDMin)*Sales[[#This Row],[sales]]</f>
        <v>0</v>
      </c>
      <c r="O7395" s="4">
        <f>AND(Sales[[#This Row],[date]]&gt;=YoY_Min,Sales[[#This Row],[date]]&lt;=TY_YTDMax)*(Sales[[#This Row],[sales]]/Sales[[#This Row],[sqft]])</f>
        <v>9.0372280219780235E-2</v>
      </c>
      <c r="P7395" s="4">
        <f>SUMIF(Sales[RegionStoretype],Sales[[#This Row],[RegionStoretype]],Sales[YoY_SSF])/Sales[[#This Row],[Region_TypeCount]]</f>
        <v>47.561479460925746</v>
      </c>
    </row>
    <row r="7396" spans="1:16" x14ac:dyDescent="0.25">
      <c r="A7396" s="1">
        <v>43259</v>
      </c>
      <c r="B7396">
        <v>35</v>
      </c>
      <c r="C7396">
        <v>15</v>
      </c>
      <c r="D7396">
        <v>62029.513399999996</v>
      </c>
      <c r="E7396">
        <f>INDEX(Stores[region],MATCH(Sales[[#This Row],[store_no]],Stores[store_no],0))</f>
        <v>3</v>
      </c>
      <c r="F7396" t="str">
        <f>INDEX(Stores[storetype],MATCH(Sales[[#This Row],[store_no]],Stores[store_no],0))</f>
        <v>C</v>
      </c>
      <c r="G7396" t="str">
        <f>INDEX(Stores[location_city],MATCH(Sales[[#This Row],[store_no]],Stores[store_no],0))</f>
        <v>Wichita</v>
      </c>
      <c r="H7396" t="str">
        <f>INDEX(Stores[location_state],MATCH(Sales[[#This Row],[store_no]],Stores[store_no],0))</f>
        <v>Kansas</v>
      </c>
      <c r="I7396">
        <f>INDEX(Stores[sqft],MATCH(Sales[[#This Row],[store_no]],Stores[store_no],0))</f>
        <v>72800</v>
      </c>
      <c r="J7396" s="4" t="str">
        <f>INDEX(Departments[dept_name],MATCH(Sales[[#This Row],[dept_no]],Departments[dept_no],0))</f>
        <v>Music</v>
      </c>
      <c r="K7396" s="4" t="str">
        <f>CONCATENATE(Sales[[#This Row],[region]],Sales[[#This Row],[storetype]])</f>
        <v>3C</v>
      </c>
      <c r="L7396" s="4">
        <f>INDEX(RegionStoreCount[Store Count],MATCH(Sales[[#This Row],[RegionStoretype]],RegionStoreCount[Region/Type],0))</f>
        <v>2</v>
      </c>
      <c r="M7396" s="4">
        <f>AND(Sales[[#This Row],[date]]&lt;=TY_YTDMax,Sales[[#This Row],[date]]&gt;=TY_YTDMin)*Sales[[#This Row],[sales]]</f>
        <v>62029.513399999996</v>
      </c>
      <c r="N7396" s="4">
        <f>AND(Sales[[#This Row],[date]]&lt;=LY_YTDMax,Sales[[#This Row],[date]]&gt;=LY_YTDMin)*Sales[[#This Row],[sales]]</f>
        <v>0</v>
      </c>
      <c r="O7396" s="4">
        <f>AND(Sales[[#This Row],[date]]&gt;=YoY_Min,Sales[[#This Row],[date]]&lt;=TY_YTDMax)*(Sales[[#This Row],[sales]]/Sales[[#This Row],[sqft]])</f>
        <v>0.85205375549450546</v>
      </c>
      <c r="P7396" s="4">
        <f>SUMIF(Sales[RegionStoretype],Sales[[#This Row],[RegionStoretype]],Sales[YoY_SSF])/Sales[[#This Row],[Region_TypeCount]]</f>
        <v>47.561479460925746</v>
      </c>
    </row>
    <row r="7397" spans="1:16" x14ac:dyDescent="0.25">
      <c r="A7397" s="1">
        <v>43259</v>
      </c>
      <c r="B7397">
        <v>35</v>
      </c>
      <c r="C7397">
        <v>16</v>
      </c>
      <c r="D7397">
        <v>100694.639</v>
      </c>
      <c r="E7397">
        <f>INDEX(Stores[region],MATCH(Sales[[#This Row],[store_no]],Stores[store_no],0))</f>
        <v>3</v>
      </c>
      <c r="F7397" t="str">
        <f>INDEX(Stores[storetype],MATCH(Sales[[#This Row],[store_no]],Stores[store_no],0))</f>
        <v>C</v>
      </c>
      <c r="G7397" t="str">
        <f>INDEX(Stores[location_city],MATCH(Sales[[#This Row],[store_no]],Stores[store_no],0))</f>
        <v>Wichita</v>
      </c>
      <c r="H7397" t="str">
        <f>INDEX(Stores[location_state],MATCH(Sales[[#This Row],[store_no]],Stores[store_no],0))</f>
        <v>Kansas</v>
      </c>
      <c r="I7397">
        <f>INDEX(Stores[sqft],MATCH(Sales[[#This Row],[store_no]],Stores[store_no],0))</f>
        <v>72800</v>
      </c>
      <c r="J7397" s="4" t="str">
        <f>INDEX(Departments[dept_name],MATCH(Sales[[#This Row],[dept_no]],Departments[dept_no],0))</f>
        <v>Outdoors</v>
      </c>
      <c r="K7397" s="4" t="str">
        <f>CONCATENATE(Sales[[#This Row],[region]],Sales[[#This Row],[storetype]])</f>
        <v>3C</v>
      </c>
      <c r="L7397" s="4">
        <f>INDEX(RegionStoreCount[Store Count],MATCH(Sales[[#This Row],[RegionStoretype]],RegionStoreCount[Region/Type],0))</f>
        <v>2</v>
      </c>
      <c r="M7397" s="4">
        <f>AND(Sales[[#This Row],[date]]&lt;=TY_YTDMax,Sales[[#This Row],[date]]&gt;=TY_YTDMin)*Sales[[#This Row],[sales]]</f>
        <v>100694.639</v>
      </c>
      <c r="N7397" s="4">
        <f>AND(Sales[[#This Row],[date]]&lt;=LY_YTDMax,Sales[[#This Row],[date]]&gt;=LY_YTDMin)*Sales[[#This Row],[sales]]</f>
        <v>0</v>
      </c>
      <c r="O7397" s="4">
        <f>AND(Sales[[#This Row],[date]]&gt;=YoY_Min,Sales[[#This Row],[date]]&lt;=TY_YTDMax)*(Sales[[#This Row],[sales]]/Sales[[#This Row],[sqft]])</f>
        <v>1.383168118131868</v>
      </c>
      <c r="P7397" s="4">
        <f>SUMIF(Sales[RegionStoretype],Sales[[#This Row],[RegionStoretype]],Sales[YoY_SSF])/Sales[[#This Row],[Region_TypeCount]]</f>
        <v>47.561479460925746</v>
      </c>
    </row>
    <row r="7398" spans="1:16" x14ac:dyDescent="0.25">
      <c r="A7398" s="1">
        <v>43259</v>
      </c>
      <c r="B7398">
        <v>35</v>
      </c>
      <c r="C7398">
        <v>19</v>
      </c>
      <c r="D7398">
        <v>16435.338599999999</v>
      </c>
      <c r="E7398">
        <f>INDEX(Stores[region],MATCH(Sales[[#This Row],[store_no]],Stores[store_no],0))</f>
        <v>3</v>
      </c>
      <c r="F7398" t="str">
        <f>INDEX(Stores[storetype],MATCH(Sales[[#This Row],[store_no]],Stores[store_no],0))</f>
        <v>C</v>
      </c>
      <c r="G7398" t="str">
        <f>INDEX(Stores[location_city],MATCH(Sales[[#This Row],[store_no]],Stores[store_no],0))</f>
        <v>Wichita</v>
      </c>
      <c r="H7398" t="str">
        <f>INDEX(Stores[location_state],MATCH(Sales[[#This Row],[store_no]],Stores[store_no],0))</f>
        <v>Kansas</v>
      </c>
      <c r="I7398">
        <f>INDEX(Stores[sqft],MATCH(Sales[[#This Row],[store_no]],Stores[store_no],0))</f>
        <v>72800</v>
      </c>
      <c r="J7398" s="4" t="str">
        <f>INDEX(Departments[dept_name],MATCH(Sales[[#This Row],[dept_no]],Departments[dept_no],0))</f>
        <v>Tools</v>
      </c>
      <c r="K7398" s="4" t="str">
        <f>CONCATENATE(Sales[[#This Row],[region]],Sales[[#This Row],[storetype]])</f>
        <v>3C</v>
      </c>
      <c r="L7398" s="4">
        <f>INDEX(RegionStoreCount[Store Count],MATCH(Sales[[#This Row],[RegionStoretype]],RegionStoreCount[Region/Type],0))</f>
        <v>2</v>
      </c>
      <c r="M7398" s="4">
        <f>AND(Sales[[#This Row],[date]]&lt;=TY_YTDMax,Sales[[#This Row],[date]]&gt;=TY_YTDMin)*Sales[[#This Row],[sales]]</f>
        <v>16435.338599999999</v>
      </c>
      <c r="N7398" s="4">
        <f>AND(Sales[[#This Row],[date]]&lt;=LY_YTDMax,Sales[[#This Row],[date]]&gt;=LY_YTDMin)*Sales[[#This Row],[sales]]</f>
        <v>0</v>
      </c>
      <c r="O7398" s="4">
        <f>AND(Sales[[#This Row],[date]]&gt;=YoY_Min,Sales[[#This Row],[date]]&lt;=TY_YTDMax)*(Sales[[#This Row],[sales]]/Sales[[#This Row],[sqft]])</f>
        <v>0.22576014560439558</v>
      </c>
      <c r="P7398" s="4">
        <f>SUMIF(Sales[RegionStoretype],Sales[[#This Row],[RegionStoretype]],Sales[YoY_SSF])/Sales[[#This Row],[Region_TypeCount]]</f>
        <v>47.561479460925746</v>
      </c>
    </row>
    <row r="7399" spans="1:16" x14ac:dyDescent="0.25">
      <c r="A7399" s="1">
        <v>43259</v>
      </c>
      <c r="B7399">
        <v>36</v>
      </c>
      <c r="C7399">
        <v>16</v>
      </c>
      <c r="D7399">
        <v>27700.369099999996</v>
      </c>
      <c r="E7399">
        <f>INDEX(Stores[region],MATCH(Sales[[#This Row],[store_no]],Stores[store_no],0))</f>
        <v>2</v>
      </c>
      <c r="F7399" t="str">
        <f>INDEX(Stores[storetype],MATCH(Sales[[#This Row],[store_no]],Stores[store_no],0))</f>
        <v>A</v>
      </c>
      <c r="G7399" t="str">
        <f>INDEX(Stores[location_city],MATCH(Sales[[#This Row],[store_no]],Stores[store_no],0))</f>
        <v>Aurora</v>
      </c>
      <c r="H7399" t="str">
        <f>INDEX(Stores[location_state],MATCH(Sales[[#This Row],[store_no]],Stores[store_no],0))</f>
        <v>Illinois</v>
      </c>
      <c r="I7399">
        <f>INDEX(Stores[sqft],MATCH(Sales[[#This Row],[store_no]],Stores[store_no],0))</f>
        <v>209900</v>
      </c>
      <c r="J7399" s="4" t="str">
        <f>INDEX(Departments[dept_name],MATCH(Sales[[#This Row],[dept_no]],Departments[dept_no],0))</f>
        <v>Outdoors</v>
      </c>
      <c r="K7399" s="4" t="str">
        <f>CONCATENATE(Sales[[#This Row],[region]],Sales[[#This Row],[storetype]])</f>
        <v>2A</v>
      </c>
      <c r="L7399" s="4">
        <f>INDEX(RegionStoreCount[Store Count],MATCH(Sales[[#This Row],[RegionStoretype]],RegionStoreCount[Region/Type],0))</f>
        <v>5</v>
      </c>
      <c r="M7399" s="4">
        <f>AND(Sales[[#This Row],[date]]&lt;=TY_YTDMax,Sales[[#This Row],[date]]&gt;=TY_YTDMin)*Sales[[#This Row],[sales]]</f>
        <v>27700.369099999996</v>
      </c>
      <c r="N7399" s="4">
        <f>AND(Sales[[#This Row],[date]]&lt;=LY_YTDMax,Sales[[#This Row],[date]]&gt;=LY_YTDMin)*Sales[[#This Row],[sales]]</f>
        <v>0</v>
      </c>
      <c r="O7399" s="4">
        <f>AND(Sales[[#This Row],[date]]&gt;=YoY_Min,Sales[[#This Row],[date]]&lt;=TY_YTDMax)*(Sales[[#This Row],[sales]]/Sales[[#This Row],[sqft]])</f>
        <v>0.1319693620771796</v>
      </c>
      <c r="P7399" s="4">
        <f>SUMIF(Sales[RegionStoretype],Sales[[#This Row],[RegionStoretype]],Sales[YoY_SSF])/Sales[[#This Row],[Region_TypeCount]]</f>
        <v>60.052789354368521</v>
      </c>
    </row>
    <row r="7400" spans="1:16" x14ac:dyDescent="0.25">
      <c r="A7400" s="1">
        <v>43259</v>
      </c>
      <c r="B7400">
        <v>37</v>
      </c>
      <c r="C7400">
        <v>2</v>
      </c>
      <c r="D7400">
        <v>69488.117700000003</v>
      </c>
      <c r="E7400">
        <f>INDEX(Stores[region],MATCH(Sales[[#This Row],[store_no]],Stores[store_no],0))</f>
        <v>3</v>
      </c>
      <c r="F7400" t="str">
        <f>INDEX(Stores[storetype],MATCH(Sales[[#This Row],[store_no]],Stores[store_no],0))</f>
        <v>C</v>
      </c>
      <c r="G7400" t="str">
        <f>INDEX(Stores[location_city],MATCH(Sales[[#This Row],[store_no]],Stores[store_no],0))</f>
        <v>Lincoln</v>
      </c>
      <c r="H7400" t="str">
        <f>INDEX(Stores[location_state],MATCH(Sales[[#This Row],[store_no]],Stores[store_no],0))</f>
        <v>Nebraska</v>
      </c>
      <c r="I7400">
        <f>INDEX(Stores[sqft],MATCH(Sales[[#This Row],[store_no]],Stores[store_no],0))</f>
        <v>161300</v>
      </c>
      <c r="J7400" s="4" t="str">
        <f>INDEX(Departments[dept_name],MATCH(Sales[[#This Row],[dept_no]],Departments[dept_no],0))</f>
        <v>Baby</v>
      </c>
      <c r="K7400" s="4" t="str">
        <f>CONCATENATE(Sales[[#This Row],[region]],Sales[[#This Row],[storetype]])</f>
        <v>3C</v>
      </c>
      <c r="L7400" s="4">
        <f>INDEX(RegionStoreCount[Store Count],MATCH(Sales[[#This Row],[RegionStoretype]],RegionStoreCount[Region/Type],0))</f>
        <v>2</v>
      </c>
      <c r="M7400" s="4">
        <f>AND(Sales[[#This Row],[date]]&lt;=TY_YTDMax,Sales[[#This Row],[date]]&gt;=TY_YTDMin)*Sales[[#This Row],[sales]]</f>
        <v>69488.117700000003</v>
      </c>
      <c r="N7400" s="4">
        <f>AND(Sales[[#This Row],[date]]&lt;=LY_YTDMax,Sales[[#This Row],[date]]&gt;=LY_YTDMin)*Sales[[#This Row],[sales]]</f>
        <v>0</v>
      </c>
      <c r="O7400" s="4">
        <f>AND(Sales[[#This Row],[date]]&gt;=YoY_Min,Sales[[#This Row],[date]]&lt;=TY_YTDMax)*(Sales[[#This Row],[sales]]/Sales[[#This Row],[sqft]])</f>
        <v>0.43080048171109736</v>
      </c>
      <c r="P7400" s="4">
        <f>SUMIF(Sales[RegionStoretype],Sales[[#This Row],[RegionStoretype]],Sales[YoY_SSF])/Sales[[#This Row],[Region_TypeCount]]</f>
        <v>47.561479460925746</v>
      </c>
    </row>
    <row r="7401" spans="1:16" x14ac:dyDescent="0.25">
      <c r="A7401" s="1">
        <v>43259</v>
      </c>
      <c r="B7401">
        <v>37</v>
      </c>
      <c r="C7401">
        <v>4</v>
      </c>
      <c r="D7401">
        <v>130343.65360000001</v>
      </c>
      <c r="E7401">
        <f>INDEX(Stores[region],MATCH(Sales[[#This Row],[store_no]],Stores[store_no],0))</f>
        <v>3</v>
      </c>
      <c r="F7401" t="str">
        <f>INDEX(Stores[storetype],MATCH(Sales[[#This Row],[store_no]],Stores[store_no],0))</f>
        <v>C</v>
      </c>
      <c r="G7401" t="str">
        <f>INDEX(Stores[location_city],MATCH(Sales[[#This Row],[store_no]],Stores[store_no],0))</f>
        <v>Lincoln</v>
      </c>
      <c r="H7401" t="str">
        <f>INDEX(Stores[location_state],MATCH(Sales[[#This Row],[store_no]],Stores[store_no],0))</f>
        <v>Nebraska</v>
      </c>
      <c r="I7401">
        <f>INDEX(Stores[sqft],MATCH(Sales[[#This Row],[store_no]],Stores[store_no],0))</f>
        <v>161300</v>
      </c>
      <c r="J7401" s="4" t="str">
        <f>INDEX(Departments[dept_name],MATCH(Sales[[#This Row],[dept_no]],Departments[dept_no],0))</f>
        <v>Books</v>
      </c>
      <c r="K7401" s="4" t="str">
        <f>CONCATENATE(Sales[[#This Row],[region]],Sales[[#This Row],[storetype]])</f>
        <v>3C</v>
      </c>
      <c r="L7401" s="4">
        <f>INDEX(RegionStoreCount[Store Count],MATCH(Sales[[#This Row],[RegionStoretype]],RegionStoreCount[Region/Type],0))</f>
        <v>2</v>
      </c>
      <c r="M7401" s="4">
        <f>AND(Sales[[#This Row],[date]]&lt;=TY_YTDMax,Sales[[#This Row],[date]]&gt;=TY_YTDMin)*Sales[[#This Row],[sales]]</f>
        <v>130343.65360000001</v>
      </c>
      <c r="N7401" s="4">
        <f>AND(Sales[[#This Row],[date]]&lt;=LY_YTDMax,Sales[[#This Row],[date]]&gt;=LY_YTDMin)*Sales[[#This Row],[sales]]</f>
        <v>0</v>
      </c>
      <c r="O7401" s="4">
        <f>AND(Sales[[#This Row],[date]]&gt;=YoY_Min,Sales[[#This Row],[date]]&lt;=TY_YTDMax)*(Sales[[#This Row],[sales]]/Sales[[#This Row],[sqft]])</f>
        <v>0.80808216738995664</v>
      </c>
      <c r="P7401" s="4">
        <f>SUMIF(Sales[RegionStoretype],Sales[[#This Row],[RegionStoretype]],Sales[YoY_SSF])/Sales[[#This Row],[Region_TypeCount]]</f>
        <v>47.561479460925746</v>
      </c>
    </row>
    <row r="7402" spans="1:16" x14ac:dyDescent="0.25">
      <c r="A7402" s="1">
        <v>43259</v>
      </c>
      <c r="B7402">
        <v>37</v>
      </c>
      <c r="C7402">
        <v>6</v>
      </c>
      <c r="D7402">
        <v>54246.721400000002</v>
      </c>
      <c r="E7402">
        <f>INDEX(Stores[region],MATCH(Sales[[#This Row],[store_no]],Stores[store_no],0))</f>
        <v>3</v>
      </c>
      <c r="F7402" t="str">
        <f>INDEX(Stores[storetype],MATCH(Sales[[#This Row],[store_no]],Stores[store_no],0))</f>
        <v>C</v>
      </c>
      <c r="G7402" t="str">
        <f>INDEX(Stores[location_city],MATCH(Sales[[#This Row],[store_no]],Stores[store_no],0))</f>
        <v>Lincoln</v>
      </c>
      <c r="H7402" t="str">
        <f>INDEX(Stores[location_state],MATCH(Sales[[#This Row],[store_no]],Stores[store_no],0))</f>
        <v>Nebraska</v>
      </c>
      <c r="I7402">
        <f>INDEX(Stores[sqft],MATCH(Sales[[#This Row],[store_no]],Stores[store_no],0))</f>
        <v>161300</v>
      </c>
      <c r="J7402" s="4" t="str">
        <f>INDEX(Departments[dept_name],MATCH(Sales[[#This Row],[dept_no]],Departments[dept_no],0))</f>
        <v>Computers</v>
      </c>
      <c r="K7402" s="4" t="str">
        <f>CONCATENATE(Sales[[#This Row],[region]],Sales[[#This Row],[storetype]])</f>
        <v>3C</v>
      </c>
      <c r="L7402" s="4">
        <f>INDEX(RegionStoreCount[Store Count],MATCH(Sales[[#This Row],[RegionStoretype]],RegionStoreCount[Region/Type],0))</f>
        <v>2</v>
      </c>
      <c r="M7402" s="4">
        <f>AND(Sales[[#This Row],[date]]&lt;=TY_YTDMax,Sales[[#This Row],[date]]&gt;=TY_YTDMin)*Sales[[#This Row],[sales]]</f>
        <v>54246.721400000002</v>
      </c>
      <c r="N7402" s="4">
        <f>AND(Sales[[#This Row],[date]]&lt;=LY_YTDMax,Sales[[#This Row],[date]]&gt;=LY_YTDMin)*Sales[[#This Row],[sales]]</f>
        <v>0</v>
      </c>
      <c r="O7402" s="4">
        <f>AND(Sales[[#This Row],[date]]&gt;=YoY_Min,Sales[[#This Row],[date]]&lt;=TY_YTDMax)*(Sales[[#This Row],[sales]]/Sales[[#This Row],[sqft]])</f>
        <v>0.33630949411035338</v>
      </c>
      <c r="P7402" s="4">
        <f>SUMIF(Sales[RegionStoretype],Sales[[#This Row],[RegionStoretype]],Sales[YoY_SSF])/Sales[[#This Row],[Region_TypeCount]]</f>
        <v>47.561479460925746</v>
      </c>
    </row>
    <row r="7403" spans="1:16" x14ac:dyDescent="0.25">
      <c r="A7403" s="1">
        <v>43259</v>
      </c>
      <c r="B7403">
        <v>37</v>
      </c>
      <c r="C7403">
        <v>12</v>
      </c>
      <c r="D7403">
        <v>106342.6232</v>
      </c>
      <c r="E7403">
        <f>INDEX(Stores[region],MATCH(Sales[[#This Row],[store_no]],Stores[store_no],0))</f>
        <v>3</v>
      </c>
      <c r="F7403" t="str">
        <f>INDEX(Stores[storetype],MATCH(Sales[[#This Row],[store_no]],Stores[store_no],0))</f>
        <v>C</v>
      </c>
      <c r="G7403" t="str">
        <f>INDEX(Stores[location_city],MATCH(Sales[[#This Row],[store_no]],Stores[store_no],0))</f>
        <v>Lincoln</v>
      </c>
      <c r="H7403" t="str">
        <f>INDEX(Stores[location_state],MATCH(Sales[[#This Row],[store_no]],Stores[store_no],0))</f>
        <v>Nebraska</v>
      </c>
      <c r="I7403">
        <f>INDEX(Stores[sqft],MATCH(Sales[[#This Row],[store_no]],Stores[store_no],0))</f>
        <v>161300</v>
      </c>
      <c r="J7403" s="4" t="str">
        <f>INDEX(Departments[dept_name],MATCH(Sales[[#This Row],[dept_no]],Departments[dept_no],0))</f>
        <v>Jewelery</v>
      </c>
      <c r="K7403" s="4" t="str">
        <f>CONCATENATE(Sales[[#This Row],[region]],Sales[[#This Row],[storetype]])</f>
        <v>3C</v>
      </c>
      <c r="L7403" s="4">
        <f>INDEX(RegionStoreCount[Store Count],MATCH(Sales[[#This Row],[RegionStoretype]],RegionStoreCount[Region/Type],0))</f>
        <v>2</v>
      </c>
      <c r="M7403" s="4">
        <f>AND(Sales[[#This Row],[date]]&lt;=TY_YTDMax,Sales[[#This Row],[date]]&gt;=TY_YTDMin)*Sales[[#This Row],[sales]]</f>
        <v>106342.6232</v>
      </c>
      <c r="N7403" s="4">
        <f>AND(Sales[[#This Row],[date]]&lt;=LY_YTDMax,Sales[[#This Row],[date]]&gt;=LY_YTDMin)*Sales[[#This Row],[sales]]</f>
        <v>0</v>
      </c>
      <c r="O7403" s="4">
        <f>AND(Sales[[#This Row],[date]]&gt;=YoY_Min,Sales[[#This Row],[date]]&lt;=TY_YTDMax)*(Sales[[#This Row],[sales]]/Sales[[#This Row],[sqft]])</f>
        <v>0.65928470675759454</v>
      </c>
      <c r="P7403" s="4">
        <f>SUMIF(Sales[RegionStoretype],Sales[[#This Row],[RegionStoretype]],Sales[YoY_SSF])/Sales[[#This Row],[Region_TypeCount]]</f>
        <v>47.561479460925746</v>
      </c>
    </row>
    <row r="7404" spans="1:16" x14ac:dyDescent="0.25">
      <c r="A7404" s="1">
        <v>43259</v>
      </c>
      <c r="B7404">
        <v>38</v>
      </c>
      <c r="C7404">
        <v>1</v>
      </c>
      <c r="D7404">
        <v>20543.361000000001</v>
      </c>
      <c r="E7404">
        <f>INDEX(Stores[region],MATCH(Sales[[#This Row],[store_no]],Stores[store_no],0))</f>
        <v>2</v>
      </c>
      <c r="F7404" t="str">
        <f>INDEX(Stores[storetype],MATCH(Sales[[#This Row],[store_no]],Stores[store_no],0))</f>
        <v>C</v>
      </c>
      <c r="G7404" t="str">
        <f>INDEX(Stores[location_city],MATCH(Sales[[#This Row],[store_no]],Stores[store_no],0))</f>
        <v>Hinsdale</v>
      </c>
      <c r="H7404" t="str">
        <f>INDEX(Stores[location_state],MATCH(Sales[[#This Row],[store_no]],Stores[store_no],0))</f>
        <v>Illinois</v>
      </c>
      <c r="I7404">
        <f>INDEX(Stores[sqft],MATCH(Sales[[#This Row],[store_no]],Stores[store_no],0))</f>
        <v>155600</v>
      </c>
      <c r="J7404" s="4" t="str">
        <f>INDEX(Departments[dept_name],MATCH(Sales[[#This Row],[dept_no]],Departments[dept_no],0))</f>
        <v>Automotive</v>
      </c>
      <c r="K7404" s="4" t="str">
        <f>CONCATENATE(Sales[[#This Row],[region]],Sales[[#This Row],[storetype]])</f>
        <v>2C</v>
      </c>
      <c r="L7404" s="4">
        <f>INDEX(RegionStoreCount[Store Count],MATCH(Sales[[#This Row],[RegionStoretype]],RegionStoreCount[Region/Type],0))</f>
        <v>1</v>
      </c>
      <c r="M7404" s="4">
        <f>AND(Sales[[#This Row],[date]]&lt;=TY_YTDMax,Sales[[#This Row],[date]]&gt;=TY_YTDMin)*Sales[[#This Row],[sales]]</f>
        <v>20543.361000000001</v>
      </c>
      <c r="N7404" s="4">
        <f>AND(Sales[[#This Row],[date]]&lt;=LY_YTDMax,Sales[[#This Row],[date]]&gt;=LY_YTDMin)*Sales[[#This Row],[sales]]</f>
        <v>0</v>
      </c>
      <c r="O7404" s="4">
        <f>AND(Sales[[#This Row],[date]]&gt;=YoY_Min,Sales[[#This Row],[date]]&lt;=TY_YTDMax)*(Sales[[#This Row],[sales]]/Sales[[#This Row],[sqft]])</f>
        <v>0.13202674164524422</v>
      </c>
      <c r="P7404" s="4">
        <f>SUMIF(Sales[RegionStoretype],Sales[[#This Row],[RegionStoretype]],Sales[YoY_SSF])/Sales[[#This Row],[Region_TypeCount]]</f>
        <v>44.537621913239086</v>
      </c>
    </row>
    <row r="7405" spans="1:16" x14ac:dyDescent="0.25">
      <c r="A7405" s="1">
        <v>43259</v>
      </c>
      <c r="B7405">
        <v>38</v>
      </c>
      <c r="C7405">
        <v>14</v>
      </c>
      <c r="D7405">
        <v>23768.940300000002</v>
      </c>
      <c r="E7405">
        <f>INDEX(Stores[region],MATCH(Sales[[#This Row],[store_no]],Stores[store_no],0))</f>
        <v>2</v>
      </c>
      <c r="F7405" t="str">
        <f>INDEX(Stores[storetype],MATCH(Sales[[#This Row],[store_no]],Stores[store_no],0))</f>
        <v>C</v>
      </c>
      <c r="G7405" t="str">
        <f>INDEX(Stores[location_city],MATCH(Sales[[#This Row],[store_no]],Stores[store_no],0))</f>
        <v>Hinsdale</v>
      </c>
      <c r="H7405" t="str">
        <f>INDEX(Stores[location_state],MATCH(Sales[[#This Row],[store_no]],Stores[store_no],0))</f>
        <v>Illinois</v>
      </c>
      <c r="I7405">
        <f>INDEX(Stores[sqft],MATCH(Sales[[#This Row],[store_no]],Stores[store_no],0))</f>
        <v>155600</v>
      </c>
      <c r="J7405" s="4" t="str">
        <f>INDEX(Departments[dept_name],MATCH(Sales[[#This Row],[dept_no]],Departments[dept_no],0))</f>
        <v>Movies</v>
      </c>
      <c r="K7405" s="4" t="str">
        <f>CONCATENATE(Sales[[#This Row],[region]],Sales[[#This Row],[storetype]])</f>
        <v>2C</v>
      </c>
      <c r="L7405" s="4">
        <f>INDEX(RegionStoreCount[Store Count],MATCH(Sales[[#This Row],[RegionStoretype]],RegionStoreCount[Region/Type],0))</f>
        <v>1</v>
      </c>
      <c r="M7405" s="4">
        <f>AND(Sales[[#This Row],[date]]&lt;=TY_YTDMax,Sales[[#This Row],[date]]&gt;=TY_YTDMin)*Sales[[#This Row],[sales]]</f>
        <v>23768.940300000002</v>
      </c>
      <c r="N7405" s="4">
        <f>AND(Sales[[#This Row],[date]]&lt;=LY_YTDMax,Sales[[#This Row],[date]]&gt;=LY_YTDMin)*Sales[[#This Row],[sales]]</f>
        <v>0</v>
      </c>
      <c r="O7405" s="4">
        <f>AND(Sales[[#This Row],[date]]&gt;=YoY_Min,Sales[[#This Row],[date]]&lt;=TY_YTDMax)*(Sales[[#This Row],[sales]]/Sales[[#This Row],[sqft]])</f>
        <v>0.15275668573264783</v>
      </c>
      <c r="P7405" s="4">
        <f>SUMIF(Sales[RegionStoretype],Sales[[#This Row],[RegionStoretype]],Sales[YoY_SSF])/Sales[[#This Row],[Region_TypeCount]]</f>
        <v>44.537621913239086</v>
      </c>
    </row>
    <row r="7406" spans="1:16" x14ac:dyDescent="0.25">
      <c r="A7406" s="1">
        <v>43266</v>
      </c>
      <c r="B7406">
        <v>1</v>
      </c>
      <c r="C7406">
        <v>11</v>
      </c>
      <c r="D7406">
        <v>22142.680400000001</v>
      </c>
      <c r="E7406">
        <f>INDEX(Stores[region],MATCH(Sales[[#This Row],[store_no]],Stores[store_no],0))</f>
        <v>1</v>
      </c>
      <c r="F7406" t="str">
        <f>INDEX(Stores[storetype],MATCH(Sales[[#This Row],[store_no]],Stores[store_no],0))</f>
        <v>A</v>
      </c>
      <c r="G7406" t="str">
        <f>INDEX(Stores[location_city],MATCH(Sales[[#This Row],[store_no]],Stores[store_no],0))</f>
        <v>Ann Arbor</v>
      </c>
      <c r="H7406" t="str">
        <f>INDEX(Stores[location_state],MATCH(Sales[[#This Row],[store_no]],Stores[store_no],0))</f>
        <v>Michigan</v>
      </c>
      <c r="I7406">
        <f>INDEX(Stores[sqft],MATCH(Sales[[#This Row],[store_no]],Stores[store_no],0))</f>
        <v>100600</v>
      </c>
      <c r="J7406" s="4" t="str">
        <f>INDEX(Departments[dept_name],MATCH(Sales[[#This Row],[dept_no]],Departments[dept_no],0))</f>
        <v>Home</v>
      </c>
      <c r="K7406" s="4" t="str">
        <f>CONCATENATE(Sales[[#This Row],[region]],Sales[[#This Row],[storetype]])</f>
        <v>1A</v>
      </c>
      <c r="L7406" s="4">
        <f>INDEX(RegionStoreCount[Store Count],MATCH(Sales[[#This Row],[RegionStoretype]],RegionStoreCount[Region/Type],0))</f>
        <v>5</v>
      </c>
      <c r="M7406" s="4">
        <f>AND(Sales[[#This Row],[date]]&lt;=TY_YTDMax,Sales[[#This Row],[date]]&gt;=TY_YTDMin)*Sales[[#This Row],[sales]]</f>
        <v>22142.680400000001</v>
      </c>
      <c r="N7406" s="4">
        <f>AND(Sales[[#This Row],[date]]&lt;=LY_YTDMax,Sales[[#This Row],[date]]&gt;=LY_YTDMin)*Sales[[#This Row],[sales]]</f>
        <v>0</v>
      </c>
      <c r="O7406" s="4">
        <f>AND(Sales[[#This Row],[date]]&gt;=YoY_Min,Sales[[#This Row],[date]]&lt;=TY_YTDMax)*(Sales[[#This Row],[sales]]/Sales[[#This Row],[sqft]])</f>
        <v>0.22010616699801194</v>
      </c>
      <c r="P7406" s="4">
        <f>SUMIF(Sales[RegionStoretype],Sales[[#This Row],[RegionStoretype]],Sales[YoY_SSF])/Sales[[#This Row],[Region_TypeCount]]</f>
        <v>59.469551530910678</v>
      </c>
    </row>
    <row r="7407" spans="1:16" x14ac:dyDescent="0.25">
      <c r="A7407" s="1">
        <v>43266</v>
      </c>
      <c r="B7407">
        <v>1</v>
      </c>
      <c r="C7407">
        <v>13</v>
      </c>
      <c r="D7407">
        <v>27094.419900000001</v>
      </c>
      <c r="E7407">
        <f>INDEX(Stores[region],MATCH(Sales[[#This Row],[store_no]],Stores[store_no],0))</f>
        <v>1</v>
      </c>
      <c r="F7407" t="str">
        <f>INDEX(Stores[storetype],MATCH(Sales[[#This Row],[store_no]],Stores[store_no],0))</f>
        <v>A</v>
      </c>
      <c r="G7407" t="str">
        <f>INDEX(Stores[location_city],MATCH(Sales[[#This Row],[store_no]],Stores[store_no],0))</f>
        <v>Ann Arbor</v>
      </c>
      <c r="H7407" t="str">
        <f>INDEX(Stores[location_state],MATCH(Sales[[#This Row],[store_no]],Stores[store_no],0))</f>
        <v>Michigan</v>
      </c>
      <c r="I7407">
        <f>INDEX(Stores[sqft],MATCH(Sales[[#This Row],[store_no]],Stores[store_no],0))</f>
        <v>100600</v>
      </c>
      <c r="J7407" s="4" t="str">
        <f>INDEX(Departments[dept_name],MATCH(Sales[[#This Row],[dept_no]],Departments[dept_no],0))</f>
        <v>Kids</v>
      </c>
      <c r="K7407" s="4" t="str">
        <f>CONCATENATE(Sales[[#This Row],[region]],Sales[[#This Row],[storetype]])</f>
        <v>1A</v>
      </c>
      <c r="L7407" s="4">
        <f>INDEX(RegionStoreCount[Store Count],MATCH(Sales[[#This Row],[RegionStoretype]],RegionStoreCount[Region/Type],0))</f>
        <v>5</v>
      </c>
      <c r="M7407" s="4">
        <f>AND(Sales[[#This Row],[date]]&lt;=TY_YTDMax,Sales[[#This Row],[date]]&gt;=TY_YTDMin)*Sales[[#This Row],[sales]]</f>
        <v>27094.419900000001</v>
      </c>
      <c r="N7407" s="4">
        <f>AND(Sales[[#This Row],[date]]&lt;=LY_YTDMax,Sales[[#This Row],[date]]&gt;=LY_YTDMin)*Sales[[#This Row],[sales]]</f>
        <v>0</v>
      </c>
      <c r="O7407" s="4">
        <f>AND(Sales[[#This Row],[date]]&gt;=YoY_Min,Sales[[#This Row],[date]]&lt;=TY_YTDMax)*(Sales[[#This Row],[sales]]/Sales[[#This Row],[sqft]])</f>
        <v>0.26932822962226644</v>
      </c>
      <c r="P7407" s="4">
        <f>SUMIF(Sales[RegionStoretype],Sales[[#This Row],[RegionStoretype]],Sales[YoY_SSF])/Sales[[#This Row],[Region_TypeCount]]</f>
        <v>59.469551530910678</v>
      </c>
    </row>
    <row r="7408" spans="1:16" x14ac:dyDescent="0.25">
      <c r="A7408" s="1">
        <v>43266</v>
      </c>
      <c r="B7408">
        <v>2</v>
      </c>
      <c r="C7408">
        <v>1</v>
      </c>
      <c r="D7408">
        <v>13409.438</v>
      </c>
      <c r="E7408">
        <f>INDEX(Stores[region],MATCH(Sales[[#This Row],[store_no]],Stores[store_no],0))</f>
        <v>3</v>
      </c>
      <c r="F7408" t="str">
        <f>INDEX(Stores[storetype],MATCH(Sales[[#This Row],[store_no]],Stores[store_no],0))</f>
        <v>A</v>
      </c>
      <c r="G7408" t="str">
        <f>INDEX(Stores[location_city],MATCH(Sales[[#This Row],[store_no]],Stores[store_no],0))</f>
        <v>Minneapolis</v>
      </c>
      <c r="H7408" t="str">
        <f>INDEX(Stores[location_state],MATCH(Sales[[#This Row],[store_no]],Stores[store_no],0))</f>
        <v>Minnesota</v>
      </c>
      <c r="I7408">
        <f>INDEX(Stores[sqft],MATCH(Sales[[#This Row],[store_no]],Stores[store_no],0))</f>
        <v>210400</v>
      </c>
      <c r="J7408" s="4" t="str">
        <f>INDEX(Departments[dept_name],MATCH(Sales[[#This Row],[dept_no]],Departments[dept_no],0))</f>
        <v>Automotive</v>
      </c>
      <c r="K7408" s="4" t="str">
        <f>CONCATENATE(Sales[[#This Row],[region]],Sales[[#This Row],[storetype]])</f>
        <v>3A</v>
      </c>
      <c r="L7408" s="4">
        <f>INDEX(RegionStoreCount[Store Count],MATCH(Sales[[#This Row],[RegionStoretype]],RegionStoreCount[Region/Type],0))</f>
        <v>9</v>
      </c>
      <c r="M7408" s="4">
        <f>AND(Sales[[#This Row],[date]]&lt;=TY_YTDMax,Sales[[#This Row],[date]]&gt;=TY_YTDMin)*Sales[[#This Row],[sales]]</f>
        <v>13409.438</v>
      </c>
      <c r="N7408" s="4">
        <f>AND(Sales[[#This Row],[date]]&lt;=LY_YTDMax,Sales[[#This Row],[date]]&gt;=LY_YTDMin)*Sales[[#This Row],[sales]]</f>
        <v>0</v>
      </c>
      <c r="O7408" s="4">
        <f>AND(Sales[[#This Row],[date]]&gt;=YoY_Min,Sales[[#This Row],[date]]&lt;=TY_YTDMax)*(Sales[[#This Row],[sales]]/Sales[[#This Row],[sqft]])</f>
        <v>6.3733070342205322E-2</v>
      </c>
      <c r="P7408" s="4">
        <f>SUMIF(Sales[RegionStoretype],Sales[[#This Row],[RegionStoretype]],Sales[YoY_SSF])/Sales[[#This Row],[Region_TypeCount]]</f>
        <v>53.603836561720975</v>
      </c>
    </row>
    <row r="7409" spans="1:16" x14ac:dyDescent="0.25">
      <c r="A7409" s="1">
        <v>43266</v>
      </c>
      <c r="B7409">
        <v>2</v>
      </c>
      <c r="C7409">
        <v>7</v>
      </c>
      <c r="D7409">
        <v>53287.382700000002</v>
      </c>
      <c r="E7409">
        <f>INDEX(Stores[region],MATCH(Sales[[#This Row],[store_no]],Stores[store_no],0))</f>
        <v>3</v>
      </c>
      <c r="F7409" t="str">
        <f>INDEX(Stores[storetype],MATCH(Sales[[#This Row],[store_no]],Stores[store_no],0))</f>
        <v>A</v>
      </c>
      <c r="G7409" t="str">
        <f>INDEX(Stores[location_city],MATCH(Sales[[#This Row],[store_no]],Stores[store_no],0))</f>
        <v>Minneapolis</v>
      </c>
      <c r="H7409" t="str">
        <f>INDEX(Stores[location_state],MATCH(Sales[[#This Row],[store_no]],Stores[store_no],0))</f>
        <v>Minnesota</v>
      </c>
      <c r="I7409">
        <f>INDEX(Stores[sqft],MATCH(Sales[[#This Row],[store_no]],Stores[store_no],0))</f>
        <v>210400</v>
      </c>
      <c r="J7409" s="4" t="str">
        <f>INDEX(Departments[dept_name],MATCH(Sales[[#This Row],[dept_no]],Departments[dept_no],0))</f>
        <v>Electronics</v>
      </c>
      <c r="K7409" s="4" t="str">
        <f>CONCATENATE(Sales[[#This Row],[region]],Sales[[#This Row],[storetype]])</f>
        <v>3A</v>
      </c>
      <c r="L7409" s="4">
        <f>INDEX(RegionStoreCount[Store Count],MATCH(Sales[[#This Row],[RegionStoretype]],RegionStoreCount[Region/Type],0))</f>
        <v>9</v>
      </c>
      <c r="M7409" s="4">
        <f>AND(Sales[[#This Row],[date]]&lt;=TY_YTDMax,Sales[[#This Row],[date]]&gt;=TY_YTDMin)*Sales[[#This Row],[sales]]</f>
        <v>53287.382700000002</v>
      </c>
      <c r="N7409" s="4">
        <f>AND(Sales[[#This Row],[date]]&lt;=LY_YTDMax,Sales[[#This Row],[date]]&gt;=LY_YTDMin)*Sales[[#This Row],[sales]]</f>
        <v>0</v>
      </c>
      <c r="O7409" s="4">
        <f>AND(Sales[[#This Row],[date]]&gt;=YoY_Min,Sales[[#This Row],[date]]&lt;=TY_YTDMax)*(Sales[[#This Row],[sales]]/Sales[[#This Row],[sqft]])</f>
        <v>0.2532670280418251</v>
      </c>
      <c r="P7409" s="4">
        <f>SUMIF(Sales[RegionStoretype],Sales[[#This Row],[RegionStoretype]],Sales[YoY_SSF])/Sales[[#This Row],[Region_TypeCount]]</f>
        <v>53.603836561720975</v>
      </c>
    </row>
    <row r="7410" spans="1:16" x14ac:dyDescent="0.25">
      <c r="A7410" s="1">
        <v>43266</v>
      </c>
      <c r="B7410">
        <v>2</v>
      </c>
      <c r="C7410">
        <v>16</v>
      </c>
      <c r="D7410">
        <v>70628.515799999994</v>
      </c>
      <c r="E7410">
        <f>INDEX(Stores[region],MATCH(Sales[[#This Row],[store_no]],Stores[store_no],0))</f>
        <v>3</v>
      </c>
      <c r="F7410" t="str">
        <f>INDEX(Stores[storetype],MATCH(Sales[[#This Row],[store_no]],Stores[store_no],0))</f>
        <v>A</v>
      </c>
      <c r="G7410" t="str">
        <f>INDEX(Stores[location_city],MATCH(Sales[[#This Row],[store_no]],Stores[store_no],0))</f>
        <v>Minneapolis</v>
      </c>
      <c r="H7410" t="str">
        <f>INDEX(Stores[location_state],MATCH(Sales[[#This Row],[store_no]],Stores[store_no],0))</f>
        <v>Minnesota</v>
      </c>
      <c r="I7410">
        <f>INDEX(Stores[sqft],MATCH(Sales[[#This Row],[store_no]],Stores[store_no],0))</f>
        <v>210400</v>
      </c>
      <c r="J7410" s="4" t="str">
        <f>INDEX(Departments[dept_name],MATCH(Sales[[#This Row],[dept_no]],Departments[dept_no],0))</f>
        <v>Outdoors</v>
      </c>
      <c r="K7410" s="4" t="str">
        <f>CONCATENATE(Sales[[#This Row],[region]],Sales[[#This Row],[storetype]])</f>
        <v>3A</v>
      </c>
      <c r="L7410" s="4">
        <f>INDEX(RegionStoreCount[Store Count],MATCH(Sales[[#This Row],[RegionStoretype]],RegionStoreCount[Region/Type],0))</f>
        <v>9</v>
      </c>
      <c r="M7410" s="4">
        <f>AND(Sales[[#This Row],[date]]&lt;=TY_YTDMax,Sales[[#This Row],[date]]&gt;=TY_YTDMin)*Sales[[#This Row],[sales]]</f>
        <v>70628.515799999994</v>
      </c>
      <c r="N7410" s="4">
        <f>AND(Sales[[#This Row],[date]]&lt;=LY_YTDMax,Sales[[#This Row],[date]]&gt;=LY_YTDMin)*Sales[[#This Row],[sales]]</f>
        <v>0</v>
      </c>
      <c r="O7410" s="4">
        <f>AND(Sales[[#This Row],[date]]&gt;=YoY_Min,Sales[[#This Row],[date]]&lt;=TY_YTDMax)*(Sales[[#This Row],[sales]]/Sales[[#This Row],[sqft]])</f>
        <v>0.33568686216730037</v>
      </c>
      <c r="P7410" s="4">
        <f>SUMIF(Sales[RegionStoretype],Sales[[#This Row],[RegionStoretype]],Sales[YoY_SSF])/Sales[[#This Row],[Region_TypeCount]]</f>
        <v>53.603836561720975</v>
      </c>
    </row>
    <row r="7411" spans="1:16" x14ac:dyDescent="0.25">
      <c r="A7411" s="1">
        <v>43266</v>
      </c>
      <c r="B7411">
        <v>2</v>
      </c>
      <c r="C7411">
        <v>18</v>
      </c>
      <c r="D7411">
        <v>1706.8702000000001</v>
      </c>
      <c r="E7411">
        <f>INDEX(Stores[region],MATCH(Sales[[#This Row],[store_no]],Stores[store_no],0))</f>
        <v>3</v>
      </c>
      <c r="F7411" t="str">
        <f>INDEX(Stores[storetype],MATCH(Sales[[#This Row],[store_no]],Stores[store_no],0))</f>
        <v>A</v>
      </c>
      <c r="G7411" t="str">
        <f>INDEX(Stores[location_city],MATCH(Sales[[#This Row],[store_no]],Stores[store_no],0))</f>
        <v>Minneapolis</v>
      </c>
      <c r="H7411" t="str">
        <f>INDEX(Stores[location_state],MATCH(Sales[[#This Row],[store_no]],Stores[store_no],0))</f>
        <v>Minnesota</v>
      </c>
      <c r="I7411">
        <f>INDEX(Stores[sqft],MATCH(Sales[[#This Row],[store_no]],Stores[store_no],0))</f>
        <v>210400</v>
      </c>
      <c r="J7411" s="4" t="str">
        <f>INDEX(Departments[dept_name],MATCH(Sales[[#This Row],[dept_no]],Departments[dept_no],0))</f>
        <v>Sports</v>
      </c>
      <c r="K7411" s="4" t="str">
        <f>CONCATENATE(Sales[[#This Row],[region]],Sales[[#This Row],[storetype]])</f>
        <v>3A</v>
      </c>
      <c r="L7411" s="4">
        <f>INDEX(RegionStoreCount[Store Count],MATCH(Sales[[#This Row],[RegionStoretype]],RegionStoreCount[Region/Type],0))</f>
        <v>9</v>
      </c>
      <c r="M7411" s="4">
        <f>AND(Sales[[#This Row],[date]]&lt;=TY_YTDMax,Sales[[#This Row],[date]]&gt;=TY_YTDMin)*Sales[[#This Row],[sales]]</f>
        <v>1706.8702000000001</v>
      </c>
      <c r="N7411" s="4">
        <f>AND(Sales[[#This Row],[date]]&lt;=LY_YTDMax,Sales[[#This Row],[date]]&gt;=LY_YTDMin)*Sales[[#This Row],[sales]]</f>
        <v>0</v>
      </c>
      <c r="O7411" s="4">
        <f>AND(Sales[[#This Row],[date]]&gt;=YoY_Min,Sales[[#This Row],[date]]&lt;=TY_YTDMax)*(Sales[[#This Row],[sales]]/Sales[[#This Row],[sqft]])</f>
        <v>8.1125009505703428E-3</v>
      </c>
      <c r="P7411" s="4">
        <f>SUMIF(Sales[RegionStoretype],Sales[[#This Row],[RegionStoretype]],Sales[YoY_SSF])/Sales[[#This Row],[Region_TypeCount]]</f>
        <v>53.603836561720975</v>
      </c>
    </row>
    <row r="7412" spans="1:16" x14ac:dyDescent="0.25">
      <c r="A7412" s="1">
        <v>43266</v>
      </c>
      <c r="B7412">
        <v>3</v>
      </c>
      <c r="C7412">
        <v>16</v>
      </c>
      <c r="D7412">
        <v>88299.608699999997</v>
      </c>
      <c r="E7412">
        <f>INDEX(Stores[region],MATCH(Sales[[#This Row],[store_no]],Stores[store_no],0))</f>
        <v>1</v>
      </c>
      <c r="F7412" t="str">
        <f>INDEX(Stores[storetype],MATCH(Sales[[#This Row],[store_no]],Stores[store_no],0))</f>
        <v>B</v>
      </c>
      <c r="G7412" t="str">
        <f>INDEX(Stores[location_city],MATCH(Sales[[#This Row],[store_no]],Stores[store_no],0))</f>
        <v>Detroit</v>
      </c>
      <c r="H7412" t="str">
        <f>INDEX(Stores[location_state],MATCH(Sales[[#This Row],[store_no]],Stores[store_no],0))</f>
        <v>Michigan</v>
      </c>
      <c r="I7412">
        <f>INDEX(Stores[sqft],MATCH(Sales[[#This Row],[store_no]],Stores[store_no],0))</f>
        <v>114500</v>
      </c>
      <c r="J7412" s="4" t="str">
        <f>INDEX(Departments[dept_name],MATCH(Sales[[#This Row],[dept_no]],Departments[dept_no],0))</f>
        <v>Outdoors</v>
      </c>
      <c r="K7412" s="4" t="str">
        <f>CONCATENATE(Sales[[#This Row],[region]],Sales[[#This Row],[storetype]])</f>
        <v>1B</v>
      </c>
      <c r="L7412" s="4">
        <f>INDEX(RegionStoreCount[Store Count],MATCH(Sales[[#This Row],[RegionStoretype]],RegionStoreCount[Region/Type],0))</f>
        <v>5</v>
      </c>
      <c r="M7412" s="4">
        <f>AND(Sales[[#This Row],[date]]&lt;=TY_YTDMax,Sales[[#This Row],[date]]&gt;=TY_YTDMin)*Sales[[#This Row],[sales]]</f>
        <v>88299.608699999997</v>
      </c>
      <c r="N7412" s="4">
        <f>AND(Sales[[#This Row],[date]]&lt;=LY_YTDMax,Sales[[#This Row],[date]]&gt;=LY_YTDMin)*Sales[[#This Row],[sales]]</f>
        <v>0</v>
      </c>
      <c r="O7412" s="4">
        <f>AND(Sales[[#This Row],[date]]&gt;=YoY_Min,Sales[[#This Row],[date]]&lt;=TY_YTDMax)*(Sales[[#This Row],[sales]]/Sales[[#This Row],[sqft]])</f>
        <v>0.77117562183406108</v>
      </c>
      <c r="P7412" s="4">
        <f>SUMIF(Sales[RegionStoretype],Sales[[#This Row],[RegionStoretype]],Sales[YoY_SSF])/Sales[[#This Row],[Region_TypeCount]]</f>
        <v>68.518982968140051</v>
      </c>
    </row>
    <row r="7413" spans="1:16" x14ac:dyDescent="0.25">
      <c r="A7413" s="1">
        <v>43266</v>
      </c>
      <c r="B7413">
        <v>3</v>
      </c>
      <c r="C7413">
        <v>20</v>
      </c>
      <c r="D7413">
        <v>113881.375</v>
      </c>
      <c r="E7413">
        <f>INDEX(Stores[region],MATCH(Sales[[#This Row],[store_no]],Stores[store_no],0))</f>
        <v>1</v>
      </c>
      <c r="F7413" t="str">
        <f>INDEX(Stores[storetype],MATCH(Sales[[#This Row],[store_no]],Stores[store_no],0))</f>
        <v>B</v>
      </c>
      <c r="G7413" t="str">
        <f>INDEX(Stores[location_city],MATCH(Sales[[#This Row],[store_no]],Stores[store_no],0))</f>
        <v>Detroit</v>
      </c>
      <c r="H7413" t="str">
        <f>INDEX(Stores[location_state],MATCH(Sales[[#This Row],[store_no]],Stores[store_no],0))</f>
        <v>Michigan</v>
      </c>
      <c r="I7413">
        <f>INDEX(Stores[sqft],MATCH(Sales[[#This Row],[store_no]],Stores[store_no],0))</f>
        <v>114500</v>
      </c>
      <c r="J7413" s="4" t="str">
        <f>INDEX(Departments[dept_name],MATCH(Sales[[#This Row],[dept_no]],Departments[dept_no],0))</f>
        <v>Toys</v>
      </c>
      <c r="K7413" s="4" t="str">
        <f>CONCATENATE(Sales[[#This Row],[region]],Sales[[#This Row],[storetype]])</f>
        <v>1B</v>
      </c>
      <c r="L7413" s="4">
        <f>INDEX(RegionStoreCount[Store Count],MATCH(Sales[[#This Row],[RegionStoretype]],RegionStoreCount[Region/Type],0))</f>
        <v>5</v>
      </c>
      <c r="M7413" s="4">
        <f>AND(Sales[[#This Row],[date]]&lt;=TY_YTDMax,Sales[[#This Row],[date]]&gt;=TY_YTDMin)*Sales[[#This Row],[sales]]</f>
        <v>113881.375</v>
      </c>
      <c r="N7413" s="4">
        <f>AND(Sales[[#This Row],[date]]&lt;=LY_YTDMax,Sales[[#This Row],[date]]&gt;=LY_YTDMin)*Sales[[#This Row],[sales]]</f>
        <v>0</v>
      </c>
      <c r="O7413" s="4">
        <f>AND(Sales[[#This Row],[date]]&gt;=YoY_Min,Sales[[#This Row],[date]]&lt;=TY_YTDMax)*(Sales[[#This Row],[sales]]/Sales[[#This Row],[sqft]])</f>
        <v>0.99459716157205236</v>
      </c>
      <c r="P7413" s="4">
        <f>SUMIF(Sales[RegionStoretype],Sales[[#This Row],[RegionStoretype]],Sales[YoY_SSF])/Sales[[#This Row],[Region_TypeCount]]</f>
        <v>68.518982968140051</v>
      </c>
    </row>
    <row r="7414" spans="1:16" x14ac:dyDescent="0.25">
      <c r="A7414" s="1">
        <v>43266</v>
      </c>
      <c r="B7414">
        <v>4</v>
      </c>
      <c r="C7414">
        <v>7</v>
      </c>
      <c r="D7414">
        <v>244476.48589999997</v>
      </c>
      <c r="E7414">
        <f>INDEX(Stores[region],MATCH(Sales[[#This Row],[store_no]],Stores[store_no],0))</f>
        <v>1</v>
      </c>
      <c r="F7414" t="str">
        <f>INDEX(Stores[storetype],MATCH(Sales[[#This Row],[store_no]],Stores[store_no],0))</f>
        <v>A</v>
      </c>
      <c r="G7414" t="str">
        <f>INDEX(Stores[location_city],MATCH(Sales[[#This Row],[store_no]],Stores[store_no],0))</f>
        <v>Cincinnati</v>
      </c>
      <c r="H7414" t="str">
        <f>INDEX(Stores[location_state],MATCH(Sales[[#This Row],[store_no]],Stores[store_no],0))</f>
        <v>Ohio</v>
      </c>
      <c r="I7414">
        <f>INDEX(Stores[sqft],MATCH(Sales[[#This Row],[store_no]],Stores[store_no],0))</f>
        <v>127800</v>
      </c>
      <c r="J7414" s="4" t="str">
        <f>INDEX(Departments[dept_name],MATCH(Sales[[#This Row],[dept_no]],Departments[dept_no],0))</f>
        <v>Electronics</v>
      </c>
      <c r="K7414" s="4" t="str">
        <f>CONCATENATE(Sales[[#This Row],[region]],Sales[[#This Row],[storetype]])</f>
        <v>1A</v>
      </c>
      <c r="L7414" s="4">
        <f>INDEX(RegionStoreCount[Store Count],MATCH(Sales[[#This Row],[RegionStoretype]],RegionStoreCount[Region/Type],0))</f>
        <v>5</v>
      </c>
      <c r="M7414" s="4">
        <f>AND(Sales[[#This Row],[date]]&lt;=TY_YTDMax,Sales[[#This Row],[date]]&gt;=TY_YTDMin)*Sales[[#This Row],[sales]]</f>
        <v>244476.48589999997</v>
      </c>
      <c r="N7414" s="4">
        <f>AND(Sales[[#This Row],[date]]&lt;=LY_YTDMax,Sales[[#This Row],[date]]&gt;=LY_YTDMin)*Sales[[#This Row],[sales]]</f>
        <v>0</v>
      </c>
      <c r="O7414" s="4">
        <f>AND(Sales[[#This Row],[date]]&gt;=YoY_Min,Sales[[#This Row],[date]]&lt;=TY_YTDMax)*(Sales[[#This Row],[sales]]/Sales[[#This Row],[sqft]])</f>
        <v>1.9129615485133018</v>
      </c>
      <c r="P7414" s="4">
        <f>SUMIF(Sales[RegionStoretype],Sales[[#This Row],[RegionStoretype]],Sales[YoY_SSF])/Sales[[#This Row],[Region_TypeCount]]</f>
        <v>59.469551530910678</v>
      </c>
    </row>
    <row r="7415" spans="1:16" x14ac:dyDescent="0.25">
      <c r="A7415" s="1">
        <v>43266</v>
      </c>
      <c r="B7415">
        <v>4</v>
      </c>
      <c r="C7415">
        <v>18</v>
      </c>
      <c r="D7415">
        <v>14003.1443</v>
      </c>
      <c r="E7415">
        <f>INDEX(Stores[region],MATCH(Sales[[#This Row],[store_no]],Stores[store_no],0))</f>
        <v>1</v>
      </c>
      <c r="F7415" t="str">
        <f>INDEX(Stores[storetype],MATCH(Sales[[#This Row],[store_no]],Stores[store_no],0))</f>
        <v>A</v>
      </c>
      <c r="G7415" t="str">
        <f>INDEX(Stores[location_city],MATCH(Sales[[#This Row],[store_no]],Stores[store_no],0))</f>
        <v>Cincinnati</v>
      </c>
      <c r="H7415" t="str">
        <f>INDEX(Stores[location_state],MATCH(Sales[[#This Row],[store_no]],Stores[store_no],0))</f>
        <v>Ohio</v>
      </c>
      <c r="I7415">
        <f>INDEX(Stores[sqft],MATCH(Sales[[#This Row],[store_no]],Stores[store_no],0))</f>
        <v>127800</v>
      </c>
      <c r="J7415" s="4" t="str">
        <f>INDEX(Departments[dept_name],MATCH(Sales[[#This Row],[dept_no]],Departments[dept_no],0))</f>
        <v>Sports</v>
      </c>
      <c r="K7415" s="4" t="str">
        <f>CONCATENATE(Sales[[#This Row],[region]],Sales[[#This Row],[storetype]])</f>
        <v>1A</v>
      </c>
      <c r="L7415" s="4">
        <f>INDEX(RegionStoreCount[Store Count],MATCH(Sales[[#This Row],[RegionStoretype]],RegionStoreCount[Region/Type],0))</f>
        <v>5</v>
      </c>
      <c r="M7415" s="4">
        <f>AND(Sales[[#This Row],[date]]&lt;=TY_YTDMax,Sales[[#This Row],[date]]&gt;=TY_YTDMin)*Sales[[#This Row],[sales]]</f>
        <v>14003.1443</v>
      </c>
      <c r="N7415" s="4">
        <f>AND(Sales[[#This Row],[date]]&lt;=LY_YTDMax,Sales[[#This Row],[date]]&gt;=LY_YTDMin)*Sales[[#This Row],[sales]]</f>
        <v>0</v>
      </c>
      <c r="O7415" s="4">
        <f>AND(Sales[[#This Row],[date]]&gt;=YoY_Min,Sales[[#This Row],[date]]&lt;=TY_YTDMax)*(Sales[[#This Row],[sales]]/Sales[[#This Row],[sqft]])</f>
        <v>0.10957076917057904</v>
      </c>
      <c r="P7415" s="4">
        <f>SUMIF(Sales[RegionStoretype],Sales[[#This Row],[RegionStoretype]],Sales[YoY_SSF])/Sales[[#This Row],[Region_TypeCount]]</f>
        <v>59.469551530910678</v>
      </c>
    </row>
    <row r="7416" spans="1:16" x14ac:dyDescent="0.25">
      <c r="A7416" s="1">
        <v>43266</v>
      </c>
      <c r="B7416">
        <v>5</v>
      </c>
      <c r="C7416">
        <v>5</v>
      </c>
      <c r="D7416">
        <v>47018.336800000005</v>
      </c>
      <c r="E7416">
        <f>INDEX(Stores[region],MATCH(Sales[[#This Row],[store_no]],Stores[store_no],0))</f>
        <v>1</v>
      </c>
      <c r="F7416" t="str">
        <f>INDEX(Stores[storetype],MATCH(Sales[[#This Row],[store_no]],Stores[store_no],0))</f>
        <v>B</v>
      </c>
      <c r="G7416" t="str">
        <f>INDEX(Stores[location_city],MATCH(Sales[[#This Row],[store_no]],Stores[store_no],0))</f>
        <v>Bloomington</v>
      </c>
      <c r="H7416" t="str">
        <f>INDEX(Stores[location_state],MATCH(Sales[[#This Row],[store_no]],Stores[store_no],0))</f>
        <v>Indiana</v>
      </c>
      <c r="I7416">
        <f>INDEX(Stores[sqft],MATCH(Sales[[#This Row],[store_no]],Stores[store_no],0))</f>
        <v>114500</v>
      </c>
      <c r="J7416" s="4" t="str">
        <f>INDEX(Departments[dept_name],MATCH(Sales[[#This Row],[dept_no]],Departments[dept_no],0))</f>
        <v>Clothing</v>
      </c>
      <c r="K7416" s="4" t="str">
        <f>CONCATENATE(Sales[[#This Row],[region]],Sales[[#This Row],[storetype]])</f>
        <v>1B</v>
      </c>
      <c r="L7416" s="4">
        <f>INDEX(RegionStoreCount[Store Count],MATCH(Sales[[#This Row],[RegionStoretype]],RegionStoreCount[Region/Type],0))</f>
        <v>5</v>
      </c>
      <c r="M7416" s="4">
        <f>AND(Sales[[#This Row],[date]]&lt;=TY_YTDMax,Sales[[#This Row],[date]]&gt;=TY_YTDMin)*Sales[[#This Row],[sales]]</f>
        <v>47018.336800000005</v>
      </c>
      <c r="N7416" s="4">
        <f>AND(Sales[[#This Row],[date]]&lt;=LY_YTDMax,Sales[[#This Row],[date]]&gt;=LY_YTDMin)*Sales[[#This Row],[sales]]</f>
        <v>0</v>
      </c>
      <c r="O7416" s="4">
        <f>AND(Sales[[#This Row],[date]]&gt;=YoY_Min,Sales[[#This Row],[date]]&lt;=TY_YTDMax)*(Sales[[#This Row],[sales]]/Sales[[#This Row],[sqft]])</f>
        <v>0.41064049606986902</v>
      </c>
      <c r="P7416" s="4">
        <f>SUMIF(Sales[RegionStoretype],Sales[[#This Row],[RegionStoretype]],Sales[YoY_SSF])/Sales[[#This Row],[Region_TypeCount]]</f>
        <v>68.518982968140051</v>
      </c>
    </row>
    <row r="7417" spans="1:16" x14ac:dyDescent="0.25">
      <c r="A7417" s="1">
        <v>43266</v>
      </c>
      <c r="B7417">
        <v>5</v>
      </c>
      <c r="C7417">
        <v>11</v>
      </c>
      <c r="D7417">
        <v>61521.498300000007</v>
      </c>
      <c r="E7417">
        <f>INDEX(Stores[region],MATCH(Sales[[#This Row],[store_no]],Stores[store_no],0))</f>
        <v>1</v>
      </c>
      <c r="F7417" t="str">
        <f>INDEX(Stores[storetype],MATCH(Sales[[#This Row],[store_no]],Stores[store_no],0))</f>
        <v>B</v>
      </c>
      <c r="G7417" t="str">
        <f>INDEX(Stores[location_city],MATCH(Sales[[#This Row],[store_no]],Stores[store_no],0))</f>
        <v>Bloomington</v>
      </c>
      <c r="H7417" t="str">
        <f>INDEX(Stores[location_state],MATCH(Sales[[#This Row],[store_no]],Stores[store_no],0))</f>
        <v>Indiana</v>
      </c>
      <c r="I7417">
        <f>INDEX(Stores[sqft],MATCH(Sales[[#This Row],[store_no]],Stores[store_no],0))</f>
        <v>114500</v>
      </c>
      <c r="J7417" s="4" t="str">
        <f>INDEX(Departments[dept_name],MATCH(Sales[[#This Row],[dept_no]],Departments[dept_no],0))</f>
        <v>Home</v>
      </c>
      <c r="K7417" s="4" t="str">
        <f>CONCATENATE(Sales[[#This Row],[region]],Sales[[#This Row],[storetype]])</f>
        <v>1B</v>
      </c>
      <c r="L7417" s="4">
        <f>INDEX(RegionStoreCount[Store Count],MATCH(Sales[[#This Row],[RegionStoretype]],RegionStoreCount[Region/Type],0))</f>
        <v>5</v>
      </c>
      <c r="M7417" s="4">
        <f>AND(Sales[[#This Row],[date]]&lt;=TY_YTDMax,Sales[[#This Row],[date]]&gt;=TY_YTDMin)*Sales[[#This Row],[sales]]</f>
        <v>61521.498300000007</v>
      </c>
      <c r="N7417" s="4">
        <f>AND(Sales[[#This Row],[date]]&lt;=LY_YTDMax,Sales[[#This Row],[date]]&gt;=LY_YTDMin)*Sales[[#This Row],[sales]]</f>
        <v>0</v>
      </c>
      <c r="O7417" s="4">
        <f>AND(Sales[[#This Row],[date]]&gt;=YoY_Min,Sales[[#This Row],[date]]&lt;=TY_YTDMax)*(Sales[[#This Row],[sales]]/Sales[[#This Row],[sqft]])</f>
        <v>0.53730566200873364</v>
      </c>
      <c r="P7417" s="4">
        <f>SUMIF(Sales[RegionStoretype],Sales[[#This Row],[RegionStoretype]],Sales[YoY_SSF])/Sales[[#This Row],[Region_TypeCount]]</f>
        <v>68.518982968140051</v>
      </c>
    </row>
    <row r="7418" spans="1:16" x14ac:dyDescent="0.25">
      <c r="A7418" s="1">
        <v>43266</v>
      </c>
      <c r="B7418">
        <v>5</v>
      </c>
      <c r="C7418">
        <v>13</v>
      </c>
      <c r="D7418">
        <v>168730.8186</v>
      </c>
      <c r="E7418">
        <f>INDEX(Stores[region],MATCH(Sales[[#This Row],[store_no]],Stores[store_no],0))</f>
        <v>1</v>
      </c>
      <c r="F7418" t="str">
        <f>INDEX(Stores[storetype],MATCH(Sales[[#This Row],[store_no]],Stores[store_no],0))</f>
        <v>B</v>
      </c>
      <c r="G7418" t="str">
        <f>INDEX(Stores[location_city],MATCH(Sales[[#This Row],[store_no]],Stores[store_no],0))</f>
        <v>Bloomington</v>
      </c>
      <c r="H7418" t="str">
        <f>INDEX(Stores[location_state],MATCH(Sales[[#This Row],[store_no]],Stores[store_no],0))</f>
        <v>Indiana</v>
      </c>
      <c r="I7418">
        <f>INDEX(Stores[sqft],MATCH(Sales[[#This Row],[store_no]],Stores[store_no],0))</f>
        <v>114500</v>
      </c>
      <c r="J7418" s="4" t="str">
        <f>INDEX(Departments[dept_name],MATCH(Sales[[#This Row],[dept_no]],Departments[dept_no],0))</f>
        <v>Kids</v>
      </c>
      <c r="K7418" s="4" t="str">
        <f>CONCATENATE(Sales[[#This Row],[region]],Sales[[#This Row],[storetype]])</f>
        <v>1B</v>
      </c>
      <c r="L7418" s="4">
        <f>INDEX(RegionStoreCount[Store Count],MATCH(Sales[[#This Row],[RegionStoretype]],RegionStoreCount[Region/Type],0))</f>
        <v>5</v>
      </c>
      <c r="M7418" s="4">
        <f>AND(Sales[[#This Row],[date]]&lt;=TY_YTDMax,Sales[[#This Row],[date]]&gt;=TY_YTDMin)*Sales[[#This Row],[sales]]</f>
        <v>168730.8186</v>
      </c>
      <c r="N7418" s="4">
        <f>AND(Sales[[#This Row],[date]]&lt;=LY_YTDMax,Sales[[#This Row],[date]]&gt;=LY_YTDMin)*Sales[[#This Row],[sales]]</f>
        <v>0</v>
      </c>
      <c r="O7418" s="4">
        <f>AND(Sales[[#This Row],[date]]&gt;=YoY_Min,Sales[[#This Row],[date]]&lt;=TY_YTDMax)*(Sales[[#This Row],[sales]]/Sales[[#This Row],[sqft]])</f>
        <v>1.4736316034934498</v>
      </c>
      <c r="P7418" s="4">
        <f>SUMIF(Sales[RegionStoretype],Sales[[#This Row],[RegionStoretype]],Sales[YoY_SSF])/Sales[[#This Row],[Region_TypeCount]]</f>
        <v>68.518982968140051</v>
      </c>
    </row>
    <row r="7419" spans="1:16" x14ac:dyDescent="0.25">
      <c r="A7419" s="1">
        <v>43266</v>
      </c>
      <c r="B7419">
        <v>5</v>
      </c>
      <c r="C7419">
        <v>14</v>
      </c>
      <c r="D7419">
        <v>44939.211000000003</v>
      </c>
      <c r="E7419">
        <f>INDEX(Stores[region],MATCH(Sales[[#This Row],[store_no]],Stores[store_no],0))</f>
        <v>1</v>
      </c>
      <c r="F7419" t="str">
        <f>INDEX(Stores[storetype],MATCH(Sales[[#This Row],[store_no]],Stores[store_no],0))</f>
        <v>B</v>
      </c>
      <c r="G7419" t="str">
        <f>INDEX(Stores[location_city],MATCH(Sales[[#This Row],[store_no]],Stores[store_no],0))</f>
        <v>Bloomington</v>
      </c>
      <c r="H7419" t="str">
        <f>INDEX(Stores[location_state],MATCH(Sales[[#This Row],[store_no]],Stores[store_no],0))</f>
        <v>Indiana</v>
      </c>
      <c r="I7419">
        <f>INDEX(Stores[sqft],MATCH(Sales[[#This Row],[store_no]],Stores[store_no],0))</f>
        <v>114500</v>
      </c>
      <c r="J7419" s="4" t="str">
        <f>INDEX(Departments[dept_name],MATCH(Sales[[#This Row],[dept_no]],Departments[dept_no],0))</f>
        <v>Movies</v>
      </c>
      <c r="K7419" s="4" t="str">
        <f>CONCATENATE(Sales[[#This Row],[region]],Sales[[#This Row],[storetype]])</f>
        <v>1B</v>
      </c>
      <c r="L7419" s="4">
        <f>INDEX(RegionStoreCount[Store Count],MATCH(Sales[[#This Row],[RegionStoretype]],RegionStoreCount[Region/Type],0))</f>
        <v>5</v>
      </c>
      <c r="M7419" s="4">
        <f>AND(Sales[[#This Row],[date]]&lt;=TY_YTDMax,Sales[[#This Row],[date]]&gt;=TY_YTDMin)*Sales[[#This Row],[sales]]</f>
        <v>44939.211000000003</v>
      </c>
      <c r="N7419" s="4">
        <f>AND(Sales[[#This Row],[date]]&lt;=LY_YTDMax,Sales[[#This Row],[date]]&gt;=LY_YTDMin)*Sales[[#This Row],[sales]]</f>
        <v>0</v>
      </c>
      <c r="O7419" s="4">
        <f>AND(Sales[[#This Row],[date]]&gt;=YoY_Min,Sales[[#This Row],[date]]&lt;=TY_YTDMax)*(Sales[[#This Row],[sales]]/Sales[[#This Row],[sqft]])</f>
        <v>0.39248219213973801</v>
      </c>
      <c r="P7419" s="4">
        <f>SUMIF(Sales[RegionStoretype],Sales[[#This Row],[RegionStoretype]],Sales[YoY_SSF])/Sales[[#This Row],[Region_TypeCount]]</f>
        <v>68.518982968140051</v>
      </c>
    </row>
    <row r="7420" spans="1:16" x14ac:dyDescent="0.25">
      <c r="A7420" s="1">
        <v>43266</v>
      </c>
      <c r="B7420">
        <v>6</v>
      </c>
      <c r="C7420">
        <v>10</v>
      </c>
      <c r="D7420">
        <v>42075.692599999995</v>
      </c>
      <c r="E7420">
        <f>INDEX(Stores[region],MATCH(Sales[[#This Row],[store_no]],Stores[store_no],0))</f>
        <v>3</v>
      </c>
      <c r="F7420" t="str">
        <f>INDEX(Stores[storetype],MATCH(Sales[[#This Row],[store_no]],Stores[store_no],0))</f>
        <v>A</v>
      </c>
      <c r="G7420" t="str">
        <f>INDEX(Stores[location_city],MATCH(Sales[[#This Row],[store_no]],Stores[store_no],0))</f>
        <v>Green Bay</v>
      </c>
      <c r="H7420" t="str">
        <f>INDEX(Stores[location_state],MATCH(Sales[[#This Row],[store_no]],Stores[store_no],0))</f>
        <v>Wisconsin</v>
      </c>
      <c r="I7420">
        <f>INDEX(Stores[sqft],MATCH(Sales[[#This Row],[store_no]],Stores[store_no],0))</f>
        <v>138800</v>
      </c>
      <c r="J7420" s="4" t="str">
        <f>INDEX(Departments[dept_name],MATCH(Sales[[#This Row],[dept_no]],Departments[dept_no],0))</f>
        <v>Health</v>
      </c>
      <c r="K7420" s="4" t="str">
        <f>CONCATENATE(Sales[[#This Row],[region]],Sales[[#This Row],[storetype]])</f>
        <v>3A</v>
      </c>
      <c r="L7420" s="4">
        <f>INDEX(RegionStoreCount[Store Count],MATCH(Sales[[#This Row],[RegionStoretype]],RegionStoreCount[Region/Type],0))</f>
        <v>9</v>
      </c>
      <c r="M7420" s="4">
        <f>AND(Sales[[#This Row],[date]]&lt;=TY_YTDMax,Sales[[#This Row],[date]]&gt;=TY_YTDMin)*Sales[[#This Row],[sales]]</f>
        <v>42075.692599999995</v>
      </c>
      <c r="N7420" s="4">
        <f>AND(Sales[[#This Row],[date]]&lt;=LY_YTDMax,Sales[[#This Row],[date]]&gt;=LY_YTDMin)*Sales[[#This Row],[sales]]</f>
        <v>0</v>
      </c>
      <c r="O7420" s="4">
        <f>AND(Sales[[#This Row],[date]]&gt;=YoY_Min,Sales[[#This Row],[date]]&lt;=TY_YTDMax)*(Sales[[#This Row],[sales]]/Sales[[#This Row],[sqft]])</f>
        <v>0.3031389956772334</v>
      </c>
      <c r="P7420" s="4">
        <f>SUMIF(Sales[RegionStoretype],Sales[[#This Row],[RegionStoretype]],Sales[YoY_SSF])/Sales[[#This Row],[Region_TypeCount]]</f>
        <v>53.603836561720975</v>
      </c>
    </row>
    <row r="7421" spans="1:16" x14ac:dyDescent="0.25">
      <c r="A7421" s="1">
        <v>43266</v>
      </c>
      <c r="B7421">
        <v>6</v>
      </c>
      <c r="C7421">
        <v>18</v>
      </c>
      <c r="D7421">
        <v>49730.813699999999</v>
      </c>
      <c r="E7421">
        <f>INDEX(Stores[region],MATCH(Sales[[#This Row],[store_no]],Stores[store_no],0))</f>
        <v>3</v>
      </c>
      <c r="F7421" t="str">
        <f>INDEX(Stores[storetype],MATCH(Sales[[#This Row],[store_no]],Stores[store_no],0))</f>
        <v>A</v>
      </c>
      <c r="G7421" t="str">
        <f>INDEX(Stores[location_city],MATCH(Sales[[#This Row],[store_no]],Stores[store_no],0))</f>
        <v>Green Bay</v>
      </c>
      <c r="H7421" t="str">
        <f>INDEX(Stores[location_state],MATCH(Sales[[#This Row],[store_no]],Stores[store_no],0))</f>
        <v>Wisconsin</v>
      </c>
      <c r="I7421">
        <f>INDEX(Stores[sqft],MATCH(Sales[[#This Row],[store_no]],Stores[store_no],0))</f>
        <v>138800</v>
      </c>
      <c r="J7421" s="4" t="str">
        <f>INDEX(Departments[dept_name],MATCH(Sales[[#This Row],[dept_no]],Departments[dept_no],0))</f>
        <v>Sports</v>
      </c>
      <c r="K7421" s="4" t="str">
        <f>CONCATENATE(Sales[[#This Row],[region]],Sales[[#This Row],[storetype]])</f>
        <v>3A</v>
      </c>
      <c r="L7421" s="4">
        <f>INDEX(RegionStoreCount[Store Count],MATCH(Sales[[#This Row],[RegionStoretype]],RegionStoreCount[Region/Type],0))</f>
        <v>9</v>
      </c>
      <c r="M7421" s="4">
        <f>AND(Sales[[#This Row],[date]]&lt;=TY_YTDMax,Sales[[#This Row],[date]]&gt;=TY_YTDMin)*Sales[[#This Row],[sales]]</f>
        <v>49730.813699999999</v>
      </c>
      <c r="N7421" s="4">
        <f>AND(Sales[[#This Row],[date]]&lt;=LY_YTDMax,Sales[[#This Row],[date]]&gt;=LY_YTDMin)*Sales[[#This Row],[sales]]</f>
        <v>0</v>
      </c>
      <c r="O7421" s="4">
        <f>AND(Sales[[#This Row],[date]]&gt;=YoY_Min,Sales[[#This Row],[date]]&lt;=TY_YTDMax)*(Sales[[#This Row],[sales]]/Sales[[#This Row],[sqft]])</f>
        <v>0.35829116498559077</v>
      </c>
      <c r="P7421" s="4">
        <f>SUMIF(Sales[RegionStoretype],Sales[[#This Row],[RegionStoretype]],Sales[YoY_SSF])/Sales[[#This Row],[Region_TypeCount]]</f>
        <v>53.603836561720975</v>
      </c>
    </row>
    <row r="7422" spans="1:16" x14ac:dyDescent="0.25">
      <c r="A7422" s="1">
        <v>43266</v>
      </c>
      <c r="B7422">
        <v>7</v>
      </c>
      <c r="C7422">
        <v>9</v>
      </c>
      <c r="D7422">
        <v>9372.7718000000004</v>
      </c>
      <c r="E7422">
        <f>INDEX(Stores[region],MATCH(Sales[[#This Row],[store_no]],Stores[store_no],0))</f>
        <v>2</v>
      </c>
      <c r="F7422" t="str">
        <f>INDEX(Stores[storetype],MATCH(Sales[[#This Row],[store_no]],Stores[store_no],0))</f>
        <v>B</v>
      </c>
      <c r="G7422" t="str">
        <f>INDEX(Stores[location_city],MATCH(Sales[[#This Row],[store_no]],Stores[store_no],0))</f>
        <v>Rockford</v>
      </c>
      <c r="H7422" t="str">
        <f>INDEX(Stores[location_state],MATCH(Sales[[#This Row],[store_no]],Stores[store_no],0))</f>
        <v>Illinois</v>
      </c>
      <c r="I7422">
        <f>INDEX(Stores[sqft],MATCH(Sales[[#This Row],[store_no]],Stores[store_no],0))</f>
        <v>127100</v>
      </c>
      <c r="J7422" s="4" t="str">
        <f>INDEX(Departments[dept_name],MATCH(Sales[[#This Row],[dept_no]],Departments[dept_no],0))</f>
        <v>Garden</v>
      </c>
      <c r="K7422" s="4" t="str">
        <f>CONCATENATE(Sales[[#This Row],[region]],Sales[[#This Row],[storetype]])</f>
        <v>2B</v>
      </c>
      <c r="L7422" s="4">
        <f>INDEX(RegionStoreCount[Store Count],MATCH(Sales[[#This Row],[RegionStoretype]],RegionStoreCount[Region/Type],0))</f>
        <v>6</v>
      </c>
      <c r="M7422" s="4">
        <f>AND(Sales[[#This Row],[date]]&lt;=TY_YTDMax,Sales[[#This Row],[date]]&gt;=TY_YTDMin)*Sales[[#This Row],[sales]]</f>
        <v>9372.7718000000004</v>
      </c>
      <c r="N7422" s="4">
        <f>AND(Sales[[#This Row],[date]]&lt;=LY_YTDMax,Sales[[#This Row],[date]]&gt;=LY_YTDMin)*Sales[[#This Row],[sales]]</f>
        <v>0</v>
      </c>
      <c r="O7422" s="4">
        <f>AND(Sales[[#This Row],[date]]&gt;=YoY_Min,Sales[[#This Row],[date]]&lt;=TY_YTDMax)*(Sales[[#This Row],[sales]]/Sales[[#This Row],[sqft]])</f>
        <v>7.3743287175452407E-2</v>
      </c>
      <c r="P7422" s="4">
        <f>SUMIF(Sales[RegionStoretype],Sales[[#This Row],[RegionStoretype]],Sales[YoY_SSF])/Sales[[#This Row],[Region_TypeCount]]</f>
        <v>58.393757732919049</v>
      </c>
    </row>
    <row r="7423" spans="1:16" x14ac:dyDescent="0.25">
      <c r="A7423" s="1">
        <v>43266</v>
      </c>
      <c r="B7423">
        <v>7</v>
      </c>
      <c r="C7423">
        <v>12</v>
      </c>
      <c r="D7423">
        <v>83800.315199999968</v>
      </c>
      <c r="E7423">
        <f>INDEX(Stores[region],MATCH(Sales[[#This Row],[store_no]],Stores[store_no],0))</f>
        <v>2</v>
      </c>
      <c r="F7423" t="str">
        <f>INDEX(Stores[storetype],MATCH(Sales[[#This Row],[store_no]],Stores[store_no],0))</f>
        <v>B</v>
      </c>
      <c r="G7423" t="str">
        <f>INDEX(Stores[location_city],MATCH(Sales[[#This Row],[store_no]],Stores[store_no],0))</f>
        <v>Rockford</v>
      </c>
      <c r="H7423" t="str">
        <f>INDEX(Stores[location_state],MATCH(Sales[[#This Row],[store_no]],Stores[store_no],0))</f>
        <v>Illinois</v>
      </c>
      <c r="I7423">
        <f>INDEX(Stores[sqft],MATCH(Sales[[#This Row],[store_no]],Stores[store_no],0))</f>
        <v>127100</v>
      </c>
      <c r="J7423" s="4" t="str">
        <f>INDEX(Departments[dept_name],MATCH(Sales[[#This Row],[dept_no]],Departments[dept_no],0))</f>
        <v>Jewelery</v>
      </c>
      <c r="K7423" s="4" t="str">
        <f>CONCATENATE(Sales[[#This Row],[region]],Sales[[#This Row],[storetype]])</f>
        <v>2B</v>
      </c>
      <c r="L7423" s="4">
        <f>INDEX(RegionStoreCount[Store Count],MATCH(Sales[[#This Row],[RegionStoretype]],RegionStoreCount[Region/Type],0))</f>
        <v>6</v>
      </c>
      <c r="M7423" s="4">
        <f>AND(Sales[[#This Row],[date]]&lt;=TY_YTDMax,Sales[[#This Row],[date]]&gt;=TY_YTDMin)*Sales[[#This Row],[sales]]</f>
        <v>83800.315199999968</v>
      </c>
      <c r="N7423" s="4">
        <f>AND(Sales[[#This Row],[date]]&lt;=LY_YTDMax,Sales[[#This Row],[date]]&gt;=LY_YTDMin)*Sales[[#This Row],[sales]]</f>
        <v>0</v>
      </c>
      <c r="O7423" s="4">
        <f>AND(Sales[[#This Row],[date]]&gt;=YoY_Min,Sales[[#This Row],[date]]&lt;=TY_YTDMax)*(Sales[[#This Row],[sales]]/Sales[[#This Row],[sqft]])</f>
        <v>0.65932584736427979</v>
      </c>
      <c r="P7423" s="4">
        <f>SUMIF(Sales[RegionStoretype],Sales[[#This Row],[RegionStoretype]],Sales[YoY_SSF])/Sales[[#This Row],[Region_TypeCount]]</f>
        <v>58.393757732919049</v>
      </c>
    </row>
    <row r="7424" spans="1:16" x14ac:dyDescent="0.25">
      <c r="A7424" s="1">
        <v>43266</v>
      </c>
      <c r="B7424">
        <v>7</v>
      </c>
      <c r="C7424">
        <v>18</v>
      </c>
      <c r="D7424">
        <v>76842.109899999996</v>
      </c>
      <c r="E7424">
        <f>INDEX(Stores[region],MATCH(Sales[[#This Row],[store_no]],Stores[store_no],0))</f>
        <v>2</v>
      </c>
      <c r="F7424" t="str">
        <f>INDEX(Stores[storetype],MATCH(Sales[[#This Row],[store_no]],Stores[store_no],0))</f>
        <v>B</v>
      </c>
      <c r="G7424" t="str">
        <f>INDEX(Stores[location_city],MATCH(Sales[[#This Row],[store_no]],Stores[store_no],0))</f>
        <v>Rockford</v>
      </c>
      <c r="H7424" t="str">
        <f>INDEX(Stores[location_state],MATCH(Sales[[#This Row],[store_no]],Stores[store_no],0))</f>
        <v>Illinois</v>
      </c>
      <c r="I7424">
        <f>INDEX(Stores[sqft],MATCH(Sales[[#This Row],[store_no]],Stores[store_no],0))</f>
        <v>127100</v>
      </c>
      <c r="J7424" s="4" t="str">
        <f>INDEX(Departments[dept_name],MATCH(Sales[[#This Row],[dept_no]],Departments[dept_no],0))</f>
        <v>Sports</v>
      </c>
      <c r="K7424" s="4" t="str">
        <f>CONCATENATE(Sales[[#This Row],[region]],Sales[[#This Row],[storetype]])</f>
        <v>2B</v>
      </c>
      <c r="L7424" s="4">
        <f>INDEX(RegionStoreCount[Store Count],MATCH(Sales[[#This Row],[RegionStoretype]],RegionStoreCount[Region/Type],0))</f>
        <v>6</v>
      </c>
      <c r="M7424" s="4">
        <f>AND(Sales[[#This Row],[date]]&lt;=TY_YTDMax,Sales[[#This Row],[date]]&gt;=TY_YTDMin)*Sales[[#This Row],[sales]]</f>
        <v>76842.109899999996</v>
      </c>
      <c r="N7424" s="4">
        <f>AND(Sales[[#This Row],[date]]&lt;=LY_YTDMax,Sales[[#This Row],[date]]&gt;=LY_YTDMin)*Sales[[#This Row],[sales]]</f>
        <v>0</v>
      </c>
      <c r="O7424" s="4">
        <f>AND(Sales[[#This Row],[date]]&gt;=YoY_Min,Sales[[#This Row],[date]]&lt;=TY_YTDMax)*(Sales[[#This Row],[sales]]/Sales[[#This Row],[sqft]])</f>
        <v>0.60457993627065298</v>
      </c>
      <c r="P7424" s="4">
        <f>SUMIF(Sales[RegionStoretype],Sales[[#This Row],[RegionStoretype]],Sales[YoY_SSF])/Sales[[#This Row],[Region_TypeCount]]</f>
        <v>58.393757732919049</v>
      </c>
    </row>
    <row r="7425" spans="1:16" x14ac:dyDescent="0.25">
      <c r="A7425" s="1">
        <v>43266</v>
      </c>
      <c r="B7425">
        <v>8</v>
      </c>
      <c r="C7425">
        <v>14</v>
      </c>
      <c r="D7425">
        <v>49493.147400000002</v>
      </c>
      <c r="E7425">
        <f>INDEX(Stores[region],MATCH(Sales[[#This Row],[store_no]],Stores[store_no],0))</f>
        <v>3</v>
      </c>
      <c r="F7425" t="str">
        <f>INDEX(Stores[storetype],MATCH(Sales[[#This Row],[store_no]],Stores[store_no],0))</f>
        <v>A</v>
      </c>
      <c r="G7425" t="str">
        <f>INDEX(Stores[location_city],MATCH(Sales[[#This Row],[store_no]],Stores[store_no],0))</f>
        <v>Saint Louis</v>
      </c>
      <c r="H7425" t="str">
        <f>INDEX(Stores[location_state],MATCH(Sales[[#This Row],[store_no]],Stores[store_no],0))</f>
        <v>Missouri</v>
      </c>
      <c r="I7425">
        <f>INDEX(Stores[sqft],MATCH(Sales[[#This Row],[store_no]],Stores[store_no],0))</f>
        <v>198900</v>
      </c>
      <c r="J7425" s="4" t="str">
        <f>INDEX(Departments[dept_name],MATCH(Sales[[#This Row],[dept_no]],Departments[dept_no],0))</f>
        <v>Movies</v>
      </c>
      <c r="K7425" s="4" t="str">
        <f>CONCATENATE(Sales[[#This Row],[region]],Sales[[#This Row],[storetype]])</f>
        <v>3A</v>
      </c>
      <c r="L7425" s="4">
        <f>INDEX(RegionStoreCount[Store Count],MATCH(Sales[[#This Row],[RegionStoretype]],RegionStoreCount[Region/Type],0))</f>
        <v>9</v>
      </c>
      <c r="M7425" s="4">
        <f>AND(Sales[[#This Row],[date]]&lt;=TY_YTDMax,Sales[[#This Row],[date]]&gt;=TY_YTDMin)*Sales[[#This Row],[sales]]</f>
        <v>49493.147400000002</v>
      </c>
      <c r="N7425" s="4">
        <f>AND(Sales[[#This Row],[date]]&lt;=LY_YTDMax,Sales[[#This Row],[date]]&gt;=LY_YTDMin)*Sales[[#This Row],[sales]]</f>
        <v>0</v>
      </c>
      <c r="O7425" s="4">
        <f>AND(Sales[[#This Row],[date]]&gt;=YoY_Min,Sales[[#This Row],[date]]&lt;=TY_YTDMax)*(Sales[[#This Row],[sales]]/Sales[[#This Row],[sqft]])</f>
        <v>0.24883432579185522</v>
      </c>
      <c r="P7425" s="4">
        <f>SUMIF(Sales[RegionStoretype],Sales[[#This Row],[RegionStoretype]],Sales[YoY_SSF])/Sales[[#This Row],[Region_TypeCount]]</f>
        <v>53.603836561720975</v>
      </c>
    </row>
    <row r="7426" spans="1:16" x14ac:dyDescent="0.25">
      <c r="A7426" s="1">
        <v>43266</v>
      </c>
      <c r="B7426">
        <v>8</v>
      </c>
      <c r="C7426">
        <v>17</v>
      </c>
      <c r="D7426">
        <v>89755.19279999999</v>
      </c>
      <c r="E7426">
        <f>INDEX(Stores[region],MATCH(Sales[[#This Row],[store_no]],Stores[store_no],0))</f>
        <v>3</v>
      </c>
      <c r="F7426" t="str">
        <f>INDEX(Stores[storetype],MATCH(Sales[[#This Row],[store_no]],Stores[store_no],0))</f>
        <v>A</v>
      </c>
      <c r="G7426" t="str">
        <f>INDEX(Stores[location_city],MATCH(Sales[[#This Row],[store_no]],Stores[store_no],0))</f>
        <v>Saint Louis</v>
      </c>
      <c r="H7426" t="str">
        <f>INDEX(Stores[location_state],MATCH(Sales[[#This Row],[store_no]],Stores[store_no],0))</f>
        <v>Missouri</v>
      </c>
      <c r="I7426">
        <f>INDEX(Stores[sqft],MATCH(Sales[[#This Row],[store_no]],Stores[store_no],0))</f>
        <v>198900</v>
      </c>
      <c r="J7426" s="4" t="str">
        <f>INDEX(Departments[dept_name],MATCH(Sales[[#This Row],[dept_no]],Departments[dept_no],0))</f>
        <v>Shoes</v>
      </c>
      <c r="K7426" s="4" t="str">
        <f>CONCATENATE(Sales[[#This Row],[region]],Sales[[#This Row],[storetype]])</f>
        <v>3A</v>
      </c>
      <c r="L7426" s="4">
        <f>INDEX(RegionStoreCount[Store Count],MATCH(Sales[[#This Row],[RegionStoretype]],RegionStoreCount[Region/Type],0))</f>
        <v>9</v>
      </c>
      <c r="M7426" s="4">
        <f>AND(Sales[[#This Row],[date]]&lt;=TY_YTDMax,Sales[[#This Row],[date]]&gt;=TY_YTDMin)*Sales[[#This Row],[sales]]</f>
        <v>89755.19279999999</v>
      </c>
      <c r="N7426" s="4">
        <f>AND(Sales[[#This Row],[date]]&lt;=LY_YTDMax,Sales[[#This Row],[date]]&gt;=LY_YTDMin)*Sales[[#This Row],[sales]]</f>
        <v>0</v>
      </c>
      <c r="O7426" s="4">
        <f>AND(Sales[[#This Row],[date]]&gt;=YoY_Min,Sales[[#This Row],[date]]&lt;=TY_YTDMax)*(Sales[[#This Row],[sales]]/Sales[[#This Row],[sqft]])</f>
        <v>0.45125788235294112</v>
      </c>
      <c r="P7426" s="4">
        <f>SUMIF(Sales[RegionStoretype],Sales[[#This Row],[RegionStoretype]],Sales[YoY_SSF])/Sales[[#This Row],[Region_TypeCount]]</f>
        <v>53.603836561720975</v>
      </c>
    </row>
    <row r="7427" spans="1:16" x14ac:dyDescent="0.25">
      <c r="A7427" s="1">
        <v>43266</v>
      </c>
      <c r="B7427">
        <v>9</v>
      </c>
      <c r="C7427">
        <v>17</v>
      </c>
      <c r="D7427">
        <v>215324.72409999999</v>
      </c>
      <c r="E7427">
        <f>INDEX(Stores[region],MATCH(Sales[[#This Row],[store_no]],Stores[store_no],0))</f>
        <v>1</v>
      </c>
      <c r="F7427" t="str">
        <f>INDEX(Stores[storetype],MATCH(Sales[[#This Row],[store_no]],Stores[store_no],0))</f>
        <v>B</v>
      </c>
      <c r="G7427" t="str">
        <f>INDEX(Stores[location_city],MATCH(Sales[[#This Row],[store_no]],Stores[store_no],0))</f>
        <v>Columbus</v>
      </c>
      <c r="H7427" t="str">
        <f>INDEX(Stores[location_state],MATCH(Sales[[#This Row],[store_no]],Stores[store_no],0))</f>
        <v>Ohio</v>
      </c>
      <c r="I7427">
        <f>INDEX(Stores[sqft],MATCH(Sales[[#This Row],[store_no]],Stores[store_no],0))</f>
        <v>221800</v>
      </c>
      <c r="J7427" s="4" t="str">
        <f>INDEX(Departments[dept_name],MATCH(Sales[[#This Row],[dept_no]],Departments[dept_no],0))</f>
        <v>Shoes</v>
      </c>
      <c r="K7427" s="4" t="str">
        <f>CONCATENATE(Sales[[#This Row],[region]],Sales[[#This Row],[storetype]])</f>
        <v>1B</v>
      </c>
      <c r="L7427" s="4">
        <f>INDEX(RegionStoreCount[Store Count],MATCH(Sales[[#This Row],[RegionStoretype]],RegionStoreCount[Region/Type],0))</f>
        <v>5</v>
      </c>
      <c r="M7427" s="4">
        <f>AND(Sales[[#This Row],[date]]&lt;=TY_YTDMax,Sales[[#This Row],[date]]&gt;=TY_YTDMin)*Sales[[#This Row],[sales]]</f>
        <v>215324.72409999999</v>
      </c>
      <c r="N7427" s="4">
        <f>AND(Sales[[#This Row],[date]]&lt;=LY_YTDMax,Sales[[#This Row],[date]]&gt;=LY_YTDMin)*Sales[[#This Row],[sales]]</f>
        <v>0</v>
      </c>
      <c r="O7427" s="4">
        <f>AND(Sales[[#This Row],[date]]&gt;=YoY_Min,Sales[[#This Row],[date]]&lt;=TY_YTDMax)*(Sales[[#This Row],[sales]]/Sales[[#This Row],[sqft]])</f>
        <v>0.97080578944995488</v>
      </c>
      <c r="P7427" s="4">
        <f>SUMIF(Sales[RegionStoretype],Sales[[#This Row],[RegionStoretype]],Sales[YoY_SSF])/Sales[[#This Row],[Region_TypeCount]]</f>
        <v>68.518982968140051</v>
      </c>
    </row>
    <row r="7428" spans="1:16" x14ac:dyDescent="0.25">
      <c r="A7428" s="1">
        <v>43266</v>
      </c>
      <c r="B7428">
        <v>10</v>
      </c>
      <c r="C7428">
        <v>6</v>
      </c>
      <c r="D7428">
        <v>7924.4422000000004</v>
      </c>
      <c r="E7428">
        <f>INDEX(Stores[region],MATCH(Sales[[#This Row],[store_no]],Stores[store_no],0))</f>
        <v>1</v>
      </c>
      <c r="F7428" t="str">
        <f>INDEX(Stores[storetype],MATCH(Sales[[#This Row],[store_no]],Stores[store_no],0))</f>
        <v>B</v>
      </c>
      <c r="G7428" t="str">
        <f>INDEX(Stores[location_city],MATCH(Sales[[#This Row],[store_no]],Stores[store_no],0))</f>
        <v>Traverse City</v>
      </c>
      <c r="H7428" t="str">
        <f>INDEX(Stores[location_state],MATCH(Sales[[#This Row],[store_no]],Stores[store_no],0))</f>
        <v>Michigan</v>
      </c>
      <c r="I7428">
        <f>INDEX(Stores[sqft],MATCH(Sales[[#This Row],[store_no]],Stores[store_no],0))</f>
        <v>158200</v>
      </c>
      <c r="J7428" s="4" t="str">
        <f>INDEX(Departments[dept_name],MATCH(Sales[[#This Row],[dept_no]],Departments[dept_no],0))</f>
        <v>Computers</v>
      </c>
      <c r="K7428" s="4" t="str">
        <f>CONCATENATE(Sales[[#This Row],[region]],Sales[[#This Row],[storetype]])</f>
        <v>1B</v>
      </c>
      <c r="L7428" s="4">
        <f>INDEX(RegionStoreCount[Store Count],MATCH(Sales[[#This Row],[RegionStoretype]],RegionStoreCount[Region/Type],0))</f>
        <v>5</v>
      </c>
      <c r="M7428" s="4">
        <f>AND(Sales[[#This Row],[date]]&lt;=TY_YTDMax,Sales[[#This Row],[date]]&gt;=TY_YTDMin)*Sales[[#This Row],[sales]]</f>
        <v>7924.4422000000004</v>
      </c>
      <c r="N7428" s="4">
        <f>AND(Sales[[#This Row],[date]]&lt;=LY_YTDMax,Sales[[#This Row],[date]]&gt;=LY_YTDMin)*Sales[[#This Row],[sales]]</f>
        <v>0</v>
      </c>
      <c r="O7428" s="4">
        <f>AND(Sales[[#This Row],[date]]&gt;=YoY_Min,Sales[[#This Row],[date]]&lt;=TY_YTDMax)*(Sales[[#This Row],[sales]]/Sales[[#This Row],[sqft]])</f>
        <v>5.0091290771175731E-2</v>
      </c>
      <c r="P7428" s="4">
        <f>SUMIF(Sales[RegionStoretype],Sales[[#This Row],[RegionStoretype]],Sales[YoY_SSF])/Sales[[#This Row],[Region_TypeCount]]</f>
        <v>68.518982968140051</v>
      </c>
    </row>
    <row r="7429" spans="1:16" x14ac:dyDescent="0.25">
      <c r="A7429" s="1">
        <v>43266</v>
      </c>
      <c r="B7429">
        <v>10</v>
      </c>
      <c r="C7429">
        <v>16</v>
      </c>
      <c r="D7429">
        <v>270414.98170000006</v>
      </c>
      <c r="E7429">
        <f>INDEX(Stores[region],MATCH(Sales[[#This Row],[store_no]],Stores[store_no],0))</f>
        <v>1</v>
      </c>
      <c r="F7429" t="str">
        <f>INDEX(Stores[storetype],MATCH(Sales[[#This Row],[store_no]],Stores[store_no],0))</f>
        <v>B</v>
      </c>
      <c r="G7429" t="str">
        <f>INDEX(Stores[location_city],MATCH(Sales[[#This Row],[store_no]],Stores[store_no],0))</f>
        <v>Traverse City</v>
      </c>
      <c r="H7429" t="str">
        <f>INDEX(Stores[location_state],MATCH(Sales[[#This Row],[store_no]],Stores[store_no],0))</f>
        <v>Michigan</v>
      </c>
      <c r="I7429">
        <f>INDEX(Stores[sqft],MATCH(Sales[[#This Row],[store_no]],Stores[store_no],0))</f>
        <v>158200</v>
      </c>
      <c r="J7429" s="4" t="str">
        <f>INDEX(Departments[dept_name],MATCH(Sales[[#This Row],[dept_no]],Departments[dept_no],0))</f>
        <v>Outdoors</v>
      </c>
      <c r="K7429" s="4" t="str">
        <f>CONCATENATE(Sales[[#This Row],[region]],Sales[[#This Row],[storetype]])</f>
        <v>1B</v>
      </c>
      <c r="L7429" s="4">
        <f>INDEX(RegionStoreCount[Store Count],MATCH(Sales[[#This Row],[RegionStoretype]],RegionStoreCount[Region/Type],0))</f>
        <v>5</v>
      </c>
      <c r="M7429" s="4">
        <f>AND(Sales[[#This Row],[date]]&lt;=TY_YTDMax,Sales[[#This Row],[date]]&gt;=TY_YTDMin)*Sales[[#This Row],[sales]]</f>
        <v>270414.98170000006</v>
      </c>
      <c r="N7429" s="4">
        <f>AND(Sales[[#This Row],[date]]&lt;=LY_YTDMax,Sales[[#This Row],[date]]&gt;=LY_YTDMin)*Sales[[#This Row],[sales]]</f>
        <v>0</v>
      </c>
      <c r="O7429" s="4">
        <f>AND(Sales[[#This Row],[date]]&gt;=YoY_Min,Sales[[#This Row],[date]]&lt;=TY_YTDMax)*(Sales[[#This Row],[sales]]/Sales[[#This Row],[sqft]])</f>
        <v>1.7093235252844505</v>
      </c>
      <c r="P7429" s="4">
        <f>SUMIF(Sales[RegionStoretype],Sales[[#This Row],[RegionStoretype]],Sales[YoY_SSF])/Sales[[#This Row],[Region_TypeCount]]</f>
        <v>68.518982968140051</v>
      </c>
    </row>
    <row r="7430" spans="1:16" x14ac:dyDescent="0.25">
      <c r="A7430" s="1">
        <v>43266</v>
      </c>
      <c r="B7430">
        <v>10</v>
      </c>
      <c r="C7430">
        <v>17</v>
      </c>
      <c r="D7430">
        <v>82943.4473</v>
      </c>
      <c r="E7430">
        <f>INDEX(Stores[region],MATCH(Sales[[#This Row],[store_no]],Stores[store_no],0))</f>
        <v>1</v>
      </c>
      <c r="F7430" t="str">
        <f>INDEX(Stores[storetype],MATCH(Sales[[#This Row],[store_no]],Stores[store_no],0))</f>
        <v>B</v>
      </c>
      <c r="G7430" t="str">
        <f>INDEX(Stores[location_city],MATCH(Sales[[#This Row],[store_no]],Stores[store_no],0))</f>
        <v>Traverse City</v>
      </c>
      <c r="H7430" t="str">
        <f>INDEX(Stores[location_state],MATCH(Sales[[#This Row],[store_no]],Stores[store_no],0))</f>
        <v>Michigan</v>
      </c>
      <c r="I7430">
        <f>INDEX(Stores[sqft],MATCH(Sales[[#This Row],[store_no]],Stores[store_no],0))</f>
        <v>158200</v>
      </c>
      <c r="J7430" s="4" t="str">
        <f>INDEX(Departments[dept_name],MATCH(Sales[[#This Row],[dept_no]],Departments[dept_no],0))</f>
        <v>Shoes</v>
      </c>
      <c r="K7430" s="4" t="str">
        <f>CONCATENATE(Sales[[#This Row],[region]],Sales[[#This Row],[storetype]])</f>
        <v>1B</v>
      </c>
      <c r="L7430" s="4">
        <f>INDEX(RegionStoreCount[Store Count],MATCH(Sales[[#This Row],[RegionStoretype]],RegionStoreCount[Region/Type],0))</f>
        <v>5</v>
      </c>
      <c r="M7430" s="4">
        <f>AND(Sales[[#This Row],[date]]&lt;=TY_YTDMax,Sales[[#This Row],[date]]&gt;=TY_YTDMin)*Sales[[#This Row],[sales]]</f>
        <v>82943.4473</v>
      </c>
      <c r="N7430" s="4">
        <f>AND(Sales[[#This Row],[date]]&lt;=LY_YTDMax,Sales[[#This Row],[date]]&gt;=LY_YTDMin)*Sales[[#This Row],[sales]]</f>
        <v>0</v>
      </c>
      <c r="O7430" s="4">
        <f>AND(Sales[[#This Row],[date]]&gt;=YoY_Min,Sales[[#This Row],[date]]&lt;=TY_YTDMax)*(Sales[[#This Row],[sales]]/Sales[[#This Row],[sqft]])</f>
        <v>0.52429486283185844</v>
      </c>
      <c r="P7430" s="4">
        <f>SUMIF(Sales[RegionStoretype],Sales[[#This Row],[RegionStoretype]],Sales[YoY_SSF])/Sales[[#This Row],[Region_TypeCount]]</f>
        <v>68.518982968140051</v>
      </c>
    </row>
    <row r="7431" spans="1:16" x14ac:dyDescent="0.25">
      <c r="A7431" s="1">
        <v>43266</v>
      </c>
      <c r="B7431">
        <v>10</v>
      </c>
      <c r="C7431">
        <v>20</v>
      </c>
      <c r="D7431">
        <v>36064.986299999997</v>
      </c>
      <c r="E7431">
        <f>INDEX(Stores[region],MATCH(Sales[[#This Row],[store_no]],Stores[store_no],0))</f>
        <v>1</v>
      </c>
      <c r="F7431" t="str">
        <f>INDEX(Stores[storetype],MATCH(Sales[[#This Row],[store_no]],Stores[store_no],0))</f>
        <v>B</v>
      </c>
      <c r="G7431" t="str">
        <f>INDEX(Stores[location_city],MATCH(Sales[[#This Row],[store_no]],Stores[store_no],0))</f>
        <v>Traverse City</v>
      </c>
      <c r="H7431" t="str">
        <f>INDEX(Stores[location_state],MATCH(Sales[[#This Row],[store_no]],Stores[store_no],0))</f>
        <v>Michigan</v>
      </c>
      <c r="I7431">
        <f>INDEX(Stores[sqft],MATCH(Sales[[#This Row],[store_no]],Stores[store_no],0))</f>
        <v>158200</v>
      </c>
      <c r="J7431" s="4" t="str">
        <f>INDEX(Departments[dept_name],MATCH(Sales[[#This Row],[dept_no]],Departments[dept_no],0))</f>
        <v>Toys</v>
      </c>
      <c r="K7431" s="4" t="str">
        <f>CONCATENATE(Sales[[#This Row],[region]],Sales[[#This Row],[storetype]])</f>
        <v>1B</v>
      </c>
      <c r="L7431" s="4">
        <f>INDEX(RegionStoreCount[Store Count],MATCH(Sales[[#This Row],[RegionStoretype]],RegionStoreCount[Region/Type],0))</f>
        <v>5</v>
      </c>
      <c r="M7431" s="4">
        <f>AND(Sales[[#This Row],[date]]&lt;=TY_YTDMax,Sales[[#This Row],[date]]&gt;=TY_YTDMin)*Sales[[#This Row],[sales]]</f>
        <v>36064.986299999997</v>
      </c>
      <c r="N7431" s="4">
        <f>AND(Sales[[#This Row],[date]]&lt;=LY_YTDMax,Sales[[#This Row],[date]]&gt;=LY_YTDMin)*Sales[[#This Row],[sales]]</f>
        <v>0</v>
      </c>
      <c r="O7431" s="4">
        <f>AND(Sales[[#This Row],[date]]&gt;=YoY_Min,Sales[[#This Row],[date]]&lt;=TY_YTDMax)*(Sales[[#This Row],[sales]]/Sales[[#This Row],[sqft]])</f>
        <v>0.22797083628318582</v>
      </c>
      <c r="P7431" s="4">
        <f>SUMIF(Sales[RegionStoretype],Sales[[#This Row],[RegionStoretype]],Sales[YoY_SSF])/Sales[[#This Row],[Region_TypeCount]]</f>
        <v>68.518982968140051</v>
      </c>
    </row>
    <row r="7432" spans="1:16" x14ac:dyDescent="0.25">
      <c r="A7432" s="1">
        <v>43266</v>
      </c>
      <c r="B7432">
        <v>11</v>
      </c>
      <c r="C7432">
        <v>8</v>
      </c>
      <c r="D7432">
        <v>43491.686399999991</v>
      </c>
      <c r="E7432">
        <f>INDEX(Stores[region],MATCH(Sales[[#This Row],[store_no]],Stores[store_no],0))</f>
        <v>1</v>
      </c>
      <c r="F7432" t="str">
        <f>INDEX(Stores[storetype],MATCH(Sales[[#This Row],[store_no]],Stores[store_no],0))</f>
        <v>A</v>
      </c>
      <c r="G7432" t="str">
        <f>INDEX(Stores[location_city],MATCH(Sales[[#This Row],[store_no]],Stores[store_no],0))</f>
        <v>Cleveland</v>
      </c>
      <c r="H7432" t="str">
        <f>INDEX(Stores[location_state],MATCH(Sales[[#This Row],[store_no]],Stores[store_no],0))</f>
        <v>Ohio</v>
      </c>
      <c r="I7432">
        <f>INDEX(Stores[sqft],MATCH(Sales[[#This Row],[store_no]],Stores[store_no],0))</f>
        <v>192400</v>
      </c>
      <c r="J7432" s="4" t="str">
        <f>INDEX(Departments[dept_name],MATCH(Sales[[#This Row],[dept_no]],Departments[dept_no],0))</f>
        <v>Games</v>
      </c>
      <c r="K7432" s="4" t="str">
        <f>CONCATENATE(Sales[[#This Row],[region]],Sales[[#This Row],[storetype]])</f>
        <v>1A</v>
      </c>
      <c r="L7432" s="4">
        <f>INDEX(RegionStoreCount[Store Count],MATCH(Sales[[#This Row],[RegionStoretype]],RegionStoreCount[Region/Type],0))</f>
        <v>5</v>
      </c>
      <c r="M7432" s="4">
        <f>AND(Sales[[#This Row],[date]]&lt;=TY_YTDMax,Sales[[#This Row],[date]]&gt;=TY_YTDMin)*Sales[[#This Row],[sales]]</f>
        <v>43491.686399999991</v>
      </c>
      <c r="N7432" s="4">
        <f>AND(Sales[[#This Row],[date]]&lt;=LY_YTDMax,Sales[[#This Row],[date]]&gt;=LY_YTDMin)*Sales[[#This Row],[sales]]</f>
        <v>0</v>
      </c>
      <c r="O7432" s="4">
        <f>AND(Sales[[#This Row],[date]]&gt;=YoY_Min,Sales[[#This Row],[date]]&lt;=TY_YTDMax)*(Sales[[#This Row],[sales]]/Sales[[#This Row],[sqft]])</f>
        <v>0.22604826611226606</v>
      </c>
      <c r="P7432" s="4">
        <f>SUMIF(Sales[RegionStoretype],Sales[[#This Row],[RegionStoretype]],Sales[YoY_SSF])/Sales[[#This Row],[Region_TypeCount]]</f>
        <v>59.469551530910678</v>
      </c>
    </row>
    <row r="7433" spans="1:16" x14ac:dyDescent="0.25">
      <c r="A7433" s="1">
        <v>43266</v>
      </c>
      <c r="B7433">
        <v>11</v>
      </c>
      <c r="C7433">
        <v>9</v>
      </c>
      <c r="D7433">
        <v>25442.646000000001</v>
      </c>
      <c r="E7433">
        <f>INDEX(Stores[region],MATCH(Sales[[#This Row],[store_no]],Stores[store_no],0))</f>
        <v>1</v>
      </c>
      <c r="F7433" t="str">
        <f>INDEX(Stores[storetype],MATCH(Sales[[#This Row],[store_no]],Stores[store_no],0))</f>
        <v>A</v>
      </c>
      <c r="G7433" t="str">
        <f>INDEX(Stores[location_city],MATCH(Sales[[#This Row],[store_no]],Stores[store_no],0))</f>
        <v>Cleveland</v>
      </c>
      <c r="H7433" t="str">
        <f>INDEX(Stores[location_state],MATCH(Sales[[#This Row],[store_no]],Stores[store_no],0))</f>
        <v>Ohio</v>
      </c>
      <c r="I7433">
        <f>INDEX(Stores[sqft],MATCH(Sales[[#This Row],[store_no]],Stores[store_no],0))</f>
        <v>192400</v>
      </c>
      <c r="J7433" s="4" t="str">
        <f>INDEX(Departments[dept_name],MATCH(Sales[[#This Row],[dept_no]],Departments[dept_no],0))</f>
        <v>Garden</v>
      </c>
      <c r="K7433" s="4" t="str">
        <f>CONCATENATE(Sales[[#This Row],[region]],Sales[[#This Row],[storetype]])</f>
        <v>1A</v>
      </c>
      <c r="L7433" s="4">
        <f>INDEX(RegionStoreCount[Store Count],MATCH(Sales[[#This Row],[RegionStoretype]],RegionStoreCount[Region/Type],0))</f>
        <v>5</v>
      </c>
      <c r="M7433" s="4">
        <f>AND(Sales[[#This Row],[date]]&lt;=TY_YTDMax,Sales[[#This Row],[date]]&gt;=TY_YTDMin)*Sales[[#This Row],[sales]]</f>
        <v>25442.646000000001</v>
      </c>
      <c r="N7433" s="4">
        <f>AND(Sales[[#This Row],[date]]&lt;=LY_YTDMax,Sales[[#This Row],[date]]&gt;=LY_YTDMin)*Sales[[#This Row],[sales]]</f>
        <v>0</v>
      </c>
      <c r="O7433" s="4">
        <f>AND(Sales[[#This Row],[date]]&gt;=YoY_Min,Sales[[#This Row],[date]]&lt;=TY_YTDMax)*(Sales[[#This Row],[sales]]/Sales[[#This Row],[sqft]])</f>
        <v>0.13223828482328481</v>
      </c>
      <c r="P7433" s="4">
        <f>SUMIF(Sales[RegionStoretype],Sales[[#This Row],[RegionStoretype]],Sales[YoY_SSF])/Sales[[#This Row],[Region_TypeCount]]</f>
        <v>59.469551530910678</v>
      </c>
    </row>
    <row r="7434" spans="1:16" x14ac:dyDescent="0.25">
      <c r="A7434" s="1">
        <v>43266</v>
      </c>
      <c r="B7434">
        <v>12</v>
      </c>
      <c r="C7434">
        <v>5</v>
      </c>
      <c r="D7434">
        <v>57812.58</v>
      </c>
      <c r="E7434">
        <f>INDEX(Stores[region],MATCH(Sales[[#This Row],[store_no]],Stores[store_no],0))</f>
        <v>2</v>
      </c>
      <c r="F7434" t="str">
        <f>INDEX(Stores[storetype],MATCH(Sales[[#This Row],[store_no]],Stores[store_no],0))</f>
        <v>B</v>
      </c>
      <c r="G7434" t="str">
        <f>INDEX(Stores[location_city],MATCH(Sales[[#This Row],[store_no]],Stores[store_no],0))</f>
        <v>Indianapolis</v>
      </c>
      <c r="H7434" t="str">
        <f>INDEX(Stores[location_state],MATCH(Sales[[#This Row],[store_no]],Stores[store_no],0))</f>
        <v>Indiana</v>
      </c>
      <c r="I7434">
        <f>INDEX(Stores[sqft],MATCH(Sales[[#This Row],[store_no]],Stores[store_no],0))</f>
        <v>120800</v>
      </c>
      <c r="J7434" s="4" t="str">
        <f>INDEX(Departments[dept_name],MATCH(Sales[[#This Row],[dept_no]],Departments[dept_no],0))</f>
        <v>Clothing</v>
      </c>
      <c r="K7434" s="4" t="str">
        <f>CONCATENATE(Sales[[#This Row],[region]],Sales[[#This Row],[storetype]])</f>
        <v>2B</v>
      </c>
      <c r="L7434" s="4">
        <f>INDEX(RegionStoreCount[Store Count],MATCH(Sales[[#This Row],[RegionStoretype]],RegionStoreCount[Region/Type],0))</f>
        <v>6</v>
      </c>
      <c r="M7434" s="4">
        <f>AND(Sales[[#This Row],[date]]&lt;=TY_YTDMax,Sales[[#This Row],[date]]&gt;=TY_YTDMin)*Sales[[#This Row],[sales]]</f>
        <v>57812.58</v>
      </c>
      <c r="N7434" s="4">
        <f>AND(Sales[[#This Row],[date]]&lt;=LY_YTDMax,Sales[[#This Row],[date]]&gt;=LY_YTDMin)*Sales[[#This Row],[sales]]</f>
        <v>0</v>
      </c>
      <c r="O7434" s="4">
        <f>AND(Sales[[#This Row],[date]]&gt;=YoY_Min,Sales[[#This Row],[date]]&lt;=TY_YTDMax)*(Sales[[#This Row],[sales]]/Sales[[#This Row],[sqft]])</f>
        <v>0.47858096026490066</v>
      </c>
      <c r="P7434" s="4">
        <f>SUMIF(Sales[RegionStoretype],Sales[[#This Row],[RegionStoretype]],Sales[YoY_SSF])/Sales[[#This Row],[Region_TypeCount]]</f>
        <v>58.393757732919049</v>
      </c>
    </row>
    <row r="7435" spans="1:16" x14ac:dyDescent="0.25">
      <c r="A7435" s="1">
        <v>43266</v>
      </c>
      <c r="B7435">
        <v>12</v>
      </c>
      <c r="C7435">
        <v>11</v>
      </c>
      <c r="D7435">
        <v>79546.076499999996</v>
      </c>
      <c r="E7435">
        <f>INDEX(Stores[region],MATCH(Sales[[#This Row],[store_no]],Stores[store_no],0))</f>
        <v>2</v>
      </c>
      <c r="F7435" t="str">
        <f>INDEX(Stores[storetype],MATCH(Sales[[#This Row],[store_no]],Stores[store_no],0))</f>
        <v>B</v>
      </c>
      <c r="G7435" t="str">
        <f>INDEX(Stores[location_city],MATCH(Sales[[#This Row],[store_no]],Stores[store_no],0))</f>
        <v>Indianapolis</v>
      </c>
      <c r="H7435" t="str">
        <f>INDEX(Stores[location_state],MATCH(Sales[[#This Row],[store_no]],Stores[store_no],0))</f>
        <v>Indiana</v>
      </c>
      <c r="I7435">
        <f>INDEX(Stores[sqft],MATCH(Sales[[#This Row],[store_no]],Stores[store_no],0))</f>
        <v>120800</v>
      </c>
      <c r="J7435" s="4" t="str">
        <f>INDEX(Departments[dept_name],MATCH(Sales[[#This Row],[dept_no]],Departments[dept_no],0))</f>
        <v>Home</v>
      </c>
      <c r="K7435" s="4" t="str">
        <f>CONCATENATE(Sales[[#This Row],[region]],Sales[[#This Row],[storetype]])</f>
        <v>2B</v>
      </c>
      <c r="L7435" s="4">
        <f>INDEX(RegionStoreCount[Store Count],MATCH(Sales[[#This Row],[RegionStoretype]],RegionStoreCount[Region/Type],0))</f>
        <v>6</v>
      </c>
      <c r="M7435" s="4">
        <f>AND(Sales[[#This Row],[date]]&lt;=TY_YTDMax,Sales[[#This Row],[date]]&gt;=TY_YTDMin)*Sales[[#This Row],[sales]]</f>
        <v>79546.076499999996</v>
      </c>
      <c r="N7435" s="4">
        <f>AND(Sales[[#This Row],[date]]&lt;=LY_YTDMax,Sales[[#This Row],[date]]&gt;=LY_YTDMin)*Sales[[#This Row],[sales]]</f>
        <v>0</v>
      </c>
      <c r="O7435" s="4">
        <f>AND(Sales[[#This Row],[date]]&gt;=YoY_Min,Sales[[#This Row],[date]]&lt;=TY_YTDMax)*(Sales[[#This Row],[sales]]/Sales[[#This Row],[sqft]])</f>
        <v>0.65849401076158942</v>
      </c>
      <c r="P7435" s="4">
        <f>SUMIF(Sales[RegionStoretype],Sales[[#This Row],[RegionStoretype]],Sales[YoY_SSF])/Sales[[#This Row],[Region_TypeCount]]</f>
        <v>58.393757732919049</v>
      </c>
    </row>
    <row r="7436" spans="1:16" x14ac:dyDescent="0.25">
      <c r="A7436" s="1">
        <v>43266</v>
      </c>
      <c r="B7436">
        <v>13</v>
      </c>
      <c r="C7436">
        <v>1</v>
      </c>
      <c r="D7436">
        <v>45899.887799999997</v>
      </c>
      <c r="E7436">
        <f>INDEX(Stores[region],MATCH(Sales[[#This Row],[store_no]],Stores[store_no],0))</f>
        <v>3</v>
      </c>
      <c r="F7436" t="str">
        <f>INDEX(Stores[storetype],MATCH(Sales[[#This Row],[store_no]],Stores[store_no],0))</f>
        <v>A</v>
      </c>
      <c r="G7436" t="str">
        <f>INDEX(Stores[location_city],MATCH(Sales[[#This Row],[store_no]],Stores[store_no],0))</f>
        <v>Overland Park</v>
      </c>
      <c r="H7436" t="str">
        <f>INDEX(Stores[location_state],MATCH(Sales[[#This Row],[store_no]],Stores[store_no],0))</f>
        <v>Kansas</v>
      </c>
      <c r="I7436">
        <f>INDEX(Stores[sqft],MATCH(Sales[[#This Row],[store_no]],Stores[store_no],0))</f>
        <v>201000</v>
      </c>
      <c r="J7436" s="4" t="str">
        <f>INDEX(Departments[dept_name],MATCH(Sales[[#This Row],[dept_no]],Departments[dept_no],0))</f>
        <v>Automotive</v>
      </c>
      <c r="K7436" s="4" t="str">
        <f>CONCATENATE(Sales[[#This Row],[region]],Sales[[#This Row],[storetype]])</f>
        <v>3A</v>
      </c>
      <c r="L7436" s="4">
        <f>INDEX(RegionStoreCount[Store Count],MATCH(Sales[[#This Row],[RegionStoretype]],RegionStoreCount[Region/Type],0))</f>
        <v>9</v>
      </c>
      <c r="M7436" s="4">
        <f>AND(Sales[[#This Row],[date]]&lt;=TY_YTDMax,Sales[[#This Row],[date]]&gt;=TY_YTDMin)*Sales[[#This Row],[sales]]</f>
        <v>45899.887799999997</v>
      </c>
      <c r="N7436" s="4">
        <f>AND(Sales[[#This Row],[date]]&lt;=LY_YTDMax,Sales[[#This Row],[date]]&gt;=LY_YTDMin)*Sales[[#This Row],[sales]]</f>
        <v>0</v>
      </c>
      <c r="O7436" s="4">
        <f>AND(Sales[[#This Row],[date]]&gt;=YoY_Min,Sales[[#This Row],[date]]&lt;=TY_YTDMax)*(Sales[[#This Row],[sales]]/Sales[[#This Row],[sqft]])</f>
        <v>0.22835765074626865</v>
      </c>
      <c r="P7436" s="4">
        <f>SUMIF(Sales[RegionStoretype],Sales[[#This Row],[RegionStoretype]],Sales[YoY_SSF])/Sales[[#This Row],[Region_TypeCount]]</f>
        <v>53.603836561720975</v>
      </c>
    </row>
    <row r="7437" spans="1:16" x14ac:dyDescent="0.25">
      <c r="A7437" s="1">
        <v>43266</v>
      </c>
      <c r="B7437">
        <v>14</v>
      </c>
      <c r="C7437">
        <v>2</v>
      </c>
      <c r="D7437">
        <v>10334.6522</v>
      </c>
      <c r="E7437">
        <f>INDEX(Stores[region],MATCH(Sales[[#This Row],[store_no]],Stores[store_no],0))</f>
        <v>3</v>
      </c>
      <c r="F7437" t="str">
        <f>INDEX(Stores[storetype],MATCH(Sales[[#This Row],[store_no]],Stores[store_no],0))</f>
        <v>A</v>
      </c>
      <c r="G7437" t="str">
        <f>INDEX(Stores[location_city],MATCH(Sales[[#This Row],[store_no]],Stores[store_no],0))</f>
        <v>Bismarck</v>
      </c>
      <c r="H7437" t="str">
        <f>INDEX(Stores[location_state],MATCH(Sales[[#This Row],[store_no]],Stores[store_no],0))</f>
        <v>North Dakota</v>
      </c>
      <c r="I7437">
        <f>INDEX(Stores[sqft],MATCH(Sales[[#This Row],[store_no]],Stores[store_no],0))</f>
        <v>96400</v>
      </c>
      <c r="J7437" s="4" t="str">
        <f>INDEX(Departments[dept_name],MATCH(Sales[[#This Row],[dept_no]],Departments[dept_no],0))</f>
        <v>Baby</v>
      </c>
      <c r="K7437" s="4" t="str">
        <f>CONCATENATE(Sales[[#This Row],[region]],Sales[[#This Row],[storetype]])</f>
        <v>3A</v>
      </c>
      <c r="L7437" s="4">
        <f>INDEX(RegionStoreCount[Store Count],MATCH(Sales[[#This Row],[RegionStoretype]],RegionStoreCount[Region/Type],0))</f>
        <v>9</v>
      </c>
      <c r="M7437" s="4">
        <f>AND(Sales[[#This Row],[date]]&lt;=TY_YTDMax,Sales[[#This Row],[date]]&gt;=TY_YTDMin)*Sales[[#This Row],[sales]]</f>
        <v>10334.6522</v>
      </c>
      <c r="N7437" s="4">
        <f>AND(Sales[[#This Row],[date]]&lt;=LY_YTDMax,Sales[[#This Row],[date]]&gt;=LY_YTDMin)*Sales[[#This Row],[sales]]</f>
        <v>0</v>
      </c>
      <c r="O7437" s="4">
        <f>AND(Sales[[#This Row],[date]]&gt;=YoY_Min,Sales[[#This Row],[date]]&lt;=TY_YTDMax)*(Sales[[#This Row],[sales]]/Sales[[#This Row],[sqft]])</f>
        <v>0.10720593568464731</v>
      </c>
      <c r="P7437" s="4">
        <f>SUMIF(Sales[RegionStoretype],Sales[[#This Row],[RegionStoretype]],Sales[YoY_SSF])/Sales[[#This Row],[Region_TypeCount]]</f>
        <v>53.603836561720975</v>
      </c>
    </row>
    <row r="7438" spans="1:16" x14ac:dyDescent="0.25">
      <c r="A7438" s="1">
        <v>43266</v>
      </c>
      <c r="B7438">
        <v>14</v>
      </c>
      <c r="C7438">
        <v>11</v>
      </c>
      <c r="D7438">
        <v>26522.463600000003</v>
      </c>
      <c r="E7438">
        <f>INDEX(Stores[region],MATCH(Sales[[#This Row],[store_no]],Stores[store_no],0))</f>
        <v>3</v>
      </c>
      <c r="F7438" t="str">
        <f>INDEX(Stores[storetype],MATCH(Sales[[#This Row],[store_no]],Stores[store_no],0))</f>
        <v>A</v>
      </c>
      <c r="G7438" t="str">
        <f>INDEX(Stores[location_city],MATCH(Sales[[#This Row],[store_no]],Stores[store_no],0))</f>
        <v>Bismarck</v>
      </c>
      <c r="H7438" t="str">
        <f>INDEX(Stores[location_state],MATCH(Sales[[#This Row],[store_no]],Stores[store_no],0))</f>
        <v>North Dakota</v>
      </c>
      <c r="I7438">
        <f>INDEX(Stores[sqft],MATCH(Sales[[#This Row],[store_no]],Stores[store_no],0))</f>
        <v>96400</v>
      </c>
      <c r="J7438" s="4" t="str">
        <f>INDEX(Departments[dept_name],MATCH(Sales[[#This Row],[dept_no]],Departments[dept_no],0))</f>
        <v>Home</v>
      </c>
      <c r="K7438" s="4" t="str">
        <f>CONCATENATE(Sales[[#This Row],[region]],Sales[[#This Row],[storetype]])</f>
        <v>3A</v>
      </c>
      <c r="L7438" s="4">
        <f>INDEX(RegionStoreCount[Store Count],MATCH(Sales[[#This Row],[RegionStoretype]],RegionStoreCount[Region/Type],0))</f>
        <v>9</v>
      </c>
      <c r="M7438" s="4">
        <f>AND(Sales[[#This Row],[date]]&lt;=TY_YTDMax,Sales[[#This Row],[date]]&gt;=TY_YTDMin)*Sales[[#This Row],[sales]]</f>
        <v>26522.463600000003</v>
      </c>
      <c r="N7438" s="4">
        <f>AND(Sales[[#This Row],[date]]&lt;=LY_YTDMax,Sales[[#This Row],[date]]&gt;=LY_YTDMin)*Sales[[#This Row],[sales]]</f>
        <v>0</v>
      </c>
      <c r="O7438" s="4">
        <f>AND(Sales[[#This Row],[date]]&gt;=YoY_Min,Sales[[#This Row],[date]]&lt;=TY_YTDMax)*(Sales[[#This Row],[sales]]/Sales[[#This Row],[sqft]])</f>
        <v>0.27512929045643159</v>
      </c>
      <c r="P7438" s="4">
        <f>SUMIF(Sales[RegionStoretype],Sales[[#This Row],[RegionStoretype]],Sales[YoY_SSF])/Sales[[#This Row],[Region_TypeCount]]</f>
        <v>53.603836561720975</v>
      </c>
    </row>
    <row r="7439" spans="1:16" x14ac:dyDescent="0.25">
      <c r="A7439" s="1">
        <v>43266</v>
      </c>
      <c r="B7439">
        <v>15</v>
      </c>
      <c r="C7439">
        <v>17</v>
      </c>
      <c r="D7439">
        <v>55636.217799999999</v>
      </c>
      <c r="E7439">
        <f>INDEX(Stores[region],MATCH(Sales[[#This Row],[store_no]],Stores[store_no],0))</f>
        <v>2</v>
      </c>
      <c r="F7439" t="str">
        <f>INDEX(Stores[storetype],MATCH(Sales[[#This Row],[store_no]],Stores[store_no],0))</f>
        <v>B</v>
      </c>
      <c r="G7439" t="str">
        <f>INDEX(Stores[location_city],MATCH(Sales[[#This Row],[store_no]],Stores[store_no],0))</f>
        <v>Rochester</v>
      </c>
      <c r="H7439" t="str">
        <f>INDEX(Stores[location_state],MATCH(Sales[[#This Row],[store_no]],Stores[store_no],0))</f>
        <v>Minnesota</v>
      </c>
      <c r="I7439">
        <f>INDEX(Stores[sqft],MATCH(Sales[[#This Row],[store_no]],Stores[store_no],0))</f>
        <v>128100</v>
      </c>
      <c r="J7439" s="4" t="str">
        <f>INDEX(Departments[dept_name],MATCH(Sales[[#This Row],[dept_no]],Departments[dept_no],0))</f>
        <v>Shoes</v>
      </c>
      <c r="K7439" s="4" t="str">
        <f>CONCATENATE(Sales[[#This Row],[region]],Sales[[#This Row],[storetype]])</f>
        <v>2B</v>
      </c>
      <c r="L7439" s="4">
        <f>INDEX(RegionStoreCount[Store Count],MATCH(Sales[[#This Row],[RegionStoretype]],RegionStoreCount[Region/Type],0))</f>
        <v>6</v>
      </c>
      <c r="M7439" s="4">
        <f>AND(Sales[[#This Row],[date]]&lt;=TY_YTDMax,Sales[[#This Row],[date]]&gt;=TY_YTDMin)*Sales[[#This Row],[sales]]</f>
        <v>55636.217799999999</v>
      </c>
      <c r="N7439" s="4">
        <f>AND(Sales[[#This Row],[date]]&lt;=LY_YTDMax,Sales[[#This Row],[date]]&gt;=LY_YTDMin)*Sales[[#This Row],[sales]]</f>
        <v>0</v>
      </c>
      <c r="O7439" s="4">
        <f>AND(Sales[[#This Row],[date]]&gt;=YoY_Min,Sales[[#This Row],[date]]&lt;=TY_YTDMax)*(Sales[[#This Row],[sales]]/Sales[[#This Row],[sqft]])</f>
        <v>0.4343186401249024</v>
      </c>
      <c r="P7439" s="4">
        <f>SUMIF(Sales[RegionStoretype],Sales[[#This Row],[RegionStoretype]],Sales[YoY_SSF])/Sales[[#This Row],[Region_TypeCount]]</f>
        <v>58.393757732919049</v>
      </c>
    </row>
    <row r="7440" spans="1:16" x14ac:dyDescent="0.25">
      <c r="A7440" s="1">
        <v>43266</v>
      </c>
      <c r="B7440">
        <v>15</v>
      </c>
      <c r="C7440">
        <v>18</v>
      </c>
      <c r="D7440">
        <v>19169.799899999998</v>
      </c>
      <c r="E7440">
        <f>INDEX(Stores[region],MATCH(Sales[[#This Row],[store_no]],Stores[store_no],0))</f>
        <v>2</v>
      </c>
      <c r="F7440" t="str">
        <f>INDEX(Stores[storetype],MATCH(Sales[[#This Row],[store_no]],Stores[store_no],0))</f>
        <v>B</v>
      </c>
      <c r="G7440" t="str">
        <f>INDEX(Stores[location_city],MATCH(Sales[[#This Row],[store_no]],Stores[store_no],0))</f>
        <v>Rochester</v>
      </c>
      <c r="H7440" t="str">
        <f>INDEX(Stores[location_state],MATCH(Sales[[#This Row],[store_no]],Stores[store_no],0))</f>
        <v>Minnesota</v>
      </c>
      <c r="I7440">
        <f>INDEX(Stores[sqft],MATCH(Sales[[#This Row],[store_no]],Stores[store_no],0))</f>
        <v>128100</v>
      </c>
      <c r="J7440" s="4" t="str">
        <f>INDEX(Departments[dept_name],MATCH(Sales[[#This Row],[dept_no]],Departments[dept_no],0))</f>
        <v>Sports</v>
      </c>
      <c r="K7440" s="4" t="str">
        <f>CONCATENATE(Sales[[#This Row],[region]],Sales[[#This Row],[storetype]])</f>
        <v>2B</v>
      </c>
      <c r="L7440" s="4">
        <f>INDEX(RegionStoreCount[Store Count],MATCH(Sales[[#This Row],[RegionStoretype]],RegionStoreCount[Region/Type],0))</f>
        <v>6</v>
      </c>
      <c r="M7440" s="4">
        <f>AND(Sales[[#This Row],[date]]&lt;=TY_YTDMax,Sales[[#This Row],[date]]&gt;=TY_YTDMin)*Sales[[#This Row],[sales]]</f>
        <v>19169.799899999998</v>
      </c>
      <c r="N7440" s="4">
        <f>AND(Sales[[#This Row],[date]]&lt;=LY_YTDMax,Sales[[#This Row],[date]]&gt;=LY_YTDMin)*Sales[[#This Row],[sales]]</f>
        <v>0</v>
      </c>
      <c r="O7440" s="4">
        <f>AND(Sales[[#This Row],[date]]&gt;=YoY_Min,Sales[[#This Row],[date]]&lt;=TY_YTDMax)*(Sales[[#This Row],[sales]]/Sales[[#This Row],[sqft]])</f>
        <v>0.14964714988290398</v>
      </c>
      <c r="P7440" s="4">
        <f>SUMIF(Sales[RegionStoretype],Sales[[#This Row],[RegionStoretype]],Sales[YoY_SSF])/Sales[[#This Row],[Region_TypeCount]]</f>
        <v>58.393757732919049</v>
      </c>
    </row>
    <row r="7441" spans="1:16" x14ac:dyDescent="0.25">
      <c r="A7441" s="1">
        <v>43266</v>
      </c>
      <c r="B7441">
        <v>16</v>
      </c>
      <c r="C7441">
        <v>13</v>
      </c>
      <c r="D7441">
        <v>105100.20670000002</v>
      </c>
      <c r="E7441">
        <f>INDEX(Stores[region],MATCH(Sales[[#This Row],[store_no]],Stores[store_no],0))</f>
        <v>2</v>
      </c>
      <c r="F7441" t="str">
        <f>INDEX(Stores[storetype],MATCH(Sales[[#This Row],[store_no]],Stores[store_no],0))</f>
        <v>B</v>
      </c>
      <c r="G7441" t="str">
        <f>INDEX(Stores[location_city],MATCH(Sales[[#This Row],[store_no]],Stores[store_no],0))</f>
        <v>Saint Paul</v>
      </c>
      <c r="H7441" t="str">
        <f>INDEX(Stores[location_state],MATCH(Sales[[#This Row],[store_no]],Stores[store_no],0))</f>
        <v>Minnesota</v>
      </c>
      <c r="I7441">
        <f>INDEX(Stores[sqft],MATCH(Sales[[#This Row],[store_no]],Stores[store_no],0))</f>
        <v>180400</v>
      </c>
      <c r="J7441" s="4" t="str">
        <f>INDEX(Departments[dept_name],MATCH(Sales[[#This Row],[dept_no]],Departments[dept_no],0))</f>
        <v>Kids</v>
      </c>
      <c r="K7441" s="4" t="str">
        <f>CONCATENATE(Sales[[#This Row],[region]],Sales[[#This Row],[storetype]])</f>
        <v>2B</v>
      </c>
      <c r="L7441" s="4">
        <f>INDEX(RegionStoreCount[Store Count],MATCH(Sales[[#This Row],[RegionStoretype]],RegionStoreCount[Region/Type],0))</f>
        <v>6</v>
      </c>
      <c r="M7441" s="4">
        <f>AND(Sales[[#This Row],[date]]&lt;=TY_YTDMax,Sales[[#This Row],[date]]&gt;=TY_YTDMin)*Sales[[#This Row],[sales]]</f>
        <v>105100.20670000002</v>
      </c>
      <c r="N7441" s="4">
        <f>AND(Sales[[#This Row],[date]]&lt;=LY_YTDMax,Sales[[#This Row],[date]]&gt;=LY_YTDMin)*Sales[[#This Row],[sales]]</f>
        <v>0</v>
      </c>
      <c r="O7441" s="4">
        <f>AND(Sales[[#This Row],[date]]&gt;=YoY_Min,Sales[[#This Row],[date]]&lt;=TY_YTDMax)*(Sales[[#This Row],[sales]]/Sales[[#This Row],[sqft]])</f>
        <v>0.5825953808203993</v>
      </c>
      <c r="P7441" s="4">
        <f>SUMIF(Sales[RegionStoretype],Sales[[#This Row],[RegionStoretype]],Sales[YoY_SSF])/Sales[[#This Row],[Region_TypeCount]]</f>
        <v>58.393757732919049</v>
      </c>
    </row>
    <row r="7442" spans="1:16" x14ac:dyDescent="0.25">
      <c r="A7442" s="1">
        <v>43266</v>
      </c>
      <c r="B7442">
        <v>17</v>
      </c>
      <c r="C7442">
        <v>3</v>
      </c>
      <c r="D7442">
        <v>253195.6642</v>
      </c>
      <c r="E7442">
        <f>INDEX(Stores[region],MATCH(Sales[[#This Row],[store_no]],Stores[store_no],0))</f>
        <v>3</v>
      </c>
      <c r="F7442" t="str">
        <f>INDEX(Stores[storetype],MATCH(Sales[[#This Row],[store_no]],Stores[store_no],0))</f>
        <v>B</v>
      </c>
      <c r="G7442" t="str">
        <f>INDEX(Stores[location_city],MATCH(Sales[[#This Row],[store_no]],Stores[store_no],0))</f>
        <v>Fargo</v>
      </c>
      <c r="H7442" t="str">
        <f>INDEX(Stores[location_state],MATCH(Sales[[#This Row],[store_no]],Stores[store_no],0))</f>
        <v>North Dakota</v>
      </c>
      <c r="I7442">
        <f>INDEX(Stores[sqft],MATCH(Sales[[#This Row],[store_no]],Stores[store_no],0))</f>
        <v>211600</v>
      </c>
      <c r="J7442" s="4" t="str">
        <f>INDEX(Departments[dept_name],MATCH(Sales[[#This Row],[dept_no]],Departments[dept_no],0))</f>
        <v>Beauty</v>
      </c>
      <c r="K7442" s="4" t="str">
        <f>CONCATENATE(Sales[[#This Row],[region]],Sales[[#This Row],[storetype]])</f>
        <v>3B</v>
      </c>
      <c r="L7442" s="4">
        <f>INDEX(RegionStoreCount[Store Count],MATCH(Sales[[#This Row],[RegionStoretype]],RegionStoreCount[Region/Type],0))</f>
        <v>4</v>
      </c>
      <c r="M7442" s="4">
        <f>AND(Sales[[#This Row],[date]]&lt;=TY_YTDMax,Sales[[#This Row],[date]]&gt;=TY_YTDMin)*Sales[[#This Row],[sales]]</f>
        <v>253195.6642</v>
      </c>
      <c r="N7442" s="4">
        <f>AND(Sales[[#This Row],[date]]&lt;=LY_YTDMax,Sales[[#This Row],[date]]&gt;=LY_YTDMin)*Sales[[#This Row],[sales]]</f>
        <v>0</v>
      </c>
      <c r="O7442" s="4">
        <f>AND(Sales[[#This Row],[date]]&gt;=YoY_Min,Sales[[#This Row],[date]]&lt;=TY_YTDMax)*(Sales[[#This Row],[sales]]/Sales[[#This Row],[sqft]])</f>
        <v>1.1965768629489604</v>
      </c>
      <c r="P7442" s="4">
        <f>SUMIF(Sales[RegionStoretype],Sales[[#This Row],[RegionStoretype]],Sales[YoY_SSF])/Sales[[#This Row],[Region_TypeCount]]</f>
        <v>58.312187288105562</v>
      </c>
    </row>
    <row r="7443" spans="1:16" x14ac:dyDescent="0.25">
      <c r="A7443" s="1">
        <v>43266</v>
      </c>
      <c r="B7443">
        <v>17</v>
      </c>
      <c r="C7443">
        <v>5</v>
      </c>
      <c r="D7443">
        <v>74612.755799999999</v>
      </c>
      <c r="E7443">
        <f>INDEX(Stores[region],MATCH(Sales[[#This Row],[store_no]],Stores[store_no],0))</f>
        <v>3</v>
      </c>
      <c r="F7443" t="str">
        <f>INDEX(Stores[storetype],MATCH(Sales[[#This Row],[store_no]],Stores[store_no],0))</f>
        <v>B</v>
      </c>
      <c r="G7443" t="str">
        <f>INDEX(Stores[location_city],MATCH(Sales[[#This Row],[store_no]],Stores[store_no],0))</f>
        <v>Fargo</v>
      </c>
      <c r="H7443" t="str">
        <f>INDEX(Stores[location_state],MATCH(Sales[[#This Row],[store_no]],Stores[store_no],0))</f>
        <v>North Dakota</v>
      </c>
      <c r="I7443">
        <f>INDEX(Stores[sqft],MATCH(Sales[[#This Row],[store_no]],Stores[store_no],0))</f>
        <v>211600</v>
      </c>
      <c r="J7443" s="4" t="str">
        <f>INDEX(Departments[dept_name],MATCH(Sales[[#This Row],[dept_no]],Departments[dept_no],0))</f>
        <v>Clothing</v>
      </c>
      <c r="K7443" s="4" t="str">
        <f>CONCATENATE(Sales[[#This Row],[region]],Sales[[#This Row],[storetype]])</f>
        <v>3B</v>
      </c>
      <c r="L7443" s="4">
        <f>INDEX(RegionStoreCount[Store Count],MATCH(Sales[[#This Row],[RegionStoretype]],RegionStoreCount[Region/Type],0))</f>
        <v>4</v>
      </c>
      <c r="M7443" s="4">
        <f>AND(Sales[[#This Row],[date]]&lt;=TY_YTDMax,Sales[[#This Row],[date]]&gt;=TY_YTDMin)*Sales[[#This Row],[sales]]</f>
        <v>74612.755799999999</v>
      </c>
      <c r="N7443" s="4">
        <f>AND(Sales[[#This Row],[date]]&lt;=LY_YTDMax,Sales[[#This Row],[date]]&gt;=LY_YTDMin)*Sales[[#This Row],[sales]]</f>
        <v>0</v>
      </c>
      <c r="O7443" s="4">
        <f>AND(Sales[[#This Row],[date]]&gt;=YoY_Min,Sales[[#This Row],[date]]&lt;=TY_YTDMax)*(Sales[[#This Row],[sales]]/Sales[[#This Row],[sqft]])</f>
        <v>0.35261226748582231</v>
      </c>
      <c r="P7443" s="4">
        <f>SUMIF(Sales[RegionStoretype],Sales[[#This Row],[RegionStoretype]],Sales[YoY_SSF])/Sales[[#This Row],[Region_TypeCount]]</f>
        <v>58.312187288105562</v>
      </c>
    </row>
    <row r="7444" spans="1:16" x14ac:dyDescent="0.25">
      <c r="A7444" s="1">
        <v>43266</v>
      </c>
      <c r="B7444">
        <v>17</v>
      </c>
      <c r="C7444">
        <v>13</v>
      </c>
      <c r="D7444">
        <v>77153.397599999997</v>
      </c>
      <c r="E7444">
        <f>INDEX(Stores[region],MATCH(Sales[[#This Row],[store_no]],Stores[store_no],0))</f>
        <v>3</v>
      </c>
      <c r="F7444" t="str">
        <f>INDEX(Stores[storetype],MATCH(Sales[[#This Row],[store_no]],Stores[store_no],0))</f>
        <v>B</v>
      </c>
      <c r="G7444" t="str">
        <f>INDEX(Stores[location_city],MATCH(Sales[[#This Row],[store_no]],Stores[store_no],0))</f>
        <v>Fargo</v>
      </c>
      <c r="H7444" t="str">
        <f>INDEX(Stores[location_state],MATCH(Sales[[#This Row],[store_no]],Stores[store_no],0))</f>
        <v>North Dakota</v>
      </c>
      <c r="I7444">
        <f>INDEX(Stores[sqft],MATCH(Sales[[#This Row],[store_no]],Stores[store_no],0))</f>
        <v>211600</v>
      </c>
      <c r="J7444" s="4" t="str">
        <f>INDEX(Departments[dept_name],MATCH(Sales[[#This Row],[dept_no]],Departments[dept_no],0))</f>
        <v>Kids</v>
      </c>
      <c r="K7444" s="4" t="str">
        <f>CONCATENATE(Sales[[#This Row],[region]],Sales[[#This Row],[storetype]])</f>
        <v>3B</v>
      </c>
      <c r="L7444" s="4">
        <f>INDEX(RegionStoreCount[Store Count],MATCH(Sales[[#This Row],[RegionStoretype]],RegionStoreCount[Region/Type],0))</f>
        <v>4</v>
      </c>
      <c r="M7444" s="4">
        <f>AND(Sales[[#This Row],[date]]&lt;=TY_YTDMax,Sales[[#This Row],[date]]&gt;=TY_YTDMin)*Sales[[#This Row],[sales]]</f>
        <v>77153.397599999997</v>
      </c>
      <c r="N7444" s="4">
        <f>AND(Sales[[#This Row],[date]]&lt;=LY_YTDMax,Sales[[#This Row],[date]]&gt;=LY_YTDMin)*Sales[[#This Row],[sales]]</f>
        <v>0</v>
      </c>
      <c r="O7444" s="4">
        <f>AND(Sales[[#This Row],[date]]&gt;=YoY_Min,Sales[[#This Row],[date]]&lt;=TY_YTDMax)*(Sales[[#This Row],[sales]]/Sales[[#This Row],[sqft]])</f>
        <v>0.36461908128544424</v>
      </c>
      <c r="P7444" s="4">
        <f>SUMIF(Sales[RegionStoretype],Sales[[#This Row],[RegionStoretype]],Sales[YoY_SSF])/Sales[[#This Row],[Region_TypeCount]]</f>
        <v>58.312187288105562</v>
      </c>
    </row>
    <row r="7445" spans="1:16" x14ac:dyDescent="0.25">
      <c r="A7445" s="1">
        <v>43266</v>
      </c>
      <c r="B7445">
        <v>17</v>
      </c>
      <c r="C7445">
        <v>14</v>
      </c>
      <c r="D7445">
        <v>41528.152999999998</v>
      </c>
      <c r="E7445">
        <f>INDEX(Stores[region],MATCH(Sales[[#This Row],[store_no]],Stores[store_no],0))</f>
        <v>3</v>
      </c>
      <c r="F7445" t="str">
        <f>INDEX(Stores[storetype],MATCH(Sales[[#This Row],[store_no]],Stores[store_no],0))</f>
        <v>B</v>
      </c>
      <c r="G7445" t="str">
        <f>INDEX(Stores[location_city],MATCH(Sales[[#This Row],[store_no]],Stores[store_no],0))</f>
        <v>Fargo</v>
      </c>
      <c r="H7445" t="str">
        <f>INDEX(Stores[location_state],MATCH(Sales[[#This Row],[store_no]],Stores[store_no],0))</f>
        <v>North Dakota</v>
      </c>
      <c r="I7445">
        <f>INDEX(Stores[sqft],MATCH(Sales[[#This Row],[store_no]],Stores[store_no],0))</f>
        <v>211600</v>
      </c>
      <c r="J7445" s="4" t="str">
        <f>INDEX(Departments[dept_name],MATCH(Sales[[#This Row],[dept_no]],Departments[dept_no],0))</f>
        <v>Movies</v>
      </c>
      <c r="K7445" s="4" t="str">
        <f>CONCATENATE(Sales[[#This Row],[region]],Sales[[#This Row],[storetype]])</f>
        <v>3B</v>
      </c>
      <c r="L7445" s="4">
        <f>INDEX(RegionStoreCount[Store Count],MATCH(Sales[[#This Row],[RegionStoretype]],RegionStoreCount[Region/Type],0))</f>
        <v>4</v>
      </c>
      <c r="M7445" s="4">
        <f>AND(Sales[[#This Row],[date]]&lt;=TY_YTDMax,Sales[[#This Row],[date]]&gt;=TY_YTDMin)*Sales[[#This Row],[sales]]</f>
        <v>41528.152999999998</v>
      </c>
      <c r="N7445" s="4">
        <f>AND(Sales[[#This Row],[date]]&lt;=LY_YTDMax,Sales[[#This Row],[date]]&gt;=LY_YTDMin)*Sales[[#This Row],[sales]]</f>
        <v>0</v>
      </c>
      <c r="O7445" s="4">
        <f>AND(Sales[[#This Row],[date]]&gt;=YoY_Min,Sales[[#This Row],[date]]&lt;=TY_YTDMax)*(Sales[[#This Row],[sales]]/Sales[[#This Row],[sqft]])</f>
        <v>0.19625781190926275</v>
      </c>
      <c r="P7445" s="4">
        <f>SUMIF(Sales[RegionStoretype],Sales[[#This Row],[RegionStoretype]],Sales[YoY_SSF])/Sales[[#This Row],[Region_TypeCount]]</f>
        <v>58.312187288105562</v>
      </c>
    </row>
    <row r="7446" spans="1:16" x14ac:dyDescent="0.25">
      <c r="A7446" s="1">
        <v>43266</v>
      </c>
      <c r="B7446">
        <v>19</v>
      </c>
      <c r="C7446">
        <v>6</v>
      </c>
      <c r="D7446">
        <v>13471.3146</v>
      </c>
      <c r="E7446">
        <f>INDEX(Stores[region],MATCH(Sales[[#This Row],[store_no]],Stores[store_no],0))</f>
        <v>3</v>
      </c>
      <c r="F7446" t="str">
        <f>INDEX(Stores[storetype],MATCH(Sales[[#This Row],[store_no]],Stores[store_no],0))</f>
        <v>A</v>
      </c>
      <c r="G7446" t="str">
        <f>INDEX(Stores[location_city],MATCH(Sales[[#This Row],[store_no]],Stores[store_no],0))</f>
        <v>Des Moines</v>
      </c>
      <c r="H7446" t="str">
        <f>INDEX(Stores[location_state],MATCH(Sales[[#This Row],[store_no]],Stores[store_no],0))</f>
        <v>Iowa</v>
      </c>
      <c r="I7446">
        <f>INDEX(Stores[sqft],MATCH(Sales[[#This Row],[store_no]],Stores[store_no],0))</f>
        <v>197600</v>
      </c>
      <c r="J7446" s="4" t="str">
        <f>INDEX(Departments[dept_name],MATCH(Sales[[#This Row],[dept_no]],Departments[dept_no],0))</f>
        <v>Computers</v>
      </c>
      <c r="K7446" s="4" t="str">
        <f>CONCATENATE(Sales[[#This Row],[region]],Sales[[#This Row],[storetype]])</f>
        <v>3A</v>
      </c>
      <c r="L7446" s="4">
        <f>INDEX(RegionStoreCount[Store Count],MATCH(Sales[[#This Row],[RegionStoretype]],RegionStoreCount[Region/Type],0))</f>
        <v>9</v>
      </c>
      <c r="M7446" s="4">
        <f>AND(Sales[[#This Row],[date]]&lt;=TY_YTDMax,Sales[[#This Row],[date]]&gt;=TY_YTDMin)*Sales[[#This Row],[sales]]</f>
        <v>13471.3146</v>
      </c>
      <c r="N7446" s="4">
        <f>AND(Sales[[#This Row],[date]]&lt;=LY_YTDMax,Sales[[#This Row],[date]]&gt;=LY_YTDMin)*Sales[[#This Row],[sales]]</f>
        <v>0</v>
      </c>
      <c r="O7446" s="4">
        <f>AND(Sales[[#This Row],[date]]&gt;=YoY_Min,Sales[[#This Row],[date]]&lt;=TY_YTDMax)*(Sales[[#This Row],[sales]]/Sales[[#This Row],[sqft]])</f>
        <v>6.8174669028340074E-2</v>
      </c>
      <c r="P7446" s="4">
        <f>SUMIF(Sales[RegionStoretype],Sales[[#This Row],[RegionStoretype]],Sales[YoY_SSF])/Sales[[#This Row],[Region_TypeCount]]</f>
        <v>53.603836561720975</v>
      </c>
    </row>
    <row r="7447" spans="1:16" x14ac:dyDescent="0.25">
      <c r="A7447" s="1">
        <v>43266</v>
      </c>
      <c r="B7447">
        <v>19</v>
      </c>
      <c r="C7447">
        <v>9</v>
      </c>
      <c r="D7447">
        <v>3664.8451</v>
      </c>
      <c r="E7447">
        <f>INDEX(Stores[region],MATCH(Sales[[#This Row],[store_no]],Stores[store_no],0))</f>
        <v>3</v>
      </c>
      <c r="F7447" t="str">
        <f>INDEX(Stores[storetype],MATCH(Sales[[#This Row],[store_no]],Stores[store_no],0))</f>
        <v>A</v>
      </c>
      <c r="G7447" t="str">
        <f>INDEX(Stores[location_city],MATCH(Sales[[#This Row],[store_no]],Stores[store_no],0))</f>
        <v>Des Moines</v>
      </c>
      <c r="H7447" t="str">
        <f>INDEX(Stores[location_state],MATCH(Sales[[#This Row],[store_no]],Stores[store_no],0))</f>
        <v>Iowa</v>
      </c>
      <c r="I7447">
        <f>INDEX(Stores[sqft],MATCH(Sales[[#This Row],[store_no]],Stores[store_no],0))</f>
        <v>197600</v>
      </c>
      <c r="J7447" s="4" t="str">
        <f>INDEX(Departments[dept_name],MATCH(Sales[[#This Row],[dept_no]],Departments[dept_no],0))</f>
        <v>Garden</v>
      </c>
      <c r="K7447" s="4" t="str">
        <f>CONCATENATE(Sales[[#This Row],[region]],Sales[[#This Row],[storetype]])</f>
        <v>3A</v>
      </c>
      <c r="L7447" s="4">
        <f>INDEX(RegionStoreCount[Store Count],MATCH(Sales[[#This Row],[RegionStoretype]],RegionStoreCount[Region/Type],0))</f>
        <v>9</v>
      </c>
      <c r="M7447" s="4">
        <f>AND(Sales[[#This Row],[date]]&lt;=TY_YTDMax,Sales[[#This Row],[date]]&gt;=TY_YTDMin)*Sales[[#This Row],[sales]]</f>
        <v>3664.8451</v>
      </c>
      <c r="N7447" s="4">
        <f>AND(Sales[[#This Row],[date]]&lt;=LY_YTDMax,Sales[[#This Row],[date]]&gt;=LY_YTDMin)*Sales[[#This Row],[sales]]</f>
        <v>0</v>
      </c>
      <c r="O7447" s="4">
        <f>AND(Sales[[#This Row],[date]]&gt;=YoY_Min,Sales[[#This Row],[date]]&lt;=TY_YTDMax)*(Sales[[#This Row],[sales]]/Sales[[#This Row],[sqft]])</f>
        <v>1.8546786943319838E-2</v>
      </c>
      <c r="P7447" s="4">
        <f>SUMIF(Sales[RegionStoretype],Sales[[#This Row],[RegionStoretype]],Sales[YoY_SSF])/Sales[[#This Row],[Region_TypeCount]]</f>
        <v>53.603836561720975</v>
      </c>
    </row>
    <row r="7448" spans="1:16" x14ac:dyDescent="0.25">
      <c r="A7448" s="1">
        <v>43266</v>
      </c>
      <c r="B7448">
        <v>19</v>
      </c>
      <c r="C7448">
        <v>19</v>
      </c>
      <c r="D7448">
        <v>126641.11469999999</v>
      </c>
      <c r="E7448">
        <f>INDEX(Stores[region],MATCH(Sales[[#This Row],[store_no]],Stores[store_no],0))</f>
        <v>3</v>
      </c>
      <c r="F7448" t="str">
        <f>INDEX(Stores[storetype],MATCH(Sales[[#This Row],[store_no]],Stores[store_no],0))</f>
        <v>A</v>
      </c>
      <c r="G7448" t="str">
        <f>INDEX(Stores[location_city],MATCH(Sales[[#This Row],[store_no]],Stores[store_no],0))</f>
        <v>Des Moines</v>
      </c>
      <c r="H7448" t="str">
        <f>INDEX(Stores[location_state],MATCH(Sales[[#This Row],[store_no]],Stores[store_no],0))</f>
        <v>Iowa</v>
      </c>
      <c r="I7448">
        <f>INDEX(Stores[sqft],MATCH(Sales[[#This Row],[store_no]],Stores[store_no],0))</f>
        <v>197600</v>
      </c>
      <c r="J7448" s="4" t="str">
        <f>INDEX(Departments[dept_name],MATCH(Sales[[#This Row],[dept_no]],Departments[dept_no],0))</f>
        <v>Tools</v>
      </c>
      <c r="K7448" s="4" t="str">
        <f>CONCATENATE(Sales[[#This Row],[region]],Sales[[#This Row],[storetype]])</f>
        <v>3A</v>
      </c>
      <c r="L7448" s="4">
        <f>INDEX(RegionStoreCount[Store Count],MATCH(Sales[[#This Row],[RegionStoretype]],RegionStoreCount[Region/Type],0))</f>
        <v>9</v>
      </c>
      <c r="M7448" s="4">
        <f>AND(Sales[[#This Row],[date]]&lt;=TY_YTDMax,Sales[[#This Row],[date]]&gt;=TY_YTDMin)*Sales[[#This Row],[sales]]</f>
        <v>126641.11469999999</v>
      </c>
      <c r="N7448" s="4">
        <f>AND(Sales[[#This Row],[date]]&lt;=LY_YTDMax,Sales[[#This Row],[date]]&gt;=LY_YTDMin)*Sales[[#This Row],[sales]]</f>
        <v>0</v>
      </c>
      <c r="O7448" s="4">
        <f>AND(Sales[[#This Row],[date]]&gt;=YoY_Min,Sales[[#This Row],[date]]&lt;=TY_YTDMax)*(Sales[[#This Row],[sales]]/Sales[[#This Row],[sqft]])</f>
        <v>0.64089632945344122</v>
      </c>
      <c r="P7448" s="4">
        <f>SUMIF(Sales[RegionStoretype],Sales[[#This Row],[RegionStoretype]],Sales[YoY_SSF])/Sales[[#This Row],[Region_TypeCount]]</f>
        <v>53.603836561720975</v>
      </c>
    </row>
    <row r="7449" spans="1:16" x14ac:dyDescent="0.25">
      <c r="A7449" s="1">
        <v>43266</v>
      </c>
      <c r="B7449">
        <v>20</v>
      </c>
      <c r="C7449">
        <v>4</v>
      </c>
      <c r="D7449">
        <v>75388.7016</v>
      </c>
      <c r="E7449">
        <f>INDEX(Stores[region],MATCH(Sales[[#This Row],[store_no]],Stores[store_no],0))</f>
        <v>1</v>
      </c>
      <c r="F7449" t="str">
        <f>INDEX(Stores[storetype],MATCH(Sales[[#This Row],[store_no]],Stores[store_no],0))</f>
        <v>A</v>
      </c>
      <c r="G7449" t="str">
        <f>INDEX(Stores[location_city],MATCH(Sales[[#This Row],[store_no]],Stores[store_no],0))</f>
        <v>South Bend</v>
      </c>
      <c r="H7449" t="str">
        <f>INDEX(Stores[location_state],MATCH(Sales[[#This Row],[store_no]],Stores[store_no],0))</f>
        <v>Indiana</v>
      </c>
      <c r="I7449">
        <f>INDEX(Stores[sqft],MATCH(Sales[[#This Row],[store_no]],Stores[store_no],0))</f>
        <v>39700</v>
      </c>
      <c r="J7449" s="4" t="str">
        <f>INDEX(Departments[dept_name],MATCH(Sales[[#This Row],[dept_no]],Departments[dept_no],0))</f>
        <v>Books</v>
      </c>
      <c r="K7449" s="4" t="str">
        <f>CONCATENATE(Sales[[#This Row],[region]],Sales[[#This Row],[storetype]])</f>
        <v>1A</v>
      </c>
      <c r="L7449" s="4">
        <f>INDEX(RegionStoreCount[Store Count],MATCH(Sales[[#This Row],[RegionStoretype]],RegionStoreCount[Region/Type],0))</f>
        <v>5</v>
      </c>
      <c r="M7449" s="4">
        <f>AND(Sales[[#This Row],[date]]&lt;=TY_YTDMax,Sales[[#This Row],[date]]&gt;=TY_YTDMin)*Sales[[#This Row],[sales]]</f>
        <v>75388.7016</v>
      </c>
      <c r="N7449" s="4">
        <f>AND(Sales[[#This Row],[date]]&lt;=LY_YTDMax,Sales[[#This Row],[date]]&gt;=LY_YTDMin)*Sales[[#This Row],[sales]]</f>
        <v>0</v>
      </c>
      <c r="O7449" s="4">
        <f>AND(Sales[[#This Row],[date]]&gt;=YoY_Min,Sales[[#This Row],[date]]&lt;=TY_YTDMax)*(Sales[[#This Row],[sales]]/Sales[[#This Row],[sqft]])</f>
        <v>1.8989597380352645</v>
      </c>
      <c r="P7449" s="4">
        <f>SUMIF(Sales[RegionStoretype],Sales[[#This Row],[RegionStoretype]],Sales[YoY_SSF])/Sales[[#This Row],[Region_TypeCount]]</f>
        <v>59.469551530910678</v>
      </c>
    </row>
    <row r="7450" spans="1:16" x14ac:dyDescent="0.25">
      <c r="A7450" s="1">
        <v>43266</v>
      </c>
      <c r="B7450">
        <v>20</v>
      </c>
      <c r="C7450">
        <v>10</v>
      </c>
      <c r="D7450">
        <v>4192.2993999999999</v>
      </c>
      <c r="E7450">
        <f>INDEX(Stores[region],MATCH(Sales[[#This Row],[store_no]],Stores[store_no],0))</f>
        <v>1</v>
      </c>
      <c r="F7450" t="str">
        <f>INDEX(Stores[storetype],MATCH(Sales[[#This Row],[store_no]],Stores[store_no],0))</f>
        <v>A</v>
      </c>
      <c r="G7450" t="str">
        <f>INDEX(Stores[location_city],MATCH(Sales[[#This Row],[store_no]],Stores[store_no],0))</f>
        <v>South Bend</v>
      </c>
      <c r="H7450" t="str">
        <f>INDEX(Stores[location_state],MATCH(Sales[[#This Row],[store_no]],Stores[store_no],0))</f>
        <v>Indiana</v>
      </c>
      <c r="I7450">
        <f>INDEX(Stores[sqft],MATCH(Sales[[#This Row],[store_no]],Stores[store_no],0))</f>
        <v>39700</v>
      </c>
      <c r="J7450" s="4" t="str">
        <f>INDEX(Departments[dept_name],MATCH(Sales[[#This Row],[dept_no]],Departments[dept_no],0))</f>
        <v>Health</v>
      </c>
      <c r="K7450" s="4" t="str">
        <f>CONCATENATE(Sales[[#This Row],[region]],Sales[[#This Row],[storetype]])</f>
        <v>1A</v>
      </c>
      <c r="L7450" s="4">
        <f>INDEX(RegionStoreCount[Store Count],MATCH(Sales[[#This Row],[RegionStoretype]],RegionStoreCount[Region/Type],0))</f>
        <v>5</v>
      </c>
      <c r="M7450" s="4">
        <f>AND(Sales[[#This Row],[date]]&lt;=TY_YTDMax,Sales[[#This Row],[date]]&gt;=TY_YTDMin)*Sales[[#This Row],[sales]]</f>
        <v>4192.2993999999999</v>
      </c>
      <c r="N7450" s="4">
        <f>AND(Sales[[#This Row],[date]]&lt;=LY_YTDMax,Sales[[#This Row],[date]]&gt;=LY_YTDMin)*Sales[[#This Row],[sales]]</f>
        <v>0</v>
      </c>
      <c r="O7450" s="4">
        <f>AND(Sales[[#This Row],[date]]&gt;=YoY_Min,Sales[[#This Row],[date]]&lt;=TY_YTDMax)*(Sales[[#This Row],[sales]]/Sales[[#This Row],[sqft]])</f>
        <v>0.10559948110831234</v>
      </c>
      <c r="P7450" s="4">
        <f>SUMIF(Sales[RegionStoretype],Sales[[#This Row],[RegionStoretype]],Sales[YoY_SSF])/Sales[[#This Row],[Region_TypeCount]]</f>
        <v>59.469551530910678</v>
      </c>
    </row>
    <row r="7451" spans="1:16" x14ac:dyDescent="0.25">
      <c r="A7451" s="1">
        <v>43266</v>
      </c>
      <c r="B7451">
        <v>20</v>
      </c>
      <c r="C7451">
        <v>20</v>
      </c>
      <c r="D7451">
        <v>1898.4695999999997</v>
      </c>
      <c r="E7451">
        <f>INDEX(Stores[region],MATCH(Sales[[#This Row],[store_no]],Stores[store_no],0))</f>
        <v>1</v>
      </c>
      <c r="F7451" t="str">
        <f>INDEX(Stores[storetype],MATCH(Sales[[#This Row],[store_no]],Stores[store_no],0))</f>
        <v>A</v>
      </c>
      <c r="G7451" t="str">
        <f>INDEX(Stores[location_city],MATCH(Sales[[#This Row],[store_no]],Stores[store_no],0))</f>
        <v>South Bend</v>
      </c>
      <c r="H7451" t="str">
        <f>INDEX(Stores[location_state],MATCH(Sales[[#This Row],[store_no]],Stores[store_no],0))</f>
        <v>Indiana</v>
      </c>
      <c r="I7451">
        <f>INDEX(Stores[sqft],MATCH(Sales[[#This Row],[store_no]],Stores[store_no],0))</f>
        <v>39700</v>
      </c>
      <c r="J7451" s="4" t="str">
        <f>INDEX(Departments[dept_name],MATCH(Sales[[#This Row],[dept_no]],Departments[dept_no],0))</f>
        <v>Toys</v>
      </c>
      <c r="K7451" s="4" t="str">
        <f>CONCATENATE(Sales[[#This Row],[region]],Sales[[#This Row],[storetype]])</f>
        <v>1A</v>
      </c>
      <c r="L7451" s="4">
        <f>INDEX(RegionStoreCount[Store Count],MATCH(Sales[[#This Row],[RegionStoretype]],RegionStoreCount[Region/Type],0))</f>
        <v>5</v>
      </c>
      <c r="M7451" s="4">
        <f>AND(Sales[[#This Row],[date]]&lt;=TY_YTDMax,Sales[[#This Row],[date]]&gt;=TY_YTDMin)*Sales[[#This Row],[sales]]</f>
        <v>1898.4695999999997</v>
      </c>
      <c r="N7451" s="4">
        <f>AND(Sales[[#This Row],[date]]&lt;=LY_YTDMax,Sales[[#This Row],[date]]&gt;=LY_YTDMin)*Sales[[#This Row],[sales]]</f>
        <v>0</v>
      </c>
      <c r="O7451" s="4">
        <f>AND(Sales[[#This Row],[date]]&gt;=YoY_Min,Sales[[#This Row],[date]]&lt;=TY_YTDMax)*(Sales[[#This Row],[sales]]/Sales[[#This Row],[sqft]])</f>
        <v>4.7820392947103267E-2</v>
      </c>
      <c r="P7451" s="4">
        <f>SUMIF(Sales[RegionStoretype],Sales[[#This Row],[RegionStoretype]],Sales[YoY_SSF])/Sales[[#This Row],[Region_TypeCount]]</f>
        <v>59.469551530910678</v>
      </c>
    </row>
    <row r="7452" spans="1:16" x14ac:dyDescent="0.25">
      <c r="A7452" s="1">
        <v>43266</v>
      </c>
      <c r="B7452">
        <v>21</v>
      </c>
      <c r="C7452">
        <v>18</v>
      </c>
      <c r="D7452">
        <v>247699.73540000001</v>
      </c>
      <c r="E7452">
        <f>INDEX(Stores[region],MATCH(Sales[[#This Row],[store_no]],Stores[store_no],0))</f>
        <v>2</v>
      </c>
      <c r="F7452" t="str">
        <f>INDEX(Stores[storetype],MATCH(Sales[[#This Row],[store_no]],Stores[store_no],0))</f>
        <v>B</v>
      </c>
      <c r="G7452" t="str">
        <f>INDEX(Stores[location_city],MATCH(Sales[[#This Row],[store_no]],Stores[store_no],0))</f>
        <v>Madison</v>
      </c>
      <c r="H7452" t="str">
        <f>INDEX(Stores[location_state],MATCH(Sales[[#This Row],[store_no]],Stores[store_no],0))</f>
        <v>Wisconsin</v>
      </c>
      <c r="I7452">
        <f>INDEX(Stores[sqft],MATCH(Sales[[#This Row],[store_no]],Stores[store_no],0))</f>
        <v>206400</v>
      </c>
      <c r="J7452" s="4" t="str">
        <f>INDEX(Departments[dept_name],MATCH(Sales[[#This Row],[dept_no]],Departments[dept_no],0))</f>
        <v>Sports</v>
      </c>
      <c r="K7452" s="4" t="str">
        <f>CONCATENATE(Sales[[#This Row],[region]],Sales[[#This Row],[storetype]])</f>
        <v>2B</v>
      </c>
      <c r="L7452" s="4">
        <f>INDEX(RegionStoreCount[Store Count],MATCH(Sales[[#This Row],[RegionStoretype]],RegionStoreCount[Region/Type],0))</f>
        <v>6</v>
      </c>
      <c r="M7452" s="4">
        <f>AND(Sales[[#This Row],[date]]&lt;=TY_YTDMax,Sales[[#This Row],[date]]&gt;=TY_YTDMin)*Sales[[#This Row],[sales]]</f>
        <v>247699.73540000001</v>
      </c>
      <c r="N7452" s="4">
        <f>AND(Sales[[#This Row],[date]]&lt;=LY_YTDMax,Sales[[#This Row],[date]]&gt;=LY_YTDMin)*Sales[[#This Row],[sales]]</f>
        <v>0</v>
      </c>
      <c r="O7452" s="4">
        <f>AND(Sales[[#This Row],[date]]&gt;=YoY_Min,Sales[[#This Row],[date]]&lt;=TY_YTDMax)*(Sales[[#This Row],[sales]]/Sales[[#This Row],[sqft]])</f>
        <v>1.2000956172480621</v>
      </c>
      <c r="P7452" s="4">
        <f>SUMIF(Sales[RegionStoretype],Sales[[#This Row],[RegionStoretype]],Sales[YoY_SSF])/Sales[[#This Row],[Region_TypeCount]]</f>
        <v>58.393757732919049</v>
      </c>
    </row>
    <row r="7453" spans="1:16" x14ac:dyDescent="0.25">
      <c r="A7453" s="1">
        <v>43266</v>
      </c>
      <c r="B7453">
        <v>23</v>
      </c>
      <c r="C7453">
        <v>2</v>
      </c>
      <c r="D7453">
        <v>25423.174099999997</v>
      </c>
      <c r="E7453">
        <f>INDEX(Stores[region],MATCH(Sales[[#This Row],[store_no]],Stores[store_no],0))</f>
        <v>3</v>
      </c>
      <c r="F7453" t="str">
        <f>INDEX(Stores[storetype],MATCH(Sales[[#This Row],[store_no]],Stores[store_no],0))</f>
        <v>B</v>
      </c>
      <c r="G7453" t="str">
        <f>INDEX(Stores[location_city],MATCH(Sales[[#This Row],[store_no]],Stores[store_no],0))</f>
        <v>Cedar Rapids</v>
      </c>
      <c r="H7453" t="str">
        <f>INDEX(Stores[location_state],MATCH(Sales[[#This Row],[store_no]],Stores[store_no],0))</f>
        <v>Iowa</v>
      </c>
      <c r="I7453">
        <f>INDEX(Stores[sqft],MATCH(Sales[[#This Row],[store_no]],Stores[store_no],0))</f>
        <v>123700</v>
      </c>
      <c r="J7453" s="4" t="str">
        <f>INDEX(Departments[dept_name],MATCH(Sales[[#This Row],[dept_no]],Departments[dept_no],0))</f>
        <v>Baby</v>
      </c>
      <c r="K7453" s="4" t="str">
        <f>CONCATENATE(Sales[[#This Row],[region]],Sales[[#This Row],[storetype]])</f>
        <v>3B</v>
      </c>
      <c r="L7453" s="4">
        <f>INDEX(RegionStoreCount[Store Count],MATCH(Sales[[#This Row],[RegionStoretype]],RegionStoreCount[Region/Type],0))</f>
        <v>4</v>
      </c>
      <c r="M7453" s="4">
        <f>AND(Sales[[#This Row],[date]]&lt;=TY_YTDMax,Sales[[#This Row],[date]]&gt;=TY_YTDMin)*Sales[[#This Row],[sales]]</f>
        <v>25423.174099999997</v>
      </c>
      <c r="N7453" s="4">
        <f>AND(Sales[[#This Row],[date]]&lt;=LY_YTDMax,Sales[[#This Row],[date]]&gt;=LY_YTDMin)*Sales[[#This Row],[sales]]</f>
        <v>0</v>
      </c>
      <c r="O7453" s="4">
        <f>AND(Sales[[#This Row],[date]]&gt;=YoY_Min,Sales[[#This Row],[date]]&lt;=TY_YTDMax)*(Sales[[#This Row],[sales]]/Sales[[#This Row],[sqft]])</f>
        <v>0.20552283023443813</v>
      </c>
      <c r="P7453" s="4">
        <f>SUMIF(Sales[RegionStoretype],Sales[[#This Row],[RegionStoretype]],Sales[YoY_SSF])/Sales[[#This Row],[Region_TypeCount]]</f>
        <v>58.312187288105562</v>
      </c>
    </row>
    <row r="7454" spans="1:16" x14ac:dyDescent="0.25">
      <c r="A7454" s="1">
        <v>43266</v>
      </c>
      <c r="B7454">
        <v>23</v>
      </c>
      <c r="C7454">
        <v>20</v>
      </c>
      <c r="D7454">
        <v>54680.283199999998</v>
      </c>
      <c r="E7454">
        <f>INDEX(Stores[region],MATCH(Sales[[#This Row],[store_no]],Stores[store_no],0))</f>
        <v>3</v>
      </c>
      <c r="F7454" t="str">
        <f>INDEX(Stores[storetype],MATCH(Sales[[#This Row],[store_no]],Stores[store_no],0))</f>
        <v>B</v>
      </c>
      <c r="G7454" t="str">
        <f>INDEX(Stores[location_city],MATCH(Sales[[#This Row],[store_no]],Stores[store_no],0))</f>
        <v>Cedar Rapids</v>
      </c>
      <c r="H7454" t="str">
        <f>INDEX(Stores[location_state],MATCH(Sales[[#This Row],[store_no]],Stores[store_no],0))</f>
        <v>Iowa</v>
      </c>
      <c r="I7454">
        <f>INDEX(Stores[sqft],MATCH(Sales[[#This Row],[store_no]],Stores[store_no],0))</f>
        <v>123700</v>
      </c>
      <c r="J7454" s="4" t="str">
        <f>INDEX(Departments[dept_name],MATCH(Sales[[#This Row],[dept_no]],Departments[dept_no],0))</f>
        <v>Toys</v>
      </c>
      <c r="K7454" s="4" t="str">
        <f>CONCATENATE(Sales[[#This Row],[region]],Sales[[#This Row],[storetype]])</f>
        <v>3B</v>
      </c>
      <c r="L7454" s="4">
        <f>INDEX(RegionStoreCount[Store Count],MATCH(Sales[[#This Row],[RegionStoretype]],RegionStoreCount[Region/Type],0))</f>
        <v>4</v>
      </c>
      <c r="M7454" s="4">
        <f>AND(Sales[[#This Row],[date]]&lt;=TY_YTDMax,Sales[[#This Row],[date]]&gt;=TY_YTDMin)*Sales[[#This Row],[sales]]</f>
        <v>54680.283199999998</v>
      </c>
      <c r="N7454" s="4">
        <f>AND(Sales[[#This Row],[date]]&lt;=LY_YTDMax,Sales[[#This Row],[date]]&gt;=LY_YTDMin)*Sales[[#This Row],[sales]]</f>
        <v>0</v>
      </c>
      <c r="O7454" s="4">
        <f>AND(Sales[[#This Row],[date]]&gt;=YoY_Min,Sales[[#This Row],[date]]&lt;=TY_YTDMax)*(Sales[[#This Row],[sales]]/Sales[[#This Row],[sqft]])</f>
        <v>0.44203947615198058</v>
      </c>
      <c r="P7454" s="4">
        <f>SUMIF(Sales[RegionStoretype],Sales[[#This Row],[RegionStoretype]],Sales[YoY_SSF])/Sales[[#This Row],[Region_TypeCount]]</f>
        <v>58.312187288105562</v>
      </c>
    </row>
    <row r="7455" spans="1:16" x14ac:dyDescent="0.25">
      <c r="A7455" s="1">
        <v>43266</v>
      </c>
      <c r="B7455">
        <v>24</v>
      </c>
      <c r="C7455">
        <v>6</v>
      </c>
      <c r="D7455">
        <v>50311.792000000009</v>
      </c>
      <c r="E7455">
        <f>INDEX(Stores[region],MATCH(Sales[[#This Row],[store_no]],Stores[store_no],0))</f>
        <v>2</v>
      </c>
      <c r="F7455" t="str">
        <f>INDEX(Stores[storetype],MATCH(Sales[[#This Row],[store_no]],Stores[store_no],0))</f>
        <v>A</v>
      </c>
      <c r="G7455" t="str">
        <f>INDEX(Stores[location_city],MATCH(Sales[[#This Row],[store_no]],Stores[store_no],0))</f>
        <v>Winnetka</v>
      </c>
      <c r="H7455" t="str">
        <f>INDEX(Stores[location_state],MATCH(Sales[[#This Row],[store_no]],Stores[store_no],0))</f>
        <v>Illinois</v>
      </c>
      <c r="I7455">
        <f>INDEX(Stores[sqft],MATCH(Sales[[#This Row],[store_no]],Stores[store_no],0))</f>
        <v>207800</v>
      </c>
      <c r="J7455" s="4" t="str">
        <f>INDEX(Departments[dept_name],MATCH(Sales[[#This Row],[dept_no]],Departments[dept_no],0))</f>
        <v>Computers</v>
      </c>
      <c r="K7455" s="4" t="str">
        <f>CONCATENATE(Sales[[#This Row],[region]],Sales[[#This Row],[storetype]])</f>
        <v>2A</v>
      </c>
      <c r="L7455" s="4">
        <f>INDEX(RegionStoreCount[Store Count],MATCH(Sales[[#This Row],[RegionStoretype]],RegionStoreCount[Region/Type],0))</f>
        <v>5</v>
      </c>
      <c r="M7455" s="4">
        <f>AND(Sales[[#This Row],[date]]&lt;=TY_YTDMax,Sales[[#This Row],[date]]&gt;=TY_YTDMin)*Sales[[#This Row],[sales]]</f>
        <v>50311.792000000009</v>
      </c>
      <c r="N7455" s="4">
        <f>AND(Sales[[#This Row],[date]]&lt;=LY_YTDMax,Sales[[#This Row],[date]]&gt;=LY_YTDMin)*Sales[[#This Row],[sales]]</f>
        <v>0</v>
      </c>
      <c r="O7455" s="4">
        <f>AND(Sales[[#This Row],[date]]&gt;=YoY_Min,Sales[[#This Row],[date]]&lt;=TY_YTDMax)*(Sales[[#This Row],[sales]]/Sales[[#This Row],[sqft]])</f>
        <v>0.24211641963426375</v>
      </c>
      <c r="P7455" s="4">
        <f>SUMIF(Sales[RegionStoretype],Sales[[#This Row],[RegionStoretype]],Sales[YoY_SSF])/Sales[[#This Row],[Region_TypeCount]]</f>
        <v>60.052789354368521</v>
      </c>
    </row>
    <row r="7456" spans="1:16" x14ac:dyDescent="0.25">
      <c r="A7456" s="1">
        <v>43266</v>
      </c>
      <c r="B7456">
        <v>24</v>
      </c>
      <c r="C7456">
        <v>9</v>
      </c>
      <c r="D7456">
        <v>65083.190399999999</v>
      </c>
      <c r="E7456">
        <f>INDEX(Stores[region],MATCH(Sales[[#This Row],[store_no]],Stores[store_no],0))</f>
        <v>2</v>
      </c>
      <c r="F7456" t="str">
        <f>INDEX(Stores[storetype],MATCH(Sales[[#This Row],[store_no]],Stores[store_no],0))</f>
        <v>A</v>
      </c>
      <c r="G7456" t="str">
        <f>INDEX(Stores[location_city],MATCH(Sales[[#This Row],[store_no]],Stores[store_no],0))</f>
        <v>Winnetka</v>
      </c>
      <c r="H7456" t="str">
        <f>INDEX(Stores[location_state],MATCH(Sales[[#This Row],[store_no]],Stores[store_no],0))</f>
        <v>Illinois</v>
      </c>
      <c r="I7456">
        <f>INDEX(Stores[sqft],MATCH(Sales[[#This Row],[store_no]],Stores[store_no],0))</f>
        <v>207800</v>
      </c>
      <c r="J7456" s="4" t="str">
        <f>INDEX(Departments[dept_name],MATCH(Sales[[#This Row],[dept_no]],Departments[dept_no],0))</f>
        <v>Garden</v>
      </c>
      <c r="K7456" s="4" t="str">
        <f>CONCATENATE(Sales[[#This Row],[region]],Sales[[#This Row],[storetype]])</f>
        <v>2A</v>
      </c>
      <c r="L7456" s="4">
        <f>INDEX(RegionStoreCount[Store Count],MATCH(Sales[[#This Row],[RegionStoretype]],RegionStoreCount[Region/Type],0))</f>
        <v>5</v>
      </c>
      <c r="M7456" s="4">
        <f>AND(Sales[[#This Row],[date]]&lt;=TY_YTDMax,Sales[[#This Row],[date]]&gt;=TY_YTDMin)*Sales[[#This Row],[sales]]</f>
        <v>65083.190399999999</v>
      </c>
      <c r="N7456" s="4">
        <f>AND(Sales[[#This Row],[date]]&lt;=LY_YTDMax,Sales[[#This Row],[date]]&gt;=LY_YTDMin)*Sales[[#This Row],[sales]]</f>
        <v>0</v>
      </c>
      <c r="O7456" s="4">
        <f>AND(Sales[[#This Row],[date]]&gt;=YoY_Min,Sales[[#This Row],[date]]&lt;=TY_YTDMax)*(Sales[[#This Row],[sales]]/Sales[[#This Row],[sqft]])</f>
        <v>0.31320110875842155</v>
      </c>
      <c r="P7456" s="4">
        <f>SUMIF(Sales[RegionStoretype],Sales[[#This Row],[RegionStoretype]],Sales[YoY_SSF])/Sales[[#This Row],[Region_TypeCount]]</f>
        <v>60.052789354368521</v>
      </c>
    </row>
    <row r="7457" spans="1:16" x14ac:dyDescent="0.25">
      <c r="A7457" s="1">
        <v>43266</v>
      </c>
      <c r="B7457">
        <v>24</v>
      </c>
      <c r="C7457">
        <v>14</v>
      </c>
      <c r="D7457">
        <v>29847.054599999999</v>
      </c>
      <c r="E7457">
        <f>INDEX(Stores[region],MATCH(Sales[[#This Row],[store_no]],Stores[store_no],0))</f>
        <v>2</v>
      </c>
      <c r="F7457" t="str">
        <f>INDEX(Stores[storetype],MATCH(Sales[[#This Row],[store_no]],Stores[store_no],0))</f>
        <v>A</v>
      </c>
      <c r="G7457" t="str">
        <f>INDEX(Stores[location_city],MATCH(Sales[[#This Row],[store_no]],Stores[store_no],0))</f>
        <v>Winnetka</v>
      </c>
      <c r="H7457" t="str">
        <f>INDEX(Stores[location_state],MATCH(Sales[[#This Row],[store_no]],Stores[store_no],0))</f>
        <v>Illinois</v>
      </c>
      <c r="I7457">
        <f>INDEX(Stores[sqft],MATCH(Sales[[#This Row],[store_no]],Stores[store_no],0))</f>
        <v>207800</v>
      </c>
      <c r="J7457" s="4" t="str">
        <f>INDEX(Departments[dept_name],MATCH(Sales[[#This Row],[dept_no]],Departments[dept_no],0))</f>
        <v>Movies</v>
      </c>
      <c r="K7457" s="4" t="str">
        <f>CONCATENATE(Sales[[#This Row],[region]],Sales[[#This Row],[storetype]])</f>
        <v>2A</v>
      </c>
      <c r="L7457" s="4">
        <f>INDEX(RegionStoreCount[Store Count],MATCH(Sales[[#This Row],[RegionStoretype]],RegionStoreCount[Region/Type],0))</f>
        <v>5</v>
      </c>
      <c r="M7457" s="4">
        <f>AND(Sales[[#This Row],[date]]&lt;=TY_YTDMax,Sales[[#This Row],[date]]&gt;=TY_YTDMin)*Sales[[#This Row],[sales]]</f>
        <v>29847.054599999999</v>
      </c>
      <c r="N7457" s="4">
        <f>AND(Sales[[#This Row],[date]]&lt;=LY_YTDMax,Sales[[#This Row],[date]]&gt;=LY_YTDMin)*Sales[[#This Row],[sales]]</f>
        <v>0</v>
      </c>
      <c r="O7457" s="4">
        <f>AND(Sales[[#This Row],[date]]&gt;=YoY_Min,Sales[[#This Row],[date]]&lt;=TY_YTDMax)*(Sales[[#This Row],[sales]]/Sales[[#This Row],[sqft]])</f>
        <v>0.14363356400384986</v>
      </c>
      <c r="P7457" s="4">
        <f>SUMIF(Sales[RegionStoretype],Sales[[#This Row],[RegionStoretype]],Sales[YoY_SSF])/Sales[[#This Row],[Region_TypeCount]]</f>
        <v>60.052789354368521</v>
      </c>
    </row>
    <row r="7458" spans="1:16" x14ac:dyDescent="0.25">
      <c r="A7458" s="1">
        <v>43266</v>
      </c>
      <c r="B7458">
        <v>24</v>
      </c>
      <c r="C7458">
        <v>15</v>
      </c>
      <c r="D7458">
        <v>87205.834100000007</v>
      </c>
      <c r="E7458">
        <f>INDEX(Stores[region],MATCH(Sales[[#This Row],[store_no]],Stores[store_no],0))</f>
        <v>2</v>
      </c>
      <c r="F7458" t="str">
        <f>INDEX(Stores[storetype],MATCH(Sales[[#This Row],[store_no]],Stores[store_no],0))</f>
        <v>A</v>
      </c>
      <c r="G7458" t="str">
        <f>INDEX(Stores[location_city],MATCH(Sales[[#This Row],[store_no]],Stores[store_no],0))</f>
        <v>Winnetka</v>
      </c>
      <c r="H7458" t="str">
        <f>INDEX(Stores[location_state],MATCH(Sales[[#This Row],[store_no]],Stores[store_no],0))</f>
        <v>Illinois</v>
      </c>
      <c r="I7458">
        <f>INDEX(Stores[sqft],MATCH(Sales[[#This Row],[store_no]],Stores[store_no],0))</f>
        <v>207800</v>
      </c>
      <c r="J7458" s="4" t="str">
        <f>INDEX(Departments[dept_name],MATCH(Sales[[#This Row],[dept_no]],Departments[dept_no],0))</f>
        <v>Music</v>
      </c>
      <c r="K7458" s="4" t="str">
        <f>CONCATENATE(Sales[[#This Row],[region]],Sales[[#This Row],[storetype]])</f>
        <v>2A</v>
      </c>
      <c r="L7458" s="4">
        <f>INDEX(RegionStoreCount[Store Count],MATCH(Sales[[#This Row],[RegionStoretype]],RegionStoreCount[Region/Type],0))</f>
        <v>5</v>
      </c>
      <c r="M7458" s="4">
        <f>AND(Sales[[#This Row],[date]]&lt;=TY_YTDMax,Sales[[#This Row],[date]]&gt;=TY_YTDMin)*Sales[[#This Row],[sales]]</f>
        <v>87205.834100000007</v>
      </c>
      <c r="N7458" s="4">
        <f>AND(Sales[[#This Row],[date]]&lt;=LY_YTDMax,Sales[[#This Row],[date]]&gt;=LY_YTDMin)*Sales[[#This Row],[sales]]</f>
        <v>0</v>
      </c>
      <c r="O7458" s="4">
        <f>AND(Sales[[#This Row],[date]]&gt;=YoY_Min,Sales[[#This Row],[date]]&lt;=TY_YTDMax)*(Sales[[#This Row],[sales]]/Sales[[#This Row],[sqft]])</f>
        <v>0.41966233926852747</v>
      </c>
      <c r="P7458" s="4">
        <f>SUMIF(Sales[RegionStoretype],Sales[[#This Row],[RegionStoretype]],Sales[YoY_SSF])/Sales[[#This Row],[Region_TypeCount]]</f>
        <v>60.052789354368521</v>
      </c>
    </row>
    <row r="7459" spans="1:16" x14ac:dyDescent="0.25">
      <c r="A7459" s="1">
        <v>43266</v>
      </c>
      <c r="B7459">
        <v>25</v>
      </c>
      <c r="C7459">
        <v>6</v>
      </c>
      <c r="D7459">
        <v>66304.250899999999</v>
      </c>
      <c r="E7459">
        <f>INDEX(Stores[region],MATCH(Sales[[#This Row],[store_no]],Stores[store_no],0))</f>
        <v>3</v>
      </c>
      <c r="F7459" t="str">
        <f>INDEX(Stores[storetype],MATCH(Sales[[#This Row],[store_no]],Stores[store_no],0))</f>
        <v>B</v>
      </c>
      <c r="G7459" t="str">
        <f>INDEX(Stores[location_city],MATCH(Sales[[#This Row],[store_no]],Stores[store_no],0))</f>
        <v>Kansas City</v>
      </c>
      <c r="H7459" t="str">
        <f>INDEX(Stores[location_state],MATCH(Sales[[#This Row],[store_no]],Stores[store_no],0))</f>
        <v>Missouri</v>
      </c>
      <c r="I7459">
        <f>INDEX(Stores[sqft],MATCH(Sales[[#This Row],[store_no]],Stores[store_no],0))</f>
        <v>92300</v>
      </c>
      <c r="J7459" s="4" t="str">
        <f>INDEX(Departments[dept_name],MATCH(Sales[[#This Row],[dept_no]],Departments[dept_no],0))</f>
        <v>Computers</v>
      </c>
      <c r="K7459" s="4" t="str">
        <f>CONCATENATE(Sales[[#This Row],[region]],Sales[[#This Row],[storetype]])</f>
        <v>3B</v>
      </c>
      <c r="L7459" s="4">
        <f>INDEX(RegionStoreCount[Store Count],MATCH(Sales[[#This Row],[RegionStoretype]],RegionStoreCount[Region/Type],0))</f>
        <v>4</v>
      </c>
      <c r="M7459" s="4">
        <f>AND(Sales[[#This Row],[date]]&lt;=TY_YTDMax,Sales[[#This Row],[date]]&gt;=TY_YTDMin)*Sales[[#This Row],[sales]]</f>
        <v>66304.250899999999</v>
      </c>
      <c r="N7459" s="4">
        <f>AND(Sales[[#This Row],[date]]&lt;=LY_YTDMax,Sales[[#This Row],[date]]&gt;=LY_YTDMin)*Sales[[#This Row],[sales]]</f>
        <v>0</v>
      </c>
      <c r="O7459" s="4">
        <f>AND(Sales[[#This Row],[date]]&gt;=YoY_Min,Sales[[#This Row],[date]]&lt;=TY_YTDMax)*(Sales[[#This Row],[sales]]/Sales[[#This Row],[sqft]])</f>
        <v>0.71835591440953417</v>
      </c>
      <c r="P7459" s="4">
        <f>SUMIF(Sales[RegionStoretype],Sales[[#This Row],[RegionStoretype]],Sales[YoY_SSF])/Sales[[#This Row],[Region_TypeCount]]</f>
        <v>58.312187288105562</v>
      </c>
    </row>
    <row r="7460" spans="1:16" x14ac:dyDescent="0.25">
      <c r="A7460" s="1">
        <v>43266</v>
      </c>
      <c r="B7460">
        <v>25</v>
      </c>
      <c r="C7460">
        <v>7</v>
      </c>
      <c r="D7460">
        <v>64088.727999999996</v>
      </c>
      <c r="E7460">
        <f>INDEX(Stores[region],MATCH(Sales[[#This Row],[store_no]],Stores[store_no],0))</f>
        <v>3</v>
      </c>
      <c r="F7460" t="str">
        <f>INDEX(Stores[storetype],MATCH(Sales[[#This Row],[store_no]],Stores[store_no],0))</f>
        <v>B</v>
      </c>
      <c r="G7460" t="str">
        <f>INDEX(Stores[location_city],MATCH(Sales[[#This Row],[store_no]],Stores[store_no],0))</f>
        <v>Kansas City</v>
      </c>
      <c r="H7460" t="str">
        <f>INDEX(Stores[location_state],MATCH(Sales[[#This Row],[store_no]],Stores[store_no],0))</f>
        <v>Missouri</v>
      </c>
      <c r="I7460">
        <f>INDEX(Stores[sqft],MATCH(Sales[[#This Row],[store_no]],Stores[store_no],0))</f>
        <v>92300</v>
      </c>
      <c r="J7460" s="4" t="str">
        <f>INDEX(Departments[dept_name],MATCH(Sales[[#This Row],[dept_no]],Departments[dept_no],0))</f>
        <v>Electronics</v>
      </c>
      <c r="K7460" s="4" t="str">
        <f>CONCATENATE(Sales[[#This Row],[region]],Sales[[#This Row],[storetype]])</f>
        <v>3B</v>
      </c>
      <c r="L7460" s="4">
        <f>INDEX(RegionStoreCount[Store Count],MATCH(Sales[[#This Row],[RegionStoretype]],RegionStoreCount[Region/Type],0))</f>
        <v>4</v>
      </c>
      <c r="M7460" s="4">
        <f>AND(Sales[[#This Row],[date]]&lt;=TY_YTDMax,Sales[[#This Row],[date]]&gt;=TY_YTDMin)*Sales[[#This Row],[sales]]</f>
        <v>64088.727999999996</v>
      </c>
      <c r="N7460" s="4">
        <f>AND(Sales[[#This Row],[date]]&lt;=LY_YTDMax,Sales[[#This Row],[date]]&gt;=LY_YTDMin)*Sales[[#This Row],[sales]]</f>
        <v>0</v>
      </c>
      <c r="O7460" s="4">
        <f>AND(Sales[[#This Row],[date]]&gt;=YoY_Min,Sales[[#This Row],[date]]&lt;=TY_YTDMax)*(Sales[[#This Row],[sales]]/Sales[[#This Row],[sqft]])</f>
        <v>0.69435241603466946</v>
      </c>
      <c r="P7460" s="4">
        <f>SUMIF(Sales[RegionStoretype],Sales[[#This Row],[RegionStoretype]],Sales[YoY_SSF])/Sales[[#This Row],[Region_TypeCount]]</f>
        <v>58.312187288105562</v>
      </c>
    </row>
    <row r="7461" spans="1:16" x14ac:dyDescent="0.25">
      <c r="A7461" s="1">
        <v>43266</v>
      </c>
      <c r="B7461">
        <v>25</v>
      </c>
      <c r="C7461">
        <v>8</v>
      </c>
      <c r="D7461">
        <v>73933.006299999994</v>
      </c>
      <c r="E7461">
        <f>INDEX(Stores[region],MATCH(Sales[[#This Row],[store_no]],Stores[store_no],0))</f>
        <v>3</v>
      </c>
      <c r="F7461" t="str">
        <f>INDEX(Stores[storetype],MATCH(Sales[[#This Row],[store_no]],Stores[store_no],0))</f>
        <v>B</v>
      </c>
      <c r="G7461" t="str">
        <f>INDEX(Stores[location_city],MATCH(Sales[[#This Row],[store_no]],Stores[store_no],0))</f>
        <v>Kansas City</v>
      </c>
      <c r="H7461" t="str">
        <f>INDEX(Stores[location_state],MATCH(Sales[[#This Row],[store_no]],Stores[store_no],0))</f>
        <v>Missouri</v>
      </c>
      <c r="I7461">
        <f>INDEX(Stores[sqft],MATCH(Sales[[#This Row],[store_no]],Stores[store_no],0))</f>
        <v>92300</v>
      </c>
      <c r="J7461" s="4" t="str">
        <f>INDEX(Departments[dept_name],MATCH(Sales[[#This Row],[dept_no]],Departments[dept_no],0))</f>
        <v>Games</v>
      </c>
      <c r="K7461" s="4" t="str">
        <f>CONCATENATE(Sales[[#This Row],[region]],Sales[[#This Row],[storetype]])</f>
        <v>3B</v>
      </c>
      <c r="L7461" s="4">
        <f>INDEX(RegionStoreCount[Store Count],MATCH(Sales[[#This Row],[RegionStoretype]],RegionStoreCount[Region/Type],0))</f>
        <v>4</v>
      </c>
      <c r="M7461" s="4">
        <f>AND(Sales[[#This Row],[date]]&lt;=TY_YTDMax,Sales[[#This Row],[date]]&gt;=TY_YTDMin)*Sales[[#This Row],[sales]]</f>
        <v>73933.006299999994</v>
      </c>
      <c r="N7461" s="4">
        <f>AND(Sales[[#This Row],[date]]&lt;=LY_YTDMax,Sales[[#This Row],[date]]&gt;=LY_YTDMin)*Sales[[#This Row],[sales]]</f>
        <v>0</v>
      </c>
      <c r="O7461" s="4">
        <f>AND(Sales[[#This Row],[date]]&gt;=YoY_Min,Sales[[#This Row],[date]]&lt;=TY_YTDMax)*(Sales[[#This Row],[sales]]/Sales[[#This Row],[sqft]])</f>
        <v>0.80100765222101833</v>
      </c>
      <c r="P7461" s="4">
        <f>SUMIF(Sales[RegionStoretype],Sales[[#This Row],[RegionStoretype]],Sales[YoY_SSF])/Sales[[#This Row],[Region_TypeCount]]</f>
        <v>58.312187288105562</v>
      </c>
    </row>
    <row r="7462" spans="1:16" x14ac:dyDescent="0.25">
      <c r="A7462" s="1">
        <v>43266</v>
      </c>
      <c r="B7462">
        <v>25</v>
      </c>
      <c r="C7462">
        <v>11</v>
      </c>
      <c r="D7462">
        <v>36604.620499999997</v>
      </c>
      <c r="E7462">
        <f>INDEX(Stores[region],MATCH(Sales[[#This Row],[store_no]],Stores[store_no],0))</f>
        <v>3</v>
      </c>
      <c r="F7462" t="str">
        <f>INDEX(Stores[storetype],MATCH(Sales[[#This Row],[store_no]],Stores[store_no],0))</f>
        <v>B</v>
      </c>
      <c r="G7462" t="str">
        <f>INDEX(Stores[location_city],MATCH(Sales[[#This Row],[store_no]],Stores[store_no],0))</f>
        <v>Kansas City</v>
      </c>
      <c r="H7462" t="str">
        <f>INDEX(Stores[location_state],MATCH(Sales[[#This Row],[store_no]],Stores[store_no],0))</f>
        <v>Missouri</v>
      </c>
      <c r="I7462">
        <f>INDEX(Stores[sqft],MATCH(Sales[[#This Row],[store_no]],Stores[store_no],0))</f>
        <v>92300</v>
      </c>
      <c r="J7462" s="4" t="str">
        <f>INDEX(Departments[dept_name],MATCH(Sales[[#This Row],[dept_no]],Departments[dept_no],0))</f>
        <v>Home</v>
      </c>
      <c r="K7462" s="4" t="str">
        <f>CONCATENATE(Sales[[#This Row],[region]],Sales[[#This Row],[storetype]])</f>
        <v>3B</v>
      </c>
      <c r="L7462" s="4">
        <f>INDEX(RegionStoreCount[Store Count],MATCH(Sales[[#This Row],[RegionStoretype]],RegionStoreCount[Region/Type],0))</f>
        <v>4</v>
      </c>
      <c r="M7462" s="4">
        <f>AND(Sales[[#This Row],[date]]&lt;=TY_YTDMax,Sales[[#This Row],[date]]&gt;=TY_YTDMin)*Sales[[#This Row],[sales]]</f>
        <v>36604.620499999997</v>
      </c>
      <c r="N7462" s="4">
        <f>AND(Sales[[#This Row],[date]]&lt;=LY_YTDMax,Sales[[#This Row],[date]]&gt;=LY_YTDMin)*Sales[[#This Row],[sales]]</f>
        <v>0</v>
      </c>
      <c r="O7462" s="4">
        <f>AND(Sales[[#This Row],[date]]&gt;=YoY_Min,Sales[[#This Row],[date]]&lt;=TY_YTDMax)*(Sales[[#This Row],[sales]]/Sales[[#This Row],[sqft]])</f>
        <v>0.39658310400866736</v>
      </c>
      <c r="P7462" s="4">
        <f>SUMIF(Sales[RegionStoretype],Sales[[#This Row],[RegionStoretype]],Sales[YoY_SSF])/Sales[[#This Row],[Region_TypeCount]]</f>
        <v>58.312187288105562</v>
      </c>
    </row>
    <row r="7463" spans="1:16" x14ac:dyDescent="0.25">
      <c r="A7463" s="1">
        <v>43266</v>
      </c>
      <c r="B7463">
        <v>25</v>
      </c>
      <c r="C7463">
        <v>12</v>
      </c>
      <c r="D7463">
        <v>208586.81229999999</v>
      </c>
      <c r="E7463">
        <f>INDEX(Stores[region],MATCH(Sales[[#This Row],[store_no]],Stores[store_no],0))</f>
        <v>3</v>
      </c>
      <c r="F7463" t="str">
        <f>INDEX(Stores[storetype],MATCH(Sales[[#This Row],[store_no]],Stores[store_no],0))</f>
        <v>B</v>
      </c>
      <c r="G7463" t="str">
        <f>INDEX(Stores[location_city],MATCH(Sales[[#This Row],[store_no]],Stores[store_no],0))</f>
        <v>Kansas City</v>
      </c>
      <c r="H7463" t="str">
        <f>INDEX(Stores[location_state],MATCH(Sales[[#This Row],[store_no]],Stores[store_no],0))</f>
        <v>Missouri</v>
      </c>
      <c r="I7463">
        <f>INDEX(Stores[sqft],MATCH(Sales[[#This Row],[store_no]],Stores[store_no],0))</f>
        <v>92300</v>
      </c>
      <c r="J7463" s="4" t="str">
        <f>INDEX(Departments[dept_name],MATCH(Sales[[#This Row],[dept_no]],Departments[dept_no],0))</f>
        <v>Jewelery</v>
      </c>
      <c r="K7463" s="4" t="str">
        <f>CONCATENATE(Sales[[#This Row],[region]],Sales[[#This Row],[storetype]])</f>
        <v>3B</v>
      </c>
      <c r="L7463" s="4">
        <f>INDEX(RegionStoreCount[Store Count],MATCH(Sales[[#This Row],[RegionStoretype]],RegionStoreCount[Region/Type],0))</f>
        <v>4</v>
      </c>
      <c r="M7463" s="4">
        <f>AND(Sales[[#This Row],[date]]&lt;=TY_YTDMax,Sales[[#This Row],[date]]&gt;=TY_YTDMin)*Sales[[#This Row],[sales]]</f>
        <v>208586.81229999999</v>
      </c>
      <c r="N7463" s="4">
        <f>AND(Sales[[#This Row],[date]]&lt;=LY_YTDMax,Sales[[#This Row],[date]]&gt;=LY_YTDMin)*Sales[[#This Row],[sales]]</f>
        <v>0</v>
      </c>
      <c r="O7463" s="4">
        <f>AND(Sales[[#This Row],[date]]&gt;=YoY_Min,Sales[[#This Row],[date]]&lt;=TY_YTDMax)*(Sales[[#This Row],[sales]]/Sales[[#This Row],[sqft]])</f>
        <v>2.2598787898158177</v>
      </c>
      <c r="P7463" s="4">
        <f>SUMIF(Sales[RegionStoretype],Sales[[#This Row],[RegionStoretype]],Sales[YoY_SSF])/Sales[[#This Row],[Region_TypeCount]]</f>
        <v>58.312187288105562</v>
      </c>
    </row>
    <row r="7464" spans="1:16" x14ac:dyDescent="0.25">
      <c r="A7464" s="1">
        <v>43266</v>
      </c>
      <c r="B7464">
        <v>26</v>
      </c>
      <c r="C7464">
        <v>17</v>
      </c>
      <c r="D7464">
        <v>43590.389899999995</v>
      </c>
      <c r="E7464">
        <f>INDEX(Stores[region],MATCH(Sales[[#This Row],[store_no]],Stores[store_no],0))</f>
        <v>2</v>
      </c>
      <c r="F7464" t="str">
        <f>INDEX(Stores[storetype],MATCH(Sales[[#This Row],[store_no]],Stores[store_no],0))</f>
        <v>A</v>
      </c>
      <c r="G7464" t="str">
        <f>INDEX(Stores[location_city],MATCH(Sales[[#This Row],[store_no]],Stores[store_no],0))</f>
        <v>Carmel</v>
      </c>
      <c r="H7464" t="str">
        <f>INDEX(Stores[location_state],MATCH(Sales[[#This Row],[store_no]],Stores[store_no],0))</f>
        <v>Indiana</v>
      </c>
      <c r="I7464">
        <f>INDEX(Stores[sqft],MATCH(Sales[[#This Row],[store_no]],Stores[store_no],0))</f>
        <v>198500</v>
      </c>
      <c r="J7464" s="4" t="str">
        <f>INDEX(Departments[dept_name],MATCH(Sales[[#This Row],[dept_no]],Departments[dept_no],0))</f>
        <v>Shoes</v>
      </c>
      <c r="K7464" s="4" t="str">
        <f>CONCATENATE(Sales[[#This Row],[region]],Sales[[#This Row],[storetype]])</f>
        <v>2A</v>
      </c>
      <c r="L7464" s="4">
        <f>INDEX(RegionStoreCount[Store Count],MATCH(Sales[[#This Row],[RegionStoretype]],RegionStoreCount[Region/Type],0))</f>
        <v>5</v>
      </c>
      <c r="M7464" s="4">
        <f>AND(Sales[[#This Row],[date]]&lt;=TY_YTDMax,Sales[[#This Row],[date]]&gt;=TY_YTDMin)*Sales[[#This Row],[sales]]</f>
        <v>43590.389899999995</v>
      </c>
      <c r="N7464" s="4">
        <f>AND(Sales[[#This Row],[date]]&lt;=LY_YTDMax,Sales[[#This Row],[date]]&gt;=LY_YTDMin)*Sales[[#This Row],[sales]]</f>
        <v>0</v>
      </c>
      <c r="O7464" s="4">
        <f>AND(Sales[[#This Row],[date]]&gt;=YoY_Min,Sales[[#This Row],[date]]&lt;=TY_YTDMax)*(Sales[[#This Row],[sales]]/Sales[[#This Row],[sqft]])</f>
        <v>0.21959894156171281</v>
      </c>
      <c r="P7464" s="4">
        <f>SUMIF(Sales[RegionStoretype],Sales[[#This Row],[RegionStoretype]],Sales[YoY_SSF])/Sales[[#This Row],[Region_TypeCount]]</f>
        <v>60.052789354368521</v>
      </c>
    </row>
    <row r="7465" spans="1:16" x14ac:dyDescent="0.25">
      <c r="A7465" s="1">
        <v>43266</v>
      </c>
      <c r="B7465">
        <v>27</v>
      </c>
      <c r="C7465">
        <v>7</v>
      </c>
      <c r="D7465">
        <v>48635.177899999995</v>
      </c>
      <c r="E7465">
        <f>INDEX(Stores[region],MATCH(Sales[[#This Row],[store_no]],Stores[store_no],0))</f>
        <v>3</v>
      </c>
      <c r="F7465" t="str">
        <f>INDEX(Stores[storetype],MATCH(Sales[[#This Row],[store_no]],Stores[store_no],0))</f>
        <v>A</v>
      </c>
      <c r="G7465" t="str">
        <f>INDEX(Stores[location_city],MATCH(Sales[[#This Row],[store_no]],Stores[store_no],0))</f>
        <v>Springfield</v>
      </c>
      <c r="H7465" t="str">
        <f>INDEX(Stores[location_state],MATCH(Sales[[#This Row],[store_no]],Stores[store_no],0))</f>
        <v>Missouri</v>
      </c>
      <c r="I7465">
        <f>INDEX(Stores[sqft],MATCH(Sales[[#This Row],[store_no]],Stores[store_no],0))</f>
        <v>158200</v>
      </c>
      <c r="J7465" s="4" t="str">
        <f>INDEX(Departments[dept_name],MATCH(Sales[[#This Row],[dept_no]],Departments[dept_no],0))</f>
        <v>Electronics</v>
      </c>
      <c r="K7465" s="4" t="str">
        <f>CONCATENATE(Sales[[#This Row],[region]],Sales[[#This Row],[storetype]])</f>
        <v>3A</v>
      </c>
      <c r="L7465" s="4">
        <f>INDEX(RegionStoreCount[Store Count],MATCH(Sales[[#This Row],[RegionStoretype]],RegionStoreCount[Region/Type],0))</f>
        <v>9</v>
      </c>
      <c r="M7465" s="4">
        <f>AND(Sales[[#This Row],[date]]&lt;=TY_YTDMax,Sales[[#This Row],[date]]&gt;=TY_YTDMin)*Sales[[#This Row],[sales]]</f>
        <v>48635.177899999995</v>
      </c>
      <c r="N7465" s="4">
        <f>AND(Sales[[#This Row],[date]]&lt;=LY_YTDMax,Sales[[#This Row],[date]]&gt;=LY_YTDMin)*Sales[[#This Row],[sales]]</f>
        <v>0</v>
      </c>
      <c r="O7465" s="4">
        <f>AND(Sales[[#This Row],[date]]&gt;=YoY_Min,Sales[[#This Row],[date]]&lt;=TY_YTDMax)*(Sales[[#This Row],[sales]]/Sales[[#This Row],[sqft]])</f>
        <v>0.30742843173198481</v>
      </c>
      <c r="P7465" s="4">
        <f>SUMIF(Sales[RegionStoretype],Sales[[#This Row],[RegionStoretype]],Sales[YoY_SSF])/Sales[[#This Row],[Region_TypeCount]]</f>
        <v>53.603836561720975</v>
      </c>
    </row>
    <row r="7466" spans="1:16" x14ac:dyDescent="0.25">
      <c r="A7466" s="1">
        <v>43266</v>
      </c>
      <c r="B7466">
        <v>27</v>
      </c>
      <c r="C7466">
        <v>18</v>
      </c>
      <c r="D7466">
        <v>136787.8143</v>
      </c>
      <c r="E7466">
        <f>INDEX(Stores[region],MATCH(Sales[[#This Row],[store_no]],Stores[store_no],0))</f>
        <v>3</v>
      </c>
      <c r="F7466" t="str">
        <f>INDEX(Stores[storetype],MATCH(Sales[[#This Row],[store_no]],Stores[store_no],0))</f>
        <v>A</v>
      </c>
      <c r="G7466" t="str">
        <f>INDEX(Stores[location_city],MATCH(Sales[[#This Row],[store_no]],Stores[store_no],0))</f>
        <v>Springfield</v>
      </c>
      <c r="H7466" t="str">
        <f>INDEX(Stores[location_state],MATCH(Sales[[#This Row],[store_no]],Stores[store_no],0))</f>
        <v>Missouri</v>
      </c>
      <c r="I7466">
        <f>INDEX(Stores[sqft],MATCH(Sales[[#This Row],[store_no]],Stores[store_no],0))</f>
        <v>158200</v>
      </c>
      <c r="J7466" s="4" t="str">
        <f>INDEX(Departments[dept_name],MATCH(Sales[[#This Row],[dept_no]],Departments[dept_no],0))</f>
        <v>Sports</v>
      </c>
      <c r="K7466" s="4" t="str">
        <f>CONCATENATE(Sales[[#This Row],[region]],Sales[[#This Row],[storetype]])</f>
        <v>3A</v>
      </c>
      <c r="L7466" s="4">
        <f>INDEX(RegionStoreCount[Store Count],MATCH(Sales[[#This Row],[RegionStoretype]],RegionStoreCount[Region/Type],0))</f>
        <v>9</v>
      </c>
      <c r="M7466" s="4">
        <f>AND(Sales[[#This Row],[date]]&lt;=TY_YTDMax,Sales[[#This Row],[date]]&gt;=TY_YTDMin)*Sales[[#This Row],[sales]]</f>
        <v>136787.8143</v>
      </c>
      <c r="N7466" s="4">
        <f>AND(Sales[[#This Row],[date]]&lt;=LY_YTDMax,Sales[[#This Row],[date]]&gt;=LY_YTDMin)*Sales[[#This Row],[sales]]</f>
        <v>0</v>
      </c>
      <c r="O7466" s="4">
        <f>AND(Sales[[#This Row],[date]]&gt;=YoY_Min,Sales[[#This Row],[date]]&lt;=TY_YTDMax)*(Sales[[#This Row],[sales]]/Sales[[#This Row],[sqft]])</f>
        <v>0.86465116498103667</v>
      </c>
      <c r="P7466" s="4">
        <f>SUMIF(Sales[RegionStoretype],Sales[[#This Row],[RegionStoretype]],Sales[YoY_SSF])/Sales[[#This Row],[Region_TypeCount]]</f>
        <v>53.603836561720975</v>
      </c>
    </row>
    <row r="7467" spans="1:16" x14ac:dyDescent="0.25">
      <c r="A7467" s="1">
        <v>43266</v>
      </c>
      <c r="B7467">
        <v>28</v>
      </c>
      <c r="C7467">
        <v>4</v>
      </c>
      <c r="D7467">
        <v>202932.24920000002</v>
      </c>
      <c r="E7467">
        <f>INDEX(Stores[region],MATCH(Sales[[#This Row],[store_no]],Stores[store_no],0))</f>
        <v>2</v>
      </c>
      <c r="F7467" t="str">
        <f>INDEX(Stores[storetype],MATCH(Sales[[#This Row],[store_no]],Stores[store_no],0))</f>
        <v>A</v>
      </c>
      <c r="G7467" t="str">
        <f>INDEX(Stores[location_city],MATCH(Sales[[#This Row],[store_no]],Stores[store_no],0))</f>
        <v>Milwaukee</v>
      </c>
      <c r="H7467" t="str">
        <f>INDEX(Stores[location_state],MATCH(Sales[[#This Row],[store_no]],Stores[store_no],0))</f>
        <v>Wisconsin</v>
      </c>
      <c r="I7467">
        <f>INDEX(Stores[sqft],MATCH(Sales[[#This Row],[store_no]],Stores[store_no],0))</f>
        <v>203800</v>
      </c>
      <c r="J7467" s="4" t="str">
        <f>INDEX(Departments[dept_name],MATCH(Sales[[#This Row],[dept_no]],Departments[dept_no],0))</f>
        <v>Books</v>
      </c>
      <c r="K7467" s="4" t="str">
        <f>CONCATENATE(Sales[[#This Row],[region]],Sales[[#This Row],[storetype]])</f>
        <v>2A</v>
      </c>
      <c r="L7467" s="4">
        <f>INDEX(RegionStoreCount[Store Count],MATCH(Sales[[#This Row],[RegionStoretype]],RegionStoreCount[Region/Type],0))</f>
        <v>5</v>
      </c>
      <c r="M7467" s="4">
        <f>AND(Sales[[#This Row],[date]]&lt;=TY_YTDMax,Sales[[#This Row],[date]]&gt;=TY_YTDMin)*Sales[[#This Row],[sales]]</f>
        <v>202932.24920000002</v>
      </c>
      <c r="N7467" s="4">
        <f>AND(Sales[[#This Row],[date]]&lt;=LY_YTDMax,Sales[[#This Row],[date]]&gt;=LY_YTDMin)*Sales[[#This Row],[sales]]</f>
        <v>0</v>
      </c>
      <c r="O7467" s="4">
        <f>AND(Sales[[#This Row],[date]]&gt;=YoY_Min,Sales[[#This Row],[date]]&lt;=TY_YTDMax)*(Sales[[#This Row],[sales]]/Sales[[#This Row],[sqft]])</f>
        <v>0.99574214524043192</v>
      </c>
      <c r="P7467" s="4">
        <f>SUMIF(Sales[RegionStoretype],Sales[[#This Row],[RegionStoretype]],Sales[YoY_SSF])/Sales[[#This Row],[Region_TypeCount]]</f>
        <v>60.052789354368521</v>
      </c>
    </row>
    <row r="7468" spans="1:16" x14ac:dyDescent="0.25">
      <c r="A7468" s="1">
        <v>43266</v>
      </c>
      <c r="B7468">
        <v>28</v>
      </c>
      <c r="C7468">
        <v>17</v>
      </c>
      <c r="D7468">
        <v>160092.18410000001</v>
      </c>
      <c r="E7468">
        <f>INDEX(Stores[region],MATCH(Sales[[#This Row],[store_no]],Stores[store_no],0))</f>
        <v>2</v>
      </c>
      <c r="F7468" t="str">
        <f>INDEX(Stores[storetype],MATCH(Sales[[#This Row],[store_no]],Stores[store_no],0))</f>
        <v>A</v>
      </c>
      <c r="G7468" t="str">
        <f>INDEX(Stores[location_city],MATCH(Sales[[#This Row],[store_no]],Stores[store_no],0))</f>
        <v>Milwaukee</v>
      </c>
      <c r="H7468" t="str">
        <f>INDEX(Stores[location_state],MATCH(Sales[[#This Row],[store_no]],Stores[store_no],0))</f>
        <v>Wisconsin</v>
      </c>
      <c r="I7468">
        <f>INDEX(Stores[sqft],MATCH(Sales[[#This Row],[store_no]],Stores[store_no],0))</f>
        <v>203800</v>
      </c>
      <c r="J7468" s="4" t="str">
        <f>INDEX(Departments[dept_name],MATCH(Sales[[#This Row],[dept_no]],Departments[dept_no],0))</f>
        <v>Shoes</v>
      </c>
      <c r="K7468" s="4" t="str">
        <f>CONCATENATE(Sales[[#This Row],[region]],Sales[[#This Row],[storetype]])</f>
        <v>2A</v>
      </c>
      <c r="L7468" s="4">
        <f>INDEX(RegionStoreCount[Store Count],MATCH(Sales[[#This Row],[RegionStoretype]],RegionStoreCount[Region/Type],0))</f>
        <v>5</v>
      </c>
      <c r="M7468" s="4">
        <f>AND(Sales[[#This Row],[date]]&lt;=TY_YTDMax,Sales[[#This Row],[date]]&gt;=TY_YTDMin)*Sales[[#This Row],[sales]]</f>
        <v>160092.18410000001</v>
      </c>
      <c r="N7468" s="4">
        <f>AND(Sales[[#This Row],[date]]&lt;=LY_YTDMax,Sales[[#This Row],[date]]&gt;=LY_YTDMin)*Sales[[#This Row],[sales]]</f>
        <v>0</v>
      </c>
      <c r="O7468" s="4">
        <f>AND(Sales[[#This Row],[date]]&gt;=YoY_Min,Sales[[#This Row],[date]]&lt;=TY_YTDMax)*(Sales[[#This Row],[sales]]/Sales[[#This Row],[sqft]])</f>
        <v>0.78553574141315019</v>
      </c>
      <c r="P7468" s="4">
        <f>SUMIF(Sales[RegionStoretype],Sales[[#This Row],[RegionStoretype]],Sales[YoY_SSF])/Sales[[#This Row],[Region_TypeCount]]</f>
        <v>60.052789354368521</v>
      </c>
    </row>
    <row r="7469" spans="1:16" x14ac:dyDescent="0.25">
      <c r="A7469" s="1">
        <v>43266</v>
      </c>
      <c r="B7469">
        <v>29</v>
      </c>
      <c r="C7469">
        <v>9</v>
      </c>
      <c r="D7469">
        <v>155833.90779999999</v>
      </c>
      <c r="E7469">
        <f>INDEX(Stores[region],MATCH(Sales[[#This Row],[store_no]],Stores[store_no],0))</f>
        <v>1</v>
      </c>
      <c r="F7469" t="str">
        <f>INDEX(Stores[storetype],MATCH(Sales[[#This Row],[store_no]],Stores[store_no],0))</f>
        <v>B</v>
      </c>
      <c r="G7469" t="str">
        <f>INDEX(Stores[location_city],MATCH(Sales[[#This Row],[store_no]],Stores[store_no],0))</f>
        <v>Grand Rapids</v>
      </c>
      <c r="H7469" t="str">
        <f>INDEX(Stores[location_state],MATCH(Sales[[#This Row],[store_no]],Stores[store_no],0))</f>
        <v>Michigan</v>
      </c>
      <c r="I7469">
        <f>INDEX(Stores[sqft],MATCH(Sales[[#This Row],[store_no]],Stores[store_no],0))</f>
        <v>148300</v>
      </c>
      <c r="J7469" s="4" t="str">
        <f>INDEX(Departments[dept_name],MATCH(Sales[[#This Row],[dept_no]],Departments[dept_no],0))</f>
        <v>Garden</v>
      </c>
      <c r="K7469" s="4" t="str">
        <f>CONCATENATE(Sales[[#This Row],[region]],Sales[[#This Row],[storetype]])</f>
        <v>1B</v>
      </c>
      <c r="L7469" s="4">
        <f>INDEX(RegionStoreCount[Store Count],MATCH(Sales[[#This Row],[RegionStoretype]],RegionStoreCount[Region/Type],0))</f>
        <v>5</v>
      </c>
      <c r="M7469" s="4">
        <f>AND(Sales[[#This Row],[date]]&lt;=TY_YTDMax,Sales[[#This Row],[date]]&gt;=TY_YTDMin)*Sales[[#This Row],[sales]]</f>
        <v>155833.90779999999</v>
      </c>
      <c r="N7469" s="4">
        <f>AND(Sales[[#This Row],[date]]&lt;=LY_YTDMax,Sales[[#This Row],[date]]&gt;=LY_YTDMin)*Sales[[#This Row],[sales]]</f>
        <v>0</v>
      </c>
      <c r="O7469" s="4">
        <f>AND(Sales[[#This Row],[date]]&gt;=YoY_Min,Sales[[#This Row],[date]]&lt;=TY_YTDMax)*(Sales[[#This Row],[sales]]/Sales[[#This Row],[sqft]])</f>
        <v>1.0508018057990558</v>
      </c>
      <c r="P7469" s="4">
        <f>SUMIF(Sales[RegionStoretype],Sales[[#This Row],[RegionStoretype]],Sales[YoY_SSF])/Sales[[#This Row],[Region_TypeCount]]</f>
        <v>68.518982968140051</v>
      </c>
    </row>
    <row r="7470" spans="1:16" x14ac:dyDescent="0.25">
      <c r="A7470" s="1">
        <v>43266</v>
      </c>
      <c r="B7470">
        <v>29</v>
      </c>
      <c r="C7470">
        <v>16</v>
      </c>
      <c r="D7470">
        <v>104382.91900000001</v>
      </c>
      <c r="E7470">
        <f>INDEX(Stores[region],MATCH(Sales[[#This Row],[store_no]],Stores[store_no],0))</f>
        <v>1</v>
      </c>
      <c r="F7470" t="str">
        <f>INDEX(Stores[storetype],MATCH(Sales[[#This Row],[store_no]],Stores[store_no],0))</f>
        <v>B</v>
      </c>
      <c r="G7470" t="str">
        <f>INDEX(Stores[location_city],MATCH(Sales[[#This Row],[store_no]],Stores[store_no],0))</f>
        <v>Grand Rapids</v>
      </c>
      <c r="H7470" t="str">
        <f>INDEX(Stores[location_state],MATCH(Sales[[#This Row],[store_no]],Stores[store_no],0))</f>
        <v>Michigan</v>
      </c>
      <c r="I7470">
        <f>INDEX(Stores[sqft],MATCH(Sales[[#This Row],[store_no]],Stores[store_no],0))</f>
        <v>148300</v>
      </c>
      <c r="J7470" s="4" t="str">
        <f>INDEX(Departments[dept_name],MATCH(Sales[[#This Row],[dept_no]],Departments[dept_no],0))</f>
        <v>Outdoors</v>
      </c>
      <c r="K7470" s="4" t="str">
        <f>CONCATENATE(Sales[[#This Row],[region]],Sales[[#This Row],[storetype]])</f>
        <v>1B</v>
      </c>
      <c r="L7470" s="4">
        <f>INDEX(RegionStoreCount[Store Count],MATCH(Sales[[#This Row],[RegionStoretype]],RegionStoreCount[Region/Type],0))</f>
        <v>5</v>
      </c>
      <c r="M7470" s="4">
        <f>AND(Sales[[#This Row],[date]]&lt;=TY_YTDMax,Sales[[#This Row],[date]]&gt;=TY_YTDMin)*Sales[[#This Row],[sales]]</f>
        <v>104382.91900000001</v>
      </c>
      <c r="N7470" s="4">
        <f>AND(Sales[[#This Row],[date]]&lt;=LY_YTDMax,Sales[[#This Row],[date]]&gt;=LY_YTDMin)*Sales[[#This Row],[sales]]</f>
        <v>0</v>
      </c>
      <c r="O7470" s="4">
        <f>AND(Sales[[#This Row],[date]]&gt;=YoY_Min,Sales[[#This Row],[date]]&lt;=TY_YTDMax)*(Sales[[#This Row],[sales]]/Sales[[#This Row],[sqft]])</f>
        <v>0.70386324342548889</v>
      </c>
      <c r="P7470" s="4">
        <f>SUMIF(Sales[RegionStoretype],Sales[[#This Row],[RegionStoretype]],Sales[YoY_SSF])/Sales[[#This Row],[Region_TypeCount]]</f>
        <v>68.518982968140051</v>
      </c>
    </row>
    <row r="7471" spans="1:16" x14ac:dyDescent="0.25">
      <c r="A7471" s="1">
        <v>43266</v>
      </c>
      <c r="B7471">
        <v>29</v>
      </c>
      <c r="C7471">
        <v>17</v>
      </c>
      <c r="D7471">
        <v>82461.753400000001</v>
      </c>
      <c r="E7471">
        <f>INDEX(Stores[region],MATCH(Sales[[#This Row],[store_no]],Stores[store_no],0))</f>
        <v>1</v>
      </c>
      <c r="F7471" t="str">
        <f>INDEX(Stores[storetype],MATCH(Sales[[#This Row],[store_no]],Stores[store_no],0))</f>
        <v>B</v>
      </c>
      <c r="G7471" t="str">
        <f>INDEX(Stores[location_city],MATCH(Sales[[#This Row],[store_no]],Stores[store_no],0))</f>
        <v>Grand Rapids</v>
      </c>
      <c r="H7471" t="str">
        <f>INDEX(Stores[location_state],MATCH(Sales[[#This Row],[store_no]],Stores[store_no],0))</f>
        <v>Michigan</v>
      </c>
      <c r="I7471">
        <f>INDEX(Stores[sqft],MATCH(Sales[[#This Row],[store_no]],Stores[store_no],0))</f>
        <v>148300</v>
      </c>
      <c r="J7471" s="4" t="str">
        <f>INDEX(Departments[dept_name],MATCH(Sales[[#This Row],[dept_no]],Departments[dept_no],0))</f>
        <v>Shoes</v>
      </c>
      <c r="K7471" s="4" t="str">
        <f>CONCATENATE(Sales[[#This Row],[region]],Sales[[#This Row],[storetype]])</f>
        <v>1B</v>
      </c>
      <c r="L7471" s="4">
        <f>INDEX(RegionStoreCount[Store Count],MATCH(Sales[[#This Row],[RegionStoretype]],RegionStoreCount[Region/Type],0))</f>
        <v>5</v>
      </c>
      <c r="M7471" s="4">
        <f>AND(Sales[[#This Row],[date]]&lt;=TY_YTDMax,Sales[[#This Row],[date]]&gt;=TY_YTDMin)*Sales[[#This Row],[sales]]</f>
        <v>82461.753400000001</v>
      </c>
      <c r="N7471" s="4">
        <f>AND(Sales[[#This Row],[date]]&lt;=LY_YTDMax,Sales[[#This Row],[date]]&gt;=LY_YTDMin)*Sales[[#This Row],[sales]]</f>
        <v>0</v>
      </c>
      <c r="O7471" s="4">
        <f>AND(Sales[[#This Row],[date]]&gt;=YoY_Min,Sales[[#This Row],[date]]&lt;=TY_YTDMax)*(Sales[[#This Row],[sales]]/Sales[[#This Row],[sqft]])</f>
        <v>0.55604688739042485</v>
      </c>
      <c r="P7471" s="4">
        <f>SUMIF(Sales[RegionStoretype],Sales[[#This Row],[RegionStoretype]],Sales[YoY_SSF])/Sales[[#This Row],[Region_TypeCount]]</f>
        <v>68.518982968140051</v>
      </c>
    </row>
    <row r="7472" spans="1:16" x14ac:dyDescent="0.25">
      <c r="A7472" s="1">
        <v>43266</v>
      </c>
      <c r="B7472">
        <v>30</v>
      </c>
      <c r="C7472">
        <v>19</v>
      </c>
      <c r="D7472">
        <v>17770.021800000002</v>
      </c>
      <c r="E7472">
        <f>INDEX(Stores[region],MATCH(Sales[[#This Row],[store_no]],Stores[store_no],0))</f>
        <v>1</v>
      </c>
      <c r="F7472" t="str">
        <f>INDEX(Stores[storetype],MATCH(Sales[[#This Row],[store_no]],Stores[store_no],0))</f>
        <v>C</v>
      </c>
      <c r="G7472" t="str">
        <f>INDEX(Stores[location_city],MATCH(Sales[[#This Row],[store_no]],Stores[store_no],0))</f>
        <v>Dayton</v>
      </c>
      <c r="H7472" t="str">
        <f>INDEX(Stores[location_state],MATCH(Sales[[#This Row],[store_no]],Stores[store_no],0))</f>
        <v>Ohio</v>
      </c>
      <c r="I7472">
        <f>INDEX(Stores[sqft],MATCH(Sales[[#This Row],[store_no]],Stores[store_no],0))</f>
        <v>90000</v>
      </c>
      <c r="J7472" s="4" t="str">
        <f>INDEX(Departments[dept_name],MATCH(Sales[[#This Row],[dept_no]],Departments[dept_no],0))</f>
        <v>Tools</v>
      </c>
      <c r="K7472" s="4" t="str">
        <f>CONCATENATE(Sales[[#This Row],[region]],Sales[[#This Row],[storetype]])</f>
        <v>1C</v>
      </c>
      <c r="L7472" s="4">
        <f>INDEX(RegionStoreCount[Store Count],MATCH(Sales[[#This Row],[RegionStoretype]],RegionStoreCount[Region/Type],0))</f>
        <v>1</v>
      </c>
      <c r="M7472" s="4">
        <f>AND(Sales[[#This Row],[date]]&lt;=TY_YTDMax,Sales[[#This Row],[date]]&gt;=TY_YTDMin)*Sales[[#This Row],[sales]]</f>
        <v>17770.021800000002</v>
      </c>
      <c r="N7472" s="4">
        <f>AND(Sales[[#This Row],[date]]&lt;=LY_YTDMax,Sales[[#This Row],[date]]&gt;=LY_YTDMin)*Sales[[#This Row],[sales]]</f>
        <v>0</v>
      </c>
      <c r="O7472" s="4">
        <f>AND(Sales[[#This Row],[date]]&gt;=YoY_Min,Sales[[#This Row],[date]]&lt;=TY_YTDMax)*(Sales[[#This Row],[sales]]/Sales[[#This Row],[sqft]])</f>
        <v>0.1974446866666667</v>
      </c>
      <c r="P7472" s="4">
        <f>SUMIF(Sales[RegionStoretype],Sales[[#This Row],[RegionStoretype]],Sales[YoY_SSF])/Sales[[#This Row],[Region_TypeCount]]</f>
        <v>65.329042605555529</v>
      </c>
    </row>
    <row r="7473" spans="1:16" x14ac:dyDescent="0.25">
      <c r="A7473" s="1">
        <v>43266</v>
      </c>
      <c r="B7473">
        <v>30</v>
      </c>
      <c r="C7473">
        <v>20</v>
      </c>
      <c r="D7473">
        <v>2770.1060000000002</v>
      </c>
      <c r="E7473">
        <f>INDEX(Stores[region],MATCH(Sales[[#This Row],[store_no]],Stores[store_no],0))</f>
        <v>1</v>
      </c>
      <c r="F7473" t="str">
        <f>INDEX(Stores[storetype],MATCH(Sales[[#This Row],[store_no]],Stores[store_no],0))</f>
        <v>C</v>
      </c>
      <c r="G7473" t="str">
        <f>INDEX(Stores[location_city],MATCH(Sales[[#This Row],[store_no]],Stores[store_no],0))</f>
        <v>Dayton</v>
      </c>
      <c r="H7473" t="str">
        <f>INDEX(Stores[location_state],MATCH(Sales[[#This Row],[store_no]],Stores[store_no],0))</f>
        <v>Ohio</v>
      </c>
      <c r="I7473">
        <f>INDEX(Stores[sqft],MATCH(Sales[[#This Row],[store_no]],Stores[store_no],0))</f>
        <v>90000</v>
      </c>
      <c r="J7473" s="4" t="str">
        <f>INDEX(Departments[dept_name],MATCH(Sales[[#This Row],[dept_no]],Departments[dept_no],0))</f>
        <v>Toys</v>
      </c>
      <c r="K7473" s="4" t="str">
        <f>CONCATENATE(Sales[[#This Row],[region]],Sales[[#This Row],[storetype]])</f>
        <v>1C</v>
      </c>
      <c r="L7473" s="4">
        <f>INDEX(RegionStoreCount[Store Count],MATCH(Sales[[#This Row],[RegionStoretype]],RegionStoreCount[Region/Type],0))</f>
        <v>1</v>
      </c>
      <c r="M7473" s="4">
        <f>AND(Sales[[#This Row],[date]]&lt;=TY_YTDMax,Sales[[#This Row],[date]]&gt;=TY_YTDMin)*Sales[[#This Row],[sales]]</f>
        <v>2770.1060000000002</v>
      </c>
      <c r="N7473" s="4">
        <f>AND(Sales[[#This Row],[date]]&lt;=LY_YTDMax,Sales[[#This Row],[date]]&gt;=LY_YTDMin)*Sales[[#This Row],[sales]]</f>
        <v>0</v>
      </c>
      <c r="O7473" s="4">
        <f>AND(Sales[[#This Row],[date]]&gt;=YoY_Min,Sales[[#This Row],[date]]&lt;=TY_YTDMax)*(Sales[[#This Row],[sales]]/Sales[[#This Row],[sqft]])</f>
        <v>3.0778955555555557E-2</v>
      </c>
      <c r="P7473" s="4">
        <f>SUMIF(Sales[RegionStoretype],Sales[[#This Row],[RegionStoretype]],Sales[YoY_SSF])/Sales[[#This Row],[Region_TypeCount]]</f>
        <v>65.329042605555529</v>
      </c>
    </row>
    <row r="7474" spans="1:16" x14ac:dyDescent="0.25">
      <c r="A7474" s="1">
        <v>43266</v>
      </c>
      <c r="B7474">
        <v>31</v>
      </c>
      <c r="C7474">
        <v>1</v>
      </c>
      <c r="D7474">
        <v>79377.277700000006</v>
      </c>
      <c r="E7474">
        <f>INDEX(Stores[region],MATCH(Sales[[#This Row],[store_no]],Stores[store_no],0))</f>
        <v>3</v>
      </c>
      <c r="F7474" t="str">
        <f>INDEX(Stores[storetype],MATCH(Sales[[#This Row],[store_no]],Stores[store_no],0))</f>
        <v>A</v>
      </c>
      <c r="G7474" t="str">
        <f>INDEX(Stores[location_city],MATCH(Sales[[#This Row],[store_no]],Stores[store_no],0))</f>
        <v>Rapid City</v>
      </c>
      <c r="H7474" t="str">
        <f>INDEX(Stores[location_state],MATCH(Sales[[#This Row],[store_no]],Stores[store_no],0))</f>
        <v>South Dakota</v>
      </c>
      <c r="I7474">
        <f>INDEX(Stores[sqft],MATCH(Sales[[#This Row],[store_no]],Stores[store_no],0))</f>
        <v>200100</v>
      </c>
      <c r="J7474" s="4" t="str">
        <f>INDEX(Departments[dept_name],MATCH(Sales[[#This Row],[dept_no]],Departments[dept_no],0))</f>
        <v>Automotive</v>
      </c>
      <c r="K7474" s="4" t="str">
        <f>CONCATENATE(Sales[[#This Row],[region]],Sales[[#This Row],[storetype]])</f>
        <v>3A</v>
      </c>
      <c r="L7474" s="4">
        <f>INDEX(RegionStoreCount[Store Count],MATCH(Sales[[#This Row],[RegionStoretype]],RegionStoreCount[Region/Type],0))</f>
        <v>9</v>
      </c>
      <c r="M7474" s="4">
        <f>AND(Sales[[#This Row],[date]]&lt;=TY_YTDMax,Sales[[#This Row],[date]]&gt;=TY_YTDMin)*Sales[[#This Row],[sales]]</f>
        <v>79377.277700000006</v>
      </c>
      <c r="N7474" s="4">
        <f>AND(Sales[[#This Row],[date]]&lt;=LY_YTDMax,Sales[[#This Row],[date]]&gt;=LY_YTDMin)*Sales[[#This Row],[sales]]</f>
        <v>0</v>
      </c>
      <c r="O7474" s="4">
        <f>AND(Sales[[#This Row],[date]]&gt;=YoY_Min,Sales[[#This Row],[date]]&lt;=TY_YTDMax)*(Sales[[#This Row],[sales]]/Sales[[#This Row],[sqft]])</f>
        <v>0.39668804447776113</v>
      </c>
      <c r="P7474" s="4">
        <f>SUMIF(Sales[RegionStoretype],Sales[[#This Row],[RegionStoretype]],Sales[YoY_SSF])/Sales[[#This Row],[Region_TypeCount]]</f>
        <v>53.603836561720975</v>
      </c>
    </row>
    <row r="7475" spans="1:16" x14ac:dyDescent="0.25">
      <c r="A7475" s="1">
        <v>43266</v>
      </c>
      <c r="B7475">
        <v>31</v>
      </c>
      <c r="C7475">
        <v>10</v>
      </c>
      <c r="D7475">
        <v>69537.253200000006</v>
      </c>
      <c r="E7475">
        <f>INDEX(Stores[region],MATCH(Sales[[#This Row],[store_no]],Stores[store_no],0))</f>
        <v>3</v>
      </c>
      <c r="F7475" t="str">
        <f>INDEX(Stores[storetype],MATCH(Sales[[#This Row],[store_no]],Stores[store_no],0))</f>
        <v>A</v>
      </c>
      <c r="G7475" t="str">
        <f>INDEX(Stores[location_city],MATCH(Sales[[#This Row],[store_no]],Stores[store_no],0))</f>
        <v>Rapid City</v>
      </c>
      <c r="H7475" t="str">
        <f>INDEX(Stores[location_state],MATCH(Sales[[#This Row],[store_no]],Stores[store_no],0))</f>
        <v>South Dakota</v>
      </c>
      <c r="I7475">
        <f>INDEX(Stores[sqft],MATCH(Sales[[#This Row],[store_no]],Stores[store_no],0))</f>
        <v>200100</v>
      </c>
      <c r="J7475" s="4" t="str">
        <f>INDEX(Departments[dept_name],MATCH(Sales[[#This Row],[dept_no]],Departments[dept_no],0))</f>
        <v>Health</v>
      </c>
      <c r="K7475" s="4" t="str">
        <f>CONCATENATE(Sales[[#This Row],[region]],Sales[[#This Row],[storetype]])</f>
        <v>3A</v>
      </c>
      <c r="L7475" s="4">
        <f>INDEX(RegionStoreCount[Store Count],MATCH(Sales[[#This Row],[RegionStoretype]],RegionStoreCount[Region/Type],0))</f>
        <v>9</v>
      </c>
      <c r="M7475" s="4">
        <f>AND(Sales[[#This Row],[date]]&lt;=TY_YTDMax,Sales[[#This Row],[date]]&gt;=TY_YTDMin)*Sales[[#This Row],[sales]]</f>
        <v>69537.253200000006</v>
      </c>
      <c r="N7475" s="4">
        <f>AND(Sales[[#This Row],[date]]&lt;=LY_YTDMax,Sales[[#This Row],[date]]&gt;=LY_YTDMin)*Sales[[#This Row],[sales]]</f>
        <v>0</v>
      </c>
      <c r="O7475" s="4">
        <f>AND(Sales[[#This Row],[date]]&gt;=YoY_Min,Sales[[#This Row],[date]]&lt;=TY_YTDMax)*(Sales[[#This Row],[sales]]/Sales[[#This Row],[sqft]])</f>
        <v>0.34751250974512748</v>
      </c>
      <c r="P7475" s="4">
        <f>SUMIF(Sales[RegionStoretype],Sales[[#This Row],[RegionStoretype]],Sales[YoY_SSF])/Sales[[#This Row],[Region_TypeCount]]</f>
        <v>53.603836561720975</v>
      </c>
    </row>
    <row r="7476" spans="1:16" x14ac:dyDescent="0.25">
      <c r="A7476" s="1">
        <v>43266</v>
      </c>
      <c r="B7476">
        <v>31</v>
      </c>
      <c r="C7476">
        <v>18</v>
      </c>
      <c r="D7476">
        <v>73804.5481</v>
      </c>
      <c r="E7476">
        <f>INDEX(Stores[region],MATCH(Sales[[#This Row],[store_no]],Stores[store_no],0))</f>
        <v>3</v>
      </c>
      <c r="F7476" t="str">
        <f>INDEX(Stores[storetype],MATCH(Sales[[#This Row],[store_no]],Stores[store_no],0))</f>
        <v>A</v>
      </c>
      <c r="G7476" t="str">
        <f>INDEX(Stores[location_city],MATCH(Sales[[#This Row],[store_no]],Stores[store_no],0))</f>
        <v>Rapid City</v>
      </c>
      <c r="H7476" t="str">
        <f>INDEX(Stores[location_state],MATCH(Sales[[#This Row],[store_no]],Stores[store_no],0))</f>
        <v>South Dakota</v>
      </c>
      <c r="I7476">
        <f>INDEX(Stores[sqft],MATCH(Sales[[#This Row],[store_no]],Stores[store_no],0))</f>
        <v>200100</v>
      </c>
      <c r="J7476" s="4" t="str">
        <f>INDEX(Departments[dept_name],MATCH(Sales[[#This Row],[dept_no]],Departments[dept_no],0))</f>
        <v>Sports</v>
      </c>
      <c r="K7476" s="4" t="str">
        <f>CONCATENATE(Sales[[#This Row],[region]],Sales[[#This Row],[storetype]])</f>
        <v>3A</v>
      </c>
      <c r="L7476" s="4">
        <f>INDEX(RegionStoreCount[Store Count],MATCH(Sales[[#This Row],[RegionStoretype]],RegionStoreCount[Region/Type],0))</f>
        <v>9</v>
      </c>
      <c r="M7476" s="4">
        <f>AND(Sales[[#This Row],[date]]&lt;=TY_YTDMax,Sales[[#This Row],[date]]&gt;=TY_YTDMin)*Sales[[#This Row],[sales]]</f>
        <v>73804.5481</v>
      </c>
      <c r="N7476" s="4">
        <f>AND(Sales[[#This Row],[date]]&lt;=LY_YTDMax,Sales[[#This Row],[date]]&gt;=LY_YTDMin)*Sales[[#This Row],[sales]]</f>
        <v>0</v>
      </c>
      <c r="O7476" s="4">
        <f>AND(Sales[[#This Row],[date]]&gt;=YoY_Min,Sales[[#This Row],[date]]&lt;=TY_YTDMax)*(Sales[[#This Row],[sales]]/Sales[[#This Row],[sqft]])</f>
        <v>0.36883832133933031</v>
      </c>
      <c r="P7476" s="4">
        <f>SUMIF(Sales[RegionStoretype],Sales[[#This Row],[RegionStoretype]],Sales[YoY_SSF])/Sales[[#This Row],[Region_TypeCount]]</f>
        <v>53.603836561720975</v>
      </c>
    </row>
    <row r="7477" spans="1:16" x14ac:dyDescent="0.25">
      <c r="A7477" s="1">
        <v>43266</v>
      </c>
      <c r="B7477">
        <v>32</v>
      </c>
      <c r="C7477">
        <v>1</v>
      </c>
      <c r="D7477">
        <v>26166.171200000001</v>
      </c>
      <c r="E7477">
        <f>INDEX(Stores[region],MATCH(Sales[[#This Row],[store_no]],Stores[store_no],0))</f>
        <v>2</v>
      </c>
      <c r="F7477" t="str">
        <f>INDEX(Stores[storetype],MATCH(Sales[[#This Row],[store_no]],Stores[store_no],0))</f>
        <v>A</v>
      </c>
      <c r="G7477" t="str">
        <f>INDEX(Stores[location_city],MATCH(Sales[[#This Row],[store_no]],Stores[store_no],0))</f>
        <v>Western Springs</v>
      </c>
      <c r="H7477" t="str">
        <f>INDEX(Stores[location_state],MATCH(Sales[[#This Row],[store_no]],Stores[store_no],0))</f>
        <v>Illinois</v>
      </c>
      <c r="I7477">
        <f>INDEX(Stores[sqft],MATCH(Sales[[#This Row],[store_no]],Stores[store_no],0))</f>
        <v>118200</v>
      </c>
      <c r="J7477" s="4" t="str">
        <f>INDEX(Departments[dept_name],MATCH(Sales[[#This Row],[dept_no]],Departments[dept_no],0))</f>
        <v>Automotive</v>
      </c>
      <c r="K7477" s="4" t="str">
        <f>CONCATENATE(Sales[[#This Row],[region]],Sales[[#This Row],[storetype]])</f>
        <v>2A</v>
      </c>
      <c r="L7477" s="4">
        <f>INDEX(RegionStoreCount[Store Count],MATCH(Sales[[#This Row],[RegionStoretype]],RegionStoreCount[Region/Type],0))</f>
        <v>5</v>
      </c>
      <c r="M7477" s="4">
        <f>AND(Sales[[#This Row],[date]]&lt;=TY_YTDMax,Sales[[#This Row],[date]]&gt;=TY_YTDMin)*Sales[[#This Row],[sales]]</f>
        <v>26166.171200000001</v>
      </c>
      <c r="N7477" s="4">
        <f>AND(Sales[[#This Row],[date]]&lt;=LY_YTDMax,Sales[[#This Row],[date]]&gt;=LY_YTDMin)*Sales[[#This Row],[sales]]</f>
        <v>0</v>
      </c>
      <c r="O7477" s="4">
        <f>AND(Sales[[#This Row],[date]]&gt;=YoY_Min,Sales[[#This Row],[date]]&lt;=TY_YTDMax)*(Sales[[#This Row],[sales]]/Sales[[#This Row],[sqft]])</f>
        <v>0.22137200676818952</v>
      </c>
      <c r="P7477" s="4">
        <f>SUMIF(Sales[RegionStoretype],Sales[[#This Row],[RegionStoretype]],Sales[YoY_SSF])/Sales[[#This Row],[Region_TypeCount]]</f>
        <v>60.052789354368521</v>
      </c>
    </row>
    <row r="7478" spans="1:16" x14ac:dyDescent="0.25">
      <c r="A7478" s="1">
        <v>43266</v>
      </c>
      <c r="B7478">
        <v>33</v>
      </c>
      <c r="C7478">
        <v>10</v>
      </c>
      <c r="D7478">
        <v>1755.0871</v>
      </c>
      <c r="E7478">
        <f>INDEX(Stores[region],MATCH(Sales[[#This Row],[store_no]],Stores[store_no],0))</f>
        <v>3</v>
      </c>
      <c r="F7478" t="str">
        <f>INDEX(Stores[storetype],MATCH(Sales[[#This Row],[store_no]],Stores[store_no],0))</f>
        <v>A</v>
      </c>
      <c r="G7478" t="str">
        <f>INDEX(Stores[location_city],MATCH(Sales[[#This Row],[store_no]],Stores[store_no],0))</f>
        <v>Omaha</v>
      </c>
      <c r="H7478" t="str">
        <f>INDEX(Stores[location_state],MATCH(Sales[[#This Row],[store_no]],Stores[store_no],0))</f>
        <v>Nebraska</v>
      </c>
      <c r="I7478">
        <f>INDEX(Stores[sqft],MATCH(Sales[[#This Row],[store_no]],Stores[store_no],0))</f>
        <v>40700</v>
      </c>
      <c r="J7478" s="4" t="str">
        <f>INDEX(Departments[dept_name],MATCH(Sales[[#This Row],[dept_no]],Departments[dept_no],0))</f>
        <v>Health</v>
      </c>
      <c r="K7478" s="4" t="str">
        <f>CONCATENATE(Sales[[#This Row],[region]],Sales[[#This Row],[storetype]])</f>
        <v>3A</v>
      </c>
      <c r="L7478" s="4">
        <f>INDEX(RegionStoreCount[Store Count],MATCH(Sales[[#This Row],[RegionStoretype]],RegionStoreCount[Region/Type],0))</f>
        <v>9</v>
      </c>
      <c r="M7478" s="4">
        <f>AND(Sales[[#This Row],[date]]&lt;=TY_YTDMax,Sales[[#This Row],[date]]&gt;=TY_YTDMin)*Sales[[#This Row],[sales]]</f>
        <v>1755.0871</v>
      </c>
      <c r="N7478" s="4">
        <f>AND(Sales[[#This Row],[date]]&lt;=LY_YTDMax,Sales[[#This Row],[date]]&gt;=LY_YTDMin)*Sales[[#This Row],[sales]]</f>
        <v>0</v>
      </c>
      <c r="O7478" s="4">
        <f>AND(Sales[[#This Row],[date]]&gt;=YoY_Min,Sales[[#This Row],[date]]&lt;=TY_YTDMax)*(Sales[[#This Row],[sales]]/Sales[[#This Row],[sqft]])</f>
        <v>4.312253316953317E-2</v>
      </c>
      <c r="P7478" s="4">
        <f>SUMIF(Sales[RegionStoretype],Sales[[#This Row],[RegionStoretype]],Sales[YoY_SSF])/Sales[[#This Row],[Region_TypeCount]]</f>
        <v>53.603836561720975</v>
      </c>
    </row>
    <row r="7479" spans="1:16" x14ac:dyDescent="0.25">
      <c r="A7479" s="1">
        <v>43266</v>
      </c>
      <c r="B7479">
        <v>33</v>
      </c>
      <c r="C7479">
        <v>15</v>
      </c>
      <c r="D7479">
        <v>26987.8161</v>
      </c>
      <c r="E7479">
        <f>INDEX(Stores[region],MATCH(Sales[[#This Row],[store_no]],Stores[store_no],0))</f>
        <v>3</v>
      </c>
      <c r="F7479" t="str">
        <f>INDEX(Stores[storetype],MATCH(Sales[[#This Row],[store_no]],Stores[store_no],0))</f>
        <v>A</v>
      </c>
      <c r="G7479" t="str">
        <f>INDEX(Stores[location_city],MATCH(Sales[[#This Row],[store_no]],Stores[store_no],0))</f>
        <v>Omaha</v>
      </c>
      <c r="H7479" t="str">
        <f>INDEX(Stores[location_state],MATCH(Sales[[#This Row],[store_no]],Stores[store_no],0))</f>
        <v>Nebraska</v>
      </c>
      <c r="I7479">
        <f>INDEX(Stores[sqft],MATCH(Sales[[#This Row],[store_no]],Stores[store_no],0))</f>
        <v>40700</v>
      </c>
      <c r="J7479" s="4" t="str">
        <f>INDEX(Departments[dept_name],MATCH(Sales[[#This Row],[dept_no]],Departments[dept_no],0))</f>
        <v>Music</v>
      </c>
      <c r="K7479" s="4" t="str">
        <f>CONCATENATE(Sales[[#This Row],[region]],Sales[[#This Row],[storetype]])</f>
        <v>3A</v>
      </c>
      <c r="L7479" s="4">
        <f>INDEX(RegionStoreCount[Store Count],MATCH(Sales[[#This Row],[RegionStoretype]],RegionStoreCount[Region/Type],0))</f>
        <v>9</v>
      </c>
      <c r="M7479" s="4">
        <f>AND(Sales[[#This Row],[date]]&lt;=TY_YTDMax,Sales[[#This Row],[date]]&gt;=TY_YTDMin)*Sales[[#This Row],[sales]]</f>
        <v>26987.8161</v>
      </c>
      <c r="N7479" s="4">
        <f>AND(Sales[[#This Row],[date]]&lt;=LY_YTDMax,Sales[[#This Row],[date]]&gt;=LY_YTDMin)*Sales[[#This Row],[sales]]</f>
        <v>0</v>
      </c>
      <c r="O7479" s="4">
        <f>AND(Sales[[#This Row],[date]]&gt;=YoY_Min,Sales[[#This Row],[date]]&lt;=TY_YTDMax)*(Sales[[#This Row],[sales]]/Sales[[#This Row],[sqft]])</f>
        <v>0.66309130466830468</v>
      </c>
      <c r="P7479" s="4">
        <f>SUMIF(Sales[RegionStoretype],Sales[[#This Row],[RegionStoretype]],Sales[YoY_SSF])/Sales[[#This Row],[Region_TypeCount]]</f>
        <v>53.603836561720975</v>
      </c>
    </row>
    <row r="7480" spans="1:16" x14ac:dyDescent="0.25">
      <c r="A7480" s="1">
        <v>43266</v>
      </c>
      <c r="B7480">
        <v>34</v>
      </c>
      <c r="C7480">
        <v>10</v>
      </c>
      <c r="D7480">
        <v>53251.561399999999</v>
      </c>
      <c r="E7480">
        <f>INDEX(Stores[region],MATCH(Sales[[#This Row],[store_no]],Stores[store_no],0))</f>
        <v>1</v>
      </c>
      <c r="F7480" t="str">
        <f>INDEX(Stores[storetype],MATCH(Sales[[#This Row],[store_no]],Stores[store_no],0))</f>
        <v>A</v>
      </c>
      <c r="G7480" t="str">
        <f>INDEX(Stores[location_city],MATCH(Sales[[#This Row],[store_no]],Stores[store_no],0))</f>
        <v>Toledo</v>
      </c>
      <c r="H7480" t="str">
        <f>INDEX(Stores[location_state],MATCH(Sales[[#This Row],[store_no]],Stores[store_no],0))</f>
        <v>Ohio</v>
      </c>
      <c r="I7480">
        <f>INDEX(Stores[sqft],MATCH(Sales[[#This Row],[store_no]],Stores[store_no],0))</f>
        <v>207900</v>
      </c>
      <c r="J7480" s="4" t="str">
        <f>INDEX(Departments[dept_name],MATCH(Sales[[#This Row],[dept_no]],Departments[dept_no],0))</f>
        <v>Health</v>
      </c>
      <c r="K7480" s="4" t="str">
        <f>CONCATENATE(Sales[[#This Row],[region]],Sales[[#This Row],[storetype]])</f>
        <v>1A</v>
      </c>
      <c r="L7480" s="4">
        <f>INDEX(RegionStoreCount[Store Count],MATCH(Sales[[#This Row],[RegionStoretype]],RegionStoreCount[Region/Type],0))</f>
        <v>5</v>
      </c>
      <c r="M7480" s="4">
        <f>AND(Sales[[#This Row],[date]]&lt;=TY_YTDMax,Sales[[#This Row],[date]]&gt;=TY_YTDMin)*Sales[[#This Row],[sales]]</f>
        <v>53251.561399999999</v>
      </c>
      <c r="N7480" s="4">
        <f>AND(Sales[[#This Row],[date]]&lt;=LY_YTDMax,Sales[[#This Row],[date]]&gt;=LY_YTDMin)*Sales[[#This Row],[sales]]</f>
        <v>0</v>
      </c>
      <c r="O7480" s="4">
        <f>AND(Sales[[#This Row],[date]]&gt;=YoY_Min,Sales[[#This Row],[date]]&lt;=TY_YTDMax)*(Sales[[#This Row],[sales]]/Sales[[#This Row],[sqft]])</f>
        <v>0.25614026647426646</v>
      </c>
      <c r="P7480" s="4">
        <f>SUMIF(Sales[RegionStoretype],Sales[[#This Row],[RegionStoretype]],Sales[YoY_SSF])/Sales[[#This Row],[Region_TypeCount]]</f>
        <v>59.469551530910678</v>
      </c>
    </row>
    <row r="7481" spans="1:16" x14ac:dyDescent="0.25">
      <c r="A7481" s="1">
        <v>43266</v>
      </c>
      <c r="B7481">
        <v>34</v>
      </c>
      <c r="C7481">
        <v>14</v>
      </c>
      <c r="D7481">
        <v>91466.7886</v>
      </c>
      <c r="E7481">
        <f>INDEX(Stores[region],MATCH(Sales[[#This Row],[store_no]],Stores[store_no],0))</f>
        <v>1</v>
      </c>
      <c r="F7481" t="str">
        <f>INDEX(Stores[storetype],MATCH(Sales[[#This Row],[store_no]],Stores[store_no],0))</f>
        <v>A</v>
      </c>
      <c r="G7481" t="str">
        <f>INDEX(Stores[location_city],MATCH(Sales[[#This Row],[store_no]],Stores[store_no],0))</f>
        <v>Toledo</v>
      </c>
      <c r="H7481" t="str">
        <f>INDEX(Stores[location_state],MATCH(Sales[[#This Row],[store_no]],Stores[store_no],0))</f>
        <v>Ohio</v>
      </c>
      <c r="I7481">
        <f>INDEX(Stores[sqft],MATCH(Sales[[#This Row],[store_no]],Stores[store_no],0))</f>
        <v>207900</v>
      </c>
      <c r="J7481" s="4" t="str">
        <f>INDEX(Departments[dept_name],MATCH(Sales[[#This Row],[dept_no]],Departments[dept_no],0))</f>
        <v>Movies</v>
      </c>
      <c r="K7481" s="4" t="str">
        <f>CONCATENATE(Sales[[#This Row],[region]],Sales[[#This Row],[storetype]])</f>
        <v>1A</v>
      </c>
      <c r="L7481" s="4">
        <f>INDEX(RegionStoreCount[Store Count],MATCH(Sales[[#This Row],[RegionStoretype]],RegionStoreCount[Region/Type],0))</f>
        <v>5</v>
      </c>
      <c r="M7481" s="4">
        <f>AND(Sales[[#This Row],[date]]&lt;=TY_YTDMax,Sales[[#This Row],[date]]&gt;=TY_YTDMin)*Sales[[#This Row],[sales]]</f>
        <v>91466.7886</v>
      </c>
      <c r="N7481" s="4">
        <f>AND(Sales[[#This Row],[date]]&lt;=LY_YTDMax,Sales[[#This Row],[date]]&gt;=LY_YTDMin)*Sales[[#This Row],[sales]]</f>
        <v>0</v>
      </c>
      <c r="O7481" s="4">
        <f>AND(Sales[[#This Row],[date]]&gt;=YoY_Min,Sales[[#This Row],[date]]&lt;=TY_YTDMax)*(Sales[[#This Row],[sales]]/Sales[[#This Row],[sqft]])</f>
        <v>0.43995569312169314</v>
      </c>
      <c r="P7481" s="4">
        <f>SUMIF(Sales[RegionStoretype],Sales[[#This Row],[RegionStoretype]],Sales[YoY_SSF])/Sales[[#This Row],[Region_TypeCount]]</f>
        <v>59.469551530910678</v>
      </c>
    </row>
    <row r="7482" spans="1:16" x14ac:dyDescent="0.25">
      <c r="A7482" s="1">
        <v>43266</v>
      </c>
      <c r="B7482">
        <v>34</v>
      </c>
      <c r="C7482">
        <v>16</v>
      </c>
      <c r="D7482">
        <v>65945.756500000003</v>
      </c>
      <c r="E7482">
        <f>INDEX(Stores[region],MATCH(Sales[[#This Row],[store_no]],Stores[store_no],0))</f>
        <v>1</v>
      </c>
      <c r="F7482" t="str">
        <f>INDEX(Stores[storetype],MATCH(Sales[[#This Row],[store_no]],Stores[store_no],0))</f>
        <v>A</v>
      </c>
      <c r="G7482" t="str">
        <f>INDEX(Stores[location_city],MATCH(Sales[[#This Row],[store_no]],Stores[store_no],0))</f>
        <v>Toledo</v>
      </c>
      <c r="H7482" t="str">
        <f>INDEX(Stores[location_state],MATCH(Sales[[#This Row],[store_no]],Stores[store_no],0))</f>
        <v>Ohio</v>
      </c>
      <c r="I7482">
        <f>INDEX(Stores[sqft],MATCH(Sales[[#This Row],[store_no]],Stores[store_no],0))</f>
        <v>207900</v>
      </c>
      <c r="J7482" s="4" t="str">
        <f>INDEX(Departments[dept_name],MATCH(Sales[[#This Row],[dept_no]],Departments[dept_no],0))</f>
        <v>Outdoors</v>
      </c>
      <c r="K7482" s="4" t="str">
        <f>CONCATENATE(Sales[[#This Row],[region]],Sales[[#This Row],[storetype]])</f>
        <v>1A</v>
      </c>
      <c r="L7482" s="4">
        <f>INDEX(RegionStoreCount[Store Count],MATCH(Sales[[#This Row],[RegionStoretype]],RegionStoreCount[Region/Type],0))</f>
        <v>5</v>
      </c>
      <c r="M7482" s="4">
        <f>AND(Sales[[#This Row],[date]]&lt;=TY_YTDMax,Sales[[#This Row],[date]]&gt;=TY_YTDMin)*Sales[[#This Row],[sales]]</f>
        <v>65945.756500000003</v>
      </c>
      <c r="N7482" s="4">
        <f>AND(Sales[[#This Row],[date]]&lt;=LY_YTDMax,Sales[[#This Row],[date]]&gt;=LY_YTDMin)*Sales[[#This Row],[sales]]</f>
        <v>0</v>
      </c>
      <c r="O7482" s="4">
        <f>AND(Sales[[#This Row],[date]]&gt;=YoY_Min,Sales[[#This Row],[date]]&lt;=TY_YTDMax)*(Sales[[#This Row],[sales]]/Sales[[#This Row],[sqft]])</f>
        <v>0.31719940596440599</v>
      </c>
      <c r="P7482" s="4">
        <f>SUMIF(Sales[RegionStoretype],Sales[[#This Row],[RegionStoretype]],Sales[YoY_SSF])/Sales[[#This Row],[Region_TypeCount]]</f>
        <v>59.469551530910678</v>
      </c>
    </row>
    <row r="7483" spans="1:16" x14ac:dyDescent="0.25">
      <c r="A7483" s="1">
        <v>43266</v>
      </c>
      <c r="B7483">
        <v>35</v>
      </c>
      <c r="C7483">
        <v>8</v>
      </c>
      <c r="D7483">
        <v>43204.667500000003</v>
      </c>
      <c r="E7483">
        <f>INDEX(Stores[region],MATCH(Sales[[#This Row],[store_no]],Stores[store_no],0))</f>
        <v>3</v>
      </c>
      <c r="F7483" t="str">
        <f>INDEX(Stores[storetype],MATCH(Sales[[#This Row],[store_no]],Stores[store_no],0))</f>
        <v>C</v>
      </c>
      <c r="G7483" t="str">
        <f>INDEX(Stores[location_city],MATCH(Sales[[#This Row],[store_no]],Stores[store_no],0))</f>
        <v>Wichita</v>
      </c>
      <c r="H7483" t="str">
        <f>INDEX(Stores[location_state],MATCH(Sales[[#This Row],[store_no]],Stores[store_no],0))</f>
        <v>Kansas</v>
      </c>
      <c r="I7483">
        <f>INDEX(Stores[sqft],MATCH(Sales[[#This Row],[store_no]],Stores[store_no],0))</f>
        <v>72800</v>
      </c>
      <c r="J7483" s="4" t="str">
        <f>INDEX(Departments[dept_name],MATCH(Sales[[#This Row],[dept_no]],Departments[dept_no],0))</f>
        <v>Games</v>
      </c>
      <c r="K7483" s="4" t="str">
        <f>CONCATENATE(Sales[[#This Row],[region]],Sales[[#This Row],[storetype]])</f>
        <v>3C</v>
      </c>
      <c r="L7483" s="4">
        <f>INDEX(RegionStoreCount[Store Count],MATCH(Sales[[#This Row],[RegionStoretype]],RegionStoreCount[Region/Type],0))</f>
        <v>2</v>
      </c>
      <c r="M7483" s="4">
        <f>AND(Sales[[#This Row],[date]]&lt;=TY_YTDMax,Sales[[#This Row],[date]]&gt;=TY_YTDMin)*Sales[[#This Row],[sales]]</f>
        <v>43204.667500000003</v>
      </c>
      <c r="N7483" s="4">
        <f>AND(Sales[[#This Row],[date]]&lt;=LY_YTDMax,Sales[[#This Row],[date]]&gt;=LY_YTDMin)*Sales[[#This Row],[sales]]</f>
        <v>0</v>
      </c>
      <c r="O7483" s="4">
        <f>AND(Sales[[#This Row],[date]]&gt;=YoY_Min,Sales[[#This Row],[date]]&lt;=TY_YTDMax)*(Sales[[#This Row],[sales]]/Sales[[#This Row],[sqft]])</f>
        <v>0.59347070741758245</v>
      </c>
      <c r="P7483" s="4">
        <f>SUMIF(Sales[RegionStoretype],Sales[[#This Row],[RegionStoretype]],Sales[YoY_SSF])/Sales[[#This Row],[Region_TypeCount]]</f>
        <v>47.561479460925746</v>
      </c>
    </row>
    <row r="7484" spans="1:16" x14ac:dyDescent="0.25">
      <c r="A7484" s="1">
        <v>43266</v>
      </c>
      <c r="B7484">
        <v>35</v>
      </c>
      <c r="C7484">
        <v>16</v>
      </c>
      <c r="D7484">
        <v>73211.050100000008</v>
      </c>
      <c r="E7484">
        <f>INDEX(Stores[region],MATCH(Sales[[#This Row],[store_no]],Stores[store_no],0))</f>
        <v>3</v>
      </c>
      <c r="F7484" t="str">
        <f>INDEX(Stores[storetype],MATCH(Sales[[#This Row],[store_no]],Stores[store_no],0))</f>
        <v>C</v>
      </c>
      <c r="G7484" t="str">
        <f>INDEX(Stores[location_city],MATCH(Sales[[#This Row],[store_no]],Stores[store_no],0))</f>
        <v>Wichita</v>
      </c>
      <c r="H7484" t="str">
        <f>INDEX(Stores[location_state],MATCH(Sales[[#This Row],[store_no]],Stores[store_no],0))</f>
        <v>Kansas</v>
      </c>
      <c r="I7484">
        <f>INDEX(Stores[sqft],MATCH(Sales[[#This Row],[store_no]],Stores[store_no],0))</f>
        <v>72800</v>
      </c>
      <c r="J7484" s="4" t="str">
        <f>INDEX(Departments[dept_name],MATCH(Sales[[#This Row],[dept_no]],Departments[dept_no],0))</f>
        <v>Outdoors</v>
      </c>
      <c r="K7484" s="4" t="str">
        <f>CONCATENATE(Sales[[#This Row],[region]],Sales[[#This Row],[storetype]])</f>
        <v>3C</v>
      </c>
      <c r="L7484" s="4">
        <f>INDEX(RegionStoreCount[Store Count],MATCH(Sales[[#This Row],[RegionStoretype]],RegionStoreCount[Region/Type],0))</f>
        <v>2</v>
      </c>
      <c r="M7484" s="4">
        <f>AND(Sales[[#This Row],[date]]&lt;=TY_YTDMax,Sales[[#This Row],[date]]&gt;=TY_YTDMin)*Sales[[#This Row],[sales]]</f>
        <v>73211.050100000008</v>
      </c>
      <c r="N7484" s="4">
        <f>AND(Sales[[#This Row],[date]]&lt;=LY_YTDMax,Sales[[#This Row],[date]]&gt;=LY_YTDMin)*Sales[[#This Row],[sales]]</f>
        <v>0</v>
      </c>
      <c r="O7484" s="4">
        <f>AND(Sales[[#This Row],[date]]&gt;=YoY_Min,Sales[[#This Row],[date]]&lt;=TY_YTDMax)*(Sales[[#This Row],[sales]]/Sales[[#This Row],[sqft]])</f>
        <v>1.0056462925824177</v>
      </c>
      <c r="P7484" s="4">
        <f>SUMIF(Sales[RegionStoretype],Sales[[#This Row],[RegionStoretype]],Sales[YoY_SSF])/Sales[[#This Row],[Region_TypeCount]]</f>
        <v>47.561479460925746</v>
      </c>
    </row>
    <row r="7485" spans="1:16" x14ac:dyDescent="0.25">
      <c r="A7485" s="1">
        <v>43266</v>
      </c>
      <c r="B7485">
        <v>35</v>
      </c>
      <c r="C7485">
        <v>18</v>
      </c>
      <c r="D7485">
        <v>34892.903499999993</v>
      </c>
      <c r="E7485">
        <f>INDEX(Stores[region],MATCH(Sales[[#This Row],[store_no]],Stores[store_no],0))</f>
        <v>3</v>
      </c>
      <c r="F7485" t="str">
        <f>INDEX(Stores[storetype],MATCH(Sales[[#This Row],[store_no]],Stores[store_no],0))</f>
        <v>C</v>
      </c>
      <c r="G7485" t="str">
        <f>INDEX(Stores[location_city],MATCH(Sales[[#This Row],[store_no]],Stores[store_no],0))</f>
        <v>Wichita</v>
      </c>
      <c r="H7485" t="str">
        <f>INDEX(Stores[location_state],MATCH(Sales[[#This Row],[store_no]],Stores[store_no],0))</f>
        <v>Kansas</v>
      </c>
      <c r="I7485">
        <f>INDEX(Stores[sqft],MATCH(Sales[[#This Row],[store_no]],Stores[store_no],0))</f>
        <v>72800</v>
      </c>
      <c r="J7485" s="4" t="str">
        <f>INDEX(Departments[dept_name],MATCH(Sales[[#This Row],[dept_no]],Departments[dept_no],0))</f>
        <v>Sports</v>
      </c>
      <c r="K7485" s="4" t="str">
        <f>CONCATENATE(Sales[[#This Row],[region]],Sales[[#This Row],[storetype]])</f>
        <v>3C</v>
      </c>
      <c r="L7485" s="4">
        <f>INDEX(RegionStoreCount[Store Count],MATCH(Sales[[#This Row],[RegionStoretype]],RegionStoreCount[Region/Type],0))</f>
        <v>2</v>
      </c>
      <c r="M7485" s="4">
        <f>AND(Sales[[#This Row],[date]]&lt;=TY_YTDMax,Sales[[#This Row],[date]]&gt;=TY_YTDMin)*Sales[[#This Row],[sales]]</f>
        <v>34892.903499999993</v>
      </c>
      <c r="N7485" s="4">
        <f>AND(Sales[[#This Row],[date]]&lt;=LY_YTDMax,Sales[[#This Row],[date]]&gt;=LY_YTDMin)*Sales[[#This Row],[sales]]</f>
        <v>0</v>
      </c>
      <c r="O7485" s="4">
        <f>AND(Sales[[#This Row],[date]]&gt;=YoY_Min,Sales[[#This Row],[date]]&lt;=TY_YTDMax)*(Sales[[#This Row],[sales]]/Sales[[#This Row],[sqft]])</f>
        <v>0.47929812499999991</v>
      </c>
      <c r="P7485" s="4">
        <f>SUMIF(Sales[RegionStoretype],Sales[[#This Row],[RegionStoretype]],Sales[YoY_SSF])/Sales[[#This Row],[Region_TypeCount]]</f>
        <v>47.561479460925746</v>
      </c>
    </row>
    <row r="7486" spans="1:16" x14ac:dyDescent="0.25">
      <c r="A7486" s="1">
        <v>43266</v>
      </c>
      <c r="B7486">
        <v>35</v>
      </c>
      <c r="C7486">
        <v>19</v>
      </c>
      <c r="D7486">
        <v>34234.807200000003</v>
      </c>
      <c r="E7486">
        <f>INDEX(Stores[region],MATCH(Sales[[#This Row],[store_no]],Stores[store_no],0))</f>
        <v>3</v>
      </c>
      <c r="F7486" t="str">
        <f>INDEX(Stores[storetype],MATCH(Sales[[#This Row],[store_no]],Stores[store_no],0))</f>
        <v>C</v>
      </c>
      <c r="G7486" t="str">
        <f>INDEX(Stores[location_city],MATCH(Sales[[#This Row],[store_no]],Stores[store_no],0))</f>
        <v>Wichita</v>
      </c>
      <c r="H7486" t="str">
        <f>INDEX(Stores[location_state],MATCH(Sales[[#This Row],[store_no]],Stores[store_no],0))</f>
        <v>Kansas</v>
      </c>
      <c r="I7486">
        <f>INDEX(Stores[sqft],MATCH(Sales[[#This Row],[store_no]],Stores[store_no],0))</f>
        <v>72800</v>
      </c>
      <c r="J7486" s="4" t="str">
        <f>INDEX(Departments[dept_name],MATCH(Sales[[#This Row],[dept_no]],Departments[dept_no],0))</f>
        <v>Tools</v>
      </c>
      <c r="K7486" s="4" t="str">
        <f>CONCATENATE(Sales[[#This Row],[region]],Sales[[#This Row],[storetype]])</f>
        <v>3C</v>
      </c>
      <c r="L7486" s="4">
        <f>INDEX(RegionStoreCount[Store Count],MATCH(Sales[[#This Row],[RegionStoretype]],RegionStoreCount[Region/Type],0))</f>
        <v>2</v>
      </c>
      <c r="M7486" s="4">
        <f>AND(Sales[[#This Row],[date]]&lt;=TY_YTDMax,Sales[[#This Row],[date]]&gt;=TY_YTDMin)*Sales[[#This Row],[sales]]</f>
        <v>34234.807200000003</v>
      </c>
      <c r="N7486" s="4">
        <f>AND(Sales[[#This Row],[date]]&lt;=LY_YTDMax,Sales[[#This Row],[date]]&gt;=LY_YTDMin)*Sales[[#This Row],[sales]]</f>
        <v>0</v>
      </c>
      <c r="O7486" s="4">
        <f>AND(Sales[[#This Row],[date]]&gt;=YoY_Min,Sales[[#This Row],[date]]&lt;=TY_YTDMax)*(Sales[[#This Row],[sales]]/Sales[[#This Row],[sqft]])</f>
        <v>0.47025834065934069</v>
      </c>
      <c r="P7486" s="4">
        <f>SUMIF(Sales[RegionStoretype],Sales[[#This Row],[RegionStoretype]],Sales[YoY_SSF])/Sales[[#This Row],[Region_TypeCount]]</f>
        <v>47.561479460925746</v>
      </c>
    </row>
    <row r="7487" spans="1:16" x14ac:dyDescent="0.25">
      <c r="A7487" s="1">
        <v>43266</v>
      </c>
      <c r="B7487">
        <v>36</v>
      </c>
      <c r="C7487">
        <v>3</v>
      </c>
      <c r="D7487">
        <v>92815.517000000007</v>
      </c>
      <c r="E7487">
        <f>INDEX(Stores[region],MATCH(Sales[[#This Row],[store_no]],Stores[store_no],0))</f>
        <v>2</v>
      </c>
      <c r="F7487" t="str">
        <f>INDEX(Stores[storetype],MATCH(Sales[[#This Row],[store_no]],Stores[store_no],0))</f>
        <v>A</v>
      </c>
      <c r="G7487" t="str">
        <f>INDEX(Stores[location_city],MATCH(Sales[[#This Row],[store_no]],Stores[store_no],0))</f>
        <v>Aurora</v>
      </c>
      <c r="H7487" t="str">
        <f>INDEX(Stores[location_state],MATCH(Sales[[#This Row],[store_no]],Stores[store_no],0))</f>
        <v>Illinois</v>
      </c>
      <c r="I7487">
        <f>INDEX(Stores[sqft],MATCH(Sales[[#This Row],[store_no]],Stores[store_no],0))</f>
        <v>209900</v>
      </c>
      <c r="J7487" s="4" t="str">
        <f>INDEX(Departments[dept_name],MATCH(Sales[[#This Row],[dept_no]],Departments[dept_no],0))</f>
        <v>Beauty</v>
      </c>
      <c r="K7487" s="4" t="str">
        <f>CONCATENATE(Sales[[#This Row],[region]],Sales[[#This Row],[storetype]])</f>
        <v>2A</v>
      </c>
      <c r="L7487" s="4">
        <f>INDEX(RegionStoreCount[Store Count],MATCH(Sales[[#This Row],[RegionStoretype]],RegionStoreCount[Region/Type],0))</f>
        <v>5</v>
      </c>
      <c r="M7487" s="4">
        <f>AND(Sales[[#This Row],[date]]&lt;=TY_YTDMax,Sales[[#This Row],[date]]&gt;=TY_YTDMin)*Sales[[#This Row],[sales]]</f>
        <v>92815.517000000007</v>
      </c>
      <c r="N7487" s="4">
        <f>AND(Sales[[#This Row],[date]]&lt;=LY_YTDMax,Sales[[#This Row],[date]]&gt;=LY_YTDMin)*Sales[[#This Row],[sales]]</f>
        <v>0</v>
      </c>
      <c r="O7487" s="4">
        <f>AND(Sales[[#This Row],[date]]&gt;=YoY_Min,Sales[[#This Row],[date]]&lt;=TY_YTDMax)*(Sales[[#This Row],[sales]]/Sales[[#This Row],[sqft]])</f>
        <v>0.44218921867555983</v>
      </c>
      <c r="P7487" s="4">
        <f>SUMIF(Sales[RegionStoretype],Sales[[#This Row],[RegionStoretype]],Sales[YoY_SSF])/Sales[[#This Row],[Region_TypeCount]]</f>
        <v>60.052789354368521</v>
      </c>
    </row>
    <row r="7488" spans="1:16" x14ac:dyDescent="0.25">
      <c r="A7488" s="1">
        <v>43266</v>
      </c>
      <c r="B7488">
        <v>36</v>
      </c>
      <c r="C7488">
        <v>7</v>
      </c>
      <c r="D7488">
        <v>194238.96630000003</v>
      </c>
      <c r="E7488">
        <f>INDEX(Stores[region],MATCH(Sales[[#This Row],[store_no]],Stores[store_no],0))</f>
        <v>2</v>
      </c>
      <c r="F7488" t="str">
        <f>INDEX(Stores[storetype],MATCH(Sales[[#This Row],[store_no]],Stores[store_no],0))</f>
        <v>A</v>
      </c>
      <c r="G7488" t="str">
        <f>INDEX(Stores[location_city],MATCH(Sales[[#This Row],[store_no]],Stores[store_no],0))</f>
        <v>Aurora</v>
      </c>
      <c r="H7488" t="str">
        <f>INDEX(Stores[location_state],MATCH(Sales[[#This Row],[store_no]],Stores[store_no],0))</f>
        <v>Illinois</v>
      </c>
      <c r="I7488">
        <f>INDEX(Stores[sqft],MATCH(Sales[[#This Row],[store_no]],Stores[store_no],0))</f>
        <v>209900</v>
      </c>
      <c r="J7488" s="4" t="str">
        <f>INDEX(Departments[dept_name],MATCH(Sales[[#This Row],[dept_no]],Departments[dept_no],0))</f>
        <v>Electronics</v>
      </c>
      <c r="K7488" s="4" t="str">
        <f>CONCATENATE(Sales[[#This Row],[region]],Sales[[#This Row],[storetype]])</f>
        <v>2A</v>
      </c>
      <c r="L7488" s="4">
        <f>INDEX(RegionStoreCount[Store Count],MATCH(Sales[[#This Row],[RegionStoretype]],RegionStoreCount[Region/Type],0))</f>
        <v>5</v>
      </c>
      <c r="M7488" s="4">
        <f>AND(Sales[[#This Row],[date]]&lt;=TY_YTDMax,Sales[[#This Row],[date]]&gt;=TY_YTDMin)*Sales[[#This Row],[sales]]</f>
        <v>194238.96630000003</v>
      </c>
      <c r="N7488" s="4">
        <f>AND(Sales[[#This Row],[date]]&lt;=LY_YTDMax,Sales[[#This Row],[date]]&gt;=LY_YTDMin)*Sales[[#This Row],[sales]]</f>
        <v>0</v>
      </c>
      <c r="O7488" s="4">
        <f>AND(Sales[[#This Row],[date]]&gt;=YoY_Min,Sales[[#This Row],[date]]&lt;=TY_YTDMax)*(Sales[[#This Row],[sales]]/Sales[[#This Row],[sqft]])</f>
        <v>0.92538811958075284</v>
      </c>
      <c r="P7488" s="4">
        <f>SUMIF(Sales[RegionStoretype],Sales[[#This Row],[RegionStoretype]],Sales[YoY_SSF])/Sales[[#This Row],[Region_TypeCount]]</f>
        <v>60.052789354368521</v>
      </c>
    </row>
    <row r="7489" spans="1:16" x14ac:dyDescent="0.25">
      <c r="A7489" s="1">
        <v>43266</v>
      </c>
      <c r="B7489">
        <v>37</v>
      </c>
      <c r="C7489">
        <v>6</v>
      </c>
      <c r="D7489">
        <v>34988.057999999997</v>
      </c>
      <c r="E7489">
        <f>INDEX(Stores[region],MATCH(Sales[[#This Row],[store_no]],Stores[store_no],0))</f>
        <v>3</v>
      </c>
      <c r="F7489" t="str">
        <f>INDEX(Stores[storetype],MATCH(Sales[[#This Row],[store_no]],Stores[store_no],0))</f>
        <v>C</v>
      </c>
      <c r="G7489" t="str">
        <f>INDEX(Stores[location_city],MATCH(Sales[[#This Row],[store_no]],Stores[store_no],0))</f>
        <v>Lincoln</v>
      </c>
      <c r="H7489" t="str">
        <f>INDEX(Stores[location_state],MATCH(Sales[[#This Row],[store_no]],Stores[store_no],0))</f>
        <v>Nebraska</v>
      </c>
      <c r="I7489">
        <f>INDEX(Stores[sqft],MATCH(Sales[[#This Row],[store_no]],Stores[store_no],0))</f>
        <v>161300</v>
      </c>
      <c r="J7489" s="4" t="str">
        <f>INDEX(Departments[dept_name],MATCH(Sales[[#This Row],[dept_no]],Departments[dept_no],0))</f>
        <v>Computers</v>
      </c>
      <c r="K7489" s="4" t="str">
        <f>CONCATENATE(Sales[[#This Row],[region]],Sales[[#This Row],[storetype]])</f>
        <v>3C</v>
      </c>
      <c r="L7489" s="4">
        <f>INDEX(RegionStoreCount[Store Count],MATCH(Sales[[#This Row],[RegionStoretype]],RegionStoreCount[Region/Type],0))</f>
        <v>2</v>
      </c>
      <c r="M7489" s="4">
        <f>AND(Sales[[#This Row],[date]]&lt;=TY_YTDMax,Sales[[#This Row],[date]]&gt;=TY_YTDMin)*Sales[[#This Row],[sales]]</f>
        <v>34988.057999999997</v>
      </c>
      <c r="N7489" s="4">
        <f>AND(Sales[[#This Row],[date]]&lt;=LY_YTDMax,Sales[[#This Row],[date]]&gt;=LY_YTDMin)*Sales[[#This Row],[sales]]</f>
        <v>0</v>
      </c>
      <c r="O7489" s="4">
        <f>AND(Sales[[#This Row],[date]]&gt;=YoY_Min,Sales[[#This Row],[date]]&lt;=TY_YTDMax)*(Sales[[#This Row],[sales]]/Sales[[#This Row],[sqft]])</f>
        <v>0.21691294482331058</v>
      </c>
      <c r="P7489" s="4">
        <f>SUMIF(Sales[RegionStoretype],Sales[[#This Row],[RegionStoretype]],Sales[YoY_SSF])/Sales[[#This Row],[Region_TypeCount]]</f>
        <v>47.561479460925746</v>
      </c>
    </row>
    <row r="7490" spans="1:16" x14ac:dyDescent="0.25">
      <c r="A7490" s="1">
        <v>43266</v>
      </c>
      <c r="B7490">
        <v>37</v>
      </c>
      <c r="C7490">
        <v>18</v>
      </c>
      <c r="D7490">
        <v>92821.912899999996</v>
      </c>
      <c r="E7490">
        <f>INDEX(Stores[region],MATCH(Sales[[#This Row],[store_no]],Stores[store_no],0))</f>
        <v>3</v>
      </c>
      <c r="F7490" t="str">
        <f>INDEX(Stores[storetype],MATCH(Sales[[#This Row],[store_no]],Stores[store_no],0))</f>
        <v>C</v>
      </c>
      <c r="G7490" t="str">
        <f>INDEX(Stores[location_city],MATCH(Sales[[#This Row],[store_no]],Stores[store_no],0))</f>
        <v>Lincoln</v>
      </c>
      <c r="H7490" t="str">
        <f>INDEX(Stores[location_state],MATCH(Sales[[#This Row],[store_no]],Stores[store_no],0))</f>
        <v>Nebraska</v>
      </c>
      <c r="I7490">
        <f>INDEX(Stores[sqft],MATCH(Sales[[#This Row],[store_no]],Stores[store_no],0))</f>
        <v>161300</v>
      </c>
      <c r="J7490" s="4" t="str">
        <f>INDEX(Departments[dept_name],MATCH(Sales[[#This Row],[dept_no]],Departments[dept_no],0))</f>
        <v>Sports</v>
      </c>
      <c r="K7490" s="4" t="str">
        <f>CONCATENATE(Sales[[#This Row],[region]],Sales[[#This Row],[storetype]])</f>
        <v>3C</v>
      </c>
      <c r="L7490" s="4">
        <f>INDEX(RegionStoreCount[Store Count],MATCH(Sales[[#This Row],[RegionStoretype]],RegionStoreCount[Region/Type],0))</f>
        <v>2</v>
      </c>
      <c r="M7490" s="4">
        <f>AND(Sales[[#This Row],[date]]&lt;=TY_YTDMax,Sales[[#This Row],[date]]&gt;=TY_YTDMin)*Sales[[#This Row],[sales]]</f>
        <v>92821.912899999996</v>
      </c>
      <c r="N7490" s="4">
        <f>AND(Sales[[#This Row],[date]]&lt;=LY_YTDMax,Sales[[#This Row],[date]]&gt;=LY_YTDMin)*Sales[[#This Row],[sales]]</f>
        <v>0</v>
      </c>
      <c r="O7490" s="4">
        <f>AND(Sales[[#This Row],[date]]&gt;=YoY_Min,Sales[[#This Row],[date]]&lt;=TY_YTDMax)*(Sales[[#This Row],[sales]]/Sales[[#This Row],[sqft]])</f>
        <v>0.57546133230006202</v>
      </c>
      <c r="P7490" s="4">
        <f>SUMIF(Sales[RegionStoretype],Sales[[#This Row],[RegionStoretype]],Sales[YoY_SSF])/Sales[[#This Row],[Region_TypeCount]]</f>
        <v>47.561479460925746</v>
      </c>
    </row>
    <row r="7491" spans="1:16" x14ac:dyDescent="0.25">
      <c r="A7491" s="1">
        <v>43266</v>
      </c>
      <c r="B7491">
        <v>38</v>
      </c>
      <c r="C7491">
        <v>1</v>
      </c>
      <c r="D7491">
        <v>34816.878100000002</v>
      </c>
      <c r="E7491">
        <f>INDEX(Stores[region],MATCH(Sales[[#This Row],[store_no]],Stores[store_no],0))</f>
        <v>2</v>
      </c>
      <c r="F7491" t="str">
        <f>INDEX(Stores[storetype],MATCH(Sales[[#This Row],[store_no]],Stores[store_no],0))</f>
        <v>C</v>
      </c>
      <c r="G7491" t="str">
        <f>INDEX(Stores[location_city],MATCH(Sales[[#This Row],[store_no]],Stores[store_no],0))</f>
        <v>Hinsdale</v>
      </c>
      <c r="H7491" t="str">
        <f>INDEX(Stores[location_state],MATCH(Sales[[#This Row],[store_no]],Stores[store_no],0))</f>
        <v>Illinois</v>
      </c>
      <c r="I7491">
        <f>INDEX(Stores[sqft],MATCH(Sales[[#This Row],[store_no]],Stores[store_no],0))</f>
        <v>155600</v>
      </c>
      <c r="J7491" s="4" t="str">
        <f>INDEX(Departments[dept_name],MATCH(Sales[[#This Row],[dept_no]],Departments[dept_no],0))</f>
        <v>Automotive</v>
      </c>
      <c r="K7491" s="4" t="str">
        <f>CONCATENATE(Sales[[#This Row],[region]],Sales[[#This Row],[storetype]])</f>
        <v>2C</v>
      </c>
      <c r="L7491" s="4">
        <f>INDEX(RegionStoreCount[Store Count],MATCH(Sales[[#This Row],[RegionStoretype]],RegionStoreCount[Region/Type],0))</f>
        <v>1</v>
      </c>
      <c r="M7491" s="4">
        <f>AND(Sales[[#This Row],[date]]&lt;=TY_YTDMax,Sales[[#This Row],[date]]&gt;=TY_YTDMin)*Sales[[#This Row],[sales]]</f>
        <v>34816.878100000002</v>
      </c>
      <c r="N7491" s="4">
        <f>AND(Sales[[#This Row],[date]]&lt;=LY_YTDMax,Sales[[#This Row],[date]]&gt;=LY_YTDMin)*Sales[[#This Row],[sales]]</f>
        <v>0</v>
      </c>
      <c r="O7491" s="4">
        <f>AND(Sales[[#This Row],[date]]&gt;=YoY_Min,Sales[[#This Row],[date]]&lt;=TY_YTDMax)*(Sales[[#This Row],[sales]]/Sales[[#This Row],[sqft]])</f>
        <v>0.22375885668380463</v>
      </c>
      <c r="P7491" s="4">
        <f>SUMIF(Sales[RegionStoretype],Sales[[#This Row],[RegionStoretype]],Sales[YoY_SSF])/Sales[[#This Row],[Region_TypeCount]]</f>
        <v>44.537621913239086</v>
      </c>
    </row>
    <row r="7492" spans="1:16" x14ac:dyDescent="0.25">
      <c r="A7492" s="1">
        <v>43266</v>
      </c>
      <c r="B7492">
        <v>38</v>
      </c>
      <c r="C7492">
        <v>9</v>
      </c>
      <c r="D7492">
        <v>25773.359099999998</v>
      </c>
      <c r="E7492">
        <f>INDEX(Stores[region],MATCH(Sales[[#This Row],[store_no]],Stores[store_no],0))</f>
        <v>2</v>
      </c>
      <c r="F7492" t="str">
        <f>INDEX(Stores[storetype],MATCH(Sales[[#This Row],[store_no]],Stores[store_no],0))</f>
        <v>C</v>
      </c>
      <c r="G7492" t="str">
        <f>INDEX(Stores[location_city],MATCH(Sales[[#This Row],[store_no]],Stores[store_no],0))</f>
        <v>Hinsdale</v>
      </c>
      <c r="H7492" t="str">
        <f>INDEX(Stores[location_state],MATCH(Sales[[#This Row],[store_no]],Stores[store_no],0))</f>
        <v>Illinois</v>
      </c>
      <c r="I7492">
        <f>INDEX(Stores[sqft],MATCH(Sales[[#This Row],[store_no]],Stores[store_no],0))</f>
        <v>155600</v>
      </c>
      <c r="J7492" s="4" t="str">
        <f>INDEX(Departments[dept_name],MATCH(Sales[[#This Row],[dept_no]],Departments[dept_no],0))</f>
        <v>Garden</v>
      </c>
      <c r="K7492" s="4" t="str">
        <f>CONCATENATE(Sales[[#This Row],[region]],Sales[[#This Row],[storetype]])</f>
        <v>2C</v>
      </c>
      <c r="L7492" s="4">
        <f>INDEX(RegionStoreCount[Store Count],MATCH(Sales[[#This Row],[RegionStoretype]],RegionStoreCount[Region/Type],0))</f>
        <v>1</v>
      </c>
      <c r="M7492" s="4">
        <f>AND(Sales[[#This Row],[date]]&lt;=TY_YTDMax,Sales[[#This Row],[date]]&gt;=TY_YTDMin)*Sales[[#This Row],[sales]]</f>
        <v>25773.359099999998</v>
      </c>
      <c r="N7492" s="4">
        <f>AND(Sales[[#This Row],[date]]&lt;=LY_YTDMax,Sales[[#This Row],[date]]&gt;=LY_YTDMin)*Sales[[#This Row],[sales]]</f>
        <v>0</v>
      </c>
      <c r="O7492" s="4">
        <f>AND(Sales[[#This Row],[date]]&gt;=YoY_Min,Sales[[#This Row],[date]]&lt;=TY_YTDMax)*(Sales[[#This Row],[sales]]/Sales[[#This Row],[sqft]])</f>
        <v>0.16563855462724936</v>
      </c>
      <c r="P7492" s="4">
        <f>SUMIF(Sales[RegionStoretype],Sales[[#This Row],[RegionStoretype]],Sales[YoY_SSF])/Sales[[#This Row],[Region_TypeCount]]</f>
        <v>44.537621913239086</v>
      </c>
    </row>
    <row r="7493" spans="1:16" x14ac:dyDescent="0.25">
      <c r="A7493" s="1">
        <v>43266</v>
      </c>
      <c r="B7493">
        <v>38</v>
      </c>
      <c r="C7493">
        <v>13</v>
      </c>
      <c r="D7493">
        <v>59060.6296</v>
      </c>
      <c r="E7493">
        <f>INDEX(Stores[region],MATCH(Sales[[#This Row],[store_no]],Stores[store_no],0))</f>
        <v>2</v>
      </c>
      <c r="F7493" t="str">
        <f>INDEX(Stores[storetype],MATCH(Sales[[#This Row],[store_no]],Stores[store_no],0))</f>
        <v>C</v>
      </c>
      <c r="G7493" t="str">
        <f>INDEX(Stores[location_city],MATCH(Sales[[#This Row],[store_no]],Stores[store_no],0))</f>
        <v>Hinsdale</v>
      </c>
      <c r="H7493" t="str">
        <f>INDEX(Stores[location_state],MATCH(Sales[[#This Row],[store_no]],Stores[store_no],0))</f>
        <v>Illinois</v>
      </c>
      <c r="I7493">
        <f>INDEX(Stores[sqft],MATCH(Sales[[#This Row],[store_no]],Stores[store_no],0))</f>
        <v>155600</v>
      </c>
      <c r="J7493" s="4" t="str">
        <f>INDEX(Departments[dept_name],MATCH(Sales[[#This Row],[dept_no]],Departments[dept_no],0))</f>
        <v>Kids</v>
      </c>
      <c r="K7493" s="4" t="str">
        <f>CONCATENATE(Sales[[#This Row],[region]],Sales[[#This Row],[storetype]])</f>
        <v>2C</v>
      </c>
      <c r="L7493" s="4">
        <f>INDEX(RegionStoreCount[Store Count],MATCH(Sales[[#This Row],[RegionStoretype]],RegionStoreCount[Region/Type],0))</f>
        <v>1</v>
      </c>
      <c r="M7493" s="4">
        <f>AND(Sales[[#This Row],[date]]&lt;=TY_YTDMax,Sales[[#This Row],[date]]&gt;=TY_YTDMin)*Sales[[#This Row],[sales]]</f>
        <v>59060.6296</v>
      </c>
      <c r="N7493" s="4">
        <f>AND(Sales[[#This Row],[date]]&lt;=LY_YTDMax,Sales[[#This Row],[date]]&gt;=LY_YTDMin)*Sales[[#This Row],[sales]]</f>
        <v>0</v>
      </c>
      <c r="O7493" s="4">
        <f>AND(Sales[[#This Row],[date]]&gt;=YoY_Min,Sales[[#This Row],[date]]&lt;=TY_YTDMax)*(Sales[[#This Row],[sales]]/Sales[[#This Row],[sqft]])</f>
        <v>0.37956702827763494</v>
      </c>
      <c r="P7493" s="4">
        <f>SUMIF(Sales[RegionStoretype],Sales[[#This Row],[RegionStoretype]],Sales[YoY_SSF])/Sales[[#This Row],[Region_TypeCount]]</f>
        <v>44.537621913239086</v>
      </c>
    </row>
    <row r="7494" spans="1:16" x14ac:dyDescent="0.25">
      <c r="A7494" s="1">
        <v>43266</v>
      </c>
      <c r="B7494">
        <v>38</v>
      </c>
      <c r="C7494">
        <v>15</v>
      </c>
      <c r="D7494">
        <v>38189.257899999997</v>
      </c>
      <c r="E7494">
        <f>INDEX(Stores[region],MATCH(Sales[[#This Row],[store_no]],Stores[store_no],0))</f>
        <v>2</v>
      </c>
      <c r="F7494" t="str">
        <f>INDEX(Stores[storetype],MATCH(Sales[[#This Row],[store_no]],Stores[store_no],0))</f>
        <v>C</v>
      </c>
      <c r="G7494" t="str">
        <f>INDEX(Stores[location_city],MATCH(Sales[[#This Row],[store_no]],Stores[store_no],0))</f>
        <v>Hinsdale</v>
      </c>
      <c r="H7494" t="str">
        <f>INDEX(Stores[location_state],MATCH(Sales[[#This Row],[store_no]],Stores[store_no],0))</f>
        <v>Illinois</v>
      </c>
      <c r="I7494">
        <f>INDEX(Stores[sqft],MATCH(Sales[[#This Row],[store_no]],Stores[store_no],0))</f>
        <v>155600</v>
      </c>
      <c r="J7494" s="4" t="str">
        <f>INDEX(Departments[dept_name],MATCH(Sales[[#This Row],[dept_no]],Departments[dept_no],0))</f>
        <v>Music</v>
      </c>
      <c r="K7494" s="4" t="str">
        <f>CONCATENATE(Sales[[#This Row],[region]],Sales[[#This Row],[storetype]])</f>
        <v>2C</v>
      </c>
      <c r="L7494" s="4">
        <f>INDEX(RegionStoreCount[Store Count],MATCH(Sales[[#This Row],[RegionStoretype]],RegionStoreCount[Region/Type],0))</f>
        <v>1</v>
      </c>
      <c r="M7494" s="4">
        <f>AND(Sales[[#This Row],[date]]&lt;=TY_YTDMax,Sales[[#This Row],[date]]&gt;=TY_YTDMin)*Sales[[#This Row],[sales]]</f>
        <v>38189.257899999997</v>
      </c>
      <c r="N7494" s="4">
        <f>AND(Sales[[#This Row],[date]]&lt;=LY_YTDMax,Sales[[#This Row],[date]]&gt;=LY_YTDMin)*Sales[[#This Row],[sales]]</f>
        <v>0</v>
      </c>
      <c r="O7494" s="4">
        <f>AND(Sales[[#This Row],[date]]&gt;=YoY_Min,Sales[[#This Row],[date]]&lt;=TY_YTDMax)*(Sales[[#This Row],[sales]]/Sales[[#This Row],[sqft]])</f>
        <v>0.24543224871465294</v>
      </c>
      <c r="P7494" s="4">
        <f>SUMIF(Sales[RegionStoretype],Sales[[#This Row],[RegionStoretype]],Sales[YoY_SSF])/Sales[[#This Row],[Region_TypeCount]]</f>
        <v>44.537621913239086</v>
      </c>
    </row>
    <row r="7495" spans="1:16" x14ac:dyDescent="0.25">
      <c r="A7495" s="1">
        <v>43266</v>
      </c>
      <c r="B7495">
        <v>38</v>
      </c>
      <c r="C7495">
        <v>18</v>
      </c>
      <c r="D7495">
        <v>53532.9061</v>
      </c>
      <c r="E7495">
        <f>INDEX(Stores[region],MATCH(Sales[[#This Row],[store_no]],Stores[store_no],0))</f>
        <v>2</v>
      </c>
      <c r="F7495" t="str">
        <f>INDEX(Stores[storetype],MATCH(Sales[[#This Row],[store_no]],Stores[store_no],0))</f>
        <v>C</v>
      </c>
      <c r="G7495" t="str">
        <f>INDEX(Stores[location_city],MATCH(Sales[[#This Row],[store_no]],Stores[store_no],0))</f>
        <v>Hinsdale</v>
      </c>
      <c r="H7495" t="str">
        <f>INDEX(Stores[location_state],MATCH(Sales[[#This Row],[store_no]],Stores[store_no],0))</f>
        <v>Illinois</v>
      </c>
      <c r="I7495">
        <f>INDEX(Stores[sqft],MATCH(Sales[[#This Row],[store_no]],Stores[store_no],0))</f>
        <v>155600</v>
      </c>
      <c r="J7495" s="4" t="str">
        <f>INDEX(Departments[dept_name],MATCH(Sales[[#This Row],[dept_no]],Departments[dept_no],0))</f>
        <v>Sports</v>
      </c>
      <c r="K7495" s="4" t="str">
        <f>CONCATENATE(Sales[[#This Row],[region]],Sales[[#This Row],[storetype]])</f>
        <v>2C</v>
      </c>
      <c r="L7495" s="4">
        <f>INDEX(RegionStoreCount[Store Count],MATCH(Sales[[#This Row],[RegionStoretype]],RegionStoreCount[Region/Type],0))</f>
        <v>1</v>
      </c>
      <c r="M7495" s="4">
        <f>AND(Sales[[#This Row],[date]]&lt;=TY_YTDMax,Sales[[#This Row],[date]]&gt;=TY_YTDMin)*Sales[[#This Row],[sales]]</f>
        <v>53532.9061</v>
      </c>
      <c r="N7495" s="4">
        <f>AND(Sales[[#This Row],[date]]&lt;=LY_YTDMax,Sales[[#This Row],[date]]&gt;=LY_YTDMin)*Sales[[#This Row],[sales]]</f>
        <v>0</v>
      </c>
      <c r="O7495" s="4">
        <f>AND(Sales[[#This Row],[date]]&gt;=YoY_Min,Sales[[#This Row],[date]]&lt;=TY_YTDMax)*(Sales[[#This Row],[sales]]/Sales[[#This Row],[sqft]])</f>
        <v>0.34404181298200515</v>
      </c>
      <c r="P7495" s="4">
        <f>SUMIF(Sales[RegionStoretype],Sales[[#This Row],[RegionStoretype]],Sales[YoY_SSF])/Sales[[#This Row],[Region_TypeCount]]</f>
        <v>44.537621913239086</v>
      </c>
    </row>
    <row r="7496" spans="1:16" x14ac:dyDescent="0.25">
      <c r="A7496" s="1">
        <v>43266</v>
      </c>
      <c r="B7496">
        <v>38</v>
      </c>
      <c r="C7496">
        <v>20</v>
      </c>
      <c r="D7496">
        <v>99758.844799999992</v>
      </c>
      <c r="E7496">
        <f>INDEX(Stores[region],MATCH(Sales[[#This Row],[store_no]],Stores[store_no],0))</f>
        <v>2</v>
      </c>
      <c r="F7496" t="str">
        <f>INDEX(Stores[storetype],MATCH(Sales[[#This Row],[store_no]],Stores[store_no],0))</f>
        <v>C</v>
      </c>
      <c r="G7496" t="str">
        <f>INDEX(Stores[location_city],MATCH(Sales[[#This Row],[store_no]],Stores[store_no],0))</f>
        <v>Hinsdale</v>
      </c>
      <c r="H7496" t="str">
        <f>INDEX(Stores[location_state],MATCH(Sales[[#This Row],[store_no]],Stores[store_no],0))</f>
        <v>Illinois</v>
      </c>
      <c r="I7496">
        <f>INDEX(Stores[sqft],MATCH(Sales[[#This Row],[store_no]],Stores[store_no],0))</f>
        <v>155600</v>
      </c>
      <c r="J7496" s="4" t="str">
        <f>INDEX(Departments[dept_name],MATCH(Sales[[#This Row],[dept_no]],Departments[dept_no],0))</f>
        <v>Toys</v>
      </c>
      <c r="K7496" s="4" t="str">
        <f>CONCATENATE(Sales[[#This Row],[region]],Sales[[#This Row],[storetype]])</f>
        <v>2C</v>
      </c>
      <c r="L7496" s="4">
        <f>INDEX(RegionStoreCount[Store Count],MATCH(Sales[[#This Row],[RegionStoretype]],RegionStoreCount[Region/Type],0))</f>
        <v>1</v>
      </c>
      <c r="M7496" s="4">
        <f>AND(Sales[[#This Row],[date]]&lt;=TY_YTDMax,Sales[[#This Row],[date]]&gt;=TY_YTDMin)*Sales[[#This Row],[sales]]</f>
        <v>99758.844799999992</v>
      </c>
      <c r="N7496" s="4">
        <f>AND(Sales[[#This Row],[date]]&lt;=LY_YTDMax,Sales[[#This Row],[date]]&gt;=LY_YTDMin)*Sales[[#This Row],[sales]]</f>
        <v>0</v>
      </c>
      <c r="O7496" s="4">
        <f>AND(Sales[[#This Row],[date]]&gt;=YoY_Min,Sales[[#This Row],[date]]&lt;=TY_YTDMax)*(Sales[[#This Row],[sales]]/Sales[[#This Row],[sqft]])</f>
        <v>0.64112368123393315</v>
      </c>
      <c r="P7496" s="4">
        <f>SUMIF(Sales[RegionStoretype],Sales[[#This Row],[RegionStoretype]],Sales[YoY_SSF])/Sales[[#This Row],[Region_TypeCount]]</f>
        <v>44.537621913239086</v>
      </c>
    </row>
    <row r="7497" spans="1:16" x14ac:dyDescent="0.25">
      <c r="A7497" s="1">
        <v>43273</v>
      </c>
      <c r="B7497">
        <v>2</v>
      </c>
      <c r="C7497">
        <v>1</v>
      </c>
      <c r="D7497">
        <v>52436.878399999994</v>
      </c>
      <c r="E7497">
        <f>INDEX(Stores[region],MATCH(Sales[[#This Row],[store_no]],Stores[store_no],0))</f>
        <v>3</v>
      </c>
      <c r="F7497" t="str">
        <f>INDEX(Stores[storetype],MATCH(Sales[[#This Row],[store_no]],Stores[store_no],0))</f>
        <v>A</v>
      </c>
      <c r="G7497" t="str">
        <f>INDEX(Stores[location_city],MATCH(Sales[[#This Row],[store_no]],Stores[store_no],0))</f>
        <v>Minneapolis</v>
      </c>
      <c r="H7497" t="str">
        <f>INDEX(Stores[location_state],MATCH(Sales[[#This Row],[store_no]],Stores[store_no],0))</f>
        <v>Minnesota</v>
      </c>
      <c r="I7497">
        <f>INDEX(Stores[sqft],MATCH(Sales[[#This Row],[store_no]],Stores[store_no],0))</f>
        <v>210400</v>
      </c>
      <c r="J7497" s="4" t="str">
        <f>INDEX(Departments[dept_name],MATCH(Sales[[#This Row],[dept_no]],Departments[dept_no],0))</f>
        <v>Automotive</v>
      </c>
      <c r="K7497" s="4" t="str">
        <f>CONCATENATE(Sales[[#This Row],[region]],Sales[[#This Row],[storetype]])</f>
        <v>3A</v>
      </c>
      <c r="L7497" s="4">
        <f>INDEX(RegionStoreCount[Store Count],MATCH(Sales[[#This Row],[RegionStoretype]],RegionStoreCount[Region/Type],0))</f>
        <v>9</v>
      </c>
      <c r="M7497" s="4">
        <f>AND(Sales[[#This Row],[date]]&lt;=TY_YTDMax,Sales[[#This Row],[date]]&gt;=TY_YTDMin)*Sales[[#This Row],[sales]]</f>
        <v>52436.878399999994</v>
      </c>
      <c r="N7497" s="4">
        <f>AND(Sales[[#This Row],[date]]&lt;=LY_YTDMax,Sales[[#This Row],[date]]&gt;=LY_YTDMin)*Sales[[#This Row],[sales]]</f>
        <v>0</v>
      </c>
      <c r="O7497" s="4">
        <f>AND(Sales[[#This Row],[date]]&gt;=YoY_Min,Sales[[#This Row],[date]]&lt;=TY_YTDMax)*(Sales[[#This Row],[sales]]/Sales[[#This Row],[sqft]])</f>
        <v>0.24922470722433457</v>
      </c>
      <c r="P7497" s="4">
        <f>SUMIF(Sales[RegionStoretype],Sales[[#This Row],[RegionStoretype]],Sales[YoY_SSF])/Sales[[#This Row],[Region_TypeCount]]</f>
        <v>53.603836561720975</v>
      </c>
    </row>
    <row r="7498" spans="1:16" x14ac:dyDescent="0.25">
      <c r="A7498" s="1">
        <v>43273</v>
      </c>
      <c r="B7498">
        <v>2</v>
      </c>
      <c r="C7498">
        <v>7</v>
      </c>
      <c r="D7498">
        <v>20919.052799999998</v>
      </c>
      <c r="E7498">
        <f>INDEX(Stores[region],MATCH(Sales[[#This Row],[store_no]],Stores[store_no],0))</f>
        <v>3</v>
      </c>
      <c r="F7498" t="str">
        <f>INDEX(Stores[storetype],MATCH(Sales[[#This Row],[store_no]],Stores[store_no],0))</f>
        <v>A</v>
      </c>
      <c r="G7498" t="str">
        <f>INDEX(Stores[location_city],MATCH(Sales[[#This Row],[store_no]],Stores[store_no],0))</f>
        <v>Minneapolis</v>
      </c>
      <c r="H7498" t="str">
        <f>INDEX(Stores[location_state],MATCH(Sales[[#This Row],[store_no]],Stores[store_no],0))</f>
        <v>Minnesota</v>
      </c>
      <c r="I7498">
        <f>INDEX(Stores[sqft],MATCH(Sales[[#This Row],[store_no]],Stores[store_no],0))</f>
        <v>210400</v>
      </c>
      <c r="J7498" s="4" t="str">
        <f>INDEX(Departments[dept_name],MATCH(Sales[[#This Row],[dept_no]],Departments[dept_no],0))</f>
        <v>Electronics</v>
      </c>
      <c r="K7498" s="4" t="str">
        <f>CONCATENATE(Sales[[#This Row],[region]],Sales[[#This Row],[storetype]])</f>
        <v>3A</v>
      </c>
      <c r="L7498" s="4">
        <f>INDEX(RegionStoreCount[Store Count],MATCH(Sales[[#This Row],[RegionStoretype]],RegionStoreCount[Region/Type],0))</f>
        <v>9</v>
      </c>
      <c r="M7498" s="4">
        <f>AND(Sales[[#This Row],[date]]&lt;=TY_YTDMax,Sales[[#This Row],[date]]&gt;=TY_YTDMin)*Sales[[#This Row],[sales]]</f>
        <v>20919.052799999998</v>
      </c>
      <c r="N7498" s="4">
        <f>AND(Sales[[#This Row],[date]]&lt;=LY_YTDMax,Sales[[#This Row],[date]]&gt;=LY_YTDMin)*Sales[[#This Row],[sales]]</f>
        <v>0</v>
      </c>
      <c r="O7498" s="4">
        <f>AND(Sales[[#This Row],[date]]&gt;=YoY_Min,Sales[[#This Row],[date]]&lt;=TY_YTDMax)*(Sales[[#This Row],[sales]]/Sales[[#This Row],[sqft]])</f>
        <v>9.9425155893536107E-2</v>
      </c>
      <c r="P7498" s="4">
        <f>SUMIF(Sales[RegionStoretype],Sales[[#This Row],[RegionStoretype]],Sales[YoY_SSF])/Sales[[#This Row],[Region_TypeCount]]</f>
        <v>53.603836561720975</v>
      </c>
    </row>
    <row r="7499" spans="1:16" x14ac:dyDescent="0.25">
      <c r="A7499" s="1">
        <v>43273</v>
      </c>
      <c r="B7499">
        <v>3</v>
      </c>
      <c r="C7499">
        <v>6</v>
      </c>
      <c r="D7499">
        <v>174389.54930000001</v>
      </c>
      <c r="E7499">
        <f>INDEX(Stores[region],MATCH(Sales[[#This Row],[store_no]],Stores[store_no],0))</f>
        <v>1</v>
      </c>
      <c r="F7499" t="str">
        <f>INDEX(Stores[storetype],MATCH(Sales[[#This Row],[store_no]],Stores[store_no],0))</f>
        <v>B</v>
      </c>
      <c r="G7499" t="str">
        <f>INDEX(Stores[location_city],MATCH(Sales[[#This Row],[store_no]],Stores[store_no],0))</f>
        <v>Detroit</v>
      </c>
      <c r="H7499" t="str">
        <f>INDEX(Stores[location_state],MATCH(Sales[[#This Row],[store_no]],Stores[store_no],0))</f>
        <v>Michigan</v>
      </c>
      <c r="I7499">
        <f>INDEX(Stores[sqft],MATCH(Sales[[#This Row],[store_no]],Stores[store_no],0))</f>
        <v>114500</v>
      </c>
      <c r="J7499" s="4" t="str">
        <f>INDEX(Departments[dept_name],MATCH(Sales[[#This Row],[dept_no]],Departments[dept_no],0))</f>
        <v>Computers</v>
      </c>
      <c r="K7499" s="4" t="str">
        <f>CONCATENATE(Sales[[#This Row],[region]],Sales[[#This Row],[storetype]])</f>
        <v>1B</v>
      </c>
      <c r="L7499" s="4">
        <f>INDEX(RegionStoreCount[Store Count],MATCH(Sales[[#This Row],[RegionStoretype]],RegionStoreCount[Region/Type],0))</f>
        <v>5</v>
      </c>
      <c r="M7499" s="4">
        <f>AND(Sales[[#This Row],[date]]&lt;=TY_YTDMax,Sales[[#This Row],[date]]&gt;=TY_YTDMin)*Sales[[#This Row],[sales]]</f>
        <v>174389.54930000001</v>
      </c>
      <c r="N7499" s="4">
        <f>AND(Sales[[#This Row],[date]]&lt;=LY_YTDMax,Sales[[#This Row],[date]]&gt;=LY_YTDMin)*Sales[[#This Row],[sales]]</f>
        <v>0</v>
      </c>
      <c r="O7499" s="4">
        <f>AND(Sales[[#This Row],[date]]&gt;=YoY_Min,Sales[[#This Row],[date]]&lt;=TY_YTDMax)*(Sales[[#This Row],[sales]]/Sales[[#This Row],[sqft]])</f>
        <v>1.5230528323144106</v>
      </c>
      <c r="P7499" s="4">
        <f>SUMIF(Sales[RegionStoretype],Sales[[#This Row],[RegionStoretype]],Sales[YoY_SSF])/Sales[[#This Row],[Region_TypeCount]]</f>
        <v>68.518982968140051</v>
      </c>
    </row>
    <row r="7500" spans="1:16" x14ac:dyDescent="0.25">
      <c r="A7500" s="1">
        <v>43273</v>
      </c>
      <c r="B7500">
        <v>4</v>
      </c>
      <c r="C7500">
        <v>15</v>
      </c>
      <c r="D7500">
        <v>193456.68210000001</v>
      </c>
      <c r="E7500">
        <f>INDEX(Stores[region],MATCH(Sales[[#This Row],[store_no]],Stores[store_no],0))</f>
        <v>1</v>
      </c>
      <c r="F7500" t="str">
        <f>INDEX(Stores[storetype],MATCH(Sales[[#This Row],[store_no]],Stores[store_no],0))</f>
        <v>A</v>
      </c>
      <c r="G7500" t="str">
        <f>INDEX(Stores[location_city],MATCH(Sales[[#This Row],[store_no]],Stores[store_no],0))</f>
        <v>Cincinnati</v>
      </c>
      <c r="H7500" t="str">
        <f>INDEX(Stores[location_state],MATCH(Sales[[#This Row],[store_no]],Stores[store_no],0))</f>
        <v>Ohio</v>
      </c>
      <c r="I7500">
        <f>INDEX(Stores[sqft],MATCH(Sales[[#This Row],[store_no]],Stores[store_no],0))</f>
        <v>127800</v>
      </c>
      <c r="J7500" s="4" t="str">
        <f>INDEX(Departments[dept_name],MATCH(Sales[[#This Row],[dept_no]],Departments[dept_no],0))</f>
        <v>Music</v>
      </c>
      <c r="K7500" s="4" t="str">
        <f>CONCATENATE(Sales[[#This Row],[region]],Sales[[#This Row],[storetype]])</f>
        <v>1A</v>
      </c>
      <c r="L7500" s="4">
        <f>INDEX(RegionStoreCount[Store Count],MATCH(Sales[[#This Row],[RegionStoretype]],RegionStoreCount[Region/Type],0))</f>
        <v>5</v>
      </c>
      <c r="M7500" s="4">
        <f>AND(Sales[[#This Row],[date]]&lt;=TY_YTDMax,Sales[[#This Row],[date]]&gt;=TY_YTDMin)*Sales[[#This Row],[sales]]</f>
        <v>193456.68210000001</v>
      </c>
      <c r="N7500" s="4">
        <f>AND(Sales[[#This Row],[date]]&lt;=LY_YTDMax,Sales[[#This Row],[date]]&gt;=LY_YTDMin)*Sales[[#This Row],[sales]]</f>
        <v>0</v>
      </c>
      <c r="O7500" s="4">
        <f>AND(Sales[[#This Row],[date]]&gt;=YoY_Min,Sales[[#This Row],[date]]&lt;=TY_YTDMax)*(Sales[[#This Row],[sales]]/Sales[[#This Row],[sqft]])</f>
        <v>1.5137455563380282</v>
      </c>
      <c r="P7500" s="4">
        <f>SUMIF(Sales[RegionStoretype],Sales[[#This Row],[RegionStoretype]],Sales[YoY_SSF])/Sales[[#This Row],[Region_TypeCount]]</f>
        <v>59.469551530910678</v>
      </c>
    </row>
    <row r="7501" spans="1:16" x14ac:dyDescent="0.25">
      <c r="A7501" s="1">
        <v>43273</v>
      </c>
      <c r="B7501">
        <v>5</v>
      </c>
      <c r="C7501">
        <v>1</v>
      </c>
      <c r="D7501">
        <v>112.27</v>
      </c>
      <c r="E7501">
        <f>INDEX(Stores[region],MATCH(Sales[[#This Row],[store_no]],Stores[store_no],0))</f>
        <v>1</v>
      </c>
      <c r="F7501" t="str">
        <f>INDEX(Stores[storetype],MATCH(Sales[[#This Row],[store_no]],Stores[store_no],0))</f>
        <v>B</v>
      </c>
      <c r="G7501" t="str">
        <f>INDEX(Stores[location_city],MATCH(Sales[[#This Row],[store_no]],Stores[store_no],0))</f>
        <v>Bloomington</v>
      </c>
      <c r="H7501" t="str">
        <f>INDEX(Stores[location_state],MATCH(Sales[[#This Row],[store_no]],Stores[store_no],0))</f>
        <v>Indiana</v>
      </c>
      <c r="I7501">
        <f>INDEX(Stores[sqft],MATCH(Sales[[#This Row],[store_no]],Stores[store_no],0))</f>
        <v>114500</v>
      </c>
      <c r="J7501" s="4" t="str">
        <f>INDEX(Departments[dept_name],MATCH(Sales[[#This Row],[dept_no]],Departments[dept_no],0))</f>
        <v>Automotive</v>
      </c>
      <c r="K7501" s="4" t="str">
        <f>CONCATENATE(Sales[[#This Row],[region]],Sales[[#This Row],[storetype]])</f>
        <v>1B</v>
      </c>
      <c r="L7501" s="4">
        <f>INDEX(RegionStoreCount[Store Count],MATCH(Sales[[#This Row],[RegionStoretype]],RegionStoreCount[Region/Type],0))</f>
        <v>5</v>
      </c>
      <c r="M7501" s="4">
        <f>AND(Sales[[#This Row],[date]]&lt;=TY_YTDMax,Sales[[#This Row],[date]]&gt;=TY_YTDMin)*Sales[[#This Row],[sales]]</f>
        <v>112.27</v>
      </c>
      <c r="N7501" s="4">
        <f>AND(Sales[[#This Row],[date]]&lt;=LY_YTDMax,Sales[[#This Row],[date]]&gt;=LY_YTDMin)*Sales[[#This Row],[sales]]</f>
        <v>0</v>
      </c>
      <c r="O7501" s="4">
        <f>AND(Sales[[#This Row],[date]]&gt;=YoY_Min,Sales[[#This Row],[date]]&lt;=TY_YTDMax)*(Sales[[#This Row],[sales]]/Sales[[#This Row],[sqft]])</f>
        <v>9.8052401746724898E-4</v>
      </c>
      <c r="P7501" s="4">
        <f>SUMIF(Sales[RegionStoretype],Sales[[#This Row],[RegionStoretype]],Sales[YoY_SSF])/Sales[[#This Row],[Region_TypeCount]]</f>
        <v>68.518982968140051</v>
      </c>
    </row>
    <row r="7502" spans="1:16" x14ac:dyDescent="0.25">
      <c r="A7502" s="1">
        <v>43273</v>
      </c>
      <c r="B7502">
        <v>5</v>
      </c>
      <c r="C7502">
        <v>7</v>
      </c>
      <c r="D7502">
        <v>7929.4996000000001</v>
      </c>
      <c r="E7502" s="4">
        <f>INDEX(Stores[region],MATCH(Sales[[#This Row],[store_no]],Stores[store_no],0))</f>
        <v>1</v>
      </c>
      <c r="F7502" s="4" t="str">
        <f>INDEX(Stores[storetype],MATCH(Sales[[#This Row],[store_no]],Stores[store_no],0))</f>
        <v>B</v>
      </c>
      <c r="G7502" s="4" t="str">
        <f>INDEX(Stores[location_city],MATCH(Sales[[#This Row],[store_no]],Stores[store_no],0))</f>
        <v>Bloomington</v>
      </c>
      <c r="H7502" s="4" t="str">
        <f>INDEX(Stores[location_state],MATCH(Sales[[#This Row],[store_no]],Stores[store_no],0))</f>
        <v>Indiana</v>
      </c>
      <c r="I7502" s="4">
        <f>INDEX(Stores[sqft],MATCH(Sales[[#This Row],[store_no]],Stores[store_no],0))</f>
        <v>114500</v>
      </c>
      <c r="J7502" s="4" t="str">
        <f>INDEX(Departments[dept_name],MATCH(Sales[[#This Row],[dept_no]],Departments[dept_no],0))</f>
        <v>Electronics</v>
      </c>
      <c r="K7502" s="4" t="str">
        <f>CONCATENATE(Sales[[#This Row],[region]],Sales[[#This Row],[storetype]])</f>
        <v>1B</v>
      </c>
      <c r="L7502" s="4">
        <f>INDEX(RegionStoreCount[Store Count],MATCH(Sales[[#This Row],[RegionStoretype]],RegionStoreCount[Region/Type],0))</f>
        <v>5</v>
      </c>
      <c r="M7502" s="4">
        <f>AND(Sales[[#This Row],[date]]&lt;=TY_YTDMax,Sales[[#This Row],[date]]&gt;=TY_YTDMin)*Sales[[#This Row],[sales]]</f>
        <v>7929.4996000000001</v>
      </c>
      <c r="N7502" s="4">
        <f>AND(Sales[[#This Row],[date]]&lt;=LY_YTDMax,Sales[[#This Row],[date]]&gt;=LY_YTDMin)*Sales[[#This Row],[sales]]</f>
        <v>0</v>
      </c>
      <c r="O7502" s="4">
        <f>AND(Sales[[#This Row],[date]]&gt;=YoY_Min,Sales[[#This Row],[date]]&lt;=TY_YTDMax)*(Sales[[#This Row],[sales]]/Sales[[#This Row],[sqft]])</f>
        <v>6.9253271615720521E-2</v>
      </c>
      <c r="P7502" s="4">
        <f>SUMIF(Sales[RegionStoretype],Sales[[#This Row],[RegionStoretype]],Sales[YoY_SSF])/Sales[[#This Row],[Region_TypeCount]]</f>
        <v>68.518982968140051</v>
      </c>
    </row>
    <row r="7503" spans="1:16" x14ac:dyDescent="0.25">
      <c r="A7503" s="1">
        <v>43273</v>
      </c>
      <c r="B7503">
        <v>5</v>
      </c>
      <c r="C7503">
        <v>9</v>
      </c>
      <c r="D7503">
        <v>47731.7091</v>
      </c>
      <c r="E7503" s="4">
        <f>INDEX(Stores[region],MATCH(Sales[[#This Row],[store_no]],Stores[store_no],0))</f>
        <v>1</v>
      </c>
      <c r="F7503" s="4" t="str">
        <f>INDEX(Stores[storetype],MATCH(Sales[[#This Row],[store_no]],Stores[store_no],0))</f>
        <v>B</v>
      </c>
      <c r="G7503" s="4" t="str">
        <f>INDEX(Stores[location_city],MATCH(Sales[[#This Row],[store_no]],Stores[store_no],0))</f>
        <v>Bloomington</v>
      </c>
      <c r="H7503" s="4" t="str">
        <f>INDEX(Stores[location_state],MATCH(Sales[[#This Row],[store_no]],Stores[store_no],0))</f>
        <v>Indiana</v>
      </c>
      <c r="I7503" s="4">
        <f>INDEX(Stores[sqft],MATCH(Sales[[#This Row],[store_no]],Stores[store_no],0))</f>
        <v>114500</v>
      </c>
      <c r="J7503" s="4" t="str">
        <f>INDEX(Departments[dept_name],MATCH(Sales[[#This Row],[dept_no]],Departments[dept_no],0))</f>
        <v>Garden</v>
      </c>
      <c r="K7503" s="4" t="str">
        <f>CONCATENATE(Sales[[#This Row],[region]],Sales[[#This Row],[storetype]])</f>
        <v>1B</v>
      </c>
      <c r="L7503" s="4">
        <f>INDEX(RegionStoreCount[Store Count],MATCH(Sales[[#This Row],[RegionStoretype]],RegionStoreCount[Region/Type],0))</f>
        <v>5</v>
      </c>
      <c r="M7503" s="4">
        <f>AND(Sales[[#This Row],[date]]&lt;=TY_YTDMax,Sales[[#This Row],[date]]&gt;=TY_YTDMin)*Sales[[#This Row],[sales]]</f>
        <v>47731.7091</v>
      </c>
      <c r="N7503" s="4">
        <f>AND(Sales[[#This Row],[date]]&lt;=LY_YTDMax,Sales[[#This Row],[date]]&gt;=LY_YTDMin)*Sales[[#This Row],[sales]]</f>
        <v>0</v>
      </c>
      <c r="O7503" s="4">
        <f>AND(Sales[[#This Row],[date]]&gt;=YoY_Min,Sales[[#This Row],[date]]&lt;=TY_YTDMax)*(Sales[[#This Row],[sales]]/Sales[[#This Row],[sqft]])</f>
        <v>0.41687082183406116</v>
      </c>
      <c r="P7503" s="4">
        <f>SUMIF(Sales[RegionStoretype],Sales[[#This Row],[RegionStoretype]],Sales[YoY_SSF])/Sales[[#This Row],[Region_TypeCount]]</f>
        <v>68.518982968140051</v>
      </c>
    </row>
    <row r="7504" spans="1:16" x14ac:dyDescent="0.25">
      <c r="A7504" s="1">
        <v>43273</v>
      </c>
      <c r="B7504">
        <v>5</v>
      </c>
      <c r="C7504">
        <v>11</v>
      </c>
      <c r="D7504">
        <v>20063.268100000001</v>
      </c>
      <c r="E7504" s="4">
        <f>INDEX(Stores[region],MATCH(Sales[[#This Row],[store_no]],Stores[store_no],0))</f>
        <v>1</v>
      </c>
      <c r="F7504" s="4" t="str">
        <f>INDEX(Stores[storetype],MATCH(Sales[[#This Row],[store_no]],Stores[store_no],0))</f>
        <v>B</v>
      </c>
      <c r="G7504" s="4" t="str">
        <f>INDEX(Stores[location_city],MATCH(Sales[[#This Row],[store_no]],Stores[store_no],0))</f>
        <v>Bloomington</v>
      </c>
      <c r="H7504" s="4" t="str">
        <f>INDEX(Stores[location_state],MATCH(Sales[[#This Row],[store_no]],Stores[store_no],0))</f>
        <v>Indiana</v>
      </c>
      <c r="I7504" s="4">
        <f>INDEX(Stores[sqft],MATCH(Sales[[#This Row],[store_no]],Stores[store_no],0))</f>
        <v>114500</v>
      </c>
      <c r="J7504" s="4" t="str">
        <f>INDEX(Departments[dept_name],MATCH(Sales[[#This Row],[dept_no]],Departments[dept_no],0))</f>
        <v>Home</v>
      </c>
      <c r="K7504" s="4" t="str">
        <f>CONCATENATE(Sales[[#This Row],[region]],Sales[[#This Row],[storetype]])</f>
        <v>1B</v>
      </c>
      <c r="L7504" s="4">
        <f>INDEX(RegionStoreCount[Store Count],MATCH(Sales[[#This Row],[RegionStoretype]],RegionStoreCount[Region/Type],0))</f>
        <v>5</v>
      </c>
      <c r="M7504" s="4">
        <f>AND(Sales[[#This Row],[date]]&lt;=TY_YTDMax,Sales[[#This Row],[date]]&gt;=TY_YTDMin)*Sales[[#This Row],[sales]]</f>
        <v>20063.268100000001</v>
      </c>
      <c r="N7504" s="4">
        <f>AND(Sales[[#This Row],[date]]&lt;=LY_YTDMax,Sales[[#This Row],[date]]&gt;=LY_YTDMin)*Sales[[#This Row],[sales]]</f>
        <v>0</v>
      </c>
      <c r="O7504" s="4">
        <f>AND(Sales[[#This Row],[date]]&gt;=YoY_Min,Sales[[#This Row],[date]]&lt;=TY_YTDMax)*(Sales[[#This Row],[sales]]/Sales[[#This Row],[sqft]])</f>
        <v>0.17522504890829696</v>
      </c>
      <c r="P7504" s="4">
        <f>SUMIF(Sales[RegionStoretype],Sales[[#This Row],[RegionStoretype]],Sales[YoY_SSF])/Sales[[#This Row],[Region_TypeCount]]</f>
        <v>68.518982968140051</v>
      </c>
    </row>
    <row r="7505" spans="1:16" x14ac:dyDescent="0.25">
      <c r="A7505" s="1">
        <v>43273</v>
      </c>
      <c r="B7505">
        <v>5</v>
      </c>
      <c r="C7505">
        <v>17</v>
      </c>
      <c r="D7505">
        <v>11988.6006</v>
      </c>
      <c r="E7505" s="4">
        <f>INDEX(Stores[region],MATCH(Sales[[#This Row],[store_no]],Stores[store_no],0))</f>
        <v>1</v>
      </c>
      <c r="F7505" s="4" t="str">
        <f>INDEX(Stores[storetype],MATCH(Sales[[#This Row],[store_no]],Stores[store_no],0))</f>
        <v>B</v>
      </c>
      <c r="G7505" s="4" t="str">
        <f>INDEX(Stores[location_city],MATCH(Sales[[#This Row],[store_no]],Stores[store_no],0))</f>
        <v>Bloomington</v>
      </c>
      <c r="H7505" s="4" t="str">
        <f>INDEX(Stores[location_state],MATCH(Sales[[#This Row],[store_no]],Stores[store_no],0))</f>
        <v>Indiana</v>
      </c>
      <c r="I7505" s="4">
        <f>INDEX(Stores[sqft],MATCH(Sales[[#This Row],[store_no]],Stores[store_no],0))</f>
        <v>114500</v>
      </c>
      <c r="J7505" s="4" t="str">
        <f>INDEX(Departments[dept_name],MATCH(Sales[[#This Row],[dept_no]],Departments[dept_no],0))</f>
        <v>Shoes</v>
      </c>
      <c r="K7505" s="4" t="str">
        <f>CONCATENATE(Sales[[#This Row],[region]],Sales[[#This Row],[storetype]])</f>
        <v>1B</v>
      </c>
      <c r="L7505" s="4">
        <f>INDEX(RegionStoreCount[Store Count],MATCH(Sales[[#This Row],[RegionStoretype]],RegionStoreCount[Region/Type],0))</f>
        <v>5</v>
      </c>
      <c r="M7505" s="4">
        <f>AND(Sales[[#This Row],[date]]&lt;=TY_YTDMax,Sales[[#This Row],[date]]&gt;=TY_YTDMin)*Sales[[#This Row],[sales]]</f>
        <v>11988.6006</v>
      </c>
      <c r="N7505" s="4">
        <f>AND(Sales[[#This Row],[date]]&lt;=LY_YTDMax,Sales[[#This Row],[date]]&gt;=LY_YTDMin)*Sales[[#This Row],[sales]]</f>
        <v>0</v>
      </c>
      <c r="O7505" s="4">
        <f>AND(Sales[[#This Row],[date]]&gt;=YoY_Min,Sales[[#This Row],[date]]&lt;=TY_YTDMax)*(Sales[[#This Row],[sales]]/Sales[[#This Row],[sqft]])</f>
        <v>0.10470393537117904</v>
      </c>
      <c r="P7505" s="4">
        <f>SUMIF(Sales[RegionStoretype],Sales[[#This Row],[RegionStoretype]],Sales[YoY_SSF])/Sales[[#This Row],[Region_TypeCount]]</f>
        <v>68.518982968140051</v>
      </c>
    </row>
    <row r="7506" spans="1:16" x14ac:dyDescent="0.25">
      <c r="A7506" s="1">
        <v>43273</v>
      </c>
      <c r="B7506">
        <v>5</v>
      </c>
      <c r="C7506">
        <v>19</v>
      </c>
      <c r="D7506">
        <v>68.31</v>
      </c>
      <c r="E7506" s="4">
        <f>INDEX(Stores[region],MATCH(Sales[[#This Row],[store_no]],Stores[store_no],0))</f>
        <v>1</v>
      </c>
      <c r="F7506" s="4" t="str">
        <f>INDEX(Stores[storetype],MATCH(Sales[[#This Row],[store_no]],Stores[store_no],0))</f>
        <v>B</v>
      </c>
      <c r="G7506" s="4" t="str">
        <f>INDEX(Stores[location_city],MATCH(Sales[[#This Row],[store_no]],Stores[store_no],0))</f>
        <v>Bloomington</v>
      </c>
      <c r="H7506" s="4" t="str">
        <f>INDEX(Stores[location_state],MATCH(Sales[[#This Row],[store_no]],Stores[store_no],0))</f>
        <v>Indiana</v>
      </c>
      <c r="I7506" s="4">
        <f>INDEX(Stores[sqft],MATCH(Sales[[#This Row],[store_no]],Stores[store_no],0))</f>
        <v>114500</v>
      </c>
      <c r="J7506" s="4" t="str">
        <f>INDEX(Departments[dept_name],MATCH(Sales[[#This Row],[dept_no]],Departments[dept_no],0))</f>
        <v>Tools</v>
      </c>
      <c r="K7506" s="4" t="str">
        <f>CONCATENATE(Sales[[#This Row],[region]],Sales[[#This Row],[storetype]])</f>
        <v>1B</v>
      </c>
      <c r="L7506" s="4">
        <f>INDEX(RegionStoreCount[Store Count],MATCH(Sales[[#This Row],[RegionStoretype]],RegionStoreCount[Region/Type],0))</f>
        <v>5</v>
      </c>
      <c r="M7506" s="4">
        <f>AND(Sales[[#This Row],[date]]&lt;=TY_YTDMax,Sales[[#This Row],[date]]&gt;=TY_YTDMin)*Sales[[#This Row],[sales]]</f>
        <v>68.31</v>
      </c>
      <c r="N7506" s="4">
        <f>AND(Sales[[#This Row],[date]]&lt;=LY_YTDMax,Sales[[#This Row],[date]]&gt;=LY_YTDMin)*Sales[[#This Row],[sales]]</f>
        <v>0</v>
      </c>
      <c r="O7506" s="4">
        <f>AND(Sales[[#This Row],[date]]&gt;=YoY_Min,Sales[[#This Row],[date]]&lt;=TY_YTDMax)*(Sales[[#This Row],[sales]]/Sales[[#This Row],[sqft]])</f>
        <v>5.9659388646288213E-4</v>
      </c>
      <c r="P7506" s="4">
        <f>SUMIF(Sales[RegionStoretype],Sales[[#This Row],[RegionStoretype]],Sales[YoY_SSF])/Sales[[#This Row],[Region_TypeCount]]</f>
        <v>68.518982968140051</v>
      </c>
    </row>
    <row r="7507" spans="1:16" x14ac:dyDescent="0.25">
      <c r="A7507" s="1">
        <v>43273</v>
      </c>
      <c r="B7507">
        <v>5</v>
      </c>
      <c r="C7507">
        <v>20</v>
      </c>
      <c r="D7507">
        <v>56926.250899999999</v>
      </c>
      <c r="E7507" s="4">
        <f>INDEX(Stores[region],MATCH(Sales[[#This Row],[store_no]],Stores[store_no],0))</f>
        <v>1</v>
      </c>
      <c r="F7507" s="4" t="str">
        <f>INDEX(Stores[storetype],MATCH(Sales[[#This Row],[store_no]],Stores[store_no],0))</f>
        <v>B</v>
      </c>
      <c r="G7507" s="4" t="str">
        <f>INDEX(Stores[location_city],MATCH(Sales[[#This Row],[store_no]],Stores[store_no],0))</f>
        <v>Bloomington</v>
      </c>
      <c r="H7507" s="4" t="str">
        <f>INDEX(Stores[location_state],MATCH(Sales[[#This Row],[store_no]],Stores[store_no],0))</f>
        <v>Indiana</v>
      </c>
      <c r="I7507" s="4">
        <f>INDEX(Stores[sqft],MATCH(Sales[[#This Row],[store_no]],Stores[store_no],0))</f>
        <v>114500</v>
      </c>
      <c r="J7507" s="4" t="str">
        <f>INDEX(Departments[dept_name],MATCH(Sales[[#This Row],[dept_no]],Departments[dept_no],0))</f>
        <v>Toys</v>
      </c>
      <c r="K7507" s="4" t="str">
        <f>CONCATENATE(Sales[[#This Row],[region]],Sales[[#This Row],[storetype]])</f>
        <v>1B</v>
      </c>
      <c r="L7507" s="4">
        <f>INDEX(RegionStoreCount[Store Count],MATCH(Sales[[#This Row],[RegionStoretype]],RegionStoreCount[Region/Type],0))</f>
        <v>5</v>
      </c>
      <c r="M7507" s="4">
        <f>AND(Sales[[#This Row],[date]]&lt;=TY_YTDMax,Sales[[#This Row],[date]]&gt;=TY_YTDMin)*Sales[[#This Row],[sales]]</f>
        <v>56926.250899999999</v>
      </c>
      <c r="N7507" s="4">
        <f>AND(Sales[[#This Row],[date]]&lt;=LY_YTDMax,Sales[[#This Row],[date]]&gt;=LY_YTDMin)*Sales[[#This Row],[sales]]</f>
        <v>0</v>
      </c>
      <c r="O7507" s="4">
        <f>AND(Sales[[#This Row],[date]]&gt;=YoY_Min,Sales[[#This Row],[date]]&lt;=TY_YTDMax)*(Sales[[#This Row],[sales]]/Sales[[#This Row],[sqft]])</f>
        <v>0.49717249694323146</v>
      </c>
      <c r="P7507" s="4">
        <f>SUMIF(Sales[RegionStoretype],Sales[[#This Row],[RegionStoretype]],Sales[YoY_SSF])/Sales[[#This Row],[Region_TypeCount]]</f>
        <v>68.518982968140051</v>
      </c>
    </row>
    <row r="7508" spans="1:16" x14ac:dyDescent="0.25">
      <c r="A7508" s="1">
        <v>43273</v>
      </c>
      <c r="B7508">
        <v>6</v>
      </c>
      <c r="C7508">
        <v>8</v>
      </c>
      <c r="D7508">
        <v>46214.260400000006</v>
      </c>
      <c r="E7508" s="4">
        <f>INDEX(Stores[region],MATCH(Sales[[#This Row],[store_no]],Stores[store_no],0))</f>
        <v>3</v>
      </c>
      <c r="F7508" s="4" t="str">
        <f>INDEX(Stores[storetype],MATCH(Sales[[#This Row],[store_no]],Stores[store_no],0))</f>
        <v>A</v>
      </c>
      <c r="G7508" s="4" t="str">
        <f>INDEX(Stores[location_city],MATCH(Sales[[#This Row],[store_no]],Stores[store_no],0))</f>
        <v>Green Bay</v>
      </c>
      <c r="H7508" s="4" t="str">
        <f>INDEX(Stores[location_state],MATCH(Sales[[#This Row],[store_no]],Stores[store_no],0))</f>
        <v>Wisconsin</v>
      </c>
      <c r="I7508" s="4">
        <f>INDEX(Stores[sqft],MATCH(Sales[[#This Row],[store_no]],Stores[store_no],0))</f>
        <v>138800</v>
      </c>
      <c r="J7508" s="4" t="str">
        <f>INDEX(Departments[dept_name],MATCH(Sales[[#This Row],[dept_no]],Departments[dept_no],0))</f>
        <v>Games</v>
      </c>
      <c r="K7508" s="4" t="str">
        <f>CONCATENATE(Sales[[#This Row],[region]],Sales[[#This Row],[storetype]])</f>
        <v>3A</v>
      </c>
      <c r="L7508" s="4">
        <f>INDEX(RegionStoreCount[Store Count],MATCH(Sales[[#This Row],[RegionStoretype]],RegionStoreCount[Region/Type],0))</f>
        <v>9</v>
      </c>
      <c r="M7508" s="4">
        <f>AND(Sales[[#This Row],[date]]&lt;=TY_YTDMax,Sales[[#This Row],[date]]&gt;=TY_YTDMin)*Sales[[#This Row],[sales]]</f>
        <v>46214.260400000006</v>
      </c>
      <c r="N7508" s="4">
        <f>AND(Sales[[#This Row],[date]]&lt;=LY_YTDMax,Sales[[#This Row],[date]]&gt;=LY_YTDMin)*Sales[[#This Row],[sales]]</f>
        <v>0</v>
      </c>
      <c r="O7508" s="4">
        <f>AND(Sales[[#This Row],[date]]&gt;=YoY_Min,Sales[[#This Row],[date]]&lt;=TY_YTDMax)*(Sales[[#This Row],[sales]]/Sales[[#This Row],[sqft]])</f>
        <v>0.33295576657060522</v>
      </c>
      <c r="P7508" s="4">
        <f>SUMIF(Sales[RegionStoretype],Sales[[#This Row],[RegionStoretype]],Sales[YoY_SSF])/Sales[[#This Row],[Region_TypeCount]]</f>
        <v>53.603836561720975</v>
      </c>
    </row>
    <row r="7509" spans="1:16" x14ac:dyDescent="0.25">
      <c r="A7509" s="1">
        <v>43273</v>
      </c>
      <c r="B7509">
        <v>6</v>
      </c>
      <c r="C7509">
        <v>14</v>
      </c>
      <c r="D7509">
        <v>51819.733300000007</v>
      </c>
      <c r="E7509" s="4">
        <f>INDEX(Stores[region],MATCH(Sales[[#This Row],[store_no]],Stores[store_no],0))</f>
        <v>3</v>
      </c>
      <c r="F7509" s="4" t="str">
        <f>INDEX(Stores[storetype],MATCH(Sales[[#This Row],[store_no]],Stores[store_no],0))</f>
        <v>A</v>
      </c>
      <c r="G7509" s="4" t="str">
        <f>INDEX(Stores[location_city],MATCH(Sales[[#This Row],[store_no]],Stores[store_no],0))</f>
        <v>Green Bay</v>
      </c>
      <c r="H7509" s="4" t="str">
        <f>INDEX(Stores[location_state],MATCH(Sales[[#This Row],[store_no]],Stores[store_no],0))</f>
        <v>Wisconsin</v>
      </c>
      <c r="I7509" s="4">
        <f>INDEX(Stores[sqft],MATCH(Sales[[#This Row],[store_no]],Stores[store_no],0))</f>
        <v>138800</v>
      </c>
      <c r="J7509" s="4" t="str">
        <f>INDEX(Departments[dept_name],MATCH(Sales[[#This Row],[dept_no]],Departments[dept_no],0))</f>
        <v>Movies</v>
      </c>
      <c r="K7509" s="4" t="str">
        <f>CONCATENATE(Sales[[#This Row],[region]],Sales[[#This Row],[storetype]])</f>
        <v>3A</v>
      </c>
      <c r="L7509" s="4">
        <f>INDEX(RegionStoreCount[Store Count],MATCH(Sales[[#This Row],[RegionStoretype]],RegionStoreCount[Region/Type],0))</f>
        <v>9</v>
      </c>
      <c r="M7509" s="4">
        <f>AND(Sales[[#This Row],[date]]&lt;=TY_YTDMax,Sales[[#This Row],[date]]&gt;=TY_YTDMin)*Sales[[#This Row],[sales]]</f>
        <v>51819.733300000007</v>
      </c>
      <c r="N7509" s="4">
        <f>AND(Sales[[#This Row],[date]]&lt;=LY_YTDMax,Sales[[#This Row],[date]]&gt;=LY_YTDMin)*Sales[[#This Row],[sales]]</f>
        <v>0</v>
      </c>
      <c r="O7509" s="4">
        <f>AND(Sales[[#This Row],[date]]&gt;=YoY_Min,Sales[[#This Row],[date]]&lt;=TY_YTDMax)*(Sales[[#This Row],[sales]]/Sales[[#This Row],[sqft]])</f>
        <v>0.37334101801152741</v>
      </c>
      <c r="P7509" s="4">
        <f>SUMIF(Sales[RegionStoretype],Sales[[#This Row],[RegionStoretype]],Sales[YoY_SSF])/Sales[[#This Row],[Region_TypeCount]]</f>
        <v>53.603836561720975</v>
      </c>
    </row>
    <row r="7510" spans="1:16" x14ac:dyDescent="0.25">
      <c r="A7510" s="1">
        <v>43273</v>
      </c>
      <c r="B7510">
        <v>7</v>
      </c>
      <c r="C7510">
        <v>8</v>
      </c>
      <c r="D7510">
        <v>26092.748600000003</v>
      </c>
      <c r="E7510" s="4">
        <f>INDEX(Stores[region],MATCH(Sales[[#This Row],[store_no]],Stores[store_no],0))</f>
        <v>2</v>
      </c>
      <c r="F7510" s="4" t="str">
        <f>INDEX(Stores[storetype],MATCH(Sales[[#This Row],[store_no]],Stores[store_no],0))</f>
        <v>B</v>
      </c>
      <c r="G7510" s="4" t="str">
        <f>INDEX(Stores[location_city],MATCH(Sales[[#This Row],[store_no]],Stores[store_no],0))</f>
        <v>Rockford</v>
      </c>
      <c r="H7510" s="4" t="str">
        <f>INDEX(Stores[location_state],MATCH(Sales[[#This Row],[store_no]],Stores[store_no],0))</f>
        <v>Illinois</v>
      </c>
      <c r="I7510" s="4">
        <f>INDEX(Stores[sqft],MATCH(Sales[[#This Row],[store_no]],Stores[store_no],0))</f>
        <v>127100</v>
      </c>
      <c r="J7510" s="4" t="str">
        <f>INDEX(Departments[dept_name],MATCH(Sales[[#This Row],[dept_no]],Departments[dept_no],0))</f>
        <v>Games</v>
      </c>
      <c r="K7510" s="4" t="str">
        <f>CONCATENATE(Sales[[#This Row],[region]],Sales[[#This Row],[storetype]])</f>
        <v>2B</v>
      </c>
      <c r="L7510" s="4">
        <f>INDEX(RegionStoreCount[Store Count],MATCH(Sales[[#This Row],[RegionStoretype]],RegionStoreCount[Region/Type],0))</f>
        <v>6</v>
      </c>
      <c r="M7510" s="4">
        <f>AND(Sales[[#This Row],[date]]&lt;=TY_YTDMax,Sales[[#This Row],[date]]&gt;=TY_YTDMin)*Sales[[#This Row],[sales]]</f>
        <v>26092.748600000003</v>
      </c>
      <c r="N7510" s="4">
        <f>AND(Sales[[#This Row],[date]]&lt;=LY_YTDMax,Sales[[#This Row],[date]]&gt;=LY_YTDMin)*Sales[[#This Row],[sales]]</f>
        <v>0</v>
      </c>
      <c r="O7510" s="4">
        <f>AND(Sales[[#This Row],[date]]&gt;=YoY_Min,Sales[[#This Row],[date]]&lt;=TY_YTDMax)*(Sales[[#This Row],[sales]]/Sales[[#This Row],[sqft]])</f>
        <v>0.20529306530291111</v>
      </c>
      <c r="P7510" s="4">
        <f>SUMIF(Sales[RegionStoretype],Sales[[#This Row],[RegionStoretype]],Sales[YoY_SSF])/Sales[[#This Row],[Region_TypeCount]]</f>
        <v>58.393757732919049</v>
      </c>
    </row>
    <row r="7511" spans="1:16" x14ac:dyDescent="0.25">
      <c r="A7511" s="1">
        <v>43273</v>
      </c>
      <c r="B7511">
        <v>7</v>
      </c>
      <c r="C7511">
        <v>9</v>
      </c>
      <c r="D7511">
        <v>34216.893800000005</v>
      </c>
      <c r="E7511" s="4">
        <f>INDEX(Stores[region],MATCH(Sales[[#This Row],[store_no]],Stores[store_no],0))</f>
        <v>2</v>
      </c>
      <c r="F7511" s="4" t="str">
        <f>INDEX(Stores[storetype],MATCH(Sales[[#This Row],[store_no]],Stores[store_no],0))</f>
        <v>B</v>
      </c>
      <c r="G7511" s="4" t="str">
        <f>INDEX(Stores[location_city],MATCH(Sales[[#This Row],[store_no]],Stores[store_no],0))</f>
        <v>Rockford</v>
      </c>
      <c r="H7511" s="4" t="str">
        <f>INDEX(Stores[location_state],MATCH(Sales[[#This Row],[store_no]],Stores[store_no],0))</f>
        <v>Illinois</v>
      </c>
      <c r="I7511" s="4">
        <f>INDEX(Stores[sqft],MATCH(Sales[[#This Row],[store_no]],Stores[store_no],0))</f>
        <v>127100</v>
      </c>
      <c r="J7511" s="4" t="str">
        <f>INDEX(Departments[dept_name],MATCH(Sales[[#This Row],[dept_no]],Departments[dept_no],0))</f>
        <v>Garden</v>
      </c>
      <c r="K7511" s="4" t="str">
        <f>CONCATENATE(Sales[[#This Row],[region]],Sales[[#This Row],[storetype]])</f>
        <v>2B</v>
      </c>
      <c r="L7511" s="4">
        <f>INDEX(RegionStoreCount[Store Count],MATCH(Sales[[#This Row],[RegionStoretype]],RegionStoreCount[Region/Type],0))</f>
        <v>6</v>
      </c>
      <c r="M7511" s="4">
        <f>AND(Sales[[#This Row],[date]]&lt;=TY_YTDMax,Sales[[#This Row],[date]]&gt;=TY_YTDMin)*Sales[[#This Row],[sales]]</f>
        <v>34216.893800000005</v>
      </c>
      <c r="N7511" s="4">
        <f>AND(Sales[[#This Row],[date]]&lt;=LY_YTDMax,Sales[[#This Row],[date]]&gt;=LY_YTDMin)*Sales[[#This Row],[sales]]</f>
        <v>0</v>
      </c>
      <c r="O7511" s="4">
        <f>AND(Sales[[#This Row],[date]]&gt;=YoY_Min,Sales[[#This Row],[date]]&lt;=TY_YTDMax)*(Sales[[#This Row],[sales]]/Sales[[#This Row],[sqft]])</f>
        <v>0.26921238237608186</v>
      </c>
      <c r="P7511" s="4">
        <f>SUMIF(Sales[RegionStoretype],Sales[[#This Row],[RegionStoretype]],Sales[YoY_SSF])/Sales[[#This Row],[Region_TypeCount]]</f>
        <v>58.393757732919049</v>
      </c>
    </row>
    <row r="7512" spans="1:16" x14ac:dyDescent="0.25">
      <c r="A7512" s="1">
        <v>43273</v>
      </c>
      <c r="B7512">
        <v>7</v>
      </c>
      <c r="C7512">
        <v>14</v>
      </c>
      <c r="D7512">
        <v>55076.511200000001</v>
      </c>
      <c r="E7512" s="4">
        <f>INDEX(Stores[region],MATCH(Sales[[#This Row],[store_no]],Stores[store_no],0))</f>
        <v>2</v>
      </c>
      <c r="F7512" s="4" t="str">
        <f>INDEX(Stores[storetype],MATCH(Sales[[#This Row],[store_no]],Stores[store_no],0))</f>
        <v>B</v>
      </c>
      <c r="G7512" s="4" t="str">
        <f>INDEX(Stores[location_city],MATCH(Sales[[#This Row],[store_no]],Stores[store_no],0))</f>
        <v>Rockford</v>
      </c>
      <c r="H7512" s="4" t="str">
        <f>INDEX(Stores[location_state],MATCH(Sales[[#This Row],[store_no]],Stores[store_no],0))</f>
        <v>Illinois</v>
      </c>
      <c r="I7512" s="4">
        <f>INDEX(Stores[sqft],MATCH(Sales[[#This Row],[store_no]],Stores[store_no],0))</f>
        <v>127100</v>
      </c>
      <c r="J7512" s="4" t="str">
        <f>INDEX(Departments[dept_name],MATCH(Sales[[#This Row],[dept_no]],Departments[dept_no],0))</f>
        <v>Movies</v>
      </c>
      <c r="K7512" s="4" t="str">
        <f>CONCATENATE(Sales[[#This Row],[region]],Sales[[#This Row],[storetype]])</f>
        <v>2B</v>
      </c>
      <c r="L7512" s="4">
        <f>INDEX(RegionStoreCount[Store Count],MATCH(Sales[[#This Row],[RegionStoretype]],RegionStoreCount[Region/Type],0))</f>
        <v>6</v>
      </c>
      <c r="M7512" s="4">
        <f>AND(Sales[[#This Row],[date]]&lt;=TY_YTDMax,Sales[[#This Row],[date]]&gt;=TY_YTDMin)*Sales[[#This Row],[sales]]</f>
        <v>55076.511200000001</v>
      </c>
      <c r="N7512" s="4">
        <f>AND(Sales[[#This Row],[date]]&lt;=LY_YTDMax,Sales[[#This Row],[date]]&gt;=LY_YTDMin)*Sales[[#This Row],[sales]]</f>
        <v>0</v>
      </c>
      <c r="O7512" s="4">
        <f>AND(Sales[[#This Row],[date]]&gt;=YoY_Min,Sales[[#This Row],[date]]&lt;=TY_YTDMax)*(Sales[[#This Row],[sales]]/Sales[[#This Row],[sqft]])</f>
        <v>0.43333211014948858</v>
      </c>
      <c r="P7512" s="4">
        <f>SUMIF(Sales[RegionStoretype],Sales[[#This Row],[RegionStoretype]],Sales[YoY_SSF])/Sales[[#This Row],[Region_TypeCount]]</f>
        <v>58.393757732919049</v>
      </c>
    </row>
    <row r="7513" spans="1:16" x14ac:dyDescent="0.25">
      <c r="A7513" s="1">
        <v>43273</v>
      </c>
      <c r="B7513">
        <v>7</v>
      </c>
      <c r="C7513">
        <v>15</v>
      </c>
      <c r="D7513">
        <v>11767.988600000001</v>
      </c>
      <c r="E7513" s="4">
        <f>INDEX(Stores[region],MATCH(Sales[[#This Row],[store_no]],Stores[store_no],0))</f>
        <v>2</v>
      </c>
      <c r="F7513" s="4" t="str">
        <f>INDEX(Stores[storetype],MATCH(Sales[[#This Row],[store_no]],Stores[store_no],0))</f>
        <v>B</v>
      </c>
      <c r="G7513" s="4" t="str">
        <f>INDEX(Stores[location_city],MATCH(Sales[[#This Row],[store_no]],Stores[store_no],0))</f>
        <v>Rockford</v>
      </c>
      <c r="H7513" s="4" t="str">
        <f>INDEX(Stores[location_state],MATCH(Sales[[#This Row],[store_no]],Stores[store_no],0))</f>
        <v>Illinois</v>
      </c>
      <c r="I7513" s="4">
        <f>INDEX(Stores[sqft],MATCH(Sales[[#This Row],[store_no]],Stores[store_no],0))</f>
        <v>127100</v>
      </c>
      <c r="J7513" s="4" t="str">
        <f>INDEX(Departments[dept_name],MATCH(Sales[[#This Row],[dept_no]],Departments[dept_no],0))</f>
        <v>Music</v>
      </c>
      <c r="K7513" s="4" t="str">
        <f>CONCATENATE(Sales[[#This Row],[region]],Sales[[#This Row],[storetype]])</f>
        <v>2B</v>
      </c>
      <c r="L7513" s="4">
        <f>INDEX(RegionStoreCount[Store Count],MATCH(Sales[[#This Row],[RegionStoretype]],RegionStoreCount[Region/Type],0))</f>
        <v>6</v>
      </c>
      <c r="M7513" s="4">
        <f>AND(Sales[[#This Row],[date]]&lt;=TY_YTDMax,Sales[[#This Row],[date]]&gt;=TY_YTDMin)*Sales[[#This Row],[sales]]</f>
        <v>11767.988600000001</v>
      </c>
      <c r="N7513" s="4">
        <f>AND(Sales[[#This Row],[date]]&lt;=LY_YTDMax,Sales[[#This Row],[date]]&gt;=LY_YTDMin)*Sales[[#This Row],[sales]]</f>
        <v>0</v>
      </c>
      <c r="O7513" s="4">
        <f>AND(Sales[[#This Row],[date]]&gt;=YoY_Min,Sales[[#This Row],[date]]&lt;=TY_YTDMax)*(Sales[[#This Row],[sales]]/Sales[[#This Row],[sqft]])</f>
        <v>9.2588423288749028E-2</v>
      </c>
      <c r="P7513" s="4">
        <f>SUMIF(Sales[RegionStoretype],Sales[[#This Row],[RegionStoretype]],Sales[YoY_SSF])/Sales[[#This Row],[Region_TypeCount]]</f>
        <v>58.393757732919049</v>
      </c>
    </row>
    <row r="7514" spans="1:16" x14ac:dyDescent="0.25">
      <c r="A7514" s="1">
        <v>43273</v>
      </c>
      <c r="B7514">
        <v>7</v>
      </c>
      <c r="C7514">
        <v>18</v>
      </c>
      <c r="D7514">
        <v>495.91249999999997</v>
      </c>
      <c r="E7514" s="4">
        <f>INDEX(Stores[region],MATCH(Sales[[#This Row],[store_no]],Stores[store_no],0))</f>
        <v>2</v>
      </c>
      <c r="F7514" s="4" t="str">
        <f>INDEX(Stores[storetype],MATCH(Sales[[#This Row],[store_no]],Stores[store_no],0))</f>
        <v>B</v>
      </c>
      <c r="G7514" s="4" t="str">
        <f>INDEX(Stores[location_city],MATCH(Sales[[#This Row],[store_no]],Stores[store_no],0))</f>
        <v>Rockford</v>
      </c>
      <c r="H7514" s="4" t="str">
        <f>INDEX(Stores[location_state],MATCH(Sales[[#This Row],[store_no]],Stores[store_no],0))</f>
        <v>Illinois</v>
      </c>
      <c r="I7514" s="4">
        <f>INDEX(Stores[sqft],MATCH(Sales[[#This Row],[store_no]],Stores[store_no],0))</f>
        <v>127100</v>
      </c>
      <c r="J7514" s="4" t="str">
        <f>INDEX(Departments[dept_name],MATCH(Sales[[#This Row],[dept_no]],Departments[dept_no],0))</f>
        <v>Sports</v>
      </c>
      <c r="K7514" s="4" t="str">
        <f>CONCATENATE(Sales[[#This Row],[region]],Sales[[#This Row],[storetype]])</f>
        <v>2B</v>
      </c>
      <c r="L7514" s="4">
        <f>INDEX(RegionStoreCount[Store Count],MATCH(Sales[[#This Row],[RegionStoretype]],RegionStoreCount[Region/Type],0))</f>
        <v>6</v>
      </c>
      <c r="M7514" s="4">
        <f>AND(Sales[[#This Row],[date]]&lt;=TY_YTDMax,Sales[[#This Row],[date]]&gt;=TY_YTDMin)*Sales[[#This Row],[sales]]</f>
        <v>495.91249999999997</v>
      </c>
      <c r="N7514" s="4">
        <f>AND(Sales[[#This Row],[date]]&lt;=LY_YTDMax,Sales[[#This Row],[date]]&gt;=LY_YTDMin)*Sales[[#This Row],[sales]]</f>
        <v>0</v>
      </c>
      <c r="O7514" s="4">
        <f>AND(Sales[[#This Row],[date]]&gt;=YoY_Min,Sales[[#This Row],[date]]&lt;=TY_YTDMax)*(Sales[[#This Row],[sales]]/Sales[[#This Row],[sqft]])</f>
        <v>3.9017505900865459E-3</v>
      </c>
      <c r="P7514" s="4">
        <f>SUMIF(Sales[RegionStoretype],Sales[[#This Row],[RegionStoretype]],Sales[YoY_SSF])/Sales[[#This Row],[Region_TypeCount]]</f>
        <v>58.393757732919049</v>
      </c>
    </row>
    <row r="7515" spans="1:16" x14ac:dyDescent="0.25">
      <c r="A7515" s="1">
        <v>43273</v>
      </c>
      <c r="B7515">
        <v>7</v>
      </c>
      <c r="C7515">
        <v>19</v>
      </c>
      <c r="D7515">
        <v>24119.0272</v>
      </c>
      <c r="E7515" s="4">
        <f>INDEX(Stores[region],MATCH(Sales[[#This Row],[store_no]],Stores[store_no],0))</f>
        <v>2</v>
      </c>
      <c r="F7515" s="4" t="str">
        <f>INDEX(Stores[storetype],MATCH(Sales[[#This Row],[store_no]],Stores[store_no],0))</f>
        <v>B</v>
      </c>
      <c r="G7515" s="4" t="str">
        <f>INDEX(Stores[location_city],MATCH(Sales[[#This Row],[store_no]],Stores[store_no],0))</f>
        <v>Rockford</v>
      </c>
      <c r="H7515" s="4" t="str">
        <f>INDEX(Stores[location_state],MATCH(Sales[[#This Row],[store_no]],Stores[store_no],0))</f>
        <v>Illinois</v>
      </c>
      <c r="I7515" s="4">
        <f>INDEX(Stores[sqft],MATCH(Sales[[#This Row],[store_no]],Stores[store_no],0))</f>
        <v>127100</v>
      </c>
      <c r="J7515" s="4" t="str">
        <f>INDEX(Departments[dept_name],MATCH(Sales[[#This Row],[dept_no]],Departments[dept_no],0))</f>
        <v>Tools</v>
      </c>
      <c r="K7515" s="4" t="str">
        <f>CONCATENATE(Sales[[#This Row],[region]],Sales[[#This Row],[storetype]])</f>
        <v>2B</v>
      </c>
      <c r="L7515" s="4">
        <f>INDEX(RegionStoreCount[Store Count],MATCH(Sales[[#This Row],[RegionStoretype]],RegionStoreCount[Region/Type],0))</f>
        <v>6</v>
      </c>
      <c r="M7515" s="4">
        <f>AND(Sales[[#This Row],[date]]&lt;=TY_YTDMax,Sales[[#This Row],[date]]&gt;=TY_YTDMin)*Sales[[#This Row],[sales]]</f>
        <v>24119.0272</v>
      </c>
      <c r="N7515" s="4">
        <f>AND(Sales[[#This Row],[date]]&lt;=LY_YTDMax,Sales[[#This Row],[date]]&gt;=LY_YTDMin)*Sales[[#This Row],[sales]]</f>
        <v>0</v>
      </c>
      <c r="O7515" s="4">
        <f>AND(Sales[[#This Row],[date]]&gt;=YoY_Min,Sales[[#This Row],[date]]&lt;=TY_YTDMax)*(Sales[[#This Row],[sales]]/Sales[[#This Row],[sqft]])</f>
        <v>0.18976417938630999</v>
      </c>
      <c r="P7515" s="4">
        <f>SUMIF(Sales[RegionStoretype],Sales[[#This Row],[RegionStoretype]],Sales[YoY_SSF])/Sales[[#This Row],[Region_TypeCount]]</f>
        <v>58.393757732919049</v>
      </c>
    </row>
    <row r="7516" spans="1:16" x14ac:dyDescent="0.25">
      <c r="A7516" s="1">
        <v>43273</v>
      </c>
      <c r="B7516">
        <v>7</v>
      </c>
      <c r="C7516">
        <v>20</v>
      </c>
      <c r="D7516">
        <v>43619.417599999993</v>
      </c>
      <c r="E7516" s="4">
        <f>INDEX(Stores[region],MATCH(Sales[[#This Row],[store_no]],Stores[store_no],0))</f>
        <v>2</v>
      </c>
      <c r="F7516" s="4" t="str">
        <f>INDEX(Stores[storetype],MATCH(Sales[[#This Row],[store_no]],Stores[store_no],0))</f>
        <v>B</v>
      </c>
      <c r="G7516" s="4" t="str">
        <f>INDEX(Stores[location_city],MATCH(Sales[[#This Row],[store_no]],Stores[store_no],0))</f>
        <v>Rockford</v>
      </c>
      <c r="H7516" s="4" t="str">
        <f>INDEX(Stores[location_state],MATCH(Sales[[#This Row],[store_no]],Stores[store_no],0))</f>
        <v>Illinois</v>
      </c>
      <c r="I7516" s="4">
        <f>INDEX(Stores[sqft],MATCH(Sales[[#This Row],[store_no]],Stores[store_no],0))</f>
        <v>127100</v>
      </c>
      <c r="J7516" s="4" t="str">
        <f>INDEX(Departments[dept_name],MATCH(Sales[[#This Row],[dept_no]],Departments[dept_no],0))</f>
        <v>Toys</v>
      </c>
      <c r="K7516" s="4" t="str">
        <f>CONCATENATE(Sales[[#This Row],[region]],Sales[[#This Row],[storetype]])</f>
        <v>2B</v>
      </c>
      <c r="L7516" s="4">
        <f>INDEX(RegionStoreCount[Store Count],MATCH(Sales[[#This Row],[RegionStoretype]],RegionStoreCount[Region/Type],0))</f>
        <v>6</v>
      </c>
      <c r="M7516" s="4">
        <f>AND(Sales[[#This Row],[date]]&lt;=TY_YTDMax,Sales[[#This Row],[date]]&gt;=TY_YTDMin)*Sales[[#This Row],[sales]]</f>
        <v>43619.417599999993</v>
      </c>
      <c r="N7516" s="4">
        <f>AND(Sales[[#This Row],[date]]&lt;=LY_YTDMax,Sales[[#This Row],[date]]&gt;=LY_YTDMin)*Sales[[#This Row],[sales]]</f>
        <v>0</v>
      </c>
      <c r="O7516" s="4">
        <f>AND(Sales[[#This Row],[date]]&gt;=YoY_Min,Sales[[#This Row],[date]]&lt;=TY_YTDMax)*(Sales[[#This Row],[sales]]/Sales[[#This Row],[sqft]])</f>
        <v>0.34318975295043269</v>
      </c>
      <c r="P7516" s="4">
        <f>SUMIF(Sales[RegionStoretype],Sales[[#This Row],[RegionStoretype]],Sales[YoY_SSF])/Sales[[#This Row],[Region_TypeCount]]</f>
        <v>58.393757732919049</v>
      </c>
    </row>
    <row r="7517" spans="1:16" x14ac:dyDescent="0.25">
      <c r="A7517" s="1">
        <v>43273</v>
      </c>
      <c r="B7517">
        <v>8</v>
      </c>
      <c r="C7517">
        <v>4</v>
      </c>
      <c r="D7517">
        <v>151225.47750000001</v>
      </c>
      <c r="E7517" s="4">
        <f>INDEX(Stores[region],MATCH(Sales[[#This Row],[store_no]],Stores[store_no],0))</f>
        <v>3</v>
      </c>
      <c r="F7517" s="4" t="str">
        <f>INDEX(Stores[storetype],MATCH(Sales[[#This Row],[store_no]],Stores[store_no],0))</f>
        <v>A</v>
      </c>
      <c r="G7517" s="4" t="str">
        <f>INDEX(Stores[location_city],MATCH(Sales[[#This Row],[store_no]],Stores[store_no],0))</f>
        <v>Saint Louis</v>
      </c>
      <c r="H7517" s="4" t="str">
        <f>INDEX(Stores[location_state],MATCH(Sales[[#This Row],[store_no]],Stores[store_no],0))</f>
        <v>Missouri</v>
      </c>
      <c r="I7517" s="4">
        <f>INDEX(Stores[sqft],MATCH(Sales[[#This Row],[store_no]],Stores[store_no],0))</f>
        <v>198900</v>
      </c>
      <c r="J7517" s="4" t="str">
        <f>INDEX(Departments[dept_name],MATCH(Sales[[#This Row],[dept_no]],Departments[dept_no],0))</f>
        <v>Books</v>
      </c>
      <c r="K7517" s="4" t="str">
        <f>CONCATENATE(Sales[[#This Row],[region]],Sales[[#This Row],[storetype]])</f>
        <v>3A</v>
      </c>
      <c r="L7517" s="4">
        <f>INDEX(RegionStoreCount[Store Count],MATCH(Sales[[#This Row],[RegionStoretype]],RegionStoreCount[Region/Type],0))</f>
        <v>9</v>
      </c>
      <c r="M7517" s="4">
        <f>AND(Sales[[#This Row],[date]]&lt;=TY_YTDMax,Sales[[#This Row],[date]]&gt;=TY_YTDMin)*Sales[[#This Row],[sales]]</f>
        <v>151225.47750000001</v>
      </c>
      <c r="N7517" s="4">
        <f>AND(Sales[[#This Row],[date]]&lt;=LY_YTDMax,Sales[[#This Row],[date]]&gt;=LY_YTDMin)*Sales[[#This Row],[sales]]</f>
        <v>0</v>
      </c>
      <c r="O7517" s="4">
        <f>AND(Sales[[#This Row],[date]]&gt;=YoY_Min,Sales[[#This Row],[date]]&lt;=TY_YTDMax)*(Sales[[#This Row],[sales]]/Sales[[#This Row],[sqft]])</f>
        <v>0.76030908748114634</v>
      </c>
      <c r="P7517" s="4">
        <f>SUMIF(Sales[RegionStoretype],Sales[[#This Row],[RegionStoretype]],Sales[YoY_SSF])/Sales[[#This Row],[Region_TypeCount]]</f>
        <v>53.603836561720975</v>
      </c>
    </row>
    <row r="7518" spans="1:16" x14ac:dyDescent="0.25">
      <c r="A7518" s="1">
        <v>43273</v>
      </c>
      <c r="B7518">
        <v>8</v>
      </c>
      <c r="C7518">
        <v>10</v>
      </c>
      <c r="D7518">
        <v>67500.962599999999</v>
      </c>
      <c r="E7518" s="4">
        <f>INDEX(Stores[region],MATCH(Sales[[#This Row],[store_no]],Stores[store_no],0))</f>
        <v>3</v>
      </c>
      <c r="F7518" s="4" t="str">
        <f>INDEX(Stores[storetype],MATCH(Sales[[#This Row],[store_no]],Stores[store_no],0))</f>
        <v>A</v>
      </c>
      <c r="G7518" s="4" t="str">
        <f>INDEX(Stores[location_city],MATCH(Sales[[#This Row],[store_no]],Stores[store_no],0))</f>
        <v>Saint Louis</v>
      </c>
      <c r="H7518" s="4" t="str">
        <f>INDEX(Stores[location_state],MATCH(Sales[[#This Row],[store_no]],Stores[store_no],0))</f>
        <v>Missouri</v>
      </c>
      <c r="I7518" s="4">
        <f>INDEX(Stores[sqft],MATCH(Sales[[#This Row],[store_no]],Stores[store_no],0))</f>
        <v>198900</v>
      </c>
      <c r="J7518" s="4" t="str">
        <f>INDEX(Departments[dept_name],MATCH(Sales[[#This Row],[dept_no]],Departments[dept_no],0))</f>
        <v>Health</v>
      </c>
      <c r="K7518" s="4" t="str">
        <f>CONCATENATE(Sales[[#This Row],[region]],Sales[[#This Row],[storetype]])</f>
        <v>3A</v>
      </c>
      <c r="L7518" s="4">
        <f>INDEX(RegionStoreCount[Store Count],MATCH(Sales[[#This Row],[RegionStoretype]],RegionStoreCount[Region/Type],0))</f>
        <v>9</v>
      </c>
      <c r="M7518" s="4">
        <f>AND(Sales[[#This Row],[date]]&lt;=TY_YTDMax,Sales[[#This Row],[date]]&gt;=TY_YTDMin)*Sales[[#This Row],[sales]]</f>
        <v>67500.962599999999</v>
      </c>
      <c r="N7518" s="4">
        <f>AND(Sales[[#This Row],[date]]&lt;=LY_YTDMax,Sales[[#This Row],[date]]&gt;=LY_YTDMin)*Sales[[#This Row],[sales]]</f>
        <v>0</v>
      </c>
      <c r="O7518" s="4">
        <f>AND(Sales[[#This Row],[date]]&gt;=YoY_Min,Sales[[#This Row],[date]]&lt;=TY_YTDMax)*(Sales[[#This Row],[sales]]/Sales[[#This Row],[sqft]])</f>
        <v>0.33937135545500252</v>
      </c>
      <c r="P7518" s="4">
        <f>SUMIF(Sales[RegionStoretype],Sales[[#This Row],[RegionStoretype]],Sales[YoY_SSF])/Sales[[#This Row],[Region_TypeCount]]</f>
        <v>53.603836561720975</v>
      </c>
    </row>
    <row r="7519" spans="1:16" x14ac:dyDescent="0.25">
      <c r="A7519" s="1">
        <v>43273</v>
      </c>
      <c r="B7519">
        <v>8</v>
      </c>
      <c r="C7519">
        <v>16</v>
      </c>
      <c r="D7519">
        <v>117165.0282</v>
      </c>
      <c r="E7519" s="4">
        <f>INDEX(Stores[region],MATCH(Sales[[#This Row],[store_no]],Stores[store_no],0))</f>
        <v>3</v>
      </c>
      <c r="F7519" s="4" t="str">
        <f>INDEX(Stores[storetype],MATCH(Sales[[#This Row],[store_no]],Stores[store_no],0))</f>
        <v>A</v>
      </c>
      <c r="G7519" s="4" t="str">
        <f>INDEX(Stores[location_city],MATCH(Sales[[#This Row],[store_no]],Stores[store_no],0))</f>
        <v>Saint Louis</v>
      </c>
      <c r="H7519" s="4" t="str">
        <f>INDEX(Stores[location_state],MATCH(Sales[[#This Row],[store_no]],Stores[store_no],0))</f>
        <v>Missouri</v>
      </c>
      <c r="I7519" s="4">
        <f>INDEX(Stores[sqft],MATCH(Sales[[#This Row],[store_no]],Stores[store_no],0))</f>
        <v>198900</v>
      </c>
      <c r="J7519" s="4" t="str">
        <f>INDEX(Departments[dept_name],MATCH(Sales[[#This Row],[dept_no]],Departments[dept_no],0))</f>
        <v>Outdoors</v>
      </c>
      <c r="K7519" s="4" t="str">
        <f>CONCATENATE(Sales[[#This Row],[region]],Sales[[#This Row],[storetype]])</f>
        <v>3A</v>
      </c>
      <c r="L7519" s="4">
        <f>INDEX(RegionStoreCount[Store Count],MATCH(Sales[[#This Row],[RegionStoretype]],RegionStoreCount[Region/Type],0))</f>
        <v>9</v>
      </c>
      <c r="M7519" s="4">
        <f>AND(Sales[[#This Row],[date]]&lt;=TY_YTDMax,Sales[[#This Row],[date]]&gt;=TY_YTDMin)*Sales[[#This Row],[sales]]</f>
        <v>117165.0282</v>
      </c>
      <c r="N7519" s="4">
        <f>AND(Sales[[#This Row],[date]]&lt;=LY_YTDMax,Sales[[#This Row],[date]]&gt;=LY_YTDMin)*Sales[[#This Row],[sales]]</f>
        <v>0</v>
      </c>
      <c r="O7519" s="4">
        <f>AND(Sales[[#This Row],[date]]&gt;=YoY_Min,Sales[[#This Row],[date]]&lt;=TY_YTDMax)*(Sales[[#This Row],[sales]]/Sales[[#This Row],[sqft]])</f>
        <v>0.58906499849170435</v>
      </c>
      <c r="P7519" s="4">
        <f>SUMIF(Sales[RegionStoretype],Sales[[#This Row],[RegionStoretype]],Sales[YoY_SSF])/Sales[[#This Row],[Region_TypeCount]]</f>
        <v>53.603836561720975</v>
      </c>
    </row>
    <row r="7520" spans="1:16" x14ac:dyDescent="0.25">
      <c r="A7520" s="1">
        <v>43273</v>
      </c>
      <c r="B7520">
        <v>9</v>
      </c>
      <c r="C7520">
        <v>4</v>
      </c>
      <c r="D7520">
        <v>61599.1495</v>
      </c>
      <c r="E7520" s="4">
        <f>INDEX(Stores[region],MATCH(Sales[[#This Row],[store_no]],Stores[store_no],0))</f>
        <v>1</v>
      </c>
      <c r="F7520" s="4" t="str">
        <f>INDEX(Stores[storetype],MATCH(Sales[[#This Row],[store_no]],Stores[store_no],0))</f>
        <v>B</v>
      </c>
      <c r="G7520" s="4" t="str">
        <f>INDEX(Stores[location_city],MATCH(Sales[[#This Row],[store_no]],Stores[store_no],0))</f>
        <v>Columbus</v>
      </c>
      <c r="H7520" s="4" t="str">
        <f>INDEX(Stores[location_state],MATCH(Sales[[#This Row],[store_no]],Stores[store_no],0))</f>
        <v>Ohio</v>
      </c>
      <c r="I7520" s="4">
        <f>INDEX(Stores[sqft],MATCH(Sales[[#This Row],[store_no]],Stores[store_no],0))</f>
        <v>221800</v>
      </c>
      <c r="J7520" s="4" t="str">
        <f>INDEX(Departments[dept_name],MATCH(Sales[[#This Row],[dept_no]],Departments[dept_no],0))</f>
        <v>Books</v>
      </c>
      <c r="K7520" s="4" t="str">
        <f>CONCATENATE(Sales[[#This Row],[region]],Sales[[#This Row],[storetype]])</f>
        <v>1B</v>
      </c>
      <c r="L7520" s="4">
        <f>INDEX(RegionStoreCount[Store Count],MATCH(Sales[[#This Row],[RegionStoretype]],RegionStoreCount[Region/Type],0))</f>
        <v>5</v>
      </c>
      <c r="M7520" s="4">
        <f>AND(Sales[[#This Row],[date]]&lt;=TY_YTDMax,Sales[[#This Row],[date]]&gt;=TY_YTDMin)*Sales[[#This Row],[sales]]</f>
        <v>61599.1495</v>
      </c>
      <c r="N7520" s="4">
        <f>AND(Sales[[#This Row],[date]]&lt;=LY_YTDMax,Sales[[#This Row],[date]]&gt;=LY_YTDMin)*Sales[[#This Row],[sales]]</f>
        <v>0</v>
      </c>
      <c r="O7520" s="4">
        <f>AND(Sales[[#This Row],[date]]&gt;=YoY_Min,Sales[[#This Row],[date]]&lt;=TY_YTDMax)*(Sales[[#This Row],[sales]]/Sales[[#This Row],[sqft]])</f>
        <v>0.2777238480613165</v>
      </c>
      <c r="P7520" s="4">
        <f>SUMIF(Sales[RegionStoretype],Sales[[#This Row],[RegionStoretype]],Sales[YoY_SSF])/Sales[[#This Row],[Region_TypeCount]]</f>
        <v>68.518982968140051</v>
      </c>
    </row>
    <row r="7521" spans="1:16" x14ac:dyDescent="0.25">
      <c r="A7521" s="1">
        <v>43273</v>
      </c>
      <c r="B7521">
        <v>9</v>
      </c>
      <c r="C7521">
        <v>17</v>
      </c>
      <c r="D7521">
        <v>153022.8463</v>
      </c>
      <c r="E7521" s="4">
        <f>INDEX(Stores[region],MATCH(Sales[[#This Row],[store_no]],Stores[store_no],0))</f>
        <v>1</v>
      </c>
      <c r="F7521" s="4" t="str">
        <f>INDEX(Stores[storetype],MATCH(Sales[[#This Row],[store_no]],Stores[store_no],0))</f>
        <v>B</v>
      </c>
      <c r="G7521" s="4" t="str">
        <f>INDEX(Stores[location_city],MATCH(Sales[[#This Row],[store_no]],Stores[store_no],0))</f>
        <v>Columbus</v>
      </c>
      <c r="H7521" s="4" t="str">
        <f>INDEX(Stores[location_state],MATCH(Sales[[#This Row],[store_no]],Stores[store_no],0))</f>
        <v>Ohio</v>
      </c>
      <c r="I7521" s="4">
        <f>INDEX(Stores[sqft],MATCH(Sales[[#This Row],[store_no]],Stores[store_no],0))</f>
        <v>221800</v>
      </c>
      <c r="J7521" s="4" t="str">
        <f>INDEX(Departments[dept_name],MATCH(Sales[[#This Row],[dept_no]],Departments[dept_no],0))</f>
        <v>Shoes</v>
      </c>
      <c r="K7521" s="4" t="str">
        <f>CONCATENATE(Sales[[#This Row],[region]],Sales[[#This Row],[storetype]])</f>
        <v>1B</v>
      </c>
      <c r="L7521" s="4">
        <f>INDEX(RegionStoreCount[Store Count],MATCH(Sales[[#This Row],[RegionStoretype]],RegionStoreCount[Region/Type],0))</f>
        <v>5</v>
      </c>
      <c r="M7521" s="4">
        <f>AND(Sales[[#This Row],[date]]&lt;=TY_YTDMax,Sales[[#This Row],[date]]&gt;=TY_YTDMin)*Sales[[#This Row],[sales]]</f>
        <v>153022.8463</v>
      </c>
      <c r="N7521" s="4">
        <f>AND(Sales[[#This Row],[date]]&lt;=LY_YTDMax,Sales[[#This Row],[date]]&gt;=LY_YTDMin)*Sales[[#This Row],[sales]]</f>
        <v>0</v>
      </c>
      <c r="O7521" s="4">
        <f>AND(Sales[[#This Row],[date]]&gt;=YoY_Min,Sales[[#This Row],[date]]&lt;=TY_YTDMax)*(Sales[[#This Row],[sales]]/Sales[[#This Row],[sqft]])</f>
        <v>0.68991364427412083</v>
      </c>
      <c r="P7521" s="4">
        <f>SUMIF(Sales[RegionStoretype],Sales[[#This Row],[RegionStoretype]],Sales[YoY_SSF])/Sales[[#This Row],[Region_TypeCount]]</f>
        <v>68.518982968140051</v>
      </c>
    </row>
    <row r="7522" spans="1:16" x14ac:dyDescent="0.25">
      <c r="A7522" s="1">
        <v>43273</v>
      </c>
      <c r="B7522">
        <v>10</v>
      </c>
      <c r="C7522">
        <v>6</v>
      </c>
      <c r="D7522">
        <v>59085.773300000001</v>
      </c>
      <c r="E7522" s="4">
        <f>INDEX(Stores[region],MATCH(Sales[[#This Row],[store_no]],Stores[store_no],0))</f>
        <v>1</v>
      </c>
      <c r="F7522" s="4" t="str">
        <f>INDEX(Stores[storetype],MATCH(Sales[[#This Row],[store_no]],Stores[store_no],0))</f>
        <v>B</v>
      </c>
      <c r="G7522" s="4" t="str">
        <f>INDEX(Stores[location_city],MATCH(Sales[[#This Row],[store_no]],Stores[store_no],0))</f>
        <v>Traverse City</v>
      </c>
      <c r="H7522" s="4" t="str">
        <f>INDEX(Stores[location_state],MATCH(Sales[[#This Row],[store_no]],Stores[store_no],0))</f>
        <v>Michigan</v>
      </c>
      <c r="I7522" s="4">
        <f>INDEX(Stores[sqft],MATCH(Sales[[#This Row],[store_no]],Stores[store_no],0))</f>
        <v>158200</v>
      </c>
      <c r="J7522" s="4" t="str">
        <f>INDEX(Departments[dept_name],MATCH(Sales[[#This Row],[dept_no]],Departments[dept_no],0))</f>
        <v>Computers</v>
      </c>
      <c r="K7522" s="4" t="str">
        <f>CONCATENATE(Sales[[#This Row],[region]],Sales[[#This Row],[storetype]])</f>
        <v>1B</v>
      </c>
      <c r="L7522" s="4">
        <f>INDEX(RegionStoreCount[Store Count],MATCH(Sales[[#This Row],[RegionStoretype]],RegionStoreCount[Region/Type],0))</f>
        <v>5</v>
      </c>
      <c r="M7522" s="4">
        <f>AND(Sales[[#This Row],[date]]&lt;=TY_YTDMax,Sales[[#This Row],[date]]&gt;=TY_YTDMin)*Sales[[#This Row],[sales]]</f>
        <v>59085.773300000001</v>
      </c>
      <c r="N7522" s="4">
        <f>AND(Sales[[#This Row],[date]]&lt;=LY_YTDMax,Sales[[#This Row],[date]]&gt;=LY_YTDMin)*Sales[[#This Row],[sales]]</f>
        <v>0</v>
      </c>
      <c r="O7522" s="4">
        <f>AND(Sales[[#This Row],[date]]&gt;=YoY_Min,Sales[[#This Row],[date]]&lt;=TY_YTDMax)*(Sales[[#This Row],[sales]]/Sales[[#This Row],[sqft]])</f>
        <v>0.37348782111251583</v>
      </c>
      <c r="P7522" s="4">
        <f>SUMIF(Sales[RegionStoretype],Sales[[#This Row],[RegionStoretype]],Sales[YoY_SSF])/Sales[[#This Row],[Region_TypeCount]]</f>
        <v>68.518982968140051</v>
      </c>
    </row>
    <row r="7523" spans="1:16" x14ac:dyDescent="0.25">
      <c r="A7523" s="1">
        <v>43273</v>
      </c>
      <c r="B7523">
        <v>10</v>
      </c>
      <c r="C7523">
        <v>11</v>
      </c>
      <c r="D7523">
        <v>121105.18090000001</v>
      </c>
      <c r="E7523" s="4">
        <f>INDEX(Stores[region],MATCH(Sales[[#This Row],[store_no]],Stores[store_no],0))</f>
        <v>1</v>
      </c>
      <c r="F7523" s="4" t="str">
        <f>INDEX(Stores[storetype],MATCH(Sales[[#This Row],[store_no]],Stores[store_no],0))</f>
        <v>B</v>
      </c>
      <c r="G7523" s="4" t="str">
        <f>INDEX(Stores[location_city],MATCH(Sales[[#This Row],[store_no]],Stores[store_no],0))</f>
        <v>Traverse City</v>
      </c>
      <c r="H7523" s="4" t="str">
        <f>INDEX(Stores[location_state],MATCH(Sales[[#This Row],[store_no]],Stores[store_no],0))</f>
        <v>Michigan</v>
      </c>
      <c r="I7523" s="4">
        <f>INDEX(Stores[sqft],MATCH(Sales[[#This Row],[store_no]],Stores[store_no],0))</f>
        <v>158200</v>
      </c>
      <c r="J7523" s="4" t="str">
        <f>INDEX(Departments[dept_name],MATCH(Sales[[#This Row],[dept_no]],Departments[dept_no],0))</f>
        <v>Home</v>
      </c>
      <c r="K7523" s="4" t="str">
        <f>CONCATENATE(Sales[[#This Row],[region]],Sales[[#This Row],[storetype]])</f>
        <v>1B</v>
      </c>
      <c r="L7523" s="4">
        <f>INDEX(RegionStoreCount[Store Count],MATCH(Sales[[#This Row],[RegionStoretype]],RegionStoreCount[Region/Type],0))</f>
        <v>5</v>
      </c>
      <c r="M7523" s="4">
        <f>AND(Sales[[#This Row],[date]]&lt;=TY_YTDMax,Sales[[#This Row],[date]]&gt;=TY_YTDMin)*Sales[[#This Row],[sales]]</f>
        <v>121105.18090000001</v>
      </c>
      <c r="N7523" s="4">
        <f>AND(Sales[[#This Row],[date]]&lt;=LY_YTDMax,Sales[[#This Row],[date]]&gt;=LY_YTDMin)*Sales[[#This Row],[sales]]</f>
        <v>0</v>
      </c>
      <c r="O7523" s="4">
        <f>AND(Sales[[#This Row],[date]]&gt;=YoY_Min,Sales[[#This Row],[date]]&lt;=TY_YTDMax)*(Sales[[#This Row],[sales]]/Sales[[#This Row],[sqft]])</f>
        <v>0.76551947471554993</v>
      </c>
      <c r="P7523" s="4">
        <f>SUMIF(Sales[RegionStoretype],Sales[[#This Row],[RegionStoretype]],Sales[YoY_SSF])/Sales[[#This Row],[Region_TypeCount]]</f>
        <v>68.518982968140051</v>
      </c>
    </row>
    <row r="7524" spans="1:16" x14ac:dyDescent="0.25">
      <c r="A7524" s="1">
        <v>43273</v>
      </c>
      <c r="B7524">
        <v>11</v>
      </c>
      <c r="C7524">
        <v>1</v>
      </c>
      <c r="D7524">
        <v>29318.098899999997</v>
      </c>
      <c r="E7524" s="4">
        <f>INDEX(Stores[region],MATCH(Sales[[#This Row],[store_no]],Stores[store_no],0))</f>
        <v>1</v>
      </c>
      <c r="F7524" s="4" t="str">
        <f>INDEX(Stores[storetype],MATCH(Sales[[#This Row],[store_no]],Stores[store_no],0))</f>
        <v>A</v>
      </c>
      <c r="G7524" s="4" t="str">
        <f>INDEX(Stores[location_city],MATCH(Sales[[#This Row],[store_no]],Stores[store_no],0))</f>
        <v>Cleveland</v>
      </c>
      <c r="H7524" s="4" t="str">
        <f>INDEX(Stores[location_state],MATCH(Sales[[#This Row],[store_no]],Stores[store_no],0))</f>
        <v>Ohio</v>
      </c>
      <c r="I7524" s="4">
        <f>INDEX(Stores[sqft],MATCH(Sales[[#This Row],[store_no]],Stores[store_no],0))</f>
        <v>192400</v>
      </c>
      <c r="J7524" s="4" t="str">
        <f>INDEX(Departments[dept_name],MATCH(Sales[[#This Row],[dept_no]],Departments[dept_no],0))</f>
        <v>Automotive</v>
      </c>
      <c r="K7524" s="4" t="str">
        <f>CONCATENATE(Sales[[#This Row],[region]],Sales[[#This Row],[storetype]])</f>
        <v>1A</v>
      </c>
      <c r="L7524" s="4">
        <f>INDEX(RegionStoreCount[Store Count],MATCH(Sales[[#This Row],[RegionStoretype]],RegionStoreCount[Region/Type],0))</f>
        <v>5</v>
      </c>
      <c r="M7524" s="4">
        <f>AND(Sales[[#This Row],[date]]&lt;=TY_YTDMax,Sales[[#This Row],[date]]&gt;=TY_YTDMin)*Sales[[#This Row],[sales]]</f>
        <v>29318.098899999997</v>
      </c>
      <c r="N7524" s="4">
        <f>AND(Sales[[#This Row],[date]]&lt;=LY_YTDMax,Sales[[#This Row],[date]]&gt;=LY_YTDMin)*Sales[[#This Row],[sales]]</f>
        <v>0</v>
      </c>
      <c r="O7524" s="4">
        <f>AND(Sales[[#This Row],[date]]&gt;=YoY_Min,Sales[[#This Row],[date]]&lt;=TY_YTDMax)*(Sales[[#This Row],[sales]]/Sales[[#This Row],[sqft]])</f>
        <v>0.15238097141372139</v>
      </c>
      <c r="P7524" s="4">
        <f>SUMIF(Sales[RegionStoretype],Sales[[#This Row],[RegionStoretype]],Sales[YoY_SSF])/Sales[[#This Row],[Region_TypeCount]]</f>
        <v>59.469551530910678</v>
      </c>
    </row>
    <row r="7525" spans="1:16" x14ac:dyDescent="0.25">
      <c r="A7525" s="1">
        <v>43273</v>
      </c>
      <c r="B7525">
        <v>11</v>
      </c>
      <c r="C7525">
        <v>2</v>
      </c>
      <c r="D7525">
        <v>43305.796999999991</v>
      </c>
      <c r="E7525" s="4">
        <f>INDEX(Stores[region],MATCH(Sales[[#This Row],[store_no]],Stores[store_no],0))</f>
        <v>1</v>
      </c>
      <c r="F7525" s="4" t="str">
        <f>INDEX(Stores[storetype],MATCH(Sales[[#This Row],[store_no]],Stores[store_no],0))</f>
        <v>A</v>
      </c>
      <c r="G7525" s="4" t="str">
        <f>INDEX(Stores[location_city],MATCH(Sales[[#This Row],[store_no]],Stores[store_no],0))</f>
        <v>Cleveland</v>
      </c>
      <c r="H7525" s="4" t="str">
        <f>INDEX(Stores[location_state],MATCH(Sales[[#This Row],[store_no]],Stores[store_no],0))</f>
        <v>Ohio</v>
      </c>
      <c r="I7525" s="4">
        <f>INDEX(Stores[sqft],MATCH(Sales[[#This Row],[store_no]],Stores[store_no],0))</f>
        <v>192400</v>
      </c>
      <c r="J7525" s="4" t="str">
        <f>INDEX(Departments[dept_name],MATCH(Sales[[#This Row],[dept_no]],Departments[dept_no],0))</f>
        <v>Baby</v>
      </c>
      <c r="K7525" s="4" t="str">
        <f>CONCATENATE(Sales[[#This Row],[region]],Sales[[#This Row],[storetype]])</f>
        <v>1A</v>
      </c>
      <c r="L7525" s="4">
        <f>INDEX(RegionStoreCount[Store Count],MATCH(Sales[[#This Row],[RegionStoretype]],RegionStoreCount[Region/Type],0))</f>
        <v>5</v>
      </c>
      <c r="M7525" s="4">
        <f>AND(Sales[[#This Row],[date]]&lt;=TY_YTDMax,Sales[[#This Row],[date]]&gt;=TY_YTDMin)*Sales[[#This Row],[sales]]</f>
        <v>43305.796999999991</v>
      </c>
      <c r="N7525" s="4">
        <f>AND(Sales[[#This Row],[date]]&lt;=LY_YTDMax,Sales[[#This Row],[date]]&gt;=LY_YTDMin)*Sales[[#This Row],[sales]]</f>
        <v>0</v>
      </c>
      <c r="O7525" s="4">
        <f>AND(Sales[[#This Row],[date]]&gt;=YoY_Min,Sales[[#This Row],[date]]&lt;=TY_YTDMax)*(Sales[[#This Row],[sales]]/Sales[[#This Row],[sqft]])</f>
        <v>0.22508210498960496</v>
      </c>
      <c r="P7525" s="4">
        <f>SUMIF(Sales[RegionStoretype],Sales[[#This Row],[RegionStoretype]],Sales[YoY_SSF])/Sales[[#This Row],[Region_TypeCount]]</f>
        <v>59.469551530910678</v>
      </c>
    </row>
    <row r="7526" spans="1:16" x14ac:dyDescent="0.25">
      <c r="A7526" s="1">
        <v>43273</v>
      </c>
      <c r="B7526">
        <v>11</v>
      </c>
      <c r="C7526">
        <v>7</v>
      </c>
      <c r="D7526">
        <v>32047.798199999997</v>
      </c>
      <c r="E7526" s="4">
        <f>INDEX(Stores[region],MATCH(Sales[[#This Row],[store_no]],Stores[store_no],0))</f>
        <v>1</v>
      </c>
      <c r="F7526" s="4" t="str">
        <f>INDEX(Stores[storetype],MATCH(Sales[[#This Row],[store_no]],Stores[store_no],0))</f>
        <v>A</v>
      </c>
      <c r="G7526" s="4" t="str">
        <f>INDEX(Stores[location_city],MATCH(Sales[[#This Row],[store_no]],Stores[store_no],0))</f>
        <v>Cleveland</v>
      </c>
      <c r="H7526" s="4" t="str">
        <f>INDEX(Stores[location_state],MATCH(Sales[[#This Row],[store_no]],Stores[store_no],0))</f>
        <v>Ohio</v>
      </c>
      <c r="I7526" s="4">
        <f>INDEX(Stores[sqft],MATCH(Sales[[#This Row],[store_no]],Stores[store_no],0))</f>
        <v>192400</v>
      </c>
      <c r="J7526" s="4" t="str">
        <f>INDEX(Departments[dept_name],MATCH(Sales[[#This Row],[dept_no]],Departments[dept_no],0))</f>
        <v>Electronics</v>
      </c>
      <c r="K7526" s="4" t="str">
        <f>CONCATENATE(Sales[[#This Row],[region]],Sales[[#This Row],[storetype]])</f>
        <v>1A</v>
      </c>
      <c r="L7526" s="4">
        <f>INDEX(RegionStoreCount[Store Count],MATCH(Sales[[#This Row],[RegionStoretype]],RegionStoreCount[Region/Type],0))</f>
        <v>5</v>
      </c>
      <c r="M7526" s="4">
        <f>AND(Sales[[#This Row],[date]]&lt;=TY_YTDMax,Sales[[#This Row],[date]]&gt;=TY_YTDMin)*Sales[[#This Row],[sales]]</f>
        <v>32047.798199999997</v>
      </c>
      <c r="N7526" s="4">
        <f>AND(Sales[[#This Row],[date]]&lt;=LY_YTDMax,Sales[[#This Row],[date]]&gt;=LY_YTDMin)*Sales[[#This Row],[sales]]</f>
        <v>0</v>
      </c>
      <c r="O7526" s="4">
        <f>AND(Sales[[#This Row],[date]]&gt;=YoY_Min,Sales[[#This Row],[date]]&lt;=TY_YTDMax)*(Sales[[#This Row],[sales]]/Sales[[#This Row],[sqft]])</f>
        <v>0.1665685977130977</v>
      </c>
      <c r="P7526" s="4">
        <f>SUMIF(Sales[RegionStoretype],Sales[[#This Row],[RegionStoretype]],Sales[YoY_SSF])/Sales[[#This Row],[Region_TypeCount]]</f>
        <v>59.469551530910678</v>
      </c>
    </row>
    <row r="7527" spans="1:16" x14ac:dyDescent="0.25">
      <c r="A7527" s="1">
        <v>43273</v>
      </c>
      <c r="B7527">
        <v>11</v>
      </c>
      <c r="C7527">
        <v>8</v>
      </c>
      <c r="D7527">
        <v>9432.1918000000005</v>
      </c>
      <c r="E7527" s="4">
        <f>INDEX(Stores[region],MATCH(Sales[[#This Row],[store_no]],Stores[store_no],0))</f>
        <v>1</v>
      </c>
      <c r="F7527" s="4" t="str">
        <f>INDEX(Stores[storetype],MATCH(Sales[[#This Row],[store_no]],Stores[store_no],0))</f>
        <v>A</v>
      </c>
      <c r="G7527" s="4" t="str">
        <f>INDEX(Stores[location_city],MATCH(Sales[[#This Row],[store_no]],Stores[store_no],0))</f>
        <v>Cleveland</v>
      </c>
      <c r="H7527" s="4" t="str">
        <f>INDEX(Stores[location_state],MATCH(Sales[[#This Row],[store_no]],Stores[store_no],0))</f>
        <v>Ohio</v>
      </c>
      <c r="I7527" s="4">
        <f>INDEX(Stores[sqft],MATCH(Sales[[#This Row],[store_no]],Stores[store_no],0))</f>
        <v>192400</v>
      </c>
      <c r="J7527" s="4" t="str">
        <f>INDEX(Departments[dept_name],MATCH(Sales[[#This Row],[dept_no]],Departments[dept_no],0))</f>
        <v>Games</v>
      </c>
      <c r="K7527" s="4" t="str">
        <f>CONCATENATE(Sales[[#This Row],[region]],Sales[[#This Row],[storetype]])</f>
        <v>1A</v>
      </c>
      <c r="L7527" s="4">
        <f>INDEX(RegionStoreCount[Store Count],MATCH(Sales[[#This Row],[RegionStoretype]],RegionStoreCount[Region/Type],0))</f>
        <v>5</v>
      </c>
      <c r="M7527" s="4">
        <f>AND(Sales[[#This Row],[date]]&lt;=TY_YTDMax,Sales[[#This Row],[date]]&gt;=TY_YTDMin)*Sales[[#This Row],[sales]]</f>
        <v>9432.1918000000005</v>
      </c>
      <c r="N7527" s="4">
        <f>AND(Sales[[#This Row],[date]]&lt;=LY_YTDMax,Sales[[#This Row],[date]]&gt;=LY_YTDMin)*Sales[[#This Row],[sales]]</f>
        <v>0</v>
      </c>
      <c r="O7527" s="4">
        <f>AND(Sales[[#This Row],[date]]&gt;=YoY_Min,Sales[[#This Row],[date]]&lt;=TY_YTDMax)*(Sales[[#This Row],[sales]]/Sales[[#This Row],[sqft]])</f>
        <v>4.9023865904365908E-2</v>
      </c>
      <c r="P7527" s="4">
        <f>SUMIF(Sales[RegionStoretype],Sales[[#This Row],[RegionStoretype]],Sales[YoY_SSF])/Sales[[#This Row],[Region_TypeCount]]</f>
        <v>59.469551530910678</v>
      </c>
    </row>
    <row r="7528" spans="1:16" x14ac:dyDescent="0.25">
      <c r="A7528" s="1">
        <v>43273</v>
      </c>
      <c r="B7528">
        <v>13</v>
      </c>
      <c r="C7528">
        <v>2</v>
      </c>
      <c r="D7528">
        <v>56838.6345</v>
      </c>
      <c r="E7528" s="4">
        <f>INDEX(Stores[region],MATCH(Sales[[#This Row],[store_no]],Stores[store_no],0))</f>
        <v>3</v>
      </c>
      <c r="F7528" s="4" t="str">
        <f>INDEX(Stores[storetype],MATCH(Sales[[#This Row],[store_no]],Stores[store_no],0))</f>
        <v>A</v>
      </c>
      <c r="G7528" s="4" t="str">
        <f>INDEX(Stores[location_city],MATCH(Sales[[#This Row],[store_no]],Stores[store_no],0))</f>
        <v>Overland Park</v>
      </c>
      <c r="H7528" s="4" t="str">
        <f>INDEX(Stores[location_state],MATCH(Sales[[#This Row],[store_no]],Stores[store_no],0))</f>
        <v>Kansas</v>
      </c>
      <c r="I7528" s="4">
        <f>INDEX(Stores[sqft],MATCH(Sales[[#This Row],[store_no]],Stores[store_no],0))</f>
        <v>201000</v>
      </c>
      <c r="J7528" s="4" t="str">
        <f>INDEX(Departments[dept_name],MATCH(Sales[[#This Row],[dept_no]],Departments[dept_no],0))</f>
        <v>Baby</v>
      </c>
      <c r="K7528" s="4" t="str">
        <f>CONCATENATE(Sales[[#This Row],[region]],Sales[[#This Row],[storetype]])</f>
        <v>3A</v>
      </c>
      <c r="L7528" s="4">
        <f>INDEX(RegionStoreCount[Store Count],MATCH(Sales[[#This Row],[RegionStoretype]],RegionStoreCount[Region/Type],0))</f>
        <v>9</v>
      </c>
      <c r="M7528" s="4">
        <f>AND(Sales[[#This Row],[date]]&lt;=TY_YTDMax,Sales[[#This Row],[date]]&gt;=TY_YTDMin)*Sales[[#This Row],[sales]]</f>
        <v>56838.6345</v>
      </c>
      <c r="N7528" s="4">
        <f>AND(Sales[[#This Row],[date]]&lt;=LY_YTDMax,Sales[[#This Row],[date]]&gt;=LY_YTDMin)*Sales[[#This Row],[sales]]</f>
        <v>0</v>
      </c>
      <c r="O7528" s="4">
        <f>AND(Sales[[#This Row],[date]]&gt;=YoY_Min,Sales[[#This Row],[date]]&lt;=TY_YTDMax)*(Sales[[#This Row],[sales]]/Sales[[#This Row],[sqft]])</f>
        <v>0.28277927611940301</v>
      </c>
      <c r="P7528" s="4">
        <f>SUMIF(Sales[RegionStoretype],Sales[[#This Row],[RegionStoretype]],Sales[YoY_SSF])/Sales[[#This Row],[Region_TypeCount]]</f>
        <v>53.603836561720975</v>
      </c>
    </row>
    <row r="7529" spans="1:16" x14ac:dyDescent="0.25">
      <c r="A7529" s="1">
        <v>43273</v>
      </c>
      <c r="B7529">
        <v>13</v>
      </c>
      <c r="C7529">
        <v>7</v>
      </c>
      <c r="D7529">
        <v>35984.304199999999</v>
      </c>
      <c r="E7529" s="4">
        <f>INDEX(Stores[region],MATCH(Sales[[#This Row],[store_no]],Stores[store_no],0))</f>
        <v>3</v>
      </c>
      <c r="F7529" s="4" t="str">
        <f>INDEX(Stores[storetype],MATCH(Sales[[#This Row],[store_no]],Stores[store_no],0))</f>
        <v>A</v>
      </c>
      <c r="G7529" s="4" t="str">
        <f>INDEX(Stores[location_city],MATCH(Sales[[#This Row],[store_no]],Stores[store_no],0))</f>
        <v>Overland Park</v>
      </c>
      <c r="H7529" s="4" t="str">
        <f>INDEX(Stores[location_state],MATCH(Sales[[#This Row],[store_no]],Stores[store_no],0))</f>
        <v>Kansas</v>
      </c>
      <c r="I7529" s="4">
        <f>INDEX(Stores[sqft],MATCH(Sales[[#This Row],[store_no]],Stores[store_no],0))</f>
        <v>201000</v>
      </c>
      <c r="J7529" s="4" t="str">
        <f>INDEX(Departments[dept_name],MATCH(Sales[[#This Row],[dept_no]],Departments[dept_no],0))</f>
        <v>Electronics</v>
      </c>
      <c r="K7529" s="4" t="str">
        <f>CONCATENATE(Sales[[#This Row],[region]],Sales[[#This Row],[storetype]])</f>
        <v>3A</v>
      </c>
      <c r="L7529" s="4">
        <f>INDEX(RegionStoreCount[Store Count],MATCH(Sales[[#This Row],[RegionStoretype]],RegionStoreCount[Region/Type],0))</f>
        <v>9</v>
      </c>
      <c r="M7529" s="4">
        <f>AND(Sales[[#This Row],[date]]&lt;=TY_YTDMax,Sales[[#This Row],[date]]&gt;=TY_YTDMin)*Sales[[#This Row],[sales]]</f>
        <v>35984.304199999999</v>
      </c>
      <c r="N7529" s="4">
        <f>AND(Sales[[#This Row],[date]]&lt;=LY_YTDMax,Sales[[#This Row],[date]]&gt;=LY_YTDMin)*Sales[[#This Row],[sales]]</f>
        <v>0</v>
      </c>
      <c r="O7529" s="4">
        <f>AND(Sales[[#This Row],[date]]&gt;=YoY_Min,Sales[[#This Row],[date]]&lt;=TY_YTDMax)*(Sales[[#This Row],[sales]]/Sales[[#This Row],[sqft]])</f>
        <v>0.17902638905472637</v>
      </c>
      <c r="P7529" s="4">
        <f>SUMIF(Sales[RegionStoretype],Sales[[#This Row],[RegionStoretype]],Sales[YoY_SSF])/Sales[[#This Row],[Region_TypeCount]]</f>
        <v>53.603836561720975</v>
      </c>
    </row>
    <row r="7530" spans="1:16" x14ac:dyDescent="0.25">
      <c r="A7530" s="1">
        <v>43273</v>
      </c>
      <c r="B7530">
        <v>14</v>
      </c>
      <c r="C7530">
        <v>3</v>
      </c>
      <c r="D7530">
        <v>37014.904000000002</v>
      </c>
      <c r="E7530" s="4">
        <f>INDEX(Stores[region],MATCH(Sales[[#This Row],[store_no]],Stores[store_no],0))</f>
        <v>3</v>
      </c>
      <c r="F7530" s="4" t="str">
        <f>INDEX(Stores[storetype],MATCH(Sales[[#This Row],[store_no]],Stores[store_no],0))</f>
        <v>A</v>
      </c>
      <c r="G7530" s="4" t="str">
        <f>INDEX(Stores[location_city],MATCH(Sales[[#This Row],[store_no]],Stores[store_no],0))</f>
        <v>Bismarck</v>
      </c>
      <c r="H7530" s="4" t="str">
        <f>INDEX(Stores[location_state],MATCH(Sales[[#This Row],[store_no]],Stores[store_no],0))</f>
        <v>North Dakota</v>
      </c>
      <c r="I7530" s="4">
        <f>INDEX(Stores[sqft],MATCH(Sales[[#This Row],[store_no]],Stores[store_no],0))</f>
        <v>96400</v>
      </c>
      <c r="J7530" s="4" t="str">
        <f>INDEX(Departments[dept_name],MATCH(Sales[[#This Row],[dept_no]],Departments[dept_no],0))</f>
        <v>Beauty</v>
      </c>
      <c r="K7530" s="4" t="str">
        <f>CONCATENATE(Sales[[#This Row],[region]],Sales[[#This Row],[storetype]])</f>
        <v>3A</v>
      </c>
      <c r="L7530" s="4">
        <f>INDEX(RegionStoreCount[Store Count],MATCH(Sales[[#This Row],[RegionStoretype]],RegionStoreCount[Region/Type],0))</f>
        <v>9</v>
      </c>
      <c r="M7530" s="4">
        <f>AND(Sales[[#This Row],[date]]&lt;=TY_YTDMax,Sales[[#This Row],[date]]&gt;=TY_YTDMin)*Sales[[#This Row],[sales]]</f>
        <v>37014.904000000002</v>
      </c>
      <c r="N7530" s="4">
        <f>AND(Sales[[#This Row],[date]]&lt;=LY_YTDMax,Sales[[#This Row],[date]]&gt;=LY_YTDMin)*Sales[[#This Row],[sales]]</f>
        <v>0</v>
      </c>
      <c r="O7530" s="4">
        <f>AND(Sales[[#This Row],[date]]&gt;=YoY_Min,Sales[[#This Row],[date]]&lt;=TY_YTDMax)*(Sales[[#This Row],[sales]]/Sales[[#This Row],[sqft]])</f>
        <v>0.38397203319502077</v>
      </c>
      <c r="P7530" s="4">
        <f>SUMIF(Sales[RegionStoretype],Sales[[#This Row],[RegionStoretype]],Sales[YoY_SSF])/Sales[[#This Row],[Region_TypeCount]]</f>
        <v>53.603836561720975</v>
      </c>
    </row>
    <row r="7531" spans="1:16" x14ac:dyDescent="0.25">
      <c r="A7531" s="1">
        <v>43273</v>
      </c>
      <c r="B7531">
        <v>15</v>
      </c>
      <c r="C7531">
        <v>8</v>
      </c>
      <c r="D7531">
        <v>53052.625500000002</v>
      </c>
      <c r="E7531" s="4">
        <f>INDEX(Stores[region],MATCH(Sales[[#This Row],[store_no]],Stores[store_no],0))</f>
        <v>2</v>
      </c>
      <c r="F7531" s="4" t="str">
        <f>INDEX(Stores[storetype],MATCH(Sales[[#This Row],[store_no]],Stores[store_no],0))</f>
        <v>B</v>
      </c>
      <c r="G7531" s="4" t="str">
        <f>INDEX(Stores[location_city],MATCH(Sales[[#This Row],[store_no]],Stores[store_no],0))</f>
        <v>Rochester</v>
      </c>
      <c r="H7531" s="4" t="str">
        <f>INDEX(Stores[location_state],MATCH(Sales[[#This Row],[store_no]],Stores[store_no],0))</f>
        <v>Minnesota</v>
      </c>
      <c r="I7531" s="4">
        <f>INDEX(Stores[sqft],MATCH(Sales[[#This Row],[store_no]],Stores[store_no],0))</f>
        <v>128100</v>
      </c>
      <c r="J7531" s="4" t="str">
        <f>INDEX(Departments[dept_name],MATCH(Sales[[#This Row],[dept_no]],Departments[dept_no],0))</f>
        <v>Games</v>
      </c>
      <c r="K7531" s="4" t="str">
        <f>CONCATENATE(Sales[[#This Row],[region]],Sales[[#This Row],[storetype]])</f>
        <v>2B</v>
      </c>
      <c r="L7531" s="4">
        <f>INDEX(RegionStoreCount[Store Count],MATCH(Sales[[#This Row],[RegionStoretype]],RegionStoreCount[Region/Type],0))</f>
        <v>6</v>
      </c>
      <c r="M7531" s="4">
        <f>AND(Sales[[#This Row],[date]]&lt;=TY_YTDMax,Sales[[#This Row],[date]]&gt;=TY_YTDMin)*Sales[[#This Row],[sales]]</f>
        <v>53052.625500000002</v>
      </c>
      <c r="N7531" s="4">
        <f>AND(Sales[[#This Row],[date]]&lt;=LY_YTDMax,Sales[[#This Row],[date]]&gt;=LY_YTDMin)*Sales[[#This Row],[sales]]</f>
        <v>0</v>
      </c>
      <c r="O7531" s="4">
        <f>AND(Sales[[#This Row],[date]]&gt;=YoY_Min,Sales[[#This Row],[date]]&lt;=TY_YTDMax)*(Sales[[#This Row],[sales]]/Sales[[#This Row],[sqft]])</f>
        <v>0.41415008196721315</v>
      </c>
      <c r="P7531" s="4">
        <f>SUMIF(Sales[RegionStoretype],Sales[[#This Row],[RegionStoretype]],Sales[YoY_SSF])/Sales[[#This Row],[Region_TypeCount]]</f>
        <v>58.393757732919049</v>
      </c>
    </row>
    <row r="7532" spans="1:16" x14ac:dyDescent="0.25">
      <c r="A7532" s="1">
        <v>43273</v>
      </c>
      <c r="B7532">
        <v>15</v>
      </c>
      <c r="C7532">
        <v>11</v>
      </c>
      <c r="D7532">
        <v>41040.800300000003</v>
      </c>
      <c r="E7532" s="4">
        <f>INDEX(Stores[region],MATCH(Sales[[#This Row],[store_no]],Stores[store_no],0))</f>
        <v>2</v>
      </c>
      <c r="F7532" s="4" t="str">
        <f>INDEX(Stores[storetype],MATCH(Sales[[#This Row],[store_no]],Stores[store_no],0))</f>
        <v>B</v>
      </c>
      <c r="G7532" s="4" t="str">
        <f>INDEX(Stores[location_city],MATCH(Sales[[#This Row],[store_no]],Stores[store_no],0))</f>
        <v>Rochester</v>
      </c>
      <c r="H7532" s="4" t="str">
        <f>INDEX(Stores[location_state],MATCH(Sales[[#This Row],[store_no]],Stores[store_no],0))</f>
        <v>Minnesota</v>
      </c>
      <c r="I7532" s="4">
        <f>INDEX(Stores[sqft],MATCH(Sales[[#This Row],[store_no]],Stores[store_no],0))</f>
        <v>128100</v>
      </c>
      <c r="J7532" s="4" t="str">
        <f>INDEX(Departments[dept_name],MATCH(Sales[[#This Row],[dept_no]],Departments[dept_no],0))</f>
        <v>Home</v>
      </c>
      <c r="K7532" s="4" t="str">
        <f>CONCATENATE(Sales[[#This Row],[region]],Sales[[#This Row],[storetype]])</f>
        <v>2B</v>
      </c>
      <c r="L7532" s="4">
        <f>INDEX(RegionStoreCount[Store Count],MATCH(Sales[[#This Row],[RegionStoretype]],RegionStoreCount[Region/Type],0))</f>
        <v>6</v>
      </c>
      <c r="M7532" s="4">
        <f>AND(Sales[[#This Row],[date]]&lt;=TY_YTDMax,Sales[[#This Row],[date]]&gt;=TY_YTDMin)*Sales[[#This Row],[sales]]</f>
        <v>41040.800300000003</v>
      </c>
      <c r="N7532" s="4">
        <f>AND(Sales[[#This Row],[date]]&lt;=LY_YTDMax,Sales[[#This Row],[date]]&gt;=LY_YTDMin)*Sales[[#This Row],[sales]]</f>
        <v>0</v>
      </c>
      <c r="O7532" s="4">
        <f>AND(Sales[[#This Row],[date]]&gt;=YoY_Min,Sales[[#This Row],[date]]&lt;=TY_YTDMax)*(Sales[[#This Row],[sales]]/Sales[[#This Row],[sqft]])</f>
        <v>0.32038095472287276</v>
      </c>
      <c r="P7532" s="4">
        <f>SUMIF(Sales[RegionStoretype],Sales[[#This Row],[RegionStoretype]],Sales[YoY_SSF])/Sales[[#This Row],[Region_TypeCount]]</f>
        <v>58.393757732919049</v>
      </c>
    </row>
    <row r="7533" spans="1:16" x14ac:dyDescent="0.25">
      <c r="A7533" s="1">
        <v>43273</v>
      </c>
      <c r="B7533">
        <v>15</v>
      </c>
      <c r="C7533">
        <v>12</v>
      </c>
      <c r="D7533">
        <v>94052.173700000014</v>
      </c>
      <c r="E7533" s="4">
        <f>INDEX(Stores[region],MATCH(Sales[[#This Row],[store_no]],Stores[store_no],0))</f>
        <v>2</v>
      </c>
      <c r="F7533" s="4" t="str">
        <f>INDEX(Stores[storetype],MATCH(Sales[[#This Row],[store_no]],Stores[store_no],0))</f>
        <v>B</v>
      </c>
      <c r="G7533" s="4" t="str">
        <f>INDEX(Stores[location_city],MATCH(Sales[[#This Row],[store_no]],Stores[store_no],0))</f>
        <v>Rochester</v>
      </c>
      <c r="H7533" s="4" t="str">
        <f>INDEX(Stores[location_state],MATCH(Sales[[#This Row],[store_no]],Stores[store_no],0))</f>
        <v>Minnesota</v>
      </c>
      <c r="I7533" s="4">
        <f>INDEX(Stores[sqft],MATCH(Sales[[#This Row],[store_no]],Stores[store_no],0))</f>
        <v>128100</v>
      </c>
      <c r="J7533" s="4" t="str">
        <f>INDEX(Departments[dept_name],MATCH(Sales[[#This Row],[dept_no]],Departments[dept_no],0))</f>
        <v>Jewelery</v>
      </c>
      <c r="K7533" s="4" t="str">
        <f>CONCATENATE(Sales[[#This Row],[region]],Sales[[#This Row],[storetype]])</f>
        <v>2B</v>
      </c>
      <c r="L7533" s="4">
        <f>INDEX(RegionStoreCount[Store Count],MATCH(Sales[[#This Row],[RegionStoretype]],RegionStoreCount[Region/Type],0))</f>
        <v>6</v>
      </c>
      <c r="M7533" s="4">
        <f>AND(Sales[[#This Row],[date]]&lt;=TY_YTDMax,Sales[[#This Row],[date]]&gt;=TY_YTDMin)*Sales[[#This Row],[sales]]</f>
        <v>94052.173700000014</v>
      </c>
      <c r="N7533" s="4">
        <f>AND(Sales[[#This Row],[date]]&lt;=LY_YTDMax,Sales[[#This Row],[date]]&gt;=LY_YTDMin)*Sales[[#This Row],[sales]]</f>
        <v>0</v>
      </c>
      <c r="O7533" s="4">
        <f>AND(Sales[[#This Row],[date]]&gt;=YoY_Min,Sales[[#This Row],[date]]&lt;=TY_YTDMax)*(Sales[[#This Row],[sales]]/Sales[[#This Row],[sqft]])</f>
        <v>0.73420900624512109</v>
      </c>
      <c r="P7533" s="4">
        <f>SUMIF(Sales[RegionStoretype],Sales[[#This Row],[RegionStoretype]],Sales[YoY_SSF])/Sales[[#This Row],[Region_TypeCount]]</f>
        <v>58.393757732919049</v>
      </c>
    </row>
    <row r="7534" spans="1:16" x14ac:dyDescent="0.25">
      <c r="A7534" s="1">
        <v>43273</v>
      </c>
      <c r="B7534">
        <v>15</v>
      </c>
      <c r="C7534">
        <v>13</v>
      </c>
      <c r="D7534">
        <v>132288.13150000002</v>
      </c>
      <c r="E7534" s="4">
        <f>INDEX(Stores[region],MATCH(Sales[[#This Row],[store_no]],Stores[store_no],0))</f>
        <v>2</v>
      </c>
      <c r="F7534" s="4" t="str">
        <f>INDEX(Stores[storetype],MATCH(Sales[[#This Row],[store_no]],Stores[store_no],0))</f>
        <v>B</v>
      </c>
      <c r="G7534" s="4" t="str">
        <f>INDEX(Stores[location_city],MATCH(Sales[[#This Row],[store_no]],Stores[store_no],0))</f>
        <v>Rochester</v>
      </c>
      <c r="H7534" s="4" t="str">
        <f>INDEX(Stores[location_state],MATCH(Sales[[#This Row],[store_no]],Stores[store_no],0))</f>
        <v>Minnesota</v>
      </c>
      <c r="I7534" s="4">
        <f>INDEX(Stores[sqft],MATCH(Sales[[#This Row],[store_no]],Stores[store_no],0))</f>
        <v>128100</v>
      </c>
      <c r="J7534" s="4" t="str">
        <f>INDEX(Departments[dept_name],MATCH(Sales[[#This Row],[dept_no]],Departments[dept_no],0))</f>
        <v>Kids</v>
      </c>
      <c r="K7534" s="4" t="str">
        <f>CONCATENATE(Sales[[#This Row],[region]],Sales[[#This Row],[storetype]])</f>
        <v>2B</v>
      </c>
      <c r="L7534" s="4">
        <f>INDEX(RegionStoreCount[Store Count],MATCH(Sales[[#This Row],[RegionStoretype]],RegionStoreCount[Region/Type],0))</f>
        <v>6</v>
      </c>
      <c r="M7534" s="4">
        <f>AND(Sales[[#This Row],[date]]&lt;=TY_YTDMax,Sales[[#This Row],[date]]&gt;=TY_YTDMin)*Sales[[#This Row],[sales]]</f>
        <v>132288.13150000002</v>
      </c>
      <c r="N7534" s="4">
        <f>AND(Sales[[#This Row],[date]]&lt;=LY_YTDMax,Sales[[#This Row],[date]]&gt;=LY_YTDMin)*Sales[[#This Row],[sales]]</f>
        <v>0</v>
      </c>
      <c r="O7534" s="4">
        <f>AND(Sales[[#This Row],[date]]&gt;=YoY_Min,Sales[[#This Row],[date]]&lt;=TY_YTDMax)*(Sales[[#This Row],[sales]]/Sales[[#This Row],[sqft]])</f>
        <v>1.0326942349726778</v>
      </c>
      <c r="P7534" s="4">
        <f>SUMIF(Sales[RegionStoretype],Sales[[#This Row],[RegionStoretype]],Sales[YoY_SSF])/Sales[[#This Row],[Region_TypeCount]]</f>
        <v>58.393757732919049</v>
      </c>
    </row>
    <row r="7535" spans="1:16" x14ac:dyDescent="0.25">
      <c r="A7535" s="1">
        <v>43273</v>
      </c>
      <c r="B7535">
        <v>15</v>
      </c>
      <c r="C7535">
        <v>19</v>
      </c>
      <c r="D7535">
        <v>63412.756400000006</v>
      </c>
      <c r="E7535" s="4">
        <f>INDEX(Stores[region],MATCH(Sales[[#This Row],[store_no]],Stores[store_no],0))</f>
        <v>2</v>
      </c>
      <c r="F7535" s="4" t="str">
        <f>INDEX(Stores[storetype],MATCH(Sales[[#This Row],[store_no]],Stores[store_no],0))</f>
        <v>B</v>
      </c>
      <c r="G7535" s="4" t="str">
        <f>INDEX(Stores[location_city],MATCH(Sales[[#This Row],[store_no]],Stores[store_no],0))</f>
        <v>Rochester</v>
      </c>
      <c r="H7535" s="4" t="str">
        <f>INDEX(Stores[location_state],MATCH(Sales[[#This Row],[store_no]],Stores[store_no],0))</f>
        <v>Minnesota</v>
      </c>
      <c r="I7535" s="4">
        <f>INDEX(Stores[sqft],MATCH(Sales[[#This Row],[store_no]],Stores[store_no],0))</f>
        <v>128100</v>
      </c>
      <c r="J7535" s="4" t="str">
        <f>INDEX(Departments[dept_name],MATCH(Sales[[#This Row],[dept_no]],Departments[dept_no],0))</f>
        <v>Tools</v>
      </c>
      <c r="K7535" s="4" t="str">
        <f>CONCATENATE(Sales[[#This Row],[region]],Sales[[#This Row],[storetype]])</f>
        <v>2B</v>
      </c>
      <c r="L7535" s="4">
        <f>INDEX(RegionStoreCount[Store Count],MATCH(Sales[[#This Row],[RegionStoretype]],RegionStoreCount[Region/Type],0))</f>
        <v>6</v>
      </c>
      <c r="M7535" s="4">
        <f>AND(Sales[[#This Row],[date]]&lt;=TY_YTDMax,Sales[[#This Row],[date]]&gt;=TY_YTDMin)*Sales[[#This Row],[sales]]</f>
        <v>63412.756400000006</v>
      </c>
      <c r="N7535" s="4">
        <f>AND(Sales[[#This Row],[date]]&lt;=LY_YTDMax,Sales[[#This Row],[date]]&gt;=LY_YTDMin)*Sales[[#This Row],[sales]]</f>
        <v>0</v>
      </c>
      <c r="O7535" s="4">
        <f>AND(Sales[[#This Row],[date]]&gt;=YoY_Min,Sales[[#This Row],[date]]&lt;=TY_YTDMax)*(Sales[[#This Row],[sales]]/Sales[[#This Row],[sqft]])</f>
        <v>0.49502542076502737</v>
      </c>
      <c r="P7535" s="4">
        <f>SUMIF(Sales[RegionStoretype],Sales[[#This Row],[RegionStoretype]],Sales[YoY_SSF])/Sales[[#This Row],[Region_TypeCount]]</f>
        <v>58.393757732919049</v>
      </c>
    </row>
    <row r="7536" spans="1:16" x14ac:dyDescent="0.25">
      <c r="A7536" s="1">
        <v>43273</v>
      </c>
      <c r="B7536">
        <v>16</v>
      </c>
      <c r="C7536">
        <v>17</v>
      </c>
      <c r="D7536">
        <v>241004.82789999997</v>
      </c>
      <c r="E7536" s="4">
        <f>INDEX(Stores[region],MATCH(Sales[[#This Row],[store_no]],Stores[store_no],0))</f>
        <v>2</v>
      </c>
      <c r="F7536" s="4" t="str">
        <f>INDEX(Stores[storetype],MATCH(Sales[[#This Row],[store_no]],Stores[store_no],0))</f>
        <v>B</v>
      </c>
      <c r="G7536" s="4" t="str">
        <f>INDEX(Stores[location_city],MATCH(Sales[[#This Row],[store_no]],Stores[store_no],0))</f>
        <v>Saint Paul</v>
      </c>
      <c r="H7536" s="4" t="str">
        <f>INDEX(Stores[location_state],MATCH(Sales[[#This Row],[store_no]],Stores[store_no],0))</f>
        <v>Minnesota</v>
      </c>
      <c r="I7536" s="4">
        <f>INDEX(Stores[sqft],MATCH(Sales[[#This Row],[store_no]],Stores[store_no],0))</f>
        <v>180400</v>
      </c>
      <c r="J7536" s="4" t="str">
        <f>INDEX(Departments[dept_name],MATCH(Sales[[#This Row],[dept_no]],Departments[dept_no],0))</f>
        <v>Shoes</v>
      </c>
      <c r="K7536" s="4" t="str">
        <f>CONCATENATE(Sales[[#This Row],[region]],Sales[[#This Row],[storetype]])</f>
        <v>2B</v>
      </c>
      <c r="L7536" s="4">
        <f>INDEX(RegionStoreCount[Store Count],MATCH(Sales[[#This Row],[RegionStoretype]],RegionStoreCount[Region/Type],0))</f>
        <v>6</v>
      </c>
      <c r="M7536" s="4">
        <f>AND(Sales[[#This Row],[date]]&lt;=TY_YTDMax,Sales[[#This Row],[date]]&gt;=TY_YTDMin)*Sales[[#This Row],[sales]]</f>
        <v>241004.82789999997</v>
      </c>
      <c r="N7536" s="4">
        <f>AND(Sales[[#This Row],[date]]&lt;=LY_YTDMax,Sales[[#This Row],[date]]&gt;=LY_YTDMin)*Sales[[#This Row],[sales]]</f>
        <v>0</v>
      </c>
      <c r="O7536" s="4">
        <f>AND(Sales[[#This Row],[date]]&gt;=YoY_Min,Sales[[#This Row],[date]]&lt;=TY_YTDMax)*(Sales[[#This Row],[sales]]/Sales[[#This Row],[sqft]])</f>
        <v>1.3359469395787138</v>
      </c>
      <c r="P7536" s="4">
        <f>SUMIF(Sales[RegionStoretype],Sales[[#This Row],[RegionStoretype]],Sales[YoY_SSF])/Sales[[#This Row],[Region_TypeCount]]</f>
        <v>58.393757732919049</v>
      </c>
    </row>
    <row r="7537" spans="1:16" x14ac:dyDescent="0.25">
      <c r="A7537" s="1">
        <v>43273</v>
      </c>
      <c r="B7537">
        <v>16</v>
      </c>
      <c r="C7537">
        <v>18</v>
      </c>
      <c r="D7537">
        <v>283852.09860000003</v>
      </c>
      <c r="E7537" s="4">
        <f>INDEX(Stores[region],MATCH(Sales[[#This Row],[store_no]],Stores[store_no],0))</f>
        <v>2</v>
      </c>
      <c r="F7537" s="4" t="str">
        <f>INDEX(Stores[storetype],MATCH(Sales[[#This Row],[store_no]],Stores[store_no],0))</f>
        <v>B</v>
      </c>
      <c r="G7537" s="4" t="str">
        <f>INDEX(Stores[location_city],MATCH(Sales[[#This Row],[store_no]],Stores[store_no],0))</f>
        <v>Saint Paul</v>
      </c>
      <c r="H7537" s="4" t="str">
        <f>INDEX(Stores[location_state],MATCH(Sales[[#This Row],[store_no]],Stores[store_no],0))</f>
        <v>Minnesota</v>
      </c>
      <c r="I7537" s="4">
        <f>INDEX(Stores[sqft],MATCH(Sales[[#This Row],[store_no]],Stores[store_no],0))</f>
        <v>180400</v>
      </c>
      <c r="J7537" s="4" t="str">
        <f>INDEX(Departments[dept_name],MATCH(Sales[[#This Row],[dept_no]],Departments[dept_no],0))</f>
        <v>Sports</v>
      </c>
      <c r="K7537" s="4" t="str">
        <f>CONCATENATE(Sales[[#This Row],[region]],Sales[[#This Row],[storetype]])</f>
        <v>2B</v>
      </c>
      <c r="L7537" s="4">
        <f>INDEX(RegionStoreCount[Store Count],MATCH(Sales[[#This Row],[RegionStoretype]],RegionStoreCount[Region/Type],0))</f>
        <v>6</v>
      </c>
      <c r="M7537" s="4">
        <f>AND(Sales[[#This Row],[date]]&lt;=TY_YTDMax,Sales[[#This Row],[date]]&gt;=TY_YTDMin)*Sales[[#This Row],[sales]]</f>
        <v>283852.09860000003</v>
      </c>
      <c r="N7537" s="4">
        <f>AND(Sales[[#This Row],[date]]&lt;=LY_YTDMax,Sales[[#This Row],[date]]&gt;=LY_YTDMin)*Sales[[#This Row],[sales]]</f>
        <v>0</v>
      </c>
      <c r="O7537" s="4">
        <f>AND(Sales[[#This Row],[date]]&gt;=YoY_Min,Sales[[#This Row],[date]]&lt;=TY_YTDMax)*(Sales[[#This Row],[sales]]/Sales[[#This Row],[sqft]])</f>
        <v>1.5734595266075388</v>
      </c>
      <c r="P7537" s="4">
        <f>SUMIF(Sales[RegionStoretype],Sales[[#This Row],[RegionStoretype]],Sales[YoY_SSF])/Sales[[#This Row],[Region_TypeCount]]</f>
        <v>58.393757732919049</v>
      </c>
    </row>
    <row r="7538" spans="1:16" x14ac:dyDescent="0.25">
      <c r="A7538" s="1">
        <v>43273</v>
      </c>
      <c r="B7538">
        <v>16</v>
      </c>
      <c r="C7538">
        <v>19</v>
      </c>
      <c r="D7538">
        <v>55173.131199999996</v>
      </c>
      <c r="E7538" s="4">
        <f>INDEX(Stores[region],MATCH(Sales[[#This Row],[store_no]],Stores[store_no],0))</f>
        <v>2</v>
      </c>
      <c r="F7538" s="4" t="str">
        <f>INDEX(Stores[storetype],MATCH(Sales[[#This Row],[store_no]],Stores[store_no],0))</f>
        <v>B</v>
      </c>
      <c r="G7538" s="4" t="str">
        <f>INDEX(Stores[location_city],MATCH(Sales[[#This Row],[store_no]],Stores[store_no],0))</f>
        <v>Saint Paul</v>
      </c>
      <c r="H7538" s="4" t="str">
        <f>INDEX(Stores[location_state],MATCH(Sales[[#This Row],[store_no]],Stores[store_no],0))</f>
        <v>Minnesota</v>
      </c>
      <c r="I7538" s="4">
        <f>INDEX(Stores[sqft],MATCH(Sales[[#This Row],[store_no]],Stores[store_no],0))</f>
        <v>180400</v>
      </c>
      <c r="J7538" s="4" t="str">
        <f>INDEX(Departments[dept_name],MATCH(Sales[[#This Row],[dept_no]],Departments[dept_no],0))</f>
        <v>Tools</v>
      </c>
      <c r="K7538" s="4" t="str">
        <f>CONCATENATE(Sales[[#This Row],[region]],Sales[[#This Row],[storetype]])</f>
        <v>2B</v>
      </c>
      <c r="L7538" s="4">
        <f>INDEX(RegionStoreCount[Store Count],MATCH(Sales[[#This Row],[RegionStoretype]],RegionStoreCount[Region/Type],0))</f>
        <v>6</v>
      </c>
      <c r="M7538" s="4">
        <f>AND(Sales[[#This Row],[date]]&lt;=TY_YTDMax,Sales[[#This Row],[date]]&gt;=TY_YTDMin)*Sales[[#This Row],[sales]]</f>
        <v>55173.131199999996</v>
      </c>
      <c r="N7538" s="4">
        <f>AND(Sales[[#This Row],[date]]&lt;=LY_YTDMax,Sales[[#This Row],[date]]&gt;=LY_YTDMin)*Sales[[#This Row],[sales]]</f>
        <v>0</v>
      </c>
      <c r="O7538" s="4">
        <f>AND(Sales[[#This Row],[date]]&gt;=YoY_Min,Sales[[#This Row],[date]]&lt;=TY_YTDMax)*(Sales[[#This Row],[sales]]/Sales[[#This Row],[sqft]])</f>
        <v>0.30583775609756098</v>
      </c>
      <c r="P7538" s="4">
        <f>SUMIF(Sales[RegionStoretype],Sales[[#This Row],[RegionStoretype]],Sales[YoY_SSF])/Sales[[#This Row],[Region_TypeCount]]</f>
        <v>58.393757732919049</v>
      </c>
    </row>
    <row r="7539" spans="1:16" x14ac:dyDescent="0.25">
      <c r="A7539" s="1">
        <v>43273</v>
      </c>
      <c r="B7539">
        <v>16</v>
      </c>
      <c r="C7539">
        <v>20</v>
      </c>
      <c r="D7539">
        <v>56048.634900000005</v>
      </c>
      <c r="E7539" s="4">
        <f>INDEX(Stores[region],MATCH(Sales[[#This Row],[store_no]],Stores[store_no],0))</f>
        <v>2</v>
      </c>
      <c r="F7539" s="4" t="str">
        <f>INDEX(Stores[storetype],MATCH(Sales[[#This Row],[store_no]],Stores[store_no],0))</f>
        <v>B</v>
      </c>
      <c r="G7539" s="4" t="str">
        <f>INDEX(Stores[location_city],MATCH(Sales[[#This Row],[store_no]],Stores[store_no],0))</f>
        <v>Saint Paul</v>
      </c>
      <c r="H7539" s="4" t="str">
        <f>INDEX(Stores[location_state],MATCH(Sales[[#This Row],[store_no]],Stores[store_no],0))</f>
        <v>Minnesota</v>
      </c>
      <c r="I7539" s="4">
        <f>INDEX(Stores[sqft],MATCH(Sales[[#This Row],[store_no]],Stores[store_no],0))</f>
        <v>180400</v>
      </c>
      <c r="J7539" s="4" t="str">
        <f>INDEX(Departments[dept_name],MATCH(Sales[[#This Row],[dept_no]],Departments[dept_no],0))</f>
        <v>Toys</v>
      </c>
      <c r="K7539" s="4" t="str">
        <f>CONCATENATE(Sales[[#This Row],[region]],Sales[[#This Row],[storetype]])</f>
        <v>2B</v>
      </c>
      <c r="L7539" s="4">
        <f>INDEX(RegionStoreCount[Store Count],MATCH(Sales[[#This Row],[RegionStoretype]],RegionStoreCount[Region/Type],0))</f>
        <v>6</v>
      </c>
      <c r="M7539" s="4">
        <f>AND(Sales[[#This Row],[date]]&lt;=TY_YTDMax,Sales[[#This Row],[date]]&gt;=TY_YTDMin)*Sales[[#This Row],[sales]]</f>
        <v>56048.634900000005</v>
      </c>
      <c r="N7539" s="4">
        <f>AND(Sales[[#This Row],[date]]&lt;=LY_YTDMax,Sales[[#This Row],[date]]&gt;=LY_YTDMin)*Sales[[#This Row],[sales]]</f>
        <v>0</v>
      </c>
      <c r="O7539" s="4">
        <f>AND(Sales[[#This Row],[date]]&gt;=YoY_Min,Sales[[#This Row],[date]]&lt;=TY_YTDMax)*(Sales[[#This Row],[sales]]/Sales[[#This Row],[sqft]])</f>
        <v>0.31069088082039914</v>
      </c>
      <c r="P7539" s="4">
        <f>SUMIF(Sales[RegionStoretype],Sales[[#This Row],[RegionStoretype]],Sales[YoY_SSF])/Sales[[#This Row],[Region_TypeCount]]</f>
        <v>58.393757732919049</v>
      </c>
    </row>
    <row r="7540" spans="1:16" x14ac:dyDescent="0.25">
      <c r="A7540" s="1">
        <v>43273</v>
      </c>
      <c r="B7540">
        <v>17</v>
      </c>
      <c r="C7540">
        <v>5</v>
      </c>
      <c r="D7540">
        <v>245763.38250000001</v>
      </c>
      <c r="E7540" s="4">
        <f>INDEX(Stores[region],MATCH(Sales[[#This Row],[store_no]],Stores[store_no],0))</f>
        <v>3</v>
      </c>
      <c r="F7540" s="4" t="str">
        <f>INDEX(Stores[storetype],MATCH(Sales[[#This Row],[store_no]],Stores[store_no],0))</f>
        <v>B</v>
      </c>
      <c r="G7540" s="4" t="str">
        <f>INDEX(Stores[location_city],MATCH(Sales[[#This Row],[store_no]],Stores[store_no],0))</f>
        <v>Fargo</v>
      </c>
      <c r="H7540" s="4" t="str">
        <f>INDEX(Stores[location_state],MATCH(Sales[[#This Row],[store_no]],Stores[store_no],0))</f>
        <v>North Dakota</v>
      </c>
      <c r="I7540" s="4">
        <f>INDEX(Stores[sqft],MATCH(Sales[[#This Row],[store_no]],Stores[store_no],0))</f>
        <v>211600</v>
      </c>
      <c r="J7540" s="4" t="str">
        <f>INDEX(Departments[dept_name],MATCH(Sales[[#This Row],[dept_no]],Departments[dept_no],0))</f>
        <v>Clothing</v>
      </c>
      <c r="K7540" s="4" t="str">
        <f>CONCATENATE(Sales[[#This Row],[region]],Sales[[#This Row],[storetype]])</f>
        <v>3B</v>
      </c>
      <c r="L7540" s="4">
        <f>INDEX(RegionStoreCount[Store Count],MATCH(Sales[[#This Row],[RegionStoretype]],RegionStoreCount[Region/Type],0))</f>
        <v>4</v>
      </c>
      <c r="M7540" s="4">
        <f>AND(Sales[[#This Row],[date]]&lt;=TY_YTDMax,Sales[[#This Row],[date]]&gt;=TY_YTDMin)*Sales[[#This Row],[sales]]</f>
        <v>245763.38250000001</v>
      </c>
      <c r="N7540" s="4">
        <f>AND(Sales[[#This Row],[date]]&lt;=LY_YTDMax,Sales[[#This Row],[date]]&gt;=LY_YTDMin)*Sales[[#This Row],[sales]]</f>
        <v>0</v>
      </c>
      <c r="O7540" s="4">
        <f>AND(Sales[[#This Row],[date]]&gt;=YoY_Min,Sales[[#This Row],[date]]&lt;=TY_YTDMax)*(Sales[[#This Row],[sales]]/Sales[[#This Row],[sqft]])</f>
        <v>1.1614526583175804</v>
      </c>
      <c r="P7540" s="4">
        <f>SUMIF(Sales[RegionStoretype],Sales[[#This Row],[RegionStoretype]],Sales[YoY_SSF])/Sales[[#This Row],[Region_TypeCount]]</f>
        <v>58.312187288105562</v>
      </c>
    </row>
    <row r="7541" spans="1:16" x14ac:dyDescent="0.25">
      <c r="A7541" s="1">
        <v>43273</v>
      </c>
      <c r="B7541">
        <v>17</v>
      </c>
      <c r="C7541">
        <v>9</v>
      </c>
      <c r="D7541">
        <v>23913.9751</v>
      </c>
      <c r="E7541" s="4">
        <f>INDEX(Stores[region],MATCH(Sales[[#This Row],[store_no]],Stores[store_no],0))</f>
        <v>3</v>
      </c>
      <c r="F7541" s="4" t="str">
        <f>INDEX(Stores[storetype],MATCH(Sales[[#This Row],[store_no]],Stores[store_no],0))</f>
        <v>B</v>
      </c>
      <c r="G7541" s="4" t="str">
        <f>INDEX(Stores[location_city],MATCH(Sales[[#This Row],[store_no]],Stores[store_no],0))</f>
        <v>Fargo</v>
      </c>
      <c r="H7541" s="4" t="str">
        <f>INDEX(Stores[location_state],MATCH(Sales[[#This Row],[store_no]],Stores[store_no],0))</f>
        <v>North Dakota</v>
      </c>
      <c r="I7541" s="4">
        <f>INDEX(Stores[sqft],MATCH(Sales[[#This Row],[store_no]],Stores[store_no],0))</f>
        <v>211600</v>
      </c>
      <c r="J7541" s="4" t="str">
        <f>INDEX(Departments[dept_name],MATCH(Sales[[#This Row],[dept_no]],Departments[dept_no],0))</f>
        <v>Garden</v>
      </c>
      <c r="K7541" s="4" t="str">
        <f>CONCATENATE(Sales[[#This Row],[region]],Sales[[#This Row],[storetype]])</f>
        <v>3B</v>
      </c>
      <c r="L7541" s="4">
        <f>INDEX(RegionStoreCount[Store Count],MATCH(Sales[[#This Row],[RegionStoretype]],RegionStoreCount[Region/Type],0))</f>
        <v>4</v>
      </c>
      <c r="M7541" s="4">
        <f>AND(Sales[[#This Row],[date]]&lt;=TY_YTDMax,Sales[[#This Row],[date]]&gt;=TY_YTDMin)*Sales[[#This Row],[sales]]</f>
        <v>23913.9751</v>
      </c>
      <c r="N7541" s="4">
        <f>AND(Sales[[#This Row],[date]]&lt;=LY_YTDMax,Sales[[#This Row],[date]]&gt;=LY_YTDMin)*Sales[[#This Row],[sales]]</f>
        <v>0</v>
      </c>
      <c r="O7541" s="4">
        <f>AND(Sales[[#This Row],[date]]&gt;=YoY_Min,Sales[[#This Row],[date]]&lt;=TY_YTDMax)*(Sales[[#This Row],[sales]]/Sales[[#This Row],[sqft]])</f>
        <v>0.11301500519848771</v>
      </c>
      <c r="P7541" s="4">
        <f>SUMIF(Sales[RegionStoretype],Sales[[#This Row],[RegionStoretype]],Sales[YoY_SSF])/Sales[[#This Row],[Region_TypeCount]]</f>
        <v>58.312187288105562</v>
      </c>
    </row>
    <row r="7542" spans="1:16" x14ac:dyDescent="0.25">
      <c r="A7542" s="1">
        <v>43273</v>
      </c>
      <c r="B7542">
        <v>17</v>
      </c>
      <c r="C7542">
        <v>15</v>
      </c>
      <c r="D7542">
        <v>55206.354099999997</v>
      </c>
      <c r="E7542" s="4">
        <f>INDEX(Stores[region],MATCH(Sales[[#This Row],[store_no]],Stores[store_no],0))</f>
        <v>3</v>
      </c>
      <c r="F7542" s="4" t="str">
        <f>INDEX(Stores[storetype],MATCH(Sales[[#This Row],[store_no]],Stores[store_no],0))</f>
        <v>B</v>
      </c>
      <c r="G7542" s="4" t="str">
        <f>INDEX(Stores[location_city],MATCH(Sales[[#This Row],[store_no]],Stores[store_no],0))</f>
        <v>Fargo</v>
      </c>
      <c r="H7542" s="4" t="str">
        <f>INDEX(Stores[location_state],MATCH(Sales[[#This Row],[store_no]],Stores[store_no],0))</f>
        <v>North Dakota</v>
      </c>
      <c r="I7542" s="4">
        <f>INDEX(Stores[sqft],MATCH(Sales[[#This Row],[store_no]],Stores[store_no],0))</f>
        <v>211600</v>
      </c>
      <c r="J7542" s="4" t="str">
        <f>INDEX(Departments[dept_name],MATCH(Sales[[#This Row],[dept_no]],Departments[dept_no],0))</f>
        <v>Music</v>
      </c>
      <c r="K7542" s="4" t="str">
        <f>CONCATENATE(Sales[[#This Row],[region]],Sales[[#This Row],[storetype]])</f>
        <v>3B</v>
      </c>
      <c r="L7542" s="4">
        <f>INDEX(RegionStoreCount[Store Count],MATCH(Sales[[#This Row],[RegionStoretype]],RegionStoreCount[Region/Type],0))</f>
        <v>4</v>
      </c>
      <c r="M7542" s="4">
        <f>AND(Sales[[#This Row],[date]]&lt;=TY_YTDMax,Sales[[#This Row],[date]]&gt;=TY_YTDMin)*Sales[[#This Row],[sales]]</f>
        <v>55206.354099999997</v>
      </c>
      <c r="N7542" s="4">
        <f>AND(Sales[[#This Row],[date]]&lt;=LY_YTDMax,Sales[[#This Row],[date]]&gt;=LY_YTDMin)*Sales[[#This Row],[sales]]</f>
        <v>0</v>
      </c>
      <c r="O7542" s="4">
        <f>AND(Sales[[#This Row],[date]]&gt;=YoY_Min,Sales[[#This Row],[date]]&lt;=TY_YTDMax)*(Sales[[#This Row],[sales]]/Sales[[#This Row],[sqft]])</f>
        <v>0.26089959404536861</v>
      </c>
      <c r="P7542" s="4">
        <f>SUMIF(Sales[RegionStoretype],Sales[[#This Row],[RegionStoretype]],Sales[YoY_SSF])/Sales[[#This Row],[Region_TypeCount]]</f>
        <v>58.312187288105562</v>
      </c>
    </row>
    <row r="7543" spans="1:16" x14ac:dyDescent="0.25">
      <c r="A7543" s="1">
        <v>43273</v>
      </c>
      <c r="B7543">
        <v>17</v>
      </c>
      <c r="C7543">
        <v>17</v>
      </c>
      <c r="D7543">
        <v>79142.423999999999</v>
      </c>
      <c r="E7543" s="4">
        <f>INDEX(Stores[region],MATCH(Sales[[#This Row],[store_no]],Stores[store_no],0))</f>
        <v>3</v>
      </c>
      <c r="F7543" s="4" t="str">
        <f>INDEX(Stores[storetype],MATCH(Sales[[#This Row],[store_no]],Stores[store_no],0))</f>
        <v>B</v>
      </c>
      <c r="G7543" s="4" t="str">
        <f>INDEX(Stores[location_city],MATCH(Sales[[#This Row],[store_no]],Stores[store_no],0))</f>
        <v>Fargo</v>
      </c>
      <c r="H7543" s="4" t="str">
        <f>INDEX(Stores[location_state],MATCH(Sales[[#This Row],[store_no]],Stores[store_no],0))</f>
        <v>North Dakota</v>
      </c>
      <c r="I7543" s="4">
        <f>INDEX(Stores[sqft],MATCH(Sales[[#This Row],[store_no]],Stores[store_no],0))</f>
        <v>211600</v>
      </c>
      <c r="J7543" s="4" t="str">
        <f>INDEX(Departments[dept_name],MATCH(Sales[[#This Row],[dept_no]],Departments[dept_no],0))</f>
        <v>Shoes</v>
      </c>
      <c r="K7543" s="4" t="str">
        <f>CONCATENATE(Sales[[#This Row],[region]],Sales[[#This Row],[storetype]])</f>
        <v>3B</v>
      </c>
      <c r="L7543" s="4">
        <f>INDEX(RegionStoreCount[Store Count],MATCH(Sales[[#This Row],[RegionStoretype]],RegionStoreCount[Region/Type],0))</f>
        <v>4</v>
      </c>
      <c r="M7543" s="4">
        <f>AND(Sales[[#This Row],[date]]&lt;=TY_YTDMax,Sales[[#This Row],[date]]&gt;=TY_YTDMin)*Sales[[#This Row],[sales]]</f>
        <v>79142.423999999999</v>
      </c>
      <c r="N7543" s="4">
        <f>AND(Sales[[#This Row],[date]]&lt;=LY_YTDMax,Sales[[#This Row],[date]]&gt;=LY_YTDMin)*Sales[[#This Row],[sales]]</f>
        <v>0</v>
      </c>
      <c r="O7543" s="4">
        <f>AND(Sales[[#This Row],[date]]&gt;=YoY_Min,Sales[[#This Row],[date]]&lt;=TY_YTDMax)*(Sales[[#This Row],[sales]]/Sales[[#This Row],[sqft]])</f>
        <v>0.37401901701323254</v>
      </c>
      <c r="P7543" s="4">
        <f>SUMIF(Sales[RegionStoretype],Sales[[#This Row],[RegionStoretype]],Sales[YoY_SSF])/Sales[[#This Row],[Region_TypeCount]]</f>
        <v>58.312187288105562</v>
      </c>
    </row>
    <row r="7544" spans="1:16" x14ac:dyDescent="0.25">
      <c r="A7544" s="1">
        <v>43273</v>
      </c>
      <c r="B7544">
        <v>18</v>
      </c>
      <c r="C7544">
        <v>6</v>
      </c>
      <c r="D7544">
        <v>15467.1996</v>
      </c>
      <c r="E7544" s="4">
        <f>INDEX(Stores[region],MATCH(Sales[[#This Row],[store_no]],Stores[store_no],0))</f>
        <v>2</v>
      </c>
      <c r="F7544" s="4" t="str">
        <f>INDEX(Stores[storetype],MATCH(Sales[[#This Row],[store_no]],Stores[store_no],0))</f>
        <v>B</v>
      </c>
      <c r="G7544" s="4" t="str">
        <f>INDEX(Stores[location_city],MATCH(Sales[[#This Row],[store_no]],Stores[store_no],0))</f>
        <v>Chicago</v>
      </c>
      <c r="H7544" s="4" t="str">
        <f>INDEX(Stores[location_state],MATCH(Sales[[#This Row],[store_no]],Stores[store_no],0))</f>
        <v>Illinois</v>
      </c>
      <c r="I7544" s="4">
        <f>INDEX(Stores[sqft],MATCH(Sales[[#This Row],[store_no]],Stores[store_no],0))</f>
        <v>120700</v>
      </c>
      <c r="J7544" s="4" t="str">
        <f>INDEX(Departments[dept_name],MATCH(Sales[[#This Row],[dept_no]],Departments[dept_no],0))</f>
        <v>Computers</v>
      </c>
      <c r="K7544" s="4" t="str">
        <f>CONCATENATE(Sales[[#This Row],[region]],Sales[[#This Row],[storetype]])</f>
        <v>2B</v>
      </c>
      <c r="L7544" s="4">
        <f>INDEX(RegionStoreCount[Store Count],MATCH(Sales[[#This Row],[RegionStoretype]],RegionStoreCount[Region/Type],0))</f>
        <v>6</v>
      </c>
      <c r="M7544" s="4">
        <f>AND(Sales[[#This Row],[date]]&lt;=TY_YTDMax,Sales[[#This Row],[date]]&gt;=TY_YTDMin)*Sales[[#This Row],[sales]]</f>
        <v>15467.1996</v>
      </c>
      <c r="N7544" s="4">
        <f>AND(Sales[[#This Row],[date]]&lt;=LY_YTDMax,Sales[[#This Row],[date]]&gt;=LY_YTDMin)*Sales[[#This Row],[sales]]</f>
        <v>0</v>
      </c>
      <c r="O7544" s="4">
        <f>AND(Sales[[#This Row],[date]]&gt;=YoY_Min,Sales[[#This Row],[date]]&lt;=TY_YTDMax)*(Sales[[#This Row],[sales]]/Sales[[#This Row],[sqft]])</f>
        <v>0.12814581275890638</v>
      </c>
      <c r="P7544" s="4">
        <f>SUMIF(Sales[RegionStoretype],Sales[[#This Row],[RegionStoretype]],Sales[YoY_SSF])/Sales[[#This Row],[Region_TypeCount]]</f>
        <v>58.393757732919049</v>
      </c>
    </row>
    <row r="7545" spans="1:16" x14ac:dyDescent="0.25">
      <c r="A7545" s="1">
        <v>43273</v>
      </c>
      <c r="B7545">
        <v>18</v>
      </c>
      <c r="C7545">
        <v>8</v>
      </c>
      <c r="D7545">
        <v>7487.3304000000007</v>
      </c>
      <c r="E7545" s="4">
        <f>INDEX(Stores[region],MATCH(Sales[[#This Row],[store_no]],Stores[store_no],0))</f>
        <v>2</v>
      </c>
      <c r="F7545" s="4" t="str">
        <f>INDEX(Stores[storetype],MATCH(Sales[[#This Row],[store_no]],Stores[store_no],0))</f>
        <v>B</v>
      </c>
      <c r="G7545" s="4" t="str">
        <f>INDEX(Stores[location_city],MATCH(Sales[[#This Row],[store_no]],Stores[store_no],0))</f>
        <v>Chicago</v>
      </c>
      <c r="H7545" s="4" t="str">
        <f>INDEX(Stores[location_state],MATCH(Sales[[#This Row],[store_no]],Stores[store_no],0))</f>
        <v>Illinois</v>
      </c>
      <c r="I7545" s="4">
        <f>INDEX(Stores[sqft],MATCH(Sales[[#This Row],[store_no]],Stores[store_no],0))</f>
        <v>120700</v>
      </c>
      <c r="J7545" s="4" t="str">
        <f>INDEX(Departments[dept_name],MATCH(Sales[[#This Row],[dept_no]],Departments[dept_no],0))</f>
        <v>Games</v>
      </c>
      <c r="K7545" s="4" t="str">
        <f>CONCATENATE(Sales[[#This Row],[region]],Sales[[#This Row],[storetype]])</f>
        <v>2B</v>
      </c>
      <c r="L7545" s="4">
        <f>INDEX(RegionStoreCount[Store Count],MATCH(Sales[[#This Row],[RegionStoretype]],RegionStoreCount[Region/Type],0))</f>
        <v>6</v>
      </c>
      <c r="M7545" s="4">
        <f>AND(Sales[[#This Row],[date]]&lt;=TY_YTDMax,Sales[[#This Row],[date]]&gt;=TY_YTDMin)*Sales[[#This Row],[sales]]</f>
        <v>7487.3304000000007</v>
      </c>
      <c r="N7545" s="4">
        <f>AND(Sales[[#This Row],[date]]&lt;=LY_YTDMax,Sales[[#This Row],[date]]&gt;=LY_YTDMin)*Sales[[#This Row],[sales]]</f>
        <v>0</v>
      </c>
      <c r="O7545" s="4">
        <f>AND(Sales[[#This Row],[date]]&gt;=YoY_Min,Sales[[#This Row],[date]]&lt;=TY_YTDMax)*(Sales[[#This Row],[sales]]/Sales[[#This Row],[sqft]])</f>
        <v>6.2032563380281694E-2</v>
      </c>
      <c r="P7545" s="4">
        <f>SUMIF(Sales[RegionStoretype],Sales[[#This Row],[RegionStoretype]],Sales[YoY_SSF])/Sales[[#This Row],[Region_TypeCount]]</f>
        <v>58.393757732919049</v>
      </c>
    </row>
    <row r="7546" spans="1:16" x14ac:dyDescent="0.25">
      <c r="A7546" s="1">
        <v>43273</v>
      </c>
      <c r="B7546">
        <v>19</v>
      </c>
      <c r="C7546">
        <v>2</v>
      </c>
      <c r="D7546">
        <v>61115.548800000004</v>
      </c>
      <c r="E7546" s="4">
        <f>INDEX(Stores[region],MATCH(Sales[[#This Row],[store_no]],Stores[store_no],0))</f>
        <v>3</v>
      </c>
      <c r="F7546" s="4" t="str">
        <f>INDEX(Stores[storetype],MATCH(Sales[[#This Row],[store_no]],Stores[store_no],0))</f>
        <v>A</v>
      </c>
      <c r="G7546" s="4" t="str">
        <f>INDEX(Stores[location_city],MATCH(Sales[[#This Row],[store_no]],Stores[store_no],0))</f>
        <v>Des Moines</v>
      </c>
      <c r="H7546" s="4" t="str">
        <f>INDEX(Stores[location_state],MATCH(Sales[[#This Row],[store_no]],Stores[store_no],0))</f>
        <v>Iowa</v>
      </c>
      <c r="I7546" s="4">
        <f>INDEX(Stores[sqft],MATCH(Sales[[#This Row],[store_no]],Stores[store_no],0))</f>
        <v>197600</v>
      </c>
      <c r="J7546" s="4" t="str">
        <f>INDEX(Departments[dept_name],MATCH(Sales[[#This Row],[dept_no]],Departments[dept_no],0))</f>
        <v>Baby</v>
      </c>
      <c r="K7546" s="4" t="str">
        <f>CONCATENATE(Sales[[#This Row],[region]],Sales[[#This Row],[storetype]])</f>
        <v>3A</v>
      </c>
      <c r="L7546" s="4">
        <f>INDEX(RegionStoreCount[Store Count],MATCH(Sales[[#This Row],[RegionStoretype]],RegionStoreCount[Region/Type],0))</f>
        <v>9</v>
      </c>
      <c r="M7546" s="4">
        <f>AND(Sales[[#This Row],[date]]&lt;=TY_YTDMax,Sales[[#This Row],[date]]&gt;=TY_YTDMin)*Sales[[#This Row],[sales]]</f>
        <v>61115.548800000004</v>
      </c>
      <c r="N7546" s="4">
        <f>AND(Sales[[#This Row],[date]]&lt;=LY_YTDMax,Sales[[#This Row],[date]]&gt;=LY_YTDMin)*Sales[[#This Row],[sales]]</f>
        <v>0</v>
      </c>
      <c r="O7546" s="4">
        <f>AND(Sales[[#This Row],[date]]&gt;=YoY_Min,Sales[[#This Row],[date]]&lt;=TY_YTDMax)*(Sales[[#This Row],[sales]]/Sales[[#This Row],[sqft]])</f>
        <v>0.30928921457489883</v>
      </c>
      <c r="P7546" s="4">
        <f>SUMIF(Sales[RegionStoretype],Sales[[#This Row],[RegionStoretype]],Sales[YoY_SSF])/Sales[[#This Row],[Region_TypeCount]]</f>
        <v>53.603836561720975</v>
      </c>
    </row>
    <row r="7547" spans="1:16" x14ac:dyDescent="0.25">
      <c r="A7547" s="1">
        <v>43273</v>
      </c>
      <c r="B7547">
        <v>19</v>
      </c>
      <c r="C7547">
        <v>11</v>
      </c>
      <c r="D7547">
        <v>149491.57319999998</v>
      </c>
      <c r="E7547" s="4">
        <f>INDEX(Stores[region],MATCH(Sales[[#This Row],[store_no]],Stores[store_no],0))</f>
        <v>3</v>
      </c>
      <c r="F7547" s="4" t="str">
        <f>INDEX(Stores[storetype],MATCH(Sales[[#This Row],[store_no]],Stores[store_no],0))</f>
        <v>A</v>
      </c>
      <c r="G7547" s="4" t="str">
        <f>INDEX(Stores[location_city],MATCH(Sales[[#This Row],[store_no]],Stores[store_no],0))</f>
        <v>Des Moines</v>
      </c>
      <c r="H7547" s="4" t="str">
        <f>INDEX(Stores[location_state],MATCH(Sales[[#This Row],[store_no]],Stores[store_no],0))</f>
        <v>Iowa</v>
      </c>
      <c r="I7547" s="4">
        <f>INDEX(Stores[sqft],MATCH(Sales[[#This Row],[store_no]],Stores[store_no],0))</f>
        <v>197600</v>
      </c>
      <c r="J7547" s="4" t="str">
        <f>INDEX(Departments[dept_name],MATCH(Sales[[#This Row],[dept_no]],Departments[dept_no],0))</f>
        <v>Home</v>
      </c>
      <c r="K7547" s="4" t="str">
        <f>CONCATENATE(Sales[[#This Row],[region]],Sales[[#This Row],[storetype]])</f>
        <v>3A</v>
      </c>
      <c r="L7547" s="4">
        <f>INDEX(RegionStoreCount[Store Count],MATCH(Sales[[#This Row],[RegionStoretype]],RegionStoreCount[Region/Type],0))</f>
        <v>9</v>
      </c>
      <c r="M7547" s="4">
        <f>AND(Sales[[#This Row],[date]]&lt;=TY_YTDMax,Sales[[#This Row],[date]]&gt;=TY_YTDMin)*Sales[[#This Row],[sales]]</f>
        <v>149491.57319999998</v>
      </c>
      <c r="N7547" s="4">
        <f>AND(Sales[[#This Row],[date]]&lt;=LY_YTDMax,Sales[[#This Row],[date]]&gt;=LY_YTDMin)*Sales[[#This Row],[sales]]</f>
        <v>0</v>
      </c>
      <c r="O7547" s="4">
        <f>AND(Sales[[#This Row],[date]]&gt;=YoY_Min,Sales[[#This Row],[date]]&lt;=TY_YTDMax)*(Sales[[#This Row],[sales]]/Sales[[#This Row],[sqft]])</f>
        <v>0.75653630161943308</v>
      </c>
      <c r="P7547" s="4">
        <f>SUMIF(Sales[RegionStoretype],Sales[[#This Row],[RegionStoretype]],Sales[YoY_SSF])/Sales[[#This Row],[Region_TypeCount]]</f>
        <v>53.603836561720975</v>
      </c>
    </row>
    <row r="7548" spans="1:16" x14ac:dyDescent="0.25">
      <c r="A7548" s="1">
        <v>43273</v>
      </c>
      <c r="B7548">
        <v>20</v>
      </c>
      <c r="C7548">
        <v>12</v>
      </c>
      <c r="D7548">
        <v>15792.0519</v>
      </c>
      <c r="E7548" s="4">
        <f>INDEX(Stores[region],MATCH(Sales[[#This Row],[store_no]],Stores[store_no],0))</f>
        <v>1</v>
      </c>
      <c r="F7548" s="4" t="str">
        <f>INDEX(Stores[storetype],MATCH(Sales[[#This Row],[store_no]],Stores[store_no],0))</f>
        <v>A</v>
      </c>
      <c r="G7548" s="4" t="str">
        <f>INDEX(Stores[location_city],MATCH(Sales[[#This Row],[store_no]],Stores[store_no],0))</f>
        <v>South Bend</v>
      </c>
      <c r="H7548" s="4" t="str">
        <f>INDEX(Stores[location_state],MATCH(Sales[[#This Row],[store_no]],Stores[store_no],0))</f>
        <v>Indiana</v>
      </c>
      <c r="I7548" s="4">
        <f>INDEX(Stores[sqft],MATCH(Sales[[#This Row],[store_no]],Stores[store_no],0))</f>
        <v>39700</v>
      </c>
      <c r="J7548" s="4" t="str">
        <f>INDEX(Departments[dept_name],MATCH(Sales[[#This Row],[dept_no]],Departments[dept_no],0))</f>
        <v>Jewelery</v>
      </c>
      <c r="K7548" s="4" t="str">
        <f>CONCATENATE(Sales[[#This Row],[region]],Sales[[#This Row],[storetype]])</f>
        <v>1A</v>
      </c>
      <c r="L7548" s="4">
        <f>INDEX(RegionStoreCount[Store Count],MATCH(Sales[[#This Row],[RegionStoretype]],RegionStoreCount[Region/Type],0))</f>
        <v>5</v>
      </c>
      <c r="M7548" s="4">
        <f>AND(Sales[[#This Row],[date]]&lt;=TY_YTDMax,Sales[[#This Row],[date]]&gt;=TY_YTDMin)*Sales[[#This Row],[sales]]</f>
        <v>15792.0519</v>
      </c>
      <c r="N7548" s="4">
        <f>AND(Sales[[#This Row],[date]]&lt;=LY_YTDMax,Sales[[#This Row],[date]]&gt;=LY_YTDMin)*Sales[[#This Row],[sales]]</f>
        <v>0</v>
      </c>
      <c r="O7548" s="4">
        <f>AND(Sales[[#This Row],[date]]&gt;=YoY_Min,Sales[[#This Row],[date]]&lt;=TY_YTDMax)*(Sales[[#This Row],[sales]]/Sales[[#This Row],[sqft]])</f>
        <v>0.39778468261964739</v>
      </c>
      <c r="P7548" s="4">
        <f>SUMIF(Sales[RegionStoretype],Sales[[#This Row],[RegionStoretype]],Sales[YoY_SSF])/Sales[[#This Row],[Region_TypeCount]]</f>
        <v>59.469551530910678</v>
      </c>
    </row>
    <row r="7549" spans="1:16" x14ac:dyDescent="0.25">
      <c r="A7549" s="1">
        <v>43273</v>
      </c>
      <c r="B7549">
        <v>20</v>
      </c>
      <c r="C7549">
        <v>19</v>
      </c>
      <c r="D7549">
        <v>13837.082700000001</v>
      </c>
      <c r="E7549" s="4">
        <f>INDEX(Stores[region],MATCH(Sales[[#This Row],[store_no]],Stores[store_no],0))</f>
        <v>1</v>
      </c>
      <c r="F7549" s="4" t="str">
        <f>INDEX(Stores[storetype],MATCH(Sales[[#This Row],[store_no]],Stores[store_no],0))</f>
        <v>A</v>
      </c>
      <c r="G7549" s="4" t="str">
        <f>INDEX(Stores[location_city],MATCH(Sales[[#This Row],[store_no]],Stores[store_no],0))</f>
        <v>South Bend</v>
      </c>
      <c r="H7549" s="4" t="str">
        <f>INDEX(Stores[location_state],MATCH(Sales[[#This Row],[store_no]],Stores[store_no],0))</f>
        <v>Indiana</v>
      </c>
      <c r="I7549" s="4">
        <f>INDEX(Stores[sqft],MATCH(Sales[[#This Row],[store_no]],Stores[store_no],0))</f>
        <v>39700</v>
      </c>
      <c r="J7549" s="4" t="str">
        <f>INDEX(Departments[dept_name],MATCH(Sales[[#This Row],[dept_no]],Departments[dept_no],0))</f>
        <v>Tools</v>
      </c>
      <c r="K7549" s="4" t="str">
        <f>CONCATENATE(Sales[[#This Row],[region]],Sales[[#This Row],[storetype]])</f>
        <v>1A</v>
      </c>
      <c r="L7549" s="4">
        <f>INDEX(RegionStoreCount[Store Count],MATCH(Sales[[#This Row],[RegionStoretype]],RegionStoreCount[Region/Type],0))</f>
        <v>5</v>
      </c>
      <c r="M7549" s="4">
        <f>AND(Sales[[#This Row],[date]]&lt;=TY_YTDMax,Sales[[#This Row],[date]]&gt;=TY_YTDMin)*Sales[[#This Row],[sales]]</f>
        <v>13837.082700000001</v>
      </c>
      <c r="N7549" s="4">
        <f>AND(Sales[[#This Row],[date]]&lt;=LY_YTDMax,Sales[[#This Row],[date]]&gt;=LY_YTDMin)*Sales[[#This Row],[sales]]</f>
        <v>0</v>
      </c>
      <c r="O7549" s="4">
        <f>AND(Sales[[#This Row],[date]]&gt;=YoY_Min,Sales[[#This Row],[date]]&lt;=TY_YTDMax)*(Sales[[#This Row],[sales]]/Sales[[#This Row],[sqft]])</f>
        <v>0.34854112594458442</v>
      </c>
      <c r="P7549" s="4">
        <f>SUMIF(Sales[RegionStoretype],Sales[[#This Row],[RegionStoretype]],Sales[YoY_SSF])/Sales[[#This Row],[Region_TypeCount]]</f>
        <v>59.469551530910678</v>
      </c>
    </row>
    <row r="7550" spans="1:16" x14ac:dyDescent="0.25">
      <c r="A7550" s="1">
        <v>43273</v>
      </c>
      <c r="B7550">
        <v>21</v>
      </c>
      <c r="C7550">
        <v>7</v>
      </c>
      <c r="D7550">
        <v>71747.323799999998</v>
      </c>
      <c r="E7550" s="4">
        <f>INDEX(Stores[region],MATCH(Sales[[#This Row],[store_no]],Stores[store_no],0))</f>
        <v>2</v>
      </c>
      <c r="F7550" s="4" t="str">
        <f>INDEX(Stores[storetype],MATCH(Sales[[#This Row],[store_no]],Stores[store_no],0))</f>
        <v>B</v>
      </c>
      <c r="G7550" s="4" t="str">
        <f>INDEX(Stores[location_city],MATCH(Sales[[#This Row],[store_no]],Stores[store_no],0))</f>
        <v>Madison</v>
      </c>
      <c r="H7550" s="4" t="str">
        <f>INDEX(Stores[location_state],MATCH(Sales[[#This Row],[store_no]],Stores[store_no],0))</f>
        <v>Wisconsin</v>
      </c>
      <c r="I7550" s="4">
        <f>INDEX(Stores[sqft],MATCH(Sales[[#This Row],[store_no]],Stores[store_no],0))</f>
        <v>206400</v>
      </c>
      <c r="J7550" s="4" t="str">
        <f>INDEX(Departments[dept_name],MATCH(Sales[[#This Row],[dept_no]],Departments[dept_no],0))</f>
        <v>Electronics</v>
      </c>
      <c r="K7550" s="4" t="str">
        <f>CONCATENATE(Sales[[#This Row],[region]],Sales[[#This Row],[storetype]])</f>
        <v>2B</v>
      </c>
      <c r="L7550" s="4">
        <f>INDEX(RegionStoreCount[Store Count],MATCH(Sales[[#This Row],[RegionStoretype]],RegionStoreCount[Region/Type],0))</f>
        <v>6</v>
      </c>
      <c r="M7550" s="4">
        <f>AND(Sales[[#This Row],[date]]&lt;=TY_YTDMax,Sales[[#This Row],[date]]&gt;=TY_YTDMin)*Sales[[#This Row],[sales]]</f>
        <v>71747.323799999998</v>
      </c>
      <c r="N7550" s="4">
        <f>AND(Sales[[#This Row],[date]]&lt;=LY_YTDMax,Sales[[#This Row],[date]]&gt;=LY_YTDMin)*Sales[[#This Row],[sales]]</f>
        <v>0</v>
      </c>
      <c r="O7550" s="4">
        <f>AND(Sales[[#This Row],[date]]&gt;=YoY_Min,Sales[[#This Row],[date]]&lt;=TY_YTDMax)*(Sales[[#This Row],[sales]]/Sales[[#This Row],[sqft]])</f>
        <v>0.34761300290697672</v>
      </c>
      <c r="P7550" s="4">
        <f>SUMIF(Sales[RegionStoretype],Sales[[#This Row],[RegionStoretype]],Sales[YoY_SSF])/Sales[[#This Row],[Region_TypeCount]]</f>
        <v>58.393757732919049</v>
      </c>
    </row>
    <row r="7551" spans="1:16" x14ac:dyDescent="0.25">
      <c r="A7551" s="1">
        <v>43273</v>
      </c>
      <c r="B7551">
        <v>22</v>
      </c>
      <c r="C7551">
        <v>6</v>
      </c>
      <c r="D7551">
        <v>32403.9637</v>
      </c>
      <c r="E7551" s="4">
        <f>INDEX(Stores[region],MATCH(Sales[[#This Row],[store_no]],Stores[store_no],0))</f>
        <v>3</v>
      </c>
      <c r="F7551" s="4" t="str">
        <f>INDEX(Stores[storetype],MATCH(Sales[[#This Row],[store_no]],Stores[store_no],0))</f>
        <v>B</v>
      </c>
      <c r="G7551" s="4" t="str">
        <f>INDEX(Stores[location_city],MATCH(Sales[[#This Row],[store_no]],Stores[store_no],0))</f>
        <v>Sioux Falls</v>
      </c>
      <c r="H7551" s="4" t="str">
        <f>INDEX(Stores[location_state],MATCH(Sales[[#This Row],[store_no]],Stores[store_no],0))</f>
        <v>South Dakota</v>
      </c>
      <c r="I7551" s="4">
        <f>INDEX(Stores[sqft],MATCH(Sales[[#This Row],[store_no]],Stores[store_no],0))</f>
        <v>57800</v>
      </c>
      <c r="J7551" s="4" t="str">
        <f>INDEX(Departments[dept_name],MATCH(Sales[[#This Row],[dept_no]],Departments[dept_no],0))</f>
        <v>Computers</v>
      </c>
      <c r="K7551" s="4" t="str">
        <f>CONCATENATE(Sales[[#This Row],[region]],Sales[[#This Row],[storetype]])</f>
        <v>3B</v>
      </c>
      <c r="L7551" s="4">
        <f>INDEX(RegionStoreCount[Store Count],MATCH(Sales[[#This Row],[RegionStoretype]],RegionStoreCount[Region/Type],0))</f>
        <v>4</v>
      </c>
      <c r="M7551" s="4">
        <f>AND(Sales[[#This Row],[date]]&lt;=TY_YTDMax,Sales[[#This Row],[date]]&gt;=TY_YTDMin)*Sales[[#This Row],[sales]]</f>
        <v>32403.9637</v>
      </c>
      <c r="N7551" s="4">
        <f>AND(Sales[[#This Row],[date]]&lt;=LY_YTDMax,Sales[[#This Row],[date]]&gt;=LY_YTDMin)*Sales[[#This Row],[sales]]</f>
        <v>0</v>
      </c>
      <c r="O7551" s="4">
        <f>AND(Sales[[#This Row],[date]]&gt;=YoY_Min,Sales[[#This Row],[date]]&lt;=TY_YTDMax)*(Sales[[#This Row],[sales]]/Sales[[#This Row],[sqft]])</f>
        <v>0.56062220934256057</v>
      </c>
      <c r="P7551" s="4">
        <f>SUMIF(Sales[RegionStoretype],Sales[[#This Row],[RegionStoretype]],Sales[YoY_SSF])/Sales[[#This Row],[Region_TypeCount]]</f>
        <v>58.312187288105562</v>
      </c>
    </row>
    <row r="7552" spans="1:16" x14ac:dyDescent="0.25">
      <c r="A7552" s="1">
        <v>43273</v>
      </c>
      <c r="B7552">
        <v>22</v>
      </c>
      <c r="C7552">
        <v>19</v>
      </c>
      <c r="D7552">
        <v>18703.695099999997</v>
      </c>
      <c r="E7552" s="4">
        <f>INDEX(Stores[region],MATCH(Sales[[#This Row],[store_no]],Stores[store_no],0))</f>
        <v>3</v>
      </c>
      <c r="F7552" s="4" t="str">
        <f>INDEX(Stores[storetype],MATCH(Sales[[#This Row],[store_no]],Stores[store_no],0))</f>
        <v>B</v>
      </c>
      <c r="G7552" s="4" t="str">
        <f>INDEX(Stores[location_city],MATCH(Sales[[#This Row],[store_no]],Stores[store_no],0))</f>
        <v>Sioux Falls</v>
      </c>
      <c r="H7552" s="4" t="str">
        <f>INDEX(Stores[location_state],MATCH(Sales[[#This Row],[store_no]],Stores[store_no],0))</f>
        <v>South Dakota</v>
      </c>
      <c r="I7552" s="4">
        <f>INDEX(Stores[sqft],MATCH(Sales[[#This Row],[store_no]],Stores[store_no],0))</f>
        <v>57800</v>
      </c>
      <c r="J7552" s="4" t="str">
        <f>INDEX(Departments[dept_name],MATCH(Sales[[#This Row],[dept_no]],Departments[dept_no],0))</f>
        <v>Tools</v>
      </c>
      <c r="K7552" s="4" t="str">
        <f>CONCATENATE(Sales[[#This Row],[region]],Sales[[#This Row],[storetype]])</f>
        <v>3B</v>
      </c>
      <c r="L7552" s="4">
        <f>INDEX(RegionStoreCount[Store Count],MATCH(Sales[[#This Row],[RegionStoretype]],RegionStoreCount[Region/Type],0))</f>
        <v>4</v>
      </c>
      <c r="M7552" s="4">
        <f>AND(Sales[[#This Row],[date]]&lt;=TY_YTDMax,Sales[[#This Row],[date]]&gt;=TY_YTDMin)*Sales[[#This Row],[sales]]</f>
        <v>18703.695099999997</v>
      </c>
      <c r="N7552" s="4">
        <f>AND(Sales[[#This Row],[date]]&lt;=LY_YTDMax,Sales[[#This Row],[date]]&gt;=LY_YTDMin)*Sales[[#This Row],[sales]]</f>
        <v>0</v>
      </c>
      <c r="O7552" s="4">
        <f>AND(Sales[[#This Row],[date]]&gt;=YoY_Min,Sales[[#This Row],[date]]&lt;=TY_YTDMax)*(Sales[[#This Row],[sales]]/Sales[[#This Row],[sqft]])</f>
        <v>0.32359334083044977</v>
      </c>
      <c r="P7552" s="4">
        <f>SUMIF(Sales[RegionStoretype],Sales[[#This Row],[RegionStoretype]],Sales[YoY_SSF])/Sales[[#This Row],[Region_TypeCount]]</f>
        <v>58.312187288105562</v>
      </c>
    </row>
    <row r="7553" spans="1:16" x14ac:dyDescent="0.25">
      <c r="A7553" s="1">
        <v>43273</v>
      </c>
      <c r="B7553">
        <v>22</v>
      </c>
      <c r="C7553">
        <v>20</v>
      </c>
      <c r="D7553">
        <v>38127.983200000002</v>
      </c>
      <c r="E7553" s="4">
        <f>INDEX(Stores[region],MATCH(Sales[[#This Row],[store_no]],Stores[store_no],0))</f>
        <v>3</v>
      </c>
      <c r="F7553" s="4" t="str">
        <f>INDEX(Stores[storetype],MATCH(Sales[[#This Row],[store_no]],Stores[store_no],0))</f>
        <v>B</v>
      </c>
      <c r="G7553" s="4" t="str">
        <f>INDEX(Stores[location_city],MATCH(Sales[[#This Row],[store_no]],Stores[store_no],0))</f>
        <v>Sioux Falls</v>
      </c>
      <c r="H7553" s="4" t="str">
        <f>INDEX(Stores[location_state],MATCH(Sales[[#This Row],[store_no]],Stores[store_no],0))</f>
        <v>South Dakota</v>
      </c>
      <c r="I7553" s="4">
        <f>INDEX(Stores[sqft],MATCH(Sales[[#This Row],[store_no]],Stores[store_no],0))</f>
        <v>57800</v>
      </c>
      <c r="J7553" s="4" t="str">
        <f>INDEX(Departments[dept_name],MATCH(Sales[[#This Row],[dept_no]],Departments[dept_no],0))</f>
        <v>Toys</v>
      </c>
      <c r="K7553" s="4" t="str">
        <f>CONCATENATE(Sales[[#This Row],[region]],Sales[[#This Row],[storetype]])</f>
        <v>3B</v>
      </c>
      <c r="L7553" s="4">
        <f>INDEX(RegionStoreCount[Store Count],MATCH(Sales[[#This Row],[RegionStoretype]],RegionStoreCount[Region/Type],0))</f>
        <v>4</v>
      </c>
      <c r="M7553" s="4">
        <f>AND(Sales[[#This Row],[date]]&lt;=TY_YTDMax,Sales[[#This Row],[date]]&gt;=TY_YTDMin)*Sales[[#This Row],[sales]]</f>
        <v>38127.983200000002</v>
      </c>
      <c r="N7553" s="4">
        <f>AND(Sales[[#This Row],[date]]&lt;=LY_YTDMax,Sales[[#This Row],[date]]&gt;=LY_YTDMin)*Sales[[#This Row],[sales]]</f>
        <v>0</v>
      </c>
      <c r="O7553" s="4">
        <f>AND(Sales[[#This Row],[date]]&gt;=YoY_Min,Sales[[#This Row],[date]]&lt;=TY_YTDMax)*(Sales[[#This Row],[sales]]/Sales[[#This Row],[sqft]])</f>
        <v>0.6596536885813149</v>
      </c>
      <c r="P7553" s="4">
        <f>SUMIF(Sales[RegionStoretype],Sales[[#This Row],[RegionStoretype]],Sales[YoY_SSF])/Sales[[#This Row],[Region_TypeCount]]</f>
        <v>58.312187288105562</v>
      </c>
    </row>
    <row r="7554" spans="1:16" x14ac:dyDescent="0.25">
      <c r="A7554" s="1">
        <v>43273</v>
      </c>
      <c r="B7554">
        <v>23</v>
      </c>
      <c r="C7554">
        <v>7</v>
      </c>
      <c r="D7554">
        <v>1028.8328000000001</v>
      </c>
      <c r="E7554" s="4">
        <f>INDEX(Stores[region],MATCH(Sales[[#This Row],[store_no]],Stores[store_no],0))</f>
        <v>3</v>
      </c>
      <c r="F7554" s="4" t="str">
        <f>INDEX(Stores[storetype],MATCH(Sales[[#This Row],[store_no]],Stores[store_no],0))</f>
        <v>B</v>
      </c>
      <c r="G7554" s="4" t="str">
        <f>INDEX(Stores[location_city],MATCH(Sales[[#This Row],[store_no]],Stores[store_no],0))</f>
        <v>Cedar Rapids</v>
      </c>
      <c r="H7554" s="4" t="str">
        <f>INDEX(Stores[location_state],MATCH(Sales[[#This Row],[store_no]],Stores[store_no],0))</f>
        <v>Iowa</v>
      </c>
      <c r="I7554" s="4">
        <f>INDEX(Stores[sqft],MATCH(Sales[[#This Row],[store_no]],Stores[store_no],0))</f>
        <v>123700</v>
      </c>
      <c r="J7554" s="4" t="str">
        <f>INDEX(Departments[dept_name],MATCH(Sales[[#This Row],[dept_no]],Departments[dept_no],0))</f>
        <v>Electronics</v>
      </c>
      <c r="K7554" s="4" t="str">
        <f>CONCATENATE(Sales[[#This Row],[region]],Sales[[#This Row],[storetype]])</f>
        <v>3B</v>
      </c>
      <c r="L7554" s="4">
        <f>INDEX(RegionStoreCount[Store Count],MATCH(Sales[[#This Row],[RegionStoretype]],RegionStoreCount[Region/Type],0))</f>
        <v>4</v>
      </c>
      <c r="M7554" s="4">
        <f>AND(Sales[[#This Row],[date]]&lt;=TY_YTDMax,Sales[[#This Row],[date]]&gt;=TY_YTDMin)*Sales[[#This Row],[sales]]</f>
        <v>1028.8328000000001</v>
      </c>
      <c r="N7554" s="4">
        <f>AND(Sales[[#This Row],[date]]&lt;=LY_YTDMax,Sales[[#This Row],[date]]&gt;=LY_YTDMin)*Sales[[#This Row],[sales]]</f>
        <v>0</v>
      </c>
      <c r="O7554" s="4">
        <f>AND(Sales[[#This Row],[date]]&gt;=YoY_Min,Sales[[#This Row],[date]]&lt;=TY_YTDMax)*(Sales[[#This Row],[sales]]/Sales[[#This Row],[sqft]])</f>
        <v>8.3171608730800341E-3</v>
      </c>
      <c r="P7554" s="4">
        <f>SUMIF(Sales[RegionStoretype],Sales[[#This Row],[RegionStoretype]],Sales[YoY_SSF])/Sales[[#This Row],[Region_TypeCount]]</f>
        <v>58.312187288105562</v>
      </c>
    </row>
    <row r="7555" spans="1:16" x14ac:dyDescent="0.25">
      <c r="A7555" s="1">
        <v>43273</v>
      </c>
      <c r="B7555">
        <v>23</v>
      </c>
      <c r="C7555">
        <v>17</v>
      </c>
      <c r="D7555">
        <v>45852.706099999996</v>
      </c>
      <c r="E7555" s="4">
        <f>INDEX(Stores[region],MATCH(Sales[[#This Row],[store_no]],Stores[store_no],0))</f>
        <v>3</v>
      </c>
      <c r="F7555" s="4" t="str">
        <f>INDEX(Stores[storetype],MATCH(Sales[[#This Row],[store_no]],Stores[store_no],0))</f>
        <v>B</v>
      </c>
      <c r="G7555" s="4" t="str">
        <f>INDEX(Stores[location_city],MATCH(Sales[[#This Row],[store_no]],Stores[store_no],0))</f>
        <v>Cedar Rapids</v>
      </c>
      <c r="H7555" s="4" t="str">
        <f>INDEX(Stores[location_state],MATCH(Sales[[#This Row],[store_no]],Stores[store_no],0))</f>
        <v>Iowa</v>
      </c>
      <c r="I7555" s="4">
        <f>INDEX(Stores[sqft],MATCH(Sales[[#This Row],[store_no]],Stores[store_no],0))</f>
        <v>123700</v>
      </c>
      <c r="J7555" s="4" t="str">
        <f>INDEX(Departments[dept_name],MATCH(Sales[[#This Row],[dept_no]],Departments[dept_no],0))</f>
        <v>Shoes</v>
      </c>
      <c r="K7555" s="4" t="str">
        <f>CONCATENATE(Sales[[#This Row],[region]],Sales[[#This Row],[storetype]])</f>
        <v>3B</v>
      </c>
      <c r="L7555" s="4">
        <f>INDEX(RegionStoreCount[Store Count],MATCH(Sales[[#This Row],[RegionStoretype]],RegionStoreCount[Region/Type],0))</f>
        <v>4</v>
      </c>
      <c r="M7555" s="4">
        <f>AND(Sales[[#This Row],[date]]&lt;=TY_YTDMax,Sales[[#This Row],[date]]&gt;=TY_YTDMin)*Sales[[#This Row],[sales]]</f>
        <v>45852.706099999996</v>
      </c>
      <c r="N7555" s="4">
        <f>AND(Sales[[#This Row],[date]]&lt;=LY_YTDMax,Sales[[#This Row],[date]]&gt;=LY_YTDMin)*Sales[[#This Row],[sales]]</f>
        <v>0</v>
      </c>
      <c r="O7555" s="4">
        <f>AND(Sales[[#This Row],[date]]&gt;=YoY_Min,Sales[[#This Row],[date]]&lt;=TY_YTDMax)*(Sales[[#This Row],[sales]]/Sales[[#This Row],[sqft]])</f>
        <v>0.37067668633791429</v>
      </c>
      <c r="P7555" s="4">
        <f>SUMIF(Sales[RegionStoretype],Sales[[#This Row],[RegionStoretype]],Sales[YoY_SSF])/Sales[[#This Row],[Region_TypeCount]]</f>
        <v>58.312187288105562</v>
      </c>
    </row>
    <row r="7556" spans="1:16" x14ac:dyDescent="0.25">
      <c r="A7556" s="1">
        <v>43273</v>
      </c>
      <c r="B7556">
        <v>24</v>
      </c>
      <c r="C7556">
        <v>9</v>
      </c>
      <c r="D7556">
        <v>45720.443500000001</v>
      </c>
      <c r="E7556" s="4">
        <f>INDEX(Stores[region],MATCH(Sales[[#This Row],[store_no]],Stores[store_no],0))</f>
        <v>2</v>
      </c>
      <c r="F7556" s="4" t="str">
        <f>INDEX(Stores[storetype],MATCH(Sales[[#This Row],[store_no]],Stores[store_no],0))</f>
        <v>A</v>
      </c>
      <c r="G7556" s="4" t="str">
        <f>INDEX(Stores[location_city],MATCH(Sales[[#This Row],[store_no]],Stores[store_no],0))</f>
        <v>Winnetka</v>
      </c>
      <c r="H7556" s="4" t="str">
        <f>INDEX(Stores[location_state],MATCH(Sales[[#This Row],[store_no]],Stores[store_no],0))</f>
        <v>Illinois</v>
      </c>
      <c r="I7556" s="4">
        <f>INDEX(Stores[sqft],MATCH(Sales[[#This Row],[store_no]],Stores[store_no],0))</f>
        <v>207800</v>
      </c>
      <c r="J7556" s="4" t="str">
        <f>INDEX(Departments[dept_name],MATCH(Sales[[#This Row],[dept_no]],Departments[dept_no],0))</f>
        <v>Garden</v>
      </c>
      <c r="K7556" s="4" t="str">
        <f>CONCATENATE(Sales[[#This Row],[region]],Sales[[#This Row],[storetype]])</f>
        <v>2A</v>
      </c>
      <c r="L7556" s="4">
        <f>INDEX(RegionStoreCount[Store Count],MATCH(Sales[[#This Row],[RegionStoretype]],RegionStoreCount[Region/Type],0))</f>
        <v>5</v>
      </c>
      <c r="M7556" s="4">
        <f>AND(Sales[[#This Row],[date]]&lt;=TY_YTDMax,Sales[[#This Row],[date]]&gt;=TY_YTDMin)*Sales[[#This Row],[sales]]</f>
        <v>45720.443500000001</v>
      </c>
      <c r="N7556" s="4">
        <f>AND(Sales[[#This Row],[date]]&lt;=LY_YTDMax,Sales[[#This Row],[date]]&gt;=LY_YTDMin)*Sales[[#This Row],[sales]]</f>
        <v>0</v>
      </c>
      <c r="O7556" s="4">
        <f>AND(Sales[[#This Row],[date]]&gt;=YoY_Min,Sales[[#This Row],[date]]&lt;=TY_YTDMax)*(Sales[[#This Row],[sales]]/Sales[[#This Row],[sqft]])</f>
        <v>0.22002138354186718</v>
      </c>
      <c r="P7556" s="4">
        <f>SUMIF(Sales[RegionStoretype],Sales[[#This Row],[RegionStoretype]],Sales[YoY_SSF])/Sales[[#This Row],[Region_TypeCount]]</f>
        <v>60.052789354368521</v>
      </c>
    </row>
    <row r="7557" spans="1:16" x14ac:dyDescent="0.25">
      <c r="A7557" s="1">
        <v>43273</v>
      </c>
      <c r="B7557">
        <v>24</v>
      </c>
      <c r="C7557">
        <v>12</v>
      </c>
      <c r="D7557">
        <v>95922.343999999997</v>
      </c>
      <c r="E7557" s="4">
        <f>INDEX(Stores[region],MATCH(Sales[[#This Row],[store_no]],Stores[store_no],0))</f>
        <v>2</v>
      </c>
      <c r="F7557" s="4" t="str">
        <f>INDEX(Stores[storetype],MATCH(Sales[[#This Row],[store_no]],Stores[store_no],0))</f>
        <v>A</v>
      </c>
      <c r="G7557" s="4" t="str">
        <f>INDEX(Stores[location_city],MATCH(Sales[[#This Row],[store_no]],Stores[store_no],0))</f>
        <v>Winnetka</v>
      </c>
      <c r="H7557" s="4" t="str">
        <f>INDEX(Stores[location_state],MATCH(Sales[[#This Row],[store_no]],Stores[store_no],0))</f>
        <v>Illinois</v>
      </c>
      <c r="I7557" s="4">
        <f>INDEX(Stores[sqft],MATCH(Sales[[#This Row],[store_no]],Stores[store_no],0))</f>
        <v>207800</v>
      </c>
      <c r="J7557" s="4" t="str">
        <f>INDEX(Departments[dept_name],MATCH(Sales[[#This Row],[dept_no]],Departments[dept_no],0))</f>
        <v>Jewelery</v>
      </c>
      <c r="K7557" s="4" t="str">
        <f>CONCATENATE(Sales[[#This Row],[region]],Sales[[#This Row],[storetype]])</f>
        <v>2A</v>
      </c>
      <c r="L7557" s="4">
        <f>INDEX(RegionStoreCount[Store Count],MATCH(Sales[[#This Row],[RegionStoretype]],RegionStoreCount[Region/Type],0))</f>
        <v>5</v>
      </c>
      <c r="M7557" s="4">
        <f>AND(Sales[[#This Row],[date]]&lt;=TY_YTDMax,Sales[[#This Row],[date]]&gt;=TY_YTDMin)*Sales[[#This Row],[sales]]</f>
        <v>95922.343999999997</v>
      </c>
      <c r="N7557" s="4">
        <f>AND(Sales[[#This Row],[date]]&lt;=LY_YTDMax,Sales[[#This Row],[date]]&gt;=LY_YTDMin)*Sales[[#This Row],[sales]]</f>
        <v>0</v>
      </c>
      <c r="O7557" s="4">
        <f>AND(Sales[[#This Row],[date]]&gt;=YoY_Min,Sales[[#This Row],[date]]&lt;=TY_YTDMax)*(Sales[[#This Row],[sales]]/Sales[[#This Row],[sqft]])</f>
        <v>0.46160897016361885</v>
      </c>
      <c r="P7557" s="4">
        <f>SUMIF(Sales[RegionStoretype],Sales[[#This Row],[RegionStoretype]],Sales[YoY_SSF])/Sales[[#This Row],[Region_TypeCount]]</f>
        <v>60.052789354368521</v>
      </c>
    </row>
    <row r="7558" spans="1:16" x14ac:dyDescent="0.25">
      <c r="A7558" s="1">
        <v>43273</v>
      </c>
      <c r="B7558">
        <v>25</v>
      </c>
      <c r="C7558">
        <v>18</v>
      </c>
      <c r="D7558">
        <v>33516.775799999996</v>
      </c>
      <c r="E7558" s="4">
        <f>INDEX(Stores[region],MATCH(Sales[[#This Row],[store_no]],Stores[store_no],0))</f>
        <v>3</v>
      </c>
      <c r="F7558" s="4" t="str">
        <f>INDEX(Stores[storetype],MATCH(Sales[[#This Row],[store_no]],Stores[store_no],0))</f>
        <v>B</v>
      </c>
      <c r="G7558" s="4" t="str">
        <f>INDEX(Stores[location_city],MATCH(Sales[[#This Row],[store_no]],Stores[store_no],0))</f>
        <v>Kansas City</v>
      </c>
      <c r="H7558" s="4" t="str">
        <f>INDEX(Stores[location_state],MATCH(Sales[[#This Row],[store_no]],Stores[store_no],0))</f>
        <v>Missouri</v>
      </c>
      <c r="I7558" s="4">
        <f>INDEX(Stores[sqft],MATCH(Sales[[#This Row],[store_no]],Stores[store_no],0))</f>
        <v>92300</v>
      </c>
      <c r="J7558" s="4" t="str">
        <f>INDEX(Departments[dept_name],MATCH(Sales[[#This Row],[dept_no]],Departments[dept_no],0))</f>
        <v>Sports</v>
      </c>
      <c r="K7558" s="4" t="str">
        <f>CONCATENATE(Sales[[#This Row],[region]],Sales[[#This Row],[storetype]])</f>
        <v>3B</v>
      </c>
      <c r="L7558" s="4">
        <f>INDEX(RegionStoreCount[Store Count],MATCH(Sales[[#This Row],[RegionStoretype]],RegionStoreCount[Region/Type],0))</f>
        <v>4</v>
      </c>
      <c r="M7558" s="4">
        <f>AND(Sales[[#This Row],[date]]&lt;=TY_YTDMax,Sales[[#This Row],[date]]&gt;=TY_YTDMin)*Sales[[#This Row],[sales]]</f>
        <v>33516.775799999996</v>
      </c>
      <c r="N7558" s="4">
        <f>AND(Sales[[#This Row],[date]]&lt;=LY_YTDMax,Sales[[#This Row],[date]]&gt;=LY_YTDMin)*Sales[[#This Row],[sales]]</f>
        <v>0</v>
      </c>
      <c r="O7558" s="4">
        <f>AND(Sales[[#This Row],[date]]&gt;=YoY_Min,Sales[[#This Row],[date]]&lt;=TY_YTDMax)*(Sales[[#This Row],[sales]]/Sales[[#This Row],[sqft]])</f>
        <v>0.3631286652221018</v>
      </c>
      <c r="P7558" s="4">
        <f>SUMIF(Sales[RegionStoretype],Sales[[#This Row],[RegionStoretype]],Sales[YoY_SSF])/Sales[[#This Row],[Region_TypeCount]]</f>
        <v>58.312187288105562</v>
      </c>
    </row>
    <row r="7559" spans="1:16" x14ac:dyDescent="0.25">
      <c r="A7559" s="1">
        <v>43273</v>
      </c>
      <c r="B7559">
        <v>25</v>
      </c>
      <c r="C7559">
        <v>20</v>
      </c>
      <c r="D7559">
        <v>144466.23490000001</v>
      </c>
      <c r="E7559" s="4">
        <f>INDEX(Stores[region],MATCH(Sales[[#This Row],[store_no]],Stores[store_no],0))</f>
        <v>3</v>
      </c>
      <c r="F7559" s="4" t="str">
        <f>INDEX(Stores[storetype],MATCH(Sales[[#This Row],[store_no]],Stores[store_no],0))</f>
        <v>B</v>
      </c>
      <c r="G7559" s="4" t="str">
        <f>INDEX(Stores[location_city],MATCH(Sales[[#This Row],[store_no]],Stores[store_no],0))</f>
        <v>Kansas City</v>
      </c>
      <c r="H7559" s="4" t="str">
        <f>INDEX(Stores[location_state],MATCH(Sales[[#This Row],[store_no]],Stores[store_no],0))</f>
        <v>Missouri</v>
      </c>
      <c r="I7559" s="4">
        <f>INDEX(Stores[sqft],MATCH(Sales[[#This Row],[store_no]],Stores[store_no],0))</f>
        <v>92300</v>
      </c>
      <c r="J7559" s="4" t="str">
        <f>INDEX(Departments[dept_name],MATCH(Sales[[#This Row],[dept_no]],Departments[dept_no],0))</f>
        <v>Toys</v>
      </c>
      <c r="K7559" s="4" t="str">
        <f>CONCATENATE(Sales[[#This Row],[region]],Sales[[#This Row],[storetype]])</f>
        <v>3B</v>
      </c>
      <c r="L7559" s="4">
        <f>INDEX(RegionStoreCount[Store Count],MATCH(Sales[[#This Row],[RegionStoretype]],RegionStoreCount[Region/Type],0))</f>
        <v>4</v>
      </c>
      <c r="M7559" s="4">
        <f>AND(Sales[[#This Row],[date]]&lt;=TY_YTDMax,Sales[[#This Row],[date]]&gt;=TY_YTDMin)*Sales[[#This Row],[sales]]</f>
        <v>144466.23490000001</v>
      </c>
      <c r="N7559" s="4">
        <f>AND(Sales[[#This Row],[date]]&lt;=LY_YTDMax,Sales[[#This Row],[date]]&gt;=LY_YTDMin)*Sales[[#This Row],[sales]]</f>
        <v>0</v>
      </c>
      <c r="O7559" s="4">
        <f>AND(Sales[[#This Row],[date]]&gt;=YoY_Min,Sales[[#This Row],[date]]&lt;=TY_YTDMax)*(Sales[[#This Row],[sales]]/Sales[[#This Row],[sqft]])</f>
        <v>1.5651813098591549</v>
      </c>
      <c r="P7559" s="4">
        <f>SUMIF(Sales[RegionStoretype],Sales[[#This Row],[RegionStoretype]],Sales[YoY_SSF])/Sales[[#This Row],[Region_TypeCount]]</f>
        <v>58.312187288105562</v>
      </c>
    </row>
    <row r="7560" spans="1:16" x14ac:dyDescent="0.25">
      <c r="A7560" s="1">
        <v>43273</v>
      </c>
      <c r="B7560">
        <v>26</v>
      </c>
      <c r="C7560">
        <v>1</v>
      </c>
      <c r="D7560">
        <v>42626.6711</v>
      </c>
      <c r="E7560" s="4">
        <f>INDEX(Stores[region],MATCH(Sales[[#This Row],[store_no]],Stores[store_no],0))</f>
        <v>2</v>
      </c>
      <c r="F7560" s="4" t="str">
        <f>INDEX(Stores[storetype],MATCH(Sales[[#This Row],[store_no]],Stores[store_no],0))</f>
        <v>A</v>
      </c>
      <c r="G7560" s="4" t="str">
        <f>INDEX(Stores[location_city],MATCH(Sales[[#This Row],[store_no]],Stores[store_no],0))</f>
        <v>Carmel</v>
      </c>
      <c r="H7560" s="4" t="str">
        <f>INDEX(Stores[location_state],MATCH(Sales[[#This Row],[store_no]],Stores[store_no],0))</f>
        <v>Indiana</v>
      </c>
      <c r="I7560" s="4">
        <f>INDEX(Stores[sqft],MATCH(Sales[[#This Row],[store_no]],Stores[store_no],0))</f>
        <v>198500</v>
      </c>
      <c r="J7560" s="4" t="str">
        <f>INDEX(Departments[dept_name],MATCH(Sales[[#This Row],[dept_no]],Departments[dept_no],0))</f>
        <v>Automotive</v>
      </c>
      <c r="K7560" s="4" t="str">
        <f>CONCATENATE(Sales[[#This Row],[region]],Sales[[#This Row],[storetype]])</f>
        <v>2A</v>
      </c>
      <c r="L7560" s="4">
        <f>INDEX(RegionStoreCount[Store Count],MATCH(Sales[[#This Row],[RegionStoretype]],RegionStoreCount[Region/Type],0))</f>
        <v>5</v>
      </c>
      <c r="M7560" s="4">
        <f>AND(Sales[[#This Row],[date]]&lt;=TY_YTDMax,Sales[[#This Row],[date]]&gt;=TY_YTDMin)*Sales[[#This Row],[sales]]</f>
        <v>42626.6711</v>
      </c>
      <c r="N7560" s="4">
        <f>AND(Sales[[#This Row],[date]]&lt;=LY_YTDMax,Sales[[#This Row],[date]]&gt;=LY_YTDMin)*Sales[[#This Row],[sales]]</f>
        <v>0</v>
      </c>
      <c r="O7560" s="4">
        <f>AND(Sales[[#This Row],[date]]&gt;=YoY_Min,Sales[[#This Row],[date]]&lt;=TY_YTDMax)*(Sales[[#This Row],[sales]]/Sales[[#This Row],[sqft]])</f>
        <v>0.21474393501259445</v>
      </c>
      <c r="P7560" s="4">
        <f>SUMIF(Sales[RegionStoretype],Sales[[#This Row],[RegionStoretype]],Sales[YoY_SSF])/Sales[[#This Row],[Region_TypeCount]]</f>
        <v>60.052789354368521</v>
      </c>
    </row>
    <row r="7561" spans="1:16" x14ac:dyDescent="0.25">
      <c r="A7561" s="1">
        <v>43273</v>
      </c>
      <c r="B7561">
        <v>26</v>
      </c>
      <c r="C7561">
        <v>8</v>
      </c>
      <c r="D7561">
        <v>103625.6507</v>
      </c>
      <c r="E7561" s="4">
        <f>INDEX(Stores[region],MATCH(Sales[[#This Row],[store_no]],Stores[store_no],0))</f>
        <v>2</v>
      </c>
      <c r="F7561" s="4" t="str">
        <f>INDEX(Stores[storetype],MATCH(Sales[[#This Row],[store_no]],Stores[store_no],0))</f>
        <v>A</v>
      </c>
      <c r="G7561" s="4" t="str">
        <f>INDEX(Stores[location_city],MATCH(Sales[[#This Row],[store_no]],Stores[store_no],0))</f>
        <v>Carmel</v>
      </c>
      <c r="H7561" s="4" t="str">
        <f>INDEX(Stores[location_state],MATCH(Sales[[#This Row],[store_no]],Stores[store_no],0))</f>
        <v>Indiana</v>
      </c>
      <c r="I7561" s="4">
        <f>INDEX(Stores[sqft],MATCH(Sales[[#This Row],[store_no]],Stores[store_no],0))</f>
        <v>198500</v>
      </c>
      <c r="J7561" s="4" t="str">
        <f>INDEX(Departments[dept_name],MATCH(Sales[[#This Row],[dept_no]],Departments[dept_no],0))</f>
        <v>Games</v>
      </c>
      <c r="K7561" s="4" t="str">
        <f>CONCATENATE(Sales[[#This Row],[region]],Sales[[#This Row],[storetype]])</f>
        <v>2A</v>
      </c>
      <c r="L7561" s="4">
        <f>INDEX(RegionStoreCount[Store Count],MATCH(Sales[[#This Row],[RegionStoretype]],RegionStoreCount[Region/Type],0))</f>
        <v>5</v>
      </c>
      <c r="M7561" s="4">
        <f>AND(Sales[[#This Row],[date]]&lt;=TY_YTDMax,Sales[[#This Row],[date]]&gt;=TY_YTDMin)*Sales[[#This Row],[sales]]</f>
        <v>103625.6507</v>
      </c>
      <c r="N7561" s="4">
        <f>AND(Sales[[#This Row],[date]]&lt;=LY_YTDMax,Sales[[#This Row],[date]]&gt;=LY_YTDMin)*Sales[[#This Row],[sales]]</f>
        <v>0</v>
      </c>
      <c r="O7561" s="4">
        <f>AND(Sales[[#This Row],[date]]&gt;=YoY_Min,Sales[[#This Row],[date]]&lt;=TY_YTDMax)*(Sales[[#This Row],[sales]]/Sales[[#This Row],[sqft]])</f>
        <v>0.52204358035264486</v>
      </c>
      <c r="P7561" s="4">
        <f>SUMIF(Sales[RegionStoretype],Sales[[#This Row],[RegionStoretype]],Sales[YoY_SSF])/Sales[[#This Row],[Region_TypeCount]]</f>
        <v>60.052789354368521</v>
      </c>
    </row>
    <row r="7562" spans="1:16" x14ac:dyDescent="0.25">
      <c r="A7562" s="1">
        <v>43273</v>
      </c>
      <c r="B7562">
        <v>26</v>
      </c>
      <c r="C7562">
        <v>17</v>
      </c>
      <c r="D7562">
        <v>49098.119999999995</v>
      </c>
      <c r="E7562" s="4">
        <f>INDEX(Stores[region],MATCH(Sales[[#This Row],[store_no]],Stores[store_no],0))</f>
        <v>2</v>
      </c>
      <c r="F7562" s="4" t="str">
        <f>INDEX(Stores[storetype],MATCH(Sales[[#This Row],[store_no]],Stores[store_no],0))</f>
        <v>A</v>
      </c>
      <c r="G7562" s="4" t="str">
        <f>INDEX(Stores[location_city],MATCH(Sales[[#This Row],[store_no]],Stores[store_no],0))</f>
        <v>Carmel</v>
      </c>
      <c r="H7562" s="4" t="str">
        <f>INDEX(Stores[location_state],MATCH(Sales[[#This Row],[store_no]],Stores[store_no],0))</f>
        <v>Indiana</v>
      </c>
      <c r="I7562" s="4">
        <f>INDEX(Stores[sqft],MATCH(Sales[[#This Row],[store_no]],Stores[store_no],0))</f>
        <v>198500</v>
      </c>
      <c r="J7562" s="4" t="str">
        <f>INDEX(Departments[dept_name],MATCH(Sales[[#This Row],[dept_no]],Departments[dept_no],0))</f>
        <v>Shoes</v>
      </c>
      <c r="K7562" s="4" t="str">
        <f>CONCATENATE(Sales[[#This Row],[region]],Sales[[#This Row],[storetype]])</f>
        <v>2A</v>
      </c>
      <c r="L7562" s="4">
        <f>INDEX(RegionStoreCount[Store Count],MATCH(Sales[[#This Row],[RegionStoretype]],RegionStoreCount[Region/Type],0))</f>
        <v>5</v>
      </c>
      <c r="M7562" s="4">
        <f>AND(Sales[[#This Row],[date]]&lt;=TY_YTDMax,Sales[[#This Row],[date]]&gt;=TY_YTDMin)*Sales[[#This Row],[sales]]</f>
        <v>49098.119999999995</v>
      </c>
      <c r="N7562" s="4">
        <f>AND(Sales[[#This Row],[date]]&lt;=LY_YTDMax,Sales[[#This Row],[date]]&gt;=LY_YTDMin)*Sales[[#This Row],[sales]]</f>
        <v>0</v>
      </c>
      <c r="O7562" s="4">
        <f>AND(Sales[[#This Row],[date]]&gt;=YoY_Min,Sales[[#This Row],[date]]&lt;=TY_YTDMax)*(Sales[[#This Row],[sales]]/Sales[[#This Row],[sqft]])</f>
        <v>0.24734569269521409</v>
      </c>
      <c r="P7562" s="4">
        <f>SUMIF(Sales[RegionStoretype],Sales[[#This Row],[RegionStoretype]],Sales[YoY_SSF])/Sales[[#This Row],[Region_TypeCount]]</f>
        <v>60.052789354368521</v>
      </c>
    </row>
    <row r="7563" spans="1:16" x14ac:dyDescent="0.25">
      <c r="A7563" s="1">
        <v>43273</v>
      </c>
      <c r="B7563">
        <v>27</v>
      </c>
      <c r="C7563">
        <v>1</v>
      </c>
      <c r="D7563">
        <v>23255.239699999998</v>
      </c>
      <c r="E7563" s="4">
        <f>INDEX(Stores[region],MATCH(Sales[[#This Row],[store_no]],Stores[store_no],0))</f>
        <v>3</v>
      </c>
      <c r="F7563" s="4" t="str">
        <f>INDEX(Stores[storetype],MATCH(Sales[[#This Row],[store_no]],Stores[store_no],0))</f>
        <v>A</v>
      </c>
      <c r="G7563" s="4" t="str">
        <f>INDEX(Stores[location_city],MATCH(Sales[[#This Row],[store_no]],Stores[store_no],0))</f>
        <v>Springfield</v>
      </c>
      <c r="H7563" s="4" t="str">
        <f>INDEX(Stores[location_state],MATCH(Sales[[#This Row],[store_no]],Stores[store_no],0))</f>
        <v>Missouri</v>
      </c>
      <c r="I7563" s="4">
        <f>INDEX(Stores[sqft],MATCH(Sales[[#This Row],[store_no]],Stores[store_no],0))</f>
        <v>158200</v>
      </c>
      <c r="J7563" s="4" t="str">
        <f>INDEX(Departments[dept_name],MATCH(Sales[[#This Row],[dept_no]],Departments[dept_no],0))</f>
        <v>Automotive</v>
      </c>
      <c r="K7563" s="4" t="str">
        <f>CONCATENATE(Sales[[#This Row],[region]],Sales[[#This Row],[storetype]])</f>
        <v>3A</v>
      </c>
      <c r="L7563" s="4">
        <f>INDEX(RegionStoreCount[Store Count],MATCH(Sales[[#This Row],[RegionStoretype]],RegionStoreCount[Region/Type],0))</f>
        <v>9</v>
      </c>
      <c r="M7563" s="4">
        <f>AND(Sales[[#This Row],[date]]&lt;=TY_YTDMax,Sales[[#This Row],[date]]&gt;=TY_YTDMin)*Sales[[#This Row],[sales]]</f>
        <v>23255.239699999998</v>
      </c>
      <c r="N7563" s="4">
        <f>AND(Sales[[#This Row],[date]]&lt;=LY_YTDMax,Sales[[#This Row],[date]]&gt;=LY_YTDMin)*Sales[[#This Row],[sales]]</f>
        <v>0</v>
      </c>
      <c r="O7563" s="4">
        <f>AND(Sales[[#This Row],[date]]&gt;=YoY_Min,Sales[[#This Row],[date]]&lt;=TY_YTDMax)*(Sales[[#This Row],[sales]]/Sales[[#This Row],[sqft]])</f>
        <v>0.14699898672566369</v>
      </c>
      <c r="P7563" s="4">
        <f>SUMIF(Sales[RegionStoretype],Sales[[#This Row],[RegionStoretype]],Sales[YoY_SSF])/Sales[[#This Row],[Region_TypeCount]]</f>
        <v>53.603836561720975</v>
      </c>
    </row>
    <row r="7564" spans="1:16" x14ac:dyDescent="0.25">
      <c r="A7564" s="1">
        <v>43273</v>
      </c>
      <c r="B7564">
        <v>27</v>
      </c>
      <c r="C7564">
        <v>3</v>
      </c>
      <c r="D7564">
        <v>131865.02559999999</v>
      </c>
      <c r="E7564" s="4">
        <f>INDEX(Stores[region],MATCH(Sales[[#This Row],[store_no]],Stores[store_no],0))</f>
        <v>3</v>
      </c>
      <c r="F7564" s="4" t="str">
        <f>INDEX(Stores[storetype],MATCH(Sales[[#This Row],[store_no]],Stores[store_no],0))</f>
        <v>A</v>
      </c>
      <c r="G7564" s="4" t="str">
        <f>INDEX(Stores[location_city],MATCH(Sales[[#This Row],[store_no]],Stores[store_no],0))</f>
        <v>Springfield</v>
      </c>
      <c r="H7564" s="4" t="str">
        <f>INDEX(Stores[location_state],MATCH(Sales[[#This Row],[store_no]],Stores[store_no],0))</f>
        <v>Missouri</v>
      </c>
      <c r="I7564" s="4">
        <f>INDEX(Stores[sqft],MATCH(Sales[[#This Row],[store_no]],Stores[store_no],0))</f>
        <v>158200</v>
      </c>
      <c r="J7564" s="4" t="str">
        <f>INDEX(Departments[dept_name],MATCH(Sales[[#This Row],[dept_no]],Departments[dept_no],0))</f>
        <v>Beauty</v>
      </c>
      <c r="K7564" s="4" t="str">
        <f>CONCATENATE(Sales[[#This Row],[region]],Sales[[#This Row],[storetype]])</f>
        <v>3A</v>
      </c>
      <c r="L7564" s="4">
        <f>INDEX(RegionStoreCount[Store Count],MATCH(Sales[[#This Row],[RegionStoretype]],RegionStoreCount[Region/Type],0))</f>
        <v>9</v>
      </c>
      <c r="M7564" s="4">
        <f>AND(Sales[[#This Row],[date]]&lt;=TY_YTDMax,Sales[[#This Row],[date]]&gt;=TY_YTDMin)*Sales[[#This Row],[sales]]</f>
        <v>131865.02559999999</v>
      </c>
      <c r="N7564" s="4">
        <f>AND(Sales[[#This Row],[date]]&lt;=LY_YTDMax,Sales[[#This Row],[date]]&gt;=LY_YTDMin)*Sales[[#This Row],[sales]]</f>
        <v>0</v>
      </c>
      <c r="O7564" s="4">
        <f>AND(Sales[[#This Row],[date]]&gt;=YoY_Min,Sales[[#This Row],[date]]&lt;=TY_YTDMax)*(Sales[[#This Row],[sales]]/Sales[[#This Row],[sqft]])</f>
        <v>0.83353366371681414</v>
      </c>
      <c r="P7564" s="4">
        <f>SUMIF(Sales[RegionStoretype],Sales[[#This Row],[RegionStoretype]],Sales[YoY_SSF])/Sales[[#This Row],[Region_TypeCount]]</f>
        <v>53.603836561720975</v>
      </c>
    </row>
    <row r="7565" spans="1:16" x14ac:dyDescent="0.25">
      <c r="A7565" s="1">
        <v>43273</v>
      </c>
      <c r="B7565">
        <v>27</v>
      </c>
      <c r="C7565">
        <v>4</v>
      </c>
      <c r="D7565">
        <v>109945.8082</v>
      </c>
      <c r="E7565" s="4">
        <f>INDEX(Stores[region],MATCH(Sales[[#This Row],[store_no]],Stores[store_no],0))</f>
        <v>3</v>
      </c>
      <c r="F7565" s="4" t="str">
        <f>INDEX(Stores[storetype],MATCH(Sales[[#This Row],[store_no]],Stores[store_no],0))</f>
        <v>A</v>
      </c>
      <c r="G7565" s="4" t="str">
        <f>INDEX(Stores[location_city],MATCH(Sales[[#This Row],[store_no]],Stores[store_no],0))</f>
        <v>Springfield</v>
      </c>
      <c r="H7565" s="4" t="str">
        <f>INDEX(Stores[location_state],MATCH(Sales[[#This Row],[store_no]],Stores[store_no],0))</f>
        <v>Missouri</v>
      </c>
      <c r="I7565" s="4">
        <f>INDEX(Stores[sqft],MATCH(Sales[[#This Row],[store_no]],Stores[store_no],0))</f>
        <v>158200</v>
      </c>
      <c r="J7565" s="4" t="str">
        <f>INDEX(Departments[dept_name],MATCH(Sales[[#This Row],[dept_no]],Departments[dept_no],0))</f>
        <v>Books</v>
      </c>
      <c r="K7565" s="4" t="str">
        <f>CONCATENATE(Sales[[#This Row],[region]],Sales[[#This Row],[storetype]])</f>
        <v>3A</v>
      </c>
      <c r="L7565" s="4">
        <f>INDEX(RegionStoreCount[Store Count],MATCH(Sales[[#This Row],[RegionStoretype]],RegionStoreCount[Region/Type],0))</f>
        <v>9</v>
      </c>
      <c r="M7565" s="4">
        <f>AND(Sales[[#This Row],[date]]&lt;=TY_YTDMax,Sales[[#This Row],[date]]&gt;=TY_YTDMin)*Sales[[#This Row],[sales]]</f>
        <v>109945.8082</v>
      </c>
      <c r="N7565" s="4">
        <f>AND(Sales[[#This Row],[date]]&lt;=LY_YTDMax,Sales[[#This Row],[date]]&gt;=LY_YTDMin)*Sales[[#This Row],[sales]]</f>
        <v>0</v>
      </c>
      <c r="O7565" s="4">
        <f>AND(Sales[[#This Row],[date]]&gt;=YoY_Min,Sales[[#This Row],[date]]&lt;=TY_YTDMax)*(Sales[[#This Row],[sales]]/Sales[[#This Row],[sqft]])</f>
        <v>0.69497982427307203</v>
      </c>
      <c r="P7565" s="4">
        <f>SUMIF(Sales[RegionStoretype],Sales[[#This Row],[RegionStoretype]],Sales[YoY_SSF])/Sales[[#This Row],[Region_TypeCount]]</f>
        <v>53.603836561720975</v>
      </c>
    </row>
    <row r="7566" spans="1:16" x14ac:dyDescent="0.25">
      <c r="A7566" s="1">
        <v>43273</v>
      </c>
      <c r="B7566">
        <v>27</v>
      </c>
      <c r="C7566">
        <v>6</v>
      </c>
      <c r="D7566">
        <v>61223.461300000003</v>
      </c>
      <c r="E7566" s="4">
        <f>INDEX(Stores[region],MATCH(Sales[[#This Row],[store_no]],Stores[store_no],0))</f>
        <v>3</v>
      </c>
      <c r="F7566" s="4" t="str">
        <f>INDEX(Stores[storetype],MATCH(Sales[[#This Row],[store_no]],Stores[store_no],0))</f>
        <v>A</v>
      </c>
      <c r="G7566" s="4" t="str">
        <f>INDEX(Stores[location_city],MATCH(Sales[[#This Row],[store_no]],Stores[store_no],0))</f>
        <v>Springfield</v>
      </c>
      <c r="H7566" s="4" t="str">
        <f>INDEX(Stores[location_state],MATCH(Sales[[#This Row],[store_no]],Stores[store_no],0))</f>
        <v>Missouri</v>
      </c>
      <c r="I7566" s="4">
        <f>INDEX(Stores[sqft],MATCH(Sales[[#This Row],[store_no]],Stores[store_no],0))</f>
        <v>158200</v>
      </c>
      <c r="J7566" s="4" t="str">
        <f>INDEX(Departments[dept_name],MATCH(Sales[[#This Row],[dept_no]],Departments[dept_no],0))</f>
        <v>Computers</v>
      </c>
      <c r="K7566" s="4" t="str">
        <f>CONCATENATE(Sales[[#This Row],[region]],Sales[[#This Row],[storetype]])</f>
        <v>3A</v>
      </c>
      <c r="L7566" s="4">
        <f>INDEX(RegionStoreCount[Store Count],MATCH(Sales[[#This Row],[RegionStoretype]],RegionStoreCount[Region/Type],0))</f>
        <v>9</v>
      </c>
      <c r="M7566" s="4">
        <f>AND(Sales[[#This Row],[date]]&lt;=TY_YTDMax,Sales[[#This Row],[date]]&gt;=TY_YTDMin)*Sales[[#This Row],[sales]]</f>
        <v>61223.461300000003</v>
      </c>
      <c r="N7566" s="4">
        <f>AND(Sales[[#This Row],[date]]&lt;=LY_YTDMax,Sales[[#This Row],[date]]&gt;=LY_YTDMin)*Sales[[#This Row],[sales]]</f>
        <v>0</v>
      </c>
      <c r="O7566" s="4">
        <f>AND(Sales[[#This Row],[date]]&gt;=YoY_Min,Sales[[#This Row],[date]]&lt;=TY_YTDMax)*(Sales[[#This Row],[sales]]/Sales[[#This Row],[sqft]])</f>
        <v>0.38700038748419724</v>
      </c>
      <c r="P7566" s="4">
        <f>SUMIF(Sales[RegionStoretype],Sales[[#This Row],[RegionStoretype]],Sales[YoY_SSF])/Sales[[#This Row],[Region_TypeCount]]</f>
        <v>53.603836561720975</v>
      </c>
    </row>
    <row r="7567" spans="1:16" x14ac:dyDescent="0.25">
      <c r="A7567" s="1">
        <v>43273</v>
      </c>
      <c r="B7567">
        <v>30</v>
      </c>
      <c r="C7567">
        <v>20</v>
      </c>
      <c r="D7567">
        <v>5751.4710000000005</v>
      </c>
      <c r="E7567" s="4">
        <f>INDEX(Stores[region],MATCH(Sales[[#This Row],[store_no]],Stores[store_no],0))</f>
        <v>1</v>
      </c>
      <c r="F7567" s="4" t="str">
        <f>INDEX(Stores[storetype],MATCH(Sales[[#This Row],[store_no]],Stores[store_no],0))</f>
        <v>C</v>
      </c>
      <c r="G7567" s="4" t="str">
        <f>INDEX(Stores[location_city],MATCH(Sales[[#This Row],[store_no]],Stores[store_no],0))</f>
        <v>Dayton</v>
      </c>
      <c r="H7567" s="4" t="str">
        <f>INDEX(Stores[location_state],MATCH(Sales[[#This Row],[store_no]],Stores[store_no],0))</f>
        <v>Ohio</v>
      </c>
      <c r="I7567" s="4">
        <f>INDEX(Stores[sqft],MATCH(Sales[[#This Row],[store_no]],Stores[store_no],0))</f>
        <v>90000</v>
      </c>
      <c r="J7567" s="4" t="str">
        <f>INDEX(Departments[dept_name],MATCH(Sales[[#This Row],[dept_no]],Departments[dept_no],0))</f>
        <v>Toys</v>
      </c>
      <c r="K7567" s="4" t="str">
        <f>CONCATENATE(Sales[[#This Row],[region]],Sales[[#This Row],[storetype]])</f>
        <v>1C</v>
      </c>
      <c r="L7567" s="4">
        <f>INDEX(RegionStoreCount[Store Count],MATCH(Sales[[#This Row],[RegionStoretype]],RegionStoreCount[Region/Type],0))</f>
        <v>1</v>
      </c>
      <c r="M7567" s="4">
        <f>AND(Sales[[#This Row],[date]]&lt;=TY_YTDMax,Sales[[#This Row],[date]]&gt;=TY_YTDMin)*Sales[[#This Row],[sales]]</f>
        <v>5751.4710000000005</v>
      </c>
      <c r="N7567" s="4">
        <f>AND(Sales[[#This Row],[date]]&lt;=LY_YTDMax,Sales[[#This Row],[date]]&gt;=LY_YTDMin)*Sales[[#This Row],[sales]]</f>
        <v>0</v>
      </c>
      <c r="O7567" s="4">
        <f>AND(Sales[[#This Row],[date]]&gt;=YoY_Min,Sales[[#This Row],[date]]&lt;=TY_YTDMax)*(Sales[[#This Row],[sales]]/Sales[[#This Row],[sqft]])</f>
        <v>6.3905233333333339E-2</v>
      </c>
      <c r="P7567" s="4">
        <f>SUMIF(Sales[RegionStoretype],Sales[[#This Row],[RegionStoretype]],Sales[YoY_SSF])/Sales[[#This Row],[Region_TypeCount]]</f>
        <v>65.329042605555529</v>
      </c>
    </row>
    <row r="7568" spans="1:16" x14ac:dyDescent="0.25">
      <c r="A7568" s="1">
        <v>43273</v>
      </c>
      <c r="B7568">
        <v>32</v>
      </c>
      <c r="C7568">
        <v>18</v>
      </c>
      <c r="D7568">
        <v>30068.673300000002</v>
      </c>
      <c r="E7568" s="4">
        <f>INDEX(Stores[region],MATCH(Sales[[#This Row],[store_no]],Stores[store_no],0))</f>
        <v>2</v>
      </c>
      <c r="F7568" s="4" t="str">
        <f>INDEX(Stores[storetype],MATCH(Sales[[#This Row],[store_no]],Stores[store_no],0))</f>
        <v>A</v>
      </c>
      <c r="G7568" s="4" t="str">
        <f>INDEX(Stores[location_city],MATCH(Sales[[#This Row],[store_no]],Stores[store_no],0))</f>
        <v>Western Springs</v>
      </c>
      <c r="H7568" s="4" t="str">
        <f>INDEX(Stores[location_state],MATCH(Sales[[#This Row],[store_no]],Stores[store_no],0))</f>
        <v>Illinois</v>
      </c>
      <c r="I7568" s="4">
        <f>INDEX(Stores[sqft],MATCH(Sales[[#This Row],[store_no]],Stores[store_no],0))</f>
        <v>118200</v>
      </c>
      <c r="J7568" s="4" t="str">
        <f>INDEX(Departments[dept_name],MATCH(Sales[[#This Row],[dept_no]],Departments[dept_no],0))</f>
        <v>Sports</v>
      </c>
      <c r="K7568" s="4" t="str">
        <f>CONCATENATE(Sales[[#This Row],[region]],Sales[[#This Row],[storetype]])</f>
        <v>2A</v>
      </c>
      <c r="L7568" s="4">
        <f>INDEX(RegionStoreCount[Store Count],MATCH(Sales[[#This Row],[RegionStoretype]],RegionStoreCount[Region/Type],0))</f>
        <v>5</v>
      </c>
      <c r="M7568" s="4">
        <f>AND(Sales[[#This Row],[date]]&lt;=TY_YTDMax,Sales[[#This Row],[date]]&gt;=TY_YTDMin)*Sales[[#This Row],[sales]]</f>
        <v>30068.673300000002</v>
      </c>
      <c r="N7568" s="4">
        <f>AND(Sales[[#This Row],[date]]&lt;=LY_YTDMax,Sales[[#This Row],[date]]&gt;=LY_YTDMin)*Sales[[#This Row],[sales]]</f>
        <v>0</v>
      </c>
      <c r="O7568" s="4">
        <f>AND(Sales[[#This Row],[date]]&gt;=YoY_Min,Sales[[#This Row],[date]]&lt;=TY_YTDMax)*(Sales[[#This Row],[sales]]/Sales[[#This Row],[sqft]])</f>
        <v>0.2543880989847716</v>
      </c>
      <c r="P7568" s="4">
        <f>SUMIF(Sales[RegionStoretype],Sales[[#This Row],[RegionStoretype]],Sales[YoY_SSF])/Sales[[#This Row],[Region_TypeCount]]</f>
        <v>60.052789354368521</v>
      </c>
    </row>
    <row r="7569" spans="1:16" x14ac:dyDescent="0.25">
      <c r="A7569" s="1">
        <v>43273</v>
      </c>
      <c r="B7569">
        <v>33</v>
      </c>
      <c r="C7569">
        <v>2</v>
      </c>
      <c r="D7569">
        <v>15499.1867</v>
      </c>
      <c r="E7569" s="4">
        <f>INDEX(Stores[region],MATCH(Sales[[#This Row],[store_no]],Stores[store_no],0))</f>
        <v>3</v>
      </c>
      <c r="F7569" s="4" t="str">
        <f>INDEX(Stores[storetype],MATCH(Sales[[#This Row],[store_no]],Stores[store_no],0))</f>
        <v>A</v>
      </c>
      <c r="G7569" s="4" t="str">
        <f>INDEX(Stores[location_city],MATCH(Sales[[#This Row],[store_no]],Stores[store_no],0))</f>
        <v>Omaha</v>
      </c>
      <c r="H7569" s="4" t="str">
        <f>INDEX(Stores[location_state],MATCH(Sales[[#This Row],[store_no]],Stores[store_no],0))</f>
        <v>Nebraska</v>
      </c>
      <c r="I7569" s="4">
        <f>INDEX(Stores[sqft],MATCH(Sales[[#This Row],[store_no]],Stores[store_no],0))</f>
        <v>40700</v>
      </c>
      <c r="J7569" s="4" t="str">
        <f>INDEX(Departments[dept_name],MATCH(Sales[[#This Row],[dept_no]],Departments[dept_no],0))</f>
        <v>Baby</v>
      </c>
      <c r="K7569" s="4" t="str">
        <f>CONCATENATE(Sales[[#This Row],[region]],Sales[[#This Row],[storetype]])</f>
        <v>3A</v>
      </c>
      <c r="L7569" s="4">
        <f>INDEX(RegionStoreCount[Store Count],MATCH(Sales[[#This Row],[RegionStoretype]],RegionStoreCount[Region/Type],0))</f>
        <v>9</v>
      </c>
      <c r="M7569" s="4">
        <f>AND(Sales[[#This Row],[date]]&lt;=TY_YTDMax,Sales[[#This Row],[date]]&gt;=TY_YTDMin)*Sales[[#This Row],[sales]]</f>
        <v>15499.1867</v>
      </c>
      <c r="N7569" s="4">
        <f>AND(Sales[[#This Row],[date]]&lt;=LY_YTDMax,Sales[[#This Row],[date]]&gt;=LY_YTDMin)*Sales[[#This Row],[sales]]</f>
        <v>0</v>
      </c>
      <c r="O7569" s="4">
        <f>AND(Sales[[#This Row],[date]]&gt;=YoY_Min,Sales[[#This Row],[date]]&lt;=TY_YTDMax)*(Sales[[#This Row],[sales]]/Sales[[#This Row],[sqft]])</f>
        <v>0.38081539803439801</v>
      </c>
      <c r="P7569" s="4">
        <f>SUMIF(Sales[RegionStoretype],Sales[[#This Row],[RegionStoretype]],Sales[YoY_SSF])/Sales[[#This Row],[Region_TypeCount]]</f>
        <v>53.603836561720975</v>
      </c>
    </row>
    <row r="7570" spans="1:16" x14ac:dyDescent="0.25">
      <c r="A7570" s="1">
        <v>43273</v>
      </c>
      <c r="B7570">
        <v>33</v>
      </c>
      <c r="C7570">
        <v>5</v>
      </c>
      <c r="D7570">
        <v>59738.156300000002</v>
      </c>
      <c r="E7570" s="4">
        <f>INDEX(Stores[region],MATCH(Sales[[#This Row],[store_no]],Stores[store_no],0))</f>
        <v>3</v>
      </c>
      <c r="F7570" s="4" t="str">
        <f>INDEX(Stores[storetype],MATCH(Sales[[#This Row],[store_no]],Stores[store_no],0))</f>
        <v>A</v>
      </c>
      <c r="G7570" s="4" t="str">
        <f>INDEX(Stores[location_city],MATCH(Sales[[#This Row],[store_no]],Stores[store_no],0))</f>
        <v>Omaha</v>
      </c>
      <c r="H7570" s="4" t="str">
        <f>INDEX(Stores[location_state],MATCH(Sales[[#This Row],[store_no]],Stores[store_no],0))</f>
        <v>Nebraska</v>
      </c>
      <c r="I7570" s="4">
        <f>INDEX(Stores[sqft],MATCH(Sales[[#This Row],[store_no]],Stores[store_no],0))</f>
        <v>40700</v>
      </c>
      <c r="J7570" s="4" t="str">
        <f>INDEX(Departments[dept_name],MATCH(Sales[[#This Row],[dept_no]],Departments[dept_no],0))</f>
        <v>Clothing</v>
      </c>
      <c r="K7570" s="4" t="str">
        <f>CONCATENATE(Sales[[#This Row],[region]],Sales[[#This Row],[storetype]])</f>
        <v>3A</v>
      </c>
      <c r="L7570" s="4">
        <f>INDEX(RegionStoreCount[Store Count],MATCH(Sales[[#This Row],[RegionStoretype]],RegionStoreCount[Region/Type],0))</f>
        <v>9</v>
      </c>
      <c r="M7570" s="4">
        <f>AND(Sales[[#This Row],[date]]&lt;=TY_YTDMax,Sales[[#This Row],[date]]&gt;=TY_YTDMin)*Sales[[#This Row],[sales]]</f>
        <v>59738.156300000002</v>
      </c>
      <c r="N7570" s="4">
        <f>AND(Sales[[#This Row],[date]]&lt;=LY_YTDMax,Sales[[#This Row],[date]]&gt;=LY_YTDMin)*Sales[[#This Row],[sales]]</f>
        <v>0</v>
      </c>
      <c r="O7570" s="4">
        <f>AND(Sales[[#This Row],[date]]&gt;=YoY_Min,Sales[[#This Row],[date]]&lt;=TY_YTDMax)*(Sales[[#This Row],[sales]]/Sales[[#This Row],[sqft]])</f>
        <v>1.4677679680589681</v>
      </c>
      <c r="P7570" s="4">
        <f>SUMIF(Sales[RegionStoretype],Sales[[#This Row],[RegionStoretype]],Sales[YoY_SSF])/Sales[[#This Row],[Region_TypeCount]]</f>
        <v>53.603836561720975</v>
      </c>
    </row>
    <row r="7571" spans="1:16" x14ac:dyDescent="0.25">
      <c r="A7571" s="1">
        <v>43273</v>
      </c>
      <c r="B7571">
        <v>33</v>
      </c>
      <c r="C7571">
        <v>19</v>
      </c>
      <c r="D7571">
        <v>16567.240700000002</v>
      </c>
      <c r="E7571" s="4">
        <f>INDEX(Stores[region],MATCH(Sales[[#This Row],[store_no]],Stores[store_no],0))</f>
        <v>3</v>
      </c>
      <c r="F7571" s="4" t="str">
        <f>INDEX(Stores[storetype],MATCH(Sales[[#This Row],[store_no]],Stores[store_no],0))</f>
        <v>A</v>
      </c>
      <c r="G7571" s="4" t="str">
        <f>INDEX(Stores[location_city],MATCH(Sales[[#This Row],[store_no]],Stores[store_no],0))</f>
        <v>Omaha</v>
      </c>
      <c r="H7571" s="4" t="str">
        <f>INDEX(Stores[location_state],MATCH(Sales[[#This Row],[store_no]],Stores[store_no],0))</f>
        <v>Nebraska</v>
      </c>
      <c r="I7571" s="4">
        <f>INDEX(Stores[sqft],MATCH(Sales[[#This Row],[store_no]],Stores[store_no],0))</f>
        <v>40700</v>
      </c>
      <c r="J7571" s="4" t="str">
        <f>INDEX(Departments[dept_name],MATCH(Sales[[#This Row],[dept_no]],Departments[dept_no],0))</f>
        <v>Tools</v>
      </c>
      <c r="K7571" s="4" t="str">
        <f>CONCATENATE(Sales[[#This Row],[region]],Sales[[#This Row],[storetype]])</f>
        <v>3A</v>
      </c>
      <c r="L7571" s="4">
        <f>INDEX(RegionStoreCount[Store Count],MATCH(Sales[[#This Row],[RegionStoretype]],RegionStoreCount[Region/Type],0))</f>
        <v>9</v>
      </c>
      <c r="M7571" s="4">
        <f>AND(Sales[[#This Row],[date]]&lt;=TY_YTDMax,Sales[[#This Row],[date]]&gt;=TY_YTDMin)*Sales[[#This Row],[sales]]</f>
        <v>16567.240700000002</v>
      </c>
      <c r="N7571" s="4">
        <f>AND(Sales[[#This Row],[date]]&lt;=LY_YTDMax,Sales[[#This Row],[date]]&gt;=LY_YTDMin)*Sales[[#This Row],[sales]]</f>
        <v>0</v>
      </c>
      <c r="O7571" s="4">
        <f>AND(Sales[[#This Row],[date]]&gt;=YoY_Min,Sales[[#This Row],[date]]&lt;=TY_YTDMax)*(Sales[[#This Row],[sales]]/Sales[[#This Row],[sqft]])</f>
        <v>0.40705751105651111</v>
      </c>
      <c r="P7571" s="4">
        <f>SUMIF(Sales[RegionStoretype],Sales[[#This Row],[RegionStoretype]],Sales[YoY_SSF])/Sales[[#This Row],[Region_TypeCount]]</f>
        <v>53.603836561720975</v>
      </c>
    </row>
    <row r="7572" spans="1:16" x14ac:dyDescent="0.25">
      <c r="A7572" s="1">
        <v>43273</v>
      </c>
      <c r="B7572">
        <v>34</v>
      </c>
      <c r="C7572">
        <v>5</v>
      </c>
      <c r="D7572">
        <v>117401.3407</v>
      </c>
      <c r="E7572" s="4">
        <f>INDEX(Stores[region],MATCH(Sales[[#This Row],[store_no]],Stores[store_no],0))</f>
        <v>1</v>
      </c>
      <c r="F7572" s="4" t="str">
        <f>INDEX(Stores[storetype],MATCH(Sales[[#This Row],[store_no]],Stores[store_no],0))</f>
        <v>A</v>
      </c>
      <c r="G7572" s="4" t="str">
        <f>INDEX(Stores[location_city],MATCH(Sales[[#This Row],[store_no]],Stores[store_no],0))</f>
        <v>Toledo</v>
      </c>
      <c r="H7572" s="4" t="str">
        <f>INDEX(Stores[location_state],MATCH(Sales[[#This Row],[store_no]],Stores[store_no],0))</f>
        <v>Ohio</v>
      </c>
      <c r="I7572" s="4">
        <f>INDEX(Stores[sqft],MATCH(Sales[[#This Row],[store_no]],Stores[store_no],0))</f>
        <v>207900</v>
      </c>
      <c r="J7572" s="4" t="str">
        <f>INDEX(Departments[dept_name],MATCH(Sales[[#This Row],[dept_no]],Departments[dept_no],0))</f>
        <v>Clothing</v>
      </c>
      <c r="K7572" s="4" t="str">
        <f>CONCATENATE(Sales[[#This Row],[region]],Sales[[#This Row],[storetype]])</f>
        <v>1A</v>
      </c>
      <c r="L7572" s="4">
        <f>INDEX(RegionStoreCount[Store Count],MATCH(Sales[[#This Row],[RegionStoretype]],RegionStoreCount[Region/Type],0))</f>
        <v>5</v>
      </c>
      <c r="M7572" s="4">
        <f>AND(Sales[[#This Row],[date]]&lt;=TY_YTDMax,Sales[[#This Row],[date]]&gt;=TY_YTDMin)*Sales[[#This Row],[sales]]</f>
        <v>117401.3407</v>
      </c>
      <c r="N7572" s="4">
        <f>AND(Sales[[#This Row],[date]]&lt;=LY_YTDMax,Sales[[#This Row],[date]]&gt;=LY_YTDMin)*Sales[[#This Row],[sales]]</f>
        <v>0</v>
      </c>
      <c r="O7572" s="4">
        <f>AND(Sales[[#This Row],[date]]&gt;=YoY_Min,Sales[[#This Row],[date]]&lt;=TY_YTDMax)*(Sales[[#This Row],[sales]]/Sales[[#This Row],[sqft]])</f>
        <v>0.56470101346801349</v>
      </c>
      <c r="P7572" s="4">
        <f>SUMIF(Sales[RegionStoretype],Sales[[#This Row],[RegionStoretype]],Sales[YoY_SSF])/Sales[[#This Row],[Region_TypeCount]]</f>
        <v>59.469551530910678</v>
      </c>
    </row>
    <row r="7573" spans="1:16" x14ac:dyDescent="0.25">
      <c r="A7573" s="1">
        <v>43273</v>
      </c>
      <c r="B7573">
        <v>35</v>
      </c>
      <c r="C7573">
        <v>2</v>
      </c>
      <c r="D7573">
        <v>39752.615100000003</v>
      </c>
      <c r="E7573" s="4">
        <f>INDEX(Stores[region],MATCH(Sales[[#This Row],[store_no]],Stores[store_no],0))</f>
        <v>3</v>
      </c>
      <c r="F7573" s="4" t="str">
        <f>INDEX(Stores[storetype],MATCH(Sales[[#This Row],[store_no]],Stores[store_no],0))</f>
        <v>C</v>
      </c>
      <c r="G7573" s="4" t="str">
        <f>INDEX(Stores[location_city],MATCH(Sales[[#This Row],[store_no]],Stores[store_no],0))</f>
        <v>Wichita</v>
      </c>
      <c r="H7573" s="4" t="str">
        <f>INDEX(Stores[location_state],MATCH(Sales[[#This Row],[store_no]],Stores[store_no],0))</f>
        <v>Kansas</v>
      </c>
      <c r="I7573" s="4">
        <f>INDEX(Stores[sqft],MATCH(Sales[[#This Row],[store_no]],Stores[store_no],0))</f>
        <v>72800</v>
      </c>
      <c r="J7573" s="4" t="str">
        <f>INDEX(Departments[dept_name],MATCH(Sales[[#This Row],[dept_no]],Departments[dept_no],0))</f>
        <v>Baby</v>
      </c>
      <c r="K7573" s="4" t="str">
        <f>CONCATENATE(Sales[[#This Row],[region]],Sales[[#This Row],[storetype]])</f>
        <v>3C</v>
      </c>
      <c r="L7573" s="4">
        <f>INDEX(RegionStoreCount[Store Count],MATCH(Sales[[#This Row],[RegionStoretype]],RegionStoreCount[Region/Type],0))</f>
        <v>2</v>
      </c>
      <c r="M7573" s="4">
        <f>AND(Sales[[#This Row],[date]]&lt;=TY_YTDMax,Sales[[#This Row],[date]]&gt;=TY_YTDMin)*Sales[[#This Row],[sales]]</f>
        <v>39752.615100000003</v>
      </c>
      <c r="N7573" s="4">
        <f>AND(Sales[[#This Row],[date]]&lt;=LY_YTDMax,Sales[[#This Row],[date]]&gt;=LY_YTDMin)*Sales[[#This Row],[sales]]</f>
        <v>0</v>
      </c>
      <c r="O7573" s="4">
        <f>AND(Sales[[#This Row],[date]]&gt;=YoY_Min,Sales[[#This Row],[date]]&lt;=TY_YTDMax)*(Sales[[#This Row],[sales]]/Sales[[#This Row],[sqft]])</f>
        <v>0.54605240521978027</v>
      </c>
      <c r="P7573" s="4">
        <f>SUMIF(Sales[RegionStoretype],Sales[[#This Row],[RegionStoretype]],Sales[YoY_SSF])/Sales[[#This Row],[Region_TypeCount]]</f>
        <v>47.561479460925746</v>
      </c>
    </row>
    <row r="7574" spans="1:16" x14ac:dyDescent="0.25">
      <c r="A7574" s="1">
        <v>43273</v>
      </c>
      <c r="B7574">
        <v>35</v>
      </c>
      <c r="C7574">
        <v>5</v>
      </c>
      <c r="D7574">
        <v>28848.124800000001</v>
      </c>
      <c r="E7574" s="4">
        <f>INDEX(Stores[region],MATCH(Sales[[#This Row],[store_no]],Stores[store_no],0))</f>
        <v>3</v>
      </c>
      <c r="F7574" s="4" t="str">
        <f>INDEX(Stores[storetype],MATCH(Sales[[#This Row],[store_no]],Stores[store_no],0))</f>
        <v>C</v>
      </c>
      <c r="G7574" s="4" t="str">
        <f>INDEX(Stores[location_city],MATCH(Sales[[#This Row],[store_no]],Stores[store_no],0))</f>
        <v>Wichita</v>
      </c>
      <c r="H7574" s="4" t="str">
        <f>INDEX(Stores[location_state],MATCH(Sales[[#This Row],[store_no]],Stores[store_no],0))</f>
        <v>Kansas</v>
      </c>
      <c r="I7574" s="4">
        <f>INDEX(Stores[sqft],MATCH(Sales[[#This Row],[store_no]],Stores[store_no],0))</f>
        <v>72800</v>
      </c>
      <c r="J7574" s="4" t="str">
        <f>INDEX(Departments[dept_name],MATCH(Sales[[#This Row],[dept_no]],Departments[dept_no],0))</f>
        <v>Clothing</v>
      </c>
      <c r="K7574" s="4" t="str">
        <f>CONCATENATE(Sales[[#This Row],[region]],Sales[[#This Row],[storetype]])</f>
        <v>3C</v>
      </c>
      <c r="L7574" s="4">
        <f>INDEX(RegionStoreCount[Store Count],MATCH(Sales[[#This Row],[RegionStoretype]],RegionStoreCount[Region/Type],0))</f>
        <v>2</v>
      </c>
      <c r="M7574" s="4">
        <f>AND(Sales[[#This Row],[date]]&lt;=TY_YTDMax,Sales[[#This Row],[date]]&gt;=TY_YTDMin)*Sales[[#This Row],[sales]]</f>
        <v>28848.124800000001</v>
      </c>
      <c r="N7574" s="4">
        <f>AND(Sales[[#This Row],[date]]&lt;=LY_YTDMax,Sales[[#This Row],[date]]&gt;=LY_YTDMin)*Sales[[#This Row],[sales]]</f>
        <v>0</v>
      </c>
      <c r="O7574" s="4">
        <f>AND(Sales[[#This Row],[date]]&gt;=YoY_Min,Sales[[#This Row],[date]]&lt;=TY_YTDMax)*(Sales[[#This Row],[sales]]/Sales[[#This Row],[sqft]])</f>
        <v>0.39626545054945056</v>
      </c>
      <c r="P7574" s="4">
        <f>SUMIF(Sales[RegionStoretype],Sales[[#This Row],[RegionStoretype]],Sales[YoY_SSF])/Sales[[#This Row],[Region_TypeCount]]</f>
        <v>47.561479460925746</v>
      </c>
    </row>
    <row r="7575" spans="1:16" x14ac:dyDescent="0.25">
      <c r="A7575" s="1">
        <v>43273</v>
      </c>
      <c r="B7575">
        <v>36</v>
      </c>
      <c r="C7575">
        <v>20</v>
      </c>
      <c r="D7575">
        <v>138720.22889999999</v>
      </c>
      <c r="E7575" s="4">
        <f>INDEX(Stores[region],MATCH(Sales[[#This Row],[store_no]],Stores[store_no],0))</f>
        <v>2</v>
      </c>
      <c r="F7575" s="4" t="str">
        <f>INDEX(Stores[storetype],MATCH(Sales[[#This Row],[store_no]],Stores[store_no],0))</f>
        <v>A</v>
      </c>
      <c r="G7575" s="4" t="str">
        <f>INDEX(Stores[location_city],MATCH(Sales[[#This Row],[store_no]],Stores[store_no],0))</f>
        <v>Aurora</v>
      </c>
      <c r="H7575" s="4" t="str">
        <f>INDEX(Stores[location_state],MATCH(Sales[[#This Row],[store_no]],Stores[store_no],0))</f>
        <v>Illinois</v>
      </c>
      <c r="I7575" s="4">
        <f>INDEX(Stores[sqft],MATCH(Sales[[#This Row],[store_no]],Stores[store_no],0))</f>
        <v>209900</v>
      </c>
      <c r="J7575" s="4" t="str">
        <f>INDEX(Departments[dept_name],MATCH(Sales[[#This Row],[dept_no]],Departments[dept_no],0))</f>
        <v>Toys</v>
      </c>
      <c r="K7575" s="4" t="str">
        <f>CONCATENATE(Sales[[#This Row],[region]],Sales[[#This Row],[storetype]])</f>
        <v>2A</v>
      </c>
      <c r="L7575" s="4">
        <f>INDEX(RegionStoreCount[Store Count],MATCH(Sales[[#This Row],[RegionStoretype]],RegionStoreCount[Region/Type],0))</f>
        <v>5</v>
      </c>
      <c r="M7575" s="4">
        <f>AND(Sales[[#This Row],[date]]&lt;=TY_YTDMax,Sales[[#This Row],[date]]&gt;=TY_YTDMin)*Sales[[#This Row],[sales]]</f>
        <v>138720.22889999999</v>
      </c>
      <c r="N7575" s="4">
        <f>AND(Sales[[#This Row],[date]]&lt;=LY_YTDMax,Sales[[#This Row],[date]]&gt;=LY_YTDMin)*Sales[[#This Row],[sales]]</f>
        <v>0</v>
      </c>
      <c r="O7575" s="4">
        <f>AND(Sales[[#This Row],[date]]&gt;=YoY_Min,Sales[[#This Row],[date]]&lt;=TY_YTDMax)*(Sales[[#This Row],[sales]]/Sales[[#This Row],[sqft]])</f>
        <v>0.6608872267746545</v>
      </c>
      <c r="P7575" s="4">
        <f>SUMIF(Sales[RegionStoretype],Sales[[#This Row],[RegionStoretype]],Sales[YoY_SSF])/Sales[[#This Row],[Region_TypeCount]]</f>
        <v>60.052789354368521</v>
      </c>
    </row>
    <row r="7576" spans="1:16" x14ac:dyDescent="0.25">
      <c r="A7576" s="1">
        <v>43273</v>
      </c>
      <c r="B7576">
        <v>37</v>
      </c>
      <c r="C7576">
        <v>12</v>
      </c>
      <c r="D7576">
        <v>40430.861400000002</v>
      </c>
      <c r="E7576" s="4">
        <f>INDEX(Stores[region],MATCH(Sales[[#This Row],[store_no]],Stores[store_no],0))</f>
        <v>3</v>
      </c>
      <c r="F7576" s="4" t="str">
        <f>INDEX(Stores[storetype],MATCH(Sales[[#This Row],[store_no]],Stores[store_no],0))</f>
        <v>C</v>
      </c>
      <c r="G7576" s="4" t="str">
        <f>INDEX(Stores[location_city],MATCH(Sales[[#This Row],[store_no]],Stores[store_no],0))</f>
        <v>Lincoln</v>
      </c>
      <c r="H7576" s="4" t="str">
        <f>INDEX(Stores[location_state],MATCH(Sales[[#This Row],[store_no]],Stores[store_no],0))</f>
        <v>Nebraska</v>
      </c>
      <c r="I7576" s="4">
        <f>INDEX(Stores[sqft],MATCH(Sales[[#This Row],[store_no]],Stores[store_no],0))</f>
        <v>161300</v>
      </c>
      <c r="J7576" s="4" t="str">
        <f>INDEX(Departments[dept_name],MATCH(Sales[[#This Row],[dept_no]],Departments[dept_no],0))</f>
        <v>Jewelery</v>
      </c>
      <c r="K7576" s="4" t="str">
        <f>CONCATENATE(Sales[[#This Row],[region]],Sales[[#This Row],[storetype]])</f>
        <v>3C</v>
      </c>
      <c r="L7576" s="4">
        <f>INDEX(RegionStoreCount[Store Count],MATCH(Sales[[#This Row],[RegionStoretype]],RegionStoreCount[Region/Type],0))</f>
        <v>2</v>
      </c>
      <c r="M7576" s="4">
        <f>AND(Sales[[#This Row],[date]]&lt;=TY_YTDMax,Sales[[#This Row],[date]]&gt;=TY_YTDMin)*Sales[[#This Row],[sales]]</f>
        <v>40430.861400000002</v>
      </c>
      <c r="N7576" s="4">
        <f>AND(Sales[[#This Row],[date]]&lt;=LY_YTDMax,Sales[[#This Row],[date]]&gt;=LY_YTDMin)*Sales[[#This Row],[sales]]</f>
        <v>0</v>
      </c>
      <c r="O7576" s="4">
        <f>AND(Sales[[#This Row],[date]]&gt;=YoY_Min,Sales[[#This Row],[date]]&lt;=TY_YTDMax)*(Sales[[#This Row],[sales]]/Sales[[#This Row],[sqft]])</f>
        <v>0.2506563013019219</v>
      </c>
      <c r="P7576" s="4">
        <f>SUMIF(Sales[RegionStoretype],Sales[[#This Row],[RegionStoretype]],Sales[YoY_SSF])/Sales[[#This Row],[Region_TypeCount]]</f>
        <v>47.561479460925746</v>
      </c>
    </row>
    <row r="7577" spans="1:16" x14ac:dyDescent="0.25">
      <c r="A7577" s="1">
        <v>43273</v>
      </c>
      <c r="B7577">
        <v>38</v>
      </c>
      <c r="C7577">
        <v>4</v>
      </c>
      <c r="D7577">
        <v>67147.636400000003</v>
      </c>
      <c r="E7577" s="4">
        <f>INDEX(Stores[region],MATCH(Sales[[#This Row],[store_no]],Stores[store_no],0))</f>
        <v>2</v>
      </c>
      <c r="F7577" s="4" t="str">
        <f>INDEX(Stores[storetype],MATCH(Sales[[#This Row],[store_no]],Stores[store_no],0))</f>
        <v>C</v>
      </c>
      <c r="G7577" s="4" t="str">
        <f>INDEX(Stores[location_city],MATCH(Sales[[#This Row],[store_no]],Stores[store_no],0))</f>
        <v>Hinsdale</v>
      </c>
      <c r="H7577" s="4" t="str">
        <f>INDEX(Stores[location_state],MATCH(Sales[[#This Row],[store_no]],Stores[store_no],0))</f>
        <v>Illinois</v>
      </c>
      <c r="I7577" s="4">
        <f>INDEX(Stores[sqft],MATCH(Sales[[#This Row],[store_no]],Stores[store_no],0))</f>
        <v>155600</v>
      </c>
      <c r="J7577" s="4" t="str">
        <f>INDEX(Departments[dept_name],MATCH(Sales[[#This Row],[dept_no]],Departments[dept_no],0))</f>
        <v>Books</v>
      </c>
      <c r="K7577" s="4" t="str">
        <f>CONCATENATE(Sales[[#This Row],[region]],Sales[[#This Row],[storetype]])</f>
        <v>2C</v>
      </c>
      <c r="L7577" s="4">
        <f>INDEX(RegionStoreCount[Store Count],MATCH(Sales[[#This Row],[RegionStoretype]],RegionStoreCount[Region/Type],0))</f>
        <v>1</v>
      </c>
      <c r="M7577" s="4">
        <f>AND(Sales[[#This Row],[date]]&lt;=TY_YTDMax,Sales[[#This Row],[date]]&gt;=TY_YTDMin)*Sales[[#This Row],[sales]]</f>
        <v>67147.636400000003</v>
      </c>
      <c r="N7577" s="4">
        <f>AND(Sales[[#This Row],[date]]&lt;=LY_YTDMax,Sales[[#This Row],[date]]&gt;=LY_YTDMin)*Sales[[#This Row],[sales]]</f>
        <v>0</v>
      </c>
      <c r="O7577" s="4">
        <f>AND(Sales[[#This Row],[date]]&gt;=YoY_Min,Sales[[#This Row],[date]]&lt;=TY_YTDMax)*(Sales[[#This Row],[sales]]/Sales[[#This Row],[sqft]])</f>
        <v>0.43154007969151675</v>
      </c>
      <c r="P7577" s="4">
        <f>SUMIF(Sales[RegionStoretype],Sales[[#This Row],[RegionStoretype]],Sales[YoY_SSF])/Sales[[#This Row],[Region_TypeCount]]</f>
        <v>44.537621913239086</v>
      </c>
    </row>
    <row r="7578" spans="1:16" x14ac:dyDescent="0.25">
      <c r="A7578" s="1">
        <v>43273</v>
      </c>
      <c r="B7578">
        <v>38</v>
      </c>
      <c r="C7578">
        <v>10</v>
      </c>
      <c r="D7578">
        <v>24194.239000000001</v>
      </c>
      <c r="E7578" s="4">
        <f>INDEX(Stores[region],MATCH(Sales[[#This Row],[store_no]],Stores[store_no],0))</f>
        <v>2</v>
      </c>
      <c r="F7578" s="4" t="str">
        <f>INDEX(Stores[storetype],MATCH(Sales[[#This Row],[store_no]],Stores[store_no],0))</f>
        <v>C</v>
      </c>
      <c r="G7578" s="4" t="str">
        <f>INDEX(Stores[location_city],MATCH(Sales[[#This Row],[store_no]],Stores[store_no],0))</f>
        <v>Hinsdale</v>
      </c>
      <c r="H7578" s="4" t="str">
        <f>INDEX(Stores[location_state],MATCH(Sales[[#This Row],[store_no]],Stores[store_no],0))</f>
        <v>Illinois</v>
      </c>
      <c r="I7578" s="4">
        <f>INDEX(Stores[sqft],MATCH(Sales[[#This Row],[store_no]],Stores[store_no],0))</f>
        <v>155600</v>
      </c>
      <c r="J7578" s="4" t="str">
        <f>INDEX(Departments[dept_name],MATCH(Sales[[#This Row],[dept_no]],Departments[dept_no],0))</f>
        <v>Health</v>
      </c>
      <c r="K7578" s="4" t="str">
        <f>CONCATENATE(Sales[[#This Row],[region]],Sales[[#This Row],[storetype]])</f>
        <v>2C</v>
      </c>
      <c r="L7578" s="4">
        <f>INDEX(RegionStoreCount[Store Count],MATCH(Sales[[#This Row],[RegionStoretype]],RegionStoreCount[Region/Type],0))</f>
        <v>1</v>
      </c>
      <c r="M7578" s="4">
        <f>AND(Sales[[#This Row],[date]]&lt;=TY_YTDMax,Sales[[#This Row],[date]]&gt;=TY_YTDMin)*Sales[[#This Row],[sales]]</f>
        <v>24194.239000000001</v>
      </c>
      <c r="N7578" s="4">
        <f>AND(Sales[[#This Row],[date]]&lt;=LY_YTDMax,Sales[[#This Row],[date]]&gt;=LY_YTDMin)*Sales[[#This Row],[sales]]</f>
        <v>0</v>
      </c>
      <c r="O7578" s="4">
        <f>AND(Sales[[#This Row],[date]]&gt;=YoY_Min,Sales[[#This Row],[date]]&lt;=TY_YTDMax)*(Sales[[#This Row],[sales]]/Sales[[#This Row],[sqft]])</f>
        <v>0.15548996786632391</v>
      </c>
      <c r="P7578" s="4">
        <f>SUMIF(Sales[RegionStoretype],Sales[[#This Row],[RegionStoretype]],Sales[YoY_SSF])/Sales[[#This Row],[Region_TypeCount]]</f>
        <v>44.537621913239086</v>
      </c>
    </row>
    <row r="7579" spans="1:16" x14ac:dyDescent="0.25">
      <c r="A7579" s="1">
        <v>43273</v>
      </c>
      <c r="B7579">
        <v>38</v>
      </c>
      <c r="C7579">
        <v>16</v>
      </c>
      <c r="D7579">
        <v>117808.8536</v>
      </c>
      <c r="E7579" s="4">
        <f>INDEX(Stores[region],MATCH(Sales[[#This Row],[store_no]],Stores[store_no],0))</f>
        <v>2</v>
      </c>
      <c r="F7579" s="4" t="str">
        <f>INDEX(Stores[storetype],MATCH(Sales[[#This Row],[store_no]],Stores[store_no],0))</f>
        <v>C</v>
      </c>
      <c r="G7579" s="4" t="str">
        <f>INDEX(Stores[location_city],MATCH(Sales[[#This Row],[store_no]],Stores[store_no],0))</f>
        <v>Hinsdale</v>
      </c>
      <c r="H7579" s="4" t="str">
        <f>INDEX(Stores[location_state],MATCH(Sales[[#This Row],[store_no]],Stores[store_no],0))</f>
        <v>Illinois</v>
      </c>
      <c r="I7579" s="4">
        <f>INDEX(Stores[sqft],MATCH(Sales[[#This Row],[store_no]],Stores[store_no],0))</f>
        <v>155600</v>
      </c>
      <c r="J7579" s="4" t="str">
        <f>INDEX(Departments[dept_name],MATCH(Sales[[#This Row],[dept_no]],Departments[dept_no],0))</f>
        <v>Outdoors</v>
      </c>
      <c r="K7579" s="4" t="str">
        <f>CONCATENATE(Sales[[#This Row],[region]],Sales[[#This Row],[storetype]])</f>
        <v>2C</v>
      </c>
      <c r="L7579" s="4">
        <f>INDEX(RegionStoreCount[Store Count],MATCH(Sales[[#This Row],[RegionStoretype]],RegionStoreCount[Region/Type],0))</f>
        <v>1</v>
      </c>
      <c r="M7579" s="4">
        <f>AND(Sales[[#This Row],[date]]&lt;=TY_YTDMax,Sales[[#This Row],[date]]&gt;=TY_YTDMin)*Sales[[#This Row],[sales]]</f>
        <v>117808.8536</v>
      </c>
      <c r="N7579" s="4">
        <f>AND(Sales[[#This Row],[date]]&lt;=LY_YTDMax,Sales[[#This Row],[date]]&gt;=LY_YTDMin)*Sales[[#This Row],[sales]]</f>
        <v>0</v>
      </c>
      <c r="O7579" s="4">
        <f>AND(Sales[[#This Row],[date]]&gt;=YoY_Min,Sales[[#This Row],[date]]&lt;=TY_YTDMax)*(Sales[[#This Row],[sales]]/Sales[[#This Row],[sqft]])</f>
        <v>0.75712630848329054</v>
      </c>
      <c r="P7579" s="4">
        <f>SUMIF(Sales[RegionStoretype],Sales[[#This Row],[RegionStoretype]],Sales[YoY_SSF])/Sales[[#This Row],[Region_TypeCount]]</f>
        <v>44.537621913239086</v>
      </c>
    </row>
    <row r="7580" spans="1:16" x14ac:dyDescent="0.25">
      <c r="A7580" s="1">
        <v>43273</v>
      </c>
      <c r="B7580">
        <v>38</v>
      </c>
      <c r="C7580">
        <v>20</v>
      </c>
      <c r="D7580">
        <v>21072.766299999999</v>
      </c>
      <c r="E7580" s="4">
        <f>INDEX(Stores[region],MATCH(Sales[[#This Row],[store_no]],Stores[store_no],0))</f>
        <v>2</v>
      </c>
      <c r="F7580" s="4" t="str">
        <f>INDEX(Stores[storetype],MATCH(Sales[[#This Row],[store_no]],Stores[store_no],0))</f>
        <v>C</v>
      </c>
      <c r="G7580" s="4" t="str">
        <f>INDEX(Stores[location_city],MATCH(Sales[[#This Row],[store_no]],Stores[store_no],0))</f>
        <v>Hinsdale</v>
      </c>
      <c r="H7580" s="4" t="str">
        <f>INDEX(Stores[location_state],MATCH(Sales[[#This Row],[store_no]],Stores[store_no],0))</f>
        <v>Illinois</v>
      </c>
      <c r="I7580" s="4">
        <f>INDEX(Stores[sqft],MATCH(Sales[[#This Row],[store_no]],Stores[store_no],0))</f>
        <v>155600</v>
      </c>
      <c r="J7580" s="4" t="str">
        <f>INDEX(Departments[dept_name],MATCH(Sales[[#This Row],[dept_no]],Departments[dept_no],0))</f>
        <v>Toys</v>
      </c>
      <c r="K7580" s="4" t="str">
        <f>CONCATENATE(Sales[[#This Row],[region]],Sales[[#This Row],[storetype]])</f>
        <v>2C</v>
      </c>
      <c r="L7580" s="4">
        <f>INDEX(RegionStoreCount[Store Count],MATCH(Sales[[#This Row],[RegionStoretype]],RegionStoreCount[Region/Type],0))</f>
        <v>1</v>
      </c>
      <c r="M7580" s="4">
        <f>AND(Sales[[#This Row],[date]]&lt;=TY_YTDMax,Sales[[#This Row],[date]]&gt;=TY_YTDMin)*Sales[[#This Row],[sales]]</f>
        <v>21072.766299999999</v>
      </c>
      <c r="N7580" s="4">
        <f>AND(Sales[[#This Row],[date]]&lt;=LY_YTDMax,Sales[[#This Row],[date]]&gt;=LY_YTDMin)*Sales[[#This Row],[sales]]</f>
        <v>0</v>
      </c>
      <c r="O7580" s="4">
        <f>AND(Sales[[#This Row],[date]]&gt;=YoY_Min,Sales[[#This Row],[date]]&lt;=TY_YTDMax)*(Sales[[#This Row],[sales]]/Sales[[#This Row],[sqft]])</f>
        <v>0.13542908933161954</v>
      </c>
      <c r="P7580" s="4">
        <f>SUMIF(Sales[RegionStoretype],Sales[[#This Row],[RegionStoretype]],Sales[YoY_SSF])/Sales[[#This Row],[Region_TypeCount]]</f>
        <v>44.537621913239086</v>
      </c>
    </row>
    <row r="7581" spans="1:16" x14ac:dyDescent="0.25">
      <c r="A7581" s="1">
        <v>43280</v>
      </c>
      <c r="B7581">
        <v>1</v>
      </c>
      <c r="C7581">
        <v>8</v>
      </c>
      <c r="D7581">
        <v>20268.803500000002</v>
      </c>
      <c r="E7581" s="4">
        <f>INDEX(Stores[region],MATCH(Sales[[#This Row],[store_no]],Stores[store_no],0))</f>
        <v>1</v>
      </c>
      <c r="F7581" s="4" t="str">
        <f>INDEX(Stores[storetype],MATCH(Sales[[#This Row],[store_no]],Stores[store_no],0))</f>
        <v>A</v>
      </c>
      <c r="G7581" s="4" t="str">
        <f>INDEX(Stores[location_city],MATCH(Sales[[#This Row],[store_no]],Stores[store_no],0))</f>
        <v>Ann Arbor</v>
      </c>
      <c r="H7581" s="4" t="str">
        <f>INDEX(Stores[location_state],MATCH(Sales[[#This Row],[store_no]],Stores[store_no],0))</f>
        <v>Michigan</v>
      </c>
      <c r="I7581" s="4">
        <f>INDEX(Stores[sqft],MATCH(Sales[[#This Row],[store_no]],Stores[store_no],0))</f>
        <v>100600</v>
      </c>
      <c r="J7581" s="4" t="str">
        <f>INDEX(Departments[dept_name],MATCH(Sales[[#This Row],[dept_no]],Departments[dept_no],0))</f>
        <v>Games</v>
      </c>
      <c r="K7581" s="4" t="str">
        <f>CONCATENATE(Sales[[#This Row],[region]],Sales[[#This Row],[storetype]])</f>
        <v>1A</v>
      </c>
      <c r="L7581" s="4">
        <f>INDEX(RegionStoreCount[Store Count],MATCH(Sales[[#This Row],[RegionStoretype]],RegionStoreCount[Region/Type],0))</f>
        <v>5</v>
      </c>
      <c r="M7581" s="4">
        <f>AND(Sales[[#This Row],[date]]&lt;=TY_YTDMax,Sales[[#This Row],[date]]&gt;=TY_YTDMin)*Sales[[#This Row],[sales]]</f>
        <v>20268.803500000002</v>
      </c>
      <c r="N7581" s="4">
        <f>AND(Sales[[#This Row],[date]]&lt;=LY_YTDMax,Sales[[#This Row],[date]]&gt;=LY_YTDMin)*Sales[[#This Row],[sales]]</f>
        <v>0</v>
      </c>
      <c r="O7581" s="4">
        <f>AND(Sales[[#This Row],[date]]&gt;=YoY_Min,Sales[[#This Row],[date]]&lt;=TY_YTDMax)*(Sales[[#This Row],[sales]]/Sales[[#This Row],[sqft]])</f>
        <v>0.20147916003976146</v>
      </c>
      <c r="P7581" s="4">
        <f>SUMIF(Sales[RegionStoretype],Sales[[#This Row],[RegionStoretype]],Sales[YoY_SSF])/Sales[[#This Row],[Region_TypeCount]]</f>
        <v>59.469551530910678</v>
      </c>
    </row>
    <row r="7582" spans="1:16" x14ac:dyDescent="0.25">
      <c r="A7582" s="1">
        <v>43280</v>
      </c>
      <c r="B7582">
        <v>1</v>
      </c>
      <c r="C7582">
        <v>17</v>
      </c>
      <c r="D7582">
        <v>49691.246000000006</v>
      </c>
      <c r="E7582" s="4">
        <f>INDEX(Stores[region],MATCH(Sales[[#This Row],[store_no]],Stores[store_no],0))</f>
        <v>1</v>
      </c>
      <c r="F7582" s="4" t="str">
        <f>INDEX(Stores[storetype],MATCH(Sales[[#This Row],[store_no]],Stores[store_no],0))</f>
        <v>A</v>
      </c>
      <c r="G7582" s="4" t="str">
        <f>INDEX(Stores[location_city],MATCH(Sales[[#This Row],[store_no]],Stores[store_no],0))</f>
        <v>Ann Arbor</v>
      </c>
      <c r="H7582" s="4" t="str">
        <f>INDEX(Stores[location_state],MATCH(Sales[[#This Row],[store_no]],Stores[store_no],0))</f>
        <v>Michigan</v>
      </c>
      <c r="I7582" s="4">
        <f>INDEX(Stores[sqft],MATCH(Sales[[#This Row],[store_no]],Stores[store_no],0))</f>
        <v>100600</v>
      </c>
      <c r="J7582" s="4" t="str">
        <f>INDEX(Departments[dept_name],MATCH(Sales[[#This Row],[dept_no]],Departments[dept_no],0))</f>
        <v>Shoes</v>
      </c>
      <c r="K7582" s="4" t="str">
        <f>CONCATENATE(Sales[[#This Row],[region]],Sales[[#This Row],[storetype]])</f>
        <v>1A</v>
      </c>
      <c r="L7582" s="4">
        <f>INDEX(RegionStoreCount[Store Count],MATCH(Sales[[#This Row],[RegionStoretype]],RegionStoreCount[Region/Type],0))</f>
        <v>5</v>
      </c>
      <c r="M7582" s="4">
        <f>AND(Sales[[#This Row],[date]]&lt;=TY_YTDMax,Sales[[#This Row],[date]]&gt;=TY_YTDMin)*Sales[[#This Row],[sales]]</f>
        <v>49691.246000000006</v>
      </c>
      <c r="N7582" s="4">
        <f>AND(Sales[[#This Row],[date]]&lt;=LY_YTDMax,Sales[[#This Row],[date]]&gt;=LY_YTDMin)*Sales[[#This Row],[sales]]</f>
        <v>0</v>
      </c>
      <c r="O7582" s="4">
        <f>AND(Sales[[#This Row],[date]]&gt;=YoY_Min,Sales[[#This Row],[date]]&lt;=TY_YTDMax)*(Sales[[#This Row],[sales]]/Sales[[#This Row],[sqft]])</f>
        <v>0.49394876739562632</v>
      </c>
      <c r="P7582" s="4">
        <f>SUMIF(Sales[RegionStoretype],Sales[[#This Row],[RegionStoretype]],Sales[YoY_SSF])/Sales[[#This Row],[Region_TypeCount]]</f>
        <v>59.469551530910678</v>
      </c>
    </row>
    <row r="7583" spans="1:16" x14ac:dyDescent="0.25">
      <c r="A7583" s="1">
        <v>43280</v>
      </c>
      <c r="B7583">
        <v>2</v>
      </c>
      <c r="C7583">
        <v>6</v>
      </c>
      <c r="D7583">
        <v>30586.668299999998</v>
      </c>
      <c r="E7583" s="4">
        <f>INDEX(Stores[region],MATCH(Sales[[#This Row],[store_no]],Stores[store_no],0))</f>
        <v>3</v>
      </c>
      <c r="F7583" s="4" t="str">
        <f>INDEX(Stores[storetype],MATCH(Sales[[#This Row],[store_no]],Stores[store_no],0))</f>
        <v>A</v>
      </c>
      <c r="G7583" s="4" t="str">
        <f>INDEX(Stores[location_city],MATCH(Sales[[#This Row],[store_no]],Stores[store_no],0))</f>
        <v>Minneapolis</v>
      </c>
      <c r="H7583" s="4" t="str">
        <f>INDEX(Stores[location_state],MATCH(Sales[[#This Row],[store_no]],Stores[store_no],0))</f>
        <v>Minnesota</v>
      </c>
      <c r="I7583" s="4">
        <f>INDEX(Stores[sqft],MATCH(Sales[[#This Row],[store_no]],Stores[store_no],0))</f>
        <v>210400</v>
      </c>
      <c r="J7583" s="4" t="str">
        <f>INDEX(Departments[dept_name],MATCH(Sales[[#This Row],[dept_no]],Departments[dept_no],0))</f>
        <v>Computers</v>
      </c>
      <c r="K7583" s="4" t="str">
        <f>CONCATENATE(Sales[[#This Row],[region]],Sales[[#This Row],[storetype]])</f>
        <v>3A</v>
      </c>
      <c r="L7583" s="4">
        <f>INDEX(RegionStoreCount[Store Count],MATCH(Sales[[#This Row],[RegionStoretype]],RegionStoreCount[Region/Type],0))</f>
        <v>9</v>
      </c>
      <c r="M7583" s="4">
        <f>AND(Sales[[#This Row],[date]]&lt;=TY_YTDMax,Sales[[#This Row],[date]]&gt;=TY_YTDMin)*Sales[[#This Row],[sales]]</f>
        <v>30586.668299999998</v>
      </c>
      <c r="N7583" s="4">
        <f>AND(Sales[[#This Row],[date]]&lt;=LY_YTDMax,Sales[[#This Row],[date]]&gt;=LY_YTDMin)*Sales[[#This Row],[sales]]</f>
        <v>0</v>
      </c>
      <c r="O7583" s="4">
        <f>AND(Sales[[#This Row],[date]]&gt;=YoY_Min,Sales[[#This Row],[date]]&lt;=TY_YTDMax)*(Sales[[#This Row],[sales]]/Sales[[#This Row],[sqft]])</f>
        <v>0.14537389876425855</v>
      </c>
      <c r="P7583" s="4">
        <f>SUMIF(Sales[RegionStoretype],Sales[[#This Row],[RegionStoretype]],Sales[YoY_SSF])/Sales[[#This Row],[Region_TypeCount]]</f>
        <v>53.603836561720975</v>
      </c>
    </row>
    <row r="7584" spans="1:16" x14ac:dyDescent="0.25">
      <c r="A7584" s="1">
        <v>43280</v>
      </c>
      <c r="B7584">
        <v>2</v>
      </c>
      <c r="C7584">
        <v>11</v>
      </c>
      <c r="D7584">
        <v>202844.65359999999</v>
      </c>
      <c r="E7584" s="4">
        <f>INDEX(Stores[region],MATCH(Sales[[#This Row],[store_no]],Stores[store_no],0))</f>
        <v>3</v>
      </c>
      <c r="F7584" s="4" t="str">
        <f>INDEX(Stores[storetype],MATCH(Sales[[#This Row],[store_no]],Stores[store_no],0))</f>
        <v>A</v>
      </c>
      <c r="G7584" s="4" t="str">
        <f>INDEX(Stores[location_city],MATCH(Sales[[#This Row],[store_no]],Stores[store_no],0))</f>
        <v>Minneapolis</v>
      </c>
      <c r="H7584" s="4" t="str">
        <f>INDEX(Stores[location_state],MATCH(Sales[[#This Row],[store_no]],Stores[store_no],0))</f>
        <v>Minnesota</v>
      </c>
      <c r="I7584" s="4">
        <f>INDEX(Stores[sqft],MATCH(Sales[[#This Row],[store_no]],Stores[store_no],0))</f>
        <v>210400</v>
      </c>
      <c r="J7584" s="4" t="str">
        <f>INDEX(Departments[dept_name],MATCH(Sales[[#This Row],[dept_no]],Departments[dept_no],0))</f>
        <v>Home</v>
      </c>
      <c r="K7584" s="4" t="str">
        <f>CONCATENATE(Sales[[#This Row],[region]],Sales[[#This Row],[storetype]])</f>
        <v>3A</v>
      </c>
      <c r="L7584" s="4">
        <f>INDEX(RegionStoreCount[Store Count],MATCH(Sales[[#This Row],[RegionStoretype]],RegionStoreCount[Region/Type],0))</f>
        <v>9</v>
      </c>
      <c r="M7584" s="4">
        <f>AND(Sales[[#This Row],[date]]&lt;=TY_YTDMax,Sales[[#This Row],[date]]&gt;=TY_YTDMin)*Sales[[#This Row],[sales]]</f>
        <v>202844.65359999999</v>
      </c>
      <c r="N7584" s="4">
        <f>AND(Sales[[#This Row],[date]]&lt;=LY_YTDMax,Sales[[#This Row],[date]]&gt;=LY_YTDMin)*Sales[[#This Row],[sales]]</f>
        <v>0</v>
      </c>
      <c r="O7584" s="4">
        <f>AND(Sales[[#This Row],[date]]&gt;=YoY_Min,Sales[[#This Row],[date]]&lt;=TY_YTDMax)*(Sales[[#This Row],[sales]]/Sales[[#This Row],[sqft]])</f>
        <v>0.96409055893536122</v>
      </c>
      <c r="P7584" s="4">
        <f>SUMIF(Sales[RegionStoretype],Sales[[#This Row],[RegionStoretype]],Sales[YoY_SSF])/Sales[[#This Row],[Region_TypeCount]]</f>
        <v>53.603836561720975</v>
      </c>
    </row>
    <row r="7585" spans="1:16" x14ac:dyDescent="0.25">
      <c r="A7585" s="1">
        <v>43280</v>
      </c>
      <c r="B7585">
        <v>3</v>
      </c>
      <c r="C7585">
        <v>7</v>
      </c>
      <c r="D7585">
        <v>119898.35</v>
      </c>
      <c r="E7585" s="4">
        <f>INDEX(Stores[region],MATCH(Sales[[#This Row],[store_no]],Stores[store_no],0))</f>
        <v>1</v>
      </c>
      <c r="F7585" s="4" t="str">
        <f>INDEX(Stores[storetype],MATCH(Sales[[#This Row],[store_no]],Stores[store_no],0))</f>
        <v>B</v>
      </c>
      <c r="G7585" s="4" t="str">
        <f>INDEX(Stores[location_city],MATCH(Sales[[#This Row],[store_no]],Stores[store_no],0))</f>
        <v>Detroit</v>
      </c>
      <c r="H7585" s="4" t="str">
        <f>INDEX(Stores[location_state],MATCH(Sales[[#This Row],[store_no]],Stores[store_no],0))</f>
        <v>Michigan</v>
      </c>
      <c r="I7585" s="4">
        <f>INDEX(Stores[sqft],MATCH(Sales[[#This Row],[store_no]],Stores[store_no],0))</f>
        <v>114500</v>
      </c>
      <c r="J7585" s="4" t="str">
        <f>INDEX(Departments[dept_name],MATCH(Sales[[#This Row],[dept_no]],Departments[dept_no],0))</f>
        <v>Electronics</v>
      </c>
      <c r="K7585" s="4" t="str">
        <f>CONCATENATE(Sales[[#This Row],[region]],Sales[[#This Row],[storetype]])</f>
        <v>1B</v>
      </c>
      <c r="L7585" s="4">
        <f>INDEX(RegionStoreCount[Store Count],MATCH(Sales[[#This Row],[RegionStoretype]],RegionStoreCount[Region/Type],0))</f>
        <v>5</v>
      </c>
      <c r="M7585" s="4">
        <f>AND(Sales[[#This Row],[date]]&lt;=TY_YTDMax,Sales[[#This Row],[date]]&gt;=TY_YTDMin)*Sales[[#This Row],[sales]]</f>
        <v>119898.35</v>
      </c>
      <c r="N7585" s="4">
        <f>AND(Sales[[#This Row],[date]]&lt;=LY_YTDMax,Sales[[#This Row],[date]]&gt;=LY_YTDMin)*Sales[[#This Row],[sales]]</f>
        <v>0</v>
      </c>
      <c r="O7585" s="4">
        <f>AND(Sales[[#This Row],[date]]&gt;=YoY_Min,Sales[[#This Row],[date]]&lt;=TY_YTDMax)*(Sales[[#This Row],[sales]]/Sales[[#This Row],[sqft]])</f>
        <v>1.0471471615720525</v>
      </c>
      <c r="P7585" s="4">
        <f>SUMIF(Sales[RegionStoretype],Sales[[#This Row],[RegionStoretype]],Sales[YoY_SSF])/Sales[[#This Row],[Region_TypeCount]]</f>
        <v>68.518982968140051</v>
      </c>
    </row>
    <row r="7586" spans="1:16" x14ac:dyDescent="0.25">
      <c r="A7586" s="1">
        <v>43280</v>
      </c>
      <c r="B7586">
        <v>3</v>
      </c>
      <c r="C7586">
        <v>12</v>
      </c>
      <c r="D7586">
        <v>101216.88830000001</v>
      </c>
      <c r="E7586" s="4">
        <f>INDEX(Stores[region],MATCH(Sales[[#This Row],[store_no]],Stores[store_no],0))</f>
        <v>1</v>
      </c>
      <c r="F7586" s="4" t="str">
        <f>INDEX(Stores[storetype],MATCH(Sales[[#This Row],[store_no]],Stores[store_no],0))</f>
        <v>B</v>
      </c>
      <c r="G7586" s="4" t="str">
        <f>INDEX(Stores[location_city],MATCH(Sales[[#This Row],[store_no]],Stores[store_no],0))</f>
        <v>Detroit</v>
      </c>
      <c r="H7586" s="4" t="str">
        <f>INDEX(Stores[location_state],MATCH(Sales[[#This Row],[store_no]],Stores[store_no],0))</f>
        <v>Michigan</v>
      </c>
      <c r="I7586" s="4">
        <f>INDEX(Stores[sqft],MATCH(Sales[[#This Row],[store_no]],Stores[store_no],0))</f>
        <v>114500</v>
      </c>
      <c r="J7586" s="4" t="str">
        <f>INDEX(Departments[dept_name],MATCH(Sales[[#This Row],[dept_no]],Departments[dept_no],0))</f>
        <v>Jewelery</v>
      </c>
      <c r="K7586" s="4" t="str">
        <f>CONCATENATE(Sales[[#This Row],[region]],Sales[[#This Row],[storetype]])</f>
        <v>1B</v>
      </c>
      <c r="L7586" s="4">
        <f>INDEX(RegionStoreCount[Store Count],MATCH(Sales[[#This Row],[RegionStoretype]],RegionStoreCount[Region/Type],0))</f>
        <v>5</v>
      </c>
      <c r="M7586" s="4">
        <f>AND(Sales[[#This Row],[date]]&lt;=TY_YTDMax,Sales[[#This Row],[date]]&gt;=TY_YTDMin)*Sales[[#This Row],[sales]]</f>
        <v>101216.88830000001</v>
      </c>
      <c r="N7586" s="4">
        <f>AND(Sales[[#This Row],[date]]&lt;=LY_YTDMax,Sales[[#This Row],[date]]&gt;=LY_YTDMin)*Sales[[#This Row],[sales]]</f>
        <v>0</v>
      </c>
      <c r="O7586" s="4">
        <f>AND(Sales[[#This Row],[date]]&gt;=YoY_Min,Sales[[#This Row],[date]]&lt;=TY_YTDMax)*(Sales[[#This Row],[sales]]/Sales[[#This Row],[sqft]])</f>
        <v>0.88399029082969438</v>
      </c>
      <c r="P7586" s="4">
        <f>SUMIF(Sales[RegionStoretype],Sales[[#This Row],[RegionStoretype]],Sales[YoY_SSF])/Sales[[#This Row],[Region_TypeCount]]</f>
        <v>68.518982968140051</v>
      </c>
    </row>
    <row r="7587" spans="1:16" x14ac:dyDescent="0.25">
      <c r="A7587" s="1">
        <v>43280</v>
      </c>
      <c r="B7587">
        <v>4</v>
      </c>
      <c r="C7587">
        <v>20</v>
      </c>
      <c r="D7587">
        <v>92615.203200000018</v>
      </c>
      <c r="E7587" s="4">
        <f>INDEX(Stores[region],MATCH(Sales[[#This Row],[store_no]],Stores[store_no],0))</f>
        <v>1</v>
      </c>
      <c r="F7587" s="4" t="str">
        <f>INDEX(Stores[storetype],MATCH(Sales[[#This Row],[store_no]],Stores[store_no],0))</f>
        <v>A</v>
      </c>
      <c r="G7587" s="4" t="str">
        <f>INDEX(Stores[location_city],MATCH(Sales[[#This Row],[store_no]],Stores[store_no],0))</f>
        <v>Cincinnati</v>
      </c>
      <c r="H7587" s="4" t="str">
        <f>INDEX(Stores[location_state],MATCH(Sales[[#This Row],[store_no]],Stores[store_no],0))</f>
        <v>Ohio</v>
      </c>
      <c r="I7587" s="4">
        <f>INDEX(Stores[sqft],MATCH(Sales[[#This Row],[store_no]],Stores[store_no],0))</f>
        <v>127800</v>
      </c>
      <c r="J7587" s="4" t="str">
        <f>INDEX(Departments[dept_name],MATCH(Sales[[#This Row],[dept_no]],Departments[dept_no],0))</f>
        <v>Toys</v>
      </c>
      <c r="K7587" s="4" t="str">
        <f>CONCATENATE(Sales[[#This Row],[region]],Sales[[#This Row],[storetype]])</f>
        <v>1A</v>
      </c>
      <c r="L7587" s="4">
        <f>INDEX(RegionStoreCount[Store Count],MATCH(Sales[[#This Row],[RegionStoretype]],RegionStoreCount[Region/Type],0))</f>
        <v>5</v>
      </c>
      <c r="M7587" s="4">
        <f>AND(Sales[[#This Row],[date]]&lt;=TY_YTDMax,Sales[[#This Row],[date]]&gt;=TY_YTDMin)*Sales[[#This Row],[sales]]</f>
        <v>92615.203200000018</v>
      </c>
      <c r="N7587" s="4">
        <f>AND(Sales[[#This Row],[date]]&lt;=LY_YTDMax,Sales[[#This Row],[date]]&gt;=LY_YTDMin)*Sales[[#This Row],[sales]]</f>
        <v>0</v>
      </c>
      <c r="O7587" s="4">
        <f>AND(Sales[[#This Row],[date]]&gt;=YoY_Min,Sales[[#This Row],[date]]&lt;=TY_YTDMax)*(Sales[[#This Row],[sales]]/Sales[[#This Row],[sqft]])</f>
        <v>0.72468860093896725</v>
      </c>
      <c r="P7587" s="4">
        <f>SUMIF(Sales[RegionStoretype],Sales[[#This Row],[RegionStoretype]],Sales[YoY_SSF])/Sales[[#This Row],[Region_TypeCount]]</f>
        <v>59.469551530910678</v>
      </c>
    </row>
    <row r="7588" spans="1:16" x14ac:dyDescent="0.25">
      <c r="A7588" s="1">
        <v>43280</v>
      </c>
      <c r="B7588">
        <v>5</v>
      </c>
      <c r="C7588">
        <v>6</v>
      </c>
      <c r="D7588">
        <v>62247.430300000007</v>
      </c>
      <c r="E7588" s="4">
        <f>INDEX(Stores[region],MATCH(Sales[[#This Row],[store_no]],Stores[store_no],0))</f>
        <v>1</v>
      </c>
      <c r="F7588" s="4" t="str">
        <f>INDEX(Stores[storetype],MATCH(Sales[[#This Row],[store_no]],Stores[store_no],0))</f>
        <v>B</v>
      </c>
      <c r="G7588" s="4" t="str">
        <f>INDEX(Stores[location_city],MATCH(Sales[[#This Row],[store_no]],Stores[store_no],0))</f>
        <v>Bloomington</v>
      </c>
      <c r="H7588" s="4" t="str">
        <f>INDEX(Stores[location_state],MATCH(Sales[[#This Row],[store_no]],Stores[store_no],0))</f>
        <v>Indiana</v>
      </c>
      <c r="I7588" s="4">
        <f>INDEX(Stores[sqft],MATCH(Sales[[#This Row],[store_no]],Stores[store_no],0))</f>
        <v>114500</v>
      </c>
      <c r="J7588" s="4" t="str">
        <f>INDEX(Departments[dept_name],MATCH(Sales[[#This Row],[dept_no]],Departments[dept_no],0))</f>
        <v>Computers</v>
      </c>
      <c r="K7588" s="4" t="str">
        <f>CONCATENATE(Sales[[#This Row],[region]],Sales[[#This Row],[storetype]])</f>
        <v>1B</v>
      </c>
      <c r="L7588" s="4">
        <f>INDEX(RegionStoreCount[Store Count],MATCH(Sales[[#This Row],[RegionStoretype]],RegionStoreCount[Region/Type],0))</f>
        <v>5</v>
      </c>
      <c r="M7588" s="4">
        <f>AND(Sales[[#This Row],[date]]&lt;=TY_YTDMax,Sales[[#This Row],[date]]&gt;=TY_YTDMin)*Sales[[#This Row],[sales]]</f>
        <v>62247.430300000007</v>
      </c>
      <c r="N7588" s="4">
        <f>AND(Sales[[#This Row],[date]]&lt;=LY_YTDMax,Sales[[#This Row],[date]]&gt;=LY_YTDMin)*Sales[[#This Row],[sales]]</f>
        <v>0</v>
      </c>
      <c r="O7588" s="4">
        <f>AND(Sales[[#This Row],[date]]&gt;=YoY_Min,Sales[[#This Row],[date]]&lt;=TY_YTDMax)*(Sales[[#This Row],[sales]]/Sales[[#This Row],[sqft]])</f>
        <v>0.54364567947598263</v>
      </c>
      <c r="P7588" s="4">
        <f>SUMIF(Sales[RegionStoretype],Sales[[#This Row],[RegionStoretype]],Sales[YoY_SSF])/Sales[[#This Row],[Region_TypeCount]]</f>
        <v>68.518982968140051</v>
      </c>
    </row>
    <row r="7589" spans="1:16" x14ac:dyDescent="0.25">
      <c r="A7589" s="1">
        <v>43280</v>
      </c>
      <c r="B7589">
        <v>5</v>
      </c>
      <c r="C7589">
        <v>8</v>
      </c>
      <c r="D7589">
        <v>93098.313400000014</v>
      </c>
      <c r="E7589" s="4">
        <f>INDEX(Stores[region],MATCH(Sales[[#This Row],[store_no]],Stores[store_no],0))</f>
        <v>1</v>
      </c>
      <c r="F7589" s="4" t="str">
        <f>INDEX(Stores[storetype],MATCH(Sales[[#This Row],[store_no]],Stores[store_no],0))</f>
        <v>B</v>
      </c>
      <c r="G7589" s="4" t="str">
        <f>INDEX(Stores[location_city],MATCH(Sales[[#This Row],[store_no]],Stores[store_no],0))</f>
        <v>Bloomington</v>
      </c>
      <c r="H7589" s="4" t="str">
        <f>INDEX(Stores[location_state],MATCH(Sales[[#This Row],[store_no]],Stores[store_no],0))</f>
        <v>Indiana</v>
      </c>
      <c r="I7589" s="4">
        <f>INDEX(Stores[sqft],MATCH(Sales[[#This Row],[store_no]],Stores[store_no],0))</f>
        <v>114500</v>
      </c>
      <c r="J7589" s="4" t="str">
        <f>INDEX(Departments[dept_name],MATCH(Sales[[#This Row],[dept_no]],Departments[dept_no],0))</f>
        <v>Games</v>
      </c>
      <c r="K7589" s="4" t="str">
        <f>CONCATENATE(Sales[[#This Row],[region]],Sales[[#This Row],[storetype]])</f>
        <v>1B</v>
      </c>
      <c r="L7589" s="4">
        <f>INDEX(RegionStoreCount[Store Count],MATCH(Sales[[#This Row],[RegionStoretype]],RegionStoreCount[Region/Type],0))</f>
        <v>5</v>
      </c>
      <c r="M7589" s="4">
        <f>AND(Sales[[#This Row],[date]]&lt;=TY_YTDMax,Sales[[#This Row],[date]]&gt;=TY_YTDMin)*Sales[[#This Row],[sales]]</f>
        <v>93098.313400000014</v>
      </c>
      <c r="N7589" s="4">
        <f>AND(Sales[[#This Row],[date]]&lt;=LY_YTDMax,Sales[[#This Row],[date]]&gt;=LY_YTDMin)*Sales[[#This Row],[sales]]</f>
        <v>0</v>
      </c>
      <c r="O7589" s="4">
        <f>AND(Sales[[#This Row],[date]]&gt;=YoY_Min,Sales[[#This Row],[date]]&lt;=TY_YTDMax)*(Sales[[#This Row],[sales]]/Sales[[#This Row],[sqft]])</f>
        <v>0.8130857065502185</v>
      </c>
      <c r="P7589" s="4">
        <f>SUMIF(Sales[RegionStoretype],Sales[[#This Row],[RegionStoretype]],Sales[YoY_SSF])/Sales[[#This Row],[Region_TypeCount]]</f>
        <v>68.518982968140051</v>
      </c>
    </row>
    <row r="7590" spans="1:16" x14ac:dyDescent="0.25">
      <c r="A7590" s="1">
        <v>43280</v>
      </c>
      <c r="B7590">
        <v>5</v>
      </c>
      <c r="C7590">
        <v>15</v>
      </c>
      <c r="D7590">
        <v>50410.744799999993</v>
      </c>
      <c r="E7590" s="4">
        <f>INDEX(Stores[region],MATCH(Sales[[#This Row],[store_no]],Stores[store_no],0))</f>
        <v>1</v>
      </c>
      <c r="F7590" s="4" t="str">
        <f>INDEX(Stores[storetype],MATCH(Sales[[#This Row],[store_no]],Stores[store_no],0))</f>
        <v>B</v>
      </c>
      <c r="G7590" s="4" t="str">
        <f>INDEX(Stores[location_city],MATCH(Sales[[#This Row],[store_no]],Stores[store_no],0))</f>
        <v>Bloomington</v>
      </c>
      <c r="H7590" s="4" t="str">
        <f>INDEX(Stores[location_state],MATCH(Sales[[#This Row],[store_no]],Stores[store_no],0))</f>
        <v>Indiana</v>
      </c>
      <c r="I7590" s="4">
        <f>INDEX(Stores[sqft],MATCH(Sales[[#This Row],[store_no]],Stores[store_no],0))</f>
        <v>114500</v>
      </c>
      <c r="J7590" s="4" t="str">
        <f>INDEX(Departments[dept_name],MATCH(Sales[[#This Row],[dept_no]],Departments[dept_no],0))</f>
        <v>Music</v>
      </c>
      <c r="K7590" s="4" t="str">
        <f>CONCATENATE(Sales[[#This Row],[region]],Sales[[#This Row],[storetype]])</f>
        <v>1B</v>
      </c>
      <c r="L7590" s="4">
        <f>INDEX(RegionStoreCount[Store Count],MATCH(Sales[[#This Row],[RegionStoretype]],RegionStoreCount[Region/Type],0))</f>
        <v>5</v>
      </c>
      <c r="M7590" s="4">
        <f>AND(Sales[[#This Row],[date]]&lt;=TY_YTDMax,Sales[[#This Row],[date]]&gt;=TY_YTDMin)*Sales[[#This Row],[sales]]</f>
        <v>50410.744799999993</v>
      </c>
      <c r="N7590" s="4">
        <f>AND(Sales[[#This Row],[date]]&lt;=LY_YTDMax,Sales[[#This Row],[date]]&gt;=LY_YTDMin)*Sales[[#This Row],[sales]]</f>
        <v>0</v>
      </c>
      <c r="O7590" s="4">
        <f>AND(Sales[[#This Row],[date]]&gt;=YoY_Min,Sales[[#This Row],[date]]&lt;=TY_YTDMax)*(Sales[[#This Row],[sales]]/Sales[[#This Row],[sqft]])</f>
        <v>0.44026851353711782</v>
      </c>
      <c r="P7590" s="4">
        <f>SUMIF(Sales[RegionStoretype],Sales[[#This Row],[RegionStoretype]],Sales[YoY_SSF])/Sales[[#This Row],[Region_TypeCount]]</f>
        <v>68.518982968140051</v>
      </c>
    </row>
    <row r="7591" spans="1:16" x14ac:dyDescent="0.25">
      <c r="A7591" s="1">
        <v>43280</v>
      </c>
      <c r="B7591">
        <v>6</v>
      </c>
      <c r="C7591">
        <v>12</v>
      </c>
      <c r="D7591">
        <v>79962.044799999989</v>
      </c>
      <c r="E7591" s="4">
        <f>INDEX(Stores[region],MATCH(Sales[[#This Row],[store_no]],Stores[store_no],0))</f>
        <v>3</v>
      </c>
      <c r="F7591" s="4" t="str">
        <f>INDEX(Stores[storetype],MATCH(Sales[[#This Row],[store_no]],Stores[store_no],0))</f>
        <v>A</v>
      </c>
      <c r="G7591" s="4" t="str">
        <f>INDEX(Stores[location_city],MATCH(Sales[[#This Row],[store_no]],Stores[store_no],0))</f>
        <v>Green Bay</v>
      </c>
      <c r="H7591" s="4" t="str">
        <f>INDEX(Stores[location_state],MATCH(Sales[[#This Row],[store_no]],Stores[store_no],0))</f>
        <v>Wisconsin</v>
      </c>
      <c r="I7591" s="4">
        <f>INDEX(Stores[sqft],MATCH(Sales[[#This Row],[store_no]],Stores[store_no],0))</f>
        <v>138800</v>
      </c>
      <c r="J7591" s="4" t="str">
        <f>INDEX(Departments[dept_name],MATCH(Sales[[#This Row],[dept_no]],Departments[dept_no],0))</f>
        <v>Jewelery</v>
      </c>
      <c r="K7591" s="4" t="str">
        <f>CONCATENATE(Sales[[#This Row],[region]],Sales[[#This Row],[storetype]])</f>
        <v>3A</v>
      </c>
      <c r="L7591" s="4">
        <f>INDEX(RegionStoreCount[Store Count],MATCH(Sales[[#This Row],[RegionStoretype]],RegionStoreCount[Region/Type],0))</f>
        <v>9</v>
      </c>
      <c r="M7591" s="4">
        <f>AND(Sales[[#This Row],[date]]&lt;=TY_YTDMax,Sales[[#This Row],[date]]&gt;=TY_YTDMin)*Sales[[#This Row],[sales]]</f>
        <v>79962.044799999989</v>
      </c>
      <c r="N7591" s="4">
        <f>AND(Sales[[#This Row],[date]]&lt;=LY_YTDMax,Sales[[#This Row],[date]]&gt;=LY_YTDMin)*Sales[[#This Row],[sales]]</f>
        <v>0</v>
      </c>
      <c r="O7591" s="4">
        <f>AND(Sales[[#This Row],[date]]&gt;=YoY_Min,Sales[[#This Row],[date]]&lt;=TY_YTDMax)*(Sales[[#This Row],[sales]]/Sales[[#This Row],[sqft]])</f>
        <v>0.57609542363112387</v>
      </c>
      <c r="P7591" s="4">
        <f>SUMIF(Sales[RegionStoretype],Sales[[#This Row],[RegionStoretype]],Sales[YoY_SSF])/Sales[[#This Row],[Region_TypeCount]]</f>
        <v>53.603836561720975</v>
      </c>
    </row>
    <row r="7592" spans="1:16" x14ac:dyDescent="0.25">
      <c r="A7592" s="1">
        <v>43280</v>
      </c>
      <c r="B7592">
        <v>6</v>
      </c>
      <c r="C7592">
        <v>15</v>
      </c>
      <c r="D7592">
        <v>16717.733400000001</v>
      </c>
      <c r="E7592" s="4">
        <f>INDEX(Stores[region],MATCH(Sales[[#This Row],[store_no]],Stores[store_no],0))</f>
        <v>3</v>
      </c>
      <c r="F7592" s="4" t="str">
        <f>INDEX(Stores[storetype],MATCH(Sales[[#This Row],[store_no]],Stores[store_no],0))</f>
        <v>A</v>
      </c>
      <c r="G7592" s="4" t="str">
        <f>INDEX(Stores[location_city],MATCH(Sales[[#This Row],[store_no]],Stores[store_no],0))</f>
        <v>Green Bay</v>
      </c>
      <c r="H7592" s="4" t="str">
        <f>INDEX(Stores[location_state],MATCH(Sales[[#This Row],[store_no]],Stores[store_no],0))</f>
        <v>Wisconsin</v>
      </c>
      <c r="I7592" s="4">
        <f>INDEX(Stores[sqft],MATCH(Sales[[#This Row],[store_no]],Stores[store_no],0))</f>
        <v>138800</v>
      </c>
      <c r="J7592" s="4" t="str">
        <f>INDEX(Departments[dept_name],MATCH(Sales[[#This Row],[dept_no]],Departments[dept_no],0))</f>
        <v>Music</v>
      </c>
      <c r="K7592" s="4" t="str">
        <f>CONCATENATE(Sales[[#This Row],[region]],Sales[[#This Row],[storetype]])</f>
        <v>3A</v>
      </c>
      <c r="L7592" s="4">
        <f>INDEX(RegionStoreCount[Store Count],MATCH(Sales[[#This Row],[RegionStoretype]],RegionStoreCount[Region/Type],0))</f>
        <v>9</v>
      </c>
      <c r="M7592" s="4">
        <f>AND(Sales[[#This Row],[date]]&lt;=TY_YTDMax,Sales[[#This Row],[date]]&gt;=TY_YTDMin)*Sales[[#This Row],[sales]]</f>
        <v>16717.733400000001</v>
      </c>
      <c r="N7592" s="4">
        <f>AND(Sales[[#This Row],[date]]&lt;=LY_YTDMax,Sales[[#This Row],[date]]&gt;=LY_YTDMin)*Sales[[#This Row],[sales]]</f>
        <v>0</v>
      </c>
      <c r="O7592" s="4">
        <f>AND(Sales[[#This Row],[date]]&gt;=YoY_Min,Sales[[#This Row],[date]]&lt;=TY_YTDMax)*(Sales[[#This Row],[sales]]/Sales[[#This Row],[sqft]])</f>
        <v>0.12044476512968301</v>
      </c>
      <c r="P7592" s="4">
        <f>SUMIF(Sales[RegionStoretype],Sales[[#This Row],[RegionStoretype]],Sales[YoY_SSF])/Sales[[#This Row],[Region_TypeCount]]</f>
        <v>53.603836561720975</v>
      </c>
    </row>
    <row r="7593" spans="1:16" x14ac:dyDescent="0.25">
      <c r="A7593" s="1">
        <v>43280</v>
      </c>
      <c r="B7593">
        <v>6</v>
      </c>
      <c r="C7593">
        <v>18</v>
      </c>
      <c r="D7593">
        <v>82690.751799999998</v>
      </c>
      <c r="E7593" s="4">
        <f>INDEX(Stores[region],MATCH(Sales[[#This Row],[store_no]],Stores[store_no],0))</f>
        <v>3</v>
      </c>
      <c r="F7593" s="4" t="str">
        <f>INDEX(Stores[storetype],MATCH(Sales[[#This Row],[store_no]],Stores[store_no],0))</f>
        <v>A</v>
      </c>
      <c r="G7593" s="4" t="str">
        <f>INDEX(Stores[location_city],MATCH(Sales[[#This Row],[store_no]],Stores[store_no],0))</f>
        <v>Green Bay</v>
      </c>
      <c r="H7593" s="4" t="str">
        <f>INDEX(Stores[location_state],MATCH(Sales[[#This Row],[store_no]],Stores[store_no],0))</f>
        <v>Wisconsin</v>
      </c>
      <c r="I7593" s="4">
        <f>INDEX(Stores[sqft],MATCH(Sales[[#This Row],[store_no]],Stores[store_no],0))</f>
        <v>138800</v>
      </c>
      <c r="J7593" s="4" t="str">
        <f>INDEX(Departments[dept_name],MATCH(Sales[[#This Row],[dept_no]],Departments[dept_no],0))</f>
        <v>Sports</v>
      </c>
      <c r="K7593" s="4" t="str">
        <f>CONCATENATE(Sales[[#This Row],[region]],Sales[[#This Row],[storetype]])</f>
        <v>3A</v>
      </c>
      <c r="L7593" s="4">
        <f>INDEX(RegionStoreCount[Store Count],MATCH(Sales[[#This Row],[RegionStoretype]],RegionStoreCount[Region/Type],0))</f>
        <v>9</v>
      </c>
      <c r="M7593" s="4">
        <f>AND(Sales[[#This Row],[date]]&lt;=TY_YTDMax,Sales[[#This Row],[date]]&gt;=TY_YTDMin)*Sales[[#This Row],[sales]]</f>
        <v>82690.751799999998</v>
      </c>
      <c r="N7593" s="4">
        <f>AND(Sales[[#This Row],[date]]&lt;=LY_YTDMax,Sales[[#This Row],[date]]&gt;=LY_YTDMin)*Sales[[#This Row],[sales]]</f>
        <v>0</v>
      </c>
      <c r="O7593" s="4">
        <f>AND(Sales[[#This Row],[date]]&gt;=YoY_Min,Sales[[#This Row],[date]]&lt;=TY_YTDMax)*(Sales[[#This Row],[sales]]/Sales[[#This Row],[sqft]])</f>
        <v>0.59575469596541786</v>
      </c>
      <c r="P7593" s="4">
        <f>SUMIF(Sales[RegionStoretype],Sales[[#This Row],[RegionStoretype]],Sales[YoY_SSF])/Sales[[#This Row],[Region_TypeCount]]</f>
        <v>53.603836561720975</v>
      </c>
    </row>
    <row r="7594" spans="1:16" x14ac:dyDescent="0.25">
      <c r="A7594" s="1">
        <v>43280</v>
      </c>
      <c r="B7594">
        <v>8</v>
      </c>
      <c r="C7594">
        <v>1</v>
      </c>
      <c r="D7594">
        <v>57494.386399999996</v>
      </c>
      <c r="E7594" s="4">
        <f>INDEX(Stores[region],MATCH(Sales[[#This Row],[store_no]],Stores[store_no],0))</f>
        <v>3</v>
      </c>
      <c r="F7594" s="4" t="str">
        <f>INDEX(Stores[storetype],MATCH(Sales[[#This Row],[store_no]],Stores[store_no],0))</f>
        <v>A</v>
      </c>
      <c r="G7594" s="4" t="str">
        <f>INDEX(Stores[location_city],MATCH(Sales[[#This Row],[store_no]],Stores[store_no],0))</f>
        <v>Saint Louis</v>
      </c>
      <c r="H7594" s="4" t="str">
        <f>INDEX(Stores[location_state],MATCH(Sales[[#This Row],[store_no]],Stores[store_no],0))</f>
        <v>Missouri</v>
      </c>
      <c r="I7594" s="4">
        <f>INDEX(Stores[sqft],MATCH(Sales[[#This Row],[store_no]],Stores[store_no],0))</f>
        <v>198900</v>
      </c>
      <c r="J7594" s="4" t="str">
        <f>INDEX(Departments[dept_name],MATCH(Sales[[#This Row],[dept_no]],Departments[dept_no],0))</f>
        <v>Automotive</v>
      </c>
      <c r="K7594" s="4" t="str">
        <f>CONCATENATE(Sales[[#This Row],[region]],Sales[[#This Row],[storetype]])</f>
        <v>3A</v>
      </c>
      <c r="L7594" s="4">
        <f>INDEX(RegionStoreCount[Store Count],MATCH(Sales[[#This Row],[RegionStoretype]],RegionStoreCount[Region/Type],0))</f>
        <v>9</v>
      </c>
      <c r="M7594" s="4">
        <f>AND(Sales[[#This Row],[date]]&lt;=TY_YTDMax,Sales[[#This Row],[date]]&gt;=TY_YTDMin)*Sales[[#This Row],[sales]]</f>
        <v>57494.386399999996</v>
      </c>
      <c r="N7594" s="4">
        <f>AND(Sales[[#This Row],[date]]&lt;=LY_YTDMax,Sales[[#This Row],[date]]&gt;=LY_YTDMin)*Sales[[#This Row],[sales]]</f>
        <v>0</v>
      </c>
      <c r="O7594" s="4">
        <f>AND(Sales[[#This Row],[date]]&gt;=YoY_Min,Sales[[#This Row],[date]]&lt;=TY_YTDMax)*(Sales[[#This Row],[sales]]/Sales[[#This Row],[sqft]])</f>
        <v>0.28906177174459524</v>
      </c>
      <c r="P7594" s="4">
        <f>SUMIF(Sales[RegionStoretype],Sales[[#This Row],[RegionStoretype]],Sales[YoY_SSF])/Sales[[#This Row],[Region_TypeCount]]</f>
        <v>53.603836561720975</v>
      </c>
    </row>
    <row r="7595" spans="1:16" x14ac:dyDescent="0.25">
      <c r="A7595" s="1">
        <v>43280</v>
      </c>
      <c r="B7595">
        <v>8</v>
      </c>
      <c r="C7595">
        <v>16</v>
      </c>
      <c r="D7595">
        <v>96713.951400000005</v>
      </c>
      <c r="E7595" s="4">
        <f>INDEX(Stores[region],MATCH(Sales[[#This Row],[store_no]],Stores[store_no],0))</f>
        <v>3</v>
      </c>
      <c r="F7595" s="4" t="str">
        <f>INDEX(Stores[storetype],MATCH(Sales[[#This Row],[store_no]],Stores[store_no],0))</f>
        <v>A</v>
      </c>
      <c r="G7595" s="4" t="str">
        <f>INDEX(Stores[location_city],MATCH(Sales[[#This Row],[store_no]],Stores[store_no],0))</f>
        <v>Saint Louis</v>
      </c>
      <c r="H7595" s="4" t="str">
        <f>INDEX(Stores[location_state],MATCH(Sales[[#This Row],[store_no]],Stores[store_no],0))</f>
        <v>Missouri</v>
      </c>
      <c r="I7595" s="4">
        <f>INDEX(Stores[sqft],MATCH(Sales[[#This Row],[store_no]],Stores[store_no],0))</f>
        <v>198900</v>
      </c>
      <c r="J7595" s="4" t="str">
        <f>INDEX(Departments[dept_name],MATCH(Sales[[#This Row],[dept_no]],Departments[dept_no],0))</f>
        <v>Outdoors</v>
      </c>
      <c r="K7595" s="4" t="str">
        <f>CONCATENATE(Sales[[#This Row],[region]],Sales[[#This Row],[storetype]])</f>
        <v>3A</v>
      </c>
      <c r="L7595" s="4">
        <f>INDEX(RegionStoreCount[Store Count],MATCH(Sales[[#This Row],[RegionStoretype]],RegionStoreCount[Region/Type],0))</f>
        <v>9</v>
      </c>
      <c r="M7595" s="4">
        <f>AND(Sales[[#This Row],[date]]&lt;=TY_YTDMax,Sales[[#This Row],[date]]&gt;=TY_YTDMin)*Sales[[#This Row],[sales]]</f>
        <v>96713.951400000005</v>
      </c>
      <c r="N7595" s="4">
        <f>AND(Sales[[#This Row],[date]]&lt;=LY_YTDMax,Sales[[#This Row],[date]]&gt;=LY_YTDMin)*Sales[[#This Row],[sales]]</f>
        <v>0</v>
      </c>
      <c r="O7595" s="4">
        <f>AND(Sales[[#This Row],[date]]&gt;=YoY_Min,Sales[[#This Row],[date]]&lt;=TY_YTDMax)*(Sales[[#This Row],[sales]]/Sales[[#This Row],[sqft]])</f>
        <v>0.48624409954751135</v>
      </c>
      <c r="P7595" s="4">
        <f>SUMIF(Sales[RegionStoretype],Sales[[#This Row],[RegionStoretype]],Sales[YoY_SSF])/Sales[[#This Row],[Region_TypeCount]]</f>
        <v>53.603836561720975</v>
      </c>
    </row>
    <row r="7596" spans="1:16" x14ac:dyDescent="0.25">
      <c r="A7596" s="1">
        <v>43280</v>
      </c>
      <c r="B7596">
        <v>10</v>
      </c>
      <c r="C7596">
        <v>5</v>
      </c>
      <c r="D7596">
        <v>187196.80859999999</v>
      </c>
      <c r="E7596" s="4">
        <f>INDEX(Stores[region],MATCH(Sales[[#This Row],[store_no]],Stores[store_no],0))</f>
        <v>1</v>
      </c>
      <c r="F7596" s="4" t="str">
        <f>INDEX(Stores[storetype],MATCH(Sales[[#This Row],[store_no]],Stores[store_no],0))</f>
        <v>B</v>
      </c>
      <c r="G7596" s="4" t="str">
        <f>INDEX(Stores[location_city],MATCH(Sales[[#This Row],[store_no]],Stores[store_no],0))</f>
        <v>Traverse City</v>
      </c>
      <c r="H7596" s="4" t="str">
        <f>INDEX(Stores[location_state],MATCH(Sales[[#This Row],[store_no]],Stores[store_no],0))</f>
        <v>Michigan</v>
      </c>
      <c r="I7596" s="4">
        <f>INDEX(Stores[sqft],MATCH(Sales[[#This Row],[store_no]],Stores[store_no],0))</f>
        <v>158200</v>
      </c>
      <c r="J7596" s="4" t="str">
        <f>INDEX(Departments[dept_name],MATCH(Sales[[#This Row],[dept_no]],Departments[dept_no],0))</f>
        <v>Clothing</v>
      </c>
      <c r="K7596" s="4" t="str">
        <f>CONCATENATE(Sales[[#This Row],[region]],Sales[[#This Row],[storetype]])</f>
        <v>1B</v>
      </c>
      <c r="L7596" s="4">
        <f>INDEX(RegionStoreCount[Store Count],MATCH(Sales[[#This Row],[RegionStoretype]],RegionStoreCount[Region/Type],0))</f>
        <v>5</v>
      </c>
      <c r="M7596" s="4">
        <f>AND(Sales[[#This Row],[date]]&lt;=TY_YTDMax,Sales[[#This Row],[date]]&gt;=TY_YTDMin)*Sales[[#This Row],[sales]]</f>
        <v>187196.80859999999</v>
      </c>
      <c r="N7596" s="4">
        <f>AND(Sales[[#This Row],[date]]&lt;=LY_YTDMax,Sales[[#This Row],[date]]&gt;=LY_YTDMin)*Sales[[#This Row],[sales]]</f>
        <v>0</v>
      </c>
      <c r="O7596" s="4">
        <f>AND(Sales[[#This Row],[date]]&gt;=YoY_Min,Sales[[#This Row],[date]]&lt;=TY_YTDMax)*(Sales[[#This Row],[sales]]/Sales[[#This Row],[sqft]])</f>
        <v>1.1832920897597976</v>
      </c>
      <c r="P7596" s="4">
        <f>SUMIF(Sales[RegionStoretype],Sales[[#This Row],[RegionStoretype]],Sales[YoY_SSF])/Sales[[#This Row],[Region_TypeCount]]</f>
        <v>68.518982968140051</v>
      </c>
    </row>
    <row r="7597" spans="1:16" x14ac:dyDescent="0.25">
      <c r="A7597" s="1">
        <v>43280</v>
      </c>
      <c r="B7597">
        <v>10</v>
      </c>
      <c r="C7597">
        <v>10</v>
      </c>
      <c r="D7597">
        <v>21740.3478</v>
      </c>
      <c r="E7597" s="4">
        <f>INDEX(Stores[region],MATCH(Sales[[#This Row],[store_no]],Stores[store_no],0))</f>
        <v>1</v>
      </c>
      <c r="F7597" s="4" t="str">
        <f>INDEX(Stores[storetype],MATCH(Sales[[#This Row],[store_no]],Stores[store_no],0))</f>
        <v>B</v>
      </c>
      <c r="G7597" s="4" t="str">
        <f>INDEX(Stores[location_city],MATCH(Sales[[#This Row],[store_no]],Stores[store_no],0))</f>
        <v>Traverse City</v>
      </c>
      <c r="H7597" s="4" t="str">
        <f>INDEX(Stores[location_state],MATCH(Sales[[#This Row],[store_no]],Stores[store_no],0))</f>
        <v>Michigan</v>
      </c>
      <c r="I7597" s="4">
        <f>INDEX(Stores[sqft],MATCH(Sales[[#This Row],[store_no]],Stores[store_no],0))</f>
        <v>158200</v>
      </c>
      <c r="J7597" s="4" t="str">
        <f>INDEX(Departments[dept_name],MATCH(Sales[[#This Row],[dept_no]],Departments[dept_no],0))</f>
        <v>Health</v>
      </c>
      <c r="K7597" s="4" t="str">
        <f>CONCATENATE(Sales[[#This Row],[region]],Sales[[#This Row],[storetype]])</f>
        <v>1B</v>
      </c>
      <c r="L7597" s="4">
        <f>INDEX(RegionStoreCount[Store Count],MATCH(Sales[[#This Row],[RegionStoretype]],RegionStoreCount[Region/Type],0))</f>
        <v>5</v>
      </c>
      <c r="M7597" s="4">
        <f>AND(Sales[[#This Row],[date]]&lt;=TY_YTDMax,Sales[[#This Row],[date]]&gt;=TY_YTDMin)*Sales[[#This Row],[sales]]</f>
        <v>21740.3478</v>
      </c>
      <c r="N7597" s="4">
        <f>AND(Sales[[#This Row],[date]]&lt;=LY_YTDMax,Sales[[#This Row],[date]]&gt;=LY_YTDMin)*Sales[[#This Row],[sales]]</f>
        <v>0</v>
      </c>
      <c r="O7597" s="4">
        <f>AND(Sales[[#This Row],[date]]&gt;=YoY_Min,Sales[[#This Row],[date]]&lt;=TY_YTDMax)*(Sales[[#This Row],[sales]]/Sales[[#This Row],[sqft]])</f>
        <v>0.13742318457648545</v>
      </c>
      <c r="P7597" s="4">
        <f>SUMIF(Sales[RegionStoretype],Sales[[#This Row],[RegionStoretype]],Sales[YoY_SSF])/Sales[[#This Row],[Region_TypeCount]]</f>
        <v>68.518982968140051</v>
      </c>
    </row>
    <row r="7598" spans="1:16" x14ac:dyDescent="0.25">
      <c r="A7598" s="1">
        <v>43280</v>
      </c>
      <c r="B7598">
        <v>10</v>
      </c>
      <c r="C7598">
        <v>12</v>
      </c>
      <c r="D7598">
        <v>88727.233900000007</v>
      </c>
      <c r="E7598" s="4">
        <f>INDEX(Stores[region],MATCH(Sales[[#This Row],[store_no]],Stores[store_no],0))</f>
        <v>1</v>
      </c>
      <c r="F7598" s="4" t="str">
        <f>INDEX(Stores[storetype],MATCH(Sales[[#This Row],[store_no]],Stores[store_no],0))</f>
        <v>B</v>
      </c>
      <c r="G7598" s="4" t="str">
        <f>INDEX(Stores[location_city],MATCH(Sales[[#This Row],[store_no]],Stores[store_no],0))</f>
        <v>Traverse City</v>
      </c>
      <c r="H7598" s="4" t="str">
        <f>INDEX(Stores[location_state],MATCH(Sales[[#This Row],[store_no]],Stores[store_no],0))</f>
        <v>Michigan</v>
      </c>
      <c r="I7598" s="4">
        <f>INDEX(Stores[sqft],MATCH(Sales[[#This Row],[store_no]],Stores[store_no],0))</f>
        <v>158200</v>
      </c>
      <c r="J7598" s="4" t="str">
        <f>INDEX(Departments[dept_name],MATCH(Sales[[#This Row],[dept_no]],Departments[dept_no],0))</f>
        <v>Jewelery</v>
      </c>
      <c r="K7598" s="4" t="str">
        <f>CONCATENATE(Sales[[#This Row],[region]],Sales[[#This Row],[storetype]])</f>
        <v>1B</v>
      </c>
      <c r="L7598" s="4">
        <f>INDEX(RegionStoreCount[Store Count],MATCH(Sales[[#This Row],[RegionStoretype]],RegionStoreCount[Region/Type],0))</f>
        <v>5</v>
      </c>
      <c r="M7598" s="4">
        <f>AND(Sales[[#This Row],[date]]&lt;=TY_YTDMax,Sales[[#This Row],[date]]&gt;=TY_YTDMin)*Sales[[#This Row],[sales]]</f>
        <v>88727.233900000007</v>
      </c>
      <c r="N7598" s="4">
        <f>AND(Sales[[#This Row],[date]]&lt;=LY_YTDMax,Sales[[#This Row],[date]]&gt;=LY_YTDMin)*Sales[[#This Row],[sales]]</f>
        <v>0</v>
      </c>
      <c r="O7598" s="4">
        <f>AND(Sales[[#This Row],[date]]&gt;=YoY_Min,Sales[[#This Row],[date]]&lt;=TY_YTDMax)*(Sales[[#This Row],[sales]]/Sales[[#This Row],[sqft]])</f>
        <v>0.56085482869785086</v>
      </c>
      <c r="P7598" s="4">
        <f>SUMIF(Sales[RegionStoretype],Sales[[#This Row],[RegionStoretype]],Sales[YoY_SSF])/Sales[[#This Row],[Region_TypeCount]]</f>
        <v>68.518982968140051</v>
      </c>
    </row>
    <row r="7599" spans="1:16" x14ac:dyDescent="0.25">
      <c r="A7599" s="1">
        <v>43280</v>
      </c>
      <c r="B7599">
        <v>11</v>
      </c>
      <c r="C7599">
        <v>13</v>
      </c>
      <c r="D7599">
        <v>9981.9655999999995</v>
      </c>
      <c r="E7599" s="4">
        <f>INDEX(Stores[region],MATCH(Sales[[#This Row],[store_no]],Stores[store_no],0))</f>
        <v>1</v>
      </c>
      <c r="F7599" s="4" t="str">
        <f>INDEX(Stores[storetype],MATCH(Sales[[#This Row],[store_no]],Stores[store_no],0))</f>
        <v>A</v>
      </c>
      <c r="G7599" s="4" t="str">
        <f>INDEX(Stores[location_city],MATCH(Sales[[#This Row],[store_no]],Stores[store_no],0))</f>
        <v>Cleveland</v>
      </c>
      <c r="H7599" s="4" t="str">
        <f>INDEX(Stores[location_state],MATCH(Sales[[#This Row],[store_no]],Stores[store_no],0))</f>
        <v>Ohio</v>
      </c>
      <c r="I7599" s="4">
        <f>INDEX(Stores[sqft],MATCH(Sales[[#This Row],[store_no]],Stores[store_no],0))</f>
        <v>192400</v>
      </c>
      <c r="J7599" s="4" t="str">
        <f>INDEX(Departments[dept_name],MATCH(Sales[[#This Row],[dept_no]],Departments[dept_no],0))</f>
        <v>Kids</v>
      </c>
      <c r="K7599" s="4" t="str">
        <f>CONCATENATE(Sales[[#This Row],[region]],Sales[[#This Row],[storetype]])</f>
        <v>1A</v>
      </c>
      <c r="L7599" s="4">
        <f>INDEX(RegionStoreCount[Store Count],MATCH(Sales[[#This Row],[RegionStoretype]],RegionStoreCount[Region/Type],0))</f>
        <v>5</v>
      </c>
      <c r="M7599" s="4">
        <f>AND(Sales[[#This Row],[date]]&lt;=TY_YTDMax,Sales[[#This Row],[date]]&gt;=TY_YTDMin)*Sales[[#This Row],[sales]]</f>
        <v>9981.9655999999995</v>
      </c>
      <c r="N7599" s="4">
        <f>AND(Sales[[#This Row],[date]]&lt;=LY_YTDMax,Sales[[#This Row],[date]]&gt;=LY_YTDMin)*Sales[[#This Row],[sales]]</f>
        <v>0</v>
      </c>
      <c r="O7599" s="4">
        <f>AND(Sales[[#This Row],[date]]&gt;=YoY_Min,Sales[[#This Row],[date]]&lt;=TY_YTDMax)*(Sales[[#This Row],[sales]]/Sales[[#This Row],[sqft]])</f>
        <v>5.1881318087318086E-2</v>
      </c>
      <c r="P7599" s="4">
        <f>SUMIF(Sales[RegionStoretype],Sales[[#This Row],[RegionStoretype]],Sales[YoY_SSF])/Sales[[#This Row],[Region_TypeCount]]</f>
        <v>59.469551530910678</v>
      </c>
    </row>
    <row r="7600" spans="1:16" x14ac:dyDescent="0.25">
      <c r="A7600" s="1">
        <v>43280</v>
      </c>
      <c r="B7600">
        <v>11</v>
      </c>
      <c r="C7600">
        <v>16</v>
      </c>
      <c r="D7600">
        <v>21404.4303</v>
      </c>
      <c r="E7600" s="4">
        <f>INDEX(Stores[region],MATCH(Sales[[#This Row],[store_no]],Stores[store_no],0))</f>
        <v>1</v>
      </c>
      <c r="F7600" s="4" t="str">
        <f>INDEX(Stores[storetype],MATCH(Sales[[#This Row],[store_no]],Stores[store_no],0))</f>
        <v>A</v>
      </c>
      <c r="G7600" s="4" t="str">
        <f>INDEX(Stores[location_city],MATCH(Sales[[#This Row],[store_no]],Stores[store_no],0))</f>
        <v>Cleveland</v>
      </c>
      <c r="H7600" s="4" t="str">
        <f>INDEX(Stores[location_state],MATCH(Sales[[#This Row],[store_no]],Stores[store_no],0))</f>
        <v>Ohio</v>
      </c>
      <c r="I7600" s="4">
        <f>INDEX(Stores[sqft],MATCH(Sales[[#This Row],[store_no]],Stores[store_no],0))</f>
        <v>192400</v>
      </c>
      <c r="J7600" s="4" t="str">
        <f>INDEX(Departments[dept_name],MATCH(Sales[[#This Row],[dept_no]],Departments[dept_no],0))</f>
        <v>Outdoors</v>
      </c>
      <c r="K7600" s="4" t="str">
        <f>CONCATENATE(Sales[[#This Row],[region]],Sales[[#This Row],[storetype]])</f>
        <v>1A</v>
      </c>
      <c r="L7600" s="4">
        <f>INDEX(RegionStoreCount[Store Count],MATCH(Sales[[#This Row],[RegionStoretype]],RegionStoreCount[Region/Type],0))</f>
        <v>5</v>
      </c>
      <c r="M7600" s="4">
        <f>AND(Sales[[#This Row],[date]]&lt;=TY_YTDMax,Sales[[#This Row],[date]]&gt;=TY_YTDMin)*Sales[[#This Row],[sales]]</f>
        <v>21404.4303</v>
      </c>
      <c r="N7600" s="4">
        <f>AND(Sales[[#This Row],[date]]&lt;=LY_YTDMax,Sales[[#This Row],[date]]&gt;=LY_YTDMin)*Sales[[#This Row],[sales]]</f>
        <v>0</v>
      </c>
      <c r="O7600" s="4">
        <f>AND(Sales[[#This Row],[date]]&gt;=YoY_Min,Sales[[#This Row],[date]]&lt;=TY_YTDMax)*(Sales[[#This Row],[sales]]/Sales[[#This Row],[sqft]])</f>
        <v>0.11124963773388774</v>
      </c>
      <c r="P7600" s="4">
        <f>SUMIF(Sales[RegionStoretype],Sales[[#This Row],[RegionStoretype]],Sales[YoY_SSF])/Sales[[#This Row],[Region_TypeCount]]</f>
        <v>59.469551530910678</v>
      </c>
    </row>
    <row r="7601" spans="1:16" x14ac:dyDescent="0.25">
      <c r="A7601" s="1">
        <v>43280</v>
      </c>
      <c r="B7601">
        <v>12</v>
      </c>
      <c r="C7601">
        <v>11</v>
      </c>
      <c r="D7601">
        <v>52349.514099999993</v>
      </c>
      <c r="E7601" s="4">
        <f>INDEX(Stores[region],MATCH(Sales[[#This Row],[store_no]],Stores[store_no],0))</f>
        <v>2</v>
      </c>
      <c r="F7601" s="4" t="str">
        <f>INDEX(Stores[storetype],MATCH(Sales[[#This Row],[store_no]],Stores[store_no],0))</f>
        <v>B</v>
      </c>
      <c r="G7601" s="4" t="str">
        <f>INDEX(Stores[location_city],MATCH(Sales[[#This Row],[store_no]],Stores[store_no],0))</f>
        <v>Indianapolis</v>
      </c>
      <c r="H7601" s="4" t="str">
        <f>INDEX(Stores[location_state],MATCH(Sales[[#This Row],[store_no]],Stores[store_no],0))</f>
        <v>Indiana</v>
      </c>
      <c r="I7601" s="4">
        <f>INDEX(Stores[sqft],MATCH(Sales[[#This Row],[store_no]],Stores[store_no],0))</f>
        <v>120800</v>
      </c>
      <c r="J7601" s="4" t="str">
        <f>INDEX(Departments[dept_name],MATCH(Sales[[#This Row],[dept_no]],Departments[dept_no],0))</f>
        <v>Home</v>
      </c>
      <c r="K7601" s="4" t="str">
        <f>CONCATENATE(Sales[[#This Row],[region]],Sales[[#This Row],[storetype]])</f>
        <v>2B</v>
      </c>
      <c r="L7601" s="4">
        <f>INDEX(RegionStoreCount[Store Count],MATCH(Sales[[#This Row],[RegionStoretype]],RegionStoreCount[Region/Type],0))</f>
        <v>6</v>
      </c>
      <c r="M7601" s="4">
        <f>AND(Sales[[#This Row],[date]]&lt;=TY_YTDMax,Sales[[#This Row],[date]]&gt;=TY_YTDMin)*Sales[[#This Row],[sales]]</f>
        <v>52349.514099999993</v>
      </c>
      <c r="N7601" s="4">
        <f>AND(Sales[[#This Row],[date]]&lt;=LY_YTDMax,Sales[[#This Row],[date]]&gt;=LY_YTDMin)*Sales[[#This Row],[sales]]</f>
        <v>0</v>
      </c>
      <c r="O7601" s="4">
        <f>AND(Sales[[#This Row],[date]]&gt;=YoY_Min,Sales[[#This Row],[date]]&lt;=TY_YTDMax)*(Sales[[#This Row],[sales]]/Sales[[#This Row],[sqft]])</f>
        <v>0.43335690480132444</v>
      </c>
      <c r="P7601" s="4">
        <f>SUMIF(Sales[RegionStoretype],Sales[[#This Row],[RegionStoretype]],Sales[YoY_SSF])/Sales[[#This Row],[Region_TypeCount]]</f>
        <v>58.393757732919049</v>
      </c>
    </row>
    <row r="7602" spans="1:16" x14ac:dyDescent="0.25">
      <c r="A7602" s="1">
        <v>43280</v>
      </c>
      <c r="B7602">
        <v>13</v>
      </c>
      <c r="C7602">
        <v>15</v>
      </c>
      <c r="D7602">
        <v>54582.986400000002</v>
      </c>
      <c r="E7602" s="4">
        <f>INDEX(Stores[region],MATCH(Sales[[#This Row],[store_no]],Stores[store_no],0))</f>
        <v>3</v>
      </c>
      <c r="F7602" s="4" t="str">
        <f>INDEX(Stores[storetype],MATCH(Sales[[#This Row],[store_no]],Stores[store_no],0))</f>
        <v>A</v>
      </c>
      <c r="G7602" s="4" t="str">
        <f>INDEX(Stores[location_city],MATCH(Sales[[#This Row],[store_no]],Stores[store_no],0))</f>
        <v>Overland Park</v>
      </c>
      <c r="H7602" s="4" t="str">
        <f>INDEX(Stores[location_state],MATCH(Sales[[#This Row],[store_no]],Stores[store_no],0))</f>
        <v>Kansas</v>
      </c>
      <c r="I7602" s="4">
        <f>INDEX(Stores[sqft],MATCH(Sales[[#This Row],[store_no]],Stores[store_no],0))</f>
        <v>201000</v>
      </c>
      <c r="J7602" s="4" t="str">
        <f>INDEX(Departments[dept_name],MATCH(Sales[[#This Row],[dept_no]],Departments[dept_no],0))</f>
        <v>Music</v>
      </c>
      <c r="K7602" s="4" t="str">
        <f>CONCATENATE(Sales[[#This Row],[region]],Sales[[#This Row],[storetype]])</f>
        <v>3A</v>
      </c>
      <c r="L7602" s="4">
        <f>INDEX(RegionStoreCount[Store Count],MATCH(Sales[[#This Row],[RegionStoretype]],RegionStoreCount[Region/Type],0))</f>
        <v>9</v>
      </c>
      <c r="M7602" s="4">
        <f>AND(Sales[[#This Row],[date]]&lt;=TY_YTDMax,Sales[[#This Row],[date]]&gt;=TY_YTDMin)*Sales[[#This Row],[sales]]</f>
        <v>54582.986400000002</v>
      </c>
      <c r="N7602" s="4">
        <f>AND(Sales[[#This Row],[date]]&lt;=LY_YTDMax,Sales[[#This Row],[date]]&gt;=LY_YTDMin)*Sales[[#This Row],[sales]]</f>
        <v>0</v>
      </c>
      <c r="O7602" s="4">
        <f>AND(Sales[[#This Row],[date]]&gt;=YoY_Min,Sales[[#This Row],[date]]&lt;=TY_YTDMax)*(Sales[[#This Row],[sales]]/Sales[[#This Row],[sqft]])</f>
        <v>0.27155714626865673</v>
      </c>
      <c r="P7602" s="4">
        <f>SUMIF(Sales[RegionStoretype],Sales[[#This Row],[RegionStoretype]],Sales[YoY_SSF])/Sales[[#This Row],[Region_TypeCount]]</f>
        <v>53.603836561720975</v>
      </c>
    </row>
    <row r="7603" spans="1:16" x14ac:dyDescent="0.25">
      <c r="A7603" s="1">
        <v>43280</v>
      </c>
      <c r="B7603">
        <v>13</v>
      </c>
      <c r="C7603">
        <v>16</v>
      </c>
      <c r="D7603">
        <v>9473.8672999999999</v>
      </c>
      <c r="E7603" s="4">
        <f>INDEX(Stores[region],MATCH(Sales[[#This Row],[store_no]],Stores[store_no],0))</f>
        <v>3</v>
      </c>
      <c r="F7603" s="4" t="str">
        <f>INDEX(Stores[storetype],MATCH(Sales[[#This Row],[store_no]],Stores[store_no],0))</f>
        <v>A</v>
      </c>
      <c r="G7603" s="4" t="str">
        <f>INDEX(Stores[location_city],MATCH(Sales[[#This Row],[store_no]],Stores[store_no],0))</f>
        <v>Overland Park</v>
      </c>
      <c r="H7603" s="4" t="str">
        <f>INDEX(Stores[location_state],MATCH(Sales[[#This Row],[store_no]],Stores[store_no],0))</f>
        <v>Kansas</v>
      </c>
      <c r="I7603" s="4">
        <f>INDEX(Stores[sqft],MATCH(Sales[[#This Row],[store_no]],Stores[store_no],0))</f>
        <v>201000</v>
      </c>
      <c r="J7603" s="4" t="str">
        <f>INDEX(Departments[dept_name],MATCH(Sales[[#This Row],[dept_no]],Departments[dept_no],0))</f>
        <v>Outdoors</v>
      </c>
      <c r="K7603" s="4" t="str">
        <f>CONCATENATE(Sales[[#This Row],[region]],Sales[[#This Row],[storetype]])</f>
        <v>3A</v>
      </c>
      <c r="L7603" s="4">
        <f>INDEX(RegionStoreCount[Store Count],MATCH(Sales[[#This Row],[RegionStoretype]],RegionStoreCount[Region/Type],0))</f>
        <v>9</v>
      </c>
      <c r="M7603" s="4">
        <f>AND(Sales[[#This Row],[date]]&lt;=TY_YTDMax,Sales[[#This Row],[date]]&gt;=TY_YTDMin)*Sales[[#This Row],[sales]]</f>
        <v>9473.8672999999999</v>
      </c>
      <c r="N7603" s="4">
        <f>AND(Sales[[#This Row],[date]]&lt;=LY_YTDMax,Sales[[#This Row],[date]]&gt;=LY_YTDMin)*Sales[[#This Row],[sales]]</f>
        <v>0</v>
      </c>
      <c r="O7603" s="4">
        <f>AND(Sales[[#This Row],[date]]&gt;=YoY_Min,Sales[[#This Row],[date]]&lt;=TY_YTDMax)*(Sales[[#This Row],[sales]]/Sales[[#This Row],[sqft]])</f>
        <v>4.713366815920398E-2</v>
      </c>
      <c r="P7603" s="4">
        <f>SUMIF(Sales[RegionStoretype],Sales[[#This Row],[RegionStoretype]],Sales[YoY_SSF])/Sales[[#This Row],[Region_TypeCount]]</f>
        <v>53.603836561720975</v>
      </c>
    </row>
    <row r="7604" spans="1:16" x14ac:dyDescent="0.25">
      <c r="A7604" s="1">
        <v>43280</v>
      </c>
      <c r="B7604">
        <v>14</v>
      </c>
      <c r="C7604">
        <v>7</v>
      </c>
      <c r="D7604">
        <v>28378.994299999998</v>
      </c>
      <c r="E7604" s="4">
        <f>INDEX(Stores[region],MATCH(Sales[[#This Row],[store_no]],Stores[store_no],0))</f>
        <v>3</v>
      </c>
      <c r="F7604" s="4" t="str">
        <f>INDEX(Stores[storetype],MATCH(Sales[[#This Row],[store_no]],Stores[store_no],0))</f>
        <v>A</v>
      </c>
      <c r="G7604" s="4" t="str">
        <f>INDEX(Stores[location_city],MATCH(Sales[[#This Row],[store_no]],Stores[store_no],0))</f>
        <v>Bismarck</v>
      </c>
      <c r="H7604" s="4" t="str">
        <f>INDEX(Stores[location_state],MATCH(Sales[[#This Row],[store_no]],Stores[store_no],0))</f>
        <v>North Dakota</v>
      </c>
      <c r="I7604" s="4">
        <f>INDEX(Stores[sqft],MATCH(Sales[[#This Row],[store_no]],Stores[store_no],0))</f>
        <v>96400</v>
      </c>
      <c r="J7604" s="4" t="str">
        <f>INDEX(Departments[dept_name],MATCH(Sales[[#This Row],[dept_no]],Departments[dept_no],0))</f>
        <v>Electronics</v>
      </c>
      <c r="K7604" s="4" t="str">
        <f>CONCATENATE(Sales[[#This Row],[region]],Sales[[#This Row],[storetype]])</f>
        <v>3A</v>
      </c>
      <c r="L7604" s="4">
        <f>INDEX(RegionStoreCount[Store Count],MATCH(Sales[[#This Row],[RegionStoretype]],RegionStoreCount[Region/Type],0))</f>
        <v>9</v>
      </c>
      <c r="M7604" s="4">
        <f>AND(Sales[[#This Row],[date]]&lt;=TY_YTDMax,Sales[[#This Row],[date]]&gt;=TY_YTDMin)*Sales[[#This Row],[sales]]</f>
        <v>28378.994299999998</v>
      </c>
      <c r="N7604" s="4">
        <f>AND(Sales[[#This Row],[date]]&lt;=LY_YTDMax,Sales[[#This Row],[date]]&gt;=LY_YTDMin)*Sales[[#This Row],[sales]]</f>
        <v>0</v>
      </c>
      <c r="O7604" s="4">
        <f>AND(Sales[[#This Row],[date]]&gt;=YoY_Min,Sales[[#This Row],[date]]&lt;=TY_YTDMax)*(Sales[[#This Row],[sales]]/Sales[[#This Row],[sqft]])</f>
        <v>0.29438790767634854</v>
      </c>
      <c r="P7604" s="4">
        <f>SUMIF(Sales[RegionStoretype],Sales[[#This Row],[RegionStoretype]],Sales[YoY_SSF])/Sales[[#This Row],[Region_TypeCount]]</f>
        <v>53.603836561720975</v>
      </c>
    </row>
    <row r="7605" spans="1:16" x14ac:dyDescent="0.25">
      <c r="A7605" s="1">
        <v>43280</v>
      </c>
      <c r="B7605">
        <v>14</v>
      </c>
      <c r="C7605">
        <v>14</v>
      </c>
      <c r="D7605">
        <v>19549.242899999997</v>
      </c>
      <c r="E7605" s="4">
        <f>INDEX(Stores[region],MATCH(Sales[[#This Row],[store_no]],Stores[store_no],0))</f>
        <v>3</v>
      </c>
      <c r="F7605" s="4" t="str">
        <f>INDEX(Stores[storetype],MATCH(Sales[[#This Row],[store_no]],Stores[store_no],0))</f>
        <v>A</v>
      </c>
      <c r="G7605" s="4" t="str">
        <f>INDEX(Stores[location_city],MATCH(Sales[[#This Row],[store_no]],Stores[store_no],0))</f>
        <v>Bismarck</v>
      </c>
      <c r="H7605" s="4" t="str">
        <f>INDEX(Stores[location_state],MATCH(Sales[[#This Row],[store_no]],Stores[store_no],0))</f>
        <v>North Dakota</v>
      </c>
      <c r="I7605" s="4">
        <f>INDEX(Stores[sqft],MATCH(Sales[[#This Row],[store_no]],Stores[store_no],0))</f>
        <v>96400</v>
      </c>
      <c r="J7605" s="4" t="str">
        <f>INDEX(Departments[dept_name],MATCH(Sales[[#This Row],[dept_no]],Departments[dept_no],0))</f>
        <v>Movies</v>
      </c>
      <c r="K7605" s="4" t="str">
        <f>CONCATENATE(Sales[[#This Row],[region]],Sales[[#This Row],[storetype]])</f>
        <v>3A</v>
      </c>
      <c r="L7605" s="4">
        <f>INDEX(RegionStoreCount[Store Count],MATCH(Sales[[#This Row],[RegionStoretype]],RegionStoreCount[Region/Type],0))</f>
        <v>9</v>
      </c>
      <c r="M7605" s="4">
        <f>AND(Sales[[#This Row],[date]]&lt;=TY_YTDMax,Sales[[#This Row],[date]]&gt;=TY_YTDMin)*Sales[[#This Row],[sales]]</f>
        <v>19549.242899999997</v>
      </c>
      <c r="N7605" s="4">
        <f>AND(Sales[[#This Row],[date]]&lt;=LY_YTDMax,Sales[[#This Row],[date]]&gt;=LY_YTDMin)*Sales[[#This Row],[sales]]</f>
        <v>0</v>
      </c>
      <c r="O7605" s="4">
        <f>AND(Sales[[#This Row],[date]]&gt;=YoY_Min,Sales[[#This Row],[date]]&lt;=TY_YTDMax)*(Sales[[#This Row],[sales]]/Sales[[#This Row],[sqft]])</f>
        <v>0.2027929761410788</v>
      </c>
      <c r="P7605" s="4">
        <f>SUMIF(Sales[RegionStoretype],Sales[[#This Row],[RegionStoretype]],Sales[YoY_SSF])/Sales[[#This Row],[Region_TypeCount]]</f>
        <v>53.603836561720975</v>
      </c>
    </row>
    <row r="7606" spans="1:16" x14ac:dyDescent="0.25">
      <c r="A7606" s="1">
        <v>43280</v>
      </c>
      <c r="B7606">
        <v>15</v>
      </c>
      <c r="C7606">
        <v>2</v>
      </c>
      <c r="D7606">
        <v>29374.2477</v>
      </c>
      <c r="E7606" s="4">
        <f>INDEX(Stores[region],MATCH(Sales[[#This Row],[store_no]],Stores[store_no],0))</f>
        <v>2</v>
      </c>
      <c r="F7606" s="4" t="str">
        <f>INDEX(Stores[storetype],MATCH(Sales[[#This Row],[store_no]],Stores[store_no],0))</f>
        <v>B</v>
      </c>
      <c r="G7606" s="4" t="str">
        <f>INDEX(Stores[location_city],MATCH(Sales[[#This Row],[store_no]],Stores[store_no],0))</f>
        <v>Rochester</v>
      </c>
      <c r="H7606" s="4" t="str">
        <f>INDEX(Stores[location_state],MATCH(Sales[[#This Row],[store_no]],Stores[store_no],0))</f>
        <v>Minnesota</v>
      </c>
      <c r="I7606" s="4">
        <f>INDEX(Stores[sqft],MATCH(Sales[[#This Row],[store_no]],Stores[store_no],0))</f>
        <v>128100</v>
      </c>
      <c r="J7606" s="4" t="str">
        <f>INDEX(Departments[dept_name],MATCH(Sales[[#This Row],[dept_no]],Departments[dept_no],0))</f>
        <v>Baby</v>
      </c>
      <c r="K7606" s="4" t="str">
        <f>CONCATENATE(Sales[[#This Row],[region]],Sales[[#This Row],[storetype]])</f>
        <v>2B</v>
      </c>
      <c r="L7606" s="4">
        <f>INDEX(RegionStoreCount[Store Count],MATCH(Sales[[#This Row],[RegionStoretype]],RegionStoreCount[Region/Type],0))</f>
        <v>6</v>
      </c>
      <c r="M7606" s="4">
        <f>AND(Sales[[#This Row],[date]]&lt;=TY_YTDMax,Sales[[#This Row],[date]]&gt;=TY_YTDMin)*Sales[[#This Row],[sales]]</f>
        <v>29374.2477</v>
      </c>
      <c r="N7606" s="4">
        <f>AND(Sales[[#This Row],[date]]&lt;=LY_YTDMax,Sales[[#This Row],[date]]&gt;=LY_YTDMin)*Sales[[#This Row],[sales]]</f>
        <v>0</v>
      </c>
      <c r="O7606" s="4">
        <f>AND(Sales[[#This Row],[date]]&gt;=YoY_Min,Sales[[#This Row],[date]]&lt;=TY_YTDMax)*(Sales[[#This Row],[sales]]/Sales[[#This Row],[sqft]])</f>
        <v>0.22930716393442624</v>
      </c>
      <c r="P7606" s="4">
        <f>SUMIF(Sales[RegionStoretype],Sales[[#This Row],[RegionStoretype]],Sales[YoY_SSF])/Sales[[#This Row],[Region_TypeCount]]</f>
        <v>58.393757732919049</v>
      </c>
    </row>
    <row r="7607" spans="1:16" x14ac:dyDescent="0.25">
      <c r="A7607" s="1">
        <v>43280</v>
      </c>
      <c r="B7607">
        <v>15</v>
      </c>
      <c r="C7607">
        <v>4</v>
      </c>
      <c r="D7607">
        <v>42362.779600000009</v>
      </c>
      <c r="E7607" s="4">
        <f>INDEX(Stores[region],MATCH(Sales[[#This Row],[store_no]],Stores[store_no],0))</f>
        <v>2</v>
      </c>
      <c r="F7607" s="4" t="str">
        <f>INDEX(Stores[storetype],MATCH(Sales[[#This Row],[store_no]],Stores[store_no],0))</f>
        <v>B</v>
      </c>
      <c r="G7607" s="4" t="str">
        <f>INDEX(Stores[location_city],MATCH(Sales[[#This Row],[store_no]],Stores[store_no],0))</f>
        <v>Rochester</v>
      </c>
      <c r="H7607" s="4" t="str">
        <f>INDEX(Stores[location_state],MATCH(Sales[[#This Row],[store_no]],Stores[store_no],0))</f>
        <v>Minnesota</v>
      </c>
      <c r="I7607" s="4">
        <f>INDEX(Stores[sqft],MATCH(Sales[[#This Row],[store_no]],Stores[store_no],0))</f>
        <v>128100</v>
      </c>
      <c r="J7607" s="4" t="str">
        <f>INDEX(Departments[dept_name],MATCH(Sales[[#This Row],[dept_no]],Departments[dept_no],0))</f>
        <v>Books</v>
      </c>
      <c r="K7607" s="4" t="str">
        <f>CONCATENATE(Sales[[#This Row],[region]],Sales[[#This Row],[storetype]])</f>
        <v>2B</v>
      </c>
      <c r="L7607" s="4">
        <f>INDEX(RegionStoreCount[Store Count],MATCH(Sales[[#This Row],[RegionStoretype]],RegionStoreCount[Region/Type],0))</f>
        <v>6</v>
      </c>
      <c r="M7607" s="4">
        <f>AND(Sales[[#This Row],[date]]&lt;=TY_YTDMax,Sales[[#This Row],[date]]&gt;=TY_YTDMin)*Sales[[#This Row],[sales]]</f>
        <v>42362.779600000009</v>
      </c>
      <c r="N7607" s="4">
        <f>AND(Sales[[#This Row],[date]]&lt;=LY_YTDMax,Sales[[#This Row],[date]]&gt;=LY_YTDMin)*Sales[[#This Row],[sales]]</f>
        <v>0</v>
      </c>
      <c r="O7607" s="4">
        <f>AND(Sales[[#This Row],[date]]&gt;=YoY_Min,Sales[[#This Row],[date]]&lt;=TY_YTDMax)*(Sales[[#This Row],[sales]]/Sales[[#This Row],[sqft]])</f>
        <v>0.33070085558157697</v>
      </c>
      <c r="P7607" s="4">
        <f>SUMIF(Sales[RegionStoretype],Sales[[#This Row],[RegionStoretype]],Sales[YoY_SSF])/Sales[[#This Row],[Region_TypeCount]]</f>
        <v>58.393757732919049</v>
      </c>
    </row>
    <row r="7608" spans="1:16" x14ac:dyDescent="0.25">
      <c r="A7608" s="1">
        <v>43280</v>
      </c>
      <c r="B7608">
        <v>15</v>
      </c>
      <c r="C7608">
        <v>8</v>
      </c>
      <c r="D7608">
        <v>44313.2019</v>
      </c>
      <c r="E7608" s="4">
        <f>INDEX(Stores[region],MATCH(Sales[[#This Row],[store_no]],Stores[store_no],0))</f>
        <v>2</v>
      </c>
      <c r="F7608" s="4" t="str">
        <f>INDEX(Stores[storetype],MATCH(Sales[[#This Row],[store_no]],Stores[store_no],0))</f>
        <v>B</v>
      </c>
      <c r="G7608" s="4" t="str">
        <f>INDEX(Stores[location_city],MATCH(Sales[[#This Row],[store_no]],Stores[store_no],0))</f>
        <v>Rochester</v>
      </c>
      <c r="H7608" s="4" t="str">
        <f>INDEX(Stores[location_state],MATCH(Sales[[#This Row],[store_no]],Stores[store_no],0))</f>
        <v>Minnesota</v>
      </c>
      <c r="I7608" s="4">
        <f>INDEX(Stores[sqft],MATCH(Sales[[#This Row],[store_no]],Stores[store_no],0))</f>
        <v>128100</v>
      </c>
      <c r="J7608" s="4" t="str">
        <f>INDEX(Departments[dept_name],MATCH(Sales[[#This Row],[dept_no]],Departments[dept_no],0))</f>
        <v>Games</v>
      </c>
      <c r="K7608" s="4" t="str">
        <f>CONCATENATE(Sales[[#This Row],[region]],Sales[[#This Row],[storetype]])</f>
        <v>2B</v>
      </c>
      <c r="L7608" s="4">
        <f>INDEX(RegionStoreCount[Store Count],MATCH(Sales[[#This Row],[RegionStoretype]],RegionStoreCount[Region/Type],0))</f>
        <v>6</v>
      </c>
      <c r="M7608" s="4">
        <f>AND(Sales[[#This Row],[date]]&lt;=TY_YTDMax,Sales[[#This Row],[date]]&gt;=TY_YTDMin)*Sales[[#This Row],[sales]]</f>
        <v>44313.2019</v>
      </c>
      <c r="N7608" s="4">
        <f>AND(Sales[[#This Row],[date]]&lt;=LY_YTDMax,Sales[[#This Row],[date]]&gt;=LY_YTDMin)*Sales[[#This Row],[sales]]</f>
        <v>0</v>
      </c>
      <c r="O7608" s="4">
        <f>AND(Sales[[#This Row],[date]]&gt;=YoY_Min,Sales[[#This Row],[date]]&lt;=TY_YTDMax)*(Sales[[#This Row],[sales]]/Sales[[#This Row],[sqft]])</f>
        <v>0.34592663466042156</v>
      </c>
      <c r="P7608" s="4">
        <f>SUMIF(Sales[RegionStoretype],Sales[[#This Row],[RegionStoretype]],Sales[YoY_SSF])/Sales[[#This Row],[Region_TypeCount]]</f>
        <v>58.393757732919049</v>
      </c>
    </row>
    <row r="7609" spans="1:16" x14ac:dyDescent="0.25">
      <c r="A7609" s="1">
        <v>43280</v>
      </c>
      <c r="B7609">
        <v>15</v>
      </c>
      <c r="C7609">
        <v>13</v>
      </c>
      <c r="D7609">
        <v>125378.99280000001</v>
      </c>
      <c r="E7609" s="4">
        <f>INDEX(Stores[region],MATCH(Sales[[#This Row],[store_no]],Stores[store_no],0))</f>
        <v>2</v>
      </c>
      <c r="F7609" s="4" t="str">
        <f>INDEX(Stores[storetype],MATCH(Sales[[#This Row],[store_no]],Stores[store_no],0))</f>
        <v>B</v>
      </c>
      <c r="G7609" s="4" t="str">
        <f>INDEX(Stores[location_city],MATCH(Sales[[#This Row],[store_no]],Stores[store_no],0))</f>
        <v>Rochester</v>
      </c>
      <c r="H7609" s="4" t="str">
        <f>INDEX(Stores[location_state],MATCH(Sales[[#This Row],[store_no]],Stores[store_no],0))</f>
        <v>Minnesota</v>
      </c>
      <c r="I7609" s="4">
        <f>INDEX(Stores[sqft],MATCH(Sales[[#This Row],[store_no]],Stores[store_no],0))</f>
        <v>128100</v>
      </c>
      <c r="J7609" s="4" t="str">
        <f>INDEX(Departments[dept_name],MATCH(Sales[[#This Row],[dept_no]],Departments[dept_no],0))</f>
        <v>Kids</v>
      </c>
      <c r="K7609" s="4" t="str">
        <f>CONCATENATE(Sales[[#This Row],[region]],Sales[[#This Row],[storetype]])</f>
        <v>2B</v>
      </c>
      <c r="L7609" s="4">
        <f>INDEX(RegionStoreCount[Store Count],MATCH(Sales[[#This Row],[RegionStoretype]],RegionStoreCount[Region/Type],0))</f>
        <v>6</v>
      </c>
      <c r="M7609" s="4">
        <f>AND(Sales[[#This Row],[date]]&lt;=TY_YTDMax,Sales[[#This Row],[date]]&gt;=TY_YTDMin)*Sales[[#This Row],[sales]]</f>
        <v>125378.99280000001</v>
      </c>
      <c r="N7609" s="4">
        <f>AND(Sales[[#This Row],[date]]&lt;=LY_YTDMax,Sales[[#This Row],[date]]&gt;=LY_YTDMin)*Sales[[#This Row],[sales]]</f>
        <v>0</v>
      </c>
      <c r="O7609" s="4">
        <f>AND(Sales[[#This Row],[date]]&gt;=YoY_Min,Sales[[#This Row],[date]]&lt;=TY_YTDMax)*(Sales[[#This Row],[sales]]/Sales[[#This Row],[sqft]])</f>
        <v>0.97875872599531621</v>
      </c>
      <c r="P7609" s="4">
        <f>SUMIF(Sales[RegionStoretype],Sales[[#This Row],[RegionStoretype]],Sales[YoY_SSF])/Sales[[#This Row],[Region_TypeCount]]</f>
        <v>58.393757732919049</v>
      </c>
    </row>
    <row r="7610" spans="1:16" x14ac:dyDescent="0.25">
      <c r="A7610" s="1">
        <v>43280</v>
      </c>
      <c r="B7610">
        <v>15</v>
      </c>
      <c r="C7610">
        <v>15</v>
      </c>
      <c r="D7610">
        <v>530.02459999999996</v>
      </c>
      <c r="E7610" s="4">
        <f>INDEX(Stores[region],MATCH(Sales[[#This Row],[store_no]],Stores[store_no],0))</f>
        <v>2</v>
      </c>
      <c r="F7610" s="4" t="str">
        <f>INDEX(Stores[storetype],MATCH(Sales[[#This Row],[store_no]],Stores[store_no],0))</f>
        <v>B</v>
      </c>
      <c r="G7610" s="4" t="str">
        <f>INDEX(Stores[location_city],MATCH(Sales[[#This Row],[store_no]],Stores[store_no],0))</f>
        <v>Rochester</v>
      </c>
      <c r="H7610" s="4" t="str">
        <f>INDEX(Stores[location_state],MATCH(Sales[[#This Row],[store_no]],Stores[store_no],0))</f>
        <v>Minnesota</v>
      </c>
      <c r="I7610" s="4">
        <f>INDEX(Stores[sqft],MATCH(Sales[[#This Row],[store_no]],Stores[store_no],0))</f>
        <v>128100</v>
      </c>
      <c r="J7610" s="4" t="str">
        <f>INDEX(Departments[dept_name],MATCH(Sales[[#This Row],[dept_no]],Departments[dept_no],0))</f>
        <v>Music</v>
      </c>
      <c r="K7610" s="4" t="str">
        <f>CONCATENATE(Sales[[#This Row],[region]],Sales[[#This Row],[storetype]])</f>
        <v>2B</v>
      </c>
      <c r="L7610" s="4">
        <f>INDEX(RegionStoreCount[Store Count],MATCH(Sales[[#This Row],[RegionStoretype]],RegionStoreCount[Region/Type],0))</f>
        <v>6</v>
      </c>
      <c r="M7610" s="4">
        <f>AND(Sales[[#This Row],[date]]&lt;=TY_YTDMax,Sales[[#This Row],[date]]&gt;=TY_YTDMin)*Sales[[#This Row],[sales]]</f>
        <v>530.02459999999996</v>
      </c>
      <c r="N7610" s="4">
        <f>AND(Sales[[#This Row],[date]]&lt;=LY_YTDMax,Sales[[#This Row],[date]]&gt;=LY_YTDMin)*Sales[[#This Row],[sales]]</f>
        <v>0</v>
      </c>
      <c r="O7610" s="4">
        <f>AND(Sales[[#This Row],[date]]&gt;=YoY_Min,Sales[[#This Row],[date]]&lt;=TY_YTDMax)*(Sales[[#This Row],[sales]]/Sales[[#This Row],[sqft]])</f>
        <v>4.1375846994535512E-3</v>
      </c>
      <c r="P7610" s="4">
        <f>SUMIF(Sales[RegionStoretype],Sales[[#This Row],[RegionStoretype]],Sales[YoY_SSF])/Sales[[#This Row],[Region_TypeCount]]</f>
        <v>58.393757732919049</v>
      </c>
    </row>
    <row r="7611" spans="1:16" x14ac:dyDescent="0.25">
      <c r="A7611" s="1">
        <v>43280</v>
      </c>
      <c r="B7611">
        <v>16</v>
      </c>
      <c r="C7611">
        <v>2</v>
      </c>
      <c r="D7611">
        <v>18101.9061</v>
      </c>
      <c r="E7611" s="4">
        <f>INDEX(Stores[region],MATCH(Sales[[#This Row],[store_no]],Stores[store_no],0))</f>
        <v>2</v>
      </c>
      <c r="F7611" s="4" t="str">
        <f>INDEX(Stores[storetype],MATCH(Sales[[#This Row],[store_no]],Stores[store_no],0))</f>
        <v>B</v>
      </c>
      <c r="G7611" s="4" t="str">
        <f>INDEX(Stores[location_city],MATCH(Sales[[#This Row],[store_no]],Stores[store_no],0))</f>
        <v>Saint Paul</v>
      </c>
      <c r="H7611" s="4" t="str">
        <f>INDEX(Stores[location_state],MATCH(Sales[[#This Row],[store_no]],Stores[store_no],0))</f>
        <v>Minnesota</v>
      </c>
      <c r="I7611" s="4">
        <f>INDEX(Stores[sqft],MATCH(Sales[[#This Row],[store_no]],Stores[store_no],0))</f>
        <v>180400</v>
      </c>
      <c r="J7611" s="4" t="str">
        <f>INDEX(Departments[dept_name],MATCH(Sales[[#This Row],[dept_no]],Departments[dept_no],0))</f>
        <v>Baby</v>
      </c>
      <c r="K7611" s="4" t="str">
        <f>CONCATENATE(Sales[[#This Row],[region]],Sales[[#This Row],[storetype]])</f>
        <v>2B</v>
      </c>
      <c r="L7611" s="4">
        <f>INDEX(RegionStoreCount[Store Count],MATCH(Sales[[#This Row],[RegionStoretype]],RegionStoreCount[Region/Type],0))</f>
        <v>6</v>
      </c>
      <c r="M7611" s="4">
        <f>AND(Sales[[#This Row],[date]]&lt;=TY_YTDMax,Sales[[#This Row],[date]]&gt;=TY_YTDMin)*Sales[[#This Row],[sales]]</f>
        <v>18101.9061</v>
      </c>
      <c r="N7611" s="4">
        <f>AND(Sales[[#This Row],[date]]&lt;=LY_YTDMax,Sales[[#This Row],[date]]&gt;=LY_YTDMin)*Sales[[#This Row],[sales]]</f>
        <v>0</v>
      </c>
      <c r="O7611" s="4">
        <f>AND(Sales[[#This Row],[date]]&gt;=YoY_Min,Sales[[#This Row],[date]]&lt;=TY_YTDMax)*(Sales[[#This Row],[sales]]/Sales[[#This Row],[sqft]])</f>
        <v>0.10034316019955654</v>
      </c>
      <c r="P7611" s="4">
        <f>SUMIF(Sales[RegionStoretype],Sales[[#This Row],[RegionStoretype]],Sales[YoY_SSF])/Sales[[#This Row],[Region_TypeCount]]</f>
        <v>58.393757732919049</v>
      </c>
    </row>
    <row r="7612" spans="1:16" x14ac:dyDescent="0.25">
      <c r="A7612" s="1">
        <v>43280</v>
      </c>
      <c r="B7612">
        <v>16</v>
      </c>
      <c r="C7612">
        <v>5</v>
      </c>
      <c r="D7612">
        <v>117154.10160000001</v>
      </c>
      <c r="E7612" s="4">
        <f>INDEX(Stores[region],MATCH(Sales[[#This Row],[store_no]],Stores[store_no],0))</f>
        <v>2</v>
      </c>
      <c r="F7612" s="4" t="str">
        <f>INDEX(Stores[storetype],MATCH(Sales[[#This Row],[store_no]],Stores[store_no],0))</f>
        <v>B</v>
      </c>
      <c r="G7612" s="4" t="str">
        <f>INDEX(Stores[location_city],MATCH(Sales[[#This Row],[store_no]],Stores[store_no],0))</f>
        <v>Saint Paul</v>
      </c>
      <c r="H7612" s="4" t="str">
        <f>INDEX(Stores[location_state],MATCH(Sales[[#This Row],[store_no]],Stores[store_no],0))</f>
        <v>Minnesota</v>
      </c>
      <c r="I7612" s="4">
        <f>INDEX(Stores[sqft],MATCH(Sales[[#This Row],[store_no]],Stores[store_no],0))</f>
        <v>180400</v>
      </c>
      <c r="J7612" s="4" t="str">
        <f>INDEX(Departments[dept_name],MATCH(Sales[[#This Row],[dept_no]],Departments[dept_no],0))</f>
        <v>Clothing</v>
      </c>
      <c r="K7612" s="4" t="str">
        <f>CONCATENATE(Sales[[#This Row],[region]],Sales[[#This Row],[storetype]])</f>
        <v>2B</v>
      </c>
      <c r="L7612" s="4">
        <f>INDEX(RegionStoreCount[Store Count],MATCH(Sales[[#This Row],[RegionStoretype]],RegionStoreCount[Region/Type],0))</f>
        <v>6</v>
      </c>
      <c r="M7612" s="4">
        <f>AND(Sales[[#This Row],[date]]&lt;=TY_YTDMax,Sales[[#This Row],[date]]&gt;=TY_YTDMin)*Sales[[#This Row],[sales]]</f>
        <v>117154.10160000001</v>
      </c>
      <c r="N7612" s="4">
        <f>AND(Sales[[#This Row],[date]]&lt;=LY_YTDMax,Sales[[#This Row],[date]]&gt;=LY_YTDMin)*Sales[[#This Row],[sales]]</f>
        <v>0</v>
      </c>
      <c r="O7612" s="4">
        <f>AND(Sales[[#This Row],[date]]&gt;=YoY_Min,Sales[[#This Row],[date]]&lt;=TY_YTDMax)*(Sales[[#This Row],[sales]]/Sales[[#This Row],[sqft]])</f>
        <v>0.649412980044346</v>
      </c>
      <c r="P7612" s="4">
        <f>SUMIF(Sales[RegionStoretype],Sales[[#This Row],[RegionStoretype]],Sales[YoY_SSF])/Sales[[#This Row],[Region_TypeCount]]</f>
        <v>58.393757732919049</v>
      </c>
    </row>
    <row r="7613" spans="1:16" x14ac:dyDescent="0.25">
      <c r="A7613" s="1">
        <v>43280</v>
      </c>
      <c r="B7613">
        <v>16</v>
      </c>
      <c r="C7613">
        <v>7</v>
      </c>
      <c r="D7613">
        <v>78251.223499999993</v>
      </c>
      <c r="E7613" s="4">
        <f>INDEX(Stores[region],MATCH(Sales[[#This Row],[store_no]],Stores[store_no],0))</f>
        <v>2</v>
      </c>
      <c r="F7613" s="4" t="str">
        <f>INDEX(Stores[storetype],MATCH(Sales[[#This Row],[store_no]],Stores[store_no],0))</f>
        <v>B</v>
      </c>
      <c r="G7613" s="4" t="str">
        <f>INDEX(Stores[location_city],MATCH(Sales[[#This Row],[store_no]],Stores[store_no],0))</f>
        <v>Saint Paul</v>
      </c>
      <c r="H7613" s="4" t="str">
        <f>INDEX(Stores[location_state],MATCH(Sales[[#This Row],[store_no]],Stores[store_no],0))</f>
        <v>Minnesota</v>
      </c>
      <c r="I7613" s="4">
        <f>INDEX(Stores[sqft],MATCH(Sales[[#This Row],[store_no]],Stores[store_no],0))</f>
        <v>180400</v>
      </c>
      <c r="J7613" s="4" t="str">
        <f>INDEX(Departments[dept_name],MATCH(Sales[[#This Row],[dept_no]],Departments[dept_no],0))</f>
        <v>Electronics</v>
      </c>
      <c r="K7613" s="4" t="str">
        <f>CONCATENATE(Sales[[#This Row],[region]],Sales[[#This Row],[storetype]])</f>
        <v>2B</v>
      </c>
      <c r="L7613" s="4">
        <f>INDEX(RegionStoreCount[Store Count],MATCH(Sales[[#This Row],[RegionStoretype]],RegionStoreCount[Region/Type],0))</f>
        <v>6</v>
      </c>
      <c r="M7613" s="4">
        <f>AND(Sales[[#This Row],[date]]&lt;=TY_YTDMax,Sales[[#This Row],[date]]&gt;=TY_YTDMin)*Sales[[#This Row],[sales]]</f>
        <v>78251.223499999993</v>
      </c>
      <c r="N7613" s="4">
        <f>AND(Sales[[#This Row],[date]]&lt;=LY_YTDMax,Sales[[#This Row],[date]]&gt;=LY_YTDMin)*Sales[[#This Row],[sales]]</f>
        <v>0</v>
      </c>
      <c r="O7613" s="4">
        <f>AND(Sales[[#This Row],[date]]&gt;=YoY_Min,Sales[[#This Row],[date]]&lt;=TY_YTDMax)*(Sales[[#This Row],[sales]]/Sales[[#This Row],[sqft]])</f>
        <v>0.43376509700665183</v>
      </c>
      <c r="P7613" s="4">
        <f>SUMIF(Sales[RegionStoretype],Sales[[#This Row],[RegionStoretype]],Sales[YoY_SSF])/Sales[[#This Row],[Region_TypeCount]]</f>
        <v>58.393757732919049</v>
      </c>
    </row>
    <row r="7614" spans="1:16" x14ac:dyDescent="0.25">
      <c r="A7614" s="1">
        <v>43280</v>
      </c>
      <c r="B7614">
        <v>16</v>
      </c>
      <c r="C7614">
        <v>13</v>
      </c>
      <c r="D7614">
        <v>86636.518800000005</v>
      </c>
      <c r="E7614" s="4">
        <f>INDEX(Stores[region],MATCH(Sales[[#This Row],[store_no]],Stores[store_no],0))</f>
        <v>2</v>
      </c>
      <c r="F7614" s="4" t="str">
        <f>INDEX(Stores[storetype],MATCH(Sales[[#This Row],[store_no]],Stores[store_no],0))</f>
        <v>B</v>
      </c>
      <c r="G7614" s="4" t="str">
        <f>INDEX(Stores[location_city],MATCH(Sales[[#This Row],[store_no]],Stores[store_no],0))</f>
        <v>Saint Paul</v>
      </c>
      <c r="H7614" s="4" t="str">
        <f>INDEX(Stores[location_state],MATCH(Sales[[#This Row],[store_no]],Stores[store_no],0))</f>
        <v>Minnesota</v>
      </c>
      <c r="I7614" s="4">
        <f>INDEX(Stores[sqft],MATCH(Sales[[#This Row],[store_no]],Stores[store_no],0))</f>
        <v>180400</v>
      </c>
      <c r="J7614" s="4" t="str">
        <f>INDEX(Departments[dept_name],MATCH(Sales[[#This Row],[dept_no]],Departments[dept_no],0))</f>
        <v>Kids</v>
      </c>
      <c r="K7614" s="4" t="str">
        <f>CONCATENATE(Sales[[#This Row],[region]],Sales[[#This Row],[storetype]])</f>
        <v>2B</v>
      </c>
      <c r="L7614" s="4">
        <f>INDEX(RegionStoreCount[Store Count],MATCH(Sales[[#This Row],[RegionStoretype]],RegionStoreCount[Region/Type],0))</f>
        <v>6</v>
      </c>
      <c r="M7614" s="4">
        <f>AND(Sales[[#This Row],[date]]&lt;=TY_YTDMax,Sales[[#This Row],[date]]&gt;=TY_YTDMin)*Sales[[#This Row],[sales]]</f>
        <v>86636.518800000005</v>
      </c>
      <c r="N7614" s="4">
        <f>AND(Sales[[#This Row],[date]]&lt;=LY_YTDMax,Sales[[#This Row],[date]]&gt;=LY_YTDMin)*Sales[[#This Row],[sales]]</f>
        <v>0</v>
      </c>
      <c r="O7614" s="4">
        <f>AND(Sales[[#This Row],[date]]&gt;=YoY_Min,Sales[[#This Row],[date]]&lt;=TY_YTDMax)*(Sales[[#This Row],[sales]]/Sales[[#This Row],[sqft]])</f>
        <v>0.48024677827050999</v>
      </c>
      <c r="P7614" s="4">
        <f>SUMIF(Sales[RegionStoretype],Sales[[#This Row],[RegionStoretype]],Sales[YoY_SSF])/Sales[[#This Row],[Region_TypeCount]]</f>
        <v>58.393757732919049</v>
      </c>
    </row>
    <row r="7615" spans="1:16" x14ac:dyDescent="0.25">
      <c r="A7615" s="1">
        <v>43280</v>
      </c>
      <c r="B7615">
        <v>17</v>
      </c>
      <c r="C7615">
        <v>2</v>
      </c>
      <c r="D7615">
        <v>72424.410799999998</v>
      </c>
      <c r="E7615" s="4">
        <f>INDEX(Stores[region],MATCH(Sales[[#This Row],[store_no]],Stores[store_no],0))</f>
        <v>3</v>
      </c>
      <c r="F7615" s="4" t="str">
        <f>INDEX(Stores[storetype],MATCH(Sales[[#This Row],[store_no]],Stores[store_no],0))</f>
        <v>B</v>
      </c>
      <c r="G7615" s="4" t="str">
        <f>INDEX(Stores[location_city],MATCH(Sales[[#This Row],[store_no]],Stores[store_no],0))</f>
        <v>Fargo</v>
      </c>
      <c r="H7615" s="4" t="str">
        <f>INDEX(Stores[location_state],MATCH(Sales[[#This Row],[store_no]],Stores[store_no],0))</f>
        <v>North Dakota</v>
      </c>
      <c r="I7615" s="4">
        <f>INDEX(Stores[sqft],MATCH(Sales[[#This Row],[store_no]],Stores[store_no],0))</f>
        <v>211600</v>
      </c>
      <c r="J7615" s="4" t="str">
        <f>INDEX(Departments[dept_name],MATCH(Sales[[#This Row],[dept_no]],Departments[dept_no],0))</f>
        <v>Baby</v>
      </c>
      <c r="K7615" s="4" t="str">
        <f>CONCATENATE(Sales[[#This Row],[region]],Sales[[#This Row],[storetype]])</f>
        <v>3B</v>
      </c>
      <c r="L7615" s="4">
        <f>INDEX(RegionStoreCount[Store Count],MATCH(Sales[[#This Row],[RegionStoretype]],RegionStoreCount[Region/Type],0))</f>
        <v>4</v>
      </c>
      <c r="M7615" s="4">
        <f>AND(Sales[[#This Row],[date]]&lt;=TY_YTDMax,Sales[[#This Row],[date]]&gt;=TY_YTDMin)*Sales[[#This Row],[sales]]</f>
        <v>72424.410799999998</v>
      </c>
      <c r="N7615" s="4">
        <f>AND(Sales[[#This Row],[date]]&lt;=LY_YTDMax,Sales[[#This Row],[date]]&gt;=LY_YTDMin)*Sales[[#This Row],[sales]]</f>
        <v>0</v>
      </c>
      <c r="O7615" s="4">
        <f>AND(Sales[[#This Row],[date]]&gt;=YoY_Min,Sales[[#This Row],[date]]&lt;=TY_YTDMax)*(Sales[[#This Row],[sales]]/Sales[[#This Row],[sqft]])</f>
        <v>0.34227037240075614</v>
      </c>
      <c r="P7615" s="4">
        <f>SUMIF(Sales[RegionStoretype],Sales[[#This Row],[RegionStoretype]],Sales[YoY_SSF])/Sales[[#This Row],[Region_TypeCount]]</f>
        <v>58.312187288105562</v>
      </c>
    </row>
    <row r="7616" spans="1:16" x14ac:dyDescent="0.25">
      <c r="A7616" s="1">
        <v>43280</v>
      </c>
      <c r="B7616">
        <v>17</v>
      </c>
      <c r="C7616">
        <v>6</v>
      </c>
      <c r="D7616">
        <v>116080.58120000002</v>
      </c>
      <c r="E7616" s="4">
        <f>INDEX(Stores[region],MATCH(Sales[[#This Row],[store_no]],Stores[store_no],0))</f>
        <v>3</v>
      </c>
      <c r="F7616" s="4" t="str">
        <f>INDEX(Stores[storetype],MATCH(Sales[[#This Row],[store_no]],Stores[store_no],0))</f>
        <v>B</v>
      </c>
      <c r="G7616" s="4" t="str">
        <f>INDEX(Stores[location_city],MATCH(Sales[[#This Row],[store_no]],Stores[store_no],0))</f>
        <v>Fargo</v>
      </c>
      <c r="H7616" s="4" t="str">
        <f>INDEX(Stores[location_state],MATCH(Sales[[#This Row],[store_no]],Stores[store_no],0))</f>
        <v>North Dakota</v>
      </c>
      <c r="I7616" s="4">
        <f>INDEX(Stores[sqft],MATCH(Sales[[#This Row],[store_no]],Stores[store_no],0))</f>
        <v>211600</v>
      </c>
      <c r="J7616" s="4" t="str">
        <f>INDEX(Departments[dept_name],MATCH(Sales[[#This Row],[dept_no]],Departments[dept_no],0))</f>
        <v>Computers</v>
      </c>
      <c r="K7616" s="4" t="str">
        <f>CONCATENATE(Sales[[#This Row],[region]],Sales[[#This Row],[storetype]])</f>
        <v>3B</v>
      </c>
      <c r="L7616" s="4">
        <f>INDEX(RegionStoreCount[Store Count],MATCH(Sales[[#This Row],[RegionStoretype]],RegionStoreCount[Region/Type],0))</f>
        <v>4</v>
      </c>
      <c r="M7616" s="4">
        <f>AND(Sales[[#This Row],[date]]&lt;=TY_YTDMax,Sales[[#This Row],[date]]&gt;=TY_YTDMin)*Sales[[#This Row],[sales]]</f>
        <v>116080.58120000002</v>
      </c>
      <c r="N7616" s="4">
        <f>AND(Sales[[#This Row],[date]]&lt;=LY_YTDMax,Sales[[#This Row],[date]]&gt;=LY_YTDMin)*Sales[[#This Row],[sales]]</f>
        <v>0</v>
      </c>
      <c r="O7616" s="4">
        <f>AND(Sales[[#This Row],[date]]&gt;=YoY_Min,Sales[[#This Row],[date]]&lt;=TY_YTDMax)*(Sales[[#This Row],[sales]]/Sales[[#This Row],[sqft]])</f>
        <v>0.54858497731569</v>
      </c>
      <c r="P7616" s="4">
        <f>SUMIF(Sales[RegionStoretype],Sales[[#This Row],[RegionStoretype]],Sales[YoY_SSF])/Sales[[#This Row],[Region_TypeCount]]</f>
        <v>58.312187288105562</v>
      </c>
    </row>
    <row r="7617" spans="1:16" x14ac:dyDescent="0.25">
      <c r="A7617" s="1">
        <v>43280</v>
      </c>
      <c r="B7617">
        <v>18</v>
      </c>
      <c r="C7617">
        <v>8</v>
      </c>
      <c r="D7617">
        <v>23517.541499999999</v>
      </c>
      <c r="E7617" s="4">
        <f>INDEX(Stores[region],MATCH(Sales[[#This Row],[store_no]],Stores[store_no],0))</f>
        <v>2</v>
      </c>
      <c r="F7617" s="4" t="str">
        <f>INDEX(Stores[storetype],MATCH(Sales[[#This Row],[store_no]],Stores[store_no],0))</f>
        <v>B</v>
      </c>
      <c r="G7617" s="4" t="str">
        <f>INDEX(Stores[location_city],MATCH(Sales[[#This Row],[store_no]],Stores[store_no],0))</f>
        <v>Chicago</v>
      </c>
      <c r="H7617" s="4" t="str">
        <f>INDEX(Stores[location_state],MATCH(Sales[[#This Row],[store_no]],Stores[store_no],0))</f>
        <v>Illinois</v>
      </c>
      <c r="I7617" s="4">
        <f>INDEX(Stores[sqft],MATCH(Sales[[#This Row],[store_no]],Stores[store_no],0))</f>
        <v>120700</v>
      </c>
      <c r="J7617" s="4" t="str">
        <f>INDEX(Departments[dept_name],MATCH(Sales[[#This Row],[dept_no]],Departments[dept_no],0))</f>
        <v>Games</v>
      </c>
      <c r="K7617" s="4" t="str">
        <f>CONCATENATE(Sales[[#This Row],[region]],Sales[[#This Row],[storetype]])</f>
        <v>2B</v>
      </c>
      <c r="L7617" s="4">
        <f>INDEX(RegionStoreCount[Store Count],MATCH(Sales[[#This Row],[RegionStoretype]],RegionStoreCount[Region/Type],0))</f>
        <v>6</v>
      </c>
      <c r="M7617" s="4">
        <f>AND(Sales[[#This Row],[date]]&lt;=TY_YTDMax,Sales[[#This Row],[date]]&gt;=TY_YTDMin)*Sales[[#This Row],[sales]]</f>
        <v>23517.541499999999</v>
      </c>
      <c r="N7617" s="4">
        <f>AND(Sales[[#This Row],[date]]&lt;=LY_YTDMax,Sales[[#This Row],[date]]&gt;=LY_YTDMin)*Sales[[#This Row],[sales]]</f>
        <v>0</v>
      </c>
      <c r="O7617" s="4">
        <f>AND(Sales[[#This Row],[date]]&gt;=YoY_Min,Sales[[#This Row],[date]]&lt;=TY_YTDMax)*(Sales[[#This Row],[sales]]/Sales[[#This Row],[sqft]])</f>
        <v>0.19484292874896436</v>
      </c>
      <c r="P7617" s="4">
        <f>SUMIF(Sales[RegionStoretype],Sales[[#This Row],[RegionStoretype]],Sales[YoY_SSF])/Sales[[#This Row],[Region_TypeCount]]</f>
        <v>58.393757732919049</v>
      </c>
    </row>
    <row r="7618" spans="1:16" x14ac:dyDescent="0.25">
      <c r="A7618" s="1">
        <v>43280</v>
      </c>
      <c r="B7618">
        <v>18</v>
      </c>
      <c r="C7618">
        <v>19</v>
      </c>
      <c r="D7618">
        <v>36797.8079</v>
      </c>
      <c r="E7618" s="4">
        <f>INDEX(Stores[region],MATCH(Sales[[#This Row],[store_no]],Stores[store_no],0))</f>
        <v>2</v>
      </c>
      <c r="F7618" s="4" t="str">
        <f>INDEX(Stores[storetype],MATCH(Sales[[#This Row],[store_no]],Stores[store_no],0))</f>
        <v>B</v>
      </c>
      <c r="G7618" s="4" t="str">
        <f>INDEX(Stores[location_city],MATCH(Sales[[#This Row],[store_no]],Stores[store_no],0))</f>
        <v>Chicago</v>
      </c>
      <c r="H7618" s="4" t="str">
        <f>INDEX(Stores[location_state],MATCH(Sales[[#This Row],[store_no]],Stores[store_no],0))</f>
        <v>Illinois</v>
      </c>
      <c r="I7618" s="4">
        <f>INDEX(Stores[sqft],MATCH(Sales[[#This Row],[store_no]],Stores[store_no],0))</f>
        <v>120700</v>
      </c>
      <c r="J7618" s="4" t="str">
        <f>INDEX(Departments[dept_name],MATCH(Sales[[#This Row],[dept_no]],Departments[dept_no],0))</f>
        <v>Tools</v>
      </c>
      <c r="K7618" s="4" t="str">
        <f>CONCATENATE(Sales[[#This Row],[region]],Sales[[#This Row],[storetype]])</f>
        <v>2B</v>
      </c>
      <c r="L7618" s="4">
        <f>INDEX(RegionStoreCount[Store Count],MATCH(Sales[[#This Row],[RegionStoretype]],RegionStoreCount[Region/Type],0))</f>
        <v>6</v>
      </c>
      <c r="M7618" s="4">
        <f>AND(Sales[[#This Row],[date]]&lt;=TY_YTDMax,Sales[[#This Row],[date]]&gt;=TY_YTDMin)*Sales[[#This Row],[sales]]</f>
        <v>36797.8079</v>
      </c>
      <c r="N7618" s="4">
        <f>AND(Sales[[#This Row],[date]]&lt;=LY_YTDMax,Sales[[#This Row],[date]]&gt;=LY_YTDMin)*Sales[[#This Row],[sales]]</f>
        <v>0</v>
      </c>
      <c r="O7618" s="4">
        <f>AND(Sales[[#This Row],[date]]&gt;=YoY_Min,Sales[[#This Row],[date]]&lt;=TY_YTDMax)*(Sales[[#This Row],[sales]]/Sales[[#This Row],[sqft]])</f>
        <v>0.30486999088649547</v>
      </c>
      <c r="P7618" s="4">
        <f>SUMIF(Sales[RegionStoretype],Sales[[#This Row],[RegionStoretype]],Sales[YoY_SSF])/Sales[[#This Row],[Region_TypeCount]]</f>
        <v>58.393757732919049</v>
      </c>
    </row>
    <row r="7619" spans="1:16" x14ac:dyDescent="0.25">
      <c r="A7619" s="1">
        <v>43280</v>
      </c>
      <c r="B7619">
        <v>19</v>
      </c>
      <c r="C7619">
        <v>2</v>
      </c>
      <c r="D7619">
        <v>60223.307700000005</v>
      </c>
      <c r="E7619" s="4">
        <f>INDEX(Stores[region],MATCH(Sales[[#This Row],[store_no]],Stores[store_no],0))</f>
        <v>3</v>
      </c>
      <c r="F7619" s="4" t="str">
        <f>INDEX(Stores[storetype],MATCH(Sales[[#This Row],[store_no]],Stores[store_no],0))</f>
        <v>A</v>
      </c>
      <c r="G7619" s="4" t="str">
        <f>INDEX(Stores[location_city],MATCH(Sales[[#This Row],[store_no]],Stores[store_no],0))</f>
        <v>Des Moines</v>
      </c>
      <c r="H7619" s="4" t="str">
        <f>INDEX(Stores[location_state],MATCH(Sales[[#This Row],[store_no]],Stores[store_no],0))</f>
        <v>Iowa</v>
      </c>
      <c r="I7619" s="4">
        <f>INDEX(Stores[sqft],MATCH(Sales[[#This Row],[store_no]],Stores[store_no],0))</f>
        <v>197600</v>
      </c>
      <c r="J7619" s="4" t="str">
        <f>INDEX(Departments[dept_name],MATCH(Sales[[#This Row],[dept_no]],Departments[dept_no],0))</f>
        <v>Baby</v>
      </c>
      <c r="K7619" s="4" t="str">
        <f>CONCATENATE(Sales[[#This Row],[region]],Sales[[#This Row],[storetype]])</f>
        <v>3A</v>
      </c>
      <c r="L7619" s="4">
        <f>INDEX(RegionStoreCount[Store Count],MATCH(Sales[[#This Row],[RegionStoretype]],RegionStoreCount[Region/Type],0))</f>
        <v>9</v>
      </c>
      <c r="M7619" s="4">
        <f>AND(Sales[[#This Row],[date]]&lt;=TY_YTDMax,Sales[[#This Row],[date]]&gt;=TY_YTDMin)*Sales[[#This Row],[sales]]</f>
        <v>60223.307700000005</v>
      </c>
      <c r="N7619" s="4">
        <f>AND(Sales[[#This Row],[date]]&lt;=LY_YTDMax,Sales[[#This Row],[date]]&gt;=LY_YTDMin)*Sales[[#This Row],[sales]]</f>
        <v>0</v>
      </c>
      <c r="O7619" s="4">
        <f>AND(Sales[[#This Row],[date]]&gt;=YoY_Min,Sales[[#This Row],[date]]&lt;=TY_YTDMax)*(Sales[[#This Row],[sales]]/Sales[[#This Row],[sqft]])</f>
        <v>0.30477382439271256</v>
      </c>
      <c r="P7619" s="4">
        <f>SUMIF(Sales[RegionStoretype],Sales[[#This Row],[RegionStoretype]],Sales[YoY_SSF])/Sales[[#This Row],[Region_TypeCount]]</f>
        <v>53.603836561720975</v>
      </c>
    </row>
    <row r="7620" spans="1:16" x14ac:dyDescent="0.25">
      <c r="A7620" s="1">
        <v>43280</v>
      </c>
      <c r="B7620">
        <v>19</v>
      </c>
      <c r="C7620">
        <v>4</v>
      </c>
      <c r="D7620">
        <v>69157.8459</v>
      </c>
      <c r="E7620" s="4">
        <f>INDEX(Stores[region],MATCH(Sales[[#This Row],[store_no]],Stores[store_no],0))</f>
        <v>3</v>
      </c>
      <c r="F7620" s="4" t="str">
        <f>INDEX(Stores[storetype],MATCH(Sales[[#This Row],[store_no]],Stores[store_no],0))</f>
        <v>A</v>
      </c>
      <c r="G7620" s="4" t="str">
        <f>INDEX(Stores[location_city],MATCH(Sales[[#This Row],[store_no]],Stores[store_no],0))</f>
        <v>Des Moines</v>
      </c>
      <c r="H7620" s="4" t="str">
        <f>INDEX(Stores[location_state],MATCH(Sales[[#This Row],[store_no]],Stores[store_no],0))</f>
        <v>Iowa</v>
      </c>
      <c r="I7620" s="4">
        <f>INDEX(Stores[sqft],MATCH(Sales[[#This Row],[store_no]],Stores[store_no],0))</f>
        <v>197600</v>
      </c>
      <c r="J7620" s="4" t="str">
        <f>INDEX(Departments[dept_name],MATCH(Sales[[#This Row],[dept_no]],Departments[dept_no],0))</f>
        <v>Books</v>
      </c>
      <c r="K7620" s="4" t="str">
        <f>CONCATENATE(Sales[[#This Row],[region]],Sales[[#This Row],[storetype]])</f>
        <v>3A</v>
      </c>
      <c r="L7620" s="4">
        <f>INDEX(RegionStoreCount[Store Count],MATCH(Sales[[#This Row],[RegionStoretype]],RegionStoreCount[Region/Type],0))</f>
        <v>9</v>
      </c>
      <c r="M7620" s="4">
        <f>AND(Sales[[#This Row],[date]]&lt;=TY_YTDMax,Sales[[#This Row],[date]]&gt;=TY_YTDMin)*Sales[[#This Row],[sales]]</f>
        <v>69157.8459</v>
      </c>
      <c r="N7620" s="4">
        <f>AND(Sales[[#This Row],[date]]&lt;=LY_YTDMax,Sales[[#This Row],[date]]&gt;=LY_YTDMin)*Sales[[#This Row],[sales]]</f>
        <v>0</v>
      </c>
      <c r="O7620" s="4">
        <f>AND(Sales[[#This Row],[date]]&gt;=YoY_Min,Sales[[#This Row],[date]]&lt;=TY_YTDMax)*(Sales[[#This Row],[sales]]/Sales[[#This Row],[sqft]])</f>
        <v>0.34998909868421052</v>
      </c>
      <c r="P7620" s="4">
        <f>SUMIF(Sales[RegionStoretype],Sales[[#This Row],[RegionStoretype]],Sales[YoY_SSF])/Sales[[#This Row],[Region_TypeCount]]</f>
        <v>53.603836561720975</v>
      </c>
    </row>
    <row r="7621" spans="1:16" x14ac:dyDescent="0.25">
      <c r="A7621" s="1">
        <v>43280</v>
      </c>
      <c r="B7621">
        <v>19</v>
      </c>
      <c r="C7621">
        <v>12</v>
      </c>
      <c r="D7621">
        <v>85159.715400000001</v>
      </c>
      <c r="E7621" s="4">
        <f>INDEX(Stores[region],MATCH(Sales[[#This Row],[store_no]],Stores[store_no],0))</f>
        <v>3</v>
      </c>
      <c r="F7621" s="4" t="str">
        <f>INDEX(Stores[storetype],MATCH(Sales[[#This Row],[store_no]],Stores[store_no],0))</f>
        <v>A</v>
      </c>
      <c r="G7621" s="4" t="str">
        <f>INDEX(Stores[location_city],MATCH(Sales[[#This Row],[store_no]],Stores[store_no],0))</f>
        <v>Des Moines</v>
      </c>
      <c r="H7621" s="4" t="str">
        <f>INDEX(Stores[location_state],MATCH(Sales[[#This Row],[store_no]],Stores[store_no],0))</f>
        <v>Iowa</v>
      </c>
      <c r="I7621" s="4">
        <f>INDEX(Stores[sqft],MATCH(Sales[[#This Row],[store_no]],Stores[store_no],0))</f>
        <v>197600</v>
      </c>
      <c r="J7621" s="4" t="str">
        <f>INDEX(Departments[dept_name],MATCH(Sales[[#This Row],[dept_no]],Departments[dept_no],0))</f>
        <v>Jewelery</v>
      </c>
      <c r="K7621" s="4" t="str">
        <f>CONCATENATE(Sales[[#This Row],[region]],Sales[[#This Row],[storetype]])</f>
        <v>3A</v>
      </c>
      <c r="L7621" s="4">
        <f>INDEX(RegionStoreCount[Store Count],MATCH(Sales[[#This Row],[RegionStoretype]],RegionStoreCount[Region/Type],0))</f>
        <v>9</v>
      </c>
      <c r="M7621" s="4">
        <f>AND(Sales[[#This Row],[date]]&lt;=TY_YTDMax,Sales[[#This Row],[date]]&gt;=TY_YTDMin)*Sales[[#This Row],[sales]]</f>
        <v>85159.715400000001</v>
      </c>
      <c r="N7621" s="4">
        <f>AND(Sales[[#This Row],[date]]&lt;=LY_YTDMax,Sales[[#This Row],[date]]&gt;=LY_YTDMin)*Sales[[#This Row],[sales]]</f>
        <v>0</v>
      </c>
      <c r="O7621" s="4">
        <f>AND(Sales[[#This Row],[date]]&gt;=YoY_Min,Sales[[#This Row],[date]]&lt;=TY_YTDMax)*(Sales[[#This Row],[sales]]/Sales[[#This Row],[sqft]])</f>
        <v>0.43097021963562754</v>
      </c>
      <c r="P7621" s="4">
        <f>SUMIF(Sales[RegionStoretype],Sales[[#This Row],[RegionStoretype]],Sales[YoY_SSF])/Sales[[#This Row],[Region_TypeCount]]</f>
        <v>53.603836561720975</v>
      </c>
    </row>
    <row r="7622" spans="1:16" x14ac:dyDescent="0.25">
      <c r="A7622" s="1">
        <v>43280</v>
      </c>
      <c r="B7622">
        <v>20</v>
      </c>
      <c r="C7622">
        <v>11</v>
      </c>
      <c r="D7622">
        <v>37125.560299999997</v>
      </c>
      <c r="E7622" s="4">
        <f>INDEX(Stores[region],MATCH(Sales[[#This Row],[store_no]],Stores[store_no],0))</f>
        <v>1</v>
      </c>
      <c r="F7622" s="4" t="str">
        <f>INDEX(Stores[storetype],MATCH(Sales[[#This Row],[store_no]],Stores[store_no],0))</f>
        <v>A</v>
      </c>
      <c r="G7622" s="4" t="str">
        <f>INDEX(Stores[location_city],MATCH(Sales[[#This Row],[store_no]],Stores[store_no],0))</f>
        <v>South Bend</v>
      </c>
      <c r="H7622" s="4" t="str">
        <f>INDEX(Stores[location_state],MATCH(Sales[[#This Row],[store_no]],Stores[store_no],0))</f>
        <v>Indiana</v>
      </c>
      <c r="I7622" s="4">
        <f>INDEX(Stores[sqft],MATCH(Sales[[#This Row],[store_no]],Stores[store_no],0))</f>
        <v>39700</v>
      </c>
      <c r="J7622" s="4" t="str">
        <f>INDEX(Departments[dept_name],MATCH(Sales[[#This Row],[dept_no]],Departments[dept_no],0))</f>
        <v>Home</v>
      </c>
      <c r="K7622" s="4" t="str">
        <f>CONCATENATE(Sales[[#This Row],[region]],Sales[[#This Row],[storetype]])</f>
        <v>1A</v>
      </c>
      <c r="L7622" s="4">
        <f>INDEX(RegionStoreCount[Store Count],MATCH(Sales[[#This Row],[RegionStoretype]],RegionStoreCount[Region/Type],0))</f>
        <v>5</v>
      </c>
      <c r="M7622" s="4">
        <f>AND(Sales[[#This Row],[date]]&lt;=TY_YTDMax,Sales[[#This Row],[date]]&gt;=TY_YTDMin)*Sales[[#This Row],[sales]]</f>
        <v>37125.560299999997</v>
      </c>
      <c r="N7622" s="4">
        <f>AND(Sales[[#This Row],[date]]&lt;=LY_YTDMax,Sales[[#This Row],[date]]&gt;=LY_YTDMin)*Sales[[#This Row],[sales]]</f>
        <v>0</v>
      </c>
      <c r="O7622" s="4">
        <f>AND(Sales[[#This Row],[date]]&gt;=YoY_Min,Sales[[#This Row],[date]]&lt;=TY_YTDMax)*(Sales[[#This Row],[sales]]/Sales[[#This Row],[sqft]])</f>
        <v>0.93515265239294709</v>
      </c>
      <c r="P7622" s="4">
        <f>SUMIF(Sales[RegionStoretype],Sales[[#This Row],[RegionStoretype]],Sales[YoY_SSF])/Sales[[#This Row],[Region_TypeCount]]</f>
        <v>59.469551530910678</v>
      </c>
    </row>
    <row r="7623" spans="1:16" x14ac:dyDescent="0.25">
      <c r="A7623" s="1">
        <v>43280</v>
      </c>
      <c r="B7623">
        <v>20</v>
      </c>
      <c r="C7623">
        <v>15</v>
      </c>
      <c r="D7623">
        <v>60.26</v>
      </c>
      <c r="E7623" s="4">
        <f>INDEX(Stores[region],MATCH(Sales[[#This Row],[store_no]],Stores[store_no],0))</f>
        <v>1</v>
      </c>
      <c r="F7623" s="4" t="str">
        <f>INDEX(Stores[storetype],MATCH(Sales[[#This Row],[store_no]],Stores[store_no],0))</f>
        <v>A</v>
      </c>
      <c r="G7623" s="4" t="str">
        <f>INDEX(Stores[location_city],MATCH(Sales[[#This Row],[store_no]],Stores[store_no],0))</f>
        <v>South Bend</v>
      </c>
      <c r="H7623" s="4" t="str">
        <f>INDEX(Stores[location_state],MATCH(Sales[[#This Row],[store_no]],Stores[store_no],0))</f>
        <v>Indiana</v>
      </c>
      <c r="I7623" s="4">
        <f>INDEX(Stores[sqft],MATCH(Sales[[#This Row],[store_no]],Stores[store_no],0))</f>
        <v>39700</v>
      </c>
      <c r="J7623" s="4" t="str">
        <f>INDEX(Departments[dept_name],MATCH(Sales[[#This Row],[dept_no]],Departments[dept_no],0))</f>
        <v>Music</v>
      </c>
      <c r="K7623" s="4" t="str">
        <f>CONCATENATE(Sales[[#This Row],[region]],Sales[[#This Row],[storetype]])</f>
        <v>1A</v>
      </c>
      <c r="L7623" s="4">
        <f>INDEX(RegionStoreCount[Store Count],MATCH(Sales[[#This Row],[RegionStoretype]],RegionStoreCount[Region/Type],0))</f>
        <v>5</v>
      </c>
      <c r="M7623" s="4">
        <f>AND(Sales[[#This Row],[date]]&lt;=TY_YTDMax,Sales[[#This Row],[date]]&gt;=TY_YTDMin)*Sales[[#This Row],[sales]]</f>
        <v>60.26</v>
      </c>
      <c r="N7623" s="4">
        <f>AND(Sales[[#This Row],[date]]&lt;=LY_YTDMax,Sales[[#This Row],[date]]&gt;=LY_YTDMin)*Sales[[#This Row],[sales]]</f>
        <v>0</v>
      </c>
      <c r="O7623" s="4">
        <f>AND(Sales[[#This Row],[date]]&gt;=YoY_Min,Sales[[#This Row],[date]]&lt;=TY_YTDMax)*(Sales[[#This Row],[sales]]/Sales[[#This Row],[sqft]])</f>
        <v>1.5178841309823677E-3</v>
      </c>
      <c r="P7623" s="4">
        <f>SUMIF(Sales[RegionStoretype],Sales[[#This Row],[RegionStoretype]],Sales[YoY_SSF])/Sales[[#This Row],[Region_TypeCount]]</f>
        <v>59.469551530910678</v>
      </c>
    </row>
    <row r="7624" spans="1:16" x14ac:dyDescent="0.25">
      <c r="A7624" s="1">
        <v>43280</v>
      </c>
      <c r="B7624">
        <v>20</v>
      </c>
      <c r="C7624">
        <v>20</v>
      </c>
      <c r="D7624">
        <v>1292.2572</v>
      </c>
      <c r="E7624" s="4">
        <f>INDEX(Stores[region],MATCH(Sales[[#This Row],[store_no]],Stores[store_no],0))</f>
        <v>1</v>
      </c>
      <c r="F7624" s="4" t="str">
        <f>INDEX(Stores[storetype],MATCH(Sales[[#This Row],[store_no]],Stores[store_no],0))</f>
        <v>A</v>
      </c>
      <c r="G7624" s="4" t="str">
        <f>INDEX(Stores[location_city],MATCH(Sales[[#This Row],[store_no]],Stores[store_no],0))</f>
        <v>South Bend</v>
      </c>
      <c r="H7624" s="4" t="str">
        <f>INDEX(Stores[location_state],MATCH(Sales[[#This Row],[store_no]],Stores[store_no],0))</f>
        <v>Indiana</v>
      </c>
      <c r="I7624" s="4">
        <f>INDEX(Stores[sqft],MATCH(Sales[[#This Row],[store_no]],Stores[store_no],0))</f>
        <v>39700</v>
      </c>
      <c r="J7624" s="4" t="str">
        <f>INDEX(Departments[dept_name],MATCH(Sales[[#This Row],[dept_no]],Departments[dept_no],0))</f>
        <v>Toys</v>
      </c>
      <c r="K7624" s="4" t="str">
        <f>CONCATENATE(Sales[[#This Row],[region]],Sales[[#This Row],[storetype]])</f>
        <v>1A</v>
      </c>
      <c r="L7624" s="4">
        <f>INDEX(RegionStoreCount[Store Count],MATCH(Sales[[#This Row],[RegionStoretype]],RegionStoreCount[Region/Type],0))</f>
        <v>5</v>
      </c>
      <c r="M7624" s="4">
        <f>AND(Sales[[#This Row],[date]]&lt;=TY_YTDMax,Sales[[#This Row],[date]]&gt;=TY_YTDMin)*Sales[[#This Row],[sales]]</f>
        <v>1292.2572</v>
      </c>
      <c r="N7624" s="4">
        <f>AND(Sales[[#This Row],[date]]&lt;=LY_YTDMax,Sales[[#This Row],[date]]&gt;=LY_YTDMin)*Sales[[#This Row],[sales]]</f>
        <v>0</v>
      </c>
      <c r="O7624" s="4">
        <f>AND(Sales[[#This Row],[date]]&gt;=YoY_Min,Sales[[#This Row],[date]]&lt;=TY_YTDMax)*(Sales[[#This Row],[sales]]/Sales[[#This Row],[sqft]])</f>
        <v>3.2550559193954658E-2</v>
      </c>
      <c r="P7624" s="4">
        <f>SUMIF(Sales[RegionStoretype],Sales[[#This Row],[RegionStoretype]],Sales[YoY_SSF])/Sales[[#This Row],[Region_TypeCount]]</f>
        <v>59.469551530910678</v>
      </c>
    </row>
    <row r="7625" spans="1:16" x14ac:dyDescent="0.25">
      <c r="A7625" s="1">
        <v>43280</v>
      </c>
      <c r="B7625">
        <v>21</v>
      </c>
      <c r="C7625">
        <v>4</v>
      </c>
      <c r="D7625">
        <v>289791.891</v>
      </c>
      <c r="E7625" s="4">
        <f>INDEX(Stores[region],MATCH(Sales[[#This Row],[store_no]],Stores[store_no],0))</f>
        <v>2</v>
      </c>
      <c r="F7625" s="4" t="str">
        <f>INDEX(Stores[storetype],MATCH(Sales[[#This Row],[store_no]],Stores[store_no],0))</f>
        <v>B</v>
      </c>
      <c r="G7625" s="4" t="str">
        <f>INDEX(Stores[location_city],MATCH(Sales[[#This Row],[store_no]],Stores[store_no],0))</f>
        <v>Madison</v>
      </c>
      <c r="H7625" s="4" t="str">
        <f>INDEX(Stores[location_state],MATCH(Sales[[#This Row],[store_no]],Stores[store_no],0))</f>
        <v>Wisconsin</v>
      </c>
      <c r="I7625" s="4">
        <f>INDEX(Stores[sqft],MATCH(Sales[[#This Row],[store_no]],Stores[store_no],0))</f>
        <v>206400</v>
      </c>
      <c r="J7625" s="4" t="str">
        <f>INDEX(Departments[dept_name],MATCH(Sales[[#This Row],[dept_no]],Departments[dept_no],0))</f>
        <v>Books</v>
      </c>
      <c r="K7625" s="4" t="str">
        <f>CONCATENATE(Sales[[#This Row],[region]],Sales[[#This Row],[storetype]])</f>
        <v>2B</v>
      </c>
      <c r="L7625" s="4">
        <f>INDEX(RegionStoreCount[Store Count],MATCH(Sales[[#This Row],[RegionStoretype]],RegionStoreCount[Region/Type],0))</f>
        <v>6</v>
      </c>
      <c r="M7625" s="4">
        <f>AND(Sales[[#This Row],[date]]&lt;=TY_YTDMax,Sales[[#This Row],[date]]&gt;=TY_YTDMin)*Sales[[#This Row],[sales]]</f>
        <v>289791.891</v>
      </c>
      <c r="N7625" s="4">
        <f>AND(Sales[[#This Row],[date]]&lt;=LY_YTDMax,Sales[[#This Row],[date]]&gt;=LY_YTDMin)*Sales[[#This Row],[sales]]</f>
        <v>0</v>
      </c>
      <c r="O7625" s="4">
        <f>AND(Sales[[#This Row],[date]]&gt;=YoY_Min,Sales[[#This Row],[date]]&lt;=TY_YTDMax)*(Sales[[#This Row],[sales]]/Sales[[#This Row],[sqft]])</f>
        <v>1.4040304796511629</v>
      </c>
      <c r="P7625" s="4">
        <f>SUMIF(Sales[RegionStoretype],Sales[[#This Row],[RegionStoretype]],Sales[YoY_SSF])/Sales[[#This Row],[Region_TypeCount]]</f>
        <v>58.393757732919049</v>
      </c>
    </row>
    <row r="7626" spans="1:16" x14ac:dyDescent="0.25">
      <c r="A7626" s="1">
        <v>43280</v>
      </c>
      <c r="B7626">
        <v>21</v>
      </c>
      <c r="C7626">
        <v>15</v>
      </c>
      <c r="D7626">
        <v>72815.687999999995</v>
      </c>
      <c r="E7626" s="4">
        <f>INDEX(Stores[region],MATCH(Sales[[#This Row],[store_no]],Stores[store_no],0))</f>
        <v>2</v>
      </c>
      <c r="F7626" s="4" t="str">
        <f>INDEX(Stores[storetype],MATCH(Sales[[#This Row],[store_no]],Stores[store_no],0))</f>
        <v>B</v>
      </c>
      <c r="G7626" s="4" t="str">
        <f>INDEX(Stores[location_city],MATCH(Sales[[#This Row],[store_no]],Stores[store_no],0))</f>
        <v>Madison</v>
      </c>
      <c r="H7626" s="4" t="str">
        <f>INDEX(Stores[location_state],MATCH(Sales[[#This Row],[store_no]],Stores[store_no],0))</f>
        <v>Wisconsin</v>
      </c>
      <c r="I7626" s="4">
        <f>INDEX(Stores[sqft],MATCH(Sales[[#This Row],[store_no]],Stores[store_no],0))</f>
        <v>206400</v>
      </c>
      <c r="J7626" s="4" t="str">
        <f>INDEX(Departments[dept_name],MATCH(Sales[[#This Row],[dept_no]],Departments[dept_no],0))</f>
        <v>Music</v>
      </c>
      <c r="K7626" s="4" t="str">
        <f>CONCATENATE(Sales[[#This Row],[region]],Sales[[#This Row],[storetype]])</f>
        <v>2B</v>
      </c>
      <c r="L7626" s="4">
        <f>INDEX(RegionStoreCount[Store Count],MATCH(Sales[[#This Row],[RegionStoretype]],RegionStoreCount[Region/Type],0))</f>
        <v>6</v>
      </c>
      <c r="M7626" s="4">
        <f>AND(Sales[[#This Row],[date]]&lt;=TY_YTDMax,Sales[[#This Row],[date]]&gt;=TY_YTDMin)*Sales[[#This Row],[sales]]</f>
        <v>72815.687999999995</v>
      </c>
      <c r="N7626" s="4">
        <f>AND(Sales[[#This Row],[date]]&lt;=LY_YTDMax,Sales[[#This Row],[date]]&gt;=LY_YTDMin)*Sales[[#This Row],[sales]]</f>
        <v>0</v>
      </c>
      <c r="O7626" s="4">
        <f>AND(Sales[[#This Row],[date]]&gt;=YoY_Min,Sales[[#This Row],[date]]&lt;=TY_YTDMax)*(Sales[[#This Row],[sales]]/Sales[[#This Row],[sqft]])</f>
        <v>0.3527891860465116</v>
      </c>
      <c r="P7626" s="4">
        <f>SUMIF(Sales[RegionStoretype],Sales[[#This Row],[RegionStoretype]],Sales[YoY_SSF])/Sales[[#This Row],[Region_TypeCount]]</f>
        <v>58.393757732919049</v>
      </c>
    </row>
    <row r="7627" spans="1:16" x14ac:dyDescent="0.25">
      <c r="A7627" s="1">
        <v>43280</v>
      </c>
      <c r="B7627">
        <v>22</v>
      </c>
      <c r="C7627">
        <v>13</v>
      </c>
      <c r="D7627">
        <v>28969.232800000002</v>
      </c>
      <c r="E7627" s="4">
        <f>INDEX(Stores[region],MATCH(Sales[[#This Row],[store_no]],Stores[store_no],0))</f>
        <v>3</v>
      </c>
      <c r="F7627" s="4" t="str">
        <f>INDEX(Stores[storetype],MATCH(Sales[[#This Row],[store_no]],Stores[store_no],0))</f>
        <v>B</v>
      </c>
      <c r="G7627" s="4" t="str">
        <f>INDEX(Stores[location_city],MATCH(Sales[[#This Row],[store_no]],Stores[store_no],0))</f>
        <v>Sioux Falls</v>
      </c>
      <c r="H7627" s="4" t="str">
        <f>INDEX(Stores[location_state],MATCH(Sales[[#This Row],[store_no]],Stores[store_no],0))</f>
        <v>South Dakota</v>
      </c>
      <c r="I7627" s="4">
        <f>INDEX(Stores[sqft],MATCH(Sales[[#This Row],[store_no]],Stores[store_no],0))</f>
        <v>57800</v>
      </c>
      <c r="J7627" s="4" t="str">
        <f>INDEX(Departments[dept_name],MATCH(Sales[[#This Row],[dept_no]],Departments[dept_no],0))</f>
        <v>Kids</v>
      </c>
      <c r="K7627" s="4" t="str">
        <f>CONCATENATE(Sales[[#This Row],[region]],Sales[[#This Row],[storetype]])</f>
        <v>3B</v>
      </c>
      <c r="L7627" s="4">
        <f>INDEX(RegionStoreCount[Store Count],MATCH(Sales[[#This Row],[RegionStoretype]],RegionStoreCount[Region/Type],0))</f>
        <v>4</v>
      </c>
      <c r="M7627" s="4">
        <f>AND(Sales[[#This Row],[date]]&lt;=TY_YTDMax,Sales[[#This Row],[date]]&gt;=TY_YTDMin)*Sales[[#This Row],[sales]]</f>
        <v>28969.232800000002</v>
      </c>
      <c r="N7627" s="4">
        <f>AND(Sales[[#This Row],[date]]&lt;=LY_YTDMax,Sales[[#This Row],[date]]&gt;=LY_YTDMin)*Sales[[#This Row],[sales]]</f>
        <v>0</v>
      </c>
      <c r="O7627" s="4">
        <f>AND(Sales[[#This Row],[date]]&gt;=YoY_Min,Sales[[#This Row],[date]]&lt;=TY_YTDMax)*(Sales[[#This Row],[sales]]/Sales[[#This Row],[sqft]])</f>
        <v>0.50119779930795849</v>
      </c>
      <c r="P7627" s="4">
        <f>SUMIF(Sales[RegionStoretype],Sales[[#This Row],[RegionStoretype]],Sales[YoY_SSF])/Sales[[#This Row],[Region_TypeCount]]</f>
        <v>58.312187288105562</v>
      </c>
    </row>
    <row r="7628" spans="1:16" x14ac:dyDescent="0.25">
      <c r="A7628" s="1">
        <v>43280</v>
      </c>
      <c r="B7628">
        <v>22</v>
      </c>
      <c r="C7628">
        <v>14</v>
      </c>
      <c r="D7628">
        <v>25301.937700000002</v>
      </c>
      <c r="E7628" s="4">
        <f>INDEX(Stores[region],MATCH(Sales[[#This Row],[store_no]],Stores[store_no],0))</f>
        <v>3</v>
      </c>
      <c r="F7628" s="4" t="str">
        <f>INDEX(Stores[storetype],MATCH(Sales[[#This Row],[store_no]],Stores[store_no],0))</f>
        <v>B</v>
      </c>
      <c r="G7628" s="4" t="str">
        <f>INDEX(Stores[location_city],MATCH(Sales[[#This Row],[store_no]],Stores[store_no],0))</f>
        <v>Sioux Falls</v>
      </c>
      <c r="H7628" s="4" t="str">
        <f>INDEX(Stores[location_state],MATCH(Sales[[#This Row],[store_no]],Stores[store_no],0))</f>
        <v>South Dakota</v>
      </c>
      <c r="I7628" s="4">
        <f>INDEX(Stores[sqft],MATCH(Sales[[#This Row],[store_no]],Stores[store_no],0))</f>
        <v>57800</v>
      </c>
      <c r="J7628" s="4" t="str">
        <f>INDEX(Departments[dept_name],MATCH(Sales[[#This Row],[dept_no]],Departments[dept_no],0))</f>
        <v>Movies</v>
      </c>
      <c r="K7628" s="4" t="str">
        <f>CONCATENATE(Sales[[#This Row],[region]],Sales[[#This Row],[storetype]])</f>
        <v>3B</v>
      </c>
      <c r="L7628" s="4">
        <f>INDEX(RegionStoreCount[Store Count],MATCH(Sales[[#This Row],[RegionStoretype]],RegionStoreCount[Region/Type],0))</f>
        <v>4</v>
      </c>
      <c r="M7628" s="4">
        <f>AND(Sales[[#This Row],[date]]&lt;=TY_YTDMax,Sales[[#This Row],[date]]&gt;=TY_YTDMin)*Sales[[#This Row],[sales]]</f>
        <v>25301.937700000002</v>
      </c>
      <c r="N7628" s="4">
        <f>AND(Sales[[#This Row],[date]]&lt;=LY_YTDMax,Sales[[#This Row],[date]]&gt;=LY_YTDMin)*Sales[[#This Row],[sales]]</f>
        <v>0</v>
      </c>
      <c r="O7628" s="4">
        <f>AND(Sales[[#This Row],[date]]&gt;=YoY_Min,Sales[[#This Row],[date]]&lt;=TY_YTDMax)*(Sales[[#This Row],[sales]]/Sales[[#This Row],[sqft]])</f>
        <v>0.4377497871972319</v>
      </c>
      <c r="P7628" s="4">
        <f>SUMIF(Sales[RegionStoretype],Sales[[#This Row],[RegionStoretype]],Sales[YoY_SSF])/Sales[[#This Row],[Region_TypeCount]]</f>
        <v>58.312187288105562</v>
      </c>
    </row>
    <row r="7629" spans="1:16" x14ac:dyDescent="0.25">
      <c r="A7629" s="1">
        <v>43280</v>
      </c>
      <c r="B7629">
        <v>23</v>
      </c>
      <c r="C7629">
        <v>10</v>
      </c>
      <c r="D7629">
        <v>14475.742399999999</v>
      </c>
      <c r="E7629" s="4">
        <f>INDEX(Stores[region],MATCH(Sales[[#This Row],[store_no]],Stores[store_no],0))</f>
        <v>3</v>
      </c>
      <c r="F7629" s="4" t="str">
        <f>INDEX(Stores[storetype],MATCH(Sales[[#This Row],[store_no]],Stores[store_no],0))</f>
        <v>B</v>
      </c>
      <c r="G7629" s="4" t="str">
        <f>INDEX(Stores[location_city],MATCH(Sales[[#This Row],[store_no]],Stores[store_no],0))</f>
        <v>Cedar Rapids</v>
      </c>
      <c r="H7629" s="4" t="str">
        <f>INDEX(Stores[location_state],MATCH(Sales[[#This Row],[store_no]],Stores[store_no],0))</f>
        <v>Iowa</v>
      </c>
      <c r="I7629" s="4">
        <f>INDEX(Stores[sqft],MATCH(Sales[[#This Row],[store_no]],Stores[store_no],0))</f>
        <v>123700</v>
      </c>
      <c r="J7629" s="4" t="str">
        <f>INDEX(Departments[dept_name],MATCH(Sales[[#This Row],[dept_no]],Departments[dept_no],0))</f>
        <v>Health</v>
      </c>
      <c r="K7629" s="4" t="str">
        <f>CONCATENATE(Sales[[#This Row],[region]],Sales[[#This Row],[storetype]])</f>
        <v>3B</v>
      </c>
      <c r="L7629" s="4">
        <f>INDEX(RegionStoreCount[Store Count],MATCH(Sales[[#This Row],[RegionStoretype]],RegionStoreCount[Region/Type],0))</f>
        <v>4</v>
      </c>
      <c r="M7629" s="4">
        <f>AND(Sales[[#This Row],[date]]&lt;=TY_YTDMax,Sales[[#This Row],[date]]&gt;=TY_YTDMin)*Sales[[#This Row],[sales]]</f>
        <v>14475.742399999999</v>
      </c>
      <c r="N7629" s="4">
        <f>AND(Sales[[#This Row],[date]]&lt;=LY_YTDMax,Sales[[#This Row],[date]]&gt;=LY_YTDMin)*Sales[[#This Row],[sales]]</f>
        <v>0</v>
      </c>
      <c r="O7629" s="4">
        <f>AND(Sales[[#This Row],[date]]&gt;=YoY_Min,Sales[[#This Row],[date]]&lt;=TY_YTDMax)*(Sales[[#This Row],[sales]]/Sales[[#This Row],[sqft]])</f>
        <v>0.11702297817299918</v>
      </c>
      <c r="P7629" s="4">
        <f>SUMIF(Sales[RegionStoretype],Sales[[#This Row],[RegionStoretype]],Sales[YoY_SSF])/Sales[[#This Row],[Region_TypeCount]]</f>
        <v>58.312187288105562</v>
      </c>
    </row>
    <row r="7630" spans="1:16" x14ac:dyDescent="0.25">
      <c r="A7630" s="1">
        <v>43280</v>
      </c>
      <c r="B7630">
        <v>24</v>
      </c>
      <c r="C7630">
        <v>6</v>
      </c>
      <c r="D7630">
        <v>82117.998399999997</v>
      </c>
      <c r="E7630" s="4">
        <f>INDEX(Stores[region],MATCH(Sales[[#This Row],[store_no]],Stores[store_no],0))</f>
        <v>2</v>
      </c>
      <c r="F7630" s="4" t="str">
        <f>INDEX(Stores[storetype],MATCH(Sales[[#This Row],[store_no]],Stores[store_no],0))</f>
        <v>A</v>
      </c>
      <c r="G7630" s="4" t="str">
        <f>INDEX(Stores[location_city],MATCH(Sales[[#This Row],[store_no]],Stores[store_no],0))</f>
        <v>Winnetka</v>
      </c>
      <c r="H7630" s="4" t="str">
        <f>INDEX(Stores[location_state],MATCH(Sales[[#This Row],[store_no]],Stores[store_no],0))</f>
        <v>Illinois</v>
      </c>
      <c r="I7630" s="4">
        <f>INDEX(Stores[sqft],MATCH(Sales[[#This Row],[store_no]],Stores[store_no],0))</f>
        <v>207800</v>
      </c>
      <c r="J7630" s="4" t="str">
        <f>INDEX(Departments[dept_name],MATCH(Sales[[#This Row],[dept_no]],Departments[dept_no],0))</f>
        <v>Computers</v>
      </c>
      <c r="K7630" s="4" t="str">
        <f>CONCATENATE(Sales[[#This Row],[region]],Sales[[#This Row],[storetype]])</f>
        <v>2A</v>
      </c>
      <c r="L7630" s="4">
        <f>INDEX(RegionStoreCount[Store Count],MATCH(Sales[[#This Row],[RegionStoretype]],RegionStoreCount[Region/Type],0))</f>
        <v>5</v>
      </c>
      <c r="M7630" s="4">
        <f>AND(Sales[[#This Row],[date]]&lt;=TY_YTDMax,Sales[[#This Row],[date]]&gt;=TY_YTDMin)*Sales[[#This Row],[sales]]</f>
        <v>82117.998399999997</v>
      </c>
      <c r="N7630" s="4">
        <f>AND(Sales[[#This Row],[date]]&lt;=LY_YTDMax,Sales[[#This Row],[date]]&gt;=LY_YTDMin)*Sales[[#This Row],[sales]]</f>
        <v>0</v>
      </c>
      <c r="O7630" s="4">
        <f>AND(Sales[[#This Row],[date]]&gt;=YoY_Min,Sales[[#This Row],[date]]&lt;=TY_YTDMax)*(Sales[[#This Row],[sales]]/Sales[[#This Row],[sqft]])</f>
        <v>0.39517804812319535</v>
      </c>
      <c r="P7630" s="4">
        <f>SUMIF(Sales[RegionStoretype],Sales[[#This Row],[RegionStoretype]],Sales[YoY_SSF])/Sales[[#This Row],[Region_TypeCount]]</f>
        <v>60.052789354368521</v>
      </c>
    </row>
    <row r="7631" spans="1:16" x14ac:dyDescent="0.25">
      <c r="A7631" s="1">
        <v>43280</v>
      </c>
      <c r="B7631">
        <v>24</v>
      </c>
      <c r="C7631">
        <v>11</v>
      </c>
      <c r="D7631">
        <v>3880.0188000000003</v>
      </c>
      <c r="E7631" s="4">
        <f>INDEX(Stores[region],MATCH(Sales[[#This Row],[store_no]],Stores[store_no],0))</f>
        <v>2</v>
      </c>
      <c r="F7631" s="4" t="str">
        <f>INDEX(Stores[storetype],MATCH(Sales[[#This Row],[store_no]],Stores[store_no],0))</f>
        <v>A</v>
      </c>
      <c r="G7631" s="4" t="str">
        <f>INDEX(Stores[location_city],MATCH(Sales[[#This Row],[store_no]],Stores[store_no],0))</f>
        <v>Winnetka</v>
      </c>
      <c r="H7631" s="4" t="str">
        <f>INDEX(Stores[location_state],MATCH(Sales[[#This Row],[store_no]],Stores[store_no],0))</f>
        <v>Illinois</v>
      </c>
      <c r="I7631" s="4">
        <f>INDEX(Stores[sqft],MATCH(Sales[[#This Row],[store_no]],Stores[store_no],0))</f>
        <v>207800</v>
      </c>
      <c r="J7631" s="4" t="str">
        <f>INDEX(Departments[dept_name],MATCH(Sales[[#This Row],[dept_no]],Departments[dept_no],0))</f>
        <v>Home</v>
      </c>
      <c r="K7631" s="4" t="str">
        <f>CONCATENATE(Sales[[#This Row],[region]],Sales[[#This Row],[storetype]])</f>
        <v>2A</v>
      </c>
      <c r="L7631" s="4">
        <f>INDEX(RegionStoreCount[Store Count],MATCH(Sales[[#This Row],[RegionStoretype]],RegionStoreCount[Region/Type],0))</f>
        <v>5</v>
      </c>
      <c r="M7631" s="4">
        <f>AND(Sales[[#This Row],[date]]&lt;=TY_YTDMax,Sales[[#This Row],[date]]&gt;=TY_YTDMin)*Sales[[#This Row],[sales]]</f>
        <v>3880.0188000000003</v>
      </c>
      <c r="N7631" s="4">
        <f>AND(Sales[[#This Row],[date]]&lt;=LY_YTDMax,Sales[[#This Row],[date]]&gt;=LY_YTDMin)*Sales[[#This Row],[sales]]</f>
        <v>0</v>
      </c>
      <c r="O7631" s="4">
        <f>AND(Sales[[#This Row],[date]]&gt;=YoY_Min,Sales[[#This Row],[date]]&lt;=TY_YTDMax)*(Sales[[#This Row],[sales]]/Sales[[#This Row],[sqft]])</f>
        <v>1.8671890279114534E-2</v>
      </c>
      <c r="P7631" s="4">
        <f>SUMIF(Sales[RegionStoretype],Sales[[#This Row],[RegionStoretype]],Sales[YoY_SSF])/Sales[[#This Row],[Region_TypeCount]]</f>
        <v>60.052789354368521</v>
      </c>
    </row>
    <row r="7632" spans="1:16" x14ac:dyDescent="0.25">
      <c r="A7632" s="1">
        <v>43280</v>
      </c>
      <c r="B7632">
        <v>25</v>
      </c>
      <c r="C7632">
        <v>5</v>
      </c>
      <c r="D7632">
        <v>54703.100199999993</v>
      </c>
      <c r="E7632" s="4">
        <f>INDEX(Stores[region],MATCH(Sales[[#This Row],[store_no]],Stores[store_no],0))</f>
        <v>3</v>
      </c>
      <c r="F7632" s="4" t="str">
        <f>INDEX(Stores[storetype],MATCH(Sales[[#This Row],[store_no]],Stores[store_no],0))</f>
        <v>B</v>
      </c>
      <c r="G7632" s="4" t="str">
        <f>INDEX(Stores[location_city],MATCH(Sales[[#This Row],[store_no]],Stores[store_no],0))</f>
        <v>Kansas City</v>
      </c>
      <c r="H7632" s="4" t="str">
        <f>INDEX(Stores[location_state],MATCH(Sales[[#This Row],[store_no]],Stores[store_no],0))</f>
        <v>Missouri</v>
      </c>
      <c r="I7632" s="4">
        <f>INDEX(Stores[sqft],MATCH(Sales[[#This Row],[store_no]],Stores[store_no],0))</f>
        <v>92300</v>
      </c>
      <c r="J7632" s="4" t="str">
        <f>INDEX(Departments[dept_name],MATCH(Sales[[#This Row],[dept_no]],Departments[dept_no],0))</f>
        <v>Clothing</v>
      </c>
      <c r="K7632" s="4" t="str">
        <f>CONCATENATE(Sales[[#This Row],[region]],Sales[[#This Row],[storetype]])</f>
        <v>3B</v>
      </c>
      <c r="L7632" s="4">
        <f>INDEX(RegionStoreCount[Store Count],MATCH(Sales[[#This Row],[RegionStoretype]],RegionStoreCount[Region/Type],0))</f>
        <v>4</v>
      </c>
      <c r="M7632" s="4">
        <f>AND(Sales[[#This Row],[date]]&lt;=TY_YTDMax,Sales[[#This Row],[date]]&gt;=TY_YTDMin)*Sales[[#This Row],[sales]]</f>
        <v>54703.100199999993</v>
      </c>
      <c r="N7632" s="4">
        <f>AND(Sales[[#This Row],[date]]&lt;=LY_YTDMax,Sales[[#This Row],[date]]&gt;=LY_YTDMin)*Sales[[#This Row],[sales]]</f>
        <v>0</v>
      </c>
      <c r="O7632" s="4">
        <f>AND(Sales[[#This Row],[date]]&gt;=YoY_Min,Sales[[#This Row],[date]]&lt;=TY_YTDMax)*(Sales[[#This Row],[sales]]/Sales[[#This Row],[sqft]])</f>
        <v>0.59266630769230766</v>
      </c>
      <c r="P7632" s="4">
        <f>SUMIF(Sales[RegionStoretype],Sales[[#This Row],[RegionStoretype]],Sales[YoY_SSF])/Sales[[#This Row],[Region_TypeCount]]</f>
        <v>58.312187288105562</v>
      </c>
    </row>
    <row r="7633" spans="1:16" x14ac:dyDescent="0.25">
      <c r="A7633" s="1">
        <v>43280</v>
      </c>
      <c r="B7633">
        <v>25</v>
      </c>
      <c r="C7633">
        <v>8</v>
      </c>
      <c r="D7633">
        <v>85513.310200000007</v>
      </c>
      <c r="E7633" s="4">
        <f>INDEX(Stores[region],MATCH(Sales[[#This Row],[store_no]],Stores[store_no],0))</f>
        <v>3</v>
      </c>
      <c r="F7633" s="4" t="str">
        <f>INDEX(Stores[storetype],MATCH(Sales[[#This Row],[store_no]],Stores[store_no],0))</f>
        <v>B</v>
      </c>
      <c r="G7633" s="4" t="str">
        <f>INDEX(Stores[location_city],MATCH(Sales[[#This Row],[store_no]],Stores[store_no],0))</f>
        <v>Kansas City</v>
      </c>
      <c r="H7633" s="4" t="str">
        <f>INDEX(Stores[location_state],MATCH(Sales[[#This Row],[store_no]],Stores[store_no],0))</f>
        <v>Missouri</v>
      </c>
      <c r="I7633" s="4">
        <f>INDEX(Stores[sqft],MATCH(Sales[[#This Row],[store_no]],Stores[store_no],0))</f>
        <v>92300</v>
      </c>
      <c r="J7633" s="4" t="str">
        <f>INDEX(Departments[dept_name],MATCH(Sales[[#This Row],[dept_no]],Departments[dept_no],0))</f>
        <v>Games</v>
      </c>
      <c r="K7633" s="4" t="str">
        <f>CONCATENATE(Sales[[#This Row],[region]],Sales[[#This Row],[storetype]])</f>
        <v>3B</v>
      </c>
      <c r="L7633" s="4">
        <f>INDEX(RegionStoreCount[Store Count],MATCH(Sales[[#This Row],[RegionStoretype]],RegionStoreCount[Region/Type],0))</f>
        <v>4</v>
      </c>
      <c r="M7633" s="4">
        <f>AND(Sales[[#This Row],[date]]&lt;=TY_YTDMax,Sales[[#This Row],[date]]&gt;=TY_YTDMin)*Sales[[#This Row],[sales]]</f>
        <v>85513.310200000007</v>
      </c>
      <c r="N7633" s="4">
        <f>AND(Sales[[#This Row],[date]]&lt;=LY_YTDMax,Sales[[#This Row],[date]]&gt;=LY_YTDMin)*Sales[[#This Row],[sales]]</f>
        <v>0</v>
      </c>
      <c r="O7633" s="4">
        <f>AND(Sales[[#This Row],[date]]&gt;=YoY_Min,Sales[[#This Row],[date]]&lt;=TY_YTDMax)*(Sales[[#This Row],[sales]]/Sales[[#This Row],[sqft]])</f>
        <v>0.92647139978331539</v>
      </c>
      <c r="P7633" s="4">
        <f>SUMIF(Sales[RegionStoretype],Sales[[#This Row],[RegionStoretype]],Sales[YoY_SSF])/Sales[[#This Row],[Region_TypeCount]]</f>
        <v>58.312187288105562</v>
      </c>
    </row>
    <row r="7634" spans="1:16" x14ac:dyDescent="0.25">
      <c r="A7634" s="1">
        <v>43280</v>
      </c>
      <c r="B7634">
        <v>25</v>
      </c>
      <c r="C7634">
        <v>9</v>
      </c>
      <c r="D7634">
        <v>33397.535000000003</v>
      </c>
      <c r="E7634" s="4">
        <f>INDEX(Stores[region],MATCH(Sales[[#This Row],[store_no]],Stores[store_no],0))</f>
        <v>3</v>
      </c>
      <c r="F7634" s="4" t="str">
        <f>INDEX(Stores[storetype],MATCH(Sales[[#This Row],[store_no]],Stores[store_no],0))</f>
        <v>B</v>
      </c>
      <c r="G7634" s="4" t="str">
        <f>INDEX(Stores[location_city],MATCH(Sales[[#This Row],[store_no]],Stores[store_no],0))</f>
        <v>Kansas City</v>
      </c>
      <c r="H7634" s="4" t="str">
        <f>INDEX(Stores[location_state],MATCH(Sales[[#This Row],[store_no]],Stores[store_no],0))</f>
        <v>Missouri</v>
      </c>
      <c r="I7634" s="4">
        <f>INDEX(Stores[sqft],MATCH(Sales[[#This Row],[store_no]],Stores[store_no],0))</f>
        <v>92300</v>
      </c>
      <c r="J7634" s="4" t="str">
        <f>INDEX(Departments[dept_name],MATCH(Sales[[#This Row],[dept_no]],Departments[dept_no],0))</f>
        <v>Garden</v>
      </c>
      <c r="K7634" s="4" t="str">
        <f>CONCATENATE(Sales[[#This Row],[region]],Sales[[#This Row],[storetype]])</f>
        <v>3B</v>
      </c>
      <c r="L7634" s="4">
        <f>INDEX(RegionStoreCount[Store Count],MATCH(Sales[[#This Row],[RegionStoretype]],RegionStoreCount[Region/Type],0))</f>
        <v>4</v>
      </c>
      <c r="M7634" s="4">
        <f>AND(Sales[[#This Row],[date]]&lt;=TY_YTDMax,Sales[[#This Row],[date]]&gt;=TY_YTDMin)*Sales[[#This Row],[sales]]</f>
        <v>33397.535000000003</v>
      </c>
      <c r="N7634" s="4">
        <f>AND(Sales[[#This Row],[date]]&lt;=LY_YTDMax,Sales[[#This Row],[date]]&gt;=LY_YTDMin)*Sales[[#This Row],[sales]]</f>
        <v>0</v>
      </c>
      <c r="O7634" s="4">
        <f>AND(Sales[[#This Row],[date]]&gt;=YoY_Min,Sales[[#This Row],[date]]&lt;=TY_YTDMax)*(Sales[[#This Row],[sales]]/Sales[[#This Row],[sqft]])</f>
        <v>0.36183678223185267</v>
      </c>
      <c r="P7634" s="4">
        <f>SUMIF(Sales[RegionStoretype],Sales[[#This Row],[RegionStoretype]],Sales[YoY_SSF])/Sales[[#This Row],[Region_TypeCount]]</f>
        <v>58.312187288105562</v>
      </c>
    </row>
    <row r="7635" spans="1:16" x14ac:dyDescent="0.25">
      <c r="A7635" s="1">
        <v>43280</v>
      </c>
      <c r="B7635">
        <v>25</v>
      </c>
      <c r="C7635">
        <v>10</v>
      </c>
      <c r="D7635">
        <v>30965.068399999996</v>
      </c>
      <c r="E7635" s="4">
        <f>INDEX(Stores[region],MATCH(Sales[[#This Row],[store_no]],Stores[store_no],0))</f>
        <v>3</v>
      </c>
      <c r="F7635" s="4" t="str">
        <f>INDEX(Stores[storetype],MATCH(Sales[[#This Row],[store_no]],Stores[store_no],0))</f>
        <v>B</v>
      </c>
      <c r="G7635" s="4" t="str">
        <f>INDEX(Stores[location_city],MATCH(Sales[[#This Row],[store_no]],Stores[store_no],0))</f>
        <v>Kansas City</v>
      </c>
      <c r="H7635" s="4" t="str">
        <f>INDEX(Stores[location_state],MATCH(Sales[[#This Row],[store_no]],Stores[store_no],0))</f>
        <v>Missouri</v>
      </c>
      <c r="I7635" s="4">
        <f>INDEX(Stores[sqft],MATCH(Sales[[#This Row],[store_no]],Stores[store_no],0))</f>
        <v>92300</v>
      </c>
      <c r="J7635" s="4" t="str">
        <f>INDEX(Departments[dept_name],MATCH(Sales[[#This Row],[dept_no]],Departments[dept_no],0))</f>
        <v>Health</v>
      </c>
      <c r="K7635" s="4" t="str">
        <f>CONCATENATE(Sales[[#This Row],[region]],Sales[[#This Row],[storetype]])</f>
        <v>3B</v>
      </c>
      <c r="L7635" s="4">
        <f>INDEX(RegionStoreCount[Store Count],MATCH(Sales[[#This Row],[RegionStoretype]],RegionStoreCount[Region/Type],0))</f>
        <v>4</v>
      </c>
      <c r="M7635" s="4">
        <f>AND(Sales[[#This Row],[date]]&lt;=TY_YTDMax,Sales[[#This Row],[date]]&gt;=TY_YTDMin)*Sales[[#This Row],[sales]]</f>
        <v>30965.068399999996</v>
      </c>
      <c r="N7635" s="4">
        <f>AND(Sales[[#This Row],[date]]&lt;=LY_YTDMax,Sales[[#This Row],[date]]&gt;=LY_YTDMin)*Sales[[#This Row],[sales]]</f>
        <v>0</v>
      </c>
      <c r="O7635" s="4">
        <f>AND(Sales[[#This Row],[date]]&gt;=YoY_Min,Sales[[#This Row],[date]]&lt;=TY_YTDMax)*(Sales[[#This Row],[sales]]/Sales[[#This Row],[sqft]])</f>
        <v>0.33548286457204762</v>
      </c>
      <c r="P7635" s="4">
        <f>SUMIF(Sales[RegionStoretype],Sales[[#This Row],[RegionStoretype]],Sales[YoY_SSF])/Sales[[#This Row],[Region_TypeCount]]</f>
        <v>58.312187288105562</v>
      </c>
    </row>
    <row r="7636" spans="1:16" x14ac:dyDescent="0.25">
      <c r="A7636" s="1">
        <v>43280</v>
      </c>
      <c r="B7636">
        <v>25</v>
      </c>
      <c r="C7636">
        <v>20</v>
      </c>
      <c r="D7636">
        <v>52563.816999999995</v>
      </c>
      <c r="E7636" s="4">
        <f>INDEX(Stores[region],MATCH(Sales[[#This Row],[store_no]],Stores[store_no],0))</f>
        <v>3</v>
      </c>
      <c r="F7636" s="4" t="str">
        <f>INDEX(Stores[storetype],MATCH(Sales[[#This Row],[store_no]],Stores[store_no],0))</f>
        <v>B</v>
      </c>
      <c r="G7636" s="4" t="str">
        <f>INDEX(Stores[location_city],MATCH(Sales[[#This Row],[store_no]],Stores[store_no],0))</f>
        <v>Kansas City</v>
      </c>
      <c r="H7636" s="4" t="str">
        <f>INDEX(Stores[location_state],MATCH(Sales[[#This Row],[store_no]],Stores[store_no],0))</f>
        <v>Missouri</v>
      </c>
      <c r="I7636" s="4">
        <f>INDEX(Stores[sqft],MATCH(Sales[[#This Row],[store_no]],Stores[store_no],0))</f>
        <v>92300</v>
      </c>
      <c r="J7636" s="4" t="str">
        <f>INDEX(Departments[dept_name],MATCH(Sales[[#This Row],[dept_no]],Departments[dept_no],0))</f>
        <v>Toys</v>
      </c>
      <c r="K7636" s="4" t="str">
        <f>CONCATENATE(Sales[[#This Row],[region]],Sales[[#This Row],[storetype]])</f>
        <v>3B</v>
      </c>
      <c r="L7636" s="4">
        <f>INDEX(RegionStoreCount[Store Count],MATCH(Sales[[#This Row],[RegionStoretype]],RegionStoreCount[Region/Type],0))</f>
        <v>4</v>
      </c>
      <c r="M7636" s="4">
        <f>AND(Sales[[#This Row],[date]]&lt;=TY_YTDMax,Sales[[#This Row],[date]]&gt;=TY_YTDMin)*Sales[[#This Row],[sales]]</f>
        <v>52563.816999999995</v>
      </c>
      <c r="N7636" s="4">
        <f>AND(Sales[[#This Row],[date]]&lt;=LY_YTDMax,Sales[[#This Row],[date]]&gt;=LY_YTDMin)*Sales[[#This Row],[sales]]</f>
        <v>0</v>
      </c>
      <c r="O7636" s="4">
        <f>AND(Sales[[#This Row],[date]]&gt;=YoY_Min,Sales[[#This Row],[date]]&lt;=TY_YTDMax)*(Sales[[#This Row],[sales]]/Sales[[#This Row],[sqft]])</f>
        <v>0.56948880823401948</v>
      </c>
      <c r="P7636" s="4">
        <f>SUMIF(Sales[RegionStoretype],Sales[[#This Row],[RegionStoretype]],Sales[YoY_SSF])/Sales[[#This Row],[Region_TypeCount]]</f>
        <v>58.312187288105562</v>
      </c>
    </row>
    <row r="7637" spans="1:16" x14ac:dyDescent="0.25">
      <c r="A7637" s="1">
        <v>43280</v>
      </c>
      <c r="B7637">
        <v>26</v>
      </c>
      <c r="C7637">
        <v>14</v>
      </c>
      <c r="D7637">
        <v>109220.4644</v>
      </c>
      <c r="E7637" s="4">
        <f>INDEX(Stores[region],MATCH(Sales[[#This Row],[store_no]],Stores[store_no],0))</f>
        <v>2</v>
      </c>
      <c r="F7637" s="4" t="str">
        <f>INDEX(Stores[storetype],MATCH(Sales[[#This Row],[store_no]],Stores[store_no],0))</f>
        <v>A</v>
      </c>
      <c r="G7637" s="4" t="str">
        <f>INDEX(Stores[location_city],MATCH(Sales[[#This Row],[store_no]],Stores[store_no],0))</f>
        <v>Carmel</v>
      </c>
      <c r="H7637" s="4" t="str">
        <f>INDEX(Stores[location_state],MATCH(Sales[[#This Row],[store_no]],Stores[store_no],0))</f>
        <v>Indiana</v>
      </c>
      <c r="I7637" s="4">
        <f>INDEX(Stores[sqft],MATCH(Sales[[#This Row],[store_no]],Stores[store_no],0))</f>
        <v>198500</v>
      </c>
      <c r="J7637" s="4" t="str">
        <f>INDEX(Departments[dept_name],MATCH(Sales[[#This Row],[dept_no]],Departments[dept_no],0))</f>
        <v>Movies</v>
      </c>
      <c r="K7637" s="4" t="str">
        <f>CONCATENATE(Sales[[#This Row],[region]],Sales[[#This Row],[storetype]])</f>
        <v>2A</v>
      </c>
      <c r="L7637" s="4">
        <f>INDEX(RegionStoreCount[Store Count],MATCH(Sales[[#This Row],[RegionStoretype]],RegionStoreCount[Region/Type],0))</f>
        <v>5</v>
      </c>
      <c r="M7637" s="4">
        <f>AND(Sales[[#This Row],[date]]&lt;=TY_YTDMax,Sales[[#This Row],[date]]&gt;=TY_YTDMin)*Sales[[#This Row],[sales]]</f>
        <v>109220.4644</v>
      </c>
      <c r="N7637" s="4">
        <f>AND(Sales[[#This Row],[date]]&lt;=LY_YTDMax,Sales[[#This Row],[date]]&gt;=LY_YTDMin)*Sales[[#This Row],[sales]]</f>
        <v>0</v>
      </c>
      <c r="O7637" s="4">
        <f>AND(Sales[[#This Row],[date]]&gt;=YoY_Min,Sales[[#This Row],[date]]&lt;=TY_YTDMax)*(Sales[[#This Row],[sales]]/Sales[[#This Row],[sqft]])</f>
        <v>0.55022903979848869</v>
      </c>
      <c r="P7637" s="4">
        <f>SUMIF(Sales[RegionStoretype],Sales[[#This Row],[RegionStoretype]],Sales[YoY_SSF])/Sales[[#This Row],[Region_TypeCount]]</f>
        <v>60.052789354368521</v>
      </c>
    </row>
    <row r="7638" spans="1:16" x14ac:dyDescent="0.25">
      <c r="A7638" s="1">
        <v>43280</v>
      </c>
      <c r="B7638">
        <v>26</v>
      </c>
      <c r="C7638">
        <v>18</v>
      </c>
      <c r="D7638">
        <v>105627.1253</v>
      </c>
      <c r="E7638" s="4">
        <f>INDEX(Stores[region],MATCH(Sales[[#This Row],[store_no]],Stores[store_no],0))</f>
        <v>2</v>
      </c>
      <c r="F7638" s="4" t="str">
        <f>INDEX(Stores[storetype],MATCH(Sales[[#This Row],[store_no]],Stores[store_no],0))</f>
        <v>A</v>
      </c>
      <c r="G7638" s="4" t="str">
        <f>INDEX(Stores[location_city],MATCH(Sales[[#This Row],[store_no]],Stores[store_no],0))</f>
        <v>Carmel</v>
      </c>
      <c r="H7638" s="4" t="str">
        <f>INDEX(Stores[location_state],MATCH(Sales[[#This Row],[store_no]],Stores[store_no],0))</f>
        <v>Indiana</v>
      </c>
      <c r="I7638" s="4">
        <f>INDEX(Stores[sqft],MATCH(Sales[[#This Row],[store_no]],Stores[store_no],0))</f>
        <v>198500</v>
      </c>
      <c r="J7638" s="4" t="str">
        <f>INDEX(Departments[dept_name],MATCH(Sales[[#This Row],[dept_no]],Departments[dept_no],0))</f>
        <v>Sports</v>
      </c>
      <c r="K7638" s="4" t="str">
        <f>CONCATENATE(Sales[[#This Row],[region]],Sales[[#This Row],[storetype]])</f>
        <v>2A</v>
      </c>
      <c r="L7638" s="4">
        <f>INDEX(RegionStoreCount[Store Count],MATCH(Sales[[#This Row],[RegionStoretype]],RegionStoreCount[Region/Type],0))</f>
        <v>5</v>
      </c>
      <c r="M7638" s="4">
        <f>AND(Sales[[#This Row],[date]]&lt;=TY_YTDMax,Sales[[#This Row],[date]]&gt;=TY_YTDMin)*Sales[[#This Row],[sales]]</f>
        <v>105627.1253</v>
      </c>
      <c r="N7638" s="4">
        <f>AND(Sales[[#This Row],[date]]&lt;=LY_YTDMax,Sales[[#This Row],[date]]&gt;=LY_YTDMin)*Sales[[#This Row],[sales]]</f>
        <v>0</v>
      </c>
      <c r="O7638" s="4">
        <f>AND(Sales[[#This Row],[date]]&gt;=YoY_Min,Sales[[#This Row],[date]]&lt;=TY_YTDMax)*(Sales[[#This Row],[sales]]/Sales[[#This Row],[sqft]])</f>
        <v>0.53212657581863976</v>
      </c>
      <c r="P7638" s="4">
        <f>SUMIF(Sales[RegionStoretype],Sales[[#This Row],[RegionStoretype]],Sales[YoY_SSF])/Sales[[#This Row],[Region_TypeCount]]</f>
        <v>60.052789354368521</v>
      </c>
    </row>
    <row r="7639" spans="1:16" x14ac:dyDescent="0.25">
      <c r="A7639" s="1">
        <v>43280</v>
      </c>
      <c r="B7639">
        <v>27</v>
      </c>
      <c r="C7639">
        <v>8</v>
      </c>
      <c r="D7639">
        <v>30600.382700000002</v>
      </c>
      <c r="E7639" s="4">
        <f>INDEX(Stores[region],MATCH(Sales[[#This Row],[store_no]],Stores[store_no],0))</f>
        <v>3</v>
      </c>
      <c r="F7639" s="4" t="str">
        <f>INDEX(Stores[storetype],MATCH(Sales[[#This Row],[store_no]],Stores[store_no],0))</f>
        <v>A</v>
      </c>
      <c r="G7639" s="4" t="str">
        <f>INDEX(Stores[location_city],MATCH(Sales[[#This Row],[store_no]],Stores[store_no],0))</f>
        <v>Springfield</v>
      </c>
      <c r="H7639" s="4" t="str">
        <f>INDEX(Stores[location_state],MATCH(Sales[[#This Row],[store_no]],Stores[store_no],0))</f>
        <v>Missouri</v>
      </c>
      <c r="I7639" s="4">
        <f>INDEX(Stores[sqft],MATCH(Sales[[#This Row],[store_no]],Stores[store_no],0))</f>
        <v>158200</v>
      </c>
      <c r="J7639" s="4" t="str">
        <f>INDEX(Departments[dept_name],MATCH(Sales[[#This Row],[dept_no]],Departments[dept_no],0))</f>
        <v>Games</v>
      </c>
      <c r="K7639" s="4" t="str">
        <f>CONCATENATE(Sales[[#This Row],[region]],Sales[[#This Row],[storetype]])</f>
        <v>3A</v>
      </c>
      <c r="L7639" s="4">
        <f>INDEX(RegionStoreCount[Store Count],MATCH(Sales[[#This Row],[RegionStoretype]],RegionStoreCount[Region/Type],0))</f>
        <v>9</v>
      </c>
      <c r="M7639" s="4">
        <f>AND(Sales[[#This Row],[date]]&lt;=TY_YTDMax,Sales[[#This Row],[date]]&gt;=TY_YTDMin)*Sales[[#This Row],[sales]]</f>
        <v>30600.382700000002</v>
      </c>
      <c r="N7639" s="4">
        <f>AND(Sales[[#This Row],[date]]&lt;=LY_YTDMax,Sales[[#This Row],[date]]&gt;=LY_YTDMin)*Sales[[#This Row],[sales]]</f>
        <v>0</v>
      </c>
      <c r="O7639" s="4">
        <f>AND(Sales[[#This Row],[date]]&gt;=YoY_Min,Sales[[#This Row],[date]]&lt;=TY_YTDMax)*(Sales[[#This Row],[sales]]/Sales[[#This Row],[sqft]])</f>
        <v>0.19342846207332492</v>
      </c>
      <c r="P7639" s="4">
        <f>SUMIF(Sales[RegionStoretype],Sales[[#This Row],[RegionStoretype]],Sales[YoY_SSF])/Sales[[#This Row],[Region_TypeCount]]</f>
        <v>53.603836561720975</v>
      </c>
    </row>
    <row r="7640" spans="1:16" x14ac:dyDescent="0.25">
      <c r="A7640" s="1">
        <v>43280</v>
      </c>
      <c r="B7640">
        <v>27</v>
      </c>
      <c r="C7640">
        <v>12</v>
      </c>
      <c r="D7640">
        <v>39013.003000000004</v>
      </c>
      <c r="E7640" s="4">
        <f>INDEX(Stores[region],MATCH(Sales[[#This Row],[store_no]],Stores[store_no],0))</f>
        <v>3</v>
      </c>
      <c r="F7640" s="4" t="str">
        <f>INDEX(Stores[storetype],MATCH(Sales[[#This Row],[store_no]],Stores[store_no],0))</f>
        <v>A</v>
      </c>
      <c r="G7640" s="4" t="str">
        <f>INDEX(Stores[location_city],MATCH(Sales[[#This Row],[store_no]],Stores[store_no],0))</f>
        <v>Springfield</v>
      </c>
      <c r="H7640" s="4" t="str">
        <f>INDEX(Stores[location_state],MATCH(Sales[[#This Row],[store_no]],Stores[store_no],0))</f>
        <v>Missouri</v>
      </c>
      <c r="I7640" s="4">
        <f>INDEX(Stores[sqft],MATCH(Sales[[#This Row],[store_no]],Stores[store_no],0))</f>
        <v>158200</v>
      </c>
      <c r="J7640" s="4" t="str">
        <f>INDEX(Departments[dept_name],MATCH(Sales[[#This Row],[dept_no]],Departments[dept_no],0))</f>
        <v>Jewelery</v>
      </c>
      <c r="K7640" s="4" t="str">
        <f>CONCATENATE(Sales[[#This Row],[region]],Sales[[#This Row],[storetype]])</f>
        <v>3A</v>
      </c>
      <c r="L7640" s="4">
        <f>INDEX(RegionStoreCount[Store Count],MATCH(Sales[[#This Row],[RegionStoretype]],RegionStoreCount[Region/Type],0))</f>
        <v>9</v>
      </c>
      <c r="M7640" s="4">
        <f>AND(Sales[[#This Row],[date]]&lt;=TY_YTDMax,Sales[[#This Row],[date]]&gt;=TY_YTDMin)*Sales[[#This Row],[sales]]</f>
        <v>39013.003000000004</v>
      </c>
      <c r="N7640" s="4">
        <f>AND(Sales[[#This Row],[date]]&lt;=LY_YTDMax,Sales[[#This Row],[date]]&gt;=LY_YTDMin)*Sales[[#This Row],[sales]]</f>
        <v>0</v>
      </c>
      <c r="O7640" s="4">
        <f>AND(Sales[[#This Row],[date]]&gt;=YoY_Min,Sales[[#This Row],[date]]&lt;=TY_YTDMax)*(Sales[[#This Row],[sales]]/Sales[[#This Row],[sqft]])</f>
        <v>0.24660558154235149</v>
      </c>
      <c r="P7640" s="4">
        <f>SUMIF(Sales[RegionStoretype],Sales[[#This Row],[RegionStoretype]],Sales[YoY_SSF])/Sales[[#This Row],[Region_TypeCount]]</f>
        <v>53.603836561720975</v>
      </c>
    </row>
    <row r="7641" spans="1:16" x14ac:dyDescent="0.25">
      <c r="A7641" s="1">
        <v>43280</v>
      </c>
      <c r="B7641">
        <v>27</v>
      </c>
      <c r="C7641">
        <v>14</v>
      </c>
      <c r="D7641">
        <v>49342.8364</v>
      </c>
      <c r="E7641" s="4">
        <f>INDEX(Stores[region],MATCH(Sales[[#This Row],[store_no]],Stores[store_no],0))</f>
        <v>3</v>
      </c>
      <c r="F7641" s="4" t="str">
        <f>INDEX(Stores[storetype],MATCH(Sales[[#This Row],[store_no]],Stores[store_no],0))</f>
        <v>A</v>
      </c>
      <c r="G7641" s="4" t="str">
        <f>INDEX(Stores[location_city],MATCH(Sales[[#This Row],[store_no]],Stores[store_no],0))</f>
        <v>Springfield</v>
      </c>
      <c r="H7641" s="4" t="str">
        <f>INDEX(Stores[location_state],MATCH(Sales[[#This Row],[store_no]],Stores[store_no],0))</f>
        <v>Missouri</v>
      </c>
      <c r="I7641" s="4">
        <f>INDEX(Stores[sqft],MATCH(Sales[[#This Row],[store_no]],Stores[store_no],0))</f>
        <v>158200</v>
      </c>
      <c r="J7641" s="4" t="str">
        <f>INDEX(Departments[dept_name],MATCH(Sales[[#This Row],[dept_no]],Departments[dept_no],0))</f>
        <v>Movies</v>
      </c>
      <c r="K7641" s="4" t="str">
        <f>CONCATENATE(Sales[[#This Row],[region]],Sales[[#This Row],[storetype]])</f>
        <v>3A</v>
      </c>
      <c r="L7641" s="4">
        <f>INDEX(RegionStoreCount[Store Count],MATCH(Sales[[#This Row],[RegionStoretype]],RegionStoreCount[Region/Type],0))</f>
        <v>9</v>
      </c>
      <c r="M7641" s="4">
        <f>AND(Sales[[#This Row],[date]]&lt;=TY_YTDMax,Sales[[#This Row],[date]]&gt;=TY_YTDMin)*Sales[[#This Row],[sales]]</f>
        <v>49342.8364</v>
      </c>
      <c r="N7641" s="4">
        <f>AND(Sales[[#This Row],[date]]&lt;=LY_YTDMax,Sales[[#This Row],[date]]&gt;=LY_YTDMin)*Sales[[#This Row],[sales]]</f>
        <v>0</v>
      </c>
      <c r="O7641" s="4">
        <f>AND(Sales[[#This Row],[date]]&gt;=YoY_Min,Sales[[#This Row],[date]]&lt;=TY_YTDMax)*(Sales[[#This Row],[sales]]/Sales[[#This Row],[sqft]])</f>
        <v>0.31190162073324906</v>
      </c>
      <c r="P7641" s="4">
        <f>SUMIF(Sales[RegionStoretype],Sales[[#This Row],[RegionStoretype]],Sales[YoY_SSF])/Sales[[#This Row],[Region_TypeCount]]</f>
        <v>53.603836561720975</v>
      </c>
    </row>
    <row r="7642" spans="1:16" x14ac:dyDescent="0.25">
      <c r="A7642" s="1">
        <v>43280</v>
      </c>
      <c r="B7642">
        <v>27</v>
      </c>
      <c r="C7642">
        <v>17</v>
      </c>
      <c r="D7642">
        <v>84582.236000000004</v>
      </c>
      <c r="E7642" s="4">
        <f>INDEX(Stores[region],MATCH(Sales[[#This Row],[store_no]],Stores[store_no],0))</f>
        <v>3</v>
      </c>
      <c r="F7642" s="4" t="str">
        <f>INDEX(Stores[storetype],MATCH(Sales[[#This Row],[store_no]],Stores[store_no],0))</f>
        <v>A</v>
      </c>
      <c r="G7642" s="4" t="str">
        <f>INDEX(Stores[location_city],MATCH(Sales[[#This Row],[store_no]],Stores[store_no],0))</f>
        <v>Springfield</v>
      </c>
      <c r="H7642" s="4" t="str">
        <f>INDEX(Stores[location_state],MATCH(Sales[[#This Row],[store_no]],Stores[store_no],0))</f>
        <v>Missouri</v>
      </c>
      <c r="I7642" s="4">
        <f>INDEX(Stores[sqft],MATCH(Sales[[#This Row],[store_no]],Stores[store_no],0))</f>
        <v>158200</v>
      </c>
      <c r="J7642" s="4" t="str">
        <f>INDEX(Departments[dept_name],MATCH(Sales[[#This Row],[dept_no]],Departments[dept_no],0))</f>
        <v>Shoes</v>
      </c>
      <c r="K7642" s="4" t="str">
        <f>CONCATENATE(Sales[[#This Row],[region]],Sales[[#This Row],[storetype]])</f>
        <v>3A</v>
      </c>
      <c r="L7642" s="4">
        <f>INDEX(RegionStoreCount[Store Count],MATCH(Sales[[#This Row],[RegionStoretype]],RegionStoreCount[Region/Type],0))</f>
        <v>9</v>
      </c>
      <c r="M7642" s="4">
        <f>AND(Sales[[#This Row],[date]]&lt;=TY_YTDMax,Sales[[#This Row],[date]]&gt;=TY_YTDMin)*Sales[[#This Row],[sales]]</f>
        <v>84582.236000000004</v>
      </c>
      <c r="N7642" s="4">
        <f>AND(Sales[[#This Row],[date]]&lt;=LY_YTDMax,Sales[[#This Row],[date]]&gt;=LY_YTDMin)*Sales[[#This Row],[sales]]</f>
        <v>0</v>
      </c>
      <c r="O7642" s="4">
        <f>AND(Sales[[#This Row],[date]]&gt;=YoY_Min,Sales[[#This Row],[date]]&lt;=TY_YTDMax)*(Sales[[#This Row],[sales]]/Sales[[#This Row],[sqft]])</f>
        <v>0.53465383059418459</v>
      </c>
      <c r="P7642" s="4">
        <f>SUMIF(Sales[RegionStoretype],Sales[[#This Row],[RegionStoretype]],Sales[YoY_SSF])/Sales[[#This Row],[Region_TypeCount]]</f>
        <v>53.603836561720975</v>
      </c>
    </row>
    <row r="7643" spans="1:16" x14ac:dyDescent="0.25">
      <c r="A7643" s="1">
        <v>43280</v>
      </c>
      <c r="B7643">
        <v>27</v>
      </c>
      <c r="C7643">
        <v>20</v>
      </c>
      <c r="D7643">
        <v>47019.530200000001</v>
      </c>
      <c r="E7643" s="4">
        <f>INDEX(Stores[region],MATCH(Sales[[#This Row],[store_no]],Stores[store_no],0))</f>
        <v>3</v>
      </c>
      <c r="F7643" s="4" t="str">
        <f>INDEX(Stores[storetype],MATCH(Sales[[#This Row],[store_no]],Stores[store_no],0))</f>
        <v>A</v>
      </c>
      <c r="G7643" s="4" t="str">
        <f>INDEX(Stores[location_city],MATCH(Sales[[#This Row],[store_no]],Stores[store_no],0))</f>
        <v>Springfield</v>
      </c>
      <c r="H7643" s="4" t="str">
        <f>INDEX(Stores[location_state],MATCH(Sales[[#This Row],[store_no]],Stores[store_no],0))</f>
        <v>Missouri</v>
      </c>
      <c r="I7643" s="4">
        <f>INDEX(Stores[sqft],MATCH(Sales[[#This Row],[store_no]],Stores[store_no],0))</f>
        <v>158200</v>
      </c>
      <c r="J7643" s="4" t="str">
        <f>INDEX(Departments[dept_name],MATCH(Sales[[#This Row],[dept_no]],Departments[dept_no],0))</f>
        <v>Toys</v>
      </c>
      <c r="K7643" s="4" t="str">
        <f>CONCATENATE(Sales[[#This Row],[region]],Sales[[#This Row],[storetype]])</f>
        <v>3A</v>
      </c>
      <c r="L7643" s="4">
        <f>INDEX(RegionStoreCount[Store Count],MATCH(Sales[[#This Row],[RegionStoretype]],RegionStoreCount[Region/Type],0))</f>
        <v>9</v>
      </c>
      <c r="M7643" s="4">
        <f>AND(Sales[[#This Row],[date]]&lt;=TY_YTDMax,Sales[[#This Row],[date]]&gt;=TY_YTDMin)*Sales[[#This Row],[sales]]</f>
        <v>47019.530200000001</v>
      </c>
      <c r="N7643" s="4">
        <f>AND(Sales[[#This Row],[date]]&lt;=LY_YTDMax,Sales[[#This Row],[date]]&gt;=LY_YTDMin)*Sales[[#This Row],[sales]]</f>
        <v>0</v>
      </c>
      <c r="O7643" s="4">
        <f>AND(Sales[[#This Row],[date]]&gt;=YoY_Min,Sales[[#This Row],[date]]&lt;=TY_YTDMax)*(Sales[[#This Row],[sales]]/Sales[[#This Row],[sqft]])</f>
        <v>0.29721574083438684</v>
      </c>
      <c r="P7643" s="4">
        <f>SUMIF(Sales[RegionStoretype],Sales[[#This Row],[RegionStoretype]],Sales[YoY_SSF])/Sales[[#This Row],[Region_TypeCount]]</f>
        <v>53.603836561720975</v>
      </c>
    </row>
    <row r="7644" spans="1:16" x14ac:dyDescent="0.25">
      <c r="A7644" s="1">
        <v>43280</v>
      </c>
      <c r="B7644">
        <v>28</v>
      </c>
      <c r="C7644">
        <v>5</v>
      </c>
      <c r="D7644">
        <v>161872.58219999998</v>
      </c>
      <c r="E7644" s="4">
        <f>INDEX(Stores[region],MATCH(Sales[[#This Row],[store_no]],Stores[store_no],0))</f>
        <v>2</v>
      </c>
      <c r="F7644" s="4" t="str">
        <f>INDEX(Stores[storetype],MATCH(Sales[[#This Row],[store_no]],Stores[store_no],0))</f>
        <v>A</v>
      </c>
      <c r="G7644" s="4" t="str">
        <f>INDEX(Stores[location_city],MATCH(Sales[[#This Row],[store_no]],Stores[store_no],0))</f>
        <v>Milwaukee</v>
      </c>
      <c r="H7644" s="4" t="str">
        <f>INDEX(Stores[location_state],MATCH(Sales[[#This Row],[store_no]],Stores[store_no],0))</f>
        <v>Wisconsin</v>
      </c>
      <c r="I7644" s="4">
        <f>INDEX(Stores[sqft],MATCH(Sales[[#This Row],[store_no]],Stores[store_no],0))</f>
        <v>203800</v>
      </c>
      <c r="J7644" s="4" t="str">
        <f>INDEX(Departments[dept_name],MATCH(Sales[[#This Row],[dept_no]],Departments[dept_no],0))</f>
        <v>Clothing</v>
      </c>
      <c r="K7644" s="4" t="str">
        <f>CONCATENATE(Sales[[#This Row],[region]],Sales[[#This Row],[storetype]])</f>
        <v>2A</v>
      </c>
      <c r="L7644" s="4">
        <f>INDEX(RegionStoreCount[Store Count],MATCH(Sales[[#This Row],[RegionStoretype]],RegionStoreCount[Region/Type],0))</f>
        <v>5</v>
      </c>
      <c r="M7644" s="4">
        <f>AND(Sales[[#This Row],[date]]&lt;=TY_YTDMax,Sales[[#This Row],[date]]&gt;=TY_YTDMin)*Sales[[#This Row],[sales]]</f>
        <v>161872.58219999998</v>
      </c>
      <c r="N7644" s="4">
        <f>AND(Sales[[#This Row],[date]]&lt;=LY_YTDMax,Sales[[#This Row],[date]]&gt;=LY_YTDMin)*Sales[[#This Row],[sales]]</f>
        <v>0</v>
      </c>
      <c r="O7644" s="4">
        <f>AND(Sales[[#This Row],[date]]&gt;=YoY_Min,Sales[[#This Row],[date]]&lt;=TY_YTDMax)*(Sales[[#This Row],[sales]]/Sales[[#This Row],[sqft]])</f>
        <v>0.79427174779195275</v>
      </c>
      <c r="P7644" s="4">
        <f>SUMIF(Sales[RegionStoretype],Sales[[#This Row],[RegionStoretype]],Sales[YoY_SSF])/Sales[[#This Row],[Region_TypeCount]]</f>
        <v>60.052789354368521</v>
      </c>
    </row>
    <row r="7645" spans="1:16" x14ac:dyDescent="0.25">
      <c r="A7645" s="1">
        <v>43280</v>
      </c>
      <c r="B7645">
        <v>29</v>
      </c>
      <c r="C7645">
        <v>11</v>
      </c>
      <c r="D7645">
        <v>118585.39</v>
      </c>
      <c r="E7645" s="4">
        <f>INDEX(Stores[region],MATCH(Sales[[#This Row],[store_no]],Stores[store_no],0))</f>
        <v>1</v>
      </c>
      <c r="F7645" s="4" t="str">
        <f>INDEX(Stores[storetype],MATCH(Sales[[#This Row],[store_no]],Stores[store_no],0))</f>
        <v>B</v>
      </c>
      <c r="G7645" s="4" t="str">
        <f>INDEX(Stores[location_city],MATCH(Sales[[#This Row],[store_no]],Stores[store_no],0))</f>
        <v>Grand Rapids</v>
      </c>
      <c r="H7645" s="4" t="str">
        <f>INDEX(Stores[location_state],MATCH(Sales[[#This Row],[store_no]],Stores[store_no],0))</f>
        <v>Michigan</v>
      </c>
      <c r="I7645" s="4">
        <f>INDEX(Stores[sqft],MATCH(Sales[[#This Row],[store_no]],Stores[store_no],0))</f>
        <v>148300</v>
      </c>
      <c r="J7645" s="4" t="str">
        <f>INDEX(Departments[dept_name],MATCH(Sales[[#This Row],[dept_no]],Departments[dept_no],0))</f>
        <v>Home</v>
      </c>
      <c r="K7645" s="4" t="str">
        <f>CONCATENATE(Sales[[#This Row],[region]],Sales[[#This Row],[storetype]])</f>
        <v>1B</v>
      </c>
      <c r="L7645" s="4">
        <f>INDEX(RegionStoreCount[Store Count],MATCH(Sales[[#This Row],[RegionStoretype]],RegionStoreCount[Region/Type],0))</f>
        <v>5</v>
      </c>
      <c r="M7645" s="4">
        <f>AND(Sales[[#This Row],[date]]&lt;=TY_YTDMax,Sales[[#This Row],[date]]&gt;=TY_YTDMin)*Sales[[#This Row],[sales]]</f>
        <v>118585.39</v>
      </c>
      <c r="N7645" s="4">
        <f>AND(Sales[[#This Row],[date]]&lt;=LY_YTDMax,Sales[[#This Row],[date]]&gt;=LY_YTDMin)*Sales[[#This Row],[sales]]</f>
        <v>0</v>
      </c>
      <c r="O7645" s="4">
        <f>AND(Sales[[#This Row],[date]]&gt;=YoY_Min,Sales[[#This Row],[date]]&lt;=TY_YTDMax)*(Sales[[#This Row],[sales]]/Sales[[#This Row],[sqft]])</f>
        <v>0.79963175994605529</v>
      </c>
      <c r="P7645" s="4">
        <f>SUMIF(Sales[RegionStoretype],Sales[[#This Row],[RegionStoretype]],Sales[YoY_SSF])/Sales[[#This Row],[Region_TypeCount]]</f>
        <v>68.518982968140051</v>
      </c>
    </row>
    <row r="7646" spans="1:16" x14ac:dyDescent="0.25">
      <c r="A7646" s="1">
        <v>43280</v>
      </c>
      <c r="B7646">
        <v>29</v>
      </c>
      <c r="C7646">
        <v>20</v>
      </c>
      <c r="D7646">
        <v>39354.775399999999</v>
      </c>
      <c r="E7646" s="4">
        <f>INDEX(Stores[region],MATCH(Sales[[#This Row],[store_no]],Stores[store_no],0))</f>
        <v>1</v>
      </c>
      <c r="F7646" s="4" t="str">
        <f>INDEX(Stores[storetype],MATCH(Sales[[#This Row],[store_no]],Stores[store_no],0))</f>
        <v>B</v>
      </c>
      <c r="G7646" s="4" t="str">
        <f>INDEX(Stores[location_city],MATCH(Sales[[#This Row],[store_no]],Stores[store_no],0))</f>
        <v>Grand Rapids</v>
      </c>
      <c r="H7646" s="4" t="str">
        <f>INDEX(Stores[location_state],MATCH(Sales[[#This Row],[store_no]],Stores[store_no],0))</f>
        <v>Michigan</v>
      </c>
      <c r="I7646" s="4">
        <f>INDEX(Stores[sqft],MATCH(Sales[[#This Row],[store_no]],Stores[store_no],0))</f>
        <v>148300</v>
      </c>
      <c r="J7646" s="4" t="str">
        <f>INDEX(Departments[dept_name],MATCH(Sales[[#This Row],[dept_no]],Departments[dept_no],0))</f>
        <v>Toys</v>
      </c>
      <c r="K7646" s="4" t="str">
        <f>CONCATENATE(Sales[[#This Row],[region]],Sales[[#This Row],[storetype]])</f>
        <v>1B</v>
      </c>
      <c r="L7646" s="4">
        <f>INDEX(RegionStoreCount[Store Count],MATCH(Sales[[#This Row],[RegionStoretype]],RegionStoreCount[Region/Type],0))</f>
        <v>5</v>
      </c>
      <c r="M7646" s="4">
        <f>AND(Sales[[#This Row],[date]]&lt;=TY_YTDMax,Sales[[#This Row],[date]]&gt;=TY_YTDMin)*Sales[[#This Row],[sales]]</f>
        <v>39354.775399999999</v>
      </c>
      <c r="N7646" s="4">
        <f>AND(Sales[[#This Row],[date]]&lt;=LY_YTDMax,Sales[[#This Row],[date]]&gt;=LY_YTDMin)*Sales[[#This Row],[sales]]</f>
        <v>0</v>
      </c>
      <c r="O7646" s="4">
        <f>AND(Sales[[#This Row],[date]]&gt;=YoY_Min,Sales[[#This Row],[date]]&lt;=TY_YTDMax)*(Sales[[#This Row],[sales]]/Sales[[#This Row],[sqft]])</f>
        <v>0.26537272690492242</v>
      </c>
      <c r="P7646" s="4">
        <f>SUMIF(Sales[RegionStoretype],Sales[[#This Row],[RegionStoretype]],Sales[YoY_SSF])/Sales[[#This Row],[Region_TypeCount]]</f>
        <v>68.518982968140051</v>
      </c>
    </row>
    <row r="7647" spans="1:16" x14ac:dyDescent="0.25">
      <c r="A7647" s="1">
        <v>43280</v>
      </c>
      <c r="B7647">
        <v>30</v>
      </c>
      <c r="C7647">
        <v>1</v>
      </c>
      <c r="D7647">
        <v>16819.561600000001</v>
      </c>
      <c r="E7647" s="4">
        <f>INDEX(Stores[region],MATCH(Sales[[#This Row],[store_no]],Stores[store_no],0))</f>
        <v>1</v>
      </c>
      <c r="F7647" s="4" t="str">
        <f>INDEX(Stores[storetype],MATCH(Sales[[#This Row],[store_no]],Stores[store_no],0))</f>
        <v>C</v>
      </c>
      <c r="G7647" s="4" t="str">
        <f>INDEX(Stores[location_city],MATCH(Sales[[#This Row],[store_no]],Stores[store_no],0))</f>
        <v>Dayton</v>
      </c>
      <c r="H7647" s="4" t="str">
        <f>INDEX(Stores[location_state],MATCH(Sales[[#This Row],[store_no]],Stores[store_no],0))</f>
        <v>Ohio</v>
      </c>
      <c r="I7647" s="4">
        <f>INDEX(Stores[sqft],MATCH(Sales[[#This Row],[store_no]],Stores[store_no],0))</f>
        <v>90000</v>
      </c>
      <c r="J7647" s="4" t="str">
        <f>INDEX(Departments[dept_name],MATCH(Sales[[#This Row],[dept_no]],Departments[dept_no],0))</f>
        <v>Automotive</v>
      </c>
      <c r="K7647" s="4" t="str">
        <f>CONCATENATE(Sales[[#This Row],[region]],Sales[[#This Row],[storetype]])</f>
        <v>1C</v>
      </c>
      <c r="L7647" s="4">
        <f>INDEX(RegionStoreCount[Store Count],MATCH(Sales[[#This Row],[RegionStoretype]],RegionStoreCount[Region/Type],0))</f>
        <v>1</v>
      </c>
      <c r="M7647" s="4">
        <f>AND(Sales[[#This Row],[date]]&lt;=TY_YTDMax,Sales[[#This Row],[date]]&gt;=TY_YTDMin)*Sales[[#This Row],[sales]]</f>
        <v>16819.561600000001</v>
      </c>
      <c r="N7647" s="4">
        <f>AND(Sales[[#This Row],[date]]&lt;=LY_YTDMax,Sales[[#This Row],[date]]&gt;=LY_YTDMin)*Sales[[#This Row],[sales]]</f>
        <v>0</v>
      </c>
      <c r="O7647" s="4">
        <f>AND(Sales[[#This Row],[date]]&gt;=YoY_Min,Sales[[#This Row],[date]]&lt;=TY_YTDMax)*(Sales[[#This Row],[sales]]/Sales[[#This Row],[sqft]])</f>
        <v>0.1868840177777778</v>
      </c>
      <c r="P7647" s="4">
        <f>SUMIF(Sales[RegionStoretype],Sales[[#This Row],[RegionStoretype]],Sales[YoY_SSF])/Sales[[#This Row],[Region_TypeCount]]</f>
        <v>65.329042605555529</v>
      </c>
    </row>
    <row r="7648" spans="1:16" x14ac:dyDescent="0.25">
      <c r="A7648" s="1">
        <v>43280</v>
      </c>
      <c r="B7648">
        <v>30</v>
      </c>
      <c r="C7648">
        <v>3</v>
      </c>
      <c r="D7648">
        <v>75568.416599999997</v>
      </c>
      <c r="E7648" s="4">
        <f>INDEX(Stores[region],MATCH(Sales[[#This Row],[store_no]],Stores[store_no],0))</f>
        <v>1</v>
      </c>
      <c r="F7648" s="4" t="str">
        <f>INDEX(Stores[storetype],MATCH(Sales[[#This Row],[store_no]],Stores[store_no],0))</f>
        <v>C</v>
      </c>
      <c r="G7648" s="4" t="str">
        <f>INDEX(Stores[location_city],MATCH(Sales[[#This Row],[store_no]],Stores[store_no],0))</f>
        <v>Dayton</v>
      </c>
      <c r="H7648" s="4" t="str">
        <f>INDEX(Stores[location_state],MATCH(Sales[[#This Row],[store_no]],Stores[store_no],0))</f>
        <v>Ohio</v>
      </c>
      <c r="I7648" s="4">
        <f>INDEX(Stores[sqft],MATCH(Sales[[#This Row],[store_no]],Stores[store_no],0))</f>
        <v>90000</v>
      </c>
      <c r="J7648" s="4" t="str">
        <f>INDEX(Departments[dept_name],MATCH(Sales[[#This Row],[dept_no]],Departments[dept_no],0))</f>
        <v>Beauty</v>
      </c>
      <c r="K7648" s="4" t="str">
        <f>CONCATENATE(Sales[[#This Row],[region]],Sales[[#This Row],[storetype]])</f>
        <v>1C</v>
      </c>
      <c r="L7648" s="4">
        <f>INDEX(RegionStoreCount[Store Count],MATCH(Sales[[#This Row],[RegionStoretype]],RegionStoreCount[Region/Type],0))</f>
        <v>1</v>
      </c>
      <c r="M7648" s="4">
        <f>AND(Sales[[#This Row],[date]]&lt;=TY_YTDMax,Sales[[#This Row],[date]]&gt;=TY_YTDMin)*Sales[[#This Row],[sales]]</f>
        <v>75568.416599999997</v>
      </c>
      <c r="N7648" s="4">
        <f>AND(Sales[[#This Row],[date]]&lt;=LY_YTDMax,Sales[[#This Row],[date]]&gt;=LY_YTDMin)*Sales[[#This Row],[sales]]</f>
        <v>0</v>
      </c>
      <c r="O7648" s="4">
        <f>AND(Sales[[#This Row],[date]]&gt;=YoY_Min,Sales[[#This Row],[date]]&lt;=TY_YTDMax)*(Sales[[#This Row],[sales]]/Sales[[#This Row],[sqft]])</f>
        <v>0.83964907333333327</v>
      </c>
      <c r="P7648" s="4">
        <f>SUMIF(Sales[RegionStoretype],Sales[[#This Row],[RegionStoretype]],Sales[YoY_SSF])/Sales[[#This Row],[Region_TypeCount]]</f>
        <v>65.329042605555529</v>
      </c>
    </row>
    <row r="7649" spans="1:16" x14ac:dyDescent="0.25">
      <c r="A7649" s="1">
        <v>43280</v>
      </c>
      <c r="B7649">
        <v>30</v>
      </c>
      <c r="C7649">
        <v>16</v>
      </c>
      <c r="D7649">
        <v>173649.56770000001</v>
      </c>
      <c r="E7649" s="4">
        <f>INDEX(Stores[region],MATCH(Sales[[#This Row],[store_no]],Stores[store_no],0))</f>
        <v>1</v>
      </c>
      <c r="F7649" s="4" t="str">
        <f>INDEX(Stores[storetype],MATCH(Sales[[#This Row],[store_no]],Stores[store_no],0))</f>
        <v>C</v>
      </c>
      <c r="G7649" s="4" t="str">
        <f>INDEX(Stores[location_city],MATCH(Sales[[#This Row],[store_no]],Stores[store_no],0))</f>
        <v>Dayton</v>
      </c>
      <c r="H7649" s="4" t="str">
        <f>INDEX(Stores[location_state],MATCH(Sales[[#This Row],[store_no]],Stores[store_no],0))</f>
        <v>Ohio</v>
      </c>
      <c r="I7649" s="4">
        <f>INDEX(Stores[sqft],MATCH(Sales[[#This Row],[store_no]],Stores[store_no],0))</f>
        <v>90000</v>
      </c>
      <c r="J7649" s="4" t="str">
        <f>INDEX(Departments[dept_name],MATCH(Sales[[#This Row],[dept_no]],Departments[dept_no],0))</f>
        <v>Outdoors</v>
      </c>
      <c r="K7649" s="4" t="str">
        <f>CONCATENATE(Sales[[#This Row],[region]],Sales[[#This Row],[storetype]])</f>
        <v>1C</v>
      </c>
      <c r="L7649" s="4">
        <f>INDEX(RegionStoreCount[Store Count],MATCH(Sales[[#This Row],[RegionStoretype]],RegionStoreCount[Region/Type],0))</f>
        <v>1</v>
      </c>
      <c r="M7649" s="4">
        <f>AND(Sales[[#This Row],[date]]&lt;=TY_YTDMax,Sales[[#This Row],[date]]&gt;=TY_YTDMin)*Sales[[#This Row],[sales]]</f>
        <v>173649.56770000001</v>
      </c>
      <c r="N7649" s="4">
        <f>AND(Sales[[#This Row],[date]]&lt;=LY_YTDMax,Sales[[#This Row],[date]]&gt;=LY_YTDMin)*Sales[[#This Row],[sales]]</f>
        <v>0</v>
      </c>
      <c r="O7649" s="4">
        <f>AND(Sales[[#This Row],[date]]&gt;=YoY_Min,Sales[[#This Row],[date]]&lt;=TY_YTDMax)*(Sales[[#This Row],[sales]]/Sales[[#This Row],[sqft]])</f>
        <v>1.9294396411111112</v>
      </c>
      <c r="P7649" s="4">
        <f>SUMIF(Sales[RegionStoretype],Sales[[#This Row],[RegionStoretype]],Sales[YoY_SSF])/Sales[[#This Row],[Region_TypeCount]]</f>
        <v>65.329042605555529</v>
      </c>
    </row>
    <row r="7650" spans="1:16" x14ac:dyDescent="0.25">
      <c r="A7650" s="1">
        <v>43280</v>
      </c>
      <c r="B7650">
        <v>30</v>
      </c>
      <c r="C7650">
        <v>17</v>
      </c>
      <c r="D7650">
        <v>68848.751700000008</v>
      </c>
      <c r="E7650" s="4">
        <f>INDEX(Stores[region],MATCH(Sales[[#This Row],[store_no]],Stores[store_no],0))</f>
        <v>1</v>
      </c>
      <c r="F7650" s="4" t="str">
        <f>INDEX(Stores[storetype],MATCH(Sales[[#This Row],[store_no]],Stores[store_no],0))</f>
        <v>C</v>
      </c>
      <c r="G7650" s="4" t="str">
        <f>INDEX(Stores[location_city],MATCH(Sales[[#This Row],[store_no]],Stores[store_no],0))</f>
        <v>Dayton</v>
      </c>
      <c r="H7650" s="4" t="str">
        <f>INDEX(Stores[location_state],MATCH(Sales[[#This Row],[store_no]],Stores[store_no],0))</f>
        <v>Ohio</v>
      </c>
      <c r="I7650" s="4">
        <f>INDEX(Stores[sqft],MATCH(Sales[[#This Row],[store_no]],Stores[store_no],0))</f>
        <v>90000</v>
      </c>
      <c r="J7650" s="4" t="str">
        <f>INDEX(Departments[dept_name],MATCH(Sales[[#This Row],[dept_no]],Departments[dept_no],0))</f>
        <v>Shoes</v>
      </c>
      <c r="K7650" s="4" t="str">
        <f>CONCATENATE(Sales[[#This Row],[region]],Sales[[#This Row],[storetype]])</f>
        <v>1C</v>
      </c>
      <c r="L7650" s="4">
        <f>INDEX(RegionStoreCount[Store Count],MATCH(Sales[[#This Row],[RegionStoretype]],RegionStoreCount[Region/Type],0))</f>
        <v>1</v>
      </c>
      <c r="M7650" s="4">
        <f>AND(Sales[[#This Row],[date]]&lt;=TY_YTDMax,Sales[[#This Row],[date]]&gt;=TY_YTDMin)*Sales[[#This Row],[sales]]</f>
        <v>68848.751700000008</v>
      </c>
      <c r="N7650" s="4">
        <f>AND(Sales[[#This Row],[date]]&lt;=LY_YTDMax,Sales[[#This Row],[date]]&gt;=LY_YTDMin)*Sales[[#This Row],[sales]]</f>
        <v>0</v>
      </c>
      <c r="O7650" s="4">
        <f>AND(Sales[[#This Row],[date]]&gt;=YoY_Min,Sales[[#This Row],[date]]&lt;=TY_YTDMax)*(Sales[[#This Row],[sales]]/Sales[[#This Row],[sqft]])</f>
        <v>0.76498613000000004</v>
      </c>
      <c r="P7650" s="4">
        <f>SUMIF(Sales[RegionStoretype],Sales[[#This Row],[RegionStoretype]],Sales[YoY_SSF])/Sales[[#This Row],[Region_TypeCount]]</f>
        <v>65.329042605555529</v>
      </c>
    </row>
    <row r="7651" spans="1:16" x14ac:dyDescent="0.25">
      <c r="A7651" s="1">
        <v>43280</v>
      </c>
      <c r="B7651">
        <v>30</v>
      </c>
      <c r="C7651">
        <v>18</v>
      </c>
      <c r="D7651">
        <v>166278.87749999997</v>
      </c>
      <c r="E7651" s="4">
        <f>INDEX(Stores[region],MATCH(Sales[[#This Row],[store_no]],Stores[store_no],0))</f>
        <v>1</v>
      </c>
      <c r="F7651" s="4" t="str">
        <f>INDEX(Stores[storetype],MATCH(Sales[[#This Row],[store_no]],Stores[store_no],0))</f>
        <v>C</v>
      </c>
      <c r="G7651" s="4" t="str">
        <f>INDEX(Stores[location_city],MATCH(Sales[[#This Row],[store_no]],Stores[store_no],0))</f>
        <v>Dayton</v>
      </c>
      <c r="H7651" s="4" t="str">
        <f>INDEX(Stores[location_state],MATCH(Sales[[#This Row],[store_no]],Stores[store_no],0))</f>
        <v>Ohio</v>
      </c>
      <c r="I7651" s="4">
        <f>INDEX(Stores[sqft],MATCH(Sales[[#This Row],[store_no]],Stores[store_no],0))</f>
        <v>90000</v>
      </c>
      <c r="J7651" s="4" t="str">
        <f>INDEX(Departments[dept_name],MATCH(Sales[[#This Row],[dept_no]],Departments[dept_no],0))</f>
        <v>Sports</v>
      </c>
      <c r="K7651" s="4" t="str">
        <f>CONCATENATE(Sales[[#This Row],[region]],Sales[[#This Row],[storetype]])</f>
        <v>1C</v>
      </c>
      <c r="L7651" s="4">
        <f>INDEX(RegionStoreCount[Store Count],MATCH(Sales[[#This Row],[RegionStoretype]],RegionStoreCount[Region/Type],0))</f>
        <v>1</v>
      </c>
      <c r="M7651" s="4">
        <f>AND(Sales[[#This Row],[date]]&lt;=TY_YTDMax,Sales[[#This Row],[date]]&gt;=TY_YTDMin)*Sales[[#This Row],[sales]]</f>
        <v>166278.87749999997</v>
      </c>
      <c r="N7651" s="4">
        <f>AND(Sales[[#This Row],[date]]&lt;=LY_YTDMax,Sales[[#This Row],[date]]&gt;=LY_YTDMin)*Sales[[#This Row],[sales]]</f>
        <v>0</v>
      </c>
      <c r="O7651" s="4">
        <f>AND(Sales[[#This Row],[date]]&gt;=YoY_Min,Sales[[#This Row],[date]]&lt;=TY_YTDMax)*(Sales[[#This Row],[sales]]/Sales[[#This Row],[sqft]])</f>
        <v>1.8475430833333331</v>
      </c>
      <c r="P7651" s="4">
        <f>SUMIF(Sales[RegionStoretype],Sales[[#This Row],[RegionStoretype]],Sales[YoY_SSF])/Sales[[#This Row],[Region_TypeCount]]</f>
        <v>65.329042605555529</v>
      </c>
    </row>
    <row r="7652" spans="1:16" x14ac:dyDescent="0.25">
      <c r="A7652" s="1">
        <v>43280</v>
      </c>
      <c r="B7652">
        <v>31</v>
      </c>
      <c r="C7652">
        <v>14</v>
      </c>
      <c r="D7652">
        <v>173064.15980000002</v>
      </c>
      <c r="E7652" s="4">
        <f>INDEX(Stores[region],MATCH(Sales[[#This Row],[store_no]],Stores[store_no],0))</f>
        <v>3</v>
      </c>
      <c r="F7652" s="4" t="str">
        <f>INDEX(Stores[storetype],MATCH(Sales[[#This Row],[store_no]],Stores[store_no],0))</f>
        <v>A</v>
      </c>
      <c r="G7652" s="4" t="str">
        <f>INDEX(Stores[location_city],MATCH(Sales[[#This Row],[store_no]],Stores[store_no],0))</f>
        <v>Rapid City</v>
      </c>
      <c r="H7652" s="4" t="str">
        <f>INDEX(Stores[location_state],MATCH(Sales[[#This Row],[store_no]],Stores[store_no],0))</f>
        <v>South Dakota</v>
      </c>
      <c r="I7652" s="4">
        <f>INDEX(Stores[sqft],MATCH(Sales[[#This Row],[store_no]],Stores[store_no],0))</f>
        <v>200100</v>
      </c>
      <c r="J7652" s="4" t="str">
        <f>INDEX(Departments[dept_name],MATCH(Sales[[#This Row],[dept_no]],Departments[dept_no],0))</f>
        <v>Movies</v>
      </c>
      <c r="K7652" s="4" t="str">
        <f>CONCATENATE(Sales[[#This Row],[region]],Sales[[#This Row],[storetype]])</f>
        <v>3A</v>
      </c>
      <c r="L7652" s="4">
        <f>INDEX(RegionStoreCount[Store Count],MATCH(Sales[[#This Row],[RegionStoretype]],RegionStoreCount[Region/Type],0))</f>
        <v>9</v>
      </c>
      <c r="M7652" s="4">
        <f>AND(Sales[[#This Row],[date]]&lt;=TY_YTDMax,Sales[[#This Row],[date]]&gt;=TY_YTDMin)*Sales[[#This Row],[sales]]</f>
        <v>173064.15980000002</v>
      </c>
      <c r="N7652" s="4">
        <f>AND(Sales[[#This Row],[date]]&lt;=LY_YTDMax,Sales[[#This Row],[date]]&gt;=LY_YTDMin)*Sales[[#This Row],[sales]]</f>
        <v>0</v>
      </c>
      <c r="O7652" s="4">
        <f>AND(Sales[[#This Row],[date]]&gt;=YoY_Min,Sales[[#This Row],[date]]&lt;=TY_YTDMax)*(Sales[[#This Row],[sales]]/Sales[[#This Row],[sqft]])</f>
        <v>0.86488835482258886</v>
      </c>
      <c r="P7652" s="4">
        <f>SUMIF(Sales[RegionStoretype],Sales[[#This Row],[RegionStoretype]],Sales[YoY_SSF])/Sales[[#This Row],[Region_TypeCount]]</f>
        <v>53.603836561720975</v>
      </c>
    </row>
    <row r="7653" spans="1:16" x14ac:dyDescent="0.25">
      <c r="A7653" s="1">
        <v>43280</v>
      </c>
      <c r="B7653">
        <v>34</v>
      </c>
      <c r="C7653">
        <v>15</v>
      </c>
      <c r="D7653">
        <v>53677.21</v>
      </c>
      <c r="E7653" s="4">
        <f>INDEX(Stores[region],MATCH(Sales[[#This Row],[store_no]],Stores[store_no],0))</f>
        <v>1</v>
      </c>
      <c r="F7653" s="4" t="str">
        <f>INDEX(Stores[storetype],MATCH(Sales[[#This Row],[store_no]],Stores[store_no],0))</f>
        <v>A</v>
      </c>
      <c r="G7653" s="4" t="str">
        <f>INDEX(Stores[location_city],MATCH(Sales[[#This Row],[store_no]],Stores[store_no],0))</f>
        <v>Toledo</v>
      </c>
      <c r="H7653" s="4" t="str">
        <f>INDEX(Stores[location_state],MATCH(Sales[[#This Row],[store_no]],Stores[store_no],0))</f>
        <v>Ohio</v>
      </c>
      <c r="I7653" s="4">
        <f>INDEX(Stores[sqft],MATCH(Sales[[#This Row],[store_no]],Stores[store_no],0))</f>
        <v>207900</v>
      </c>
      <c r="J7653" s="4" t="str">
        <f>INDEX(Departments[dept_name],MATCH(Sales[[#This Row],[dept_no]],Departments[dept_no],0))</f>
        <v>Music</v>
      </c>
      <c r="K7653" s="4" t="str">
        <f>CONCATENATE(Sales[[#This Row],[region]],Sales[[#This Row],[storetype]])</f>
        <v>1A</v>
      </c>
      <c r="L7653" s="4">
        <f>INDEX(RegionStoreCount[Store Count],MATCH(Sales[[#This Row],[RegionStoretype]],RegionStoreCount[Region/Type],0))</f>
        <v>5</v>
      </c>
      <c r="M7653" s="4">
        <f>AND(Sales[[#This Row],[date]]&lt;=TY_YTDMax,Sales[[#This Row],[date]]&gt;=TY_YTDMin)*Sales[[#This Row],[sales]]</f>
        <v>53677.21</v>
      </c>
      <c r="N7653" s="4">
        <f>AND(Sales[[#This Row],[date]]&lt;=LY_YTDMax,Sales[[#This Row],[date]]&gt;=LY_YTDMin)*Sales[[#This Row],[sales]]</f>
        <v>0</v>
      </c>
      <c r="O7653" s="4">
        <f>AND(Sales[[#This Row],[date]]&gt;=YoY_Min,Sales[[#This Row],[date]]&lt;=TY_YTDMax)*(Sales[[#This Row],[sales]]/Sales[[#This Row],[sqft]])</f>
        <v>0.2581876382876383</v>
      </c>
      <c r="P7653" s="4">
        <f>SUMIF(Sales[RegionStoretype],Sales[[#This Row],[RegionStoretype]],Sales[YoY_SSF])/Sales[[#This Row],[Region_TypeCount]]</f>
        <v>59.469551530910678</v>
      </c>
    </row>
    <row r="7654" spans="1:16" x14ac:dyDescent="0.25">
      <c r="A7654" s="1">
        <v>43280</v>
      </c>
      <c r="B7654">
        <v>35</v>
      </c>
      <c r="C7654">
        <v>2</v>
      </c>
      <c r="D7654">
        <v>25929.579600000001</v>
      </c>
      <c r="E7654" s="4">
        <f>INDEX(Stores[region],MATCH(Sales[[#This Row],[store_no]],Stores[store_no],0))</f>
        <v>3</v>
      </c>
      <c r="F7654" s="4" t="str">
        <f>INDEX(Stores[storetype],MATCH(Sales[[#This Row],[store_no]],Stores[store_no],0))</f>
        <v>C</v>
      </c>
      <c r="G7654" s="4" t="str">
        <f>INDEX(Stores[location_city],MATCH(Sales[[#This Row],[store_no]],Stores[store_no],0))</f>
        <v>Wichita</v>
      </c>
      <c r="H7654" s="4" t="str">
        <f>INDEX(Stores[location_state],MATCH(Sales[[#This Row],[store_no]],Stores[store_no],0))</f>
        <v>Kansas</v>
      </c>
      <c r="I7654" s="4">
        <f>INDEX(Stores[sqft],MATCH(Sales[[#This Row],[store_no]],Stores[store_no],0))</f>
        <v>72800</v>
      </c>
      <c r="J7654" s="4" t="str">
        <f>INDEX(Departments[dept_name],MATCH(Sales[[#This Row],[dept_no]],Departments[dept_no],0))</f>
        <v>Baby</v>
      </c>
      <c r="K7654" s="4" t="str">
        <f>CONCATENATE(Sales[[#This Row],[region]],Sales[[#This Row],[storetype]])</f>
        <v>3C</v>
      </c>
      <c r="L7654" s="4">
        <f>INDEX(RegionStoreCount[Store Count],MATCH(Sales[[#This Row],[RegionStoretype]],RegionStoreCount[Region/Type],0))</f>
        <v>2</v>
      </c>
      <c r="M7654" s="4">
        <f>AND(Sales[[#This Row],[date]]&lt;=TY_YTDMax,Sales[[#This Row],[date]]&gt;=TY_YTDMin)*Sales[[#This Row],[sales]]</f>
        <v>25929.579600000001</v>
      </c>
      <c r="N7654" s="4">
        <f>AND(Sales[[#This Row],[date]]&lt;=LY_YTDMax,Sales[[#This Row],[date]]&gt;=LY_YTDMin)*Sales[[#This Row],[sales]]</f>
        <v>0</v>
      </c>
      <c r="O7654" s="4">
        <f>AND(Sales[[#This Row],[date]]&gt;=YoY_Min,Sales[[#This Row],[date]]&lt;=TY_YTDMax)*(Sales[[#This Row],[sales]]/Sales[[#This Row],[sqft]])</f>
        <v>0.35617554395604395</v>
      </c>
      <c r="P7654" s="4">
        <f>SUMIF(Sales[RegionStoretype],Sales[[#This Row],[RegionStoretype]],Sales[YoY_SSF])/Sales[[#This Row],[Region_TypeCount]]</f>
        <v>47.561479460925746</v>
      </c>
    </row>
    <row r="7655" spans="1:16" x14ac:dyDescent="0.25">
      <c r="A7655" s="1">
        <v>43280</v>
      </c>
      <c r="B7655">
        <v>35</v>
      </c>
      <c r="C7655">
        <v>4</v>
      </c>
      <c r="D7655">
        <v>4839.5122000000001</v>
      </c>
      <c r="E7655" s="4">
        <f>INDEX(Stores[region],MATCH(Sales[[#This Row],[store_no]],Stores[store_no],0))</f>
        <v>3</v>
      </c>
      <c r="F7655" s="4" t="str">
        <f>INDEX(Stores[storetype],MATCH(Sales[[#This Row],[store_no]],Stores[store_no],0))</f>
        <v>C</v>
      </c>
      <c r="G7655" s="4" t="str">
        <f>INDEX(Stores[location_city],MATCH(Sales[[#This Row],[store_no]],Stores[store_no],0))</f>
        <v>Wichita</v>
      </c>
      <c r="H7655" s="4" t="str">
        <f>INDEX(Stores[location_state],MATCH(Sales[[#This Row],[store_no]],Stores[store_no],0))</f>
        <v>Kansas</v>
      </c>
      <c r="I7655" s="4">
        <f>INDEX(Stores[sqft],MATCH(Sales[[#This Row],[store_no]],Stores[store_no],0))</f>
        <v>72800</v>
      </c>
      <c r="J7655" s="4" t="str">
        <f>INDEX(Departments[dept_name],MATCH(Sales[[#This Row],[dept_no]],Departments[dept_no],0))</f>
        <v>Books</v>
      </c>
      <c r="K7655" s="4" t="str">
        <f>CONCATENATE(Sales[[#This Row],[region]],Sales[[#This Row],[storetype]])</f>
        <v>3C</v>
      </c>
      <c r="L7655" s="4">
        <f>INDEX(RegionStoreCount[Store Count],MATCH(Sales[[#This Row],[RegionStoretype]],RegionStoreCount[Region/Type],0))</f>
        <v>2</v>
      </c>
      <c r="M7655" s="4">
        <f>AND(Sales[[#This Row],[date]]&lt;=TY_YTDMax,Sales[[#This Row],[date]]&gt;=TY_YTDMin)*Sales[[#This Row],[sales]]</f>
        <v>4839.5122000000001</v>
      </c>
      <c r="N7655" s="4">
        <f>AND(Sales[[#This Row],[date]]&lt;=LY_YTDMax,Sales[[#This Row],[date]]&gt;=LY_YTDMin)*Sales[[#This Row],[sales]]</f>
        <v>0</v>
      </c>
      <c r="O7655" s="4">
        <f>AND(Sales[[#This Row],[date]]&gt;=YoY_Min,Sales[[#This Row],[date]]&lt;=TY_YTDMax)*(Sales[[#This Row],[sales]]/Sales[[#This Row],[sqft]])</f>
        <v>6.647681593406593E-2</v>
      </c>
      <c r="P7655" s="4">
        <f>SUMIF(Sales[RegionStoretype],Sales[[#This Row],[RegionStoretype]],Sales[YoY_SSF])/Sales[[#This Row],[Region_TypeCount]]</f>
        <v>47.561479460925746</v>
      </c>
    </row>
    <row r="7656" spans="1:16" x14ac:dyDescent="0.25">
      <c r="A7656" s="1">
        <v>43280</v>
      </c>
      <c r="B7656">
        <v>35</v>
      </c>
      <c r="C7656">
        <v>17</v>
      </c>
      <c r="D7656">
        <v>5607.0802000000003</v>
      </c>
      <c r="E7656" s="4">
        <f>INDEX(Stores[region],MATCH(Sales[[#This Row],[store_no]],Stores[store_no],0))</f>
        <v>3</v>
      </c>
      <c r="F7656" s="4" t="str">
        <f>INDEX(Stores[storetype],MATCH(Sales[[#This Row],[store_no]],Stores[store_no],0))</f>
        <v>C</v>
      </c>
      <c r="G7656" s="4" t="str">
        <f>INDEX(Stores[location_city],MATCH(Sales[[#This Row],[store_no]],Stores[store_no],0))</f>
        <v>Wichita</v>
      </c>
      <c r="H7656" s="4" t="str">
        <f>INDEX(Stores[location_state],MATCH(Sales[[#This Row],[store_no]],Stores[store_no],0))</f>
        <v>Kansas</v>
      </c>
      <c r="I7656" s="4">
        <f>INDEX(Stores[sqft],MATCH(Sales[[#This Row],[store_no]],Stores[store_no],0))</f>
        <v>72800</v>
      </c>
      <c r="J7656" s="4" t="str">
        <f>INDEX(Departments[dept_name],MATCH(Sales[[#This Row],[dept_no]],Departments[dept_no],0))</f>
        <v>Shoes</v>
      </c>
      <c r="K7656" s="4" t="str">
        <f>CONCATENATE(Sales[[#This Row],[region]],Sales[[#This Row],[storetype]])</f>
        <v>3C</v>
      </c>
      <c r="L7656" s="4">
        <f>INDEX(RegionStoreCount[Store Count],MATCH(Sales[[#This Row],[RegionStoretype]],RegionStoreCount[Region/Type],0))</f>
        <v>2</v>
      </c>
      <c r="M7656" s="4">
        <f>AND(Sales[[#This Row],[date]]&lt;=TY_YTDMax,Sales[[#This Row],[date]]&gt;=TY_YTDMin)*Sales[[#This Row],[sales]]</f>
        <v>5607.0802000000003</v>
      </c>
      <c r="N7656" s="4">
        <f>AND(Sales[[#This Row],[date]]&lt;=LY_YTDMax,Sales[[#This Row],[date]]&gt;=LY_YTDMin)*Sales[[#This Row],[sales]]</f>
        <v>0</v>
      </c>
      <c r="O7656" s="4">
        <f>AND(Sales[[#This Row],[date]]&gt;=YoY_Min,Sales[[#This Row],[date]]&lt;=TY_YTDMax)*(Sales[[#This Row],[sales]]/Sales[[#This Row],[sqft]])</f>
        <v>7.7020332417582424E-2</v>
      </c>
      <c r="P7656" s="4">
        <f>SUMIF(Sales[RegionStoretype],Sales[[#This Row],[RegionStoretype]],Sales[YoY_SSF])/Sales[[#This Row],[Region_TypeCount]]</f>
        <v>47.561479460925746</v>
      </c>
    </row>
    <row r="7657" spans="1:16" x14ac:dyDescent="0.25">
      <c r="A7657" s="1">
        <v>43280</v>
      </c>
      <c r="B7657">
        <v>35</v>
      </c>
      <c r="C7657">
        <v>18</v>
      </c>
      <c r="D7657">
        <v>22818.804100000001</v>
      </c>
      <c r="E7657" s="4">
        <f>INDEX(Stores[region],MATCH(Sales[[#This Row],[store_no]],Stores[store_no],0))</f>
        <v>3</v>
      </c>
      <c r="F7657" s="4" t="str">
        <f>INDEX(Stores[storetype],MATCH(Sales[[#This Row],[store_no]],Stores[store_no],0))</f>
        <v>C</v>
      </c>
      <c r="G7657" s="4" t="str">
        <f>INDEX(Stores[location_city],MATCH(Sales[[#This Row],[store_no]],Stores[store_no],0))</f>
        <v>Wichita</v>
      </c>
      <c r="H7657" s="4" t="str">
        <f>INDEX(Stores[location_state],MATCH(Sales[[#This Row],[store_no]],Stores[store_no],0))</f>
        <v>Kansas</v>
      </c>
      <c r="I7657" s="4">
        <f>INDEX(Stores[sqft],MATCH(Sales[[#This Row],[store_no]],Stores[store_no],0))</f>
        <v>72800</v>
      </c>
      <c r="J7657" s="4" t="str">
        <f>INDEX(Departments[dept_name],MATCH(Sales[[#This Row],[dept_no]],Departments[dept_no],0))</f>
        <v>Sports</v>
      </c>
      <c r="K7657" s="4" t="str">
        <f>CONCATENATE(Sales[[#This Row],[region]],Sales[[#This Row],[storetype]])</f>
        <v>3C</v>
      </c>
      <c r="L7657" s="4">
        <f>INDEX(RegionStoreCount[Store Count],MATCH(Sales[[#This Row],[RegionStoretype]],RegionStoreCount[Region/Type],0))</f>
        <v>2</v>
      </c>
      <c r="M7657" s="4">
        <f>AND(Sales[[#This Row],[date]]&lt;=TY_YTDMax,Sales[[#This Row],[date]]&gt;=TY_YTDMin)*Sales[[#This Row],[sales]]</f>
        <v>22818.804100000001</v>
      </c>
      <c r="N7657" s="4">
        <f>AND(Sales[[#This Row],[date]]&lt;=LY_YTDMax,Sales[[#This Row],[date]]&gt;=LY_YTDMin)*Sales[[#This Row],[sales]]</f>
        <v>0</v>
      </c>
      <c r="O7657" s="4">
        <f>AND(Sales[[#This Row],[date]]&gt;=YoY_Min,Sales[[#This Row],[date]]&lt;=TY_YTDMax)*(Sales[[#This Row],[sales]]/Sales[[#This Row],[sqft]])</f>
        <v>0.31344511126373625</v>
      </c>
      <c r="P7657" s="4">
        <f>SUMIF(Sales[RegionStoretype],Sales[[#This Row],[RegionStoretype]],Sales[YoY_SSF])/Sales[[#This Row],[Region_TypeCount]]</f>
        <v>47.561479460925746</v>
      </c>
    </row>
    <row r="7658" spans="1:16" x14ac:dyDescent="0.25">
      <c r="A7658" s="1">
        <v>43280</v>
      </c>
      <c r="B7658">
        <v>35</v>
      </c>
      <c r="C7658">
        <v>20</v>
      </c>
      <c r="D7658">
        <v>166365.62280000001</v>
      </c>
      <c r="E7658" s="4">
        <f>INDEX(Stores[region],MATCH(Sales[[#This Row],[store_no]],Stores[store_no],0))</f>
        <v>3</v>
      </c>
      <c r="F7658" s="4" t="str">
        <f>INDEX(Stores[storetype],MATCH(Sales[[#This Row],[store_no]],Stores[store_no],0))</f>
        <v>C</v>
      </c>
      <c r="G7658" s="4" t="str">
        <f>INDEX(Stores[location_city],MATCH(Sales[[#This Row],[store_no]],Stores[store_no],0))</f>
        <v>Wichita</v>
      </c>
      <c r="H7658" s="4" t="str">
        <f>INDEX(Stores[location_state],MATCH(Sales[[#This Row],[store_no]],Stores[store_no],0))</f>
        <v>Kansas</v>
      </c>
      <c r="I7658" s="4">
        <f>INDEX(Stores[sqft],MATCH(Sales[[#This Row],[store_no]],Stores[store_no],0))</f>
        <v>72800</v>
      </c>
      <c r="J7658" s="4" t="str">
        <f>INDEX(Departments[dept_name],MATCH(Sales[[#This Row],[dept_no]],Departments[dept_no],0))</f>
        <v>Toys</v>
      </c>
      <c r="K7658" s="4" t="str">
        <f>CONCATENATE(Sales[[#This Row],[region]],Sales[[#This Row],[storetype]])</f>
        <v>3C</v>
      </c>
      <c r="L7658" s="4">
        <f>INDEX(RegionStoreCount[Store Count],MATCH(Sales[[#This Row],[RegionStoretype]],RegionStoreCount[Region/Type],0))</f>
        <v>2</v>
      </c>
      <c r="M7658" s="4">
        <f>AND(Sales[[#This Row],[date]]&lt;=TY_YTDMax,Sales[[#This Row],[date]]&gt;=TY_YTDMin)*Sales[[#This Row],[sales]]</f>
        <v>166365.62280000001</v>
      </c>
      <c r="N7658" s="4">
        <f>AND(Sales[[#This Row],[date]]&lt;=LY_YTDMax,Sales[[#This Row],[date]]&gt;=LY_YTDMin)*Sales[[#This Row],[sales]]</f>
        <v>0</v>
      </c>
      <c r="O7658" s="4">
        <f>AND(Sales[[#This Row],[date]]&gt;=YoY_Min,Sales[[#This Row],[date]]&lt;=TY_YTDMax)*(Sales[[#This Row],[sales]]/Sales[[#This Row],[sqft]])</f>
        <v>2.2852420714285717</v>
      </c>
      <c r="P7658" s="4">
        <f>SUMIF(Sales[RegionStoretype],Sales[[#This Row],[RegionStoretype]],Sales[YoY_SSF])/Sales[[#This Row],[Region_TypeCount]]</f>
        <v>47.561479460925746</v>
      </c>
    </row>
    <row r="7659" spans="1:16" x14ac:dyDescent="0.25">
      <c r="A7659" s="1">
        <v>43280</v>
      </c>
      <c r="B7659">
        <v>36</v>
      </c>
      <c r="C7659">
        <v>7</v>
      </c>
      <c r="D7659">
        <v>31792.801600000003</v>
      </c>
      <c r="E7659" s="4">
        <f>INDEX(Stores[region],MATCH(Sales[[#This Row],[store_no]],Stores[store_no],0))</f>
        <v>2</v>
      </c>
      <c r="F7659" s="4" t="str">
        <f>INDEX(Stores[storetype],MATCH(Sales[[#This Row],[store_no]],Stores[store_no],0))</f>
        <v>A</v>
      </c>
      <c r="G7659" s="4" t="str">
        <f>INDEX(Stores[location_city],MATCH(Sales[[#This Row],[store_no]],Stores[store_no],0))</f>
        <v>Aurora</v>
      </c>
      <c r="H7659" s="4" t="str">
        <f>INDEX(Stores[location_state],MATCH(Sales[[#This Row],[store_no]],Stores[store_no],0))</f>
        <v>Illinois</v>
      </c>
      <c r="I7659" s="4">
        <f>INDEX(Stores[sqft],MATCH(Sales[[#This Row],[store_no]],Stores[store_no],0))</f>
        <v>209900</v>
      </c>
      <c r="J7659" s="4" t="str">
        <f>INDEX(Departments[dept_name],MATCH(Sales[[#This Row],[dept_no]],Departments[dept_no],0))</f>
        <v>Electronics</v>
      </c>
      <c r="K7659" s="4" t="str">
        <f>CONCATENATE(Sales[[#This Row],[region]],Sales[[#This Row],[storetype]])</f>
        <v>2A</v>
      </c>
      <c r="L7659" s="4">
        <f>INDEX(RegionStoreCount[Store Count],MATCH(Sales[[#This Row],[RegionStoretype]],RegionStoreCount[Region/Type],0))</f>
        <v>5</v>
      </c>
      <c r="M7659" s="4">
        <f>AND(Sales[[#This Row],[date]]&lt;=TY_YTDMax,Sales[[#This Row],[date]]&gt;=TY_YTDMin)*Sales[[#This Row],[sales]]</f>
        <v>31792.801600000003</v>
      </c>
      <c r="N7659" s="4">
        <f>AND(Sales[[#This Row],[date]]&lt;=LY_YTDMax,Sales[[#This Row],[date]]&gt;=LY_YTDMin)*Sales[[#This Row],[sales]]</f>
        <v>0</v>
      </c>
      <c r="O7659" s="4">
        <f>AND(Sales[[#This Row],[date]]&gt;=YoY_Min,Sales[[#This Row],[date]]&lt;=TY_YTDMax)*(Sales[[#This Row],[sales]]/Sales[[#This Row],[sqft]])</f>
        <v>0.15146642020009529</v>
      </c>
      <c r="P7659" s="4">
        <f>SUMIF(Sales[RegionStoretype],Sales[[#This Row],[RegionStoretype]],Sales[YoY_SSF])/Sales[[#This Row],[Region_TypeCount]]</f>
        <v>60.052789354368521</v>
      </c>
    </row>
    <row r="7660" spans="1:16" x14ac:dyDescent="0.25">
      <c r="A7660" s="1">
        <v>43280</v>
      </c>
      <c r="B7660">
        <v>36</v>
      </c>
      <c r="C7660">
        <v>11</v>
      </c>
      <c r="D7660">
        <v>58076.724800000004</v>
      </c>
      <c r="E7660" s="4">
        <f>INDEX(Stores[region],MATCH(Sales[[#This Row],[store_no]],Stores[store_no],0))</f>
        <v>2</v>
      </c>
      <c r="F7660" s="4" t="str">
        <f>INDEX(Stores[storetype],MATCH(Sales[[#This Row],[store_no]],Stores[store_no],0))</f>
        <v>A</v>
      </c>
      <c r="G7660" s="4" t="str">
        <f>INDEX(Stores[location_city],MATCH(Sales[[#This Row],[store_no]],Stores[store_no],0))</f>
        <v>Aurora</v>
      </c>
      <c r="H7660" s="4" t="str">
        <f>INDEX(Stores[location_state],MATCH(Sales[[#This Row],[store_no]],Stores[store_no],0))</f>
        <v>Illinois</v>
      </c>
      <c r="I7660" s="4">
        <f>INDEX(Stores[sqft],MATCH(Sales[[#This Row],[store_no]],Stores[store_no],0))</f>
        <v>209900</v>
      </c>
      <c r="J7660" s="4" t="str">
        <f>INDEX(Departments[dept_name],MATCH(Sales[[#This Row],[dept_no]],Departments[dept_no],0))</f>
        <v>Home</v>
      </c>
      <c r="K7660" s="4" t="str">
        <f>CONCATENATE(Sales[[#This Row],[region]],Sales[[#This Row],[storetype]])</f>
        <v>2A</v>
      </c>
      <c r="L7660" s="4">
        <f>INDEX(RegionStoreCount[Store Count],MATCH(Sales[[#This Row],[RegionStoretype]],RegionStoreCount[Region/Type],0))</f>
        <v>5</v>
      </c>
      <c r="M7660" s="4">
        <f>AND(Sales[[#This Row],[date]]&lt;=TY_YTDMax,Sales[[#This Row],[date]]&gt;=TY_YTDMin)*Sales[[#This Row],[sales]]</f>
        <v>58076.724800000004</v>
      </c>
      <c r="N7660" s="4">
        <f>AND(Sales[[#This Row],[date]]&lt;=LY_YTDMax,Sales[[#This Row],[date]]&gt;=LY_YTDMin)*Sales[[#This Row],[sales]]</f>
        <v>0</v>
      </c>
      <c r="O7660" s="4">
        <f>AND(Sales[[#This Row],[date]]&gt;=YoY_Min,Sales[[#This Row],[date]]&lt;=TY_YTDMax)*(Sales[[#This Row],[sales]]/Sales[[#This Row],[sqft]])</f>
        <v>0.2766875883754169</v>
      </c>
      <c r="P7660" s="4">
        <f>SUMIF(Sales[RegionStoretype],Sales[[#This Row],[RegionStoretype]],Sales[YoY_SSF])/Sales[[#This Row],[Region_TypeCount]]</f>
        <v>60.052789354368521</v>
      </c>
    </row>
    <row r="7661" spans="1:16" x14ac:dyDescent="0.25">
      <c r="A7661" s="1">
        <v>43280</v>
      </c>
      <c r="B7661">
        <v>37</v>
      </c>
      <c r="C7661">
        <v>12</v>
      </c>
      <c r="D7661">
        <v>18496.2778</v>
      </c>
      <c r="E7661" s="4">
        <f>INDEX(Stores[region],MATCH(Sales[[#This Row],[store_no]],Stores[store_no],0))</f>
        <v>3</v>
      </c>
      <c r="F7661" s="4" t="str">
        <f>INDEX(Stores[storetype],MATCH(Sales[[#This Row],[store_no]],Stores[store_no],0))</f>
        <v>C</v>
      </c>
      <c r="G7661" s="4" t="str">
        <f>INDEX(Stores[location_city],MATCH(Sales[[#This Row],[store_no]],Stores[store_no],0))</f>
        <v>Lincoln</v>
      </c>
      <c r="H7661" s="4" t="str">
        <f>INDEX(Stores[location_state],MATCH(Sales[[#This Row],[store_no]],Stores[store_no],0))</f>
        <v>Nebraska</v>
      </c>
      <c r="I7661" s="4">
        <f>INDEX(Stores[sqft],MATCH(Sales[[#This Row],[store_no]],Stores[store_no],0))</f>
        <v>161300</v>
      </c>
      <c r="J7661" s="4" t="str">
        <f>INDEX(Departments[dept_name],MATCH(Sales[[#This Row],[dept_no]],Departments[dept_no],0))</f>
        <v>Jewelery</v>
      </c>
      <c r="K7661" s="4" t="str">
        <f>CONCATENATE(Sales[[#This Row],[region]],Sales[[#This Row],[storetype]])</f>
        <v>3C</v>
      </c>
      <c r="L7661" s="4">
        <f>INDEX(RegionStoreCount[Store Count],MATCH(Sales[[#This Row],[RegionStoretype]],RegionStoreCount[Region/Type],0))</f>
        <v>2</v>
      </c>
      <c r="M7661" s="4">
        <f>AND(Sales[[#This Row],[date]]&lt;=TY_YTDMax,Sales[[#This Row],[date]]&gt;=TY_YTDMin)*Sales[[#This Row],[sales]]</f>
        <v>18496.2778</v>
      </c>
      <c r="N7661" s="4">
        <f>AND(Sales[[#This Row],[date]]&lt;=LY_YTDMax,Sales[[#This Row],[date]]&gt;=LY_YTDMin)*Sales[[#This Row],[sales]]</f>
        <v>0</v>
      </c>
      <c r="O7661" s="4">
        <f>AND(Sales[[#This Row],[date]]&gt;=YoY_Min,Sales[[#This Row],[date]]&lt;=TY_YTDMax)*(Sales[[#This Row],[sales]]/Sales[[#This Row],[sqft]])</f>
        <v>0.11467004215747055</v>
      </c>
      <c r="P7661" s="4">
        <f>SUMIF(Sales[RegionStoretype],Sales[[#This Row],[RegionStoretype]],Sales[YoY_SSF])/Sales[[#This Row],[Region_TypeCount]]</f>
        <v>47.561479460925746</v>
      </c>
    </row>
    <row r="7662" spans="1:16" x14ac:dyDescent="0.25">
      <c r="A7662" s="1">
        <v>43280</v>
      </c>
      <c r="B7662">
        <v>37</v>
      </c>
      <c r="C7662">
        <v>16</v>
      </c>
      <c r="D7662">
        <v>66875.803899999999</v>
      </c>
      <c r="E7662" s="4">
        <f>INDEX(Stores[region],MATCH(Sales[[#This Row],[store_no]],Stores[store_no],0))</f>
        <v>3</v>
      </c>
      <c r="F7662" s="4" t="str">
        <f>INDEX(Stores[storetype],MATCH(Sales[[#This Row],[store_no]],Stores[store_no],0))</f>
        <v>C</v>
      </c>
      <c r="G7662" s="4" t="str">
        <f>INDEX(Stores[location_city],MATCH(Sales[[#This Row],[store_no]],Stores[store_no],0))</f>
        <v>Lincoln</v>
      </c>
      <c r="H7662" s="4" t="str">
        <f>INDEX(Stores[location_state],MATCH(Sales[[#This Row],[store_no]],Stores[store_no],0))</f>
        <v>Nebraska</v>
      </c>
      <c r="I7662" s="4">
        <f>INDEX(Stores[sqft],MATCH(Sales[[#This Row],[store_no]],Stores[store_no],0))</f>
        <v>161300</v>
      </c>
      <c r="J7662" s="4" t="str">
        <f>INDEX(Departments[dept_name],MATCH(Sales[[#This Row],[dept_no]],Departments[dept_no],0))</f>
        <v>Outdoors</v>
      </c>
      <c r="K7662" s="4" t="str">
        <f>CONCATENATE(Sales[[#This Row],[region]],Sales[[#This Row],[storetype]])</f>
        <v>3C</v>
      </c>
      <c r="L7662" s="4">
        <f>INDEX(RegionStoreCount[Store Count],MATCH(Sales[[#This Row],[RegionStoretype]],RegionStoreCount[Region/Type],0))</f>
        <v>2</v>
      </c>
      <c r="M7662" s="4">
        <f>AND(Sales[[#This Row],[date]]&lt;=TY_YTDMax,Sales[[#This Row],[date]]&gt;=TY_YTDMin)*Sales[[#This Row],[sales]]</f>
        <v>66875.803899999999</v>
      </c>
      <c r="N7662" s="4">
        <f>AND(Sales[[#This Row],[date]]&lt;=LY_YTDMax,Sales[[#This Row],[date]]&gt;=LY_YTDMin)*Sales[[#This Row],[sales]]</f>
        <v>0</v>
      </c>
      <c r="O7662" s="4">
        <f>AND(Sales[[#This Row],[date]]&gt;=YoY_Min,Sales[[#This Row],[date]]&lt;=TY_YTDMax)*(Sales[[#This Row],[sales]]/Sales[[#This Row],[sqft]])</f>
        <v>0.41460510787352756</v>
      </c>
      <c r="P7662" s="4">
        <f>SUMIF(Sales[RegionStoretype],Sales[[#This Row],[RegionStoretype]],Sales[YoY_SSF])/Sales[[#This Row],[Region_TypeCount]]</f>
        <v>47.561479460925746</v>
      </c>
    </row>
    <row r="7663" spans="1:16" x14ac:dyDescent="0.25">
      <c r="A7663" s="1">
        <v>43280</v>
      </c>
      <c r="B7663">
        <v>37</v>
      </c>
      <c r="C7663">
        <v>17</v>
      </c>
      <c r="D7663">
        <v>42396.489400000006</v>
      </c>
      <c r="E7663" s="4">
        <f>INDEX(Stores[region],MATCH(Sales[[#This Row],[store_no]],Stores[store_no],0))</f>
        <v>3</v>
      </c>
      <c r="F7663" s="4" t="str">
        <f>INDEX(Stores[storetype],MATCH(Sales[[#This Row],[store_no]],Stores[store_no],0))</f>
        <v>C</v>
      </c>
      <c r="G7663" s="4" t="str">
        <f>INDEX(Stores[location_city],MATCH(Sales[[#This Row],[store_no]],Stores[store_no],0))</f>
        <v>Lincoln</v>
      </c>
      <c r="H7663" s="4" t="str">
        <f>INDEX(Stores[location_state],MATCH(Sales[[#This Row],[store_no]],Stores[store_no],0))</f>
        <v>Nebraska</v>
      </c>
      <c r="I7663" s="4">
        <f>INDEX(Stores[sqft],MATCH(Sales[[#This Row],[store_no]],Stores[store_no],0))</f>
        <v>161300</v>
      </c>
      <c r="J7663" s="4" t="str">
        <f>INDEX(Departments[dept_name],MATCH(Sales[[#This Row],[dept_no]],Departments[dept_no],0))</f>
        <v>Shoes</v>
      </c>
      <c r="K7663" s="4" t="str">
        <f>CONCATENATE(Sales[[#This Row],[region]],Sales[[#This Row],[storetype]])</f>
        <v>3C</v>
      </c>
      <c r="L7663" s="4">
        <f>INDEX(RegionStoreCount[Store Count],MATCH(Sales[[#This Row],[RegionStoretype]],RegionStoreCount[Region/Type],0))</f>
        <v>2</v>
      </c>
      <c r="M7663" s="4">
        <f>AND(Sales[[#This Row],[date]]&lt;=TY_YTDMax,Sales[[#This Row],[date]]&gt;=TY_YTDMin)*Sales[[#This Row],[sales]]</f>
        <v>42396.489400000006</v>
      </c>
      <c r="N7663" s="4">
        <f>AND(Sales[[#This Row],[date]]&lt;=LY_YTDMax,Sales[[#This Row],[date]]&gt;=LY_YTDMin)*Sales[[#This Row],[sales]]</f>
        <v>0</v>
      </c>
      <c r="O7663" s="4">
        <f>AND(Sales[[#This Row],[date]]&gt;=YoY_Min,Sales[[#This Row],[date]]&lt;=TY_YTDMax)*(Sales[[#This Row],[sales]]/Sales[[#This Row],[sqft]])</f>
        <v>0.26284246373217612</v>
      </c>
      <c r="P7663" s="4">
        <f>SUMIF(Sales[RegionStoretype],Sales[[#This Row],[RegionStoretype]],Sales[YoY_SSF])/Sales[[#This Row],[Region_TypeCount]]</f>
        <v>47.561479460925746</v>
      </c>
    </row>
    <row r="7664" spans="1:16" x14ac:dyDescent="0.25">
      <c r="A7664" s="1">
        <v>43280</v>
      </c>
      <c r="B7664">
        <v>37</v>
      </c>
      <c r="C7664">
        <v>20</v>
      </c>
      <c r="D7664">
        <v>55742.171000000002</v>
      </c>
      <c r="E7664" s="4">
        <f>INDEX(Stores[region],MATCH(Sales[[#This Row],[store_no]],Stores[store_no],0))</f>
        <v>3</v>
      </c>
      <c r="F7664" s="4" t="str">
        <f>INDEX(Stores[storetype],MATCH(Sales[[#This Row],[store_no]],Stores[store_no],0))</f>
        <v>C</v>
      </c>
      <c r="G7664" s="4" t="str">
        <f>INDEX(Stores[location_city],MATCH(Sales[[#This Row],[store_no]],Stores[store_no],0))</f>
        <v>Lincoln</v>
      </c>
      <c r="H7664" s="4" t="str">
        <f>INDEX(Stores[location_state],MATCH(Sales[[#This Row],[store_no]],Stores[store_no],0))</f>
        <v>Nebraska</v>
      </c>
      <c r="I7664" s="4">
        <f>INDEX(Stores[sqft],MATCH(Sales[[#This Row],[store_no]],Stores[store_no],0))</f>
        <v>161300</v>
      </c>
      <c r="J7664" s="4" t="str">
        <f>INDEX(Departments[dept_name],MATCH(Sales[[#This Row],[dept_no]],Departments[dept_no],0))</f>
        <v>Toys</v>
      </c>
      <c r="K7664" s="4" t="str">
        <f>CONCATENATE(Sales[[#This Row],[region]],Sales[[#This Row],[storetype]])</f>
        <v>3C</v>
      </c>
      <c r="L7664" s="4">
        <f>INDEX(RegionStoreCount[Store Count],MATCH(Sales[[#This Row],[RegionStoretype]],RegionStoreCount[Region/Type],0))</f>
        <v>2</v>
      </c>
      <c r="M7664" s="4">
        <f>AND(Sales[[#This Row],[date]]&lt;=TY_YTDMax,Sales[[#This Row],[date]]&gt;=TY_YTDMin)*Sales[[#This Row],[sales]]</f>
        <v>55742.171000000002</v>
      </c>
      <c r="N7664" s="4">
        <f>AND(Sales[[#This Row],[date]]&lt;=LY_YTDMax,Sales[[#This Row],[date]]&gt;=LY_YTDMin)*Sales[[#This Row],[sales]]</f>
        <v>0</v>
      </c>
      <c r="O7664" s="4">
        <f>AND(Sales[[#This Row],[date]]&gt;=YoY_Min,Sales[[#This Row],[date]]&lt;=TY_YTDMax)*(Sales[[#This Row],[sales]]/Sales[[#This Row],[sqft]])</f>
        <v>0.3455807253564786</v>
      </c>
      <c r="P7664" s="4">
        <f>SUMIF(Sales[RegionStoretype],Sales[[#This Row],[RegionStoretype]],Sales[YoY_SSF])/Sales[[#This Row],[Region_TypeCount]]</f>
        <v>47.561479460925746</v>
      </c>
    </row>
    <row r="7665" spans="1:16" x14ac:dyDescent="0.25">
      <c r="A7665" s="1">
        <v>43287</v>
      </c>
      <c r="B7665">
        <v>1</v>
      </c>
      <c r="C7665">
        <v>8</v>
      </c>
      <c r="D7665">
        <v>18130.576699999998</v>
      </c>
      <c r="E7665" s="4">
        <f>INDEX(Stores[region],MATCH(Sales[[#This Row],[store_no]],Stores[store_no],0))</f>
        <v>1</v>
      </c>
      <c r="F7665" s="4" t="str">
        <f>INDEX(Stores[storetype],MATCH(Sales[[#This Row],[store_no]],Stores[store_no],0))</f>
        <v>A</v>
      </c>
      <c r="G7665" s="4" t="str">
        <f>INDEX(Stores[location_city],MATCH(Sales[[#This Row],[store_no]],Stores[store_no],0))</f>
        <v>Ann Arbor</v>
      </c>
      <c r="H7665" s="4" t="str">
        <f>INDEX(Stores[location_state],MATCH(Sales[[#This Row],[store_no]],Stores[store_no],0))</f>
        <v>Michigan</v>
      </c>
      <c r="I7665" s="4">
        <f>INDEX(Stores[sqft],MATCH(Sales[[#This Row],[store_no]],Stores[store_no],0))</f>
        <v>100600</v>
      </c>
      <c r="J7665" s="4" t="str">
        <f>INDEX(Departments[dept_name],MATCH(Sales[[#This Row],[dept_no]],Departments[dept_no],0))</f>
        <v>Games</v>
      </c>
      <c r="K7665" s="4" t="str">
        <f>CONCATENATE(Sales[[#This Row],[region]],Sales[[#This Row],[storetype]])</f>
        <v>1A</v>
      </c>
      <c r="L7665" s="4">
        <f>INDEX(RegionStoreCount[Store Count],MATCH(Sales[[#This Row],[RegionStoretype]],RegionStoreCount[Region/Type],0))</f>
        <v>5</v>
      </c>
      <c r="M7665" s="4">
        <f>AND(Sales[[#This Row],[date]]&lt;=TY_YTDMax,Sales[[#This Row],[date]]&gt;=TY_YTDMin)*Sales[[#This Row],[sales]]</f>
        <v>18130.576699999998</v>
      </c>
      <c r="N7665" s="4">
        <f>AND(Sales[[#This Row],[date]]&lt;=LY_YTDMax,Sales[[#This Row],[date]]&gt;=LY_YTDMin)*Sales[[#This Row],[sales]]</f>
        <v>0</v>
      </c>
      <c r="O7665" s="4">
        <f>AND(Sales[[#This Row],[date]]&gt;=YoY_Min,Sales[[#This Row],[date]]&lt;=TY_YTDMax)*(Sales[[#This Row],[sales]]/Sales[[#This Row],[sqft]])</f>
        <v>0.18022442047713716</v>
      </c>
      <c r="P7665" s="4">
        <f>SUMIF(Sales[RegionStoretype],Sales[[#This Row],[RegionStoretype]],Sales[YoY_SSF])/Sales[[#This Row],[Region_TypeCount]]</f>
        <v>59.469551530910678</v>
      </c>
    </row>
    <row r="7666" spans="1:16" x14ac:dyDescent="0.25">
      <c r="A7666" s="1">
        <v>43287</v>
      </c>
      <c r="B7666">
        <v>1</v>
      </c>
      <c r="C7666">
        <v>11</v>
      </c>
      <c r="D7666">
        <v>28478.894199999999</v>
      </c>
      <c r="E7666" s="4">
        <f>INDEX(Stores[region],MATCH(Sales[[#This Row],[store_no]],Stores[store_no],0))</f>
        <v>1</v>
      </c>
      <c r="F7666" s="4" t="str">
        <f>INDEX(Stores[storetype],MATCH(Sales[[#This Row],[store_no]],Stores[store_no],0))</f>
        <v>A</v>
      </c>
      <c r="G7666" s="4" t="str">
        <f>INDEX(Stores[location_city],MATCH(Sales[[#This Row],[store_no]],Stores[store_no],0))</f>
        <v>Ann Arbor</v>
      </c>
      <c r="H7666" s="4" t="str">
        <f>INDEX(Stores[location_state],MATCH(Sales[[#This Row],[store_no]],Stores[store_no],0))</f>
        <v>Michigan</v>
      </c>
      <c r="I7666" s="4">
        <f>INDEX(Stores[sqft],MATCH(Sales[[#This Row],[store_no]],Stores[store_no],0))</f>
        <v>100600</v>
      </c>
      <c r="J7666" s="4" t="str">
        <f>INDEX(Departments[dept_name],MATCH(Sales[[#This Row],[dept_no]],Departments[dept_no],0))</f>
        <v>Home</v>
      </c>
      <c r="K7666" s="4" t="str">
        <f>CONCATENATE(Sales[[#This Row],[region]],Sales[[#This Row],[storetype]])</f>
        <v>1A</v>
      </c>
      <c r="L7666" s="4">
        <f>INDEX(RegionStoreCount[Store Count],MATCH(Sales[[#This Row],[RegionStoretype]],RegionStoreCount[Region/Type],0))</f>
        <v>5</v>
      </c>
      <c r="M7666" s="4">
        <f>AND(Sales[[#This Row],[date]]&lt;=TY_YTDMax,Sales[[#This Row],[date]]&gt;=TY_YTDMin)*Sales[[#This Row],[sales]]</f>
        <v>28478.894199999999</v>
      </c>
      <c r="N7666" s="4">
        <f>AND(Sales[[#This Row],[date]]&lt;=LY_YTDMax,Sales[[#This Row],[date]]&gt;=LY_YTDMin)*Sales[[#This Row],[sales]]</f>
        <v>0</v>
      </c>
      <c r="O7666" s="4">
        <f>AND(Sales[[#This Row],[date]]&gt;=YoY_Min,Sales[[#This Row],[date]]&lt;=TY_YTDMax)*(Sales[[#This Row],[sales]]/Sales[[#This Row],[sqft]])</f>
        <v>0.28309039960238569</v>
      </c>
      <c r="P7666" s="4">
        <f>SUMIF(Sales[RegionStoretype],Sales[[#This Row],[RegionStoretype]],Sales[YoY_SSF])/Sales[[#This Row],[Region_TypeCount]]</f>
        <v>59.469551530910678</v>
      </c>
    </row>
    <row r="7667" spans="1:16" x14ac:dyDescent="0.25">
      <c r="A7667" s="1">
        <v>43287</v>
      </c>
      <c r="B7667">
        <v>2</v>
      </c>
      <c r="C7667">
        <v>14</v>
      </c>
      <c r="D7667">
        <v>0.10200000000000001</v>
      </c>
      <c r="E7667" s="4">
        <f>INDEX(Stores[region],MATCH(Sales[[#This Row],[store_no]],Stores[store_no],0))</f>
        <v>3</v>
      </c>
      <c r="F7667" s="4" t="str">
        <f>INDEX(Stores[storetype],MATCH(Sales[[#This Row],[store_no]],Stores[store_no],0))</f>
        <v>A</v>
      </c>
      <c r="G7667" s="4" t="str">
        <f>INDEX(Stores[location_city],MATCH(Sales[[#This Row],[store_no]],Stores[store_no],0))</f>
        <v>Minneapolis</v>
      </c>
      <c r="H7667" s="4" t="str">
        <f>INDEX(Stores[location_state],MATCH(Sales[[#This Row],[store_no]],Stores[store_no],0))</f>
        <v>Minnesota</v>
      </c>
      <c r="I7667" s="4">
        <f>INDEX(Stores[sqft],MATCH(Sales[[#This Row],[store_no]],Stores[store_no],0))</f>
        <v>210400</v>
      </c>
      <c r="J7667" s="4" t="str">
        <f>INDEX(Departments[dept_name],MATCH(Sales[[#This Row],[dept_no]],Departments[dept_no],0))</f>
        <v>Movies</v>
      </c>
      <c r="K7667" s="4" t="str">
        <f>CONCATENATE(Sales[[#This Row],[region]],Sales[[#This Row],[storetype]])</f>
        <v>3A</v>
      </c>
      <c r="L7667" s="4">
        <f>INDEX(RegionStoreCount[Store Count],MATCH(Sales[[#This Row],[RegionStoretype]],RegionStoreCount[Region/Type],0))</f>
        <v>9</v>
      </c>
      <c r="M7667" s="4">
        <f>AND(Sales[[#This Row],[date]]&lt;=TY_YTDMax,Sales[[#This Row],[date]]&gt;=TY_YTDMin)*Sales[[#This Row],[sales]]</f>
        <v>0.10200000000000001</v>
      </c>
      <c r="N7667" s="4">
        <f>AND(Sales[[#This Row],[date]]&lt;=LY_YTDMax,Sales[[#This Row],[date]]&gt;=LY_YTDMin)*Sales[[#This Row],[sales]]</f>
        <v>0</v>
      </c>
      <c r="O7667" s="4">
        <f>AND(Sales[[#This Row],[date]]&gt;=YoY_Min,Sales[[#This Row],[date]]&lt;=TY_YTDMax)*(Sales[[#This Row],[sales]]/Sales[[#This Row],[sqft]])</f>
        <v>4.8479087452471482E-7</v>
      </c>
      <c r="P7667" s="4">
        <f>SUMIF(Sales[RegionStoretype],Sales[[#This Row],[RegionStoretype]],Sales[YoY_SSF])/Sales[[#This Row],[Region_TypeCount]]</f>
        <v>53.603836561720975</v>
      </c>
    </row>
    <row r="7668" spans="1:16" x14ac:dyDescent="0.25">
      <c r="A7668" s="1">
        <v>43287</v>
      </c>
      <c r="B7668">
        <v>3</v>
      </c>
      <c r="C7668">
        <v>8</v>
      </c>
      <c r="D7668">
        <v>62999.788400000005</v>
      </c>
      <c r="E7668" s="4">
        <f>INDEX(Stores[region],MATCH(Sales[[#This Row],[store_no]],Stores[store_no],0))</f>
        <v>1</v>
      </c>
      <c r="F7668" s="4" t="str">
        <f>INDEX(Stores[storetype],MATCH(Sales[[#This Row],[store_no]],Stores[store_no],0))</f>
        <v>B</v>
      </c>
      <c r="G7668" s="4" t="str">
        <f>INDEX(Stores[location_city],MATCH(Sales[[#This Row],[store_no]],Stores[store_no],0))</f>
        <v>Detroit</v>
      </c>
      <c r="H7668" s="4" t="str">
        <f>INDEX(Stores[location_state],MATCH(Sales[[#This Row],[store_no]],Stores[store_no],0))</f>
        <v>Michigan</v>
      </c>
      <c r="I7668" s="4">
        <f>INDEX(Stores[sqft],MATCH(Sales[[#This Row],[store_no]],Stores[store_no],0))</f>
        <v>114500</v>
      </c>
      <c r="J7668" s="4" t="str">
        <f>INDEX(Departments[dept_name],MATCH(Sales[[#This Row],[dept_no]],Departments[dept_no],0))</f>
        <v>Games</v>
      </c>
      <c r="K7668" s="4" t="str">
        <f>CONCATENATE(Sales[[#This Row],[region]],Sales[[#This Row],[storetype]])</f>
        <v>1B</v>
      </c>
      <c r="L7668" s="4">
        <f>INDEX(RegionStoreCount[Store Count],MATCH(Sales[[#This Row],[RegionStoretype]],RegionStoreCount[Region/Type],0))</f>
        <v>5</v>
      </c>
      <c r="M7668" s="4">
        <f>AND(Sales[[#This Row],[date]]&lt;=TY_YTDMax,Sales[[#This Row],[date]]&gt;=TY_YTDMin)*Sales[[#This Row],[sales]]</f>
        <v>62999.788400000005</v>
      </c>
      <c r="N7668" s="4">
        <f>AND(Sales[[#This Row],[date]]&lt;=LY_YTDMax,Sales[[#This Row],[date]]&gt;=LY_YTDMin)*Sales[[#This Row],[sales]]</f>
        <v>0</v>
      </c>
      <c r="O7668" s="4">
        <f>AND(Sales[[#This Row],[date]]&gt;=YoY_Min,Sales[[#This Row],[date]]&lt;=TY_YTDMax)*(Sales[[#This Row],[sales]]/Sales[[#This Row],[sqft]])</f>
        <v>0.55021649257641925</v>
      </c>
      <c r="P7668" s="4">
        <f>SUMIF(Sales[RegionStoretype],Sales[[#This Row],[RegionStoretype]],Sales[YoY_SSF])/Sales[[#This Row],[Region_TypeCount]]</f>
        <v>68.518982968140051</v>
      </c>
    </row>
    <row r="7669" spans="1:16" x14ac:dyDescent="0.25">
      <c r="A7669" s="1">
        <v>43287</v>
      </c>
      <c r="B7669">
        <v>3</v>
      </c>
      <c r="C7669">
        <v>14</v>
      </c>
      <c r="D7669">
        <v>128381.03510000001</v>
      </c>
      <c r="E7669" s="4">
        <f>INDEX(Stores[region],MATCH(Sales[[#This Row],[store_no]],Stores[store_no],0))</f>
        <v>1</v>
      </c>
      <c r="F7669" s="4" t="str">
        <f>INDEX(Stores[storetype],MATCH(Sales[[#This Row],[store_no]],Stores[store_no],0))</f>
        <v>B</v>
      </c>
      <c r="G7669" s="4" t="str">
        <f>INDEX(Stores[location_city],MATCH(Sales[[#This Row],[store_no]],Stores[store_no],0))</f>
        <v>Detroit</v>
      </c>
      <c r="H7669" s="4" t="str">
        <f>INDEX(Stores[location_state],MATCH(Sales[[#This Row],[store_no]],Stores[store_no],0))</f>
        <v>Michigan</v>
      </c>
      <c r="I7669" s="4">
        <f>INDEX(Stores[sqft],MATCH(Sales[[#This Row],[store_no]],Stores[store_no],0))</f>
        <v>114500</v>
      </c>
      <c r="J7669" s="4" t="str">
        <f>INDEX(Departments[dept_name],MATCH(Sales[[#This Row],[dept_no]],Departments[dept_no],0))</f>
        <v>Movies</v>
      </c>
      <c r="K7669" s="4" t="str">
        <f>CONCATENATE(Sales[[#This Row],[region]],Sales[[#This Row],[storetype]])</f>
        <v>1B</v>
      </c>
      <c r="L7669" s="4">
        <f>INDEX(RegionStoreCount[Store Count],MATCH(Sales[[#This Row],[RegionStoretype]],RegionStoreCount[Region/Type],0))</f>
        <v>5</v>
      </c>
      <c r="M7669" s="4">
        <f>AND(Sales[[#This Row],[date]]&lt;=TY_YTDMax,Sales[[#This Row],[date]]&gt;=TY_YTDMin)*Sales[[#This Row],[sales]]</f>
        <v>128381.03510000001</v>
      </c>
      <c r="N7669" s="4">
        <f>AND(Sales[[#This Row],[date]]&lt;=LY_YTDMax,Sales[[#This Row],[date]]&gt;=LY_YTDMin)*Sales[[#This Row],[sales]]</f>
        <v>0</v>
      </c>
      <c r="O7669" s="4">
        <f>AND(Sales[[#This Row],[date]]&gt;=YoY_Min,Sales[[#This Row],[date]]&lt;=TY_YTDMax)*(Sales[[#This Row],[sales]]/Sales[[#This Row],[sqft]])</f>
        <v>1.1212317475982534</v>
      </c>
      <c r="P7669" s="4">
        <f>SUMIF(Sales[RegionStoretype],Sales[[#This Row],[RegionStoretype]],Sales[YoY_SSF])/Sales[[#This Row],[Region_TypeCount]]</f>
        <v>68.518982968140051</v>
      </c>
    </row>
    <row r="7670" spans="1:16" x14ac:dyDescent="0.25">
      <c r="A7670" s="1">
        <v>43287</v>
      </c>
      <c r="B7670">
        <v>3</v>
      </c>
      <c r="C7670">
        <v>15</v>
      </c>
      <c r="D7670">
        <v>355.39879999999999</v>
      </c>
      <c r="E7670" s="4">
        <f>INDEX(Stores[region],MATCH(Sales[[#This Row],[store_no]],Stores[store_no],0))</f>
        <v>1</v>
      </c>
      <c r="F7670" s="4" t="str">
        <f>INDEX(Stores[storetype],MATCH(Sales[[#This Row],[store_no]],Stores[store_no],0))</f>
        <v>B</v>
      </c>
      <c r="G7670" s="4" t="str">
        <f>INDEX(Stores[location_city],MATCH(Sales[[#This Row],[store_no]],Stores[store_no],0))</f>
        <v>Detroit</v>
      </c>
      <c r="H7670" s="4" t="str">
        <f>INDEX(Stores[location_state],MATCH(Sales[[#This Row],[store_no]],Stores[store_no],0))</f>
        <v>Michigan</v>
      </c>
      <c r="I7670" s="4">
        <f>INDEX(Stores[sqft],MATCH(Sales[[#This Row],[store_no]],Stores[store_no],0))</f>
        <v>114500</v>
      </c>
      <c r="J7670" s="4" t="str">
        <f>INDEX(Departments[dept_name],MATCH(Sales[[#This Row],[dept_no]],Departments[dept_no],0))</f>
        <v>Music</v>
      </c>
      <c r="K7670" s="4" t="str">
        <f>CONCATENATE(Sales[[#This Row],[region]],Sales[[#This Row],[storetype]])</f>
        <v>1B</v>
      </c>
      <c r="L7670" s="4">
        <f>INDEX(RegionStoreCount[Store Count],MATCH(Sales[[#This Row],[RegionStoretype]],RegionStoreCount[Region/Type],0))</f>
        <v>5</v>
      </c>
      <c r="M7670" s="4">
        <f>AND(Sales[[#This Row],[date]]&lt;=TY_YTDMax,Sales[[#This Row],[date]]&gt;=TY_YTDMin)*Sales[[#This Row],[sales]]</f>
        <v>355.39879999999999</v>
      </c>
      <c r="N7670" s="4">
        <f>AND(Sales[[#This Row],[date]]&lt;=LY_YTDMax,Sales[[#This Row],[date]]&gt;=LY_YTDMin)*Sales[[#This Row],[sales]]</f>
        <v>0</v>
      </c>
      <c r="O7670" s="4">
        <f>AND(Sales[[#This Row],[date]]&gt;=YoY_Min,Sales[[#This Row],[date]]&lt;=TY_YTDMax)*(Sales[[#This Row],[sales]]/Sales[[#This Row],[sqft]])</f>
        <v>3.1039196506550217E-3</v>
      </c>
      <c r="P7670" s="4">
        <f>SUMIF(Sales[RegionStoretype],Sales[[#This Row],[RegionStoretype]],Sales[YoY_SSF])/Sales[[#This Row],[Region_TypeCount]]</f>
        <v>68.518982968140051</v>
      </c>
    </row>
    <row r="7671" spans="1:16" x14ac:dyDescent="0.25">
      <c r="A7671" s="1">
        <v>43287</v>
      </c>
      <c r="B7671">
        <v>3</v>
      </c>
      <c r="C7671">
        <v>16</v>
      </c>
      <c r="D7671">
        <v>25638.6891</v>
      </c>
      <c r="E7671" s="4">
        <f>INDEX(Stores[region],MATCH(Sales[[#This Row],[store_no]],Stores[store_no],0))</f>
        <v>1</v>
      </c>
      <c r="F7671" s="4" t="str">
        <f>INDEX(Stores[storetype],MATCH(Sales[[#This Row],[store_no]],Stores[store_no],0))</f>
        <v>B</v>
      </c>
      <c r="G7671" s="4" t="str">
        <f>INDEX(Stores[location_city],MATCH(Sales[[#This Row],[store_no]],Stores[store_no],0))</f>
        <v>Detroit</v>
      </c>
      <c r="H7671" s="4" t="str">
        <f>INDEX(Stores[location_state],MATCH(Sales[[#This Row],[store_no]],Stores[store_no],0))</f>
        <v>Michigan</v>
      </c>
      <c r="I7671" s="4">
        <f>INDEX(Stores[sqft],MATCH(Sales[[#This Row],[store_no]],Stores[store_no],0))</f>
        <v>114500</v>
      </c>
      <c r="J7671" s="4" t="str">
        <f>INDEX(Departments[dept_name],MATCH(Sales[[#This Row],[dept_no]],Departments[dept_no],0))</f>
        <v>Outdoors</v>
      </c>
      <c r="K7671" s="4" t="str">
        <f>CONCATENATE(Sales[[#This Row],[region]],Sales[[#This Row],[storetype]])</f>
        <v>1B</v>
      </c>
      <c r="L7671" s="4">
        <f>INDEX(RegionStoreCount[Store Count],MATCH(Sales[[#This Row],[RegionStoretype]],RegionStoreCount[Region/Type],0))</f>
        <v>5</v>
      </c>
      <c r="M7671" s="4">
        <f>AND(Sales[[#This Row],[date]]&lt;=TY_YTDMax,Sales[[#This Row],[date]]&gt;=TY_YTDMin)*Sales[[#This Row],[sales]]</f>
        <v>25638.6891</v>
      </c>
      <c r="N7671" s="4">
        <f>AND(Sales[[#This Row],[date]]&lt;=LY_YTDMax,Sales[[#This Row],[date]]&gt;=LY_YTDMin)*Sales[[#This Row],[sales]]</f>
        <v>0</v>
      </c>
      <c r="O7671" s="4">
        <f>AND(Sales[[#This Row],[date]]&gt;=YoY_Min,Sales[[#This Row],[date]]&lt;=TY_YTDMax)*(Sales[[#This Row],[sales]]/Sales[[#This Row],[sqft]])</f>
        <v>0.22391868209606985</v>
      </c>
      <c r="P7671" s="4">
        <f>SUMIF(Sales[RegionStoretype],Sales[[#This Row],[RegionStoretype]],Sales[YoY_SSF])/Sales[[#This Row],[Region_TypeCount]]</f>
        <v>68.518982968140051</v>
      </c>
    </row>
    <row r="7672" spans="1:16" x14ac:dyDescent="0.25">
      <c r="A7672" s="1">
        <v>43287</v>
      </c>
      <c r="B7672">
        <v>4</v>
      </c>
      <c r="C7672">
        <v>5</v>
      </c>
      <c r="D7672">
        <v>51873.5697</v>
      </c>
      <c r="E7672" s="4">
        <f>INDEX(Stores[region],MATCH(Sales[[#This Row],[store_no]],Stores[store_no],0))</f>
        <v>1</v>
      </c>
      <c r="F7672" s="4" t="str">
        <f>INDEX(Stores[storetype],MATCH(Sales[[#This Row],[store_no]],Stores[store_no],0))</f>
        <v>A</v>
      </c>
      <c r="G7672" s="4" t="str">
        <f>INDEX(Stores[location_city],MATCH(Sales[[#This Row],[store_no]],Stores[store_no],0))</f>
        <v>Cincinnati</v>
      </c>
      <c r="H7672" s="4" t="str">
        <f>INDEX(Stores[location_state],MATCH(Sales[[#This Row],[store_no]],Stores[store_no],0))</f>
        <v>Ohio</v>
      </c>
      <c r="I7672" s="4">
        <f>INDEX(Stores[sqft],MATCH(Sales[[#This Row],[store_no]],Stores[store_no],0))</f>
        <v>127800</v>
      </c>
      <c r="J7672" s="4" t="str">
        <f>INDEX(Departments[dept_name],MATCH(Sales[[#This Row],[dept_no]],Departments[dept_no],0))</f>
        <v>Clothing</v>
      </c>
      <c r="K7672" s="4" t="str">
        <f>CONCATENATE(Sales[[#This Row],[region]],Sales[[#This Row],[storetype]])</f>
        <v>1A</v>
      </c>
      <c r="L7672" s="4">
        <f>INDEX(RegionStoreCount[Store Count],MATCH(Sales[[#This Row],[RegionStoretype]],RegionStoreCount[Region/Type],0))</f>
        <v>5</v>
      </c>
      <c r="M7672" s="4">
        <f>AND(Sales[[#This Row],[date]]&lt;=TY_YTDMax,Sales[[#This Row],[date]]&gt;=TY_YTDMin)*Sales[[#This Row],[sales]]</f>
        <v>51873.5697</v>
      </c>
      <c r="N7672" s="4">
        <f>AND(Sales[[#This Row],[date]]&lt;=LY_YTDMax,Sales[[#This Row],[date]]&gt;=LY_YTDMin)*Sales[[#This Row],[sales]]</f>
        <v>0</v>
      </c>
      <c r="O7672" s="4">
        <f>AND(Sales[[#This Row],[date]]&gt;=YoY_Min,Sales[[#This Row],[date]]&lt;=TY_YTDMax)*(Sales[[#This Row],[sales]]/Sales[[#This Row],[sqft]])</f>
        <v>0.40589647652582161</v>
      </c>
      <c r="P7672" s="4">
        <f>SUMIF(Sales[RegionStoretype],Sales[[#This Row],[RegionStoretype]],Sales[YoY_SSF])/Sales[[#This Row],[Region_TypeCount]]</f>
        <v>59.469551530910678</v>
      </c>
    </row>
    <row r="7673" spans="1:16" x14ac:dyDescent="0.25">
      <c r="A7673" s="1">
        <v>43287</v>
      </c>
      <c r="B7673">
        <v>4</v>
      </c>
      <c r="C7673">
        <v>18</v>
      </c>
      <c r="D7673">
        <v>5618.0479999999998</v>
      </c>
      <c r="E7673" s="4">
        <f>INDEX(Stores[region],MATCH(Sales[[#This Row],[store_no]],Stores[store_no],0))</f>
        <v>1</v>
      </c>
      <c r="F7673" s="4" t="str">
        <f>INDEX(Stores[storetype],MATCH(Sales[[#This Row],[store_no]],Stores[store_no],0))</f>
        <v>A</v>
      </c>
      <c r="G7673" s="4" t="str">
        <f>INDEX(Stores[location_city],MATCH(Sales[[#This Row],[store_no]],Stores[store_no],0))</f>
        <v>Cincinnati</v>
      </c>
      <c r="H7673" s="4" t="str">
        <f>INDEX(Stores[location_state],MATCH(Sales[[#This Row],[store_no]],Stores[store_no],0))</f>
        <v>Ohio</v>
      </c>
      <c r="I7673" s="4">
        <f>INDEX(Stores[sqft],MATCH(Sales[[#This Row],[store_no]],Stores[store_no],0))</f>
        <v>127800</v>
      </c>
      <c r="J7673" s="4" t="str">
        <f>INDEX(Departments[dept_name],MATCH(Sales[[#This Row],[dept_no]],Departments[dept_no],0))</f>
        <v>Sports</v>
      </c>
      <c r="K7673" s="4" t="str">
        <f>CONCATENATE(Sales[[#This Row],[region]],Sales[[#This Row],[storetype]])</f>
        <v>1A</v>
      </c>
      <c r="L7673" s="4">
        <f>INDEX(RegionStoreCount[Store Count],MATCH(Sales[[#This Row],[RegionStoretype]],RegionStoreCount[Region/Type],0))</f>
        <v>5</v>
      </c>
      <c r="M7673" s="4">
        <f>AND(Sales[[#This Row],[date]]&lt;=TY_YTDMax,Sales[[#This Row],[date]]&gt;=TY_YTDMin)*Sales[[#This Row],[sales]]</f>
        <v>5618.0479999999998</v>
      </c>
      <c r="N7673" s="4">
        <f>AND(Sales[[#This Row],[date]]&lt;=LY_YTDMax,Sales[[#This Row],[date]]&gt;=LY_YTDMin)*Sales[[#This Row],[sales]]</f>
        <v>0</v>
      </c>
      <c r="O7673" s="4">
        <f>AND(Sales[[#This Row],[date]]&gt;=YoY_Min,Sales[[#This Row],[date]]&lt;=TY_YTDMax)*(Sales[[#This Row],[sales]]/Sales[[#This Row],[sqft]])</f>
        <v>4.3959687010954616E-2</v>
      </c>
      <c r="P7673" s="4">
        <f>SUMIF(Sales[RegionStoretype],Sales[[#This Row],[RegionStoretype]],Sales[YoY_SSF])/Sales[[#This Row],[Region_TypeCount]]</f>
        <v>59.469551530910678</v>
      </c>
    </row>
    <row r="7674" spans="1:16" x14ac:dyDescent="0.25">
      <c r="A7674" s="1">
        <v>43287</v>
      </c>
      <c r="B7674">
        <v>4</v>
      </c>
      <c r="C7674">
        <v>19</v>
      </c>
      <c r="D7674">
        <v>158360.15820000001</v>
      </c>
      <c r="E7674" s="4">
        <f>INDEX(Stores[region],MATCH(Sales[[#This Row],[store_no]],Stores[store_no],0))</f>
        <v>1</v>
      </c>
      <c r="F7674" s="4" t="str">
        <f>INDEX(Stores[storetype],MATCH(Sales[[#This Row],[store_no]],Stores[store_no],0))</f>
        <v>A</v>
      </c>
      <c r="G7674" s="4" t="str">
        <f>INDEX(Stores[location_city],MATCH(Sales[[#This Row],[store_no]],Stores[store_no],0))</f>
        <v>Cincinnati</v>
      </c>
      <c r="H7674" s="4" t="str">
        <f>INDEX(Stores[location_state],MATCH(Sales[[#This Row],[store_no]],Stores[store_no],0))</f>
        <v>Ohio</v>
      </c>
      <c r="I7674" s="4">
        <f>INDEX(Stores[sqft],MATCH(Sales[[#This Row],[store_no]],Stores[store_no],0))</f>
        <v>127800</v>
      </c>
      <c r="J7674" s="4" t="str">
        <f>INDEX(Departments[dept_name],MATCH(Sales[[#This Row],[dept_no]],Departments[dept_no],0))</f>
        <v>Tools</v>
      </c>
      <c r="K7674" s="4" t="str">
        <f>CONCATENATE(Sales[[#This Row],[region]],Sales[[#This Row],[storetype]])</f>
        <v>1A</v>
      </c>
      <c r="L7674" s="4">
        <f>INDEX(RegionStoreCount[Store Count],MATCH(Sales[[#This Row],[RegionStoretype]],RegionStoreCount[Region/Type],0))</f>
        <v>5</v>
      </c>
      <c r="M7674" s="4">
        <f>AND(Sales[[#This Row],[date]]&lt;=TY_YTDMax,Sales[[#This Row],[date]]&gt;=TY_YTDMin)*Sales[[#This Row],[sales]]</f>
        <v>158360.15820000001</v>
      </c>
      <c r="N7674" s="4">
        <f>AND(Sales[[#This Row],[date]]&lt;=LY_YTDMax,Sales[[#This Row],[date]]&gt;=LY_YTDMin)*Sales[[#This Row],[sales]]</f>
        <v>0</v>
      </c>
      <c r="O7674" s="4">
        <f>AND(Sales[[#This Row],[date]]&gt;=YoY_Min,Sales[[#This Row],[date]]&lt;=TY_YTDMax)*(Sales[[#This Row],[sales]]/Sales[[#This Row],[sqft]])</f>
        <v>1.239124868544601</v>
      </c>
      <c r="P7674" s="4">
        <f>SUMIF(Sales[RegionStoretype],Sales[[#This Row],[RegionStoretype]],Sales[YoY_SSF])/Sales[[#This Row],[Region_TypeCount]]</f>
        <v>59.469551530910678</v>
      </c>
    </row>
    <row r="7675" spans="1:16" x14ac:dyDescent="0.25">
      <c r="A7675" s="1">
        <v>43287</v>
      </c>
      <c r="B7675">
        <v>5</v>
      </c>
      <c r="C7675">
        <v>14</v>
      </c>
      <c r="D7675">
        <v>60613.771500000003</v>
      </c>
      <c r="E7675" s="4">
        <f>INDEX(Stores[region],MATCH(Sales[[#This Row],[store_no]],Stores[store_no],0))</f>
        <v>1</v>
      </c>
      <c r="F7675" s="4" t="str">
        <f>INDEX(Stores[storetype],MATCH(Sales[[#This Row],[store_no]],Stores[store_no],0))</f>
        <v>B</v>
      </c>
      <c r="G7675" s="4" t="str">
        <f>INDEX(Stores[location_city],MATCH(Sales[[#This Row],[store_no]],Stores[store_no],0))</f>
        <v>Bloomington</v>
      </c>
      <c r="H7675" s="4" t="str">
        <f>INDEX(Stores[location_state],MATCH(Sales[[#This Row],[store_no]],Stores[store_no],0))</f>
        <v>Indiana</v>
      </c>
      <c r="I7675" s="4">
        <f>INDEX(Stores[sqft],MATCH(Sales[[#This Row],[store_no]],Stores[store_no],0))</f>
        <v>114500</v>
      </c>
      <c r="J7675" s="4" t="str">
        <f>INDEX(Departments[dept_name],MATCH(Sales[[#This Row],[dept_no]],Departments[dept_no],0))</f>
        <v>Movies</v>
      </c>
      <c r="K7675" s="4" t="str">
        <f>CONCATENATE(Sales[[#This Row],[region]],Sales[[#This Row],[storetype]])</f>
        <v>1B</v>
      </c>
      <c r="L7675" s="4">
        <f>INDEX(RegionStoreCount[Store Count],MATCH(Sales[[#This Row],[RegionStoretype]],RegionStoreCount[Region/Type],0))</f>
        <v>5</v>
      </c>
      <c r="M7675" s="4">
        <f>AND(Sales[[#This Row],[date]]&lt;=TY_YTDMax,Sales[[#This Row],[date]]&gt;=TY_YTDMin)*Sales[[#This Row],[sales]]</f>
        <v>60613.771500000003</v>
      </c>
      <c r="N7675" s="4">
        <f>AND(Sales[[#This Row],[date]]&lt;=LY_YTDMax,Sales[[#This Row],[date]]&gt;=LY_YTDMin)*Sales[[#This Row],[sales]]</f>
        <v>0</v>
      </c>
      <c r="O7675" s="4">
        <f>AND(Sales[[#This Row],[date]]&gt;=YoY_Min,Sales[[#This Row],[date]]&lt;=TY_YTDMax)*(Sales[[#This Row],[sales]]/Sales[[#This Row],[sqft]])</f>
        <v>0.52937791703056769</v>
      </c>
      <c r="P7675" s="4">
        <f>SUMIF(Sales[RegionStoretype],Sales[[#This Row],[RegionStoretype]],Sales[YoY_SSF])/Sales[[#This Row],[Region_TypeCount]]</f>
        <v>68.518982968140051</v>
      </c>
    </row>
    <row r="7676" spans="1:16" x14ac:dyDescent="0.25">
      <c r="A7676" s="1">
        <v>43287</v>
      </c>
      <c r="B7676">
        <v>5</v>
      </c>
      <c r="C7676">
        <v>19</v>
      </c>
      <c r="D7676">
        <v>11.5236</v>
      </c>
      <c r="E7676" s="4">
        <f>INDEX(Stores[region],MATCH(Sales[[#This Row],[store_no]],Stores[store_no],0))</f>
        <v>1</v>
      </c>
      <c r="F7676" s="4" t="str">
        <f>INDEX(Stores[storetype],MATCH(Sales[[#This Row],[store_no]],Stores[store_no],0))</f>
        <v>B</v>
      </c>
      <c r="G7676" s="4" t="str">
        <f>INDEX(Stores[location_city],MATCH(Sales[[#This Row],[store_no]],Stores[store_no],0))</f>
        <v>Bloomington</v>
      </c>
      <c r="H7676" s="4" t="str">
        <f>INDEX(Stores[location_state],MATCH(Sales[[#This Row],[store_no]],Stores[store_no],0))</f>
        <v>Indiana</v>
      </c>
      <c r="I7676" s="4">
        <f>INDEX(Stores[sqft],MATCH(Sales[[#This Row],[store_no]],Stores[store_no],0))</f>
        <v>114500</v>
      </c>
      <c r="J7676" s="4" t="str">
        <f>INDEX(Departments[dept_name],MATCH(Sales[[#This Row],[dept_no]],Departments[dept_no],0))</f>
        <v>Tools</v>
      </c>
      <c r="K7676" s="4" t="str">
        <f>CONCATENATE(Sales[[#This Row],[region]],Sales[[#This Row],[storetype]])</f>
        <v>1B</v>
      </c>
      <c r="L7676" s="4">
        <f>INDEX(RegionStoreCount[Store Count],MATCH(Sales[[#This Row],[RegionStoretype]],RegionStoreCount[Region/Type],0))</f>
        <v>5</v>
      </c>
      <c r="M7676" s="4">
        <f>AND(Sales[[#This Row],[date]]&lt;=TY_YTDMax,Sales[[#This Row],[date]]&gt;=TY_YTDMin)*Sales[[#This Row],[sales]]</f>
        <v>11.5236</v>
      </c>
      <c r="N7676" s="4">
        <f>AND(Sales[[#This Row],[date]]&lt;=LY_YTDMax,Sales[[#This Row],[date]]&gt;=LY_YTDMin)*Sales[[#This Row],[sales]]</f>
        <v>0</v>
      </c>
      <c r="O7676" s="4">
        <f>AND(Sales[[#This Row],[date]]&gt;=YoY_Min,Sales[[#This Row],[date]]&lt;=TY_YTDMax)*(Sales[[#This Row],[sales]]/Sales[[#This Row],[sqft]])</f>
        <v>1.0064279475982532E-4</v>
      </c>
      <c r="P7676" s="4">
        <f>SUMIF(Sales[RegionStoretype],Sales[[#This Row],[RegionStoretype]],Sales[YoY_SSF])/Sales[[#This Row],[Region_TypeCount]]</f>
        <v>68.518982968140051</v>
      </c>
    </row>
    <row r="7677" spans="1:16" x14ac:dyDescent="0.25">
      <c r="A7677" s="1">
        <v>43287</v>
      </c>
      <c r="B7677">
        <v>5</v>
      </c>
      <c r="C7677">
        <v>20</v>
      </c>
      <c r="D7677">
        <v>154330.77780000001</v>
      </c>
      <c r="E7677" s="4">
        <f>INDEX(Stores[region],MATCH(Sales[[#This Row],[store_no]],Stores[store_no],0))</f>
        <v>1</v>
      </c>
      <c r="F7677" s="4" t="str">
        <f>INDEX(Stores[storetype],MATCH(Sales[[#This Row],[store_no]],Stores[store_no],0))</f>
        <v>B</v>
      </c>
      <c r="G7677" s="4" t="str">
        <f>INDEX(Stores[location_city],MATCH(Sales[[#This Row],[store_no]],Stores[store_no],0))</f>
        <v>Bloomington</v>
      </c>
      <c r="H7677" s="4" t="str">
        <f>INDEX(Stores[location_state],MATCH(Sales[[#This Row],[store_no]],Stores[store_no],0))</f>
        <v>Indiana</v>
      </c>
      <c r="I7677" s="4">
        <f>INDEX(Stores[sqft],MATCH(Sales[[#This Row],[store_no]],Stores[store_no],0))</f>
        <v>114500</v>
      </c>
      <c r="J7677" s="4" t="str">
        <f>INDEX(Departments[dept_name],MATCH(Sales[[#This Row],[dept_no]],Departments[dept_no],0))</f>
        <v>Toys</v>
      </c>
      <c r="K7677" s="4" t="str">
        <f>CONCATENATE(Sales[[#This Row],[region]],Sales[[#This Row],[storetype]])</f>
        <v>1B</v>
      </c>
      <c r="L7677" s="4">
        <f>INDEX(RegionStoreCount[Store Count],MATCH(Sales[[#This Row],[RegionStoretype]],RegionStoreCount[Region/Type],0))</f>
        <v>5</v>
      </c>
      <c r="M7677" s="4">
        <f>AND(Sales[[#This Row],[date]]&lt;=TY_YTDMax,Sales[[#This Row],[date]]&gt;=TY_YTDMin)*Sales[[#This Row],[sales]]</f>
        <v>154330.77780000001</v>
      </c>
      <c r="N7677" s="4">
        <f>AND(Sales[[#This Row],[date]]&lt;=LY_YTDMax,Sales[[#This Row],[date]]&gt;=LY_YTDMin)*Sales[[#This Row],[sales]]</f>
        <v>0</v>
      </c>
      <c r="O7677" s="4">
        <f>AND(Sales[[#This Row],[date]]&gt;=YoY_Min,Sales[[#This Row],[date]]&lt;=TY_YTDMax)*(Sales[[#This Row],[sales]]/Sales[[#This Row],[sqft]])</f>
        <v>1.3478670550218341</v>
      </c>
      <c r="P7677" s="4">
        <f>SUMIF(Sales[RegionStoretype],Sales[[#This Row],[RegionStoretype]],Sales[YoY_SSF])/Sales[[#This Row],[Region_TypeCount]]</f>
        <v>68.518982968140051</v>
      </c>
    </row>
    <row r="7678" spans="1:16" x14ac:dyDescent="0.25">
      <c r="A7678" s="1">
        <v>43287</v>
      </c>
      <c r="B7678">
        <v>6</v>
      </c>
      <c r="C7678">
        <v>3</v>
      </c>
      <c r="D7678">
        <v>94571.249299999996</v>
      </c>
      <c r="E7678" s="4">
        <f>INDEX(Stores[region],MATCH(Sales[[#This Row],[store_no]],Stores[store_no],0))</f>
        <v>3</v>
      </c>
      <c r="F7678" s="4" t="str">
        <f>INDEX(Stores[storetype],MATCH(Sales[[#This Row],[store_no]],Stores[store_no],0))</f>
        <v>A</v>
      </c>
      <c r="G7678" s="4" t="str">
        <f>INDEX(Stores[location_city],MATCH(Sales[[#This Row],[store_no]],Stores[store_no],0))</f>
        <v>Green Bay</v>
      </c>
      <c r="H7678" s="4" t="str">
        <f>INDEX(Stores[location_state],MATCH(Sales[[#This Row],[store_no]],Stores[store_no],0))</f>
        <v>Wisconsin</v>
      </c>
      <c r="I7678" s="4">
        <f>INDEX(Stores[sqft],MATCH(Sales[[#This Row],[store_no]],Stores[store_no],0))</f>
        <v>138800</v>
      </c>
      <c r="J7678" s="4" t="str">
        <f>INDEX(Departments[dept_name],MATCH(Sales[[#This Row],[dept_no]],Departments[dept_no],0))</f>
        <v>Beauty</v>
      </c>
      <c r="K7678" s="4" t="str">
        <f>CONCATENATE(Sales[[#This Row],[region]],Sales[[#This Row],[storetype]])</f>
        <v>3A</v>
      </c>
      <c r="L7678" s="4">
        <f>INDEX(RegionStoreCount[Store Count],MATCH(Sales[[#This Row],[RegionStoretype]],RegionStoreCount[Region/Type],0))</f>
        <v>9</v>
      </c>
      <c r="M7678" s="4">
        <f>AND(Sales[[#This Row],[date]]&lt;=TY_YTDMax,Sales[[#This Row],[date]]&gt;=TY_YTDMin)*Sales[[#This Row],[sales]]</f>
        <v>94571.249299999996</v>
      </c>
      <c r="N7678" s="4">
        <f>AND(Sales[[#This Row],[date]]&lt;=LY_YTDMax,Sales[[#This Row],[date]]&gt;=LY_YTDMin)*Sales[[#This Row],[sales]]</f>
        <v>0</v>
      </c>
      <c r="O7678" s="4">
        <f>AND(Sales[[#This Row],[date]]&gt;=YoY_Min,Sales[[#This Row],[date]]&lt;=TY_YTDMax)*(Sales[[#This Row],[sales]]/Sales[[#This Row],[sqft]])</f>
        <v>0.68134905835734871</v>
      </c>
      <c r="P7678" s="4">
        <f>SUMIF(Sales[RegionStoretype],Sales[[#This Row],[RegionStoretype]],Sales[YoY_SSF])/Sales[[#This Row],[Region_TypeCount]]</f>
        <v>53.603836561720975</v>
      </c>
    </row>
    <row r="7679" spans="1:16" x14ac:dyDescent="0.25">
      <c r="A7679" s="1">
        <v>43287</v>
      </c>
      <c r="B7679">
        <v>6</v>
      </c>
      <c r="C7679">
        <v>10</v>
      </c>
      <c r="D7679">
        <v>26583.624500000002</v>
      </c>
      <c r="E7679" s="4">
        <f>INDEX(Stores[region],MATCH(Sales[[#This Row],[store_no]],Stores[store_no],0))</f>
        <v>3</v>
      </c>
      <c r="F7679" s="4" t="str">
        <f>INDEX(Stores[storetype],MATCH(Sales[[#This Row],[store_no]],Stores[store_no],0))</f>
        <v>A</v>
      </c>
      <c r="G7679" s="4" t="str">
        <f>INDEX(Stores[location_city],MATCH(Sales[[#This Row],[store_no]],Stores[store_no],0))</f>
        <v>Green Bay</v>
      </c>
      <c r="H7679" s="4" t="str">
        <f>INDEX(Stores[location_state],MATCH(Sales[[#This Row],[store_no]],Stores[store_no],0))</f>
        <v>Wisconsin</v>
      </c>
      <c r="I7679" s="4">
        <f>INDEX(Stores[sqft],MATCH(Sales[[#This Row],[store_no]],Stores[store_no],0))</f>
        <v>138800</v>
      </c>
      <c r="J7679" s="4" t="str">
        <f>INDEX(Departments[dept_name],MATCH(Sales[[#This Row],[dept_no]],Departments[dept_no],0))</f>
        <v>Health</v>
      </c>
      <c r="K7679" s="4" t="str">
        <f>CONCATENATE(Sales[[#This Row],[region]],Sales[[#This Row],[storetype]])</f>
        <v>3A</v>
      </c>
      <c r="L7679" s="4">
        <f>INDEX(RegionStoreCount[Store Count],MATCH(Sales[[#This Row],[RegionStoretype]],RegionStoreCount[Region/Type],0))</f>
        <v>9</v>
      </c>
      <c r="M7679" s="4">
        <f>AND(Sales[[#This Row],[date]]&lt;=TY_YTDMax,Sales[[#This Row],[date]]&gt;=TY_YTDMin)*Sales[[#This Row],[sales]]</f>
        <v>26583.624500000002</v>
      </c>
      <c r="N7679" s="4">
        <f>AND(Sales[[#This Row],[date]]&lt;=LY_YTDMax,Sales[[#This Row],[date]]&gt;=LY_YTDMin)*Sales[[#This Row],[sales]]</f>
        <v>0</v>
      </c>
      <c r="O7679" s="4">
        <f>AND(Sales[[#This Row],[date]]&gt;=YoY_Min,Sales[[#This Row],[date]]&lt;=TY_YTDMax)*(Sales[[#This Row],[sales]]/Sales[[#This Row],[sqft]])</f>
        <v>0.19152467219020175</v>
      </c>
      <c r="P7679" s="4">
        <f>SUMIF(Sales[RegionStoretype],Sales[[#This Row],[RegionStoretype]],Sales[YoY_SSF])/Sales[[#This Row],[Region_TypeCount]]</f>
        <v>53.603836561720975</v>
      </c>
    </row>
    <row r="7680" spans="1:16" x14ac:dyDescent="0.25">
      <c r="A7680" s="1">
        <v>43287</v>
      </c>
      <c r="B7680">
        <v>6</v>
      </c>
      <c r="C7680">
        <v>12</v>
      </c>
      <c r="D7680">
        <v>107006.98599999999</v>
      </c>
      <c r="E7680" s="4">
        <f>INDEX(Stores[region],MATCH(Sales[[#This Row],[store_no]],Stores[store_no],0))</f>
        <v>3</v>
      </c>
      <c r="F7680" s="4" t="str">
        <f>INDEX(Stores[storetype],MATCH(Sales[[#This Row],[store_no]],Stores[store_no],0))</f>
        <v>A</v>
      </c>
      <c r="G7680" s="4" t="str">
        <f>INDEX(Stores[location_city],MATCH(Sales[[#This Row],[store_no]],Stores[store_no],0))</f>
        <v>Green Bay</v>
      </c>
      <c r="H7680" s="4" t="str">
        <f>INDEX(Stores[location_state],MATCH(Sales[[#This Row],[store_no]],Stores[store_no],0))</f>
        <v>Wisconsin</v>
      </c>
      <c r="I7680" s="4">
        <f>INDEX(Stores[sqft],MATCH(Sales[[#This Row],[store_no]],Stores[store_no],0))</f>
        <v>138800</v>
      </c>
      <c r="J7680" s="4" t="str">
        <f>INDEX(Departments[dept_name],MATCH(Sales[[#This Row],[dept_no]],Departments[dept_no],0))</f>
        <v>Jewelery</v>
      </c>
      <c r="K7680" s="4" t="str">
        <f>CONCATENATE(Sales[[#This Row],[region]],Sales[[#This Row],[storetype]])</f>
        <v>3A</v>
      </c>
      <c r="L7680" s="4">
        <f>INDEX(RegionStoreCount[Store Count],MATCH(Sales[[#This Row],[RegionStoretype]],RegionStoreCount[Region/Type],0))</f>
        <v>9</v>
      </c>
      <c r="M7680" s="4">
        <f>AND(Sales[[#This Row],[date]]&lt;=TY_YTDMax,Sales[[#This Row],[date]]&gt;=TY_YTDMin)*Sales[[#This Row],[sales]]</f>
        <v>107006.98599999999</v>
      </c>
      <c r="N7680" s="4">
        <f>AND(Sales[[#This Row],[date]]&lt;=LY_YTDMax,Sales[[#This Row],[date]]&gt;=LY_YTDMin)*Sales[[#This Row],[sales]]</f>
        <v>0</v>
      </c>
      <c r="O7680" s="4">
        <f>AND(Sales[[#This Row],[date]]&gt;=YoY_Min,Sales[[#This Row],[date]]&lt;=TY_YTDMax)*(Sales[[#This Row],[sales]]/Sales[[#This Row],[sqft]])</f>
        <v>0.77094370317002869</v>
      </c>
      <c r="P7680" s="4">
        <f>SUMIF(Sales[RegionStoretype],Sales[[#This Row],[RegionStoretype]],Sales[YoY_SSF])/Sales[[#This Row],[Region_TypeCount]]</f>
        <v>53.603836561720975</v>
      </c>
    </row>
    <row r="7681" spans="1:16" x14ac:dyDescent="0.25">
      <c r="A7681" s="1">
        <v>43287</v>
      </c>
      <c r="B7681">
        <v>6</v>
      </c>
      <c r="C7681">
        <v>16</v>
      </c>
      <c r="D7681">
        <v>183240.89689999999</v>
      </c>
      <c r="E7681" s="4">
        <f>INDEX(Stores[region],MATCH(Sales[[#This Row],[store_no]],Stores[store_no],0))</f>
        <v>3</v>
      </c>
      <c r="F7681" s="4" t="str">
        <f>INDEX(Stores[storetype],MATCH(Sales[[#This Row],[store_no]],Stores[store_no],0))</f>
        <v>A</v>
      </c>
      <c r="G7681" s="4" t="str">
        <f>INDEX(Stores[location_city],MATCH(Sales[[#This Row],[store_no]],Stores[store_no],0))</f>
        <v>Green Bay</v>
      </c>
      <c r="H7681" s="4" t="str">
        <f>INDEX(Stores[location_state],MATCH(Sales[[#This Row],[store_no]],Stores[store_no],0))</f>
        <v>Wisconsin</v>
      </c>
      <c r="I7681" s="4">
        <f>INDEX(Stores[sqft],MATCH(Sales[[#This Row],[store_no]],Stores[store_no],0))</f>
        <v>138800</v>
      </c>
      <c r="J7681" s="4" t="str">
        <f>INDEX(Departments[dept_name],MATCH(Sales[[#This Row],[dept_no]],Departments[dept_no],0))</f>
        <v>Outdoors</v>
      </c>
      <c r="K7681" s="4" t="str">
        <f>CONCATENATE(Sales[[#This Row],[region]],Sales[[#This Row],[storetype]])</f>
        <v>3A</v>
      </c>
      <c r="L7681" s="4">
        <f>INDEX(RegionStoreCount[Store Count],MATCH(Sales[[#This Row],[RegionStoretype]],RegionStoreCount[Region/Type],0))</f>
        <v>9</v>
      </c>
      <c r="M7681" s="4">
        <f>AND(Sales[[#This Row],[date]]&lt;=TY_YTDMax,Sales[[#This Row],[date]]&gt;=TY_YTDMin)*Sales[[#This Row],[sales]]</f>
        <v>183240.89689999999</v>
      </c>
      <c r="N7681" s="4">
        <f>AND(Sales[[#This Row],[date]]&lt;=LY_YTDMax,Sales[[#This Row],[date]]&gt;=LY_YTDMin)*Sales[[#This Row],[sales]]</f>
        <v>0</v>
      </c>
      <c r="O7681" s="4">
        <f>AND(Sales[[#This Row],[date]]&gt;=YoY_Min,Sales[[#This Row],[date]]&lt;=TY_YTDMax)*(Sales[[#This Row],[sales]]/Sales[[#This Row],[sqft]])</f>
        <v>1.3201793724783861</v>
      </c>
      <c r="P7681" s="4">
        <f>SUMIF(Sales[RegionStoretype],Sales[[#This Row],[RegionStoretype]],Sales[YoY_SSF])/Sales[[#This Row],[Region_TypeCount]]</f>
        <v>53.603836561720975</v>
      </c>
    </row>
    <row r="7682" spans="1:16" x14ac:dyDescent="0.25">
      <c r="A7682" s="1">
        <v>43287</v>
      </c>
      <c r="B7682">
        <v>7</v>
      </c>
      <c r="C7682">
        <v>6</v>
      </c>
      <c r="D7682">
        <v>54652.558699999994</v>
      </c>
      <c r="E7682" s="4">
        <f>INDEX(Stores[region],MATCH(Sales[[#This Row],[store_no]],Stores[store_no],0))</f>
        <v>2</v>
      </c>
      <c r="F7682" s="4" t="str">
        <f>INDEX(Stores[storetype],MATCH(Sales[[#This Row],[store_no]],Stores[store_no],0))</f>
        <v>B</v>
      </c>
      <c r="G7682" s="4" t="str">
        <f>INDEX(Stores[location_city],MATCH(Sales[[#This Row],[store_no]],Stores[store_no],0))</f>
        <v>Rockford</v>
      </c>
      <c r="H7682" s="4" t="str">
        <f>INDEX(Stores[location_state],MATCH(Sales[[#This Row],[store_no]],Stores[store_no],0))</f>
        <v>Illinois</v>
      </c>
      <c r="I7682" s="4">
        <f>INDEX(Stores[sqft],MATCH(Sales[[#This Row],[store_no]],Stores[store_no],0))</f>
        <v>127100</v>
      </c>
      <c r="J7682" s="4" t="str">
        <f>INDEX(Departments[dept_name],MATCH(Sales[[#This Row],[dept_no]],Departments[dept_no],0))</f>
        <v>Computers</v>
      </c>
      <c r="K7682" s="4" t="str">
        <f>CONCATENATE(Sales[[#This Row],[region]],Sales[[#This Row],[storetype]])</f>
        <v>2B</v>
      </c>
      <c r="L7682" s="4">
        <f>INDEX(RegionStoreCount[Store Count],MATCH(Sales[[#This Row],[RegionStoretype]],RegionStoreCount[Region/Type],0))</f>
        <v>6</v>
      </c>
      <c r="M7682" s="4">
        <f>AND(Sales[[#This Row],[date]]&lt;=TY_YTDMax,Sales[[#This Row],[date]]&gt;=TY_YTDMin)*Sales[[#This Row],[sales]]</f>
        <v>54652.558699999994</v>
      </c>
      <c r="N7682" s="4">
        <f>AND(Sales[[#This Row],[date]]&lt;=LY_YTDMax,Sales[[#This Row],[date]]&gt;=LY_YTDMin)*Sales[[#This Row],[sales]]</f>
        <v>0</v>
      </c>
      <c r="O7682" s="4">
        <f>AND(Sales[[#This Row],[date]]&gt;=YoY_Min,Sales[[#This Row],[date]]&lt;=TY_YTDMax)*(Sales[[#This Row],[sales]]/Sales[[#This Row],[sqft]])</f>
        <v>0.42999652793076315</v>
      </c>
      <c r="P7682" s="4">
        <f>SUMIF(Sales[RegionStoretype],Sales[[#This Row],[RegionStoretype]],Sales[YoY_SSF])/Sales[[#This Row],[Region_TypeCount]]</f>
        <v>58.393757732919049</v>
      </c>
    </row>
    <row r="7683" spans="1:16" x14ac:dyDescent="0.25">
      <c r="A7683" s="1">
        <v>43287</v>
      </c>
      <c r="B7683">
        <v>7</v>
      </c>
      <c r="C7683">
        <v>12</v>
      </c>
      <c r="D7683">
        <v>33047.898700000005</v>
      </c>
      <c r="E7683" s="4">
        <f>INDEX(Stores[region],MATCH(Sales[[#This Row],[store_no]],Stores[store_no],0))</f>
        <v>2</v>
      </c>
      <c r="F7683" s="4" t="str">
        <f>INDEX(Stores[storetype],MATCH(Sales[[#This Row],[store_no]],Stores[store_no],0))</f>
        <v>B</v>
      </c>
      <c r="G7683" s="4" t="str">
        <f>INDEX(Stores[location_city],MATCH(Sales[[#This Row],[store_no]],Stores[store_no],0))</f>
        <v>Rockford</v>
      </c>
      <c r="H7683" s="4" t="str">
        <f>INDEX(Stores[location_state],MATCH(Sales[[#This Row],[store_no]],Stores[store_no],0))</f>
        <v>Illinois</v>
      </c>
      <c r="I7683" s="4">
        <f>INDEX(Stores[sqft],MATCH(Sales[[#This Row],[store_no]],Stores[store_no],0))</f>
        <v>127100</v>
      </c>
      <c r="J7683" s="4" t="str">
        <f>INDEX(Departments[dept_name],MATCH(Sales[[#This Row],[dept_no]],Departments[dept_no],0))</f>
        <v>Jewelery</v>
      </c>
      <c r="K7683" s="4" t="str">
        <f>CONCATENATE(Sales[[#This Row],[region]],Sales[[#This Row],[storetype]])</f>
        <v>2B</v>
      </c>
      <c r="L7683" s="4">
        <f>INDEX(RegionStoreCount[Store Count],MATCH(Sales[[#This Row],[RegionStoretype]],RegionStoreCount[Region/Type],0))</f>
        <v>6</v>
      </c>
      <c r="M7683" s="4">
        <f>AND(Sales[[#This Row],[date]]&lt;=TY_YTDMax,Sales[[#This Row],[date]]&gt;=TY_YTDMin)*Sales[[#This Row],[sales]]</f>
        <v>33047.898700000005</v>
      </c>
      <c r="N7683" s="4">
        <f>AND(Sales[[#This Row],[date]]&lt;=LY_YTDMax,Sales[[#This Row],[date]]&gt;=LY_YTDMin)*Sales[[#This Row],[sales]]</f>
        <v>0</v>
      </c>
      <c r="O7683" s="4">
        <f>AND(Sales[[#This Row],[date]]&gt;=YoY_Min,Sales[[#This Row],[date]]&lt;=TY_YTDMax)*(Sales[[#This Row],[sales]]/Sales[[#This Row],[sqft]])</f>
        <v>0.26001493863099928</v>
      </c>
      <c r="P7683" s="4">
        <f>SUMIF(Sales[RegionStoretype],Sales[[#This Row],[RegionStoretype]],Sales[YoY_SSF])/Sales[[#This Row],[Region_TypeCount]]</f>
        <v>58.393757732919049</v>
      </c>
    </row>
    <row r="7684" spans="1:16" x14ac:dyDescent="0.25">
      <c r="A7684" s="1">
        <v>43287</v>
      </c>
      <c r="B7684">
        <v>8</v>
      </c>
      <c r="C7684">
        <v>2</v>
      </c>
      <c r="D7684">
        <v>2091.1999999999998</v>
      </c>
      <c r="E7684" s="4">
        <f>INDEX(Stores[region],MATCH(Sales[[#This Row],[store_no]],Stores[store_no],0))</f>
        <v>3</v>
      </c>
      <c r="F7684" s="4" t="str">
        <f>INDEX(Stores[storetype],MATCH(Sales[[#This Row],[store_no]],Stores[store_no],0))</f>
        <v>A</v>
      </c>
      <c r="G7684" s="4" t="str">
        <f>INDEX(Stores[location_city],MATCH(Sales[[#This Row],[store_no]],Stores[store_no],0))</f>
        <v>Saint Louis</v>
      </c>
      <c r="H7684" s="4" t="str">
        <f>INDEX(Stores[location_state],MATCH(Sales[[#This Row],[store_no]],Stores[store_no],0))</f>
        <v>Missouri</v>
      </c>
      <c r="I7684" s="4">
        <f>INDEX(Stores[sqft],MATCH(Sales[[#This Row],[store_no]],Stores[store_no],0))</f>
        <v>198900</v>
      </c>
      <c r="J7684" s="4" t="str">
        <f>INDEX(Departments[dept_name],MATCH(Sales[[#This Row],[dept_no]],Departments[dept_no],0))</f>
        <v>Baby</v>
      </c>
      <c r="K7684" s="4" t="str">
        <f>CONCATENATE(Sales[[#This Row],[region]],Sales[[#This Row],[storetype]])</f>
        <v>3A</v>
      </c>
      <c r="L7684" s="4">
        <f>INDEX(RegionStoreCount[Store Count],MATCH(Sales[[#This Row],[RegionStoretype]],RegionStoreCount[Region/Type],0))</f>
        <v>9</v>
      </c>
      <c r="M7684" s="4">
        <f>AND(Sales[[#This Row],[date]]&lt;=TY_YTDMax,Sales[[#This Row],[date]]&gt;=TY_YTDMin)*Sales[[#This Row],[sales]]</f>
        <v>2091.1999999999998</v>
      </c>
      <c r="N7684" s="4">
        <f>AND(Sales[[#This Row],[date]]&lt;=LY_YTDMax,Sales[[#This Row],[date]]&gt;=LY_YTDMin)*Sales[[#This Row],[sales]]</f>
        <v>0</v>
      </c>
      <c r="O7684" s="4">
        <f>AND(Sales[[#This Row],[date]]&gt;=YoY_Min,Sales[[#This Row],[date]]&lt;=TY_YTDMax)*(Sales[[#This Row],[sales]]/Sales[[#This Row],[sqft]])</f>
        <v>1.0513826043237808E-2</v>
      </c>
      <c r="P7684" s="4">
        <f>SUMIF(Sales[RegionStoretype],Sales[[#This Row],[RegionStoretype]],Sales[YoY_SSF])/Sales[[#This Row],[Region_TypeCount]]</f>
        <v>53.603836561720975</v>
      </c>
    </row>
    <row r="7685" spans="1:16" x14ac:dyDescent="0.25">
      <c r="A7685" s="1">
        <v>43287</v>
      </c>
      <c r="B7685">
        <v>8</v>
      </c>
      <c r="C7685">
        <v>8</v>
      </c>
      <c r="D7685">
        <v>43925.987200000003</v>
      </c>
      <c r="E7685" s="4">
        <f>INDEX(Stores[region],MATCH(Sales[[#This Row],[store_no]],Stores[store_no],0))</f>
        <v>3</v>
      </c>
      <c r="F7685" s="4" t="str">
        <f>INDEX(Stores[storetype],MATCH(Sales[[#This Row],[store_no]],Stores[store_no],0))</f>
        <v>A</v>
      </c>
      <c r="G7685" s="4" t="str">
        <f>INDEX(Stores[location_city],MATCH(Sales[[#This Row],[store_no]],Stores[store_no],0))</f>
        <v>Saint Louis</v>
      </c>
      <c r="H7685" s="4" t="str">
        <f>INDEX(Stores[location_state],MATCH(Sales[[#This Row],[store_no]],Stores[store_no],0))</f>
        <v>Missouri</v>
      </c>
      <c r="I7685" s="4">
        <f>INDEX(Stores[sqft],MATCH(Sales[[#This Row],[store_no]],Stores[store_no],0))</f>
        <v>198900</v>
      </c>
      <c r="J7685" s="4" t="str">
        <f>INDEX(Departments[dept_name],MATCH(Sales[[#This Row],[dept_no]],Departments[dept_no],0))</f>
        <v>Games</v>
      </c>
      <c r="K7685" s="4" t="str">
        <f>CONCATENATE(Sales[[#This Row],[region]],Sales[[#This Row],[storetype]])</f>
        <v>3A</v>
      </c>
      <c r="L7685" s="4">
        <f>INDEX(RegionStoreCount[Store Count],MATCH(Sales[[#This Row],[RegionStoretype]],RegionStoreCount[Region/Type],0))</f>
        <v>9</v>
      </c>
      <c r="M7685" s="4">
        <f>AND(Sales[[#This Row],[date]]&lt;=TY_YTDMax,Sales[[#This Row],[date]]&gt;=TY_YTDMin)*Sales[[#This Row],[sales]]</f>
        <v>43925.987200000003</v>
      </c>
      <c r="N7685" s="4">
        <f>AND(Sales[[#This Row],[date]]&lt;=LY_YTDMax,Sales[[#This Row],[date]]&gt;=LY_YTDMin)*Sales[[#This Row],[sales]]</f>
        <v>0</v>
      </c>
      <c r="O7685" s="4">
        <f>AND(Sales[[#This Row],[date]]&gt;=YoY_Min,Sales[[#This Row],[date]]&lt;=TY_YTDMax)*(Sales[[#This Row],[sales]]/Sales[[#This Row],[sqft]])</f>
        <v>0.22084458119658121</v>
      </c>
      <c r="P7685" s="4">
        <f>SUMIF(Sales[RegionStoretype],Sales[[#This Row],[RegionStoretype]],Sales[YoY_SSF])/Sales[[#This Row],[Region_TypeCount]]</f>
        <v>53.603836561720975</v>
      </c>
    </row>
    <row r="7686" spans="1:16" x14ac:dyDescent="0.25">
      <c r="A7686" s="1">
        <v>43287</v>
      </c>
      <c r="B7686">
        <v>8</v>
      </c>
      <c r="C7686">
        <v>10</v>
      </c>
      <c r="D7686">
        <v>50375.351999999999</v>
      </c>
      <c r="E7686" s="4">
        <f>INDEX(Stores[region],MATCH(Sales[[#This Row],[store_no]],Stores[store_no],0))</f>
        <v>3</v>
      </c>
      <c r="F7686" s="4" t="str">
        <f>INDEX(Stores[storetype],MATCH(Sales[[#This Row],[store_no]],Stores[store_no],0))</f>
        <v>A</v>
      </c>
      <c r="G7686" s="4" t="str">
        <f>INDEX(Stores[location_city],MATCH(Sales[[#This Row],[store_no]],Stores[store_no],0))</f>
        <v>Saint Louis</v>
      </c>
      <c r="H7686" s="4" t="str">
        <f>INDEX(Stores[location_state],MATCH(Sales[[#This Row],[store_no]],Stores[store_no],0))</f>
        <v>Missouri</v>
      </c>
      <c r="I7686" s="4">
        <f>INDEX(Stores[sqft],MATCH(Sales[[#This Row],[store_no]],Stores[store_no],0))</f>
        <v>198900</v>
      </c>
      <c r="J7686" s="4" t="str">
        <f>INDEX(Departments[dept_name],MATCH(Sales[[#This Row],[dept_no]],Departments[dept_no],0))</f>
        <v>Health</v>
      </c>
      <c r="K7686" s="4" t="str">
        <f>CONCATENATE(Sales[[#This Row],[region]],Sales[[#This Row],[storetype]])</f>
        <v>3A</v>
      </c>
      <c r="L7686" s="4">
        <f>INDEX(RegionStoreCount[Store Count],MATCH(Sales[[#This Row],[RegionStoretype]],RegionStoreCount[Region/Type],0))</f>
        <v>9</v>
      </c>
      <c r="M7686" s="4">
        <f>AND(Sales[[#This Row],[date]]&lt;=TY_YTDMax,Sales[[#This Row],[date]]&gt;=TY_YTDMin)*Sales[[#This Row],[sales]]</f>
        <v>50375.351999999999</v>
      </c>
      <c r="N7686" s="4">
        <f>AND(Sales[[#This Row],[date]]&lt;=LY_YTDMax,Sales[[#This Row],[date]]&gt;=LY_YTDMin)*Sales[[#This Row],[sales]]</f>
        <v>0</v>
      </c>
      <c r="O7686" s="4">
        <f>AND(Sales[[#This Row],[date]]&gt;=YoY_Min,Sales[[#This Row],[date]]&lt;=TY_YTDMax)*(Sales[[#This Row],[sales]]/Sales[[#This Row],[sqft]])</f>
        <v>0.25326974358974358</v>
      </c>
      <c r="P7686" s="4">
        <f>SUMIF(Sales[RegionStoretype],Sales[[#This Row],[RegionStoretype]],Sales[YoY_SSF])/Sales[[#This Row],[Region_TypeCount]]</f>
        <v>53.603836561720975</v>
      </c>
    </row>
    <row r="7687" spans="1:16" x14ac:dyDescent="0.25">
      <c r="A7687" s="1">
        <v>43287</v>
      </c>
      <c r="B7687">
        <v>8</v>
      </c>
      <c r="C7687">
        <v>12</v>
      </c>
      <c r="D7687">
        <v>215962.63250000004</v>
      </c>
      <c r="E7687" s="4">
        <f>INDEX(Stores[region],MATCH(Sales[[#This Row],[store_no]],Stores[store_no],0))</f>
        <v>3</v>
      </c>
      <c r="F7687" s="4" t="str">
        <f>INDEX(Stores[storetype],MATCH(Sales[[#This Row],[store_no]],Stores[store_no],0))</f>
        <v>A</v>
      </c>
      <c r="G7687" s="4" t="str">
        <f>INDEX(Stores[location_city],MATCH(Sales[[#This Row],[store_no]],Stores[store_no],0))</f>
        <v>Saint Louis</v>
      </c>
      <c r="H7687" s="4" t="str">
        <f>INDEX(Stores[location_state],MATCH(Sales[[#This Row],[store_no]],Stores[store_no],0))</f>
        <v>Missouri</v>
      </c>
      <c r="I7687" s="4">
        <f>INDEX(Stores[sqft],MATCH(Sales[[#This Row],[store_no]],Stores[store_no],0))</f>
        <v>198900</v>
      </c>
      <c r="J7687" s="4" t="str">
        <f>INDEX(Departments[dept_name],MATCH(Sales[[#This Row],[dept_no]],Departments[dept_no],0))</f>
        <v>Jewelery</v>
      </c>
      <c r="K7687" s="4" t="str">
        <f>CONCATENATE(Sales[[#This Row],[region]],Sales[[#This Row],[storetype]])</f>
        <v>3A</v>
      </c>
      <c r="L7687" s="4">
        <f>INDEX(RegionStoreCount[Store Count],MATCH(Sales[[#This Row],[RegionStoretype]],RegionStoreCount[Region/Type],0))</f>
        <v>9</v>
      </c>
      <c r="M7687" s="4">
        <f>AND(Sales[[#This Row],[date]]&lt;=TY_YTDMax,Sales[[#This Row],[date]]&gt;=TY_YTDMin)*Sales[[#This Row],[sales]]</f>
        <v>215962.63250000004</v>
      </c>
      <c r="N7687" s="4">
        <f>AND(Sales[[#This Row],[date]]&lt;=LY_YTDMax,Sales[[#This Row],[date]]&gt;=LY_YTDMin)*Sales[[#This Row],[sales]]</f>
        <v>0</v>
      </c>
      <c r="O7687" s="4">
        <f>AND(Sales[[#This Row],[date]]&gt;=YoY_Min,Sales[[#This Row],[date]]&lt;=TY_YTDMax)*(Sales[[#This Row],[sales]]/Sales[[#This Row],[sqft]])</f>
        <v>1.0857849798893919</v>
      </c>
      <c r="P7687" s="4">
        <f>SUMIF(Sales[RegionStoretype],Sales[[#This Row],[RegionStoretype]],Sales[YoY_SSF])/Sales[[#This Row],[Region_TypeCount]]</f>
        <v>53.603836561720975</v>
      </c>
    </row>
    <row r="7688" spans="1:16" x14ac:dyDescent="0.25">
      <c r="A7688" s="1">
        <v>43287</v>
      </c>
      <c r="B7688">
        <v>9</v>
      </c>
      <c r="C7688">
        <v>7</v>
      </c>
      <c r="D7688">
        <v>153430.2923</v>
      </c>
      <c r="E7688" s="4">
        <f>INDEX(Stores[region],MATCH(Sales[[#This Row],[store_no]],Stores[store_no],0))</f>
        <v>1</v>
      </c>
      <c r="F7688" s="4" t="str">
        <f>INDEX(Stores[storetype],MATCH(Sales[[#This Row],[store_no]],Stores[store_no],0))</f>
        <v>B</v>
      </c>
      <c r="G7688" s="4" t="str">
        <f>INDEX(Stores[location_city],MATCH(Sales[[#This Row],[store_no]],Stores[store_no],0))</f>
        <v>Columbus</v>
      </c>
      <c r="H7688" s="4" t="str">
        <f>INDEX(Stores[location_state],MATCH(Sales[[#This Row],[store_no]],Stores[store_no],0))</f>
        <v>Ohio</v>
      </c>
      <c r="I7688" s="4">
        <f>INDEX(Stores[sqft],MATCH(Sales[[#This Row],[store_no]],Stores[store_no],0))</f>
        <v>221800</v>
      </c>
      <c r="J7688" s="4" t="str">
        <f>INDEX(Departments[dept_name],MATCH(Sales[[#This Row],[dept_no]],Departments[dept_no],0))</f>
        <v>Electronics</v>
      </c>
      <c r="K7688" s="4" t="str">
        <f>CONCATENATE(Sales[[#This Row],[region]],Sales[[#This Row],[storetype]])</f>
        <v>1B</v>
      </c>
      <c r="L7688" s="4">
        <f>INDEX(RegionStoreCount[Store Count],MATCH(Sales[[#This Row],[RegionStoretype]],RegionStoreCount[Region/Type],0))</f>
        <v>5</v>
      </c>
      <c r="M7688" s="4">
        <f>AND(Sales[[#This Row],[date]]&lt;=TY_YTDMax,Sales[[#This Row],[date]]&gt;=TY_YTDMin)*Sales[[#This Row],[sales]]</f>
        <v>153430.2923</v>
      </c>
      <c r="N7688" s="4">
        <f>AND(Sales[[#This Row],[date]]&lt;=LY_YTDMax,Sales[[#This Row],[date]]&gt;=LY_YTDMin)*Sales[[#This Row],[sales]]</f>
        <v>0</v>
      </c>
      <c r="O7688" s="4">
        <f>AND(Sales[[#This Row],[date]]&gt;=YoY_Min,Sales[[#This Row],[date]]&lt;=TY_YTDMax)*(Sales[[#This Row],[sales]]/Sales[[#This Row],[sqft]])</f>
        <v>0.69175064156898103</v>
      </c>
      <c r="P7688" s="4">
        <f>SUMIF(Sales[RegionStoretype],Sales[[#This Row],[RegionStoretype]],Sales[YoY_SSF])/Sales[[#This Row],[Region_TypeCount]]</f>
        <v>68.518982968140051</v>
      </c>
    </row>
    <row r="7689" spans="1:16" x14ac:dyDescent="0.25">
      <c r="A7689" s="1">
        <v>43287</v>
      </c>
      <c r="B7689">
        <v>9</v>
      </c>
      <c r="C7689">
        <v>16</v>
      </c>
      <c r="D7689">
        <v>183286.50279999999</v>
      </c>
      <c r="E7689" s="4">
        <f>INDEX(Stores[region],MATCH(Sales[[#This Row],[store_no]],Stores[store_no],0))</f>
        <v>1</v>
      </c>
      <c r="F7689" s="4" t="str">
        <f>INDEX(Stores[storetype],MATCH(Sales[[#This Row],[store_no]],Stores[store_no],0))</f>
        <v>B</v>
      </c>
      <c r="G7689" s="4" t="str">
        <f>INDEX(Stores[location_city],MATCH(Sales[[#This Row],[store_no]],Stores[store_no],0))</f>
        <v>Columbus</v>
      </c>
      <c r="H7689" s="4" t="str">
        <f>INDEX(Stores[location_state],MATCH(Sales[[#This Row],[store_no]],Stores[store_no],0))</f>
        <v>Ohio</v>
      </c>
      <c r="I7689" s="4">
        <f>INDEX(Stores[sqft],MATCH(Sales[[#This Row],[store_no]],Stores[store_no],0))</f>
        <v>221800</v>
      </c>
      <c r="J7689" s="4" t="str">
        <f>INDEX(Departments[dept_name],MATCH(Sales[[#This Row],[dept_no]],Departments[dept_no],0))</f>
        <v>Outdoors</v>
      </c>
      <c r="K7689" s="4" t="str">
        <f>CONCATENATE(Sales[[#This Row],[region]],Sales[[#This Row],[storetype]])</f>
        <v>1B</v>
      </c>
      <c r="L7689" s="4">
        <f>INDEX(RegionStoreCount[Store Count],MATCH(Sales[[#This Row],[RegionStoretype]],RegionStoreCount[Region/Type],0))</f>
        <v>5</v>
      </c>
      <c r="M7689" s="4">
        <f>AND(Sales[[#This Row],[date]]&lt;=TY_YTDMax,Sales[[#This Row],[date]]&gt;=TY_YTDMin)*Sales[[#This Row],[sales]]</f>
        <v>183286.50279999999</v>
      </c>
      <c r="N7689" s="4">
        <f>AND(Sales[[#This Row],[date]]&lt;=LY_YTDMax,Sales[[#This Row],[date]]&gt;=LY_YTDMin)*Sales[[#This Row],[sales]]</f>
        <v>0</v>
      </c>
      <c r="O7689" s="4">
        <f>AND(Sales[[#This Row],[date]]&gt;=YoY_Min,Sales[[#This Row],[date]]&lt;=TY_YTDMax)*(Sales[[#This Row],[sales]]/Sales[[#This Row],[sqft]])</f>
        <v>0.82635934535617672</v>
      </c>
      <c r="P7689" s="4">
        <f>SUMIF(Sales[RegionStoretype],Sales[[#This Row],[RegionStoretype]],Sales[YoY_SSF])/Sales[[#This Row],[Region_TypeCount]]</f>
        <v>68.518982968140051</v>
      </c>
    </row>
    <row r="7690" spans="1:16" x14ac:dyDescent="0.25">
      <c r="A7690" s="1">
        <v>43287</v>
      </c>
      <c r="B7690">
        <v>10</v>
      </c>
      <c r="C7690">
        <v>19</v>
      </c>
      <c r="D7690">
        <v>52.925400000000003</v>
      </c>
      <c r="E7690" s="4">
        <f>INDEX(Stores[region],MATCH(Sales[[#This Row],[store_no]],Stores[store_no],0))</f>
        <v>1</v>
      </c>
      <c r="F7690" s="4" t="str">
        <f>INDEX(Stores[storetype],MATCH(Sales[[#This Row],[store_no]],Stores[store_no],0))</f>
        <v>B</v>
      </c>
      <c r="G7690" s="4" t="str">
        <f>INDEX(Stores[location_city],MATCH(Sales[[#This Row],[store_no]],Stores[store_no],0))</f>
        <v>Traverse City</v>
      </c>
      <c r="H7690" s="4" t="str">
        <f>INDEX(Stores[location_state],MATCH(Sales[[#This Row],[store_no]],Stores[store_no],0))</f>
        <v>Michigan</v>
      </c>
      <c r="I7690" s="4">
        <f>INDEX(Stores[sqft],MATCH(Sales[[#This Row],[store_no]],Stores[store_no],0))</f>
        <v>158200</v>
      </c>
      <c r="J7690" s="4" t="str">
        <f>INDEX(Departments[dept_name],MATCH(Sales[[#This Row],[dept_no]],Departments[dept_no],0))</f>
        <v>Tools</v>
      </c>
      <c r="K7690" s="4" t="str">
        <f>CONCATENATE(Sales[[#This Row],[region]],Sales[[#This Row],[storetype]])</f>
        <v>1B</v>
      </c>
      <c r="L7690" s="4">
        <f>INDEX(RegionStoreCount[Store Count],MATCH(Sales[[#This Row],[RegionStoretype]],RegionStoreCount[Region/Type],0))</f>
        <v>5</v>
      </c>
      <c r="M7690" s="4">
        <f>AND(Sales[[#This Row],[date]]&lt;=TY_YTDMax,Sales[[#This Row],[date]]&gt;=TY_YTDMin)*Sales[[#This Row],[sales]]</f>
        <v>52.925400000000003</v>
      </c>
      <c r="N7690" s="4">
        <f>AND(Sales[[#This Row],[date]]&lt;=LY_YTDMax,Sales[[#This Row],[date]]&gt;=LY_YTDMin)*Sales[[#This Row],[sales]]</f>
        <v>0</v>
      </c>
      <c r="O7690" s="4">
        <f>AND(Sales[[#This Row],[date]]&gt;=YoY_Min,Sales[[#This Row],[date]]&lt;=TY_YTDMax)*(Sales[[#This Row],[sales]]/Sales[[#This Row],[sqft]])</f>
        <v>3.3454740834386852E-4</v>
      </c>
      <c r="P7690" s="4">
        <f>SUMIF(Sales[RegionStoretype],Sales[[#This Row],[RegionStoretype]],Sales[YoY_SSF])/Sales[[#This Row],[Region_TypeCount]]</f>
        <v>68.518982968140051</v>
      </c>
    </row>
    <row r="7691" spans="1:16" x14ac:dyDescent="0.25">
      <c r="A7691" s="1">
        <v>43287</v>
      </c>
      <c r="B7691">
        <v>12</v>
      </c>
      <c r="C7691">
        <v>12</v>
      </c>
      <c r="D7691">
        <v>96058.250499999995</v>
      </c>
      <c r="E7691" s="4">
        <f>INDEX(Stores[region],MATCH(Sales[[#This Row],[store_no]],Stores[store_no],0))</f>
        <v>2</v>
      </c>
      <c r="F7691" s="4" t="str">
        <f>INDEX(Stores[storetype],MATCH(Sales[[#This Row],[store_no]],Stores[store_no],0))</f>
        <v>B</v>
      </c>
      <c r="G7691" s="4" t="str">
        <f>INDEX(Stores[location_city],MATCH(Sales[[#This Row],[store_no]],Stores[store_no],0))</f>
        <v>Indianapolis</v>
      </c>
      <c r="H7691" s="4" t="str">
        <f>INDEX(Stores[location_state],MATCH(Sales[[#This Row],[store_no]],Stores[store_no],0))</f>
        <v>Indiana</v>
      </c>
      <c r="I7691" s="4">
        <f>INDEX(Stores[sqft],MATCH(Sales[[#This Row],[store_no]],Stores[store_no],0))</f>
        <v>120800</v>
      </c>
      <c r="J7691" s="4" t="str">
        <f>INDEX(Departments[dept_name],MATCH(Sales[[#This Row],[dept_no]],Departments[dept_no],0))</f>
        <v>Jewelery</v>
      </c>
      <c r="K7691" s="4" t="str">
        <f>CONCATENATE(Sales[[#This Row],[region]],Sales[[#This Row],[storetype]])</f>
        <v>2B</v>
      </c>
      <c r="L7691" s="4">
        <f>INDEX(RegionStoreCount[Store Count],MATCH(Sales[[#This Row],[RegionStoretype]],RegionStoreCount[Region/Type],0))</f>
        <v>6</v>
      </c>
      <c r="M7691" s="4">
        <f>AND(Sales[[#This Row],[date]]&lt;=TY_YTDMax,Sales[[#This Row],[date]]&gt;=TY_YTDMin)*Sales[[#This Row],[sales]]</f>
        <v>96058.250499999995</v>
      </c>
      <c r="N7691" s="4">
        <f>AND(Sales[[#This Row],[date]]&lt;=LY_YTDMax,Sales[[#This Row],[date]]&gt;=LY_YTDMin)*Sales[[#This Row],[sales]]</f>
        <v>0</v>
      </c>
      <c r="O7691" s="4">
        <f>AND(Sales[[#This Row],[date]]&gt;=YoY_Min,Sales[[#This Row],[date]]&lt;=TY_YTDMax)*(Sales[[#This Row],[sales]]/Sales[[#This Row],[sqft]])</f>
        <v>0.79518419288079467</v>
      </c>
      <c r="P7691" s="4">
        <f>SUMIF(Sales[RegionStoretype],Sales[[#This Row],[RegionStoretype]],Sales[YoY_SSF])/Sales[[#This Row],[Region_TypeCount]]</f>
        <v>58.393757732919049</v>
      </c>
    </row>
    <row r="7692" spans="1:16" x14ac:dyDescent="0.25">
      <c r="A7692" s="1">
        <v>43287</v>
      </c>
      <c r="B7692">
        <v>12</v>
      </c>
      <c r="C7692">
        <v>20</v>
      </c>
      <c r="D7692">
        <v>78563.539799999999</v>
      </c>
      <c r="E7692" s="4">
        <f>INDEX(Stores[region],MATCH(Sales[[#This Row],[store_no]],Stores[store_no],0))</f>
        <v>2</v>
      </c>
      <c r="F7692" s="4" t="str">
        <f>INDEX(Stores[storetype],MATCH(Sales[[#This Row],[store_no]],Stores[store_no],0))</f>
        <v>B</v>
      </c>
      <c r="G7692" s="4" t="str">
        <f>INDEX(Stores[location_city],MATCH(Sales[[#This Row],[store_no]],Stores[store_no],0))</f>
        <v>Indianapolis</v>
      </c>
      <c r="H7692" s="4" t="str">
        <f>INDEX(Stores[location_state],MATCH(Sales[[#This Row],[store_no]],Stores[store_no],0))</f>
        <v>Indiana</v>
      </c>
      <c r="I7692" s="4">
        <f>INDEX(Stores[sqft],MATCH(Sales[[#This Row],[store_no]],Stores[store_no],0))</f>
        <v>120800</v>
      </c>
      <c r="J7692" s="4" t="str">
        <f>INDEX(Departments[dept_name],MATCH(Sales[[#This Row],[dept_no]],Departments[dept_no],0))</f>
        <v>Toys</v>
      </c>
      <c r="K7692" s="4" t="str">
        <f>CONCATENATE(Sales[[#This Row],[region]],Sales[[#This Row],[storetype]])</f>
        <v>2B</v>
      </c>
      <c r="L7692" s="4">
        <f>INDEX(RegionStoreCount[Store Count],MATCH(Sales[[#This Row],[RegionStoretype]],RegionStoreCount[Region/Type],0))</f>
        <v>6</v>
      </c>
      <c r="M7692" s="4">
        <f>AND(Sales[[#This Row],[date]]&lt;=TY_YTDMax,Sales[[#This Row],[date]]&gt;=TY_YTDMin)*Sales[[#This Row],[sales]]</f>
        <v>78563.539799999999</v>
      </c>
      <c r="N7692" s="4">
        <f>AND(Sales[[#This Row],[date]]&lt;=LY_YTDMax,Sales[[#This Row],[date]]&gt;=LY_YTDMin)*Sales[[#This Row],[sales]]</f>
        <v>0</v>
      </c>
      <c r="O7692" s="4">
        <f>AND(Sales[[#This Row],[date]]&gt;=YoY_Min,Sales[[#This Row],[date]]&lt;=TY_YTDMax)*(Sales[[#This Row],[sales]]/Sales[[#This Row],[sqft]])</f>
        <v>0.65036042880794698</v>
      </c>
      <c r="P7692" s="4">
        <f>SUMIF(Sales[RegionStoretype],Sales[[#This Row],[RegionStoretype]],Sales[YoY_SSF])/Sales[[#This Row],[Region_TypeCount]]</f>
        <v>58.393757732919049</v>
      </c>
    </row>
    <row r="7693" spans="1:16" x14ac:dyDescent="0.25">
      <c r="A7693" s="1">
        <v>43287</v>
      </c>
      <c r="B7693">
        <v>13</v>
      </c>
      <c r="C7693">
        <v>6</v>
      </c>
      <c r="D7693">
        <v>90780.950100000016</v>
      </c>
      <c r="E7693" s="4">
        <f>INDEX(Stores[region],MATCH(Sales[[#This Row],[store_no]],Stores[store_no],0))</f>
        <v>3</v>
      </c>
      <c r="F7693" s="4" t="str">
        <f>INDEX(Stores[storetype],MATCH(Sales[[#This Row],[store_no]],Stores[store_no],0))</f>
        <v>A</v>
      </c>
      <c r="G7693" s="4" t="str">
        <f>INDEX(Stores[location_city],MATCH(Sales[[#This Row],[store_no]],Stores[store_no],0))</f>
        <v>Overland Park</v>
      </c>
      <c r="H7693" s="4" t="str">
        <f>INDEX(Stores[location_state],MATCH(Sales[[#This Row],[store_no]],Stores[store_no],0))</f>
        <v>Kansas</v>
      </c>
      <c r="I7693" s="4">
        <f>INDEX(Stores[sqft],MATCH(Sales[[#This Row],[store_no]],Stores[store_no],0))</f>
        <v>201000</v>
      </c>
      <c r="J7693" s="4" t="str">
        <f>INDEX(Departments[dept_name],MATCH(Sales[[#This Row],[dept_no]],Departments[dept_no],0))</f>
        <v>Computers</v>
      </c>
      <c r="K7693" s="4" t="str">
        <f>CONCATENATE(Sales[[#This Row],[region]],Sales[[#This Row],[storetype]])</f>
        <v>3A</v>
      </c>
      <c r="L7693" s="4">
        <f>INDEX(RegionStoreCount[Store Count],MATCH(Sales[[#This Row],[RegionStoretype]],RegionStoreCount[Region/Type],0))</f>
        <v>9</v>
      </c>
      <c r="M7693" s="4">
        <f>AND(Sales[[#This Row],[date]]&lt;=TY_YTDMax,Sales[[#This Row],[date]]&gt;=TY_YTDMin)*Sales[[#This Row],[sales]]</f>
        <v>90780.950100000016</v>
      </c>
      <c r="N7693" s="4">
        <f>AND(Sales[[#This Row],[date]]&lt;=LY_YTDMax,Sales[[#This Row],[date]]&gt;=LY_YTDMin)*Sales[[#This Row],[sales]]</f>
        <v>0</v>
      </c>
      <c r="O7693" s="4">
        <f>AND(Sales[[#This Row],[date]]&gt;=YoY_Min,Sales[[#This Row],[date]]&lt;=TY_YTDMax)*(Sales[[#This Row],[sales]]/Sales[[#This Row],[sqft]])</f>
        <v>0.45164651791044785</v>
      </c>
      <c r="P7693" s="4">
        <f>SUMIF(Sales[RegionStoretype],Sales[[#This Row],[RegionStoretype]],Sales[YoY_SSF])/Sales[[#This Row],[Region_TypeCount]]</f>
        <v>53.603836561720975</v>
      </c>
    </row>
    <row r="7694" spans="1:16" x14ac:dyDescent="0.25">
      <c r="A7694" s="1">
        <v>43287</v>
      </c>
      <c r="B7694">
        <v>14</v>
      </c>
      <c r="C7694">
        <v>1</v>
      </c>
      <c r="D7694">
        <v>11965.6746</v>
      </c>
      <c r="E7694" s="4">
        <f>INDEX(Stores[region],MATCH(Sales[[#This Row],[store_no]],Stores[store_no],0))</f>
        <v>3</v>
      </c>
      <c r="F7694" s="4" t="str">
        <f>INDEX(Stores[storetype],MATCH(Sales[[#This Row],[store_no]],Stores[store_no],0))</f>
        <v>A</v>
      </c>
      <c r="G7694" s="4" t="str">
        <f>INDEX(Stores[location_city],MATCH(Sales[[#This Row],[store_no]],Stores[store_no],0))</f>
        <v>Bismarck</v>
      </c>
      <c r="H7694" s="4" t="str">
        <f>INDEX(Stores[location_state],MATCH(Sales[[#This Row],[store_no]],Stores[store_no],0))</f>
        <v>North Dakota</v>
      </c>
      <c r="I7694" s="4">
        <f>INDEX(Stores[sqft],MATCH(Sales[[#This Row],[store_no]],Stores[store_no],0))</f>
        <v>96400</v>
      </c>
      <c r="J7694" s="4" t="str">
        <f>INDEX(Departments[dept_name],MATCH(Sales[[#This Row],[dept_no]],Departments[dept_no],0))</f>
        <v>Automotive</v>
      </c>
      <c r="K7694" s="4" t="str">
        <f>CONCATENATE(Sales[[#This Row],[region]],Sales[[#This Row],[storetype]])</f>
        <v>3A</v>
      </c>
      <c r="L7694" s="4">
        <f>INDEX(RegionStoreCount[Store Count],MATCH(Sales[[#This Row],[RegionStoretype]],RegionStoreCount[Region/Type],0))</f>
        <v>9</v>
      </c>
      <c r="M7694" s="4">
        <f>AND(Sales[[#This Row],[date]]&lt;=TY_YTDMax,Sales[[#This Row],[date]]&gt;=TY_YTDMin)*Sales[[#This Row],[sales]]</f>
        <v>11965.6746</v>
      </c>
      <c r="N7694" s="4">
        <f>AND(Sales[[#This Row],[date]]&lt;=LY_YTDMax,Sales[[#This Row],[date]]&gt;=LY_YTDMin)*Sales[[#This Row],[sales]]</f>
        <v>0</v>
      </c>
      <c r="O7694" s="4">
        <f>AND(Sales[[#This Row],[date]]&gt;=YoY_Min,Sales[[#This Row],[date]]&lt;=TY_YTDMax)*(Sales[[#This Row],[sales]]/Sales[[#This Row],[sqft]])</f>
        <v>0.12412525518672199</v>
      </c>
      <c r="P7694" s="4">
        <f>SUMIF(Sales[RegionStoretype],Sales[[#This Row],[RegionStoretype]],Sales[YoY_SSF])/Sales[[#This Row],[Region_TypeCount]]</f>
        <v>53.603836561720975</v>
      </c>
    </row>
    <row r="7695" spans="1:16" x14ac:dyDescent="0.25">
      <c r="A7695" s="1">
        <v>43287</v>
      </c>
      <c r="B7695">
        <v>14</v>
      </c>
      <c r="C7695">
        <v>3</v>
      </c>
      <c r="D7695">
        <v>32016.188400000003</v>
      </c>
      <c r="E7695" s="4">
        <f>INDEX(Stores[region],MATCH(Sales[[#This Row],[store_no]],Stores[store_no],0))</f>
        <v>3</v>
      </c>
      <c r="F7695" s="4" t="str">
        <f>INDEX(Stores[storetype],MATCH(Sales[[#This Row],[store_no]],Stores[store_no],0))</f>
        <v>A</v>
      </c>
      <c r="G7695" s="4" t="str">
        <f>INDEX(Stores[location_city],MATCH(Sales[[#This Row],[store_no]],Stores[store_no],0))</f>
        <v>Bismarck</v>
      </c>
      <c r="H7695" s="4" t="str">
        <f>INDEX(Stores[location_state],MATCH(Sales[[#This Row],[store_no]],Stores[store_no],0))</f>
        <v>North Dakota</v>
      </c>
      <c r="I7695" s="4">
        <f>INDEX(Stores[sqft],MATCH(Sales[[#This Row],[store_no]],Stores[store_no],0))</f>
        <v>96400</v>
      </c>
      <c r="J7695" s="4" t="str">
        <f>INDEX(Departments[dept_name],MATCH(Sales[[#This Row],[dept_no]],Departments[dept_no],0))</f>
        <v>Beauty</v>
      </c>
      <c r="K7695" s="4" t="str">
        <f>CONCATENATE(Sales[[#This Row],[region]],Sales[[#This Row],[storetype]])</f>
        <v>3A</v>
      </c>
      <c r="L7695" s="4">
        <f>INDEX(RegionStoreCount[Store Count],MATCH(Sales[[#This Row],[RegionStoretype]],RegionStoreCount[Region/Type],0))</f>
        <v>9</v>
      </c>
      <c r="M7695" s="4">
        <f>AND(Sales[[#This Row],[date]]&lt;=TY_YTDMax,Sales[[#This Row],[date]]&gt;=TY_YTDMin)*Sales[[#This Row],[sales]]</f>
        <v>32016.188400000003</v>
      </c>
      <c r="N7695" s="4">
        <f>AND(Sales[[#This Row],[date]]&lt;=LY_YTDMax,Sales[[#This Row],[date]]&gt;=LY_YTDMin)*Sales[[#This Row],[sales]]</f>
        <v>0</v>
      </c>
      <c r="O7695" s="4">
        <f>AND(Sales[[#This Row],[date]]&gt;=YoY_Min,Sales[[#This Row],[date]]&lt;=TY_YTDMax)*(Sales[[#This Row],[sales]]/Sales[[#This Row],[sqft]])</f>
        <v>0.33211813692946063</v>
      </c>
      <c r="P7695" s="4">
        <f>SUMIF(Sales[RegionStoretype],Sales[[#This Row],[RegionStoretype]],Sales[YoY_SSF])/Sales[[#This Row],[Region_TypeCount]]</f>
        <v>53.603836561720975</v>
      </c>
    </row>
    <row r="7696" spans="1:16" x14ac:dyDescent="0.25">
      <c r="A7696" s="1">
        <v>43287</v>
      </c>
      <c r="B7696">
        <v>14</v>
      </c>
      <c r="C7696">
        <v>9</v>
      </c>
      <c r="D7696">
        <v>7806.665</v>
      </c>
      <c r="E7696" s="4">
        <f>INDEX(Stores[region],MATCH(Sales[[#This Row],[store_no]],Stores[store_no],0))</f>
        <v>3</v>
      </c>
      <c r="F7696" s="4" t="str">
        <f>INDEX(Stores[storetype],MATCH(Sales[[#This Row],[store_no]],Stores[store_no],0))</f>
        <v>A</v>
      </c>
      <c r="G7696" s="4" t="str">
        <f>INDEX(Stores[location_city],MATCH(Sales[[#This Row],[store_no]],Stores[store_no],0))</f>
        <v>Bismarck</v>
      </c>
      <c r="H7696" s="4" t="str">
        <f>INDEX(Stores[location_state],MATCH(Sales[[#This Row],[store_no]],Stores[store_no],0))</f>
        <v>North Dakota</v>
      </c>
      <c r="I7696" s="4">
        <f>INDEX(Stores[sqft],MATCH(Sales[[#This Row],[store_no]],Stores[store_no],0))</f>
        <v>96400</v>
      </c>
      <c r="J7696" s="4" t="str">
        <f>INDEX(Departments[dept_name],MATCH(Sales[[#This Row],[dept_no]],Departments[dept_no],0))</f>
        <v>Garden</v>
      </c>
      <c r="K7696" s="4" t="str">
        <f>CONCATENATE(Sales[[#This Row],[region]],Sales[[#This Row],[storetype]])</f>
        <v>3A</v>
      </c>
      <c r="L7696" s="4">
        <f>INDEX(RegionStoreCount[Store Count],MATCH(Sales[[#This Row],[RegionStoretype]],RegionStoreCount[Region/Type],0))</f>
        <v>9</v>
      </c>
      <c r="M7696" s="4">
        <f>AND(Sales[[#This Row],[date]]&lt;=TY_YTDMax,Sales[[#This Row],[date]]&gt;=TY_YTDMin)*Sales[[#This Row],[sales]]</f>
        <v>7806.665</v>
      </c>
      <c r="N7696" s="4">
        <f>AND(Sales[[#This Row],[date]]&lt;=LY_YTDMax,Sales[[#This Row],[date]]&gt;=LY_YTDMin)*Sales[[#This Row],[sales]]</f>
        <v>0</v>
      </c>
      <c r="O7696" s="4">
        <f>AND(Sales[[#This Row],[date]]&gt;=YoY_Min,Sales[[#This Row],[date]]&lt;=TY_YTDMax)*(Sales[[#This Row],[sales]]/Sales[[#This Row],[sqft]])</f>
        <v>8.0982002074688794E-2</v>
      </c>
      <c r="P7696" s="4">
        <f>SUMIF(Sales[RegionStoretype],Sales[[#This Row],[RegionStoretype]],Sales[YoY_SSF])/Sales[[#This Row],[Region_TypeCount]]</f>
        <v>53.603836561720975</v>
      </c>
    </row>
    <row r="7697" spans="1:16" x14ac:dyDescent="0.25">
      <c r="A7697" s="1">
        <v>43287</v>
      </c>
      <c r="B7697">
        <v>14</v>
      </c>
      <c r="C7697">
        <v>16</v>
      </c>
      <c r="D7697">
        <v>56340.191399999996</v>
      </c>
      <c r="E7697" s="4">
        <f>INDEX(Stores[region],MATCH(Sales[[#This Row],[store_no]],Stores[store_no],0))</f>
        <v>3</v>
      </c>
      <c r="F7697" s="4" t="str">
        <f>INDEX(Stores[storetype],MATCH(Sales[[#This Row],[store_no]],Stores[store_no],0))</f>
        <v>A</v>
      </c>
      <c r="G7697" s="4" t="str">
        <f>INDEX(Stores[location_city],MATCH(Sales[[#This Row],[store_no]],Stores[store_no],0))</f>
        <v>Bismarck</v>
      </c>
      <c r="H7697" s="4" t="str">
        <f>INDEX(Stores[location_state],MATCH(Sales[[#This Row],[store_no]],Stores[store_no],0))</f>
        <v>North Dakota</v>
      </c>
      <c r="I7697" s="4">
        <f>INDEX(Stores[sqft],MATCH(Sales[[#This Row],[store_no]],Stores[store_no],0))</f>
        <v>96400</v>
      </c>
      <c r="J7697" s="4" t="str">
        <f>INDEX(Departments[dept_name],MATCH(Sales[[#This Row],[dept_no]],Departments[dept_no],0))</f>
        <v>Outdoors</v>
      </c>
      <c r="K7697" s="4" t="str">
        <f>CONCATENATE(Sales[[#This Row],[region]],Sales[[#This Row],[storetype]])</f>
        <v>3A</v>
      </c>
      <c r="L7697" s="4">
        <f>INDEX(RegionStoreCount[Store Count],MATCH(Sales[[#This Row],[RegionStoretype]],RegionStoreCount[Region/Type],0))</f>
        <v>9</v>
      </c>
      <c r="M7697" s="4">
        <f>AND(Sales[[#This Row],[date]]&lt;=TY_YTDMax,Sales[[#This Row],[date]]&gt;=TY_YTDMin)*Sales[[#This Row],[sales]]</f>
        <v>56340.191399999996</v>
      </c>
      <c r="N7697" s="4">
        <f>AND(Sales[[#This Row],[date]]&lt;=LY_YTDMax,Sales[[#This Row],[date]]&gt;=LY_YTDMin)*Sales[[#This Row],[sales]]</f>
        <v>0</v>
      </c>
      <c r="O7697" s="4">
        <f>AND(Sales[[#This Row],[date]]&gt;=YoY_Min,Sales[[#This Row],[date]]&lt;=TY_YTDMax)*(Sales[[#This Row],[sales]]/Sales[[#This Row],[sqft]])</f>
        <v>0.58444181950207463</v>
      </c>
      <c r="P7697" s="4">
        <f>SUMIF(Sales[RegionStoretype],Sales[[#This Row],[RegionStoretype]],Sales[YoY_SSF])/Sales[[#This Row],[Region_TypeCount]]</f>
        <v>53.603836561720975</v>
      </c>
    </row>
    <row r="7698" spans="1:16" x14ac:dyDescent="0.25">
      <c r="A7698" s="1">
        <v>43287</v>
      </c>
      <c r="B7698">
        <v>14</v>
      </c>
      <c r="C7698">
        <v>20</v>
      </c>
      <c r="D7698">
        <v>32936.328000000001</v>
      </c>
      <c r="E7698" s="4">
        <f>INDEX(Stores[region],MATCH(Sales[[#This Row],[store_no]],Stores[store_no],0))</f>
        <v>3</v>
      </c>
      <c r="F7698" s="4" t="str">
        <f>INDEX(Stores[storetype],MATCH(Sales[[#This Row],[store_no]],Stores[store_no],0))</f>
        <v>A</v>
      </c>
      <c r="G7698" s="4" t="str">
        <f>INDEX(Stores[location_city],MATCH(Sales[[#This Row],[store_no]],Stores[store_no],0))</f>
        <v>Bismarck</v>
      </c>
      <c r="H7698" s="4" t="str">
        <f>INDEX(Stores[location_state],MATCH(Sales[[#This Row],[store_no]],Stores[store_no],0))</f>
        <v>North Dakota</v>
      </c>
      <c r="I7698" s="4">
        <f>INDEX(Stores[sqft],MATCH(Sales[[#This Row],[store_no]],Stores[store_no],0))</f>
        <v>96400</v>
      </c>
      <c r="J7698" s="4" t="str">
        <f>INDEX(Departments[dept_name],MATCH(Sales[[#This Row],[dept_no]],Departments[dept_no],0))</f>
        <v>Toys</v>
      </c>
      <c r="K7698" s="4" t="str">
        <f>CONCATENATE(Sales[[#This Row],[region]],Sales[[#This Row],[storetype]])</f>
        <v>3A</v>
      </c>
      <c r="L7698" s="4">
        <f>INDEX(RegionStoreCount[Store Count],MATCH(Sales[[#This Row],[RegionStoretype]],RegionStoreCount[Region/Type],0))</f>
        <v>9</v>
      </c>
      <c r="M7698" s="4">
        <f>AND(Sales[[#This Row],[date]]&lt;=TY_YTDMax,Sales[[#This Row],[date]]&gt;=TY_YTDMin)*Sales[[#This Row],[sales]]</f>
        <v>32936.328000000001</v>
      </c>
      <c r="N7698" s="4">
        <f>AND(Sales[[#This Row],[date]]&lt;=LY_YTDMax,Sales[[#This Row],[date]]&gt;=LY_YTDMin)*Sales[[#This Row],[sales]]</f>
        <v>0</v>
      </c>
      <c r="O7698" s="4">
        <f>AND(Sales[[#This Row],[date]]&gt;=YoY_Min,Sales[[#This Row],[date]]&lt;=TY_YTDMax)*(Sales[[#This Row],[sales]]/Sales[[#This Row],[sqft]])</f>
        <v>0.34166315352697096</v>
      </c>
      <c r="P7698" s="4">
        <f>SUMIF(Sales[RegionStoretype],Sales[[#This Row],[RegionStoretype]],Sales[YoY_SSF])/Sales[[#This Row],[Region_TypeCount]]</f>
        <v>53.603836561720975</v>
      </c>
    </row>
    <row r="7699" spans="1:16" x14ac:dyDescent="0.25">
      <c r="A7699" s="1">
        <v>43287</v>
      </c>
      <c r="B7699">
        <v>15</v>
      </c>
      <c r="C7699">
        <v>7</v>
      </c>
      <c r="D7699">
        <v>42972.994600000005</v>
      </c>
      <c r="E7699" s="4">
        <f>INDEX(Stores[region],MATCH(Sales[[#This Row],[store_no]],Stores[store_no],0))</f>
        <v>2</v>
      </c>
      <c r="F7699" s="4" t="str">
        <f>INDEX(Stores[storetype],MATCH(Sales[[#This Row],[store_no]],Stores[store_no],0))</f>
        <v>B</v>
      </c>
      <c r="G7699" s="4" t="str">
        <f>INDEX(Stores[location_city],MATCH(Sales[[#This Row],[store_no]],Stores[store_no],0))</f>
        <v>Rochester</v>
      </c>
      <c r="H7699" s="4" t="str">
        <f>INDEX(Stores[location_state],MATCH(Sales[[#This Row],[store_no]],Stores[store_no],0))</f>
        <v>Minnesota</v>
      </c>
      <c r="I7699" s="4">
        <f>INDEX(Stores[sqft],MATCH(Sales[[#This Row],[store_no]],Stores[store_no],0))</f>
        <v>128100</v>
      </c>
      <c r="J7699" s="4" t="str">
        <f>INDEX(Departments[dept_name],MATCH(Sales[[#This Row],[dept_no]],Departments[dept_no],0))</f>
        <v>Electronics</v>
      </c>
      <c r="K7699" s="4" t="str">
        <f>CONCATENATE(Sales[[#This Row],[region]],Sales[[#This Row],[storetype]])</f>
        <v>2B</v>
      </c>
      <c r="L7699" s="4">
        <f>INDEX(RegionStoreCount[Store Count],MATCH(Sales[[#This Row],[RegionStoretype]],RegionStoreCount[Region/Type],0))</f>
        <v>6</v>
      </c>
      <c r="M7699" s="4">
        <f>AND(Sales[[#This Row],[date]]&lt;=TY_YTDMax,Sales[[#This Row],[date]]&gt;=TY_YTDMin)*Sales[[#This Row],[sales]]</f>
        <v>42972.994600000005</v>
      </c>
      <c r="N7699" s="4">
        <f>AND(Sales[[#This Row],[date]]&lt;=LY_YTDMax,Sales[[#This Row],[date]]&gt;=LY_YTDMin)*Sales[[#This Row],[sales]]</f>
        <v>0</v>
      </c>
      <c r="O7699" s="4">
        <f>AND(Sales[[#This Row],[date]]&gt;=YoY_Min,Sales[[#This Row],[date]]&lt;=TY_YTDMax)*(Sales[[#This Row],[sales]]/Sales[[#This Row],[sqft]])</f>
        <v>0.33546443871975024</v>
      </c>
      <c r="P7699" s="4">
        <f>SUMIF(Sales[RegionStoretype],Sales[[#This Row],[RegionStoretype]],Sales[YoY_SSF])/Sales[[#This Row],[Region_TypeCount]]</f>
        <v>58.393757732919049</v>
      </c>
    </row>
    <row r="7700" spans="1:16" x14ac:dyDescent="0.25">
      <c r="A7700" s="1">
        <v>43287</v>
      </c>
      <c r="B7700">
        <v>15</v>
      </c>
      <c r="C7700">
        <v>8</v>
      </c>
      <c r="D7700">
        <v>31215.612400000005</v>
      </c>
      <c r="E7700" s="4">
        <f>INDEX(Stores[region],MATCH(Sales[[#This Row],[store_no]],Stores[store_no],0))</f>
        <v>2</v>
      </c>
      <c r="F7700" s="4" t="str">
        <f>INDEX(Stores[storetype],MATCH(Sales[[#This Row],[store_no]],Stores[store_no],0))</f>
        <v>B</v>
      </c>
      <c r="G7700" s="4" t="str">
        <f>INDEX(Stores[location_city],MATCH(Sales[[#This Row],[store_no]],Stores[store_no],0))</f>
        <v>Rochester</v>
      </c>
      <c r="H7700" s="4" t="str">
        <f>INDEX(Stores[location_state],MATCH(Sales[[#This Row],[store_no]],Stores[store_no],0))</f>
        <v>Minnesota</v>
      </c>
      <c r="I7700" s="4">
        <f>INDEX(Stores[sqft],MATCH(Sales[[#This Row],[store_no]],Stores[store_no],0))</f>
        <v>128100</v>
      </c>
      <c r="J7700" s="4" t="str">
        <f>INDEX(Departments[dept_name],MATCH(Sales[[#This Row],[dept_no]],Departments[dept_no],0))</f>
        <v>Games</v>
      </c>
      <c r="K7700" s="4" t="str">
        <f>CONCATENATE(Sales[[#This Row],[region]],Sales[[#This Row],[storetype]])</f>
        <v>2B</v>
      </c>
      <c r="L7700" s="4">
        <f>INDEX(RegionStoreCount[Store Count],MATCH(Sales[[#This Row],[RegionStoretype]],RegionStoreCount[Region/Type],0))</f>
        <v>6</v>
      </c>
      <c r="M7700" s="4">
        <f>AND(Sales[[#This Row],[date]]&lt;=TY_YTDMax,Sales[[#This Row],[date]]&gt;=TY_YTDMin)*Sales[[#This Row],[sales]]</f>
        <v>31215.612400000005</v>
      </c>
      <c r="N7700" s="4">
        <f>AND(Sales[[#This Row],[date]]&lt;=LY_YTDMax,Sales[[#This Row],[date]]&gt;=LY_YTDMin)*Sales[[#This Row],[sales]]</f>
        <v>0</v>
      </c>
      <c r="O7700" s="4">
        <f>AND(Sales[[#This Row],[date]]&gt;=YoY_Min,Sales[[#This Row],[date]]&lt;=TY_YTDMax)*(Sales[[#This Row],[sales]]/Sales[[#This Row],[sqft]])</f>
        <v>0.24368159562841535</v>
      </c>
      <c r="P7700" s="4">
        <f>SUMIF(Sales[RegionStoretype],Sales[[#This Row],[RegionStoretype]],Sales[YoY_SSF])/Sales[[#This Row],[Region_TypeCount]]</f>
        <v>58.393757732919049</v>
      </c>
    </row>
    <row r="7701" spans="1:16" x14ac:dyDescent="0.25">
      <c r="A7701" s="1">
        <v>43287</v>
      </c>
      <c r="B7701">
        <v>15</v>
      </c>
      <c r="C7701">
        <v>20</v>
      </c>
      <c r="D7701">
        <v>79110.807099999991</v>
      </c>
      <c r="E7701" s="4">
        <f>INDEX(Stores[region],MATCH(Sales[[#This Row],[store_no]],Stores[store_no],0))</f>
        <v>2</v>
      </c>
      <c r="F7701" s="4" t="str">
        <f>INDEX(Stores[storetype],MATCH(Sales[[#This Row],[store_no]],Stores[store_no],0))</f>
        <v>B</v>
      </c>
      <c r="G7701" s="4" t="str">
        <f>INDEX(Stores[location_city],MATCH(Sales[[#This Row],[store_no]],Stores[store_no],0))</f>
        <v>Rochester</v>
      </c>
      <c r="H7701" s="4" t="str">
        <f>INDEX(Stores[location_state],MATCH(Sales[[#This Row],[store_no]],Stores[store_no],0))</f>
        <v>Minnesota</v>
      </c>
      <c r="I7701" s="4">
        <f>INDEX(Stores[sqft],MATCH(Sales[[#This Row],[store_no]],Stores[store_no],0))</f>
        <v>128100</v>
      </c>
      <c r="J7701" s="4" t="str">
        <f>INDEX(Departments[dept_name],MATCH(Sales[[#This Row],[dept_no]],Departments[dept_no],0))</f>
        <v>Toys</v>
      </c>
      <c r="K7701" s="4" t="str">
        <f>CONCATENATE(Sales[[#This Row],[region]],Sales[[#This Row],[storetype]])</f>
        <v>2B</v>
      </c>
      <c r="L7701" s="4">
        <f>INDEX(RegionStoreCount[Store Count],MATCH(Sales[[#This Row],[RegionStoretype]],RegionStoreCount[Region/Type],0))</f>
        <v>6</v>
      </c>
      <c r="M7701" s="4">
        <f>AND(Sales[[#This Row],[date]]&lt;=TY_YTDMax,Sales[[#This Row],[date]]&gt;=TY_YTDMin)*Sales[[#This Row],[sales]]</f>
        <v>79110.807099999991</v>
      </c>
      <c r="N7701" s="4">
        <f>AND(Sales[[#This Row],[date]]&lt;=LY_YTDMax,Sales[[#This Row],[date]]&gt;=LY_YTDMin)*Sales[[#This Row],[sales]]</f>
        <v>0</v>
      </c>
      <c r="O7701" s="4">
        <f>AND(Sales[[#This Row],[date]]&gt;=YoY_Min,Sales[[#This Row],[date]]&lt;=TY_YTDMax)*(Sales[[#This Row],[sales]]/Sales[[#This Row],[sqft]])</f>
        <v>0.61757070335675246</v>
      </c>
      <c r="P7701" s="4">
        <f>SUMIF(Sales[RegionStoretype],Sales[[#This Row],[RegionStoretype]],Sales[YoY_SSF])/Sales[[#This Row],[Region_TypeCount]]</f>
        <v>58.393757732919049</v>
      </c>
    </row>
    <row r="7702" spans="1:16" x14ac:dyDescent="0.25">
      <c r="A7702" s="1">
        <v>43287</v>
      </c>
      <c r="B7702">
        <v>16</v>
      </c>
      <c r="C7702">
        <v>2</v>
      </c>
      <c r="D7702">
        <v>43196.755900000004</v>
      </c>
      <c r="E7702" s="4">
        <f>INDEX(Stores[region],MATCH(Sales[[#This Row],[store_no]],Stores[store_no],0))</f>
        <v>2</v>
      </c>
      <c r="F7702" s="4" t="str">
        <f>INDEX(Stores[storetype],MATCH(Sales[[#This Row],[store_no]],Stores[store_no],0))</f>
        <v>B</v>
      </c>
      <c r="G7702" s="4" t="str">
        <f>INDEX(Stores[location_city],MATCH(Sales[[#This Row],[store_no]],Stores[store_no],0))</f>
        <v>Saint Paul</v>
      </c>
      <c r="H7702" s="4" t="str">
        <f>INDEX(Stores[location_state],MATCH(Sales[[#This Row],[store_no]],Stores[store_no],0))</f>
        <v>Minnesota</v>
      </c>
      <c r="I7702" s="4">
        <f>INDEX(Stores[sqft],MATCH(Sales[[#This Row],[store_no]],Stores[store_no],0))</f>
        <v>180400</v>
      </c>
      <c r="J7702" s="4" t="str">
        <f>INDEX(Departments[dept_name],MATCH(Sales[[#This Row],[dept_no]],Departments[dept_no],0))</f>
        <v>Baby</v>
      </c>
      <c r="K7702" s="4" t="str">
        <f>CONCATENATE(Sales[[#This Row],[region]],Sales[[#This Row],[storetype]])</f>
        <v>2B</v>
      </c>
      <c r="L7702" s="4">
        <f>INDEX(RegionStoreCount[Store Count],MATCH(Sales[[#This Row],[RegionStoretype]],RegionStoreCount[Region/Type],0))</f>
        <v>6</v>
      </c>
      <c r="M7702" s="4">
        <f>AND(Sales[[#This Row],[date]]&lt;=TY_YTDMax,Sales[[#This Row],[date]]&gt;=TY_YTDMin)*Sales[[#This Row],[sales]]</f>
        <v>43196.755900000004</v>
      </c>
      <c r="N7702" s="4">
        <f>AND(Sales[[#This Row],[date]]&lt;=LY_YTDMax,Sales[[#This Row],[date]]&gt;=LY_YTDMin)*Sales[[#This Row],[sales]]</f>
        <v>0</v>
      </c>
      <c r="O7702" s="4">
        <f>AND(Sales[[#This Row],[date]]&gt;=YoY_Min,Sales[[#This Row],[date]]&lt;=TY_YTDMax)*(Sales[[#This Row],[sales]]/Sales[[#This Row],[sqft]])</f>
        <v>0.23944986640798227</v>
      </c>
      <c r="P7702" s="4">
        <f>SUMIF(Sales[RegionStoretype],Sales[[#This Row],[RegionStoretype]],Sales[YoY_SSF])/Sales[[#This Row],[Region_TypeCount]]</f>
        <v>58.393757732919049</v>
      </c>
    </row>
    <row r="7703" spans="1:16" x14ac:dyDescent="0.25">
      <c r="A7703" s="1">
        <v>43287</v>
      </c>
      <c r="B7703">
        <v>16</v>
      </c>
      <c r="C7703">
        <v>15</v>
      </c>
      <c r="D7703">
        <v>64933.163399999998</v>
      </c>
      <c r="E7703" s="4">
        <f>INDEX(Stores[region],MATCH(Sales[[#This Row],[store_no]],Stores[store_no],0))</f>
        <v>2</v>
      </c>
      <c r="F7703" s="4" t="str">
        <f>INDEX(Stores[storetype],MATCH(Sales[[#This Row],[store_no]],Stores[store_no],0))</f>
        <v>B</v>
      </c>
      <c r="G7703" s="4" t="str">
        <f>INDEX(Stores[location_city],MATCH(Sales[[#This Row],[store_no]],Stores[store_no],0))</f>
        <v>Saint Paul</v>
      </c>
      <c r="H7703" s="4" t="str">
        <f>INDEX(Stores[location_state],MATCH(Sales[[#This Row],[store_no]],Stores[store_no],0))</f>
        <v>Minnesota</v>
      </c>
      <c r="I7703" s="4">
        <f>INDEX(Stores[sqft],MATCH(Sales[[#This Row],[store_no]],Stores[store_no],0))</f>
        <v>180400</v>
      </c>
      <c r="J7703" s="4" t="str">
        <f>INDEX(Departments[dept_name],MATCH(Sales[[#This Row],[dept_no]],Departments[dept_no],0))</f>
        <v>Music</v>
      </c>
      <c r="K7703" s="4" t="str">
        <f>CONCATENATE(Sales[[#This Row],[region]],Sales[[#This Row],[storetype]])</f>
        <v>2B</v>
      </c>
      <c r="L7703" s="4">
        <f>INDEX(RegionStoreCount[Store Count],MATCH(Sales[[#This Row],[RegionStoretype]],RegionStoreCount[Region/Type],0))</f>
        <v>6</v>
      </c>
      <c r="M7703" s="4">
        <f>AND(Sales[[#This Row],[date]]&lt;=TY_YTDMax,Sales[[#This Row],[date]]&gt;=TY_YTDMin)*Sales[[#This Row],[sales]]</f>
        <v>64933.163399999998</v>
      </c>
      <c r="N7703" s="4">
        <f>AND(Sales[[#This Row],[date]]&lt;=LY_YTDMax,Sales[[#This Row],[date]]&gt;=LY_YTDMin)*Sales[[#This Row],[sales]]</f>
        <v>0</v>
      </c>
      <c r="O7703" s="4">
        <f>AND(Sales[[#This Row],[date]]&gt;=YoY_Min,Sales[[#This Row],[date]]&lt;=TY_YTDMax)*(Sales[[#This Row],[sales]]/Sales[[#This Row],[sqft]])</f>
        <v>0.35993993015521064</v>
      </c>
      <c r="P7703" s="4">
        <f>SUMIF(Sales[RegionStoretype],Sales[[#This Row],[RegionStoretype]],Sales[YoY_SSF])/Sales[[#This Row],[Region_TypeCount]]</f>
        <v>58.393757732919049</v>
      </c>
    </row>
    <row r="7704" spans="1:16" x14ac:dyDescent="0.25">
      <c r="A7704" s="1">
        <v>43287</v>
      </c>
      <c r="B7704">
        <v>17</v>
      </c>
      <c r="C7704">
        <v>11</v>
      </c>
      <c r="D7704">
        <v>39957.652800000003</v>
      </c>
      <c r="E7704" s="4">
        <f>INDEX(Stores[region],MATCH(Sales[[#This Row],[store_no]],Stores[store_no],0))</f>
        <v>3</v>
      </c>
      <c r="F7704" s="4" t="str">
        <f>INDEX(Stores[storetype],MATCH(Sales[[#This Row],[store_no]],Stores[store_no],0))</f>
        <v>B</v>
      </c>
      <c r="G7704" s="4" t="str">
        <f>INDEX(Stores[location_city],MATCH(Sales[[#This Row],[store_no]],Stores[store_no],0))</f>
        <v>Fargo</v>
      </c>
      <c r="H7704" s="4" t="str">
        <f>INDEX(Stores[location_state],MATCH(Sales[[#This Row],[store_no]],Stores[store_no],0))</f>
        <v>North Dakota</v>
      </c>
      <c r="I7704" s="4">
        <f>INDEX(Stores[sqft],MATCH(Sales[[#This Row],[store_no]],Stores[store_no],0))</f>
        <v>211600</v>
      </c>
      <c r="J7704" s="4" t="str">
        <f>INDEX(Departments[dept_name],MATCH(Sales[[#This Row],[dept_no]],Departments[dept_no],0))</f>
        <v>Home</v>
      </c>
      <c r="K7704" s="4" t="str">
        <f>CONCATENATE(Sales[[#This Row],[region]],Sales[[#This Row],[storetype]])</f>
        <v>3B</v>
      </c>
      <c r="L7704" s="4">
        <f>INDEX(RegionStoreCount[Store Count],MATCH(Sales[[#This Row],[RegionStoretype]],RegionStoreCount[Region/Type],0))</f>
        <v>4</v>
      </c>
      <c r="M7704" s="4">
        <f>AND(Sales[[#This Row],[date]]&lt;=TY_YTDMax,Sales[[#This Row],[date]]&gt;=TY_YTDMin)*Sales[[#This Row],[sales]]</f>
        <v>39957.652800000003</v>
      </c>
      <c r="N7704" s="4">
        <f>AND(Sales[[#This Row],[date]]&lt;=LY_YTDMax,Sales[[#This Row],[date]]&gt;=LY_YTDMin)*Sales[[#This Row],[sales]]</f>
        <v>0</v>
      </c>
      <c r="O7704" s="4">
        <f>AND(Sales[[#This Row],[date]]&gt;=YoY_Min,Sales[[#This Row],[date]]&lt;=TY_YTDMax)*(Sales[[#This Row],[sales]]/Sales[[#This Row],[sqft]])</f>
        <v>0.18883578827977318</v>
      </c>
      <c r="P7704" s="4">
        <f>SUMIF(Sales[RegionStoretype],Sales[[#This Row],[RegionStoretype]],Sales[YoY_SSF])/Sales[[#This Row],[Region_TypeCount]]</f>
        <v>58.312187288105562</v>
      </c>
    </row>
    <row r="7705" spans="1:16" x14ac:dyDescent="0.25">
      <c r="A7705" s="1">
        <v>43287</v>
      </c>
      <c r="B7705">
        <v>17</v>
      </c>
      <c r="C7705">
        <v>15</v>
      </c>
      <c r="D7705">
        <v>3</v>
      </c>
      <c r="E7705" s="4">
        <f>INDEX(Stores[region],MATCH(Sales[[#This Row],[store_no]],Stores[store_no],0))</f>
        <v>3</v>
      </c>
      <c r="F7705" s="4" t="str">
        <f>INDEX(Stores[storetype],MATCH(Sales[[#This Row],[store_no]],Stores[store_no],0))</f>
        <v>B</v>
      </c>
      <c r="G7705" s="4" t="str">
        <f>INDEX(Stores[location_city],MATCH(Sales[[#This Row],[store_no]],Stores[store_no],0))</f>
        <v>Fargo</v>
      </c>
      <c r="H7705" s="4" t="str">
        <f>INDEX(Stores[location_state],MATCH(Sales[[#This Row],[store_no]],Stores[store_no],0))</f>
        <v>North Dakota</v>
      </c>
      <c r="I7705" s="4">
        <f>INDEX(Stores[sqft],MATCH(Sales[[#This Row],[store_no]],Stores[store_no],0))</f>
        <v>211600</v>
      </c>
      <c r="J7705" s="4" t="str">
        <f>INDEX(Departments[dept_name],MATCH(Sales[[#This Row],[dept_no]],Departments[dept_no],0))</f>
        <v>Music</v>
      </c>
      <c r="K7705" s="4" t="str">
        <f>CONCATENATE(Sales[[#This Row],[region]],Sales[[#This Row],[storetype]])</f>
        <v>3B</v>
      </c>
      <c r="L7705" s="4">
        <f>INDEX(RegionStoreCount[Store Count],MATCH(Sales[[#This Row],[RegionStoretype]],RegionStoreCount[Region/Type],0))</f>
        <v>4</v>
      </c>
      <c r="M7705" s="4">
        <f>AND(Sales[[#This Row],[date]]&lt;=TY_YTDMax,Sales[[#This Row],[date]]&gt;=TY_YTDMin)*Sales[[#This Row],[sales]]</f>
        <v>3</v>
      </c>
      <c r="N7705" s="4">
        <f>AND(Sales[[#This Row],[date]]&lt;=LY_YTDMax,Sales[[#This Row],[date]]&gt;=LY_YTDMin)*Sales[[#This Row],[sales]]</f>
        <v>0</v>
      </c>
      <c r="O7705" s="4">
        <f>AND(Sales[[#This Row],[date]]&gt;=YoY_Min,Sales[[#This Row],[date]]&lt;=TY_YTDMax)*(Sales[[#This Row],[sales]]/Sales[[#This Row],[sqft]])</f>
        <v>1.4177693761814745E-5</v>
      </c>
      <c r="P7705" s="4">
        <f>SUMIF(Sales[RegionStoretype],Sales[[#This Row],[RegionStoretype]],Sales[YoY_SSF])/Sales[[#This Row],[Region_TypeCount]]</f>
        <v>58.312187288105562</v>
      </c>
    </row>
    <row r="7706" spans="1:16" x14ac:dyDescent="0.25">
      <c r="A7706" s="1">
        <v>43287</v>
      </c>
      <c r="B7706">
        <v>18</v>
      </c>
      <c r="C7706">
        <v>1</v>
      </c>
      <c r="D7706">
        <v>1430.8307</v>
      </c>
      <c r="E7706" s="4">
        <f>INDEX(Stores[region],MATCH(Sales[[#This Row],[store_no]],Stores[store_no],0))</f>
        <v>2</v>
      </c>
      <c r="F7706" s="4" t="str">
        <f>INDEX(Stores[storetype],MATCH(Sales[[#This Row],[store_no]],Stores[store_no],0))</f>
        <v>B</v>
      </c>
      <c r="G7706" s="4" t="str">
        <f>INDEX(Stores[location_city],MATCH(Sales[[#This Row],[store_no]],Stores[store_no],0))</f>
        <v>Chicago</v>
      </c>
      <c r="H7706" s="4" t="str">
        <f>INDEX(Stores[location_state],MATCH(Sales[[#This Row],[store_no]],Stores[store_no],0))</f>
        <v>Illinois</v>
      </c>
      <c r="I7706" s="4">
        <f>INDEX(Stores[sqft],MATCH(Sales[[#This Row],[store_no]],Stores[store_no],0))</f>
        <v>120700</v>
      </c>
      <c r="J7706" s="4" t="str">
        <f>INDEX(Departments[dept_name],MATCH(Sales[[#This Row],[dept_no]],Departments[dept_no],0))</f>
        <v>Automotive</v>
      </c>
      <c r="K7706" s="4" t="str">
        <f>CONCATENATE(Sales[[#This Row],[region]],Sales[[#This Row],[storetype]])</f>
        <v>2B</v>
      </c>
      <c r="L7706" s="4">
        <f>INDEX(RegionStoreCount[Store Count],MATCH(Sales[[#This Row],[RegionStoretype]],RegionStoreCount[Region/Type],0))</f>
        <v>6</v>
      </c>
      <c r="M7706" s="4">
        <f>AND(Sales[[#This Row],[date]]&lt;=TY_YTDMax,Sales[[#This Row],[date]]&gt;=TY_YTDMin)*Sales[[#This Row],[sales]]</f>
        <v>1430.8307</v>
      </c>
      <c r="N7706" s="4">
        <f>AND(Sales[[#This Row],[date]]&lt;=LY_YTDMax,Sales[[#This Row],[date]]&gt;=LY_YTDMin)*Sales[[#This Row],[sales]]</f>
        <v>0</v>
      </c>
      <c r="O7706" s="4">
        <f>AND(Sales[[#This Row],[date]]&gt;=YoY_Min,Sales[[#This Row],[date]]&lt;=TY_YTDMax)*(Sales[[#This Row],[sales]]/Sales[[#This Row],[sqft]])</f>
        <v>1.1854438276719139E-2</v>
      </c>
      <c r="P7706" s="4">
        <f>SUMIF(Sales[RegionStoretype],Sales[[#This Row],[RegionStoretype]],Sales[YoY_SSF])/Sales[[#This Row],[Region_TypeCount]]</f>
        <v>58.393757732919049</v>
      </c>
    </row>
    <row r="7707" spans="1:16" x14ac:dyDescent="0.25">
      <c r="A7707" s="1">
        <v>43287</v>
      </c>
      <c r="B7707">
        <v>18</v>
      </c>
      <c r="C7707">
        <v>3</v>
      </c>
      <c r="D7707">
        <v>57724.400999999998</v>
      </c>
      <c r="E7707" s="4">
        <f>INDEX(Stores[region],MATCH(Sales[[#This Row],[store_no]],Stores[store_no],0))</f>
        <v>2</v>
      </c>
      <c r="F7707" s="4" t="str">
        <f>INDEX(Stores[storetype],MATCH(Sales[[#This Row],[store_no]],Stores[store_no],0))</f>
        <v>B</v>
      </c>
      <c r="G7707" s="4" t="str">
        <f>INDEX(Stores[location_city],MATCH(Sales[[#This Row],[store_no]],Stores[store_no],0))</f>
        <v>Chicago</v>
      </c>
      <c r="H7707" s="4" t="str">
        <f>INDEX(Stores[location_state],MATCH(Sales[[#This Row],[store_no]],Stores[store_no],0))</f>
        <v>Illinois</v>
      </c>
      <c r="I7707" s="4">
        <f>INDEX(Stores[sqft],MATCH(Sales[[#This Row],[store_no]],Stores[store_no],0))</f>
        <v>120700</v>
      </c>
      <c r="J7707" s="4" t="str">
        <f>INDEX(Departments[dept_name],MATCH(Sales[[#This Row],[dept_no]],Departments[dept_no],0))</f>
        <v>Beauty</v>
      </c>
      <c r="K7707" s="4" t="str">
        <f>CONCATENATE(Sales[[#This Row],[region]],Sales[[#This Row],[storetype]])</f>
        <v>2B</v>
      </c>
      <c r="L7707" s="4">
        <f>INDEX(RegionStoreCount[Store Count],MATCH(Sales[[#This Row],[RegionStoretype]],RegionStoreCount[Region/Type],0))</f>
        <v>6</v>
      </c>
      <c r="M7707" s="4">
        <f>AND(Sales[[#This Row],[date]]&lt;=TY_YTDMax,Sales[[#This Row],[date]]&gt;=TY_YTDMin)*Sales[[#This Row],[sales]]</f>
        <v>57724.400999999998</v>
      </c>
      <c r="N7707" s="4">
        <f>AND(Sales[[#This Row],[date]]&lt;=LY_YTDMax,Sales[[#This Row],[date]]&gt;=LY_YTDMin)*Sales[[#This Row],[sales]]</f>
        <v>0</v>
      </c>
      <c r="O7707" s="4">
        <f>AND(Sales[[#This Row],[date]]&gt;=YoY_Min,Sales[[#This Row],[date]]&lt;=TY_YTDMax)*(Sales[[#This Row],[sales]]/Sales[[#This Row],[sqft]])</f>
        <v>0.47824690140845066</v>
      </c>
      <c r="P7707" s="4">
        <f>SUMIF(Sales[RegionStoretype],Sales[[#This Row],[RegionStoretype]],Sales[YoY_SSF])/Sales[[#This Row],[Region_TypeCount]]</f>
        <v>58.393757732919049</v>
      </c>
    </row>
    <row r="7708" spans="1:16" x14ac:dyDescent="0.25">
      <c r="A7708" s="1">
        <v>43287</v>
      </c>
      <c r="B7708">
        <v>18</v>
      </c>
      <c r="C7708">
        <v>18</v>
      </c>
      <c r="D7708">
        <v>10417.6664</v>
      </c>
      <c r="E7708" s="4">
        <f>INDEX(Stores[region],MATCH(Sales[[#This Row],[store_no]],Stores[store_no],0))</f>
        <v>2</v>
      </c>
      <c r="F7708" s="4" t="str">
        <f>INDEX(Stores[storetype],MATCH(Sales[[#This Row],[store_no]],Stores[store_no],0))</f>
        <v>B</v>
      </c>
      <c r="G7708" s="4" t="str">
        <f>INDEX(Stores[location_city],MATCH(Sales[[#This Row],[store_no]],Stores[store_no],0))</f>
        <v>Chicago</v>
      </c>
      <c r="H7708" s="4" t="str">
        <f>INDEX(Stores[location_state],MATCH(Sales[[#This Row],[store_no]],Stores[store_no],0))</f>
        <v>Illinois</v>
      </c>
      <c r="I7708" s="4">
        <f>INDEX(Stores[sqft],MATCH(Sales[[#This Row],[store_no]],Stores[store_no],0))</f>
        <v>120700</v>
      </c>
      <c r="J7708" s="4" t="str">
        <f>INDEX(Departments[dept_name],MATCH(Sales[[#This Row],[dept_no]],Departments[dept_no],0))</f>
        <v>Sports</v>
      </c>
      <c r="K7708" s="4" t="str">
        <f>CONCATENATE(Sales[[#This Row],[region]],Sales[[#This Row],[storetype]])</f>
        <v>2B</v>
      </c>
      <c r="L7708" s="4">
        <f>INDEX(RegionStoreCount[Store Count],MATCH(Sales[[#This Row],[RegionStoretype]],RegionStoreCount[Region/Type],0))</f>
        <v>6</v>
      </c>
      <c r="M7708" s="4">
        <f>AND(Sales[[#This Row],[date]]&lt;=TY_YTDMax,Sales[[#This Row],[date]]&gt;=TY_YTDMin)*Sales[[#This Row],[sales]]</f>
        <v>10417.6664</v>
      </c>
      <c r="N7708" s="4">
        <f>AND(Sales[[#This Row],[date]]&lt;=LY_YTDMax,Sales[[#This Row],[date]]&gt;=LY_YTDMin)*Sales[[#This Row],[sales]]</f>
        <v>0</v>
      </c>
      <c r="O7708" s="4">
        <f>AND(Sales[[#This Row],[date]]&gt;=YoY_Min,Sales[[#This Row],[date]]&lt;=TY_YTDMax)*(Sales[[#This Row],[sales]]/Sales[[#This Row],[sqft]])</f>
        <v>8.6310409279204636E-2</v>
      </c>
      <c r="P7708" s="4">
        <f>SUMIF(Sales[RegionStoretype],Sales[[#This Row],[RegionStoretype]],Sales[YoY_SSF])/Sales[[#This Row],[Region_TypeCount]]</f>
        <v>58.393757732919049</v>
      </c>
    </row>
    <row r="7709" spans="1:16" x14ac:dyDescent="0.25">
      <c r="A7709" s="1">
        <v>43287</v>
      </c>
      <c r="B7709">
        <v>19</v>
      </c>
      <c r="C7709">
        <v>9</v>
      </c>
      <c r="D7709">
        <v>10901.2613</v>
      </c>
      <c r="E7709" s="4">
        <f>INDEX(Stores[region],MATCH(Sales[[#This Row],[store_no]],Stores[store_no],0))</f>
        <v>3</v>
      </c>
      <c r="F7709" s="4" t="str">
        <f>INDEX(Stores[storetype],MATCH(Sales[[#This Row],[store_no]],Stores[store_no],0))</f>
        <v>A</v>
      </c>
      <c r="G7709" s="4" t="str">
        <f>INDEX(Stores[location_city],MATCH(Sales[[#This Row],[store_no]],Stores[store_no],0))</f>
        <v>Des Moines</v>
      </c>
      <c r="H7709" s="4" t="str">
        <f>INDEX(Stores[location_state],MATCH(Sales[[#This Row],[store_no]],Stores[store_no],0))</f>
        <v>Iowa</v>
      </c>
      <c r="I7709" s="4">
        <f>INDEX(Stores[sqft],MATCH(Sales[[#This Row],[store_no]],Stores[store_no],0))</f>
        <v>197600</v>
      </c>
      <c r="J7709" s="4" t="str">
        <f>INDEX(Departments[dept_name],MATCH(Sales[[#This Row],[dept_no]],Departments[dept_no],0))</f>
        <v>Garden</v>
      </c>
      <c r="K7709" s="4" t="str">
        <f>CONCATENATE(Sales[[#This Row],[region]],Sales[[#This Row],[storetype]])</f>
        <v>3A</v>
      </c>
      <c r="L7709" s="4">
        <f>INDEX(RegionStoreCount[Store Count],MATCH(Sales[[#This Row],[RegionStoretype]],RegionStoreCount[Region/Type],0))</f>
        <v>9</v>
      </c>
      <c r="M7709" s="4">
        <f>AND(Sales[[#This Row],[date]]&lt;=TY_YTDMax,Sales[[#This Row],[date]]&gt;=TY_YTDMin)*Sales[[#This Row],[sales]]</f>
        <v>10901.2613</v>
      </c>
      <c r="N7709" s="4">
        <f>AND(Sales[[#This Row],[date]]&lt;=LY_YTDMax,Sales[[#This Row],[date]]&gt;=LY_YTDMin)*Sales[[#This Row],[sales]]</f>
        <v>0</v>
      </c>
      <c r="O7709" s="4">
        <f>AND(Sales[[#This Row],[date]]&gt;=YoY_Min,Sales[[#This Row],[date]]&lt;=TY_YTDMax)*(Sales[[#This Row],[sales]]/Sales[[#This Row],[sqft]])</f>
        <v>5.5168326417004046E-2</v>
      </c>
      <c r="P7709" s="4">
        <f>SUMIF(Sales[RegionStoretype],Sales[[#This Row],[RegionStoretype]],Sales[YoY_SSF])/Sales[[#This Row],[Region_TypeCount]]</f>
        <v>53.603836561720975</v>
      </c>
    </row>
    <row r="7710" spans="1:16" x14ac:dyDescent="0.25">
      <c r="A7710" s="1">
        <v>43287</v>
      </c>
      <c r="B7710">
        <v>19</v>
      </c>
      <c r="C7710">
        <v>19</v>
      </c>
      <c r="D7710">
        <v>77103.866599999994</v>
      </c>
      <c r="E7710" s="4">
        <f>INDEX(Stores[region],MATCH(Sales[[#This Row],[store_no]],Stores[store_no],0))</f>
        <v>3</v>
      </c>
      <c r="F7710" s="4" t="str">
        <f>INDEX(Stores[storetype],MATCH(Sales[[#This Row],[store_no]],Stores[store_no],0))</f>
        <v>A</v>
      </c>
      <c r="G7710" s="4" t="str">
        <f>INDEX(Stores[location_city],MATCH(Sales[[#This Row],[store_no]],Stores[store_no],0))</f>
        <v>Des Moines</v>
      </c>
      <c r="H7710" s="4" t="str">
        <f>INDEX(Stores[location_state],MATCH(Sales[[#This Row],[store_no]],Stores[store_no],0))</f>
        <v>Iowa</v>
      </c>
      <c r="I7710" s="4">
        <f>INDEX(Stores[sqft],MATCH(Sales[[#This Row],[store_no]],Stores[store_no],0))</f>
        <v>197600</v>
      </c>
      <c r="J7710" s="4" t="str">
        <f>INDEX(Departments[dept_name],MATCH(Sales[[#This Row],[dept_no]],Departments[dept_no],0))</f>
        <v>Tools</v>
      </c>
      <c r="K7710" s="4" t="str">
        <f>CONCATENATE(Sales[[#This Row],[region]],Sales[[#This Row],[storetype]])</f>
        <v>3A</v>
      </c>
      <c r="L7710" s="4">
        <f>INDEX(RegionStoreCount[Store Count],MATCH(Sales[[#This Row],[RegionStoretype]],RegionStoreCount[Region/Type],0))</f>
        <v>9</v>
      </c>
      <c r="M7710" s="4">
        <f>AND(Sales[[#This Row],[date]]&lt;=TY_YTDMax,Sales[[#This Row],[date]]&gt;=TY_YTDMin)*Sales[[#This Row],[sales]]</f>
        <v>77103.866599999994</v>
      </c>
      <c r="N7710" s="4">
        <f>AND(Sales[[#This Row],[date]]&lt;=LY_YTDMax,Sales[[#This Row],[date]]&gt;=LY_YTDMin)*Sales[[#This Row],[sales]]</f>
        <v>0</v>
      </c>
      <c r="O7710" s="4">
        <f>AND(Sales[[#This Row],[date]]&gt;=YoY_Min,Sales[[#This Row],[date]]&lt;=TY_YTDMax)*(Sales[[#This Row],[sales]]/Sales[[#This Row],[sqft]])</f>
        <v>0.39020175404858298</v>
      </c>
      <c r="P7710" s="4">
        <f>SUMIF(Sales[RegionStoretype],Sales[[#This Row],[RegionStoretype]],Sales[YoY_SSF])/Sales[[#This Row],[Region_TypeCount]]</f>
        <v>53.603836561720975</v>
      </c>
    </row>
    <row r="7711" spans="1:16" x14ac:dyDescent="0.25">
      <c r="A7711" s="1">
        <v>43287</v>
      </c>
      <c r="B7711">
        <v>20</v>
      </c>
      <c r="C7711">
        <v>4</v>
      </c>
      <c r="D7711">
        <v>266.88</v>
      </c>
      <c r="E7711" s="4">
        <f>INDEX(Stores[region],MATCH(Sales[[#This Row],[store_no]],Stores[store_no],0))</f>
        <v>1</v>
      </c>
      <c r="F7711" s="4" t="str">
        <f>INDEX(Stores[storetype],MATCH(Sales[[#This Row],[store_no]],Stores[store_no],0))</f>
        <v>A</v>
      </c>
      <c r="G7711" s="4" t="str">
        <f>INDEX(Stores[location_city],MATCH(Sales[[#This Row],[store_no]],Stores[store_no],0))</f>
        <v>South Bend</v>
      </c>
      <c r="H7711" s="4" t="str">
        <f>INDEX(Stores[location_state],MATCH(Sales[[#This Row],[store_no]],Stores[store_no],0))</f>
        <v>Indiana</v>
      </c>
      <c r="I7711" s="4">
        <f>INDEX(Stores[sqft],MATCH(Sales[[#This Row],[store_no]],Stores[store_no],0))</f>
        <v>39700</v>
      </c>
      <c r="J7711" s="4" t="str">
        <f>INDEX(Departments[dept_name],MATCH(Sales[[#This Row],[dept_no]],Departments[dept_no],0))</f>
        <v>Books</v>
      </c>
      <c r="K7711" s="4" t="str">
        <f>CONCATENATE(Sales[[#This Row],[region]],Sales[[#This Row],[storetype]])</f>
        <v>1A</v>
      </c>
      <c r="L7711" s="4">
        <f>INDEX(RegionStoreCount[Store Count],MATCH(Sales[[#This Row],[RegionStoretype]],RegionStoreCount[Region/Type],0))</f>
        <v>5</v>
      </c>
      <c r="M7711" s="4">
        <f>AND(Sales[[#This Row],[date]]&lt;=TY_YTDMax,Sales[[#This Row],[date]]&gt;=TY_YTDMin)*Sales[[#This Row],[sales]]</f>
        <v>266.88</v>
      </c>
      <c r="N7711" s="4">
        <f>AND(Sales[[#This Row],[date]]&lt;=LY_YTDMax,Sales[[#This Row],[date]]&gt;=LY_YTDMin)*Sales[[#This Row],[sales]]</f>
        <v>0</v>
      </c>
      <c r="O7711" s="4">
        <f>AND(Sales[[#This Row],[date]]&gt;=YoY_Min,Sales[[#This Row],[date]]&lt;=TY_YTDMax)*(Sales[[#This Row],[sales]]/Sales[[#This Row],[sqft]])</f>
        <v>6.7224181360201508E-3</v>
      </c>
      <c r="P7711" s="4">
        <f>SUMIF(Sales[RegionStoretype],Sales[[#This Row],[RegionStoretype]],Sales[YoY_SSF])/Sales[[#This Row],[Region_TypeCount]]</f>
        <v>59.469551530910678</v>
      </c>
    </row>
    <row r="7712" spans="1:16" x14ac:dyDescent="0.25">
      <c r="A7712" s="1">
        <v>43287</v>
      </c>
      <c r="B7712">
        <v>21</v>
      </c>
      <c r="C7712">
        <v>7</v>
      </c>
      <c r="D7712">
        <v>9445.6332000000002</v>
      </c>
      <c r="E7712" s="4">
        <f>INDEX(Stores[region],MATCH(Sales[[#This Row],[store_no]],Stores[store_no],0))</f>
        <v>2</v>
      </c>
      <c r="F7712" s="4" t="str">
        <f>INDEX(Stores[storetype],MATCH(Sales[[#This Row],[store_no]],Stores[store_no],0))</f>
        <v>B</v>
      </c>
      <c r="G7712" s="4" t="str">
        <f>INDEX(Stores[location_city],MATCH(Sales[[#This Row],[store_no]],Stores[store_no],0))</f>
        <v>Madison</v>
      </c>
      <c r="H7712" s="4" t="str">
        <f>INDEX(Stores[location_state],MATCH(Sales[[#This Row],[store_no]],Stores[store_no],0))</f>
        <v>Wisconsin</v>
      </c>
      <c r="I7712" s="4">
        <f>INDEX(Stores[sqft],MATCH(Sales[[#This Row],[store_no]],Stores[store_no],0))</f>
        <v>206400</v>
      </c>
      <c r="J7712" s="4" t="str">
        <f>INDEX(Departments[dept_name],MATCH(Sales[[#This Row],[dept_no]],Departments[dept_no],0))</f>
        <v>Electronics</v>
      </c>
      <c r="K7712" s="4" t="str">
        <f>CONCATENATE(Sales[[#This Row],[region]],Sales[[#This Row],[storetype]])</f>
        <v>2B</v>
      </c>
      <c r="L7712" s="4">
        <f>INDEX(RegionStoreCount[Store Count],MATCH(Sales[[#This Row],[RegionStoretype]],RegionStoreCount[Region/Type],0))</f>
        <v>6</v>
      </c>
      <c r="M7712" s="4">
        <f>AND(Sales[[#This Row],[date]]&lt;=TY_YTDMax,Sales[[#This Row],[date]]&gt;=TY_YTDMin)*Sales[[#This Row],[sales]]</f>
        <v>9445.6332000000002</v>
      </c>
      <c r="N7712" s="4">
        <f>AND(Sales[[#This Row],[date]]&lt;=LY_YTDMax,Sales[[#This Row],[date]]&gt;=LY_YTDMin)*Sales[[#This Row],[sales]]</f>
        <v>0</v>
      </c>
      <c r="O7712" s="4">
        <f>AND(Sales[[#This Row],[date]]&gt;=YoY_Min,Sales[[#This Row],[date]]&lt;=TY_YTDMax)*(Sales[[#This Row],[sales]]/Sales[[#This Row],[sqft]])</f>
        <v>4.5763726744186051E-2</v>
      </c>
      <c r="P7712" s="4">
        <f>SUMIF(Sales[RegionStoretype],Sales[[#This Row],[RegionStoretype]],Sales[YoY_SSF])/Sales[[#This Row],[Region_TypeCount]]</f>
        <v>58.393757732919049</v>
      </c>
    </row>
    <row r="7713" spans="1:16" x14ac:dyDescent="0.25">
      <c r="A7713" s="1">
        <v>43287</v>
      </c>
      <c r="B7713">
        <v>21</v>
      </c>
      <c r="C7713">
        <v>9</v>
      </c>
      <c r="D7713">
        <v>25440.802200000002</v>
      </c>
      <c r="E7713" s="4">
        <f>INDEX(Stores[region],MATCH(Sales[[#This Row],[store_no]],Stores[store_no],0))</f>
        <v>2</v>
      </c>
      <c r="F7713" s="4" t="str">
        <f>INDEX(Stores[storetype],MATCH(Sales[[#This Row],[store_no]],Stores[store_no],0))</f>
        <v>B</v>
      </c>
      <c r="G7713" s="4" t="str">
        <f>INDEX(Stores[location_city],MATCH(Sales[[#This Row],[store_no]],Stores[store_no],0))</f>
        <v>Madison</v>
      </c>
      <c r="H7713" s="4" t="str">
        <f>INDEX(Stores[location_state],MATCH(Sales[[#This Row],[store_no]],Stores[store_no],0))</f>
        <v>Wisconsin</v>
      </c>
      <c r="I7713" s="4">
        <f>INDEX(Stores[sqft],MATCH(Sales[[#This Row],[store_no]],Stores[store_no],0))</f>
        <v>206400</v>
      </c>
      <c r="J7713" s="4" t="str">
        <f>INDEX(Departments[dept_name],MATCH(Sales[[#This Row],[dept_no]],Departments[dept_no],0))</f>
        <v>Garden</v>
      </c>
      <c r="K7713" s="4" t="str">
        <f>CONCATENATE(Sales[[#This Row],[region]],Sales[[#This Row],[storetype]])</f>
        <v>2B</v>
      </c>
      <c r="L7713" s="4">
        <f>INDEX(RegionStoreCount[Store Count],MATCH(Sales[[#This Row],[RegionStoretype]],RegionStoreCount[Region/Type],0))</f>
        <v>6</v>
      </c>
      <c r="M7713" s="4">
        <f>AND(Sales[[#This Row],[date]]&lt;=TY_YTDMax,Sales[[#This Row],[date]]&gt;=TY_YTDMin)*Sales[[#This Row],[sales]]</f>
        <v>25440.802200000002</v>
      </c>
      <c r="N7713" s="4">
        <f>AND(Sales[[#This Row],[date]]&lt;=LY_YTDMax,Sales[[#This Row],[date]]&gt;=LY_YTDMin)*Sales[[#This Row],[sales]]</f>
        <v>0</v>
      </c>
      <c r="O7713" s="4">
        <f>AND(Sales[[#This Row],[date]]&gt;=YoY_Min,Sales[[#This Row],[date]]&lt;=TY_YTDMax)*(Sales[[#This Row],[sales]]/Sales[[#This Row],[sqft]])</f>
        <v>0.12325970058139536</v>
      </c>
      <c r="P7713" s="4">
        <f>SUMIF(Sales[RegionStoretype],Sales[[#This Row],[RegionStoretype]],Sales[YoY_SSF])/Sales[[#This Row],[Region_TypeCount]]</f>
        <v>58.393757732919049</v>
      </c>
    </row>
    <row r="7714" spans="1:16" x14ac:dyDescent="0.25">
      <c r="A7714" s="1">
        <v>43287</v>
      </c>
      <c r="B7714">
        <v>21</v>
      </c>
      <c r="C7714">
        <v>16</v>
      </c>
      <c r="D7714">
        <v>90336.514399999985</v>
      </c>
      <c r="E7714" s="4">
        <f>INDEX(Stores[region],MATCH(Sales[[#This Row],[store_no]],Stores[store_no],0))</f>
        <v>2</v>
      </c>
      <c r="F7714" s="4" t="str">
        <f>INDEX(Stores[storetype],MATCH(Sales[[#This Row],[store_no]],Stores[store_no],0))</f>
        <v>B</v>
      </c>
      <c r="G7714" s="4" t="str">
        <f>INDEX(Stores[location_city],MATCH(Sales[[#This Row],[store_no]],Stores[store_no],0))</f>
        <v>Madison</v>
      </c>
      <c r="H7714" s="4" t="str">
        <f>INDEX(Stores[location_state],MATCH(Sales[[#This Row],[store_no]],Stores[store_no],0))</f>
        <v>Wisconsin</v>
      </c>
      <c r="I7714" s="4">
        <f>INDEX(Stores[sqft],MATCH(Sales[[#This Row],[store_no]],Stores[store_no],0))</f>
        <v>206400</v>
      </c>
      <c r="J7714" s="4" t="str">
        <f>INDEX(Departments[dept_name],MATCH(Sales[[#This Row],[dept_no]],Departments[dept_no],0))</f>
        <v>Outdoors</v>
      </c>
      <c r="K7714" s="4" t="str">
        <f>CONCATENATE(Sales[[#This Row],[region]],Sales[[#This Row],[storetype]])</f>
        <v>2B</v>
      </c>
      <c r="L7714" s="4">
        <f>INDEX(RegionStoreCount[Store Count],MATCH(Sales[[#This Row],[RegionStoretype]],RegionStoreCount[Region/Type],0))</f>
        <v>6</v>
      </c>
      <c r="M7714" s="4">
        <f>AND(Sales[[#This Row],[date]]&lt;=TY_YTDMax,Sales[[#This Row],[date]]&gt;=TY_YTDMin)*Sales[[#This Row],[sales]]</f>
        <v>90336.514399999985</v>
      </c>
      <c r="N7714" s="4">
        <f>AND(Sales[[#This Row],[date]]&lt;=LY_YTDMax,Sales[[#This Row],[date]]&gt;=LY_YTDMin)*Sales[[#This Row],[sales]]</f>
        <v>0</v>
      </c>
      <c r="O7714" s="4">
        <f>AND(Sales[[#This Row],[date]]&gt;=YoY_Min,Sales[[#This Row],[date]]&lt;=TY_YTDMax)*(Sales[[#This Row],[sales]]/Sales[[#This Row],[sqft]])</f>
        <v>0.4376769108527131</v>
      </c>
      <c r="P7714" s="4">
        <f>SUMIF(Sales[RegionStoretype],Sales[[#This Row],[RegionStoretype]],Sales[YoY_SSF])/Sales[[#This Row],[Region_TypeCount]]</f>
        <v>58.393757732919049</v>
      </c>
    </row>
    <row r="7715" spans="1:16" x14ac:dyDescent="0.25">
      <c r="A7715" s="1">
        <v>43287</v>
      </c>
      <c r="B7715">
        <v>22</v>
      </c>
      <c r="C7715">
        <v>1</v>
      </c>
      <c r="D7715">
        <v>6361.8094000000001</v>
      </c>
      <c r="E7715" s="4">
        <f>INDEX(Stores[region],MATCH(Sales[[#This Row],[store_no]],Stores[store_no],0))</f>
        <v>3</v>
      </c>
      <c r="F7715" s="4" t="str">
        <f>INDEX(Stores[storetype],MATCH(Sales[[#This Row],[store_no]],Stores[store_no],0))</f>
        <v>B</v>
      </c>
      <c r="G7715" s="4" t="str">
        <f>INDEX(Stores[location_city],MATCH(Sales[[#This Row],[store_no]],Stores[store_no],0))</f>
        <v>Sioux Falls</v>
      </c>
      <c r="H7715" s="4" t="str">
        <f>INDEX(Stores[location_state],MATCH(Sales[[#This Row],[store_no]],Stores[store_no],0))</f>
        <v>South Dakota</v>
      </c>
      <c r="I7715" s="4">
        <f>INDEX(Stores[sqft],MATCH(Sales[[#This Row],[store_no]],Stores[store_no],0))</f>
        <v>57800</v>
      </c>
      <c r="J7715" s="4" t="str">
        <f>INDEX(Departments[dept_name],MATCH(Sales[[#This Row],[dept_no]],Departments[dept_no],0))</f>
        <v>Automotive</v>
      </c>
      <c r="K7715" s="4" t="str">
        <f>CONCATENATE(Sales[[#This Row],[region]],Sales[[#This Row],[storetype]])</f>
        <v>3B</v>
      </c>
      <c r="L7715" s="4">
        <f>INDEX(RegionStoreCount[Store Count],MATCH(Sales[[#This Row],[RegionStoretype]],RegionStoreCount[Region/Type],0))</f>
        <v>4</v>
      </c>
      <c r="M7715" s="4">
        <f>AND(Sales[[#This Row],[date]]&lt;=TY_YTDMax,Sales[[#This Row],[date]]&gt;=TY_YTDMin)*Sales[[#This Row],[sales]]</f>
        <v>6361.8094000000001</v>
      </c>
      <c r="N7715" s="4">
        <f>AND(Sales[[#This Row],[date]]&lt;=LY_YTDMax,Sales[[#This Row],[date]]&gt;=LY_YTDMin)*Sales[[#This Row],[sales]]</f>
        <v>0</v>
      </c>
      <c r="O7715" s="4">
        <f>AND(Sales[[#This Row],[date]]&gt;=YoY_Min,Sales[[#This Row],[date]]&lt;=TY_YTDMax)*(Sales[[#This Row],[sales]]/Sales[[#This Row],[sqft]])</f>
        <v>0.11006590657439447</v>
      </c>
      <c r="P7715" s="4">
        <f>SUMIF(Sales[RegionStoretype],Sales[[#This Row],[RegionStoretype]],Sales[YoY_SSF])/Sales[[#This Row],[Region_TypeCount]]</f>
        <v>58.312187288105562</v>
      </c>
    </row>
    <row r="7716" spans="1:16" x14ac:dyDescent="0.25">
      <c r="A7716" s="1">
        <v>43287</v>
      </c>
      <c r="B7716">
        <v>22</v>
      </c>
      <c r="C7716">
        <v>13</v>
      </c>
      <c r="D7716">
        <v>28827.284199999998</v>
      </c>
      <c r="E7716" s="4">
        <f>INDEX(Stores[region],MATCH(Sales[[#This Row],[store_no]],Stores[store_no],0))</f>
        <v>3</v>
      </c>
      <c r="F7716" s="4" t="str">
        <f>INDEX(Stores[storetype],MATCH(Sales[[#This Row],[store_no]],Stores[store_no],0))</f>
        <v>B</v>
      </c>
      <c r="G7716" s="4" t="str">
        <f>INDEX(Stores[location_city],MATCH(Sales[[#This Row],[store_no]],Stores[store_no],0))</f>
        <v>Sioux Falls</v>
      </c>
      <c r="H7716" s="4" t="str">
        <f>INDEX(Stores[location_state],MATCH(Sales[[#This Row],[store_no]],Stores[store_no],0))</f>
        <v>South Dakota</v>
      </c>
      <c r="I7716" s="4">
        <f>INDEX(Stores[sqft],MATCH(Sales[[#This Row],[store_no]],Stores[store_no],0))</f>
        <v>57800</v>
      </c>
      <c r="J7716" s="4" t="str">
        <f>INDEX(Departments[dept_name],MATCH(Sales[[#This Row],[dept_no]],Departments[dept_no],0))</f>
        <v>Kids</v>
      </c>
      <c r="K7716" s="4" t="str">
        <f>CONCATENATE(Sales[[#This Row],[region]],Sales[[#This Row],[storetype]])</f>
        <v>3B</v>
      </c>
      <c r="L7716" s="4">
        <f>INDEX(RegionStoreCount[Store Count],MATCH(Sales[[#This Row],[RegionStoretype]],RegionStoreCount[Region/Type],0))</f>
        <v>4</v>
      </c>
      <c r="M7716" s="4">
        <f>AND(Sales[[#This Row],[date]]&lt;=TY_YTDMax,Sales[[#This Row],[date]]&gt;=TY_YTDMin)*Sales[[#This Row],[sales]]</f>
        <v>28827.284199999998</v>
      </c>
      <c r="N7716" s="4">
        <f>AND(Sales[[#This Row],[date]]&lt;=LY_YTDMax,Sales[[#This Row],[date]]&gt;=LY_YTDMin)*Sales[[#This Row],[sales]]</f>
        <v>0</v>
      </c>
      <c r="O7716" s="4">
        <f>AND(Sales[[#This Row],[date]]&gt;=YoY_Min,Sales[[#This Row],[date]]&lt;=TY_YTDMax)*(Sales[[#This Row],[sales]]/Sales[[#This Row],[sqft]])</f>
        <v>0.49874194117647058</v>
      </c>
      <c r="P7716" s="4">
        <f>SUMIF(Sales[RegionStoretype],Sales[[#This Row],[RegionStoretype]],Sales[YoY_SSF])/Sales[[#This Row],[Region_TypeCount]]</f>
        <v>58.312187288105562</v>
      </c>
    </row>
    <row r="7717" spans="1:16" x14ac:dyDescent="0.25">
      <c r="A7717" s="1">
        <v>43287</v>
      </c>
      <c r="B7717">
        <v>22</v>
      </c>
      <c r="C7717">
        <v>19</v>
      </c>
      <c r="D7717">
        <v>15797.004299999999</v>
      </c>
      <c r="E7717" s="4">
        <f>INDEX(Stores[region],MATCH(Sales[[#This Row],[store_no]],Stores[store_no],0))</f>
        <v>3</v>
      </c>
      <c r="F7717" s="4" t="str">
        <f>INDEX(Stores[storetype],MATCH(Sales[[#This Row],[store_no]],Stores[store_no],0))</f>
        <v>B</v>
      </c>
      <c r="G7717" s="4" t="str">
        <f>INDEX(Stores[location_city],MATCH(Sales[[#This Row],[store_no]],Stores[store_no],0))</f>
        <v>Sioux Falls</v>
      </c>
      <c r="H7717" s="4" t="str">
        <f>INDEX(Stores[location_state],MATCH(Sales[[#This Row],[store_no]],Stores[store_no],0))</f>
        <v>South Dakota</v>
      </c>
      <c r="I7717" s="4">
        <f>INDEX(Stores[sqft],MATCH(Sales[[#This Row],[store_no]],Stores[store_no],0))</f>
        <v>57800</v>
      </c>
      <c r="J7717" s="4" t="str">
        <f>INDEX(Departments[dept_name],MATCH(Sales[[#This Row],[dept_no]],Departments[dept_no],0))</f>
        <v>Tools</v>
      </c>
      <c r="K7717" s="4" t="str">
        <f>CONCATENATE(Sales[[#This Row],[region]],Sales[[#This Row],[storetype]])</f>
        <v>3B</v>
      </c>
      <c r="L7717" s="4">
        <f>INDEX(RegionStoreCount[Store Count],MATCH(Sales[[#This Row],[RegionStoretype]],RegionStoreCount[Region/Type],0))</f>
        <v>4</v>
      </c>
      <c r="M7717" s="4">
        <f>AND(Sales[[#This Row],[date]]&lt;=TY_YTDMax,Sales[[#This Row],[date]]&gt;=TY_YTDMin)*Sales[[#This Row],[sales]]</f>
        <v>15797.004299999999</v>
      </c>
      <c r="N7717" s="4">
        <f>AND(Sales[[#This Row],[date]]&lt;=LY_YTDMax,Sales[[#This Row],[date]]&gt;=LY_YTDMin)*Sales[[#This Row],[sales]]</f>
        <v>0</v>
      </c>
      <c r="O7717" s="4">
        <f>AND(Sales[[#This Row],[date]]&gt;=YoY_Min,Sales[[#This Row],[date]]&lt;=TY_YTDMax)*(Sales[[#This Row],[sales]]/Sales[[#This Row],[sqft]])</f>
        <v>0.27330457266435981</v>
      </c>
      <c r="P7717" s="4">
        <f>SUMIF(Sales[RegionStoretype],Sales[[#This Row],[RegionStoretype]],Sales[YoY_SSF])/Sales[[#This Row],[Region_TypeCount]]</f>
        <v>58.312187288105562</v>
      </c>
    </row>
    <row r="7718" spans="1:16" x14ac:dyDescent="0.25">
      <c r="A7718" s="1">
        <v>43287</v>
      </c>
      <c r="B7718">
        <v>23</v>
      </c>
      <c r="C7718">
        <v>1</v>
      </c>
      <c r="D7718">
        <v>121.91850000000001</v>
      </c>
      <c r="E7718" s="4">
        <f>INDEX(Stores[region],MATCH(Sales[[#This Row],[store_no]],Stores[store_no],0))</f>
        <v>3</v>
      </c>
      <c r="F7718" s="4" t="str">
        <f>INDEX(Stores[storetype],MATCH(Sales[[#This Row],[store_no]],Stores[store_no],0))</f>
        <v>B</v>
      </c>
      <c r="G7718" s="4" t="str">
        <f>INDEX(Stores[location_city],MATCH(Sales[[#This Row],[store_no]],Stores[store_no],0))</f>
        <v>Cedar Rapids</v>
      </c>
      <c r="H7718" s="4" t="str">
        <f>INDEX(Stores[location_state],MATCH(Sales[[#This Row],[store_no]],Stores[store_no],0))</f>
        <v>Iowa</v>
      </c>
      <c r="I7718" s="4">
        <f>INDEX(Stores[sqft],MATCH(Sales[[#This Row],[store_no]],Stores[store_no],0))</f>
        <v>123700</v>
      </c>
      <c r="J7718" s="4" t="str">
        <f>INDEX(Departments[dept_name],MATCH(Sales[[#This Row],[dept_no]],Departments[dept_no],0))</f>
        <v>Automotive</v>
      </c>
      <c r="K7718" s="4" t="str">
        <f>CONCATENATE(Sales[[#This Row],[region]],Sales[[#This Row],[storetype]])</f>
        <v>3B</v>
      </c>
      <c r="L7718" s="4">
        <f>INDEX(RegionStoreCount[Store Count],MATCH(Sales[[#This Row],[RegionStoretype]],RegionStoreCount[Region/Type],0))</f>
        <v>4</v>
      </c>
      <c r="M7718" s="4">
        <f>AND(Sales[[#This Row],[date]]&lt;=TY_YTDMax,Sales[[#This Row],[date]]&gt;=TY_YTDMin)*Sales[[#This Row],[sales]]</f>
        <v>121.91850000000001</v>
      </c>
      <c r="N7718" s="4">
        <f>AND(Sales[[#This Row],[date]]&lt;=LY_YTDMax,Sales[[#This Row],[date]]&gt;=LY_YTDMin)*Sales[[#This Row],[sales]]</f>
        <v>0</v>
      </c>
      <c r="O7718" s="4">
        <f>AND(Sales[[#This Row],[date]]&gt;=YoY_Min,Sales[[#This Row],[date]]&lt;=TY_YTDMax)*(Sales[[#This Row],[sales]]/Sales[[#This Row],[sqft]])</f>
        <v>9.8559822150363799E-4</v>
      </c>
      <c r="P7718" s="4">
        <f>SUMIF(Sales[RegionStoretype],Sales[[#This Row],[RegionStoretype]],Sales[YoY_SSF])/Sales[[#This Row],[Region_TypeCount]]</f>
        <v>58.312187288105562</v>
      </c>
    </row>
    <row r="7719" spans="1:16" x14ac:dyDescent="0.25">
      <c r="A7719" s="1">
        <v>43287</v>
      </c>
      <c r="B7719">
        <v>23</v>
      </c>
      <c r="C7719">
        <v>4</v>
      </c>
      <c r="D7719">
        <v>30347.324500000002</v>
      </c>
      <c r="E7719" s="4">
        <f>INDEX(Stores[region],MATCH(Sales[[#This Row],[store_no]],Stores[store_no],0))</f>
        <v>3</v>
      </c>
      <c r="F7719" s="4" t="str">
        <f>INDEX(Stores[storetype],MATCH(Sales[[#This Row],[store_no]],Stores[store_no],0))</f>
        <v>B</v>
      </c>
      <c r="G7719" s="4" t="str">
        <f>INDEX(Stores[location_city],MATCH(Sales[[#This Row],[store_no]],Stores[store_no],0))</f>
        <v>Cedar Rapids</v>
      </c>
      <c r="H7719" s="4" t="str">
        <f>INDEX(Stores[location_state],MATCH(Sales[[#This Row],[store_no]],Stores[store_no],0))</f>
        <v>Iowa</v>
      </c>
      <c r="I7719" s="4">
        <f>INDEX(Stores[sqft],MATCH(Sales[[#This Row],[store_no]],Stores[store_no],0))</f>
        <v>123700</v>
      </c>
      <c r="J7719" s="4" t="str">
        <f>INDEX(Departments[dept_name],MATCH(Sales[[#This Row],[dept_no]],Departments[dept_no],0))</f>
        <v>Books</v>
      </c>
      <c r="K7719" s="4" t="str">
        <f>CONCATENATE(Sales[[#This Row],[region]],Sales[[#This Row],[storetype]])</f>
        <v>3B</v>
      </c>
      <c r="L7719" s="4">
        <f>INDEX(RegionStoreCount[Store Count],MATCH(Sales[[#This Row],[RegionStoretype]],RegionStoreCount[Region/Type],0))</f>
        <v>4</v>
      </c>
      <c r="M7719" s="4">
        <f>AND(Sales[[#This Row],[date]]&lt;=TY_YTDMax,Sales[[#This Row],[date]]&gt;=TY_YTDMin)*Sales[[#This Row],[sales]]</f>
        <v>30347.324500000002</v>
      </c>
      <c r="N7719" s="4">
        <f>AND(Sales[[#This Row],[date]]&lt;=LY_YTDMax,Sales[[#This Row],[date]]&gt;=LY_YTDMin)*Sales[[#This Row],[sales]]</f>
        <v>0</v>
      </c>
      <c r="O7719" s="4">
        <f>AND(Sales[[#This Row],[date]]&gt;=YoY_Min,Sales[[#This Row],[date]]&lt;=TY_YTDMax)*(Sales[[#This Row],[sales]]/Sales[[#This Row],[sqft]])</f>
        <v>0.24533002829426032</v>
      </c>
      <c r="P7719" s="4">
        <f>SUMIF(Sales[RegionStoretype],Sales[[#This Row],[RegionStoretype]],Sales[YoY_SSF])/Sales[[#This Row],[Region_TypeCount]]</f>
        <v>58.312187288105562</v>
      </c>
    </row>
    <row r="7720" spans="1:16" x14ac:dyDescent="0.25">
      <c r="A7720" s="1">
        <v>43287</v>
      </c>
      <c r="B7720">
        <v>23</v>
      </c>
      <c r="C7720">
        <v>10</v>
      </c>
      <c r="D7720">
        <v>31136.9444</v>
      </c>
      <c r="E7720" s="4">
        <f>INDEX(Stores[region],MATCH(Sales[[#This Row],[store_no]],Stores[store_no],0))</f>
        <v>3</v>
      </c>
      <c r="F7720" s="4" t="str">
        <f>INDEX(Stores[storetype],MATCH(Sales[[#This Row],[store_no]],Stores[store_no],0))</f>
        <v>B</v>
      </c>
      <c r="G7720" s="4" t="str">
        <f>INDEX(Stores[location_city],MATCH(Sales[[#This Row],[store_no]],Stores[store_no],0))</f>
        <v>Cedar Rapids</v>
      </c>
      <c r="H7720" s="4" t="str">
        <f>INDEX(Stores[location_state],MATCH(Sales[[#This Row],[store_no]],Stores[store_no],0))</f>
        <v>Iowa</v>
      </c>
      <c r="I7720" s="4">
        <f>INDEX(Stores[sqft],MATCH(Sales[[#This Row],[store_no]],Stores[store_no],0))</f>
        <v>123700</v>
      </c>
      <c r="J7720" s="4" t="str">
        <f>INDEX(Departments[dept_name],MATCH(Sales[[#This Row],[dept_no]],Departments[dept_no],0))</f>
        <v>Health</v>
      </c>
      <c r="K7720" s="4" t="str">
        <f>CONCATENATE(Sales[[#This Row],[region]],Sales[[#This Row],[storetype]])</f>
        <v>3B</v>
      </c>
      <c r="L7720" s="4">
        <f>INDEX(RegionStoreCount[Store Count],MATCH(Sales[[#This Row],[RegionStoretype]],RegionStoreCount[Region/Type],0))</f>
        <v>4</v>
      </c>
      <c r="M7720" s="4">
        <f>AND(Sales[[#This Row],[date]]&lt;=TY_YTDMax,Sales[[#This Row],[date]]&gt;=TY_YTDMin)*Sales[[#This Row],[sales]]</f>
        <v>31136.9444</v>
      </c>
      <c r="N7720" s="4">
        <f>AND(Sales[[#This Row],[date]]&lt;=LY_YTDMax,Sales[[#This Row],[date]]&gt;=LY_YTDMin)*Sales[[#This Row],[sales]]</f>
        <v>0</v>
      </c>
      <c r="O7720" s="4">
        <f>AND(Sales[[#This Row],[date]]&gt;=YoY_Min,Sales[[#This Row],[date]]&lt;=TY_YTDMax)*(Sales[[#This Row],[sales]]/Sales[[#This Row],[sqft]])</f>
        <v>0.25171337429264351</v>
      </c>
      <c r="P7720" s="4">
        <f>SUMIF(Sales[RegionStoretype],Sales[[#This Row],[RegionStoretype]],Sales[YoY_SSF])/Sales[[#This Row],[Region_TypeCount]]</f>
        <v>58.312187288105562</v>
      </c>
    </row>
    <row r="7721" spans="1:16" x14ac:dyDescent="0.25">
      <c r="A7721" s="1">
        <v>43287</v>
      </c>
      <c r="B7721">
        <v>23</v>
      </c>
      <c r="C7721">
        <v>14</v>
      </c>
      <c r="D7721">
        <v>27996.444900000002</v>
      </c>
      <c r="E7721" s="4">
        <f>INDEX(Stores[region],MATCH(Sales[[#This Row],[store_no]],Stores[store_no],0))</f>
        <v>3</v>
      </c>
      <c r="F7721" s="4" t="str">
        <f>INDEX(Stores[storetype],MATCH(Sales[[#This Row],[store_no]],Stores[store_no],0))</f>
        <v>B</v>
      </c>
      <c r="G7721" s="4" t="str">
        <f>INDEX(Stores[location_city],MATCH(Sales[[#This Row],[store_no]],Stores[store_no],0))</f>
        <v>Cedar Rapids</v>
      </c>
      <c r="H7721" s="4" t="str">
        <f>INDEX(Stores[location_state],MATCH(Sales[[#This Row],[store_no]],Stores[store_no],0))</f>
        <v>Iowa</v>
      </c>
      <c r="I7721" s="4">
        <f>INDEX(Stores[sqft],MATCH(Sales[[#This Row],[store_no]],Stores[store_no],0))</f>
        <v>123700</v>
      </c>
      <c r="J7721" s="4" t="str">
        <f>INDEX(Departments[dept_name],MATCH(Sales[[#This Row],[dept_no]],Departments[dept_no],0))</f>
        <v>Movies</v>
      </c>
      <c r="K7721" s="4" t="str">
        <f>CONCATENATE(Sales[[#This Row],[region]],Sales[[#This Row],[storetype]])</f>
        <v>3B</v>
      </c>
      <c r="L7721" s="4">
        <f>INDEX(RegionStoreCount[Store Count],MATCH(Sales[[#This Row],[RegionStoretype]],RegionStoreCount[Region/Type],0))</f>
        <v>4</v>
      </c>
      <c r="M7721" s="4">
        <f>AND(Sales[[#This Row],[date]]&lt;=TY_YTDMax,Sales[[#This Row],[date]]&gt;=TY_YTDMin)*Sales[[#This Row],[sales]]</f>
        <v>27996.444900000002</v>
      </c>
      <c r="N7721" s="4">
        <f>AND(Sales[[#This Row],[date]]&lt;=LY_YTDMax,Sales[[#This Row],[date]]&gt;=LY_YTDMin)*Sales[[#This Row],[sales]]</f>
        <v>0</v>
      </c>
      <c r="O7721" s="4">
        <f>AND(Sales[[#This Row],[date]]&gt;=YoY_Min,Sales[[#This Row],[date]]&lt;=TY_YTDMax)*(Sales[[#This Row],[sales]]/Sales[[#This Row],[sqft]])</f>
        <v>0.22632534276475347</v>
      </c>
      <c r="P7721" s="4">
        <f>SUMIF(Sales[RegionStoretype],Sales[[#This Row],[RegionStoretype]],Sales[YoY_SSF])/Sales[[#This Row],[Region_TypeCount]]</f>
        <v>58.312187288105562</v>
      </c>
    </row>
    <row r="7722" spans="1:16" x14ac:dyDescent="0.25">
      <c r="A7722" s="1">
        <v>43287</v>
      </c>
      <c r="B7722">
        <v>23</v>
      </c>
      <c r="C7722">
        <v>15</v>
      </c>
      <c r="D7722">
        <v>30663.988799999999</v>
      </c>
      <c r="E7722" s="4">
        <f>INDEX(Stores[region],MATCH(Sales[[#This Row],[store_no]],Stores[store_no],0))</f>
        <v>3</v>
      </c>
      <c r="F7722" s="4" t="str">
        <f>INDEX(Stores[storetype],MATCH(Sales[[#This Row],[store_no]],Stores[store_no],0))</f>
        <v>B</v>
      </c>
      <c r="G7722" s="4" t="str">
        <f>INDEX(Stores[location_city],MATCH(Sales[[#This Row],[store_no]],Stores[store_no],0))</f>
        <v>Cedar Rapids</v>
      </c>
      <c r="H7722" s="4" t="str">
        <f>INDEX(Stores[location_state],MATCH(Sales[[#This Row],[store_no]],Stores[store_no],0))</f>
        <v>Iowa</v>
      </c>
      <c r="I7722" s="4">
        <f>INDEX(Stores[sqft],MATCH(Sales[[#This Row],[store_no]],Stores[store_no],0))</f>
        <v>123700</v>
      </c>
      <c r="J7722" s="4" t="str">
        <f>INDEX(Departments[dept_name],MATCH(Sales[[#This Row],[dept_no]],Departments[dept_no],0))</f>
        <v>Music</v>
      </c>
      <c r="K7722" s="4" t="str">
        <f>CONCATENATE(Sales[[#This Row],[region]],Sales[[#This Row],[storetype]])</f>
        <v>3B</v>
      </c>
      <c r="L7722" s="4">
        <f>INDEX(RegionStoreCount[Store Count],MATCH(Sales[[#This Row],[RegionStoretype]],RegionStoreCount[Region/Type],0))</f>
        <v>4</v>
      </c>
      <c r="M7722" s="4">
        <f>AND(Sales[[#This Row],[date]]&lt;=TY_YTDMax,Sales[[#This Row],[date]]&gt;=TY_YTDMin)*Sales[[#This Row],[sales]]</f>
        <v>30663.988799999999</v>
      </c>
      <c r="N7722" s="4">
        <f>AND(Sales[[#This Row],[date]]&lt;=LY_YTDMax,Sales[[#This Row],[date]]&gt;=LY_YTDMin)*Sales[[#This Row],[sales]]</f>
        <v>0</v>
      </c>
      <c r="O7722" s="4">
        <f>AND(Sales[[#This Row],[date]]&gt;=YoY_Min,Sales[[#This Row],[date]]&lt;=TY_YTDMax)*(Sales[[#This Row],[sales]]/Sales[[#This Row],[sqft]])</f>
        <v>0.24788996604688762</v>
      </c>
      <c r="P7722" s="4">
        <f>SUMIF(Sales[RegionStoretype],Sales[[#This Row],[RegionStoretype]],Sales[YoY_SSF])/Sales[[#This Row],[Region_TypeCount]]</f>
        <v>58.312187288105562</v>
      </c>
    </row>
    <row r="7723" spans="1:16" x14ac:dyDescent="0.25">
      <c r="A7723" s="1">
        <v>43287</v>
      </c>
      <c r="B7723">
        <v>24</v>
      </c>
      <c r="C7723">
        <v>1</v>
      </c>
      <c r="D7723">
        <v>62737.356799999994</v>
      </c>
      <c r="E7723" s="4">
        <f>INDEX(Stores[region],MATCH(Sales[[#This Row],[store_no]],Stores[store_no],0))</f>
        <v>2</v>
      </c>
      <c r="F7723" s="4" t="str">
        <f>INDEX(Stores[storetype],MATCH(Sales[[#This Row],[store_no]],Stores[store_no],0))</f>
        <v>A</v>
      </c>
      <c r="G7723" s="4" t="str">
        <f>INDEX(Stores[location_city],MATCH(Sales[[#This Row],[store_no]],Stores[store_no],0))</f>
        <v>Winnetka</v>
      </c>
      <c r="H7723" s="4" t="str">
        <f>INDEX(Stores[location_state],MATCH(Sales[[#This Row],[store_no]],Stores[store_no],0))</f>
        <v>Illinois</v>
      </c>
      <c r="I7723" s="4">
        <f>INDEX(Stores[sqft],MATCH(Sales[[#This Row],[store_no]],Stores[store_no],0))</f>
        <v>207800</v>
      </c>
      <c r="J7723" s="4" t="str">
        <f>INDEX(Departments[dept_name],MATCH(Sales[[#This Row],[dept_no]],Departments[dept_no],0))</f>
        <v>Automotive</v>
      </c>
      <c r="K7723" s="4" t="str">
        <f>CONCATENATE(Sales[[#This Row],[region]],Sales[[#This Row],[storetype]])</f>
        <v>2A</v>
      </c>
      <c r="L7723" s="4">
        <f>INDEX(RegionStoreCount[Store Count],MATCH(Sales[[#This Row],[RegionStoretype]],RegionStoreCount[Region/Type],0))</f>
        <v>5</v>
      </c>
      <c r="M7723" s="4">
        <f>AND(Sales[[#This Row],[date]]&lt;=TY_YTDMax,Sales[[#This Row],[date]]&gt;=TY_YTDMin)*Sales[[#This Row],[sales]]</f>
        <v>62737.356799999994</v>
      </c>
      <c r="N7723" s="4">
        <f>AND(Sales[[#This Row],[date]]&lt;=LY_YTDMax,Sales[[#This Row],[date]]&gt;=LY_YTDMin)*Sales[[#This Row],[sales]]</f>
        <v>0</v>
      </c>
      <c r="O7723" s="4">
        <f>AND(Sales[[#This Row],[date]]&gt;=YoY_Min,Sales[[#This Row],[date]]&lt;=TY_YTDMax)*(Sales[[#This Row],[sales]]/Sales[[#This Row],[sqft]])</f>
        <v>0.30191220789220402</v>
      </c>
      <c r="P7723" s="4">
        <f>SUMIF(Sales[RegionStoretype],Sales[[#This Row],[RegionStoretype]],Sales[YoY_SSF])/Sales[[#This Row],[Region_TypeCount]]</f>
        <v>60.052789354368521</v>
      </c>
    </row>
    <row r="7724" spans="1:16" x14ac:dyDescent="0.25">
      <c r="A7724" s="1">
        <v>43287</v>
      </c>
      <c r="B7724">
        <v>24</v>
      </c>
      <c r="C7724">
        <v>2</v>
      </c>
      <c r="D7724">
        <v>83963.723100000003</v>
      </c>
      <c r="E7724" s="4">
        <f>INDEX(Stores[region],MATCH(Sales[[#This Row],[store_no]],Stores[store_no],0))</f>
        <v>2</v>
      </c>
      <c r="F7724" s="4" t="str">
        <f>INDEX(Stores[storetype],MATCH(Sales[[#This Row],[store_no]],Stores[store_no],0))</f>
        <v>A</v>
      </c>
      <c r="G7724" s="4" t="str">
        <f>INDEX(Stores[location_city],MATCH(Sales[[#This Row],[store_no]],Stores[store_no],0))</f>
        <v>Winnetka</v>
      </c>
      <c r="H7724" s="4" t="str">
        <f>INDEX(Stores[location_state],MATCH(Sales[[#This Row],[store_no]],Stores[store_no],0))</f>
        <v>Illinois</v>
      </c>
      <c r="I7724" s="4">
        <f>INDEX(Stores[sqft],MATCH(Sales[[#This Row],[store_no]],Stores[store_no],0))</f>
        <v>207800</v>
      </c>
      <c r="J7724" s="4" t="str">
        <f>INDEX(Departments[dept_name],MATCH(Sales[[#This Row],[dept_no]],Departments[dept_no],0))</f>
        <v>Baby</v>
      </c>
      <c r="K7724" s="4" t="str">
        <f>CONCATENATE(Sales[[#This Row],[region]],Sales[[#This Row],[storetype]])</f>
        <v>2A</v>
      </c>
      <c r="L7724" s="4">
        <f>INDEX(RegionStoreCount[Store Count],MATCH(Sales[[#This Row],[RegionStoretype]],RegionStoreCount[Region/Type],0))</f>
        <v>5</v>
      </c>
      <c r="M7724" s="4">
        <f>AND(Sales[[#This Row],[date]]&lt;=TY_YTDMax,Sales[[#This Row],[date]]&gt;=TY_YTDMin)*Sales[[#This Row],[sales]]</f>
        <v>83963.723100000003</v>
      </c>
      <c r="N7724" s="4">
        <f>AND(Sales[[#This Row],[date]]&lt;=LY_YTDMax,Sales[[#This Row],[date]]&gt;=LY_YTDMin)*Sales[[#This Row],[sales]]</f>
        <v>0</v>
      </c>
      <c r="O7724" s="4">
        <f>AND(Sales[[#This Row],[date]]&gt;=YoY_Min,Sales[[#This Row],[date]]&lt;=TY_YTDMax)*(Sales[[#This Row],[sales]]/Sales[[#This Row],[sqft]])</f>
        <v>0.40406026515880655</v>
      </c>
      <c r="P7724" s="4">
        <f>SUMIF(Sales[RegionStoretype],Sales[[#This Row],[RegionStoretype]],Sales[YoY_SSF])/Sales[[#This Row],[Region_TypeCount]]</f>
        <v>60.052789354368521</v>
      </c>
    </row>
    <row r="7725" spans="1:16" x14ac:dyDescent="0.25">
      <c r="A7725" s="1">
        <v>43287</v>
      </c>
      <c r="B7725">
        <v>24</v>
      </c>
      <c r="C7725">
        <v>6</v>
      </c>
      <c r="D7725">
        <v>72062.541700000002</v>
      </c>
      <c r="E7725" s="4">
        <f>INDEX(Stores[region],MATCH(Sales[[#This Row],[store_no]],Stores[store_no],0))</f>
        <v>2</v>
      </c>
      <c r="F7725" s="4" t="str">
        <f>INDEX(Stores[storetype],MATCH(Sales[[#This Row],[store_no]],Stores[store_no],0))</f>
        <v>A</v>
      </c>
      <c r="G7725" s="4" t="str">
        <f>INDEX(Stores[location_city],MATCH(Sales[[#This Row],[store_no]],Stores[store_no],0))</f>
        <v>Winnetka</v>
      </c>
      <c r="H7725" s="4" t="str">
        <f>INDEX(Stores[location_state],MATCH(Sales[[#This Row],[store_no]],Stores[store_no],0))</f>
        <v>Illinois</v>
      </c>
      <c r="I7725" s="4">
        <f>INDEX(Stores[sqft],MATCH(Sales[[#This Row],[store_no]],Stores[store_no],0))</f>
        <v>207800</v>
      </c>
      <c r="J7725" s="4" t="str">
        <f>INDEX(Departments[dept_name],MATCH(Sales[[#This Row],[dept_no]],Departments[dept_no],0))</f>
        <v>Computers</v>
      </c>
      <c r="K7725" s="4" t="str">
        <f>CONCATENATE(Sales[[#This Row],[region]],Sales[[#This Row],[storetype]])</f>
        <v>2A</v>
      </c>
      <c r="L7725" s="4">
        <f>INDEX(RegionStoreCount[Store Count],MATCH(Sales[[#This Row],[RegionStoretype]],RegionStoreCount[Region/Type],0))</f>
        <v>5</v>
      </c>
      <c r="M7725" s="4">
        <f>AND(Sales[[#This Row],[date]]&lt;=TY_YTDMax,Sales[[#This Row],[date]]&gt;=TY_YTDMin)*Sales[[#This Row],[sales]]</f>
        <v>72062.541700000002</v>
      </c>
      <c r="N7725" s="4">
        <f>AND(Sales[[#This Row],[date]]&lt;=LY_YTDMax,Sales[[#This Row],[date]]&gt;=LY_YTDMin)*Sales[[#This Row],[sales]]</f>
        <v>0</v>
      </c>
      <c r="O7725" s="4">
        <f>AND(Sales[[#This Row],[date]]&gt;=YoY_Min,Sales[[#This Row],[date]]&lt;=TY_YTDMax)*(Sales[[#This Row],[sales]]/Sales[[#This Row],[sqft]])</f>
        <v>0.34678797738209816</v>
      </c>
      <c r="P7725" s="4">
        <f>SUMIF(Sales[RegionStoretype],Sales[[#This Row],[RegionStoretype]],Sales[YoY_SSF])/Sales[[#This Row],[Region_TypeCount]]</f>
        <v>60.052789354368521</v>
      </c>
    </row>
    <row r="7726" spans="1:16" x14ac:dyDescent="0.25">
      <c r="A7726" s="1">
        <v>43287</v>
      </c>
      <c r="B7726">
        <v>24</v>
      </c>
      <c r="C7726">
        <v>11</v>
      </c>
      <c r="D7726">
        <v>334741.23320000002</v>
      </c>
      <c r="E7726" s="4">
        <f>INDEX(Stores[region],MATCH(Sales[[#This Row],[store_no]],Stores[store_no],0))</f>
        <v>2</v>
      </c>
      <c r="F7726" s="4" t="str">
        <f>INDEX(Stores[storetype],MATCH(Sales[[#This Row],[store_no]],Stores[store_no],0))</f>
        <v>A</v>
      </c>
      <c r="G7726" s="4" t="str">
        <f>INDEX(Stores[location_city],MATCH(Sales[[#This Row],[store_no]],Stores[store_no],0))</f>
        <v>Winnetka</v>
      </c>
      <c r="H7726" s="4" t="str">
        <f>INDEX(Stores[location_state],MATCH(Sales[[#This Row],[store_no]],Stores[store_no],0))</f>
        <v>Illinois</v>
      </c>
      <c r="I7726" s="4">
        <f>INDEX(Stores[sqft],MATCH(Sales[[#This Row],[store_no]],Stores[store_no],0))</f>
        <v>207800</v>
      </c>
      <c r="J7726" s="4" t="str">
        <f>INDEX(Departments[dept_name],MATCH(Sales[[#This Row],[dept_no]],Departments[dept_no],0))</f>
        <v>Home</v>
      </c>
      <c r="K7726" s="4" t="str">
        <f>CONCATENATE(Sales[[#This Row],[region]],Sales[[#This Row],[storetype]])</f>
        <v>2A</v>
      </c>
      <c r="L7726" s="4">
        <f>INDEX(RegionStoreCount[Store Count],MATCH(Sales[[#This Row],[RegionStoretype]],RegionStoreCount[Region/Type],0))</f>
        <v>5</v>
      </c>
      <c r="M7726" s="4">
        <f>AND(Sales[[#This Row],[date]]&lt;=TY_YTDMax,Sales[[#This Row],[date]]&gt;=TY_YTDMin)*Sales[[#This Row],[sales]]</f>
        <v>334741.23320000002</v>
      </c>
      <c r="N7726" s="4">
        <f>AND(Sales[[#This Row],[date]]&lt;=LY_YTDMax,Sales[[#This Row],[date]]&gt;=LY_YTDMin)*Sales[[#This Row],[sales]]</f>
        <v>0</v>
      </c>
      <c r="O7726" s="4">
        <f>AND(Sales[[#This Row],[date]]&gt;=YoY_Min,Sales[[#This Row],[date]]&lt;=TY_YTDMax)*(Sales[[#This Row],[sales]]/Sales[[#This Row],[sqft]])</f>
        <v>1.6108817767083736</v>
      </c>
      <c r="P7726" s="4">
        <f>SUMIF(Sales[RegionStoretype],Sales[[#This Row],[RegionStoretype]],Sales[YoY_SSF])/Sales[[#This Row],[Region_TypeCount]]</f>
        <v>60.052789354368521</v>
      </c>
    </row>
    <row r="7727" spans="1:16" x14ac:dyDescent="0.25">
      <c r="A7727" s="1">
        <v>43287</v>
      </c>
      <c r="B7727">
        <v>25</v>
      </c>
      <c r="C7727">
        <v>3</v>
      </c>
      <c r="D7727">
        <v>62896.684200000003</v>
      </c>
      <c r="E7727" s="4">
        <f>INDEX(Stores[region],MATCH(Sales[[#This Row],[store_no]],Stores[store_no],0))</f>
        <v>3</v>
      </c>
      <c r="F7727" s="4" t="str">
        <f>INDEX(Stores[storetype],MATCH(Sales[[#This Row],[store_no]],Stores[store_no],0))</f>
        <v>B</v>
      </c>
      <c r="G7727" s="4" t="str">
        <f>INDEX(Stores[location_city],MATCH(Sales[[#This Row],[store_no]],Stores[store_no],0))</f>
        <v>Kansas City</v>
      </c>
      <c r="H7727" s="4" t="str">
        <f>INDEX(Stores[location_state],MATCH(Sales[[#This Row],[store_no]],Stores[store_no],0))</f>
        <v>Missouri</v>
      </c>
      <c r="I7727" s="4">
        <f>INDEX(Stores[sqft],MATCH(Sales[[#This Row],[store_no]],Stores[store_no],0))</f>
        <v>92300</v>
      </c>
      <c r="J7727" s="4" t="str">
        <f>INDEX(Departments[dept_name],MATCH(Sales[[#This Row],[dept_no]],Departments[dept_no],0))</f>
        <v>Beauty</v>
      </c>
      <c r="K7727" s="4" t="str">
        <f>CONCATENATE(Sales[[#This Row],[region]],Sales[[#This Row],[storetype]])</f>
        <v>3B</v>
      </c>
      <c r="L7727" s="4">
        <f>INDEX(RegionStoreCount[Store Count],MATCH(Sales[[#This Row],[RegionStoretype]],RegionStoreCount[Region/Type],0))</f>
        <v>4</v>
      </c>
      <c r="M7727" s="4">
        <f>AND(Sales[[#This Row],[date]]&lt;=TY_YTDMax,Sales[[#This Row],[date]]&gt;=TY_YTDMin)*Sales[[#This Row],[sales]]</f>
        <v>62896.684200000003</v>
      </c>
      <c r="N7727" s="4">
        <f>AND(Sales[[#This Row],[date]]&lt;=LY_YTDMax,Sales[[#This Row],[date]]&gt;=LY_YTDMin)*Sales[[#This Row],[sales]]</f>
        <v>0</v>
      </c>
      <c r="O7727" s="4">
        <f>AND(Sales[[#This Row],[date]]&gt;=YoY_Min,Sales[[#This Row],[date]]&lt;=TY_YTDMax)*(Sales[[#This Row],[sales]]/Sales[[#This Row],[sqft]])</f>
        <v>0.68143753196099677</v>
      </c>
      <c r="P7727" s="4">
        <f>SUMIF(Sales[RegionStoretype],Sales[[#This Row],[RegionStoretype]],Sales[YoY_SSF])/Sales[[#This Row],[Region_TypeCount]]</f>
        <v>58.312187288105562</v>
      </c>
    </row>
    <row r="7728" spans="1:16" x14ac:dyDescent="0.25">
      <c r="A7728" s="1">
        <v>43287</v>
      </c>
      <c r="B7728">
        <v>25</v>
      </c>
      <c r="C7728">
        <v>4</v>
      </c>
      <c r="D7728">
        <v>51747.663500000002</v>
      </c>
      <c r="E7728" s="4">
        <f>INDEX(Stores[region],MATCH(Sales[[#This Row],[store_no]],Stores[store_no],0))</f>
        <v>3</v>
      </c>
      <c r="F7728" s="4" t="str">
        <f>INDEX(Stores[storetype],MATCH(Sales[[#This Row],[store_no]],Stores[store_no],0))</f>
        <v>B</v>
      </c>
      <c r="G7728" s="4" t="str">
        <f>INDEX(Stores[location_city],MATCH(Sales[[#This Row],[store_no]],Stores[store_no],0))</f>
        <v>Kansas City</v>
      </c>
      <c r="H7728" s="4" t="str">
        <f>INDEX(Stores[location_state],MATCH(Sales[[#This Row],[store_no]],Stores[store_no],0))</f>
        <v>Missouri</v>
      </c>
      <c r="I7728" s="4">
        <f>INDEX(Stores[sqft],MATCH(Sales[[#This Row],[store_no]],Stores[store_no],0))</f>
        <v>92300</v>
      </c>
      <c r="J7728" s="4" t="str">
        <f>INDEX(Departments[dept_name],MATCH(Sales[[#This Row],[dept_no]],Departments[dept_no],0))</f>
        <v>Books</v>
      </c>
      <c r="K7728" s="4" t="str">
        <f>CONCATENATE(Sales[[#This Row],[region]],Sales[[#This Row],[storetype]])</f>
        <v>3B</v>
      </c>
      <c r="L7728" s="4">
        <f>INDEX(RegionStoreCount[Store Count],MATCH(Sales[[#This Row],[RegionStoretype]],RegionStoreCount[Region/Type],0))</f>
        <v>4</v>
      </c>
      <c r="M7728" s="4">
        <f>AND(Sales[[#This Row],[date]]&lt;=TY_YTDMax,Sales[[#This Row],[date]]&gt;=TY_YTDMin)*Sales[[#This Row],[sales]]</f>
        <v>51747.663500000002</v>
      </c>
      <c r="N7728" s="4">
        <f>AND(Sales[[#This Row],[date]]&lt;=LY_YTDMax,Sales[[#This Row],[date]]&gt;=LY_YTDMin)*Sales[[#This Row],[sales]]</f>
        <v>0</v>
      </c>
      <c r="O7728" s="4">
        <f>AND(Sales[[#This Row],[date]]&gt;=YoY_Min,Sales[[#This Row],[date]]&lt;=TY_YTDMax)*(Sales[[#This Row],[sales]]/Sales[[#This Row],[sqft]])</f>
        <v>0.56064640845070424</v>
      </c>
      <c r="P7728" s="4">
        <f>SUMIF(Sales[RegionStoretype],Sales[[#This Row],[RegionStoretype]],Sales[YoY_SSF])/Sales[[#This Row],[Region_TypeCount]]</f>
        <v>58.312187288105562</v>
      </c>
    </row>
    <row r="7729" spans="1:16" x14ac:dyDescent="0.25">
      <c r="A7729" s="1">
        <v>43287</v>
      </c>
      <c r="B7729">
        <v>25</v>
      </c>
      <c r="C7729">
        <v>17</v>
      </c>
      <c r="D7729">
        <v>2926.8198000000002</v>
      </c>
      <c r="E7729" s="4">
        <f>INDEX(Stores[region],MATCH(Sales[[#This Row],[store_no]],Stores[store_no],0))</f>
        <v>3</v>
      </c>
      <c r="F7729" s="4" t="str">
        <f>INDEX(Stores[storetype],MATCH(Sales[[#This Row],[store_no]],Stores[store_no],0))</f>
        <v>B</v>
      </c>
      <c r="G7729" s="4" t="str">
        <f>INDEX(Stores[location_city],MATCH(Sales[[#This Row],[store_no]],Stores[store_no],0))</f>
        <v>Kansas City</v>
      </c>
      <c r="H7729" s="4" t="str">
        <f>INDEX(Stores[location_state],MATCH(Sales[[#This Row],[store_no]],Stores[store_no],0))</f>
        <v>Missouri</v>
      </c>
      <c r="I7729" s="4">
        <f>INDEX(Stores[sqft],MATCH(Sales[[#This Row],[store_no]],Stores[store_no],0))</f>
        <v>92300</v>
      </c>
      <c r="J7729" s="4" t="str">
        <f>INDEX(Departments[dept_name],MATCH(Sales[[#This Row],[dept_no]],Departments[dept_no],0))</f>
        <v>Shoes</v>
      </c>
      <c r="K7729" s="4" t="str">
        <f>CONCATENATE(Sales[[#This Row],[region]],Sales[[#This Row],[storetype]])</f>
        <v>3B</v>
      </c>
      <c r="L7729" s="4">
        <f>INDEX(RegionStoreCount[Store Count],MATCH(Sales[[#This Row],[RegionStoretype]],RegionStoreCount[Region/Type],0))</f>
        <v>4</v>
      </c>
      <c r="M7729" s="4">
        <f>AND(Sales[[#This Row],[date]]&lt;=TY_YTDMax,Sales[[#This Row],[date]]&gt;=TY_YTDMin)*Sales[[#This Row],[sales]]</f>
        <v>2926.8198000000002</v>
      </c>
      <c r="N7729" s="4">
        <f>AND(Sales[[#This Row],[date]]&lt;=LY_YTDMax,Sales[[#This Row],[date]]&gt;=LY_YTDMin)*Sales[[#This Row],[sales]]</f>
        <v>0</v>
      </c>
      <c r="O7729" s="4">
        <f>AND(Sales[[#This Row],[date]]&gt;=YoY_Min,Sales[[#This Row],[date]]&lt;=TY_YTDMax)*(Sales[[#This Row],[sales]]/Sales[[#This Row],[sqft]])</f>
        <v>3.170985698808234E-2</v>
      </c>
      <c r="P7729" s="4">
        <f>SUMIF(Sales[RegionStoretype],Sales[[#This Row],[RegionStoretype]],Sales[YoY_SSF])/Sales[[#This Row],[Region_TypeCount]]</f>
        <v>58.312187288105562</v>
      </c>
    </row>
    <row r="7730" spans="1:16" x14ac:dyDescent="0.25">
      <c r="A7730" s="1">
        <v>43287</v>
      </c>
      <c r="B7730">
        <v>25</v>
      </c>
      <c r="C7730">
        <v>19</v>
      </c>
      <c r="D7730">
        <v>27421.67</v>
      </c>
      <c r="E7730" s="4">
        <f>INDEX(Stores[region],MATCH(Sales[[#This Row],[store_no]],Stores[store_no],0))</f>
        <v>3</v>
      </c>
      <c r="F7730" s="4" t="str">
        <f>INDEX(Stores[storetype],MATCH(Sales[[#This Row],[store_no]],Stores[store_no],0))</f>
        <v>B</v>
      </c>
      <c r="G7730" s="4" t="str">
        <f>INDEX(Stores[location_city],MATCH(Sales[[#This Row],[store_no]],Stores[store_no],0))</f>
        <v>Kansas City</v>
      </c>
      <c r="H7730" s="4" t="str">
        <f>INDEX(Stores[location_state],MATCH(Sales[[#This Row],[store_no]],Stores[store_no],0))</f>
        <v>Missouri</v>
      </c>
      <c r="I7730" s="4">
        <f>INDEX(Stores[sqft],MATCH(Sales[[#This Row],[store_no]],Stores[store_no],0))</f>
        <v>92300</v>
      </c>
      <c r="J7730" s="4" t="str">
        <f>INDEX(Departments[dept_name],MATCH(Sales[[#This Row],[dept_no]],Departments[dept_no],0))</f>
        <v>Tools</v>
      </c>
      <c r="K7730" s="4" t="str">
        <f>CONCATENATE(Sales[[#This Row],[region]],Sales[[#This Row],[storetype]])</f>
        <v>3B</v>
      </c>
      <c r="L7730" s="4">
        <f>INDEX(RegionStoreCount[Store Count],MATCH(Sales[[#This Row],[RegionStoretype]],RegionStoreCount[Region/Type],0))</f>
        <v>4</v>
      </c>
      <c r="M7730" s="4">
        <f>AND(Sales[[#This Row],[date]]&lt;=TY_YTDMax,Sales[[#This Row],[date]]&gt;=TY_YTDMin)*Sales[[#This Row],[sales]]</f>
        <v>27421.67</v>
      </c>
      <c r="N7730" s="4">
        <f>AND(Sales[[#This Row],[date]]&lt;=LY_YTDMax,Sales[[#This Row],[date]]&gt;=LY_YTDMin)*Sales[[#This Row],[sales]]</f>
        <v>0</v>
      </c>
      <c r="O7730" s="4">
        <f>AND(Sales[[#This Row],[date]]&gt;=YoY_Min,Sales[[#This Row],[date]]&lt;=TY_YTDMax)*(Sales[[#This Row],[sales]]/Sales[[#This Row],[sqft]])</f>
        <v>0.29709284940411701</v>
      </c>
      <c r="P7730" s="4">
        <f>SUMIF(Sales[RegionStoretype],Sales[[#This Row],[RegionStoretype]],Sales[YoY_SSF])/Sales[[#This Row],[Region_TypeCount]]</f>
        <v>58.312187288105562</v>
      </c>
    </row>
    <row r="7731" spans="1:16" x14ac:dyDescent="0.25">
      <c r="A7731" s="1">
        <v>43287</v>
      </c>
      <c r="B7731">
        <v>26</v>
      </c>
      <c r="C7731">
        <v>7</v>
      </c>
      <c r="D7731">
        <v>33848.342699999994</v>
      </c>
      <c r="E7731" s="4">
        <f>INDEX(Stores[region],MATCH(Sales[[#This Row],[store_no]],Stores[store_no],0))</f>
        <v>2</v>
      </c>
      <c r="F7731" s="4" t="str">
        <f>INDEX(Stores[storetype],MATCH(Sales[[#This Row],[store_no]],Stores[store_no],0))</f>
        <v>A</v>
      </c>
      <c r="G7731" s="4" t="str">
        <f>INDEX(Stores[location_city],MATCH(Sales[[#This Row],[store_no]],Stores[store_no],0))</f>
        <v>Carmel</v>
      </c>
      <c r="H7731" s="4" t="str">
        <f>INDEX(Stores[location_state],MATCH(Sales[[#This Row],[store_no]],Stores[store_no],0))</f>
        <v>Indiana</v>
      </c>
      <c r="I7731" s="4">
        <f>INDEX(Stores[sqft],MATCH(Sales[[#This Row],[store_no]],Stores[store_no],0))</f>
        <v>198500</v>
      </c>
      <c r="J7731" s="4" t="str">
        <f>INDEX(Departments[dept_name],MATCH(Sales[[#This Row],[dept_no]],Departments[dept_no],0))</f>
        <v>Electronics</v>
      </c>
      <c r="K7731" s="4" t="str">
        <f>CONCATENATE(Sales[[#This Row],[region]],Sales[[#This Row],[storetype]])</f>
        <v>2A</v>
      </c>
      <c r="L7731" s="4">
        <f>INDEX(RegionStoreCount[Store Count],MATCH(Sales[[#This Row],[RegionStoretype]],RegionStoreCount[Region/Type],0))</f>
        <v>5</v>
      </c>
      <c r="M7731" s="4">
        <f>AND(Sales[[#This Row],[date]]&lt;=TY_YTDMax,Sales[[#This Row],[date]]&gt;=TY_YTDMin)*Sales[[#This Row],[sales]]</f>
        <v>33848.342699999994</v>
      </c>
      <c r="N7731" s="4">
        <f>AND(Sales[[#This Row],[date]]&lt;=LY_YTDMax,Sales[[#This Row],[date]]&gt;=LY_YTDMin)*Sales[[#This Row],[sales]]</f>
        <v>0</v>
      </c>
      <c r="O7731" s="4">
        <f>AND(Sales[[#This Row],[date]]&gt;=YoY_Min,Sales[[#This Row],[date]]&lt;=TY_YTDMax)*(Sales[[#This Row],[sales]]/Sales[[#This Row],[sqft]])</f>
        <v>0.17052061813602012</v>
      </c>
      <c r="P7731" s="4">
        <f>SUMIF(Sales[RegionStoretype],Sales[[#This Row],[RegionStoretype]],Sales[YoY_SSF])/Sales[[#This Row],[Region_TypeCount]]</f>
        <v>60.052789354368521</v>
      </c>
    </row>
    <row r="7732" spans="1:16" x14ac:dyDescent="0.25">
      <c r="A7732" s="1">
        <v>43287</v>
      </c>
      <c r="B7732">
        <v>26</v>
      </c>
      <c r="C7732">
        <v>8</v>
      </c>
      <c r="D7732">
        <v>75102.569100000008</v>
      </c>
      <c r="E7732" s="4">
        <f>INDEX(Stores[region],MATCH(Sales[[#This Row],[store_no]],Stores[store_no],0))</f>
        <v>2</v>
      </c>
      <c r="F7732" s="4" t="str">
        <f>INDEX(Stores[storetype],MATCH(Sales[[#This Row],[store_no]],Stores[store_no],0))</f>
        <v>A</v>
      </c>
      <c r="G7732" s="4" t="str">
        <f>INDEX(Stores[location_city],MATCH(Sales[[#This Row],[store_no]],Stores[store_no],0))</f>
        <v>Carmel</v>
      </c>
      <c r="H7732" s="4" t="str">
        <f>INDEX(Stores[location_state],MATCH(Sales[[#This Row],[store_no]],Stores[store_no],0))</f>
        <v>Indiana</v>
      </c>
      <c r="I7732" s="4">
        <f>INDEX(Stores[sqft],MATCH(Sales[[#This Row],[store_no]],Stores[store_no],0))</f>
        <v>198500</v>
      </c>
      <c r="J7732" s="4" t="str">
        <f>INDEX(Departments[dept_name],MATCH(Sales[[#This Row],[dept_no]],Departments[dept_no],0))</f>
        <v>Games</v>
      </c>
      <c r="K7732" s="4" t="str">
        <f>CONCATENATE(Sales[[#This Row],[region]],Sales[[#This Row],[storetype]])</f>
        <v>2A</v>
      </c>
      <c r="L7732" s="4">
        <f>INDEX(RegionStoreCount[Store Count],MATCH(Sales[[#This Row],[RegionStoretype]],RegionStoreCount[Region/Type],0))</f>
        <v>5</v>
      </c>
      <c r="M7732" s="4">
        <f>AND(Sales[[#This Row],[date]]&lt;=TY_YTDMax,Sales[[#This Row],[date]]&gt;=TY_YTDMin)*Sales[[#This Row],[sales]]</f>
        <v>75102.569100000008</v>
      </c>
      <c r="N7732" s="4">
        <f>AND(Sales[[#This Row],[date]]&lt;=LY_YTDMax,Sales[[#This Row],[date]]&gt;=LY_YTDMin)*Sales[[#This Row],[sales]]</f>
        <v>0</v>
      </c>
      <c r="O7732" s="4">
        <f>AND(Sales[[#This Row],[date]]&gt;=YoY_Min,Sales[[#This Row],[date]]&lt;=TY_YTDMax)*(Sales[[#This Row],[sales]]/Sales[[#This Row],[sqft]])</f>
        <v>0.37835047405541566</v>
      </c>
      <c r="P7732" s="4">
        <f>SUMIF(Sales[RegionStoretype],Sales[[#This Row],[RegionStoretype]],Sales[YoY_SSF])/Sales[[#This Row],[Region_TypeCount]]</f>
        <v>60.052789354368521</v>
      </c>
    </row>
    <row r="7733" spans="1:16" x14ac:dyDescent="0.25">
      <c r="A7733" s="1">
        <v>43287</v>
      </c>
      <c r="B7733">
        <v>26</v>
      </c>
      <c r="C7733">
        <v>16</v>
      </c>
      <c r="D7733">
        <v>6117.6539999999995</v>
      </c>
      <c r="E7733" s="4">
        <f>INDEX(Stores[region],MATCH(Sales[[#This Row],[store_no]],Stores[store_no],0))</f>
        <v>2</v>
      </c>
      <c r="F7733" s="4" t="str">
        <f>INDEX(Stores[storetype],MATCH(Sales[[#This Row],[store_no]],Stores[store_no],0))</f>
        <v>A</v>
      </c>
      <c r="G7733" s="4" t="str">
        <f>INDEX(Stores[location_city],MATCH(Sales[[#This Row],[store_no]],Stores[store_no],0))</f>
        <v>Carmel</v>
      </c>
      <c r="H7733" s="4" t="str">
        <f>INDEX(Stores[location_state],MATCH(Sales[[#This Row],[store_no]],Stores[store_no],0))</f>
        <v>Indiana</v>
      </c>
      <c r="I7733" s="4">
        <f>INDEX(Stores[sqft],MATCH(Sales[[#This Row],[store_no]],Stores[store_no],0))</f>
        <v>198500</v>
      </c>
      <c r="J7733" s="4" t="str">
        <f>INDEX(Departments[dept_name],MATCH(Sales[[#This Row],[dept_no]],Departments[dept_no],0))</f>
        <v>Outdoors</v>
      </c>
      <c r="K7733" s="4" t="str">
        <f>CONCATENATE(Sales[[#This Row],[region]],Sales[[#This Row],[storetype]])</f>
        <v>2A</v>
      </c>
      <c r="L7733" s="4">
        <f>INDEX(RegionStoreCount[Store Count],MATCH(Sales[[#This Row],[RegionStoretype]],RegionStoreCount[Region/Type],0))</f>
        <v>5</v>
      </c>
      <c r="M7733" s="4">
        <f>AND(Sales[[#This Row],[date]]&lt;=TY_YTDMax,Sales[[#This Row],[date]]&gt;=TY_YTDMin)*Sales[[#This Row],[sales]]</f>
        <v>6117.6539999999995</v>
      </c>
      <c r="N7733" s="4">
        <f>AND(Sales[[#This Row],[date]]&lt;=LY_YTDMax,Sales[[#This Row],[date]]&gt;=LY_YTDMin)*Sales[[#This Row],[sales]]</f>
        <v>0</v>
      </c>
      <c r="O7733" s="4">
        <f>AND(Sales[[#This Row],[date]]&gt;=YoY_Min,Sales[[#This Row],[date]]&lt;=TY_YTDMax)*(Sales[[#This Row],[sales]]/Sales[[#This Row],[sqft]])</f>
        <v>3.0819415617128462E-2</v>
      </c>
      <c r="P7733" s="4">
        <f>SUMIF(Sales[RegionStoretype],Sales[[#This Row],[RegionStoretype]],Sales[YoY_SSF])/Sales[[#This Row],[Region_TypeCount]]</f>
        <v>60.052789354368521</v>
      </c>
    </row>
    <row r="7734" spans="1:16" x14ac:dyDescent="0.25">
      <c r="A7734" s="1">
        <v>43287</v>
      </c>
      <c r="B7734">
        <v>26</v>
      </c>
      <c r="C7734">
        <v>17</v>
      </c>
      <c r="D7734">
        <v>147148.459</v>
      </c>
      <c r="E7734" s="4">
        <f>INDEX(Stores[region],MATCH(Sales[[#This Row],[store_no]],Stores[store_no],0))</f>
        <v>2</v>
      </c>
      <c r="F7734" s="4" t="str">
        <f>INDEX(Stores[storetype],MATCH(Sales[[#This Row],[store_no]],Stores[store_no],0))</f>
        <v>A</v>
      </c>
      <c r="G7734" s="4" t="str">
        <f>INDEX(Stores[location_city],MATCH(Sales[[#This Row],[store_no]],Stores[store_no],0))</f>
        <v>Carmel</v>
      </c>
      <c r="H7734" s="4" t="str">
        <f>INDEX(Stores[location_state],MATCH(Sales[[#This Row],[store_no]],Stores[store_no],0))</f>
        <v>Indiana</v>
      </c>
      <c r="I7734" s="4">
        <f>INDEX(Stores[sqft],MATCH(Sales[[#This Row],[store_no]],Stores[store_no],0))</f>
        <v>198500</v>
      </c>
      <c r="J7734" s="4" t="str">
        <f>INDEX(Departments[dept_name],MATCH(Sales[[#This Row],[dept_no]],Departments[dept_no],0))</f>
        <v>Shoes</v>
      </c>
      <c r="K7734" s="4" t="str">
        <f>CONCATENATE(Sales[[#This Row],[region]],Sales[[#This Row],[storetype]])</f>
        <v>2A</v>
      </c>
      <c r="L7734" s="4">
        <f>INDEX(RegionStoreCount[Store Count],MATCH(Sales[[#This Row],[RegionStoretype]],RegionStoreCount[Region/Type],0))</f>
        <v>5</v>
      </c>
      <c r="M7734" s="4">
        <f>AND(Sales[[#This Row],[date]]&lt;=TY_YTDMax,Sales[[#This Row],[date]]&gt;=TY_YTDMin)*Sales[[#This Row],[sales]]</f>
        <v>147148.459</v>
      </c>
      <c r="N7734" s="4">
        <f>AND(Sales[[#This Row],[date]]&lt;=LY_YTDMax,Sales[[#This Row],[date]]&gt;=LY_YTDMin)*Sales[[#This Row],[sales]]</f>
        <v>0</v>
      </c>
      <c r="O7734" s="4">
        <f>AND(Sales[[#This Row],[date]]&gt;=YoY_Min,Sales[[#This Row],[date]]&lt;=TY_YTDMax)*(Sales[[#This Row],[sales]]/Sales[[#This Row],[sqft]])</f>
        <v>0.74130206045340052</v>
      </c>
      <c r="P7734" s="4">
        <f>SUMIF(Sales[RegionStoretype],Sales[[#This Row],[RegionStoretype]],Sales[YoY_SSF])/Sales[[#This Row],[Region_TypeCount]]</f>
        <v>60.052789354368521</v>
      </c>
    </row>
    <row r="7735" spans="1:16" x14ac:dyDescent="0.25">
      <c r="A7735" s="1">
        <v>43287</v>
      </c>
      <c r="B7735">
        <v>26</v>
      </c>
      <c r="C7735">
        <v>20</v>
      </c>
      <c r="D7735">
        <v>34319.286099999998</v>
      </c>
      <c r="E7735" s="4">
        <f>INDEX(Stores[region],MATCH(Sales[[#This Row],[store_no]],Stores[store_no],0))</f>
        <v>2</v>
      </c>
      <c r="F7735" s="4" t="str">
        <f>INDEX(Stores[storetype],MATCH(Sales[[#This Row],[store_no]],Stores[store_no],0))</f>
        <v>A</v>
      </c>
      <c r="G7735" s="4" t="str">
        <f>INDEX(Stores[location_city],MATCH(Sales[[#This Row],[store_no]],Stores[store_no],0))</f>
        <v>Carmel</v>
      </c>
      <c r="H7735" s="4" t="str">
        <f>INDEX(Stores[location_state],MATCH(Sales[[#This Row],[store_no]],Stores[store_no],0))</f>
        <v>Indiana</v>
      </c>
      <c r="I7735" s="4">
        <f>INDEX(Stores[sqft],MATCH(Sales[[#This Row],[store_no]],Stores[store_no],0))</f>
        <v>198500</v>
      </c>
      <c r="J7735" s="4" t="str">
        <f>INDEX(Departments[dept_name],MATCH(Sales[[#This Row],[dept_no]],Departments[dept_no],0))</f>
        <v>Toys</v>
      </c>
      <c r="K7735" s="4" t="str">
        <f>CONCATENATE(Sales[[#This Row],[region]],Sales[[#This Row],[storetype]])</f>
        <v>2A</v>
      </c>
      <c r="L7735" s="4">
        <f>INDEX(RegionStoreCount[Store Count],MATCH(Sales[[#This Row],[RegionStoretype]],RegionStoreCount[Region/Type],0))</f>
        <v>5</v>
      </c>
      <c r="M7735" s="4">
        <f>AND(Sales[[#This Row],[date]]&lt;=TY_YTDMax,Sales[[#This Row],[date]]&gt;=TY_YTDMin)*Sales[[#This Row],[sales]]</f>
        <v>34319.286099999998</v>
      </c>
      <c r="N7735" s="4">
        <f>AND(Sales[[#This Row],[date]]&lt;=LY_YTDMax,Sales[[#This Row],[date]]&gt;=LY_YTDMin)*Sales[[#This Row],[sales]]</f>
        <v>0</v>
      </c>
      <c r="O7735" s="4">
        <f>AND(Sales[[#This Row],[date]]&gt;=YoY_Min,Sales[[#This Row],[date]]&lt;=TY_YTDMax)*(Sales[[#This Row],[sales]]/Sales[[#This Row],[sqft]])</f>
        <v>0.17289312896725439</v>
      </c>
      <c r="P7735" s="4">
        <f>SUMIF(Sales[RegionStoretype],Sales[[#This Row],[RegionStoretype]],Sales[YoY_SSF])/Sales[[#This Row],[Region_TypeCount]]</f>
        <v>60.052789354368521</v>
      </c>
    </row>
    <row r="7736" spans="1:16" x14ac:dyDescent="0.25">
      <c r="A7736" s="1">
        <v>43287</v>
      </c>
      <c r="B7736">
        <v>27</v>
      </c>
      <c r="C7736">
        <v>6</v>
      </c>
      <c r="D7736">
        <v>56092.243500000004</v>
      </c>
      <c r="E7736" s="4">
        <f>INDEX(Stores[region],MATCH(Sales[[#This Row],[store_no]],Stores[store_no],0))</f>
        <v>3</v>
      </c>
      <c r="F7736" s="4" t="str">
        <f>INDEX(Stores[storetype],MATCH(Sales[[#This Row],[store_no]],Stores[store_no],0))</f>
        <v>A</v>
      </c>
      <c r="G7736" s="4" t="str">
        <f>INDEX(Stores[location_city],MATCH(Sales[[#This Row],[store_no]],Stores[store_no],0))</f>
        <v>Springfield</v>
      </c>
      <c r="H7736" s="4" t="str">
        <f>INDEX(Stores[location_state],MATCH(Sales[[#This Row],[store_no]],Stores[store_no],0))</f>
        <v>Missouri</v>
      </c>
      <c r="I7736" s="4">
        <f>INDEX(Stores[sqft],MATCH(Sales[[#This Row],[store_no]],Stores[store_no],0))</f>
        <v>158200</v>
      </c>
      <c r="J7736" s="4" t="str">
        <f>INDEX(Departments[dept_name],MATCH(Sales[[#This Row],[dept_no]],Departments[dept_no],0))</f>
        <v>Computers</v>
      </c>
      <c r="K7736" s="4" t="str">
        <f>CONCATENATE(Sales[[#This Row],[region]],Sales[[#This Row],[storetype]])</f>
        <v>3A</v>
      </c>
      <c r="L7736" s="4">
        <f>INDEX(RegionStoreCount[Store Count],MATCH(Sales[[#This Row],[RegionStoretype]],RegionStoreCount[Region/Type],0))</f>
        <v>9</v>
      </c>
      <c r="M7736" s="4">
        <f>AND(Sales[[#This Row],[date]]&lt;=TY_YTDMax,Sales[[#This Row],[date]]&gt;=TY_YTDMin)*Sales[[#This Row],[sales]]</f>
        <v>56092.243500000004</v>
      </c>
      <c r="N7736" s="4">
        <f>AND(Sales[[#This Row],[date]]&lt;=LY_YTDMax,Sales[[#This Row],[date]]&gt;=LY_YTDMin)*Sales[[#This Row],[sales]]</f>
        <v>0</v>
      </c>
      <c r="O7736" s="4">
        <f>AND(Sales[[#This Row],[date]]&gt;=YoY_Min,Sales[[#This Row],[date]]&lt;=TY_YTDMax)*(Sales[[#This Row],[sales]]/Sales[[#This Row],[sqft]])</f>
        <v>0.35456538242730723</v>
      </c>
      <c r="P7736" s="4">
        <f>SUMIF(Sales[RegionStoretype],Sales[[#This Row],[RegionStoretype]],Sales[YoY_SSF])/Sales[[#This Row],[Region_TypeCount]]</f>
        <v>53.603836561720975</v>
      </c>
    </row>
    <row r="7737" spans="1:16" x14ac:dyDescent="0.25">
      <c r="A7737" s="1">
        <v>43287</v>
      </c>
      <c r="B7737">
        <v>27</v>
      </c>
      <c r="C7737">
        <v>12</v>
      </c>
      <c r="D7737">
        <v>138763.18289999999</v>
      </c>
      <c r="E7737" s="4">
        <f>INDEX(Stores[region],MATCH(Sales[[#This Row],[store_no]],Stores[store_no],0))</f>
        <v>3</v>
      </c>
      <c r="F7737" s="4" t="str">
        <f>INDEX(Stores[storetype],MATCH(Sales[[#This Row],[store_no]],Stores[store_no],0))</f>
        <v>A</v>
      </c>
      <c r="G7737" s="4" t="str">
        <f>INDEX(Stores[location_city],MATCH(Sales[[#This Row],[store_no]],Stores[store_no],0))</f>
        <v>Springfield</v>
      </c>
      <c r="H7737" s="4" t="str">
        <f>INDEX(Stores[location_state],MATCH(Sales[[#This Row],[store_no]],Stores[store_no],0))</f>
        <v>Missouri</v>
      </c>
      <c r="I7737" s="4">
        <f>INDEX(Stores[sqft],MATCH(Sales[[#This Row],[store_no]],Stores[store_no],0))</f>
        <v>158200</v>
      </c>
      <c r="J7737" s="4" t="str">
        <f>INDEX(Departments[dept_name],MATCH(Sales[[#This Row],[dept_no]],Departments[dept_no],0))</f>
        <v>Jewelery</v>
      </c>
      <c r="K7737" s="4" t="str">
        <f>CONCATENATE(Sales[[#This Row],[region]],Sales[[#This Row],[storetype]])</f>
        <v>3A</v>
      </c>
      <c r="L7737" s="4">
        <f>INDEX(RegionStoreCount[Store Count],MATCH(Sales[[#This Row],[RegionStoretype]],RegionStoreCount[Region/Type],0))</f>
        <v>9</v>
      </c>
      <c r="M7737" s="4">
        <f>AND(Sales[[#This Row],[date]]&lt;=TY_YTDMax,Sales[[#This Row],[date]]&gt;=TY_YTDMin)*Sales[[#This Row],[sales]]</f>
        <v>138763.18289999999</v>
      </c>
      <c r="N7737" s="4">
        <f>AND(Sales[[#This Row],[date]]&lt;=LY_YTDMax,Sales[[#This Row],[date]]&gt;=LY_YTDMin)*Sales[[#This Row],[sales]]</f>
        <v>0</v>
      </c>
      <c r="O7737" s="4">
        <f>AND(Sales[[#This Row],[date]]&gt;=YoY_Min,Sales[[#This Row],[date]]&lt;=TY_YTDMax)*(Sales[[#This Row],[sales]]/Sales[[#This Row],[sqft]])</f>
        <v>0.87713769216182036</v>
      </c>
      <c r="P7737" s="4">
        <f>SUMIF(Sales[RegionStoretype],Sales[[#This Row],[RegionStoretype]],Sales[YoY_SSF])/Sales[[#This Row],[Region_TypeCount]]</f>
        <v>53.603836561720975</v>
      </c>
    </row>
    <row r="7738" spans="1:16" x14ac:dyDescent="0.25">
      <c r="A7738" s="1">
        <v>43287</v>
      </c>
      <c r="B7738">
        <v>28</v>
      </c>
      <c r="C7738">
        <v>10</v>
      </c>
      <c r="D7738">
        <v>68831.062699999995</v>
      </c>
      <c r="E7738" s="4">
        <f>INDEX(Stores[region],MATCH(Sales[[#This Row],[store_no]],Stores[store_no],0))</f>
        <v>2</v>
      </c>
      <c r="F7738" s="4" t="str">
        <f>INDEX(Stores[storetype],MATCH(Sales[[#This Row],[store_no]],Stores[store_no],0))</f>
        <v>A</v>
      </c>
      <c r="G7738" s="4" t="str">
        <f>INDEX(Stores[location_city],MATCH(Sales[[#This Row],[store_no]],Stores[store_no],0))</f>
        <v>Milwaukee</v>
      </c>
      <c r="H7738" s="4" t="str">
        <f>INDEX(Stores[location_state],MATCH(Sales[[#This Row],[store_no]],Stores[store_no],0))</f>
        <v>Wisconsin</v>
      </c>
      <c r="I7738" s="4">
        <f>INDEX(Stores[sqft],MATCH(Sales[[#This Row],[store_no]],Stores[store_no],0))</f>
        <v>203800</v>
      </c>
      <c r="J7738" s="4" t="str">
        <f>INDEX(Departments[dept_name],MATCH(Sales[[#This Row],[dept_no]],Departments[dept_no],0))</f>
        <v>Health</v>
      </c>
      <c r="K7738" s="4" t="str">
        <f>CONCATENATE(Sales[[#This Row],[region]],Sales[[#This Row],[storetype]])</f>
        <v>2A</v>
      </c>
      <c r="L7738" s="4">
        <f>INDEX(RegionStoreCount[Store Count],MATCH(Sales[[#This Row],[RegionStoretype]],RegionStoreCount[Region/Type],0))</f>
        <v>5</v>
      </c>
      <c r="M7738" s="4">
        <f>AND(Sales[[#This Row],[date]]&lt;=TY_YTDMax,Sales[[#This Row],[date]]&gt;=TY_YTDMin)*Sales[[#This Row],[sales]]</f>
        <v>68831.062699999995</v>
      </c>
      <c r="N7738" s="4">
        <f>AND(Sales[[#This Row],[date]]&lt;=LY_YTDMax,Sales[[#This Row],[date]]&gt;=LY_YTDMin)*Sales[[#This Row],[sales]]</f>
        <v>0</v>
      </c>
      <c r="O7738" s="4">
        <f>AND(Sales[[#This Row],[date]]&gt;=YoY_Min,Sales[[#This Row],[date]]&lt;=TY_YTDMax)*(Sales[[#This Row],[sales]]/Sales[[#This Row],[sqft]])</f>
        <v>0.33773828606476936</v>
      </c>
      <c r="P7738" s="4">
        <f>SUMIF(Sales[RegionStoretype],Sales[[#This Row],[RegionStoretype]],Sales[YoY_SSF])/Sales[[#This Row],[Region_TypeCount]]</f>
        <v>60.052789354368521</v>
      </c>
    </row>
    <row r="7739" spans="1:16" x14ac:dyDescent="0.25">
      <c r="A7739" s="1">
        <v>43287</v>
      </c>
      <c r="B7739">
        <v>28</v>
      </c>
      <c r="C7739">
        <v>19</v>
      </c>
      <c r="D7739">
        <v>130981.04640000001</v>
      </c>
      <c r="E7739" s="4">
        <f>INDEX(Stores[region],MATCH(Sales[[#This Row],[store_no]],Stores[store_no],0))</f>
        <v>2</v>
      </c>
      <c r="F7739" s="4" t="str">
        <f>INDEX(Stores[storetype],MATCH(Sales[[#This Row],[store_no]],Stores[store_no],0))</f>
        <v>A</v>
      </c>
      <c r="G7739" s="4" t="str">
        <f>INDEX(Stores[location_city],MATCH(Sales[[#This Row],[store_no]],Stores[store_no],0))</f>
        <v>Milwaukee</v>
      </c>
      <c r="H7739" s="4" t="str">
        <f>INDEX(Stores[location_state],MATCH(Sales[[#This Row],[store_no]],Stores[store_no],0))</f>
        <v>Wisconsin</v>
      </c>
      <c r="I7739" s="4">
        <f>INDEX(Stores[sqft],MATCH(Sales[[#This Row],[store_no]],Stores[store_no],0))</f>
        <v>203800</v>
      </c>
      <c r="J7739" s="4" t="str">
        <f>INDEX(Departments[dept_name],MATCH(Sales[[#This Row],[dept_no]],Departments[dept_no],0))</f>
        <v>Tools</v>
      </c>
      <c r="K7739" s="4" t="str">
        <f>CONCATENATE(Sales[[#This Row],[region]],Sales[[#This Row],[storetype]])</f>
        <v>2A</v>
      </c>
      <c r="L7739" s="4">
        <f>INDEX(RegionStoreCount[Store Count],MATCH(Sales[[#This Row],[RegionStoretype]],RegionStoreCount[Region/Type],0))</f>
        <v>5</v>
      </c>
      <c r="M7739" s="4">
        <f>AND(Sales[[#This Row],[date]]&lt;=TY_YTDMax,Sales[[#This Row],[date]]&gt;=TY_YTDMin)*Sales[[#This Row],[sales]]</f>
        <v>130981.04640000001</v>
      </c>
      <c r="N7739" s="4">
        <f>AND(Sales[[#This Row],[date]]&lt;=LY_YTDMax,Sales[[#This Row],[date]]&gt;=LY_YTDMin)*Sales[[#This Row],[sales]]</f>
        <v>0</v>
      </c>
      <c r="O7739" s="4">
        <f>AND(Sales[[#This Row],[date]]&gt;=YoY_Min,Sales[[#This Row],[date]]&lt;=TY_YTDMax)*(Sales[[#This Row],[sales]]/Sales[[#This Row],[sqft]])</f>
        <v>0.64269404514229644</v>
      </c>
      <c r="P7739" s="4">
        <f>SUMIF(Sales[RegionStoretype],Sales[[#This Row],[RegionStoretype]],Sales[YoY_SSF])/Sales[[#This Row],[Region_TypeCount]]</f>
        <v>60.052789354368521</v>
      </c>
    </row>
    <row r="7740" spans="1:16" x14ac:dyDescent="0.25">
      <c r="A7740" s="1">
        <v>43287</v>
      </c>
      <c r="B7740">
        <v>28</v>
      </c>
      <c r="C7740">
        <v>20</v>
      </c>
      <c r="D7740">
        <v>146741.73060000001</v>
      </c>
      <c r="E7740" s="4">
        <f>INDEX(Stores[region],MATCH(Sales[[#This Row],[store_no]],Stores[store_no],0))</f>
        <v>2</v>
      </c>
      <c r="F7740" s="4" t="str">
        <f>INDEX(Stores[storetype],MATCH(Sales[[#This Row],[store_no]],Stores[store_no],0))</f>
        <v>A</v>
      </c>
      <c r="G7740" s="4" t="str">
        <f>INDEX(Stores[location_city],MATCH(Sales[[#This Row],[store_no]],Stores[store_no],0))</f>
        <v>Milwaukee</v>
      </c>
      <c r="H7740" s="4" t="str">
        <f>INDEX(Stores[location_state],MATCH(Sales[[#This Row],[store_no]],Stores[store_no],0))</f>
        <v>Wisconsin</v>
      </c>
      <c r="I7740" s="4">
        <f>INDEX(Stores[sqft],MATCH(Sales[[#This Row],[store_no]],Stores[store_no],0))</f>
        <v>203800</v>
      </c>
      <c r="J7740" s="4" t="str">
        <f>INDEX(Departments[dept_name],MATCH(Sales[[#This Row],[dept_no]],Departments[dept_no],0))</f>
        <v>Toys</v>
      </c>
      <c r="K7740" s="4" t="str">
        <f>CONCATENATE(Sales[[#This Row],[region]],Sales[[#This Row],[storetype]])</f>
        <v>2A</v>
      </c>
      <c r="L7740" s="4">
        <f>INDEX(RegionStoreCount[Store Count],MATCH(Sales[[#This Row],[RegionStoretype]],RegionStoreCount[Region/Type],0))</f>
        <v>5</v>
      </c>
      <c r="M7740" s="4">
        <f>AND(Sales[[#This Row],[date]]&lt;=TY_YTDMax,Sales[[#This Row],[date]]&gt;=TY_YTDMin)*Sales[[#This Row],[sales]]</f>
        <v>146741.73060000001</v>
      </c>
      <c r="N7740" s="4">
        <f>AND(Sales[[#This Row],[date]]&lt;=LY_YTDMax,Sales[[#This Row],[date]]&gt;=LY_YTDMin)*Sales[[#This Row],[sales]]</f>
        <v>0</v>
      </c>
      <c r="O7740" s="4">
        <f>AND(Sales[[#This Row],[date]]&gt;=YoY_Min,Sales[[#This Row],[date]]&lt;=TY_YTDMax)*(Sales[[#This Row],[sales]]/Sales[[#This Row],[sqft]])</f>
        <v>0.72002811874386663</v>
      </c>
      <c r="P7740" s="4">
        <f>SUMIF(Sales[RegionStoretype],Sales[[#This Row],[RegionStoretype]],Sales[YoY_SSF])/Sales[[#This Row],[Region_TypeCount]]</f>
        <v>60.052789354368521</v>
      </c>
    </row>
    <row r="7741" spans="1:16" x14ac:dyDescent="0.25">
      <c r="A7741" s="1">
        <v>43287</v>
      </c>
      <c r="B7741">
        <v>29</v>
      </c>
      <c r="C7741">
        <v>6</v>
      </c>
      <c r="D7741">
        <v>30856.692999999996</v>
      </c>
      <c r="E7741" s="4">
        <f>INDEX(Stores[region],MATCH(Sales[[#This Row],[store_no]],Stores[store_no],0))</f>
        <v>1</v>
      </c>
      <c r="F7741" s="4" t="str">
        <f>INDEX(Stores[storetype],MATCH(Sales[[#This Row],[store_no]],Stores[store_no],0))</f>
        <v>B</v>
      </c>
      <c r="G7741" s="4" t="str">
        <f>INDEX(Stores[location_city],MATCH(Sales[[#This Row],[store_no]],Stores[store_no],0))</f>
        <v>Grand Rapids</v>
      </c>
      <c r="H7741" s="4" t="str">
        <f>INDEX(Stores[location_state],MATCH(Sales[[#This Row],[store_no]],Stores[store_no],0))</f>
        <v>Michigan</v>
      </c>
      <c r="I7741" s="4">
        <f>INDEX(Stores[sqft],MATCH(Sales[[#This Row],[store_no]],Stores[store_no],0))</f>
        <v>148300</v>
      </c>
      <c r="J7741" s="4" t="str">
        <f>INDEX(Departments[dept_name],MATCH(Sales[[#This Row],[dept_no]],Departments[dept_no],0))</f>
        <v>Computers</v>
      </c>
      <c r="K7741" s="4" t="str">
        <f>CONCATENATE(Sales[[#This Row],[region]],Sales[[#This Row],[storetype]])</f>
        <v>1B</v>
      </c>
      <c r="L7741" s="4">
        <f>INDEX(RegionStoreCount[Store Count],MATCH(Sales[[#This Row],[RegionStoretype]],RegionStoreCount[Region/Type],0))</f>
        <v>5</v>
      </c>
      <c r="M7741" s="4">
        <f>AND(Sales[[#This Row],[date]]&lt;=TY_YTDMax,Sales[[#This Row],[date]]&gt;=TY_YTDMin)*Sales[[#This Row],[sales]]</f>
        <v>30856.692999999996</v>
      </c>
      <c r="N7741" s="4">
        <f>AND(Sales[[#This Row],[date]]&lt;=LY_YTDMax,Sales[[#This Row],[date]]&gt;=LY_YTDMin)*Sales[[#This Row],[sales]]</f>
        <v>0</v>
      </c>
      <c r="O7741" s="4">
        <f>AND(Sales[[#This Row],[date]]&gt;=YoY_Min,Sales[[#This Row],[date]]&lt;=TY_YTDMax)*(Sales[[#This Row],[sales]]/Sales[[#This Row],[sqft]])</f>
        <v>0.20806940660822654</v>
      </c>
      <c r="P7741" s="4">
        <f>SUMIF(Sales[RegionStoretype],Sales[[#This Row],[RegionStoretype]],Sales[YoY_SSF])/Sales[[#This Row],[Region_TypeCount]]</f>
        <v>68.518982968140051</v>
      </c>
    </row>
    <row r="7742" spans="1:16" x14ac:dyDescent="0.25">
      <c r="A7742" s="1">
        <v>43287</v>
      </c>
      <c r="B7742">
        <v>29</v>
      </c>
      <c r="C7742">
        <v>7</v>
      </c>
      <c r="D7742">
        <v>28369.276599999997</v>
      </c>
      <c r="E7742" s="4">
        <f>INDEX(Stores[region],MATCH(Sales[[#This Row],[store_no]],Stores[store_no],0))</f>
        <v>1</v>
      </c>
      <c r="F7742" s="4" t="str">
        <f>INDEX(Stores[storetype],MATCH(Sales[[#This Row],[store_no]],Stores[store_no],0))</f>
        <v>B</v>
      </c>
      <c r="G7742" s="4" t="str">
        <f>INDEX(Stores[location_city],MATCH(Sales[[#This Row],[store_no]],Stores[store_no],0))</f>
        <v>Grand Rapids</v>
      </c>
      <c r="H7742" s="4" t="str">
        <f>INDEX(Stores[location_state],MATCH(Sales[[#This Row],[store_no]],Stores[store_no],0))</f>
        <v>Michigan</v>
      </c>
      <c r="I7742" s="4">
        <f>INDEX(Stores[sqft],MATCH(Sales[[#This Row],[store_no]],Stores[store_no],0))</f>
        <v>148300</v>
      </c>
      <c r="J7742" s="4" t="str">
        <f>INDEX(Departments[dept_name],MATCH(Sales[[#This Row],[dept_no]],Departments[dept_no],0))</f>
        <v>Electronics</v>
      </c>
      <c r="K7742" s="4" t="str">
        <f>CONCATENATE(Sales[[#This Row],[region]],Sales[[#This Row],[storetype]])</f>
        <v>1B</v>
      </c>
      <c r="L7742" s="4">
        <f>INDEX(RegionStoreCount[Store Count],MATCH(Sales[[#This Row],[RegionStoretype]],RegionStoreCount[Region/Type],0))</f>
        <v>5</v>
      </c>
      <c r="M7742" s="4">
        <f>AND(Sales[[#This Row],[date]]&lt;=TY_YTDMax,Sales[[#This Row],[date]]&gt;=TY_YTDMin)*Sales[[#This Row],[sales]]</f>
        <v>28369.276599999997</v>
      </c>
      <c r="N7742" s="4">
        <f>AND(Sales[[#This Row],[date]]&lt;=LY_YTDMax,Sales[[#This Row],[date]]&gt;=LY_YTDMin)*Sales[[#This Row],[sales]]</f>
        <v>0</v>
      </c>
      <c r="O7742" s="4">
        <f>AND(Sales[[#This Row],[date]]&gt;=YoY_Min,Sales[[#This Row],[date]]&lt;=TY_YTDMax)*(Sales[[#This Row],[sales]]/Sales[[#This Row],[sqft]])</f>
        <v>0.19129653809844907</v>
      </c>
      <c r="P7742" s="4">
        <f>SUMIF(Sales[RegionStoretype],Sales[[#This Row],[RegionStoretype]],Sales[YoY_SSF])/Sales[[#This Row],[Region_TypeCount]]</f>
        <v>68.518982968140051</v>
      </c>
    </row>
    <row r="7743" spans="1:16" x14ac:dyDescent="0.25">
      <c r="A7743" s="1">
        <v>43287</v>
      </c>
      <c r="B7743">
        <v>30</v>
      </c>
      <c r="C7743">
        <v>2</v>
      </c>
      <c r="D7743">
        <v>3848.2844</v>
      </c>
      <c r="E7743" s="4">
        <f>INDEX(Stores[region],MATCH(Sales[[#This Row],[store_no]],Stores[store_no],0))</f>
        <v>1</v>
      </c>
      <c r="F7743" s="4" t="str">
        <f>INDEX(Stores[storetype],MATCH(Sales[[#This Row],[store_no]],Stores[store_no],0))</f>
        <v>C</v>
      </c>
      <c r="G7743" s="4" t="str">
        <f>INDEX(Stores[location_city],MATCH(Sales[[#This Row],[store_no]],Stores[store_no],0))</f>
        <v>Dayton</v>
      </c>
      <c r="H7743" s="4" t="str">
        <f>INDEX(Stores[location_state],MATCH(Sales[[#This Row],[store_no]],Stores[store_no],0))</f>
        <v>Ohio</v>
      </c>
      <c r="I7743" s="4">
        <f>INDEX(Stores[sqft],MATCH(Sales[[#This Row],[store_no]],Stores[store_no],0))</f>
        <v>90000</v>
      </c>
      <c r="J7743" s="4" t="str">
        <f>INDEX(Departments[dept_name],MATCH(Sales[[#This Row],[dept_no]],Departments[dept_no],0))</f>
        <v>Baby</v>
      </c>
      <c r="K7743" s="4" t="str">
        <f>CONCATENATE(Sales[[#This Row],[region]],Sales[[#This Row],[storetype]])</f>
        <v>1C</v>
      </c>
      <c r="L7743" s="4">
        <f>INDEX(RegionStoreCount[Store Count],MATCH(Sales[[#This Row],[RegionStoretype]],RegionStoreCount[Region/Type],0))</f>
        <v>1</v>
      </c>
      <c r="M7743" s="4">
        <f>AND(Sales[[#This Row],[date]]&lt;=TY_YTDMax,Sales[[#This Row],[date]]&gt;=TY_YTDMin)*Sales[[#This Row],[sales]]</f>
        <v>3848.2844</v>
      </c>
      <c r="N7743" s="4">
        <f>AND(Sales[[#This Row],[date]]&lt;=LY_YTDMax,Sales[[#This Row],[date]]&gt;=LY_YTDMin)*Sales[[#This Row],[sales]]</f>
        <v>0</v>
      </c>
      <c r="O7743" s="4">
        <f>AND(Sales[[#This Row],[date]]&gt;=YoY_Min,Sales[[#This Row],[date]]&lt;=TY_YTDMax)*(Sales[[#This Row],[sales]]/Sales[[#This Row],[sqft]])</f>
        <v>4.2758715555555556E-2</v>
      </c>
      <c r="P7743" s="4">
        <f>SUMIF(Sales[RegionStoretype],Sales[[#This Row],[RegionStoretype]],Sales[YoY_SSF])/Sales[[#This Row],[Region_TypeCount]]</f>
        <v>65.329042605555529</v>
      </c>
    </row>
    <row r="7744" spans="1:16" x14ac:dyDescent="0.25">
      <c r="A7744" s="1">
        <v>43287</v>
      </c>
      <c r="B7744">
        <v>30</v>
      </c>
      <c r="C7744">
        <v>9</v>
      </c>
      <c r="D7744">
        <v>992.68989999999997</v>
      </c>
      <c r="E7744" s="4">
        <f>INDEX(Stores[region],MATCH(Sales[[#This Row],[store_no]],Stores[store_no],0))</f>
        <v>1</v>
      </c>
      <c r="F7744" s="4" t="str">
        <f>INDEX(Stores[storetype],MATCH(Sales[[#This Row],[store_no]],Stores[store_no],0))</f>
        <v>C</v>
      </c>
      <c r="G7744" s="4" t="str">
        <f>INDEX(Stores[location_city],MATCH(Sales[[#This Row],[store_no]],Stores[store_no],0))</f>
        <v>Dayton</v>
      </c>
      <c r="H7744" s="4" t="str">
        <f>INDEX(Stores[location_state],MATCH(Sales[[#This Row],[store_no]],Stores[store_no],0))</f>
        <v>Ohio</v>
      </c>
      <c r="I7744" s="4">
        <f>INDEX(Stores[sqft],MATCH(Sales[[#This Row],[store_no]],Stores[store_no],0))</f>
        <v>90000</v>
      </c>
      <c r="J7744" s="4" t="str">
        <f>INDEX(Departments[dept_name],MATCH(Sales[[#This Row],[dept_no]],Departments[dept_no],0))</f>
        <v>Garden</v>
      </c>
      <c r="K7744" s="4" t="str">
        <f>CONCATENATE(Sales[[#This Row],[region]],Sales[[#This Row],[storetype]])</f>
        <v>1C</v>
      </c>
      <c r="L7744" s="4">
        <f>INDEX(RegionStoreCount[Store Count],MATCH(Sales[[#This Row],[RegionStoretype]],RegionStoreCount[Region/Type],0))</f>
        <v>1</v>
      </c>
      <c r="M7744" s="4">
        <f>AND(Sales[[#This Row],[date]]&lt;=TY_YTDMax,Sales[[#This Row],[date]]&gt;=TY_YTDMin)*Sales[[#This Row],[sales]]</f>
        <v>992.68989999999997</v>
      </c>
      <c r="N7744" s="4">
        <f>AND(Sales[[#This Row],[date]]&lt;=LY_YTDMax,Sales[[#This Row],[date]]&gt;=LY_YTDMin)*Sales[[#This Row],[sales]]</f>
        <v>0</v>
      </c>
      <c r="O7744" s="4">
        <f>AND(Sales[[#This Row],[date]]&gt;=YoY_Min,Sales[[#This Row],[date]]&lt;=TY_YTDMax)*(Sales[[#This Row],[sales]]/Sales[[#This Row],[sqft]])</f>
        <v>1.1029887777777777E-2</v>
      </c>
      <c r="P7744" s="4">
        <f>SUMIF(Sales[RegionStoretype],Sales[[#This Row],[RegionStoretype]],Sales[YoY_SSF])/Sales[[#This Row],[Region_TypeCount]]</f>
        <v>65.329042605555529</v>
      </c>
    </row>
    <row r="7745" spans="1:16" x14ac:dyDescent="0.25">
      <c r="A7745" s="1">
        <v>43287</v>
      </c>
      <c r="B7745">
        <v>30</v>
      </c>
      <c r="C7745">
        <v>11</v>
      </c>
      <c r="D7745">
        <v>36768.07729999999</v>
      </c>
      <c r="E7745" s="4">
        <f>INDEX(Stores[region],MATCH(Sales[[#This Row],[store_no]],Stores[store_no],0))</f>
        <v>1</v>
      </c>
      <c r="F7745" s="4" t="str">
        <f>INDEX(Stores[storetype],MATCH(Sales[[#This Row],[store_no]],Stores[store_no],0))</f>
        <v>C</v>
      </c>
      <c r="G7745" s="4" t="str">
        <f>INDEX(Stores[location_city],MATCH(Sales[[#This Row],[store_no]],Stores[store_no],0))</f>
        <v>Dayton</v>
      </c>
      <c r="H7745" s="4" t="str">
        <f>INDEX(Stores[location_state],MATCH(Sales[[#This Row],[store_no]],Stores[store_no],0))</f>
        <v>Ohio</v>
      </c>
      <c r="I7745" s="4">
        <f>INDEX(Stores[sqft],MATCH(Sales[[#This Row],[store_no]],Stores[store_no],0))</f>
        <v>90000</v>
      </c>
      <c r="J7745" s="4" t="str">
        <f>INDEX(Departments[dept_name],MATCH(Sales[[#This Row],[dept_no]],Departments[dept_no],0))</f>
        <v>Home</v>
      </c>
      <c r="K7745" s="4" t="str">
        <f>CONCATENATE(Sales[[#This Row],[region]],Sales[[#This Row],[storetype]])</f>
        <v>1C</v>
      </c>
      <c r="L7745" s="4">
        <f>INDEX(RegionStoreCount[Store Count],MATCH(Sales[[#This Row],[RegionStoretype]],RegionStoreCount[Region/Type],0))</f>
        <v>1</v>
      </c>
      <c r="M7745" s="4">
        <f>AND(Sales[[#This Row],[date]]&lt;=TY_YTDMax,Sales[[#This Row],[date]]&gt;=TY_YTDMin)*Sales[[#This Row],[sales]]</f>
        <v>36768.07729999999</v>
      </c>
      <c r="N7745" s="4">
        <f>AND(Sales[[#This Row],[date]]&lt;=LY_YTDMax,Sales[[#This Row],[date]]&gt;=LY_YTDMin)*Sales[[#This Row],[sales]]</f>
        <v>0</v>
      </c>
      <c r="O7745" s="4">
        <f>AND(Sales[[#This Row],[date]]&gt;=YoY_Min,Sales[[#This Row],[date]]&lt;=TY_YTDMax)*(Sales[[#This Row],[sales]]/Sales[[#This Row],[sqft]])</f>
        <v>0.40853419222222209</v>
      </c>
      <c r="P7745" s="4">
        <f>SUMIF(Sales[RegionStoretype],Sales[[#This Row],[RegionStoretype]],Sales[YoY_SSF])/Sales[[#This Row],[Region_TypeCount]]</f>
        <v>65.329042605555529</v>
      </c>
    </row>
    <row r="7746" spans="1:16" x14ac:dyDescent="0.25">
      <c r="A7746" s="1">
        <v>43287</v>
      </c>
      <c r="B7746">
        <v>30</v>
      </c>
      <c r="C7746">
        <v>19</v>
      </c>
      <c r="D7746">
        <v>34843.823099999994</v>
      </c>
      <c r="E7746" s="4">
        <f>INDEX(Stores[region],MATCH(Sales[[#This Row],[store_no]],Stores[store_no],0))</f>
        <v>1</v>
      </c>
      <c r="F7746" s="4" t="str">
        <f>INDEX(Stores[storetype],MATCH(Sales[[#This Row],[store_no]],Stores[store_no],0))</f>
        <v>C</v>
      </c>
      <c r="G7746" s="4" t="str">
        <f>INDEX(Stores[location_city],MATCH(Sales[[#This Row],[store_no]],Stores[store_no],0))</f>
        <v>Dayton</v>
      </c>
      <c r="H7746" s="4" t="str">
        <f>INDEX(Stores[location_state],MATCH(Sales[[#This Row],[store_no]],Stores[store_no],0))</f>
        <v>Ohio</v>
      </c>
      <c r="I7746" s="4">
        <f>INDEX(Stores[sqft],MATCH(Sales[[#This Row],[store_no]],Stores[store_no],0))</f>
        <v>90000</v>
      </c>
      <c r="J7746" s="4" t="str">
        <f>INDEX(Departments[dept_name],MATCH(Sales[[#This Row],[dept_no]],Departments[dept_no],0))</f>
        <v>Tools</v>
      </c>
      <c r="K7746" s="4" t="str">
        <f>CONCATENATE(Sales[[#This Row],[region]],Sales[[#This Row],[storetype]])</f>
        <v>1C</v>
      </c>
      <c r="L7746" s="4">
        <f>INDEX(RegionStoreCount[Store Count],MATCH(Sales[[#This Row],[RegionStoretype]],RegionStoreCount[Region/Type],0))</f>
        <v>1</v>
      </c>
      <c r="M7746" s="4">
        <f>AND(Sales[[#This Row],[date]]&lt;=TY_YTDMax,Sales[[#This Row],[date]]&gt;=TY_YTDMin)*Sales[[#This Row],[sales]]</f>
        <v>34843.823099999994</v>
      </c>
      <c r="N7746" s="4">
        <f>AND(Sales[[#This Row],[date]]&lt;=LY_YTDMax,Sales[[#This Row],[date]]&gt;=LY_YTDMin)*Sales[[#This Row],[sales]]</f>
        <v>0</v>
      </c>
      <c r="O7746" s="4">
        <f>AND(Sales[[#This Row],[date]]&gt;=YoY_Min,Sales[[#This Row],[date]]&lt;=TY_YTDMax)*(Sales[[#This Row],[sales]]/Sales[[#This Row],[sqft]])</f>
        <v>0.38715358999999994</v>
      </c>
      <c r="P7746" s="4">
        <f>SUMIF(Sales[RegionStoretype],Sales[[#This Row],[RegionStoretype]],Sales[YoY_SSF])/Sales[[#This Row],[Region_TypeCount]]</f>
        <v>65.329042605555529</v>
      </c>
    </row>
    <row r="7747" spans="1:16" x14ac:dyDescent="0.25">
      <c r="A7747" s="1">
        <v>43287</v>
      </c>
      <c r="B7747">
        <v>30</v>
      </c>
      <c r="C7747">
        <v>20</v>
      </c>
      <c r="D7747">
        <v>3460.8271</v>
      </c>
      <c r="E7747" s="4">
        <f>INDEX(Stores[region],MATCH(Sales[[#This Row],[store_no]],Stores[store_no],0))</f>
        <v>1</v>
      </c>
      <c r="F7747" s="4" t="str">
        <f>INDEX(Stores[storetype],MATCH(Sales[[#This Row],[store_no]],Stores[store_no],0))</f>
        <v>C</v>
      </c>
      <c r="G7747" s="4" t="str">
        <f>INDEX(Stores[location_city],MATCH(Sales[[#This Row],[store_no]],Stores[store_no],0))</f>
        <v>Dayton</v>
      </c>
      <c r="H7747" s="4" t="str">
        <f>INDEX(Stores[location_state],MATCH(Sales[[#This Row],[store_no]],Stores[store_no],0))</f>
        <v>Ohio</v>
      </c>
      <c r="I7747" s="4">
        <f>INDEX(Stores[sqft],MATCH(Sales[[#This Row],[store_no]],Stores[store_no],0))</f>
        <v>90000</v>
      </c>
      <c r="J7747" s="4" t="str">
        <f>INDEX(Departments[dept_name],MATCH(Sales[[#This Row],[dept_no]],Departments[dept_no],0))</f>
        <v>Toys</v>
      </c>
      <c r="K7747" s="4" t="str">
        <f>CONCATENATE(Sales[[#This Row],[region]],Sales[[#This Row],[storetype]])</f>
        <v>1C</v>
      </c>
      <c r="L7747" s="4">
        <f>INDEX(RegionStoreCount[Store Count],MATCH(Sales[[#This Row],[RegionStoretype]],RegionStoreCount[Region/Type],0))</f>
        <v>1</v>
      </c>
      <c r="M7747" s="4">
        <f>AND(Sales[[#This Row],[date]]&lt;=TY_YTDMax,Sales[[#This Row],[date]]&gt;=TY_YTDMin)*Sales[[#This Row],[sales]]</f>
        <v>3460.8271</v>
      </c>
      <c r="N7747" s="4">
        <f>AND(Sales[[#This Row],[date]]&lt;=LY_YTDMax,Sales[[#This Row],[date]]&gt;=LY_YTDMin)*Sales[[#This Row],[sales]]</f>
        <v>0</v>
      </c>
      <c r="O7747" s="4">
        <f>AND(Sales[[#This Row],[date]]&gt;=YoY_Min,Sales[[#This Row],[date]]&lt;=TY_YTDMax)*(Sales[[#This Row],[sales]]/Sales[[#This Row],[sqft]])</f>
        <v>3.8453634444444447E-2</v>
      </c>
      <c r="P7747" s="4">
        <f>SUMIF(Sales[RegionStoretype],Sales[[#This Row],[RegionStoretype]],Sales[YoY_SSF])/Sales[[#This Row],[Region_TypeCount]]</f>
        <v>65.329042605555529</v>
      </c>
    </row>
    <row r="7748" spans="1:16" x14ac:dyDescent="0.25">
      <c r="A7748" s="1">
        <v>43287</v>
      </c>
      <c r="B7748">
        <v>31</v>
      </c>
      <c r="C7748">
        <v>3</v>
      </c>
      <c r="D7748">
        <v>128914.25880000001</v>
      </c>
      <c r="E7748" s="4">
        <f>INDEX(Stores[region],MATCH(Sales[[#This Row],[store_no]],Stores[store_no],0))</f>
        <v>3</v>
      </c>
      <c r="F7748" s="4" t="str">
        <f>INDEX(Stores[storetype],MATCH(Sales[[#This Row],[store_no]],Stores[store_no],0))</f>
        <v>A</v>
      </c>
      <c r="G7748" s="4" t="str">
        <f>INDEX(Stores[location_city],MATCH(Sales[[#This Row],[store_no]],Stores[store_no],0))</f>
        <v>Rapid City</v>
      </c>
      <c r="H7748" s="4" t="str">
        <f>INDEX(Stores[location_state],MATCH(Sales[[#This Row],[store_no]],Stores[store_no],0))</f>
        <v>South Dakota</v>
      </c>
      <c r="I7748" s="4">
        <f>INDEX(Stores[sqft],MATCH(Sales[[#This Row],[store_no]],Stores[store_no],0))</f>
        <v>200100</v>
      </c>
      <c r="J7748" s="4" t="str">
        <f>INDEX(Departments[dept_name],MATCH(Sales[[#This Row],[dept_no]],Departments[dept_no],0))</f>
        <v>Beauty</v>
      </c>
      <c r="K7748" s="4" t="str">
        <f>CONCATENATE(Sales[[#This Row],[region]],Sales[[#This Row],[storetype]])</f>
        <v>3A</v>
      </c>
      <c r="L7748" s="4">
        <f>INDEX(RegionStoreCount[Store Count],MATCH(Sales[[#This Row],[RegionStoretype]],RegionStoreCount[Region/Type],0))</f>
        <v>9</v>
      </c>
      <c r="M7748" s="4">
        <f>AND(Sales[[#This Row],[date]]&lt;=TY_YTDMax,Sales[[#This Row],[date]]&gt;=TY_YTDMin)*Sales[[#This Row],[sales]]</f>
        <v>128914.25880000001</v>
      </c>
      <c r="N7748" s="4">
        <f>AND(Sales[[#This Row],[date]]&lt;=LY_YTDMax,Sales[[#This Row],[date]]&gt;=LY_YTDMin)*Sales[[#This Row],[sales]]</f>
        <v>0</v>
      </c>
      <c r="O7748" s="4">
        <f>AND(Sales[[#This Row],[date]]&gt;=YoY_Min,Sales[[#This Row],[date]]&lt;=TY_YTDMax)*(Sales[[#This Row],[sales]]/Sales[[#This Row],[sqft]])</f>
        <v>0.64424916941529242</v>
      </c>
      <c r="P7748" s="4">
        <f>SUMIF(Sales[RegionStoretype],Sales[[#This Row],[RegionStoretype]],Sales[YoY_SSF])/Sales[[#This Row],[Region_TypeCount]]</f>
        <v>53.603836561720975</v>
      </c>
    </row>
    <row r="7749" spans="1:16" x14ac:dyDescent="0.25">
      <c r="A7749" s="1">
        <v>43287</v>
      </c>
      <c r="B7749">
        <v>31</v>
      </c>
      <c r="C7749">
        <v>4</v>
      </c>
      <c r="D7749">
        <v>55435.07</v>
      </c>
      <c r="E7749" s="4">
        <f>INDEX(Stores[region],MATCH(Sales[[#This Row],[store_no]],Stores[store_no],0))</f>
        <v>3</v>
      </c>
      <c r="F7749" s="4" t="str">
        <f>INDEX(Stores[storetype],MATCH(Sales[[#This Row],[store_no]],Stores[store_no],0))</f>
        <v>A</v>
      </c>
      <c r="G7749" s="4" t="str">
        <f>INDEX(Stores[location_city],MATCH(Sales[[#This Row],[store_no]],Stores[store_no],0))</f>
        <v>Rapid City</v>
      </c>
      <c r="H7749" s="4" t="str">
        <f>INDEX(Stores[location_state],MATCH(Sales[[#This Row],[store_no]],Stores[store_no],0))</f>
        <v>South Dakota</v>
      </c>
      <c r="I7749" s="4">
        <f>INDEX(Stores[sqft],MATCH(Sales[[#This Row],[store_no]],Stores[store_no],0))</f>
        <v>200100</v>
      </c>
      <c r="J7749" s="4" t="str">
        <f>INDEX(Departments[dept_name],MATCH(Sales[[#This Row],[dept_no]],Departments[dept_no],0))</f>
        <v>Books</v>
      </c>
      <c r="K7749" s="4" t="str">
        <f>CONCATENATE(Sales[[#This Row],[region]],Sales[[#This Row],[storetype]])</f>
        <v>3A</v>
      </c>
      <c r="L7749" s="4">
        <f>INDEX(RegionStoreCount[Store Count],MATCH(Sales[[#This Row],[RegionStoretype]],RegionStoreCount[Region/Type],0))</f>
        <v>9</v>
      </c>
      <c r="M7749" s="4">
        <f>AND(Sales[[#This Row],[date]]&lt;=TY_YTDMax,Sales[[#This Row],[date]]&gt;=TY_YTDMin)*Sales[[#This Row],[sales]]</f>
        <v>55435.07</v>
      </c>
      <c r="N7749" s="4">
        <f>AND(Sales[[#This Row],[date]]&lt;=LY_YTDMax,Sales[[#This Row],[date]]&gt;=LY_YTDMin)*Sales[[#This Row],[sales]]</f>
        <v>0</v>
      </c>
      <c r="O7749" s="4">
        <f>AND(Sales[[#This Row],[date]]&gt;=YoY_Min,Sales[[#This Row],[date]]&lt;=TY_YTDMax)*(Sales[[#This Row],[sales]]/Sales[[#This Row],[sqft]])</f>
        <v>0.27703683158420789</v>
      </c>
      <c r="P7749" s="4">
        <f>SUMIF(Sales[RegionStoretype],Sales[[#This Row],[RegionStoretype]],Sales[YoY_SSF])/Sales[[#This Row],[Region_TypeCount]]</f>
        <v>53.603836561720975</v>
      </c>
    </row>
    <row r="7750" spans="1:16" x14ac:dyDescent="0.25">
      <c r="A7750" s="1">
        <v>43287</v>
      </c>
      <c r="B7750">
        <v>31</v>
      </c>
      <c r="C7750">
        <v>14</v>
      </c>
      <c r="D7750">
        <v>49476.838199999998</v>
      </c>
      <c r="E7750" s="4">
        <f>INDEX(Stores[region],MATCH(Sales[[#This Row],[store_no]],Stores[store_no],0))</f>
        <v>3</v>
      </c>
      <c r="F7750" s="4" t="str">
        <f>INDEX(Stores[storetype],MATCH(Sales[[#This Row],[store_no]],Stores[store_no],0))</f>
        <v>A</v>
      </c>
      <c r="G7750" s="4" t="str">
        <f>INDEX(Stores[location_city],MATCH(Sales[[#This Row],[store_no]],Stores[store_no],0))</f>
        <v>Rapid City</v>
      </c>
      <c r="H7750" s="4" t="str">
        <f>INDEX(Stores[location_state],MATCH(Sales[[#This Row],[store_no]],Stores[store_no],0))</f>
        <v>South Dakota</v>
      </c>
      <c r="I7750" s="4">
        <f>INDEX(Stores[sqft],MATCH(Sales[[#This Row],[store_no]],Stores[store_no],0))</f>
        <v>200100</v>
      </c>
      <c r="J7750" s="4" t="str">
        <f>INDEX(Departments[dept_name],MATCH(Sales[[#This Row],[dept_no]],Departments[dept_no],0))</f>
        <v>Movies</v>
      </c>
      <c r="K7750" s="4" t="str">
        <f>CONCATENATE(Sales[[#This Row],[region]],Sales[[#This Row],[storetype]])</f>
        <v>3A</v>
      </c>
      <c r="L7750" s="4">
        <f>INDEX(RegionStoreCount[Store Count],MATCH(Sales[[#This Row],[RegionStoretype]],RegionStoreCount[Region/Type],0))</f>
        <v>9</v>
      </c>
      <c r="M7750" s="4">
        <f>AND(Sales[[#This Row],[date]]&lt;=TY_YTDMax,Sales[[#This Row],[date]]&gt;=TY_YTDMin)*Sales[[#This Row],[sales]]</f>
        <v>49476.838199999998</v>
      </c>
      <c r="N7750" s="4">
        <f>AND(Sales[[#This Row],[date]]&lt;=LY_YTDMax,Sales[[#This Row],[date]]&gt;=LY_YTDMin)*Sales[[#This Row],[sales]]</f>
        <v>0</v>
      </c>
      <c r="O7750" s="4">
        <f>AND(Sales[[#This Row],[date]]&gt;=YoY_Min,Sales[[#This Row],[date]]&lt;=TY_YTDMax)*(Sales[[#This Row],[sales]]/Sales[[#This Row],[sqft]])</f>
        <v>0.24726056071964017</v>
      </c>
      <c r="P7750" s="4">
        <f>SUMIF(Sales[RegionStoretype],Sales[[#This Row],[RegionStoretype]],Sales[YoY_SSF])/Sales[[#This Row],[Region_TypeCount]]</f>
        <v>53.603836561720975</v>
      </c>
    </row>
    <row r="7751" spans="1:16" x14ac:dyDescent="0.25">
      <c r="A7751" s="1">
        <v>43287</v>
      </c>
      <c r="B7751">
        <v>32</v>
      </c>
      <c r="C7751">
        <v>16</v>
      </c>
      <c r="D7751">
        <v>121296.30230000001</v>
      </c>
      <c r="E7751" s="4">
        <f>INDEX(Stores[region],MATCH(Sales[[#This Row],[store_no]],Stores[store_no],0))</f>
        <v>2</v>
      </c>
      <c r="F7751" s="4" t="str">
        <f>INDEX(Stores[storetype],MATCH(Sales[[#This Row],[store_no]],Stores[store_no],0))</f>
        <v>A</v>
      </c>
      <c r="G7751" s="4" t="str">
        <f>INDEX(Stores[location_city],MATCH(Sales[[#This Row],[store_no]],Stores[store_no],0))</f>
        <v>Western Springs</v>
      </c>
      <c r="H7751" s="4" t="str">
        <f>INDEX(Stores[location_state],MATCH(Sales[[#This Row],[store_no]],Stores[store_no],0))</f>
        <v>Illinois</v>
      </c>
      <c r="I7751" s="4">
        <f>INDEX(Stores[sqft],MATCH(Sales[[#This Row],[store_no]],Stores[store_no],0))</f>
        <v>118200</v>
      </c>
      <c r="J7751" s="4" t="str">
        <f>INDEX(Departments[dept_name],MATCH(Sales[[#This Row],[dept_no]],Departments[dept_no],0))</f>
        <v>Outdoors</v>
      </c>
      <c r="K7751" s="4" t="str">
        <f>CONCATENATE(Sales[[#This Row],[region]],Sales[[#This Row],[storetype]])</f>
        <v>2A</v>
      </c>
      <c r="L7751" s="4">
        <f>INDEX(RegionStoreCount[Store Count],MATCH(Sales[[#This Row],[RegionStoretype]],RegionStoreCount[Region/Type],0))</f>
        <v>5</v>
      </c>
      <c r="M7751" s="4">
        <f>AND(Sales[[#This Row],[date]]&lt;=TY_YTDMax,Sales[[#This Row],[date]]&gt;=TY_YTDMin)*Sales[[#This Row],[sales]]</f>
        <v>121296.30230000001</v>
      </c>
      <c r="N7751" s="4">
        <f>AND(Sales[[#This Row],[date]]&lt;=LY_YTDMax,Sales[[#This Row],[date]]&gt;=LY_YTDMin)*Sales[[#This Row],[sales]]</f>
        <v>0</v>
      </c>
      <c r="O7751" s="4">
        <f>AND(Sales[[#This Row],[date]]&gt;=YoY_Min,Sales[[#This Row],[date]]&lt;=TY_YTDMax)*(Sales[[#This Row],[sales]]/Sales[[#This Row],[sqft]])</f>
        <v>1.0261954509306261</v>
      </c>
      <c r="P7751" s="4">
        <f>SUMIF(Sales[RegionStoretype],Sales[[#This Row],[RegionStoretype]],Sales[YoY_SSF])/Sales[[#This Row],[Region_TypeCount]]</f>
        <v>60.052789354368521</v>
      </c>
    </row>
    <row r="7752" spans="1:16" x14ac:dyDescent="0.25">
      <c r="A7752" s="1">
        <v>43287</v>
      </c>
      <c r="B7752">
        <v>33</v>
      </c>
      <c r="C7752">
        <v>10</v>
      </c>
      <c r="D7752">
        <v>2099.9022</v>
      </c>
      <c r="E7752" s="4">
        <f>INDEX(Stores[region],MATCH(Sales[[#This Row],[store_no]],Stores[store_no],0))</f>
        <v>3</v>
      </c>
      <c r="F7752" s="4" t="str">
        <f>INDEX(Stores[storetype],MATCH(Sales[[#This Row],[store_no]],Stores[store_no],0))</f>
        <v>A</v>
      </c>
      <c r="G7752" s="4" t="str">
        <f>INDEX(Stores[location_city],MATCH(Sales[[#This Row],[store_no]],Stores[store_no],0))</f>
        <v>Omaha</v>
      </c>
      <c r="H7752" s="4" t="str">
        <f>INDEX(Stores[location_state],MATCH(Sales[[#This Row],[store_no]],Stores[store_no],0))</f>
        <v>Nebraska</v>
      </c>
      <c r="I7752" s="4">
        <f>INDEX(Stores[sqft],MATCH(Sales[[#This Row],[store_no]],Stores[store_no],0))</f>
        <v>40700</v>
      </c>
      <c r="J7752" s="4" t="str">
        <f>INDEX(Departments[dept_name],MATCH(Sales[[#This Row],[dept_no]],Departments[dept_no],0))</f>
        <v>Health</v>
      </c>
      <c r="K7752" s="4" t="str">
        <f>CONCATENATE(Sales[[#This Row],[region]],Sales[[#This Row],[storetype]])</f>
        <v>3A</v>
      </c>
      <c r="L7752" s="4">
        <f>INDEX(RegionStoreCount[Store Count],MATCH(Sales[[#This Row],[RegionStoretype]],RegionStoreCount[Region/Type],0))</f>
        <v>9</v>
      </c>
      <c r="M7752" s="4">
        <f>AND(Sales[[#This Row],[date]]&lt;=TY_YTDMax,Sales[[#This Row],[date]]&gt;=TY_YTDMin)*Sales[[#This Row],[sales]]</f>
        <v>2099.9022</v>
      </c>
      <c r="N7752" s="4">
        <f>AND(Sales[[#This Row],[date]]&lt;=LY_YTDMax,Sales[[#This Row],[date]]&gt;=LY_YTDMin)*Sales[[#This Row],[sales]]</f>
        <v>0</v>
      </c>
      <c r="O7752" s="4">
        <f>AND(Sales[[#This Row],[date]]&gt;=YoY_Min,Sales[[#This Row],[date]]&lt;=TY_YTDMax)*(Sales[[#This Row],[sales]]/Sales[[#This Row],[sqft]])</f>
        <v>5.1594648648648649E-2</v>
      </c>
      <c r="P7752" s="4">
        <f>SUMIF(Sales[RegionStoretype],Sales[[#This Row],[RegionStoretype]],Sales[YoY_SSF])/Sales[[#This Row],[Region_TypeCount]]</f>
        <v>53.603836561720975</v>
      </c>
    </row>
    <row r="7753" spans="1:16" x14ac:dyDescent="0.25">
      <c r="A7753" s="1">
        <v>43287</v>
      </c>
      <c r="B7753">
        <v>34</v>
      </c>
      <c r="C7753">
        <v>6</v>
      </c>
      <c r="D7753">
        <v>88319.247800000012</v>
      </c>
      <c r="E7753" s="4">
        <f>INDEX(Stores[region],MATCH(Sales[[#This Row],[store_no]],Stores[store_no],0))</f>
        <v>1</v>
      </c>
      <c r="F7753" s="4" t="str">
        <f>INDEX(Stores[storetype],MATCH(Sales[[#This Row],[store_no]],Stores[store_no],0))</f>
        <v>A</v>
      </c>
      <c r="G7753" s="4" t="str">
        <f>INDEX(Stores[location_city],MATCH(Sales[[#This Row],[store_no]],Stores[store_no],0))</f>
        <v>Toledo</v>
      </c>
      <c r="H7753" s="4" t="str">
        <f>INDEX(Stores[location_state],MATCH(Sales[[#This Row],[store_no]],Stores[store_no],0))</f>
        <v>Ohio</v>
      </c>
      <c r="I7753" s="4">
        <f>INDEX(Stores[sqft],MATCH(Sales[[#This Row],[store_no]],Stores[store_no],0))</f>
        <v>207900</v>
      </c>
      <c r="J7753" s="4" t="str">
        <f>INDEX(Departments[dept_name],MATCH(Sales[[#This Row],[dept_no]],Departments[dept_no],0))</f>
        <v>Computers</v>
      </c>
      <c r="K7753" s="4" t="str">
        <f>CONCATENATE(Sales[[#This Row],[region]],Sales[[#This Row],[storetype]])</f>
        <v>1A</v>
      </c>
      <c r="L7753" s="4">
        <f>INDEX(RegionStoreCount[Store Count],MATCH(Sales[[#This Row],[RegionStoretype]],RegionStoreCount[Region/Type],0))</f>
        <v>5</v>
      </c>
      <c r="M7753" s="4">
        <f>AND(Sales[[#This Row],[date]]&lt;=TY_YTDMax,Sales[[#This Row],[date]]&gt;=TY_YTDMin)*Sales[[#This Row],[sales]]</f>
        <v>88319.247800000012</v>
      </c>
      <c r="N7753" s="4">
        <f>AND(Sales[[#This Row],[date]]&lt;=LY_YTDMax,Sales[[#This Row],[date]]&gt;=LY_YTDMin)*Sales[[#This Row],[sales]]</f>
        <v>0</v>
      </c>
      <c r="O7753" s="4">
        <f>AND(Sales[[#This Row],[date]]&gt;=YoY_Min,Sales[[#This Row],[date]]&lt;=TY_YTDMax)*(Sales[[#This Row],[sales]]/Sales[[#This Row],[sqft]])</f>
        <v>0.42481600673400677</v>
      </c>
      <c r="P7753" s="4">
        <f>SUMIF(Sales[RegionStoretype],Sales[[#This Row],[RegionStoretype]],Sales[YoY_SSF])/Sales[[#This Row],[Region_TypeCount]]</f>
        <v>59.469551530910678</v>
      </c>
    </row>
    <row r="7754" spans="1:16" x14ac:dyDescent="0.25">
      <c r="A7754" s="1">
        <v>43287</v>
      </c>
      <c r="B7754">
        <v>34</v>
      </c>
      <c r="C7754">
        <v>13</v>
      </c>
      <c r="D7754">
        <v>125052.4915</v>
      </c>
      <c r="E7754" s="4">
        <f>INDEX(Stores[region],MATCH(Sales[[#This Row],[store_no]],Stores[store_no],0))</f>
        <v>1</v>
      </c>
      <c r="F7754" s="4" t="str">
        <f>INDEX(Stores[storetype],MATCH(Sales[[#This Row],[store_no]],Stores[store_no],0))</f>
        <v>A</v>
      </c>
      <c r="G7754" s="4" t="str">
        <f>INDEX(Stores[location_city],MATCH(Sales[[#This Row],[store_no]],Stores[store_no],0))</f>
        <v>Toledo</v>
      </c>
      <c r="H7754" s="4" t="str">
        <f>INDEX(Stores[location_state],MATCH(Sales[[#This Row],[store_no]],Stores[store_no],0))</f>
        <v>Ohio</v>
      </c>
      <c r="I7754" s="4">
        <f>INDEX(Stores[sqft],MATCH(Sales[[#This Row],[store_no]],Stores[store_no],0))</f>
        <v>207900</v>
      </c>
      <c r="J7754" s="4" t="str">
        <f>INDEX(Departments[dept_name],MATCH(Sales[[#This Row],[dept_no]],Departments[dept_no],0))</f>
        <v>Kids</v>
      </c>
      <c r="K7754" s="4" t="str">
        <f>CONCATENATE(Sales[[#This Row],[region]],Sales[[#This Row],[storetype]])</f>
        <v>1A</v>
      </c>
      <c r="L7754" s="4">
        <f>INDEX(RegionStoreCount[Store Count],MATCH(Sales[[#This Row],[RegionStoretype]],RegionStoreCount[Region/Type],0))</f>
        <v>5</v>
      </c>
      <c r="M7754" s="4">
        <f>AND(Sales[[#This Row],[date]]&lt;=TY_YTDMax,Sales[[#This Row],[date]]&gt;=TY_YTDMin)*Sales[[#This Row],[sales]]</f>
        <v>125052.4915</v>
      </c>
      <c r="N7754" s="4">
        <f>AND(Sales[[#This Row],[date]]&lt;=LY_YTDMax,Sales[[#This Row],[date]]&gt;=LY_YTDMin)*Sales[[#This Row],[sales]]</f>
        <v>0</v>
      </c>
      <c r="O7754" s="4">
        <f>AND(Sales[[#This Row],[date]]&gt;=YoY_Min,Sales[[#This Row],[date]]&lt;=TY_YTDMax)*(Sales[[#This Row],[sales]]/Sales[[#This Row],[sqft]])</f>
        <v>0.60150308561808563</v>
      </c>
      <c r="P7754" s="4">
        <f>SUMIF(Sales[RegionStoretype],Sales[[#This Row],[RegionStoretype]],Sales[YoY_SSF])/Sales[[#This Row],[Region_TypeCount]]</f>
        <v>59.469551530910678</v>
      </c>
    </row>
    <row r="7755" spans="1:16" x14ac:dyDescent="0.25">
      <c r="A7755" s="1">
        <v>43287</v>
      </c>
      <c r="B7755">
        <v>36</v>
      </c>
      <c r="C7755">
        <v>8</v>
      </c>
      <c r="D7755">
        <v>25576.509400000003</v>
      </c>
      <c r="E7755" s="4">
        <f>INDEX(Stores[region],MATCH(Sales[[#This Row],[store_no]],Stores[store_no],0))</f>
        <v>2</v>
      </c>
      <c r="F7755" s="4" t="str">
        <f>INDEX(Stores[storetype],MATCH(Sales[[#This Row],[store_no]],Stores[store_no],0))</f>
        <v>A</v>
      </c>
      <c r="G7755" s="4" t="str">
        <f>INDEX(Stores[location_city],MATCH(Sales[[#This Row],[store_no]],Stores[store_no],0))</f>
        <v>Aurora</v>
      </c>
      <c r="H7755" s="4" t="str">
        <f>INDEX(Stores[location_state],MATCH(Sales[[#This Row],[store_no]],Stores[store_no],0))</f>
        <v>Illinois</v>
      </c>
      <c r="I7755" s="4">
        <f>INDEX(Stores[sqft],MATCH(Sales[[#This Row],[store_no]],Stores[store_no],0))</f>
        <v>209900</v>
      </c>
      <c r="J7755" s="4" t="str">
        <f>INDEX(Departments[dept_name],MATCH(Sales[[#This Row],[dept_no]],Departments[dept_no],0))</f>
        <v>Games</v>
      </c>
      <c r="K7755" s="4" t="str">
        <f>CONCATENATE(Sales[[#This Row],[region]],Sales[[#This Row],[storetype]])</f>
        <v>2A</v>
      </c>
      <c r="L7755" s="4">
        <f>INDEX(RegionStoreCount[Store Count],MATCH(Sales[[#This Row],[RegionStoretype]],RegionStoreCount[Region/Type],0))</f>
        <v>5</v>
      </c>
      <c r="M7755" s="4">
        <f>AND(Sales[[#This Row],[date]]&lt;=TY_YTDMax,Sales[[#This Row],[date]]&gt;=TY_YTDMin)*Sales[[#This Row],[sales]]</f>
        <v>25576.509400000003</v>
      </c>
      <c r="N7755" s="4">
        <f>AND(Sales[[#This Row],[date]]&lt;=LY_YTDMax,Sales[[#This Row],[date]]&gt;=LY_YTDMin)*Sales[[#This Row],[sales]]</f>
        <v>0</v>
      </c>
      <c r="O7755" s="4">
        <f>AND(Sales[[#This Row],[date]]&gt;=YoY_Min,Sales[[#This Row],[date]]&lt;=TY_YTDMax)*(Sales[[#This Row],[sales]]/Sales[[#This Row],[sqft]])</f>
        <v>0.12185092615531207</v>
      </c>
      <c r="P7755" s="4">
        <f>SUMIF(Sales[RegionStoretype],Sales[[#This Row],[RegionStoretype]],Sales[YoY_SSF])/Sales[[#This Row],[Region_TypeCount]]</f>
        <v>60.052789354368521</v>
      </c>
    </row>
    <row r="7756" spans="1:16" x14ac:dyDescent="0.25">
      <c r="A7756" s="1">
        <v>43287</v>
      </c>
      <c r="B7756">
        <v>36</v>
      </c>
      <c r="C7756">
        <v>16</v>
      </c>
      <c r="D7756">
        <v>78156.916100000002</v>
      </c>
      <c r="E7756" s="4">
        <f>INDEX(Stores[region],MATCH(Sales[[#This Row],[store_no]],Stores[store_no],0))</f>
        <v>2</v>
      </c>
      <c r="F7756" s="4" t="str">
        <f>INDEX(Stores[storetype],MATCH(Sales[[#This Row],[store_no]],Stores[store_no],0))</f>
        <v>A</v>
      </c>
      <c r="G7756" s="4" t="str">
        <f>INDEX(Stores[location_city],MATCH(Sales[[#This Row],[store_no]],Stores[store_no],0))</f>
        <v>Aurora</v>
      </c>
      <c r="H7756" s="4" t="str">
        <f>INDEX(Stores[location_state],MATCH(Sales[[#This Row],[store_no]],Stores[store_no],0))</f>
        <v>Illinois</v>
      </c>
      <c r="I7756" s="4">
        <f>INDEX(Stores[sqft],MATCH(Sales[[#This Row],[store_no]],Stores[store_no],0))</f>
        <v>209900</v>
      </c>
      <c r="J7756" s="4" t="str">
        <f>INDEX(Departments[dept_name],MATCH(Sales[[#This Row],[dept_no]],Departments[dept_no],0))</f>
        <v>Outdoors</v>
      </c>
      <c r="K7756" s="4" t="str">
        <f>CONCATENATE(Sales[[#This Row],[region]],Sales[[#This Row],[storetype]])</f>
        <v>2A</v>
      </c>
      <c r="L7756" s="4">
        <f>INDEX(RegionStoreCount[Store Count],MATCH(Sales[[#This Row],[RegionStoretype]],RegionStoreCount[Region/Type],0))</f>
        <v>5</v>
      </c>
      <c r="M7756" s="4">
        <f>AND(Sales[[#This Row],[date]]&lt;=TY_YTDMax,Sales[[#This Row],[date]]&gt;=TY_YTDMin)*Sales[[#This Row],[sales]]</f>
        <v>78156.916100000002</v>
      </c>
      <c r="N7756" s="4">
        <f>AND(Sales[[#This Row],[date]]&lt;=LY_YTDMax,Sales[[#This Row],[date]]&gt;=LY_YTDMin)*Sales[[#This Row],[sales]]</f>
        <v>0</v>
      </c>
      <c r="O7756" s="4">
        <f>AND(Sales[[#This Row],[date]]&gt;=YoY_Min,Sales[[#This Row],[date]]&lt;=TY_YTDMax)*(Sales[[#This Row],[sales]]/Sales[[#This Row],[sqft]])</f>
        <v>0.37235310195331112</v>
      </c>
      <c r="P7756" s="4">
        <f>SUMIF(Sales[RegionStoretype],Sales[[#This Row],[RegionStoretype]],Sales[YoY_SSF])/Sales[[#This Row],[Region_TypeCount]]</f>
        <v>60.052789354368521</v>
      </c>
    </row>
    <row r="7757" spans="1:16" x14ac:dyDescent="0.25">
      <c r="A7757" s="1">
        <v>43287</v>
      </c>
      <c r="B7757">
        <v>37</v>
      </c>
      <c r="C7757">
        <v>9</v>
      </c>
      <c r="D7757">
        <v>8000.5761000000002</v>
      </c>
      <c r="E7757" s="4">
        <f>INDEX(Stores[region],MATCH(Sales[[#This Row],[store_no]],Stores[store_no],0))</f>
        <v>3</v>
      </c>
      <c r="F7757" s="4" t="str">
        <f>INDEX(Stores[storetype],MATCH(Sales[[#This Row],[store_no]],Stores[store_no],0))</f>
        <v>C</v>
      </c>
      <c r="G7757" s="4" t="str">
        <f>INDEX(Stores[location_city],MATCH(Sales[[#This Row],[store_no]],Stores[store_no],0))</f>
        <v>Lincoln</v>
      </c>
      <c r="H7757" s="4" t="str">
        <f>INDEX(Stores[location_state],MATCH(Sales[[#This Row],[store_no]],Stores[store_no],0))</f>
        <v>Nebraska</v>
      </c>
      <c r="I7757" s="4">
        <f>INDEX(Stores[sqft],MATCH(Sales[[#This Row],[store_no]],Stores[store_no],0))</f>
        <v>161300</v>
      </c>
      <c r="J7757" s="4" t="str">
        <f>INDEX(Departments[dept_name],MATCH(Sales[[#This Row],[dept_no]],Departments[dept_no],0))</f>
        <v>Garden</v>
      </c>
      <c r="K7757" s="4" t="str">
        <f>CONCATENATE(Sales[[#This Row],[region]],Sales[[#This Row],[storetype]])</f>
        <v>3C</v>
      </c>
      <c r="L7757" s="4">
        <f>INDEX(RegionStoreCount[Store Count],MATCH(Sales[[#This Row],[RegionStoretype]],RegionStoreCount[Region/Type],0))</f>
        <v>2</v>
      </c>
      <c r="M7757" s="4">
        <f>AND(Sales[[#This Row],[date]]&lt;=TY_YTDMax,Sales[[#This Row],[date]]&gt;=TY_YTDMin)*Sales[[#This Row],[sales]]</f>
        <v>8000.5761000000002</v>
      </c>
      <c r="N7757" s="4">
        <f>AND(Sales[[#This Row],[date]]&lt;=LY_YTDMax,Sales[[#This Row],[date]]&gt;=LY_YTDMin)*Sales[[#This Row],[sales]]</f>
        <v>0</v>
      </c>
      <c r="O7757" s="4">
        <f>AND(Sales[[#This Row],[date]]&gt;=YoY_Min,Sales[[#This Row],[date]]&lt;=TY_YTDMax)*(Sales[[#This Row],[sales]]/Sales[[#This Row],[sqft]])</f>
        <v>4.9600595784252945E-2</v>
      </c>
      <c r="P7757" s="4">
        <f>SUMIF(Sales[RegionStoretype],Sales[[#This Row],[RegionStoretype]],Sales[YoY_SSF])/Sales[[#This Row],[Region_TypeCount]]</f>
        <v>47.561479460925746</v>
      </c>
    </row>
    <row r="7758" spans="1:16" x14ac:dyDescent="0.25">
      <c r="A7758" s="1">
        <v>43287</v>
      </c>
      <c r="B7758">
        <v>37</v>
      </c>
      <c r="C7758">
        <v>11</v>
      </c>
      <c r="D7758">
        <v>116015.03869999999</v>
      </c>
      <c r="E7758" s="4">
        <f>INDEX(Stores[region],MATCH(Sales[[#This Row],[store_no]],Stores[store_no],0))</f>
        <v>3</v>
      </c>
      <c r="F7758" s="4" t="str">
        <f>INDEX(Stores[storetype],MATCH(Sales[[#This Row],[store_no]],Stores[store_no],0))</f>
        <v>C</v>
      </c>
      <c r="G7758" s="4" t="str">
        <f>INDEX(Stores[location_city],MATCH(Sales[[#This Row],[store_no]],Stores[store_no],0))</f>
        <v>Lincoln</v>
      </c>
      <c r="H7758" s="4" t="str">
        <f>INDEX(Stores[location_state],MATCH(Sales[[#This Row],[store_no]],Stores[store_no],0))</f>
        <v>Nebraska</v>
      </c>
      <c r="I7758" s="4">
        <f>INDEX(Stores[sqft],MATCH(Sales[[#This Row],[store_no]],Stores[store_no],0))</f>
        <v>161300</v>
      </c>
      <c r="J7758" s="4" t="str">
        <f>INDEX(Departments[dept_name],MATCH(Sales[[#This Row],[dept_no]],Departments[dept_no],0))</f>
        <v>Home</v>
      </c>
      <c r="K7758" s="4" t="str">
        <f>CONCATENATE(Sales[[#This Row],[region]],Sales[[#This Row],[storetype]])</f>
        <v>3C</v>
      </c>
      <c r="L7758" s="4">
        <f>INDEX(RegionStoreCount[Store Count],MATCH(Sales[[#This Row],[RegionStoretype]],RegionStoreCount[Region/Type],0))</f>
        <v>2</v>
      </c>
      <c r="M7758" s="4">
        <f>AND(Sales[[#This Row],[date]]&lt;=TY_YTDMax,Sales[[#This Row],[date]]&gt;=TY_YTDMin)*Sales[[#This Row],[sales]]</f>
        <v>116015.03869999999</v>
      </c>
      <c r="N7758" s="4">
        <f>AND(Sales[[#This Row],[date]]&lt;=LY_YTDMax,Sales[[#This Row],[date]]&gt;=LY_YTDMin)*Sales[[#This Row],[sales]]</f>
        <v>0</v>
      </c>
      <c r="O7758" s="4">
        <f>AND(Sales[[#This Row],[date]]&gt;=YoY_Min,Sales[[#This Row],[date]]&lt;=TY_YTDMax)*(Sales[[#This Row],[sales]]/Sales[[#This Row],[sqft]])</f>
        <v>0.71925008493490383</v>
      </c>
      <c r="P7758" s="4">
        <f>SUMIF(Sales[RegionStoretype],Sales[[#This Row],[RegionStoretype]],Sales[YoY_SSF])/Sales[[#This Row],[Region_TypeCount]]</f>
        <v>47.561479460925746</v>
      </c>
    </row>
    <row r="7759" spans="1:16" x14ac:dyDescent="0.25">
      <c r="A7759" s="1">
        <v>43287</v>
      </c>
      <c r="B7759">
        <v>37</v>
      </c>
      <c r="C7759">
        <v>16</v>
      </c>
      <c r="D7759">
        <v>107250.65960000001</v>
      </c>
      <c r="E7759" s="4">
        <f>INDEX(Stores[region],MATCH(Sales[[#This Row],[store_no]],Stores[store_no],0))</f>
        <v>3</v>
      </c>
      <c r="F7759" s="4" t="str">
        <f>INDEX(Stores[storetype],MATCH(Sales[[#This Row],[store_no]],Stores[store_no],0))</f>
        <v>C</v>
      </c>
      <c r="G7759" s="4" t="str">
        <f>INDEX(Stores[location_city],MATCH(Sales[[#This Row],[store_no]],Stores[store_no],0))</f>
        <v>Lincoln</v>
      </c>
      <c r="H7759" s="4" t="str">
        <f>INDEX(Stores[location_state],MATCH(Sales[[#This Row],[store_no]],Stores[store_no],0))</f>
        <v>Nebraska</v>
      </c>
      <c r="I7759" s="4">
        <f>INDEX(Stores[sqft],MATCH(Sales[[#This Row],[store_no]],Stores[store_no],0))</f>
        <v>161300</v>
      </c>
      <c r="J7759" s="4" t="str">
        <f>INDEX(Departments[dept_name],MATCH(Sales[[#This Row],[dept_no]],Departments[dept_no],0))</f>
        <v>Outdoors</v>
      </c>
      <c r="K7759" s="4" t="str">
        <f>CONCATENATE(Sales[[#This Row],[region]],Sales[[#This Row],[storetype]])</f>
        <v>3C</v>
      </c>
      <c r="L7759" s="4">
        <f>INDEX(RegionStoreCount[Store Count],MATCH(Sales[[#This Row],[RegionStoretype]],RegionStoreCount[Region/Type],0))</f>
        <v>2</v>
      </c>
      <c r="M7759" s="4">
        <f>AND(Sales[[#This Row],[date]]&lt;=TY_YTDMax,Sales[[#This Row],[date]]&gt;=TY_YTDMin)*Sales[[#This Row],[sales]]</f>
        <v>107250.65960000001</v>
      </c>
      <c r="N7759" s="4">
        <f>AND(Sales[[#This Row],[date]]&lt;=LY_YTDMax,Sales[[#This Row],[date]]&gt;=LY_YTDMin)*Sales[[#This Row],[sales]]</f>
        <v>0</v>
      </c>
      <c r="O7759" s="4">
        <f>AND(Sales[[#This Row],[date]]&gt;=YoY_Min,Sales[[#This Row],[date]]&lt;=TY_YTDMax)*(Sales[[#This Row],[sales]]/Sales[[#This Row],[sqft]])</f>
        <v>0.66491419466832002</v>
      </c>
      <c r="P7759" s="4">
        <f>SUMIF(Sales[RegionStoretype],Sales[[#This Row],[RegionStoretype]],Sales[YoY_SSF])/Sales[[#This Row],[Region_TypeCount]]</f>
        <v>47.561479460925746</v>
      </c>
    </row>
    <row r="7760" spans="1:16" x14ac:dyDescent="0.25">
      <c r="A7760" s="1">
        <v>43294</v>
      </c>
      <c r="B7760">
        <v>1</v>
      </c>
      <c r="C7760">
        <v>15</v>
      </c>
      <c r="D7760">
        <v>34614.983500000002</v>
      </c>
      <c r="E7760" s="4">
        <f>INDEX(Stores[region],MATCH(Sales[[#This Row],[store_no]],Stores[store_no],0))</f>
        <v>1</v>
      </c>
      <c r="F7760" s="4" t="str">
        <f>INDEX(Stores[storetype],MATCH(Sales[[#This Row],[store_no]],Stores[store_no],0))</f>
        <v>A</v>
      </c>
      <c r="G7760" s="4" t="str">
        <f>INDEX(Stores[location_city],MATCH(Sales[[#This Row],[store_no]],Stores[store_no],0))</f>
        <v>Ann Arbor</v>
      </c>
      <c r="H7760" s="4" t="str">
        <f>INDEX(Stores[location_state],MATCH(Sales[[#This Row],[store_no]],Stores[store_no],0))</f>
        <v>Michigan</v>
      </c>
      <c r="I7760" s="4">
        <f>INDEX(Stores[sqft],MATCH(Sales[[#This Row],[store_no]],Stores[store_no],0))</f>
        <v>100600</v>
      </c>
      <c r="J7760" s="4" t="str">
        <f>INDEX(Departments[dept_name],MATCH(Sales[[#This Row],[dept_no]],Departments[dept_no],0))</f>
        <v>Music</v>
      </c>
      <c r="K7760" s="4" t="str">
        <f>CONCATENATE(Sales[[#This Row],[region]],Sales[[#This Row],[storetype]])</f>
        <v>1A</v>
      </c>
      <c r="L7760" s="4">
        <f>INDEX(RegionStoreCount[Store Count],MATCH(Sales[[#This Row],[RegionStoretype]],RegionStoreCount[Region/Type],0))</f>
        <v>5</v>
      </c>
      <c r="M7760" s="4">
        <f>AND(Sales[[#This Row],[date]]&lt;=TY_YTDMax,Sales[[#This Row],[date]]&gt;=TY_YTDMin)*Sales[[#This Row],[sales]]</f>
        <v>34614.983500000002</v>
      </c>
      <c r="N7760" s="4">
        <f>AND(Sales[[#This Row],[date]]&lt;=LY_YTDMax,Sales[[#This Row],[date]]&gt;=LY_YTDMin)*Sales[[#This Row],[sales]]</f>
        <v>0</v>
      </c>
      <c r="O7760" s="4">
        <f>AND(Sales[[#This Row],[date]]&gt;=YoY_Min,Sales[[#This Row],[date]]&lt;=TY_YTDMax)*(Sales[[#This Row],[sales]]/Sales[[#This Row],[sqft]])</f>
        <v>0.34408532306163025</v>
      </c>
      <c r="P7760" s="4">
        <f>SUMIF(Sales[RegionStoretype],Sales[[#This Row],[RegionStoretype]],Sales[YoY_SSF])/Sales[[#This Row],[Region_TypeCount]]</f>
        <v>59.469551530910678</v>
      </c>
    </row>
    <row r="7761" spans="1:16" x14ac:dyDescent="0.25">
      <c r="A7761" s="1">
        <v>43294</v>
      </c>
      <c r="B7761">
        <v>2</v>
      </c>
      <c r="C7761">
        <v>10</v>
      </c>
      <c r="D7761">
        <v>7853.3625000000002</v>
      </c>
      <c r="E7761" s="4">
        <f>INDEX(Stores[region],MATCH(Sales[[#This Row],[store_no]],Stores[store_no],0))</f>
        <v>3</v>
      </c>
      <c r="F7761" s="4" t="str">
        <f>INDEX(Stores[storetype],MATCH(Sales[[#This Row],[store_no]],Stores[store_no],0))</f>
        <v>A</v>
      </c>
      <c r="G7761" s="4" t="str">
        <f>INDEX(Stores[location_city],MATCH(Sales[[#This Row],[store_no]],Stores[store_no],0))</f>
        <v>Minneapolis</v>
      </c>
      <c r="H7761" s="4" t="str">
        <f>INDEX(Stores[location_state],MATCH(Sales[[#This Row],[store_no]],Stores[store_no],0))</f>
        <v>Minnesota</v>
      </c>
      <c r="I7761" s="4">
        <f>INDEX(Stores[sqft],MATCH(Sales[[#This Row],[store_no]],Stores[store_no],0))</f>
        <v>210400</v>
      </c>
      <c r="J7761" s="4" t="str">
        <f>INDEX(Departments[dept_name],MATCH(Sales[[#This Row],[dept_no]],Departments[dept_no],0))</f>
        <v>Health</v>
      </c>
      <c r="K7761" s="4" t="str">
        <f>CONCATENATE(Sales[[#This Row],[region]],Sales[[#This Row],[storetype]])</f>
        <v>3A</v>
      </c>
      <c r="L7761" s="4">
        <f>INDEX(RegionStoreCount[Store Count],MATCH(Sales[[#This Row],[RegionStoretype]],RegionStoreCount[Region/Type],0))</f>
        <v>9</v>
      </c>
      <c r="M7761" s="4">
        <f>AND(Sales[[#This Row],[date]]&lt;=TY_YTDMax,Sales[[#This Row],[date]]&gt;=TY_YTDMin)*Sales[[#This Row],[sales]]</f>
        <v>7853.3625000000002</v>
      </c>
      <c r="N7761" s="4">
        <f>AND(Sales[[#This Row],[date]]&lt;=LY_YTDMax,Sales[[#This Row],[date]]&gt;=LY_YTDMin)*Sales[[#This Row],[sales]]</f>
        <v>0</v>
      </c>
      <c r="O7761" s="4">
        <f>AND(Sales[[#This Row],[date]]&gt;=YoY_Min,Sales[[#This Row],[date]]&lt;=TY_YTDMax)*(Sales[[#This Row],[sales]]/Sales[[#This Row],[sqft]])</f>
        <v>3.7325867395437265E-2</v>
      </c>
      <c r="P7761" s="4">
        <f>SUMIF(Sales[RegionStoretype],Sales[[#This Row],[RegionStoretype]],Sales[YoY_SSF])/Sales[[#This Row],[Region_TypeCount]]</f>
        <v>53.603836561720975</v>
      </c>
    </row>
    <row r="7762" spans="1:16" x14ac:dyDescent="0.25">
      <c r="A7762" s="1">
        <v>43294</v>
      </c>
      <c r="B7762">
        <v>2</v>
      </c>
      <c r="C7762">
        <v>13</v>
      </c>
      <c r="D7762">
        <v>81615.417000000001</v>
      </c>
      <c r="E7762" s="4">
        <f>INDEX(Stores[region],MATCH(Sales[[#This Row],[store_no]],Stores[store_no],0))</f>
        <v>3</v>
      </c>
      <c r="F7762" s="4" t="str">
        <f>INDEX(Stores[storetype],MATCH(Sales[[#This Row],[store_no]],Stores[store_no],0))</f>
        <v>A</v>
      </c>
      <c r="G7762" s="4" t="str">
        <f>INDEX(Stores[location_city],MATCH(Sales[[#This Row],[store_no]],Stores[store_no],0))</f>
        <v>Minneapolis</v>
      </c>
      <c r="H7762" s="4" t="str">
        <f>INDEX(Stores[location_state],MATCH(Sales[[#This Row],[store_no]],Stores[store_no],0))</f>
        <v>Minnesota</v>
      </c>
      <c r="I7762" s="4">
        <f>INDEX(Stores[sqft],MATCH(Sales[[#This Row],[store_no]],Stores[store_no],0))</f>
        <v>210400</v>
      </c>
      <c r="J7762" s="4" t="str">
        <f>INDEX(Departments[dept_name],MATCH(Sales[[#This Row],[dept_no]],Departments[dept_no],0))</f>
        <v>Kids</v>
      </c>
      <c r="K7762" s="4" t="str">
        <f>CONCATENATE(Sales[[#This Row],[region]],Sales[[#This Row],[storetype]])</f>
        <v>3A</v>
      </c>
      <c r="L7762" s="4">
        <f>INDEX(RegionStoreCount[Store Count],MATCH(Sales[[#This Row],[RegionStoretype]],RegionStoreCount[Region/Type],0))</f>
        <v>9</v>
      </c>
      <c r="M7762" s="4">
        <f>AND(Sales[[#This Row],[date]]&lt;=TY_YTDMax,Sales[[#This Row],[date]]&gt;=TY_YTDMin)*Sales[[#This Row],[sales]]</f>
        <v>81615.417000000001</v>
      </c>
      <c r="N7762" s="4">
        <f>AND(Sales[[#This Row],[date]]&lt;=LY_YTDMax,Sales[[#This Row],[date]]&gt;=LY_YTDMin)*Sales[[#This Row],[sales]]</f>
        <v>0</v>
      </c>
      <c r="O7762" s="4">
        <f>AND(Sales[[#This Row],[date]]&gt;=YoY_Min,Sales[[#This Row],[date]]&lt;=TY_YTDMax)*(Sales[[#This Row],[sales]]/Sales[[#This Row],[sqft]])</f>
        <v>0.38790597433460078</v>
      </c>
      <c r="P7762" s="4">
        <f>SUMIF(Sales[RegionStoretype],Sales[[#This Row],[RegionStoretype]],Sales[YoY_SSF])/Sales[[#This Row],[Region_TypeCount]]</f>
        <v>53.603836561720975</v>
      </c>
    </row>
    <row r="7763" spans="1:16" x14ac:dyDescent="0.25">
      <c r="A7763" s="1">
        <v>43294</v>
      </c>
      <c r="B7763">
        <v>3</v>
      </c>
      <c r="C7763">
        <v>2</v>
      </c>
      <c r="D7763">
        <v>70950.552599999995</v>
      </c>
      <c r="E7763" s="4">
        <f>INDEX(Stores[region],MATCH(Sales[[#This Row],[store_no]],Stores[store_no],0))</f>
        <v>1</v>
      </c>
      <c r="F7763" s="4" t="str">
        <f>INDEX(Stores[storetype],MATCH(Sales[[#This Row],[store_no]],Stores[store_no],0))</f>
        <v>B</v>
      </c>
      <c r="G7763" s="4" t="str">
        <f>INDEX(Stores[location_city],MATCH(Sales[[#This Row],[store_no]],Stores[store_no],0))</f>
        <v>Detroit</v>
      </c>
      <c r="H7763" s="4" t="str">
        <f>INDEX(Stores[location_state],MATCH(Sales[[#This Row],[store_no]],Stores[store_no],0))</f>
        <v>Michigan</v>
      </c>
      <c r="I7763" s="4">
        <f>INDEX(Stores[sqft],MATCH(Sales[[#This Row],[store_no]],Stores[store_no],0))</f>
        <v>114500</v>
      </c>
      <c r="J7763" s="4" t="str">
        <f>INDEX(Departments[dept_name],MATCH(Sales[[#This Row],[dept_no]],Departments[dept_no],0))</f>
        <v>Baby</v>
      </c>
      <c r="K7763" s="4" t="str">
        <f>CONCATENATE(Sales[[#This Row],[region]],Sales[[#This Row],[storetype]])</f>
        <v>1B</v>
      </c>
      <c r="L7763" s="4">
        <f>INDEX(RegionStoreCount[Store Count],MATCH(Sales[[#This Row],[RegionStoretype]],RegionStoreCount[Region/Type],0))</f>
        <v>5</v>
      </c>
      <c r="M7763" s="4">
        <f>AND(Sales[[#This Row],[date]]&lt;=TY_YTDMax,Sales[[#This Row],[date]]&gt;=TY_YTDMin)*Sales[[#This Row],[sales]]</f>
        <v>70950.552599999995</v>
      </c>
      <c r="N7763" s="4">
        <f>AND(Sales[[#This Row],[date]]&lt;=LY_YTDMax,Sales[[#This Row],[date]]&gt;=LY_YTDMin)*Sales[[#This Row],[sales]]</f>
        <v>0</v>
      </c>
      <c r="O7763" s="4">
        <f>AND(Sales[[#This Row],[date]]&gt;=YoY_Min,Sales[[#This Row],[date]]&lt;=TY_YTDMax)*(Sales[[#This Row],[sales]]/Sales[[#This Row],[sqft]])</f>
        <v>0.61965548122270742</v>
      </c>
      <c r="P7763" s="4">
        <f>SUMIF(Sales[RegionStoretype],Sales[[#This Row],[RegionStoretype]],Sales[YoY_SSF])/Sales[[#This Row],[Region_TypeCount]]</f>
        <v>68.518982968140051</v>
      </c>
    </row>
    <row r="7764" spans="1:16" x14ac:dyDescent="0.25">
      <c r="A7764" s="1">
        <v>43294</v>
      </c>
      <c r="B7764">
        <v>4</v>
      </c>
      <c r="C7764">
        <v>12</v>
      </c>
      <c r="D7764">
        <v>244530.4902</v>
      </c>
      <c r="E7764" s="4">
        <f>INDEX(Stores[region],MATCH(Sales[[#This Row],[store_no]],Stores[store_no],0))</f>
        <v>1</v>
      </c>
      <c r="F7764" s="4" t="str">
        <f>INDEX(Stores[storetype],MATCH(Sales[[#This Row],[store_no]],Stores[store_no],0))</f>
        <v>A</v>
      </c>
      <c r="G7764" s="4" t="str">
        <f>INDEX(Stores[location_city],MATCH(Sales[[#This Row],[store_no]],Stores[store_no],0))</f>
        <v>Cincinnati</v>
      </c>
      <c r="H7764" s="4" t="str">
        <f>INDEX(Stores[location_state],MATCH(Sales[[#This Row],[store_no]],Stores[store_no],0))</f>
        <v>Ohio</v>
      </c>
      <c r="I7764" s="4">
        <f>INDEX(Stores[sqft],MATCH(Sales[[#This Row],[store_no]],Stores[store_no],0))</f>
        <v>127800</v>
      </c>
      <c r="J7764" s="4" t="str">
        <f>INDEX(Departments[dept_name],MATCH(Sales[[#This Row],[dept_no]],Departments[dept_no],0))</f>
        <v>Jewelery</v>
      </c>
      <c r="K7764" s="4" t="str">
        <f>CONCATENATE(Sales[[#This Row],[region]],Sales[[#This Row],[storetype]])</f>
        <v>1A</v>
      </c>
      <c r="L7764" s="4">
        <f>INDEX(RegionStoreCount[Store Count],MATCH(Sales[[#This Row],[RegionStoretype]],RegionStoreCount[Region/Type],0))</f>
        <v>5</v>
      </c>
      <c r="M7764" s="4">
        <f>AND(Sales[[#This Row],[date]]&lt;=TY_YTDMax,Sales[[#This Row],[date]]&gt;=TY_YTDMin)*Sales[[#This Row],[sales]]</f>
        <v>244530.4902</v>
      </c>
      <c r="N7764" s="4">
        <f>AND(Sales[[#This Row],[date]]&lt;=LY_YTDMax,Sales[[#This Row],[date]]&gt;=LY_YTDMin)*Sales[[#This Row],[sales]]</f>
        <v>0</v>
      </c>
      <c r="O7764" s="4">
        <f>AND(Sales[[#This Row],[date]]&gt;=YoY_Min,Sales[[#This Row],[date]]&lt;=TY_YTDMax)*(Sales[[#This Row],[sales]]/Sales[[#This Row],[sqft]])</f>
        <v>1.9133841173708921</v>
      </c>
      <c r="P7764" s="4">
        <f>SUMIF(Sales[RegionStoretype],Sales[[#This Row],[RegionStoretype]],Sales[YoY_SSF])/Sales[[#This Row],[Region_TypeCount]]</f>
        <v>59.469551530910678</v>
      </c>
    </row>
    <row r="7765" spans="1:16" x14ac:dyDescent="0.25">
      <c r="A7765" s="1">
        <v>43294</v>
      </c>
      <c r="B7765">
        <v>4</v>
      </c>
      <c r="C7765">
        <v>18</v>
      </c>
      <c r="D7765">
        <v>46922.059200000003</v>
      </c>
      <c r="E7765" s="4">
        <f>INDEX(Stores[region],MATCH(Sales[[#This Row],[store_no]],Stores[store_no],0))</f>
        <v>1</v>
      </c>
      <c r="F7765" s="4" t="str">
        <f>INDEX(Stores[storetype],MATCH(Sales[[#This Row],[store_no]],Stores[store_no],0))</f>
        <v>A</v>
      </c>
      <c r="G7765" s="4" t="str">
        <f>INDEX(Stores[location_city],MATCH(Sales[[#This Row],[store_no]],Stores[store_no],0))</f>
        <v>Cincinnati</v>
      </c>
      <c r="H7765" s="4" t="str">
        <f>INDEX(Stores[location_state],MATCH(Sales[[#This Row],[store_no]],Stores[store_no],0))</f>
        <v>Ohio</v>
      </c>
      <c r="I7765" s="4">
        <f>INDEX(Stores[sqft],MATCH(Sales[[#This Row],[store_no]],Stores[store_no],0))</f>
        <v>127800</v>
      </c>
      <c r="J7765" s="4" t="str">
        <f>INDEX(Departments[dept_name],MATCH(Sales[[#This Row],[dept_no]],Departments[dept_no],0))</f>
        <v>Sports</v>
      </c>
      <c r="K7765" s="4" t="str">
        <f>CONCATENATE(Sales[[#This Row],[region]],Sales[[#This Row],[storetype]])</f>
        <v>1A</v>
      </c>
      <c r="L7765" s="4">
        <f>INDEX(RegionStoreCount[Store Count],MATCH(Sales[[#This Row],[RegionStoretype]],RegionStoreCount[Region/Type],0))</f>
        <v>5</v>
      </c>
      <c r="M7765" s="4">
        <f>AND(Sales[[#This Row],[date]]&lt;=TY_YTDMax,Sales[[#This Row],[date]]&gt;=TY_YTDMin)*Sales[[#This Row],[sales]]</f>
        <v>46922.059200000003</v>
      </c>
      <c r="N7765" s="4">
        <f>AND(Sales[[#This Row],[date]]&lt;=LY_YTDMax,Sales[[#This Row],[date]]&gt;=LY_YTDMin)*Sales[[#This Row],[sales]]</f>
        <v>0</v>
      </c>
      <c r="O7765" s="4">
        <f>AND(Sales[[#This Row],[date]]&gt;=YoY_Min,Sales[[#This Row],[date]]&lt;=TY_YTDMax)*(Sales[[#This Row],[sales]]/Sales[[#This Row],[sqft]])</f>
        <v>0.36715226291079817</v>
      </c>
      <c r="P7765" s="4">
        <f>SUMIF(Sales[RegionStoretype],Sales[[#This Row],[RegionStoretype]],Sales[YoY_SSF])/Sales[[#This Row],[Region_TypeCount]]</f>
        <v>59.469551530910678</v>
      </c>
    </row>
    <row r="7766" spans="1:16" x14ac:dyDescent="0.25">
      <c r="A7766" s="1">
        <v>43294</v>
      </c>
      <c r="B7766">
        <v>5</v>
      </c>
      <c r="C7766">
        <v>5</v>
      </c>
      <c r="D7766">
        <v>50685.993000000002</v>
      </c>
      <c r="E7766" s="4">
        <f>INDEX(Stores[region],MATCH(Sales[[#This Row],[store_no]],Stores[store_no],0))</f>
        <v>1</v>
      </c>
      <c r="F7766" s="4" t="str">
        <f>INDEX(Stores[storetype],MATCH(Sales[[#This Row],[store_no]],Stores[store_no],0))</f>
        <v>B</v>
      </c>
      <c r="G7766" s="4" t="str">
        <f>INDEX(Stores[location_city],MATCH(Sales[[#This Row],[store_no]],Stores[store_no],0))</f>
        <v>Bloomington</v>
      </c>
      <c r="H7766" s="4" t="str">
        <f>INDEX(Stores[location_state],MATCH(Sales[[#This Row],[store_no]],Stores[store_no],0))</f>
        <v>Indiana</v>
      </c>
      <c r="I7766" s="4">
        <f>INDEX(Stores[sqft],MATCH(Sales[[#This Row],[store_no]],Stores[store_no],0))</f>
        <v>114500</v>
      </c>
      <c r="J7766" s="4" t="str">
        <f>INDEX(Departments[dept_name],MATCH(Sales[[#This Row],[dept_no]],Departments[dept_no],0))</f>
        <v>Clothing</v>
      </c>
      <c r="K7766" s="4" t="str">
        <f>CONCATENATE(Sales[[#This Row],[region]],Sales[[#This Row],[storetype]])</f>
        <v>1B</v>
      </c>
      <c r="L7766" s="4">
        <f>INDEX(RegionStoreCount[Store Count],MATCH(Sales[[#This Row],[RegionStoretype]],RegionStoreCount[Region/Type],0))</f>
        <v>5</v>
      </c>
      <c r="M7766" s="4">
        <f>AND(Sales[[#This Row],[date]]&lt;=TY_YTDMax,Sales[[#This Row],[date]]&gt;=TY_YTDMin)*Sales[[#This Row],[sales]]</f>
        <v>50685.993000000002</v>
      </c>
      <c r="N7766" s="4">
        <f>AND(Sales[[#This Row],[date]]&lt;=LY_YTDMax,Sales[[#This Row],[date]]&gt;=LY_YTDMin)*Sales[[#This Row],[sales]]</f>
        <v>0</v>
      </c>
      <c r="O7766" s="4">
        <f>AND(Sales[[#This Row],[date]]&gt;=YoY_Min,Sales[[#This Row],[date]]&lt;=TY_YTDMax)*(Sales[[#This Row],[sales]]/Sales[[#This Row],[sqft]])</f>
        <v>0.44267242794759826</v>
      </c>
      <c r="P7766" s="4">
        <f>SUMIF(Sales[RegionStoretype],Sales[[#This Row],[RegionStoretype]],Sales[YoY_SSF])/Sales[[#This Row],[Region_TypeCount]]</f>
        <v>68.518982968140051</v>
      </c>
    </row>
    <row r="7767" spans="1:16" x14ac:dyDescent="0.25">
      <c r="A7767" s="1">
        <v>43294</v>
      </c>
      <c r="B7767">
        <v>5</v>
      </c>
      <c r="C7767">
        <v>6</v>
      </c>
      <c r="D7767">
        <v>38519.917799999996</v>
      </c>
      <c r="E7767" s="4">
        <f>INDEX(Stores[region],MATCH(Sales[[#This Row],[store_no]],Stores[store_no],0))</f>
        <v>1</v>
      </c>
      <c r="F7767" s="4" t="str">
        <f>INDEX(Stores[storetype],MATCH(Sales[[#This Row],[store_no]],Stores[store_no],0))</f>
        <v>B</v>
      </c>
      <c r="G7767" s="4" t="str">
        <f>INDEX(Stores[location_city],MATCH(Sales[[#This Row],[store_no]],Stores[store_no],0))</f>
        <v>Bloomington</v>
      </c>
      <c r="H7767" s="4" t="str">
        <f>INDEX(Stores[location_state],MATCH(Sales[[#This Row],[store_no]],Stores[store_no],0))</f>
        <v>Indiana</v>
      </c>
      <c r="I7767" s="4">
        <f>INDEX(Stores[sqft],MATCH(Sales[[#This Row],[store_no]],Stores[store_no],0))</f>
        <v>114500</v>
      </c>
      <c r="J7767" s="4" t="str">
        <f>INDEX(Departments[dept_name],MATCH(Sales[[#This Row],[dept_no]],Departments[dept_no],0))</f>
        <v>Computers</v>
      </c>
      <c r="K7767" s="4" t="str">
        <f>CONCATENATE(Sales[[#This Row],[region]],Sales[[#This Row],[storetype]])</f>
        <v>1B</v>
      </c>
      <c r="L7767" s="4">
        <f>INDEX(RegionStoreCount[Store Count],MATCH(Sales[[#This Row],[RegionStoretype]],RegionStoreCount[Region/Type],0))</f>
        <v>5</v>
      </c>
      <c r="M7767" s="4">
        <f>AND(Sales[[#This Row],[date]]&lt;=TY_YTDMax,Sales[[#This Row],[date]]&gt;=TY_YTDMin)*Sales[[#This Row],[sales]]</f>
        <v>38519.917799999996</v>
      </c>
      <c r="N7767" s="4">
        <f>AND(Sales[[#This Row],[date]]&lt;=LY_YTDMax,Sales[[#This Row],[date]]&gt;=LY_YTDMin)*Sales[[#This Row],[sales]]</f>
        <v>0</v>
      </c>
      <c r="O7767" s="4">
        <f>AND(Sales[[#This Row],[date]]&gt;=YoY_Min,Sales[[#This Row],[date]]&lt;=TY_YTDMax)*(Sales[[#This Row],[sales]]/Sales[[#This Row],[sqft]])</f>
        <v>0.33641849606986896</v>
      </c>
      <c r="P7767" s="4">
        <f>SUMIF(Sales[RegionStoretype],Sales[[#This Row],[RegionStoretype]],Sales[YoY_SSF])/Sales[[#This Row],[Region_TypeCount]]</f>
        <v>68.518982968140051</v>
      </c>
    </row>
    <row r="7768" spans="1:16" x14ac:dyDescent="0.25">
      <c r="A7768" s="1">
        <v>43294</v>
      </c>
      <c r="B7768">
        <v>6</v>
      </c>
      <c r="C7768">
        <v>6</v>
      </c>
      <c r="D7768">
        <v>15775.064100000001</v>
      </c>
      <c r="E7768" s="4">
        <f>INDEX(Stores[region],MATCH(Sales[[#This Row],[store_no]],Stores[store_no],0))</f>
        <v>3</v>
      </c>
      <c r="F7768" s="4" t="str">
        <f>INDEX(Stores[storetype],MATCH(Sales[[#This Row],[store_no]],Stores[store_no],0))</f>
        <v>A</v>
      </c>
      <c r="G7768" s="4" t="str">
        <f>INDEX(Stores[location_city],MATCH(Sales[[#This Row],[store_no]],Stores[store_no],0))</f>
        <v>Green Bay</v>
      </c>
      <c r="H7768" s="4" t="str">
        <f>INDEX(Stores[location_state],MATCH(Sales[[#This Row],[store_no]],Stores[store_no],0))</f>
        <v>Wisconsin</v>
      </c>
      <c r="I7768" s="4">
        <f>INDEX(Stores[sqft],MATCH(Sales[[#This Row],[store_no]],Stores[store_no],0))</f>
        <v>138800</v>
      </c>
      <c r="J7768" s="4" t="str">
        <f>INDEX(Departments[dept_name],MATCH(Sales[[#This Row],[dept_no]],Departments[dept_no],0))</f>
        <v>Computers</v>
      </c>
      <c r="K7768" s="4" t="str">
        <f>CONCATENATE(Sales[[#This Row],[region]],Sales[[#This Row],[storetype]])</f>
        <v>3A</v>
      </c>
      <c r="L7768" s="4">
        <f>INDEX(RegionStoreCount[Store Count],MATCH(Sales[[#This Row],[RegionStoretype]],RegionStoreCount[Region/Type],0))</f>
        <v>9</v>
      </c>
      <c r="M7768" s="4">
        <f>AND(Sales[[#This Row],[date]]&lt;=TY_YTDMax,Sales[[#This Row],[date]]&gt;=TY_YTDMin)*Sales[[#This Row],[sales]]</f>
        <v>15775.064100000001</v>
      </c>
      <c r="N7768" s="4">
        <f>AND(Sales[[#This Row],[date]]&lt;=LY_YTDMax,Sales[[#This Row],[date]]&gt;=LY_YTDMin)*Sales[[#This Row],[sales]]</f>
        <v>0</v>
      </c>
      <c r="O7768" s="4">
        <f>AND(Sales[[#This Row],[date]]&gt;=YoY_Min,Sales[[#This Row],[date]]&lt;=TY_YTDMax)*(Sales[[#This Row],[sales]]/Sales[[#This Row],[sqft]])</f>
        <v>0.11365319956772335</v>
      </c>
      <c r="P7768" s="4">
        <f>SUMIF(Sales[RegionStoretype],Sales[[#This Row],[RegionStoretype]],Sales[YoY_SSF])/Sales[[#This Row],[Region_TypeCount]]</f>
        <v>53.603836561720975</v>
      </c>
    </row>
    <row r="7769" spans="1:16" x14ac:dyDescent="0.25">
      <c r="A7769" s="1">
        <v>43294</v>
      </c>
      <c r="B7769">
        <v>7</v>
      </c>
      <c r="C7769">
        <v>7</v>
      </c>
      <c r="D7769">
        <v>29148.868700000003</v>
      </c>
      <c r="E7769" s="4">
        <f>INDEX(Stores[region],MATCH(Sales[[#This Row],[store_no]],Stores[store_no],0))</f>
        <v>2</v>
      </c>
      <c r="F7769" s="4" t="str">
        <f>INDEX(Stores[storetype],MATCH(Sales[[#This Row],[store_no]],Stores[store_no],0))</f>
        <v>B</v>
      </c>
      <c r="G7769" s="4" t="str">
        <f>INDEX(Stores[location_city],MATCH(Sales[[#This Row],[store_no]],Stores[store_no],0))</f>
        <v>Rockford</v>
      </c>
      <c r="H7769" s="4" t="str">
        <f>INDEX(Stores[location_state],MATCH(Sales[[#This Row],[store_no]],Stores[store_no],0))</f>
        <v>Illinois</v>
      </c>
      <c r="I7769" s="4">
        <f>INDEX(Stores[sqft],MATCH(Sales[[#This Row],[store_no]],Stores[store_no],0))</f>
        <v>127100</v>
      </c>
      <c r="J7769" s="4" t="str">
        <f>INDEX(Departments[dept_name],MATCH(Sales[[#This Row],[dept_no]],Departments[dept_no],0))</f>
        <v>Electronics</v>
      </c>
      <c r="K7769" s="4" t="str">
        <f>CONCATENATE(Sales[[#This Row],[region]],Sales[[#This Row],[storetype]])</f>
        <v>2B</v>
      </c>
      <c r="L7769" s="4">
        <f>INDEX(RegionStoreCount[Store Count],MATCH(Sales[[#This Row],[RegionStoretype]],RegionStoreCount[Region/Type],0))</f>
        <v>6</v>
      </c>
      <c r="M7769" s="4">
        <f>AND(Sales[[#This Row],[date]]&lt;=TY_YTDMax,Sales[[#This Row],[date]]&gt;=TY_YTDMin)*Sales[[#This Row],[sales]]</f>
        <v>29148.868700000003</v>
      </c>
      <c r="N7769" s="4">
        <f>AND(Sales[[#This Row],[date]]&lt;=LY_YTDMax,Sales[[#This Row],[date]]&gt;=LY_YTDMin)*Sales[[#This Row],[sales]]</f>
        <v>0</v>
      </c>
      <c r="O7769" s="4">
        <f>AND(Sales[[#This Row],[date]]&gt;=YoY_Min,Sales[[#This Row],[date]]&lt;=TY_YTDMax)*(Sales[[#This Row],[sales]]/Sales[[#This Row],[sqft]])</f>
        <v>0.22933807002360349</v>
      </c>
      <c r="P7769" s="4">
        <f>SUMIF(Sales[RegionStoretype],Sales[[#This Row],[RegionStoretype]],Sales[YoY_SSF])/Sales[[#This Row],[Region_TypeCount]]</f>
        <v>58.393757732919049</v>
      </c>
    </row>
    <row r="7770" spans="1:16" x14ac:dyDescent="0.25">
      <c r="A7770" s="1">
        <v>43294</v>
      </c>
      <c r="B7770">
        <v>8</v>
      </c>
      <c r="C7770">
        <v>3</v>
      </c>
      <c r="D7770">
        <v>229874.2844</v>
      </c>
      <c r="E7770" s="4">
        <f>INDEX(Stores[region],MATCH(Sales[[#This Row],[store_no]],Stores[store_no],0))</f>
        <v>3</v>
      </c>
      <c r="F7770" s="4" t="str">
        <f>INDEX(Stores[storetype],MATCH(Sales[[#This Row],[store_no]],Stores[store_no],0))</f>
        <v>A</v>
      </c>
      <c r="G7770" s="4" t="str">
        <f>INDEX(Stores[location_city],MATCH(Sales[[#This Row],[store_no]],Stores[store_no],0))</f>
        <v>Saint Louis</v>
      </c>
      <c r="H7770" s="4" t="str">
        <f>INDEX(Stores[location_state],MATCH(Sales[[#This Row],[store_no]],Stores[store_no],0))</f>
        <v>Missouri</v>
      </c>
      <c r="I7770" s="4">
        <f>INDEX(Stores[sqft],MATCH(Sales[[#This Row],[store_no]],Stores[store_no],0))</f>
        <v>198900</v>
      </c>
      <c r="J7770" s="4" t="str">
        <f>INDEX(Departments[dept_name],MATCH(Sales[[#This Row],[dept_no]],Departments[dept_no],0))</f>
        <v>Beauty</v>
      </c>
      <c r="K7770" s="4" t="str">
        <f>CONCATENATE(Sales[[#This Row],[region]],Sales[[#This Row],[storetype]])</f>
        <v>3A</v>
      </c>
      <c r="L7770" s="4">
        <f>INDEX(RegionStoreCount[Store Count],MATCH(Sales[[#This Row],[RegionStoretype]],RegionStoreCount[Region/Type],0))</f>
        <v>9</v>
      </c>
      <c r="M7770" s="4">
        <f>AND(Sales[[#This Row],[date]]&lt;=TY_YTDMax,Sales[[#This Row],[date]]&gt;=TY_YTDMin)*Sales[[#This Row],[sales]]</f>
        <v>229874.2844</v>
      </c>
      <c r="N7770" s="4">
        <f>AND(Sales[[#This Row],[date]]&lt;=LY_YTDMax,Sales[[#This Row],[date]]&gt;=LY_YTDMin)*Sales[[#This Row],[sales]]</f>
        <v>0</v>
      </c>
      <c r="O7770" s="4">
        <f>AND(Sales[[#This Row],[date]]&gt;=YoY_Min,Sales[[#This Row],[date]]&lt;=TY_YTDMax)*(Sales[[#This Row],[sales]]/Sales[[#This Row],[sqft]])</f>
        <v>1.1557279255907491</v>
      </c>
      <c r="P7770" s="4">
        <f>SUMIF(Sales[RegionStoretype],Sales[[#This Row],[RegionStoretype]],Sales[YoY_SSF])/Sales[[#This Row],[Region_TypeCount]]</f>
        <v>53.603836561720975</v>
      </c>
    </row>
    <row r="7771" spans="1:16" x14ac:dyDescent="0.25">
      <c r="A7771" s="1">
        <v>43294</v>
      </c>
      <c r="B7771">
        <v>8</v>
      </c>
      <c r="C7771">
        <v>10</v>
      </c>
      <c r="D7771">
        <v>19822.621499999997</v>
      </c>
      <c r="E7771" s="4">
        <f>INDEX(Stores[region],MATCH(Sales[[#This Row],[store_no]],Stores[store_no],0))</f>
        <v>3</v>
      </c>
      <c r="F7771" s="4" t="str">
        <f>INDEX(Stores[storetype],MATCH(Sales[[#This Row],[store_no]],Stores[store_no],0))</f>
        <v>A</v>
      </c>
      <c r="G7771" s="4" t="str">
        <f>INDEX(Stores[location_city],MATCH(Sales[[#This Row],[store_no]],Stores[store_no],0))</f>
        <v>Saint Louis</v>
      </c>
      <c r="H7771" s="4" t="str">
        <f>INDEX(Stores[location_state],MATCH(Sales[[#This Row],[store_no]],Stores[store_no],0))</f>
        <v>Missouri</v>
      </c>
      <c r="I7771" s="4">
        <f>INDEX(Stores[sqft],MATCH(Sales[[#This Row],[store_no]],Stores[store_no],0))</f>
        <v>198900</v>
      </c>
      <c r="J7771" s="4" t="str">
        <f>INDEX(Departments[dept_name],MATCH(Sales[[#This Row],[dept_no]],Departments[dept_no],0))</f>
        <v>Health</v>
      </c>
      <c r="K7771" s="4" t="str">
        <f>CONCATENATE(Sales[[#This Row],[region]],Sales[[#This Row],[storetype]])</f>
        <v>3A</v>
      </c>
      <c r="L7771" s="4">
        <f>INDEX(RegionStoreCount[Store Count],MATCH(Sales[[#This Row],[RegionStoretype]],RegionStoreCount[Region/Type],0))</f>
        <v>9</v>
      </c>
      <c r="M7771" s="4">
        <f>AND(Sales[[#This Row],[date]]&lt;=TY_YTDMax,Sales[[#This Row],[date]]&gt;=TY_YTDMin)*Sales[[#This Row],[sales]]</f>
        <v>19822.621499999997</v>
      </c>
      <c r="N7771" s="4">
        <f>AND(Sales[[#This Row],[date]]&lt;=LY_YTDMax,Sales[[#This Row],[date]]&gt;=LY_YTDMin)*Sales[[#This Row],[sales]]</f>
        <v>0</v>
      </c>
      <c r="O7771" s="4">
        <f>AND(Sales[[#This Row],[date]]&gt;=YoY_Min,Sales[[#This Row],[date]]&lt;=TY_YTDMax)*(Sales[[#This Row],[sales]]/Sales[[#This Row],[sqft]])</f>
        <v>9.9661244343891384E-2</v>
      </c>
      <c r="P7771" s="4">
        <f>SUMIF(Sales[RegionStoretype],Sales[[#This Row],[RegionStoretype]],Sales[YoY_SSF])/Sales[[#This Row],[Region_TypeCount]]</f>
        <v>53.603836561720975</v>
      </c>
    </row>
    <row r="7772" spans="1:16" x14ac:dyDescent="0.25">
      <c r="A7772" s="1">
        <v>43294</v>
      </c>
      <c r="B7772">
        <v>8</v>
      </c>
      <c r="C7772">
        <v>11</v>
      </c>
      <c r="D7772">
        <v>93641.014599999995</v>
      </c>
      <c r="E7772" s="4">
        <f>INDEX(Stores[region],MATCH(Sales[[#This Row],[store_no]],Stores[store_no],0))</f>
        <v>3</v>
      </c>
      <c r="F7772" s="4" t="str">
        <f>INDEX(Stores[storetype],MATCH(Sales[[#This Row],[store_no]],Stores[store_no],0))</f>
        <v>A</v>
      </c>
      <c r="G7772" s="4" t="str">
        <f>INDEX(Stores[location_city],MATCH(Sales[[#This Row],[store_no]],Stores[store_no],0))</f>
        <v>Saint Louis</v>
      </c>
      <c r="H7772" s="4" t="str">
        <f>INDEX(Stores[location_state],MATCH(Sales[[#This Row],[store_no]],Stores[store_no],0))</f>
        <v>Missouri</v>
      </c>
      <c r="I7772" s="4">
        <f>INDEX(Stores[sqft],MATCH(Sales[[#This Row],[store_no]],Stores[store_no],0))</f>
        <v>198900</v>
      </c>
      <c r="J7772" s="4" t="str">
        <f>INDEX(Departments[dept_name],MATCH(Sales[[#This Row],[dept_no]],Departments[dept_no],0))</f>
        <v>Home</v>
      </c>
      <c r="K7772" s="4" t="str">
        <f>CONCATENATE(Sales[[#This Row],[region]],Sales[[#This Row],[storetype]])</f>
        <v>3A</v>
      </c>
      <c r="L7772" s="4">
        <f>INDEX(RegionStoreCount[Store Count],MATCH(Sales[[#This Row],[RegionStoretype]],RegionStoreCount[Region/Type],0))</f>
        <v>9</v>
      </c>
      <c r="M7772" s="4">
        <f>AND(Sales[[#This Row],[date]]&lt;=TY_YTDMax,Sales[[#This Row],[date]]&gt;=TY_YTDMin)*Sales[[#This Row],[sales]]</f>
        <v>93641.014599999995</v>
      </c>
      <c r="N7772" s="4">
        <f>AND(Sales[[#This Row],[date]]&lt;=LY_YTDMax,Sales[[#This Row],[date]]&gt;=LY_YTDMin)*Sales[[#This Row],[sales]]</f>
        <v>0</v>
      </c>
      <c r="O7772" s="4">
        <f>AND(Sales[[#This Row],[date]]&gt;=YoY_Min,Sales[[#This Row],[date]]&lt;=TY_YTDMax)*(Sales[[#This Row],[sales]]/Sales[[#This Row],[sqft]])</f>
        <v>0.47079444243338359</v>
      </c>
      <c r="P7772" s="4">
        <f>SUMIF(Sales[RegionStoretype],Sales[[#This Row],[RegionStoretype]],Sales[YoY_SSF])/Sales[[#This Row],[Region_TypeCount]]</f>
        <v>53.603836561720975</v>
      </c>
    </row>
    <row r="7773" spans="1:16" x14ac:dyDescent="0.25">
      <c r="A7773" s="1">
        <v>43294</v>
      </c>
      <c r="B7773">
        <v>8</v>
      </c>
      <c r="C7773">
        <v>14</v>
      </c>
      <c r="D7773">
        <v>39838.738600000004</v>
      </c>
      <c r="E7773" s="4">
        <f>INDEX(Stores[region],MATCH(Sales[[#This Row],[store_no]],Stores[store_no],0))</f>
        <v>3</v>
      </c>
      <c r="F7773" s="4" t="str">
        <f>INDEX(Stores[storetype],MATCH(Sales[[#This Row],[store_no]],Stores[store_no],0))</f>
        <v>A</v>
      </c>
      <c r="G7773" s="4" t="str">
        <f>INDEX(Stores[location_city],MATCH(Sales[[#This Row],[store_no]],Stores[store_no],0))</f>
        <v>Saint Louis</v>
      </c>
      <c r="H7773" s="4" t="str">
        <f>INDEX(Stores[location_state],MATCH(Sales[[#This Row],[store_no]],Stores[store_no],0))</f>
        <v>Missouri</v>
      </c>
      <c r="I7773" s="4">
        <f>INDEX(Stores[sqft],MATCH(Sales[[#This Row],[store_no]],Stores[store_no],0))</f>
        <v>198900</v>
      </c>
      <c r="J7773" s="4" t="str">
        <f>INDEX(Departments[dept_name],MATCH(Sales[[#This Row],[dept_no]],Departments[dept_no],0))</f>
        <v>Movies</v>
      </c>
      <c r="K7773" s="4" t="str">
        <f>CONCATENATE(Sales[[#This Row],[region]],Sales[[#This Row],[storetype]])</f>
        <v>3A</v>
      </c>
      <c r="L7773" s="4">
        <f>INDEX(RegionStoreCount[Store Count],MATCH(Sales[[#This Row],[RegionStoretype]],RegionStoreCount[Region/Type],0))</f>
        <v>9</v>
      </c>
      <c r="M7773" s="4">
        <f>AND(Sales[[#This Row],[date]]&lt;=TY_YTDMax,Sales[[#This Row],[date]]&gt;=TY_YTDMin)*Sales[[#This Row],[sales]]</f>
        <v>39838.738600000004</v>
      </c>
      <c r="N7773" s="4">
        <f>AND(Sales[[#This Row],[date]]&lt;=LY_YTDMax,Sales[[#This Row],[date]]&gt;=LY_YTDMin)*Sales[[#This Row],[sales]]</f>
        <v>0</v>
      </c>
      <c r="O7773" s="4">
        <f>AND(Sales[[#This Row],[date]]&gt;=YoY_Min,Sales[[#This Row],[date]]&lt;=TY_YTDMax)*(Sales[[#This Row],[sales]]/Sales[[#This Row],[sqft]])</f>
        <v>0.20029531724484667</v>
      </c>
      <c r="P7773" s="4">
        <f>SUMIF(Sales[RegionStoretype],Sales[[#This Row],[RegionStoretype]],Sales[YoY_SSF])/Sales[[#This Row],[Region_TypeCount]]</f>
        <v>53.603836561720975</v>
      </c>
    </row>
    <row r="7774" spans="1:16" x14ac:dyDescent="0.25">
      <c r="A7774" s="1">
        <v>43294</v>
      </c>
      <c r="B7774">
        <v>9</v>
      </c>
      <c r="C7774">
        <v>1</v>
      </c>
      <c r="D7774">
        <v>21883.613399999998</v>
      </c>
      <c r="E7774" s="4">
        <f>INDEX(Stores[region],MATCH(Sales[[#This Row],[store_no]],Stores[store_no],0))</f>
        <v>1</v>
      </c>
      <c r="F7774" s="4" t="str">
        <f>INDEX(Stores[storetype],MATCH(Sales[[#This Row],[store_no]],Stores[store_no],0))</f>
        <v>B</v>
      </c>
      <c r="G7774" s="4" t="str">
        <f>INDEX(Stores[location_city],MATCH(Sales[[#This Row],[store_no]],Stores[store_no],0))</f>
        <v>Columbus</v>
      </c>
      <c r="H7774" s="4" t="str">
        <f>INDEX(Stores[location_state],MATCH(Sales[[#This Row],[store_no]],Stores[store_no],0))</f>
        <v>Ohio</v>
      </c>
      <c r="I7774" s="4">
        <f>INDEX(Stores[sqft],MATCH(Sales[[#This Row],[store_no]],Stores[store_no],0))</f>
        <v>221800</v>
      </c>
      <c r="J7774" s="4" t="str">
        <f>INDEX(Departments[dept_name],MATCH(Sales[[#This Row],[dept_no]],Departments[dept_no],0))</f>
        <v>Automotive</v>
      </c>
      <c r="K7774" s="4" t="str">
        <f>CONCATENATE(Sales[[#This Row],[region]],Sales[[#This Row],[storetype]])</f>
        <v>1B</v>
      </c>
      <c r="L7774" s="4">
        <f>INDEX(RegionStoreCount[Store Count],MATCH(Sales[[#This Row],[RegionStoretype]],RegionStoreCount[Region/Type],0))</f>
        <v>5</v>
      </c>
      <c r="M7774" s="4">
        <f>AND(Sales[[#This Row],[date]]&lt;=TY_YTDMax,Sales[[#This Row],[date]]&gt;=TY_YTDMin)*Sales[[#This Row],[sales]]</f>
        <v>21883.613399999998</v>
      </c>
      <c r="N7774" s="4">
        <f>AND(Sales[[#This Row],[date]]&lt;=LY_YTDMax,Sales[[#This Row],[date]]&gt;=LY_YTDMin)*Sales[[#This Row],[sales]]</f>
        <v>0</v>
      </c>
      <c r="O7774" s="4">
        <f>AND(Sales[[#This Row],[date]]&gt;=YoY_Min,Sales[[#This Row],[date]]&lt;=TY_YTDMax)*(Sales[[#This Row],[sales]]/Sales[[#This Row],[sqft]])</f>
        <v>9.866372137060414E-2</v>
      </c>
      <c r="P7774" s="4">
        <f>SUMIF(Sales[RegionStoretype],Sales[[#This Row],[RegionStoretype]],Sales[YoY_SSF])/Sales[[#This Row],[Region_TypeCount]]</f>
        <v>68.518982968140051</v>
      </c>
    </row>
    <row r="7775" spans="1:16" x14ac:dyDescent="0.25">
      <c r="A7775" s="1">
        <v>43294</v>
      </c>
      <c r="B7775">
        <v>9</v>
      </c>
      <c r="C7775">
        <v>3</v>
      </c>
      <c r="D7775">
        <v>309176.12910000002</v>
      </c>
      <c r="E7775" s="4">
        <f>INDEX(Stores[region],MATCH(Sales[[#This Row],[store_no]],Stores[store_no],0))</f>
        <v>1</v>
      </c>
      <c r="F7775" s="4" t="str">
        <f>INDEX(Stores[storetype],MATCH(Sales[[#This Row],[store_no]],Stores[store_no],0))</f>
        <v>B</v>
      </c>
      <c r="G7775" s="4" t="str">
        <f>INDEX(Stores[location_city],MATCH(Sales[[#This Row],[store_no]],Stores[store_no],0))</f>
        <v>Columbus</v>
      </c>
      <c r="H7775" s="4" t="str">
        <f>INDEX(Stores[location_state],MATCH(Sales[[#This Row],[store_no]],Stores[store_no],0))</f>
        <v>Ohio</v>
      </c>
      <c r="I7775" s="4">
        <f>INDEX(Stores[sqft],MATCH(Sales[[#This Row],[store_no]],Stores[store_no],0))</f>
        <v>221800</v>
      </c>
      <c r="J7775" s="4" t="str">
        <f>INDEX(Departments[dept_name],MATCH(Sales[[#This Row],[dept_no]],Departments[dept_no],0))</f>
        <v>Beauty</v>
      </c>
      <c r="K7775" s="4" t="str">
        <f>CONCATENATE(Sales[[#This Row],[region]],Sales[[#This Row],[storetype]])</f>
        <v>1B</v>
      </c>
      <c r="L7775" s="4">
        <f>INDEX(RegionStoreCount[Store Count],MATCH(Sales[[#This Row],[RegionStoretype]],RegionStoreCount[Region/Type],0))</f>
        <v>5</v>
      </c>
      <c r="M7775" s="4">
        <f>AND(Sales[[#This Row],[date]]&lt;=TY_YTDMax,Sales[[#This Row],[date]]&gt;=TY_YTDMin)*Sales[[#This Row],[sales]]</f>
        <v>309176.12910000002</v>
      </c>
      <c r="N7775" s="4">
        <f>AND(Sales[[#This Row],[date]]&lt;=LY_YTDMax,Sales[[#This Row],[date]]&gt;=LY_YTDMin)*Sales[[#This Row],[sales]]</f>
        <v>0</v>
      </c>
      <c r="O7775" s="4">
        <f>AND(Sales[[#This Row],[date]]&gt;=YoY_Min,Sales[[#This Row],[date]]&lt;=TY_YTDMax)*(Sales[[#This Row],[sales]]/Sales[[#This Row],[sqft]])</f>
        <v>1.3939410689810641</v>
      </c>
      <c r="P7775" s="4">
        <f>SUMIF(Sales[RegionStoretype],Sales[[#This Row],[RegionStoretype]],Sales[YoY_SSF])/Sales[[#This Row],[Region_TypeCount]]</f>
        <v>68.518982968140051</v>
      </c>
    </row>
    <row r="7776" spans="1:16" x14ac:dyDescent="0.25">
      <c r="A7776" s="1">
        <v>43294</v>
      </c>
      <c r="B7776">
        <v>9</v>
      </c>
      <c r="C7776">
        <v>10</v>
      </c>
      <c r="D7776">
        <v>13285.262199999999</v>
      </c>
      <c r="E7776" s="4">
        <f>INDEX(Stores[region],MATCH(Sales[[#This Row],[store_no]],Stores[store_no],0))</f>
        <v>1</v>
      </c>
      <c r="F7776" s="4" t="str">
        <f>INDEX(Stores[storetype],MATCH(Sales[[#This Row],[store_no]],Stores[store_no],0))</f>
        <v>B</v>
      </c>
      <c r="G7776" s="4" t="str">
        <f>INDEX(Stores[location_city],MATCH(Sales[[#This Row],[store_no]],Stores[store_no],0))</f>
        <v>Columbus</v>
      </c>
      <c r="H7776" s="4" t="str">
        <f>INDEX(Stores[location_state],MATCH(Sales[[#This Row],[store_no]],Stores[store_no],0))</f>
        <v>Ohio</v>
      </c>
      <c r="I7776" s="4">
        <f>INDEX(Stores[sqft],MATCH(Sales[[#This Row],[store_no]],Stores[store_no],0))</f>
        <v>221800</v>
      </c>
      <c r="J7776" s="4" t="str">
        <f>INDEX(Departments[dept_name],MATCH(Sales[[#This Row],[dept_no]],Departments[dept_no],0))</f>
        <v>Health</v>
      </c>
      <c r="K7776" s="4" t="str">
        <f>CONCATENATE(Sales[[#This Row],[region]],Sales[[#This Row],[storetype]])</f>
        <v>1B</v>
      </c>
      <c r="L7776" s="4">
        <f>INDEX(RegionStoreCount[Store Count],MATCH(Sales[[#This Row],[RegionStoretype]],RegionStoreCount[Region/Type],0))</f>
        <v>5</v>
      </c>
      <c r="M7776" s="4">
        <f>AND(Sales[[#This Row],[date]]&lt;=TY_YTDMax,Sales[[#This Row],[date]]&gt;=TY_YTDMin)*Sales[[#This Row],[sales]]</f>
        <v>13285.262199999999</v>
      </c>
      <c r="N7776" s="4">
        <f>AND(Sales[[#This Row],[date]]&lt;=LY_YTDMax,Sales[[#This Row],[date]]&gt;=LY_YTDMin)*Sales[[#This Row],[sales]]</f>
        <v>0</v>
      </c>
      <c r="O7776" s="4">
        <f>AND(Sales[[#This Row],[date]]&gt;=YoY_Min,Sales[[#This Row],[date]]&lt;=TY_YTDMax)*(Sales[[#This Row],[sales]]/Sales[[#This Row],[sqft]])</f>
        <v>5.9897485121731285E-2</v>
      </c>
      <c r="P7776" s="4">
        <f>SUMIF(Sales[RegionStoretype],Sales[[#This Row],[RegionStoretype]],Sales[YoY_SSF])/Sales[[#This Row],[Region_TypeCount]]</f>
        <v>68.518982968140051</v>
      </c>
    </row>
    <row r="7777" spans="1:16" x14ac:dyDescent="0.25">
      <c r="A7777" s="1">
        <v>43294</v>
      </c>
      <c r="B7777">
        <v>9</v>
      </c>
      <c r="C7777">
        <v>16</v>
      </c>
      <c r="D7777">
        <v>128495.7635</v>
      </c>
      <c r="E7777" s="4">
        <f>INDEX(Stores[region],MATCH(Sales[[#This Row],[store_no]],Stores[store_no],0))</f>
        <v>1</v>
      </c>
      <c r="F7777" s="4" t="str">
        <f>INDEX(Stores[storetype],MATCH(Sales[[#This Row],[store_no]],Stores[store_no],0))</f>
        <v>B</v>
      </c>
      <c r="G7777" s="4" t="str">
        <f>INDEX(Stores[location_city],MATCH(Sales[[#This Row],[store_no]],Stores[store_no],0))</f>
        <v>Columbus</v>
      </c>
      <c r="H7777" s="4" t="str">
        <f>INDEX(Stores[location_state],MATCH(Sales[[#This Row],[store_no]],Stores[store_no],0))</f>
        <v>Ohio</v>
      </c>
      <c r="I7777" s="4">
        <f>INDEX(Stores[sqft],MATCH(Sales[[#This Row],[store_no]],Stores[store_no],0))</f>
        <v>221800</v>
      </c>
      <c r="J7777" s="4" t="str">
        <f>INDEX(Departments[dept_name],MATCH(Sales[[#This Row],[dept_no]],Departments[dept_no],0))</f>
        <v>Outdoors</v>
      </c>
      <c r="K7777" s="4" t="str">
        <f>CONCATENATE(Sales[[#This Row],[region]],Sales[[#This Row],[storetype]])</f>
        <v>1B</v>
      </c>
      <c r="L7777" s="4">
        <f>INDEX(RegionStoreCount[Store Count],MATCH(Sales[[#This Row],[RegionStoretype]],RegionStoreCount[Region/Type],0))</f>
        <v>5</v>
      </c>
      <c r="M7777" s="4">
        <f>AND(Sales[[#This Row],[date]]&lt;=TY_YTDMax,Sales[[#This Row],[date]]&gt;=TY_YTDMin)*Sales[[#This Row],[sales]]</f>
        <v>128495.7635</v>
      </c>
      <c r="N7777" s="4">
        <f>AND(Sales[[#This Row],[date]]&lt;=LY_YTDMax,Sales[[#This Row],[date]]&gt;=LY_YTDMin)*Sales[[#This Row],[sales]]</f>
        <v>0</v>
      </c>
      <c r="O7777" s="4">
        <f>AND(Sales[[#This Row],[date]]&gt;=YoY_Min,Sales[[#This Row],[date]]&lt;=TY_YTDMax)*(Sales[[#This Row],[sales]]/Sales[[#This Row],[sqft]])</f>
        <v>0.57933166591523899</v>
      </c>
      <c r="P7777" s="4">
        <f>SUMIF(Sales[RegionStoretype],Sales[[#This Row],[RegionStoretype]],Sales[YoY_SSF])/Sales[[#This Row],[Region_TypeCount]]</f>
        <v>68.518982968140051</v>
      </c>
    </row>
    <row r="7778" spans="1:16" x14ac:dyDescent="0.25">
      <c r="A7778" s="1">
        <v>43294</v>
      </c>
      <c r="B7778">
        <v>10</v>
      </c>
      <c r="C7778">
        <v>7</v>
      </c>
      <c r="D7778">
        <v>72777.088000000003</v>
      </c>
      <c r="E7778" s="4">
        <f>INDEX(Stores[region],MATCH(Sales[[#This Row],[store_no]],Stores[store_no],0))</f>
        <v>1</v>
      </c>
      <c r="F7778" s="4" t="str">
        <f>INDEX(Stores[storetype],MATCH(Sales[[#This Row],[store_no]],Stores[store_no],0))</f>
        <v>B</v>
      </c>
      <c r="G7778" s="4" t="str">
        <f>INDEX(Stores[location_city],MATCH(Sales[[#This Row],[store_no]],Stores[store_no],0))</f>
        <v>Traverse City</v>
      </c>
      <c r="H7778" s="4" t="str">
        <f>INDEX(Stores[location_state],MATCH(Sales[[#This Row],[store_no]],Stores[store_no],0))</f>
        <v>Michigan</v>
      </c>
      <c r="I7778" s="4">
        <f>INDEX(Stores[sqft],MATCH(Sales[[#This Row],[store_no]],Stores[store_no],0))</f>
        <v>158200</v>
      </c>
      <c r="J7778" s="4" t="str">
        <f>INDEX(Departments[dept_name],MATCH(Sales[[#This Row],[dept_no]],Departments[dept_no],0))</f>
        <v>Electronics</v>
      </c>
      <c r="K7778" s="4" t="str">
        <f>CONCATENATE(Sales[[#This Row],[region]],Sales[[#This Row],[storetype]])</f>
        <v>1B</v>
      </c>
      <c r="L7778" s="4">
        <f>INDEX(RegionStoreCount[Store Count],MATCH(Sales[[#This Row],[RegionStoretype]],RegionStoreCount[Region/Type],0))</f>
        <v>5</v>
      </c>
      <c r="M7778" s="4">
        <f>AND(Sales[[#This Row],[date]]&lt;=TY_YTDMax,Sales[[#This Row],[date]]&gt;=TY_YTDMin)*Sales[[#This Row],[sales]]</f>
        <v>72777.088000000003</v>
      </c>
      <c r="N7778" s="4">
        <f>AND(Sales[[#This Row],[date]]&lt;=LY_YTDMax,Sales[[#This Row],[date]]&gt;=LY_YTDMin)*Sales[[#This Row],[sales]]</f>
        <v>0</v>
      </c>
      <c r="O7778" s="4">
        <f>AND(Sales[[#This Row],[date]]&gt;=YoY_Min,Sales[[#This Row],[date]]&lt;=TY_YTDMax)*(Sales[[#This Row],[sales]]/Sales[[#This Row],[sqft]])</f>
        <v>0.4600321618204804</v>
      </c>
      <c r="P7778" s="4">
        <f>SUMIF(Sales[RegionStoretype],Sales[[#This Row],[RegionStoretype]],Sales[YoY_SSF])/Sales[[#This Row],[Region_TypeCount]]</f>
        <v>68.518982968140051</v>
      </c>
    </row>
    <row r="7779" spans="1:16" x14ac:dyDescent="0.25">
      <c r="A7779" s="1">
        <v>43294</v>
      </c>
      <c r="B7779">
        <v>10</v>
      </c>
      <c r="C7779">
        <v>13</v>
      </c>
      <c r="D7779">
        <v>34428.919900000001</v>
      </c>
      <c r="E7779" s="4">
        <f>INDEX(Stores[region],MATCH(Sales[[#This Row],[store_no]],Stores[store_no],0))</f>
        <v>1</v>
      </c>
      <c r="F7779" s="4" t="str">
        <f>INDEX(Stores[storetype],MATCH(Sales[[#This Row],[store_no]],Stores[store_no],0))</f>
        <v>B</v>
      </c>
      <c r="G7779" s="4" t="str">
        <f>INDEX(Stores[location_city],MATCH(Sales[[#This Row],[store_no]],Stores[store_no],0))</f>
        <v>Traverse City</v>
      </c>
      <c r="H7779" s="4" t="str">
        <f>INDEX(Stores[location_state],MATCH(Sales[[#This Row],[store_no]],Stores[store_no],0))</f>
        <v>Michigan</v>
      </c>
      <c r="I7779" s="4">
        <f>INDEX(Stores[sqft],MATCH(Sales[[#This Row],[store_no]],Stores[store_no],0))</f>
        <v>158200</v>
      </c>
      <c r="J7779" s="4" t="str">
        <f>INDEX(Departments[dept_name],MATCH(Sales[[#This Row],[dept_no]],Departments[dept_no],0))</f>
        <v>Kids</v>
      </c>
      <c r="K7779" s="4" t="str">
        <f>CONCATENATE(Sales[[#This Row],[region]],Sales[[#This Row],[storetype]])</f>
        <v>1B</v>
      </c>
      <c r="L7779" s="4">
        <f>INDEX(RegionStoreCount[Store Count],MATCH(Sales[[#This Row],[RegionStoretype]],RegionStoreCount[Region/Type],0))</f>
        <v>5</v>
      </c>
      <c r="M7779" s="4">
        <f>AND(Sales[[#This Row],[date]]&lt;=TY_YTDMax,Sales[[#This Row],[date]]&gt;=TY_YTDMin)*Sales[[#This Row],[sales]]</f>
        <v>34428.919900000001</v>
      </c>
      <c r="N7779" s="4">
        <f>AND(Sales[[#This Row],[date]]&lt;=LY_YTDMax,Sales[[#This Row],[date]]&gt;=LY_YTDMin)*Sales[[#This Row],[sales]]</f>
        <v>0</v>
      </c>
      <c r="O7779" s="4">
        <f>AND(Sales[[#This Row],[date]]&gt;=YoY_Min,Sales[[#This Row],[date]]&lt;=TY_YTDMax)*(Sales[[#This Row],[sales]]/Sales[[#This Row],[sqft]])</f>
        <v>0.21762907648546145</v>
      </c>
      <c r="P7779" s="4">
        <f>SUMIF(Sales[RegionStoretype],Sales[[#This Row],[RegionStoretype]],Sales[YoY_SSF])/Sales[[#This Row],[Region_TypeCount]]</f>
        <v>68.518982968140051</v>
      </c>
    </row>
    <row r="7780" spans="1:16" x14ac:dyDescent="0.25">
      <c r="A7780" s="1">
        <v>43294</v>
      </c>
      <c r="B7780">
        <v>10</v>
      </c>
      <c r="C7780">
        <v>14</v>
      </c>
      <c r="D7780">
        <v>27118.573999999997</v>
      </c>
      <c r="E7780" s="4">
        <f>INDEX(Stores[region],MATCH(Sales[[#This Row],[store_no]],Stores[store_no],0))</f>
        <v>1</v>
      </c>
      <c r="F7780" s="4" t="str">
        <f>INDEX(Stores[storetype],MATCH(Sales[[#This Row],[store_no]],Stores[store_no],0))</f>
        <v>B</v>
      </c>
      <c r="G7780" s="4" t="str">
        <f>INDEX(Stores[location_city],MATCH(Sales[[#This Row],[store_no]],Stores[store_no],0))</f>
        <v>Traverse City</v>
      </c>
      <c r="H7780" s="4" t="str">
        <f>INDEX(Stores[location_state],MATCH(Sales[[#This Row],[store_no]],Stores[store_no],0))</f>
        <v>Michigan</v>
      </c>
      <c r="I7780" s="4">
        <f>INDEX(Stores[sqft],MATCH(Sales[[#This Row],[store_no]],Stores[store_no],0))</f>
        <v>158200</v>
      </c>
      <c r="J7780" s="4" t="str">
        <f>INDEX(Departments[dept_name],MATCH(Sales[[#This Row],[dept_no]],Departments[dept_no],0))</f>
        <v>Movies</v>
      </c>
      <c r="K7780" s="4" t="str">
        <f>CONCATENATE(Sales[[#This Row],[region]],Sales[[#This Row],[storetype]])</f>
        <v>1B</v>
      </c>
      <c r="L7780" s="4">
        <f>INDEX(RegionStoreCount[Store Count],MATCH(Sales[[#This Row],[RegionStoretype]],RegionStoreCount[Region/Type],0))</f>
        <v>5</v>
      </c>
      <c r="M7780" s="4">
        <f>AND(Sales[[#This Row],[date]]&lt;=TY_YTDMax,Sales[[#This Row],[date]]&gt;=TY_YTDMin)*Sales[[#This Row],[sales]]</f>
        <v>27118.573999999997</v>
      </c>
      <c r="N7780" s="4">
        <f>AND(Sales[[#This Row],[date]]&lt;=LY_YTDMax,Sales[[#This Row],[date]]&gt;=LY_YTDMin)*Sales[[#This Row],[sales]]</f>
        <v>0</v>
      </c>
      <c r="O7780" s="4">
        <f>AND(Sales[[#This Row],[date]]&gt;=YoY_Min,Sales[[#This Row],[date]]&lt;=TY_YTDMax)*(Sales[[#This Row],[sales]]/Sales[[#This Row],[sqft]])</f>
        <v>0.17141955752212387</v>
      </c>
      <c r="P7780" s="4">
        <f>SUMIF(Sales[RegionStoretype],Sales[[#This Row],[RegionStoretype]],Sales[YoY_SSF])/Sales[[#This Row],[Region_TypeCount]]</f>
        <v>68.518982968140051</v>
      </c>
    </row>
    <row r="7781" spans="1:16" x14ac:dyDescent="0.25">
      <c r="A7781" s="1">
        <v>43294</v>
      </c>
      <c r="B7781">
        <v>10</v>
      </c>
      <c r="C7781">
        <v>19</v>
      </c>
      <c r="D7781">
        <v>124060.69899999999</v>
      </c>
      <c r="E7781" s="4">
        <f>INDEX(Stores[region],MATCH(Sales[[#This Row],[store_no]],Stores[store_no],0))</f>
        <v>1</v>
      </c>
      <c r="F7781" s="4" t="str">
        <f>INDEX(Stores[storetype],MATCH(Sales[[#This Row],[store_no]],Stores[store_no],0))</f>
        <v>B</v>
      </c>
      <c r="G7781" s="4" t="str">
        <f>INDEX(Stores[location_city],MATCH(Sales[[#This Row],[store_no]],Stores[store_no],0))</f>
        <v>Traverse City</v>
      </c>
      <c r="H7781" s="4" t="str">
        <f>INDEX(Stores[location_state],MATCH(Sales[[#This Row],[store_no]],Stores[store_no],0))</f>
        <v>Michigan</v>
      </c>
      <c r="I7781" s="4">
        <f>INDEX(Stores[sqft],MATCH(Sales[[#This Row],[store_no]],Stores[store_no],0))</f>
        <v>158200</v>
      </c>
      <c r="J7781" s="4" t="str">
        <f>INDEX(Departments[dept_name],MATCH(Sales[[#This Row],[dept_no]],Departments[dept_no],0))</f>
        <v>Tools</v>
      </c>
      <c r="K7781" s="4" t="str">
        <f>CONCATENATE(Sales[[#This Row],[region]],Sales[[#This Row],[storetype]])</f>
        <v>1B</v>
      </c>
      <c r="L7781" s="4">
        <f>INDEX(RegionStoreCount[Store Count],MATCH(Sales[[#This Row],[RegionStoretype]],RegionStoreCount[Region/Type],0))</f>
        <v>5</v>
      </c>
      <c r="M7781" s="4">
        <f>AND(Sales[[#This Row],[date]]&lt;=TY_YTDMax,Sales[[#This Row],[date]]&gt;=TY_YTDMin)*Sales[[#This Row],[sales]]</f>
        <v>124060.69899999999</v>
      </c>
      <c r="N7781" s="4">
        <f>AND(Sales[[#This Row],[date]]&lt;=LY_YTDMax,Sales[[#This Row],[date]]&gt;=LY_YTDMin)*Sales[[#This Row],[sales]]</f>
        <v>0</v>
      </c>
      <c r="O7781" s="4">
        <f>AND(Sales[[#This Row],[date]]&gt;=YoY_Min,Sales[[#This Row],[date]]&lt;=TY_YTDMax)*(Sales[[#This Row],[sales]]/Sales[[#This Row],[sqft]])</f>
        <v>0.78420163716814151</v>
      </c>
      <c r="P7781" s="4">
        <f>SUMIF(Sales[RegionStoretype],Sales[[#This Row],[RegionStoretype]],Sales[YoY_SSF])/Sales[[#This Row],[Region_TypeCount]]</f>
        <v>68.518982968140051</v>
      </c>
    </row>
    <row r="7782" spans="1:16" x14ac:dyDescent="0.25">
      <c r="A7782" s="1">
        <v>43294</v>
      </c>
      <c r="B7782">
        <v>11</v>
      </c>
      <c r="C7782">
        <v>3</v>
      </c>
      <c r="D7782">
        <v>103419.34019999999</v>
      </c>
      <c r="E7782" s="4">
        <f>INDEX(Stores[region],MATCH(Sales[[#This Row],[store_no]],Stores[store_no],0))</f>
        <v>1</v>
      </c>
      <c r="F7782" s="4" t="str">
        <f>INDEX(Stores[storetype],MATCH(Sales[[#This Row],[store_no]],Stores[store_no],0))</f>
        <v>A</v>
      </c>
      <c r="G7782" s="4" t="str">
        <f>INDEX(Stores[location_city],MATCH(Sales[[#This Row],[store_no]],Stores[store_no],0))</f>
        <v>Cleveland</v>
      </c>
      <c r="H7782" s="4" t="str">
        <f>INDEX(Stores[location_state],MATCH(Sales[[#This Row],[store_no]],Stores[store_no],0))</f>
        <v>Ohio</v>
      </c>
      <c r="I7782" s="4">
        <f>INDEX(Stores[sqft],MATCH(Sales[[#This Row],[store_no]],Stores[store_no],0))</f>
        <v>192400</v>
      </c>
      <c r="J7782" s="4" t="str">
        <f>INDEX(Departments[dept_name],MATCH(Sales[[#This Row],[dept_no]],Departments[dept_no],0))</f>
        <v>Beauty</v>
      </c>
      <c r="K7782" s="4" t="str">
        <f>CONCATENATE(Sales[[#This Row],[region]],Sales[[#This Row],[storetype]])</f>
        <v>1A</v>
      </c>
      <c r="L7782" s="4">
        <f>INDEX(RegionStoreCount[Store Count],MATCH(Sales[[#This Row],[RegionStoretype]],RegionStoreCount[Region/Type],0))</f>
        <v>5</v>
      </c>
      <c r="M7782" s="4">
        <f>AND(Sales[[#This Row],[date]]&lt;=TY_YTDMax,Sales[[#This Row],[date]]&gt;=TY_YTDMin)*Sales[[#This Row],[sales]]</f>
        <v>103419.34019999999</v>
      </c>
      <c r="N7782" s="4">
        <f>AND(Sales[[#This Row],[date]]&lt;=LY_YTDMax,Sales[[#This Row],[date]]&gt;=LY_YTDMin)*Sales[[#This Row],[sales]]</f>
        <v>0</v>
      </c>
      <c r="O7782" s="4">
        <f>AND(Sales[[#This Row],[date]]&gt;=YoY_Min,Sales[[#This Row],[date]]&lt;=TY_YTDMax)*(Sales[[#This Row],[sales]]/Sales[[#This Row],[sqft]])</f>
        <v>0.53752255821205819</v>
      </c>
      <c r="P7782" s="4">
        <f>SUMIF(Sales[RegionStoretype],Sales[[#This Row],[RegionStoretype]],Sales[YoY_SSF])/Sales[[#This Row],[Region_TypeCount]]</f>
        <v>59.469551530910678</v>
      </c>
    </row>
    <row r="7783" spans="1:16" x14ac:dyDescent="0.25">
      <c r="A7783" s="1">
        <v>43294</v>
      </c>
      <c r="B7783">
        <v>11</v>
      </c>
      <c r="C7783">
        <v>9</v>
      </c>
      <c r="D7783">
        <v>8241.3234000000011</v>
      </c>
      <c r="E7783" s="4">
        <f>INDEX(Stores[region],MATCH(Sales[[#This Row],[store_no]],Stores[store_no],0))</f>
        <v>1</v>
      </c>
      <c r="F7783" s="4" t="str">
        <f>INDEX(Stores[storetype],MATCH(Sales[[#This Row],[store_no]],Stores[store_no],0))</f>
        <v>A</v>
      </c>
      <c r="G7783" s="4" t="str">
        <f>INDEX(Stores[location_city],MATCH(Sales[[#This Row],[store_no]],Stores[store_no],0))</f>
        <v>Cleveland</v>
      </c>
      <c r="H7783" s="4" t="str">
        <f>INDEX(Stores[location_state],MATCH(Sales[[#This Row],[store_no]],Stores[store_no],0))</f>
        <v>Ohio</v>
      </c>
      <c r="I7783" s="4">
        <f>INDEX(Stores[sqft],MATCH(Sales[[#This Row],[store_no]],Stores[store_no],0))</f>
        <v>192400</v>
      </c>
      <c r="J7783" s="4" t="str">
        <f>INDEX(Departments[dept_name],MATCH(Sales[[#This Row],[dept_no]],Departments[dept_no],0))</f>
        <v>Garden</v>
      </c>
      <c r="K7783" s="4" t="str">
        <f>CONCATENATE(Sales[[#This Row],[region]],Sales[[#This Row],[storetype]])</f>
        <v>1A</v>
      </c>
      <c r="L7783" s="4">
        <f>INDEX(RegionStoreCount[Store Count],MATCH(Sales[[#This Row],[RegionStoretype]],RegionStoreCount[Region/Type],0))</f>
        <v>5</v>
      </c>
      <c r="M7783" s="4">
        <f>AND(Sales[[#This Row],[date]]&lt;=TY_YTDMax,Sales[[#This Row],[date]]&gt;=TY_YTDMin)*Sales[[#This Row],[sales]]</f>
        <v>8241.3234000000011</v>
      </c>
      <c r="N7783" s="4">
        <f>AND(Sales[[#This Row],[date]]&lt;=LY_YTDMax,Sales[[#This Row],[date]]&gt;=LY_YTDMin)*Sales[[#This Row],[sales]]</f>
        <v>0</v>
      </c>
      <c r="O7783" s="4">
        <f>AND(Sales[[#This Row],[date]]&gt;=YoY_Min,Sales[[#This Row],[date]]&lt;=TY_YTDMax)*(Sales[[#This Row],[sales]]/Sales[[#This Row],[sqft]])</f>
        <v>4.2834321205821209E-2</v>
      </c>
      <c r="P7783" s="4">
        <f>SUMIF(Sales[RegionStoretype],Sales[[#This Row],[RegionStoretype]],Sales[YoY_SSF])/Sales[[#This Row],[Region_TypeCount]]</f>
        <v>59.469551530910678</v>
      </c>
    </row>
    <row r="7784" spans="1:16" x14ac:dyDescent="0.25">
      <c r="A7784" s="1">
        <v>43294</v>
      </c>
      <c r="B7784">
        <v>11</v>
      </c>
      <c r="C7784">
        <v>19</v>
      </c>
      <c r="D7784">
        <v>13204.524300000001</v>
      </c>
      <c r="E7784" s="4">
        <f>INDEX(Stores[region],MATCH(Sales[[#This Row],[store_no]],Stores[store_no],0))</f>
        <v>1</v>
      </c>
      <c r="F7784" s="4" t="str">
        <f>INDEX(Stores[storetype],MATCH(Sales[[#This Row],[store_no]],Stores[store_no],0))</f>
        <v>A</v>
      </c>
      <c r="G7784" s="4" t="str">
        <f>INDEX(Stores[location_city],MATCH(Sales[[#This Row],[store_no]],Stores[store_no],0))</f>
        <v>Cleveland</v>
      </c>
      <c r="H7784" s="4" t="str">
        <f>INDEX(Stores[location_state],MATCH(Sales[[#This Row],[store_no]],Stores[store_no],0))</f>
        <v>Ohio</v>
      </c>
      <c r="I7784" s="4">
        <f>INDEX(Stores[sqft],MATCH(Sales[[#This Row],[store_no]],Stores[store_no],0))</f>
        <v>192400</v>
      </c>
      <c r="J7784" s="4" t="str">
        <f>INDEX(Departments[dept_name],MATCH(Sales[[#This Row],[dept_no]],Departments[dept_no],0))</f>
        <v>Tools</v>
      </c>
      <c r="K7784" s="4" t="str">
        <f>CONCATENATE(Sales[[#This Row],[region]],Sales[[#This Row],[storetype]])</f>
        <v>1A</v>
      </c>
      <c r="L7784" s="4">
        <f>INDEX(RegionStoreCount[Store Count],MATCH(Sales[[#This Row],[RegionStoretype]],RegionStoreCount[Region/Type],0))</f>
        <v>5</v>
      </c>
      <c r="M7784" s="4">
        <f>AND(Sales[[#This Row],[date]]&lt;=TY_YTDMax,Sales[[#This Row],[date]]&gt;=TY_YTDMin)*Sales[[#This Row],[sales]]</f>
        <v>13204.524300000001</v>
      </c>
      <c r="N7784" s="4">
        <f>AND(Sales[[#This Row],[date]]&lt;=LY_YTDMax,Sales[[#This Row],[date]]&gt;=LY_YTDMin)*Sales[[#This Row],[sales]]</f>
        <v>0</v>
      </c>
      <c r="O7784" s="4">
        <f>AND(Sales[[#This Row],[date]]&gt;=YoY_Min,Sales[[#This Row],[date]]&lt;=TY_YTDMax)*(Sales[[#This Row],[sales]]/Sales[[#This Row],[sqft]])</f>
        <v>6.8630583679833684E-2</v>
      </c>
      <c r="P7784" s="4">
        <f>SUMIF(Sales[RegionStoretype],Sales[[#This Row],[RegionStoretype]],Sales[YoY_SSF])/Sales[[#This Row],[Region_TypeCount]]</f>
        <v>59.469551530910678</v>
      </c>
    </row>
    <row r="7785" spans="1:16" x14ac:dyDescent="0.25">
      <c r="A7785" s="1">
        <v>43294</v>
      </c>
      <c r="B7785">
        <v>11</v>
      </c>
      <c r="C7785">
        <v>20</v>
      </c>
      <c r="D7785">
        <v>85608.30309999999</v>
      </c>
      <c r="E7785" s="4">
        <f>INDEX(Stores[region],MATCH(Sales[[#This Row],[store_no]],Stores[store_no],0))</f>
        <v>1</v>
      </c>
      <c r="F7785" s="4" t="str">
        <f>INDEX(Stores[storetype],MATCH(Sales[[#This Row],[store_no]],Stores[store_no],0))</f>
        <v>A</v>
      </c>
      <c r="G7785" s="4" t="str">
        <f>INDEX(Stores[location_city],MATCH(Sales[[#This Row],[store_no]],Stores[store_no],0))</f>
        <v>Cleveland</v>
      </c>
      <c r="H7785" s="4" t="str">
        <f>INDEX(Stores[location_state],MATCH(Sales[[#This Row],[store_no]],Stores[store_no],0))</f>
        <v>Ohio</v>
      </c>
      <c r="I7785" s="4">
        <f>INDEX(Stores[sqft],MATCH(Sales[[#This Row],[store_no]],Stores[store_no],0))</f>
        <v>192400</v>
      </c>
      <c r="J7785" s="4" t="str">
        <f>INDEX(Departments[dept_name],MATCH(Sales[[#This Row],[dept_no]],Departments[dept_no],0))</f>
        <v>Toys</v>
      </c>
      <c r="K7785" s="4" t="str">
        <f>CONCATENATE(Sales[[#This Row],[region]],Sales[[#This Row],[storetype]])</f>
        <v>1A</v>
      </c>
      <c r="L7785" s="4">
        <f>INDEX(RegionStoreCount[Store Count],MATCH(Sales[[#This Row],[RegionStoretype]],RegionStoreCount[Region/Type],0))</f>
        <v>5</v>
      </c>
      <c r="M7785" s="4">
        <f>AND(Sales[[#This Row],[date]]&lt;=TY_YTDMax,Sales[[#This Row],[date]]&gt;=TY_YTDMin)*Sales[[#This Row],[sales]]</f>
        <v>85608.30309999999</v>
      </c>
      <c r="N7785" s="4">
        <f>AND(Sales[[#This Row],[date]]&lt;=LY_YTDMax,Sales[[#This Row],[date]]&gt;=LY_YTDMin)*Sales[[#This Row],[sales]]</f>
        <v>0</v>
      </c>
      <c r="O7785" s="4">
        <f>AND(Sales[[#This Row],[date]]&gt;=YoY_Min,Sales[[#This Row],[date]]&lt;=TY_YTDMax)*(Sales[[#This Row],[sales]]/Sales[[#This Row],[sqft]])</f>
        <v>0.44494960031185027</v>
      </c>
      <c r="P7785" s="4">
        <f>SUMIF(Sales[RegionStoretype],Sales[[#This Row],[RegionStoretype]],Sales[YoY_SSF])/Sales[[#This Row],[Region_TypeCount]]</f>
        <v>59.469551530910678</v>
      </c>
    </row>
    <row r="7786" spans="1:16" x14ac:dyDescent="0.25">
      <c r="A7786" s="1">
        <v>43294</v>
      </c>
      <c r="B7786">
        <v>12</v>
      </c>
      <c r="C7786">
        <v>8</v>
      </c>
      <c r="D7786">
        <v>20887.22</v>
      </c>
      <c r="E7786" s="4">
        <f>INDEX(Stores[region],MATCH(Sales[[#This Row],[store_no]],Stores[store_no],0))</f>
        <v>2</v>
      </c>
      <c r="F7786" s="4" t="str">
        <f>INDEX(Stores[storetype],MATCH(Sales[[#This Row],[store_no]],Stores[store_no],0))</f>
        <v>B</v>
      </c>
      <c r="G7786" s="4" t="str">
        <f>INDEX(Stores[location_city],MATCH(Sales[[#This Row],[store_no]],Stores[store_no],0))</f>
        <v>Indianapolis</v>
      </c>
      <c r="H7786" s="4" t="str">
        <f>INDEX(Stores[location_state],MATCH(Sales[[#This Row],[store_no]],Stores[store_no],0))</f>
        <v>Indiana</v>
      </c>
      <c r="I7786" s="4">
        <f>INDEX(Stores[sqft],MATCH(Sales[[#This Row],[store_no]],Stores[store_no],0))</f>
        <v>120800</v>
      </c>
      <c r="J7786" s="4" t="str">
        <f>INDEX(Departments[dept_name],MATCH(Sales[[#This Row],[dept_no]],Departments[dept_no],0))</f>
        <v>Games</v>
      </c>
      <c r="K7786" s="4" t="str">
        <f>CONCATENATE(Sales[[#This Row],[region]],Sales[[#This Row],[storetype]])</f>
        <v>2B</v>
      </c>
      <c r="L7786" s="4">
        <f>INDEX(RegionStoreCount[Store Count],MATCH(Sales[[#This Row],[RegionStoretype]],RegionStoreCount[Region/Type],0))</f>
        <v>6</v>
      </c>
      <c r="M7786" s="4">
        <f>AND(Sales[[#This Row],[date]]&lt;=TY_YTDMax,Sales[[#This Row],[date]]&gt;=TY_YTDMin)*Sales[[#This Row],[sales]]</f>
        <v>20887.22</v>
      </c>
      <c r="N7786" s="4">
        <f>AND(Sales[[#This Row],[date]]&lt;=LY_YTDMax,Sales[[#This Row],[date]]&gt;=LY_YTDMin)*Sales[[#This Row],[sales]]</f>
        <v>0</v>
      </c>
      <c r="O7786" s="4">
        <f>AND(Sales[[#This Row],[date]]&gt;=YoY_Min,Sales[[#This Row],[date]]&lt;=TY_YTDMax)*(Sales[[#This Row],[sales]]/Sales[[#This Row],[sqft]])</f>
        <v>0.17290745033112584</v>
      </c>
      <c r="P7786" s="4">
        <f>SUMIF(Sales[RegionStoretype],Sales[[#This Row],[RegionStoretype]],Sales[YoY_SSF])/Sales[[#This Row],[Region_TypeCount]]</f>
        <v>58.393757732919049</v>
      </c>
    </row>
    <row r="7787" spans="1:16" x14ac:dyDescent="0.25">
      <c r="A7787" s="1">
        <v>43294</v>
      </c>
      <c r="B7787">
        <v>12</v>
      </c>
      <c r="C7787">
        <v>18</v>
      </c>
      <c r="D7787">
        <v>41544.193200000002</v>
      </c>
      <c r="E7787" s="4">
        <f>INDEX(Stores[region],MATCH(Sales[[#This Row],[store_no]],Stores[store_no],0))</f>
        <v>2</v>
      </c>
      <c r="F7787" s="4" t="str">
        <f>INDEX(Stores[storetype],MATCH(Sales[[#This Row],[store_no]],Stores[store_no],0))</f>
        <v>B</v>
      </c>
      <c r="G7787" s="4" t="str">
        <f>INDEX(Stores[location_city],MATCH(Sales[[#This Row],[store_no]],Stores[store_no],0))</f>
        <v>Indianapolis</v>
      </c>
      <c r="H7787" s="4" t="str">
        <f>INDEX(Stores[location_state],MATCH(Sales[[#This Row],[store_no]],Stores[store_no],0))</f>
        <v>Indiana</v>
      </c>
      <c r="I7787" s="4">
        <f>INDEX(Stores[sqft],MATCH(Sales[[#This Row],[store_no]],Stores[store_no],0))</f>
        <v>120800</v>
      </c>
      <c r="J7787" s="4" t="str">
        <f>INDEX(Departments[dept_name],MATCH(Sales[[#This Row],[dept_no]],Departments[dept_no],0))</f>
        <v>Sports</v>
      </c>
      <c r="K7787" s="4" t="str">
        <f>CONCATENATE(Sales[[#This Row],[region]],Sales[[#This Row],[storetype]])</f>
        <v>2B</v>
      </c>
      <c r="L7787" s="4">
        <f>INDEX(RegionStoreCount[Store Count],MATCH(Sales[[#This Row],[RegionStoretype]],RegionStoreCount[Region/Type],0))</f>
        <v>6</v>
      </c>
      <c r="M7787" s="4">
        <f>AND(Sales[[#This Row],[date]]&lt;=TY_YTDMax,Sales[[#This Row],[date]]&gt;=TY_YTDMin)*Sales[[#This Row],[sales]]</f>
        <v>41544.193200000002</v>
      </c>
      <c r="N7787" s="4">
        <f>AND(Sales[[#This Row],[date]]&lt;=LY_YTDMax,Sales[[#This Row],[date]]&gt;=LY_YTDMin)*Sales[[#This Row],[sales]]</f>
        <v>0</v>
      </c>
      <c r="O7787" s="4">
        <f>AND(Sales[[#This Row],[date]]&gt;=YoY_Min,Sales[[#This Row],[date]]&lt;=TY_YTDMax)*(Sales[[#This Row],[sales]]/Sales[[#This Row],[sqft]])</f>
        <v>0.34390888410596027</v>
      </c>
      <c r="P7787" s="4">
        <f>SUMIF(Sales[RegionStoretype],Sales[[#This Row],[RegionStoretype]],Sales[YoY_SSF])/Sales[[#This Row],[Region_TypeCount]]</f>
        <v>58.393757732919049</v>
      </c>
    </row>
    <row r="7788" spans="1:16" x14ac:dyDescent="0.25">
      <c r="A7788" s="1">
        <v>43294</v>
      </c>
      <c r="B7788">
        <v>13</v>
      </c>
      <c r="C7788">
        <v>4</v>
      </c>
      <c r="D7788">
        <v>109032.18180000001</v>
      </c>
      <c r="E7788" s="4">
        <f>INDEX(Stores[region],MATCH(Sales[[#This Row],[store_no]],Stores[store_no],0))</f>
        <v>3</v>
      </c>
      <c r="F7788" s="4" t="str">
        <f>INDEX(Stores[storetype],MATCH(Sales[[#This Row],[store_no]],Stores[store_no],0))</f>
        <v>A</v>
      </c>
      <c r="G7788" s="4" t="str">
        <f>INDEX(Stores[location_city],MATCH(Sales[[#This Row],[store_no]],Stores[store_no],0))</f>
        <v>Overland Park</v>
      </c>
      <c r="H7788" s="4" t="str">
        <f>INDEX(Stores[location_state],MATCH(Sales[[#This Row],[store_no]],Stores[store_no],0))</f>
        <v>Kansas</v>
      </c>
      <c r="I7788" s="4">
        <f>INDEX(Stores[sqft],MATCH(Sales[[#This Row],[store_no]],Stores[store_no],0))</f>
        <v>201000</v>
      </c>
      <c r="J7788" s="4" t="str">
        <f>INDEX(Departments[dept_name],MATCH(Sales[[#This Row],[dept_no]],Departments[dept_no],0))</f>
        <v>Books</v>
      </c>
      <c r="K7788" s="4" t="str">
        <f>CONCATENATE(Sales[[#This Row],[region]],Sales[[#This Row],[storetype]])</f>
        <v>3A</v>
      </c>
      <c r="L7788" s="4">
        <f>INDEX(RegionStoreCount[Store Count],MATCH(Sales[[#This Row],[RegionStoretype]],RegionStoreCount[Region/Type],0))</f>
        <v>9</v>
      </c>
      <c r="M7788" s="4">
        <f>AND(Sales[[#This Row],[date]]&lt;=TY_YTDMax,Sales[[#This Row],[date]]&gt;=TY_YTDMin)*Sales[[#This Row],[sales]]</f>
        <v>109032.18180000001</v>
      </c>
      <c r="N7788" s="4">
        <f>AND(Sales[[#This Row],[date]]&lt;=LY_YTDMax,Sales[[#This Row],[date]]&gt;=LY_YTDMin)*Sales[[#This Row],[sales]]</f>
        <v>0</v>
      </c>
      <c r="O7788" s="4">
        <f>AND(Sales[[#This Row],[date]]&gt;=YoY_Min,Sales[[#This Row],[date]]&lt;=TY_YTDMax)*(Sales[[#This Row],[sales]]/Sales[[#This Row],[sqft]])</f>
        <v>0.54244866567164185</v>
      </c>
      <c r="P7788" s="4">
        <f>SUMIF(Sales[RegionStoretype],Sales[[#This Row],[RegionStoretype]],Sales[YoY_SSF])/Sales[[#This Row],[Region_TypeCount]]</f>
        <v>53.603836561720975</v>
      </c>
    </row>
    <row r="7789" spans="1:16" x14ac:dyDescent="0.25">
      <c r="A7789" s="1">
        <v>43294</v>
      </c>
      <c r="B7789">
        <v>13</v>
      </c>
      <c r="C7789">
        <v>8</v>
      </c>
      <c r="D7789">
        <v>72113.126100000009</v>
      </c>
      <c r="E7789" s="4">
        <f>INDEX(Stores[region],MATCH(Sales[[#This Row],[store_no]],Stores[store_no],0))</f>
        <v>3</v>
      </c>
      <c r="F7789" s="4" t="str">
        <f>INDEX(Stores[storetype],MATCH(Sales[[#This Row],[store_no]],Stores[store_no],0))</f>
        <v>A</v>
      </c>
      <c r="G7789" s="4" t="str">
        <f>INDEX(Stores[location_city],MATCH(Sales[[#This Row],[store_no]],Stores[store_no],0))</f>
        <v>Overland Park</v>
      </c>
      <c r="H7789" s="4" t="str">
        <f>INDEX(Stores[location_state],MATCH(Sales[[#This Row],[store_no]],Stores[store_no],0))</f>
        <v>Kansas</v>
      </c>
      <c r="I7789" s="4">
        <f>INDEX(Stores[sqft],MATCH(Sales[[#This Row],[store_no]],Stores[store_no],0))</f>
        <v>201000</v>
      </c>
      <c r="J7789" s="4" t="str">
        <f>INDEX(Departments[dept_name],MATCH(Sales[[#This Row],[dept_no]],Departments[dept_no],0))</f>
        <v>Games</v>
      </c>
      <c r="K7789" s="4" t="str">
        <f>CONCATENATE(Sales[[#This Row],[region]],Sales[[#This Row],[storetype]])</f>
        <v>3A</v>
      </c>
      <c r="L7789" s="4">
        <f>INDEX(RegionStoreCount[Store Count],MATCH(Sales[[#This Row],[RegionStoretype]],RegionStoreCount[Region/Type],0))</f>
        <v>9</v>
      </c>
      <c r="M7789" s="4">
        <f>AND(Sales[[#This Row],[date]]&lt;=TY_YTDMax,Sales[[#This Row],[date]]&gt;=TY_YTDMin)*Sales[[#This Row],[sales]]</f>
        <v>72113.126100000009</v>
      </c>
      <c r="N7789" s="4">
        <f>AND(Sales[[#This Row],[date]]&lt;=LY_YTDMax,Sales[[#This Row],[date]]&gt;=LY_YTDMin)*Sales[[#This Row],[sales]]</f>
        <v>0</v>
      </c>
      <c r="O7789" s="4">
        <f>AND(Sales[[#This Row],[date]]&gt;=YoY_Min,Sales[[#This Row],[date]]&lt;=TY_YTDMax)*(Sales[[#This Row],[sales]]/Sales[[#This Row],[sqft]])</f>
        <v>0.35877177164179108</v>
      </c>
      <c r="P7789" s="4">
        <f>SUMIF(Sales[RegionStoretype],Sales[[#This Row],[RegionStoretype]],Sales[YoY_SSF])/Sales[[#This Row],[Region_TypeCount]]</f>
        <v>53.603836561720975</v>
      </c>
    </row>
    <row r="7790" spans="1:16" x14ac:dyDescent="0.25">
      <c r="A7790" s="1">
        <v>43294</v>
      </c>
      <c r="B7790">
        <v>13</v>
      </c>
      <c r="C7790">
        <v>20</v>
      </c>
      <c r="D7790">
        <v>33759.408100000001</v>
      </c>
      <c r="E7790" s="4">
        <f>INDEX(Stores[region],MATCH(Sales[[#This Row],[store_no]],Stores[store_no],0))</f>
        <v>3</v>
      </c>
      <c r="F7790" s="4" t="str">
        <f>INDEX(Stores[storetype],MATCH(Sales[[#This Row],[store_no]],Stores[store_no],0))</f>
        <v>A</v>
      </c>
      <c r="G7790" s="4" t="str">
        <f>INDEX(Stores[location_city],MATCH(Sales[[#This Row],[store_no]],Stores[store_no],0))</f>
        <v>Overland Park</v>
      </c>
      <c r="H7790" s="4" t="str">
        <f>INDEX(Stores[location_state],MATCH(Sales[[#This Row],[store_no]],Stores[store_no],0))</f>
        <v>Kansas</v>
      </c>
      <c r="I7790" s="4">
        <f>INDEX(Stores[sqft],MATCH(Sales[[#This Row],[store_no]],Stores[store_no],0))</f>
        <v>201000</v>
      </c>
      <c r="J7790" s="4" t="str">
        <f>INDEX(Departments[dept_name],MATCH(Sales[[#This Row],[dept_no]],Departments[dept_no],0))</f>
        <v>Toys</v>
      </c>
      <c r="K7790" s="4" t="str">
        <f>CONCATENATE(Sales[[#This Row],[region]],Sales[[#This Row],[storetype]])</f>
        <v>3A</v>
      </c>
      <c r="L7790" s="4">
        <f>INDEX(RegionStoreCount[Store Count],MATCH(Sales[[#This Row],[RegionStoretype]],RegionStoreCount[Region/Type],0))</f>
        <v>9</v>
      </c>
      <c r="M7790" s="4">
        <f>AND(Sales[[#This Row],[date]]&lt;=TY_YTDMax,Sales[[#This Row],[date]]&gt;=TY_YTDMin)*Sales[[#This Row],[sales]]</f>
        <v>33759.408100000001</v>
      </c>
      <c r="N7790" s="4">
        <f>AND(Sales[[#This Row],[date]]&lt;=LY_YTDMax,Sales[[#This Row],[date]]&gt;=LY_YTDMin)*Sales[[#This Row],[sales]]</f>
        <v>0</v>
      </c>
      <c r="O7790" s="4">
        <f>AND(Sales[[#This Row],[date]]&gt;=YoY_Min,Sales[[#This Row],[date]]&lt;=TY_YTDMax)*(Sales[[#This Row],[sales]]/Sales[[#This Row],[sqft]])</f>
        <v>0.16795725422885571</v>
      </c>
      <c r="P7790" s="4">
        <f>SUMIF(Sales[RegionStoretype],Sales[[#This Row],[RegionStoretype]],Sales[YoY_SSF])/Sales[[#This Row],[Region_TypeCount]]</f>
        <v>53.603836561720975</v>
      </c>
    </row>
    <row r="7791" spans="1:16" x14ac:dyDescent="0.25">
      <c r="A7791" s="1">
        <v>43294</v>
      </c>
      <c r="B7791">
        <v>14</v>
      </c>
      <c r="C7791">
        <v>5</v>
      </c>
      <c r="D7791">
        <v>48363.560700000002</v>
      </c>
      <c r="E7791" s="4">
        <f>INDEX(Stores[region],MATCH(Sales[[#This Row],[store_no]],Stores[store_no],0))</f>
        <v>3</v>
      </c>
      <c r="F7791" s="4" t="str">
        <f>INDEX(Stores[storetype],MATCH(Sales[[#This Row],[store_no]],Stores[store_no],0))</f>
        <v>A</v>
      </c>
      <c r="G7791" s="4" t="str">
        <f>INDEX(Stores[location_city],MATCH(Sales[[#This Row],[store_no]],Stores[store_no],0))</f>
        <v>Bismarck</v>
      </c>
      <c r="H7791" s="4" t="str">
        <f>INDEX(Stores[location_state],MATCH(Sales[[#This Row],[store_no]],Stores[store_no],0))</f>
        <v>North Dakota</v>
      </c>
      <c r="I7791" s="4">
        <f>INDEX(Stores[sqft],MATCH(Sales[[#This Row],[store_no]],Stores[store_no],0))</f>
        <v>96400</v>
      </c>
      <c r="J7791" s="4" t="str">
        <f>INDEX(Departments[dept_name],MATCH(Sales[[#This Row],[dept_no]],Departments[dept_no],0))</f>
        <v>Clothing</v>
      </c>
      <c r="K7791" s="4" t="str">
        <f>CONCATENATE(Sales[[#This Row],[region]],Sales[[#This Row],[storetype]])</f>
        <v>3A</v>
      </c>
      <c r="L7791" s="4">
        <f>INDEX(RegionStoreCount[Store Count],MATCH(Sales[[#This Row],[RegionStoretype]],RegionStoreCount[Region/Type],0))</f>
        <v>9</v>
      </c>
      <c r="M7791" s="4">
        <f>AND(Sales[[#This Row],[date]]&lt;=TY_YTDMax,Sales[[#This Row],[date]]&gt;=TY_YTDMin)*Sales[[#This Row],[sales]]</f>
        <v>48363.560700000002</v>
      </c>
      <c r="N7791" s="4">
        <f>AND(Sales[[#This Row],[date]]&lt;=LY_YTDMax,Sales[[#This Row],[date]]&gt;=LY_YTDMin)*Sales[[#This Row],[sales]]</f>
        <v>0</v>
      </c>
      <c r="O7791" s="4">
        <f>AND(Sales[[#This Row],[date]]&gt;=YoY_Min,Sales[[#This Row],[date]]&lt;=TY_YTDMax)*(Sales[[#This Row],[sales]]/Sales[[#This Row],[sqft]])</f>
        <v>0.50169668775933607</v>
      </c>
      <c r="P7791" s="4">
        <f>SUMIF(Sales[RegionStoretype],Sales[[#This Row],[RegionStoretype]],Sales[YoY_SSF])/Sales[[#This Row],[Region_TypeCount]]</f>
        <v>53.603836561720975</v>
      </c>
    </row>
    <row r="7792" spans="1:16" x14ac:dyDescent="0.25">
      <c r="A7792" s="1">
        <v>43294</v>
      </c>
      <c r="B7792">
        <v>14</v>
      </c>
      <c r="C7792">
        <v>10</v>
      </c>
      <c r="D7792">
        <v>9828.8755999999994</v>
      </c>
      <c r="E7792" s="4">
        <f>INDEX(Stores[region],MATCH(Sales[[#This Row],[store_no]],Stores[store_no],0))</f>
        <v>3</v>
      </c>
      <c r="F7792" s="4" t="str">
        <f>INDEX(Stores[storetype],MATCH(Sales[[#This Row],[store_no]],Stores[store_no],0))</f>
        <v>A</v>
      </c>
      <c r="G7792" s="4" t="str">
        <f>INDEX(Stores[location_city],MATCH(Sales[[#This Row],[store_no]],Stores[store_no],0))</f>
        <v>Bismarck</v>
      </c>
      <c r="H7792" s="4" t="str">
        <f>INDEX(Stores[location_state],MATCH(Sales[[#This Row],[store_no]],Stores[store_no],0))</f>
        <v>North Dakota</v>
      </c>
      <c r="I7792" s="4">
        <f>INDEX(Stores[sqft],MATCH(Sales[[#This Row],[store_no]],Stores[store_no],0))</f>
        <v>96400</v>
      </c>
      <c r="J7792" s="4" t="str">
        <f>INDEX(Departments[dept_name],MATCH(Sales[[#This Row],[dept_no]],Departments[dept_no],0))</f>
        <v>Health</v>
      </c>
      <c r="K7792" s="4" t="str">
        <f>CONCATENATE(Sales[[#This Row],[region]],Sales[[#This Row],[storetype]])</f>
        <v>3A</v>
      </c>
      <c r="L7792" s="4">
        <f>INDEX(RegionStoreCount[Store Count],MATCH(Sales[[#This Row],[RegionStoretype]],RegionStoreCount[Region/Type],0))</f>
        <v>9</v>
      </c>
      <c r="M7792" s="4">
        <f>AND(Sales[[#This Row],[date]]&lt;=TY_YTDMax,Sales[[#This Row],[date]]&gt;=TY_YTDMin)*Sales[[#This Row],[sales]]</f>
        <v>9828.8755999999994</v>
      </c>
      <c r="N7792" s="4">
        <f>AND(Sales[[#This Row],[date]]&lt;=LY_YTDMax,Sales[[#This Row],[date]]&gt;=LY_YTDMin)*Sales[[#This Row],[sales]]</f>
        <v>0</v>
      </c>
      <c r="O7792" s="4">
        <f>AND(Sales[[#This Row],[date]]&gt;=YoY_Min,Sales[[#This Row],[date]]&lt;=TY_YTDMax)*(Sales[[#This Row],[sales]]/Sales[[#This Row],[sqft]])</f>
        <v>0.10195929045643153</v>
      </c>
      <c r="P7792" s="4">
        <f>SUMIF(Sales[RegionStoretype],Sales[[#This Row],[RegionStoretype]],Sales[YoY_SSF])/Sales[[#This Row],[Region_TypeCount]]</f>
        <v>53.603836561720975</v>
      </c>
    </row>
    <row r="7793" spans="1:16" x14ac:dyDescent="0.25">
      <c r="A7793" s="1">
        <v>43294</v>
      </c>
      <c r="B7793">
        <v>15</v>
      </c>
      <c r="C7793">
        <v>6</v>
      </c>
      <c r="D7793">
        <v>54929.403499999993</v>
      </c>
      <c r="E7793" s="4">
        <f>INDEX(Stores[region],MATCH(Sales[[#This Row],[store_no]],Stores[store_no],0))</f>
        <v>2</v>
      </c>
      <c r="F7793" s="4" t="str">
        <f>INDEX(Stores[storetype],MATCH(Sales[[#This Row],[store_no]],Stores[store_no],0))</f>
        <v>B</v>
      </c>
      <c r="G7793" s="4" t="str">
        <f>INDEX(Stores[location_city],MATCH(Sales[[#This Row],[store_no]],Stores[store_no],0))</f>
        <v>Rochester</v>
      </c>
      <c r="H7793" s="4" t="str">
        <f>INDEX(Stores[location_state],MATCH(Sales[[#This Row],[store_no]],Stores[store_no],0))</f>
        <v>Minnesota</v>
      </c>
      <c r="I7793" s="4">
        <f>INDEX(Stores[sqft],MATCH(Sales[[#This Row],[store_no]],Stores[store_no],0))</f>
        <v>128100</v>
      </c>
      <c r="J7793" s="4" t="str">
        <f>INDEX(Departments[dept_name],MATCH(Sales[[#This Row],[dept_no]],Departments[dept_no],0))</f>
        <v>Computers</v>
      </c>
      <c r="K7793" s="4" t="str">
        <f>CONCATENATE(Sales[[#This Row],[region]],Sales[[#This Row],[storetype]])</f>
        <v>2B</v>
      </c>
      <c r="L7793" s="4">
        <f>INDEX(RegionStoreCount[Store Count],MATCH(Sales[[#This Row],[RegionStoretype]],RegionStoreCount[Region/Type],0))</f>
        <v>6</v>
      </c>
      <c r="M7793" s="4">
        <f>AND(Sales[[#This Row],[date]]&lt;=TY_YTDMax,Sales[[#This Row],[date]]&gt;=TY_YTDMin)*Sales[[#This Row],[sales]]</f>
        <v>54929.403499999993</v>
      </c>
      <c r="N7793" s="4">
        <f>AND(Sales[[#This Row],[date]]&lt;=LY_YTDMax,Sales[[#This Row],[date]]&gt;=LY_YTDMin)*Sales[[#This Row],[sales]]</f>
        <v>0</v>
      </c>
      <c r="O7793" s="4">
        <f>AND(Sales[[#This Row],[date]]&gt;=YoY_Min,Sales[[#This Row],[date]]&lt;=TY_YTDMax)*(Sales[[#This Row],[sales]]/Sales[[#This Row],[sqft]])</f>
        <v>0.42880096409055418</v>
      </c>
      <c r="P7793" s="4">
        <f>SUMIF(Sales[RegionStoretype],Sales[[#This Row],[RegionStoretype]],Sales[YoY_SSF])/Sales[[#This Row],[Region_TypeCount]]</f>
        <v>58.393757732919049</v>
      </c>
    </row>
    <row r="7794" spans="1:16" x14ac:dyDescent="0.25">
      <c r="A7794" s="1">
        <v>43294</v>
      </c>
      <c r="B7794">
        <v>15</v>
      </c>
      <c r="C7794">
        <v>9</v>
      </c>
      <c r="D7794">
        <v>17201.997500000001</v>
      </c>
      <c r="E7794" s="4">
        <f>INDEX(Stores[region],MATCH(Sales[[#This Row],[store_no]],Stores[store_no],0))</f>
        <v>2</v>
      </c>
      <c r="F7794" s="4" t="str">
        <f>INDEX(Stores[storetype],MATCH(Sales[[#This Row],[store_no]],Stores[store_no],0))</f>
        <v>B</v>
      </c>
      <c r="G7794" s="4" t="str">
        <f>INDEX(Stores[location_city],MATCH(Sales[[#This Row],[store_no]],Stores[store_no],0))</f>
        <v>Rochester</v>
      </c>
      <c r="H7794" s="4" t="str">
        <f>INDEX(Stores[location_state],MATCH(Sales[[#This Row],[store_no]],Stores[store_no],0))</f>
        <v>Minnesota</v>
      </c>
      <c r="I7794" s="4">
        <f>INDEX(Stores[sqft],MATCH(Sales[[#This Row],[store_no]],Stores[store_no],0))</f>
        <v>128100</v>
      </c>
      <c r="J7794" s="4" t="str">
        <f>INDEX(Departments[dept_name],MATCH(Sales[[#This Row],[dept_no]],Departments[dept_no],0))</f>
        <v>Garden</v>
      </c>
      <c r="K7794" s="4" t="str">
        <f>CONCATENATE(Sales[[#This Row],[region]],Sales[[#This Row],[storetype]])</f>
        <v>2B</v>
      </c>
      <c r="L7794" s="4">
        <f>INDEX(RegionStoreCount[Store Count],MATCH(Sales[[#This Row],[RegionStoretype]],RegionStoreCount[Region/Type],0))</f>
        <v>6</v>
      </c>
      <c r="M7794" s="4">
        <f>AND(Sales[[#This Row],[date]]&lt;=TY_YTDMax,Sales[[#This Row],[date]]&gt;=TY_YTDMin)*Sales[[#This Row],[sales]]</f>
        <v>17201.997500000001</v>
      </c>
      <c r="N7794" s="4">
        <f>AND(Sales[[#This Row],[date]]&lt;=LY_YTDMax,Sales[[#This Row],[date]]&gt;=LY_YTDMin)*Sales[[#This Row],[sales]]</f>
        <v>0</v>
      </c>
      <c r="O7794" s="4">
        <f>AND(Sales[[#This Row],[date]]&gt;=YoY_Min,Sales[[#This Row],[date]]&lt;=TY_YTDMax)*(Sales[[#This Row],[sales]]/Sales[[#This Row],[sqft]])</f>
        <v>0.13428569476971117</v>
      </c>
      <c r="P7794" s="4">
        <f>SUMIF(Sales[RegionStoretype],Sales[[#This Row],[RegionStoretype]],Sales[YoY_SSF])/Sales[[#This Row],[Region_TypeCount]]</f>
        <v>58.393757732919049</v>
      </c>
    </row>
    <row r="7795" spans="1:16" x14ac:dyDescent="0.25">
      <c r="A7795" s="1">
        <v>43294</v>
      </c>
      <c r="B7795">
        <v>15</v>
      </c>
      <c r="C7795">
        <v>11</v>
      </c>
      <c r="D7795">
        <v>50972.426599999999</v>
      </c>
      <c r="E7795" s="4">
        <f>INDEX(Stores[region],MATCH(Sales[[#This Row],[store_no]],Stores[store_no],0))</f>
        <v>2</v>
      </c>
      <c r="F7795" s="4" t="str">
        <f>INDEX(Stores[storetype],MATCH(Sales[[#This Row],[store_no]],Stores[store_no],0))</f>
        <v>B</v>
      </c>
      <c r="G7795" s="4" t="str">
        <f>INDEX(Stores[location_city],MATCH(Sales[[#This Row],[store_no]],Stores[store_no],0))</f>
        <v>Rochester</v>
      </c>
      <c r="H7795" s="4" t="str">
        <f>INDEX(Stores[location_state],MATCH(Sales[[#This Row],[store_no]],Stores[store_no],0))</f>
        <v>Minnesota</v>
      </c>
      <c r="I7795" s="4">
        <f>INDEX(Stores[sqft],MATCH(Sales[[#This Row],[store_no]],Stores[store_no],0))</f>
        <v>128100</v>
      </c>
      <c r="J7795" s="4" t="str">
        <f>INDEX(Departments[dept_name],MATCH(Sales[[#This Row],[dept_no]],Departments[dept_no],0))</f>
        <v>Home</v>
      </c>
      <c r="K7795" s="4" t="str">
        <f>CONCATENATE(Sales[[#This Row],[region]],Sales[[#This Row],[storetype]])</f>
        <v>2B</v>
      </c>
      <c r="L7795" s="4">
        <f>INDEX(RegionStoreCount[Store Count],MATCH(Sales[[#This Row],[RegionStoretype]],RegionStoreCount[Region/Type],0))</f>
        <v>6</v>
      </c>
      <c r="M7795" s="4">
        <f>AND(Sales[[#This Row],[date]]&lt;=TY_YTDMax,Sales[[#This Row],[date]]&gt;=TY_YTDMin)*Sales[[#This Row],[sales]]</f>
        <v>50972.426599999999</v>
      </c>
      <c r="N7795" s="4">
        <f>AND(Sales[[#This Row],[date]]&lt;=LY_YTDMax,Sales[[#This Row],[date]]&gt;=LY_YTDMin)*Sales[[#This Row],[sales]]</f>
        <v>0</v>
      </c>
      <c r="O7795" s="4">
        <f>AND(Sales[[#This Row],[date]]&gt;=YoY_Min,Sales[[#This Row],[date]]&lt;=TY_YTDMax)*(Sales[[#This Row],[sales]]/Sales[[#This Row],[sqft]])</f>
        <v>0.39791121467603435</v>
      </c>
      <c r="P7795" s="4">
        <f>SUMIF(Sales[RegionStoretype],Sales[[#This Row],[RegionStoretype]],Sales[YoY_SSF])/Sales[[#This Row],[Region_TypeCount]]</f>
        <v>58.393757732919049</v>
      </c>
    </row>
    <row r="7796" spans="1:16" x14ac:dyDescent="0.25">
      <c r="A7796" s="1">
        <v>43294</v>
      </c>
      <c r="B7796">
        <v>15</v>
      </c>
      <c r="C7796">
        <v>13</v>
      </c>
      <c r="D7796">
        <v>35338.223200000008</v>
      </c>
      <c r="E7796" s="4">
        <f>INDEX(Stores[region],MATCH(Sales[[#This Row],[store_no]],Stores[store_no],0))</f>
        <v>2</v>
      </c>
      <c r="F7796" s="4" t="str">
        <f>INDEX(Stores[storetype],MATCH(Sales[[#This Row],[store_no]],Stores[store_no],0))</f>
        <v>B</v>
      </c>
      <c r="G7796" s="4" t="str">
        <f>INDEX(Stores[location_city],MATCH(Sales[[#This Row],[store_no]],Stores[store_no],0))</f>
        <v>Rochester</v>
      </c>
      <c r="H7796" s="4" t="str">
        <f>INDEX(Stores[location_state],MATCH(Sales[[#This Row],[store_no]],Stores[store_no],0))</f>
        <v>Minnesota</v>
      </c>
      <c r="I7796" s="4">
        <f>INDEX(Stores[sqft],MATCH(Sales[[#This Row],[store_no]],Stores[store_no],0))</f>
        <v>128100</v>
      </c>
      <c r="J7796" s="4" t="str">
        <f>INDEX(Departments[dept_name],MATCH(Sales[[#This Row],[dept_no]],Departments[dept_no],0))</f>
        <v>Kids</v>
      </c>
      <c r="K7796" s="4" t="str">
        <f>CONCATENATE(Sales[[#This Row],[region]],Sales[[#This Row],[storetype]])</f>
        <v>2B</v>
      </c>
      <c r="L7796" s="4">
        <f>INDEX(RegionStoreCount[Store Count],MATCH(Sales[[#This Row],[RegionStoretype]],RegionStoreCount[Region/Type],0))</f>
        <v>6</v>
      </c>
      <c r="M7796" s="4">
        <f>AND(Sales[[#This Row],[date]]&lt;=TY_YTDMax,Sales[[#This Row],[date]]&gt;=TY_YTDMin)*Sales[[#This Row],[sales]]</f>
        <v>35338.223200000008</v>
      </c>
      <c r="N7796" s="4">
        <f>AND(Sales[[#This Row],[date]]&lt;=LY_YTDMax,Sales[[#This Row],[date]]&gt;=LY_YTDMin)*Sales[[#This Row],[sales]]</f>
        <v>0</v>
      </c>
      <c r="O7796" s="4">
        <f>AND(Sales[[#This Row],[date]]&gt;=YoY_Min,Sales[[#This Row],[date]]&lt;=TY_YTDMax)*(Sales[[#This Row],[sales]]/Sales[[#This Row],[sqft]])</f>
        <v>0.27586434972677604</v>
      </c>
      <c r="P7796" s="4">
        <f>SUMIF(Sales[RegionStoretype],Sales[[#This Row],[RegionStoretype]],Sales[YoY_SSF])/Sales[[#This Row],[Region_TypeCount]]</f>
        <v>58.393757732919049</v>
      </c>
    </row>
    <row r="7797" spans="1:16" x14ac:dyDescent="0.25">
      <c r="A7797" s="1">
        <v>43294</v>
      </c>
      <c r="B7797">
        <v>16</v>
      </c>
      <c r="C7797">
        <v>8</v>
      </c>
      <c r="D7797">
        <v>59684.374500000005</v>
      </c>
      <c r="E7797" s="4">
        <f>INDEX(Stores[region],MATCH(Sales[[#This Row],[store_no]],Stores[store_no],0))</f>
        <v>2</v>
      </c>
      <c r="F7797" s="4" t="str">
        <f>INDEX(Stores[storetype],MATCH(Sales[[#This Row],[store_no]],Stores[store_no],0))</f>
        <v>B</v>
      </c>
      <c r="G7797" s="4" t="str">
        <f>INDEX(Stores[location_city],MATCH(Sales[[#This Row],[store_no]],Stores[store_no],0))</f>
        <v>Saint Paul</v>
      </c>
      <c r="H7797" s="4" t="str">
        <f>INDEX(Stores[location_state],MATCH(Sales[[#This Row],[store_no]],Stores[store_no],0))</f>
        <v>Minnesota</v>
      </c>
      <c r="I7797" s="4">
        <f>INDEX(Stores[sqft],MATCH(Sales[[#This Row],[store_no]],Stores[store_no],0))</f>
        <v>180400</v>
      </c>
      <c r="J7797" s="4" t="str">
        <f>INDEX(Departments[dept_name],MATCH(Sales[[#This Row],[dept_no]],Departments[dept_no],0))</f>
        <v>Games</v>
      </c>
      <c r="K7797" s="4" t="str">
        <f>CONCATENATE(Sales[[#This Row],[region]],Sales[[#This Row],[storetype]])</f>
        <v>2B</v>
      </c>
      <c r="L7797" s="4">
        <f>INDEX(RegionStoreCount[Store Count],MATCH(Sales[[#This Row],[RegionStoretype]],RegionStoreCount[Region/Type],0))</f>
        <v>6</v>
      </c>
      <c r="M7797" s="4">
        <f>AND(Sales[[#This Row],[date]]&lt;=TY_YTDMax,Sales[[#This Row],[date]]&gt;=TY_YTDMin)*Sales[[#This Row],[sales]]</f>
        <v>59684.374500000005</v>
      </c>
      <c r="N7797" s="4">
        <f>AND(Sales[[#This Row],[date]]&lt;=LY_YTDMax,Sales[[#This Row],[date]]&gt;=LY_YTDMin)*Sales[[#This Row],[sales]]</f>
        <v>0</v>
      </c>
      <c r="O7797" s="4">
        <f>AND(Sales[[#This Row],[date]]&gt;=YoY_Min,Sales[[#This Row],[date]]&lt;=TY_YTDMax)*(Sales[[#This Row],[sales]]/Sales[[#This Row],[sqft]])</f>
        <v>0.33084464800443464</v>
      </c>
      <c r="P7797" s="4">
        <f>SUMIF(Sales[RegionStoretype],Sales[[#This Row],[RegionStoretype]],Sales[YoY_SSF])/Sales[[#This Row],[Region_TypeCount]]</f>
        <v>58.393757732919049</v>
      </c>
    </row>
    <row r="7798" spans="1:16" x14ac:dyDescent="0.25">
      <c r="A7798" s="1">
        <v>43294</v>
      </c>
      <c r="B7798">
        <v>16</v>
      </c>
      <c r="C7798">
        <v>10</v>
      </c>
      <c r="D7798">
        <v>37867.664499999999</v>
      </c>
      <c r="E7798" s="4">
        <f>INDEX(Stores[region],MATCH(Sales[[#This Row],[store_no]],Stores[store_no],0))</f>
        <v>2</v>
      </c>
      <c r="F7798" s="4" t="str">
        <f>INDEX(Stores[storetype],MATCH(Sales[[#This Row],[store_no]],Stores[store_no],0))</f>
        <v>B</v>
      </c>
      <c r="G7798" s="4" t="str">
        <f>INDEX(Stores[location_city],MATCH(Sales[[#This Row],[store_no]],Stores[store_no],0))</f>
        <v>Saint Paul</v>
      </c>
      <c r="H7798" s="4" t="str">
        <f>INDEX(Stores[location_state],MATCH(Sales[[#This Row],[store_no]],Stores[store_no],0))</f>
        <v>Minnesota</v>
      </c>
      <c r="I7798" s="4">
        <f>INDEX(Stores[sqft],MATCH(Sales[[#This Row],[store_no]],Stores[store_no],0))</f>
        <v>180400</v>
      </c>
      <c r="J7798" s="4" t="str">
        <f>INDEX(Departments[dept_name],MATCH(Sales[[#This Row],[dept_no]],Departments[dept_no],0))</f>
        <v>Health</v>
      </c>
      <c r="K7798" s="4" t="str">
        <f>CONCATENATE(Sales[[#This Row],[region]],Sales[[#This Row],[storetype]])</f>
        <v>2B</v>
      </c>
      <c r="L7798" s="4">
        <f>INDEX(RegionStoreCount[Store Count],MATCH(Sales[[#This Row],[RegionStoretype]],RegionStoreCount[Region/Type],0))</f>
        <v>6</v>
      </c>
      <c r="M7798" s="4">
        <f>AND(Sales[[#This Row],[date]]&lt;=TY_YTDMax,Sales[[#This Row],[date]]&gt;=TY_YTDMin)*Sales[[#This Row],[sales]]</f>
        <v>37867.664499999999</v>
      </c>
      <c r="N7798" s="4">
        <f>AND(Sales[[#This Row],[date]]&lt;=LY_YTDMax,Sales[[#This Row],[date]]&gt;=LY_YTDMin)*Sales[[#This Row],[sales]]</f>
        <v>0</v>
      </c>
      <c r="O7798" s="4">
        <f>AND(Sales[[#This Row],[date]]&gt;=YoY_Min,Sales[[#This Row],[date]]&lt;=TY_YTDMax)*(Sales[[#This Row],[sales]]/Sales[[#This Row],[sqft]])</f>
        <v>0.20990944844789355</v>
      </c>
      <c r="P7798" s="4">
        <f>SUMIF(Sales[RegionStoretype],Sales[[#This Row],[RegionStoretype]],Sales[YoY_SSF])/Sales[[#This Row],[Region_TypeCount]]</f>
        <v>58.393757732919049</v>
      </c>
    </row>
    <row r="7799" spans="1:16" x14ac:dyDescent="0.25">
      <c r="A7799" s="1">
        <v>43294</v>
      </c>
      <c r="B7799">
        <v>16</v>
      </c>
      <c r="C7799">
        <v>15</v>
      </c>
      <c r="D7799">
        <v>135355.8026</v>
      </c>
      <c r="E7799" s="4">
        <f>INDEX(Stores[region],MATCH(Sales[[#This Row],[store_no]],Stores[store_no],0))</f>
        <v>2</v>
      </c>
      <c r="F7799" s="4" t="str">
        <f>INDEX(Stores[storetype],MATCH(Sales[[#This Row],[store_no]],Stores[store_no],0))</f>
        <v>B</v>
      </c>
      <c r="G7799" s="4" t="str">
        <f>INDEX(Stores[location_city],MATCH(Sales[[#This Row],[store_no]],Stores[store_no],0))</f>
        <v>Saint Paul</v>
      </c>
      <c r="H7799" s="4" t="str">
        <f>INDEX(Stores[location_state],MATCH(Sales[[#This Row],[store_no]],Stores[store_no],0))</f>
        <v>Minnesota</v>
      </c>
      <c r="I7799" s="4">
        <f>INDEX(Stores[sqft],MATCH(Sales[[#This Row],[store_no]],Stores[store_no],0))</f>
        <v>180400</v>
      </c>
      <c r="J7799" s="4" t="str">
        <f>INDEX(Departments[dept_name],MATCH(Sales[[#This Row],[dept_no]],Departments[dept_no],0))</f>
        <v>Music</v>
      </c>
      <c r="K7799" s="4" t="str">
        <f>CONCATENATE(Sales[[#This Row],[region]],Sales[[#This Row],[storetype]])</f>
        <v>2B</v>
      </c>
      <c r="L7799" s="4">
        <f>INDEX(RegionStoreCount[Store Count],MATCH(Sales[[#This Row],[RegionStoretype]],RegionStoreCount[Region/Type],0))</f>
        <v>6</v>
      </c>
      <c r="M7799" s="4">
        <f>AND(Sales[[#This Row],[date]]&lt;=TY_YTDMax,Sales[[#This Row],[date]]&gt;=TY_YTDMin)*Sales[[#This Row],[sales]]</f>
        <v>135355.8026</v>
      </c>
      <c r="N7799" s="4">
        <f>AND(Sales[[#This Row],[date]]&lt;=LY_YTDMax,Sales[[#This Row],[date]]&gt;=LY_YTDMin)*Sales[[#This Row],[sales]]</f>
        <v>0</v>
      </c>
      <c r="O7799" s="4">
        <f>AND(Sales[[#This Row],[date]]&gt;=YoY_Min,Sales[[#This Row],[date]]&lt;=TY_YTDMax)*(Sales[[#This Row],[sales]]/Sales[[#This Row],[sqft]])</f>
        <v>0.75030932705099773</v>
      </c>
      <c r="P7799" s="4">
        <f>SUMIF(Sales[RegionStoretype],Sales[[#This Row],[RegionStoretype]],Sales[YoY_SSF])/Sales[[#This Row],[Region_TypeCount]]</f>
        <v>58.393757732919049</v>
      </c>
    </row>
    <row r="7800" spans="1:16" x14ac:dyDescent="0.25">
      <c r="A7800" s="1">
        <v>43294</v>
      </c>
      <c r="B7800">
        <v>16</v>
      </c>
      <c r="C7800">
        <v>16</v>
      </c>
      <c r="D7800">
        <v>24501.383099999999</v>
      </c>
      <c r="E7800" s="4">
        <f>INDEX(Stores[region],MATCH(Sales[[#This Row],[store_no]],Stores[store_no],0))</f>
        <v>2</v>
      </c>
      <c r="F7800" s="4" t="str">
        <f>INDEX(Stores[storetype],MATCH(Sales[[#This Row],[store_no]],Stores[store_no],0))</f>
        <v>B</v>
      </c>
      <c r="G7800" s="4" t="str">
        <f>INDEX(Stores[location_city],MATCH(Sales[[#This Row],[store_no]],Stores[store_no],0))</f>
        <v>Saint Paul</v>
      </c>
      <c r="H7800" s="4" t="str">
        <f>INDEX(Stores[location_state],MATCH(Sales[[#This Row],[store_no]],Stores[store_no],0))</f>
        <v>Minnesota</v>
      </c>
      <c r="I7800" s="4">
        <f>INDEX(Stores[sqft],MATCH(Sales[[#This Row],[store_no]],Stores[store_no],0))</f>
        <v>180400</v>
      </c>
      <c r="J7800" s="4" t="str">
        <f>INDEX(Departments[dept_name],MATCH(Sales[[#This Row],[dept_no]],Departments[dept_no],0))</f>
        <v>Outdoors</v>
      </c>
      <c r="K7800" s="4" t="str">
        <f>CONCATENATE(Sales[[#This Row],[region]],Sales[[#This Row],[storetype]])</f>
        <v>2B</v>
      </c>
      <c r="L7800" s="4">
        <f>INDEX(RegionStoreCount[Store Count],MATCH(Sales[[#This Row],[RegionStoretype]],RegionStoreCount[Region/Type],0))</f>
        <v>6</v>
      </c>
      <c r="M7800" s="4">
        <f>AND(Sales[[#This Row],[date]]&lt;=TY_YTDMax,Sales[[#This Row],[date]]&gt;=TY_YTDMin)*Sales[[#This Row],[sales]]</f>
        <v>24501.383099999999</v>
      </c>
      <c r="N7800" s="4">
        <f>AND(Sales[[#This Row],[date]]&lt;=LY_YTDMax,Sales[[#This Row],[date]]&gt;=LY_YTDMin)*Sales[[#This Row],[sales]]</f>
        <v>0</v>
      </c>
      <c r="O7800" s="4">
        <f>AND(Sales[[#This Row],[date]]&gt;=YoY_Min,Sales[[#This Row],[date]]&lt;=TY_YTDMax)*(Sales[[#This Row],[sales]]/Sales[[#This Row],[sqft]])</f>
        <v>0.13581697949002217</v>
      </c>
      <c r="P7800" s="4">
        <f>SUMIF(Sales[RegionStoretype],Sales[[#This Row],[RegionStoretype]],Sales[YoY_SSF])/Sales[[#This Row],[Region_TypeCount]]</f>
        <v>58.393757732919049</v>
      </c>
    </row>
    <row r="7801" spans="1:16" x14ac:dyDescent="0.25">
      <c r="A7801" s="1">
        <v>43294</v>
      </c>
      <c r="B7801">
        <v>16</v>
      </c>
      <c r="C7801">
        <v>17</v>
      </c>
      <c r="D7801">
        <v>92351.786399999997</v>
      </c>
      <c r="E7801" s="4">
        <f>INDEX(Stores[region],MATCH(Sales[[#This Row],[store_no]],Stores[store_no],0))</f>
        <v>2</v>
      </c>
      <c r="F7801" s="4" t="str">
        <f>INDEX(Stores[storetype],MATCH(Sales[[#This Row],[store_no]],Stores[store_no],0))</f>
        <v>B</v>
      </c>
      <c r="G7801" s="4" t="str">
        <f>INDEX(Stores[location_city],MATCH(Sales[[#This Row],[store_no]],Stores[store_no],0))</f>
        <v>Saint Paul</v>
      </c>
      <c r="H7801" s="4" t="str">
        <f>INDEX(Stores[location_state],MATCH(Sales[[#This Row],[store_no]],Stores[store_no],0))</f>
        <v>Minnesota</v>
      </c>
      <c r="I7801" s="4">
        <f>INDEX(Stores[sqft],MATCH(Sales[[#This Row],[store_no]],Stores[store_no],0))</f>
        <v>180400</v>
      </c>
      <c r="J7801" s="4" t="str">
        <f>INDEX(Departments[dept_name],MATCH(Sales[[#This Row],[dept_no]],Departments[dept_no],0))</f>
        <v>Shoes</v>
      </c>
      <c r="K7801" s="4" t="str">
        <f>CONCATENATE(Sales[[#This Row],[region]],Sales[[#This Row],[storetype]])</f>
        <v>2B</v>
      </c>
      <c r="L7801" s="4">
        <f>INDEX(RegionStoreCount[Store Count],MATCH(Sales[[#This Row],[RegionStoretype]],RegionStoreCount[Region/Type],0))</f>
        <v>6</v>
      </c>
      <c r="M7801" s="4">
        <f>AND(Sales[[#This Row],[date]]&lt;=TY_YTDMax,Sales[[#This Row],[date]]&gt;=TY_YTDMin)*Sales[[#This Row],[sales]]</f>
        <v>92351.786399999997</v>
      </c>
      <c r="N7801" s="4">
        <f>AND(Sales[[#This Row],[date]]&lt;=LY_YTDMax,Sales[[#This Row],[date]]&gt;=LY_YTDMin)*Sales[[#This Row],[sales]]</f>
        <v>0</v>
      </c>
      <c r="O7801" s="4">
        <f>AND(Sales[[#This Row],[date]]&gt;=YoY_Min,Sales[[#This Row],[date]]&lt;=TY_YTDMax)*(Sales[[#This Row],[sales]]/Sales[[#This Row],[sqft]])</f>
        <v>0.51192786252771616</v>
      </c>
      <c r="P7801" s="4">
        <f>SUMIF(Sales[RegionStoretype],Sales[[#This Row],[RegionStoretype]],Sales[YoY_SSF])/Sales[[#This Row],[Region_TypeCount]]</f>
        <v>58.393757732919049</v>
      </c>
    </row>
    <row r="7802" spans="1:16" x14ac:dyDescent="0.25">
      <c r="A7802" s="1">
        <v>43294</v>
      </c>
      <c r="B7802">
        <v>16</v>
      </c>
      <c r="C7802">
        <v>19</v>
      </c>
      <c r="D7802">
        <v>12012.2952</v>
      </c>
      <c r="E7802" s="4">
        <f>INDEX(Stores[region],MATCH(Sales[[#This Row],[store_no]],Stores[store_no],0))</f>
        <v>2</v>
      </c>
      <c r="F7802" s="4" t="str">
        <f>INDEX(Stores[storetype],MATCH(Sales[[#This Row],[store_no]],Stores[store_no],0))</f>
        <v>B</v>
      </c>
      <c r="G7802" s="4" t="str">
        <f>INDEX(Stores[location_city],MATCH(Sales[[#This Row],[store_no]],Stores[store_no],0))</f>
        <v>Saint Paul</v>
      </c>
      <c r="H7802" s="4" t="str">
        <f>INDEX(Stores[location_state],MATCH(Sales[[#This Row],[store_no]],Stores[store_no],0))</f>
        <v>Minnesota</v>
      </c>
      <c r="I7802" s="4">
        <f>INDEX(Stores[sqft],MATCH(Sales[[#This Row],[store_no]],Stores[store_no],0))</f>
        <v>180400</v>
      </c>
      <c r="J7802" s="4" t="str">
        <f>INDEX(Departments[dept_name],MATCH(Sales[[#This Row],[dept_no]],Departments[dept_no],0))</f>
        <v>Tools</v>
      </c>
      <c r="K7802" s="4" t="str">
        <f>CONCATENATE(Sales[[#This Row],[region]],Sales[[#This Row],[storetype]])</f>
        <v>2B</v>
      </c>
      <c r="L7802" s="4">
        <f>INDEX(RegionStoreCount[Store Count],MATCH(Sales[[#This Row],[RegionStoretype]],RegionStoreCount[Region/Type],0))</f>
        <v>6</v>
      </c>
      <c r="M7802" s="4">
        <f>AND(Sales[[#This Row],[date]]&lt;=TY_YTDMax,Sales[[#This Row],[date]]&gt;=TY_YTDMin)*Sales[[#This Row],[sales]]</f>
        <v>12012.2952</v>
      </c>
      <c r="N7802" s="4">
        <f>AND(Sales[[#This Row],[date]]&lt;=LY_YTDMax,Sales[[#This Row],[date]]&gt;=LY_YTDMin)*Sales[[#This Row],[sales]]</f>
        <v>0</v>
      </c>
      <c r="O7802" s="4">
        <f>AND(Sales[[#This Row],[date]]&gt;=YoY_Min,Sales[[#This Row],[date]]&lt;=TY_YTDMax)*(Sales[[#This Row],[sales]]/Sales[[#This Row],[sqft]])</f>
        <v>6.6587002217294897E-2</v>
      </c>
      <c r="P7802" s="4">
        <f>SUMIF(Sales[RegionStoretype],Sales[[#This Row],[RegionStoretype]],Sales[YoY_SSF])/Sales[[#This Row],[Region_TypeCount]]</f>
        <v>58.393757732919049</v>
      </c>
    </row>
    <row r="7803" spans="1:16" x14ac:dyDescent="0.25">
      <c r="A7803" s="1">
        <v>43294</v>
      </c>
      <c r="B7803">
        <v>16</v>
      </c>
      <c r="C7803">
        <v>20</v>
      </c>
      <c r="D7803">
        <v>72322.359499999991</v>
      </c>
      <c r="E7803" s="4">
        <f>INDEX(Stores[region],MATCH(Sales[[#This Row],[store_no]],Stores[store_no],0))</f>
        <v>2</v>
      </c>
      <c r="F7803" s="4" t="str">
        <f>INDEX(Stores[storetype],MATCH(Sales[[#This Row],[store_no]],Stores[store_no],0))</f>
        <v>B</v>
      </c>
      <c r="G7803" s="4" t="str">
        <f>INDEX(Stores[location_city],MATCH(Sales[[#This Row],[store_no]],Stores[store_no],0))</f>
        <v>Saint Paul</v>
      </c>
      <c r="H7803" s="4" t="str">
        <f>INDEX(Stores[location_state],MATCH(Sales[[#This Row],[store_no]],Stores[store_no],0))</f>
        <v>Minnesota</v>
      </c>
      <c r="I7803" s="4">
        <f>INDEX(Stores[sqft],MATCH(Sales[[#This Row],[store_no]],Stores[store_no],0))</f>
        <v>180400</v>
      </c>
      <c r="J7803" s="4" t="str">
        <f>INDEX(Departments[dept_name],MATCH(Sales[[#This Row],[dept_no]],Departments[dept_no],0))</f>
        <v>Toys</v>
      </c>
      <c r="K7803" s="4" t="str">
        <f>CONCATENATE(Sales[[#This Row],[region]],Sales[[#This Row],[storetype]])</f>
        <v>2B</v>
      </c>
      <c r="L7803" s="4">
        <f>INDEX(RegionStoreCount[Store Count],MATCH(Sales[[#This Row],[RegionStoretype]],RegionStoreCount[Region/Type],0))</f>
        <v>6</v>
      </c>
      <c r="M7803" s="4">
        <f>AND(Sales[[#This Row],[date]]&lt;=TY_YTDMax,Sales[[#This Row],[date]]&gt;=TY_YTDMin)*Sales[[#This Row],[sales]]</f>
        <v>72322.359499999991</v>
      </c>
      <c r="N7803" s="4">
        <f>AND(Sales[[#This Row],[date]]&lt;=LY_YTDMax,Sales[[#This Row],[date]]&gt;=LY_YTDMin)*Sales[[#This Row],[sales]]</f>
        <v>0</v>
      </c>
      <c r="O7803" s="4">
        <f>AND(Sales[[#This Row],[date]]&gt;=YoY_Min,Sales[[#This Row],[date]]&lt;=TY_YTDMax)*(Sales[[#This Row],[sales]]/Sales[[#This Row],[sqft]])</f>
        <v>0.40089999722838132</v>
      </c>
      <c r="P7803" s="4">
        <f>SUMIF(Sales[RegionStoretype],Sales[[#This Row],[RegionStoretype]],Sales[YoY_SSF])/Sales[[#This Row],[Region_TypeCount]]</f>
        <v>58.393757732919049</v>
      </c>
    </row>
    <row r="7804" spans="1:16" x14ac:dyDescent="0.25">
      <c r="A7804" s="1">
        <v>43294</v>
      </c>
      <c r="B7804">
        <v>17</v>
      </c>
      <c r="C7804">
        <v>2</v>
      </c>
      <c r="D7804">
        <v>61770.546399999999</v>
      </c>
      <c r="E7804" s="4">
        <f>INDEX(Stores[region],MATCH(Sales[[#This Row],[store_no]],Stores[store_no],0))</f>
        <v>3</v>
      </c>
      <c r="F7804" s="4" t="str">
        <f>INDEX(Stores[storetype],MATCH(Sales[[#This Row],[store_no]],Stores[store_no],0))</f>
        <v>B</v>
      </c>
      <c r="G7804" s="4" t="str">
        <f>INDEX(Stores[location_city],MATCH(Sales[[#This Row],[store_no]],Stores[store_no],0))</f>
        <v>Fargo</v>
      </c>
      <c r="H7804" s="4" t="str">
        <f>INDEX(Stores[location_state],MATCH(Sales[[#This Row],[store_no]],Stores[store_no],0))</f>
        <v>North Dakota</v>
      </c>
      <c r="I7804" s="4">
        <f>INDEX(Stores[sqft],MATCH(Sales[[#This Row],[store_no]],Stores[store_no],0))</f>
        <v>211600</v>
      </c>
      <c r="J7804" s="4" t="str">
        <f>INDEX(Departments[dept_name],MATCH(Sales[[#This Row],[dept_no]],Departments[dept_no],0))</f>
        <v>Baby</v>
      </c>
      <c r="K7804" s="4" t="str">
        <f>CONCATENATE(Sales[[#This Row],[region]],Sales[[#This Row],[storetype]])</f>
        <v>3B</v>
      </c>
      <c r="L7804" s="4">
        <f>INDEX(RegionStoreCount[Store Count],MATCH(Sales[[#This Row],[RegionStoretype]],RegionStoreCount[Region/Type],0))</f>
        <v>4</v>
      </c>
      <c r="M7804" s="4">
        <f>AND(Sales[[#This Row],[date]]&lt;=TY_YTDMax,Sales[[#This Row],[date]]&gt;=TY_YTDMin)*Sales[[#This Row],[sales]]</f>
        <v>61770.546399999999</v>
      </c>
      <c r="N7804" s="4">
        <f>AND(Sales[[#This Row],[date]]&lt;=LY_YTDMax,Sales[[#This Row],[date]]&gt;=LY_YTDMin)*Sales[[#This Row],[sales]]</f>
        <v>0</v>
      </c>
      <c r="O7804" s="4">
        <f>AND(Sales[[#This Row],[date]]&gt;=YoY_Min,Sales[[#This Row],[date]]&lt;=TY_YTDMax)*(Sales[[#This Row],[sales]]/Sales[[#This Row],[sqft]])</f>
        <v>0.29192129678638939</v>
      </c>
      <c r="P7804" s="4">
        <f>SUMIF(Sales[RegionStoretype],Sales[[#This Row],[RegionStoretype]],Sales[YoY_SSF])/Sales[[#This Row],[Region_TypeCount]]</f>
        <v>58.312187288105562</v>
      </c>
    </row>
    <row r="7805" spans="1:16" x14ac:dyDescent="0.25">
      <c r="A7805" s="1">
        <v>43294</v>
      </c>
      <c r="B7805">
        <v>17</v>
      </c>
      <c r="C7805">
        <v>6</v>
      </c>
      <c r="D7805">
        <v>25309.156200000001</v>
      </c>
      <c r="E7805" s="4">
        <f>INDEX(Stores[region],MATCH(Sales[[#This Row],[store_no]],Stores[store_no],0))</f>
        <v>3</v>
      </c>
      <c r="F7805" s="4" t="str">
        <f>INDEX(Stores[storetype],MATCH(Sales[[#This Row],[store_no]],Stores[store_no],0))</f>
        <v>B</v>
      </c>
      <c r="G7805" s="4" t="str">
        <f>INDEX(Stores[location_city],MATCH(Sales[[#This Row],[store_no]],Stores[store_no],0))</f>
        <v>Fargo</v>
      </c>
      <c r="H7805" s="4" t="str">
        <f>INDEX(Stores[location_state],MATCH(Sales[[#This Row],[store_no]],Stores[store_no],0))</f>
        <v>North Dakota</v>
      </c>
      <c r="I7805" s="4">
        <f>INDEX(Stores[sqft],MATCH(Sales[[#This Row],[store_no]],Stores[store_no],0))</f>
        <v>211600</v>
      </c>
      <c r="J7805" s="4" t="str">
        <f>INDEX(Departments[dept_name],MATCH(Sales[[#This Row],[dept_no]],Departments[dept_no],0))</f>
        <v>Computers</v>
      </c>
      <c r="K7805" s="4" t="str">
        <f>CONCATENATE(Sales[[#This Row],[region]],Sales[[#This Row],[storetype]])</f>
        <v>3B</v>
      </c>
      <c r="L7805" s="4">
        <f>INDEX(RegionStoreCount[Store Count],MATCH(Sales[[#This Row],[RegionStoretype]],RegionStoreCount[Region/Type],0))</f>
        <v>4</v>
      </c>
      <c r="M7805" s="4">
        <f>AND(Sales[[#This Row],[date]]&lt;=TY_YTDMax,Sales[[#This Row],[date]]&gt;=TY_YTDMin)*Sales[[#This Row],[sales]]</f>
        <v>25309.156200000001</v>
      </c>
      <c r="N7805" s="4">
        <f>AND(Sales[[#This Row],[date]]&lt;=LY_YTDMax,Sales[[#This Row],[date]]&gt;=LY_YTDMin)*Sales[[#This Row],[sales]]</f>
        <v>0</v>
      </c>
      <c r="O7805" s="4">
        <f>AND(Sales[[#This Row],[date]]&gt;=YoY_Min,Sales[[#This Row],[date]]&lt;=TY_YTDMax)*(Sales[[#This Row],[sales]]/Sales[[#This Row],[sqft]])</f>
        <v>0.119608488657845</v>
      </c>
      <c r="P7805" s="4">
        <f>SUMIF(Sales[RegionStoretype],Sales[[#This Row],[RegionStoretype]],Sales[YoY_SSF])/Sales[[#This Row],[Region_TypeCount]]</f>
        <v>58.312187288105562</v>
      </c>
    </row>
    <row r="7806" spans="1:16" x14ac:dyDescent="0.25">
      <c r="A7806" s="1">
        <v>43294</v>
      </c>
      <c r="B7806">
        <v>17</v>
      </c>
      <c r="C7806">
        <v>19</v>
      </c>
      <c r="D7806">
        <v>8394.9619999999995</v>
      </c>
      <c r="E7806" s="4">
        <f>INDEX(Stores[region],MATCH(Sales[[#This Row],[store_no]],Stores[store_no],0))</f>
        <v>3</v>
      </c>
      <c r="F7806" s="4" t="str">
        <f>INDEX(Stores[storetype],MATCH(Sales[[#This Row],[store_no]],Stores[store_no],0))</f>
        <v>B</v>
      </c>
      <c r="G7806" s="4" t="str">
        <f>INDEX(Stores[location_city],MATCH(Sales[[#This Row],[store_no]],Stores[store_no],0))</f>
        <v>Fargo</v>
      </c>
      <c r="H7806" s="4" t="str">
        <f>INDEX(Stores[location_state],MATCH(Sales[[#This Row],[store_no]],Stores[store_no],0))</f>
        <v>North Dakota</v>
      </c>
      <c r="I7806" s="4">
        <f>INDEX(Stores[sqft],MATCH(Sales[[#This Row],[store_no]],Stores[store_no],0))</f>
        <v>211600</v>
      </c>
      <c r="J7806" s="4" t="str">
        <f>INDEX(Departments[dept_name],MATCH(Sales[[#This Row],[dept_no]],Departments[dept_no],0))</f>
        <v>Tools</v>
      </c>
      <c r="K7806" s="4" t="str">
        <f>CONCATENATE(Sales[[#This Row],[region]],Sales[[#This Row],[storetype]])</f>
        <v>3B</v>
      </c>
      <c r="L7806" s="4">
        <f>INDEX(RegionStoreCount[Store Count],MATCH(Sales[[#This Row],[RegionStoretype]],RegionStoreCount[Region/Type],0))</f>
        <v>4</v>
      </c>
      <c r="M7806" s="4">
        <f>AND(Sales[[#This Row],[date]]&lt;=TY_YTDMax,Sales[[#This Row],[date]]&gt;=TY_YTDMin)*Sales[[#This Row],[sales]]</f>
        <v>8394.9619999999995</v>
      </c>
      <c r="N7806" s="4">
        <f>AND(Sales[[#This Row],[date]]&lt;=LY_YTDMax,Sales[[#This Row],[date]]&gt;=LY_YTDMin)*Sales[[#This Row],[sales]]</f>
        <v>0</v>
      </c>
      <c r="O7806" s="4">
        <f>AND(Sales[[#This Row],[date]]&gt;=YoY_Min,Sales[[#This Row],[date]]&lt;=TY_YTDMax)*(Sales[[#This Row],[sales]]/Sales[[#This Row],[sqft]])</f>
        <v>3.9673733459357277E-2</v>
      </c>
      <c r="P7806" s="4">
        <f>SUMIF(Sales[RegionStoretype],Sales[[#This Row],[RegionStoretype]],Sales[YoY_SSF])/Sales[[#This Row],[Region_TypeCount]]</f>
        <v>58.312187288105562</v>
      </c>
    </row>
    <row r="7807" spans="1:16" x14ac:dyDescent="0.25">
      <c r="A7807" s="1">
        <v>43294</v>
      </c>
      <c r="B7807">
        <v>18</v>
      </c>
      <c r="C7807">
        <v>10</v>
      </c>
      <c r="D7807">
        <v>18526.97</v>
      </c>
      <c r="E7807" s="4">
        <f>INDEX(Stores[region],MATCH(Sales[[#This Row],[store_no]],Stores[store_no],0))</f>
        <v>2</v>
      </c>
      <c r="F7807" s="4" t="str">
        <f>INDEX(Stores[storetype],MATCH(Sales[[#This Row],[store_no]],Stores[store_no],0))</f>
        <v>B</v>
      </c>
      <c r="G7807" s="4" t="str">
        <f>INDEX(Stores[location_city],MATCH(Sales[[#This Row],[store_no]],Stores[store_no],0))</f>
        <v>Chicago</v>
      </c>
      <c r="H7807" s="4" t="str">
        <f>INDEX(Stores[location_state],MATCH(Sales[[#This Row],[store_no]],Stores[store_no],0))</f>
        <v>Illinois</v>
      </c>
      <c r="I7807" s="4">
        <f>INDEX(Stores[sqft],MATCH(Sales[[#This Row],[store_no]],Stores[store_no],0))</f>
        <v>120700</v>
      </c>
      <c r="J7807" s="4" t="str">
        <f>INDEX(Departments[dept_name],MATCH(Sales[[#This Row],[dept_no]],Departments[dept_no],0))</f>
        <v>Health</v>
      </c>
      <c r="K7807" s="4" t="str">
        <f>CONCATENATE(Sales[[#This Row],[region]],Sales[[#This Row],[storetype]])</f>
        <v>2B</v>
      </c>
      <c r="L7807" s="4">
        <f>INDEX(RegionStoreCount[Store Count],MATCH(Sales[[#This Row],[RegionStoretype]],RegionStoreCount[Region/Type],0))</f>
        <v>6</v>
      </c>
      <c r="M7807" s="4">
        <f>AND(Sales[[#This Row],[date]]&lt;=TY_YTDMax,Sales[[#This Row],[date]]&gt;=TY_YTDMin)*Sales[[#This Row],[sales]]</f>
        <v>18526.97</v>
      </c>
      <c r="N7807" s="4">
        <f>AND(Sales[[#This Row],[date]]&lt;=LY_YTDMax,Sales[[#This Row],[date]]&gt;=LY_YTDMin)*Sales[[#This Row],[sales]]</f>
        <v>0</v>
      </c>
      <c r="O7807" s="4">
        <f>AND(Sales[[#This Row],[date]]&gt;=YoY_Min,Sales[[#This Row],[date]]&lt;=TY_YTDMax)*(Sales[[#This Row],[sales]]/Sales[[#This Row],[sqft]])</f>
        <v>0.15349602319801162</v>
      </c>
      <c r="P7807" s="4">
        <f>SUMIF(Sales[RegionStoretype],Sales[[#This Row],[RegionStoretype]],Sales[YoY_SSF])/Sales[[#This Row],[Region_TypeCount]]</f>
        <v>58.393757732919049</v>
      </c>
    </row>
    <row r="7808" spans="1:16" x14ac:dyDescent="0.25">
      <c r="A7808" s="1">
        <v>43294</v>
      </c>
      <c r="B7808">
        <v>18</v>
      </c>
      <c r="C7808">
        <v>12</v>
      </c>
      <c r="D7808">
        <v>27858.493999999999</v>
      </c>
      <c r="E7808" s="4">
        <f>INDEX(Stores[region],MATCH(Sales[[#This Row],[store_no]],Stores[store_no],0))</f>
        <v>2</v>
      </c>
      <c r="F7808" s="4" t="str">
        <f>INDEX(Stores[storetype],MATCH(Sales[[#This Row],[store_no]],Stores[store_no],0))</f>
        <v>B</v>
      </c>
      <c r="G7808" s="4" t="str">
        <f>INDEX(Stores[location_city],MATCH(Sales[[#This Row],[store_no]],Stores[store_no],0))</f>
        <v>Chicago</v>
      </c>
      <c r="H7808" s="4" t="str">
        <f>INDEX(Stores[location_state],MATCH(Sales[[#This Row],[store_no]],Stores[store_no],0))</f>
        <v>Illinois</v>
      </c>
      <c r="I7808" s="4">
        <f>INDEX(Stores[sqft],MATCH(Sales[[#This Row],[store_no]],Stores[store_no],0))</f>
        <v>120700</v>
      </c>
      <c r="J7808" s="4" t="str">
        <f>INDEX(Departments[dept_name],MATCH(Sales[[#This Row],[dept_no]],Departments[dept_no],0))</f>
        <v>Jewelery</v>
      </c>
      <c r="K7808" s="4" t="str">
        <f>CONCATENATE(Sales[[#This Row],[region]],Sales[[#This Row],[storetype]])</f>
        <v>2B</v>
      </c>
      <c r="L7808" s="4">
        <f>INDEX(RegionStoreCount[Store Count],MATCH(Sales[[#This Row],[RegionStoretype]],RegionStoreCount[Region/Type],0))</f>
        <v>6</v>
      </c>
      <c r="M7808" s="4">
        <f>AND(Sales[[#This Row],[date]]&lt;=TY_YTDMax,Sales[[#This Row],[date]]&gt;=TY_YTDMin)*Sales[[#This Row],[sales]]</f>
        <v>27858.493999999999</v>
      </c>
      <c r="N7808" s="4">
        <f>AND(Sales[[#This Row],[date]]&lt;=LY_YTDMax,Sales[[#This Row],[date]]&gt;=LY_YTDMin)*Sales[[#This Row],[sales]]</f>
        <v>0</v>
      </c>
      <c r="O7808" s="4">
        <f>AND(Sales[[#This Row],[date]]&gt;=YoY_Min,Sales[[#This Row],[date]]&lt;=TY_YTDMax)*(Sales[[#This Row],[sales]]/Sales[[#This Row],[sqft]])</f>
        <v>0.2308077381938691</v>
      </c>
      <c r="P7808" s="4">
        <f>SUMIF(Sales[RegionStoretype],Sales[[#This Row],[RegionStoretype]],Sales[YoY_SSF])/Sales[[#This Row],[Region_TypeCount]]</f>
        <v>58.393757732919049</v>
      </c>
    </row>
    <row r="7809" spans="1:16" x14ac:dyDescent="0.25">
      <c r="A7809" s="1">
        <v>43294</v>
      </c>
      <c r="B7809">
        <v>18</v>
      </c>
      <c r="C7809">
        <v>15</v>
      </c>
      <c r="D7809">
        <v>58030.672300000006</v>
      </c>
      <c r="E7809" s="4">
        <f>INDEX(Stores[region],MATCH(Sales[[#This Row],[store_no]],Stores[store_no],0))</f>
        <v>2</v>
      </c>
      <c r="F7809" s="4" t="str">
        <f>INDEX(Stores[storetype],MATCH(Sales[[#This Row],[store_no]],Stores[store_no],0))</f>
        <v>B</v>
      </c>
      <c r="G7809" s="4" t="str">
        <f>INDEX(Stores[location_city],MATCH(Sales[[#This Row],[store_no]],Stores[store_no],0))</f>
        <v>Chicago</v>
      </c>
      <c r="H7809" s="4" t="str">
        <f>INDEX(Stores[location_state],MATCH(Sales[[#This Row],[store_no]],Stores[store_no],0))</f>
        <v>Illinois</v>
      </c>
      <c r="I7809" s="4">
        <f>INDEX(Stores[sqft],MATCH(Sales[[#This Row],[store_no]],Stores[store_no],0))</f>
        <v>120700</v>
      </c>
      <c r="J7809" s="4" t="str">
        <f>INDEX(Departments[dept_name],MATCH(Sales[[#This Row],[dept_no]],Departments[dept_no],0))</f>
        <v>Music</v>
      </c>
      <c r="K7809" s="4" t="str">
        <f>CONCATENATE(Sales[[#This Row],[region]],Sales[[#This Row],[storetype]])</f>
        <v>2B</v>
      </c>
      <c r="L7809" s="4">
        <f>INDEX(RegionStoreCount[Store Count],MATCH(Sales[[#This Row],[RegionStoretype]],RegionStoreCount[Region/Type],0))</f>
        <v>6</v>
      </c>
      <c r="M7809" s="4">
        <f>AND(Sales[[#This Row],[date]]&lt;=TY_YTDMax,Sales[[#This Row],[date]]&gt;=TY_YTDMin)*Sales[[#This Row],[sales]]</f>
        <v>58030.672300000006</v>
      </c>
      <c r="N7809" s="4">
        <f>AND(Sales[[#This Row],[date]]&lt;=LY_YTDMax,Sales[[#This Row],[date]]&gt;=LY_YTDMin)*Sales[[#This Row],[sales]]</f>
        <v>0</v>
      </c>
      <c r="O7809" s="4">
        <f>AND(Sales[[#This Row],[date]]&gt;=YoY_Min,Sales[[#This Row],[date]]&lt;=TY_YTDMax)*(Sales[[#This Row],[sales]]/Sales[[#This Row],[sqft]])</f>
        <v>0.48078436039768024</v>
      </c>
      <c r="P7809" s="4">
        <f>SUMIF(Sales[RegionStoretype],Sales[[#This Row],[RegionStoretype]],Sales[YoY_SSF])/Sales[[#This Row],[Region_TypeCount]]</f>
        <v>58.393757732919049</v>
      </c>
    </row>
    <row r="7810" spans="1:16" x14ac:dyDescent="0.25">
      <c r="A7810" s="1">
        <v>43294</v>
      </c>
      <c r="B7810">
        <v>18</v>
      </c>
      <c r="C7810">
        <v>16</v>
      </c>
      <c r="D7810">
        <v>150215.2034</v>
      </c>
      <c r="E7810" s="4">
        <f>INDEX(Stores[region],MATCH(Sales[[#This Row],[store_no]],Stores[store_no],0))</f>
        <v>2</v>
      </c>
      <c r="F7810" s="4" t="str">
        <f>INDEX(Stores[storetype],MATCH(Sales[[#This Row],[store_no]],Stores[store_no],0))</f>
        <v>B</v>
      </c>
      <c r="G7810" s="4" t="str">
        <f>INDEX(Stores[location_city],MATCH(Sales[[#This Row],[store_no]],Stores[store_no],0))</f>
        <v>Chicago</v>
      </c>
      <c r="H7810" s="4" t="str">
        <f>INDEX(Stores[location_state],MATCH(Sales[[#This Row],[store_no]],Stores[store_no],0))</f>
        <v>Illinois</v>
      </c>
      <c r="I7810" s="4">
        <f>INDEX(Stores[sqft],MATCH(Sales[[#This Row],[store_no]],Stores[store_no],0))</f>
        <v>120700</v>
      </c>
      <c r="J7810" s="4" t="str">
        <f>INDEX(Departments[dept_name],MATCH(Sales[[#This Row],[dept_no]],Departments[dept_no],0))</f>
        <v>Outdoors</v>
      </c>
      <c r="K7810" s="4" t="str">
        <f>CONCATENATE(Sales[[#This Row],[region]],Sales[[#This Row],[storetype]])</f>
        <v>2B</v>
      </c>
      <c r="L7810" s="4">
        <f>INDEX(RegionStoreCount[Store Count],MATCH(Sales[[#This Row],[RegionStoretype]],RegionStoreCount[Region/Type],0))</f>
        <v>6</v>
      </c>
      <c r="M7810" s="4">
        <f>AND(Sales[[#This Row],[date]]&lt;=TY_YTDMax,Sales[[#This Row],[date]]&gt;=TY_YTDMin)*Sales[[#This Row],[sales]]</f>
        <v>150215.2034</v>
      </c>
      <c r="N7810" s="4">
        <f>AND(Sales[[#This Row],[date]]&lt;=LY_YTDMax,Sales[[#This Row],[date]]&gt;=LY_YTDMin)*Sales[[#This Row],[sales]]</f>
        <v>0</v>
      </c>
      <c r="O7810" s="4">
        <f>AND(Sales[[#This Row],[date]]&gt;=YoY_Min,Sales[[#This Row],[date]]&lt;=TY_YTDMax)*(Sales[[#This Row],[sales]]/Sales[[#This Row],[sqft]])</f>
        <v>1.2445335824357913</v>
      </c>
      <c r="P7810" s="4">
        <f>SUMIF(Sales[RegionStoretype],Sales[[#This Row],[RegionStoretype]],Sales[YoY_SSF])/Sales[[#This Row],[Region_TypeCount]]</f>
        <v>58.393757732919049</v>
      </c>
    </row>
    <row r="7811" spans="1:16" x14ac:dyDescent="0.25">
      <c r="A7811" s="1">
        <v>43294</v>
      </c>
      <c r="B7811">
        <v>19</v>
      </c>
      <c r="C7811">
        <v>7</v>
      </c>
      <c r="D7811">
        <v>47925.305899999999</v>
      </c>
      <c r="E7811" s="4">
        <f>INDEX(Stores[region],MATCH(Sales[[#This Row],[store_no]],Stores[store_no],0))</f>
        <v>3</v>
      </c>
      <c r="F7811" s="4" t="str">
        <f>INDEX(Stores[storetype],MATCH(Sales[[#This Row],[store_no]],Stores[store_no],0))</f>
        <v>A</v>
      </c>
      <c r="G7811" s="4" t="str">
        <f>INDEX(Stores[location_city],MATCH(Sales[[#This Row],[store_no]],Stores[store_no],0))</f>
        <v>Des Moines</v>
      </c>
      <c r="H7811" s="4" t="str">
        <f>INDEX(Stores[location_state],MATCH(Sales[[#This Row],[store_no]],Stores[store_no],0))</f>
        <v>Iowa</v>
      </c>
      <c r="I7811" s="4">
        <f>INDEX(Stores[sqft],MATCH(Sales[[#This Row],[store_no]],Stores[store_no],0))</f>
        <v>197600</v>
      </c>
      <c r="J7811" s="4" t="str">
        <f>INDEX(Departments[dept_name],MATCH(Sales[[#This Row],[dept_no]],Departments[dept_no],0))</f>
        <v>Electronics</v>
      </c>
      <c r="K7811" s="4" t="str">
        <f>CONCATENATE(Sales[[#This Row],[region]],Sales[[#This Row],[storetype]])</f>
        <v>3A</v>
      </c>
      <c r="L7811" s="4">
        <f>INDEX(RegionStoreCount[Store Count],MATCH(Sales[[#This Row],[RegionStoretype]],RegionStoreCount[Region/Type],0))</f>
        <v>9</v>
      </c>
      <c r="M7811" s="4">
        <f>AND(Sales[[#This Row],[date]]&lt;=TY_YTDMax,Sales[[#This Row],[date]]&gt;=TY_YTDMin)*Sales[[#This Row],[sales]]</f>
        <v>47925.305899999999</v>
      </c>
      <c r="N7811" s="4">
        <f>AND(Sales[[#This Row],[date]]&lt;=LY_YTDMax,Sales[[#This Row],[date]]&gt;=LY_YTDMin)*Sales[[#This Row],[sales]]</f>
        <v>0</v>
      </c>
      <c r="O7811" s="4">
        <f>AND(Sales[[#This Row],[date]]&gt;=YoY_Min,Sales[[#This Row],[date]]&lt;=TY_YTDMax)*(Sales[[#This Row],[sales]]/Sales[[#This Row],[sqft]])</f>
        <v>0.24253697317813766</v>
      </c>
      <c r="P7811" s="4">
        <f>SUMIF(Sales[RegionStoretype],Sales[[#This Row],[RegionStoretype]],Sales[YoY_SSF])/Sales[[#This Row],[Region_TypeCount]]</f>
        <v>53.603836561720975</v>
      </c>
    </row>
    <row r="7812" spans="1:16" x14ac:dyDescent="0.25">
      <c r="A7812" s="1">
        <v>43294</v>
      </c>
      <c r="B7812">
        <v>19</v>
      </c>
      <c r="C7812">
        <v>14</v>
      </c>
      <c r="D7812">
        <v>17964.168600000001</v>
      </c>
      <c r="E7812" s="4">
        <f>INDEX(Stores[region],MATCH(Sales[[#This Row],[store_no]],Stores[store_no],0))</f>
        <v>3</v>
      </c>
      <c r="F7812" s="4" t="str">
        <f>INDEX(Stores[storetype],MATCH(Sales[[#This Row],[store_no]],Stores[store_no],0))</f>
        <v>A</v>
      </c>
      <c r="G7812" s="4" t="str">
        <f>INDEX(Stores[location_city],MATCH(Sales[[#This Row],[store_no]],Stores[store_no],0))</f>
        <v>Des Moines</v>
      </c>
      <c r="H7812" s="4" t="str">
        <f>INDEX(Stores[location_state],MATCH(Sales[[#This Row],[store_no]],Stores[store_no],0))</f>
        <v>Iowa</v>
      </c>
      <c r="I7812" s="4">
        <f>INDEX(Stores[sqft],MATCH(Sales[[#This Row],[store_no]],Stores[store_no],0))</f>
        <v>197600</v>
      </c>
      <c r="J7812" s="4" t="str">
        <f>INDEX(Departments[dept_name],MATCH(Sales[[#This Row],[dept_no]],Departments[dept_no],0))</f>
        <v>Movies</v>
      </c>
      <c r="K7812" s="4" t="str">
        <f>CONCATENATE(Sales[[#This Row],[region]],Sales[[#This Row],[storetype]])</f>
        <v>3A</v>
      </c>
      <c r="L7812" s="4">
        <f>INDEX(RegionStoreCount[Store Count],MATCH(Sales[[#This Row],[RegionStoretype]],RegionStoreCount[Region/Type],0))</f>
        <v>9</v>
      </c>
      <c r="M7812" s="4">
        <f>AND(Sales[[#This Row],[date]]&lt;=TY_YTDMax,Sales[[#This Row],[date]]&gt;=TY_YTDMin)*Sales[[#This Row],[sales]]</f>
        <v>17964.168600000001</v>
      </c>
      <c r="N7812" s="4">
        <f>AND(Sales[[#This Row],[date]]&lt;=LY_YTDMax,Sales[[#This Row],[date]]&gt;=LY_YTDMin)*Sales[[#This Row],[sales]]</f>
        <v>0</v>
      </c>
      <c r="O7812" s="4">
        <f>AND(Sales[[#This Row],[date]]&gt;=YoY_Min,Sales[[#This Row],[date]]&lt;=TY_YTDMax)*(Sales[[#This Row],[sales]]/Sales[[#This Row],[sqft]])</f>
        <v>9.0911784412955471E-2</v>
      </c>
      <c r="P7812" s="4">
        <f>SUMIF(Sales[RegionStoretype],Sales[[#This Row],[RegionStoretype]],Sales[YoY_SSF])/Sales[[#This Row],[Region_TypeCount]]</f>
        <v>53.603836561720975</v>
      </c>
    </row>
    <row r="7813" spans="1:16" x14ac:dyDescent="0.25">
      <c r="A7813" s="1">
        <v>43294</v>
      </c>
      <c r="B7813">
        <v>19</v>
      </c>
      <c r="C7813">
        <v>16</v>
      </c>
      <c r="D7813">
        <v>80911.983399999997</v>
      </c>
      <c r="E7813" s="4">
        <f>INDEX(Stores[region],MATCH(Sales[[#This Row],[store_no]],Stores[store_no],0))</f>
        <v>3</v>
      </c>
      <c r="F7813" s="4" t="str">
        <f>INDEX(Stores[storetype],MATCH(Sales[[#This Row],[store_no]],Stores[store_no],0))</f>
        <v>A</v>
      </c>
      <c r="G7813" s="4" t="str">
        <f>INDEX(Stores[location_city],MATCH(Sales[[#This Row],[store_no]],Stores[store_no],0))</f>
        <v>Des Moines</v>
      </c>
      <c r="H7813" s="4" t="str">
        <f>INDEX(Stores[location_state],MATCH(Sales[[#This Row],[store_no]],Stores[store_no],0))</f>
        <v>Iowa</v>
      </c>
      <c r="I7813" s="4">
        <f>INDEX(Stores[sqft],MATCH(Sales[[#This Row],[store_no]],Stores[store_no],0))</f>
        <v>197600</v>
      </c>
      <c r="J7813" s="4" t="str">
        <f>INDEX(Departments[dept_name],MATCH(Sales[[#This Row],[dept_no]],Departments[dept_no],0))</f>
        <v>Outdoors</v>
      </c>
      <c r="K7813" s="4" t="str">
        <f>CONCATENATE(Sales[[#This Row],[region]],Sales[[#This Row],[storetype]])</f>
        <v>3A</v>
      </c>
      <c r="L7813" s="4">
        <f>INDEX(RegionStoreCount[Store Count],MATCH(Sales[[#This Row],[RegionStoretype]],RegionStoreCount[Region/Type],0))</f>
        <v>9</v>
      </c>
      <c r="M7813" s="4">
        <f>AND(Sales[[#This Row],[date]]&lt;=TY_YTDMax,Sales[[#This Row],[date]]&gt;=TY_YTDMin)*Sales[[#This Row],[sales]]</f>
        <v>80911.983399999997</v>
      </c>
      <c r="N7813" s="4">
        <f>AND(Sales[[#This Row],[date]]&lt;=LY_YTDMax,Sales[[#This Row],[date]]&gt;=LY_YTDMin)*Sales[[#This Row],[sales]]</f>
        <v>0</v>
      </c>
      <c r="O7813" s="4">
        <f>AND(Sales[[#This Row],[date]]&gt;=YoY_Min,Sales[[#This Row],[date]]&lt;=TY_YTDMax)*(Sales[[#This Row],[sales]]/Sales[[#This Row],[sqft]])</f>
        <v>0.40947360020242912</v>
      </c>
      <c r="P7813" s="4">
        <f>SUMIF(Sales[RegionStoretype],Sales[[#This Row],[RegionStoretype]],Sales[YoY_SSF])/Sales[[#This Row],[Region_TypeCount]]</f>
        <v>53.603836561720975</v>
      </c>
    </row>
    <row r="7814" spans="1:16" x14ac:dyDescent="0.25">
      <c r="A7814" s="1">
        <v>43294</v>
      </c>
      <c r="B7814">
        <v>19</v>
      </c>
      <c r="C7814">
        <v>17</v>
      </c>
      <c r="D7814">
        <v>69030.389200000005</v>
      </c>
      <c r="E7814" s="4">
        <f>INDEX(Stores[region],MATCH(Sales[[#This Row],[store_no]],Stores[store_no],0))</f>
        <v>3</v>
      </c>
      <c r="F7814" s="4" t="str">
        <f>INDEX(Stores[storetype],MATCH(Sales[[#This Row],[store_no]],Stores[store_no],0))</f>
        <v>A</v>
      </c>
      <c r="G7814" s="4" t="str">
        <f>INDEX(Stores[location_city],MATCH(Sales[[#This Row],[store_no]],Stores[store_no],0))</f>
        <v>Des Moines</v>
      </c>
      <c r="H7814" s="4" t="str">
        <f>INDEX(Stores[location_state],MATCH(Sales[[#This Row],[store_no]],Stores[store_no],0))</f>
        <v>Iowa</v>
      </c>
      <c r="I7814" s="4">
        <f>INDEX(Stores[sqft],MATCH(Sales[[#This Row],[store_no]],Stores[store_no],0))</f>
        <v>197600</v>
      </c>
      <c r="J7814" s="4" t="str">
        <f>INDEX(Departments[dept_name],MATCH(Sales[[#This Row],[dept_no]],Departments[dept_no],0))</f>
        <v>Shoes</v>
      </c>
      <c r="K7814" s="4" t="str">
        <f>CONCATENATE(Sales[[#This Row],[region]],Sales[[#This Row],[storetype]])</f>
        <v>3A</v>
      </c>
      <c r="L7814" s="4">
        <f>INDEX(RegionStoreCount[Store Count],MATCH(Sales[[#This Row],[RegionStoretype]],RegionStoreCount[Region/Type],0))</f>
        <v>9</v>
      </c>
      <c r="M7814" s="4">
        <f>AND(Sales[[#This Row],[date]]&lt;=TY_YTDMax,Sales[[#This Row],[date]]&gt;=TY_YTDMin)*Sales[[#This Row],[sales]]</f>
        <v>69030.389200000005</v>
      </c>
      <c r="N7814" s="4">
        <f>AND(Sales[[#This Row],[date]]&lt;=LY_YTDMax,Sales[[#This Row],[date]]&gt;=LY_YTDMin)*Sales[[#This Row],[sales]]</f>
        <v>0</v>
      </c>
      <c r="O7814" s="4">
        <f>AND(Sales[[#This Row],[date]]&gt;=YoY_Min,Sales[[#This Row],[date]]&lt;=TY_YTDMax)*(Sales[[#This Row],[sales]]/Sales[[#This Row],[sqft]])</f>
        <v>0.34934407489878544</v>
      </c>
      <c r="P7814" s="4">
        <f>SUMIF(Sales[RegionStoretype],Sales[[#This Row],[RegionStoretype]],Sales[YoY_SSF])/Sales[[#This Row],[Region_TypeCount]]</f>
        <v>53.603836561720975</v>
      </c>
    </row>
    <row r="7815" spans="1:16" x14ac:dyDescent="0.25">
      <c r="A7815" s="1">
        <v>43294</v>
      </c>
      <c r="B7815">
        <v>20</v>
      </c>
      <c r="C7815">
        <v>10</v>
      </c>
      <c r="D7815">
        <v>2751.7938999999997</v>
      </c>
      <c r="E7815" s="4">
        <f>INDEX(Stores[region],MATCH(Sales[[#This Row],[store_no]],Stores[store_no],0))</f>
        <v>1</v>
      </c>
      <c r="F7815" s="4" t="str">
        <f>INDEX(Stores[storetype],MATCH(Sales[[#This Row],[store_no]],Stores[store_no],0))</f>
        <v>A</v>
      </c>
      <c r="G7815" s="4" t="str">
        <f>INDEX(Stores[location_city],MATCH(Sales[[#This Row],[store_no]],Stores[store_no],0))</f>
        <v>South Bend</v>
      </c>
      <c r="H7815" s="4" t="str">
        <f>INDEX(Stores[location_state],MATCH(Sales[[#This Row],[store_no]],Stores[store_no],0))</f>
        <v>Indiana</v>
      </c>
      <c r="I7815" s="4">
        <f>INDEX(Stores[sqft],MATCH(Sales[[#This Row],[store_no]],Stores[store_no],0))</f>
        <v>39700</v>
      </c>
      <c r="J7815" s="4" t="str">
        <f>INDEX(Departments[dept_name],MATCH(Sales[[#This Row],[dept_no]],Departments[dept_no],0))</f>
        <v>Health</v>
      </c>
      <c r="K7815" s="4" t="str">
        <f>CONCATENATE(Sales[[#This Row],[region]],Sales[[#This Row],[storetype]])</f>
        <v>1A</v>
      </c>
      <c r="L7815" s="4">
        <f>INDEX(RegionStoreCount[Store Count],MATCH(Sales[[#This Row],[RegionStoretype]],RegionStoreCount[Region/Type],0))</f>
        <v>5</v>
      </c>
      <c r="M7815" s="4">
        <f>AND(Sales[[#This Row],[date]]&lt;=TY_YTDMax,Sales[[#This Row],[date]]&gt;=TY_YTDMin)*Sales[[#This Row],[sales]]</f>
        <v>2751.7938999999997</v>
      </c>
      <c r="N7815" s="4">
        <f>AND(Sales[[#This Row],[date]]&lt;=LY_YTDMax,Sales[[#This Row],[date]]&gt;=LY_YTDMin)*Sales[[#This Row],[sales]]</f>
        <v>0</v>
      </c>
      <c r="O7815" s="4">
        <f>AND(Sales[[#This Row],[date]]&gt;=YoY_Min,Sales[[#This Row],[date]]&lt;=TY_YTDMax)*(Sales[[#This Row],[sales]]/Sales[[#This Row],[sqft]])</f>
        <v>6.9314707808564219E-2</v>
      </c>
      <c r="P7815" s="4">
        <f>SUMIF(Sales[RegionStoretype],Sales[[#This Row],[RegionStoretype]],Sales[YoY_SSF])/Sales[[#This Row],[Region_TypeCount]]</f>
        <v>59.469551530910678</v>
      </c>
    </row>
    <row r="7816" spans="1:16" x14ac:dyDescent="0.25">
      <c r="A7816" s="1">
        <v>43294</v>
      </c>
      <c r="B7816">
        <v>20</v>
      </c>
      <c r="C7816">
        <v>11</v>
      </c>
      <c r="D7816">
        <v>124627.564</v>
      </c>
      <c r="E7816" s="4">
        <f>INDEX(Stores[region],MATCH(Sales[[#This Row],[store_no]],Stores[store_no],0))</f>
        <v>1</v>
      </c>
      <c r="F7816" s="4" t="str">
        <f>INDEX(Stores[storetype],MATCH(Sales[[#This Row],[store_no]],Stores[store_no],0))</f>
        <v>A</v>
      </c>
      <c r="G7816" s="4" t="str">
        <f>INDEX(Stores[location_city],MATCH(Sales[[#This Row],[store_no]],Stores[store_no],0))</f>
        <v>South Bend</v>
      </c>
      <c r="H7816" s="4" t="str">
        <f>INDEX(Stores[location_state],MATCH(Sales[[#This Row],[store_no]],Stores[store_no],0))</f>
        <v>Indiana</v>
      </c>
      <c r="I7816" s="4">
        <f>INDEX(Stores[sqft],MATCH(Sales[[#This Row],[store_no]],Stores[store_no],0))</f>
        <v>39700</v>
      </c>
      <c r="J7816" s="4" t="str">
        <f>INDEX(Departments[dept_name],MATCH(Sales[[#This Row],[dept_no]],Departments[dept_no],0))</f>
        <v>Home</v>
      </c>
      <c r="K7816" s="4" t="str">
        <f>CONCATENATE(Sales[[#This Row],[region]],Sales[[#This Row],[storetype]])</f>
        <v>1A</v>
      </c>
      <c r="L7816" s="4">
        <f>INDEX(RegionStoreCount[Store Count],MATCH(Sales[[#This Row],[RegionStoretype]],RegionStoreCount[Region/Type],0))</f>
        <v>5</v>
      </c>
      <c r="M7816" s="4">
        <f>AND(Sales[[#This Row],[date]]&lt;=TY_YTDMax,Sales[[#This Row],[date]]&gt;=TY_YTDMin)*Sales[[#This Row],[sales]]</f>
        <v>124627.564</v>
      </c>
      <c r="N7816" s="4">
        <f>AND(Sales[[#This Row],[date]]&lt;=LY_YTDMax,Sales[[#This Row],[date]]&gt;=LY_YTDMin)*Sales[[#This Row],[sales]]</f>
        <v>0</v>
      </c>
      <c r="O7816" s="4">
        <f>AND(Sales[[#This Row],[date]]&gt;=YoY_Min,Sales[[#This Row],[date]]&lt;=TY_YTDMax)*(Sales[[#This Row],[sales]]/Sales[[#This Row],[sqft]])</f>
        <v>3.1392333501259446</v>
      </c>
      <c r="P7816" s="4">
        <f>SUMIF(Sales[RegionStoretype],Sales[[#This Row],[RegionStoretype]],Sales[YoY_SSF])/Sales[[#This Row],[Region_TypeCount]]</f>
        <v>59.469551530910678</v>
      </c>
    </row>
    <row r="7817" spans="1:16" x14ac:dyDescent="0.25">
      <c r="A7817" s="1">
        <v>43294</v>
      </c>
      <c r="B7817">
        <v>20</v>
      </c>
      <c r="C7817">
        <v>14</v>
      </c>
      <c r="D7817">
        <v>13822.509700000001</v>
      </c>
      <c r="E7817" s="4">
        <f>INDEX(Stores[region],MATCH(Sales[[#This Row],[store_no]],Stores[store_no],0))</f>
        <v>1</v>
      </c>
      <c r="F7817" s="4" t="str">
        <f>INDEX(Stores[storetype],MATCH(Sales[[#This Row],[store_no]],Stores[store_no],0))</f>
        <v>A</v>
      </c>
      <c r="G7817" s="4" t="str">
        <f>INDEX(Stores[location_city],MATCH(Sales[[#This Row],[store_no]],Stores[store_no],0))</f>
        <v>South Bend</v>
      </c>
      <c r="H7817" s="4" t="str">
        <f>INDEX(Stores[location_state],MATCH(Sales[[#This Row],[store_no]],Stores[store_no],0))</f>
        <v>Indiana</v>
      </c>
      <c r="I7817" s="4">
        <f>INDEX(Stores[sqft],MATCH(Sales[[#This Row],[store_no]],Stores[store_no],0))</f>
        <v>39700</v>
      </c>
      <c r="J7817" s="4" t="str">
        <f>INDEX(Departments[dept_name],MATCH(Sales[[#This Row],[dept_no]],Departments[dept_no],0))</f>
        <v>Movies</v>
      </c>
      <c r="K7817" s="4" t="str">
        <f>CONCATENATE(Sales[[#This Row],[region]],Sales[[#This Row],[storetype]])</f>
        <v>1A</v>
      </c>
      <c r="L7817" s="4">
        <f>INDEX(RegionStoreCount[Store Count],MATCH(Sales[[#This Row],[RegionStoretype]],RegionStoreCount[Region/Type],0))</f>
        <v>5</v>
      </c>
      <c r="M7817" s="4">
        <f>AND(Sales[[#This Row],[date]]&lt;=TY_YTDMax,Sales[[#This Row],[date]]&gt;=TY_YTDMin)*Sales[[#This Row],[sales]]</f>
        <v>13822.509700000001</v>
      </c>
      <c r="N7817" s="4">
        <f>AND(Sales[[#This Row],[date]]&lt;=LY_YTDMax,Sales[[#This Row],[date]]&gt;=LY_YTDMin)*Sales[[#This Row],[sales]]</f>
        <v>0</v>
      </c>
      <c r="O7817" s="4">
        <f>AND(Sales[[#This Row],[date]]&gt;=YoY_Min,Sales[[#This Row],[date]]&lt;=TY_YTDMax)*(Sales[[#This Row],[sales]]/Sales[[#This Row],[sqft]])</f>
        <v>0.34817404785894207</v>
      </c>
      <c r="P7817" s="4">
        <f>SUMIF(Sales[RegionStoretype],Sales[[#This Row],[RegionStoretype]],Sales[YoY_SSF])/Sales[[#This Row],[Region_TypeCount]]</f>
        <v>59.469551530910678</v>
      </c>
    </row>
    <row r="7818" spans="1:16" x14ac:dyDescent="0.25">
      <c r="A7818" s="1">
        <v>43294</v>
      </c>
      <c r="B7818">
        <v>21</v>
      </c>
      <c r="C7818">
        <v>5</v>
      </c>
      <c r="D7818">
        <v>509171.59470000002</v>
      </c>
      <c r="E7818" s="4">
        <f>INDEX(Stores[region],MATCH(Sales[[#This Row],[store_no]],Stores[store_no],0))</f>
        <v>2</v>
      </c>
      <c r="F7818" s="4" t="str">
        <f>INDEX(Stores[storetype],MATCH(Sales[[#This Row],[store_no]],Stores[store_no],0))</f>
        <v>B</v>
      </c>
      <c r="G7818" s="4" t="str">
        <f>INDEX(Stores[location_city],MATCH(Sales[[#This Row],[store_no]],Stores[store_no],0))</f>
        <v>Madison</v>
      </c>
      <c r="H7818" s="4" t="str">
        <f>INDEX(Stores[location_state],MATCH(Sales[[#This Row],[store_no]],Stores[store_no],0))</f>
        <v>Wisconsin</v>
      </c>
      <c r="I7818" s="4">
        <f>INDEX(Stores[sqft],MATCH(Sales[[#This Row],[store_no]],Stores[store_no],0))</f>
        <v>206400</v>
      </c>
      <c r="J7818" s="4" t="str">
        <f>INDEX(Departments[dept_name],MATCH(Sales[[#This Row],[dept_no]],Departments[dept_no],0))</f>
        <v>Clothing</v>
      </c>
      <c r="K7818" s="4" t="str">
        <f>CONCATENATE(Sales[[#This Row],[region]],Sales[[#This Row],[storetype]])</f>
        <v>2B</v>
      </c>
      <c r="L7818" s="4">
        <f>INDEX(RegionStoreCount[Store Count],MATCH(Sales[[#This Row],[RegionStoretype]],RegionStoreCount[Region/Type],0))</f>
        <v>6</v>
      </c>
      <c r="M7818" s="4">
        <f>AND(Sales[[#This Row],[date]]&lt;=TY_YTDMax,Sales[[#This Row],[date]]&gt;=TY_YTDMin)*Sales[[#This Row],[sales]]</f>
        <v>509171.59470000002</v>
      </c>
      <c r="N7818" s="4">
        <f>AND(Sales[[#This Row],[date]]&lt;=LY_YTDMax,Sales[[#This Row],[date]]&gt;=LY_YTDMin)*Sales[[#This Row],[sales]]</f>
        <v>0</v>
      </c>
      <c r="O7818" s="4">
        <f>AND(Sales[[#This Row],[date]]&gt;=YoY_Min,Sales[[#This Row],[date]]&lt;=TY_YTDMax)*(Sales[[#This Row],[sales]]/Sales[[#This Row],[sqft]])</f>
        <v>2.466916640988372</v>
      </c>
      <c r="P7818" s="4">
        <f>SUMIF(Sales[RegionStoretype],Sales[[#This Row],[RegionStoretype]],Sales[YoY_SSF])/Sales[[#This Row],[Region_TypeCount]]</f>
        <v>58.393757732919049</v>
      </c>
    </row>
    <row r="7819" spans="1:16" x14ac:dyDescent="0.25">
      <c r="A7819" s="1">
        <v>43294</v>
      </c>
      <c r="B7819">
        <v>22</v>
      </c>
      <c r="C7819">
        <v>17</v>
      </c>
      <c r="D7819">
        <v>29630.159499999998</v>
      </c>
      <c r="E7819" s="4">
        <f>INDEX(Stores[region],MATCH(Sales[[#This Row],[store_no]],Stores[store_no],0))</f>
        <v>3</v>
      </c>
      <c r="F7819" s="4" t="str">
        <f>INDEX(Stores[storetype],MATCH(Sales[[#This Row],[store_no]],Stores[store_no],0))</f>
        <v>B</v>
      </c>
      <c r="G7819" s="4" t="str">
        <f>INDEX(Stores[location_city],MATCH(Sales[[#This Row],[store_no]],Stores[store_no],0))</f>
        <v>Sioux Falls</v>
      </c>
      <c r="H7819" s="4" t="str">
        <f>INDEX(Stores[location_state],MATCH(Sales[[#This Row],[store_no]],Stores[store_no],0))</f>
        <v>South Dakota</v>
      </c>
      <c r="I7819" s="4">
        <f>INDEX(Stores[sqft],MATCH(Sales[[#This Row],[store_no]],Stores[store_no],0))</f>
        <v>57800</v>
      </c>
      <c r="J7819" s="4" t="str">
        <f>INDEX(Departments[dept_name],MATCH(Sales[[#This Row],[dept_no]],Departments[dept_no],0))</f>
        <v>Shoes</v>
      </c>
      <c r="K7819" s="4" t="str">
        <f>CONCATENATE(Sales[[#This Row],[region]],Sales[[#This Row],[storetype]])</f>
        <v>3B</v>
      </c>
      <c r="L7819" s="4">
        <f>INDEX(RegionStoreCount[Store Count],MATCH(Sales[[#This Row],[RegionStoretype]],RegionStoreCount[Region/Type],0))</f>
        <v>4</v>
      </c>
      <c r="M7819" s="4">
        <f>AND(Sales[[#This Row],[date]]&lt;=TY_YTDMax,Sales[[#This Row],[date]]&gt;=TY_YTDMin)*Sales[[#This Row],[sales]]</f>
        <v>29630.159499999998</v>
      </c>
      <c r="N7819" s="4">
        <f>AND(Sales[[#This Row],[date]]&lt;=LY_YTDMax,Sales[[#This Row],[date]]&gt;=LY_YTDMin)*Sales[[#This Row],[sales]]</f>
        <v>0</v>
      </c>
      <c r="O7819" s="4">
        <f>AND(Sales[[#This Row],[date]]&gt;=YoY_Min,Sales[[#This Row],[date]]&lt;=TY_YTDMax)*(Sales[[#This Row],[sales]]/Sales[[#This Row],[sqft]])</f>
        <v>0.51263251730103798</v>
      </c>
      <c r="P7819" s="4">
        <f>SUMIF(Sales[RegionStoretype],Sales[[#This Row],[RegionStoretype]],Sales[YoY_SSF])/Sales[[#This Row],[Region_TypeCount]]</f>
        <v>58.312187288105562</v>
      </c>
    </row>
    <row r="7820" spans="1:16" x14ac:dyDescent="0.25">
      <c r="A7820" s="1">
        <v>43294</v>
      </c>
      <c r="B7820">
        <v>22</v>
      </c>
      <c r="C7820">
        <v>18</v>
      </c>
      <c r="D7820">
        <v>13012.2878</v>
      </c>
      <c r="E7820" s="4">
        <f>INDEX(Stores[region],MATCH(Sales[[#This Row],[store_no]],Stores[store_no],0))</f>
        <v>3</v>
      </c>
      <c r="F7820" s="4" t="str">
        <f>INDEX(Stores[storetype],MATCH(Sales[[#This Row],[store_no]],Stores[store_no],0))</f>
        <v>B</v>
      </c>
      <c r="G7820" s="4" t="str">
        <f>INDEX(Stores[location_city],MATCH(Sales[[#This Row],[store_no]],Stores[store_no],0))</f>
        <v>Sioux Falls</v>
      </c>
      <c r="H7820" s="4" t="str">
        <f>INDEX(Stores[location_state],MATCH(Sales[[#This Row],[store_no]],Stores[store_no],0))</f>
        <v>South Dakota</v>
      </c>
      <c r="I7820" s="4">
        <f>INDEX(Stores[sqft],MATCH(Sales[[#This Row],[store_no]],Stores[store_no],0))</f>
        <v>57800</v>
      </c>
      <c r="J7820" s="4" t="str">
        <f>INDEX(Departments[dept_name],MATCH(Sales[[#This Row],[dept_no]],Departments[dept_no],0))</f>
        <v>Sports</v>
      </c>
      <c r="K7820" s="4" t="str">
        <f>CONCATENATE(Sales[[#This Row],[region]],Sales[[#This Row],[storetype]])</f>
        <v>3B</v>
      </c>
      <c r="L7820" s="4">
        <f>INDEX(RegionStoreCount[Store Count],MATCH(Sales[[#This Row],[RegionStoretype]],RegionStoreCount[Region/Type],0))</f>
        <v>4</v>
      </c>
      <c r="M7820" s="4">
        <f>AND(Sales[[#This Row],[date]]&lt;=TY_YTDMax,Sales[[#This Row],[date]]&gt;=TY_YTDMin)*Sales[[#This Row],[sales]]</f>
        <v>13012.2878</v>
      </c>
      <c r="N7820" s="4">
        <f>AND(Sales[[#This Row],[date]]&lt;=LY_YTDMax,Sales[[#This Row],[date]]&gt;=LY_YTDMin)*Sales[[#This Row],[sales]]</f>
        <v>0</v>
      </c>
      <c r="O7820" s="4">
        <f>AND(Sales[[#This Row],[date]]&gt;=YoY_Min,Sales[[#This Row],[date]]&lt;=TY_YTDMax)*(Sales[[#This Row],[sales]]/Sales[[#This Row],[sqft]])</f>
        <v>0.22512608650519031</v>
      </c>
      <c r="P7820" s="4">
        <f>SUMIF(Sales[RegionStoretype],Sales[[#This Row],[RegionStoretype]],Sales[YoY_SSF])/Sales[[#This Row],[Region_TypeCount]]</f>
        <v>58.312187288105562</v>
      </c>
    </row>
    <row r="7821" spans="1:16" x14ac:dyDescent="0.25">
      <c r="A7821" s="1">
        <v>43294</v>
      </c>
      <c r="B7821">
        <v>22</v>
      </c>
      <c r="C7821">
        <v>19</v>
      </c>
      <c r="D7821">
        <v>16560.621599999999</v>
      </c>
      <c r="E7821" s="4">
        <f>INDEX(Stores[region],MATCH(Sales[[#This Row],[store_no]],Stores[store_no],0))</f>
        <v>3</v>
      </c>
      <c r="F7821" s="4" t="str">
        <f>INDEX(Stores[storetype],MATCH(Sales[[#This Row],[store_no]],Stores[store_no],0))</f>
        <v>B</v>
      </c>
      <c r="G7821" s="4" t="str">
        <f>INDEX(Stores[location_city],MATCH(Sales[[#This Row],[store_no]],Stores[store_no],0))</f>
        <v>Sioux Falls</v>
      </c>
      <c r="H7821" s="4" t="str">
        <f>INDEX(Stores[location_state],MATCH(Sales[[#This Row],[store_no]],Stores[store_no],0))</f>
        <v>South Dakota</v>
      </c>
      <c r="I7821" s="4">
        <f>INDEX(Stores[sqft],MATCH(Sales[[#This Row],[store_no]],Stores[store_no],0))</f>
        <v>57800</v>
      </c>
      <c r="J7821" s="4" t="str">
        <f>INDEX(Departments[dept_name],MATCH(Sales[[#This Row],[dept_no]],Departments[dept_no],0))</f>
        <v>Tools</v>
      </c>
      <c r="K7821" s="4" t="str">
        <f>CONCATENATE(Sales[[#This Row],[region]],Sales[[#This Row],[storetype]])</f>
        <v>3B</v>
      </c>
      <c r="L7821" s="4">
        <f>INDEX(RegionStoreCount[Store Count],MATCH(Sales[[#This Row],[RegionStoretype]],RegionStoreCount[Region/Type],0))</f>
        <v>4</v>
      </c>
      <c r="M7821" s="4">
        <f>AND(Sales[[#This Row],[date]]&lt;=TY_YTDMax,Sales[[#This Row],[date]]&gt;=TY_YTDMin)*Sales[[#This Row],[sales]]</f>
        <v>16560.621599999999</v>
      </c>
      <c r="N7821" s="4">
        <f>AND(Sales[[#This Row],[date]]&lt;=LY_YTDMax,Sales[[#This Row],[date]]&gt;=LY_YTDMin)*Sales[[#This Row],[sales]]</f>
        <v>0</v>
      </c>
      <c r="O7821" s="4">
        <f>AND(Sales[[#This Row],[date]]&gt;=YoY_Min,Sales[[#This Row],[date]]&lt;=TY_YTDMax)*(Sales[[#This Row],[sales]]/Sales[[#This Row],[sqft]])</f>
        <v>0.28651594463667818</v>
      </c>
      <c r="P7821" s="4">
        <f>SUMIF(Sales[RegionStoretype],Sales[[#This Row],[RegionStoretype]],Sales[YoY_SSF])/Sales[[#This Row],[Region_TypeCount]]</f>
        <v>58.312187288105562</v>
      </c>
    </row>
    <row r="7822" spans="1:16" x14ac:dyDescent="0.25">
      <c r="A7822" s="1">
        <v>43294</v>
      </c>
      <c r="B7822">
        <v>23</v>
      </c>
      <c r="C7822">
        <v>1</v>
      </c>
      <c r="D7822">
        <v>93.1691</v>
      </c>
      <c r="E7822" s="4">
        <f>INDEX(Stores[region],MATCH(Sales[[#This Row],[store_no]],Stores[store_no],0))</f>
        <v>3</v>
      </c>
      <c r="F7822" s="4" t="str">
        <f>INDEX(Stores[storetype],MATCH(Sales[[#This Row],[store_no]],Stores[store_no],0))</f>
        <v>B</v>
      </c>
      <c r="G7822" s="4" t="str">
        <f>INDEX(Stores[location_city],MATCH(Sales[[#This Row],[store_no]],Stores[store_no],0))</f>
        <v>Cedar Rapids</v>
      </c>
      <c r="H7822" s="4" t="str">
        <f>INDEX(Stores[location_state],MATCH(Sales[[#This Row],[store_no]],Stores[store_no],0))</f>
        <v>Iowa</v>
      </c>
      <c r="I7822" s="4">
        <f>INDEX(Stores[sqft],MATCH(Sales[[#This Row],[store_no]],Stores[store_no],0))</f>
        <v>123700</v>
      </c>
      <c r="J7822" s="4" t="str">
        <f>INDEX(Departments[dept_name],MATCH(Sales[[#This Row],[dept_no]],Departments[dept_no],0))</f>
        <v>Automotive</v>
      </c>
      <c r="K7822" s="4" t="str">
        <f>CONCATENATE(Sales[[#This Row],[region]],Sales[[#This Row],[storetype]])</f>
        <v>3B</v>
      </c>
      <c r="L7822" s="4">
        <f>INDEX(RegionStoreCount[Store Count],MATCH(Sales[[#This Row],[RegionStoretype]],RegionStoreCount[Region/Type],0))</f>
        <v>4</v>
      </c>
      <c r="M7822" s="4">
        <f>AND(Sales[[#This Row],[date]]&lt;=TY_YTDMax,Sales[[#This Row],[date]]&gt;=TY_YTDMin)*Sales[[#This Row],[sales]]</f>
        <v>93.1691</v>
      </c>
      <c r="N7822" s="4">
        <f>AND(Sales[[#This Row],[date]]&lt;=LY_YTDMax,Sales[[#This Row],[date]]&gt;=LY_YTDMin)*Sales[[#This Row],[sales]]</f>
        <v>0</v>
      </c>
      <c r="O7822" s="4">
        <f>AND(Sales[[#This Row],[date]]&gt;=YoY_Min,Sales[[#This Row],[date]]&lt;=TY_YTDMax)*(Sales[[#This Row],[sales]]/Sales[[#This Row],[sqft]])</f>
        <v>7.5318593371059015E-4</v>
      </c>
      <c r="P7822" s="4">
        <f>SUMIF(Sales[RegionStoretype],Sales[[#This Row],[RegionStoretype]],Sales[YoY_SSF])/Sales[[#This Row],[Region_TypeCount]]</f>
        <v>58.312187288105562</v>
      </c>
    </row>
    <row r="7823" spans="1:16" x14ac:dyDescent="0.25">
      <c r="A7823" s="1">
        <v>43294</v>
      </c>
      <c r="B7823">
        <v>23</v>
      </c>
      <c r="C7823">
        <v>4</v>
      </c>
      <c r="D7823">
        <v>26077.051600000003</v>
      </c>
      <c r="E7823" s="4">
        <f>INDEX(Stores[region],MATCH(Sales[[#This Row],[store_no]],Stores[store_no],0))</f>
        <v>3</v>
      </c>
      <c r="F7823" s="4" t="str">
        <f>INDEX(Stores[storetype],MATCH(Sales[[#This Row],[store_no]],Stores[store_no],0))</f>
        <v>B</v>
      </c>
      <c r="G7823" s="4" t="str">
        <f>INDEX(Stores[location_city],MATCH(Sales[[#This Row],[store_no]],Stores[store_no],0))</f>
        <v>Cedar Rapids</v>
      </c>
      <c r="H7823" s="4" t="str">
        <f>INDEX(Stores[location_state],MATCH(Sales[[#This Row],[store_no]],Stores[store_no],0))</f>
        <v>Iowa</v>
      </c>
      <c r="I7823" s="4">
        <f>INDEX(Stores[sqft],MATCH(Sales[[#This Row],[store_no]],Stores[store_no],0))</f>
        <v>123700</v>
      </c>
      <c r="J7823" s="4" t="str">
        <f>INDEX(Departments[dept_name],MATCH(Sales[[#This Row],[dept_no]],Departments[dept_no],0))</f>
        <v>Books</v>
      </c>
      <c r="K7823" s="4" t="str">
        <f>CONCATENATE(Sales[[#This Row],[region]],Sales[[#This Row],[storetype]])</f>
        <v>3B</v>
      </c>
      <c r="L7823" s="4">
        <f>INDEX(RegionStoreCount[Store Count],MATCH(Sales[[#This Row],[RegionStoretype]],RegionStoreCount[Region/Type],0))</f>
        <v>4</v>
      </c>
      <c r="M7823" s="4">
        <f>AND(Sales[[#This Row],[date]]&lt;=TY_YTDMax,Sales[[#This Row],[date]]&gt;=TY_YTDMin)*Sales[[#This Row],[sales]]</f>
        <v>26077.051600000003</v>
      </c>
      <c r="N7823" s="4">
        <f>AND(Sales[[#This Row],[date]]&lt;=LY_YTDMax,Sales[[#This Row],[date]]&gt;=LY_YTDMin)*Sales[[#This Row],[sales]]</f>
        <v>0</v>
      </c>
      <c r="O7823" s="4">
        <f>AND(Sales[[#This Row],[date]]&gt;=YoY_Min,Sales[[#This Row],[date]]&lt;=TY_YTDMax)*(Sales[[#This Row],[sales]]/Sales[[#This Row],[sqft]])</f>
        <v>0.21080882457558611</v>
      </c>
      <c r="P7823" s="4">
        <f>SUMIF(Sales[RegionStoretype],Sales[[#This Row],[RegionStoretype]],Sales[YoY_SSF])/Sales[[#This Row],[Region_TypeCount]]</f>
        <v>58.312187288105562</v>
      </c>
    </row>
    <row r="7824" spans="1:16" x14ac:dyDescent="0.25">
      <c r="A7824" s="1">
        <v>43294</v>
      </c>
      <c r="B7824">
        <v>23</v>
      </c>
      <c r="C7824">
        <v>10</v>
      </c>
      <c r="D7824">
        <v>5022.6302000000005</v>
      </c>
      <c r="E7824" s="4">
        <f>INDEX(Stores[region],MATCH(Sales[[#This Row],[store_no]],Stores[store_no],0))</f>
        <v>3</v>
      </c>
      <c r="F7824" s="4" t="str">
        <f>INDEX(Stores[storetype],MATCH(Sales[[#This Row],[store_no]],Stores[store_no],0))</f>
        <v>B</v>
      </c>
      <c r="G7824" s="4" t="str">
        <f>INDEX(Stores[location_city],MATCH(Sales[[#This Row],[store_no]],Stores[store_no],0))</f>
        <v>Cedar Rapids</v>
      </c>
      <c r="H7824" s="4" t="str">
        <f>INDEX(Stores[location_state],MATCH(Sales[[#This Row],[store_no]],Stores[store_no],0))</f>
        <v>Iowa</v>
      </c>
      <c r="I7824" s="4">
        <f>INDEX(Stores[sqft],MATCH(Sales[[#This Row],[store_no]],Stores[store_no],0))</f>
        <v>123700</v>
      </c>
      <c r="J7824" s="4" t="str">
        <f>INDEX(Departments[dept_name],MATCH(Sales[[#This Row],[dept_no]],Departments[dept_no],0))</f>
        <v>Health</v>
      </c>
      <c r="K7824" s="4" t="str">
        <f>CONCATENATE(Sales[[#This Row],[region]],Sales[[#This Row],[storetype]])</f>
        <v>3B</v>
      </c>
      <c r="L7824" s="4">
        <f>INDEX(RegionStoreCount[Store Count],MATCH(Sales[[#This Row],[RegionStoretype]],RegionStoreCount[Region/Type],0))</f>
        <v>4</v>
      </c>
      <c r="M7824" s="4">
        <f>AND(Sales[[#This Row],[date]]&lt;=TY_YTDMax,Sales[[#This Row],[date]]&gt;=TY_YTDMin)*Sales[[#This Row],[sales]]</f>
        <v>5022.6302000000005</v>
      </c>
      <c r="N7824" s="4">
        <f>AND(Sales[[#This Row],[date]]&lt;=LY_YTDMax,Sales[[#This Row],[date]]&gt;=LY_YTDMin)*Sales[[#This Row],[sales]]</f>
        <v>0</v>
      </c>
      <c r="O7824" s="4">
        <f>AND(Sales[[#This Row],[date]]&gt;=YoY_Min,Sales[[#This Row],[date]]&lt;=TY_YTDMax)*(Sales[[#This Row],[sales]]/Sales[[#This Row],[sqft]])</f>
        <v>4.0603316087308008E-2</v>
      </c>
      <c r="P7824" s="4">
        <f>SUMIF(Sales[RegionStoretype],Sales[[#This Row],[RegionStoretype]],Sales[YoY_SSF])/Sales[[#This Row],[Region_TypeCount]]</f>
        <v>58.312187288105562</v>
      </c>
    </row>
    <row r="7825" spans="1:16" x14ac:dyDescent="0.25">
      <c r="A7825" s="1">
        <v>43294</v>
      </c>
      <c r="B7825">
        <v>23</v>
      </c>
      <c r="C7825">
        <v>12</v>
      </c>
      <c r="D7825">
        <v>32150.465400000001</v>
      </c>
      <c r="E7825" s="4">
        <f>INDEX(Stores[region],MATCH(Sales[[#This Row],[store_no]],Stores[store_no],0))</f>
        <v>3</v>
      </c>
      <c r="F7825" s="4" t="str">
        <f>INDEX(Stores[storetype],MATCH(Sales[[#This Row],[store_no]],Stores[store_no],0))</f>
        <v>B</v>
      </c>
      <c r="G7825" s="4" t="str">
        <f>INDEX(Stores[location_city],MATCH(Sales[[#This Row],[store_no]],Stores[store_no],0))</f>
        <v>Cedar Rapids</v>
      </c>
      <c r="H7825" s="4" t="str">
        <f>INDEX(Stores[location_state],MATCH(Sales[[#This Row],[store_no]],Stores[store_no],0))</f>
        <v>Iowa</v>
      </c>
      <c r="I7825" s="4">
        <f>INDEX(Stores[sqft],MATCH(Sales[[#This Row],[store_no]],Stores[store_no],0))</f>
        <v>123700</v>
      </c>
      <c r="J7825" s="4" t="str">
        <f>INDEX(Departments[dept_name],MATCH(Sales[[#This Row],[dept_no]],Departments[dept_no],0))</f>
        <v>Jewelery</v>
      </c>
      <c r="K7825" s="4" t="str">
        <f>CONCATENATE(Sales[[#This Row],[region]],Sales[[#This Row],[storetype]])</f>
        <v>3B</v>
      </c>
      <c r="L7825" s="4">
        <f>INDEX(RegionStoreCount[Store Count],MATCH(Sales[[#This Row],[RegionStoretype]],RegionStoreCount[Region/Type],0))</f>
        <v>4</v>
      </c>
      <c r="M7825" s="4">
        <f>AND(Sales[[#This Row],[date]]&lt;=TY_YTDMax,Sales[[#This Row],[date]]&gt;=TY_YTDMin)*Sales[[#This Row],[sales]]</f>
        <v>32150.465400000001</v>
      </c>
      <c r="N7825" s="4">
        <f>AND(Sales[[#This Row],[date]]&lt;=LY_YTDMax,Sales[[#This Row],[date]]&gt;=LY_YTDMin)*Sales[[#This Row],[sales]]</f>
        <v>0</v>
      </c>
      <c r="O7825" s="4">
        <f>AND(Sales[[#This Row],[date]]&gt;=YoY_Min,Sales[[#This Row],[date]]&lt;=TY_YTDMax)*(Sales[[#This Row],[sales]]/Sales[[#This Row],[sqft]])</f>
        <v>0.25990675343573161</v>
      </c>
      <c r="P7825" s="4">
        <f>SUMIF(Sales[RegionStoretype],Sales[[#This Row],[RegionStoretype]],Sales[YoY_SSF])/Sales[[#This Row],[Region_TypeCount]]</f>
        <v>58.312187288105562</v>
      </c>
    </row>
    <row r="7826" spans="1:16" x14ac:dyDescent="0.25">
      <c r="A7826" s="1">
        <v>43294</v>
      </c>
      <c r="B7826">
        <v>23</v>
      </c>
      <c r="C7826">
        <v>15</v>
      </c>
      <c r="D7826">
        <v>61625.223300000005</v>
      </c>
      <c r="E7826" s="4">
        <f>INDEX(Stores[region],MATCH(Sales[[#This Row],[store_no]],Stores[store_no],0))</f>
        <v>3</v>
      </c>
      <c r="F7826" s="4" t="str">
        <f>INDEX(Stores[storetype],MATCH(Sales[[#This Row],[store_no]],Stores[store_no],0))</f>
        <v>B</v>
      </c>
      <c r="G7826" s="4" t="str">
        <f>INDEX(Stores[location_city],MATCH(Sales[[#This Row],[store_no]],Stores[store_no],0))</f>
        <v>Cedar Rapids</v>
      </c>
      <c r="H7826" s="4" t="str">
        <f>INDEX(Stores[location_state],MATCH(Sales[[#This Row],[store_no]],Stores[store_no],0))</f>
        <v>Iowa</v>
      </c>
      <c r="I7826" s="4">
        <f>INDEX(Stores[sqft],MATCH(Sales[[#This Row],[store_no]],Stores[store_no],0))</f>
        <v>123700</v>
      </c>
      <c r="J7826" s="4" t="str">
        <f>INDEX(Departments[dept_name],MATCH(Sales[[#This Row],[dept_no]],Departments[dept_no],0))</f>
        <v>Music</v>
      </c>
      <c r="K7826" s="4" t="str">
        <f>CONCATENATE(Sales[[#This Row],[region]],Sales[[#This Row],[storetype]])</f>
        <v>3B</v>
      </c>
      <c r="L7826" s="4">
        <f>INDEX(RegionStoreCount[Store Count],MATCH(Sales[[#This Row],[RegionStoretype]],RegionStoreCount[Region/Type],0))</f>
        <v>4</v>
      </c>
      <c r="M7826" s="4">
        <f>AND(Sales[[#This Row],[date]]&lt;=TY_YTDMax,Sales[[#This Row],[date]]&gt;=TY_YTDMin)*Sales[[#This Row],[sales]]</f>
        <v>61625.223300000005</v>
      </c>
      <c r="N7826" s="4">
        <f>AND(Sales[[#This Row],[date]]&lt;=LY_YTDMax,Sales[[#This Row],[date]]&gt;=LY_YTDMin)*Sales[[#This Row],[sales]]</f>
        <v>0</v>
      </c>
      <c r="O7826" s="4">
        <f>AND(Sales[[#This Row],[date]]&gt;=YoY_Min,Sales[[#This Row],[date]]&lt;=TY_YTDMax)*(Sales[[#This Row],[sales]]/Sales[[#This Row],[sqft]])</f>
        <v>0.49818288843977371</v>
      </c>
      <c r="P7826" s="4">
        <f>SUMIF(Sales[RegionStoretype],Sales[[#This Row],[RegionStoretype]],Sales[YoY_SSF])/Sales[[#This Row],[Region_TypeCount]]</f>
        <v>58.312187288105562</v>
      </c>
    </row>
    <row r="7827" spans="1:16" x14ac:dyDescent="0.25">
      <c r="A7827" s="1">
        <v>43294</v>
      </c>
      <c r="B7827">
        <v>23</v>
      </c>
      <c r="C7827">
        <v>16</v>
      </c>
      <c r="D7827">
        <v>14471.5834</v>
      </c>
      <c r="E7827" s="4">
        <f>INDEX(Stores[region],MATCH(Sales[[#This Row],[store_no]],Stores[store_no],0))</f>
        <v>3</v>
      </c>
      <c r="F7827" s="4" t="str">
        <f>INDEX(Stores[storetype],MATCH(Sales[[#This Row],[store_no]],Stores[store_no],0))</f>
        <v>B</v>
      </c>
      <c r="G7827" s="4" t="str">
        <f>INDEX(Stores[location_city],MATCH(Sales[[#This Row],[store_no]],Stores[store_no],0))</f>
        <v>Cedar Rapids</v>
      </c>
      <c r="H7827" s="4" t="str">
        <f>INDEX(Stores[location_state],MATCH(Sales[[#This Row],[store_no]],Stores[store_no],0))</f>
        <v>Iowa</v>
      </c>
      <c r="I7827" s="4">
        <f>INDEX(Stores[sqft],MATCH(Sales[[#This Row],[store_no]],Stores[store_no],0))</f>
        <v>123700</v>
      </c>
      <c r="J7827" s="4" t="str">
        <f>INDEX(Departments[dept_name],MATCH(Sales[[#This Row],[dept_no]],Departments[dept_no],0))</f>
        <v>Outdoors</v>
      </c>
      <c r="K7827" s="4" t="str">
        <f>CONCATENATE(Sales[[#This Row],[region]],Sales[[#This Row],[storetype]])</f>
        <v>3B</v>
      </c>
      <c r="L7827" s="4">
        <f>INDEX(RegionStoreCount[Store Count],MATCH(Sales[[#This Row],[RegionStoretype]],RegionStoreCount[Region/Type],0))</f>
        <v>4</v>
      </c>
      <c r="M7827" s="4">
        <f>AND(Sales[[#This Row],[date]]&lt;=TY_YTDMax,Sales[[#This Row],[date]]&gt;=TY_YTDMin)*Sales[[#This Row],[sales]]</f>
        <v>14471.5834</v>
      </c>
      <c r="N7827" s="4">
        <f>AND(Sales[[#This Row],[date]]&lt;=LY_YTDMax,Sales[[#This Row],[date]]&gt;=LY_YTDMin)*Sales[[#This Row],[sales]]</f>
        <v>0</v>
      </c>
      <c r="O7827" s="4">
        <f>AND(Sales[[#This Row],[date]]&gt;=YoY_Min,Sales[[#This Row],[date]]&lt;=TY_YTDMax)*(Sales[[#This Row],[sales]]/Sales[[#This Row],[sqft]])</f>
        <v>0.11698935650767987</v>
      </c>
      <c r="P7827" s="4">
        <f>SUMIF(Sales[RegionStoretype],Sales[[#This Row],[RegionStoretype]],Sales[YoY_SSF])/Sales[[#This Row],[Region_TypeCount]]</f>
        <v>58.312187288105562</v>
      </c>
    </row>
    <row r="7828" spans="1:16" x14ac:dyDescent="0.25">
      <c r="A7828" s="1">
        <v>43294</v>
      </c>
      <c r="B7828">
        <v>23</v>
      </c>
      <c r="C7828">
        <v>18</v>
      </c>
      <c r="D7828">
        <v>11372.207400000001</v>
      </c>
      <c r="E7828" s="4">
        <f>INDEX(Stores[region],MATCH(Sales[[#This Row],[store_no]],Stores[store_no],0))</f>
        <v>3</v>
      </c>
      <c r="F7828" s="4" t="str">
        <f>INDEX(Stores[storetype],MATCH(Sales[[#This Row],[store_no]],Stores[store_no],0))</f>
        <v>B</v>
      </c>
      <c r="G7828" s="4" t="str">
        <f>INDEX(Stores[location_city],MATCH(Sales[[#This Row],[store_no]],Stores[store_no],0))</f>
        <v>Cedar Rapids</v>
      </c>
      <c r="H7828" s="4" t="str">
        <f>INDEX(Stores[location_state],MATCH(Sales[[#This Row],[store_no]],Stores[store_no],0))</f>
        <v>Iowa</v>
      </c>
      <c r="I7828" s="4">
        <f>INDEX(Stores[sqft],MATCH(Sales[[#This Row],[store_no]],Stores[store_no],0))</f>
        <v>123700</v>
      </c>
      <c r="J7828" s="4" t="str">
        <f>INDEX(Departments[dept_name],MATCH(Sales[[#This Row],[dept_no]],Departments[dept_no],0))</f>
        <v>Sports</v>
      </c>
      <c r="K7828" s="4" t="str">
        <f>CONCATENATE(Sales[[#This Row],[region]],Sales[[#This Row],[storetype]])</f>
        <v>3B</v>
      </c>
      <c r="L7828" s="4">
        <f>INDEX(RegionStoreCount[Store Count],MATCH(Sales[[#This Row],[RegionStoretype]],RegionStoreCount[Region/Type],0))</f>
        <v>4</v>
      </c>
      <c r="M7828" s="4">
        <f>AND(Sales[[#This Row],[date]]&lt;=TY_YTDMax,Sales[[#This Row],[date]]&gt;=TY_YTDMin)*Sales[[#This Row],[sales]]</f>
        <v>11372.207400000001</v>
      </c>
      <c r="N7828" s="4">
        <f>AND(Sales[[#This Row],[date]]&lt;=LY_YTDMax,Sales[[#This Row],[date]]&gt;=LY_YTDMin)*Sales[[#This Row],[sales]]</f>
        <v>0</v>
      </c>
      <c r="O7828" s="4">
        <f>AND(Sales[[#This Row],[date]]&gt;=YoY_Min,Sales[[#This Row],[date]]&lt;=TY_YTDMax)*(Sales[[#This Row],[sales]]/Sales[[#This Row],[sqft]])</f>
        <v>9.1933770412287799E-2</v>
      </c>
      <c r="P7828" s="4">
        <f>SUMIF(Sales[RegionStoretype],Sales[[#This Row],[RegionStoretype]],Sales[YoY_SSF])/Sales[[#This Row],[Region_TypeCount]]</f>
        <v>58.312187288105562</v>
      </c>
    </row>
    <row r="7829" spans="1:16" x14ac:dyDescent="0.25">
      <c r="A7829" s="1">
        <v>43294</v>
      </c>
      <c r="B7829">
        <v>24</v>
      </c>
      <c r="C7829">
        <v>18</v>
      </c>
      <c r="D7829">
        <v>262682.95049999998</v>
      </c>
      <c r="E7829" s="4">
        <f>INDEX(Stores[region],MATCH(Sales[[#This Row],[store_no]],Stores[store_no],0))</f>
        <v>2</v>
      </c>
      <c r="F7829" s="4" t="str">
        <f>INDEX(Stores[storetype],MATCH(Sales[[#This Row],[store_no]],Stores[store_no],0))</f>
        <v>A</v>
      </c>
      <c r="G7829" s="4" t="str">
        <f>INDEX(Stores[location_city],MATCH(Sales[[#This Row],[store_no]],Stores[store_no],0))</f>
        <v>Winnetka</v>
      </c>
      <c r="H7829" s="4" t="str">
        <f>INDEX(Stores[location_state],MATCH(Sales[[#This Row],[store_no]],Stores[store_no],0))</f>
        <v>Illinois</v>
      </c>
      <c r="I7829" s="4">
        <f>INDEX(Stores[sqft],MATCH(Sales[[#This Row],[store_no]],Stores[store_no],0))</f>
        <v>207800</v>
      </c>
      <c r="J7829" s="4" t="str">
        <f>INDEX(Departments[dept_name],MATCH(Sales[[#This Row],[dept_no]],Departments[dept_no],0))</f>
        <v>Sports</v>
      </c>
      <c r="K7829" s="4" t="str">
        <f>CONCATENATE(Sales[[#This Row],[region]],Sales[[#This Row],[storetype]])</f>
        <v>2A</v>
      </c>
      <c r="L7829" s="4">
        <f>INDEX(RegionStoreCount[Store Count],MATCH(Sales[[#This Row],[RegionStoretype]],RegionStoreCount[Region/Type],0))</f>
        <v>5</v>
      </c>
      <c r="M7829" s="4">
        <f>AND(Sales[[#This Row],[date]]&lt;=TY_YTDMax,Sales[[#This Row],[date]]&gt;=TY_YTDMin)*Sales[[#This Row],[sales]]</f>
        <v>262682.95049999998</v>
      </c>
      <c r="N7829" s="4">
        <f>AND(Sales[[#This Row],[date]]&lt;=LY_YTDMax,Sales[[#This Row],[date]]&gt;=LY_YTDMin)*Sales[[#This Row],[sales]]</f>
        <v>0</v>
      </c>
      <c r="O7829" s="4">
        <f>AND(Sales[[#This Row],[date]]&gt;=YoY_Min,Sales[[#This Row],[date]]&lt;=TY_YTDMax)*(Sales[[#This Row],[sales]]/Sales[[#This Row],[sqft]])</f>
        <v>1.2641142949951876</v>
      </c>
      <c r="P7829" s="4">
        <f>SUMIF(Sales[RegionStoretype],Sales[[#This Row],[RegionStoretype]],Sales[YoY_SSF])/Sales[[#This Row],[Region_TypeCount]]</f>
        <v>60.052789354368521</v>
      </c>
    </row>
    <row r="7830" spans="1:16" x14ac:dyDescent="0.25">
      <c r="A7830" s="1">
        <v>43294</v>
      </c>
      <c r="B7830">
        <v>25</v>
      </c>
      <c r="C7830">
        <v>2</v>
      </c>
      <c r="D7830">
        <v>32739.088</v>
      </c>
      <c r="E7830" s="4">
        <f>INDEX(Stores[region],MATCH(Sales[[#This Row],[store_no]],Stores[store_no],0))</f>
        <v>3</v>
      </c>
      <c r="F7830" s="4" t="str">
        <f>INDEX(Stores[storetype],MATCH(Sales[[#This Row],[store_no]],Stores[store_no],0))</f>
        <v>B</v>
      </c>
      <c r="G7830" s="4" t="str">
        <f>INDEX(Stores[location_city],MATCH(Sales[[#This Row],[store_no]],Stores[store_no],0))</f>
        <v>Kansas City</v>
      </c>
      <c r="H7830" s="4" t="str">
        <f>INDEX(Stores[location_state],MATCH(Sales[[#This Row],[store_no]],Stores[store_no],0))</f>
        <v>Missouri</v>
      </c>
      <c r="I7830" s="4">
        <f>INDEX(Stores[sqft],MATCH(Sales[[#This Row],[store_no]],Stores[store_no],0))</f>
        <v>92300</v>
      </c>
      <c r="J7830" s="4" t="str">
        <f>INDEX(Departments[dept_name],MATCH(Sales[[#This Row],[dept_no]],Departments[dept_no],0))</f>
        <v>Baby</v>
      </c>
      <c r="K7830" s="4" t="str">
        <f>CONCATENATE(Sales[[#This Row],[region]],Sales[[#This Row],[storetype]])</f>
        <v>3B</v>
      </c>
      <c r="L7830" s="4">
        <f>INDEX(RegionStoreCount[Store Count],MATCH(Sales[[#This Row],[RegionStoretype]],RegionStoreCount[Region/Type],0))</f>
        <v>4</v>
      </c>
      <c r="M7830" s="4">
        <f>AND(Sales[[#This Row],[date]]&lt;=TY_YTDMax,Sales[[#This Row],[date]]&gt;=TY_YTDMin)*Sales[[#This Row],[sales]]</f>
        <v>32739.088</v>
      </c>
      <c r="N7830" s="4">
        <f>AND(Sales[[#This Row],[date]]&lt;=LY_YTDMax,Sales[[#This Row],[date]]&gt;=LY_YTDMin)*Sales[[#This Row],[sales]]</f>
        <v>0</v>
      </c>
      <c r="O7830" s="4">
        <f>AND(Sales[[#This Row],[date]]&gt;=YoY_Min,Sales[[#This Row],[date]]&lt;=TY_YTDMax)*(Sales[[#This Row],[sales]]/Sales[[#This Row],[sqft]])</f>
        <v>0.35470301191765979</v>
      </c>
      <c r="P7830" s="4">
        <f>SUMIF(Sales[RegionStoretype],Sales[[#This Row],[RegionStoretype]],Sales[YoY_SSF])/Sales[[#This Row],[Region_TypeCount]]</f>
        <v>58.312187288105562</v>
      </c>
    </row>
    <row r="7831" spans="1:16" x14ac:dyDescent="0.25">
      <c r="A7831" s="1">
        <v>43294</v>
      </c>
      <c r="B7831">
        <v>25</v>
      </c>
      <c r="C7831">
        <v>13</v>
      </c>
      <c r="D7831">
        <v>79828.675600000002</v>
      </c>
      <c r="E7831" s="4">
        <f>INDEX(Stores[region],MATCH(Sales[[#This Row],[store_no]],Stores[store_no],0))</f>
        <v>3</v>
      </c>
      <c r="F7831" s="4" t="str">
        <f>INDEX(Stores[storetype],MATCH(Sales[[#This Row],[store_no]],Stores[store_no],0))</f>
        <v>B</v>
      </c>
      <c r="G7831" s="4" t="str">
        <f>INDEX(Stores[location_city],MATCH(Sales[[#This Row],[store_no]],Stores[store_no],0))</f>
        <v>Kansas City</v>
      </c>
      <c r="H7831" s="4" t="str">
        <f>INDEX(Stores[location_state],MATCH(Sales[[#This Row],[store_no]],Stores[store_no],0))</f>
        <v>Missouri</v>
      </c>
      <c r="I7831" s="4">
        <f>INDEX(Stores[sqft],MATCH(Sales[[#This Row],[store_no]],Stores[store_no],0))</f>
        <v>92300</v>
      </c>
      <c r="J7831" s="4" t="str">
        <f>INDEX(Departments[dept_name],MATCH(Sales[[#This Row],[dept_no]],Departments[dept_no],0))</f>
        <v>Kids</v>
      </c>
      <c r="K7831" s="4" t="str">
        <f>CONCATENATE(Sales[[#This Row],[region]],Sales[[#This Row],[storetype]])</f>
        <v>3B</v>
      </c>
      <c r="L7831" s="4">
        <f>INDEX(RegionStoreCount[Store Count],MATCH(Sales[[#This Row],[RegionStoretype]],RegionStoreCount[Region/Type],0))</f>
        <v>4</v>
      </c>
      <c r="M7831" s="4">
        <f>AND(Sales[[#This Row],[date]]&lt;=TY_YTDMax,Sales[[#This Row],[date]]&gt;=TY_YTDMin)*Sales[[#This Row],[sales]]</f>
        <v>79828.675600000002</v>
      </c>
      <c r="N7831" s="4">
        <f>AND(Sales[[#This Row],[date]]&lt;=LY_YTDMax,Sales[[#This Row],[date]]&gt;=LY_YTDMin)*Sales[[#This Row],[sales]]</f>
        <v>0</v>
      </c>
      <c r="O7831" s="4">
        <f>AND(Sales[[#This Row],[date]]&gt;=YoY_Min,Sales[[#This Row],[date]]&lt;=TY_YTDMax)*(Sales[[#This Row],[sales]]/Sales[[#This Row],[sqft]])</f>
        <v>0.86488272589382453</v>
      </c>
      <c r="P7831" s="4">
        <f>SUMIF(Sales[RegionStoretype],Sales[[#This Row],[RegionStoretype]],Sales[YoY_SSF])/Sales[[#This Row],[Region_TypeCount]]</f>
        <v>58.312187288105562</v>
      </c>
    </row>
    <row r="7832" spans="1:16" x14ac:dyDescent="0.25">
      <c r="A7832" s="1">
        <v>43294</v>
      </c>
      <c r="B7832">
        <v>25</v>
      </c>
      <c r="C7832">
        <v>16</v>
      </c>
      <c r="D7832">
        <v>191801.36370000002</v>
      </c>
      <c r="E7832" s="4">
        <f>INDEX(Stores[region],MATCH(Sales[[#This Row],[store_no]],Stores[store_no],0))</f>
        <v>3</v>
      </c>
      <c r="F7832" s="4" t="str">
        <f>INDEX(Stores[storetype],MATCH(Sales[[#This Row],[store_no]],Stores[store_no],0))</f>
        <v>B</v>
      </c>
      <c r="G7832" s="4" t="str">
        <f>INDEX(Stores[location_city],MATCH(Sales[[#This Row],[store_no]],Stores[store_no],0))</f>
        <v>Kansas City</v>
      </c>
      <c r="H7832" s="4" t="str">
        <f>INDEX(Stores[location_state],MATCH(Sales[[#This Row],[store_no]],Stores[store_no],0))</f>
        <v>Missouri</v>
      </c>
      <c r="I7832" s="4">
        <f>INDEX(Stores[sqft],MATCH(Sales[[#This Row],[store_no]],Stores[store_no],0))</f>
        <v>92300</v>
      </c>
      <c r="J7832" s="4" t="str">
        <f>INDEX(Departments[dept_name],MATCH(Sales[[#This Row],[dept_no]],Departments[dept_no],0))</f>
        <v>Outdoors</v>
      </c>
      <c r="K7832" s="4" t="str">
        <f>CONCATENATE(Sales[[#This Row],[region]],Sales[[#This Row],[storetype]])</f>
        <v>3B</v>
      </c>
      <c r="L7832" s="4">
        <f>INDEX(RegionStoreCount[Store Count],MATCH(Sales[[#This Row],[RegionStoretype]],RegionStoreCount[Region/Type],0))</f>
        <v>4</v>
      </c>
      <c r="M7832" s="4">
        <f>AND(Sales[[#This Row],[date]]&lt;=TY_YTDMax,Sales[[#This Row],[date]]&gt;=TY_YTDMin)*Sales[[#This Row],[sales]]</f>
        <v>191801.36370000002</v>
      </c>
      <c r="N7832" s="4">
        <f>AND(Sales[[#This Row],[date]]&lt;=LY_YTDMax,Sales[[#This Row],[date]]&gt;=LY_YTDMin)*Sales[[#This Row],[sales]]</f>
        <v>0</v>
      </c>
      <c r="O7832" s="4">
        <f>AND(Sales[[#This Row],[date]]&gt;=YoY_Min,Sales[[#This Row],[date]]&lt;=TY_YTDMax)*(Sales[[#This Row],[sales]]/Sales[[#This Row],[sqft]])</f>
        <v>2.0780212751895992</v>
      </c>
      <c r="P7832" s="4">
        <f>SUMIF(Sales[RegionStoretype],Sales[[#This Row],[RegionStoretype]],Sales[YoY_SSF])/Sales[[#This Row],[Region_TypeCount]]</f>
        <v>58.312187288105562</v>
      </c>
    </row>
    <row r="7833" spans="1:16" x14ac:dyDescent="0.25">
      <c r="A7833" s="1">
        <v>43294</v>
      </c>
      <c r="B7833">
        <v>26</v>
      </c>
      <c r="C7833">
        <v>1</v>
      </c>
      <c r="D7833">
        <v>25686.842799999999</v>
      </c>
      <c r="E7833" s="4">
        <f>INDEX(Stores[region],MATCH(Sales[[#This Row],[store_no]],Stores[store_no],0))</f>
        <v>2</v>
      </c>
      <c r="F7833" s="4" t="str">
        <f>INDEX(Stores[storetype],MATCH(Sales[[#This Row],[store_no]],Stores[store_no],0))</f>
        <v>A</v>
      </c>
      <c r="G7833" s="4" t="str">
        <f>INDEX(Stores[location_city],MATCH(Sales[[#This Row],[store_no]],Stores[store_no],0))</f>
        <v>Carmel</v>
      </c>
      <c r="H7833" s="4" t="str">
        <f>INDEX(Stores[location_state],MATCH(Sales[[#This Row],[store_no]],Stores[store_no],0))</f>
        <v>Indiana</v>
      </c>
      <c r="I7833" s="4">
        <f>INDEX(Stores[sqft],MATCH(Sales[[#This Row],[store_no]],Stores[store_no],0))</f>
        <v>198500</v>
      </c>
      <c r="J7833" s="4" t="str">
        <f>INDEX(Departments[dept_name],MATCH(Sales[[#This Row],[dept_no]],Departments[dept_no],0))</f>
        <v>Automotive</v>
      </c>
      <c r="K7833" s="4" t="str">
        <f>CONCATENATE(Sales[[#This Row],[region]],Sales[[#This Row],[storetype]])</f>
        <v>2A</v>
      </c>
      <c r="L7833" s="4">
        <f>INDEX(RegionStoreCount[Store Count],MATCH(Sales[[#This Row],[RegionStoretype]],RegionStoreCount[Region/Type],0))</f>
        <v>5</v>
      </c>
      <c r="M7833" s="4">
        <f>AND(Sales[[#This Row],[date]]&lt;=TY_YTDMax,Sales[[#This Row],[date]]&gt;=TY_YTDMin)*Sales[[#This Row],[sales]]</f>
        <v>25686.842799999999</v>
      </c>
      <c r="N7833" s="4">
        <f>AND(Sales[[#This Row],[date]]&lt;=LY_YTDMax,Sales[[#This Row],[date]]&gt;=LY_YTDMin)*Sales[[#This Row],[sales]]</f>
        <v>0</v>
      </c>
      <c r="O7833" s="4">
        <f>AND(Sales[[#This Row],[date]]&gt;=YoY_Min,Sales[[#This Row],[date]]&lt;=TY_YTDMax)*(Sales[[#This Row],[sales]]/Sales[[#This Row],[sqft]])</f>
        <v>0.12940474962216625</v>
      </c>
      <c r="P7833" s="4">
        <f>SUMIF(Sales[RegionStoretype],Sales[[#This Row],[RegionStoretype]],Sales[YoY_SSF])/Sales[[#This Row],[Region_TypeCount]]</f>
        <v>60.052789354368521</v>
      </c>
    </row>
    <row r="7834" spans="1:16" x14ac:dyDescent="0.25">
      <c r="A7834" s="1">
        <v>43294</v>
      </c>
      <c r="B7834">
        <v>26</v>
      </c>
      <c r="C7834">
        <v>8</v>
      </c>
      <c r="D7834">
        <v>7205.5092000000004</v>
      </c>
      <c r="E7834" s="4">
        <f>INDEX(Stores[region],MATCH(Sales[[#This Row],[store_no]],Stores[store_no],0))</f>
        <v>2</v>
      </c>
      <c r="F7834" s="4" t="str">
        <f>INDEX(Stores[storetype],MATCH(Sales[[#This Row],[store_no]],Stores[store_no],0))</f>
        <v>A</v>
      </c>
      <c r="G7834" s="4" t="str">
        <f>INDEX(Stores[location_city],MATCH(Sales[[#This Row],[store_no]],Stores[store_no],0))</f>
        <v>Carmel</v>
      </c>
      <c r="H7834" s="4" t="str">
        <f>INDEX(Stores[location_state],MATCH(Sales[[#This Row],[store_no]],Stores[store_no],0))</f>
        <v>Indiana</v>
      </c>
      <c r="I7834" s="4">
        <f>INDEX(Stores[sqft],MATCH(Sales[[#This Row],[store_no]],Stores[store_no],0))</f>
        <v>198500</v>
      </c>
      <c r="J7834" s="4" t="str">
        <f>INDEX(Departments[dept_name],MATCH(Sales[[#This Row],[dept_no]],Departments[dept_no],0))</f>
        <v>Games</v>
      </c>
      <c r="K7834" s="4" t="str">
        <f>CONCATENATE(Sales[[#This Row],[region]],Sales[[#This Row],[storetype]])</f>
        <v>2A</v>
      </c>
      <c r="L7834" s="4">
        <f>INDEX(RegionStoreCount[Store Count],MATCH(Sales[[#This Row],[RegionStoretype]],RegionStoreCount[Region/Type],0))</f>
        <v>5</v>
      </c>
      <c r="M7834" s="4">
        <f>AND(Sales[[#This Row],[date]]&lt;=TY_YTDMax,Sales[[#This Row],[date]]&gt;=TY_YTDMin)*Sales[[#This Row],[sales]]</f>
        <v>7205.5092000000004</v>
      </c>
      <c r="N7834" s="4">
        <f>AND(Sales[[#This Row],[date]]&lt;=LY_YTDMax,Sales[[#This Row],[date]]&gt;=LY_YTDMin)*Sales[[#This Row],[sales]]</f>
        <v>0</v>
      </c>
      <c r="O7834" s="4">
        <f>AND(Sales[[#This Row],[date]]&gt;=YoY_Min,Sales[[#This Row],[date]]&lt;=TY_YTDMax)*(Sales[[#This Row],[sales]]/Sales[[#This Row],[sqft]])</f>
        <v>3.6299794458438291E-2</v>
      </c>
      <c r="P7834" s="4">
        <f>SUMIF(Sales[RegionStoretype],Sales[[#This Row],[RegionStoretype]],Sales[YoY_SSF])/Sales[[#This Row],[Region_TypeCount]]</f>
        <v>60.052789354368521</v>
      </c>
    </row>
    <row r="7835" spans="1:16" x14ac:dyDescent="0.25">
      <c r="A7835" s="1">
        <v>43294</v>
      </c>
      <c r="B7835">
        <v>26</v>
      </c>
      <c r="C7835">
        <v>9</v>
      </c>
      <c r="D7835">
        <v>148893.20449999999</v>
      </c>
      <c r="E7835" s="4">
        <f>INDEX(Stores[region],MATCH(Sales[[#This Row],[store_no]],Stores[store_no],0))</f>
        <v>2</v>
      </c>
      <c r="F7835" s="4" t="str">
        <f>INDEX(Stores[storetype],MATCH(Sales[[#This Row],[store_no]],Stores[store_no],0))</f>
        <v>A</v>
      </c>
      <c r="G7835" s="4" t="str">
        <f>INDEX(Stores[location_city],MATCH(Sales[[#This Row],[store_no]],Stores[store_no],0))</f>
        <v>Carmel</v>
      </c>
      <c r="H7835" s="4" t="str">
        <f>INDEX(Stores[location_state],MATCH(Sales[[#This Row],[store_no]],Stores[store_no],0))</f>
        <v>Indiana</v>
      </c>
      <c r="I7835" s="4">
        <f>INDEX(Stores[sqft],MATCH(Sales[[#This Row],[store_no]],Stores[store_no],0))</f>
        <v>198500</v>
      </c>
      <c r="J7835" s="4" t="str">
        <f>INDEX(Departments[dept_name],MATCH(Sales[[#This Row],[dept_no]],Departments[dept_no],0))</f>
        <v>Garden</v>
      </c>
      <c r="K7835" s="4" t="str">
        <f>CONCATENATE(Sales[[#This Row],[region]],Sales[[#This Row],[storetype]])</f>
        <v>2A</v>
      </c>
      <c r="L7835" s="4">
        <f>INDEX(RegionStoreCount[Store Count],MATCH(Sales[[#This Row],[RegionStoretype]],RegionStoreCount[Region/Type],0))</f>
        <v>5</v>
      </c>
      <c r="M7835" s="4">
        <f>AND(Sales[[#This Row],[date]]&lt;=TY_YTDMax,Sales[[#This Row],[date]]&gt;=TY_YTDMin)*Sales[[#This Row],[sales]]</f>
        <v>148893.20449999999</v>
      </c>
      <c r="N7835" s="4">
        <f>AND(Sales[[#This Row],[date]]&lt;=LY_YTDMax,Sales[[#This Row],[date]]&gt;=LY_YTDMin)*Sales[[#This Row],[sales]]</f>
        <v>0</v>
      </c>
      <c r="O7835" s="4">
        <f>AND(Sales[[#This Row],[date]]&gt;=YoY_Min,Sales[[#This Row],[date]]&lt;=TY_YTDMax)*(Sales[[#This Row],[sales]]/Sales[[#This Row],[sqft]])</f>
        <v>0.75009171032745592</v>
      </c>
      <c r="P7835" s="4">
        <f>SUMIF(Sales[RegionStoretype],Sales[[#This Row],[RegionStoretype]],Sales[YoY_SSF])/Sales[[#This Row],[Region_TypeCount]]</f>
        <v>60.052789354368521</v>
      </c>
    </row>
    <row r="7836" spans="1:16" x14ac:dyDescent="0.25">
      <c r="A7836" s="1">
        <v>43294</v>
      </c>
      <c r="B7836">
        <v>26</v>
      </c>
      <c r="C7836">
        <v>20</v>
      </c>
      <c r="D7836">
        <v>144426.90589999998</v>
      </c>
      <c r="E7836" s="4">
        <f>INDEX(Stores[region],MATCH(Sales[[#This Row],[store_no]],Stores[store_no],0))</f>
        <v>2</v>
      </c>
      <c r="F7836" s="4" t="str">
        <f>INDEX(Stores[storetype],MATCH(Sales[[#This Row],[store_no]],Stores[store_no],0))</f>
        <v>A</v>
      </c>
      <c r="G7836" s="4" t="str">
        <f>INDEX(Stores[location_city],MATCH(Sales[[#This Row],[store_no]],Stores[store_no],0))</f>
        <v>Carmel</v>
      </c>
      <c r="H7836" s="4" t="str">
        <f>INDEX(Stores[location_state],MATCH(Sales[[#This Row],[store_no]],Stores[store_no],0))</f>
        <v>Indiana</v>
      </c>
      <c r="I7836" s="4">
        <f>INDEX(Stores[sqft],MATCH(Sales[[#This Row],[store_no]],Stores[store_no],0))</f>
        <v>198500</v>
      </c>
      <c r="J7836" s="4" t="str">
        <f>INDEX(Departments[dept_name],MATCH(Sales[[#This Row],[dept_no]],Departments[dept_no],0))</f>
        <v>Toys</v>
      </c>
      <c r="K7836" s="4" t="str">
        <f>CONCATENATE(Sales[[#This Row],[region]],Sales[[#This Row],[storetype]])</f>
        <v>2A</v>
      </c>
      <c r="L7836" s="4">
        <f>INDEX(RegionStoreCount[Store Count],MATCH(Sales[[#This Row],[RegionStoretype]],RegionStoreCount[Region/Type],0))</f>
        <v>5</v>
      </c>
      <c r="M7836" s="4">
        <f>AND(Sales[[#This Row],[date]]&lt;=TY_YTDMax,Sales[[#This Row],[date]]&gt;=TY_YTDMin)*Sales[[#This Row],[sales]]</f>
        <v>144426.90589999998</v>
      </c>
      <c r="N7836" s="4">
        <f>AND(Sales[[#This Row],[date]]&lt;=LY_YTDMax,Sales[[#This Row],[date]]&gt;=LY_YTDMin)*Sales[[#This Row],[sales]]</f>
        <v>0</v>
      </c>
      <c r="O7836" s="4">
        <f>AND(Sales[[#This Row],[date]]&gt;=YoY_Min,Sales[[#This Row],[date]]&lt;=TY_YTDMax)*(Sales[[#This Row],[sales]]/Sales[[#This Row],[sqft]])</f>
        <v>0.72759146549118381</v>
      </c>
      <c r="P7836" s="4">
        <f>SUMIF(Sales[RegionStoretype],Sales[[#This Row],[RegionStoretype]],Sales[YoY_SSF])/Sales[[#This Row],[Region_TypeCount]]</f>
        <v>60.052789354368521</v>
      </c>
    </row>
    <row r="7837" spans="1:16" x14ac:dyDescent="0.25">
      <c r="A7837" s="1">
        <v>43294</v>
      </c>
      <c r="B7837">
        <v>27</v>
      </c>
      <c r="C7837">
        <v>4</v>
      </c>
      <c r="D7837">
        <v>79280.391699999993</v>
      </c>
      <c r="E7837" s="4">
        <f>INDEX(Stores[region],MATCH(Sales[[#This Row],[store_no]],Stores[store_no],0))</f>
        <v>3</v>
      </c>
      <c r="F7837" s="4" t="str">
        <f>INDEX(Stores[storetype],MATCH(Sales[[#This Row],[store_no]],Stores[store_no],0))</f>
        <v>A</v>
      </c>
      <c r="G7837" s="4" t="str">
        <f>INDEX(Stores[location_city],MATCH(Sales[[#This Row],[store_no]],Stores[store_no],0))</f>
        <v>Springfield</v>
      </c>
      <c r="H7837" s="4" t="str">
        <f>INDEX(Stores[location_state],MATCH(Sales[[#This Row],[store_no]],Stores[store_no],0))</f>
        <v>Missouri</v>
      </c>
      <c r="I7837" s="4">
        <f>INDEX(Stores[sqft],MATCH(Sales[[#This Row],[store_no]],Stores[store_no],0))</f>
        <v>158200</v>
      </c>
      <c r="J7837" s="4" t="str">
        <f>INDEX(Departments[dept_name],MATCH(Sales[[#This Row],[dept_no]],Departments[dept_no],0))</f>
        <v>Books</v>
      </c>
      <c r="K7837" s="4" t="str">
        <f>CONCATENATE(Sales[[#This Row],[region]],Sales[[#This Row],[storetype]])</f>
        <v>3A</v>
      </c>
      <c r="L7837" s="4">
        <f>INDEX(RegionStoreCount[Store Count],MATCH(Sales[[#This Row],[RegionStoretype]],RegionStoreCount[Region/Type],0))</f>
        <v>9</v>
      </c>
      <c r="M7837" s="4">
        <f>AND(Sales[[#This Row],[date]]&lt;=TY_YTDMax,Sales[[#This Row],[date]]&gt;=TY_YTDMin)*Sales[[#This Row],[sales]]</f>
        <v>79280.391699999993</v>
      </c>
      <c r="N7837" s="4">
        <f>AND(Sales[[#This Row],[date]]&lt;=LY_YTDMax,Sales[[#This Row],[date]]&gt;=LY_YTDMin)*Sales[[#This Row],[sales]]</f>
        <v>0</v>
      </c>
      <c r="O7837" s="4">
        <f>AND(Sales[[#This Row],[date]]&gt;=YoY_Min,Sales[[#This Row],[date]]&lt;=TY_YTDMax)*(Sales[[#This Row],[sales]]/Sales[[#This Row],[sqft]])</f>
        <v>0.50114027623261692</v>
      </c>
      <c r="P7837" s="4">
        <f>SUMIF(Sales[RegionStoretype],Sales[[#This Row],[RegionStoretype]],Sales[YoY_SSF])/Sales[[#This Row],[Region_TypeCount]]</f>
        <v>53.603836561720975</v>
      </c>
    </row>
    <row r="7838" spans="1:16" x14ac:dyDescent="0.25">
      <c r="A7838" s="1">
        <v>43294</v>
      </c>
      <c r="B7838">
        <v>28</v>
      </c>
      <c r="C7838">
        <v>1</v>
      </c>
      <c r="D7838">
        <v>28140.6034</v>
      </c>
      <c r="E7838" s="4">
        <f>INDEX(Stores[region],MATCH(Sales[[#This Row],[store_no]],Stores[store_no],0))</f>
        <v>2</v>
      </c>
      <c r="F7838" s="4" t="str">
        <f>INDEX(Stores[storetype],MATCH(Sales[[#This Row],[store_no]],Stores[store_no],0))</f>
        <v>A</v>
      </c>
      <c r="G7838" s="4" t="str">
        <f>INDEX(Stores[location_city],MATCH(Sales[[#This Row],[store_no]],Stores[store_no],0))</f>
        <v>Milwaukee</v>
      </c>
      <c r="H7838" s="4" t="str">
        <f>INDEX(Stores[location_state],MATCH(Sales[[#This Row],[store_no]],Stores[store_no],0))</f>
        <v>Wisconsin</v>
      </c>
      <c r="I7838" s="4">
        <f>INDEX(Stores[sqft],MATCH(Sales[[#This Row],[store_no]],Stores[store_no],0))</f>
        <v>203800</v>
      </c>
      <c r="J7838" s="4" t="str">
        <f>INDEX(Departments[dept_name],MATCH(Sales[[#This Row],[dept_no]],Departments[dept_no],0))</f>
        <v>Automotive</v>
      </c>
      <c r="K7838" s="4" t="str">
        <f>CONCATENATE(Sales[[#This Row],[region]],Sales[[#This Row],[storetype]])</f>
        <v>2A</v>
      </c>
      <c r="L7838" s="4">
        <f>INDEX(RegionStoreCount[Store Count],MATCH(Sales[[#This Row],[RegionStoretype]],RegionStoreCount[Region/Type],0))</f>
        <v>5</v>
      </c>
      <c r="M7838" s="4">
        <f>AND(Sales[[#This Row],[date]]&lt;=TY_YTDMax,Sales[[#This Row],[date]]&gt;=TY_YTDMin)*Sales[[#This Row],[sales]]</f>
        <v>28140.6034</v>
      </c>
      <c r="N7838" s="4">
        <f>AND(Sales[[#This Row],[date]]&lt;=LY_YTDMax,Sales[[#This Row],[date]]&gt;=LY_YTDMin)*Sales[[#This Row],[sales]]</f>
        <v>0</v>
      </c>
      <c r="O7838" s="4">
        <f>AND(Sales[[#This Row],[date]]&gt;=YoY_Min,Sales[[#This Row],[date]]&lt;=TY_YTDMax)*(Sales[[#This Row],[sales]]/Sales[[#This Row],[sqft]])</f>
        <v>0.13807950637880276</v>
      </c>
      <c r="P7838" s="4">
        <f>SUMIF(Sales[RegionStoretype],Sales[[#This Row],[RegionStoretype]],Sales[YoY_SSF])/Sales[[#This Row],[Region_TypeCount]]</f>
        <v>60.052789354368521</v>
      </c>
    </row>
    <row r="7839" spans="1:16" x14ac:dyDescent="0.25">
      <c r="A7839" s="1">
        <v>43294</v>
      </c>
      <c r="B7839">
        <v>28</v>
      </c>
      <c r="C7839">
        <v>12</v>
      </c>
      <c r="D7839">
        <v>100401.8155</v>
      </c>
      <c r="E7839" s="4">
        <f>INDEX(Stores[region],MATCH(Sales[[#This Row],[store_no]],Stores[store_no],0))</f>
        <v>2</v>
      </c>
      <c r="F7839" s="4" t="str">
        <f>INDEX(Stores[storetype],MATCH(Sales[[#This Row],[store_no]],Stores[store_no],0))</f>
        <v>A</v>
      </c>
      <c r="G7839" s="4" t="str">
        <f>INDEX(Stores[location_city],MATCH(Sales[[#This Row],[store_no]],Stores[store_no],0))</f>
        <v>Milwaukee</v>
      </c>
      <c r="H7839" s="4" t="str">
        <f>INDEX(Stores[location_state],MATCH(Sales[[#This Row],[store_no]],Stores[store_no],0))</f>
        <v>Wisconsin</v>
      </c>
      <c r="I7839" s="4">
        <f>INDEX(Stores[sqft],MATCH(Sales[[#This Row],[store_no]],Stores[store_no],0))</f>
        <v>203800</v>
      </c>
      <c r="J7839" s="4" t="str">
        <f>INDEX(Departments[dept_name],MATCH(Sales[[#This Row],[dept_no]],Departments[dept_no],0))</f>
        <v>Jewelery</v>
      </c>
      <c r="K7839" s="4" t="str">
        <f>CONCATENATE(Sales[[#This Row],[region]],Sales[[#This Row],[storetype]])</f>
        <v>2A</v>
      </c>
      <c r="L7839" s="4">
        <f>INDEX(RegionStoreCount[Store Count],MATCH(Sales[[#This Row],[RegionStoretype]],RegionStoreCount[Region/Type],0))</f>
        <v>5</v>
      </c>
      <c r="M7839" s="4">
        <f>AND(Sales[[#This Row],[date]]&lt;=TY_YTDMax,Sales[[#This Row],[date]]&gt;=TY_YTDMin)*Sales[[#This Row],[sales]]</f>
        <v>100401.8155</v>
      </c>
      <c r="N7839" s="4">
        <f>AND(Sales[[#This Row],[date]]&lt;=LY_YTDMax,Sales[[#This Row],[date]]&gt;=LY_YTDMin)*Sales[[#This Row],[sales]]</f>
        <v>0</v>
      </c>
      <c r="O7839" s="4">
        <f>AND(Sales[[#This Row],[date]]&gt;=YoY_Min,Sales[[#This Row],[date]]&lt;=TY_YTDMax)*(Sales[[#This Row],[sales]]/Sales[[#This Row],[sqft]])</f>
        <v>0.49264875122669283</v>
      </c>
      <c r="P7839" s="4">
        <f>SUMIF(Sales[RegionStoretype],Sales[[#This Row],[RegionStoretype]],Sales[YoY_SSF])/Sales[[#This Row],[Region_TypeCount]]</f>
        <v>60.052789354368521</v>
      </c>
    </row>
    <row r="7840" spans="1:16" x14ac:dyDescent="0.25">
      <c r="A7840" s="1">
        <v>43294</v>
      </c>
      <c r="B7840">
        <v>28</v>
      </c>
      <c r="C7840">
        <v>15</v>
      </c>
      <c r="D7840">
        <v>78579.190799999997</v>
      </c>
      <c r="E7840" s="4">
        <f>INDEX(Stores[region],MATCH(Sales[[#This Row],[store_no]],Stores[store_no],0))</f>
        <v>2</v>
      </c>
      <c r="F7840" s="4" t="str">
        <f>INDEX(Stores[storetype],MATCH(Sales[[#This Row],[store_no]],Stores[store_no],0))</f>
        <v>A</v>
      </c>
      <c r="G7840" s="4" t="str">
        <f>INDEX(Stores[location_city],MATCH(Sales[[#This Row],[store_no]],Stores[store_no],0))</f>
        <v>Milwaukee</v>
      </c>
      <c r="H7840" s="4" t="str">
        <f>INDEX(Stores[location_state],MATCH(Sales[[#This Row],[store_no]],Stores[store_no],0))</f>
        <v>Wisconsin</v>
      </c>
      <c r="I7840" s="4">
        <f>INDEX(Stores[sqft],MATCH(Sales[[#This Row],[store_no]],Stores[store_no],0))</f>
        <v>203800</v>
      </c>
      <c r="J7840" s="4" t="str">
        <f>INDEX(Departments[dept_name],MATCH(Sales[[#This Row],[dept_no]],Departments[dept_no],0))</f>
        <v>Music</v>
      </c>
      <c r="K7840" s="4" t="str">
        <f>CONCATENATE(Sales[[#This Row],[region]],Sales[[#This Row],[storetype]])</f>
        <v>2A</v>
      </c>
      <c r="L7840" s="4">
        <f>INDEX(RegionStoreCount[Store Count],MATCH(Sales[[#This Row],[RegionStoretype]],RegionStoreCount[Region/Type],0))</f>
        <v>5</v>
      </c>
      <c r="M7840" s="4">
        <f>AND(Sales[[#This Row],[date]]&lt;=TY_YTDMax,Sales[[#This Row],[date]]&gt;=TY_YTDMin)*Sales[[#This Row],[sales]]</f>
        <v>78579.190799999997</v>
      </c>
      <c r="N7840" s="4">
        <f>AND(Sales[[#This Row],[date]]&lt;=LY_YTDMax,Sales[[#This Row],[date]]&gt;=LY_YTDMin)*Sales[[#This Row],[sales]]</f>
        <v>0</v>
      </c>
      <c r="O7840" s="4">
        <f>AND(Sales[[#This Row],[date]]&gt;=YoY_Min,Sales[[#This Row],[date]]&lt;=TY_YTDMax)*(Sales[[#This Row],[sales]]/Sales[[#This Row],[sqft]])</f>
        <v>0.38557012168792931</v>
      </c>
      <c r="P7840" s="4">
        <f>SUMIF(Sales[RegionStoretype],Sales[[#This Row],[RegionStoretype]],Sales[YoY_SSF])/Sales[[#This Row],[Region_TypeCount]]</f>
        <v>60.052789354368521</v>
      </c>
    </row>
    <row r="7841" spans="1:16" x14ac:dyDescent="0.25">
      <c r="A7841" s="1">
        <v>43294</v>
      </c>
      <c r="B7841">
        <v>29</v>
      </c>
      <c r="C7841">
        <v>8</v>
      </c>
      <c r="D7841">
        <v>10971.1057</v>
      </c>
      <c r="E7841" s="4">
        <f>INDEX(Stores[region],MATCH(Sales[[#This Row],[store_no]],Stores[store_no],0))</f>
        <v>1</v>
      </c>
      <c r="F7841" s="4" t="str">
        <f>INDEX(Stores[storetype],MATCH(Sales[[#This Row],[store_no]],Stores[store_no],0))</f>
        <v>B</v>
      </c>
      <c r="G7841" s="4" t="str">
        <f>INDEX(Stores[location_city],MATCH(Sales[[#This Row],[store_no]],Stores[store_no],0))</f>
        <v>Grand Rapids</v>
      </c>
      <c r="H7841" s="4" t="str">
        <f>INDEX(Stores[location_state],MATCH(Sales[[#This Row],[store_no]],Stores[store_no],0))</f>
        <v>Michigan</v>
      </c>
      <c r="I7841" s="4">
        <f>INDEX(Stores[sqft],MATCH(Sales[[#This Row],[store_no]],Stores[store_no],0))</f>
        <v>148300</v>
      </c>
      <c r="J7841" s="4" t="str">
        <f>INDEX(Departments[dept_name],MATCH(Sales[[#This Row],[dept_no]],Departments[dept_no],0))</f>
        <v>Games</v>
      </c>
      <c r="K7841" s="4" t="str">
        <f>CONCATENATE(Sales[[#This Row],[region]],Sales[[#This Row],[storetype]])</f>
        <v>1B</v>
      </c>
      <c r="L7841" s="4">
        <f>INDEX(RegionStoreCount[Store Count],MATCH(Sales[[#This Row],[RegionStoretype]],RegionStoreCount[Region/Type],0))</f>
        <v>5</v>
      </c>
      <c r="M7841" s="4">
        <f>AND(Sales[[#This Row],[date]]&lt;=TY_YTDMax,Sales[[#This Row],[date]]&gt;=TY_YTDMin)*Sales[[#This Row],[sales]]</f>
        <v>10971.1057</v>
      </c>
      <c r="N7841" s="4">
        <f>AND(Sales[[#This Row],[date]]&lt;=LY_YTDMax,Sales[[#This Row],[date]]&gt;=LY_YTDMin)*Sales[[#This Row],[sales]]</f>
        <v>0</v>
      </c>
      <c r="O7841" s="4">
        <f>AND(Sales[[#This Row],[date]]&gt;=YoY_Min,Sales[[#This Row],[date]]&lt;=TY_YTDMax)*(Sales[[#This Row],[sales]]/Sales[[#This Row],[sqft]])</f>
        <v>7.3979134861766688E-2</v>
      </c>
      <c r="P7841" s="4">
        <f>SUMIF(Sales[RegionStoretype],Sales[[#This Row],[RegionStoretype]],Sales[YoY_SSF])/Sales[[#This Row],[Region_TypeCount]]</f>
        <v>68.518982968140051</v>
      </c>
    </row>
    <row r="7842" spans="1:16" x14ac:dyDescent="0.25">
      <c r="A7842" s="1">
        <v>43294</v>
      </c>
      <c r="B7842">
        <v>29</v>
      </c>
      <c r="C7842">
        <v>10</v>
      </c>
      <c r="D7842">
        <v>20747.767800000001</v>
      </c>
      <c r="E7842" s="4">
        <f>INDEX(Stores[region],MATCH(Sales[[#This Row],[store_no]],Stores[store_no],0))</f>
        <v>1</v>
      </c>
      <c r="F7842" s="4" t="str">
        <f>INDEX(Stores[storetype],MATCH(Sales[[#This Row],[store_no]],Stores[store_no],0))</f>
        <v>B</v>
      </c>
      <c r="G7842" s="4" t="str">
        <f>INDEX(Stores[location_city],MATCH(Sales[[#This Row],[store_no]],Stores[store_no],0))</f>
        <v>Grand Rapids</v>
      </c>
      <c r="H7842" s="4" t="str">
        <f>INDEX(Stores[location_state],MATCH(Sales[[#This Row],[store_no]],Stores[store_no],0))</f>
        <v>Michigan</v>
      </c>
      <c r="I7842" s="4">
        <f>INDEX(Stores[sqft],MATCH(Sales[[#This Row],[store_no]],Stores[store_no],0))</f>
        <v>148300</v>
      </c>
      <c r="J7842" s="4" t="str">
        <f>INDEX(Departments[dept_name],MATCH(Sales[[#This Row],[dept_no]],Departments[dept_no],0))</f>
        <v>Health</v>
      </c>
      <c r="K7842" s="4" t="str">
        <f>CONCATENATE(Sales[[#This Row],[region]],Sales[[#This Row],[storetype]])</f>
        <v>1B</v>
      </c>
      <c r="L7842" s="4">
        <f>INDEX(RegionStoreCount[Store Count],MATCH(Sales[[#This Row],[RegionStoretype]],RegionStoreCount[Region/Type],0))</f>
        <v>5</v>
      </c>
      <c r="M7842" s="4">
        <f>AND(Sales[[#This Row],[date]]&lt;=TY_YTDMax,Sales[[#This Row],[date]]&gt;=TY_YTDMin)*Sales[[#This Row],[sales]]</f>
        <v>20747.767800000001</v>
      </c>
      <c r="N7842" s="4">
        <f>AND(Sales[[#This Row],[date]]&lt;=LY_YTDMax,Sales[[#This Row],[date]]&gt;=LY_YTDMin)*Sales[[#This Row],[sales]]</f>
        <v>0</v>
      </c>
      <c r="O7842" s="4">
        <f>AND(Sales[[#This Row],[date]]&gt;=YoY_Min,Sales[[#This Row],[date]]&lt;=TY_YTDMax)*(Sales[[#This Row],[sales]]/Sales[[#This Row],[sqft]])</f>
        <v>0.13990403101820634</v>
      </c>
      <c r="P7842" s="4">
        <f>SUMIF(Sales[RegionStoretype],Sales[[#This Row],[RegionStoretype]],Sales[YoY_SSF])/Sales[[#This Row],[Region_TypeCount]]</f>
        <v>68.518982968140051</v>
      </c>
    </row>
    <row r="7843" spans="1:16" x14ac:dyDescent="0.25">
      <c r="A7843" s="1">
        <v>43294</v>
      </c>
      <c r="B7843">
        <v>29</v>
      </c>
      <c r="C7843">
        <v>12</v>
      </c>
      <c r="D7843">
        <v>198072.98429999998</v>
      </c>
      <c r="E7843" s="4">
        <f>INDEX(Stores[region],MATCH(Sales[[#This Row],[store_no]],Stores[store_no],0))</f>
        <v>1</v>
      </c>
      <c r="F7843" s="4" t="str">
        <f>INDEX(Stores[storetype],MATCH(Sales[[#This Row],[store_no]],Stores[store_no],0))</f>
        <v>B</v>
      </c>
      <c r="G7843" s="4" t="str">
        <f>INDEX(Stores[location_city],MATCH(Sales[[#This Row],[store_no]],Stores[store_no],0))</f>
        <v>Grand Rapids</v>
      </c>
      <c r="H7843" s="4" t="str">
        <f>INDEX(Stores[location_state],MATCH(Sales[[#This Row],[store_no]],Stores[store_no],0))</f>
        <v>Michigan</v>
      </c>
      <c r="I7843" s="4">
        <f>INDEX(Stores[sqft],MATCH(Sales[[#This Row],[store_no]],Stores[store_no],0))</f>
        <v>148300</v>
      </c>
      <c r="J7843" s="4" t="str">
        <f>INDEX(Departments[dept_name],MATCH(Sales[[#This Row],[dept_no]],Departments[dept_no],0))</f>
        <v>Jewelery</v>
      </c>
      <c r="K7843" s="4" t="str">
        <f>CONCATENATE(Sales[[#This Row],[region]],Sales[[#This Row],[storetype]])</f>
        <v>1B</v>
      </c>
      <c r="L7843" s="4">
        <f>INDEX(RegionStoreCount[Store Count],MATCH(Sales[[#This Row],[RegionStoretype]],RegionStoreCount[Region/Type],0))</f>
        <v>5</v>
      </c>
      <c r="M7843" s="4">
        <f>AND(Sales[[#This Row],[date]]&lt;=TY_YTDMax,Sales[[#This Row],[date]]&gt;=TY_YTDMin)*Sales[[#This Row],[sales]]</f>
        <v>198072.98429999998</v>
      </c>
      <c r="N7843" s="4">
        <f>AND(Sales[[#This Row],[date]]&lt;=LY_YTDMax,Sales[[#This Row],[date]]&gt;=LY_YTDMin)*Sales[[#This Row],[sales]]</f>
        <v>0</v>
      </c>
      <c r="O7843" s="4">
        <f>AND(Sales[[#This Row],[date]]&gt;=YoY_Min,Sales[[#This Row],[date]]&lt;=TY_YTDMax)*(Sales[[#This Row],[sales]]/Sales[[#This Row],[sqft]])</f>
        <v>1.3356236298044504</v>
      </c>
      <c r="P7843" s="4">
        <f>SUMIF(Sales[RegionStoretype],Sales[[#This Row],[RegionStoretype]],Sales[YoY_SSF])/Sales[[#This Row],[Region_TypeCount]]</f>
        <v>68.518982968140051</v>
      </c>
    </row>
    <row r="7844" spans="1:16" x14ac:dyDescent="0.25">
      <c r="A7844" s="1">
        <v>43294</v>
      </c>
      <c r="B7844">
        <v>29</v>
      </c>
      <c r="C7844">
        <v>17</v>
      </c>
      <c r="D7844">
        <v>17645.136299999998</v>
      </c>
      <c r="E7844" s="4">
        <f>INDEX(Stores[region],MATCH(Sales[[#This Row],[store_no]],Stores[store_no],0))</f>
        <v>1</v>
      </c>
      <c r="F7844" s="4" t="str">
        <f>INDEX(Stores[storetype],MATCH(Sales[[#This Row],[store_no]],Stores[store_no],0))</f>
        <v>B</v>
      </c>
      <c r="G7844" s="4" t="str">
        <f>INDEX(Stores[location_city],MATCH(Sales[[#This Row],[store_no]],Stores[store_no],0))</f>
        <v>Grand Rapids</v>
      </c>
      <c r="H7844" s="4" t="str">
        <f>INDEX(Stores[location_state],MATCH(Sales[[#This Row],[store_no]],Stores[store_no],0))</f>
        <v>Michigan</v>
      </c>
      <c r="I7844" s="4">
        <f>INDEX(Stores[sqft],MATCH(Sales[[#This Row],[store_no]],Stores[store_no],0))</f>
        <v>148300</v>
      </c>
      <c r="J7844" s="4" t="str">
        <f>INDEX(Departments[dept_name],MATCH(Sales[[#This Row],[dept_no]],Departments[dept_no],0))</f>
        <v>Shoes</v>
      </c>
      <c r="K7844" s="4" t="str">
        <f>CONCATENATE(Sales[[#This Row],[region]],Sales[[#This Row],[storetype]])</f>
        <v>1B</v>
      </c>
      <c r="L7844" s="4">
        <f>INDEX(RegionStoreCount[Store Count],MATCH(Sales[[#This Row],[RegionStoretype]],RegionStoreCount[Region/Type],0))</f>
        <v>5</v>
      </c>
      <c r="M7844" s="4">
        <f>AND(Sales[[#This Row],[date]]&lt;=TY_YTDMax,Sales[[#This Row],[date]]&gt;=TY_YTDMin)*Sales[[#This Row],[sales]]</f>
        <v>17645.136299999998</v>
      </c>
      <c r="N7844" s="4">
        <f>AND(Sales[[#This Row],[date]]&lt;=LY_YTDMax,Sales[[#This Row],[date]]&gt;=LY_YTDMin)*Sales[[#This Row],[sales]]</f>
        <v>0</v>
      </c>
      <c r="O7844" s="4">
        <f>AND(Sales[[#This Row],[date]]&gt;=YoY_Min,Sales[[#This Row],[date]]&lt;=TY_YTDMax)*(Sales[[#This Row],[sales]]/Sales[[#This Row],[sqft]])</f>
        <v>0.11898271274443695</v>
      </c>
      <c r="P7844" s="4">
        <f>SUMIF(Sales[RegionStoretype],Sales[[#This Row],[RegionStoretype]],Sales[YoY_SSF])/Sales[[#This Row],[Region_TypeCount]]</f>
        <v>68.518982968140051</v>
      </c>
    </row>
    <row r="7845" spans="1:16" x14ac:dyDescent="0.25">
      <c r="A7845" s="1">
        <v>43294</v>
      </c>
      <c r="B7845">
        <v>29</v>
      </c>
      <c r="C7845">
        <v>20</v>
      </c>
      <c r="D7845">
        <v>101613.5242</v>
      </c>
      <c r="E7845" s="4">
        <f>INDEX(Stores[region],MATCH(Sales[[#This Row],[store_no]],Stores[store_no],0))</f>
        <v>1</v>
      </c>
      <c r="F7845" s="4" t="str">
        <f>INDEX(Stores[storetype],MATCH(Sales[[#This Row],[store_no]],Stores[store_no],0))</f>
        <v>B</v>
      </c>
      <c r="G7845" s="4" t="str">
        <f>INDEX(Stores[location_city],MATCH(Sales[[#This Row],[store_no]],Stores[store_no],0))</f>
        <v>Grand Rapids</v>
      </c>
      <c r="H7845" s="4" t="str">
        <f>INDEX(Stores[location_state],MATCH(Sales[[#This Row],[store_no]],Stores[store_no],0))</f>
        <v>Michigan</v>
      </c>
      <c r="I7845" s="4">
        <f>INDEX(Stores[sqft],MATCH(Sales[[#This Row],[store_no]],Stores[store_no],0))</f>
        <v>148300</v>
      </c>
      <c r="J7845" s="4" t="str">
        <f>INDEX(Departments[dept_name],MATCH(Sales[[#This Row],[dept_no]],Departments[dept_no],0))</f>
        <v>Toys</v>
      </c>
      <c r="K7845" s="4" t="str">
        <f>CONCATENATE(Sales[[#This Row],[region]],Sales[[#This Row],[storetype]])</f>
        <v>1B</v>
      </c>
      <c r="L7845" s="4">
        <f>INDEX(RegionStoreCount[Store Count],MATCH(Sales[[#This Row],[RegionStoretype]],RegionStoreCount[Region/Type],0))</f>
        <v>5</v>
      </c>
      <c r="M7845" s="4">
        <f>AND(Sales[[#This Row],[date]]&lt;=TY_YTDMax,Sales[[#This Row],[date]]&gt;=TY_YTDMin)*Sales[[#This Row],[sales]]</f>
        <v>101613.5242</v>
      </c>
      <c r="N7845" s="4">
        <f>AND(Sales[[#This Row],[date]]&lt;=LY_YTDMax,Sales[[#This Row],[date]]&gt;=LY_YTDMin)*Sales[[#This Row],[sales]]</f>
        <v>0</v>
      </c>
      <c r="O7845" s="4">
        <f>AND(Sales[[#This Row],[date]]&gt;=YoY_Min,Sales[[#This Row],[date]]&lt;=TY_YTDMax)*(Sales[[#This Row],[sales]]/Sales[[#This Row],[sqft]])</f>
        <v>0.68518896965610254</v>
      </c>
      <c r="P7845" s="4">
        <f>SUMIF(Sales[RegionStoretype],Sales[[#This Row],[RegionStoretype]],Sales[YoY_SSF])/Sales[[#This Row],[Region_TypeCount]]</f>
        <v>68.518982968140051</v>
      </c>
    </row>
    <row r="7846" spans="1:16" x14ac:dyDescent="0.25">
      <c r="A7846" s="1">
        <v>43294</v>
      </c>
      <c r="B7846">
        <v>30</v>
      </c>
      <c r="C7846">
        <v>3</v>
      </c>
      <c r="D7846">
        <v>69859.320300000007</v>
      </c>
      <c r="E7846" s="4">
        <f>INDEX(Stores[region],MATCH(Sales[[#This Row],[store_no]],Stores[store_no],0))</f>
        <v>1</v>
      </c>
      <c r="F7846" s="4" t="str">
        <f>INDEX(Stores[storetype],MATCH(Sales[[#This Row],[store_no]],Stores[store_no],0))</f>
        <v>C</v>
      </c>
      <c r="G7846" s="4" t="str">
        <f>INDEX(Stores[location_city],MATCH(Sales[[#This Row],[store_no]],Stores[store_no],0))</f>
        <v>Dayton</v>
      </c>
      <c r="H7846" s="4" t="str">
        <f>INDEX(Stores[location_state],MATCH(Sales[[#This Row],[store_no]],Stores[store_no],0))</f>
        <v>Ohio</v>
      </c>
      <c r="I7846" s="4">
        <f>INDEX(Stores[sqft],MATCH(Sales[[#This Row],[store_no]],Stores[store_no],0))</f>
        <v>90000</v>
      </c>
      <c r="J7846" s="4" t="str">
        <f>INDEX(Departments[dept_name],MATCH(Sales[[#This Row],[dept_no]],Departments[dept_no],0))</f>
        <v>Beauty</v>
      </c>
      <c r="K7846" s="4" t="str">
        <f>CONCATENATE(Sales[[#This Row],[region]],Sales[[#This Row],[storetype]])</f>
        <v>1C</v>
      </c>
      <c r="L7846" s="4">
        <f>INDEX(RegionStoreCount[Store Count],MATCH(Sales[[#This Row],[RegionStoretype]],RegionStoreCount[Region/Type],0))</f>
        <v>1</v>
      </c>
      <c r="M7846" s="4">
        <f>AND(Sales[[#This Row],[date]]&lt;=TY_YTDMax,Sales[[#This Row],[date]]&gt;=TY_YTDMin)*Sales[[#This Row],[sales]]</f>
        <v>69859.320300000007</v>
      </c>
      <c r="N7846" s="4">
        <f>AND(Sales[[#This Row],[date]]&lt;=LY_YTDMax,Sales[[#This Row],[date]]&gt;=LY_YTDMin)*Sales[[#This Row],[sales]]</f>
        <v>0</v>
      </c>
      <c r="O7846" s="4">
        <f>AND(Sales[[#This Row],[date]]&gt;=YoY_Min,Sales[[#This Row],[date]]&lt;=TY_YTDMax)*(Sales[[#This Row],[sales]]/Sales[[#This Row],[sqft]])</f>
        <v>0.77621467000000011</v>
      </c>
      <c r="P7846" s="4">
        <f>SUMIF(Sales[RegionStoretype],Sales[[#This Row],[RegionStoretype]],Sales[YoY_SSF])/Sales[[#This Row],[Region_TypeCount]]</f>
        <v>65.329042605555529</v>
      </c>
    </row>
    <row r="7847" spans="1:16" x14ac:dyDescent="0.25">
      <c r="A7847" s="1">
        <v>43294</v>
      </c>
      <c r="B7847">
        <v>31</v>
      </c>
      <c r="C7847">
        <v>17</v>
      </c>
      <c r="D7847">
        <v>142879.4277</v>
      </c>
      <c r="E7847" s="4">
        <f>INDEX(Stores[region],MATCH(Sales[[#This Row],[store_no]],Stores[store_no],0))</f>
        <v>3</v>
      </c>
      <c r="F7847" s="4" t="str">
        <f>INDEX(Stores[storetype],MATCH(Sales[[#This Row],[store_no]],Stores[store_no],0))</f>
        <v>A</v>
      </c>
      <c r="G7847" s="4" t="str">
        <f>INDEX(Stores[location_city],MATCH(Sales[[#This Row],[store_no]],Stores[store_no],0))</f>
        <v>Rapid City</v>
      </c>
      <c r="H7847" s="4" t="str">
        <f>INDEX(Stores[location_state],MATCH(Sales[[#This Row],[store_no]],Stores[store_no],0))</f>
        <v>South Dakota</v>
      </c>
      <c r="I7847" s="4">
        <f>INDEX(Stores[sqft],MATCH(Sales[[#This Row],[store_no]],Stores[store_no],0))</f>
        <v>200100</v>
      </c>
      <c r="J7847" s="4" t="str">
        <f>INDEX(Departments[dept_name],MATCH(Sales[[#This Row],[dept_no]],Departments[dept_no],0))</f>
        <v>Shoes</v>
      </c>
      <c r="K7847" s="4" t="str">
        <f>CONCATENATE(Sales[[#This Row],[region]],Sales[[#This Row],[storetype]])</f>
        <v>3A</v>
      </c>
      <c r="L7847" s="4">
        <f>INDEX(RegionStoreCount[Store Count],MATCH(Sales[[#This Row],[RegionStoretype]],RegionStoreCount[Region/Type],0))</f>
        <v>9</v>
      </c>
      <c r="M7847" s="4">
        <f>AND(Sales[[#This Row],[date]]&lt;=TY_YTDMax,Sales[[#This Row],[date]]&gt;=TY_YTDMin)*Sales[[#This Row],[sales]]</f>
        <v>142879.4277</v>
      </c>
      <c r="N7847" s="4">
        <f>AND(Sales[[#This Row],[date]]&lt;=LY_YTDMax,Sales[[#This Row],[date]]&gt;=LY_YTDMin)*Sales[[#This Row],[sales]]</f>
        <v>0</v>
      </c>
      <c r="O7847" s="4">
        <f>AND(Sales[[#This Row],[date]]&gt;=YoY_Min,Sales[[#This Row],[date]]&lt;=TY_YTDMax)*(Sales[[#This Row],[sales]]/Sales[[#This Row],[sqft]])</f>
        <v>0.71404011844077964</v>
      </c>
      <c r="P7847" s="4">
        <f>SUMIF(Sales[RegionStoretype],Sales[[#This Row],[RegionStoretype]],Sales[YoY_SSF])/Sales[[#This Row],[Region_TypeCount]]</f>
        <v>53.603836561720975</v>
      </c>
    </row>
    <row r="7848" spans="1:16" x14ac:dyDescent="0.25">
      <c r="A7848" s="1">
        <v>43294</v>
      </c>
      <c r="B7848">
        <v>32</v>
      </c>
      <c r="C7848">
        <v>9</v>
      </c>
      <c r="D7848">
        <v>16068.456600000001</v>
      </c>
      <c r="E7848" s="4">
        <f>INDEX(Stores[region],MATCH(Sales[[#This Row],[store_no]],Stores[store_no],0))</f>
        <v>2</v>
      </c>
      <c r="F7848" s="4" t="str">
        <f>INDEX(Stores[storetype],MATCH(Sales[[#This Row],[store_no]],Stores[store_no],0))</f>
        <v>A</v>
      </c>
      <c r="G7848" s="4" t="str">
        <f>INDEX(Stores[location_city],MATCH(Sales[[#This Row],[store_no]],Stores[store_no],0))</f>
        <v>Western Springs</v>
      </c>
      <c r="H7848" s="4" t="str">
        <f>INDEX(Stores[location_state],MATCH(Sales[[#This Row],[store_no]],Stores[store_no],0))</f>
        <v>Illinois</v>
      </c>
      <c r="I7848" s="4">
        <f>INDEX(Stores[sqft],MATCH(Sales[[#This Row],[store_no]],Stores[store_no],0))</f>
        <v>118200</v>
      </c>
      <c r="J7848" s="4" t="str">
        <f>INDEX(Departments[dept_name],MATCH(Sales[[#This Row],[dept_no]],Departments[dept_no],0))</f>
        <v>Garden</v>
      </c>
      <c r="K7848" s="4" t="str">
        <f>CONCATENATE(Sales[[#This Row],[region]],Sales[[#This Row],[storetype]])</f>
        <v>2A</v>
      </c>
      <c r="L7848" s="4">
        <f>INDEX(RegionStoreCount[Store Count],MATCH(Sales[[#This Row],[RegionStoretype]],RegionStoreCount[Region/Type],0))</f>
        <v>5</v>
      </c>
      <c r="M7848" s="4">
        <f>AND(Sales[[#This Row],[date]]&lt;=TY_YTDMax,Sales[[#This Row],[date]]&gt;=TY_YTDMin)*Sales[[#This Row],[sales]]</f>
        <v>16068.456600000001</v>
      </c>
      <c r="N7848" s="4">
        <f>AND(Sales[[#This Row],[date]]&lt;=LY_YTDMax,Sales[[#This Row],[date]]&gt;=LY_YTDMin)*Sales[[#This Row],[sales]]</f>
        <v>0</v>
      </c>
      <c r="O7848" s="4">
        <f>AND(Sales[[#This Row],[date]]&gt;=YoY_Min,Sales[[#This Row],[date]]&lt;=TY_YTDMax)*(Sales[[#This Row],[sales]]/Sales[[#This Row],[sqft]])</f>
        <v>0.13594294923857869</v>
      </c>
      <c r="P7848" s="4">
        <f>SUMIF(Sales[RegionStoretype],Sales[[#This Row],[RegionStoretype]],Sales[YoY_SSF])/Sales[[#This Row],[Region_TypeCount]]</f>
        <v>60.052789354368521</v>
      </c>
    </row>
    <row r="7849" spans="1:16" x14ac:dyDescent="0.25">
      <c r="A7849" s="1">
        <v>43294</v>
      </c>
      <c r="B7849">
        <v>33</v>
      </c>
      <c r="C7849">
        <v>5</v>
      </c>
      <c r="D7849">
        <v>56567.194199999998</v>
      </c>
      <c r="E7849" s="4">
        <f>INDEX(Stores[region],MATCH(Sales[[#This Row],[store_no]],Stores[store_no],0))</f>
        <v>3</v>
      </c>
      <c r="F7849" s="4" t="str">
        <f>INDEX(Stores[storetype],MATCH(Sales[[#This Row],[store_no]],Stores[store_no],0))</f>
        <v>A</v>
      </c>
      <c r="G7849" s="4" t="str">
        <f>INDEX(Stores[location_city],MATCH(Sales[[#This Row],[store_no]],Stores[store_no],0))</f>
        <v>Omaha</v>
      </c>
      <c r="H7849" s="4" t="str">
        <f>INDEX(Stores[location_state],MATCH(Sales[[#This Row],[store_no]],Stores[store_no],0))</f>
        <v>Nebraska</v>
      </c>
      <c r="I7849" s="4">
        <f>INDEX(Stores[sqft],MATCH(Sales[[#This Row],[store_no]],Stores[store_no],0))</f>
        <v>40700</v>
      </c>
      <c r="J7849" s="4" t="str">
        <f>INDEX(Departments[dept_name],MATCH(Sales[[#This Row],[dept_no]],Departments[dept_no],0))</f>
        <v>Clothing</v>
      </c>
      <c r="K7849" s="4" t="str">
        <f>CONCATENATE(Sales[[#This Row],[region]],Sales[[#This Row],[storetype]])</f>
        <v>3A</v>
      </c>
      <c r="L7849" s="4">
        <f>INDEX(RegionStoreCount[Store Count],MATCH(Sales[[#This Row],[RegionStoretype]],RegionStoreCount[Region/Type],0))</f>
        <v>9</v>
      </c>
      <c r="M7849" s="4">
        <f>AND(Sales[[#This Row],[date]]&lt;=TY_YTDMax,Sales[[#This Row],[date]]&gt;=TY_YTDMin)*Sales[[#This Row],[sales]]</f>
        <v>56567.194199999998</v>
      </c>
      <c r="N7849" s="4">
        <f>AND(Sales[[#This Row],[date]]&lt;=LY_YTDMax,Sales[[#This Row],[date]]&gt;=LY_YTDMin)*Sales[[#This Row],[sales]]</f>
        <v>0</v>
      </c>
      <c r="O7849" s="4">
        <f>AND(Sales[[#This Row],[date]]&gt;=YoY_Min,Sales[[#This Row],[date]]&lt;=TY_YTDMax)*(Sales[[#This Row],[sales]]/Sales[[#This Row],[sqft]])</f>
        <v>1.3898573513513512</v>
      </c>
      <c r="P7849" s="4">
        <f>SUMIF(Sales[RegionStoretype],Sales[[#This Row],[RegionStoretype]],Sales[YoY_SSF])/Sales[[#This Row],[Region_TypeCount]]</f>
        <v>53.603836561720975</v>
      </c>
    </row>
    <row r="7850" spans="1:16" x14ac:dyDescent="0.25">
      <c r="A7850" s="1">
        <v>43294</v>
      </c>
      <c r="B7850">
        <v>34</v>
      </c>
      <c r="C7850">
        <v>3</v>
      </c>
      <c r="D7850">
        <v>135956.5949</v>
      </c>
      <c r="E7850" s="4">
        <f>INDEX(Stores[region],MATCH(Sales[[#This Row],[store_no]],Stores[store_no],0))</f>
        <v>1</v>
      </c>
      <c r="F7850" s="4" t="str">
        <f>INDEX(Stores[storetype],MATCH(Sales[[#This Row],[store_no]],Stores[store_no],0))</f>
        <v>A</v>
      </c>
      <c r="G7850" s="4" t="str">
        <f>INDEX(Stores[location_city],MATCH(Sales[[#This Row],[store_no]],Stores[store_no],0))</f>
        <v>Toledo</v>
      </c>
      <c r="H7850" s="4" t="str">
        <f>INDEX(Stores[location_state],MATCH(Sales[[#This Row],[store_no]],Stores[store_no],0))</f>
        <v>Ohio</v>
      </c>
      <c r="I7850" s="4">
        <f>INDEX(Stores[sqft],MATCH(Sales[[#This Row],[store_no]],Stores[store_no],0))</f>
        <v>207900</v>
      </c>
      <c r="J7850" s="4" t="str">
        <f>INDEX(Departments[dept_name],MATCH(Sales[[#This Row],[dept_no]],Departments[dept_no],0))</f>
        <v>Beauty</v>
      </c>
      <c r="K7850" s="4" t="str">
        <f>CONCATENATE(Sales[[#This Row],[region]],Sales[[#This Row],[storetype]])</f>
        <v>1A</v>
      </c>
      <c r="L7850" s="4">
        <f>INDEX(RegionStoreCount[Store Count],MATCH(Sales[[#This Row],[RegionStoretype]],RegionStoreCount[Region/Type],0))</f>
        <v>5</v>
      </c>
      <c r="M7850" s="4">
        <f>AND(Sales[[#This Row],[date]]&lt;=TY_YTDMax,Sales[[#This Row],[date]]&gt;=TY_YTDMin)*Sales[[#This Row],[sales]]</f>
        <v>135956.5949</v>
      </c>
      <c r="N7850" s="4">
        <f>AND(Sales[[#This Row],[date]]&lt;=LY_YTDMax,Sales[[#This Row],[date]]&gt;=LY_YTDMin)*Sales[[#This Row],[sales]]</f>
        <v>0</v>
      </c>
      <c r="O7850" s="4">
        <f>AND(Sales[[#This Row],[date]]&gt;=YoY_Min,Sales[[#This Row],[date]]&lt;=TY_YTDMax)*(Sales[[#This Row],[sales]]/Sales[[#This Row],[sqft]])</f>
        <v>0.65395187542087541</v>
      </c>
      <c r="P7850" s="4">
        <f>SUMIF(Sales[RegionStoretype],Sales[[#This Row],[RegionStoretype]],Sales[YoY_SSF])/Sales[[#This Row],[Region_TypeCount]]</f>
        <v>59.469551530910678</v>
      </c>
    </row>
    <row r="7851" spans="1:16" x14ac:dyDescent="0.25">
      <c r="A7851" s="1">
        <v>43294</v>
      </c>
      <c r="B7851">
        <v>34</v>
      </c>
      <c r="C7851">
        <v>5</v>
      </c>
      <c r="D7851">
        <v>118005.55469999999</v>
      </c>
      <c r="E7851" s="4">
        <f>INDEX(Stores[region],MATCH(Sales[[#This Row],[store_no]],Stores[store_no],0))</f>
        <v>1</v>
      </c>
      <c r="F7851" s="4" t="str">
        <f>INDEX(Stores[storetype],MATCH(Sales[[#This Row],[store_no]],Stores[store_no],0))</f>
        <v>A</v>
      </c>
      <c r="G7851" s="4" t="str">
        <f>INDEX(Stores[location_city],MATCH(Sales[[#This Row],[store_no]],Stores[store_no],0))</f>
        <v>Toledo</v>
      </c>
      <c r="H7851" s="4" t="str">
        <f>INDEX(Stores[location_state],MATCH(Sales[[#This Row],[store_no]],Stores[store_no],0))</f>
        <v>Ohio</v>
      </c>
      <c r="I7851" s="4">
        <f>INDEX(Stores[sqft],MATCH(Sales[[#This Row],[store_no]],Stores[store_no],0))</f>
        <v>207900</v>
      </c>
      <c r="J7851" s="4" t="str">
        <f>INDEX(Departments[dept_name],MATCH(Sales[[#This Row],[dept_no]],Departments[dept_no],0))</f>
        <v>Clothing</v>
      </c>
      <c r="K7851" s="4" t="str">
        <f>CONCATENATE(Sales[[#This Row],[region]],Sales[[#This Row],[storetype]])</f>
        <v>1A</v>
      </c>
      <c r="L7851" s="4">
        <f>INDEX(RegionStoreCount[Store Count],MATCH(Sales[[#This Row],[RegionStoretype]],RegionStoreCount[Region/Type],0))</f>
        <v>5</v>
      </c>
      <c r="M7851" s="4">
        <f>AND(Sales[[#This Row],[date]]&lt;=TY_YTDMax,Sales[[#This Row],[date]]&gt;=TY_YTDMin)*Sales[[#This Row],[sales]]</f>
        <v>118005.55469999999</v>
      </c>
      <c r="N7851" s="4">
        <f>AND(Sales[[#This Row],[date]]&lt;=LY_YTDMax,Sales[[#This Row],[date]]&gt;=LY_YTDMin)*Sales[[#This Row],[sales]]</f>
        <v>0</v>
      </c>
      <c r="O7851" s="4">
        <f>AND(Sales[[#This Row],[date]]&gt;=YoY_Min,Sales[[#This Row],[date]]&lt;=TY_YTDMax)*(Sales[[#This Row],[sales]]/Sales[[#This Row],[sqft]])</f>
        <v>0.56760728571428565</v>
      </c>
      <c r="P7851" s="4">
        <f>SUMIF(Sales[RegionStoretype],Sales[[#This Row],[RegionStoretype]],Sales[YoY_SSF])/Sales[[#This Row],[Region_TypeCount]]</f>
        <v>59.469551530910678</v>
      </c>
    </row>
    <row r="7852" spans="1:16" x14ac:dyDescent="0.25">
      <c r="A7852" s="1">
        <v>43294</v>
      </c>
      <c r="B7852">
        <v>34</v>
      </c>
      <c r="C7852">
        <v>11</v>
      </c>
      <c r="D7852">
        <v>61025.282599999999</v>
      </c>
      <c r="E7852" s="4">
        <f>INDEX(Stores[region],MATCH(Sales[[#This Row],[store_no]],Stores[store_no],0))</f>
        <v>1</v>
      </c>
      <c r="F7852" s="4" t="str">
        <f>INDEX(Stores[storetype],MATCH(Sales[[#This Row],[store_no]],Stores[store_no],0))</f>
        <v>A</v>
      </c>
      <c r="G7852" s="4" t="str">
        <f>INDEX(Stores[location_city],MATCH(Sales[[#This Row],[store_no]],Stores[store_no],0))</f>
        <v>Toledo</v>
      </c>
      <c r="H7852" s="4" t="str">
        <f>INDEX(Stores[location_state],MATCH(Sales[[#This Row],[store_no]],Stores[store_no],0))</f>
        <v>Ohio</v>
      </c>
      <c r="I7852" s="4">
        <f>INDEX(Stores[sqft],MATCH(Sales[[#This Row],[store_no]],Stores[store_no],0))</f>
        <v>207900</v>
      </c>
      <c r="J7852" s="4" t="str">
        <f>INDEX(Departments[dept_name],MATCH(Sales[[#This Row],[dept_no]],Departments[dept_no],0))</f>
        <v>Home</v>
      </c>
      <c r="K7852" s="4" t="str">
        <f>CONCATENATE(Sales[[#This Row],[region]],Sales[[#This Row],[storetype]])</f>
        <v>1A</v>
      </c>
      <c r="L7852" s="4">
        <f>INDEX(RegionStoreCount[Store Count],MATCH(Sales[[#This Row],[RegionStoretype]],RegionStoreCount[Region/Type],0))</f>
        <v>5</v>
      </c>
      <c r="M7852" s="4">
        <f>AND(Sales[[#This Row],[date]]&lt;=TY_YTDMax,Sales[[#This Row],[date]]&gt;=TY_YTDMin)*Sales[[#This Row],[sales]]</f>
        <v>61025.282599999999</v>
      </c>
      <c r="N7852" s="4">
        <f>AND(Sales[[#This Row],[date]]&lt;=LY_YTDMax,Sales[[#This Row],[date]]&gt;=LY_YTDMin)*Sales[[#This Row],[sales]]</f>
        <v>0</v>
      </c>
      <c r="O7852" s="4">
        <f>AND(Sales[[#This Row],[date]]&gt;=YoY_Min,Sales[[#This Row],[date]]&lt;=TY_YTDMax)*(Sales[[#This Row],[sales]]/Sales[[#This Row],[sqft]])</f>
        <v>0.29353190283790281</v>
      </c>
      <c r="P7852" s="4">
        <f>SUMIF(Sales[RegionStoretype],Sales[[#This Row],[RegionStoretype]],Sales[YoY_SSF])/Sales[[#This Row],[Region_TypeCount]]</f>
        <v>59.469551530910678</v>
      </c>
    </row>
    <row r="7853" spans="1:16" x14ac:dyDescent="0.25">
      <c r="A7853" s="1">
        <v>43294</v>
      </c>
      <c r="B7853">
        <v>34</v>
      </c>
      <c r="C7853">
        <v>12</v>
      </c>
      <c r="D7853">
        <v>129048.03609999998</v>
      </c>
      <c r="E7853" s="4">
        <f>INDEX(Stores[region],MATCH(Sales[[#This Row],[store_no]],Stores[store_no],0))</f>
        <v>1</v>
      </c>
      <c r="F7853" s="4" t="str">
        <f>INDEX(Stores[storetype],MATCH(Sales[[#This Row],[store_no]],Stores[store_no],0))</f>
        <v>A</v>
      </c>
      <c r="G7853" s="4" t="str">
        <f>INDEX(Stores[location_city],MATCH(Sales[[#This Row],[store_no]],Stores[store_no],0))</f>
        <v>Toledo</v>
      </c>
      <c r="H7853" s="4" t="str">
        <f>INDEX(Stores[location_state],MATCH(Sales[[#This Row],[store_no]],Stores[store_no],0))</f>
        <v>Ohio</v>
      </c>
      <c r="I7853" s="4">
        <f>INDEX(Stores[sqft],MATCH(Sales[[#This Row],[store_no]],Stores[store_no],0))</f>
        <v>207900</v>
      </c>
      <c r="J7853" s="4" t="str">
        <f>INDEX(Departments[dept_name],MATCH(Sales[[#This Row],[dept_no]],Departments[dept_no],0))</f>
        <v>Jewelery</v>
      </c>
      <c r="K7853" s="4" t="str">
        <f>CONCATENATE(Sales[[#This Row],[region]],Sales[[#This Row],[storetype]])</f>
        <v>1A</v>
      </c>
      <c r="L7853" s="4">
        <f>INDEX(RegionStoreCount[Store Count],MATCH(Sales[[#This Row],[RegionStoretype]],RegionStoreCount[Region/Type],0))</f>
        <v>5</v>
      </c>
      <c r="M7853" s="4">
        <f>AND(Sales[[#This Row],[date]]&lt;=TY_YTDMax,Sales[[#This Row],[date]]&gt;=TY_YTDMin)*Sales[[#This Row],[sales]]</f>
        <v>129048.03609999998</v>
      </c>
      <c r="N7853" s="4">
        <f>AND(Sales[[#This Row],[date]]&lt;=LY_YTDMax,Sales[[#This Row],[date]]&gt;=LY_YTDMin)*Sales[[#This Row],[sales]]</f>
        <v>0</v>
      </c>
      <c r="O7853" s="4">
        <f>AND(Sales[[#This Row],[date]]&gt;=YoY_Min,Sales[[#This Row],[date]]&lt;=TY_YTDMax)*(Sales[[#This Row],[sales]]/Sales[[#This Row],[sqft]])</f>
        <v>0.62072167436267434</v>
      </c>
      <c r="P7853" s="4">
        <f>SUMIF(Sales[RegionStoretype],Sales[[#This Row],[RegionStoretype]],Sales[YoY_SSF])/Sales[[#This Row],[Region_TypeCount]]</f>
        <v>59.469551530910678</v>
      </c>
    </row>
    <row r="7854" spans="1:16" x14ac:dyDescent="0.25">
      <c r="A7854" s="1">
        <v>43294</v>
      </c>
      <c r="B7854">
        <v>35</v>
      </c>
      <c r="C7854">
        <v>3</v>
      </c>
      <c r="D7854">
        <v>47040.364799999996</v>
      </c>
      <c r="E7854" s="4">
        <f>INDEX(Stores[region],MATCH(Sales[[#This Row],[store_no]],Stores[store_no],0))</f>
        <v>3</v>
      </c>
      <c r="F7854" s="4" t="str">
        <f>INDEX(Stores[storetype],MATCH(Sales[[#This Row],[store_no]],Stores[store_no],0))</f>
        <v>C</v>
      </c>
      <c r="G7854" s="4" t="str">
        <f>INDEX(Stores[location_city],MATCH(Sales[[#This Row],[store_no]],Stores[store_no],0))</f>
        <v>Wichita</v>
      </c>
      <c r="H7854" s="4" t="str">
        <f>INDEX(Stores[location_state],MATCH(Sales[[#This Row],[store_no]],Stores[store_no],0))</f>
        <v>Kansas</v>
      </c>
      <c r="I7854" s="4">
        <f>INDEX(Stores[sqft],MATCH(Sales[[#This Row],[store_no]],Stores[store_no],0))</f>
        <v>72800</v>
      </c>
      <c r="J7854" s="4" t="str">
        <f>INDEX(Departments[dept_name],MATCH(Sales[[#This Row],[dept_no]],Departments[dept_no],0))</f>
        <v>Beauty</v>
      </c>
      <c r="K7854" s="4" t="str">
        <f>CONCATENATE(Sales[[#This Row],[region]],Sales[[#This Row],[storetype]])</f>
        <v>3C</v>
      </c>
      <c r="L7854" s="4">
        <f>INDEX(RegionStoreCount[Store Count],MATCH(Sales[[#This Row],[RegionStoretype]],RegionStoreCount[Region/Type],0))</f>
        <v>2</v>
      </c>
      <c r="M7854" s="4">
        <f>AND(Sales[[#This Row],[date]]&lt;=TY_YTDMax,Sales[[#This Row],[date]]&gt;=TY_YTDMin)*Sales[[#This Row],[sales]]</f>
        <v>47040.364799999996</v>
      </c>
      <c r="N7854" s="4">
        <f>AND(Sales[[#This Row],[date]]&lt;=LY_YTDMax,Sales[[#This Row],[date]]&gt;=LY_YTDMin)*Sales[[#This Row],[sales]]</f>
        <v>0</v>
      </c>
      <c r="O7854" s="4">
        <f>AND(Sales[[#This Row],[date]]&gt;=YoY_Min,Sales[[#This Row],[date]]&lt;=TY_YTDMax)*(Sales[[#This Row],[sales]]/Sales[[#This Row],[sqft]])</f>
        <v>0.64615885714285703</v>
      </c>
      <c r="P7854" s="4">
        <f>SUMIF(Sales[RegionStoretype],Sales[[#This Row],[RegionStoretype]],Sales[YoY_SSF])/Sales[[#This Row],[Region_TypeCount]]</f>
        <v>47.561479460925746</v>
      </c>
    </row>
    <row r="7855" spans="1:16" x14ac:dyDescent="0.25">
      <c r="A7855" s="1">
        <v>43294</v>
      </c>
      <c r="B7855">
        <v>35</v>
      </c>
      <c r="C7855">
        <v>5</v>
      </c>
      <c r="D7855">
        <v>71089.899600000004</v>
      </c>
      <c r="E7855" s="4">
        <f>INDEX(Stores[region],MATCH(Sales[[#This Row],[store_no]],Stores[store_no],0))</f>
        <v>3</v>
      </c>
      <c r="F7855" s="4" t="str">
        <f>INDEX(Stores[storetype],MATCH(Sales[[#This Row],[store_no]],Stores[store_no],0))</f>
        <v>C</v>
      </c>
      <c r="G7855" s="4" t="str">
        <f>INDEX(Stores[location_city],MATCH(Sales[[#This Row],[store_no]],Stores[store_no],0))</f>
        <v>Wichita</v>
      </c>
      <c r="H7855" s="4" t="str">
        <f>INDEX(Stores[location_state],MATCH(Sales[[#This Row],[store_no]],Stores[store_no],0))</f>
        <v>Kansas</v>
      </c>
      <c r="I7855" s="4">
        <f>INDEX(Stores[sqft],MATCH(Sales[[#This Row],[store_no]],Stores[store_no],0))</f>
        <v>72800</v>
      </c>
      <c r="J7855" s="4" t="str">
        <f>INDEX(Departments[dept_name],MATCH(Sales[[#This Row],[dept_no]],Departments[dept_no],0))</f>
        <v>Clothing</v>
      </c>
      <c r="K7855" s="4" t="str">
        <f>CONCATENATE(Sales[[#This Row],[region]],Sales[[#This Row],[storetype]])</f>
        <v>3C</v>
      </c>
      <c r="L7855" s="4">
        <f>INDEX(RegionStoreCount[Store Count],MATCH(Sales[[#This Row],[RegionStoretype]],RegionStoreCount[Region/Type],0))</f>
        <v>2</v>
      </c>
      <c r="M7855" s="4">
        <f>AND(Sales[[#This Row],[date]]&lt;=TY_YTDMax,Sales[[#This Row],[date]]&gt;=TY_YTDMin)*Sales[[#This Row],[sales]]</f>
        <v>71089.899600000004</v>
      </c>
      <c r="N7855" s="4">
        <f>AND(Sales[[#This Row],[date]]&lt;=LY_YTDMax,Sales[[#This Row],[date]]&gt;=LY_YTDMin)*Sales[[#This Row],[sales]]</f>
        <v>0</v>
      </c>
      <c r="O7855" s="4">
        <f>AND(Sales[[#This Row],[date]]&gt;=YoY_Min,Sales[[#This Row],[date]]&lt;=TY_YTDMax)*(Sales[[#This Row],[sales]]/Sales[[#This Row],[sqft]])</f>
        <v>0.97650960989010993</v>
      </c>
      <c r="P7855" s="4">
        <f>SUMIF(Sales[RegionStoretype],Sales[[#This Row],[RegionStoretype]],Sales[YoY_SSF])/Sales[[#This Row],[Region_TypeCount]]</f>
        <v>47.561479460925746</v>
      </c>
    </row>
    <row r="7856" spans="1:16" x14ac:dyDescent="0.25">
      <c r="A7856" s="1">
        <v>43294</v>
      </c>
      <c r="B7856">
        <v>35</v>
      </c>
      <c r="C7856">
        <v>7</v>
      </c>
      <c r="D7856">
        <v>17628.646000000001</v>
      </c>
      <c r="E7856" s="4">
        <f>INDEX(Stores[region],MATCH(Sales[[#This Row],[store_no]],Stores[store_no],0))</f>
        <v>3</v>
      </c>
      <c r="F7856" s="4" t="str">
        <f>INDEX(Stores[storetype],MATCH(Sales[[#This Row],[store_no]],Stores[store_no],0))</f>
        <v>C</v>
      </c>
      <c r="G7856" s="4" t="str">
        <f>INDEX(Stores[location_city],MATCH(Sales[[#This Row],[store_no]],Stores[store_no],0))</f>
        <v>Wichita</v>
      </c>
      <c r="H7856" s="4" t="str">
        <f>INDEX(Stores[location_state],MATCH(Sales[[#This Row],[store_no]],Stores[store_no],0))</f>
        <v>Kansas</v>
      </c>
      <c r="I7856" s="4">
        <f>INDEX(Stores[sqft],MATCH(Sales[[#This Row],[store_no]],Stores[store_no],0))</f>
        <v>72800</v>
      </c>
      <c r="J7856" s="4" t="str">
        <f>INDEX(Departments[dept_name],MATCH(Sales[[#This Row],[dept_no]],Departments[dept_no],0))</f>
        <v>Electronics</v>
      </c>
      <c r="K7856" s="4" t="str">
        <f>CONCATENATE(Sales[[#This Row],[region]],Sales[[#This Row],[storetype]])</f>
        <v>3C</v>
      </c>
      <c r="L7856" s="4">
        <f>INDEX(RegionStoreCount[Store Count],MATCH(Sales[[#This Row],[RegionStoretype]],RegionStoreCount[Region/Type],0))</f>
        <v>2</v>
      </c>
      <c r="M7856" s="4">
        <f>AND(Sales[[#This Row],[date]]&lt;=TY_YTDMax,Sales[[#This Row],[date]]&gt;=TY_YTDMin)*Sales[[#This Row],[sales]]</f>
        <v>17628.646000000001</v>
      </c>
      <c r="N7856" s="4">
        <f>AND(Sales[[#This Row],[date]]&lt;=LY_YTDMax,Sales[[#This Row],[date]]&gt;=LY_YTDMin)*Sales[[#This Row],[sales]]</f>
        <v>0</v>
      </c>
      <c r="O7856" s="4">
        <f>AND(Sales[[#This Row],[date]]&gt;=YoY_Min,Sales[[#This Row],[date]]&lt;=TY_YTDMax)*(Sales[[#This Row],[sales]]/Sales[[#This Row],[sqft]])</f>
        <v>0.24215173076923077</v>
      </c>
      <c r="P7856" s="4">
        <f>SUMIF(Sales[RegionStoretype],Sales[[#This Row],[RegionStoretype]],Sales[YoY_SSF])/Sales[[#This Row],[Region_TypeCount]]</f>
        <v>47.561479460925746</v>
      </c>
    </row>
    <row r="7857" spans="1:16" x14ac:dyDescent="0.25">
      <c r="A7857" s="1">
        <v>43294</v>
      </c>
      <c r="B7857">
        <v>35</v>
      </c>
      <c r="C7857">
        <v>10</v>
      </c>
      <c r="D7857">
        <v>19284.6515</v>
      </c>
      <c r="E7857" s="4">
        <f>INDEX(Stores[region],MATCH(Sales[[#This Row],[store_no]],Stores[store_no],0))</f>
        <v>3</v>
      </c>
      <c r="F7857" s="4" t="str">
        <f>INDEX(Stores[storetype],MATCH(Sales[[#This Row],[store_no]],Stores[store_no],0))</f>
        <v>C</v>
      </c>
      <c r="G7857" s="4" t="str">
        <f>INDEX(Stores[location_city],MATCH(Sales[[#This Row],[store_no]],Stores[store_no],0))</f>
        <v>Wichita</v>
      </c>
      <c r="H7857" s="4" t="str">
        <f>INDEX(Stores[location_state],MATCH(Sales[[#This Row],[store_no]],Stores[store_no],0))</f>
        <v>Kansas</v>
      </c>
      <c r="I7857" s="4">
        <f>INDEX(Stores[sqft],MATCH(Sales[[#This Row],[store_no]],Stores[store_no],0))</f>
        <v>72800</v>
      </c>
      <c r="J7857" s="4" t="str">
        <f>INDEX(Departments[dept_name],MATCH(Sales[[#This Row],[dept_no]],Departments[dept_no],0))</f>
        <v>Health</v>
      </c>
      <c r="K7857" s="4" t="str">
        <f>CONCATENATE(Sales[[#This Row],[region]],Sales[[#This Row],[storetype]])</f>
        <v>3C</v>
      </c>
      <c r="L7857" s="4">
        <f>INDEX(RegionStoreCount[Store Count],MATCH(Sales[[#This Row],[RegionStoretype]],RegionStoreCount[Region/Type],0))</f>
        <v>2</v>
      </c>
      <c r="M7857" s="4">
        <f>AND(Sales[[#This Row],[date]]&lt;=TY_YTDMax,Sales[[#This Row],[date]]&gt;=TY_YTDMin)*Sales[[#This Row],[sales]]</f>
        <v>19284.6515</v>
      </c>
      <c r="N7857" s="4">
        <f>AND(Sales[[#This Row],[date]]&lt;=LY_YTDMax,Sales[[#This Row],[date]]&gt;=LY_YTDMin)*Sales[[#This Row],[sales]]</f>
        <v>0</v>
      </c>
      <c r="O7857" s="4">
        <f>AND(Sales[[#This Row],[date]]&gt;=YoY_Min,Sales[[#This Row],[date]]&lt;=TY_YTDMax)*(Sales[[#This Row],[sales]]/Sales[[#This Row],[sqft]])</f>
        <v>0.26489905906593408</v>
      </c>
      <c r="P7857" s="4">
        <f>SUMIF(Sales[RegionStoretype],Sales[[#This Row],[RegionStoretype]],Sales[YoY_SSF])/Sales[[#This Row],[Region_TypeCount]]</f>
        <v>47.561479460925746</v>
      </c>
    </row>
    <row r="7858" spans="1:16" x14ac:dyDescent="0.25">
      <c r="A7858" s="1">
        <v>43294</v>
      </c>
      <c r="B7858">
        <v>35</v>
      </c>
      <c r="C7858">
        <v>17</v>
      </c>
      <c r="D7858">
        <v>40840.418099999995</v>
      </c>
      <c r="E7858" s="4">
        <f>INDEX(Stores[region],MATCH(Sales[[#This Row],[store_no]],Stores[store_no],0))</f>
        <v>3</v>
      </c>
      <c r="F7858" s="4" t="str">
        <f>INDEX(Stores[storetype],MATCH(Sales[[#This Row],[store_no]],Stores[store_no],0))</f>
        <v>C</v>
      </c>
      <c r="G7858" s="4" t="str">
        <f>INDEX(Stores[location_city],MATCH(Sales[[#This Row],[store_no]],Stores[store_no],0))</f>
        <v>Wichita</v>
      </c>
      <c r="H7858" s="4" t="str">
        <f>INDEX(Stores[location_state],MATCH(Sales[[#This Row],[store_no]],Stores[store_no],0))</f>
        <v>Kansas</v>
      </c>
      <c r="I7858" s="4">
        <f>INDEX(Stores[sqft],MATCH(Sales[[#This Row],[store_no]],Stores[store_no],0))</f>
        <v>72800</v>
      </c>
      <c r="J7858" s="4" t="str">
        <f>INDEX(Departments[dept_name],MATCH(Sales[[#This Row],[dept_no]],Departments[dept_no],0))</f>
        <v>Shoes</v>
      </c>
      <c r="K7858" s="4" t="str">
        <f>CONCATENATE(Sales[[#This Row],[region]],Sales[[#This Row],[storetype]])</f>
        <v>3C</v>
      </c>
      <c r="L7858" s="4">
        <f>INDEX(RegionStoreCount[Store Count],MATCH(Sales[[#This Row],[RegionStoretype]],RegionStoreCount[Region/Type],0))</f>
        <v>2</v>
      </c>
      <c r="M7858" s="4">
        <f>AND(Sales[[#This Row],[date]]&lt;=TY_YTDMax,Sales[[#This Row],[date]]&gt;=TY_YTDMin)*Sales[[#This Row],[sales]]</f>
        <v>40840.418099999995</v>
      </c>
      <c r="N7858" s="4">
        <f>AND(Sales[[#This Row],[date]]&lt;=LY_YTDMax,Sales[[#This Row],[date]]&gt;=LY_YTDMin)*Sales[[#This Row],[sales]]</f>
        <v>0</v>
      </c>
      <c r="O7858" s="4">
        <f>AND(Sales[[#This Row],[date]]&gt;=YoY_Min,Sales[[#This Row],[date]]&lt;=TY_YTDMax)*(Sales[[#This Row],[sales]]/Sales[[#This Row],[sqft]])</f>
        <v>0.56099475412087907</v>
      </c>
      <c r="P7858" s="4">
        <f>SUMIF(Sales[RegionStoretype],Sales[[#This Row],[RegionStoretype]],Sales[YoY_SSF])/Sales[[#This Row],[Region_TypeCount]]</f>
        <v>47.561479460925746</v>
      </c>
    </row>
    <row r="7859" spans="1:16" x14ac:dyDescent="0.25">
      <c r="A7859" s="1">
        <v>43294</v>
      </c>
      <c r="B7859">
        <v>36</v>
      </c>
      <c r="C7859">
        <v>1</v>
      </c>
      <c r="D7859">
        <v>52385.6106</v>
      </c>
      <c r="E7859" s="4">
        <f>INDEX(Stores[region],MATCH(Sales[[#This Row],[store_no]],Stores[store_no],0))</f>
        <v>2</v>
      </c>
      <c r="F7859" s="4" t="str">
        <f>INDEX(Stores[storetype],MATCH(Sales[[#This Row],[store_no]],Stores[store_no],0))</f>
        <v>A</v>
      </c>
      <c r="G7859" s="4" t="str">
        <f>INDEX(Stores[location_city],MATCH(Sales[[#This Row],[store_no]],Stores[store_no],0))</f>
        <v>Aurora</v>
      </c>
      <c r="H7859" s="4" t="str">
        <f>INDEX(Stores[location_state],MATCH(Sales[[#This Row],[store_no]],Stores[store_no],0))</f>
        <v>Illinois</v>
      </c>
      <c r="I7859" s="4">
        <f>INDEX(Stores[sqft],MATCH(Sales[[#This Row],[store_no]],Stores[store_no],0))</f>
        <v>209900</v>
      </c>
      <c r="J7859" s="4" t="str">
        <f>INDEX(Departments[dept_name],MATCH(Sales[[#This Row],[dept_no]],Departments[dept_no],0))</f>
        <v>Automotive</v>
      </c>
      <c r="K7859" s="4" t="str">
        <f>CONCATENATE(Sales[[#This Row],[region]],Sales[[#This Row],[storetype]])</f>
        <v>2A</v>
      </c>
      <c r="L7859" s="4">
        <f>INDEX(RegionStoreCount[Store Count],MATCH(Sales[[#This Row],[RegionStoretype]],RegionStoreCount[Region/Type],0))</f>
        <v>5</v>
      </c>
      <c r="M7859" s="4">
        <f>AND(Sales[[#This Row],[date]]&lt;=TY_YTDMax,Sales[[#This Row],[date]]&gt;=TY_YTDMin)*Sales[[#This Row],[sales]]</f>
        <v>52385.6106</v>
      </c>
      <c r="N7859" s="4">
        <f>AND(Sales[[#This Row],[date]]&lt;=LY_YTDMax,Sales[[#This Row],[date]]&gt;=LY_YTDMin)*Sales[[#This Row],[sales]]</f>
        <v>0</v>
      </c>
      <c r="O7859" s="4">
        <f>AND(Sales[[#This Row],[date]]&gt;=YoY_Min,Sales[[#This Row],[date]]&lt;=TY_YTDMax)*(Sales[[#This Row],[sales]]/Sales[[#This Row],[sqft]])</f>
        <v>0.24957413339685564</v>
      </c>
      <c r="P7859" s="4">
        <f>SUMIF(Sales[RegionStoretype],Sales[[#This Row],[RegionStoretype]],Sales[YoY_SSF])/Sales[[#This Row],[Region_TypeCount]]</f>
        <v>60.052789354368521</v>
      </c>
    </row>
    <row r="7860" spans="1:16" x14ac:dyDescent="0.25">
      <c r="A7860" s="1">
        <v>43294</v>
      </c>
      <c r="B7860">
        <v>36</v>
      </c>
      <c r="C7860">
        <v>7</v>
      </c>
      <c r="D7860">
        <v>64905.804799999998</v>
      </c>
      <c r="E7860" s="4">
        <f>INDEX(Stores[region],MATCH(Sales[[#This Row],[store_no]],Stores[store_no],0))</f>
        <v>2</v>
      </c>
      <c r="F7860" s="4" t="str">
        <f>INDEX(Stores[storetype],MATCH(Sales[[#This Row],[store_no]],Stores[store_no],0))</f>
        <v>A</v>
      </c>
      <c r="G7860" s="4" t="str">
        <f>INDEX(Stores[location_city],MATCH(Sales[[#This Row],[store_no]],Stores[store_no],0))</f>
        <v>Aurora</v>
      </c>
      <c r="H7860" s="4" t="str">
        <f>INDEX(Stores[location_state],MATCH(Sales[[#This Row],[store_no]],Stores[store_no],0))</f>
        <v>Illinois</v>
      </c>
      <c r="I7860" s="4">
        <f>INDEX(Stores[sqft],MATCH(Sales[[#This Row],[store_no]],Stores[store_no],0))</f>
        <v>209900</v>
      </c>
      <c r="J7860" s="4" t="str">
        <f>INDEX(Departments[dept_name],MATCH(Sales[[#This Row],[dept_no]],Departments[dept_no],0))</f>
        <v>Electronics</v>
      </c>
      <c r="K7860" s="4" t="str">
        <f>CONCATENATE(Sales[[#This Row],[region]],Sales[[#This Row],[storetype]])</f>
        <v>2A</v>
      </c>
      <c r="L7860" s="4">
        <f>INDEX(RegionStoreCount[Store Count],MATCH(Sales[[#This Row],[RegionStoretype]],RegionStoreCount[Region/Type],0))</f>
        <v>5</v>
      </c>
      <c r="M7860" s="4">
        <f>AND(Sales[[#This Row],[date]]&lt;=TY_YTDMax,Sales[[#This Row],[date]]&gt;=TY_YTDMin)*Sales[[#This Row],[sales]]</f>
        <v>64905.804799999998</v>
      </c>
      <c r="N7860" s="4">
        <f>AND(Sales[[#This Row],[date]]&lt;=LY_YTDMax,Sales[[#This Row],[date]]&gt;=LY_YTDMin)*Sales[[#This Row],[sales]]</f>
        <v>0</v>
      </c>
      <c r="O7860" s="4">
        <f>AND(Sales[[#This Row],[date]]&gt;=YoY_Min,Sales[[#This Row],[date]]&lt;=TY_YTDMax)*(Sales[[#This Row],[sales]]/Sales[[#This Row],[sqft]])</f>
        <v>0.30922250976655552</v>
      </c>
      <c r="P7860" s="4">
        <f>SUMIF(Sales[RegionStoretype],Sales[[#This Row],[RegionStoretype]],Sales[YoY_SSF])/Sales[[#This Row],[Region_TypeCount]]</f>
        <v>60.052789354368521</v>
      </c>
    </row>
    <row r="7861" spans="1:16" x14ac:dyDescent="0.25">
      <c r="A7861" s="1">
        <v>43294</v>
      </c>
      <c r="B7861">
        <v>36</v>
      </c>
      <c r="C7861">
        <v>16</v>
      </c>
      <c r="D7861">
        <v>21088.2408</v>
      </c>
      <c r="E7861" s="4">
        <f>INDEX(Stores[region],MATCH(Sales[[#This Row],[store_no]],Stores[store_no],0))</f>
        <v>2</v>
      </c>
      <c r="F7861" s="4" t="str">
        <f>INDEX(Stores[storetype],MATCH(Sales[[#This Row],[store_no]],Stores[store_no],0))</f>
        <v>A</v>
      </c>
      <c r="G7861" s="4" t="str">
        <f>INDEX(Stores[location_city],MATCH(Sales[[#This Row],[store_no]],Stores[store_no],0))</f>
        <v>Aurora</v>
      </c>
      <c r="H7861" s="4" t="str">
        <f>INDEX(Stores[location_state],MATCH(Sales[[#This Row],[store_no]],Stores[store_no],0))</f>
        <v>Illinois</v>
      </c>
      <c r="I7861" s="4">
        <f>INDEX(Stores[sqft],MATCH(Sales[[#This Row],[store_no]],Stores[store_no],0))</f>
        <v>209900</v>
      </c>
      <c r="J7861" s="4" t="str">
        <f>INDEX(Departments[dept_name],MATCH(Sales[[#This Row],[dept_no]],Departments[dept_no],0))</f>
        <v>Outdoors</v>
      </c>
      <c r="K7861" s="4" t="str">
        <f>CONCATENATE(Sales[[#This Row],[region]],Sales[[#This Row],[storetype]])</f>
        <v>2A</v>
      </c>
      <c r="L7861" s="4">
        <f>INDEX(RegionStoreCount[Store Count],MATCH(Sales[[#This Row],[RegionStoretype]],RegionStoreCount[Region/Type],0))</f>
        <v>5</v>
      </c>
      <c r="M7861" s="4">
        <f>AND(Sales[[#This Row],[date]]&lt;=TY_YTDMax,Sales[[#This Row],[date]]&gt;=TY_YTDMin)*Sales[[#This Row],[sales]]</f>
        <v>21088.2408</v>
      </c>
      <c r="N7861" s="4">
        <f>AND(Sales[[#This Row],[date]]&lt;=LY_YTDMax,Sales[[#This Row],[date]]&gt;=LY_YTDMin)*Sales[[#This Row],[sales]]</f>
        <v>0</v>
      </c>
      <c r="O7861" s="4">
        <f>AND(Sales[[#This Row],[date]]&gt;=YoY_Min,Sales[[#This Row],[date]]&lt;=TY_YTDMax)*(Sales[[#This Row],[sales]]/Sales[[#This Row],[sqft]])</f>
        <v>0.10046803620771796</v>
      </c>
      <c r="P7861" s="4">
        <f>SUMIF(Sales[RegionStoretype],Sales[[#This Row],[RegionStoretype]],Sales[YoY_SSF])/Sales[[#This Row],[Region_TypeCount]]</f>
        <v>60.052789354368521</v>
      </c>
    </row>
    <row r="7862" spans="1:16" x14ac:dyDescent="0.25">
      <c r="A7862" s="1">
        <v>43294</v>
      </c>
      <c r="B7862">
        <v>36</v>
      </c>
      <c r="C7862">
        <v>20</v>
      </c>
      <c r="D7862">
        <v>76960.637400000007</v>
      </c>
      <c r="E7862" s="4">
        <f>INDEX(Stores[region],MATCH(Sales[[#This Row],[store_no]],Stores[store_no],0))</f>
        <v>2</v>
      </c>
      <c r="F7862" s="4" t="str">
        <f>INDEX(Stores[storetype],MATCH(Sales[[#This Row],[store_no]],Stores[store_no],0))</f>
        <v>A</v>
      </c>
      <c r="G7862" s="4" t="str">
        <f>INDEX(Stores[location_city],MATCH(Sales[[#This Row],[store_no]],Stores[store_no],0))</f>
        <v>Aurora</v>
      </c>
      <c r="H7862" s="4" t="str">
        <f>INDEX(Stores[location_state],MATCH(Sales[[#This Row],[store_no]],Stores[store_no],0))</f>
        <v>Illinois</v>
      </c>
      <c r="I7862" s="4">
        <f>INDEX(Stores[sqft],MATCH(Sales[[#This Row],[store_no]],Stores[store_no],0))</f>
        <v>209900</v>
      </c>
      <c r="J7862" s="4" t="str">
        <f>INDEX(Departments[dept_name],MATCH(Sales[[#This Row],[dept_no]],Departments[dept_no],0))</f>
        <v>Toys</v>
      </c>
      <c r="K7862" s="4" t="str">
        <f>CONCATENATE(Sales[[#This Row],[region]],Sales[[#This Row],[storetype]])</f>
        <v>2A</v>
      </c>
      <c r="L7862" s="4">
        <f>INDEX(RegionStoreCount[Store Count],MATCH(Sales[[#This Row],[RegionStoretype]],RegionStoreCount[Region/Type],0))</f>
        <v>5</v>
      </c>
      <c r="M7862" s="4">
        <f>AND(Sales[[#This Row],[date]]&lt;=TY_YTDMax,Sales[[#This Row],[date]]&gt;=TY_YTDMin)*Sales[[#This Row],[sales]]</f>
        <v>76960.637400000007</v>
      </c>
      <c r="N7862" s="4">
        <f>AND(Sales[[#This Row],[date]]&lt;=LY_YTDMax,Sales[[#This Row],[date]]&gt;=LY_YTDMin)*Sales[[#This Row],[sales]]</f>
        <v>0</v>
      </c>
      <c r="O7862" s="4">
        <f>AND(Sales[[#This Row],[date]]&gt;=YoY_Min,Sales[[#This Row],[date]]&lt;=TY_YTDMax)*(Sales[[#This Row],[sales]]/Sales[[#This Row],[sqft]])</f>
        <v>0.36665382277274894</v>
      </c>
      <c r="P7862" s="4">
        <f>SUMIF(Sales[RegionStoretype],Sales[[#This Row],[RegionStoretype]],Sales[YoY_SSF])/Sales[[#This Row],[Region_TypeCount]]</f>
        <v>60.052789354368521</v>
      </c>
    </row>
    <row r="7863" spans="1:16" x14ac:dyDescent="0.25">
      <c r="A7863" s="1">
        <v>43294</v>
      </c>
      <c r="B7863">
        <v>37</v>
      </c>
      <c r="C7863">
        <v>14</v>
      </c>
      <c r="D7863">
        <v>63063.67</v>
      </c>
      <c r="E7863" s="4">
        <f>INDEX(Stores[region],MATCH(Sales[[#This Row],[store_no]],Stores[store_no],0))</f>
        <v>3</v>
      </c>
      <c r="F7863" s="4" t="str">
        <f>INDEX(Stores[storetype],MATCH(Sales[[#This Row],[store_no]],Stores[store_no],0))</f>
        <v>C</v>
      </c>
      <c r="G7863" s="4" t="str">
        <f>INDEX(Stores[location_city],MATCH(Sales[[#This Row],[store_no]],Stores[store_no],0))</f>
        <v>Lincoln</v>
      </c>
      <c r="H7863" s="4" t="str">
        <f>INDEX(Stores[location_state],MATCH(Sales[[#This Row],[store_no]],Stores[store_no],0))</f>
        <v>Nebraska</v>
      </c>
      <c r="I7863" s="4">
        <f>INDEX(Stores[sqft],MATCH(Sales[[#This Row],[store_no]],Stores[store_no],0))</f>
        <v>161300</v>
      </c>
      <c r="J7863" s="4" t="str">
        <f>INDEX(Departments[dept_name],MATCH(Sales[[#This Row],[dept_no]],Departments[dept_no],0))</f>
        <v>Movies</v>
      </c>
      <c r="K7863" s="4" t="str">
        <f>CONCATENATE(Sales[[#This Row],[region]],Sales[[#This Row],[storetype]])</f>
        <v>3C</v>
      </c>
      <c r="L7863" s="4">
        <f>INDEX(RegionStoreCount[Store Count],MATCH(Sales[[#This Row],[RegionStoretype]],RegionStoreCount[Region/Type],0))</f>
        <v>2</v>
      </c>
      <c r="M7863" s="4">
        <f>AND(Sales[[#This Row],[date]]&lt;=TY_YTDMax,Sales[[#This Row],[date]]&gt;=TY_YTDMin)*Sales[[#This Row],[sales]]</f>
        <v>63063.67</v>
      </c>
      <c r="N7863" s="4">
        <f>AND(Sales[[#This Row],[date]]&lt;=LY_YTDMax,Sales[[#This Row],[date]]&gt;=LY_YTDMin)*Sales[[#This Row],[sales]]</f>
        <v>0</v>
      </c>
      <c r="O7863" s="4">
        <f>AND(Sales[[#This Row],[date]]&gt;=YoY_Min,Sales[[#This Row],[date]]&lt;=TY_YTDMax)*(Sales[[#This Row],[sales]]/Sales[[#This Row],[sqft]])</f>
        <v>0.39097129572225664</v>
      </c>
      <c r="P7863" s="4">
        <f>SUMIF(Sales[RegionStoretype],Sales[[#This Row],[RegionStoretype]],Sales[YoY_SSF])/Sales[[#This Row],[Region_TypeCount]]</f>
        <v>47.561479460925746</v>
      </c>
    </row>
    <row r="7864" spans="1:16" x14ac:dyDescent="0.25">
      <c r="A7864" s="1">
        <v>43294</v>
      </c>
      <c r="B7864">
        <v>37</v>
      </c>
      <c r="C7864">
        <v>17</v>
      </c>
      <c r="D7864">
        <v>69401.144400000005</v>
      </c>
      <c r="E7864" s="4">
        <f>INDEX(Stores[region],MATCH(Sales[[#This Row],[store_no]],Stores[store_no],0))</f>
        <v>3</v>
      </c>
      <c r="F7864" s="4" t="str">
        <f>INDEX(Stores[storetype],MATCH(Sales[[#This Row],[store_no]],Stores[store_no],0))</f>
        <v>C</v>
      </c>
      <c r="G7864" s="4" t="str">
        <f>INDEX(Stores[location_city],MATCH(Sales[[#This Row],[store_no]],Stores[store_no],0))</f>
        <v>Lincoln</v>
      </c>
      <c r="H7864" s="4" t="str">
        <f>INDEX(Stores[location_state],MATCH(Sales[[#This Row],[store_no]],Stores[store_no],0))</f>
        <v>Nebraska</v>
      </c>
      <c r="I7864" s="4">
        <f>INDEX(Stores[sqft],MATCH(Sales[[#This Row],[store_no]],Stores[store_no],0))</f>
        <v>161300</v>
      </c>
      <c r="J7864" s="4" t="str">
        <f>INDEX(Departments[dept_name],MATCH(Sales[[#This Row],[dept_no]],Departments[dept_no],0))</f>
        <v>Shoes</v>
      </c>
      <c r="K7864" s="4" t="str">
        <f>CONCATENATE(Sales[[#This Row],[region]],Sales[[#This Row],[storetype]])</f>
        <v>3C</v>
      </c>
      <c r="L7864" s="4">
        <f>INDEX(RegionStoreCount[Store Count],MATCH(Sales[[#This Row],[RegionStoretype]],RegionStoreCount[Region/Type],0))</f>
        <v>2</v>
      </c>
      <c r="M7864" s="4">
        <f>AND(Sales[[#This Row],[date]]&lt;=TY_YTDMax,Sales[[#This Row],[date]]&gt;=TY_YTDMin)*Sales[[#This Row],[sales]]</f>
        <v>69401.144400000005</v>
      </c>
      <c r="N7864" s="4">
        <f>AND(Sales[[#This Row],[date]]&lt;=LY_YTDMax,Sales[[#This Row],[date]]&gt;=LY_YTDMin)*Sales[[#This Row],[sales]]</f>
        <v>0</v>
      </c>
      <c r="O7864" s="4">
        <f>AND(Sales[[#This Row],[date]]&gt;=YoY_Min,Sales[[#This Row],[date]]&lt;=TY_YTDMax)*(Sales[[#This Row],[sales]]/Sales[[#This Row],[sqft]])</f>
        <v>0.43026127960322386</v>
      </c>
      <c r="P7864" s="4">
        <f>SUMIF(Sales[RegionStoretype],Sales[[#This Row],[RegionStoretype]],Sales[YoY_SSF])/Sales[[#This Row],[Region_TypeCount]]</f>
        <v>47.561479460925746</v>
      </c>
    </row>
    <row r="7865" spans="1:16" x14ac:dyDescent="0.25">
      <c r="A7865" s="1">
        <v>43294</v>
      </c>
      <c r="B7865">
        <v>37</v>
      </c>
      <c r="C7865">
        <v>20</v>
      </c>
      <c r="D7865">
        <v>85563.994699999996</v>
      </c>
      <c r="E7865" s="4">
        <f>INDEX(Stores[region],MATCH(Sales[[#This Row],[store_no]],Stores[store_no],0))</f>
        <v>3</v>
      </c>
      <c r="F7865" s="4" t="str">
        <f>INDEX(Stores[storetype],MATCH(Sales[[#This Row],[store_no]],Stores[store_no],0))</f>
        <v>C</v>
      </c>
      <c r="G7865" s="4" t="str">
        <f>INDEX(Stores[location_city],MATCH(Sales[[#This Row],[store_no]],Stores[store_no],0))</f>
        <v>Lincoln</v>
      </c>
      <c r="H7865" s="4" t="str">
        <f>INDEX(Stores[location_state],MATCH(Sales[[#This Row],[store_no]],Stores[store_no],0))</f>
        <v>Nebraska</v>
      </c>
      <c r="I7865" s="4">
        <f>INDEX(Stores[sqft],MATCH(Sales[[#This Row],[store_no]],Stores[store_no],0))</f>
        <v>161300</v>
      </c>
      <c r="J7865" s="4" t="str">
        <f>INDEX(Departments[dept_name],MATCH(Sales[[#This Row],[dept_no]],Departments[dept_no],0))</f>
        <v>Toys</v>
      </c>
      <c r="K7865" s="4" t="str">
        <f>CONCATENATE(Sales[[#This Row],[region]],Sales[[#This Row],[storetype]])</f>
        <v>3C</v>
      </c>
      <c r="L7865" s="4">
        <f>INDEX(RegionStoreCount[Store Count],MATCH(Sales[[#This Row],[RegionStoretype]],RegionStoreCount[Region/Type],0))</f>
        <v>2</v>
      </c>
      <c r="M7865" s="4">
        <f>AND(Sales[[#This Row],[date]]&lt;=TY_YTDMax,Sales[[#This Row],[date]]&gt;=TY_YTDMin)*Sales[[#This Row],[sales]]</f>
        <v>85563.994699999996</v>
      </c>
      <c r="N7865" s="4">
        <f>AND(Sales[[#This Row],[date]]&lt;=LY_YTDMax,Sales[[#This Row],[date]]&gt;=LY_YTDMin)*Sales[[#This Row],[sales]]</f>
        <v>0</v>
      </c>
      <c r="O7865" s="4">
        <f>AND(Sales[[#This Row],[date]]&gt;=YoY_Min,Sales[[#This Row],[date]]&lt;=TY_YTDMax)*(Sales[[#This Row],[sales]]/Sales[[#This Row],[sqft]])</f>
        <v>0.53046493924364535</v>
      </c>
      <c r="P7865" s="4">
        <f>SUMIF(Sales[RegionStoretype],Sales[[#This Row],[RegionStoretype]],Sales[YoY_SSF])/Sales[[#This Row],[Region_TypeCount]]</f>
        <v>47.561479460925746</v>
      </c>
    </row>
    <row r="7866" spans="1:16" x14ac:dyDescent="0.25">
      <c r="A7866" s="1">
        <v>43294</v>
      </c>
      <c r="B7866">
        <v>38</v>
      </c>
      <c r="C7866">
        <v>4</v>
      </c>
      <c r="D7866">
        <v>3813.6265000000003</v>
      </c>
      <c r="E7866" s="4">
        <f>INDEX(Stores[region],MATCH(Sales[[#This Row],[store_no]],Stores[store_no],0))</f>
        <v>2</v>
      </c>
      <c r="F7866" s="4" t="str">
        <f>INDEX(Stores[storetype],MATCH(Sales[[#This Row],[store_no]],Stores[store_no],0))</f>
        <v>C</v>
      </c>
      <c r="G7866" s="4" t="str">
        <f>INDEX(Stores[location_city],MATCH(Sales[[#This Row],[store_no]],Stores[store_no],0))</f>
        <v>Hinsdale</v>
      </c>
      <c r="H7866" s="4" t="str">
        <f>INDEX(Stores[location_state],MATCH(Sales[[#This Row],[store_no]],Stores[store_no],0))</f>
        <v>Illinois</v>
      </c>
      <c r="I7866" s="4">
        <f>INDEX(Stores[sqft],MATCH(Sales[[#This Row],[store_no]],Stores[store_no],0))</f>
        <v>155600</v>
      </c>
      <c r="J7866" s="4" t="str">
        <f>INDEX(Departments[dept_name],MATCH(Sales[[#This Row],[dept_no]],Departments[dept_no],0))</f>
        <v>Books</v>
      </c>
      <c r="K7866" s="4" t="str">
        <f>CONCATENATE(Sales[[#This Row],[region]],Sales[[#This Row],[storetype]])</f>
        <v>2C</v>
      </c>
      <c r="L7866" s="4">
        <f>INDEX(RegionStoreCount[Store Count],MATCH(Sales[[#This Row],[RegionStoretype]],RegionStoreCount[Region/Type],0))</f>
        <v>1</v>
      </c>
      <c r="M7866" s="4">
        <f>AND(Sales[[#This Row],[date]]&lt;=TY_YTDMax,Sales[[#This Row],[date]]&gt;=TY_YTDMin)*Sales[[#This Row],[sales]]</f>
        <v>3813.6265000000003</v>
      </c>
      <c r="N7866" s="4">
        <f>AND(Sales[[#This Row],[date]]&lt;=LY_YTDMax,Sales[[#This Row],[date]]&gt;=LY_YTDMin)*Sales[[#This Row],[sales]]</f>
        <v>0</v>
      </c>
      <c r="O7866" s="4">
        <f>AND(Sales[[#This Row],[date]]&gt;=YoY_Min,Sales[[#This Row],[date]]&lt;=TY_YTDMax)*(Sales[[#This Row],[sales]]/Sales[[#This Row],[sqft]])</f>
        <v>2.4509167737789207E-2</v>
      </c>
      <c r="P7866" s="4">
        <f>SUMIF(Sales[RegionStoretype],Sales[[#This Row],[RegionStoretype]],Sales[YoY_SSF])/Sales[[#This Row],[Region_TypeCount]]</f>
        <v>44.537621913239086</v>
      </c>
    </row>
    <row r="7867" spans="1:16" x14ac:dyDescent="0.25">
      <c r="A7867" s="1">
        <v>43294</v>
      </c>
      <c r="B7867">
        <v>38</v>
      </c>
      <c r="C7867">
        <v>6</v>
      </c>
      <c r="D7867">
        <v>39910.439400000003</v>
      </c>
      <c r="E7867" s="4">
        <f>INDEX(Stores[region],MATCH(Sales[[#This Row],[store_no]],Stores[store_no],0))</f>
        <v>2</v>
      </c>
      <c r="F7867" s="4" t="str">
        <f>INDEX(Stores[storetype],MATCH(Sales[[#This Row],[store_no]],Stores[store_no],0))</f>
        <v>C</v>
      </c>
      <c r="G7867" s="4" t="str">
        <f>INDEX(Stores[location_city],MATCH(Sales[[#This Row],[store_no]],Stores[store_no],0))</f>
        <v>Hinsdale</v>
      </c>
      <c r="H7867" s="4" t="str">
        <f>INDEX(Stores[location_state],MATCH(Sales[[#This Row],[store_no]],Stores[store_no],0))</f>
        <v>Illinois</v>
      </c>
      <c r="I7867" s="4">
        <f>INDEX(Stores[sqft],MATCH(Sales[[#This Row],[store_no]],Stores[store_no],0))</f>
        <v>155600</v>
      </c>
      <c r="J7867" s="4" t="str">
        <f>INDEX(Departments[dept_name],MATCH(Sales[[#This Row],[dept_no]],Departments[dept_no],0))</f>
        <v>Computers</v>
      </c>
      <c r="K7867" s="4" t="str">
        <f>CONCATENATE(Sales[[#This Row],[region]],Sales[[#This Row],[storetype]])</f>
        <v>2C</v>
      </c>
      <c r="L7867" s="4">
        <f>INDEX(RegionStoreCount[Store Count],MATCH(Sales[[#This Row],[RegionStoretype]],RegionStoreCount[Region/Type],0))</f>
        <v>1</v>
      </c>
      <c r="M7867" s="4">
        <f>AND(Sales[[#This Row],[date]]&lt;=TY_YTDMax,Sales[[#This Row],[date]]&gt;=TY_YTDMin)*Sales[[#This Row],[sales]]</f>
        <v>39910.439400000003</v>
      </c>
      <c r="N7867" s="4">
        <f>AND(Sales[[#This Row],[date]]&lt;=LY_YTDMax,Sales[[#This Row],[date]]&gt;=LY_YTDMin)*Sales[[#This Row],[sales]]</f>
        <v>0</v>
      </c>
      <c r="O7867" s="4">
        <f>AND(Sales[[#This Row],[date]]&gt;=YoY_Min,Sales[[#This Row],[date]]&lt;=TY_YTDMax)*(Sales[[#This Row],[sales]]/Sales[[#This Row],[sqft]])</f>
        <v>0.25649382647814911</v>
      </c>
      <c r="P7867" s="4">
        <f>SUMIF(Sales[RegionStoretype],Sales[[#This Row],[RegionStoretype]],Sales[YoY_SSF])/Sales[[#This Row],[Region_TypeCount]]</f>
        <v>44.537621913239086</v>
      </c>
    </row>
    <row r="7868" spans="1:16" x14ac:dyDescent="0.25">
      <c r="A7868" s="1">
        <v>43294</v>
      </c>
      <c r="B7868">
        <v>38</v>
      </c>
      <c r="C7868">
        <v>13</v>
      </c>
      <c r="D7868">
        <v>13848.278400000001</v>
      </c>
      <c r="E7868" s="4">
        <f>INDEX(Stores[region],MATCH(Sales[[#This Row],[store_no]],Stores[store_no],0))</f>
        <v>2</v>
      </c>
      <c r="F7868" s="4" t="str">
        <f>INDEX(Stores[storetype],MATCH(Sales[[#This Row],[store_no]],Stores[store_no],0))</f>
        <v>C</v>
      </c>
      <c r="G7868" s="4" t="str">
        <f>INDEX(Stores[location_city],MATCH(Sales[[#This Row],[store_no]],Stores[store_no],0))</f>
        <v>Hinsdale</v>
      </c>
      <c r="H7868" s="4" t="str">
        <f>INDEX(Stores[location_state],MATCH(Sales[[#This Row],[store_no]],Stores[store_no],0))</f>
        <v>Illinois</v>
      </c>
      <c r="I7868" s="4">
        <f>INDEX(Stores[sqft],MATCH(Sales[[#This Row],[store_no]],Stores[store_no],0))</f>
        <v>155600</v>
      </c>
      <c r="J7868" s="4" t="str">
        <f>INDEX(Departments[dept_name],MATCH(Sales[[#This Row],[dept_no]],Departments[dept_no],0))</f>
        <v>Kids</v>
      </c>
      <c r="K7868" s="4" t="str">
        <f>CONCATENATE(Sales[[#This Row],[region]],Sales[[#This Row],[storetype]])</f>
        <v>2C</v>
      </c>
      <c r="L7868" s="4">
        <f>INDEX(RegionStoreCount[Store Count],MATCH(Sales[[#This Row],[RegionStoretype]],RegionStoreCount[Region/Type],0))</f>
        <v>1</v>
      </c>
      <c r="M7868" s="4">
        <f>AND(Sales[[#This Row],[date]]&lt;=TY_YTDMax,Sales[[#This Row],[date]]&gt;=TY_YTDMin)*Sales[[#This Row],[sales]]</f>
        <v>13848.278400000001</v>
      </c>
      <c r="N7868" s="4">
        <f>AND(Sales[[#This Row],[date]]&lt;=LY_YTDMax,Sales[[#This Row],[date]]&gt;=LY_YTDMin)*Sales[[#This Row],[sales]]</f>
        <v>0</v>
      </c>
      <c r="O7868" s="4">
        <f>AND(Sales[[#This Row],[date]]&gt;=YoY_Min,Sales[[#This Row],[date]]&lt;=TY_YTDMax)*(Sales[[#This Row],[sales]]/Sales[[#This Row],[sqft]])</f>
        <v>8.8999218508997432E-2</v>
      </c>
      <c r="P7868" s="4">
        <f>SUMIF(Sales[RegionStoretype],Sales[[#This Row],[RegionStoretype]],Sales[YoY_SSF])/Sales[[#This Row],[Region_TypeCount]]</f>
        <v>44.537621913239086</v>
      </c>
    </row>
    <row r="7869" spans="1:16" x14ac:dyDescent="0.25">
      <c r="A7869" s="1">
        <v>43294</v>
      </c>
      <c r="B7869">
        <v>38</v>
      </c>
      <c r="C7869">
        <v>14</v>
      </c>
      <c r="D7869">
        <v>14691.0726</v>
      </c>
      <c r="E7869" s="4">
        <f>INDEX(Stores[region],MATCH(Sales[[#This Row],[store_no]],Stores[store_no],0))</f>
        <v>2</v>
      </c>
      <c r="F7869" s="4" t="str">
        <f>INDEX(Stores[storetype],MATCH(Sales[[#This Row],[store_no]],Stores[store_no],0))</f>
        <v>C</v>
      </c>
      <c r="G7869" s="4" t="str">
        <f>INDEX(Stores[location_city],MATCH(Sales[[#This Row],[store_no]],Stores[store_no],0))</f>
        <v>Hinsdale</v>
      </c>
      <c r="H7869" s="4" t="str">
        <f>INDEX(Stores[location_state],MATCH(Sales[[#This Row],[store_no]],Stores[store_no],0))</f>
        <v>Illinois</v>
      </c>
      <c r="I7869" s="4">
        <f>INDEX(Stores[sqft],MATCH(Sales[[#This Row],[store_no]],Stores[store_no],0))</f>
        <v>155600</v>
      </c>
      <c r="J7869" s="4" t="str">
        <f>INDEX(Departments[dept_name],MATCH(Sales[[#This Row],[dept_no]],Departments[dept_no],0))</f>
        <v>Movies</v>
      </c>
      <c r="K7869" s="4" t="str">
        <f>CONCATENATE(Sales[[#This Row],[region]],Sales[[#This Row],[storetype]])</f>
        <v>2C</v>
      </c>
      <c r="L7869" s="4">
        <f>INDEX(RegionStoreCount[Store Count],MATCH(Sales[[#This Row],[RegionStoretype]],RegionStoreCount[Region/Type],0))</f>
        <v>1</v>
      </c>
      <c r="M7869" s="4">
        <f>AND(Sales[[#This Row],[date]]&lt;=TY_YTDMax,Sales[[#This Row],[date]]&gt;=TY_YTDMin)*Sales[[#This Row],[sales]]</f>
        <v>14691.0726</v>
      </c>
      <c r="N7869" s="4">
        <f>AND(Sales[[#This Row],[date]]&lt;=LY_YTDMax,Sales[[#This Row],[date]]&gt;=LY_YTDMin)*Sales[[#This Row],[sales]]</f>
        <v>0</v>
      </c>
      <c r="O7869" s="4">
        <f>AND(Sales[[#This Row],[date]]&gt;=YoY_Min,Sales[[#This Row],[date]]&lt;=TY_YTDMax)*(Sales[[#This Row],[sales]]/Sales[[#This Row],[sqft]])</f>
        <v>9.4415633676092542E-2</v>
      </c>
      <c r="P7869" s="4">
        <f>SUMIF(Sales[RegionStoretype],Sales[[#This Row],[RegionStoretype]],Sales[YoY_SSF])/Sales[[#This Row],[Region_TypeCount]]</f>
        <v>44.537621913239086</v>
      </c>
    </row>
    <row r="7870" spans="1:16" x14ac:dyDescent="0.25">
      <c r="A7870" s="1">
        <v>43294</v>
      </c>
      <c r="B7870">
        <v>38</v>
      </c>
      <c r="C7870">
        <v>17</v>
      </c>
      <c r="D7870">
        <v>90847.584499999997</v>
      </c>
      <c r="E7870" s="4">
        <f>INDEX(Stores[region],MATCH(Sales[[#This Row],[store_no]],Stores[store_no],0))</f>
        <v>2</v>
      </c>
      <c r="F7870" s="4" t="str">
        <f>INDEX(Stores[storetype],MATCH(Sales[[#This Row],[store_no]],Stores[store_no],0))</f>
        <v>C</v>
      </c>
      <c r="G7870" s="4" t="str">
        <f>INDEX(Stores[location_city],MATCH(Sales[[#This Row],[store_no]],Stores[store_no],0))</f>
        <v>Hinsdale</v>
      </c>
      <c r="H7870" s="4" t="str">
        <f>INDEX(Stores[location_state],MATCH(Sales[[#This Row],[store_no]],Stores[store_no],0))</f>
        <v>Illinois</v>
      </c>
      <c r="I7870" s="4">
        <f>INDEX(Stores[sqft],MATCH(Sales[[#This Row],[store_no]],Stores[store_no],0))</f>
        <v>155600</v>
      </c>
      <c r="J7870" s="4" t="str">
        <f>INDEX(Departments[dept_name],MATCH(Sales[[#This Row],[dept_no]],Departments[dept_no],0))</f>
        <v>Shoes</v>
      </c>
      <c r="K7870" s="4" t="str">
        <f>CONCATENATE(Sales[[#This Row],[region]],Sales[[#This Row],[storetype]])</f>
        <v>2C</v>
      </c>
      <c r="L7870" s="4">
        <f>INDEX(RegionStoreCount[Store Count],MATCH(Sales[[#This Row],[RegionStoretype]],RegionStoreCount[Region/Type],0))</f>
        <v>1</v>
      </c>
      <c r="M7870" s="4">
        <f>AND(Sales[[#This Row],[date]]&lt;=TY_YTDMax,Sales[[#This Row],[date]]&gt;=TY_YTDMin)*Sales[[#This Row],[sales]]</f>
        <v>90847.584499999997</v>
      </c>
      <c r="N7870" s="4">
        <f>AND(Sales[[#This Row],[date]]&lt;=LY_YTDMax,Sales[[#This Row],[date]]&gt;=LY_YTDMin)*Sales[[#This Row],[sales]]</f>
        <v>0</v>
      </c>
      <c r="O7870" s="4">
        <f>AND(Sales[[#This Row],[date]]&gt;=YoY_Min,Sales[[#This Row],[date]]&lt;=TY_YTDMax)*(Sales[[#This Row],[sales]]/Sales[[#This Row],[sqft]])</f>
        <v>0.58385337082262212</v>
      </c>
      <c r="P7870" s="4">
        <f>SUMIF(Sales[RegionStoretype],Sales[[#This Row],[RegionStoretype]],Sales[YoY_SSF])/Sales[[#This Row],[Region_TypeCount]]</f>
        <v>44.537621913239086</v>
      </c>
    </row>
    <row r="7871" spans="1:16" x14ac:dyDescent="0.25">
      <c r="A7871" s="1">
        <v>43301</v>
      </c>
      <c r="B7871">
        <v>1</v>
      </c>
      <c r="C7871">
        <v>10</v>
      </c>
      <c r="D7871">
        <v>84936.443399999989</v>
      </c>
      <c r="E7871" s="4">
        <f>INDEX(Stores[region],MATCH(Sales[[#This Row],[store_no]],Stores[store_no],0))</f>
        <v>1</v>
      </c>
      <c r="F7871" s="4" t="str">
        <f>INDEX(Stores[storetype],MATCH(Sales[[#This Row],[store_no]],Stores[store_no],0))</f>
        <v>A</v>
      </c>
      <c r="G7871" s="4" t="str">
        <f>INDEX(Stores[location_city],MATCH(Sales[[#This Row],[store_no]],Stores[store_no],0))</f>
        <v>Ann Arbor</v>
      </c>
      <c r="H7871" s="4" t="str">
        <f>INDEX(Stores[location_state],MATCH(Sales[[#This Row],[store_no]],Stores[store_no],0))</f>
        <v>Michigan</v>
      </c>
      <c r="I7871" s="4">
        <f>INDEX(Stores[sqft],MATCH(Sales[[#This Row],[store_no]],Stores[store_no],0))</f>
        <v>100600</v>
      </c>
      <c r="J7871" s="4" t="str">
        <f>INDEX(Departments[dept_name],MATCH(Sales[[#This Row],[dept_no]],Departments[dept_no],0))</f>
        <v>Health</v>
      </c>
      <c r="K7871" s="4" t="str">
        <f>CONCATENATE(Sales[[#This Row],[region]],Sales[[#This Row],[storetype]])</f>
        <v>1A</v>
      </c>
      <c r="L7871" s="4">
        <f>INDEX(RegionStoreCount[Store Count],MATCH(Sales[[#This Row],[RegionStoretype]],RegionStoreCount[Region/Type],0))</f>
        <v>5</v>
      </c>
      <c r="M7871" s="4">
        <f>AND(Sales[[#This Row],[date]]&lt;=TY_YTDMax,Sales[[#This Row],[date]]&gt;=TY_YTDMin)*Sales[[#This Row],[sales]]</f>
        <v>84936.443399999989</v>
      </c>
      <c r="N7871" s="4">
        <f>AND(Sales[[#This Row],[date]]&lt;=LY_YTDMax,Sales[[#This Row],[date]]&gt;=LY_YTDMin)*Sales[[#This Row],[sales]]</f>
        <v>0</v>
      </c>
      <c r="O7871" s="4">
        <f>AND(Sales[[#This Row],[date]]&gt;=YoY_Min,Sales[[#This Row],[date]]&lt;=TY_YTDMax)*(Sales[[#This Row],[sales]]/Sales[[#This Row],[sqft]])</f>
        <v>0.84429864214711714</v>
      </c>
      <c r="P7871" s="4">
        <f>SUMIF(Sales[RegionStoretype],Sales[[#This Row],[RegionStoretype]],Sales[YoY_SSF])/Sales[[#This Row],[Region_TypeCount]]</f>
        <v>59.469551530910678</v>
      </c>
    </row>
    <row r="7872" spans="1:16" x14ac:dyDescent="0.25">
      <c r="A7872" s="1">
        <v>43301</v>
      </c>
      <c r="B7872">
        <v>2</v>
      </c>
      <c r="C7872">
        <v>1</v>
      </c>
      <c r="D7872">
        <v>29241.082000000002</v>
      </c>
      <c r="E7872" s="4">
        <f>INDEX(Stores[region],MATCH(Sales[[#This Row],[store_no]],Stores[store_no],0))</f>
        <v>3</v>
      </c>
      <c r="F7872" s="4" t="str">
        <f>INDEX(Stores[storetype],MATCH(Sales[[#This Row],[store_no]],Stores[store_no],0))</f>
        <v>A</v>
      </c>
      <c r="G7872" s="4" t="str">
        <f>INDEX(Stores[location_city],MATCH(Sales[[#This Row],[store_no]],Stores[store_no],0))</f>
        <v>Minneapolis</v>
      </c>
      <c r="H7872" s="4" t="str">
        <f>INDEX(Stores[location_state],MATCH(Sales[[#This Row],[store_no]],Stores[store_no],0))</f>
        <v>Minnesota</v>
      </c>
      <c r="I7872" s="4">
        <f>INDEX(Stores[sqft],MATCH(Sales[[#This Row],[store_no]],Stores[store_no],0))</f>
        <v>210400</v>
      </c>
      <c r="J7872" s="4" t="str">
        <f>INDEX(Departments[dept_name],MATCH(Sales[[#This Row],[dept_no]],Departments[dept_no],0))</f>
        <v>Automotive</v>
      </c>
      <c r="K7872" s="4" t="str">
        <f>CONCATENATE(Sales[[#This Row],[region]],Sales[[#This Row],[storetype]])</f>
        <v>3A</v>
      </c>
      <c r="L7872" s="4">
        <f>INDEX(RegionStoreCount[Store Count],MATCH(Sales[[#This Row],[RegionStoretype]],RegionStoreCount[Region/Type],0))</f>
        <v>9</v>
      </c>
      <c r="M7872" s="4">
        <f>AND(Sales[[#This Row],[date]]&lt;=TY_YTDMax,Sales[[#This Row],[date]]&gt;=TY_YTDMin)*Sales[[#This Row],[sales]]</f>
        <v>29241.082000000002</v>
      </c>
      <c r="N7872" s="4">
        <f>AND(Sales[[#This Row],[date]]&lt;=LY_YTDMax,Sales[[#This Row],[date]]&gt;=LY_YTDMin)*Sales[[#This Row],[sales]]</f>
        <v>0</v>
      </c>
      <c r="O7872" s="4">
        <f>AND(Sales[[#This Row],[date]]&gt;=YoY_Min,Sales[[#This Row],[date]]&lt;=TY_YTDMax)*(Sales[[#This Row],[sales]]/Sales[[#This Row],[sqft]])</f>
        <v>0.1389785266159696</v>
      </c>
      <c r="P7872" s="4">
        <f>SUMIF(Sales[RegionStoretype],Sales[[#This Row],[RegionStoretype]],Sales[YoY_SSF])/Sales[[#This Row],[Region_TypeCount]]</f>
        <v>53.603836561720975</v>
      </c>
    </row>
    <row r="7873" spans="1:16" x14ac:dyDescent="0.25">
      <c r="A7873" s="1">
        <v>43301</v>
      </c>
      <c r="B7873">
        <v>2</v>
      </c>
      <c r="C7873">
        <v>6</v>
      </c>
      <c r="D7873">
        <v>74168.294399999999</v>
      </c>
      <c r="E7873" s="4">
        <f>INDEX(Stores[region],MATCH(Sales[[#This Row],[store_no]],Stores[store_no],0))</f>
        <v>3</v>
      </c>
      <c r="F7873" s="4" t="str">
        <f>INDEX(Stores[storetype],MATCH(Sales[[#This Row],[store_no]],Stores[store_no],0))</f>
        <v>A</v>
      </c>
      <c r="G7873" s="4" t="str">
        <f>INDEX(Stores[location_city],MATCH(Sales[[#This Row],[store_no]],Stores[store_no],0))</f>
        <v>Minneapolis</v>
      </c>
      <c r="H7873" s="4" t="str">
        <f>INDEX(Stores[location_state],MATCH(Sales[[#This Row],[store_no]],Stores[store_no],0))</f>
        <v>Minnesota</v>
      </c>
      <c r="I7873" s="4">
        <f>INDEX(Stores[sqft],MATCH(Sales[[#This Row],[store_no]],Stores[store_no],0))</f>
        <v>210400</v>
      </c>
      <c r="J7873" s="4" t="str">
        <f>INDEX(Departments[dept_name],MATCH(Sales[[#This Row],[dept_no]],Departments[dept_no],0))</f>
        <v>Computers</v>
      </c>
      <c r="K7873" s="4" t="str">
        <f>CONCATENATE(Sales[[#This Row],[region]],Sales[[#This Row],[storetype]])</f>
        <v>3A</v>
      </c>
      <c r="L7873" s="4">
        <f>INDEX(RegionStoreCount[Store Count],MATCH(Sales[[#This Row],[RegionStoretype]],RegionStoreCount[Region/Type],0))</f>
        <v>9</v>
      </c>
      <c r="M7873" s="4">
        <f>AND(Sales[[#This Row],[date]]&lt;=TY_YTDMax,Sales[[#This Row],[date]]&gt;=TY_YTDMin)*Sales[[#This Row],[sales]]</f>
        <v>74168.294399999999</v>
      </c>
      <c r="N7873" s="4">
        <f>AND(Sales[[#This Row],[date]]&lt;=LY_YTDMax,Sales[[#This Row],[date]]&gt;=LY_YTDMin)*Sales[[#This Row],[sales]]</f>
        <v>0</v>
      </c>
      <c r="O7873" s="4">
        <f>AND(Sales[[#This Row],[date]]&gt;=YoY_Min,Sales[[#This Row],[date]]&lt;=TY_YTDMax)*(Sales[[#This Row],[sales]]/Sales[[#This Row],[sqft]])</f>
        <v>0.35251090494296577</v>
      </c>
      <c r="P7873" s="4">
        <f>SUMIF(Sales[RegionStoretype],Sales[[#This Row],[RegionStoretype]],Sales[YoY_SSF])/Sales[[#This Row],[Region_TypeCount]]</f>
        <v>53.603836561720975</v>
      </c>
    </row>
    <row r="7874" spans="1:16" x14ac:dyDescent="0.25">
      <c r="A7874" s="1">
        <v>43301</v>
      </c>
      <c r="B7874">
        <v>3</v>
      </c>
      <c r="C7874">
        <v>3</v>
      </c>
      <c r="D7874">
        <v>54845.702999999994</v>
      </c>
      <c r="E7874" s="4">
        <f>INDEX(Stores[region],MATCH(Sales[[#This Row],[store_no]],Stores[store_no],0))</f>
        <v>1</v>
      </c>
      <c r="F7874" s="4" t="str">
        <f>INDEX(Stores[storetype],MATCH(Sales[[#This Row],[store_no]],Stores[store_no],0))</f>
        <v>B</v>
      </c>
      <c r="G7874" s="4" t="str">
        <f>INDEX(Stores[location_city],MATCH(Sales[[#This Row],[store_no]],Stores[store_no],0))</f>
        <v>Detroit</v>
      </c>
      <c r="H7874" s="4" t="str">
        <f>INDEX(Stores[location_state],MATCH(Sales[[#This Row],[store_no]],Stores[store_no],0))</f>
        <v>Michigan</v>
      </c>
      <c r="I7874" s="4">
        <f>INDEX(Stores[sqft],MATCH(Sales[[#This Row],[store_no]],Stores[store_no],0))</f>
        <v>114500</v>
      </c>
      <c r="J7874" s="4" t="str">
        <f>INDEX(Departments[dept_name],MATCH(Sales[[#This Row],[dept_no]],Departments[dept_no],0))</f>
        <v>Beauty</v>
      </c>
      <c r="K7874" s="4" t="str">
        <f>CONCATENATE(Sales[[#This Row],[region]],Sales[[#This Row],[storetype]])</f>
        <v>1B</v>
      </c>
      <c r="L7874" s="4">
        <f>INDEX(RegionStoreCount[Store Count],MATCH(Sales[[#This Row],[RegionStoretype]],RegionStoreCount[Region/Type],0))</f>
        <v>5</v>
      </c>
      <c r="M7874" s="4">
        <f>AND(Sales[[#This Row],[date]]&lt;=TY_YTDMax,Sales[[#This Row],[date]]&gt;=TY_YTDMin)*Sales[[#This Row],[sales]]</f>
        <v>54845.702999999994</v>
      </c>
      <c r="N7874" s="4">
        <f>AND(Sales[[#This Row],[date]]&lt;=LY_YTDMax,Sales[[#This Row],[date]]&gt;=LY_YTDMin)*Sales[[#This Row],[sales]]</f>
        <v>0</v>
      </c>
      <c r="O7874" s="4">
        <f>AND(Sales[[#This Row],[date]]&gt;=YoY_Min,Sales[[#This Row],[date]]&lt;=TY_YTDMax)*(Sales[[#This Row],[sales]]/Sales[[#This Row],[sqft]])</f>
        <v>0.47900177292576412</v>
      </c>
      <c r="P7874" s="4">
        <f>SUMIF(Sales[RegionStoretype],Sales[[#This Row],[RegionStoretype]],Sales[YoY_SSF])/Sales[[#This Row],[Region_TypeCount]]</f>
        <v>68.518982968140051</v>
      </c>
    </row>
    <row r="7875" spans="1:16" x14ac:dyDescent="0.25">
      <c r="A7875" s="1">
        <v>43301</v>
      </c>
      <c r="B7875">
        <v>4</v>
      </c>
      <c r="C7875">
        <v>14</v>
      </c>
      <c r="D7875">
        <v>56717.565300000002</v>
      </c>
      <c r="E7875" s="4">
        <f>INDEX(Stores[region],MATCH(Sales[[#This Row],[store_no]],Stores[store_no],0))</f>
        <v>1</v>
      </c>
      <c r="F7875" s="4" t="str">
        <f>INDEX(Stores[storetype],MATCH(Sales[[#This Row],[store_no]],Stores[store_no],0))</f>
        <v>A</v>
      </c>
      <c r="G7875" s="4" t="str">
        <f>INDEX(Stores[location_city],MATCH(Sales[[#This Row],[store_no]],Stores[store_no],0))</f>
        <v>Cincinnati</v>
      </c>
      <c r="H7875" s="4" t="str">
        <f>INDEX(Stores[location_state],MATCH(Sales[[#This Row],[store_no]],Stores[store_no],0))</f>
        <v>Ohio</v>
      </c>
      <c r="I7875" s="4">
        <f>INDEX(Stores[sqft],MATCH(Sales[[#This Row],[store_no]],Stores[store_no],0))</f>
        <v>127800</v>
      </c>
      <c r="J7875" s="4" t="str">
        <f>INDEX(Departments[dept_name],MATCH(Sales[[#This Row],[dept_no]],Departments[dept_no],0))</f>
        <v>Movies</v>
      </c>
      <c r="K7875" s="4" t="str">
        <f>CONCATENATE(Sales[[#This Row],[region]],Sales[[#This Row],[storetype]])</f>
        <v>1A</v>
      </c>
      <c r="L7875" s="4">
        <f>INDEX(RegionStoreCount[Store Count],MATCH(Sales[[#This Row],[RegionStoretype]],RegionStoreCount[Region/Type],0))</f>
        <v>5</v>
      </c>
      <c r="M7875" s="4">
        <f>AND(Sales[[#This Row],[date]]&lt;=TY_YTDMax,Sales[[#This Row],[date]]&gt;=TY_YTDMin)*Sales[[#This Row],[sales]]</f>
        <v>56717.565300000002</v>
      </c>
      <c r="N7875" s="4">
        <f>AND(Sales[[#This Row],[date]]&lt;=LY_YTDMax,Sales[[#This Row],[date]]&gt;=LY_YTDMin)*Sales[[#This Row],[sales]]</f>
        <v>0</v>
      </c>
      <c r="O7875" s="4">
        <f>AND(Sales[[#This Row],[date]]&gt;=YoY_Min,Sales[[#This Row],[date]]&lt;=TY_YTDMax)*(Sales[[#This Row],[sales]]/Sales[[#This Row],[sqft]])</f>
        <v>0.44379941549295776</v>
      </c>
      <c r="P7875" s="4">
        <f>SUMIF(Sales[RegionStoretype],Sales[[#This Row],[RegionStoretype]],Sales[YoY_SSF])/Sales[[#This Row],[Region_TypeCount]]</f>
        <v>59.469551530910678</v>
      </c>
    </row>
    <row r="7876" spans="1:16" x14ac:dyDescent="0.25">
      <c r="A7876" s="1">
        <v>43301</v>
      </c>
      <c r="B7876">
        <v>4</v>
      </c>
      <c r="C7876">
        <v>15</v>
      </c>
      <c r="D7876">
        <v>345.00880000000001</v>
      </c>
      <c r="E7876" s="4">
        <f>INDEX(Stores[region],MATCH(Sales[[#This Row],[store_no]],Stores[store_no],0))</f>
        <v>1</v>
      </c>
      <c r="F7876" s="4" t="str">
        <f>INDEX(Stores[storetype],MATCH(Sales[[#This Row],[store_no]],Stores[store_no],0))</f>
        <v>A</v>
      </c>
      <c r="G7876" s="4" t="str">
        <f>INDEX(Stores[location_city],MATCH(Sales[[#This Row],[store_no]],Stores[store_no],0))</f>
        <v>Cincinnati</v>
      </c>
      <c r="H7876" s="4" t="str">
        <f>INDEX(Stores[location_state],MATCH(Sales[[#This Row],[store_no]],Stores[store_no],0))</f>
        <v>Ohio</v>
      </c>
      <c r="I7876" s="4">
        <f>INDEX(Stores[sqft],MATCH(Sales[[#This Row],[store_no]],Stores[store_no],0))</f>
        <v>127800</v>
      </c>
      <c r="J7876" s="4" t="str">
        <f>INDEX(Departments[dept_name],MATCH(Sales[[#This Row],[dept_no]],Departments[dept_no],0))</f>
        <v>Music</v>
      </c>
      <c r="K7876" s="4" t="str">
        <f>CONCATENATE(Sales[[#This Row],[region]],Sales[[#This Row],[storetype]])</f>
        <v>1A</v>
      </c>
      <c r="L7876" s="4">
        <f>INDEX(RegionStoreCount[Store Count],MATCH(Sales[[#This Row],[RegionStoretype]],RegionStoreCount[Region/Type],0))</f>
        <v>5</v>
      </c>
      <c r="M7876" s="4">
        <f>AND(Sales[[#This Row],[date]]&lt;=TY_YTDMax,Sales[[#This Row],[date]]&gt;=TY_YTDMin)*Sales[[#This Row],[sales]]</f>
        <v>345.00880000000001</v>
      </c>
      <c r="N7876" s="4">
        <f>AND(Sales[[#This Row],[date]]&lt;=LY_YTDMax,Sales[[#This Row],[date]]&gt;=LY_YTDMin)*Sales[[#This Row],[sales]]</f>
        <v>0</v>
      </c>
      <c r="O7876" s="4">
        <f>AND(Sales[[#This Row],[date]]&gt;=YoY_Min,Sales[[#This Row],[date]]&lt;=TY_YTDMax)*(Sales[[#This Row],[sales]]/Sales[[#This Row],[sqft]])</f>
        <v>2.6995993740219094E-3</v>
      </c>
      <c r="P7876" s="4">
        <f>SUMIF(Sales[RegionStoretype],Sales[[#This Row],[RegionStoretype]],Sales[YoY_SSF])/Sales[[#This Row],[Region_TypeCount]]</f>
        <v>59.469551530910678</v>
      </c>
    </row>
    <row r="7877" spans="1:16" x14ac:dyDescent="0.25">
      <c r="A7877" s="1">
        <v>43301</v>
      </c>
      <c r="B7877">
        <v>4</v>
      </c>
      <c r="C7877">
        <v>17</v>
      </c>
      <c r="D7877">
        <v>95890.750799999994</v>
      </c>
      <c r="E7877" s="4">
        <f>INDEX(Stores[region],MATCH(Sales[[#This Row],[store_no]],Stores[store_no],0))</f>
        <v>1</v>
      </c>
      <c r="F7877" s="4" t="str">
        <f>INDEX(Stores[storetype],MATCH(Sales[[#This Row],[store_no]],Stores[store_no],0))</f>
        <v>A</v>
      </c>
      <c r="G7877" s="4" t="str">
        <f>INDEX(Stores[location_city],MATCH(Sales[[#This Row],[store_no]],Stores[store_no],0))</f>
        <v>Cincinnati</v>
      </c>
      <c r="H7877" s="4" t="str">
        <f>INDEX(Stores[location_state],MATCH(Sales[[#This Row],[store_no]],Stores[store_no],0))</f>
        <v>Ohio</v>
      </c>
      <c r="I7877" s="4">
        <f>INDEX(Stores[sqft],MATCH(Sales[[#This Row],[store_no]],Stores[store_no],0))</f>
        <v>127800</v>
      </c>
      <c r="J7877" s="4" t="str">
        <f>INDEX(Departments[dept_name],MATCH(Sales[[#This Row],[dept_no]],Departments[dept_no],0))</f>
        <v>Shoes</v>
      </c>
      <c r="K7877" s="4" t="str">
        <f>CONCATENATE(Sales[[#This Row],[region]],Sales[[#This Row],[storetype]])</f>
        <v>1A</v>
      </c>
      <c r="L7877" s="4">
        <f>INDEX(RegionStoreCount[Store Count],MATCH(Sales[[#This Row],[RegionStoretype]],RegionStoreCount[Region/Type],0))</f>
        <v>5</v>
      </c>
      <c r="M7877" s="4">
        <f>AND(Sales[[#This Row],[date]]&lt;=TY_YTDMax,Sales[[#This Row],[date]]&gt;=TY_YTDMin)*Sales[[#This Row],[sales]]</f>
        <v>95890.750799999994</v>
      </c>
      <c r="N7877" s="4">
        <f>AND(Sales[[#This Row],[date]]&lt;=LY_YTDMax,Sales[[#This Row],[date]]&gt;=LY_YTDMin)*Sales[[#This Row],[sales]]</f>
        <v>0</v>
      </c>
      <c r="O7877" s="4">
        <f>AND(Sales[[#This Row],[date]]&gt;=YoY_Min,Sales[[#This Row],[date]]&lt;=TY_YTDMax)*(Sales[[#This Row],[sales]]/Sales[[#This Row],[sqft]])</f>
        <v>0.75031886384976521</v>
      </c>
      <c r="P7877" s="4">
        <f>SUMIF(Sales[RegionStoretype],Sales[[#This Row],[RegionStoretype]],Sales[YoY_SSF])/Sales[[#This Row],[Region_TypeCount]]</f>
        <v>59.469551530910678</v>
      </c>
    </row>
    <row r="7878" spans="1:16" x14ac:dyDescent="0.25">
      <c r="A7878" s="1">
        <v>43301</v>
      </c>
      <c r="B7878">
        <v>6</v>
      </c>
      <c r="C7878">
        <v>2</v>
      </c>
      <c r="D7878">
        <v>45207.488599999997</v>
      </c>
      <c r="E7878" s="4">
        <f>INDEX(Stores[region],MATCH(Sales[[#This Row],[store_no]],Stores[store_no],0))</f>
        <v>3</v>
      </c>
      <c r="F7878" s="4" t="str">
        <f>INDEX(Stores[storetype],MATCH(Sales[[#This Row],[store_no]],Stores[store_no],0))</f>
        <v>A</v>
      </c>
      <c r="G7878" s="4" t="str">
        <f>INDEX(Stores[location_city],MATCH(Sales[[#This Row],[store_no]],Stores[store_no],0))</f>
        <v>Green Bay</v>
      </c>
      <c r="H7878" s="4" t="str">
        <f>INDEX(Stores[location_state],MATCH(Sales[[#This Row],[store_no]],Stores[store_no],0))</f>
        <v>Wisconsin</v>
      </c>
      <c r="I7878" s="4">
        <f>INDEX(Stores[sqft],MATCH(Sales[[#This Row],[store_no]],Stores[store_no],0))</f>
        <v>138800</v>
      </c>
      <c r="J7878" s="4" t="str">
        <f>INDEX(Departments[dept_name],MATCH(Sales[[#This Row],[dept_no]],Departments[dept_no],0))</f>
        <v>Baby</v>
      </c>
      <c r="K7878" s="4" t="str">
        <f>CONCATENATE(Sales[[#This Row],[region]],Sales[[#This Row],[storetype]])</f>
        <v>3A</v>
      </c>
      <c r="L7878" s="4">
        <f>INDEX(RegionStoreCount[Store Count],MATCH(Sales[[#This Row],[RegionStoretype]],RegionStoreCount[Region/Type],0))</f>
        <v>9</v>
      </c>
      <c r="M7878" s="4">
        <f>AND(Sales[[#This Row],[date]]&lt;=TY_YTDMax,Sales[[#This Row],[date]]&gt;=TY_YTDMin)*Sales[[#This Row],[sales]]</f>
        <v>45207.488599999997</v>
      </c>
      <c r="N7878" s="4">
        <f>AND(Sales[[#This Row],[date]]&lt;=LY_YTDMax,Sales[[#This Row],[date]]&gt;=LY_YTDMin)*Sales[[#This Row],[sales]]</f>
        <v>0</v>
      </c>
      <c r="O7878" s="4">
        <f>AND(Sales[[#This Row],[date]]&gt;=YoY_Min,Sales[[#This Row],[date]]&lt;=TY_YTDMax)*(Sales[[#This Row],[sales]]/Sales[[#This Row],[sqft]])</f>
        <v>0.32570236743515846</v>
      </c>
      <c r="P7878" s="4">
        <f>SUMIF(Sales[RegionStoretype],Sales[[#This Row],[RegionStoretype]],Sales[YoY_SSF])/Sales[[#This Row],[Region_TypeCount]]</f>
        <v>53.603836561720975</v>
      </c>
    </row>
    <row r="7879" spans="1:16" x14ac:dyDescent="0.25">
      <c r="A7879" s="1">
        <v>43301</v>
      </c>
      <c r="B7879">
        <v>6</v>
      </c>
      <c r="C7879">
        <v>4</v>
      </c>
      <c r="D7879">
        <v>18732.453600000001</v>
      </c>
      <c r="E7879" s="4">
        <f>INDEX(Stores[region],MATCH(Sales[[#This Row],[store_no]],Stores[store_no],0))</f>
        <v>3</v>
      </c>
      <c r="F7879" s="4" t="str">
        <f>INDEX(Stores[storetype],MATCH(Sales[[#This Row],[store_no]],Stores[store_no],0))</f>
        <v>A</v>
      </c>
      <c r="G7879" s="4" t="str">
        <f>INDEX(Stores[location_city],MATCH(Sales[[#This Row],[store_no]],Stores[store_no],0))</f>
        <v>Green Bay</v>
      </c>
      <c r="H7879" s="4" t="str">
        <f>INDEX(Stores[location_state],MATCH(Sales[[#This Row],[store_no]],Stores[store_no],0))</f>
        <v>Wisconsin</v>
      </c>
      <c r="I7879" s="4">
        <f>INDEX(Stores[sqft],MATCH(Sales[[#This Row],[store_no]],Stores[store_no],0))</f>
        <v>138800</v>
      </c>
      <c r="J7879" s="4" t="str">
        <f>INDEX(Departments[dept_name],MATCH(Sales[[#This Row],[dept_no]],Departments[dept_no],0))</f>
        <v>Books</v>
      </c>
      <c r="K7879" s="4" t="str">
        <f>CONCATENATE(Sales[[#This Row],[region]],Sales[[#This Row],[storetype]])</f>
        <v>3A</v>
      </c>
      <c r="L7879" s="4">
        <f>INDEX(RegionStoreCount[Store Count],MATCH(Sales[[#This Row],[RegionStoretype]],RegionStoreCount[Region/Type],0))</f>
        <v>9</v>
      </c>
      <c r="M7879" s="4">
        <f>AND(Sales[[#This Row],[date]]&lt;=TY_YTDMax,Sales[[#This Row],[date]]&gt;=TY_YTDMin)*Sales[[#This Row],[sales]]</f>
        <v>18732.453600000001</v>
      </c>
      <c r="N7879" s="4">
        <f>AND(Sales[[#This Row],[date]]&lt;=LY_YTDMax,Sales[[#This Row],[date]]&gt;=LY_YTDMin)*Sales[[#This Row],[sales]]</f>
        <v>0</v>
      </c>
      <c r="O7879" s="4">
        <f>AND(Sales[[#This Row],[date]]&gt;=YoY_Min,Sales[[#This Row],[date]]&lt;=TY_YTDMax)*(Sales[[#This Row],[sales]]/Sales[[#This Row],[sqft]])</f>
        <v>0.13496004034582132</v>
      </c>
      <c r="P7879" s="4">
        <f>SUMIF(Sales[RegionStoretype],Sales[[#This Row],[RegionStoretype]],Sales[YoY_SSF])/Sales[[#This Row],[Region_TypeCount]]</f>
        <v>53.603836561720975</v>
      </c>
    </row>
    <row r="7880" spans="1:16" x14ac:dyDescent="0.25">
      <c r="A7880" s="1">
        <v>43301</v>
      </c>
      <c r="B7880">
        <v>6</v>
      </c>
      <c r="C7880">
        <v>6</v>
      </c>
      <c r="D7880">
        <v>22229.851400000003</v>
      </c>
      <c r="E7880" s="4">
        <f>INDEX(Stores[region],MATCH(Sales[[#This Row],[store_no]],Stores[store_no],0))</f>
        <v>3</v>
      </c>
      <c r="F7880" s="4" t="str">
        <f>INDEX(Stores[storetype],MATCH(Sales[[#This Row],[store_no]],Stores[store_no],0))</f>
        <v>A</v>
      </c>
      <c r="G7880" s="4" t="str">
        <f>INDEX(Stores[location_city],MATCH(Sales[[#This Row],[store_no]],Stores[store_no],0))</f>
        <v>Green Bay</v>
      </c>
      <c r="H7880" s="4" t="str">
        <f>INDEX(Stores[location_state],MATCH(Sales[[#This Row],[store_no]],Stores[store_no],0))</f>
        <v>Wisconsin</v>
      </c>
      <c r="I7880" s="4">
        <f>INDEX(Stores[sqft],MATCH(Sales[[#This Row],[store_no]],Stores[store_no],0))</f>
        <v>138800</v>
      </c>
      <c r="J7880" s="4" t="str">
        <f>INDEX(Departments[dept_name],MATCH(Sales[[#This Row],[dept_no]],Departments[dept_no],0))</f>
        <v>Computers</v>
      </c>
      <c r="K7880" s="4" t="str">
        <f>CONCATENATE(Sales[[#This Row],[region]],Sales[[#This Row],[storetype]])</f>
        <v>3A</v>
      </c>
      <c r="L7880" s="4">
        <f>INDEX(RegionStoreCount[Store Count],MATCH(Sales[[#This Row],[RegionStoretype]],RegionStoreCount[Region/Type],0))</f>
        <v>9</v>
      </c>
      <c r="M7880" s="4">
        <f>AND(Sales[[#This Row],[date]]&lt;=TY_YTDMax,Sales[[#This Row],[date]]&gt;=TY_YTDMin)*Sales[[#This Row],[sales]]</f>
        <v>22229.851400000003</v>
      </c>
      <c r="N7880" s="4">
        <f>AND(Sales[[#This Row],[date]]&lt;=LY_YTDMax,Sales[[#This Row],[date]]&gt;=LY_YTDMin)*Sales[[#This Row],[sales]]</f>
        <v>0</v>
      </c>
      <c r="O7880" s="4">
        <f>AND(Sales[[#This Row],[date]]&gt;=YoY_Min,Sales[[#This Row],[date]]&lt;=TY_YTDMax)*(Sales[[#This Row],[sales]]/Sales[[#This Row],[sqft]])</f>
        <v>0.16015743083573489</v>
      </c>
      <c r="P7880" s="4">
        <f>SUMIF(Sales[RegionStoretype],Sales[[#This Row],[RegionStoretype]],Sales[YoY_SSF])/Sales[[#This Row],[Region_TypeCount]]</f>
        <v>53.603836561720975</v>
      </c>
    </row>
    <row r="7881" spans="1:16" x14ac:dyDescent="0.25">
      <c r="A7881" s="1">
        <v>43301</v>
      </c>
      <c r="B7881">
        <v>6</v>
      </c>
      <c r="C7881">
        <v>10</v>
      </c>
      <c r="D7881">
        <v>21844.141199999998</v>
      </c>
      <c r="E7881" s="4">
        <f>INDEX(Stores[region],MATCH(Sales[[#This Row],[store_no]],Stores[store_no],0))</f>
        <v>3</v>
      </c>
      <c r="F7881" s="4" t="str">
        <f>INDEX(Stores[storetype],MATCH(Sales[[#This Row],[store_no]],Stores[store_no],0))</f>
        <v>A</v>
      </c>
      <c r="G7881" s="4" t="str">
        <f>INDEX(Stores[location_city],MATCH(Sales[[#This Row],[store_no]],Stores[store_no],0))</f>
        <v>Green Bay</v>
      </c>
      <c r="H7881" s="4" t="str">
        <f>INDEX(Stores[location_state],MATCH(Sales[[#This Row],[store_no]],Stores[store_no],0))</f>
        <v>Wisconsin</v>
      </c>
      <c r="I7881" s="4">
        <f>INDEX(Stores[sqft],MATCH(Sales[[#This Row],[store_no]],Stores[store_no],0))</f>
        <v>138800</v>
      </c>
      <c r="J7881" s="4" t="str">
        <f>INDEX(Departments[dept_name],MATCH(Sales[[#This Row],[dept_no]],Departments[dept_no],0))</f>
        <v>Health</v>
      </c>
      <c r="K7881" s="4" t="str">
        <f>CONCATENATE(Sales[[#This Row],[region]],Sales[[#This Row],[storetype]])</f>
        <v>3A</v>
      </c>
      <c r="L7881" s="4">
        <f>INDEX(RegionStoreCount[Store Count],MATCH(Sales[[#This Row],[RegionStoretype]],RegionStoreCount[Region/Type],0))</f>
        <v>9</v>
      </c>
      <c r="M7881" s="4">
        <f>AND(Sales[[#This Row],[date]]&lt;=TY_YTDMax,Sales[[#This Row],[date]]&gt;=TY_YTDMin)*Sales[[#This Row],[sales]]</f>
        <v>21844.141199999998</v>
      </c>
      <c r="N7881" s="4">
        <f>AND(Sales[[#This Row],[date]]&lt;=LY_YTDMax,Sales[[#This Row],[date]]&gt;=LY_YTDMin)*Sales[[#This Row],[sales]]</f>
        <v>0</v>
      </c>
      <c r="O7881" s="4">
        <f>AND(Sales[[#This Row],[date]]&gt;=YoY_Min,Sales[[#This Row],[date]]&lt;=TY_YTDMax)*(Sales[[#This Row],[sales]]/Sales[[#This Row],[sqft]])</f>
        <v>0.15737853890489911</v>
      </c>
      <c r="P7881" s="4">
        <f>SUMIF(Sales[RegionStoretype],Sales[[#This Row],[RegionStoretype]],Sales[YoY_SSF])/Sales[[#This Row],[Region_TypeCount]]</f>
        <v>53.603836561720975</v>
      </c>
    </row>
    <row r="7882" spans="1:16" x14ac:dyDescent="0.25">
      <c r="A7882" s="1">
        <v>43301</v>
      </c>
      <c r="B7882">
        <v>6</v>
      </c>
      <c r="C7882">
        <v>15</v>
      </c>
      <c r="D7882">
        <v>15544.3056</v>
      </c>
      <c r="E7882" s="4">
        <f>INDEX(Stores[region],MATCH(Sales[[#This Row],[store_no]],Stores[store_no],0))</f>
        <v>3</v>
      </c>
      <c r="F7882" s="4" t="str">
        <f>INDEX(Stores[storetype],MATCH(Sales[[#This Row],[store_no]],Stores[store_no],0))</f>
        <v>A</v>
      </c>
      <c r="G7882" s="4" t="str">
        <f>INDEX(Stores[location_city],MATCH(Sales[[#This Row],[store_no]],Stores[store_no],0))</f>
        <v>Green Bay</v>
      </c>
      <c r="H7882" s="4" t="str">
        <f>INDEX(Stores[location_state],MATCH(Sales[[#This Row],[store_no]],Stores[store_no],0))</f>
        <v>Wisconsin</v>
      </c>
      <c r="I7882" s="4">
        <f>INDEX(Stores[sqft],MATCH(Sales[[#This Row],[store_no]],Stores[store_no],0))</f>
        <v>138800</v>
      </c>
      <c r="J7882" s="4" t="str">
        <f>INDEX(Departments[dept_name],MATCH(Sales[[#This Row],[dept_no]],Departments[dept_no],0))</f>
        <v>Music</v>
      </c>
      <c r="K7882" s="4" t="str">
        <f>CONCATENATE(Sales[[#This Row],[region]],Sales[[#This Row],[storetype]])</f>
        <v>3A</v>
      </c>
      <c r="L7882" s="4">
        <f>INDEX(RegionStoreCount[Store Count],MATCH(Sales[[#This Row],[RegionStoretype]],RegionStoreCount[Region/Type],0))</f>
        <v>9</v>
      </c>
      <c r="M7882" s="4">
        <f>AND(Sales[[#This Row],[date]]&lt;=TY_YTDMax,Sales[[#This Row],[date]]&gt;=TY_YTDMin)*Sales[[#This Row],[sales]]</f>
        <v>15544.3056</v>
      </c>
      <c r="N7882" s="4">
        <f>AND(Sales[[#This Row],[date]]&lt;=LY_YTDMax,Sales[[#This Row],[date]]&gt;=LY_YTDMin)*Sales[[#This Row],[sales]]</f>
        <v>0</v>
      </c>
      <c r="O7882" s="4">
        <f>AND(Sales[[#This Row],[date]]&gt;=YoY_Min,Sales[[#This Row],[date]]&lt;=TY_YTDMax)*(Sales[[#This Row],[sales]]/Sales[[#This Row],[sqft]])</f>
        <v>0.11199067435158501</v>
      </c>
      <c r="P7882" s="4">
        <f>SUMIF(Sales[RegionStoretype],Sales[[#This Row],[RegionStoretype]],Sales[YoY_SSF])/Sales[[#This Row],[Region_TypeCount]]</f>
        <v>53.603836561720975</v>
      </c>
    </row>
    <row r="7883" spans="1:16" x14ac:dyDescent="0.25">
      <c r="A7883" s="1">
        <v>43301</v>
      </c>
      <c r="B7883">
        <v>7</v>
      </c>
      <c r="C7883">
        <v>11</v>
      </c>
      <c r="D7883">
        <v>51692.850299999998</v>
      </c>
      <c r="E7883" s="4">
        <f>INDEX(Stores[region],MATCH(Sales[[#This Row],[store_no]],Stores[store_no],0))</f>
        <v>2</v>
      </c>
      <c r="F7883" s="4" t="str">
        <f>INDEX(Stores[storetype],MATCH(Sales[[#This Row],[store_no]],Stores[store_no],0))</f>
        <v>B</v>
      </c>
      <c r="G7883" s="4" t="str">
        <f>INDEX(Stores[location_city],MATCH(Sales[[#This Row],[store_no]],Stores[store_no],0))</f>
        <v>Rockford</v>
      </c>
      <c r="H7883" s="4" t="str">
        <f>INDEX(Stores[location_state],MATCH(Sales[[#This Row],[store_no]],Stores[store_no],0))</f>
        <v>Illinois</v>
      </c>
      <c r="I7883" s="4">
        <f>INDEX(Stores[sqft],MATCH(Sales[[#This Row],[store_no]],Stores[store_no],0))</f>
        <v>127100</v>
      </c>
      <c r="J7883" s="4" t="str">
        <f>INDEX(Departments[dept_name],MATCH(Sales[[#This Row],[dept_no]],Departments[dept_no],0))</f>
        <v>Home</v>
      </c>
      <c r="K7883" s="4" t="str">
        <f>CONCATENATE(Sales[[#This Row],[region]],Sales[[#This Row],[storetype]])</f>
        <v>2B</v>
      </c>
      <c r="L7883" s="4">
        <f>INDEX(RegionStoreCount[Store Count],MATCH(Sales[[#This Row],[RegionStoretype]],RegionStoreCount[Region/Type],0))</f>
        <v>6</v>
      </c>
      <c r="M7883" s="4">
        <f>AND(Sales[[#This Row],[date]]&lt;=TY_YTDMax,Sales[[#This Row],[date]]&gt;=TY_YTDMin)*Sales[[#This Row],[sales]]</f>
        <v>51692.850299999998</v>
      </c>
      <c r="N7883" s="4">
        <f>AND(Sales[[#This Row],[date]]&lt;=LY_YTDMax,Sales[[#This Row],[date]]&gt;=LY_YTDMin)*Sales[[#This Row],[sales]]</f>
        <v>0</v>
      </c>
      <c r="O7883" s="4">
        <f>AND(Sales[[#This Row],[date]]&gt;=YoY_Min,Sales[[#This Row],[date]]&lt;=TY_YTDMax)*(Sales[[#This Row],[sales]]/Sales[[#This Row],[sqft]])</f>
        <v>0.40671007317073171</v>
      </c>
      <c r="P7883" s="4">
        <f>SUMIF(Sales[RegionStoretype],Sales[[#This Row],[RegionStoretype]],Sales[YoY_SSF])/Sales[[#This Row],[Region_TypeCount]]</f>
        <v>58.393757732919049</v>
      </c>
    </row>
    <row r="7884" spans="1:16" x14ac:dyDescent="0.25">
      <c r="A7884" s="1">
        <v>43301</v>
      </c>
      <c r="B7884">
        <v>8</v>
      </c>
      <c r="C7884">
        <v>10</v>
      </c>
      <c r="D7884">
        <v>29019.654900000001</v>
      </c>
      <c r="E7884" s="4">
        <f>INDEX(Stores[region],MATCH(Sales[[#This Row],[store_no]],Stores[store_no],0))</f>
        <v>3</v>
      </c>
      <c r="F7884" s="4" t="str">
        <f>INDEX(Stores[storetype],MATCH(Sales[[#This Row],[store_no]],Stores[store_no],0))</f>
        <v>A</v>
      </c>
      <c r="G7884" s="4" t="str">
        <f>INDEX(Stores[location_city],MATCH(Sales[[#This Row],[store_no]],Stores[store_no],0))</f>
        <v>Saint Louis</v>
      </c>
      <c r="H7884" s="4" t="str">
        <f>INDEX(Stores[location_state],MATCH(Sales[[#This Row],[store_no]],Stores[store_no],0))</f>
        <v>Missouri</v>
      </c>
      <c r="I7884" s="4">
        <f>INDEX(Stores[sqft],MATCH(Sales[[#This Row],[store_no]],Stores[store_no],0))</f>
        <v>198900</v>
      </c>
      <c r="J7884" s="4" t="str">
        <f>INDEX(Departments[dept_name],MATCH(Sales[[#This Row],[dept_no]],Departments[dept_no],0))</f>
        <v>Health</v>
      </c>
      <c r="K7884" s="4" t="str">
        <f>CONCATENATE(Sales[[#This Row],[region]],Sales[[#This Row],[storetype]])</f>
        <v>3A</v>
      </c>
      <c r="L7884" s="4">
        <f>INDEX(RegionStoreCount[Store Count],MATCH(Sales[[#This Row],[RegionStoretype]],RegionStoreCount[Region/Type],0))</f>
        <v>9</v>
      </c>
      <c r="M7884" s="4">
        <f>AND(Sales[[#This Row],[date]]&lt;=TY_YTDMax,Sales[[#This Row],[date]]&gt;=TY_YTDMin)*Sales[[#This Row],[sales]]</f>
        <v>29019.654900000001</v>
      </c>
      <c r="N7884" s="4">
        <f>AND(Sales[[#This Row],[date]]&lt;=LY_YTDMax,Sales[[#This Row],[date]]&gt;=LY_YTDMin)*Sales[[#This Row],[sales]]</f>
        <v>0</v>
      </c>
      <c r="O7884" s="4">
        <f>AND(Sales[[#This Row],[date]]&gt;=YoY_Min,Sales[[#This Row],[date]]&lt;=TY_YTDMax)*(Sales[[#This Row],[sales]]/Sales[[#This Row],[sqft]])</f>
        <v>0.14590072850678734</v>
      </c>
      <c r="P7884" s="4">
        <f>SUMIF(Sales[RegionStoretype],Sales[[#This Row],[RegionStoretype]],Sales[YoY_SSF])/Sales[[#This Row],[Region_TypeCount]]</f>
        <v>53.603836561720975</v>
      </c>
    </row>
    <row r="7885" spans="1:16" x14ac:dyDescent="0.25">
      <c r="A7885" s="1">
        <v>43301</v>
      </c>
      <c r="B7885">
        <v>8</v>
      </c>
      <c r="C7885">
        <v>11</v>
      </c>
      <c r="D7885">
        <v>25786.661800000002</v>
      </c>
      <c r="E7885" s="4">
        <f>INDEX(Stores[region],MATCH(Sales[[#This Row],[store_no]],Stores[store_no],0))</f>
        <v>3</v>
      </c>
      <c r="F7885" s="4" t="str">
        <f>INDEX(Stores[storetype],MATCH(Sales[[#This Row],[store_no]],Stores[store_no],0))</f>
        <v>A</v>
      </c>
      <c r="G7885" s="4" t="str">
        <f>INDEX(Stores[location_city],MATCH(Sales[[#This Row],[store_no]],Stores[store_no],0))</f>
        <v>Saint Louis</v>
      </c>
      <c r="H7885" s="4" t="str">
        <f>INDEX(Stores[location_state],MATCH(Sales[[#This Row],[store_no]],Stores[store_no],0))</f>
        <v>Missouri</v>
      </c>
      <c r="I7885" s="4">
        <f>INDEX(Stores[sqft],MATCH(Sales[[#This Row],[store_no]],Stores[store_no],0))</f>
        <v>198900</v>
      </c>
      <c r="J7885" s="4" t="str">
        <f>INDEX(Departments[dept_name],MATCH(Sales[[#This Row],[dept_no]],Departments[dept_no],0))</f>
        <v>Home</v>
      </c>
      <c r="K7885" s="4" t="str">
        <f>CONCATENATE(Sales[[#This Row],[region]],Sales[[#This Row],[storetype]])</f>
        <v>3A</v>
      </c>
      <c r="L7885" s="4">
        <f>INDEX(RegionStoreCount[Store Count],MATCH(Sales[[#This Row],[RegionStoretype]],RegionStoreCount[Region/Type],0))</f>
        <v>9</v>
      </c>
      <c r="M7885" s="4">
        <f>AND(Sales[[#This Row],[date]]&lt;=TY_YTDMax,Sales[[#This Row],[date]]&gt;=TY_YTDMin)*Sales[[#This Row],[sales]]</f>
        <v>25786.661800000002</v>
      </c>
      <c r="N7885" s="4">
        <f>AND(Sales[[#This Row],[date]]&lt;=LY_YTDMax,Sales[[#This Row],[date]]&gt;=LY_YTDMin)*Sales[[#This Row],[sales]]</f>
        <v>0</v>
      </c>
      <c r="O7885" s="4">
        <f>AND(Sales[[#This Row],[date]]&gt;=YoY_Min,Sales[[#This Row],[date]]&lt;=TY_YTDMax)*(Sales[[#This Row],[sales]]/Sales[[#This Row],[sqft]])</f>
        <v>0.12964636400201107</v>
      </c>
      <c r="P7885" s="4">
        <f>SUMIF(Sales[RegionStoretype],Sales[[#This Row],[RegionStoretype]],Sales[YoY_SSF])/Sales[[#This Row],[Region_TypeCount]]</f>
        <v>53.603836561720975</v>
      </c>
    </row>
    <row r="7886" spans="1:16" x14ac:dyDescent="0.25">
      <c r="A7886" s="1">
        <v>43301</v>
      </c>
      <c r="B7886">
        <v>8</v>
      </c>
      <c r="C7886">
        <v>13</v>
      </c>
      <c r="D7886">
        <v>36690.783199999998</v>
      </c>
      <c r="E7886" s="4">
        <f>INDEX(Stores[region],MATCH(Sales[[#This Row],[store_no]],Stores[store_no],0))</f>
        <v>3</v>
      </c>
      <c r="F7886" s="4" t="str">
        <f>INDEX(Stores[storetype],MATCH(Sales[[#This Row],[store_no]],Stores[store_no],0))</f>
        <v>A</v>
      </c>
      <c r="G7886" s="4" t="str">
        <f>INDEX(Stores[location_city],MATCH(Sales[[#This Row],[store_no]],Stores[store_no],0))</f>
        <v>Saint Louis</v>
      </c>
      <c r="H7886" s="4" t="str">
        <f>INDEX(Stores[location_state],MATCH(Sales[[#This Row],[store_no]],Stores[store_no],0))</f>
        <v>Missouri</v>
      </c>
      <c r="I7886" s="4">
        <f>INDEX(Stores[sqft],MATCH(Sales[[#This Row],[store_no]],Stores[store_no],0))</f>
        <v>198900</v>
      </c>
      <c r="J7886" s="4" t="str">
        <f>INDEX(Departments[dept_name],MATCH(Sales[[#This Row],[dept_no]],Departments[dept_no],0))</f>
        <v>Kids</v>
      </c>
      <c r="K7886" s="4" t="str">
        <f>CONCATENATE(Sales[[#This Row],[region]],Sales[[#This Row],[storetype]])</f>
        <v>3A</v>
      </c>
      <c r="L7886" s="4">
        <f>INDEX(RegionStoreCount[Store Count],MATCH(Sales[[#This Row],[RegionStoretype]],RegionStoreCount[Region/Type],0))</f>
        <v>9</v>
      </c>
      <c r="M7886" s="4">
        <f>AND(Sales[[#This Row],[date]]&lt;=TY_YTDMax,Sales[[#This Row],[date]]&gt;=TY_YTDMin)*Sales[[#This Row],[sales]]</f>
        <v>36690.783199999998</v>
      </c>
      <c r="N7886" s="4">
        <f>AND(Sales[[#This Row],[date]]&lt;=LY_YTDMax,Sales[[#This Row],[date]]&gt;=LY_YTDMin)*Sales[[#This Row],[sales]]</f>
        <v>0</v>
      </c>
      <c r="O7886" s="4">
        <f>AND(Sales[[#This Row],[date]]&gt;=YoY_Min,Sales[[#This Row],[date]]&lt;=TY_YTDMax)*(Sales[[#This Row],[sales]]/Sales[[#This Row],[sqft]])</f>
        <v>0.18446849270990445</v>
      </c>
      <c r="P7886" s="4">
        <f>SUMIF(Sales[RegionStoretype],Sales[[#This Row],[RegionStoretype]],Sales[YoY_SSF])/Sales[[#This Row],[Region_TypeCount]]</f>
        <v>53.603836561720975</v>
      </c>
    </row>
    <row r="7887" spans="1:16" x14ac:dyDescent="0.25">
      <c r="A7887" s="1">
        <v>43301</v>
      </c>
      <c r="B7887">
        <v>8</v>
      </c>
      <c r="C7887">
        <v>17</v>
      </c>
      <c r="D7887">
        <v>119421.51329999999</v>
      </c>
      <c r="E7887" s="4">
        <f>INDEX(Stores[region],MATCH(Sales[[#This Row],[store_no]],Stores[store_no],0))</f>
        <v>3</v>
      </c>
      <c r="F7887" s="4" t="str">
        <f>INDEX(Stores[storetype],MATCH(Sales[[#This Row],[store_no]],Stores[store_no],0))</f>
        <v>A</v>
      </c>
      <c r="G7887" s="4" t="str">
        <f>INDEX(Stores[location_city],MATCH(Sales[[#This Row],[store_no]],Stores[store_no],0))</f>
        <v>Saint Louis</v>
      </c>
      <c r="H7887" s="4" t="str">
        <f>INDEX(Stores[location_state],MATCH(Sales[[#This Row],[store_no]],Stores[store_no],0))</f>
        <v>Missouri</v>
      </c>
      <c r="I7887" s="4">
        <f>INDEX(Stores[sqft],MATCH(Sales[[#This Row],[store_no]],Stores[store_no],0))</f>
        <v>198900</v>
      </c>
      <c r="J7887" s="4" t="str">
        <f>INDEX(Departments[dept_name],MATCH(Sales[[#This Row],[dept_no]],Departments[dept_no],0))</f>
        <v>Shoes</v>
      </c>
      <c r="K7887" s="4" t="str">
        <f>CONCATENATE(Sales[[#This Row],[region]],Sales[[#This Row],[storetype]])</f>
        <v>3A</v>
      </c>
      <c r="L7887" s="4">
        <f>INDEX(RegionStoreCount[Store Count],MATCH(Sales[[#This Row],[RegionStoretype]],RegionStoreCount[Region/Type],0))</f>
        <v>9</v>
      </c>
      <c r="M7887" s="4">
        <f>AND(Sales[[#This Row],[date]]&lt;=TY_YTDMax,Sales[[#This Row],[date]]&gt;=TY_YTDMin)*Sales[[#This Row],[sales]]</f>
        <v>119421.51329999999</v>
      </c>
      <c r="N7887" s="4">
        <f>AND(Sales[[#This Row],[date]]&lt;=LY_YTDMax,Sales[[#This Row],[date]]&gt;=LY_YTDMin)*Sales[[#This Row],[sales]]</f>
        <v>0</v>
      </c>
      <c r="O7887" s="4">
        <f>AND(Sales[[#This Row],[date]]&gt;=YoY_Min,Sales[[#This Row],[date]]&lt;=TY_YTDMax)*(Sales[[#This Row],[sales]]/Sales[[#This Row],[sqft]])</f>
        <v>0.60040982051282044</v>
      </c>
      <c r="P7887" s="4">
        <f>SUMIF(Sales[RegionStoretype],Sales[[#This Row],[RegionStoretype]],Sales[YoY_SSF])/Sales[[#This Row],[Region_TypeCount]]</f>
        <v>53.603836561720975</v>
      </c>
    </row>
    <row r="7888" spans="1:16" x14ac:dyDescent="0.25">
      <c r="A7888" s="1">
        <v>43301</v>
      </c>
      <c r="B7888">
        <v>8</v>
      </c>
      <c r="C7888">
        <v>19</v>
      </c>
      <c r="D7888">
        <v>176661.0214</v>
      </c>
      <c r="E7888" s="4">
        <f>INDEX(Stores[region],MATCH(Sales[[#This Row],[store_no]],Stores[store_no],0))</f>
        <v>3</v>
      </c>
      <c r="F7888" s="4" t="str">
        <f>INDEX(Stores[storetype],MATCH(Sales[[#This Row],[store_no]],Stores[store_no],0))</f>
        <v>A</v>
      </c>
      <c r="G7888" s="4" t="str">
        <f>INDEX(Stores[location_city],MATCH(Sales[[#This Row],[store_no]],Stores[store_no],0))</f>
        <v>Saint Louis</v>
      </c>
      <c r="H7888" s="4" t="str">
        <f>INDEX(Stores[location_state],MATCH(Sales[[#This Row],[store_no]],Stores[store_no],0))</f>
        <v>Missouri</v>
      </c>
      <c r="I7888" s="4">
        <f>INDEX(Stores[sqft],MATCH(Sales[[#This Row],[store_no]],Stores[store_no],0))</f>
        <v>198900</v>
      </c>
      <c r="J7888" s="4" t="str">
        <f>INDEX(Departments[dept_name],MATCH(Sales[[#This Row],[dept_no]],Departments[dept_no],0))</f>
        <v>Tools</v>
      </c>
      <c r="K7888" s="4" t="str">
        <f>CONCATENATE(Sales[[#This Row],[region]],Sales[[#This Row],[storetype]])</f>
        <v>3A</v>
      </c>
      <c r="L7888" s="4">
        <f>INDEX(RegionStoreCount[Store Count],MATCH(Sales[[#This Row],[RegionStoretype]],RegionStoreCount[Region/Type],0))</f>
        <v>9</v>
      </c>
      <c r="M7888" s="4">
        <f>AND(Sales[[#This Row],[date]]&lt;=TY_YTDMax,Sales[[#This Row],[date]]&gt;=TY_YTDMin)*Sales[[#This Row],[sales]]</f>
        <v>176661.0214</v>
      </c>
      <c r="N7888" s="4">
        <f>AND(Sales[[#This Row],[date]]&lt;=LY_YTDMax,Sales[[#This Row],[date]]&gt;=LY_YTDMin)*Sales[[#This Row],[sales]]</f>
        <v>0</v>
      </c>
      <c r="O7888" s="4">
        <f>AND(Sales[[#This Row],[date]]&gt;=YoY_Min,Sales[[#This Row],[date]]&lt;=TY_YTDMax)*(Sales[[#This Row],[sales]]/Sales[[#This Row],[sqft]])</f>
        <v>0.88819015284062341</v>
      </c>
      <c r="P7888" s="4">
        <f>SUMIF(Sales[RegionStoretype],Sales[[#This Row],[RegionStoretype]],Sales[YoY_SSF])/Sales[[#This Row],[Region_TypeCount]]</f>
        <v>53.603836561720975</v>
      </c>
    </row>
    <row r="7889" spans="1:16" x14ac:dyDescent="0.25">
      <c r="A7889" s="1">
        <v>43301</v>
      </c>
      <c r="B7889">
        <v>9</v>
      </c>
      <c r="C7889">
        <v>19</v>
      </c>
      <c r="D7889">
        <v>54259.731899999999</v>
      </c>
      <c r="E7889" s="4">
        <f>INDEX(Stores[region],MATCH(Sales[[#This Row],[store_no]],Stores[store_no],0))</f>
        <v>1</v>
      </c>
      <c r="F7889" s="4" t="str">
        <f>INDEX(Stores[storetype],MATCH(Sales[[#This Row],[store_no]],Stores[store_no],0))</f>
        <v>B</v>
      </c>
      <c r="G7889" s="4" t="str">
        <f>INDEX(Stores[location_city],MATCH(Sales[[#This Row],[store_no]],Stores[store_no],0))</f>
        <v>Columbus</v>
      </c>
      <c r="H7889" s="4" t="str">
        <f>INDEX(Stores[location_state],MATCH(Sales[[#This Row],[store_no]],Stores[store_no],0))</f>
        <v>Ohio</v>
      </c>
      <c r="I7889" s="4">
        <f>INDEX(Stores[sqft],MATCH(Sales[[#This Row],[store_no]],Stores[store_no],0))</f>
        <v>221800</v>
      </c>
      <c r="J7889" s="4" t="str">
        <f>INDEX(Departments[dept_name],MATCH(Sales[[#This Row],[dept_no]],Departments[dept_no],0))</f>
        <v>Tools</v>
      </c>
      <c r="K7889" s="4" t="str">
        <f>CONCATENATE(Sales[[#This Row],[region]],Sales[[#This Row],[storetype]])</f>
        <v>1B</v>
      </c>
      <c r="L7889" s="4">
        <f>INDEX(RegionStoreCount[Store Count],MATCH(Sales[[#This Row],[RegionStoretype]],RegionStoreCount[Region/Type],0))</f>
        <v>5</v>
      </c>
      <c r="M7889" s="4">
        <f>AND(Sales[[#This Row],[date]]&lt;=TY_YTDMax,Sales[[#This Row],[date]]&gt;=TY_YTDMin)*Sales[[#This Row],[sales]]</f>
        <v>54259.731899999999</v>
      </c>
      <c r="N7889" s="4">
        <f>AND(Sales[[#This Row],[date]]&lt;=LY_YTDMax,Sales[[#This Row],[date]]&gt;=LY_YTDMin)*Sales[[#This Row],[sales]]</f>
        <v>0</v>
      </c>
      <c r="O7889" s="4">
        <f>AND(Sales[[#This Row],[date]]&gt;=YoY_Min,Sales[[#This Row],[date]]&lt;=TY_YTDMax)*(Sales[[#This Row],[sales]]/Sales[[#This Row],[sqft]])</f>
        <v>0.24463359738503154</v>
      </c>
      <c r="P7889" s="4">
        <f>SUMIF(Sales[RegionStoretype],Sales[[#This Row],[RegionStoretype]],Sales[YoY_SSF])/Sales[[#This Row],[Region_TypeCount]]</f>
        <v>68.518982968140051</v>
      </c>
    </row>
    <row r="7890" spans="1:16" x14ac:dyDescent="0.25">
      <c r="A7890" s="1">
        <v>43301</v>
      </c>
      <c r="B7890">
        <v>10</v>
      </c>
      <c r="C7890">
        <v>1</v>
      </c>
      <c r="D7890">
        <v>29497.9588</v>
      </c>
      <c r="E7890" s="4">
        <f>INDEX(Stores[region],MATCH(Sales[[#This Row],[store_no]],Stores[store_no],0))</f>
        <v>1</v>
      </c>
      <c r="F7890" s="4" t="str">
        <f>INDEX(Stores[storetype],MATCH(Sales[[#This Row],[store_no]],Stores[store_no],0))</f>
        <v>B</v>
      </c>
      <c r="G7890" s="4" t="str">
        <f>INDEX(Stores[location_city],MATCH(Sales[[#This Row],[store_no]],Stores[store_no],0))</f>
        <v>Traverse City</v>
      </c>
      <c r="H7890" s="4" t="str">
        <f>INDEX(Stores[location_state],MATCH(Sales[[#This Row],[store_no]],Stores[store_no],0))</f>
        <v>Michigan</v>
      </c>
      <c r="I7890" s="4">
        <f>INDEX(Stores[sqft],MATCH(Sales[[#This Row],[store_no]],Stores[store_no],0))</f>
        <v>158200</v>
      </c>
      <c r="J7890" s="4" t="str">
        <f>INDEX(Departments[dept_name],MATCH(Sales[[#This Row],[dept_no]],Departments[dept_no],0))</f>
        <v>Automotive</v>
      </c>
      <c r="K7890" s="4" t="str">
        <f>CONCATENATE(Sales[[#This Row],[region]],Sales[[#This Row],[storetype]])</f>
        <v>1B</v>
      </c>
      <c r="L7890" s="4">
        <f>INDEX(RegionStoreCount[Store Count],MATCH(Sales[[#This Row],[RegionStoretype]],RegionStoreCount[Region/Type],0))</f>
        <v>5</v>
      </c>
      <c r="M7890" s="4">
        <f>AND(Sales[[#This Row],[date]]&lt;=TY_YTDMax,Sales[[#This Row],[date]]&gt;=TY_YTDMin)*Sales[[#This Row],[sales]]</f>
        <v>29497.9588</v>
      </c>
      <c r="N7890" s="4">
        <f>AND(Sales[[#This Row],[date]]&lt;=LY_YTDMax,Sales[[#This Row],[date]]&gt;=LY_YTDMin)*Sales[[#This Row],[sales]]</f>
        <v>0</v>
      </c>
      <c r="O7890" s="4">
        <f>AND(Sales[[#This Row],[date]]&gt;=YoY_Min,Sales[[#This Row],[date]]&lt;=TY_YTDMax)*(Sales[[#This Row],[sales]]/Sales[[#This Row],[sqft]])</f>
        <v>0.1864599165613148</v>
      </c>
      <c r="P7890" s="4">
        <f>SUMIF(Sales[RegionStoretype],Sales[[#This Row],[RegionStoretype]],Sales[YoY_SSF])/Sales[[#This Row],[Region_TypeCount]]</f>
        <v>68.518982968140051</v>
      </c>
    </row>
    <row r="7891" spans="1:16" x14ac:dyDescent="0.25">
      <c r="A7891" s="1">
        <v>43301</v>
      </c>
      <c r="B7891">
        <v>10</v>
      </c>
      <c r="C7891">
        <v>2</v>
      </c>
      <c r="D7891">
        <v>52595.222399999999</v>
      </c>
      <c r="E7891" s="4">
        <f>INDEX(Stores[region],MATCH(Sales[[#This Row],[store_no]],Stores[store_no],0))</f>
        <v>1</v>
      </c>
      <c r="F7891" s="4" t="str">
        <f>INDEX(Stores[storetype],MATCH(Sales[[#This Row],[store_no]],Stores[store_no],0))</f>
        <v>B</v>
      </c>
      <c r="G7891" s="4" t="str">
        <f>INDEX(Stores[location_city],MATCH(Sales[[#This Row],[store_no]],Stores[store_no],0))</f>
        <v>Traverse City</v>
      </c>
      <c r="H7891" s="4" t="str">
        <f>INDEX(Stores[location_state],MATCH(Sales[[#This Row],[store_no]],Stores[store_no],0))</f>
        <v>Michigan</v>
      </c>
      <c r="I7891" s="4">
        <f>INDEX(Stores[sqft],MATCH(Sales[[#This Row],[store_no]],Stores[store_no],0))</f>
        <v>158200</v>
      </c>
      <c r="J7891" s="4" t="str">
        <f>INDEX(Departments[dept_name],MATCH(Sales[[#This Row],[dept_no]],Departments[dept_no],0))</f>
        <v>Baby</v>
      </c>
      <c r="K7891" s="4" t="str">
        <f>CONCATENATE(Sales[[#This Row],[region]],Sales[[#This Row],[storetype]])</f>
        <v>1B</v>
      </c>
      <c r="L7891" s="4">
        <f>INDEX(RegionStoreCount[Store Count],MATCH(Sales[[#This Row],[RegionStoretype]],RegionStoreCount[Region/Type],0))</f>
        <v>5</v>
      </c>
      <c r="M7891" s="4">
        <f>AND(Sales[[#This Row],[date]]&lt;=TY_YTDMax,Sales[[#This Row],[date]]&gt;=TY_YTDMin)*Sales[[#This Row],[sales]]</f>
        <v>52595.222399999999</v>
      </c>
      <c r="N7891" s="4">
        <f>AND(Sales[[#This Row],[date]]&lt;=LY_YTDMax,Sales[[#This Row],[date]]&gt;=LY_YTDMin)*Sales[[#This Row],[sales]]</f>
        <v>0</v>
      </c>
      <c r="O7891" s="4">
        <f>AND(Sales[[#This Row],[date]]&gt;=YoY_Min,Sales[[#This Row],[date]]&lt;=TY_YTDMax)*(Sales[[#This Row],[sales]]/Sales[[#This Row],[sqft]])</f>
        <v>0.33246031858407077</v>
      </c>
      <c r="P7891" s="4">
        <f>SUMIF(Sales[RegionStoretype],Sales[[#This Row],[RegionStoretype]],Sales[YoY_SSF])/Sales[[#This Row],[Region_TypeCount]]</f>
        <v>68.518982968140051</v>
      </c>
    </row>
    <row r="7892" spans="1:16" x14ac:dyDescent="0.25">
      <c r="A7892" s="1">
        <v>43301</v>
      </c>
      <c r="B7892">
        <v>10</v>
      </c>
      <c r="C7892">
        <v>4</v>
      </c>
      <c r="D7892">
        <v>89731.644199999995</v>
      </c>
      <c r="E7892" s="4">
        <f>INDEX(Stores[region],MATCH(Sales[[#This Row],[store_no]],Stores[store_no],0))</f>
        <v>1</v>
      </c>
      <c r="F7892" s="4" t="str">
        <f>INDEX(Stores[storetype],MATCH(Sales[[#This Row],[store_no]],Stores[store_no],0))</f>
        <v>B</v>
      </c>
      <c r="G7892" s="4" t="str">
        <f>INDEX(Stores[location_city],MATCH(Sales[[#This Row],[store_no]],Stores[store_no],0))</f>
        <v>Traverse City</v>
      </c>
      <c r="H7892" s="4" t="str">
        <f>INDEX(Stores[location_state],MATCH(Sales[[#This Row],[store_no]],Stores[store_no],0))</f>
        <v>Michigan</v>
      </c>
      <c r="I7892" s="4">
        <f>INDEX(Stores[sqft],MATCH(Sales[[#This Row],[store_no]],Stores[store_no],0))</f>
        <v>158200</v>
      </c>
      <c r="J7892" s="4" t="str">
        <f>INDEX(Departments[dept_name],MATCH(Sales[[#This Row],[dept_no]],Departments[dept_no],0))</f>
        <v>Books</v>
      </c>
      <c r="K7892" s="4" t="str">
        <f>CONCATENATE(Sales[[#This Row],[region]],Sales[[#This Row],[storetype]])</f>
        <v>1B</v>
      </c>
      <c r="L7892" s="4">
        <f>INDEX(RegionStoreCount[Store Count],MATCH(Sales[[#This Row],[RegionStoretype]],RegionStoreCount[Region/Type],0))</f>
        <v>5</v>
      </c>
      <c r="M7892" s="4">
        <f>AND(Sales[[#This Row],[date]]&lt;=TY_YTDMax,Sales[[#This Row],[date]]&gt;=TY_YTDMin)*Sales[[#This Row],[sales]]</f>
        <v>89731.644199999995</v>
      </c>
      <c r="N7892" s="4">
        <f>AND(Sales[[#This Row],[date]]&lt;=LY_YTDMax,Sales[[#This Row],[date]]&gt;=LY_YTDMin)*Sales[[#This Row],[sales]]</f>
        <v>0</v>
      </c>
      <c r="O7892" s="4">
        <f>AND(Sales[[#This Row],[date]]&gt;=YoY_Min,Sales[[#This Row],[date]]&lt;=TY_YTDMax)*(Sales[[#This Row],[sales]]/Sales[[#This Row],[sqft]])</f>
        <v>0.56720381921618201</v>
      </c>
      <c r="P7892" s="4">
        <f>SUMIF(Sales[RegionStoretype],Sales[[#This Row],[RegionStoretype]],Sales[YoY_SSF])/Sales[[#This Row],[Region_TypeCount]]</f>
        <v>68.518982968140051</v>
      </c>
    </row>
    <row r="7893" spans="1:16" x14ac:dyDescent="0.25">
      <c r="A7893" s="1">
        <v>43301</v>
      </c>
      <c r="B7893">
        <v>10</v>
      </c>
      <c r="C7893">
        <v>20</v>
      </c>
      <c r="D7893">
        <v>76952.162400000001</v>
      </c>
      <c r="E7893" s="4">
        <f>INDEX(Stores[region],MATCH(Sales[[#This Row],[store_no]],Stores[store_no],0))</f>
        <v>1</v>
      </c>
      <c r="F7893" s="4" t="str">
        <f>INDEX(Stores[storetype],MATCH(Sales[[#This Row],[store_no]],Stores[store_no],0))</f>
        <v>B</v>
      </c>
      <c r="G7893" s="4" t="str">
        <f>INDEX(Stores[location_city],MATCH(Sales[[#This Row],[store_no]],Stores[store_no],0))</f>
        <v>Traverse City</v>
      </c>
      <c r="H7893" s="4" t="str">
        <f>INDEX(Stores[location_state],MATCH(Sales[[#This Row],[store_no]],Stores[store_no],0))</f>
        <v>Michigan</v>
      </c>
      <c r="I7893" s="4">
        <f>INDEX(Stores[sqft],MATCH(Sales[[#This Row],[store_no]],Stores[store_no],0))</f>
        <v>158200</v>
      </c>
      <c r="J7893" s="4" t="str">
        <f>INDEX(Departments[dept_name],MATCH(Sales[[#This Row],[dept_no]],Departments[dept_no],0))</f>
        <v>Toys</v>
      </c>
      <c r="K7893" s="4" t="str">
        <f>CONCATENATE(Sales[[#This Row],[region]],Sales[[#This Row],[storetype]])</f>
        <v>1B</v>
      </c>
      <c r="L7893" s="4">
        <f>INDEX(RegionStoreCount[Store Count],MATCH(Sales[[#This Row],[RegionStoretype]],RegionStoreCount[Region/Type],0))</f>
        <v>5</v>
      </c>
      <c r="M7893" s="4">
        <f>AND(Sales[[#This Row],[date]]&lt;=TY_YTDMax,Sales[[#This Row],[date]]&gt;=TY_YTDMin)*Sales[[#This Row],[sales]]</f>
        <v>76952.162400000001</v>
      </c>
      <c r="N7893" s="4">
        <f>AND(Sales[[#This Row],[date]]&lt;=LY_YTDMax,Sales[[#This Row],[date]]&gt;=LY_YTDMin)*Sales[[#This Row],[sales]]</f>
        <v>0</v>
      </c>
      <c r="O7893" s="4">
        <f>AND(Sales[[#This Row],[date]]&gt;=YoY_Min,Sales[[#This Row],[date]]&lt;=TY_YTDMax)*(Sales[[#This Row],[sales]]/Sales[[#This Row],[sqft]])</f>
        <v>0.48642327686472819</v>
      </c>
      <c r="P7893" s="4">
        <f>SUMIF(Sales[RegionStoretype],Sales[[#This Row],[RegionStoretype]],Sales[YoY_SSF])/Sales[[#This Row],[Region_TypeCount]]</f>
        <v>68.518982968140051</v>
      </c>
    </row>
    <row r="7894" spans="1:16" x14ac:dyDescent="0.25">
      <c r="A7894" s="1">
        <v>43301</v>
      </c>
      <c r="B7894">
        <v>11</v>
      </c>
      <c r="C7894">
        <v>1</v>
      </c>
      <c r="D7894">
        <v>46423.889000000003</v>
      </c>
      <c r="E7894" s="4">
        <f>INDEX(Stores[region],MATCH(Sales[[#This Row],[store_no]],Stores[store_no],0))</f>
        <v>1</v>
      </c>
      <c r="F7894" s="4" t="str">
        <f>INDEX(Stores[storetype],MATCH(Sales[[#This Row],[store_no]],Stores[store_no],0))</f>
        <v>A</v>
      </c>
      <c r="G7894" s="4" t="str">
        <f>INDEX(Stores[location_city],MATCH(Sales[[#This Row],[store_no]],Stores[store_no],0))</f>
        <v>Cleveland</v>
      </c>
      <c r="H7894" s="4" t="str">
        <f>INDEX(Stores[location_state],MATCH(Sales[[#This Row],[store_no]],Stores[store_no],0))</f>
        <v>Ohio</v>
      </c>
      <c r="I7894" s="4">
        <f>INDEX(Stores[sqft],MATCH(Sales[[#This Row],[store_no]],Stores[store_no],0))</f>
        <v>192400</v>
      </c>
      <c r="J7894" s="4" t="str">
        <f>INDEX(Departments[dept_name],MATCH(Sales[[#This Row],[dept_no]],Departments[dept_no],0))</f>
        <v>Automotive</v>
      </c>
      <c r="K7894" s="4" t="str">
        <f>CONCATENATE(Sales[[#This Row],[region]],Sales[[#This Row],[storetype]])</f>
        <v>1A</v>
      </c>
      <c r="L7894" s="4">
        <f>INDEX(RegionStoreCount[Store Count],MATCH(Sales[[#This Row],[RegionStoretype]],RegionStoreCount[Region/Type],0))</f>
        <v>5</v>
      </c>
      <c r="M7894" s="4">
        <f>AND(Sales[[#This Row],[date]]&lt;=TY_YTDMax,Sales[[#This Row],[date]]&gt;=TY_YTDMin)*Sales[[#This Row],[sales]]</f>
        <v>46423.889000000003</v>
      </c>
      <c r="N7894" s="4">
        <f>AND(Sales[[#This Row],[date]]&lt;=LY_YTDMax,Sales[[#This Row],[date]]&gt;=LY_YTDMin)*Sales[[#This Row],[sales]]</f>
        <v>0</v>
      </c>
      <c r="O7894" s="4">
        <f>AND(Sales[[#This Row],[date]]&gt;=YoY_Min,Sales[[#This Row],[date]]&lt;=TY_YTDMax)*(Sales[[#This Row],[sales]]/Sales[[#This Row],[sqft]])</f>
        <v>0.24128840436590437</v>
      </c>
      <c r="P7894" s="4">
        <f>SUMIF(Sales[RegionStoretype],Sales[[#This Row],[RegionStoretype]],Sales[YoY_SSF])/Sales[[#This Row],[Region_TypeCount]]</f>
        <v>59.469551530910678</v>
      </c>
    </row>
    <row r="7895" spans="1:16" x14ac:dyDescent="0.25">
      <c r="A7895" s="1">
        <v>43301</v>
      </c>
      <c r="B7895">
        <v>11</v>
      </c>
      <c r="C7895">
        <v>6</v>
      </c>
      <c r="D7895">
        <v>78259.866099999985</v>
      </c>
      <c r="E7895" s="4">
        <f>INDEX(Stores[region],MATCH(Sales[[#This Row],[store_no]],Stores[store_no],0))</f>
        <v>1</v>
      </c>
      <c r="F7895" s="4" t="str">
        <f>INDEX(Stores[storetype],MATCH(Sales[[#This Row],[store_no]],Stores[store_no],0))</f>
        <v>A</v>
      </c>
      <c r="G7895" s="4" t="str">
        <f>INDEX(Stores[location_city],MATCH(Sales[[#This Row],[store_no]],Stores[store_no],0))</f>
        <v>Cleveland</v>
      </c>
      <c r="H7895" s="4" t="str">
        <f>INDEX(Stores[location_state],MATCH(Sales[[#This Row],[store_no]],Stores[store_no],0))</f>
        <v>Ohio</v>
      </c>
      <c r="I7895" s="4">
        <f>INDEX(Stores[sqft],MATCH(Sales[[#This Row],[store_no]],Stores[store_no],0))</f>
        <v>192400</v>
      </c>
      <c r="J7895" s="4" t="str">
        <f>INDEX(Departments[dept_name],MATCH(Sales[[#This Row],[dept_no]],Departments[dept_no],0))</f>
        <v>Computers</v>
      </c>
      <c r="K7895" s="4" t="str">
        <f>CONCATENATE(Sales[[#This Row],[region]],Sales[[#This Row],[storetype]])</f>
        <v>1A</v>
      </c>
      <c r="L7895" s="4">
        <f>INDEX(RegionStoreCount[Store Count],MATCH(Sales[[#This Row],[RegionStoretype]],RegionStoreCount[Region/Type],0))</f>
        <v>5</v>
      </c>
      <c r="M7895" s="4">
        <f>AND(Sales[[#This Row],[date]]&lt;=TY_YTDMax,Sales[[#This Row],[date]]&gt;=TY_YTDMin)*Sales[[#This Row],[sales]]</f>
        <v>78259.866099999985</v>
      </c>
      <c r="N7895" s="4">
        <f>AND(Sales[[#This Row],[date]]&lt;=LY_YTDMax,Sales[[#This Row],[date]]&gt;=LY_YTDMin)*Sales[[#This Row],[sales]]</f>
        <v>0</v>
      </c>
      <c r="O7895" s="4">
        <f>AND(Sales[[#This Row],[date]]&gt;=YoY_Min,Sales[[#This Row],[date]]&lt;=TY_YTDMax)*(Sales[[#This Row],[sales]]/Sales[[#This Row],[sqft]])</f>
        <v>0.40675606081081073</v>
      </c>
      <c r="P7895" s="4">
        <f>SUMIF(Sales[RegionStoretype],Sales[[#This Row],[RegionStoretype]],Sales[YoY_SSF])/Sales[[#This Row],[Region_TypeCount]]</f>
        <v>59.469551530910678</v>
      </c>
    </row>
    <row r="7896" spans="1:16" x14ac:dyDescent="0.25">
      <c r="A7896" s="1">
        <v>43301</v>
      </c>
      <c r="B7896">
        <v>11</v>
      </c>
      <c r="C7896">
        <v>12</v>
      </c>
      <c r="D7896">
        <v>218085.95229999998</v>
      </c>
      <c r="E7896" s="4">
        <f>INDEX(Stores[region],MATCH(Sales[[#This Row],[store_no]],Stores[store_no],0))</f>
        <v>1</v>
      </c>
      <c r="F7896" s="4" t="str">
        <f>INDEX(Stores[storetype],MATCH(Sales[[#This Row],[store_no]],Stores[store_no],0))</f>
        <v>A</v>
      </c>
      <c r="G7896" s="4" t="str">
        <f>INDEX(Stores[location_city],MATCH(Sales[[#This Row],[store_no]],Stores[store_no],0))</f>
        <v>Cleveland</v>
      </c>
      <c r="H7896" s="4" t="str">
        <f>INDEX(Stores[location_state],MATCH(Sales[[#This Row],[store_no]],Stores[store_no],0))</f>
        <v>Ohio</v>
      </c>
      <c r="I7896" s="4">
        <f>INDEX(Stores[sqft],MATCH(Sales[[#This Row],[store_no]],Stores[store_no],0))</f>
        <v>192400</v>
      </c>
      <c r="J7896" s="4" t="str">
        <f>INDEX(Departments[dept_name],MATCH(Sales[[#This Row],[dept_no]],Departments[dept_no],0))</f>
        <v>Jewelery</v>
      </c>
      <c r="K7896" s="4" t="str">
        <f>CONCATENATE(Sales[[#This Row],[region]],Sales[[#This Row],[storetype]])</f>
        <v>1A</v>
      </c>
      <c r="L7896" s="4">
        <f>INDEX(RegionStoreCount[Store Count],MATCH(Sales[[#This Row],[RegionStoretype]],RegionStoreCount[Region/Type],0))</f>
        <v>5</v>
      </c>
      <c r="M7896" s="4">
        <f>AND(Sales[[#This Row],[date]]&lt;=TY_YTDMax,Sales[[#This Row],[date]]&gt;=TY_YTDMin)*Sales[[#This Row],[sales]]</f>
        <v>218085.95229999998</v>
      </c>
      <c r="N7896" s="4">
        <f>AND(Sales[[#This Row],[date]]&lt;=LY_YTDMax,Sales[[#This Row],[date]]&gt;=LY_YTDMin)*Sales[[#This Row],[sales]]</f>
        <v>0</v>
      </c>
      <c r="O7896" s="4">
        <f>AND(Sales[[#This Row],[date]]&gt;=YoY_Min,Sales[[#This Row],[date]]&lt;=TY_YTDMax)*(Sales[[#This Row],[sales]]/Sales[[#This Row],[sqft]])</f>
        <v>1.1335028705821204</v>
      </c>
      <c r="P7896" s="4">
        <f>SUMIF(Sales[RegionStoretype],Sales[[#This Row],[RegionStoretype]],Sales[YoY_SSF])/Sales[[#This Row],[Region_TypeCount]]</f>
        <v>59.469551530910678</v>
      </c>
    </row>
    <row r="7897" spans="1:16" x14ac:dyDescent="0.25">
      <c r="A7897" s="1">
        <v>43301</v>
      </c>
      <c r="B7897">
        <v>11</v>
      </c>
      <c r="C7897">
        <v>17</v>
      </c>
      <c r="D7897">
        <v>28701.4954</v>
      </c>
      <c r="E7897" s="4">
        <f>INDEX(Stores[region],MATCH(Sales[[#This Row],[store_no]],Stores[store_no],0))</f>
        <v>1</v>
      </c>
      <c r="F7897" s="4" t="str">
        <f>INDEX(Stores[storetype],MATCH(Sales[[#This Row],[store_no]],Stores[store_no],0))</f>
        <v>A</v>
      </c>
      <c r="G7897" s="4" t="str">
        <f>INDEX(Stores[location_city],MATCH(Sales[[#This Row],[store_no]],Stores[store_no],0))</f>
        <v>Cleveland</v>
      </c>
      <c r="H7897" s="4" t="str">
        <f>INDEX(Stores[location_state],MATCH(Sales[[#This Row],[store_no]],Stores[store_no],0))</f>
        <v>Ohio</v>
      </c>
      <c r="I7897" s="4">
        <f>INDEX(Stores[sqft],MATCH(Sales[[#This Row],[store_no]],Stores[store_no],0))</f>
        <v>192400</v>
      </c>
      <c r="J7897" s="4" t="str">
        <f>INDEX(Departments[dept_name],MATCH(Sales[[#This Row],[dept_no]],Departments[dept_no],0))</f>
        <v>Shoes</v>
      </c>
      <c r="K7897" s="4" t="str">
        <f>CONCATENATE(Sales[[#This Row],[region]],Sales[[#This Row],[storetype]])</f>
        <v>1A</v>
      </c>
      <c r="L7897" s="4">
        <f>INDEX(RegionStoreCount[Store Count],MATCH(Sales[[#This Row],[RegionStoretype]],RegionStoreCount[Region/Type],0))</f>
        <v>5</v>
      </c>
      <c r="M7897" s="4">
        <f>AND(Sales[[#This Row],[date]]&lt;=TY_YTDMax,Sales[[#This Row],[date]]&gt;=TY_YTDMin)*Sales[[#This Row],[sales]]</f>
        <v>28701.4954</v>
      </c>
      <c r="N7897" s="4">
        <f>AND(Sales[[#This Row],[date]]&lt;=LY_YTDMax,Sales[[#This Row],[date]]&gt;=LY_YTDMin)*Sales[[#This Row],[sales]]</f>
        <v>0</v>
      </c>
      <c r="O7897" s="4">
        <f>AND(Sales[[#This Row],[date]]&gt;=YoY_Min,Sales[[#This Row],[date]]&lt;=TY_YTDMax)*(Sales[[#This Row],[sales]]/Sales[[#This Row],[sqft]])</f>
        <v>0.14917617151767151</v>
      </c>
      <c r="P7897" s="4">
        <f>SUMIF(Sales[RegionStoretype],Sales[[#This Row],[RegionStoretype]],Sales[YoY_SSF])/Sales[[#This Row],[Region_TypeCount]]</f>
        <v>59.469551530910678</v>
      </c>
    </row>
    <row r="7898" spans="1:16" x14ac:dyDescent="0.25">
      <c r="A7898" s="1">
        <v>43301</v>
      </c>
      <c r="B7898">
        <v>12</v>
      </c>
      <c r="C7898">
        <v>2</v>
      </c>
      <c r="D7898">
        <v>41639.624100000001</v>
      </c>
      <c r="E7898" s="4">
        <f>INDEX(Stores[region],MATCH(Sales[[#This Row],[store_no]],Stores[store_no],0))</f>
        <v>2</v>
      </c>
      <c r="F7898" s="4" t="str">
        <f>INDEX(Stores[storetype],MATCH(Sales[[#This Row],[store_no]],Stores[store_no],0))</f>
        <v>B</v>
      </c>
      <c r="G7898" s="4" t="str">
        <f>INDEX(Stores[location_city],MATCH(Sales[[#This Row],[store_no]],Stores[store_no],0))</f>
        <v>Indianapolis</v>
      </c>
      <c r="H7898" s="4" t="str">
        <f>INDEX(Stores[location_state],MATCH(Sales[[#This Row],[store_no]],Stores[store_no],0))</f>
        <v>Indiana</v>
      </c>
      <c r="I7898" s="4">
        <f>INDEX(Stores[sqft],MATCH(Sales[[#This Row],[store_no]],Stores[store_no],0))</f>
        <v>120800</v>
      </c>
      <c r="J7898" s="4" t="str">
        <f>INDEX(Departments[dept_name],MATCH(Sales[[#This Row],[dept_no]],Departments[dept_no],0))</f>
        <v>Baby</v>
      </c>
      <c r="K7898" s="4" t="str">
        <f>CONCATENATE(Sales[[#This Row],[region]],Sales[[#This Row],[storetype]])</f>
        <v>2B</v>
      </c>
      <c r="L7898" s="4">
        <f>INDEX(RegionStoreCount[Store Count],MATCH(Sales[[#This Row],[RegionStoretype]],RegionStoreCount[Region/Type],0))</f>
        <v>6</v>
      </c>
      <c r="M7898" s="4">
        <f>AND(Sales[[#This Row],[date]]&lt;=TY_YTDMax,Sales[[#This Row],[date]]&gt;=TY_YTDMin)*Sales[[#This Row],[sales]]</f>
        <v>41639.624100000001</v>
      </c>
      <c r="N7898" s="4">
        <f>AND(Sales[[#This Row],[date]]&lt;=LY_YTDMax,Sales[[#This Row],[date]]&gt;=LY_YTDMin)*Sales[[#This Row],[sales]]</f>
        <v>0</v>
      </c>
      <c r="O7898" s="4">
        <f>AND(Sales[[#This Row],[date]]&gt;=YoY_Min,Sales[[#This Row],[date]]&lt;=TY_YTDMax)*(Sales[[#This Row],[sales]]/Sales[[#This Row],[sqft]])</f>
        <v>0.34469887500000002</v>
      </c>
      <c r="P7898" s="4">
        <f>SUMIF(Sales[RegionStoretype],Sales[[#This Row],[RegionStoretype]],Sales[YoY_SSF])/Sales[[#This Row],[Region_TypeCount]]</f>
        <v>58.393757732919049</v>
      </c>
    </row>
    <row r="7899" spans="1:16" x14ac:dyDescent="0.25">
      <c r="A7899" s="1">
        <v>43301</v>
      </c>
      <c r="B7899">
        <v>13</v>
      </c>
      <c r="C7899">
        <v>3</v>
      </c>
      <c r="D7899">
        <v>173071.3125</v>
      </c>
      <c r="E7899" s="4">
        <f>INDEX(Stores[region],MATCH(Sales[[#This Row],[store_no]],Stores[store_no],0))</f>
        <v>3</v>
      </c>
      <c r="F7899" s="4" t="str">
        <f>INDEX(Stores[storetype],MATCH(Sales[[#This Row],[store_no]],Stores[store_no],0))</f>
        <v>A</v>
      </c>
      <c r="G7899" s="4" t="str">
        <f>INDEX(Stores[location_city],MATCH(Sales[[#This Row],[store_no]],Stores[store_no],0))</f>
        <v>Overland Park</v>
      </c>
      <c r="H7899" s="4" t="str">
        <f>INDEX(Stores[location_state],MATCH(Sales[[#This Row],[store_no]],Stores[store_no],0))</f>
        <v>Kansas</v>
      </c>
      <c r="I7899" s="4">
        <f>INDEX(Stores[sqft],MATCH(Sales[[#This Row],[store_no]],Stores[store_no],0))</f>
        <v>201000</v>
      </c>
      <c r="J7899" s="4" t="str">
        <f>INDEX(Departments[dept_name],MATCH(Sales[[#This Row],[dept_no]],Departments[dept_no],0))</f>
        <v>Beauty</v>
      </c>
      <c r="K7899" s="4" t="str">
        <f>CONCATENATE(Sales[[#This Row],[region]],Sales[[#This Row],[storetype]])</f>
        <v>3A</v>
      </c>
      <c r="L7899" s="4">
        <f>INDEX(RegionStoreCount[Store Count],MATCH(Sales[[#This Row],[RegionStoretype]],RegionStoreCount[Region/Type],0))</f>
        <v>9</v>
      </c>
      <c r="M7899" s="4">
        <f>AND(Sales[[#This Row],[date]]&lt;=TY_YTDMax,Sales[[#This Row],[date]]&gt;=TY_YTDMin)*Sales[[#This Row],[sales]]</f>
        <v>173071.3125</v>
      </c>
      <c r="N7899" s="4">
        <f>AND(Sales[[#This Row],[date]]&lt;=LY_YTDMax,Sales[[#This Row],[date]]&gt;=LY_YTDMin)*Sales[[#This Row],[sales]]</f>
        <v>0</v>
      </c>
      <c r="O7899" s="4">
        <f>AND(Sales[[#This Row],[date]]&gt;=YoY_Min,Sales[[#This Row],[date]]&lt;=TY_YTDMax)*(Sales[[#This Row],[sales]]/Sales[[#This Row],[sqft]])</f>
        <v>0.86105130597014923</v>
      </c>
      <c r="P7899" s="4">
        <f>SUMIF(Sales[RegionStoretype],Sales[[#This Row],[RegionStoretype]],Sales[YoY_SSF])/Sales[[#This Row],[Region_TypeCount]]</f>
        <v>53.603836561720975</v>
      </c>
    </row>
    <row r="7900" spans="1:16" x14ac:dyDescent="0.25">
      <c r="A7900" s="1">
        <v>43301</v>
      </c>
      <c r="B7900">
        <v>14</v>
      </c>
      <c r="C7900">
        <v>4</v>
      </c>
      <c r="D7900">
        <v>4055.01</v>
      </c>
      <c r="E7900" s="4">
        <f>INDEX(Stores[region],MATCH(Sales[[#This Row],[store_no]],Stores[store_no],0))</f>
        <v>3</v>
      </c>
      <c r="F7900" s="4" t="str">
        <f>INDEX(Stores[storetype],MATCH(Sales[[#This Row],[store_no]],Stores[store_no],0))</f>
        <v>A</v>
      </c>
      <c r="G7900" s="4" t="str">
        <f>INDEX(Stores[location_city],MATCH(Sales[[#This Row],[store_no]],Stores[store_no],0))</f>
        <v>Bismarck</v>
      </c>
      <c r="H7900" s="4" t="str">
        <f>INDEX(Stores[location_state],MATCH(Sales[[#This Row],[store_no]],Stores[store_no],0))</f>
        <v>North Dakota</v>
      </c>
      <c r="I7900" s="4">
        <f>INDEX(Stores[sqft],MATCH(Sales[[#This Row],[store_no]],Stores[store_no],0))</f>
        <v>96400</v>
      </c>
      <c r="J7900" s="4" t="str">
        <f>INDEX(Departments[dept_name],MATCH(Sales[[#This Row],[dept_no]],Departments[dept_no],0))</f>
        <v>Books</v>
      </c>
      <c r="K7900" s="4" t="str">
        <f>CONCATENATE(Sales[[#This Row],[region]],Sales[[#This Row],[storetype]])</f>
        <v>3A</v>
      </c>
      <c r="L7900" s="4">
        <f>INDEX(RegionStoreCount[Store Count],MATCH(Sales[[#This Row],[RegionStoretype]],RegionStoreCount[Region/Type],0))</f>
        <v>9</v>
      </c>
      <c r="M7900" s="4">
        <f>AND(Sales[[#This Row],[date]]&lt;=TY_YTDMax,Sales[[#This Row],[date]]&gt;=TY_YTDMin)*Sales[[#This Row],[sales]]</f>
        <v>4055.01</v>
      </c>
      <c r="N7900" s="4">
        <f>AND(Sales[[#This Row],[date]]&lt;=LY_YTDMax,Sales[[#This Row],[date]]&gt;=LY_YTDMin)*Sales[[#This Row],[sales]]</f>
        <v>0</v>
      </c>
      <c r="O7900" s="4">
        <f>AND(Sales[[#This Row],[date]]&gt;=YoY_Min,Sales[[#This Row],[date]]&lt;=TY_YTDMax)*(Sales[[#This Row],[sales]]/Sales[[#This Row],[sqft]])</f>
        <v>4.2064419087136928E-2</v>
      </c>
      <c r="P7900" s="4">
        <f>SUMIF(Sales[RegionStoretype],Sales[[#This Row],[RegionStoretype]],Sales[YoY_SSF])/Sales[[#This Row],[Region_TypeCount]]</f>
        <v>53.603836561720975</v>
      </c>
    </row>
    <row r="7901" spans="1:16" x14ac:dyDescent="0.25">
      <c r="A7901" s="1">
        <v>43301</v>
      </c>
      <c r="B7901">
        <v>14</v>
      </c>
      <c r="C7901">
        <v>7</v>
      </c>
      <c r="D7901">
        <v>24890.525700000002</v>
      </c>
      <c r="E7901" s="4">
        <f>INDEX(Stores[region],MATCH(Sales[[#This Row],[store_no]],Stores[store_no],0))</f>
        <v>3</v>
      </c>
      <c r="F7901" s="4" t="str">
        <f>INDEX(Stores[storetype],MATCH(Sales[[#This Row],[store_no]],Stores[store_no],0))</f>
        <v>A</v>
      </c>
      <c r="G7901" s="4" t="str">
        <f>INDEX(Stores[location_city],MATCH(Sales[[#This Row],[store_no]],Stores[store_no],0))</f>
        <v>Bismarck</v>
      </c>
      <c r="H7901" s="4" t="str">
        <f>INDEX(Stores[location_state],MATCH(Sales[[#This Row],[store_no]],Stores[store_no],0))</f>
        <v>North Dakota</v>
      </c>
      <c r="I7901" s="4">
        <f>INDEX(Stores[sqft],MATCH(Sales[[#This Row],[store_no]],Stores[store_no],0))</f>
        <v>96400</v>
      </c>
      <c r="J7901" s="4" t="str">
        <f>INDEX(Departments[dept_name],MATCH(Sales[[#This Row],[dept_no]],Departments[dept_no],0))</f>
        <v>Electronics</v>
      </c>
      <c r="K7901" s="4" t="str">
        <f>CONCATENATE(Sales[[#This Row],[region]],Sales[[#This Row],[storetype]])</f>
        <v>3A</v>
      </c>
      <c r="L7901" s="4">
        <f>INDEX(RegionStoreCount[Store Count],MATCH(Sales[[#This Row],[RegionStoretype]],RegionStoreCount[Region/Type],0))</f>
        <v>9</v>
      </c>
      <c r="M7901" s="4">
        <f>AND(Sales[[#This Row],[date]]&lt;=TY_YTDMax,Sales[[#This Row],[date]]&gt;=TY_YTDMin)*Sales[[#This Row],[sales]]</f>
        <v>24890.525700000002</v>
      </c>
      <c r="N7901" s="4">
        <f>AND(Sales[[#This Row],[date]]&lt;=LY_YTDMax,Sales[[#This Row],[date]]&gt;=LY_YTDMin)*Sales[[#This Row],[sales]]</f>
        <v>0</v>
      </c>
      <c r="O7901" s="4">
        <f>AND(Sales[[#This Row],[date]]&gt;=YoY_Min,Sales[[#This Row],[date]]&lt;=TY_YTDMax)*(Sales[[#This Row],[sales]]/Sales[[#This Row],[sqft]])</f>
        <v>0.25820047406639007</v>
      </c>
      <c r="P7901" s="4">
        <f>SUMIF(Sales[RegionStoretype],Sales[[#This Row],[RegionStoretype]],Sales[YoY_SSF])/Sales[[#This Row],[Region_TypeCount]]</f>
        <v>53.603836561720975</v>
      </c>
    </row>
    <row r="7902" spans="1:16" x14ac:dyDescent="0.25">
      <c r="A7902" s="1">
        <v>43301</v>
      </c>
      <c r="B7902">
        <v>14</v>
      </c>
      <c r="C7902">
        <v>8</v>
      </c>
      <c r="D7902">
        <v>43144.002</v>
      </c>
      <c r="E7902" s="4">
        <f>INDEX(Stores[region],MATCH(Sales[[#This Row],[store_no]],Stores[store_no],0))</f>
        <v>3</v>
      </c>
      <c r="F7902" s="4" t="str">
        <f>INDEX(Stores[storetype],MATCH(Sales[[#This Row],[store_no]],Stores[store_no],0))</f>
        <v>A</v>
      </c>
      <c r="G7902" s="4" t="str">
        <f>INDEX(Stores[location_city],MATCH(Sales[[#This Row],[store_no]],Stores[store_no],0))</f>
        <v>Bismarck</v>
      </c>
      <c r="H7902" s="4" t="str">
        <f>INDEX(Stores[location_state],MATCH(Sales[[#This Row],[store_no]],Stores[store_no],0))</f>
        <v>North Dakota</v>
      </c>
      <c r="I7902" s="4">
        <f>INDEX(Stores[sqft],MATCH(Sales[[#This Row],[store_no]],Stores[store_no],0))</f>
        <v>96400</v>
      </c>
      <c r="J7902" s="4" t="str">
        <f>INDEX(Departments[dept_name],MATCH(Sales[[#This Row],[dept_no]],Departments[dept_no],0))</f>
        <v>Games</v>
      </c>
      <c r="K7902" s="4" t="str">
        <f>CONCATENATE(Sales[[#This Row],[region]],Sales[[#This Row],[storetype]])</f>
        <v>3A</v>
      </c>
      <c r="L7902" s="4">
        <f>INDEX(RegionStoreCount[Store Count],MATCH(Sales[[#This Row],[RegionStoretype]],RegionStoreCount[Region/Type],0))</f>
        <v>9</v>
      </c>
      <c r="M7902" s="4">
        <f>AND(Sales[[#This Row],[date]]&lt;=TY_YTDMax,Sales[[#This Row],[date]]&gt;=TY_YTDMin)*Sales[[#This Row],[sales]]</f>
        <v>43144.002</v>
      </c>
      <c r="N7902" s="4">
        <f>AND(Sales[[#This Row],[date]]&lt;=LY_YTDMax,Sales[[#This Row],[date]]&gt;=LY_YTDMin)*Sales[[#This Row],[sales]]</f>
        <v>0</v>
      </c>
      <c r="O7902" s="4">
        <f>AND(Sales[[#This Row],[date]]&gt;=YoY_Min,Sales[[#This Row],[date]]&lt;=TY_YTDMax)*(Sales[[#This Row],[sales]]/Sales[[#This Row],[sqft]])</f>
        <v>0.44755188796680501</v>
      </c>
      <c r="P7902" s="4">
        <f>SUMIF(Sales[RegionStoretype],Sales[[#This Row],[RegionStoretype]],Sales[YoY_SSF])/Sales[[#This Row],[Region_TypeCount]]</f>
        <v>53.603836561720975</v>
      </c>
    </row>
    <row r="7903" spans="1:16" x14ac:dyDescent="0.25">
      <c r="A7903" s="1">
        <v>43301</v>
      </c>
      <c r="B7903">
        <v>14</v>
      </c>
      <c r="C7903">
        <v>9</v>
      </c>
      <c r="D7903">
        <v>11760.848899999999</v>
      </c>
      <c r="E7903" s="4">
        <f>INDEX(Stores[region],MATCH(Sales[[#This Row],[store_no]],Stores[store_no],0))</f>
        <v>3</v>
      </c>
      <c r="F7903" s="4" t="str">
        <f>INDEX(Stores[storetype],MATCH(Sales[[#This Row],[store_no]],Stores[store_no],0))</f>
        <v>A</v>
      </c>
      <c r="G7903" s="4" t="str">
        <f>INDEX(Stores[location_city],MATCH(Sales[[#This Row],[store_no]],Stores[store_no],0))</f>
        <v>Bismarck</v>
      </c>
      <c r="H7903" s="4" t="str">
        <f>INDEX(Stores[location_state],MATCH(Sales[[#This Row],[store_no]],Stores[store_no],0))</f>
        <v>North Dakota</v>
      </c>
      <c r="I7903" s="4">
        <f>INDEX(Stores[sqft],MATCH(Sales[[#This Row],[store_no]],Stores[store_no],0))</f>
        <v>96400</v>
      </c>
      <c r="J7903" s="4" t="str">
        <f>INDEX(Departments[dept_name],MATCH(Sales[[#This Row],[dept_no]],Departments[dept_no],0))</f>
        <v>Garden</v>
      </c>
      <c r="K7903" s="4" t="str">
        <f>CONCATENATE(Sales[[#This Row],[region]],Sales[[#This Row],[storetype]])</f>
        <v>3A</v>
      </c>
      <c r="L7903" s="4">
        <f>INDEX(RegionStoreCount[Store Count],MATCH(Sales[[#This Row],[RegionStoretype]],RegionStoreCount[Region/Type],0))</f>
        <v>9</v>
      </c>
      <c r="M7903" s="4">
        <f>AND(Sales[[#This Row],[date]]&lt;=TY_YTDMax,Sales[[#This Row],[date]]&gt;=TY_YTDMin)*Sales[[#This Row],[sales]]</f>
        <v>11760.848899999999</v>
      </c>
      <c r="N7903" s="4">
        <f>AND(Sales[[#This Row],[date]]&lt;=LY_YTDMax,Sales[[#This Row],[date]]&gt;=LY_YTDMin)*Sales[[#This Row],[sales]]</f>
        <v>0</v>
      </c>
      <c r="O7903" s="4">
        <f>AND(Sales[[#This Row],[date]]&gt;=YoY_Min,Sales[[#This Row],[date]]&lt;=TY_YTDMax)*(Sales[[#This Row],[sales]]/Sales[[#This Row],[sqft]])</f>
        <v>0.12200050726141078</v>
      </c>
      <c r="P7903" s="4">
        <f>SUMIF(Sales[RegionStoretype],Sales[[#This Row],[RegionStoretype]],Sales[YoY_SSF])/Sales[[#This Row],[Region_TypeCount]]</f>
        <v>53.603836561720975</v>
      </c>
    </row>
    <row r="7904" spans="1:16" x14ac:dyDescent="0.25">
      <c r="A7904" s="1">
        <v>43301</v>
      </c>
      <c r="B7904">
        <v>15</v>
      </c>
      <c r="C7904">
        <v>11</v>
      </c>
      <c r="D7904">
        <v>37405.954599999997</v>
      </c>
      <c r="E7904" s="4">
        <f>INDEX(Stores[region],MATCH(Sales[[#This Row],[store_no]],Stores[store_no],0))</f>
        <v>2</v>
      </c>
      <c r="F7904" s="4" t="str">
        <f>INDEX(Stores[storetype],MATCH(Sales[[#This Row],[store_no]],Stores[store_no],0))</f>
        <v>B</v>
      </c>
      <c r="G7904" s="4" t="str">
        <f>INDEX(Stores[location_city],MATCH(Sales[[#This Row],[store_no]],Stores[store_no],0))</f>
        <v>Rochester</v>
      </c>
      <c r="H7904" s="4" t="str">
        <f>INDEX(Stores[location_state],MATCH(Sales[[#This Row],[store_no]],Stores[store_no],0))</f>
        <v>Minnesota</v>
      </c>
      <c r="I7904" s="4">
        <f>INDEX(Stores[sqft],MATCH(Sales[[#This Row],[store_no]],Stores[store_no],0))</f>
        <v>128100</v>
      </c>
      <c r="J7904" s="4" t="str">
        <f>INDEX(Departments[dept_name],MATCH(Sales[[#This Row],[dept_no]],Departments[dept_no],0))</f>
        <v>Home</v>
      </c>
      <c r="K7904" s="4" t="str">
        <f>CONCATENATE(Sales[[#This Row],[region]],Sales[[#This Row],[storetype]])</f>
        <v>2B</v>
      </c>
      <c r="L7904" s="4">
        <f>INDEX(RegionStoreCount[Store Count],MATCH(Sales[[#This Row],[RegionStoretype]],RegionStoreCount[Region/Type],0))</f>
        <v>6</v>
      </c>
      <c r="M7904" s="4">
        <f>AND(Sales[[#This Row],[date]]&lt;=TY_YTDMax,Sales[[#This Row],[date]]&gt;=TY_YTDMin)*Sales[[#This Row],[sales]]</f>
        <v>37405.954599999997</v>
      </c>
      <c r="N7904" s="4">
        <f>AND(Sales[[#This Row],[date]]&lt;=LY_YTDMax,Sales[[#This Row],[date]]&gt;=LY_YTDMin)*Sales[[#This Row],[sales]]</f>
        <v>0</v>
      </c>
      <c r="O7904" s="4">
        <f>AND(Sales[[#This Row],[date]]&gt;=YoY_Min,Sales[[#This Row],[date]]&lt;=TY_YTDMax)*(Sales[[#This Row],[sales]]/Sales[[#This Row],[sqft]])</f>
        <v>0.29200589071038247</v>
      </c>
      <c r="P7904" s="4">
        <f>SUMIF(Sales[RegionStoretype],Sales[[#This Row],[RegionStoretype]],Sales[YoY_SSF])/Sales[[#This Row],[Region_TypeCount]]</f>
        <v>58.393757732919049</v>
      </c>
    </row>
    <row r="7905" spans="1:16" x14ac:dyDescent="0.25">
      <c r="A7905" s="1">
        <v>43301</v>
      </c>
      <c r="B7905">
        <v>16</v>
      </c>
      <c r="C7905">
        <v>8</v>
      </c>
      <c r="D7905">
        <v>81149.751500000013</v>
      </c>
      <c r="E7905" s="4">
        <f>INDEX(Stores[region],MATCH(Sales[[#This Row],[store_no]],Stores[store_no],0))</f>
        <v>2</v>
      </c>
      <c r="F7905" s="4" t="str">
        <f>INDEX(Stores[storetype],MATCH(Sales[[#This Row],[store_no]],Stores[store_no],0))</f>
        <v>B</v>
      </c>
      <c r="G7905" s="4" t="str">
        <f>INDEX(Stores[location_city],MATCH(Sales[[#This Row],[store_no]],Stores[store_no],0))</f>
        <v>Saint Paul</v>
      </c>
      <c r="H7905" s="4" t="str">
        <f>INDEX(Stores[location_state],MATCH(Sales[[#This Row],[store_no]],Stores[store_no],0))</f>
        <v>Minnesota</v>
      </c>
      <c r="I7905" s="4">
        <f>INDEX(Stores[sqft],MATCH(Sales[[#This Row],[store_no]],Stores[store_no],0))</f>
        <v>180400</v>
      </c>
      <c r="J7905" s="4" t="str">
        <f>INDEX(Departments[dept_name],MATCH(Sales[[#This Row],[dept_no]],Departments[dept_no],0))</f>
        <v>Games</v>
      </c>
      <c r="K7905" s="4" t="str">
        <f>CONCATENATE(Sales[[#This Row],[region]],Sales[[#This Row],[storetype]])</f>
        <v>2B</v>
      </c>
      <c r="L7905" s="4">
        <f>INDEX(RegionStoreCount[Store Count],MATCH(Sales[[#This Row],[RegionStoretype]],RegionStoreCount[Region/Type],0))</f>
        <v>6</v>
      </c>
      <c r="M7905" s="4">
        <f>AND(Sales[[#This Row],[date]]&lt;=TY_YTDMax,Sales[[#This Row],[date]]&gt;=TY_YTDMin)*Sales[[#This Row],[sales]]</f>
        <v>81149.751500000013</v>
      </c>
      <c r="N7905" s="4">
        <f>AND(Sales[[#This Row],[date]]&lt;=LY_YTDMax,Sales[[#This Row],[date]]&gt;=LY_YTDMin)*Sales[[#This Row],[sales]]</f>
        <v>0</v>
      </c>
      <c r="O7905" s="4">
        <f>AND(Sales[[#This Row],[date]]&gt;=YoY_Min,Sales[[#This Row],[date]]&lt;=TY_YTDMax)*(Sales[[#This Row],[sales]]/Sales[[#This Row],[sqft]])</f>
        <v>0.4498323253880267</v>
      </c>
      <c r="P7905" s="4">
        <f>SUMIF(Sales[RegionStoretype],Sales[[#This Row],[RegionStoretype]],Sales[YoY_SSF])/Sales[[#This Row],[Region_TypeCount]]</f>
        <v>58.393757732919049</v>
      </c>
    </row>
    <row r="7906" spans="1:16" x14ac:dyDescent="0.25">
      <c r="A7906" s="1">
        <v>43301</v>
      </c>
      <c r="B7906">
        <v>16</v>
      </c>
      <c r="C7906">
        <v>11</v>
      </c>
      <c r="D7906">
        <v>172617.11670000001</v>
      </c>
      <c r="E7906" s="4">
        <f>INDEX(Stores[region],MATCH(Sales[[#This Row],[store_no]],Stores[store_no],0))</f>
        <v>2</v>
      </c>
      <c r="F7906" s="4" t="str">
        <f>INDEX(Stores[storetype],MATCH(Sales[[#This Row],[store_no]],Stores[store_no],0))</f>
        <v>B</v>
      </c>
      <c r="G7906" s="4" t="str">
        <f>INDEX(Stores[location_city],MATCH(Sales[[#This Row],[store_no]],Stores[store_no],0))</f>
        <v>Saint Paul</v>
      </c>
      <c r="H7906" s="4" t="str">
        <f>INDEX(Stores[location_state],MATCH(Sales[[#This Row],[store_no]],Stores[store_no],0))</f>
        <v>Minnesota</v>
      </c>
      <c r="I7906" s="4">
        <f>INDEX(Stores[sqft],MATCH(Sales[[#This Row],[store_no]],Stores[store_no],0))</f>
        <v>180400</v>
      </c>
      <c r="J7906" s="4" t="str">
        <f>INDEX(Departments[dept_name],MATCH(Sales[[#This Row],[dept_no]],Departments[dept_no],0))</f>
        <v>Home</v>
      </c>
      <c r="K7906" s="4" t="str">
        <f>CONCATENATE(Sales[[#This Row],[region]],Sales[[#This Row],[storetype]])</f>
        <v>2B</v>
      </c>
      <c r="L7906" s="4">
        <f>INDEX(RegionStoreCount[Store Count],MATCH(Sales[[#This Row],[RegionStoretype]],RegionStoreCount[Region/Type],0))</f>
        <v>6</v>
      </c>
      <c r="M7906" s="4">
        <f>AND(Sales[[#This Row],[date]]&lt;=TY_YTDMax,Sales[[#This Row],[date]]&gt;=TY_YTDMin)*Sales[[#This Row],[sales]]</f>
        <v>172617.11670000001</v>
      </c>
      <c r="N7906" s="4">
        <f>AND(Sales[[#This Row],[date]]&lt;=LY_YTDMax,Sales[[#This Row],[date]]&gt;=LY_YTDMin)*Sales[[#This Row],[sales]]</f>
        <v>0</v>
      </c>
      <c r="O7906" s="4">
        <f>AND(Sales[[#This Row],[date]]&gt;=YoY_Min,Sales[[#This Row],[date]]&lt;=TY_YTDMax)*(Sales[[#This Row],[sales]]/Sales[[#This Row],[sqft]])</f>
        <v>0.95685763137472291</v>
      </c>
      <c r="P7906" s="4">
        <f>SUMIF(Sales[RegionStoretype],Sales[[#This Row],[RegionStoretype]],Sales[YoY_SSF])/Sales[[#This Row],[Region_TypeCount]]</f>
        <v>58.393757732919049</v>
      </c>
    </row>
    <row r="7907" spans="1:16" x14ac:dyDescent="0.25">
      <c r="A7907" s="1">
        <v>43301</v>
      </c>
      <c r="B7907">
        <v>17</v>
      </c>
      <c r="C7907">
        <v>3</v>
      </c>
      <c r="D7907">
        <v>83961.77</v>
      </c>
      <c r="E7907" s="4">
        <f>INDEX(Stores[region],MATCH(Sales[[#This Row],[store_no]],Stores[store_no],0))</f>
        <v>3</v>
      </c>
      <c r="F7907" s="4" t="str">
        <f>INDEX(Stores[storetype],MATCH(Sales[[#This Row],[store_no]],Stores[store_no],0))</f>
        <v>B</v>
      </c>
      <c r="G7907" s="4" t="str">
        <f>INDEX(Stores[location_city],MATCH(Sales[[#This Row],[store_no]],Stores[store_no],0))</f>
        <v>Fargo</v>
      </c>
      <c r="H7907" s="4" t="str">
        <f>INDEX(Stores[location_state],MATCH(Sales[[#This Row],[store_no]],Stores[store_no],0))</f>
        <v>North Dakota</v>
      </c>
      <c r="I7907" s="4">
        <f>INDEX(Stores[sqft],MATCH(Sales[[#This Row],[store_no]],Stores[store_no],0))</f>
        <v>211600</v>
      </c>
      <c r="J7907" s="4" t="str">
        <f>INDEX(Departments[dept_name],MATCH(Sales[[#This Row],[dept_no]],Departments[dept_no],0))</f>
        <v>Beauty</v>
      </c>
      <c r="K7907" s="4" t="str">
        <f>CONCATENATE(Sales[[#This Row],[region]],Sales[[#This Row],[storetype]])</f>
        <v>3B</v>
      </c>
      <c r="L7907" s="4">
        <f>INDEX(RegionStoreCount[Store Count],MATCH(Sales[[#This Row],[RegionStoretype]],RegionStoreCount[Region/Type],0))</f>
        <v>4</v>
      </c>
      <c r="M7907" s="4">
        <f>AND(Sales[[#This Row],[date]]&lt;=TY_YTDMax,Sales[[#This Row],[date]]&gt;=TY_YTDMin)*Sales[[#This Row],[sales]]</f>
        <v>83961.77</v>
      </c>
      <c r="N7907" s="4">
        <f>AND(Sales[[#This Row],[date]]&lt;=LY_YTDMax,Sales[[#This Row],[date]]&gt;=LY_YTDMin)*Sales[[#This Row],[sales]]</f>
        <v>0</v>
      </c>
      <c r="O7907" s="4">
        <f>AND(Sales[[#This Row],[date]]&gt;=YoY_Min,Sales[[#This Row],[date]]&lt;=TY_YTDMax)*(Sales[[#This Row],[sales]]/Sales[[#This Row],[sqft]])</f>
        <v>0.39679475425330812</v>
      </c>
      <c r="P7907" s="4">
        <f>SUMIF(Sales[RegionStoretype],Sales[[#This Row],[RegionStoretype]],Sales[YoY_SSF])/Sales[[#This Row],[Region_TypeCount]]</f>
        <v>58.312187288105562</v>
      </c>
    </row>
    <row r="7908" spans="1:16" x14ac:dyDescent="0.25">
      <c r="A7908" s="1">
        <v>43301</v>
      </c>
      <c r="B7908">
        <v>17</v>
      </c>
      <c r="C7908">
        <v>11</v>
      </c>
      <c r="D7908">
        <v>47870.188600000001</v>
      </c>
      <c r="E7908" s="4">
        <f>INDEX(Stores[region],MATCH(Sales[[#This Row],[store_no]],Stores[store_no],0))</f>
        <v>3</v>
      </c>
      <c r="F7908" s="4" t="str">
        <f>INDEX(Stores[storetype],MATCH(Sales[[#This Row],[store_no]],Stores[store_no],0))</f>
        <v>B</v>
      </c>
      <c r="G7908" s="4" t="str">
        <f>INDEX(Stores[location_city],MATCH(Sales[[#This Row],[store_no]],Stores[store_no],0))</f>
        <v>Fargo</v>
      </c>
      <c r="H7908" s="4" t="str">
        <f>INDEX(Stores[location_state],MATCH(Sales[[#This Row],[store_no]],Stores[store_no],0))</f>
        <v>North Dakota</v>
      </c>
      <c r="I7908" s="4">
        <f>INDEX(Stores[sqft],MATCH(Sales[[#This Row],[store_no]],Stores[store_no],0))</f>
        <v>211600</v>
      </c>
      <c r="J7908" s="4" t="str">
        <f>INDEX(Departments[dept_name],MATCH(Sales[[#This Row],[dept_no]],Departments[dept_no],0))</f>
        <v>Home</v>
      </c>
      <c r="K7908" s="4" t="str">
        <f>CONCATENATE(Sales[[#This Row],[region]],Sales[[#This Row],[storetype]])</f>
        <v>3B</v>
      </c>
      <c r="L7908" s="4">
        <f>INDEX(RegionStoreCount[Store Count],MATCH(Sales[[#This Row],[RegionStoretype]],RegionStoreCount[Region/Type],0))</f>
        <v>4</v>
      </c>
      <c r="M7908" s="4">
        <f>AND(Sales[[#This Row],[date]]&lt;=TY_YTDMax,Sales[[#This Row],[date]]&gt;=TY_YTDMin)*Sales[[#This Row],[sales]]</f>
        <v>47870.188600000001</v>
      </c>
      <c r="N7908" s="4">
        <f>AND(Sales[[#This Row],[date]]&lt;=LY_YTDMax,Sales[[#This Row],[date]]&gt;=LY_YTDMin)*Sales[[#This Row],[sales]]</f>
        <v>0</v>
      </c>
      <c r="O7908" s="4">
        <f>AND(Sales[[#This Row],[date]]&gt;=YoY_Min,Sales[[#This Row],[date]]&lt;=TY_YTDMax)*(Sales[[#This Row],[sales]]/Sales[[#This Row],[sqft]])</f>
        <v>0.22622962476370512</v>
      </c>
      <c r="P7908" s="4">
        <f>SUMIF(Sales[RegionStoretype],Sales[[#This Row],[RegionStoretype]],Sales[YoY_SSF])/Sales[[#This Row],[Region_TypeCount]]</f>
        <v>58.312187288105562</v>
      </c>
    </row>
    <row r="7909" spans="1:16" x14ac:dyDescent="0.25">
      <c r="A7909" s="1">
        <v>43301</v>
      </c>
      <c r="B7909">
        <v>17</v>
      </c>
      <c r="C7909">
        <v>16</v>
      </c>
      <c r="D7909">
        <v>226895.4111</v>
      </c>
      <c r="E7909" s="4">
        <f>INDEX(Stores[region],MATCH(Sales[[#This Row],[store_no]],Stores[store_no],0))</f>
        <v>3</v>
      </c>
      <c r="F7909" s="4" t="str">
        <f>INDEX(Stores[storetype],MATCH(Sales[[#This Row],[store_no]],Stores[store_no],0))</f>
        <v>B</v>
      </c>
      <c r="G7909" s="4" t="str">
        <f>INDEX(Stores[location_city],MATCH(Sales[[#This Row],[store_no]],Stores[store_no],0))</f>
        <v>Fargo</v>
      </c>
      <c r="H7909" s="4" t="str">
        <f>INDEX(Stores[location_state],MATCH(Sales[[#This Row],[store_no]],Stores[store_no],0))</f>
        <v>North Dakota</v>
      </c>
      <c r="I7909" s="4">
        <f>INDEX(Stores[sqft],MATCH(Sales[[#This Row],[store_no]],Stores[store_no],0))</f>
        <v>211600</v>
      </c>
      <c r="J7909" s="4" t="str">
        <f>INDEX(Departments[dept_name],MATCH(Sales[[#This Row],[dept_no]],Departments[dept_no],0))</f>
        <v>Outdoors</v>
      </c>
      <c r="K7909" s="4" t="str">
        <f>CONCATENATE(Sales[[#This Row],[region]],Sales[[#This Row],[storetype]])</f>
        <v>3B</v>
      </c>
      <c r="L7909" s="4">
        <f>INDEX(RegionStoreCount[Store Count],MATCH(Sales[[#This Row],[RegionStoretype]],RegionStoreCount[Region/Type],0))</f>
        <v>4</v>
      </c>
      <c r="M7909" s="4">
        <f>AND(Sales[[#This Row],[date]]&lt;=TY_YTDMax,Sales[[#This Row],[date]]&gt;=TY_YTDMin)*Sales[[#This Row],[sales]]</f>
        <v>226895.4111</v>
      </c>
      <c r="N7909" s="4">
        <f>AND(Sales[[#This Row],[date]]&lt;=LY_YTDMax,Sales[[#This Row],[date]]&gt;=LY_YTDMin)*Sales[[#This Row],[sales]]</f>
        <v>0</v>
      </c>
      <c r="O7909" s="4">
        <f>AND(Sales[[#This Row],[date]]&gt;=YoY_Min,Sales[[#This Row],[date]]&lt;=TY_YTDMax)*(Sales[[#This Row],[sales]]/Sales[[#This Row],[sqft]])</f>
        <v>1.0722845515122874</v>
      </c>
      <c r="P7909" s="4">
        <f>SUMIF(Sales[RegionStoretype],Sales[[#This Row],[RegionStoretype]],Sales[YoY_SSF])/Sales[[#This Row],[Region_TypeCount]]</f>
        <v>58.312187288105562</v>
      </c>
    </row>
    <row r="7910" spans="1:16" x14ac:dyDescent="0.25">
      <c r="A7910" s="1">
        <v>43301</v>
      </c>
      <c r="B7910">
        <v>18</v>
      </c>
      <c r="C7910">
        <v>12</v>
      </c>
      <c r="D7910">
        <v>208846.41339999999</v>
      </c>
      <c r="E7910" s="4">
        <f>INDEX(Stores[region],MATCH(Sales[[#This Row],[store_no]],Stores[store_no],0))</f>
        <v>2</v>
      </c>
      <c r="F7910" s="4" t="str">
        <f>INDEX(Stores[storetype],MATCH(Sales[[#This Row],[store_no]],Stores[store_no],0))</f>
        <v>B</v>
      </c>
      <c r="G7910" s="4" t="str">
        <f>INDEX(Stores[location_city],MATCH(Sales[[#This Row],[store_no]],Stores[store_no],0))</f>
        <v>Chicago</v>
      </c>
      <c r="H7910" s="4" t="str">
        <f>INDEX(Stores[location_state],MATCH(Sales[[#This Row],[store_no]],Stores[store_no],0))</f>
        <v>Illinois</v>
      </c>
      <c r="I7910" s="4">
        <f>INDEX(Stores[sqft],MATCH(Sales[[#This Row],[store_no]],Stores[store_no],0))</f>
        <v>120700</v>
      </c>
      <c r="J7910" s="4" t="str">
        <f>INDEX(Departments[dept_name],MATCH(Sales[[#This Row],[dept_no]],Departments[dept_no],0))</f>
        <v>Jewelery</v>
      </c>
      <c r="K7910" s="4" t="str">
        <f>CONCATENATE(Sales[[#This Row],[region]],Sales[[#This Row],[storetype]])</f>
        <v>2B</v>
      </c>
      <c r="L7910" s="4">
        <f>INDEX(RegionStoreCount[Store Count],MATCH(Sales[[#This Row],[RegionStoretype]],RegionStoreCount[Region/Type],0))</f>
        <v>6</v>
      </c>
      <c r="M7910" s="4">
        <f>AND(Sales[[#This Row],[date]]&lt;=TY_YTDMax,Sales[[#This Row],[date]]&gt;=TY_YTDMin)*Sales[[#This Row],[sales]]</f>
        <v>208846.41339999999</v>
      </c>
      <c r="N7910" s="4">
        <f>AND(Sales[[#This Row],[date]]&lt;=LY_YTDMax,Sales[[#This Row],[date]]&gt;=LY_YTDMin)*Sales[[#This Row],[sales]]</f>
        <v>0</v>
      </c>
      <c r="O7910" s="4">
        <f>AND(Sales[[#This Row],[date]]&gt;=YoY_Min,Sales[[#This Row],[date]]&lt;=TY_YTDMax)*(Sales[[#This Row],[sales]]/Sales[[#This Row],[sqft]])</f>
        <v>1.7302934001657</v>
      </c>
      <c r="P7910" s="4">
        <f>SUMIF(Sales[RegionStoretype],Sales[[#This Row],[RegionStoretype]],Sales[YoY_SSF])/Sales[[#This Row],[Region_TypeCount]]</f>
        <v>58.393757732919049</v>
      </c>
    </row>
    <row r="7911" spans="1:16" x14ac:dyDescent="0.25">
      <c r="A7911" s="1">
        <v>43301</v>
      </c>
      <c r="B7911">
        <v>18</v>
      </c>
      <c r="C7911">
        <v>13</v>
      </c>
      <c r="D7911">
        <v>113154.51689999999</v>
      </c>
      <c r="E7911" s="4">
        <f>INDEX(Stores[region],MATCH(Sales[[#This Row],[store_no]],Stores[store_no],0))</f>
        <v>2</v>
      </c>
      <c r="F7911" s="4" t="str">
        <f>INDEX(Stores[storetype],MATCH(Sales[[#This Row],[store_no]],Stores[store_no],0))</f>
        <v>B</v>
      </c>
      <c r="G7911" s="4" t="str">
        <f>INDEX(Stores[location_city],MATCH(Sales[[#This Row],[store_no]],Stores[store_no],0))</f>
        <v>Chicago</v>
      </c>
      <c r="H7911" s="4" t="str">
        <f>INDEX(Stores[location_state],MATCH(Sales[[#This Row],[store_no]],Stores[store_no],0))</f>
        <v>Illinois</v>
      </c>
      <c r="I7911" s="4">
        <f>INDEX(Stores[sqft],MATCH(Sales[[#This Row],[store_no]],Stores[store_no],0))</f>
        <v>120700</v>
      </c>
      <c r="J7911" s="4" t="str">
        <f>INDEX(Departments[dept_name],MATCH(Sales[[#This Row],[dept_no]],Departments[dept_no],0))</f>
        <v>Kids</v>
      </c>
      <c r="K7911" s="4" t="str">
        <f>CONCATENATE(Sales[[#This Row],[region]],Sales[[#This Row],[storetype]])</f>
        <v>2B</v>
      </c>
      <c r="L7911" s="4">
        <f>INDEX(RegionStoreCount[Store Count],MATCH(Sales[[#This Row],[RegionStoretype]],RegionStoreCount[Region/Type],0))</f>
        <v>6</v>
      </c>
      <c r="M7911" s="4">
        <f>AND(Sales[[#This Row],[date]]&lt;=TY_YTDMax,Sales[[#This Row],[date]]&gt;=TY_YTDMin)*Sales[[#This Row],[sales]]</f>
        <v>113154.51689999999</v>
      </c>
      <c r="N7911" s="4">
        <f>AND(Sales[[#This Row],[date]]&lt;=LY_YTDMax,Sales[[#This Row],[date]]&gt;=LY_YTDMin)*Sales[[#This Row],[sales]]</f>
        <v>0</v>
      </c>
      <c r="O7911" s="4">
        <f>AND(Sales[[#This Row],[date]]&gt;=YoY_Min,Sales[[#This Row],[date]]&lt;=TY_YTDMax)*(Sales[[#This Row],[sales]]/Sales[[#This Row],[sqft]])</f>
        <v>0.93748564125932055</v>
      </c>
      <c r="P7911" s="4">
        <f>SUMIF(Sales[RegionStoretype],Sales[[#This Row],[RegionStoretype]],Sales[YoY_SSF])/Sales[[#This Row],[Region_TypeCount]]</f>
        <v>58.393757732919049</v>
      </c>
    </row>
    <row r="7912" spans="1:16" x14ac:dyDescent="0.25">
      <c r="A7912" s="1">
        <v>43301</v>
      </c>
      <c r="B7912">
        <v>19</v>
      </c>
      <c r="C7912">
        <v>1</v>
      </c>
      <c r="D7912">
        <v>7162.33</v>
      </c>
      <c r="E7912" s="4">
        <f>INDEX(Stores[region],MATCH(Sales[[#This Row],[store_no]],Stores[store_no],0))</f>
        <v>3</v>
      </c>
      <c r="F7912" s="4" t="str">
        <f>INDEX(Stores[storetype],MATCH(Sales[[#This Row],[store_no]],Stores[store_no],0))</f>
        <v>A</v>
      </c>
      <c r="G7912" s="4" t="str">
        <f>INDEX(Stores[location_city],MATCH(Sales[[#This Row],[store_no]],Stores[store_no],0))</f>
        <v>Des Moines</v>
      </c>
      <c r="H7912" s="4" t="str">
        <f>INDEX(Stores[location_state],MATCH(Sales[[#This Row],[store_no]],Stores[store_no],0))</f>
        <v>Iowa</v>
      </c>
      <c r="I7912" s="4">
        <f>INDEX(Stores[sqft],MATCH(Sales[[#This Row],[store_no]],Stores[store_no],0))</f>
        <v>197600</v>
      </c>
      <c r="J7912" s="4" t="str">
        <f>INDEX(Departments[dept_name],MATCH(Sales[[#This Row],[dept_no]],Departments[dept_no],0))</f>
        <v>Automotive</v>
      </c>
      <c r="K7912" s="4" t="str">
        <f>CONCATENATE(Sales[[#This Row],[region]],Sales[[#This Row],[storetype]])</f>
        <v>3A</v>
      </c>
      <c r="L7912" s="4">
        <f>INDEX(RegionStoreCount[Store Count],MATCH(Sales[[#This Row],[RegionStoretype]],RegionStoreCount[Region/Type],0))</f>
        <v>9</v>
      </c>
      <c r="M7912" s="4">
        <f>AND(Sales[[#This Row],[date]]&lt;=TY_YTDMax,Sales[[#This Row],[date]]&gt;=TY_YTDMin)*Sales[[#This Row],[sales]]</f>
        <v>7162.33</v>
      </c>
      <c r="N7912" s="4">
        <f>AND(Sales[[#This Row],[date]]&lt;=LY_YTDMax,Sales[[#This Row],[date]]&gt;=LY_YTDMin)*Sales[[#This Row],[sales]]</f>
        <v>0</v>
      </c>
      <c r="O7912" s="4">
        <f>AND(Sales[[#This Row],[date]]&gt;=YoY_Min,Sales[[#This Row],[date]]&lt;=TY_YTDMax)*(Sales[[#This Row],[sales]]/Sales[[#This Row],[sqft]])</f>
        <v>3.6246609311740889E-2</v>
      </c>
      <c r="P7912" s="4">
        <f>SUMIF(Sales[RegionStoretype],Sales[[#This Row],[RegionStoretype]],Sales[YoY_SSF])/Sales[[#This Row],[Region_TypeCount]]</f>
        <v>53.603836561720975</v>
      </c>
    </row>
    <row r="7913" spans="1:16" x14ac:dyDescent="0.25">
      <c r="A7913" s="1">
        <v>43301</v>
      </c>
      <c r="B7913">
        <v>19</v>
      </c>
      <c r="C7913">
        <v>14</v>
      </c>
      <c r="D7913">
        <v>104933.6045</v>
      </c>
      <c r="E7913" s="4">
        <f>INDEX(Stores[region],MATCH(Sales[[#This Row],[store_no]],Stores[store_no],0))</f>
        <v>3</v>
      </c>
      <c r="F7913" s="4" t="str">
        <f>INDEX(Stores[storetype],MATCH(Sales[[#This Row],[store_no]],Stores[store_no],0))</f>
        <v>A</v>
      </c>
      <c r="G7913" s="4" t="str">
        <f>INDEX(Stores[location_city],MATCH(Sales[[#This Row],[store_no]],Stores[store_no],0))</f>
        <v>Des Moines</v>
      </c>
      <c r="H7913" s="4" t="str">
        <f>INDEX(Stores[location_state],MATCH(Sales[[#This Row],[store_no]],Stores[store_no],0))</f>
        <v>Iowa</v>
      </c>
      <c r="I7913" s="4">
        <f>INDEX(Stores[sqft],MATCH(Sales[[#This Row],[store_no]],Stores[store_no],0))</f>
        <v>197600</v>
      </c>
      <c r="J7913" s="4" t="str">
        <f>INDEX(Departments[dept_name],MATCH(Sales[[#This Row],[dept_no]],Departments[dept_no],0))</f>
        <v>Movies</v>
      </c>
      <c r="K7913" s="4" t="str">
        <f>CONCATENATE(Sales[[#This Row],[region]],Sales[[#This Row],[storetype]])</f>
        <v>3A</v>
      </c>
      <c r="L7913" s="4">
        <f>INDEX(RegionStoreCount[Store Count],MATCH(Sales[[#This Row],[RegionStoretype]],RegionStoreCount[Region/Type],0))</f>
        <v>9</v>
      </c>
      <c r="M7913" s="4">
        <f>AND(Sales[[#This Row],[date]]&lt;=TY_YTDMax,Sales[[#This Row],[date]]&gt;=TY_YTDMin)*Sales[[#This Row],[sales]]</f>
        <v>104933.6045</v>
      </c>
      <c r="N7913" s="4">
        <f>AND(Sales[[#This Row],[date]]&lt;=LY_YTDMax,Sales[[#This Row],[date]]&gt;=LY_YTDMin)*Sales[[#This Row],[sales]]</f>
        <v>0</v>
      </c>
      <c r="O7913" s="4">
        <f>AND(Sales[[#This Row],[date]]&gt;=YoY_Min,Sales[[#This Row],[date]]&lt;=TY_YTDMax)*(Sales[[#This Row],[sales]]/Sales[[#This Row],[sqft]])</f>
        <v>0.53104050860323893</v>
      </c>
      <c r="P7913" s="4">
        <f>SUMIF(Sales[RegionStoretype],Sales[[#This Row],[RegionStoretype]],Sales[YoY_SSF])/Sales[[#This Row],[Region_TypeCount]]</f>
        <v>53.603836561720975</v>
      </c>
    </row>
    <row r="7914" spans="1:16" x14ac:dyDescent="0.25">
      <c r="A7914" s="1">
        <v>43301</v>
      </c>
      <c r="B7914">
        <v>19</v>
      </c>
      <c r="C7914">
        <v>19</v>
      </c>
      <c r="D7914">
        <v>86763.570800000001</v>
      </c>
      <c r="E7914" s="4">
        <f>INDEX(Stores[region],MATCH(Sales[[#This Row],[store_no]],Stores[store_no],0))</f>
        <v>3</v>
      </c>
      <c r="F7914" s="4" t="str">
        <f>INDEX(Stores[storetype],MATCH(Sales[[#This Row],[store_no]],Stores[store_no],0))</f>
        <v>A</v>
      </c>
      <c r="G7914" s="4" t="str">
        <f>INDEX(Stores[location_city],MATCH(Sales[[#This Row],[store_no]],Stores[store_no],0))</f>
        <v>Des Moines</v>
      </c>
      <c r="H7914" s="4" t="str">
        <f>INDEX(Stores[location_state],MATCH(Sales[[#This Row],[store_no]],Stores[store_no],0))</f>
        <v>Iowa</v>
      </c>
      <c r="I7914" s="4">
        <f>INDEX(Stores[sqft],MATCH(Sales[[#This Row],[store_no]],Stores[store_no],0))</f>
        <v>197600</v>
      </c>
      <c r="J7914" s="4" t="str">
        <f>INDEX(Departments[dept_name],MATCH(Sales[[#This Row],[dept_no]],Departments[dept_no],0))</f>
        <v>Tools</v>
      </c>
      <c r="K7914" s="4" t="str">
        <f>CONCATENATE(Sales[[#This Row],[region]],Sales[[#This Row],[storetype]])</f>
        <v>3A</v>
      </c>
      <c r="L7914" s="4">
        <f>INDEX(RegionStoreCount[Store Count],MATCH(Sales[[#This Row],[RegionStoretype]],RegionStoreCount[Region/Type],0))</f>
        <v>9</v>
      </c>
      <c r="M7914" s="4">
        <f>AND(Sales[[#This Row],[date]]&lt;=TY_YTDMax,Sales[[#This Row],[date]]&gt;=TY_YTDMin)*Sales[[#This Row],[sales]]</f>
        <v>86763.570800000001</v>
      </c>
      <c r="N7914" s="4">
        <f>AND(Sales[[#This Row],[date]]&lt;=LY_YTDMax,Sales[[#This Row],[date]]&gt;=LY_YTDMin)*Sales[[#This Row],[sales]]</f>
        <v>0</v>
      </c>
      <c r="O7914" s="4">
        <f>AND(Sales[[#This Row],[date]]&gt;=YoY_Min,Sales[[#This Row],[date]]&lt;=TY_YTDMax)*(Sales[[#This Row],[sales]]/Sales[[#This Row],[sqft]])</f>
        <v>0.4390868967611336</v>
      </c>
      <c r="P7914" s="4">
        <f>SUMIF(Sales[RegionStoretype],Sales[[#This Row],[RegionStoretype]],Sales[YoY_SSF])/Sales[[#This Row],[Region_TypeCount]]</f>
        <v>53.603836561720975</v>
      </c>
    </row>
    <row r="7915" spans="1:16" x14ac:dyDescent="0.25">
      <c r="A7915" s="1">
        <v>43301</v>
      </c>
      <c r="B7915">
        <v>20</v>
      </c>
      <c r="C7915">
        <v>4</v>
      </c>
      <c r="D7915">
        <v>44255.732499999998</v>
      </c>
      <c r="E7915" s="4">
        <f>INDEX(Stores[region],MATCH(Sales[[#This Row],[store_no]],Stores[store_no],0))</f>
        <v>1</v>
      </c>
      <c r="F7915" s="4" t="str">
        <f>INDEX(Stores[storetype],MATCH(Sales[[#This Row],[store_no]],Stores[store_no],0))</f>
        <v>A</v>
      </c>
      <c r="G7915" s="4" t="str">
        <f>INDEX(Stores[location_city],MATCH(Sales[[#This Row],[store_no]],Stores[store_no],0))</f>
        <v>South Bend</v>
      </c>
      <c r="H7915" s="4" t="str">
        <f>INDEX(Stores[location_state],MATCH(Sales[[#This Row],[store_no]],Stores[store_no],0))</f>
        <v>Indiana</v>
      </c>
      <c r="I7915" s="4">
        <f>INDEX(Stores[sqft],MATCH(Sales[[#This Row],[store_no]],Stores[store_no],0))</f>
        <v>39700</v>
      </c>
      <c r="J7915" s="4" t="str">
        <f>INDEX(Departments[dept_name],MATCH(Sales[[#This Row],[dept_no]],Departments[dept_no],0))</f>
        <v>Books</v>
      </c>
      <c r="K7915" s="4" t="str">
        <f>CONCATENATE(Sales[[#This Row],[region]],Sales[[#This Row],[storetype]])</f>
        <v>1A</v>
      </c>
      <c r="L7915" s="4">
        <f>INDEX(RegionStoreCount[Store Count],MATCH(Sales[[#This Row],[RegionStoretype]],RegionStoreCount[Region/Type],0))</f>
        <v>5</v>
      </c>
      <c r="M7915" s="4">
        <f>AND(Sales[[#This Row],[date]]&lt;=TY_YTDMax,Sales[[#This Row],[date]]&gt;=TY_YTDMin)*Sales[[#This Row],[sales]]</f>
        <v>44255.732499999998</v>
      </c>
      <c r="N7915" s="4">
        <f>AND(Sales[[#This Row],[date]]&lt;=LY_YTDMax,Sales[[#This Row],[date]]&gt;=LY_YTDMin)*Sales[[#This Row],[sales]]</f>
        <v>0</v>
      </c>
      <c r="O7915" s="4">
        <f>AND(Sales[[#This Row],[date]]&gt;=YoY_Min,Sales[[#This Row],[date]]&lt;=TY_YTDMax)*(Sales[[#This Row],[sales]]/Sales[[#This Row],[sqft]])</f>
        <v>1.114753967254408</v>
      </c>
      <c r="P7915" s="4">
        <f>SUMIF(Sales[RegionStoretype],Sales[[#This Row],[RegionStoretype]],Sales[YoY_SSF])/Sales[[#This Row],[Region_TypeCount]]</f>
        <v>59.469551530910678</v>
      </c>
    </row>
    <row r="7916" spans="1:16" x14ac:dyDescent="0.25">
      <c r="A7916" s="1">
        <v>43301</v>
      </c>
      <c r="B7916">
        <v>20</v>
      </c>
      <c r="C7916">
        <v>11</v>
      </c>
      <c r="D7916">
        <v>1088.0456999999999</v>
      </c>
      <c r="E7916" s="4">
        <f>INDEX(Stores[region],MATCH(Sales[[#This Row],[store_no]],Stores[store_no],0))</f>
        <v>1</v>
      </c>
      <c r="F7916" s="4" t="str">
        <f>INDEX(Stores[storetype],MATCH(Sales[[#This Row],[store_no]],Stores[store_no],0))</f>
        <v>A</v>
      </c>
      <c r="G7916" s="4" t="str">
        <f>INDEX(Stores[location_city],MATCH(Sales[[#This Row],[store_no]],Stores[store_no],0))</f>
        <v>South Bend</v>
      </c>
      <c r="H7916" s="4" t="str">
        <f>INDEX(Stores[location_state],MATCH(Sales[[#This Row],[store_no]],Stores[store_no],0))</f>
        <v>Indiana</v>
      </c>
      <c r="I7916" s="4">
        <f>INDEX(Stores[sqft],MATCH(Sales[[#This Row],[store_no]],Stores[store_no],0))</f>
        <v>39700</v>
      </c>
      <c r="J7916" s="4" t="str">
        <f>INDEX(Departments[dept_name],MATCH(Sales[[#This Row],[dept_no]],Departments[dept_no],0))</f>
        <v>Home</v>
      </c>
      <c r="K7916" s="4" t="str">
        <f>CONCATENATE(Sales[[#This Row],[region]],Sales[[#This Row],[storetype]])</f>
        <v>1A</v>
      </c>
      <c r="L7916" s="4">
        <f>INDEX(RegionStoreCount[Store Count],MATCH(Sales[[#This Row],[RegionStoretype]],RegionStoreCount[Region/Type],0))</f>
        <v>5</v>
      </c>
      <c r="M7916" s="4">
        <f>AND(Sales[[#This Row],[date]]&lt;=TY_YTDMax,Sales[[#This Row],[date]]&gt;=TY_YTDMin)*Sales[[#This Row],[sales]]</f>
        <v>1088.0456999999999</v>
      </c>
      <c r="N7916" s="4">
        <f>AND(Sales[[#This Row],[date]]&lt;=LY_YTDMax,Sales[[#This Row],[date]]&gt;=LY_YTDMin)*Sales[[#This Row],[sales]]</f>
        <v>0</v>
      </c>
      <c r="O7916" s="4">
        <f>AND(Sales[[#This Row],[date]]&gt;=YoY_Min,Sales[[#This Row],[date]]&lt;=TY_YTDMax)*(Sales[[#This Row],[sales]]/Sales[[#This Row],[sqft]])</f>
        <v>2.7406692695214105E-2</v>
      </c>
      <c r="P7916" s="4">
        <f>SUMIF(Sales[RegionStoretype],Sales[[#This Row],[RegionStoretype]],Sales[YoY_SSF])/Sales[[#This Row],[Region_TypeCount]]</f>
        <v>59.469551530910678</v>
      </c>
    </row>
    <row r="7917" spans="1:16" x14ac:dyDescent="0.25">
      <c r="A7917" s="1">
        <v>43301</v>
      </c>
      <c r="B7917">
        <v>20</v>
      </c>
      <c r="C7917">
        <v>16</v>
      </c>
      <c r="D7917">
        <v>38903.703300000001</v>
      </c>
      <c r="E7917" s="4">
        <f>INDEX(Stores[region],MATCH(Sales[[#This Row],[store_no]],Stores[store_no],0))</f>
        <v>1</v>
      </c>
      <c r="F7917" s="4" t="str">
        <f>INDEX(Stores[storetype],MATCH(Sales[[#This Row],[store_no]],Stores[store_no],0))</f>
        <v>A</v>
      </c>
      <c r="G7917" s="4" t="str">
        <f>INDEX(Stores[location_city],MATCH(Sales[[#This Row],[store_no]],Stores[store_no],0))</f>
        <v>South Bend</v>
      </c>
      <c r="H7917" s="4" t="str">
        <f>INDEX(Stores[location_state],MATCH(Sales[[#This Row],[store_no]],Stores[store_no],0))</f>
        <v>Indiana</v>
      </c>
      <c r="I7917" s="4">
        <f>INDEX(Stores[sqft],MATCH(Sales[[#This Row],[store_no]],Stores[store_no],0))</f>
        <v>39700</v>
      </c>
      <c r="J7917" s="4" t="str">
        <f>INDEX(Departments[dept_name],MATCH(Sales[[#This Row],[dept_no]],Departments[dept_no],0))</f>
        <v>Outdoors</v>
      </c>
      <c r="K7917" s="4" t="str">
        <f>CONCATENATE(Sales[[#This Row],[region]],Sales[[#This Row],[storetype]])</f>
        <v>1A</v>
      </c>
      <c r="L7917" s="4">
        <f>INDEX(RegionStoreCount[Store Count],MATCH(Sales[[#This Row],[RegionStoretype]],RegionStoreCount[Region/Type],0))</f>
        <v>5</v>
      </c>
      <c r="M7917" s="4">
        <f>AND(Sales[[#This Row],[date]]&lt;=TY_YTDMax,Sales[[#This Row],[date]]&gt;=TY_YTDMin)*Sales[[#This Row],[sales]]</f>
        <v>38903.703300000001</v>
      </c>
      <c r="N7917" s="4">
        <f>AND(Sales[[#This Row],[date]]&lt;=LY_YTDMax,Sales[[#This Row],[date]]&gt;=LY_YTDMin)*Sales[[#This Row],[sales]]</f>
        <v>0</v>
      </c>
      <c r="O7917" s="4">
        <f>AND(Sales[[#This Row],[date]]&gt;=YoY_Min,Sales[[#This Row],[date]]&lt;=TY_YTDMax)*(Sales[[#This Row],[sales]]/Sales[[#This Row],[sqft]])</f>
        <v>0.9799421486146096</v>
      </c>
      <c r="P7917" s="4">
        <f>SUMIF(Sales[RegionStoretype],Sales[[#This Row],[RegionStoretype]],Sales[YoY_SSF])/Sales[[#This Row],[Region_TypeCount]]</f>
        <v>59.469551530910678</v>
      </c>
    </row>
    <row r="7918" spans="1:16" x14ac:dyDescent="0.25">
      <c r="A7918" s="1">
        <v>43301</v>
      </c>
      <c r="B7918">
        <v>21</v>
      </c>
      <c r="C7918">
        <v>1</v>
      </c>
      <c r="D7918">
        <v>77329.618900000001</v>
      </c>
      <c r="E7918" s="4">
        <f>INDEX(Stores[region],MATCH(Sales[[#This Row],[store_no]],Stores[store_no],0))</f>
        <v>2</v>
      </c>
      <c r="F7918" s="4" t="str">
        <f>INDEX(Stores[storetype],MATCH(Sales[[#This Row],[store_no]],Stores[store_no],0))</f>
        <v>B</v>
      </c>
      <c r="G7918" s="4" t="str">
        <f>INDEX(Stores[location_city],MATCH(Sales[[#This Row],[store_no]],Stores[store_no],0))</f>
        <v>Madison</v>
      </c>
      <c r="H7918" s="4" t="str">
        <f>INDEX(Stores[location_state],MATCH(Sales[[#This Row],[store_no]],Stores[store_no],0))</f>
        <v>Wisconsin</v>
      </c>
      <c r="I7918" s="4">
        <f>INDEX(Stores[sqft],MATCH(Sales[[#This Row],[store_no]],Stores[store_no],0))</f>
        <v>206400</v>
      </c>
      <c r="J7918" s="4" t="str">
        <f>INDEX(Departments[dept_name],MATCH(Sales[[#This Row],[dept_no]],Departments[dept_no],0))</f>
        <v>Automotive</v>
      </c>
      <c r="K7918" s="4" t="str">
        <f>CONCATENATE(Sales[[#This Row],[region]],Sales[[#This Row],[storetype]])</f>
        <v>2B</v>
      </c>
      <c r="L7918" s="4">
        <f>INDEX(RegionStoreCount[Store Count],MATCH(Sales[[#This Row],[RegionStoretype]],RegionStoreCount[Region/Type],0))</f>
        <v>6</v>
      </c>
      <c r="M7918" s="4">
        <f>AND(Sales[[#This Row],[date]]&lt;=TY_YTDMax,Sales[[#This Row],[date]]&gt;=TY_YTDMin)*Sales[[#This Row],[sales]]</f>
        <v>77329.618900000001</v>
      </c>
      <c r="N7918" s="4">
        <f>AND(Sales[[#This Row],[date]]&lt;=LY_YTDMax,Sales[[#This Row],[date]]&gt;=LY_YTDMin)*Sales[[#This Row],[sales]]</f>
        <v>0</v>
      </c>
      <c r="O7918" s="4">
        <f>AND(Sales[[#This Row],[date]]&gt;=YoY_Min,Sales[[#This Row],[date]]&lt;=TY_YTDMax)*(Sales[[#This Row],[sales]]/Sales[[#This Row],[sqft]])</f>
        <v>0.37465900629844962</v>
      </c>
      <c r="P7918" s="4">
        <f>SUMIF(Sales[RegionStoretype],Sales[[#This Row],[RegionStoretype]],Sales[YoY_SSF])/Sales[[#This Row],[Region_TypeCount]]</f>
        <v>58.393757732919049</v>
      </c>
    </row>
    <row r="7919" spans="1:16" x14ac:dyDescent="0.25">
      <c r="A7919" s="1">
        <v>43301</v>
      </c>
      <c r="B7919">
        <v>22</v>
      </c>
      <c r="C7919">
        <v>12</v>
      </c>
      <c r="D7919">
        <v>101622.0704</v>
      </c>
      <c r="E7919" s="4">
        <f>INDEX(Stores[region],MATCH(Sales[[#This Row],[store_no]],Stores[store_no],0))</f>
        <v>3</v>
      </c>
      <c r="F7919" s="4" t="str">
        <f>INDEX(Stores[storetype],MATCH(Sales[[#This Row],[store_no]],Stores[store_no],0))</f>
        <v>B</v>
      </c>
      <c r="G7919" s="4" t="str">
        <f>INDEX(Stores[location_city],MATCH(Sales[[#This Row],[store_no]],Stores[store_no],0))</f>
        <v>Sioux Falls</v>
      </c>
      <c r="H7919" s="4" t="str">
        <f>INDEX(Stores[location_state],MATCH(Sales[[#This Row],[store_no]],Stores[store_no],0))</f>
        <v>South Dakota</v>
      </c>
      <c r="I7919" s="4">
        <f>INDEX(Stores[sqft],MATCH(Sales[[#This Row],[store_no]],Stores[store_no],0))</f>
        <v>57800</v>
      </c>
      <c r="J7919" s="4" t="str">
        <f>INDEX(Departments[dept_name],MATCH(Sales[[#This Row],[dept_no]],Departments[dept_no],0))</f>
        <v>Jewelery</v>
      </c>
      <c r="K7919" s="4" t="str">
        <f>CONCATENATE(Sales[[#This Row],[region]],Sales[[#This Row],[storetype]])</f>
        <v>3B</v>
      </c>
      <c r="L7919" s="4">
        <f>INDEX(RegionStoreCount[Store Count],MATCH(Sales[[#This Row],[RegionStoretype]],RegionStoreCount[Region/Type],0))</f>
        <v>4</v>
      </c>
      <c r="M7919" s="4">
        <f>AND(Sales[[#This Row],[date]]&lt;=TY_YTDMax,Sales[[#This Row],[date]]&gt;=TY_YTDMin)*Sales[[#This Row],[sales]]</f>
        <v>101622.0704</v>
      </c>
      <c r="N7919" s="4">
        <f>AND(Sales[[#This Row],[date]]&lt;=LY_YTDMax,Sales[[#This Row],[date]]&gt;=LY_YTDMin)*Sales[[#This Row],[sales]]</f>
        <v>0</v>
      </c>
      <c r="O7919" s="4">
        <f>AND(Sales[[#This Row],[date]]&gt;=YoY_Min,Sales[[#This Row],[date]]&lt;=TY_YTDMax)*(Sales[[#This Row],[sales]]/Sales[[#This Row],[sqft]])</f>
        <v>1.7581673079584774</v>
      </c>
      <c r="P7919" s="4">
        <f>SUMIF(Sales[RegionStoretype],Sales[[#This Row],[RegionStoretype]],Sales[YoY_SSF])/Sales[[#This Row],[Region_TypeCount]]</f>
        <v>58.312187288105562</v>
      </c>
    </row>
    <row r="7920" spans="1:16" x14ac:dyDescent="0.25">
      <c r="A7920" s="1">
        <v>43301</v>
      </c>
      <c r="B7920">
        <v>23</v>
      </c>
      <c r="C7920">
        <v>7</v>
      </c>
      <c r="D7920">
        <v>6152.0035999999991</v>
      </c>
      <c r="E7920" s="4">
        <f>INDEX(Stores[region],MATCH(Sales[[#This Row],[store_no]],Stores[store_no],0))</f>
        <v>3</v>
      </c>
      <c r="F7920" s="4" t="str">
        <f>INDEX(Stores[storetype],MATCH(Sales[[#This Row],[store_no]],Stores[store_no],0))</f>
        <v>B</v>
      </c>
      <c r="G7920" s="4" t="str">
        <f>INDEX(Stores[location_city],MATCH(Sales[[#This Row],[store_no]],Stores[store_no],0))</f>
        <v>Cedar Rapids</v>
      </c>
      <c r="H7920" s="4" t="str">
        <f>INDEX(Stores[location_state],MATCH(Sales[[#This Row],[store_no]],Stores[store_no],0))</f>
        <v>Iowa</v>
      </c>
      <c r="I7920" s="4">
        <f>INDEX(Stores[sqft],MATCH(Sales[[#This Row],[store_no]],Stores[store_no],0))</f>
        <v>123700</v>
      </c>
      <c r="J7920" s="4" t="str">
        <f>INDEX(Departments[dept_name],MATCH(Sales[[#This Row],[dept_no]],Departments[dept_no],0))</f>
        <v>Electronics</v>
      </c>
      <c r="K7920" s="4" t="str">
        <f>CONCATENATE(Sales[[#This Row],[region]],Sales[[#This Row],[storetype]])</f>
        <v>3B</v>
      </c>
      <c r="L7920" s="4">
        <f>INDEX(RegionStoreCount[Store Count],MATCH(Sales[[#This Row],[RegionStoretype]],RegionStoreCount[Region/Type],0))</f>
        <v>4</v>
      </c>
      <c r="M7920" s="4">
        <f>AND(Sales[[#This Row],[date]]&lt;=TY_YTDMax,Sales[[#This Row],[date]]&gt;=TY_YTDMin)*Sales[[#This Row],[sales]]</f>
        <v>6152.0035999999991</v>
      </c>
      <c r="N7920" s="4">
        <f>AND(Sales[[#This Row],[date]]&lt;=LY_YTDMax,Sales[[#This Row],[date]]&gt;=LY_YTDMin)*Sales[[#This Row],[sales]]</f>
        <v>0</v>
      </c>
      <c r="O7920" s="4">
        <f>AND(Sales[[#This Row],[date]]&gt;=YoY_Min,Sales[[#This Row],[date]]&lt;=TY_YTDMax)*(Sales[[#This Row],[sales]]/Sales[[#This Row],[sqft]])</f>
        <v>4.9733254648342759E-2</v>
      </c>
      <c r="P7920" s="4">
        <f>SUMIF(Sales[RegionStoretype],Sales[[#This Row],[RegionStoretype]],Sales[YoY_SSF])/Sales[[#This Row],[Region_TypeCount]]</f>
        <v>58.312187288105562</v>
      </c>
    </row>
    <row r="7921" spans="1:16" x14ac:dyDescent="0.25">
      <c r="A7921" s="1">
        <v>43301</v>
      </c>
      <c r="B7921">
        <v>23</v>
      </c>
      <c r="C7921">
        <v>11</v>
      </c>
      <c r="D7921">
        <v>7881.7890000000007</v>
      </c>
      <c r="E7921" s="4">
        <f>INDEX(Stores[region],MATCH(Sales[[#This Row],[store_no]],Stores[store_no],0))</f>
        <v>3</v>
      </c>
      <c r="F7921" s="4" t="str">
        <f>INDEX(Stores[storetype],MATCH(Sales[[#This Row],[store_no]],Stores[store_no],0))</f>
        <v>B</v>
      </c>
      <c r="G7921" s="4" t="str">
        <f>INDEX(Stores[location_city],MATCH(Sales[[#This Row],[store_no]],Stores[store_no],0))</f>
        <v>Cedar Rapids</v>
      </c>
      <c r="H7921" s="4" t="str">
        <f>INDEX(Stores[location_state],MATCH(Sales[[#This Row],[store_no]],Stores[store_no],0))</f>
        <v>Iowa</v>
      </c>
      <c r="I7921" s="4">
        <f>INDEX(Stores[sqft],MATCH(Sales[[#This Row],[store_no]],Stores[store_no],0))</f>
        <v>123700</v>
      </c>
      <c r="J7921" s="4" t="str">
        <f>INDEX(Departments[dept_name],MATCH(Sales[[#This Row],[dept_no]],Departments[dept_no],0))</f>
        <v>Home</v>
      </c>
      <c r="K7921" s="4" t="str">
        <f>CONCATENATE(Sales[[#This Row],[region]],Sales[[#This Row],[storetype]])</f>
        <v>3B</v>
      </c>
      <c r="L7921" s="4">
        <f>INDEX(RegionStoreCount[Store Count],MATCH(Sales[[#This Row],[RegionStoretype]],RegionStoreCount[Region/Type],0))</f>
        <v>4</v>
      </c>
      <c r="M7921" s="4">
        <f>AND(Sales[[#This Row],[date]]&lt;=TY_YTDMax,Sales[[#This Row],[date]]&gt;=TY_YTDMin)*Sales[[#This Row],[sales]]</f>
        <v>7881.7890000000007</v>
      </c>
      <c r="N7921" s="4">
        <f>AND(Sales[[#This Row],[date]]&lt;=LY_YTDMax,Sales[[#This Row],[date]]&gt;=LY_YTDMin)*Sales[[#This Row],[sales]]</f>
        <v>0</v>
      </c>
      <c r="O7921" s="4">
        <f>AND(Sales[[#This Row],[date]]&gt;=YoY_Min,Sales[[#This Row],[date]]&lt;=TY_YTDMax)*(Sales[[#This Row],[sales]]/Sales[[#This Row],[sqft]])</f>
        <v>6.3716968472109947E-2</v>
      </c>
      <c r="P7921" s="4">
        <f>SUMIF(Sales[RegionStoretype],Sales[[#This Row],[RegionStoretype]],Sales[YoY_SSF])/Sales[[#This Row],[Region_TypeCount]]</f>
        <v>58.312187288105562</v>
      </c>
    </row>
    <row r="7922" spans="1:16" x14ac:dyDescent="0.25">
      <c r="A7922" s="1">
        <v>43301</v>
      </c>
      <c r="B7922">
        <v>24</v>
      </c>
      <c r="C7922">
        <v>6</v>
      </c>
      <c r="D7922">
        <v>50334.4588</v>
      </c>
      <c r="E7922" s="4">
        <f>INDEX(Stores[region],MATCH(Sales[[#This Row],[store_no]],Stores[store_no],0))</f>
        <v>2</v>
      </c>
      <c r="F7922" s="4" t="str">
        <f>INDEX(Stores[storetype],MATCH(Sales[[#This Row],[store_no]],Stores[store_no],0))</f>
        <v>A</v>
      </c>
      <c r="G7922" s="4" t="str">
        <f>INDEX(Stores[location_city],MATCH(Sales[[#This Row],[store_no]],Stores[store_no],0))</f>
        <v>Winnetka</v>
      </c>
      <c r="H7922" s="4" t="str">
        <f>INDEX(Stores[location_state],MATCH(Sales[[#This Row],[store_no]],Stores[store_no],0))</f>
        <v>Illinois</v>
      </c>
      <c r="I7922" s="4">
        <f>INDEX(Stores[sqft],MATCH(Sales[[#This Row],[store_no]],Stores[store_no],0))</f>
        <v>207800</v>
      </c>
      <c r="J7922" s="4" t="str">
        <f>INDEX(Departments[dept_name],MATCH(Sales[[#This Row],[dept_no]],Departments[dept_no],0))</f>
        <v>Computers</v>
      </c>
      <c r="K7922" s="4" t="str">
        <f>CONCATENATE(Sales[[#This Row],[region]],Sales[[#This Row],[storetype]])</f>
        <v>2A</v>
      </c>
      <c r="L7922" s="4">
        <f>INDEX(RegionStoreCount[Store Count],MATCH(Sales[[#This Row],[RegionStoretype]],RegionStoreCount[Region/Type],0))</f>
        <v>5</v>
      </c>
      <c r="M7922" s="4">
        <f>AND(Sales[[#This Row],[date]]&lt;=TY_YTDMax,Sales[[#This Row],[date]]&gt;=TY_YTDMin)*Sales[[#This Row],[sales]]</f>
        <v>50334.4588</v>
      </c>
      <c r="N7922" s="4">
        <f>AND(Sales[[#This Row],[date]]&lt;=LY_YTDMax,Sales[[#This Row],[date]]&gt;=LY_YTDMin)*Sales[[#This Row],[sales]]</f>
        <v>0</v>
      </c>
      <c r="O7922" s="4">
        <f>AND(Sales[[#This Row],[date]]&gt;=YoY_Min,Sales[[#This Row],[date]]&lt;=TY_YTDMax)*(Sales[[#This Row],[sales]]/Sales[[#This Row],[sqft]])</f>
        <v>0.24222549951876804</v>
      </c>
      <c r="P7922" s="4">
        <f>SUMIF(Sales[RegionStoretype],Sales[[#This Row],[RegionStoretype]],Sales[YoY_SSF])/Sales[[#This Row],[Region_TypeCount]]</f>
        <v>60.052789354368521</v>
      </c>
    </row>
    <row r="7923" spans="1:16" x14ac:dyDescent="0.25">
      <c r="A7923" s="1">
        <v>43301</v>
      </c>
      <c r="B7923">
        <v>25</v>
      </c>
      <c r="C7923">
        <v>15</v>
      </c>
      <c r="D7923">
        <v>49618.189999999995</v>
      </c>
      <c r="E7923" s="4">
        <f>INDEX(Stores[region],MATCH(Sales[[#This Row],[store_no]],Stores[store_no],0))</f>
        <v>3</v>
      </c>
      <c r="F7923" s="4" t="str">
        <f>INDEX(Stores[storetype],MATCH(Sales[[#This Row],[store_no]],Stores[store_no],0))</f>
        <v>B</v>
      </c>
      <c r="G7923" s="4" t="str">
        <f>INDEX(Stores[location_city],MATCH(Sales[[#This Row],[store_no]],Stores[store_no],0))</f>
        <v>Kansas City</v>
      </c>
      <c r="H7923" s="4" t="str">
        <f>INDEX(Stores[location_state],MATCH(Sales[[#This Row],[store_no]],Stores[store_no],0))</f>
        <v>Missouri</v>
      </c>
      <c r="I7923" s="4">
        <f>INDEX(Stores[sqft],MATCH(Sales[[#This Row],[store_no]],Stores[store_no],0))</f>
        <v>92300</v>
      </c>
      <c r="J7923" s="4" t="str">
        <f>INDEX(Departments[dept_name],MATCH(Sales[[#This Row],[dept_no]],Departments[dept_no],0))</f>
        <v>Music</v>
      </c>
      <c r="K7923" s="4" t="str">
        <f>CONCATENATE(Sales[[#This Row],[region]],Sales[[#This Row],[storetype]])</f>
        <v>3B</v>
      </c>
      <c r="L7923" s="4">
        <f>INDEX(RegionStoreCount[Store Count],MATCH(Sales[[#This Row],[RegionStoretype]],RegionStoreCount[Region/Type],0))</f>
        <v>4</v>
      </c>
      <c r="M7923" s="4">
        <f>AND(Sales[[#This Row],[date]]&lt;=TY_YTDMax,Sales[[#This Row],[date]]&gt;=TY_YTDMin)*Sales[[#This Row],[sales]]</f>
        <v>49618.189999999995</v>
      </c>
      <c r="N7923" s="4">
        <f>AND(Sales[[#This Row],[date]]&lt;=LY_YTDMax,Sales[[#This Row],[date]]&gt;=LY_YTDMin)*Sales[[#This Row],[sales]]</f>
        <v>0</v>
      </c>
      <c r="O7923" s="4">
        <f>AND(Sales[[#This Row],[date]]&gt;=YoY_Min,Sales[[#This Row],[date]]&lt;=TY_YTDMax)*(Sales[[#This Row],[sales]]/Sales[[#This Row],[sqft]])</f>
        <v>0.5375751895991332</v>
      </c>
      <c r="P7923" s="4">
        <f>SUMIF(Sales[RegionStoretype],Sales[[#This Row],[RegionStoretype]],Sales[YoY_SSF])/Sales[[#This Row],[Region_TypeCount]]</f>
        <v>58.312187288105562</v>
      </c>
    </row>
    <row r="7924" spans="1:16" x14ac:dyDescent="0.25">
      <c r="A7924" s="1">
        <v>43301</v>
      </c>
      <c r="B7924">
        <v>25</v>
      </c>
      <c r="C7924">
        <v>16</v>
      </c>
      <c r="D7924">
        <v>105849.00380000001</v>
      </c>
      <c r="E7924" s="4">
        <f>INDEX(Stores[region],MATCH(Sales[[#This Row],[store_no]],Stores[store_no],0))</f>
        <v>3</v>
      </c>
      <c r="F7924" s="4" t="str">
        <f>INDEX(Stores[storetype],MATCH(Sales[[#This Row],[store_no]],Stores[store_no],0))</f>
        <v>B</v>
      </c>
      <c r="G7924" s="4" t="str">
        <f>INDEX(Stores[location_city],MATCH(Sales[[#This Row],[store_no]],Stores[store_no],0))</f>
        <v>Kansas City</v>
      </c>
      <c r="H7924" s="4" t="str">
        <f>INDEX(Stores[location_state],MATCH(Sales[[#This Row],[store_no]],Stores[store_no],0))</f>
        <v>Missouri</v>
      </c>
      <c r="I7924" s="4">
        <f>INDEX(Stores[sqft],MATCH(Sales[[#This Row],[store_no]],Stores[store_no],0))</f>
        <v>92300</v>
      </c>
      <c r="J7924" s="4" t="str">
        <f>INDEX(Departments[dept_name],MATCH(Sales[[#This Row],[dept_no]],Departments[dept_no],0))</f>
        <v>Outdoors</v>
      </c>
      <c r="K7924" s="4" t="str">
        <f>CONCATENATE(Sales[[#This Row],[region]],Sales[[#This Row],[storetype]])</f>
        <v>3B</v>
      </c>
      <c r="L7924" s="4">
        <f>INDEX(RegionStoreCount[Store Count],MATCH(Sales[[#This Row],[RegionStoretype]],RegionStoreCount[Region/Type],0))</f>
        <v>4</v>
      </c>
      <c r="M7924" s="4">
        <f>AND(Sales[[#This Row],[date]]&lt;=TY_YTDMax,Sales[[#This Row],[date]]&gt;=TY_YTDMin)*Sales[[#This Row],[sales]]</f>
        <v>105849.00380000001</v>
      </c>
      <c r="N7924" s="4">
        <f>AND(Sales[[#This Row],[date]]&lt;=LY_YTDMax,Sales[[#This Row],[date]]&gt;=LY_YTDMin)*Sales[[#This Row],[sales]]</f>
        <v>0</v>
      </c>
      <c r="O7924" s="4">
        <f>AND(Sales[[#This Row],[date]]&gt;=YoY_Min,Sales[[#This Row],[date]]&lt;=TY_YTDMax)*(Sales[[#This Row],[sales]]/Sales[[#This Row],[sqft]])</f>
        <v>1.1467931072589383</v>
      </c>
      <c r="P7924" s="4">
        <f>SUMIF(Sales[RegionStoretype],Sales[[#This Row],[RegionStoretype]],Sales[YoY_SSF])/Sales[[#This Row],[Region_TypeCount]]</f>
        <v>58.312187288105562</v>
      </c>
    </row>
    <row r="7925" spans="1:16" x14ac:dyDescent="0.25">
      <c r="A7925" s="1">
        <v>43301</v>
      </c>
      <c r="B7925">
        <v>26</v>
      </c>
      <c r="C7925">
        <v>4</v>
      </c>
      <c r="D7925">
        <v>154303.10890000002</v>
      </c>
      <c r="E7925" s="4">
        <f>INDEX(Stores[region],MATCH(Sales[[#This Row],[store_no]],Stores[store_no],0))</f>
        <v>2</v>
      </c>
      <c r="F7925" s="4" t="str">
        <f>INDEX(Stores[storetype],MATCH(Sales[[#This Row],[store_no]],Stores[store_no],0))</f>
        <v>A</v>
      </c>
      <c r="G7925" s="4" t="str">
        <f>INDEX(Stores[location_city],MATCH(Sales[[#This Row],[store_no]],Stores[store_no],0))</f>
        <v>Carmel</v>
      </c>
      <c r="H7925" s="4" t="str">
        <f>INDEX(Stores[location_state],MATCH(Sales[[#This Row],[store_no]],Stores[store_no],0))</f>
        <v>Indiana</v>
      </c>
      <c r="I7925" s="4">
        <f>INDEX(Stores[sqft],MATCH(Sales[[#This Row],[store_no]],Stores[store_no],0))</f>
        <v>198500</v>
      </c>
      <c r="J7925" s="4" t="str">
        <f>INDEX(Departments[dept_name],MATCH(Sales[[#This Row],[dept_no]],Departments[dept_no],0))</f>
        <v>Books</v>
      </c>
      <c r="K7925" s="4" t="str">
        <f>CONCATENATE(Sales[[#This Row],[region]],Sales[[#This Row],[storetype]])</f>
        <v>2A</v>
      </c>
      <c r="L7925" s="4">
        <f>INDEX(RegionStoreCount[Store Count],MATCH(Sales[[#This Row],[RegionStoretype]],RegionStoreCount[Region/Type],0))</f>
        <v>5</v>
      </c>
      <c r="M7925" s="4">
        <f>AND(Sales[[#This Row],[date]]&lt;=TY_YTDMax,Sales[[#This Row],[date]]&gt;=TY_YTDMin)*Sales[[#This Row],[sales]]</f>
        <v>154303.10890000002</v>
      </c>
      <c r="N7925" s="4">
        <f>AND(Sales[[#This Row],[date]]&lt;=LY_YTDMax,Sales[[#This Row],[date]]&gt;=LY_YTDMin)*Sales[[#This Row],[sales]]</f>
        <v>0</v>
      </c>
      <c r="O7925" s="4">
        <f>AND(Sales[[#This Row],[date]]&gt;=YoY_Min,Sales[[#This Row],[date]]&lt;=TY_YTDMax)*(Sales[[#This Row],[sales]]/Sales[[#This Row],[sqft]])</f>
        <v>0.77734563677581869</v>
      </c>
      <c r="P7925" s="4">
        <f>SUMIF(Sales[RegionStoretype],Sales[[#This Row],[RegionStoretype]],Sales[YoY_SSF])/Sales[[#This Row],[Region_TypeCount]]</f>
        <v>60.052789354368521</v>
      </c>
    </row>
    <row r="7926" spans="1:16" x14ac:dyDescent="0.25">
      <c r="A7926" s="1">
        <v>43301</v>
      </c>
      <c r="B7926">
        <v>26</v>
      </c>
      <c r="C7926">
        <v>5</v>
      </c>
      <c r="D7926">
        <v>99405.7552</v>
      </c>
      <c r="E7926" s="4">
        <f>INDEX(Stores[region],MATCH(Sales[[#This Row],[store_no]],Stores[store_no],0))</f>
        <v>2</v>
      </c>
      <c r="F7926" s="4" t="str">
        <f>INDEX(Stores[storetype],MATCH(Sales[[#This Row],[store_no]],Stores[store_no],0))</f>
        <v>A</v>
      </c>
      <c r="G7926" s="4" t="str">
        <f>INDEX(Stores[location_city],MATCH(Sales[[#This Row],[store_no]],Stores[store_no],0))</f>
        <v>Carmel</v>
      </c>
      <c r="H7926" s="4" t="str">
        <f>INDEX(Stores[location_state],MATCH(Sales[[#This Row],[store_no]],Stores[store_no],0))</f>
        <v>Indiana</v>
      </c>
      <c r="I7926" s="4">
        <f>INDEX(Stores[sqft],MATCH(Sales[[#This Row],[store_no]],Stores[store_no],0))</f>
        <v>198500</v>
      </c>
      <c r="J7926" s="4" t="str">
        <f>INDEX(Departments[dept_name],MATCH(Sales[[#This Row],[dept_no]],Departments[dept_no],0))</f>
        <v>Clothing</v>
      </c>
      <c r="K7926" s="4" t="str">
        <f>CONCATENATE(Sales[[#This Row],[region]],Sales[[#This Row],[storetype]])</f>
        <v>2A</v>
      </c>
      <c r="L7926" s="4">
        <f>INDEX(RegionStoreCount[Store Count],MATCH(Sales[[#This Row],[RegionStoretype]],RegionStoreCount[Region/Type],0))</f>
        <v>5</v>
      </c>
      <c r="M7926" s="4">
        <f>AND(Sales[[#This Row],[date]]&lt;=TY_YTDMax,Sales[[#This Row],[date]]&gt;=TY_YTDMin)*Sales[[#This Row],[sales]]</f>
        <v>99405.7552</v>
      </c>
      <c r="N7926" s="4">
        <f>AND(Sales[[#This Row],[date]]&lt;=LY_YTDMax,Sales[[#This Row],[date]]&gt;=LY_YTDMin)*Sales[[#This Row],[sales]]</f>
        <v>0</v>
      </c>
      <c r="O7926" s="4">
        <f>AND(Sales[[#This Row],[date]]&gt;=YoY_Min,Sales[[#This Row],[date]]&lt;=TY_YTDMax)*(Sales[[#This Row],[sales]]/Sales[[#This Row],[sqft]])</f>
        <v>0.50078466095717888</v>
      </c>
      <c r="P7926" s="4">
        <f>SUMIF(Sales[RegionStoretype],Sales[[#This Row],[RegionStoretype]],Sales[YoY_SSF])/Sales[[#This Row],[Region_TypeCount]]</f>
        <v>60.052789354368521</v>
      </c>
    </row>
    <row r="7927" spans="1:16" x14ac:dyDescent="0.25">
      <c r="A7927" s="1">
        <v>43301</v>
      </c>
      <c r="B7927">
        <v>26</v>
      </c>
      <c r="C7927">
        <v>10</v>
      </c>
      <c r="D7927">
        <v>30379.309099999999</v>
      </c>
      <c r="E7927" s="4">
        <f>INDEX(Stores[region],MATCH(Sales[[#This Row],[store_no]],Stores[store_no],0))</f>
        <v>2</v>
      </c>
      <c r="F7927" s="4" t="str">
        <f>INDEX(Stores[storetype],MATCH(Sales[[#This Row],[store_no]],Stores[store_no],0))</f>
        <v>A</v>
      </c>
      <c r="G7927" s="4" t="str">
        <f>INDEX(Stores[location_city],MATCH(Sales[[#This Row],[store_no]],Stores[store_no],0))</f>
        <v>Carmel</v>
      </c>
      <c r="H7927" s="4" t="str">
        <f>INDEX(Stores[location_state],MATCH(Sales[[#This Row],[store_no]],Stores[store_no],0))</f>
        <v>Indiana</v>
      </c>
      <c r="I7927" s="4">
        <f>INDEX(Stores[sqft],MATCH(Sales[[#This Row],[store_no]],Stores[store_no],0))</f>
        <v>198500</v>
      </c>
      <c r="J7927" s="4" t="str">
        <f>INDEX(Departments[dept_name],MATCH(Sales[[#This Row],[dept_no]],Departments[dept_no],0))</f>
        <v>Health</v>
      </c>
      <c r="K7927" s="4" t="str">
        <f>CONCATENATE(Sales[[#This Row],[region]],Sales[[#This Row],[storetype]])</f>
        <v>2A</v>
      </c>
      <c r="L7927" s="4">
        <f>INDEX(RegionStoreCount[Store Count],MATCH(Sales[[#This Row],[RegionStoretype]],RegionStoreCount[Region/Type],0))</f>
        <v>5</v>
      </c>
      <c r="M7927" s="4">
        <f>AND(Sales[[#This Row],[date]]&lt;=TY_YTDMax,Sales[[#This Row],[date]]&gt;=TY_YTDMin)*Sales[[#This Row],[sales]]</f>
        <v>30379.309099999999</v>
      </c>
      <c r="N7927" s="4">
        <f>AND(Sales[[#This Row],[date]]&lt;=LY_YTDMax,Sales[[#This Row],[date]]&gt;=LY_YTDMin)*Sales[[#This Row],[sales]]</f>
        <v>0</v>
      </c>
      <c r="O7927" s="4">
        <f>AND(Sales[[#This Row],[date]]&gt;=YoY_Min,Sales[[#This Row],[date]]&lt;=TY_YTDMax)*(Sales[[#This Row],[sales]]/Sales[[#This Row],[sqft]])</f>
        <v>0.15304437833753148</v>
      </c>
      <c r="P7927" s="4">
        <f>SUMIF(Sales[RegionStoretype],Sales[[#This Row],[RegionStoretype]],Sales[YoY_SSF])/Sales[[#This Row],[Region_TypeCount]]</f>
        <v>60.052789354368521</v>
      </c>
    </row>
    <row r="7928" spans="1:16" x14ac:dyDescent="0.25">
      <c r="A7928" s="1">
        <v>43301</v>
      </c>
      <c r="B7928">
        <v>26</v>
      </c>
      <c r="C7928">
        <v>16</v>
      </c>
      <c r="D7928">
        <v>160153.16320000001</v>
      </c>
      <c r="E7928" s="4">
        <f>INDEX(Stores[region],MATCH(Sales[[#This Row],[store_no]],Stores[store_no],0))</f>
        <v>2</v>
      </c>
      <c r="F7928" s="4" t="str">
        <f>INDEX(Stores[storetype],MATCH(Sales[[#This Row],[store_no]],Stores[store_no],0))</f>
        <v>A</v>
      </c>
      <c r="G7928" s="4" t="str">
        <f>INDEX(Stores[location_city],MATCH(Sales[[#This Row],[store_no]],Stores[store_no],0))</f>
        <v>Carmel</v>
      </c>
      <c r="H7928" s="4" t="str">
        <f>INDEX(Stores[location_state],MATCH(Sales[[#This Row],[store_no]],Stores[store_no],0))</f>
        <v>Indiana</v>
      </c>
      <c r="I7928" s="4">
        <f>INDEX(Stores[sqft],MATCH(Sales[[#This Row],[store_no]],Stores[store_no],0))</f>
        <v>198500</v>
      </c>
      <c r="J7928" s="4" t="str">
        <f>INDEX(Departments[dept_name],MATCH(Sales[[#This Row],[dept_no]],Departments[dept_no],0))</f>
        <v>Outdoors</v>
      </c>
      <c r="K7928" s="4" t="str">
        <f>CONCATENATE(Sales[[#This Row],[region]],Sales[[#This Row],[storetype]])</f>
        <v>2A</v>
      </c>
      <c r="L7928" s="4">
        <f>INDEX(RegionStoreCount[Store Count],MATCH(Sales[[#This Row],[RegionStoretype]],RegionStoreCount[Region/Type],0))</f>
        <v>5</v>
      </c>
      <c r="M7928" s="4">
        <f>AND(Sales[[#This Row],[date]]&lt;=TY_YTDMax,Sales[[#This Row],[date]]&gt;=TY_YTDMin)*Sales[[#This Row],[sales]]</f>
        <v>160153.16320000001</v>
      </c>
      <c r="N7928" s="4">
        <f>AND(Sales[[#This Row],[date]]&lt;=LY_YTDMax,Sales[[#This Row],[date]]&gt;=LY_YTDMin)*Sales[[#This Row],[sales]]</f>
        <v>0</v>
      </c>
      <c r="O7928" s="4">
        <f>AND(Sales[[#This Row],[date]]&gt;=YoY_Min,Sales[[#This Row],[date]]&lt;=TY_YTDMax)*(Sales[[#This Row],[sales]]/Sales[[#This Row],[sqft]])</f>
        <v>0.80681694307304785</v>
      </c>
      <c r="P7928" s="4">
        <f>SUMIF(Sales[RegionStoretype],Sales[[#This Row],[RegionStoretype]],Sales[YoY_SSF])/Sales[[#This Row],[Region_TypeCount]]</f>
        <v>60.052789354368521</v>
      </c>
    </row>
    <row r="7929" spans="1:16" x14ac:dyDescent="0.25">
      <c r="A7929" s="1">
        <v>43301</v>
      </c>
      <c r="B7929">
        <v>26</v>
      </c>
      <c r="C7929">
        <v>20</v>
      </c>
      <c r="D7929">
        <v>128604.03159999999</v>
      </c>
      <c r="E7929" s="4">
        <f>INDEX(Stores[region],MATCH(Sales[[#This Row],[store_no]],Stores[store_no],0))</f>
        <v>2</v>
      </c>
      <c r="F7929" s="4" t="str">
        <f>INDEX(Stores[storetype],MATCH(Sales[[#This Row],[store_no]],Stores[store_no],0))</f>
        <v>A</v>
      </c>
      <c r="G7929" s="4" t="str">
        <f>INDEX(Stores[location_city],MATCH(Sales[[#This Row],[store_no]],Stores[store_no],0))</f>
        <v>Carmel</v>
      </c>
      <c r="H7929" s="4" t="str">
        <f>INDEX(Stores[location_state],MATCH(Sales[[#This Row],[store_no]],Stores[store_no],0))</f>
        <v>Indiana</v>
      </c>
      <c r="I7929" s="4">
        <f>INDEX(Stores[sqft],MATCH(Sales[[#This Row],[store_no]],Stores[store_no],0))</f>
        <v>198500</v>
      </c>
      <c r="J7929" s="4" t="str">
        <f>INDEX(Departments[dept_name],MATCH(Sales[[#This Row],[dept_no]],Departments[dept_no],0))</f>
        <v>Toys</v>
      </c>
      <c r="K7929" s="4" t="str">
        <f>CONCATENATE(Sales[[#This Row],[region]],Sales[[#This Row],[storetype]])</f>
        <v>2A</v>
      </c>
      <c r="L7929" s="4">
        <f>INDEX(RegionStoreCount[Store Count],MATCH(Sales[[#This Row],[RegionStoretype]],RegionStoreCount[Region/Type],0))</f>
        <v>5</v>
      </c>
      <c r="M7929" s="4">
        <f>AND(Sales[[#This Row],[date]]&lt;=TY_YTDMax,Sales[[#This Row],[date]]&gt;=TY_YTDMin)*Sales[[#This Row],[sales]]</f>
        <v>128604.03159999999</v>
      </c>
      <c r="N7929" s="4">
        <f>AND(Sales[[#This Row],[date]]&lt;=LY_YTDMax,Sales[[#This Row],[date]]&gt;=LY_YTDMin)*Sales[[#This Row],[sales]]</f>
        <v>0</v>
      </c>
      <c r="O7929" s="4">
        <f>AND(Sales[[#This Row],[date]]&gt;=YoY_Min,Sales[[#This Row],[date]]&lt;=TY_YTDMax)*(Sales[[#This Row],[sales]]/Sales[[#This Row],[sqft]])</f>
        <v>0.64787925239294708</v>
      </c>
      <c r="P7929" s="4">
        <f>SUMIF(Sales[RegionStoretype],Sales[[#This Row],[RegionStoretype]],Sales[YoY_SSF])/Sales[[#This Row],[Region_TypeCount]]</f>
        <v>60.052789354368521</v>
      </c>
    </row>
    <row r="7930" spans="1:16" x14ac:dyDescent="0.25">
      <c r="A7930" s="1">
        <v>43301</v>
      </c>
      <c r="B7930">
        <v>27</v>
      </c>
      <c r="C7930">
        <v>12</v>
      </c>
      <c r="D7930">
        <v>24753.551199999998</v>
      </c>
      <c r="E7930" s="4">
        <f>INDEX(Stores[region],MATCH(Sales[[#This Row],[store_no]],Stores[store_no],0))</f>
        <v>3</v>
      </c>
      <c r="F7930" s="4" t="str">
        <f>INDEX(Stores[storetype],MATCH(Sales[[#This Row],[store_no]],Stores[store_no],0))</f>
        <v>A</v>
      </c>
      <c r="G7930" s="4" t="str">
        <f>INDEX(Stores[location_city],MATCH(Sales[[#This Row],[store_no]],Stores[store_no],0))</f>
        <v>Springfield</v>
      </c>
      <c r="H7930" s="4" t="str">
        <f>INDEX(Stores[location_state],MATCH(Sales[[#This Row],[store_no]],Stores[store_no],0))</f>
        <v>Missouri</v>
      </c>
      <c r="I7930" s="4">
        <f>INDEX(Stores[sqft],MATCH(Sales[[#This Row],[store_no]],Stores[store_no],0))</f>
        <v>158200</v>
      </c>
      <c r="J7930" s="4" t="str">
        <f>INDEX(Departments[dept_name],MATCH(Sales[[#This Row],[dept_no]],Departments[dept_no],0))</f>
        <v>Jewelery</v>
      </c>
      <c r="K7930" s="4" t="str">
        <f>CONCATENATE(Sales[[#This Row],[region]],Sales[[#This Row],[storetype]])</f>
        <v>3A</v>
      </c>
      <c r="L7930" s="4">
        <f>INDEX(RegionStoreCount[Store Count],MATCH(Sales[[#This Row],[RegionStoretype]],RegionStoreCount[Region/Type],0))</f>
        <v>9</v>
      </c>
      <c r="M7930" s="4">
        <f>AND(Sales[[#This Row],[date]]&lt;=TY_YTDMax,Sales[[#This Row],[date]]&gt;=TY_YTDMin)*Sales[[#This Row],[sales]]</f>
        <v>24753.551199999998</v>
      </c>
      <c r="N7930" s="4">
        <f>AND(Sales[[#This Row],[date]]&lt;=LY_YTDMax,Sales[[#This Row],[date]]&gt;=LY_YTDMin)*Sales[[#This Row],[sales]]</f>
        <v>0</v>
      </c>
      <c r="O7930" s="4">
        <f>AND(Sales[[#This Row],[date]]&gt;=YoY_Min,Sales[[#This Row],[date]]&lt;=TY_YTDMax)*(Sales[[#This Row],[sales]]/Sales[[#This Row],[sqft]])</f>
        <v>0.15646998230088494</v>
      </c>
      <c r="P7930" s="4">
        <f>SUMIF(Sales[RegionStoretype],Sales[[#This Row],[RegionStoretype]],Sales[YoY_SSF])/Sales[[#This Row],[Region_TypeCount]]</f>
        <v>53.603836561720975</v>
      </c>
    </row>
    <row r="7931" spans="1:16" x14ac:dyDescent="0.25">
      <c r="A7931" s="1">
        <v>43301</v>
      </c>
      <c r="B7931">
        <v>27</v>
      </c>
      <c r="C7931">
        <v>16</v>
      </c>
      <c r="D7931">
        <v>205048.90949999998</v>
      </c>
      <c r="E7931" s="4">
        <f>INDEX(Stores[region],MATCH(Sales[[#This Row],[store_no]],Stores[store_no],0))</f>
        <v>3</v>
      </c>
      <c r="F7931" s="4" t="str">
        <f>INDEX(Stores[storetype],MATCH(Sales[[#This Row],[store_no]],Stores[store_no],0))</f>
        <v>A</v>
      </c>
      <c r="G7931" s="4" t="str">
        <f>INDEX(Stores[location_city],MATCH(Sales[[#This Row],[store_no]],Stores[store_no],0))</f>
        <v>Springfield</v>
      </c>
      <c r="H7931" s="4" t="str">
        <f>INDEX(Stores[location_state],MATCH(Sales[[#This Row],[store_no]],Stores[store_no],0))</f>
        <v>Missouri</v>
      </c>
      <c r="I7931" s="4">
        <f>INDEX(Stores[sqft],MATCH(Sales[[#This Row],[store_no]],Stores[store_no],0))</f>
        <v>158200</v>
      </c>
      <c r="J7931" s="4" t="str">
        <f>INDEX(Departments[dept_name],MATCH(Sales[[#This Row],[dept_no]],Departments[dept_no],0))</f>
        <v>Outdoors</v>
      </c>
      <c r="K7931" s="4" t="str">
        <f>CONCATENATE(Sales[[#This Row],[region]],Sales[[#This Row],[storetype]])</f>
        <v>3A</v>
      </c>
      <c r="L7931" s="4">
        <f>INDEX(RegionStoreCount[Store Count],MATCH(Sales[[#This Row],[RegionStoretype]],RegionStoreCount[Region/Type],0))</f>
        <v>9</v>
      </c>
      <c r="M7931" s="4">
        <f>AND(Sales[[#This Row],[date]]&lt;=TY_YTDMax,Sales[[#This Row],[date]]&gt;=TY_YTDMin)*Sales[[#This Row],[sales]]</f>
        <v>205048.90949999998</v>
      </c>
      <c r="N7931" s="4">
        <f>AND(Sales[[#This Row],[date]]&lt;=LY_YTDMax,Sales[[#This Row],[date]]&gt;=LY_YTDMin)*Sales[[#This Row],[sales]]</f>
        <v>0</v>
      </c>
      <c r="O7931" s="4">
        <f>AND(Sales[[#This Row],[date]]&gt;=YoY_Min,Sales[[#This Row],[date]]&lt;=TY_YTDMax)*(Sales[[#This Row],[sales]]/Sales[[#This Row],[sqft]])</f>
        <v>1.2961372281921617</v>
      </c>
      <c r="P7931" s="4">
        <f>SUMIF(Sales[RegionStoretype],Sales[[#This Row],[RegionStoretype]],Sales[YoY_SSF])/Sales[[#This Row],[Region_TypeCount]]</f>
        <v>53.603836561720975</v>
      </c>
    </row>
    <row r="7932" spans="1:16" x14ac:dyDescent="0.25">
      <c r="A7932" s="1">
        <v>43301</v>
      </c>
      <c r="B7932">
        <v>28</v>
      </c>
      <c r="C7932">
        <v>2</v>
      </c>
      <c r="D7932">
        <v>62749.917199999996</v>
      </c>
      <c r="E7932" s="4">
        <f>INDEX(Stores[region],MATCH(Sales[[#This Row],[store_no]],Stores[store_no],0))</f>
        <v>2</v>
      </c>
      <c r="F7932" s="4" t="str">
        <f>INDEX(Stores[storetype],MATCH(Sales[[#This Row],[store_no]],Stores[store_no],0))</f>
        <v>A</v>
      </c>
      <c r="G7932" s="4" t="str">
        <f>INDEX(Stores[location_city],MATCH(Sales[[#This Row],[store_no]],Stores[store_no],0))</f>
        <v>Milwaukee</v>
      </c>
      <c r="H7932" s="4" t="str">
        <f>INDEX(Stores[location_state],MATCH(Sales[[#This Row],[store_no]],Stores[store_no],0))</f>
        <v>Wisconsin</v>
      </c>
      <c r="I7932" s="4">
        <f>INDEX(Stores[sqft],MATCH(Sales[[#This Row],[store_no]],Stores[store_no],0))</f>
        <v>203800</v>
      </c>
      <c r="J7932" s="4" t="str">
        <f>INDEX(Departments[dept_name],MATCH(Sales[[#This Row],[dept_no]],Departments[dept_no],0))</f>
        <v>Baby</v>
      </c>
      <c r="K7932" s="4" t="str">
        <f>CONCATENATE(Sales[[#This Row],[region]],Sales[[#This Row],[storetype]])</f>
        <v>2A</v>
      </c>
      <c r="L7932" s="4">
        <f>INDEX(RegionStoreCount[Store Count],MATCH(Sales[[#This Row],[RegionStoretype]],RegionStoreCount[Region/Type],0))</f>
        <v>5</v>
      </c>
      <c r="M7932" s="4">
        <f>AND(Sales[[#This Row],[date]]&lt;=TY_YTDMax,Sales[[#This Row],[date]]&gt;=TY_YTDMin)*Sales[[#This Row],[sales]]</f>
        <v>62749.917199999996</v>
      </c>
      <c r="N7932" s="4">
        <f>AND(Sales[[#This Row],[date]]&lt;=LY_YTDMax,Sales[[#This Row],[date]]&gt;=LY_YTDMin)*Sales[[#This Row],[sales]]</f>
        <v>0</v>
      </c>
      <c r="O7932" s="4">
        <f>AND(Sales[[#This Row],[date]]&gt;=YoY_Min,Sales[[#This Row],[date]]&lt;=TY_YTDMax)*(Sales[[#This Row],[sales]]/Sales[[#This Row],[sqft]])</f>
        <v>0.30789949558390578</v>
      </c>
      <c r="P7932" s="4">
        <f>SUMIF(Sales[RegionStoretype],Sales[[#This Row],[RegionStoretype]],Sales[YoY_SSF])/Sales[[#This Row],[Region_TypeCount]]</f>
        <v>60.052789354368521</v>
      </c>
    </row>
    <row r="7933" spans="1:16" x14ac:dyDescent="0.25">
      <c r="A7933" s="1">
        <v>43301</v>
      </c>
      <c r="B7933">
        <v>28</v>
      </c>
      <c r="C7933">
        <v>4</v>
      </c>
      <c r="D7933">
        <v>251571.72629999998</v>
      </c>
      <c r="E7933" s="4">
        <f>INDEX(Stores[region],MATCH(Sales[[#This Row],[store_no]],Stores[store_no],0))</f>
        <v>2</v>
      </c>
      <c r="F7933" s="4" t="str">
        <f>INDEX(Stores[storetype],MATCH(Sales[[#This Row],[store_no]],Stores[store_no],0))</f>
        <v>A</v>
      </c>
      <c r="G7933" s="4" t="str">
        <f>INDEX(Stores[location_city],MATCH(Sales[[#This Row],[store_no]],Stores[store_no],0))</f>
        <v>Milwaukee</v>
      </c>
      <c r="H7933" s="4" t="str">
        <f>INDEX(Stores[location_state],MATCH(Sales[[#This Row],[store_no]],Stores[store_no],0))</f>
        <v>Wisconsin</v>
      </c>
      <c r="I7933" s="4">
        <f>INDEX(Stores[sqft],MATCH(Sales[[#This Row],[store_no]],Stores[store_no],0))</f>
        <v>203800</v>
      </c>
      <c r="J7933" s="4" t="str">
        <f>INDEX(Departments[dept_name],MATCH(Sales[[#This Row],[dept_no]],Departments[dept_no],0))</f>
        <v>Books</v>
      </c>
      <c r="K7933" s="4" t="str">
        <f>CONCATENATE(Sales[[#This Row],[region]],Sales[[#This Row],[storetype]])</f>
        <v>2A</v>
      </c>
      <c r="L7933" s="4">
        <f>INDEX(RegionStoreCount[Store Count],MATCH(Sales[[#This Row],[RegionStoretype]],RegionStoreCount[Region/Type],0))</f>
        <v>5</v>
      </c>
      <c r="M7933" s="4">
        <f>AND(Sales[[#This Row],[date]]&lt;=TY_YTDMax,Sales[[#This Row],[date]]&gt;=TY_YTDMin)*Sales[[#This Row],[sales]]</f>
        <v>251571.72629999998</v>
      </c>
      <c r="N7933" s="4">
        <f>AND(Sales[[#This Row],[date]]&lt;=LY_YTDMax,Sales[[#This Row],[date]]&gt;=LY_YTDMin)*Sales[[#This Row],[sales]]</f>
        <v>0</v>
      </c>
      <c r="O7933" s="4">
        <f>AND(Sales[[#This Row],[date]]&gt;=YoY_Min,Sales[[#This Row],[date]]&lt;=TY_YTDMax)*(Sales[[#This Row],[sales]]/Sales[[#This Row],[sqft]])</f>
        <v>1.2344049376840038</v>
      </c>
      <c r="P7933" s="4">
        <f>SUMIF(Sales[RegionStoretype],Sales[[#This Row],[RegionStoretype]],Sales[YoY_SSF])/Sales[[#This Row],[Region_TypeCount]]</f>
        <v>60.052789354368521</v>
      </c>
    </row>
    <row r="7934" spans="1:16" x14ac:dyDescent="0.25">
      <c r="A7934" s="1">
        <v>43301</v>
      </c>
      <c r="B7934">
        <v>28</v>
      </c>
      <c r="C7934">
        <v>6</v>
      </c>
      <c r="D7934">
        <v>129570.4474</v>
      </c>
      <c r="E7934" s="4">
        <f>INDEX(Stores[region],MATCH(Sales[[#This Row],[store_no]],Stores[store_no],0))</f>
        <v>2</v>
      </c>
      <c r="F7934" s="4" t="str">
        <f>INDEX(Stores[storetype],MATCH(Sales[[#This Row],[store_no]],Stores[store_no],0))</f>
        <v>A</v>
      </c>
      <c r="G7934" s="4" t="str">
        <f>INDEX(Stores[location_city],MATCH(Sales[[#This Row],[store_no]],Stores[store_no],0))</f>
        <v>Milwaukee</v>
      </c>
      <c r="H7934" s="4" t="str">
        <f>INDEX(Stores[location_state],MATCH(Sales[[#This Row],[store_no]],Stores[store_no],0))</f>
        <v>Wisconsin</v>
      </c>
      <c r="I7934" s="4">
        <f>INDEX(Stores[sqft],MATCH(Sales[[#This Row],[store_no]],Stores[store_no],0))</f>
        <v>203800</v>
      </c>
      <c r="J7934" s="4" t="str">
        <f>INDEX(Departments[dept_name],MATCH(Sales[[#This Row],[dept_no]],Departments[dept_no],0))</f>
        <v>Computers</v>
      </c>
      <c r="K7934" s="4" t="str">
        <f>CONCATENATE(Sales[[#This Row],[region]],Sales[[#This Row],[storetype]])</f>
        <v>2A</v>
      </c>
      <c r="L7934" s="4">
        <f>INDEX(RegionStoreCount[Store Count],MATCH(Sales[[#This Row],[RegionStoretype]],RegionStoreCount[Region/Type],0))</f>
        <v>5</v>
      </c>
      <c r="M7934" s="4">
        <f>AND(Sales[[#This Row],[date]]&lt;=TY_YTDMax,Sales[[#This Row],[date]]&gt;=TY_YTDMin)*Sales[[#This Row],[sales]]</f>
        <v>129570.4474</v>
      </c>
      <c r="N7934" s="4">
        <f>AND(Sales[[#This Row],[date]]&lt;=LY_YTDMax,Sales[[#This Row],[date]]&gt;=LY_YTDMin)*Sales[[#This Row],[sales]]</f>
        <v>0</v>
      </c>
      <c r="O7934" s="4">
        <f>AND(Sales[[#This Row],[date]]&gt;=YoY_Min,Sales[[#This Row],[date]]&lt;=TY_YTDMax)*(Sales[[#This Row],[sales]]/Sales[[#This Row],[sqft]])</f>
        <v>0.635772558390579</v>
      </c>
      <c r="P7934" s="4">
        <f>SUMIF(Sales[RegionStoretype],Sales[[#This Row],[RegionStoretype]],Sales[YoY_SSF])/Sales[[#This Row],[Region_TypeCount]]</f>
        <v>60.052789354368521</v>
      </c>
    </row>
    <row r="7935" spans="1:16" x14ac:dyDescent="0.25">
      <c r="A7935" s="1">
        <v>43301</v>
      </c>
      <c r="B7935">
        <v>30</v>
      </c>
      <c r="C7935">
        <v>11</v>
      </c>
      <c r="D7935">
        <v>23025.646199999999</v>
      </c>
      <c r="E7935" s="4">
        <f>INDEX(Stores[region],MATCH(Sales[[#This Row],[store_no]],Stores[store_no],0))</f>
        <v>1</v>
      </c>
      <c r="F7935" s="4" t="str">
        <f>INDEX(Stores[storetype],MATCH(Sales[[#This Row],[store_no]],Stores[store_no],0))</f>
        <v>C</v>
      </c>
      <c r="G7935" s="4" t="str">
        <f>INDEX(Stores[location_city],MATCH(Sales[[#This Row],[store_no]],Stores[store_no],0))</f>
        <v>Dayton</v>
      </c>
      <c r="H7935" s="4" t="str">
        <f>INDEX(Stores[location_state],MATCH(Sales[[#This Row],[store_no]],Stores[store_no],0))</f>
        <v>Ohio</v>
      </c>
      <c r="I7935" s="4">
        <f>INDEX(Stores[sqft],MATCH(Sales[[#This Row],[store_no]],Stores[store_no],0))</f>
        <v>90000</v>
      </c>
      <c r="J7935" s="4" t="str">
        <f>INDEX(Departments[dept_name],MATCH(Sales[[#This Row],[dept_no]],Departments[dept_no],0))</f>
        <v>Home</v>
      </c>
      <c r="K7935" s="4" t="str">
        <f>CONCATENATE(Sales[[#This Row],[region]],Sales[[#This Row],[storetype]])</f>
        <v>1C</v>
      </c>
      <c r="L7935" s="4">
        <f>INDEX(RegionStoreCount[Store Count],MATCH(Sales[[#This Row],[RegionStoretype]],RegionStoreCount[Region/Type],0))</f>
        <v>1</v>
      </c>
      <c r="M7935" s="4">
        <f>AND(Sales[[#This Row],[date]]&lt;=TY_YTDMax,Sales[[#This Row],[date]]&gt;=TY_YTDMin)*Sales[[#This Row],[sales]]</f>
        <v>23025.646199999999</v>
      </c>
      <c r="N7935" s="4">
        <f>AND(Sales[[#This Row],[date]]&lt;=LY_YTDMax,Sales[[#This Row],[date]]&gt;=LY_YTDMin)*Sales[[#This Row],[sales]]</f>
        <v>0</v>
      </c>
      <c r="O7935" s="4">
        <f>AND(Sales[[#This Row],[date]]&gt;=YoY_Min,Sales[[#This Row],[date]]&lt;=TY_YTDMax)*(Sales[[#This Row],[sales]]/Sales[[#This Row],[sqft]])</f>
        <v>0.2558405133333333</v>
      </c>
      <c r="P7935" s="4">
        <f>SUMIF(Sales[RegionStoretype],Sales[[#This Row],[RegionStoretype]],Sales[YoY_SSF])/Sales[[#This Row],[Region_TypeCount]]</f>
        <v>65.329042605555529</v>
      </c>
    </row>
    <row r="7936" spans="1:16" x14ac:dyDescent="0.25">
      <c r="A7936" s="1">
        <v>43301</v>
      </c>
      <c r="B7936">
        <v>30</v>
      </c>
      <c r="C7936">
        <v>19</v>
      </c>
      <c r="D7936">
        <v>17016.1086</v>
      </c>
      <c r="E7936" s="4">
        <f>INDEX(Stores[region],MATCH(Sales[[#This Row],[store_no]],Stores[store_no],0))</f>
        <v>1</v>
      </c>
      <c r="F7936" s="4" t="str">
        <f>INDEX(Stores[storetype],MATCH(Sales[[#This Row],[store_no]],Stores[store_no],0))</f>
        <v>C</v>
      </c>
      <c r="G7936" s="4" t="str">
        <f>INDEX(Stores[location_city],MATCH(Sales[[#This Row],[store_no]],Stores[store_no],0))</f>
        <v>Dayton</v>
      </c>
      <c r="H7936" s="4" t="str">
        <f>INDEX(Stores[location_state],MATCH(Sales[[#This Row],[store_no]],Stores[store_no],0))</f>
        <v>Ohio</v>
      </c>
      <c r="I7936" s="4">
        <f>INDEX(Stores[sqft],MATCH(Sales[[#This Row],[store_no]],Stores[store_no],0))</f>
        <v>90000</v>
      </c>
      <c r="J7936" s="4" t="str">
        <f>INDEX(Departments[dept_name],MATCH(Sales[[#This Row],[dept_no]],Departments[dept_no],0))</f>
        <v>Tools</v>
      </c>
      <c r="K7936" s="4" t="str">
        <f>CONCATENATE(Sales[[#This Row],[region]],Sales[[#This Row],[storetype]])</f>
        <v>1C</v>
      </c>
      <c r="L7936" s="4">
        <f>INDEX(RegionStoreCount[Store Count],MATCH(Sales[[#This Row],[RegionStoretype]],RegionStoreCount[Region/Type],0))</f>
        <v>1</v>
      </c>
      <c r="M7936" s="4">
        <f>AND(Sales[[#This Row],[date]]&lt;=TY_YTDMax,Sales[[#This Row],[date]]&gt;=TY_YTDMin)*Sales[[#This Row],[sales]]</f>
        <v>17016.1086</v>
      </c>
      <c r="N7936" s="4">
        <f>AND(Sales[[#This Row],[date]]&lt;=LY_YTDMax,Sales[[#This Row],[date]]&gt;=LY_YTDMin)*Sales[[#This Row],[sales]]</f>
        <v>0</v>
      </c>
      <c r="O7936" s="4">
        <f>AND(Sales[[#This Row],[date]]&gt;=YoY_Min,Sales[[#This Row],[date]]&lt;=TY_YTDMax)*(Sales[[#This Row],[sales]]/Sales[[#This Row],[sqft]])</f>
        <v>0.18906787333333333</v>
      </c>
      <c r="P7936" s="4">
        <f>SUMIF(Sales[RegionStoretype],Sales[[#This Row],[RegionStoretype]],Sales[YoY_SSF])/Sales[[#This Row],[Region_TypeCount]]</f>
        <v>65.329042605555529</v>
      </c>
    </row>
    <row r="7937" spans="1:16" x14ac:dyDescent="0.25">
      <c r="A7937" s="1">
        <v>43301</v>
      </c>
      <c r="B7937">
        <v>31</v>
      </c>
      <c r="C7937">
        <v>17</v>
      </c>
      <c r="D7937">
        <v>115567.5457</v>
      </c>
      <c r="E7937" s="4">
        <f>INDEX(Stores[region],MATCH(Sales[[#This Row],[store_no]],Stores[store_no],0))</f>
        <v>3</v>
      </c>
      <c r="F7937" s="4" t="str">
        <f>INDEX(Stores[storetype],MATCH(Sales[[#This Row],[store_no]],Stores[store_no],0))</f>
        <v>A</v>
      </c>
      <c r="G7937" s="4" t="str">
        <f>INDEX(Stores[location_city],MATCH(Sales[[#This Row],[store_no]],Stores[store_no],0))</f>
        <v>Rapid City</v>
      </c>
      <c r="H7937" s="4" t="str">
        <f>INDEX(Stores[location_state],MATCH(Sales[[#This Row],[store_no]],Stores[store_no],0))</f>
        <v>South Dakota</v>
      </c>
      <c r="I7937" s="4">
        <f>INDEX(Stores[sqft],MATCH(Sales[[#This Row],[store_no]],Stores[store_no],0))</f>
        <v>200100</v>
      </c>
      <c r="J7937" s="4" t="str">
        <f>INDEX(Departments[dept_name],MATCH(Sales[[#This Row],[dept_no]],Departments[dept_no],0))</f>
        <v>Shoes</v>
      </c>
      <c r="K7937" s="4" t="str">
        <f>CONCATENATE(Sales[[#This Row],[region]],Sales[[#This Row],[storetype]])</f>
        <v>3A</v>
      </c>
      <c r="L7937" s="4">
        <f>INDEX(RegionStoreCount[Store Count],MATCH(Sales[[#This Row],[RegionStoretype]],RegionStoreCount[Region/Type],0))</f>
        <v>9</v>
      </c>
      <c r="M7937" s="4">
        <f>AND(Sales[[#This Row],[date]]&lt;=TY_YTDMax,Sales[[#This Row],[date]]&gt;=TY_YTDMin)*Sales[[#This Row],[sales]]</f>
        <v>115567.5457</v>
      </c>
      <c r="N7937" s="4">
        <f>AND(Sales[[#This Row],[date]]&lt;=LY_YTDMax,Sales[[#This Row],[date]]&gt;=LY_YTDMin)*Sales[[#This Row],[sales]]</f>
        <v>0</v>
      </c>
      <c r="O7937" s="4">
        <f>AND(Sales[[#This Row],[date]]&gt;=YoY_Min,Sales[[#This Row],[date]]&lt;=TY_YTDMax)*(Sales[[#This Row],[sales]]/Sales[[#This Row],[sqft]])</f>
        <v>0.57754895402298856</v>
      </c>
      <c r="P7937" s="4">
        <f>SUMIF(Sales[RegionStoretype],Sales[[#This Row],[RegionStoretype]],Sales[YoY_SSF])/Sales[[#This Row],[Region_TypeCount]]</f>
        <v>53.603836561720975</v>
      </c>
    </row>
    <row r="7938" spans="1:16" x14ac:dyDescent="0.25">
      <c r="A7938" s="1">
        <v>43301</v>
      </c>
      <c r="B7938">
        <v>31</v>
      </c>
      <c r="C7938">
        <v>20</v>
      </c>
      <c r="D7938">
        <v>101692.7686</v>
      </c>
      <c r="E7938" s="4">
        <f>INDEX(Stores[region],MATCH(Sales[[#This Row],[store_no]],Stores[store_no],0))</f>
        <v>3</v>
      </c>
      <c r="F7938" s="4" t="str">
        <f>INDEX(Stores[storetype],MATCH(Sales[[#This Row],[store_no]],Stores[store_no],0))</f>
        <v>A</v>
      </c>
      <c r="G7938" s="4" t="str">
        <f>INDEX(Stores[location_city],MATCH(Sales[[#This Row],[store_no]],Stores[store_no],0))</f>
        <v>Rapid City</v>
      </c>
      <c r="H7938" s="4" t="str">
        <f>INDEX(Stores[location_state],MATCH(Sales[[#This Row],[store_no]],Stores[store_no],0))</f>
        <v>South Dakota</v>
      </c>
      <c r="I7938" s="4">
        <f>INDEX(Stores[sqft],MATCH(Sales[[#This Row],[store_no]],Stores[store_no],0))</f>
        <v>200100</v>
      </c>
      <c r="J7938" s="4" t="str">
        <f>INDEX(Departments[dept_name],MATCH(Sales[[#This Row],[dept_no]],Departments[dept_no],0))</f>
        <v>Toys</v>
      </c>
      <c r="K7938" s="4" t="str">
        <f>CONCATENATE(Sales[[#This Row],[region]],Sales[[#This Row],[storetype]])</f>
        <v>3A</v>
      </c>
      <c r="L7938" s="4">
        <f>INDEX(RegionStoreCount[Store Count],MATCH(Sales[[#This Row],[RegionStoretype]],RegionStoreCount[Region/Type],0))</f>
        <v>9</v>
      </c>
      <c r="M7938" s="4">
        <f>AND(Sales[[#This Row],[date]]&lt;=TY_YTDMax,Sales[[#This Row],[date]]&gt;=TY_YTDMin)*Sales[[#This Row],[sales]]</f>
        <v>101692.7686</v>
      </c>
      <c r="N7938" s="4">
        <f>AND(Sales[[#This Row],[date]]&lt;=LY_YTDMax,Sales[[#This Row],[date]]&gt;=LY_YTDMin)*Sales[[#This Row],[sales]]</f>
        <v>0</v>
      </c>
      <c r="O7938" s="4">
        <f>AND(Sales[[#This Row],[date]]&gt;=YoY_Min,Sales[[#This Row],[date]]&lt;=TY_YTDMax)*(Sales[[#This Row],[sales]]/Sales[[#This Row],[sqft]])</f>
        <v>0.50820973813093451</v>
      </c>
      <c r="P7938" s="4">
        <f>SUMIF(Sales[RegionStoretype],Sales[[#This Row],[RegionStoretype]],Sales[YoY_SSF])/Sales[[#This Row],[Region_TypeCount]]</f>
        <v>53.603836561720975</v>
      </c>
    </row>
    <row r="7939" spans="1:16" x14ac:dyDescent="0.25">
      <c r="A7939" s="1">
        <v>43301</v>
      </c>
      <c r="B7939">
        <v>32</v>
      </c>
      <c r="C7939">
        <v>2</v>
      </c>
      <c r="D7939">
        <v>36514.007299999997</v>
      </c>
      <c r="E7939" s="4">
        <f>INDEX(Stores[region],MATCH(Sales[[#This Row],[store_no]],Stores[store_no],0))</f>
        <v>2</v>
      </c>
      <c r="F7939" s="4" t="str">
        <f>INDEX(Stores[storetype],MATCH(Sales[[#This Row],[store_no]],Stores[store_no],0))</f>
        <v>A</v>
      </c>
      <c r="G7939" s="4" t="str">
        <f>INDEX(Stores[location_city],MATCH(Sales[[#This Row],[store_no]],Stores[store_no],0))</f>
        <v>Western Springs</v>
      </c>
      <c r="H7939" s="4" t="str">
        <f>INDEX(Stores[location_state],MATCH(Sales[[#This Row],[store_no]],Stores[store_no],0))</f>
        <v>Illinois</v>
      </c>
      <c r="I7939" s="4">
        <f>INDEX(Stores[sqft],MATCH(Sales[[#This Row],[store_no]],Stores[store_no],0))</f>
        <v>118200</v>
      </c>
      <c r="J7939" s="4" t="str">
        <f>INDEX(Departments[dept_name],MATCH(Sales[[#This Row],[dept_no]],Departments[dept_no],0))</f>
        <v>Baby</v>
      </c>
      <c r="K7939" s="4" t="str">
        <f>CONCATENATE(Sales[[#This Row],[region]],Sales[[#This Row],[storetype]])</f>
        <v>2A</v>
      </c>
      <c r="L7939" s="4">
        <f>INDEX(RegionStoreCount[Store Count],MATCH(Sales[[#This Row],[RegionStoretype]],RegionStoreCount[Region/Type],0))</f>
        <v>5</v>
      </c>
      <c r="M7939" s="4">
        <f>AND(Sales[[#This Row],[date]]&lt;=TY_YTDMax,Sales[[#This Row],[date]]&gt;=TY_YTDMin)*Sales[[#This Row],[sales]]</f>
        <v>36514.007299999997</v>
      </c>
      <c r="N7939" s="4">
        <f>AND(Sales[[#This Row],[date]]&lt;=LY_YTDMax,Sales[[#This Row],[date]]&gt;=LY_YTDMin)*Sales[[#This Row],[sales]]</f>
        <v>0</v>
      </c>
      <c r="O7939" s="4">
        <f>AND(Sales[[#This Row],[date]]&gt;=YoY_Min,Sales[[#This Row],[date]]&lt;=TY_YTDMax)*(Sales[[#This Row],[sales]]/Sales[[#This Row],[sqft]])</f>
        <v>0.30891715143824022</v>
      </c>
      <c r="P7939" s="4">
        <f>SUMIF(Sales[RegionStoretype],Sales[[#This Row],[RegionStoretype]],Sales[YoY_SSF])/Sales[[#This Row],[Region_TypeCount]]</f>
        <v>60.052789354368521</v>
      </c>
    </row>
    <row r="7940" spans="1:16" x14ac:dyDescent="0.25">
      <c r="A7940" s="1">
        <v>43301</v>
      </c>
      <c r="B7940">
        <v>33</v>
      </c>
      <c r="C7940">
        <v>6</v>
      </c>
      <c r="D7940">
        <v>6757.8576000000003</v>
      </c>
      <c r="E7940" s="4">
        <f>INDEX(Stores[region],MATCH(Sales[[#This Row],[store_no]],Stores[store_no],0))</f>
        <v>3</v>
      </c>
      <c r="F7940" s="4" t="str">
        <f>INDEX(Stores[storetype],MATCH(Sales[[#This Row],[store_no]],Stores[store_no],0))</f>
        <v>A</v>
      </c>
      <c r="G7940" s="4" t="str">
        <f>INDEX(Stores[location_city],MATCH(Sales[[#This Row],[store_no]],Stores[store_no],0))</f>
        <v>Omaha</v>
      </c>
      <c r="H7940" s="4" t="str">
        <f>INDEX(Stores[location_state],MATCH(Sales[[#This Row],[store_no]],Stores[store_no],0))</f>
        <v>Nebraska</v>
      </c>
      <c r="I7940" s="4">
        <f>INDEX(Stores[sqft],MATCH(Sales[[#This Row],[store_no]],Stores[store_no],0))</f>
        <v>40700</v>
      </c>
      <c r="J7940" s="4" t="str">
        <f>INDEX(Departments[dept_name],MATCH(Sales[[#This Row],[dept_no]],Departments[dept_no],0))</f>
        <v>Computers</v>
      </c>
      <c r="K7940" s="4" t="str">
        <f>CONCATENATE(Sales[[#This Row],[region]],Sales[[#This Row],[storetype]])</f>
        <v>3A</v>
      </c>
      <c r="L7940" s="4">
        <f>INDEX(RegionStoreCount[Store Count],MATCH(Sales[[#This Row],[RegionStoretype]],RegionStoreCount[Region/Type],0))</f>
        <v>9</v>
      </c>
      <c r="M7940" s="4">
        <f>AND(Sales[[#This Row],[date]]&lt;=TY_YTDMax,Sales[[#This Row],[date]]&gt;=TY_YTDMin)*Sales[[#This Row],[sales]]</f>
        <v>6757.8576000000003</v>
      </c>
      <c r="N7940" s="4">
        <f>AND(Sales[[#This Row],[date]]&lt;=LY_YTDMax,Sales[[#This Row],[date]]&gt;=LY_YTDMin)*Sales[[#This Row],[sales]]</f>
        <v>0</v>
      </c>
      <c r="O7940" s="4">
        <f>AND(Sales[[#This Row],[date]]&gt;=YoY_Min,Sales[[#This Row],[date]]&lt;=TY_YTDMax)*(Sales[[#This Row],[sales]]/Sales[[#This Row],[sqft]])</f>
        <v>0.16604072727272728</v>
      </c>
      <c r="P7940" s="4">
        <f>SUMIF(Sales[RegionStoretype],Sales[[#This Row],[RegionStoretype]],Sales[YoY_SSF])/Sales[[#This Row],[Region_TypeCount]]</f>
        <v>53.603836561720975</v>
      </c>
    </row>
    <row r="7941" spans="1:16" x14ac:dyDescent="0.25">
      <c r="A7941" s="1">
        <v>43301</v>
      </c>
      <c r="B7941">
        <v>33</v>
      </c>
      <c r="C7941">
        <v>8</v>
      </c>
      <c r="D7941">
        <v>8350.9599999999991</v>
      </c>
      <c r="E7941" s="4">
        <f>INDEX(Stores[region],MATCH(Sales[[#This Row],[store_no]],Stores[store_no],0))</f>
        <v>3</v>
      </c>
      <c r="F7941" s="4" t="str">
        <f>INDEX(Stores[storetype],MATCH(Sales[[#This Row],[store_no]],Stores[store_no],0))</f>
        <v>A</v>
      </c>
      <c r="G7941" s="4" t="str">
        <f>INDEX(Stores[location_city],MATCH(Sales[[#This Row],[store_no]],Stores[store_no],0))</f>
        <v>Omaha</v>
      </c>
      <c r="H7941" s="4" t="str">
        <f>INDEX(Stores[location_state],MATCH(Sales[[#This Row],[store_no]],Stores[store_no],0))</f>
        <v>Nebraska</v>
      </c>
      <c r="I7941" s="4">
        <f>INDEX(Stores[sqft],MATCH(Sales[[#This Row],[store_no]],Stores[store_no],0))</f>
        <v>40700</v>
      </c>
      <c r="J7941" s="4" t="str">
        <f>INDEX(Departments[dept_name],MATCH(Sales[[#This Row],[dept_no]],Departments[dept_no],0))</f>
        <v>Games</v>
      </c>
      <c r="K7941" s="4" t="str">
        <f>CONCATENATE(Sales[[#This Row],[region]],Sales[[#This Row],[storetype]])</f>
        <v>3A</v>
      </c>
      <c r="L7941" s="4">
        <f>INDEX(RegionStoreCount[Store Count],MATCH(Sales[[#This Row],[RegionStoretype]],RegionStoreCount[Region/Type],0))</f>
        <v>9</v>
      </c>
      <c r="M7941" s="4">
        <f>AND(Sales[[#This Row],[date]]&lt;=TY_YTDMax,Sales[[#This Row],[date]]&gt;=TY_YTDMin)*Sales[[#This Row],[sales]]</f>
        <v>8350.9599999999991</v>
      </c>
      <c r="N7941" s="4">
        <f>AND(Sales[[#This Row],[date]]&lt;=LY_YTDMax,Sales[[#This Row],[date]]&gt;=LY_YTDMin)*Sales[[#This Row],[sales]]</f>
        <v>0</v>
      </c>
      <c r="O7941" s="4">
        <f>AND(Sales[[#This Row],[date]]&gt;=YoY_Min,Sales[[#This Row],[date]]&lt;=TY_YTDMax)*(Sales[[#This Row],[sales]]/Sales[[#This Row],[sqft]])</f>
        <v>0.20518329238329236</v>
      </c>
      <c r="P7941" s="4">
        <f>SUMIF(Sales[RegionStoretype],Sales[[#This Row],[RegionStoretype]],Sales[YoY_SSF])/Sales[[#This Row],[Region_TypeCount]]</f>
        <v>53.603836561720975</v>
      </c>
    </row>
    <row r="7942" spans="1:16" x14ac:dyDescent="0.25">
      <c r="A7942" s="1">
        <v>43301</v>
      </c>
      <c r="B7942">
        <v>33</v>
      </c>
      <c r="C7942">
        <v>11</v>
      </c>
      <c r="D7942">
        <v>60062.951000000001</v>
      </c>
      <c r="E7942" s="4">
        <f>INDEX(Stores[region],MATCH(Sales[[#This Row],[store_no]],Stores[store_no],0))</f>
        <v>3</v>
      </c>
      <c r="F7942" s="4" t="str">
        <f>INDEX(Stores[storetype],MATCH(Sales[[#This Row],[store_no]],Stores[store_no],0))</f>
        <v>A</v>
      </c>
      <c r="G7942" s="4" t="str">
        <f>INDEX(Stores[location_city],MATCH(Sales[[#This Row],[store_no]],Stores[store_no],0))</f>
        <v>Omaha</v>
      </c>
      <c r="H7942" s="4" t="str">
        <f>INDEX(Stores[location_state],MATCH(Sales[[#This Row],[store_no]],Stores[store_no],0))</f>
        <v>Nebraska</v>
      </c>
      <c r="I7942" s="4">
        <f>INDEX(Stores[sqft],MATCH(Sales[[#This Row],[store_no]],Stores[store_no],0))</f>
        <v>40700</v>
      </c>
      <c r="J7942" s="4" t="str">
        <f>INDEX(Departments[dept_name],MATCH(Sales[[#This Row],[dept_no]],Departments[dept_no],0))</f>
        <v>Home</v>
      </c>
      <c r="K7942" s="4" t="str">
        <f>CONCATENATE(Sales[[#This Row],[region]],Sales[[#This Row],[storetype]])</f>
        <v>3A</v>
      </c>
      <c r="L7942" s="4">
        <f>INDEX(RegionStoreCount[Store Count],MATCH(Sales[[#This Row],[RegionStoretype]],RegionStoreCount[Region/Type],0))</f>
        <v>9</v>
      </c>
      <c r="M7942" s="4">
        <f>AND(Sales[[#This Row],[date]]&lt;=TY_YTDMax,Sales[[#This Row],[date]]&gt;=TY_YTDMin)*Sales[[#This Row],[sales]]</f>
        <v>60062.951000000001</v>
      </c>
      <c r="N7942" s="4">
        <f>AND(Sales[[#This Row],[date]]&lt;=LY_YTDMax,Sales[[#This Row],[date]]&gt;=LY_YTDMin)*Sales[[#This Row],[sales]]</f>
        <v>0</v>
      </c>
      <c r="O7942" s="4">
        <f>AND(Sales[[#This Row],[date]]&gt;=YoY_Min,Sales[[#This Row],[date]]&lt;=TY_YTDMax)*(Sales[[#This Row],[sales]]/Sales[[#This Row],[sqft]])</f>
        <v>1.4757481818181819</v>
      </c>
      <c r="P7942" s="4">
        <f>SUMIF(Sales[RegionStoretype],Sales[[#This Row],[RegionStoretype]],Sales[YoY_SSF])/Sales[[#This Row],[Region_TypeCount]]</f>
        <v>53.603836561720975</v>
      </c>
    </row>
    <row r="7943" spans="1:16" x14ac:dyDescent="0.25">
      <c r="A7943" s="1">
        <v>43301</v>
      </c>
      <c r="B7943">
        <v>33</v>
      </c>
      <c r="C7943">
        <v>16</v>
      </c>
      <c r="D7943">
        <v>67665.101500000019</v>
      </c>
      <c r="E7943" s="4">
        <f>INDEX(Stores[region],MATCH(Sales[[#This Row],[store_no]],Stores[store_no],0))</f>
        <v>3</v>
      </c>
      <c r="F7943" s="4" t="str">
        <f>INDEX(Stores[storetype],MATCH(Sales[[#This Row],[store_no]],Stores[store_no],0))</f>
        <v>A</v>
      </c>
      <c r="G7943" s="4" t="str">
        <f>INDEX(Stores[location_city],MATCH(Sales[[#This Row],[store_no]],Stores[store_no],0))</f>
        <v>Omaha</v>
      </c>
      <c r="H7943" s="4" t="str">
        <f>INDEX(Stores[location_state],MATCH(Sales[[#This Row],[store_no]],Stores[store_no],0))</f>
        <v>Nebraska</v>
      </c>
      <c r="I7943" s="4">
        <f>INDEX(Stores[sqft],MATCH(Sales[[#This Row],[store_no]],Stores[store_no],0))</f>
        <v>40700</v>
      </c>
      <c r="J7943" s="4" t="str">
        <f>INDEX(Departments[dept_name],MATCH(Sales[[#This Row],[dept_no]],Departments[dept_no],0))</f>
        <v>Outdoors</v>
      </c>
      <c r="K7943" s="4" t="str">
        <f>CONCATENATE(Sales[[#This Row],[region]],Sales[[#This Row],[storetype]])</f>
        <v>3A</v>
      </c>
      <c r="L7943" s="4">
        <f>INDEX(RegionStoreCount[Store Count],MATCH(Sales[[#This Row],[RegionStoretype]],RegionStoreCount[Region/Type],0))</f>
        <v>9</v>
      </c>
      <c r="M7943" s="4">
        <f>AND(Sales[[#This Row],[date]]&lt;=TY_YTDMax,Sales[[#This Row],[date]]&gt;=TY_YTDMin)*Sales[[#This Row],[sales]]</f>
        <v>67665.101500000019</v>
      </c>
      <c r="N7943" s="4">
        <f>AND(Sales[[#This Row],[date]]&lt;=LY_YTDMax,Sales[[#This Row],[date]]&gt;=LY_YTDMin)*Sales[[#This Row],[sales]]</f>
        <v>0</v>
      </c>
      <c r="O7943" s="4">
        <f>AND(Sales[[#This Row],[date]]&gt;=YoY_Min,Sales[[#This Row],[date]]&lt;=TY_YTDMax)*(Sales[[#This Row],[sales]]/Sales[[#This Row],[sqft]])</f>
        <v>1.6625332063882068</v>
      </c>
      <c r="P7943" s="4">
        <f>SUMIF(Sales[RegionStoretype],Sales[[#This Row],[RegionStoretype]],Sales[YoY_SSF])/Sales[[#This Row],[Region_TypeCount]]</f>
        <v>53.603836561720975</v>
      </c>
    </row>
    <row r="7944" spans="1:16" x14ac:dyDescent="0.25">
      <c r="A7944" s="1">
        <v>43301</v>
      </c>
      <c r="B7944">
        <v>34</v>
      </c>
      <c r="C7944">
        <v>5</v>
      </c>
      <c r="D7944">
        <v>240000.32659999997</v>
      </c>
      <c r="E7944" s="4">
        <f>INDEX(Stores[region],MATCH(Sales[[#This Row],[store_no]],Stores[store_no],0))</f>
        <v>1</v>
      </c>
      <c r="F7944" s="4" t="str">
        <f>INDEX(Stores[storetype],MATCH(Sales[[#This Row],[store_no]],Stores[store_no],0))</f>
        <v>A</v>
      </c>
      <c r="G7944" s="4" t="str">
        <f>INDEX(Stores[location_city],MATCH(Sales[[#This Row],[store_no]],Stores[store_no],0))</f>
        <v>Toledo</v>
      </c>
      <c r="H7944" s="4" t="str">
        <f>INDEX(Stores[location_state],MATCH(Sales[[#This Row],[store_no]],Stores[store_no],0))</f>
        <v>Ohio</v>
      </c>
      <c r="I7944" s="4">
        <f>INDEX(Stores[sqft],MATCH(Sales[[#This Row],[store_no]],Stores[store_no],0))</f>
        <v>207900</v>
      </c>
      <c r="J7944" s="4" t="str">
        <f>INDEX(Departments[dept_name],MATCH(Sales[[#This Row],[dept_no]],Departments[dept_no],0))</f>
        <v>Clothing</v>
      </c>
      <c r="K7944" s="4" t="str">
        <f>CONCATENATE(Sales[[#This Row],[region]],Sales[[#This Row],[storetype]])</f>
        <v>1A</v>
      </c>
      <c r="L7944" s="4">
        <f>INDEX(RegionStoreCount[Store Count],MATCH(Sales[[#This Row],[RegionStoretype]],RegionStoreCount[Region/Type],0))</f>
        <v>5</v>
      </c>
      <c r="M7944" s="4">
        <f>AND(Sales[[#This Row],[date]]&lt;=TY_YTDMax,Sales[[#This Row],[date]]&gt;=TY_YTDMin)*Sales[[#This Row],[sales]]</f>
        <v>240000.32659999997</v>
      </c>
      <c r="N7944" s="4">
        <f>AND(Sales[[#This Row],[date]]&lt;=LY_YTDMax,Sales[[#This Row],[date]]&gt;=LY_YTDMin)*Sales[[#This Row],[sales]]</f>
        <v>0</v>
      </c>
      <c r="O7944" s="4">
        <f>AND(Sales[[#This Row],[date]]&gt;=YoY_Min,Sales[[#This Row],[date]]&lt;=TY_YTDMax)*(Sales[[#This Row],[sales]]/Sales[[#This Row],[sqft]])</f>
        <v>1.1544027253487252</v>
      </c>
      <c r="P7944" s="4">
        <f>SUMIF(Sales[RegionStoretype],Sales[[#This Row],[RegionStoretype]],Sales[YoY_SSF])/Sales[[#This Row],[Region_TypeCount]]</f>
        <v>59.469551530910678</v>
      </c>
    </row>
    <row r="7945" spans="1:16" x14ac:dyDescent="0.25">
      <c r="A7945" s="1">
        <v>43301</v>
      </c>
      <c r="B7945">
        <v>34</v>
      </c>
      <c r="C7945">
        <v>18</v>
      </c>
      <c r="D7945">
        <v>77920.110800000009</v>
      </c>
      <c r="E7945" s="4">
        <f>INDEX(Stores[region],MATCH(Sales[[#This Row],[store_no]],Stores[store_no],0))</f>
        <v>1</v>
      </c>
      <c r="F7945" s="4" t="str">
        <f>INDEX(Stores[storetype],MATCH(Sales[[#This Row],[store_no]],Stores[store_no],0))</f>
        <v>A</v>
      </c>
      <c r="G7945" s="4" t="str">
        <f>INDEX(Stores[location_city],MATCH(Sales[[#This Row],[store_no]],Stores[store_no],0))</f>
        <v>Toledo</v>
      </c>
      <c r="H7945" s="4" t="str">
        <f>INDEX(Stores[location_state],MATCH(Sales[[#This Row],[store_no]],Stores[store_no],0))</f>
        <v>Ohio</v>
      </c>
      <c r="I7945" s="4">
        <f>INDEX(Stores[sqft],MATCH(Sales[[#This Row],[store_no]],Stores[store_no],0))</f>
        <v>207900</v>
      </c>
      <c r="J7945" s="4" t="str">
        <f>INDEX(Departments[dept_name],MATCH(Sales[[#This Row],[dept_no]],Departments[dept_no],0))</f>
        <v>Sports</v>
      </c>
      <c r="K7945" s="4" t="str">
        <f>CONCATENATE(Sales[[#This Row],[region]],Sales[[#This Row],[storetype]])</f>
        <v>1A</v>
      </c>
      <c r="L7945" s="4">
        <f>INDEX(RegionStoreCount[Store Count],MATCH(Sales[[#This Row],[RegionStoretype]],RegionStoreCount[Region/Type],0))</f>
        <v>5</v>
      </c>
      <c r="M7945" s="4">
        <f>AND(Sales[[#This Row],[date]]&lt;=TY_YTDMax,Sales[[#This Row],[date]]&gt;=TY_YTDMin)*Sales[[#This Row],[sales]]</f>
        <v>77920.110800000009</v>
      </c>
      <c r="N7945" s="4">
        <f>AND(Sales[[#This Row],[date]]&lt;=LY_YTDMax,Sales[[#This Row],[date]]&gt;=LY_YTDMin)*Sales[[#This Row],[sales]]</f>
        <v>0</v>
      </c>
      <c r="O7945" s="4">
        <f>AND(Sales[[#This Row],[date]]&gt;=YoY_Min,Sales[[#This Row],[date]]&lt;=TY_YTDMax)*(Sales[[#This Row],[sales]]/Sales[[#This Row],[sqft]])</f>
        <v>0.37479610774410776</v>
      </c>
      <c r="P7945" s="4">
        <f>SUMIF(Sales[RegionStoretype],Sales[[#This Row],[RegionStoretype]],Sales[YoY_SSF])/Sales[[#This Row],[Region_TypeCount]]</f>
        <v>59.469551530910678</v>
      </c>
    </row>
    <row r="7946" spans="1:16" x14ac:dyDescent="0.25">
      <c r="A7946" s="1">
        <v>43301</v>
      </c>
      <c r="B7946">
        <v>34</v>
      </c>
      <c r="C7946">
        <v>19</v>
      </c>
      <c r="D7946">
        <v>33563.5726</v>
      </c>
      <c r="E7946" s="4">
        <f>INDEX(Stores[region],MATCH(Sales[[#This Row],[store_no]],Stores[store_no],0))</f>
        <v>1</v>
      </c>
      <c r="F7946" s="4" t="str">
        <f>INDEX(Stores[storetype],MATCH(Sales[[#This Row],[store_no]],Stores[store_no],0))</f>
        <v>A</v>
      </c>
      <c r="G7946" s="4" t="str">
        <f>INDEX(Stores[location_city],MATCH(Sales[[#This Row],[store_no]],Stores[store_no],0))</f>
        <v>Toledo</v>
      </c>
      <c r="H7946" s="4" t="str">
        <f>INDEX(Stores[location_state],MATCH(Sales[[#This Row],[store_no]],Stores[store_no],0))</f>
        <v>Ohio</v>
      </c>
      <c r="I7946" s="4">
        <f>INDEX(Stores[sqft],MATCH(Sales[[#This Row],[store_no]],Stores[store_no],0))</f>
        <v>207900</v>
      </c>
      <c r="J7946" s="4" t="str">
        <f>INDEX(Departments[dept_name],MATCH(Sales[[#This Row],[dept_no]],Departments[dept_no],0))</f>
        <v>Tools</v>
      </c>
      <c r="K7946" s="4" t="str">
        <f>CONCATENATE(Sales[[#This Row],[region]],Sales[[#This Row],[storetype]])</f>
        <v>1A</v>
      </c>
      <c r="L7946" s="4">
        <f>INDEX(RegionStoreCount[Store Count],MATCH(Sales[[#This Row],[RegionStoretype]],RegionStoreCount[Region/Type],0))</f>
        <v>5</v>
      </c>
      <c r="M7946" s="4">
        <f>AND(Sales[[#This Row],[date]]&lt;=TY_YTDMax,Sales[[#This Row],[date]]&gt;=TY_YTDMin)*Sales[[#This Row],[sales]]</f>
        <v>33563.5726</v>
      </c>
      <c r="N7946" s="4">
        <f>AND(Sales[[#This Row],[date]]&lt;=LY_YTDMax,Sales[[#This Row],[date]]&gt;=LY_YTDMin)*Sales[[#This Row],[sales]]</f>
        <v>0</v>
      </c>
      <c r="O7946" s="4">
        <f>AND(Sales[[#This Row],[date]]&gt;=YoY_Min,Sales[[#This Row],[date]]&lt;=TY_YTDMax)*(Sales[[#This Row],[sales]]/Sales[[#This Row],[sqft]])</f>
        <v>0.16144094564694564</v>
      </c>
      <c r="P7946" s="4">
        <f>SUMIF(Sales[RegionStoretype],Sales[[#This Row],[RegionStoretype]],Sales[YoY_SSF])/Sales[[#This Row],[Region_TypeCount]]</f>
        <v>59.469551530910678</v>
      </c>
    </row>
    <row r="7947" spans="1:16" x14ac:dyDescent="0.25">
      <c r="A7947" s="1">
        <v>43301</v>
      </c>
      <c r="B7947">
        <v>35</v>
      </c>
      <c r="C7947">
        <v>1</v>
      </c>
      <c r="D7947">
        <v>271.49</v>
      </c>
      <c r="E7947" s="4">
        <f>INDEX(Stores[region],MATCH(Sales[[#This Row],[store_no]],Stores[store_no],0))</f>
        <v>3</v>
      </c>
      <c r="F7947" s="4" t="str">
        <f>INDEX(Stores[storetype],MATCH(Sales[[#This Row],[store_no]],Stores[store_no],0))</f>
        <v>C</v>
      </c>
      <c r="G7947" s="4" t="str">
        <f>INDEX(Stores[location_city],MATCH(Sales[[#This Row],[store_no]],Stores[store_no],0))</f>
        <v>Wichita</v>
      </c>
      <c r="H7947" s="4" t="str">
        <f>INDEX(Stores[location_state],MATCH(Sales[[#This Row],[store_no]],Stores[store_no],0))</f>
        <v>Kansas</v>
      </c>
      <c r="I7947" s="4">
        <f>INDEX(Stores[sqft],MATCH(Sales[[#This Row],[store_no]],Stores[store_no],0))</f>
        <v>72800</v>
      </c>
      <c r="J7947" s="4" t="str">
        <f>INDEX(Departments[dept_name],MATCH(Sales[[#This Row],[dept_no]],Departments[dept_no],0))</f>
        <v>Automotive</v>
      </c>
      <c r="K7947" s="4" t="str">
        <f>CONCATENATE(Sales[[#This Row],[region]],Sales[[#This Row],[storetype]])</f>
        <v>3C</v>
      </c>
      <c r="L7947" s="4">
        <f>INDEX(RegionStoreCount[Store Count],MATCH(Sales[[#This Row],[RegionStoretype]],RegionStoreCount[Region/Type],0))</f>
        <v>2</v>
      </c>
      <c r="M7947" s="4">
        <f>AND(Sales[[#This Row],[date]]&lt;=TY_YTDMax,Sales[[#This Row],[date]]&gt;=TY_YTDMin)*Sales[[#This Row],[sales]]</f>
        <v>271.49</v>
      </c>
      <c r="N7947" s="4">
        <f>AND(Sales[[#This Row],[date]]&lt;=LY_YTDMax,Sales[[#This Row],[date]]&gt;=LY_YTDMin)*Sales[[#This Row],[sales]]</f>
        <v>0</v>
      </c>
      <c r="O7947" s="4">
        <f>AND(Sales[[#This Row],[date]]&gt;=YoY_Min,Sales[[#This Row],[date]]&lt;=TY_YTDMax)*(Sales[[#This Row],[sales]]/Sales[[#This Row],[sqft]])</f>
        <v>3.7292582417582419E-3</v>
      </c>
      <c r="P7947" s="4">
        <f>SUMIF(Sales[RegionStoretype],Sales[[#This Row],[RegionStoretype]],Sales[YoY_SSF])/Sales[[#This Row],[Region_TypeCount]]</f>
        <v>47.561479460925746</v>
      </c>
    </row>
    <row r="7948" spans="1:16" x14ac:dyDescent="0.25">
      <c r="A7948" s="1">
        <v>43301</v>
      </c>
      <c r="B7948">
        <v>35</v>
      </c>
      <c r="C7948">
        <v>4</v>
      </c>
      <c r="D7948">
        <v>11466.685799999999</v>
      </c>
      <c r="E7948" s="4">
        <f>INDEX(Stores[region],MATCH(Sales[[#This Row],[store_no]],Stores[store_no],0))</f>
        <v>3</v>
      </c>
      <c r="F7948" s="4" t="str">
        <f>INDEX(Stores[storetype],MATCH(Sales[[#This Row],[store_no]],Stores[store_no],0))</f>
        <v>C</v>
      </c>
      <c r="G7948" s="4" t="str">
        <f>INDEX(Stores[location_city],MATCH(Sales[[#This Row],[store_no]],Stores[store_no],0))</f>
        <v>Wichita</v>
      </c>
      <c r="H7948" s="4" t="str">
        <f>INDEX(Stores[location_state],MATCH(Sales[[#This Row],[store_no]],Stores[store_no],0))</f>
        <v>Kansas</v>
      </c>
      <c r="I7948" s="4">
        <f>INDEX(Stores[sqft],MATCH(Sales[[#This Row],[store_no]],Stores[store_no],0))</f>
        <v>72800</v>
      </c>
      <c r="J7948" s="4" t="str">
        <f>INDEX(Departments[dept_name],MATCH(Sales[[#This Row],[dept_no]],Departments[dept_no],0))</f>
        <v>Books</v>
      </c>
      <c r="K7948" s="4" t="str">
        <f>CONCATENATE(Sales[[#This Row],[region]],Sales[[#This Row],[storetype]])</f>
        <v>3C</v>
      </c>
      <c r="L7948" s="4">
        <f>INDEX(RegionStoreCount[Store Count],MATCH(Sales[[#This Row],[RegionStoretype]],RegionStoreCount[Region/Type],0))</f>
        <v>2</v>
      </c>
      <c r="M7948" s="4">
        <f>AND(Sales[[#This Row],[date]]&lt;=TY_YTDMax,Sales[[#This Row],[date]]&gt;=TY_YTDMin)*Sales[[#This Row],[sales]]</f>
        <v>11466.685799999999</v>
      </c>
      <c r="N7948" s="4">
        <f>AND(Sales[[#This Row],[date]]&lt;=LY_YTDMax,Sales[[#This Row],[date]]&gt;=LY_YTDMin)*Sales[[#This Row],[sales]]</f>
        <v>0</v>
      </c>
      <c r="O7948" s="4">
        <f>AND(Sales[[#This Row],[date]]&gt;=YoY_Min,Sales[[#This Row],[date]]&lt;=TY_YTDMax)*(Sales[[#This Row],[sales]]/Sales[[#This Row],[sqft]])</f>
        <v>0.15750942032967033</v>
      </c>
      <c r="P7948" s="4">
        <f>SUMIF(Sales[RegionStoretype],Sales[[#This Row],[RegionStoretype]],Sales[YoY_SSF])/Sales[[#This Row],[Region_TypeCount]]</f>
        <v>47.561479460925746</v>
      </c>
    </row>
    <row r="7949" spans="1:16" x14ac:dyDescent="0.25">
      <c r="A7949" s="1">
        <v>43301</v>
      </c>
      <c r="B7949">
        <v>35</v>
      </c>
      <c r="C7949">
        <v>9</v>
      </c>
      <c r="D7949">
        <v>35901.619700000003</v>
      </c>
      <c r="E7949" s="4">
        <f>INDEX(Stores[region],MATCH(Sales[[#This Row],[store_no]],Stores[store_no],0))</f>
        <v>3</v>
      </c>
      <c r="F7949" s="4" t="str">
        <f>INDEX(Stores[storetype],MATCH(Sales[[#This Row],[store_no]],Stores[store_no],0))</f>
        <v>C</v>
      </c>
      <c r="G7949" s="4" t="str">
        <f>INDEX(Stores[location_city],MATCH(Sales[[#This Row],[store_no]],Stores[store_no],0))</f>
        <v>Wichita</v>
      </c>
      <c r="H7949" s="4" t="str">
        <f>INDEX(Stores[location_state],MATCH(Sales[[#This Row],[store_no]],Stores[store_no],0))</f>
        <v>Kansas</v>
      </c>
      <c r="I7949" s="4">
        <f>INDEX(Stores[sqft],MATCH(Sales[[#This Row],[store_no]],Stores[store_no],0))</f>
        <v>72800</v>
      </c>
      <c r="J7949" s="4" t="str">
        <f>INDEX(Departments[dept_name],MATCH(Sales[[#This Row],[dept_no]],Departments[dept_no],0))</f>
        <v>Garden</v>
      </c>
      <c r="K7949" s="4" t="str">
        <f>CONCATENATE(Sales[[#This Row],[region]],Sales[[#This Row],[storetype]])</f>
        <v>3C</v>
      </c>
      <c r="L7949" s="4">
        <f>INDEX(RegionStoreCount[Store Count],MATCH(Sales[[#This Row],[RegionStoretype]],RegionStoreCount[Region/Type],0))</f>
        <v>2</v>
      </c>
      <c r="M7949" s="4">
        <f>AND(Sales[[#This Row],[date]]&lt;=TY_YTDMax,Sales[[#This Row],[date]]&gt;=TY_YTDMin)*Sales[[#This Row],[sales]]</f>
        <v>35901.619700000003</v>
      </c>
      <c r="N7949" s="4">
        <f>AND(Sales[[#This Row],[date]]&lt;=LY_YTDMax,Sales[[#This Row],[date]]&gt;=LY_YTDMin)*Sales[[#This Row],[sales]]</f>
        <v>0</v>
      </c>
      <c r="O7949" s="4">
        <f>AND(Sales[[#This Row],[date]]&gt;=YoY_Min,Sales[[#This Row],[date]]&lt;=TY_YTDMax)*(Sales[[#This Row],[sales]]/Sales[[#This Row],[sqft]])</f>
        <v>0.49315411675824178</v>
      </c>
      <c r="P7949" s="4">
        <f>SUMIF(Sales[RegionStoretype],Sales[[#This Row],[RegionStoretype]],Sales[YoY_SSF])/Sales[[#This Row],[Region_TypeCount]]</f>
        <v>47.561479460925746</v>
      </c>
    </row>
    <row r="7950" spans="1:16" x14ac:dyDescent="0.25">
      <c r="A7950" s="1">
        <v>43301</v>
      </c>
      <c r="B7950">
        <v>36</v>
      </c>
      <c r="C7950">
        <v>2</v>
      </c>
      <c r="D7950">
        <v>27774.515899999999</v>
      </c>
      <c r="E7950" s="4">
        <f>INDEX(Stores[region],MATCH(Sales[[#This Row],[store_no]],Stores[store_no],0))</f>
        <v>2</v>
      </c>
      <c r="F7950" s="4" t="str">
        <f>INDEX(Stores[storetype],MATCH(Sales[[#This Row],[store_no]],Stores[store_no],0))</f>
        <v>A</v>
      </c>
      <c r="G7950" s="4" t="str">
        <f>INDEX(Stores[location_city],MATCH(Sales[[#This Row],[store_no]],Stores[store_no],0))</f>
        <v>Aurora</v>
      </c>
      <c r="H7950" s="4" t="str">
        <f>INDEX(Stores[location_state],MATCH(Sales[[#This Row],[store_no]],Stores[store_no],0))</f>
        <v>Illinois</v>
      </c>
      <c r="I7950" s="4">
        <f>INDEX(Stores[sqft],MATCH(Sales[[#This Row],[store_no]],Stores[store_no],0))</f>
        <v>209900</v>
      </c>
      <c r="J7950" s="4" t="str">
        <f>INDEX(Departments[dept_name],MATCH(Sales[[#This Row],[dept_no]],Departments[dept_no],0))</f>
        <v>Baby</v>
      </c>
      <c r="K7950" s="4" t="str">
        <f>CONCATENATE(Sales[[#This Row],[region]],Sales[[#This Row],[storetype]])</f>
        <v>2A</v>
      </c>
      <c r="L7950" s="4">
        <f>INDEX(RegionStoreCount[Store Count],MATCH(Sales[[#This Row],[RegionStoretype]],RegionStoreCount[Region/Type],0))</f>
        <v>5</v>
      </c>
      <c r="M7950" s="4">
        <f>AND(Sales[[#This Row],[date]]&lt;=TY_YTDMax,Sales[[#This Row],[date]]&gt;=TY_YTDMin)*Sales[[#This Row],[sales]]</f>
        <v>27774.515899999999</v>
      </c>
      <c r="N7950" s="4">
        <f>AND(Sales[[#This Row],[date]]&lt;=LY_YTDMax,Sales[[#This Row],[date]]&gt;=LY_YTDMin)*Sales[[#This Row],[sales]]</f>
        <v>0</v>
      </c>
      <c r="O7950" s="4">
        <f>AND(Sales[[#This Row],[date]]&gt;=YoY_Min,Sales[[#This Row],[date]]&lt;=TY_YTDMax)*(Sales[[#This Row],[sales]]/Sales[[#This Row],[sqft]])</f>
        <v>0.13232261029061457</v>
      </c>
      <c r="P7950" s="4">
        <f>SUMIF(Sales[RegionStoretype],Sales[[#This Row],[RegionStoretype]],Sales[YoY_SSF])/Sales[[#This Row],[Region_TypeCount]]</f>
        <v>60.052789354368521</v>
      </c>
    </row>
    <row r="7951" spans="1:16" x14ac:dyDescent="0.25">
      <c r="A7951" s="1">
        <v>43301</v>
      </c>
      <c r="B7951">
        <v>36</v>
      </c>
      <c r="C7951">
        <v>5</v>
      </c>
      <c r="D7951">
        <v>106513.1914</v>
      </c>
      <c r="E7951" s="4">
        <f>INDEX(Stores[region],MATCH(Sales[[#This Row],[store_no]],Stores[store_no],0))</f>
        <v>2</v>
      </c>
      <c r="F7951" s="4" t="str">
        <f>INDEX(Stores[storetype],MATCH(Sales[[#This Row],[store_no]],Stores[store_no],0))</f>
        <v>A</v>
      </c>
      <c r="G7951" s="4" t="str">
        <f>INDEX(Stores[location_city],MATCH(Sales[[#This Row],[store_no]],Stores[store_no],0))</f>
        <v>Aurora</v>
      </c>
      <c r="H7951" s="4" t="str">
        <f>INDEX(Stores[location_state],MATCH(Sales[[#This Row],[store_no]],Stores[store_no],0))</f>
        <v>Illinois</v>
      </c>
      <c r="I7951" s="4">
        <f>INDEX(Stores[sqft],MATCH(Sales[[#This Row],[store_no]],Stores[store_no],0))</f>
        <v>209900</v>
      </c>
      <c r="J7951" s="4" t="str">
        <f>INDEX(Departments[dept_name],MATCH(Sales[[#This Row],[dept_no]],Departments[dept_no],0))</f>
        <v>Clothing</v>
      </c>
      <c r="K7951" s="4" t="str">
        <f>CONCATENATE(Sales[[#This Row],[region]],Sales[[#This Row],[storetype]])</f>
        <v>2A</v>
      </c>
      <c r="L7951" s="4">
        <f>INDEX(RegionStoreCount[Store Count],MATCH(Sales[[#This Row],[RegionStoretype]],RegionStoreCount[Region/Type],0))</f>
        <v>5</v>
      </c>
      <c r="M7951" s="4">
        <f>AND(Sales[[#This Row],[date]]&lt;=TY_YTDMax,Sales[[#This Row],[date]]&gt;=TY_YTDMin)*Sales[[#This Row],[sales]]</f>
        <v>106513.1914</v>
      </c>
      <c r="N7951" s="4">
        <f>AND(Sales[[#This Row],[date]]&lt;=LY_YTDMax,Sales[[#This Row],[date]]&gt;=LY_YTDMin)*Sales[[#This Row],[sales]]</f>
        <v>0</v>
      </c>
      <c r="O7951" s="4">
        <f>AND(Sales[[#This Row],[date]]&gt;=YoY_Min,Sales[[#This Row],[date]]&lt;=TY_YTDMax)*(Sales[[#This Row],[sales]]/Sales[[#This Row],[sqft]])</f>
        <v>0.50744731491186279</v>
      </c>
      <c r="P7951" s="4">
        <f>SUMIF(Sales[RegionStoretype],Sales[[#This Row],[RegionStoretype]],Sales[YoY_SSF])/Sales[[#This Row],[Region_TypeCount]]</f>
        <v>60.052789354368521</v>
      </c>
    </row>
    <row r="7952" spans="1:16" x14ac:dyDescent="0.25">
      <c r="A7952" s="1">
        <v>43301</v>
      </c>
      <c r="B7952">
        <v>36</v>
      </c>
      <c r="C7952">
        <v>8</v>
      </c>
      <c r="D7952">
        <v>4056.7725</v>
      </c>
      <c r="E7952" s="4">
        <f>INDEX(Stores[region],MATCH(Sales[[#This Row],[store_no]],Stores[store_no],0))</f>
        <v>2</v>
      </c>
      <c r="F7952" s="4" t="str">
        <f>INDEX(Stores[storetype],MATCH(Sales[[#This Row],[store_no]],Stores[store_no],0))</f>
        <v>A</v>
      </c>
      <c r="G7952" s="4" t="str">
        <f>INDEX(Stores[location_city],MATCH(Sales[[#This Row],[store_no]],Stores[store_no],0))</f>
        <v>Aurora</v>
      </c>
      <c r="H7952" s="4" t="str">
        <f>INDEX(Stores[location_state],MATCH(Sales[[#This Row],[store_no]],Stores[store_no],0))</f>
        <v>Illinois</v>
      </c>
      <c r="I7952" s="4">
        <f>INDEX(Stores[sqft],MATCH(Sales[[#This Row],[store_no]],Stores[store_no],0))</f>
        <v>209900</v>
      </c>
      <c r="J7952" s="4" t="str">
        <f>INDEX(Departments[dept_name],MATCH(Sales[[#This Row],[dept_no]],Departments[dept_no],0))</f>
        <v>Games</v>
      </c>
      <c r="K7952" s="4" t="str">
        <f>CONCATENATE(Sales[[#This Row],[region]],Sales[[#This Row],[storetype]])</f>
        <v>2A</v>
      </c>
      <c r="L7952" s="4">
        <f>INDEX(RegionStoreCount[Store Count],MATCH(Sales[[#This Row],[RegionStoretype]],RegionStoreCount[Region/Type],0))</f>
        <v>5</v>
      </c>
      <c r="M7952" s="4">
        <f>AND(Sales[[#This Row],[date]]&lt;=TY_YTDMax,Sales[[#This Row],[date]]&gt;=TY_YTDMin)*Sales[[#This Row],[sales]]</f>
        <v>4056.7725</v>
      </c>
      <c r="N7952" s="4">
        <f>AND(Sales[[#This Row],[date]]&lt;=LY_YTDMax,Sales[[#This Row],[date]]&gt;=LY_YTDMin)*Sales[[#This Row],[sales]]</f>
        <v>0</v>
      </c>
      <c r="O7952" s="4">
        <f>AND(Sales[[#This Row],[date]]&gt;=YoY_Min,Sales[[#This Row],[date]]&lt;=TY_YTDMax)*(Sales[[#This Row],[sales]]/Sales[[#This Row],[sqft]])</f>
        <v>1.9327167698904239E-2</v>
      </c>
      <c r="P7952" s="4">
        <f>SUMIF(Sales[RegionStoretype],Sales[[#This Row],[RegionStoretype]],Sales[YoY_SSF])/Sales[[#This Row],[Region_TypeCount]]</f>
        <v>60.052789354368521</v>
      </c>
    </row>
    <row r="7953" spans="1:16" x14ac:dyDescent="0.25">
      <c r="A7953" s="1">
        <v>43301</v>
      </c>
      <c r="B7953">
        <v>36</v>
      </c>
      <c r="C7953">
        <v>12</v>
      </c>
      <c r="D7953">
        <v>221430.5337</v>
      </c>
      <c r="E7953" s="4">
        <f>INDEX(Stores[region],MATCH(Sales[[#This Row],[store_no]],Stores[store_no],0))</f>
        <v>2</v>
      </c>
      <c r="F7953" s="4" t="str">
        <f>INDEX(Stores[storetype],MATCH(Sales[[#This Row],[store_no]],Stores[store_no],0))</f>
        <v>A</v>
      </c>
      <c r="G7953" s="4" t="str">
        <f>INDEX(Stores[location_city],MATCH(Sales[[#This Row],[store_no]],Stores[store_no],0))</f>
        <v>Aurora</v>
      </c>
      <c r="H7953" s="4" t="str">
        <f>INDEX(Stores[location_state],MATCH(Sales[[#This Row],[store_no]],Stores[store_no],0))</f>
        <v>Illinois</v>
      </c>
      <c r="I7953" s="4">
        <f>INDEX(Stores[sqft],MATCH(Sales[[#This Row],[store_no]],Stores[store_no],0))</f>
        <v>209900</v>
      </c>
      <c r="J7953" s="4" t="str">
        <f>INDEX(Departments[dept_name],MATCH(Sales[[#This Row],[dept_no]],Departments[dept_no],0))</f>
        <v>Jewelery</v>
      </c>
      <c r="K7953" s="4" t="str">
        <f>CONCATENATE(Sales[[#This Row],[region]],Sales[[#This Row],[storetype]])</f>
        <v>2A</v>
      </c>
      <c r="L7953" s="4">
        <f>INDEX(RegionStoreCount[Store Count],MATCH(Sales[[#This Row],[RegionStoretype]],RegionStoreCount[Region/Type],0))</f>
        <v>5</v>
      </c>
      <c r="M7953" s="4">
        <f>AND(Sales[[#This Row],[date]]&lt;=TY_YTDMax,Sales[[#This Row],[date]]&gt;=TY_YTDMin)*Sales[[#This Row],[sales]]</f>
        <v>221430.5337</v>
      </c>
      <c r="N7953" s="4">
        <f>AND(Sales[[#This Row],[date]]&lt;=LY_YTDMax,Sales[[#This Row],[date]]&gt;=LY_YTDMin)*Sales[[#This Row],[sales]]</f>
        <v>0</v>
      </c>
      <c r="O7953" s="4">
        <f>AND(Sales[[#This Row],[date]]&gt;=YoY_Min,Sales[[#This Row],[date]]&lt;=TY_YTDMax)*(Sales[[#This Row],[sales]]/Sales[[#This Row],[sqft]])</f>
        <v>1.0549334621248214</v>
      </c>
      <c r="P7953" s="4">
        <f>SUMIF(Sales[RegionStoretype],Sales[[#This Row],[RegionStoretype]],Sales[YoY_SSF])/Sales[[#This Row],[Region_TypeCount]]</f>
        <v>60.052789354368521</v>
      </c>
    </row>
    <row r="7954" spans="1:16" x14ac:dyDescent="0.25">
      <c r="A7954" s="1">
        <v>43301</v>
      </c>
      <c r="B7954">
        <v>37</v>
      </c>
      <c r="C7954">
        <v>8</v>
      </c>
      <c r="D7954">
        <v>19927.7019</v>
      </c>
      <c r="E7954" s="4">
        <f>INDEX(Stores[region],MATCH(Sales[[#This Row],[store_no]],Stores[store_no],0))</f>
        <v>3</v>
      </c>
      <c r="F7954" s="4" t="str">
        <f>INDEX(Stores[storetype],MATCH(Sales[[#This Row],[store_no]],Stores[store_no],0))</f>
        <v>C</v>
      </c>
      <c r="G7954" s="4" t="str">
        <f>INDEX(Stores[location_city],MATCH(Sales[[#This Row],[store_no]],Stores[store_no],0))</f>
        <v>Lincoln</v>
      </c>
      <c r="H7954" s="4" t="str">
        <f>INDEX(Stores[location_state],MATCH(Sales[[#This Row],[store_no]],Stores[store_no],0))</f>
        <v>Nebraska</v>
      </c>
      <c r="I7954" s="4">
        <f>INDEX(Stores[sqft],MATCH(Sales[[#This Row],[store_no]],Stores[store_no],0))</f>
        <v>161300</v>
      </c>
      <c r="J7954" s="4" t="str">
        <f>INDEX(Departments[dept_name],MATCH(Sales[[#This Row],[dept_no]],Departments[dept_no],0))</f>
        <v>Games</v>
      </c>
      <c r="K7954" s="4" t="str">
        <f>CONCATENATE(Sales[[#This Row],[region]],Sales[[#This Row],[storetype]])</f>
        <v>3C</v>
      </c>
      <c r="L7954" s="4">
        <f>INDEX(RegionStoreCount[Store Count],MATCH(Sales[[#This Row],[RegionStoretype]],RegionStoreCount[Region/Type],0))</f>
        <v>2</v>
      </c>
      <c r="M7954" s="4">
        <f>AND(Sales[[#This Row],[date]]&lt;=TY_YTDMax,Sales[[#This Row],[date]]&gt;=TY_YTDMin)*Sales[[#This Row],[sales]]</f>
        <v>19927.7019</v>
      </c>
      <c r="N7954" s="4">
        <f>AND(Sales[[#This Row],[date]]&lt;=LY_YTDMax,Sales[[#This Row],[date]]&gt;=LY_YTDMin)*Sales[[#This Row],[sales]]</f>
        <v>0</v>
      </c>
      <c r="O7954" s="4">
        <f>AND(Sales[[#This Row],[date]]&gt;=YoY_Min,Sales[[#This Row],[date]]&lt;=TY_YTDMax)*(Sales[[#This Row],[sales]]/Sales[[#This Row],[sqft]])</f>
        <v>0.12354433911965282</v>
      </c>
      <c r="P7954" s="4">
        <f>SUMIF(Sales[RegionStoretype],Sales[[#This Row],[RegionStoretype]],Sales[YoY_SSF])/Sales[[#This Row],[Region_TypeCount]]</f>
        <v>47.561479460925746</v>
      </c>
    </row>
    <row r="7955" spans="1:16" x14ac:dyDescent="0.25">
      <c r="A7955" s="1">
        <v>43301</v>
      </c>
      <c r="B7955">
        <v>37</v>
      </c>
      <c r="C7955">
        <v>14</v>
      </c>
      <c r="D7955">
        <v>17597.2425</v>
      </c>
      <c r="E7955" s="4">
        <f>INDEX(Stores[region],MATCH(Sales[[#This Row],[store_no]],Stores[store_no],0))</f>
        <v>3</v>
      </c>
      <c r="F7955" s="4" t="str">
        <f>INDEX(Stores[storetype],MATCH(Sales[[#This Row],[store_no]],Stores[store_no],0))</f>
        <v>C</v>
      </c>
      <c r="G7955" s="4" t="str">
        <f>INDEX(Stores[location_city],MATCH(Sales[[#This Row],[store_no]],Stores[store_no],0))</f>
        <v>Lincoln</v>
      </c>
      <c r="H7955" s="4" t="str">
        <f>INDEX(Stores[location_state],MATCH(Sales[[#This Row],[store_no]],Stores[store_no],0))</f>
        <v>Nebraska</v>
      </c>
      <c r="I7955" s="4">
        <f>INDEX(Stores[sqft],MATCH(Sales[[#This Row],[store_no]],Stores[store_no],0))</f>
        <v>161300</v>
      </c>
      <c r="J7955" s="4" t="str">
        <f>INDEX(Departments[dept_name],MATCH(Sales[[#This Row],[dept_no]],Departments[dept_no],0))</f>
        <v>Movies</v>
      </c>
      <c r="K7955" s="4" t="str">
        <f>CONCATENATE(Sales[[#This Row],[region]],Sales[[#This Row],[storetype]])</f>
        <v>3C</v>
      </c>
      <c r="L7955" s="4">
        <f>INDEX(RegionStoreCount[Store Count],MATCH(Sales[[#This Row],[RegionStoretype]],RegionStoreCount[Region/Type],0))</f>
        <v>2</v>
      </c>
      <c r="M7955" s="4">
        <f>AND(Sales[[#This Row],[date]]&lt;=TY_YTDMax,Sales[[#This Row],[date]]&gt;=TY_YTDMin)*Sales[[#This Row],[sales]]</f>
        <v>17597.2425</v>
      </c>
      <c r="N7955" s="4">
        <f>AND(Sales[[#This Row],[date]]&lt;=LY_YTDMax,Sales[[#This Row],[date]]&gt;=LY_YTDMin)*Sales[[#This Row],[sales]]</f>
        <v>0</v>
      </c>
      <c r="O7955" s="4">
        <f>AND(Sales[[#This Row],[date]]&gt;=YoY_Min,Sales[[#This Row],[date]]&lt;=TY_YTDMax)*(Sales[[#This Row],[sales]]/Sales[[#This Row],[sqft]])</f>
        <v>0.10909635771853689</v>
      </c>
      <c r="P7955" s="4">
        <f>SUMIF(Sales[RegionStoretype],Sales[[#This Row],[RegionStoretype]],Sales[YoY_SSF])/Sales[[#This Row],[Region_TypeCount]]</f>
        <v>47.561479460925746</v>
      </c>
    </row>
    <row r="7956" spans="1:16" x14ac:dyDescent="0.25">
      <c r="A7956" s="1">
        <v>43301</v>
      </c>
      <c r="B7956">
        <v>37</v>
      </c>
      <c r="C7956">
        <v>16</v>
      </c>
      <c r="D7956">
        <v>52786.966599999992</v>
      </c>
      <c r="E7956" s="4">
        <f>INDEX(Stores[region],MATCH(Sales[[#This Row],[store_no]],Stores[store_no],0))</f>
        <v>3</v>
      </c>
      <c r="F7956" s="4" t="str">
        <f>INDEX(Stores[storetype],MATCH(Sales[[#This Row],[store_no]],Stores[store_no],0))</f>
        <v>C</v>
      </c>
      <c r="G7956" s="4" t="str">
        <f>INDEX(Stores[location_city],MATCH(Sales[[#This Row],[store_no]],Stores[store_no],0))</f>
        <v>Lincoln</v>
      </c>
      <c r="H7956" s="4" t="str">
        <f>INDEX(Stores[location_state],MATCH(Sales[[#This Row],[store_no]],Stores[store_no],0))</f>
        <v>Nebraska</v>
      </c>
      <c r="I7956" s="4">
        <f>INDEX(Stores[sqft],MATCH(Sales[[#This Row],[store_no]],Stores[store_no],0))</f>
        <v>161300</v>
      </c>
      <c r="J7956" s="4" t="str">
        <f>INDEX(Departments[dept_name],MATCH(Sales[[#This Row],[dept_no]],Departments[dept_no],0))</f>
        <v>Outdoors</v>
      </c>
      <c r="K7956" s="4" t="str">
        <f>CONCATENATE(Sales[[#This Row],[region]],Sales[[#This Row],[storetype]])</f>
        <v>3C</v>
      </c>
      <c r="L7956" s="4">
        <f>INDEX(RegionStoreCount[Store Count],MATCH(Sales[[#This Row],[RegionStoretype]],RegionStoreCount[Region/Type],0))</f>
        <v>2</v>
      </c>
      <c r="M7956" s="4">
        <f>AND(Sales[[#This Row],[date]]&lt;=TY_YTDMax,Sales[[#This Row],[date]]&gt;=TY_YTDMin)*Sales[[#This Row],[sales]]</f>
        <v>52786.966599999992</v>
      </c>
      <c r="N7956" s="4">
        <f>AND(Sales[[#This Row],[date]]&lt;=LY_YTDMax,Sales[[#This Row],[date]]&gt;=LY_YTDMin)*Sales[[#This Row],[sales]]</f>
        <v>0</v>
      </c>
      <c r="O7956" s="4">
        <f>AND(Sales[[#This Row],[date]]&gt;=YoY_Min,Sales[[#This Row],[date]]&lt;=TY_YTDMax)*(Sales[[#This Row],[sales]]/Sales[[#This Row],[sqft]])</f>
        <v>0.32725955734655915</v>
      </c>
      <c r="P7956" s="4">
        <f>SUMIF(Sales[RegionStoretype],Sales[[#This Row],[RegionStoretype]],Sales[YoY_SSF])/Sales[[#This Row],[Region_TypeCount]]</f>
        <v>47.561479460925746</v>
      </c>
    </row>
    <row r="7957" spans="1:16" x14ac:dyDescent="0.25">
      <c r="A7957" s="1">
        <v>43301</v>
      </c>
      <c r="B7957">
        <v>38</v>
      </c>
      <c r="C7957">
        <v>5</v>
      </c>
      <c r="D7957">
        <v>178798.93220000001</v>
      </c>
      <c r="E7957" s="4">
        <f>INDEX(Stores[region],MATCH(Sales[[#This Row],[store_no]],Stores[store_no],0))</f>
        <v>2</v>
      </c>
      <c r="F7957" s="4" t="str">
        <f>INDEX(Stores[storetype],MATCH(Sales[[#This Row],[store_no]],Stores[store_no],0))</f>
        <v>C</v>
      </c>
      <c r="G7957" s="4" t="str">
        <f>INDEX(Stores[location_city],MATCH(Sales[[#This Row],[store_no]],Stores[store_no],0))</f>
        <v>Hinsdale</v>
      </c>
      <c r="H7957" s="4" t="str">
        <f>INDEX(Stores[location_state],MATCH(Sales[[#This Row],[store_no]],Stores[store_no],0))</f>
        <v>Illinois</v>
      </c>
      <c r="I7957" s="4">
        <f>INDEX(Stores[sqft],MATCH(Sales[[#This Row],[store_no]],Stores[store_no],0))</f>
        <v>155600</v>
      </c>
      <c r="J7957" s="4" t="str">
        <f>INDEX(Departments[dept_name],MATCH(Sales[[#This Row],[dept_no]],Departments[dept_no],0))</f>
        <v>Clothing</v>
      </c>
      <c r="K7957" s="4" t="str">
        <f>CONCATENATE(Sales[[#This Row],[region]],Sales[[#This Row],[storetype]])</f>
        <v>2C</v>
      </c>
      <c r="L7957" s="4">
        <f>INDEX(RegionStoreCount[Store Count],MATCH(Sales[[#This Row],[RegionStoretype]],RegionStoreCount[Region/Type],0))</f>
        <v>1</v>
      </c>
      <c r="M7957" s="4">
        <f>AND(Sales[[#This Row],[date]]&lt;=TY_YTDMax,Sales[[#This Row],[date]]&gt;=TY_YTDMin)*Sales[[#This Row],[sales]]</f>
        <v>178798.93220000001</v>
      </c>
      <c r="N7957" s="4">
        <f>AND(Sales[[#This Row],[date]]&lt;=LY_YTDMax,Sales[[#This Row],[date]]&gt;=LY_YTDMin)*Sales[[#This Row],[sales]]</f>
        <v>0</v>
      </c>
      <c r="O7957" s="4">
        <f>AND(Sales[[#This Row],[date]]&gt;=YoY_Min,Sales[[#This Row],[date]]&lt;=TY_YTDMax)*(Sales[[#This Row],[sales]]/Sales[[#This Row],[sqft]])</f>
        <v>1.1490933946015425</v>
      </c>
      <c r="P7957" s="4">
        <f>SUMIF(Sales[RegionStoretype],Sales[[#This Row],[RegionStoretype]],Sales[YoY_SSF])/Sales[[#This Row],[Region_TypeCount]]</f>
        <v>44.537621913239086</v>
      </c>
    </row>
    <row r="7958" spans="1:16" x14ac:dyDescent="0.25">
      <c r="A7958" s="1">
        <v>43301</v>
      </c>
      <c r="B7958">
        <v>38</v>
      </c>
      <c r="C7958">
        <v>15</v>
      </c>
      <c r="D7958">
        <v>408.73019999999997</v>
      </c>
      <c r="E7958" s="4">
        <f>INDEX(Stores[region],MATCH(Sales[[#This Row],[store_no]],Stores[store_no],0))</f>
        <v>2</v>
      </c>
      <c r="F7958" s="4" t="str">
        <f>INDEX(Stores[storetype],MATCH(Sales[[#This Row],[store_no]],Stores[store_no],0))</f>
        <v>C</v>
      </c>
      <c r="G7958" s="4" t="str">
        <f>INDEX(Stores[location_city],MATCH(Sales[[#This Row],[store_no]],Stores[store_no],0))</f>
        <v>Hinsdale</v>
      </c>
      <c r="H7958" s="4" t="str">
        <f>INDEX(Stores[location_state],MATCH(Sales[[#This Row],[store_no]],Stores[store_no],0))</f>
        <v>Illinois</v>
      </c>
      <c r="I7958" s="4">
        <f>INDEX(Stores[sqft],MATCH(Sales[[#This Row],[store_no]],Stores[store_no],0))</f>
        <v>155600</v>
      </c>
      <c r="J7958" s="4" t="str">
        <f>INDEX(Departments[dept_name],MATCH(Sales[[#This Row],[dept_no]],Departments[dept_no],0))</f>
        <v>Music</v>
      </c>
      <c r="K7958" s="4" t="str">
        <f>CONCATENATE(Sales[[#This Row],[region]],Sales[[#This Row],[storetype]])</f>
        <v>2C</v>
      </c>
      <c r="L7958" s="4">
        <f>INDEX(RegionStoreCount[Store Count],MATCH(Sales[[#This Row],[RegionStoretype]],RegionStoreCount[Region/Type],0))</f>
        <v>1</v>
      </c>
      <c r="M7958" s="4">
        <f>AND(Sales[[#This Row],[date]]&lt;=TY_YTDMax,Sales[[#This Row],[date]]&gt;=TY_YTDMin)*Sales[[#This Row],[sales]]</f>
        <v>408.73019999999997</v>
      </c>
      <c r="N7958" s="4">
        <f>AND(Sales[[#This Row],[date]]&lt;=LY_YTDMax,Sales[[#This Row],[date]]&gt;=LY_YTDMin)*Sales[[#This Row],[sales]]</f>
        <v>0</v>
      </c>
      <c r="O7958" s="4">
        <f>AND(Sales[[#This Row],[date]]&gt;=YoY_Min,Sales[[#This Row],[date]]&lt;=TY_YTDMax)*(Sales[[#This Row],[sales]]/Sales[[#This Row],[sqft]])</f>
        <v>2.6268007712082261E-3</v>
      </c>
      <c r="P7958" s="4">
        <f>SUMIF(Sales[RegionStoretype],Sales[[#This Row],[RegionStoretype]],Sales[YoY_SSF])/Sales[[#This Row],[Region_TypeCount]]</f>
        <v>44.537621913239086</v>
      </c>
    </row>
    <row r="7959" spans="1:16" x14ac:dyDescent="0.25">
      <c r="A7959" s="1">
        <v>43308</v>
      </c>
      <c r="B7959">
        <v>1</v>
      </c>
      <c r="C7959">
        <v>1</v>
      </c>
      <c r="D7959">
        <v>-2.7215999999999951</v>
      </c>
      <c r="E7959" s="4">
        <f>INDEX(Stores[region],MATCH(Sales[[#This Row],[store_no]],Stores[store_no],0))</f>
        <v>1</v>
      </c>
      <c r="F7959" s="4" t="str">
        <f>INDEX(Stores[storetype],MATCH(Sales[[#This Row],[store_no]],Stores[store_no],0))</f>
        <v>A</v>
      </c>
      <c r="G7959" s="4" t="str">
        <f>INDEX(Stores[location_city],MATCH(Sales[[#This Row],[store_no]],Stores[store_no],0))</f>
        <v>Ann Arbor</v>
      </c>
      <c r="H7959" s="4" t="str">
        <f>INDEX(Stores[location_state],MATCH(Sales[[#This Row],[store_no]],Stores[store_no],0))</f>
        <v>Michigan</v>
      </c>
      <c r="I7959" s="4">
        <f>INDEX(Stores[sqft],MATCH(Sales[[#This Row],[store_no]],Stores[store_no],0))</f>
        <v>100600</v>
      </c>
      <c r="J7959" s="4" t="str">
        <f>INDEX(Departments[dept_name],MATCH(Sales[[#This Row],[dept_no]],Departments[dept_no],0))</f>
        <v>Automotive</v>
      </c>
      <c r="K7959" s="4" t="str">
        <f>CONCATENATE(Sales[[#This Row],[region]],Sales[[#This Row],[storetype]])</f>
        <v>1A</v>
      </c>
      <c r="L7959" s="4">
        <f>INDEX(RegionStoreCount[Store Count],MATCH(Sales[[#This Row],[RegionStoretype]],RegionStoreCount[Region/Type],0))</f>
        <v>5</v>
      </c>
      <c r="M7959" s="4">
        <f>AND(Sales[[#This Row],[date]]&lt;=TY_YTDMax,Sales[[#This Row],[date]]&gt;=TY_YTDMin)*Sales[[#This Row],[sales]]</f>
        <v>-2.7215999999999951</v>
      </c>
      <c r="N7959" s="4">
        <f>AND(Sales[[#This Row],[date]]&lt;=LY_YTDMax,Sales[[#This Row],[date]]&gt;=LY_YTDMin)*Sales[[#This Row],[sales]]</f>
        <v>0</v>
      </c>
      <c r="O7959" s="4">
        <f>AND(Sales[[#This Row],[date]]&gt;=YoY_Min,Sales[[#This Row],[date]]&lt;=TY_YTDMax)*(Sales[[#This Row],[sales]]/Sales[[#This Row],[sqft]])</f>
        <v>-2.7053677932405519E-5</v>
      </c>
      <c r="P7959" s="4">
        <f>SUMIF(Sales[RegionStoretype],Sales[[#This Row],[RegionStoretype]],Sales[YoY_SSF])/Sales[[#This Row],[Region_TypeCount]]</f>
        <v>59.469551530910678</v>
      </c>
    </row>
    <row r="7960" spans="1:16" x14ac:dyDescent="0.25">
      <c r="A7960" s="1">
        <v>43308</v>
      </c>
      <c r="B7960">
        <v>1</v>
      </c>
      <c r="C7960">
        <v>7</v>
      </c>
      <c r="D7960">
        <v>39232.380700000002</v>
      </c>
      <c r="E7960" s="4">
        <f>INDEX(Stores[region],MATCH(Sales[[#This Row],[store_no]],Stores[store_no],0))</f>
        <v>1</v>
      </c>
      <c r="F7960" s="4" t="str">
        <f>INDEX(Stores[storetype],MATCH(Sales[[#This Row],[store_no]],Stores[store_no],0))</f>
        <v>A</v>
      </c>
      <c r="G7960" s="4" t="str">
        <f>INDEX(Stores[location_city],MATCH(Sales[[#This Row],[store_no]],Stores[store_no],0))</f>
        <v>Ann Arbor</v>
      </c>
      <c r="H7960" s="4" t="str">
        <f>INDEX(Stores[location_state],MATCH(Sales[[#This Row],[store_no]],Stores[store_no],0))</f>
        <v>Michigan</v>
      </c>
      <c r="I7960" s="4">
        <f>INDEX(Stores[sqft],MATCH(Sales[[#This Row],[store_no]],Stores[store_no],0))</f>
        <v>100600</v>
      </c>
      <c r="J7960" s="4" t="str">
        <f>INDEX(Departments[dept_name],MATCH(Sales[[#This Row],[dept_no]],Departments[dept_no],0))</f>
        <v>Electronics</v>
      </c>
      <c r="K7960" s="4" t="str">
        <f>CONCATENATE(Sales[[#This Row],[region]],Sales[[#This Row],[storetype]])</f>
        <v>1A</v>
      </c>
      <c r="L7960" s="4">
        <f>INDEX(RegionStoreCount[Store Count],MATCH(Sales[[#This Row],[RegionStoretype]],RegionStoreCount[Region/Type],0))</f>
        <v>5</v>
      </c>
      <c r="M7960" s="4">
        <f>AND(Sales[[#This Row],[date]]&lt;=TY_YTDMax,Sales[[#This Row],[date]]&gt;=TY_YTDMin)*Sales[[#This Row],[sales]]</f>
        <v>39232.380700000002</v>
      </c>
      <c r="N7960" s="4">
        <f>AND(Sales[[#This Row],[date]]&lt;=LY_YTDMax,Sales[[#This Row],[date]]&gt;=LY_YTDMin)*Sales[[#This Row],[sales]]</f>
        <v>0</v>
      </c>
      <c r="O7960" s="4">
        <f>AND(Sales[[#This Row],[date]]&gt;=YoY_Min,Sales[[#This Row],[date]]&lt;=TY_YTDMax)*(Sales[[#This Row],[sales]]/Sales[[#This Row],[sqft]])</f>
        <v>0.38998390357852886</v>
      </c>
      <c r="P7960" s="4">
        <f>SUMIF(Sales[RegionStoretype],Sales[[#This Row],[RegionStoretype]],Sales[YoY_SSF])/Sales[[#This Row],[Region_TypeCount]]</f>
        <v>59.469551530910678</v>
      </c>
    </row>
    <row r="7961" spans="1:16" x14ac:dyDescent="0.25">
      <c r="A7961" s="1">
        <v>43308</v>
      </c>
      <c r="B7961">
        <v>1</v>
      </c>
      <c r="C7961">
        <v>13</v>
      </c>
      <c r="D7961">
        <v>60340.591800000002</v>
      </c>
      <c r="E7961" s="4">
        <f>INDEX(Stores[region],MATCH(Sales[[#This Row],[store_no]],Stores[store_no],0))</f>
        <v>1</v>
      </c>
      <c r="F7961" s="4" t="str">
        <f>INDEX(Stores[storetype],MATCH(Sales[[#This Row],[store_no]],Stores[store_no],0))</f>
        <v>A</v>
      </c>
      <c r="G7961" s="4" t="str">
        <f>INDEX(Stores[location_city],MATCH(Sales[[#This Row],[store_no]],Stores[store_no],0))</f>
        <v>Ann Arbor</v>
      </c>
      <c r="H7961" s="4" t="str">
        <f>INDEX(Stores[location_state],MATCH(Sales[[#This Row],[store_no]],Stores[store_no],0))</f>
        <v>Michigan</v>
      </c>
      <c r="I7961" s="4">
        <f>INDEX(Stores[sqft],MATCH(Sales[[#This Row],[store_no]],Stores[store_no],0))</f>
        <v>100600</v>
      </c>
      <c r="J7961" s="4" t="str">
        <f>INDEX(Departments[dept_name],MATCH(Sales[[#This Row],[dept_no]],Departments[dept_no],0))</f>
        <v>Kids</v>
      </c>
      <c r="K7961" s="4" t="str">
        <f>CONCATENATE(Sales[[#This Row],[region]],Sales[[#This Row],[storetype]])</f>
        <v>1A</v>
      </c>
      <c r="L7961" s="4">
        <f>INDEX(RegionStoreCount[Store Count],MATCH(Sales[[#This Row],[RegionStoretype]],RegionStoreCount[Region/Type],0))</f>
        <v>5</v>
      </c>
      <c r="M7961" s="4">
        <f>AND(Sales[[#This Row],[date]]&lt;=TY_YTDMax,Sales[[#This Row],[date]]&gt;=TY_YTDMin)*Sales[[#This Row],[sales]]</f>
        <v>60340.591800000002</v>
      </c>
      <c r="N7961" s="4">
        <f>AND(Sales[[#This Row],[date]]&lt;=LY_YTDMax,Sales[[#This Row],[date]]&gt;=LY_YTDMin)*Sales[[#This Row],[sales]]</f>
        <v>0</v>
      </c>
      <c r="O7961" s="4">
        <f>AND(Sales[[#This Row],[date]]&gt;=YoY_Min,Sales[[#This Row],[date]]&lt;=TY_YTDMax)*(Sales[[#This Row],[sales]]/Sales[[#This Row],[sqft]])</f>
        <v>0.59980707554671975</v>
      </c>
      <c r="P7961" s="4">
        <f>SUMIF(Sales[RegionStoretype],Sales[[#This Row],[RegionStoretype]],Sales[YoY_SSF])/Sales[[#This Row],[Region_TypeCount]]</f>
        <v>59.469551530910678</v>
      </c>
    </row>
    <row r="7962" spans="1:16" x14ac:dyDescent="0.25">
      <c r="A7962" s="1">
        <v>43308</v>
      </c>
      <c r="B7962">
        <v>2</v>
      </c>
      <c r="C7962">
        <v>11</v>
      </c>
      <c r="D7962">
        <v>164636.37</v>
      </c>
      <c r="E7962" s="4">
        <f>INDEX(Stores[region],MATCH(Sales[[#This Row],[store_no]],Stores[store_no],0))</f>
        <v>3</v>
      </c>
      <c r="F7962" s="4" t="str">
        <f>INDEX(Stores[storetype],MATCH(Sales[[#This Row],[store_no]],Stores[store_no],0))</f>
        <v>A</v>
      </c>
      <c r="G7962" s="4" t="str">
        <f>INDEX(Stores[location_city],MATCH(Sales[[#This Row],[store_no]],Stores[store_no],0))</f>
        <v>Minneapolis</v>
      </c>
      <c r="H7962" s="4" t="str">
        <f>INDEX(Stores[location_state],MATCH(Sales[[#This Row],[store_no]],Stores[store_no],0))</f>
        <v>Minnesota</v>
      </c>
      <c r="I7962" s="4">
        <f>INDEX(Stores[sqft],MATCH(Sales[[#This Row],[store_no]],Stores[store_no],0))</f>
        <v>210400</v>
      </c>
      <c r="J7962" s="4" t="str">
        <f>INDEX(Departments[dept_name],MATCH(Sales[[#This Row],[dept_no]],Departments[dept_no],0))</f>
        <v>Home</v>
      </c>
      <c r="K7962" s="4" t="str">
        <f>CONCATENATE(Sales[[#This Row],[region]],Sales[[#This Row],[storetype]])</f>
        <v>3A</v>
      </c>
      <c r="L7962" s="4">
        <f>INDEX(RegionStoreCount[Store Count],MATCH(Sales[[#This Row],[RegionStoretype]],RegionStoreCount[Region/Type],0))</f>
        <v>9</v>
      </c>
      <c r="M7962" s="4">
        <f>AND(Sales[[#This Row],[date]]&lt;=TY_YTDMax,Sales[[#This Row],[date]]&gt;=TY_YTDMin)*Sales[[#This Row],[sales]]</f>
        <v>164636.37</v>
      </c>
      <c r="N7962" s="4">
        <f>AND(Sales[[#This Row],[date]]&lt;=LY_YTDMax,Sales[[#This Row],[date]]&gt;=LY_YTDMin)*Sales[[#This Row],[sales]]</f>
        <v>0</v>
      </c>
      <c r="O7962" s="4">
        <f>AND(Sales[[#This Row],[date]]&gt;=YoY_Min,Sales[[#This Row],[date]]&lt;=TY_YTDMax)*(Sales[[#This Row],[sales]]/Sales[[#This Row],[sqft]])</f>
        <v>0.78249225285171098</v>
      </c>
      <c r="P7962" s="4">
        <f>SUMIF(Sales[RegionStoretype],Sales[[#This Row],[RegionStoretype]],Sales[YoY_SSF])/Sales[[#This Row],[Region_TypeCount]]</f>
        <v>53.603836561720975</v>
      </c>
    </row>
    <row r="7963" spans="1:16" x14ac:dyDescent="0.25">
      <c r="A7963" s="1">
        <v>43308</v>
      </c>
      <c r="B7963">
        <v>2</v>
      </c>
      <c r="C7963">
        <v>13</v>
      </c>
      <c r="D7963">
        <v>105335.73579999999</v>
      </c>
      <c r="E7963" s="4">
        <f>INDEX(Stores[region],MATCH(Sales[[#This Row],[store_no]],Stores[store_no],0))</f>
        <v>3</v>
      </c>
      <c r="F7963" s="4" t="str">
        <f>INDEX(Stores[storetype],MATCH(Sales[[#This Row],[store_no]],Stores[store_no],0))</f>
        <v>A</v>
      </c>
      <c r="G7963" s="4" t="str">
        <f>INDEX(Stores[location_city],MATCH(Sales[[#This Row],[store_no]],Stores[store_no],0))</f>
        <v>Minneapolis</v>
      </c>
      <c r="H7963" s="4" t="str">
        <f>INDEX(Stores[location_state],MATCH(Sales[[#This Row],[store_no]],Stores[store_no],0))</f>
        <v>Minnesota</v>
      </c>
      <c r="I7963" s="4">
        <f>INDEX(Stores[sqft],MATCH(Sales[[#This Row],[store_no]],Stores[store_no],0))</f>
        <v>210400</v>
      </c>
      <c r="J7963" s="4" t="str">
        <f>INDEX(Departments[dept_name],MATCH(Sales[[#This Row],[dept_no]],Departments[dept_no],0))</f>
        <v>Kids</v>
      </c>
      <c r="K7963" s="4" t="str">
        <f>CONCATENATE(Sales[[#This Row],[region]],Sales[[#This Row],[storetype]])</f>
        <v>3A</v>
      </c>
      <c r="L7963" s="4">
        <f>INDEX(RegionStoreCount[Store Count],MATCH(Sales[[#This Row],[RegionStoretype]],RegionStoreCount[Region/Type],0))</f>
        <v>9</v>
      </c>
      <c r="M7963" s="4">
        <f>AND(Sales[[#This Row],[date]]&lt;=TY_YTDMax,Sales[[#This Row],[date]]&gt;=TY_YTDMin)*Sales[[#This Row],[sales]]</f>
        <v>105335.73579999999</v>
      </c>
      <c r="N7963" s="4">
        <f>AND(Sales[[#This Row],[date]]&lt;=LY_YTDMax,Sales[[#This Row],[date]]&gt;=LY_YTDMin)*Sales[[#This Row],[sales]]</f>
        <v>0</v>
      </c>
      <c r="O7963" s="4">
        <f>AND(Sales[[#This Row],[date]]&gt;=YoY_Min,Sales[[#This Row],[date]]&lt;=TY_YTDMax)*(Sales[[#This Row],[sales]]/Sales[[#This Row],[sqft]])</f>
        <v>0.50064513212927753</v>
      </c>
      <c r="P7963" s="4">
        <f>SUMIF(Sales[RegionStoretype],Sales[[#This Row],[RegionStoretype]],Sales[YoY_SSF])/Sales[[#This Row],[Region_TypeCount]]</f>
        <v>53.603836561720975</v>
      </c>
    </row>
    <row r="7964" spans="1:16" x14ac:dyDescent="0.25">
      <c r="A7964" s="1">
        <v>43308</v>
      </c>
      <c r="B7964">
        <v>2</v>
      </c>
      <c r="C7964">
        <v>18</v>
      </c>
      <c r="D7964">
        <v>47758.4931</v>
      </c>
      <c r="E7964" s="4">
        <f>INDEX(Stores[region],MATCH(Sales[[#This Row],[store_no]],Stores[store_no],0))</f>
        <v>3</v>
      </c>
      <c r="F7964" s="4" t="str">
        <f>INDEX(Stores[storetype],MATCH(Sales[[#This Row],[store_no]],Stores[store_no],0))</f>
        <v>A</v>
      </c>
      <c r="G7964" s="4" t="str">
        <f>INDEX(Stores[location_city],MATCH(Sales[[#This Row],[store_no]],Stores[store_no],0))</f>
        <v>Minneapolis</v>
      </c>
      <c r="H7964" s="4" t="str">
        <f>INDEX(Stores[location_state],MATCH(Sales[[#This Row],[store_no]],Stores[store_no],0))</f>
        <v>Minnesota</v>
      </c>
      <c r="I7964" s="4">
        <f>INDEX(Stores[sqft],MATCH(Sales[[#This Row],[store_no]],Stores[store_no],0))</f>
        <v>210400</v>
      </c>
      <c r="J7964" s="4" t="str">
        <f>INDEX(Departments[dept_name],MATCH(Sales[[#This Row],[dept_no]],Departments[dept_no],0))</f>
        <v>Sports</v>
      </c>
      <c r="K7964" s="4" t="str">
        <f>CONCATENATE(Sales[[#This Row],[region]],Sales[[#This Row],[storetype]])</f>
        <v>3A</v>
      </c>
      <c r="L7964" s="4">
        <f>INDEX(RegionStoreCount[Store Count],MATCH(Sales[[#This Row],[RegionStoretype]],RegionStoreCount[Region/Type],0))</f>
        <v>9</v>
      </c>
      <c r="M7964" s="4">
        <f>AND(Sales[[#This Row],[date]]&lt;=TY_YTDMax,Sales[[#This Row],[date]]&gt;=TY_YTDMin)*Sales[[#This Row],[sales]]</f>
        <v>47758.4931</v>
      </c>
      <c r="N7964" s="4">
        <f>AND(Sales[[#This Row],[date]]&lt;=LY_YTDMax,Sales[[#This Row],[date]]&gt;=LY_YTDMin)*Sales[[#This Row],[sales]]</f>
        <v>0</v>
      </c>
      <c r="O7964" s="4">
        <f>AND(Sales[[#This Row],[date]]&gt;=YoY_Min,Sales[[#This Row],[date]]&lt;=TY_YTDMax)*(Sales[[#This Row],[sales]]/Sales[[#This Row],[sqft]])</f>
        <v>0.22698903564638784</v>
      </c>
      <c r="P7964" s="4">
        <f>SUMIF(Sales[RegionStoretype],Sales[[#This Row],[RegionStoretype]],Sales[YoY_SSF])/Sales[[#This Row],[Region_TypeCount]]</f>
        <v>53.603836561720975</v>
      </c>
    </row>
    <row r="7965" spans="1:16" x14ac:dyDescent="0.25">
      <c r="A7965" s="1">
        <v>43308</v>
      </c>
      <c r="B7965">
        <v>3</v>
      </c>
      <c r="C7965">
        <v>7</v>
      </c>
      <c r="D7965">
        <v>57400.729800000008</v>
      </c>
      <c r="E7965" s="4">
        <f>INDEX(Stores[region],MATCH(Sales[[#This Row],[store_no]],Stores[store_no],0))</f>
        <v>1</v>
      </c>
      <c r="F7965" s="4" t="str">
        <f>INDEX(Stores[storetype],MATCH(Sales[[#This Row],[store_no]],Stores[store_no],0))</f>
        <v>B</v>
      </c>
      <c r="G7965" s="4" t="str">
        <f>INDEX(Stores[location_city],MATCH(Sales[[#This Row],[store_no]],Stores[store_no],0))</f>
        <v>Detroit</v>
      </c>
      <c r="H7965" s="4" t="str">
        <f>INDEX(Stores[location_state],MATCH(Sales[[#This Row],[store_no]],Stores[store_no],0))</f>
        <v>Michigan</v>
      </c>
      <c r="I7965" s="4">
        <f>INDEX(Stores[sqft],MATCH(Sales[[#This Row],[store_no]],Stores[store_no],0))</f>
        <v>114500</v>
      </c>
      <c r="J7965" s="4" t="str">
        <f>INDEX(Departments[dept_name],MATCH(Sales[[#This Row],[dept_no]],Departments[dept_no],0))</f>
        <v>Electronics</v>
      </c>
      <c r="K7965" s="4" t="str">
        <f>CONCATENATE(Sales[[#This Row],[region]],Sales[[#This Row],[storetype]])</f>
        <v>1B</v>
      </c>
      <c r="L7965" s="4">
        <f>INDEX(RegionStoreCount[Store Count],MATCH(Sales[[#This Row],[RegionStoretype]],RegionStoreCount[Region/Type],0))</f>
        <v>5</v>
      </c>
      <c r="M7965" s="4">
        <f>AND(Sales[[#This Row],[date]]&lt;=TY_YTDMax,Sales[[#This Row],[date]]&gt;=TY_YTDMin)*Sales[[#This Row],[sales]]</f>
        <v>57400.729800000008</v>
      </c>
      <c r="N7965" s="4">
        <f>AND(Sales[[#This Row],[date]]&lt;=LY_YTDMax,Sales[[#This Row],[date]]&gt;=LY_YTDMin)*Sales[[#This Row],[sales]]</f>
        <v>0</v>
      </c>
      <c r="O7965" s="4">
        <f>AND(Sales[[#This Row],[date]]&gt;=YoY_Min,Sales[[#This Row],[date]]&lt;=TY_YTDMax)*(Sales[[#This Row],[sales]]/Sales[[#This Row],[sqft]])</f>
        <v>0.50131641746724898</v>
      </c>
      <c r="P7965" s="4">
        <f>SUMIF(Sales[RegionStoretype],Sales[[#This Row],[RegionStoretype]],Sales[YoY_SSF])/Sales[[#This Row],[Region_TypeCount]]</f>
        <v>68.518982968140051</v>
      </c>
    </row>
    <row r="7966" spans="1:16" x14ac:dyDescent="0.25">
      <c r="A7966" s="1">
        <v>43308</v>
      </c>
      <c r="B7966">
        <v>3</v>
      </c>
      <c r="C7966">
        <v>13</v>
      </c>
      <c r="D7966">
        <v>85377.044099999985</v>
      </c>
      <c r="E7966" s="4">
        <f>INDEX(Stores[region],MATCH(Sales[[#This Row],[store_no]],Stores[store_no],0))</f>
        <v>1</v>
      </c>
      <c r="F7966" s="4" t="str">
        <f>INDEX(Stores[storetype],MATCH(Sales[[#This Row],[store_no]],Stores[store_no],0))</f>
        <v>B</v>
      </c>
      <c r="G7966" s="4" t="str">
        <f>INDEX(Stores[location_city],MATCH(Sales[[#This Row],[store_no]],Stores[store_no],0))</f>
        <v>Detroit</v>
      </c>
      <c r="H7966" s="4" t="str">
        <f>INDEX(Stores[location_state],MATCH(Sales[[#This Row],[store_no]],Stores[store_no],0))</f>
        <v>Michigan</v>
      </c>
      <c r="I7966" s="4">
        <f>INDEX(Stores[sqft],MATCH(Sales[[#This Row],[store_no]],Stores[store_no],0))</f>
        <v>114500</v>
      </c>
      <c r="J7966" s="4" t="str">
        <f>INDEX(Departments[dept_name],MATCH(Sales[[#This Row],[dept_no]],Departments[dept_no],0))</f>
        <v>Kids</v>
      </c>
      <c r="K7966" s="4" t="str">
        <f>CONCATENATE(Sales[[#This Row],[region]],Sales[[#This Row],[storetype]])</f>
        <v>1B</v>
      </c>
      <c r="L7966" s="4">
        <f>INDEX(RegionStoreCount[Store Count],MATCH(Sales[[#This Row],[RegionStoretype]],RegionStoreCount[Region/Type],0))</f>
        <v>5</v>
      </c>
      <c r="M7966" s="4">
        <f>AND(Sales[[#This Row],[date]]&lt;=TY_YTDMax,Sales[[#This Row],[date]]&gt;=TY_YTDMin)*Sales[[#This Row],[sales]]</f>
        <v>85377.044099999985</v>
      </c>
      <c r="N7966" s="4">
        <f>AND(Sales[[#This Row],[date]]&lt;=LY_YTDMax,Sales[[#This Row],[date]]&gt;=LY_YTDMin)*Sales[[#This Row],[sales]]</f>
        <v>0</v>
      </c>
      <c r="O7966" s="4">
        <f>AND(Sales[[#This Row],[date]]&gt;=YoY_Min,Sales[[#This Row],[date]]&lt;=TY_YTDMax)*(Sales[[#This Row],[sales]]/Sales[[#This Row],[sqft]])</f>
        <v>0.74565104017467232</v>
      </c>
      <c r="P7966" s="4">
        <f>SUMIF(Sales[RegionStoretype],Sales[[#This Row],[RegionStoretype]],Sales[YoY_SSF])/Sales[[#This Row],[Region_TypeCount]]</f>
        <v>68.518982968140051</v>
      </c>
    </row>
    <row r="7967" spans="1:16" x14ac:dyDescent="0.25">
      <c r="A7967" s="1">
        <v>43308</v>
      </c>
      <c r="B7967">
        <v>3</v>
      </c>
      <c r="C7967">
        <v>16</v>
      </c>
      <c r="D7967">
        <v>83683.341</v>
      </c>
      <c r="E7967" s="4">
        <f>INDEX(Stores[region],MATCH(Sales[[#This Row],[store_no]],Stores[store_no],0))</f>
        <v>1</v>
      </c>
      <c r="F7967" s="4" t="str">
        <f>INDEX(Stores[storetype],MATCH(Sales[[#This Row],[store_no]],Stores[store_no],0))</f>
        <v>B</v>
      </c>
      <c r="G7967" s="4" t="str">
        <f>INDEX(Stores[location_city],MATCH(Sales[[#This Row],[store_no]],Stores[store_no],0))</f>
        <v>Detroit</v>
      </c>
      <c r="H7967" s="4" t="str">
        <f>INDEX(Stores[location_state],MATCH(Sales[[#This Row],[store_no]],Stores[store_no],0))</f>
        <v>Michigan</v>
      </c>
      <c r="I7967" s="4">
        <f>INDEX(Stores[sqft],MATCH(Sales[[#This Row],[store_no]],Stores[store_no],0))</f>
        <v>114500</v>
      </c>
      <c r="J7967" s="4" t="str">
        <f>INDEX(Departments[dept_name],MATCH(Sales[[#This Row],[dept_no]],Departments[dept_no],0))</f>
        <v>Outdoors</v>
      </c>
      <c r="K7967" s="4" t="str">
        <f>CONCATENATE(Sales[[#This Row],[region]],Sales[[#This Row],[storetype]])</f>
        <v>1B</v>
      </c>
      <c r="L7967" s="4">
        <f>INDEX(RegionStoreCount[Store Count],MATCH(Sales[[#This Row],[RegionStoretype]],RegionStoreCount[Region/Type],0))</f>
        <v>5</v>
      </c>
      <c r="M7967" s="4">
        <f>AND(Sales[[#This Row],[date]]&lt;=TY_YTDMax,Sales[[#This Row],[date]]&gt;=TY_YTDMin)*Sales[[#This Row],[sales]]</f>
        <v>83683.341</v>
      </c>
      <c r="N7967" s="4">
        <f>AND(Sales[[#This Row],[date]]&lt;=LY_YTDMax,Sales[[#This Row],[date]]&gt;=LY_YTDMin)*Sales[[#This Row],[sales]]</f>
        <v>0</v>
      </c>
      <c r="O7967" s="4">
        <f>AND(Sales[[#This Row],[date]]&gt;=YoY_Min,Sales[[#This Row],[date]]&lt;=TY_YTDMax)*(Sales[[#This Row],[sales]]/Sales[[#This Row],[sqft]])</f>
        <v>0.73085887336244537</v>
      </c>
      <c r="P7967" s="4">
        <f>SUMIF(Sales[RegionStoretype],Sales[[#This Row],[RegionStoretype]],Sales[YoY_SSF])/Sales[[#This Row],[Region_TypeCount]]</f>
        <v>68.518982968140051</v>
      </c>
    </row>
    <row r="7968" spans="1:16" x14ac:dyDescent="0.25">
      <c r="A7968" s="1">
        <v>43308</v>
      </c>
      <c r="B7968">
        <v>4</v>
      </c>
      <c r="C7968">
        <v>8</v>
      </c>
      <c r="D7968">
        <v>110874.53510000001</v>
      </c>
      <c r="E7968" s="4">
        <f>INDEX(Stores[region],MATCH(Sales[[#This Row],[store_no]],Stores[store_no],0))</f>
        <v>1</v>
      </c>
      <c r="F7968" s="4" t="str">
        <f>INDEX(Stores[storetype],MATCH(Sales[[#This Row],[store_no]],Stores[store_no],0))</f>
        <v>A</v>
      </c>
      <c r="G7968" s="4" t="str">
        <f>INDEX(Stores[location_city],MATCH(Sales[[#This Row],[store_no]],Stores[store_no],0))</f>
        <v>Cincinnati</v>
      </c>
      <c r="H7968" s="4" t="str">
        <f>INDEX(Stores[location_state],MATCH(Sales[[#This Row],[store_no]],Stores[store_no],0))</f>
        <v>Ohio</v>
      </c>
      <c r="I7968" s="4">
        <f>INDEX(Stores[sqft],MATCH(Sales[[#This Row],[store_no]],Stores[store_no],0))</f>
        <v>127800</v>
      </c>
      <c r="J7968" s="4" t="str">
        <f>INDEX(Departments[dept_name],MATCH(Sales[[#This Row],[dept_no]],Departments[dept_no],0))</f>
        <v>Games</v>
      </c>
      <c r="K7968" s="4" t="str">
        <f>CONCATENATE(Sales[[#This Row],[region]],Sales[[#This Row],[storetype]])</f>
        <v>1A</v>
      </c>
      <c r="L7968" s="4">
        <f>INDEX(RegionStoreCount[Store Count],MATCH(Sales[[#This Row],[RegionStoretype]],RegionStoreCount[Region/Type],0))</f>
        <v>5</v>
      </c>
      <c r="M7968" s="4">
        <f>AND(Sales[[#This Row],[date]]&lt;=TY_YTDMax,Sales[[#This Row],[date]]&gt;=TY_YTDMin)*Sales[[#This Row],[sales]]</f>
        <v>110874.53510000001</v>
      </c>
      <c r="N7968" s="4">
        <f>AND(Sales[[#This Row],[date]]&lt;=LY_YTDMax,Sales[[#This Row],[date]]&gt;=LY_YTDMin)*Sales[[#This Row],[sales]]</f>
        <v>0</v>
      </c>
      <c r="O7968" s="4">
        <f>AND(Sales[[#This Row],[date]]&gt;=YoY_Min,Sales[[#This Row],[date]]&lt;=TY_YTDMax)*(Sales[[#This Row],[sales]]/Sales[[#This Row],[sqft]])</f>
        <v>0.86756287245696406</v>
      </c>
      <c r="P7968" s="4">
        <f>SUMIF(Sales[RegionStoretype],Sales[[#This Row],[RegionStoretype]],Sales[YoY_SSF])/Sales[[#This Row],[Region_TypeCount]]</f>
        <v>59.469551530910678</v>
      </c>
    </row>
    <row r="7969" spans="1:16" x14ac:dyDescent="0.25">
      <c r="A7969" s="1">
        <v>43308</v>
      </c>
      <c r="B7969">
        <v>4</v>
      </c>
      <c r="C7969">
        <v>10</v>
      </c>
      <c r="D7969">
        <v>55555.944899999995</v>
      </c>
      <c r="E7969" s="4">
        <f>INDEX(Stores[region],MATCH(Sales[[#This Row],[store_no]],Stores[store_no],0))</f>
        <v>1</v>
      </c>
      <c r="F7969" s="4" t="str">
        <f>INDEX(Stores[storetype],MATCH(Sales[[#This Row],[store_no]],Stores[store_no],0))</f>
        <v>A</v>
      </c>
      <c r="G7969" s="4" t="str">
        <f>INDEX(Stores[location_city],MATCH(Sales[[#This Row],[store_no]],Stores[store_no],0))</f>
        <v>Cincinnati</v>
      </c>
      <c r="H7969" s="4" t="str">
        <f>INDEX(Stores[location_state],MATCH(Sales[[#This Row],[store_no]],Stores[store_no],0))</f>
        <v>Ohio</v>
      </c>
      <c r="I7969" s="4">
        <f>INDEX(Stores[sqft],MATCH(Sales[[#This Row],[store_no]],Stores[store_no],0))</f>
        <v>127800</v>
      </c>
      <c r="J7969" s="4" t="str">
        <f>INDEX(Departments[dept_name],MATCH(Sales[[#This Row],[dept_no]],Departments[dept_no],0))</f>
        <v>Health</v>
      </c>
      <c r="K7969" s="4" t="str">
        <f>CONCATENATE(Sales[[#This Row],[region]],Sales[[#This Row],[storetype]])</f>
        <v>1A</v>
      </c>
      <c r="L7969" s="4">
        <f>INDEX(RegionStoreCount[Store Count],MATCH(Sales[[#This Row],[RegionStoretype]],RegionStoreCount[Region/Type],0))</f>
        <v>5</v>
      </c>
      <c r="M7969" s="4">
        <f>AND(Sales[[#This Row],[date]]&lt;=TY_YTDMax,Sales[[#This Row],[date]]&gt;=TY_YTDMin)*Sales[[#This Row],[sales]]</f>
        <v>55555.944899999995</v>
      </c>
      <c r="N7969" s="4">
        <f>AND(Sales[[#This Row],[date]]&lt;=LY_YTDMax,Sales[[#This Row],[date]]&gt;=LY_YTDMin)*Sales[[#This Row],[sales]]</f>
        <v>0</v>
      </c>
      <c r="O7969" s="4">
        <f>AND(Sales[[#This Row],[date]]&gt;=YoY_Min,Sales[[#This Row],[date]]&lt;=TY_YTDMax)*(Sales[[#This Row],[sales]]/Sales[[#This Row],[sqft]])</f>
        <v>0.4347100539906103</v>
      </c>
      <c r="P7969" s="4">
        <f>SUMIF(Sales[RegionStoretype],Sales[[#This Row],[RegionStoretype]],Sales[YoY_SSF])/Sales[[#This Row],[Region_TypeCount]]</f>
        <v>59.469551530910678</v>
      </c>
    </row>
    <row r="7970" spans="1:16" x14ac:dyDescent="0.25">
      <c r="A7970" s="1">
        <v>43308</v>
      </c>
      <c r="B7970">
        <v>5</v>
      </c>
      <c r="C7970">
        <v>2</v>
      </c>
      <c r="D7970">
        <v>16362.935599999999</v>
      </c>
      <c r="E7970" s="4">
        <f>INDEX(Stores[region],MATCH(Sales[[#This Row],[store_no]],Stores[store_no],0))</f>
        <v>1</v>
      </c>
      <c r="F7970" s="4" t="str">
        <f>INDEX(Stores[storetype],MATCH(Sales[[#This Row],[store_no]],Stores[store_no],0))</f>
        <v>B</v>
      </c>
      <c r="G7970" s="4" t="str">
        <f>INDEX(Stores[location_city],MATCH(Sales[[#This Row],[store_no]],Stores[store_no],0))</f>
        <v>Bloomington</v>
      </c>
      <c r="H7970" s="4" t="str">
        <f>INDEX(Stores[location_state],MATCH(Sales[[#This Row],[store_no]],Stores[store_no],0))</f>
        <v>Indiana</v>
      </c>
      <c r="I7970" s="4">
        <f>INDEX(Stores[sqft],MATCH(Sales[[#This Row],[store_no]],Stores[store_no],0))</f>
        <v>114500</v>
      </c>
      <c r="J7970" s="4" t="str">
        <f>INDEX(Departments[dept_name],MATCH(Sales[[#This Row],[dept_no]],Departments[dept_no],0))</f>
        <v>Baby</v>
      </c>
      <c r="K7970" s="4" t="str">
        <f>CONCATENATE(Sales[[#This Row],[region]],Sales[[#This Row],[storetype]])</f>
        <v>1B</v>
      </c>
      <c r="L7970" s="4">
        <f>INDEX(RegionStoreCount[Store Count],MATCH(Sales[[#This Row],[RegionStoretype]],RegionStoreCount[Region/Type],0))</f>
        <v>5</v>
      </c>
      <c r="M7970" s="4">
        <f>AND(Sales[[#This Row],[date]]&lt;=TY_YTDMax,Sales[[#This Row],[date]]&gt;=TY_YTDMin)*Sales[[#This Row],[sales]]</f>
        <v>16362.935599999999</v>
      </c>
      <c r="N7970" s="4">
        <f>AND(Sales[[#This Row],[date]]&lt;=LY_YTDMax,Sales[[#This Row],[date]]&gt;=LY_YTDMin)*Sales[[#This Row],[sales]]</f>
        <v>0</v>
      </c>
      <c r="O7970" s="4">
        <f>AND(Sales[[#This Row],[date]]&gt;=YoY_Min,Sales[[#This Row],[date]]&lt;=TY_YTDMax)*(Sales[[#This Row],[sales]]/Sales[[#This Row],[sqft]])</f>
        <v>0.14290773449781657</v>
      </c>
      <c r="P7970" s="4">
        <f>SUMIF(Sales[RegionStoretype],Sales[[#This Row],[RegionStoretype]],Sales[YoY_SSF])/Sales[[#This Row],[Region_TypeCount]]</f>
        <v>68.518982968140051</v>
      </c>
    </row>
    <row r="7971" spans="1:16" x14ac:dyDescent="0.25">
      <c r="A7971" s="1">
        <v>43308</v>
      </c>
      <c r="B7971">
        <v>5</v>
      </c>
      <c r="C7971">
        <v>16</v>
      </c>
      <c r="D7971">
        <v>6785.3928000000005</v>
      </c>
      <c r="E7971" s="4">
        <f>INDEX(Stores[region],MATCH(Sales[[#This Row],[store_no]],Stores[store_no],0))</f>
        <v>1</v>
      </c>
      <c r="F7971" s="4" t="str">
        <f>INDEX(Stores[storetype],MATCH(Sales[[#This Row],[store_no]],Stores[store_no],0))</f>
        <v>B</v>
      </c>
      <c r="G7971" s="4" t="str">
        <f>INDEX(Stores[location_city],MATCH(Sales[[#This Row],[store_no]],Stores[store_no],0))</f>
        <v>Bloomington</v>
      </c>
      <c r="H7971" s="4" t="str">
        <f>INDEX(Stores[location_state],MATCH(Sales[[#This Row],[store_no]],Stores[store_no],0))</f>
        <v>Indiana</v>
      </c>
      <c r="I7971" s="4">
        <f>INDEX(Stores[sqft],MATCH(Sales[[#This Row],[store_no]],Stores[store_no],0))</f>
        <v>114500</v>
      </c>
      <c r="J7971" s="4" t="str">
        <f>INDEX(Departments[dept_name],MATCH(Sales[[#This Row],[dept_no]],Departments[dept_no],0))</f>
        <v>Outdoors</v>
      </c>
      <c r="K7971" s="4" t="str">
        <f>CONCATENATE(Sales[[#This Row],[region]],Sales[[#This Row],[storetype]])</f>
        <v>1B</v>
      </c>
      <c r="L7971" s="4">
        <f>INDEX(RegionStoreCount[Store Count],MATCH(Sales[[#This Row],[RegionStoretype]],RegionStoreCount[Region/Type],0))</f>
        <v>5</v>
      </c>
      <c r="M7971" s="4">
        <f>AND(Sales[[#This Row],[date]]&lt;=TY_YTDMax,Sales[[#This Row],[date]]&gt;=TY_YTDMin)*Sales[[#This Row],[sales]]</f>
        <v>6785.3928000000005</v>
      </c>
      <c r="N7971" s="4">
        <f>AND(Sales[[#This Row],[date]]&lt;=LY_YTDMax,Sales[[#This Row],[date]]&gt;=LY_YTDMin)*Sales[[#This Row],[sales]]</f>
        <v>0</v>
      </c>
      <c r="O7971" s="4">
        <f>AND(Sales[[#This Row],[date]]&gt;=YoY_Min,Sales[[#This Row],[date]]&lt;=TY_YTDMax)*(Sales[[#This Row],[sales]]/Sales[[#This Row],[sqft]])</f>
        <v>5.9261072489082973E-2</v>
      </c>
      <c r="P7971" s="4">
        <f>SUMIF(Sales[RegionStoretype],Sales[[#This Row],[RegionStoretype]],Sales[YoY_SSF])/Sales[[#This Row],[Region_TypeCount]]</f>
        <v>68.518982968140051</v>
      </c>
    </row>
    <row r="7972" spans="1:16" x14ac:dyDescent="0.25">
      <c r="A7972" s="1">
        <v>43308</v>
      </c>
      <c r="B7972">
        <v>5</v>
      </c>
      <c r="C7972">
        <v>18</v>
      </c>
      <c r="D7972">
        <v>12815.587000000001</v>
      </c>
      <c r="E7972" s="4">
        <f>INDEX(Stores[region],MATCH(Sales[[#This Row],[store_no]],Stores[store_no],0))</f>
        <v>1</v>
      </c>
      <c r="F7972" s="4" t="str">
        <f>INDEX(Stores[storetype],MATCH(Sales[[#This Row],[store_no]],Stores[store_no],0))</f>
        <v>B</v>
      </c>
      <c r="G7972" s="4" t="str">
        <f>INDEX(Stores[location_city],MATCH(Sales[[#This Row],[store_no]],Stores[store_no],0))</f>
        <v>Bloomington</v>
      </c>
      <c r="H7972" s="4" t="str">
        <f>INDEX(Stores[location_state],MATCH(Sales[[#This Row],[store_no]],Stores[store_no],0))</f>
        <v>Indiana</v>
      </c>
      <c r="I7972" s="4">
        <f>INDEX(Stores[sqft],MATCH(Sales[[#This Row],[store_no]],Stores[store_no],0))</f>
        <v>114500</v>
      </c>
      <c r="J7972" s="4" t="str">
        <f>INDEX(Departments[dept_name],MATCH(Sales[[#This Row],[dept_no]],Departments[dept_no],0))</f>
        <v>Sports</v>
      </c>
      <c r="K7972" s="4" t="str">
        <f>CONCATENATE(Sales[[#This Row],[region]],Sales[[#This Row],[storetype]])</f>
        <v>1B</v>
      </c>
      <c r="L7972" s="4">
        <f>INDEX(RegionStoreCount[Store Count],MATCH(Sales[[#This Row],[RegionStoretype]],RegionStoreCount[Region/Type],0))</f>
        <v>5</v>
      </c>
      <c r="M7972" s="4">
        <f>AND(Sales[[#This Row],[date]]&lt;=TY_YTDMax,Sales[[#This Row],[date]]&gt;=TY_YTDMin)*Sales[[#This Row],[sales]]</f>
        <v>12815.587000000001</v>
      </c>
      <c r="N7972" s="4">
        <f>AND(Sales[[#This Row],[date]]&lt;=LY_YTDMax,Sales[[#This Row],[date]]&gt;=LY_YTDMin)*Sales[[#This Row],[sales]]</f>
        <v>0</v>
      </c>
      <c r="O7972" s="4">
        <f>AND(Sales[[#This Row],[date]]&gt;=YoY_Min,Sales[[#This Row],[date]]&lt;=TY_YTDMax)*(Sales[[#This Row],[sales]]/Sales[[#This Row],[sqft]])</f>
        <v>0.11192652401746726</v>
      </c>
      <c r="P7972" s="4">
        <f>SUMIF(Sales[RegionStoretype],Sales[[#This Row],[RegionStoretype]],Sales[YoY_SSF])/Sales[[#This Row],[Region_TypeCount]]</f>
        <v>68.518982968140051</v>
      </c>
    </row>
    <row r="7973" spans="1:16" x14ac:dyDescent="0.25">
      <c r="A7973" s="1">
        <v>43308</v>
      </c>
      <c r="B7973">
        <v>6</v>
      </c>
      <c r="C7973">
        <v>5</v>
      </c>
      <c r="D7973">
        <v>70689.463599999988</v>
      </c>
      <c r="E7973" s="4">
        <f>INDEX(Stores[region],MATCH(Sales[[#This Row],[store_no]],Stores[store_no],0))</f>
        <v>3</v>
      </c>
      <c r="F7973" s="4" t="str">
        <f>INDEX(Stores[storetype],MATCH(Sales[[#This Row],[store_no]],Stores[store_no],0))</f>
        <v>A</v>
      </c>
      <c r="G7973" s="4" t="str">
        <f>INDEX(Stores[location_city],MATCH(Sales[[#This Row],[store_no]],Stores[store_no],0))</f>
        <v>Green Bay</v>
      </c>
      <c r="H7973" s="4" t="str">
        <f>INDEX(Stores[location_state],MATCH(Sales[[#This Row],[store_no]],Stores[store_no],0))</f>
        <v>Wisconsin</v>
      </c>
      <c r="I7973" s="4">
        <f>INDEX(Stores[sqft],MATCH(Sales[[#This Row],[store_no]],Stores[store_no],0))</f>
        <v>138800</v>
      </c>
      <c r="J7973" s="4" t="str">
        <f>INDEX(Departments[dept_name],MATCH(Sales[[#This Row],[dept_no]],Departments[dept_no],0))</f>
        <v>Clothing</v>
      </c>
      <c r="K7973" s="4" t="str">
        <f>CONCATENATE(Sales[[#This Row],[region]],Sales[[#This Row],[storetype]])</f>
        <v>3A</v>
      </c>
      <c r="L7973" s="4">
        <f>INDEX(RegionStoreCount[Store Count],MATCH(Sales[[#This Row],[RegionStoretype]],RegionStoreCount[Region/Type],0))</f>
        <v>9</v>
      </c>
      <c r="M7973" s="4">
        <f>AND(Sales[[#This Row],[date]]&lt;=TY_YTDMax,Sales[[#This Row],[date]]&gt;=TY_YTDMin)*Sales[[#This Row],[sales]]</f>
        <v>70689.463599999988</v>
      </c>
      <c r="N7973" s="4">
        <f>AND(Sales[[#This Row],[date]]&lt;=LY_YTDMax,Sales[[#This Row],[date]]&gt;=LY_YTDMin)*Sales[[#This Row],[sales]]</f>
        <v>0</v>
      </c>
      <c r="O7973" s="4">
        <f>AND(Sales[[#This Row],[date]]&gt;=YoY_Min,Sales[[#This Row],[date]]&lt;=TY_YTDMax)*(Sales[[#This Row],[sales]]/Sales[[#This Row],[sqft]])</f>
        <v>0.50929008357348693</v>
      </c>
      <c r="P7973" s="4">
        <f>SUMIF(Sales[RegionStoretype],Sales[[#This Row],[RegionStoretype]],Sales[YoY_SSF])/Sales[[#This Row],[Region_TypeCount]]</f>
        <v>53.603836561720975</v>
      </c>
    </row>
    <row r="7974" spans="1:16" x14ac:dyDescent="0.25">
      <c r="A7974" s="1">
        <v>43308</v>
      </c>
      <c r="B7974">
        <v>6</v>
      </c>
      <c r="C7974">
        <v>6</v>
      </c>
      <c r="D7974">
        <v>81593.765599999999</v>
      </c>
      <c r="E7974" s="4">
        <f>INDEX(Stores[region],MATCH(Sales[[#This Row],[store_no]],Stores[store_no],0))</f>
        <v>3</v>
      </c>
      <c r="F7974" s="4" t="str">
        <f>INDEX(Stores[storetype],MATCH(Sales[[#This Row],[store_no]],Stores[store_no],0))</f>
        <v>A</v>
      </c>
      <c r="G7974" s="4" t="str">
        <f>INDEX(Stores[location_city],MATCH(Sales[[#This Row],[store_no]],Stores[store_no],0))</f>
        <v>Green Bay</v>
      </c>
      <c r="H7974" s="4" t="str">
        <f>INDEX(Stores[location_state],MATCH(Sales[[#This Row],[store_no]],Stores[store_no],0))</f>
        <v>Wisconsin</v>
      </c>
      <c r="I7974" s="4">
        <f>INDEX(Stores[sqft],MATCH(Sales[[#This Row],[store_no]],Stores[store_no],0))</f>
        <v>138800</v>
      </c>
      <c r="J7974" s="4" t="str">
        <f>INDEX(Departments[dept_name],MATCH(Sales[[#This Row],[dept_no]],Departments[dept_no],0))</f>
        <v>Computers</v>
      </c>
      <c r="K7974" s="4" t="str">
        <f>CONCATENATE(Sales[[#This Row],[region]],Sales[[#This Row],[storetype]])</f>
        <v>3A</v>
      </c>
      <c r="L7974" s="4">
        <f>INDEX(RegionStoreCount[Store Count],MATCH(Sales[[#This Row],[RegionStoretype]],RegionStoreCount[Region/Type],0))</f>
        <v>9</v>
      </c>
      <c r="M7974" s="4">
        <f>AND(Sales[[#This Row],[date]]&lt;=TY_YTDMax,Sales[[#This Row],[date]]&gt;=TY_YTDMin)*Sales[[#This Row],[sales]]</f>
        <v>81593.765599999999</v>
      </c>
      <c r="N7974" s="4">
        <f>AND(Sales[[#This Row],[date]]&lt;=LY_YTDMax,Sales[[#This Row],[date]]&gt;=LY_YTDMin)*Sales[[#This Row],[sales]]</f>
        <v>0</v>
      </c>
      <c r="O7974" s="4">
        <f>AND(Sales[[#This Row],[date]]&gt;=YoY_Min,Sales[[#This Row],[date]]&lt;=TY_YTDMax)*(Sales[[#This Row],[sales]]/Sales[[#This Row],[sqft]])</f>
        <v>0.58785133717579252</v>
      </c>
      <c r="P7974" s="4">
        <f>SUMIF(Sales[RegionStoretype],Sales[[#This Row],[RegionStoretype]],Sales[YoY_SSF])/Sales[[#This Row],[Region_TypeCount]]</f>
        <v>53.603836561720975</v>
      </c>
    </row>
    <row r="7975" spans="1:16" x14ac:dyDescent="0.25">
      <c r="A7975" s="1">
        <v>43308</v>
      </c>
      <c r="B7975">
        <v>6</v>
      </c>
      <c r="C7975">
        <v>10</v>
      </c>
      <c r="D7975">
        <v>22432.368999999995</v>
      </c>
      <c r="E7975" s="4">
        <f>INDEX(Stores[region],MATCH(Sales[[#This Row],[store_no]],Stores[store_no],0))</f>
        <v>3</v>
      </c>
      <c r="F7975" s="4" t="str">
        <f>INDEX(Stores[storetype],MATCH(Sales[[#This Row],[store_no]],Stores[store_no],0))</f>
        <v>A</v>
      </c>
      <c r="G7975" s="4" t="str">
        <f>INDEX(Stores[location_city],MATCH(Sales[[#This Row],[store_no]],Stores[store_no],0))</f>
        <v>Green Bay</v>
      </c>
      <c r="H7975" s="4" t="str">
        <f>INDEX(Stores[location_state],MATCH(Sales[[#This Row],[store_no]],Stores[store_no],0))</f>
        <v>Wisconsin</v>
      </c>
      <c r="I7975" s="4">
        <f>INDEX(Stores[sqft],MATCH(Sales[[#This Row],[store_no]],Stores[store_no],0))</f>
        <v>138800</v>
      </c>
      <c r="J7975" s="4" t="str">
        <f>INDEX(Departments[dept_name],MATCH(Sales[[#This Row],[dept_no]],Departments[dept_no],0))</f>
        <v>Health</v>
      </c>
      <c r="K7975" s="4" t="str">
        <f>CONCATENATE(Sales[[#This Row],[region]],Sales[[#This Row],[storetype]])</f>
        <v>3A</v>
      </c>
      <c r="L7975" s="4">
        <f>INDEX(RegionStoreCount[Store Count],MATCH(Sales[[#This Row],[RegionStoretype]],RegionStoreCount[Region/Type],0))</f>
        <v>9</v>
      </c>
      <c r="M7975" s="4">
        <f>AND(Sales[[#This Row],[date]]&lt;=TY_YTDMax,Sales[[#This Row],[date]]&gt;=TY_YTDMin)*Sales[[#This Row],[sales]]</f>
        <v>22432.368999999995</v>
      </c>
      <c r="N7975" s="4">
        <f>AND(Sales[[#This Row],[date]]&lt;=LY_YTDMax,Sales[[#This Row],[date]]&gt;=LY_YTDMin)*Sales[[#This Row],[sales]]</f>
        <v>0</v>
      </c>
      <c r="O7975" s="4">
        <f>AND(Sales[[#This Row],[date]]&gt;=YoY_Min,Sales[[#This Row],[date]]&lt;=TY_YTDMax)*(Sales[[#This Row],[sales]]/Sales[[#This Row],[sqft]])</f>
        <v>0.16161649135446682</v>
      </c>
      <c r="P7975" s="4">
        <f>SUMIF(Sales[RegionStoretype],Sales[[#This Row],[RegionStoretype]],Sales[YoY_SSF])/Sales[[#This Row],[Region_TypeCount]]</f>
        <v>53.603836561720975</v>
      </c>
    </row>
    <row r="7976" spans="1:16" x14ac:dyDescent="0.25">
      <c r="A7976" s="1">
        <v>43308</v>
      </c>
      <c r="B7976">
        <v>6</v>
      </c>
      <c r="C7976">
        <v>13</v>
      </c>
      <c r="D7976">
        <v>67685.591400000005</v>
      </c>
      <c r="E7976" s="4">
        <f>INDEX(Stores[region],MATCH(Sales[[#This Row],[store_no]],Stores[store_no],0))</f>
        <v>3</v>
      </c>
      <c r="F7976" s="4" t="str">
        <f>INDEX(Stores[storetype],MATCH(Sales[[#This Row],[store_no]],Stores[store_no],0))</f>
        <v>A</v>
      </c>
      <c r="G7976" s="4" t="str">
        <f>INDEX(Stores[location_city],MATCH(Sales[[#This Row],[store_no]],Stores[store_no],0))</f>
        <v>Green Bay</v>
      </c>
      <c r="H7976" s="4" t="str">
        <f>INDEX(Stores[location_state],MATCH(Sales[[#This Row],[store_no]],Stores[store_no],0))</f>
        <v>Wisconsin</v>
      </c>
      <c r="I7976" s="4">
        <f>INDEX(Stores[sqft],MATCH(Sales[[#This Row],[store_no]],Stores[store_no],0))</f>
        <v>138800</v>
      </c>
      <c r="J7976" s="4" t="str">
        <f>INDEX(Departments[dept_name],MATCH(Sales[[#This Row],[dept_no]],Departments[dept_no],0))</f>
        <v>Kids</v>
      </c>
      <c r="K7976" s="4" t="str">
        <f>CONCATENATE(Sales[[#This Row],[region]],Sales[[#This Row],[storetype]])</f>
        <v>3A</v>
      </c>
      <c r="L7976" s="4">
        <f>INDEX(RegionStoreCount[Store Count],MATCH(Sales[[#This Row],[RegionStoretype]],RegionStoreCount[Region/Type],0))</f>
        <v>9</v>
      </c>
      <c r="M7976" s="4">
        <f>AND(Sales[[#This Row],[date]]&lt;=TY_YTDMax,Sales[[#This Row],[date]]&gt;=TY_YTDMin)*Sales[[#This Row],[sales]]</f>
        <v>67685.591400000005</v>
      </c>
      <c r="N7976" s="4">
        <f>AND(Sales[[#This Row],[date]]&lt;=LY_YTDMax,Sales[[#This Row],[date]]&gt;=LY_YTDMin)*Sales[[#This Row],[sales]]</f>
        <v>0</v>
      </c>
      <c r="O7976" s="4">
        <f>AND(Sales[[#This Row],[date]]&gt;=YoY_Min,Sales[[#This Row],[date]]&lt;=TY_YTDMax)*(Sales[[#This Row],[sales]]/Sales[[#This Row],[sqft]])</f>
        <v>0.48764835302593662</v>
      </c>
      <c r="P7976" s="4">
        <f>SUMIF(Sales[RegionStoretype],Sales[[#This Row],[RegionStoretype]],Sales[YoY_SSF])/Sales[[#This Row],[Region_TypeCount]]</f>
        <v>53.603836561720975</v>
      </c>
    </row>
    <row r="7977" spans="1:16" x14ac:dyDescent="0.25">
      <c r="A7977" s="1">
        <v>43308</v>
      </c>
      <c r="B7977">
        <v>7</v>
      </c>
      <c r="C7977">
        <v>15</v>
      </c>
      <c r="D7977">
        <v>33855.004399999998</v>
      </c>
      <c r="E7977" s="4">
        <f>INDEX(Stores[region],MATCH(Sales[[#This Row],[store_no]],Stores[store_no],0))</f>
        <v>2</v>
      </c>
      <c r="F7977" s="4" t="str">
        <f>INDEX(Stores[storetype],MATCH(Sales[[#This Row],[store_no]],Stores[store_no],0))</f>
        <v>B</v>
      </c>
      <c r="G7977" s="4" t="str">
        <f>INDEX(Stores[location_city],MATCH(Sales[[#This Row],[store_no]],Stores[store_no],0))</f>
        <v>Rockford</v>
      </c>
      <c r="H7977" s="4" t="str">
        <f>INDEX(Stores[location_state],MATCH(Sales[[#This Row],[store_no]],Stores[store_no],0))</f>
        <v>Illinois</v>
      </c>
      <c r="I7977" s="4">
        <f>INDEX(Stores[sqft],MATCH(Sales[[#This Row],[store_no]],Stores[store_no],0))</f>
        <v>127100</v>
      </c>
      <c r="J7977" s="4" t="str">
        <f>INDEX(Departments[dept_name],MATCH(Sales[[#This Row],[dept_no]],Departments[dept_no],0))</f>
        <v>Music</v>
      </c>
      <c r="K7977" s="4" t="str">
        <f>CONCATENATE(Sales[[#This Row],[region]],Sales[[#This Row],[storetype]])</f>
        <v>2B</v>
      </c>
      <c r="L7977" s="4">
        <f>INDEX(RegionStoreCount[Store Count],MATCH(Sales[[#This Row],[RegionStoretype]],RegionStoreCount[Region/Type],0))</f>
        <v>6</v>
      </c>
      <c r="M7977" s="4">
        <f>AND(Sales[[#This Row],[date]]&lt;=TY_YTDMax,Sales[[#This Row],[date]]&gt;=TY_YTDMin)*Sales[[#This Row],[sales]]</f>
        <v>33855.004399999998</v>
      </c>
      <c r="N7977" s="4">
        <f>AND(Sales[[#This Row],[date]]&lt;=LY_YTDMax,Sales[[#This Row],[date]]&gt;=LY_YTDMin)*Sales[[#This Row],[sales]]</f>
        <v>0</v>
      </c>
      <c r="O7977" s="4">
        <f>AND(Sales[[#This Row],[date]]&gt;=YoY_Min,Sales[[#This Row],[date]]&lt;=TY_YTDMax)*(Sales[[#This Row],[sales]]/Sales[[#This Row],[sqft]])</f>
        <v>0.2663651014948859</v>
      </c>
      <c r="P7977" s="4">
        <f>SUMIF(Sales[RegionStoretype],Sales[[#This Row],[RegionStoretype]],Sales[YoY_SSF])/Sales[[#This Row],[Region_TypeCount]]</f>
        <v>58.393757732919049</v>
      </c>
    </row>
    <row r="7978" spans="1:16" x14ac:dyDescent="0.25">
      <c r="A7978" s="1">
        <v>43308</v>
      </c>
      <c r="B7978">
        <v>8</v>
      </c>
      <c r="C7978">
        <v>2</v>
      </c>
      <c r="D7978">
        <v>44355.33</v>
      </c>
      <c r="E7978" s="4">
        <f>INDEX(Stores[region],MATCH(Sales[[#This Row],[store_no]],Stores[store_no],0))</f>
        <v>3</v>
      </c>
      <c r="F7978" s="4" t="str">
        <f>INDEX(Stores[storetype],MATCH(Sales[[#This Row],[store_no]],Stores[store_no],0))</f>
        <v>A</v>
      </c>
      <c r="G7978" s="4" t="str">
        <f>INDEX(Stores[location_city],MATCH(Sales[[#This Row],[store_no]],Stores[store_no],0))</f>
        <v>Saint Louis</v>
      </c>
      <c r="H7978" s="4" t="str">
        <f>INDEX(Stores[location_state],MATCH(Sales[[#This Row],[store_no]],Stores[store_no],0))</f>
        <v>Missouri</v>
      </c>
      <c r="I7978" s="4">
        <f>INDEX(Stores[sqft],MATCH(Sales[[#This Row],[store_no]],Stores[store_no],0))</f>
        <v>198900</v>
      </c>
      <c r="J7978" s="4" t="str">
        <f>INDEX(Departments[dept_name],MATCH(Sales[[#This Row],[dept_no]],Departments[dept_no],0))</f>
        <v>Baby</v>
      </c>
      <c r="K7978" s="4" t="str">
        <f>CONCATENATE(Sales[[#This Row],[region]],Sales[[#This Row],[storetype]])</f>
        <v>3A</v>
      </c>
      <c r="L7978" s="4">
        <f>INDEX(RegionStoreCount[Store Count],MATCH(Sales[[#This Row],[RegionStoretype]],RegionStoreCount[Region/Type],0))</f>
        <v>9</v>
      </c>
      <c r="M7978" s="4">
        <f>AND(Sales[[#This Row],[date]]&lt;=TY_YTDMax,Sales[[#This Row],[date]]&gt;=TY_YTDMin)*Sales[[#This Row],[sales]]</f>
        <v>44355.33</v>
      </c>
      <c r="N7978" s="4">
        <f>AND(Sales[[#This Row],[date]]&lt;=LY_YTDMax,Sales[[#This Row],[date]]&gt;=LY_YTDMin)*Sales[[#This Row],[sales]]</f>
        <v>0</v>
      </c>
      <c r="O7978" s="4">
        <f>AND(Sales[[#This Row],[date]]&gt;=YoY_Min,Sales[[#This Row],[date]]&lt;=TY_YTDMax)*(Sales[[#This Row],[sales]]/Sales[[#This Row],[sqft]])</f>
        <v>0.2230031674208145</v>
      </c>
      <c r="P7978" s="4">
        <f>SUMIF(Sales[RegionStoretype],Sales[[#This Row],[RegionStoretype]],Sales[YoY_SSF])/Sales[[#This Row],[Region_TypeCount]]</f>
        <v>53.603836561720975</v>
      </c>
    </row>
    <row r="7979" spans="1:16" x14ac:dyDescent="0.25">
      <c r="A7979" s="1">
        <v>43308</v>
      </c>
      <c r="B7979">
        <v>8</v>
      </c>
      <c r="C7979">
        <v>13</v>
      </c>
      <c r="D7979">
        <v>138387.83950000003</v>
      </c>
      <c r="E7979" s="4">
        <f>INDEX(Stores[region],MATCH(Sales[[#This Row],[store_no]],Stores[store_no],0))</f>
        <v>3</v>
      </c>
      <c r="F7979" s="4" t="str">
        <f>INDEX(Stores[storetype],MATCH(Sales[[#This Row],[store_no]],Stores[store_no],0))</f>
        <v>A</v>
      </c>
      <c r="G7979" s="4" t="str">
        <f>INDEX(Stores[location_city],MATCH(Sales[[#This Row],[store_no]],Stores[store_no],0))</f>
        <v>Saint Louis</v>
      </c>
      <c r="H7979" s="4" t="str">
        <f>INDEX(Stores[location_state],MATCH(Sales[[#This Row],[store_no]],Stores[store_no],0))</f>
        <v>Missouri</v>
      </c>
      <c r="I7979" s="4">
        <f>INDEX(Stores[sqft],MATCH(Sales[[#This Row],[store_no]],Stores[store_no],0))</f>
        <v>198900</v>
      </c>
      <c r="J7979" s="4" t="str">
        <f>INDEX(Departments[dept_name],MATCH(Sales[[#This Row],[dept_no]],Departments[dept_no],0))</f>
        <v>Kids</v>
      </c>
      <c r="K7979" s="4" t="str">
        <f>CONCATENATE(Sales[[#This Row],[region]],Sales[[#This Row],[storetype]])</f>
        <v>3A</v>
      </c>
      <c r="L7979" s="4">
        <f>INDEX(RegionStoreCount[Store Count],MATCH(Sales[[#This Row],[RegionStoretype]],RegionStoreCount[Region/Type],0))</f>
        <v>9</v>
      </c>
      <c r="M7979" s="4">
        <f>AND(Sales[[#This Row],[date]]&lt;=TY_YTDMax,Sales[[#This Row],[date]]&gt;=TY_YTDMin)*Sales[[#This Row],[sales]]</f>
        <v>138387.83950000003</v>
      </c>
      <c r="N7979" s="4">
        <f>AND(Sales[[#This Row],[date]]&lt;=LY_YTDMax,Sales[[#This Row],[date]]&gt;=LY_YTDMin)*Sales[[#This Row],[sales]]</f>
        <v>0</v>
      </c>
      <c r="O7979" s="4">
        <f>AND(Sales[[#This Row],[date]]&gt;=YoY_Min,Sales[[#This Row],[date]]&lt;=TY_YTDMax)*(Sales[[#This Row],[sales]]/Sales[[#This Row],[sqft]])</f>
        <v>0.69576591000502785</v>
      </c>
      <c r="P7979" s="4">
        <f>SUMIF(Sales[RegionStoretype],Sales[[#This Row],[RegionStoretype]],Sales[YoY_SSF])/Sales[[#This Row],[Region_TypeCount]]</f>
        <v>53.603836561720975</v>
      </c>
    </row>
    <row r="7980" spans="1:16" x14ac:dyDescent="0.25">
      <c r="A7980" s="1">
        <v>43308</v>
      </c>
      <c r="B7980">
        <v>9</v>
      </c>
      <c r="C7980">
        <v>2</v>
      </c>
      <c r="D7980">
        <v>58252.111700000001</v>
      </c>
      <c r="E7980" s="4">
        <f>INDEX(Stores[region],MATCH(Sales[[#This Row],[store_no]],Stores[store_no],0))</f>
        <v>1</v>
      </c>
      <c r="F7980" s="4" t="str">
        <f>INDEX(Stores[storetype],MATCH(Sales[[#This Row],[store_no]],Stores[store_no],0))</f>
        <v>B</v>
      </c>
      <c r="G7980" s="4" t="str">
        <f>INDEX(Stores[location_city],MATCH(Sales[[#This Row],[store_no]],Stores[store_no],0))</f>
        <v>Columbus</v>
      </c>
      <c r="H7980" s="4" t="str">
        <f>INDEX(Stores[location_state],MATCH(Sales[[#This Row],[store_no]],Stores[store_no],0))</f>
        <v>Ohio</v>
      </c>
      <c r="I7980" s="4">
        <f>INDEX(Stores[sqft],MATCH(Sales[[#This Row],[store_no]],Stores[store_no],0))</f>
        <v>221800</v>
      </c>
      <c r="J7980" s="4" t="str">
        <f>INDEX(Departments[dept_name],MATCH(Sales[[#This Row],[dept_no]],Departments[dept_no],0))</f>
        <v>Baby</v>
      </c>
      <c r="K7980" s="4" t="str">
        <f>CONCATENATE(Sales[[#This Row],[region]],Sales[[#This Row],[storetype]])</f>
        <v>1B</v>
      </c>
      <c r="L7980" s="4">
        <f>INDEX(RegionStoreCount[Store Count],MATCH(Sales[[#This Row],[RegionStoretype]],RegionStoreCount[Region/Type],0))</f>
        <v>5</v>
      </c>
      <c r="M7980" s="4">
        <f>AND(Sales[[#This Row],[date]]&lt;=TY_YTDMax,Sales[[#This Row],[date]]&gt;=TY_YTDMin)*Sales[[#This Row],[sales]]</f>
        <v>58252.111700000001</v>
      </c>
      <c r="N7980" s="4">
        <f>AND(Sales[[#This Row],[date]]&lt;=LY_YTDMax,Sales[[#This Row],[date]]&gt;=LY_YTDMin)*Sales[[#This Row],[sales]]</f>
        <v>0</v>
      </c>
      <c r="O7980" s="4">
        <f>AND(Sales[[#This Row],[date]]&gt;=YoY_Min,Sales[[#This Row],[date]]&lt;=TY_YTDMax)*(Sales[[#This Row],[sales]]/Sales[[#This Row],[sqft]])</f>
        <v>0.26263350631199278</v>
      </c>
      <c r="P7980" s="4">
        <f>SUMIF(Sales[RegionStoretype],Sales[[#This Row],[RegionStoretype]],Sales[YoY_SSF])/Sales[[#This Row],[Region_TypeCount]]</f>
        <v>68.518982968140051</v>
      </c>
    </row>
    <row r="7981" spans="1:16" x14ac:dyDescent="0.25">
      <c r="A7981" s="1">
        <v>43308</v>
      </c>
      <c r="B7981">
        <v>9</v>
      </c>
      <c r="C7981">
        <v>8</v>
      </c>
      <c r="D7981">
        <v>21012.5524</v>
      </c>
      <c r="E7981" s="4">
        <f>INDEX(Stores[region],MATCH(Sales[[#This Row],[store_no]],Stores[store_no],0))</f>
        <v>1</v>
      </c>
      <c r="F7981" s="4" t="str">
        <f>INDEX(Stores[storetype],MATCH(Sales[[#This Row],[store_no]],Stores[store_no],0))</f>
        <v>B</v>
      </c>
      <c r="G7981" s="4" t="str">
        <f>INDEX(Stores[location_city],MATCH(Sales[[#This Row],[store_no]],Stores[store_no],0))</f>
        <v>Columbus</v>
      </c>
      <c r="H7981" s="4" t="str">
        <f>INDEX(Stores[location_state],MATCH(Sales[[#This Row],[store_no]],Stores[store_no],0))</f>
        <v>Ohio</v>
      </c>
      <c r="I7981" s="4">
        <f>INDEX(Stores[sqft],MATCH(Sales[[#This Row],[store_no]],Stores[store_no],0))</f>
        <v>221800</v>
      </c>
      <c r="J7981" s="4" t="str">
        <f>INDEX(Departments[dept_name],MATCH(Sales[[#This Row],[dept_no]],Departments[dept_no],0))</f>
        <v>Games</v>
      </c>
      <c r="K7981" s="4" t="str">
        <f>CONCATENATE(Sales[[#This Row],[region]],Sales[[#This Row],[storetype]])</f>
        <v>1B</v>
      </c>
      <c r="L7981" s="4">
        <f>INDEX(RegionStoreCount[Store Count],MATCH(Sales[[#This Row],[RegionStoretype]],RegionStoreCount[Region/Type],0))</f>
        <v>5</v>
      </c>
      <c r="M7981" s="4">
        <f>AND(Sales[[#This Row],[date]]&lt;=TY_YTDMax,Sales[[#This Row],[date]]&gt;=TY_YTDMin)*Sales[[#This Row],[sales]]</f>
        <v>21012.5524</v>
      </c>
      <c r="N7981" s="4">
        <f>AND(Sales[[#This Row],[date]]&lt;=LY_YTDMax,Sales[[#This Row],[date]]&gt;=LY_YTDMin)*Sales[[#This Row],[sales]]</f>
        <v>0</v>
      </c>
      <c r="O7981" s="4">
        <f>AND(Sales[[#This Row],[date]]&gt;=YoY_Min,Sales[[#This Row],[date]]&lt;=TY_YTDMax)*(Sales[[#This Row],[sales]]/Sales[[#This Row],[sqft]])</f>
        <v>9.4736485121731287E-2</v>
      </c>
      <c r="P7981" s="4">
        <f>SUMIF(Sales[RegionStoretype],Sales[[#This Row],[RegionStoretype]],Sales[YoY_SSF])/Sales[[#This Row],[Region_TypeCount]]</f>
        <v>68.518982968140051</v>
      </c>
    </row>
    <row r="7982" spans="1:16" x14ac:dyDescent="0.25">
      <c r="A7982" s="1">
        <v>43308</v>
      </c>
      <c r="B7982">
        <v>9</v>
      </c>
      <c r="C7982">
        <v>10</v>
      </c>
      <c r="D7982">
        <v>57560.303400000004</v>
      </c>
      <c r="E7982" s="4">
        <f>INDEX(Stores[region],MATCH(Sales[[#This Row],[store_no]],Stores[store_no],0))</f>
        <v>1</v>
      </c>
      <c r="F7982" s="4" t="str">
        <f>INDEX(Stores[storetype],MATCH(Sales[[#This Row],[store_no]],Stores[store_no],0))</f>
        <v>B</v>
      </c>
      <c r="G7982" s="4" t="str">
        <f>INDEX(Stores[location_city],MATCH(Sales[[#This Row],[store_no]],Stores[store_no],0))</f>
        <v>Columbus</v>
      </c>
      <c r="H7982" s="4" t="str">
        <f>INDEX(Stores[location_state],MATCH(Sales[[#This Row],[store_no]],Stores[store_no],0))</f>
        <v>Ohio</v>
      </c>
      <c r="I7982" s="4">
        <f>INDEX(Stores[sqft],MATCH(Sales[[#This Row],[store_no]],Stores[store_no],0))</f>
        <v>221800</v>
      </c>
      <c r="J7982" s="4" t="str">
        <f>INDEX(Departments[dept_name],MATCH(Sales[[#This Row],[dept_no]],Departments[dept_no],0))</f>
        <v>Health</v>
      </c>
      <c r="K7982" s="4" t="str">
        <f>CONCATENATE(Sales[[#This Row],[region]],Sales[[#This Row],[storetype]])</f>
        <v>1B</v>
      </c>
      <c r="L7982" s="4">
        <f>INDEX(RegionStoreCount[Store Count],MATCH(Sales[[#This Row],[RegionStoretype]],RegionStoreCount[Region/Type],0))</f>
        <v>5</v>
      </c>
      <c r="M7982" s="4">
        <f>AND(Sales[[#This Row],[date]]&lt;=TY_YTDMax,Sales[[#This Row],[date]]&gt;=TY_YTDMin)*Sales[[#This Row],[sales]]</f>
        <v>57560.303400000004</v>
      </c>
      <c r="N7982" s="4">
        <f>AND(Sales[[#This Row],[date]]&lt;=LY_YTDMax,Sales[[#This Row],[date]]&gt;=LY_YTDMin)*Sales[[#This Row],[sales]]</f>
        <v>0</v>
      </c>
      <c r="O7982" s="4">
        <f>AND(Sales[[#This Row],[date]]&gt;=YoY_Min,Sales[[#This Row],[date]]&lt;=TY_YTDMax)*(Sales[[#This Row],[sales]]/Sales[[#This Row],[sqft]])</f>
        <v>0.25951444274120833</v>
      </c>
      <c r="P7982" s="4">
        <f>SUMIF(Sales[RegionStoretype],Sales[[#This Row],[RegionStoretype]],Sales[YoY_SSF])/Sales[[#This Row],[Region_TypeCount]]</f>
        <v>68.518982968140051</v>
      </c>
    </row>
    <row r="7983" spans="1:16" x14ac:dyDescent="0.25">
      <c r="A7983" s="1">
        <v>43308</v>
      </c>
      <c r="B7983">
        <v>9</v>
      </c>
      <c r="C7983">
        <v>16</v>
      </c>
      <c r="D7983">
        <v>95729.7068</v>
      </c>
      <c r="E7983" s="4">
        <f>INDEX(Stores[region],MATCH(Sales[[#This Row],[store_no]],Stores[store_no],0))</f>
        <v>1</v>
      </c>
      <c r="F7983" s="4" t="str">
        <f>INDEX(Stores[storetype],MATCH(Sales[[#This Row],[store_no]],Stores[store_no],0))</f>
        <v>B</v>
      </c>
      <c r="G7983" s="4" t="str">
        <f>INDEX(Stores[location_city],MATCH(Sales[[#This Row],[store_no]],Stores[store_no],0))</f>
        <v>Columbus</v>
      </c>
      <c r="H7983" s="4" t="str">
        <f>INDEX(Stores[location_state],MATCH(Sales[[#This Row],[store_no]],Stores[store_no],0))</f>
        <v>Ohio</v>
      </c>
      <c r="I7983" s="4">
        <f>INDEX(Stores[sqft],MATCH(Sales[[#This Row],[store_no]],Stores[store_no],0))</f>
        <v>221800</v>
      </c>
      <c r="J7983" s="4" t="str">
        <f>INDEX(Departments[dept_name],MATCH(Sales[[#This Row],[dept_no]],Departments[dept_no],0))</f>
        <v>Outdoors</v>
      </c>
      <c r="K7983" s="4" t="str">
        <f>CONCATENATE(Sales[[#This Row],[region]],Sales[[#This Row],[storetype]])</f>
        <v>1B</v>
      </c>
      <c r="L7983" s="4">
        <f>INDEX(RegionStoreCount[Store Count],MATCH(Sales[[#This Row],[RegionStoretype]],RegionStoreCount[Region/Type],0))</f>
        <v>5</v>
      </c>
      <c r="M7983" s="4">
        <f>AND(Sales[[#This Row],[date]]&lt;=TY_YTDMax,Sales[[#This Row],[date]]&gt;=TY_YTDMin)*Sales[[#This Row],[sales]]</f>
        <v>95729.7068</v>
      </c>
      <c r="N7983" s="4">
        <f>AND(Sales[[#This Row],[date]]&lt;=LY_YTDMax,Sales[[#This Row],[date]]&gt;=LY_YTDMin)*Sales[[#This Row],[sales]]</f>
        <v>0</v>
      </c>
      <c r="O7983" s="4">
        <f>AND(Sales[[#This Row],[date]]&gt;=YoY_Min,Sales[[#This Row],[date]]&lt;=TY_YTDMax)*(Sales[[#This Row],[sales]]/Sales[[#This Row],[sqft]])</f>
        <v>0.43160372768259692</v>
      </c>
      <c r="P7983" s="4">
        <f>SUMIF(Sales[RegionStoretype],Sales[[#This Row],[RegionStoretype]],Sales[YoY_SSF])/Sales[[#This Row],[Region_TypeCount]]</f>
        <v>68.518982968140051</v>
      </c>
    </row>
    <row r="7984" spans="1:16" x14ac:dyDescent="0.25">
      <c r="A7984" s="1">
        <v>43308</v>
      </c>
      <c r="B7984">
        <v>9</v>
      </c>
      <c r="C7984">
        <v>18</v>
      </c>
      <c r="D7984">
        <v>297326.58110000001</v>
      </c>
      <c r="E7984" s="4">
        <f>INDEX(Stores[region],MATCH(Sales[[#This Row],[store_no]],Stores[store_no],0))</f>
        <v>1</v>
      </c>
      <c r="F7984" s="4" t="str">
        <f>INDEX(Stores[storetype],MATCH(Sales[[#This Row],[store_no]],Stores[store_no],0))</f>
        <v>B</v>
      </c>
      <c r="G7984" s="4" t="str">
        <f>INDEX(Stores[location_city],MATCH(Sales[[#This Row],[store_no]],Stores[store_no],0))</f>
        <v>Columbus</v>
      </c>
      <c r="H7984" s="4" t="str">
        <f>INDEX(Stores[location_state],MATCH(Sales[[#This Row],[store_no]],Stores[store_no],0))</f>
        <v>Ohio</v>
      </c>
      <c r="I7984" s="4">
        <f>INDEX(Stores[sqft],MATCH(Sales[[#This Row],[store_no]],Stores[store_no],0))</f>
        <v>221800</v>
      </c>
      <c r="J7984" s="4" t="str">
        <f>INDEX(Departments[dept_name],MATCH(Sales[[#This Row],[dept_no]],Departments[dept_no],0))</f>
        <v>Sports</v>
      </c>
      <c r="K7984" s="4" t="str">
        <f>CONCATENATE(Sales[[#This Row],[region]],Sales[[#This Row],[storetype]])</f>
        <v>1B</v>
      </c>
      <c r="L7984" s="4">
        <f>INDEX(RegionStoreCount[Store Count],MATCH(Sales[[#This Row],[RegionStoretype]],RegionStoreCount[Region/Type],0))</f>
        <v>5</v>
      </c>
      <c r="M7984" s="4">
        <f>AND(Sales[[#This Row],[date]]&lt;=TY_YTDMax,Sales[[#This Row],[date]]&gt;=TY_YTDMin)*Sales[[#This Row],[sales]]</f>
        <v>297326.58110000001</v>
      </c>
      <c r="N7984" s="4">
        <f>AND(Sales[[#This Row],[date]]&lt;=LY_YTDMax,Sales[[#This Row],[date]]&gt;=LY_YTDMin)*Sales[[#This Row],[sales]]</f>
        <v>0</v>
      </c>
      <c r="O7984" s="4">
        <f>AND(Sales[[#This Row],[date]]&gt;=YoY_Min,Sales[[#This Row],[date]]&lt;=TY_YTDMax)*(Sales[[#This Row],[sales]]/Sales[[#This Row],[sqft]])</f>
        <v>1.3405165964833183</v>
      </c>
      <c r="P7984" s="4">
        <f>SUMIF(Sales[RegionStoretype],Sales[[#This Row],[RegionStoretype]],Sales[YoY_SSF])/Sales[[#This Row],[Region_TypeCount]]</f>
        <v>68.518982968140051</v>
      </c>
    </row>
    <row r="7985" spans="1:16" x14ac:dyDescent="0.25">
      <c r="A7985" s="1">
        <v>43308</v>
      </c>
      <c r="B7985">
        <v>10</v>
      </c>
      <c r="C7985">
        <v>1</v>
      </c>
      <c r="D7985">
        <v>67323.732600000003</v>
      </c>
      <c r="E7985" s="4">
        <f>INDEX(Stores[region],MATCH(Sales[[#This Row],[store_no]],Stores[store_no],0))</f>
        <v>1</v>
      </c>
      <c r="F7985" s="4" t="str">
        <f>INDEX(Stores[storetype],MATCH(Sales[[#This Row],[store_no]],Stores[store_no],0))</f>
        <v>B</v>
      </c>
      <c r="G7985" s="4" t="str">
        <f>INDEX(Stores[location_city],MATCH(Sales[[#This Row],[store_no]],Stores[store_no],0))</f>
        <v>Traverse City</v>
      </c>
      <c r="H7985" s="4" t="str">
        <f>INDEX(Stores[location_state],MATCH(Sales[[#This Row],[store_no]],Stores[store_no],0))</f>
        <v>Michigan</v>
      </c>
      <c r="I7985" s="4">
        <f>INDEX(Stores[sqft],MATCH(Sales[[#This Row],[store_no]],Stores[store_no],0))</f>
        <v>158200</v>
      </c>
      <c r="J7985" s="4" t="str">
        <f>INDEX(Departments[dept_name],MATCH(Sales[[#This Row],[dept_no]],Departments[dept_no],0))</f>
        <v>Automotive</v>
      </c>
      <c r="K7985" s="4" t="str">
        <f>CONCATENATE(Sales[[#This Row],[region]],Sales[[#This Row],[storetype]])</f>
        <v>1B</v>
      </c>
      <c r="L7985" s="4">
        <f>INDEX(RegionStoreCount[Store Count],MATCH(Sales[[#This Row],[RegionStoretype]],RegionStoreCount[Region/Type],0))</f>
        <v>5</v>
      </c>
      <c r="M7985" s="4">
        <f>AND(Sales[[#This Row],[date]]&lt;=TY_YTDMax,Sales[[#This Row],[date]]&gt;=TY_YTDMin)*Sales[[#This Row],[sales]]</f>
        <v>67323.732600000003</v>
      </c>
      <c r="N7985" s="4">
        <f>AND(Sales[[#This Row],[date]]&lt;=LY_YTDMax,Sales[[#This Row],[date]]&gt;=LY_YTDMin)*Sales[[#This Row],[sales]]</f>
        <v>0</v>
      </c>
      <c r="O7985" s="4">
        <f>AND(Sales[[#This Row],[date]]&gt;=YoY_Min,Sales[[#This Row],[date]]&lt;=TY_YTDMax)*(Sales[[#This Row],[sales]]/Sales[[#This Row],[sqft]])</f>
        <v>0.42556088874841974</v>
      </c>
      <c r="P7985" s="4">
        <f>SUMIF(Sales[RegionStoretype],Sales[[#This Row],[RegionStoretype]],Sales[YoY_SSF])/Sales[[#This Row],[Region_TypeCount]]</f>
        <v>68.518982968140051</v>
      </c>
    </row>
    <row r="7986" spans="1:16" x14ac:dyDescent="0.25">
      <c r="A7986" s="1">
        <v>43308</v>
      </c>
      <c r="B7986">
        <v>10</v>
      </c>
      <c r="C7986">
        <v>10</v>
      </c>
      <c r="D7986">
        <v>6841.4454000000005</v>
      </c>
      <c r="E7986" s="4">
        <f>INDEX(Stores[region],MATCH(Sales[[#This Row],[store_no]],Stores[store_no],0))</f>
        <v>1</v>
      </c>
      <c r="F7986" s="4" t="str">
        <f>INDEX(Stores[storetype],MATCH(Sales[[#This Row],[store_no]],Stores[store_no],0))</f>
        <v>B</v>
      </c>
      <c r="G7986" s="4" t="str">
        <f>INDEX(Stores[location_city],MATCH(Sales[[#This Row],[store_no]],Stores[store_no],0))</f>
        <v>Traverse City</v>
      </c>
      <c r="H7986" s="4" t="str">
        <f>INDEX(Stores[location_state],MATCH(Sales[[#This Row],[store_no]],Stores[store_no],0))</f>
        <v>Michigan</v>
      </c>
      <c r="I7986" s="4">
        <f>INDEX(Stores[sqft],MATCH(Sales[[#This Row],[store_no]],Stores[store_no],0))</f>
        <v>158200</v>
      </c>
      <c r="J7986" s="4" t="str">
        <f>INDEX(Departments[dept_name],MATCH(Sales[[#This Row],[dept_no]],Departments[dept_no],0))</f>
        <v>Health</v>
      </c>
      <c r="K7986" s="4" t="str">
        <f>CONCATENATE(Sales[[#This Row],[region]],Sales[[#This Row],[storetype]])</f>
        <v>1B</v>
      </c>
      <c r="L7986" s="4">
        <f>INDEX(RegionStoreCount[Store Count],MATCH(Sales[[#This Row],[RegionStoretype]],RegionStoreCount[Region/Type],0))</f>
        <v>5</v>
      </c>
      <c r="M7986" s="4">
        <f>AND(Sales[[#This Row],[date]]&lt;=TY_YTDMax,Sales[[#This Row],[date]]&gt;=TY_YTDMin)*Sales[[#This Row],[sales]]</f>
        <v>6841.4454000000005</v>
      </c>
      <c r="N7986" s="4">
        <f>AND(Sales[[#This Row],[date]]&lt;=LY_YTDMax,Sales[[#This Row],[date]]&gt;=LY_YTDMin)*Sales[[#This Row],[sales]]</f>
        <v>0</v>
      </c>
      <c r="O7986" s="4">
        <f>AND(Sales[[#This Row],[date]]&gt;=YoY_Min,Sales[[#This Row],[date]]&lt;=TY_YTDMax)*(Sales[[#This Row],[sales]]/Sales[[#This Row],[sqft]])</f>
        <v>4.324554614412137E-2</v>
      </c>
      <c r="P7986" s="4">
        <f>SUMIF(Sales[RegionStoretype],Sales[[#This Row],[RegionStoretype]],Sales[YoY_SSF])/Sales[[#This Row],[Region_TypeCount]]</f>
        <v>68.518982968140051</v>
      </c>
    </row>
    <row r="7987" spans="1:16" x14ac:dyDescent="0.25">
      <c r="A7987" s="1">
        <v>43308</v>
      </c>
      <c r="B7987">
        <v>10</v>
      </c>
      <c r="C7987">
        <v>11</v>
      </c>
      <c r="D7987">
        <v>95761.001600000018</v>
      </c>
      <c r="E7987" s="4">
        <f>INDEX(Stores[region],MATCH(Sales[[#This Row],[store_no]],Stores[store_no],0))</f>
        <v>1</v>
      </c>
      <c r="F7987" s="4" t="str">
        <f>INDEX(Stores[storetype],MATCH(Sales[[#This Row],[store_no]],Stores[store_no],0))</f>
        <v>B</v>
      </c>
      <c r="G7987" s="4" t="str">
        <f>INDEX(Stores[location_city],MATCH(Sales[[#This Row],[store_no]],Stores[store_no],0))</f>
        <v>Traverse City</v>
      </c>
      <c r="H7987" s="4" t="str">
        <f>INDEX(Stores[location_state],MATCH(Sales[[#This Row],[store_no]],Stores[store_no],0))</f>
        <v>Michigan</v>
      </c>
      <c r="I7987" s="4">
        <f>INDEX(Stores[sqft],MATCH(Sales[[#This Row],[store_no]],Stores[store_no],0))</f>
        <v>158200</v>
      </c>
      <c r="J7987" s="4" t="str">
        <f>INDEX(Departments[dept_name],MATCH(Sales[[#This Row],[dept_no]],Departments[dept_no],0))</f>
        <v>Home</v>
      </c>
      <c r="K7987" s="4" t="str">
        <f>CONCATENATE(Sales[[#This Row],[region]],Sales[[#This Row],[storetype]])</f>
        <v>1B</v>
      </c>
      <c r="L7987" s="4">
        <f>INDEX(RegionStoreCount[Store Count],MATCH(Sales[[#This Row],[RegionStoretype]],RegionStoreCount[Region/Type],0))</f>
        <v>5</v>
      </c>
      <c r="M7987" s="4">
        <f>AND(Sales[[#This Row],[date]]&lt;=TY_YTDMax,Sales[[#This Row],[date]]&gt;=TY_YTDMin)*Sales[[#This Row],[sales]]</f>
        <v>95761.001600000018</v>
      </c>
      <c r="N7987" s="4">
        <f>AND(Sales[[#This Row],[date]]&lt;=LY_YTDMax,Sales[[#This Row],[date]]&gt;=LY_YTDMin)*Sales[[#This Row],[sales]]</f>
        <v>0</v>
      </c>
      <c r="O7987" s="4">
        <f>AND(Sales[[#This Row],[date]]&gt;=YoY_Min,Sales[[#This Row],[date]]&lt;=TY_YTDMax)*(Sales[[#This Row],[sales]]/Sales[[#This Row],[sqft]])</f>
        <v>0.60531606573957031</v>
      </c>
      <c r="P7987" s="4">
        <f>SUMIF(Sales[RegionStoretype],Sales[[#This Row],[RegionStoretype]],Sales[YoY_SSF])/Sales[[#This Row],[Region_TypeCount]]</f>
        <v>68.518982968140051</v>
      </c>
    </row>
    <row r="7988" spans="1:16" x14ac:dyDescent="0.25">
      <c r="A7988" s="1">
        <v>43308</v>
      </c>
      <c r="B7988">
        <v>10</v>
      </c>
      <c r="C7988">
        <v>12</v>
      </c>
      <c r="D7988">
        <v>6883.2263999999996</v>
      </c>
      <c r="E7988" s="4">
        <f>INDEX(Stores[region],MATCH(Sales[[#This Row],[store_no]],Stores[store_no],0))</f>
        <v>1</v>
      </c>
      <c r="F7988" s="4" t="str">
        <f>INDEX(Stores[storetype],MATCH(Sales[[#This Row],[store_no]],Stores[store_no],0))</f>
        <v>B</v>
      </c>
      <c r="G7988" s="4" t="str">
        <f>INDEX(Stores[location_city],MATCH(Sales[[#This Row],[store_no]],Stores[store_no],0))</f>
        <v>Traverse City</v>
      </c>
      <c r="H7988" s="4" t="str">
        <f>INDEX(Stores[location_state],MATCH(Sales[[#This Row],[store_no]],Stores[store_no],0))</f>
        <v>Michigan</v>
      </c>
      <c r="I7988" s="4">
        <f>INDEX(Stores[sqft],MATCH(Sales[[#This Row],[store_no]],Stores[store_no],0))</f>
        <v>158200</v>
      </c>
      <c r="J7988" s="4" t="str">
        <f>INDEX(Departments[dept_name],MATCH(Sales[[#This Row],[dept_no]],Departments[dept_no],0))</f>
        <v>Jewelery</v>
      </c>
      <c r="K7988" s="4" t="str">
        <f>CONCATENATE(Sales[[#This Row],[region]],Sales[[#This Row],[storetype]])</f>
        <v>1B</v>
      </c>
      <c r="L7988" s="4">
        <f>INDEX(RegionStoreCount[Store Count],MATCH(Sales[[#This Row],[RegionStoretype]],RegionStoreCount[Region/Type],0))</f>
        <v>5</v>
      </c>
      <c r="M7988" s="4">
        <f>AND(Sales[[#This Row],[date]]&lt;=TY_YTDMax,Sales[[#This Row],[date]]&gt;=TY_YTDMin)*Sales[[#This Row],[sales]]</f>
        <v>6883.2263999999996</v>
      </c>
      <c r="N7988" s="4">
        <f>AND(Sales[[#This Row],[date]]&lt;=LY_YTDMax,Sales[[#This Row],[date]]&gt;=LY_YTDMin)*Sales[[#This Row],[sales]]</f>
        <v>0</v>
      </c>
      <c r="O7988" s="4">
        <f>AND(Sales[[#This Row],[date]]&gt;=YoY_Min,Sales[[#This Row],[date]]&lt;=TY_YTDMax)*(Sales[[#This Row],[sales]]/Sales[[#This Row],[sqft]])</f>
        <v>4.3509648546144121E-2</v>
      </c>
      <c r="P7988" s="4">
        <f>SUMIF(Sales[RegionStoretype],Sales[[#This Row],[RegionStoretype]],Sales[YoY_SSF])/Sales[[#This Row],[Region_TypeCount]]</f>
        <v>68.518982968140051</v>
      </c>
    </row>
    <row r="7989" spans="1:16" x14ac:dyDescent="0.25">
      <c r="A7989" s="1">
        <v>43308</v>
      </c>
      <c r="B7989">
        <v>10</v>
      </c>
      <c r="C7989">
        <v>17</v>
      </c>
      <c r="D7989">
        <v>104741.9574</v>
      </c>
      <c r="E7989" s="4">
        <f>INDEX(Stores[region],MATCH(Sales[[#This Row],[store_no]],Stores[store_no],0))</f>
        <v>1</v>
      </c>
      <c r="F7989" s="4" t="str">
        <f>INDEX(Stores[storetype],MATCH(Sales[[#This Row],[store_no]],Stores[store_no],0))</f>
        <v>B</v>
      </c>
      <c r="G7989" s="4" t="str">
        <f>INDEX(Stores[location_city],MATCH(Sales[[#This Row],[store_no]],Stores[store_no],0))</f>
        <v>Traverse City</v>
      </c>
      <c r="H7989" s="4" t="str">
        <f>INDEX(Stores[location_state],MATCH(Sales[[#This Row],[store_no]],Stores[store_no],0))</f>
        <v>Michigan</v>
      </c>
      <c r="I7989" s="4">
        <f>INDEX(Stores[sqft],MATCH(Sales[[#This Row],[store_no]],Stores[store_no],0))</f>
        <v>158200</v>
      </c>
      <c r="J7989" s="4" t="str">
        <f>INDEX(Departments[dept_name],MATCH(Sales[[#This Row],[dept_no]],Departments[dept_no],0))</f>
        <v>Shoes</v>
      </c>
      <c r="K7989" s="4" t="str">
        <f>CONCATENATE(Sales[[#This Row],[region]],Sales[[#This Row],[storetype]])</f>
        <v>1B</v>
      </c>
      <c r="L7989" s="4">
        <f>INDEX(RegionStoreCount[Store Count],MATCH(Sales[[#This Row],[RegionStoretype]],RegionStoreCount[Region/Type],0))</f>
        <v>5</v>
      </c>
      <c r="M7989" s="4">
        <f>AND(Sales[[#This Row],[date]]&lt;=TY_YTDMax,Sales[[#This Row],[date]]&gt;=TY_YTDMin)*Sales[[#This Row],[sales]]</f>
        <v>104741.9574</v>
      </c>
      <c r="N7989" s="4">
        <f>AND(Sales[[#This Row],[date]]&lt;=LY_YTDMax,Sales[[#This Row],[date]]&gt;=LY_YTDMin)*Sales[[#This Row],[sales]]</f>
        <v>0</v>
      </c>
      <c r="O7989" s="4">
        <f>AND(Sales[[#This Row],[date]]&gt;=YoY_Min,Sales[[#This Row],[date]]&lt;=TY_YTDMax)*(Sales[[#This Row],[sales]]/Sales[[#This Row],[sqft]])</f>
        <v>0.66208569785082172</v>
      </c>
      <c r="P7989" s="4">
        <f>SUMIF(Sales[RegionStoretype],Sales[[#This Row],[RegionStoretype]],Sales[YoY_SSF])/Sales[[#This Row],[Region_TypeCount]]</f>
        <v>68.518982968140051</v>
      </c>
    </row>
    <row r="7990" spans="1:16" x14ac:dyDescent="0.25">
      <c r="A7990" s="1">
        <v>43308</v>
      </c>
      <c r="B7990">
        <v>11</v>
      </c>
      <c r="C7990">
        <v>4</v>
      </c>
      <c r="D7990">
        <v>100677.30780000001</v>
      </c>
      <c r="E7990" s="4">
        <f>INDEX(Stores[region],MATCH(Sales[[#This Row],[store_no]],Stores[store_no],0))</f>
        <v>1</v>
      </c>
      <c r="F7990" s="4" t="str">
        <f>INDEX(Stores[storetype],MATCH(Sales[[#This Row],[store_no]],Stores[store_no],0))</f>
        <v>A</v>
      </c>
      <c r="G7990" s="4" t="str">
        <f>INDEX(Stores[location_city],MATCH(Sales[[#This Row],[store_no]],Stores[store_no],0))</f>
        <v>Cleveland</v>
      </c>
      <c r="H7990" s="4" t="str">
        <f>INDEX(Stores[location_state],MATCH(Sales[[#This Row],[store_no]],Stores[store_no],0))</f>
        <v>Ohio</v>
      </c>
      <c r="I7990" s="4">
        <f>INDEX(Stores[sqft],MATCH(Sales[[#This Row],[store_no]],Stores[store_no],0))</f>
        <v>192400</v>
      </c>
      <c r="J7990" s="4" t="str">
        <f>INDEX(Departments[dept_name],MATCH(Sales[[#This Row],[dept_no]],Departments[dept_no],0))</f>
        <v>Books</v>
      </c>
      <c r="K7990" s="4" t="str">
        <f>CONCATENATE(Sales[[#This Row],[region]],Sales[[#This Row],[storetype]])</f>
        <v>1A</v>
      </c>
      <c r="L7990" s="4">
        <f>INDEX(RegionStoreCount[Store Count],MATCH(Sales[[#This Row],[RegionStoretype]],RegionStoreCount[Region/Type],0))</f>
        <v>5</v>
      </c>
      <c r="M7990" s="4">
        <f>AND(Sales[[#This Row],[date]]&lt;=TY_YTDMax,Sales[[#This Row],[date]]&gt;=TY_YTDMin)*Sales[[#This Row],[sales]]</f>
        <v>100677.30780000001</v>
      </c>
      <c r="N7990" s="4">
        <f>AND(Sales[[#This Row],[date]]&lt;=LY_YTDMax,Sales[[#This Row],[date]]&gt;=LY_YTDMin)*Sales[[#This Row],[sales]]</f>
        <v>0</v>
      </c>
      <c r="O7990" s="4">
        <f>AND(Sales[[#This Row],[date]]&gt;=YoY_Min,Sales[[#This Row],[date]]&lt;=TY_YTDMax)*(Sales[[#This Row],[sales]]/Sales[[#This Row],[sqft]])</f>
        <v>0.52327083056133061</v>
      </c>
      <c r="P7990" s="4">
        <f>SUMIF(Sales[RegionStoretype],Sales[[#This Row],[RegionStoretype]],Sales[YoY_SSF])/Sales[[#This Row],[Region_TypeCount]]</f>
        <v>59.469551530910678</v>
      </c>
    </row>
    <row r="7991" spans="1:16" x14ac:dyDescent="0.25">
      <c r="A7991" s="1">
        <v>43308</v>
      </c>
      <c r="B7991">
        <v>11</v>
      </c>
      <c r="C7991">
        <v>11</v>
      </c>
      <c r="D7991">
        <v>60817.159700000004</v>
      </c>
      <c r="E7991" s="4">
        <f>INDEX(Stores[region],MATCH(Sales[[#This Row],[store_no]],Stores[store_no],0))</f>
        <v>1</v>
      </c>
      <c r="F7991" s="4" t="str">
        <f>INDEX(Stores[storetype],MATCH(Sales[[#This Row],[store_no]],Stores[store_no],0))</f>
        <v>A</v>
      </c>
      <c r="G7991" s="4" t="str">
        <f>INDEX(Stores[location_city],MATCH(Sales[[#This Row],[store_no]],Stores[store_no],0))</f>
        <v>Cleveland</v>
      </c>
      <c r="H7991" s="4" t="str">
        <f>INDEX(Stores[location_state],MATCH(Sales[[#This Row],[store_no]],Stores[store_no],0))</f>
        <v>Ohio</v>
      </c>
      <c r="I7991" s="4">
        <f>INDEX(Stores[sqft],MATCH(Sales[[#This Row],[store_no]],Stores[store_no],0))</f>
        <v>192400</v>
      </c>
      <c r="J7991" s="4" t="str">
        <f>INDEX(Departments[dept_name],MATCH(Sales[[#This Row],[dept_no]],Departments[dept_no],0))</f>
        <v>Home</v>
      </c>
      <c r="K7991" s="4" t="str">
        <f>CONCATENATE(Sales[[#This Row],[region]],Sales[[#This Row],[storetype]])</f>
        <v>1A</v>
      </c>
      <c r="L7991" s="4">
        <f>INDEX(RegionStoreCount[Store Count],MATCH(Sales[[#This Row],[RegionStoretype]],RegionStoreCount[Region/Type],0))</f>
        <v>5</v>
      </c>
      <c r="M7991" s="4">
        <f>AND(Sales[[#This Row],[date]]&lt;=TY_YTDMax,Sales[[#This Row],[date]]&gt;=TY_YTDMin)*Sales[[#This Row],[sales]]</f>
        <v>60817.159700000004</v>
      </c>
      <c r="N7991" s="4">
        <f>AND(Sales[[#This Row],[date]]&lt;=LY_YTDMax,Sales[[#This Row],[date]]&gt;=LY_YTDMin)*Sales[[#This Row],[sales]]</f>
        <v>0</v>
      </c>
      <c r="O7991" s="4">
        <f>AND(Sales[[#This Row],[date]]&gt;=YoY_Min,Sales[[#This Row],[date]]&lt;=TY_YTDMax)*(Sales[[#This Row],[sales]]/Sales[[#This Row],[sqft]])</f>
        <v>0.31609750363825367</v>
      </c>
      <c r="P7991" s="4">
        <f>SUMIF(Sales[RegionStoretype],Sales[[#This Row],[RegionStoretype]],Sales[YoY_SSF])/Sales[[#This Row],[Region_TypeCount]]</f>
        <v>59.469551530910678</v>
      </c>
    </row>
    <row r="7992" spans="1:16" x14ac:dyDescent="0.25">
      <c r="A7992" s="1">
        <v>43308</v>
      </c>
      <c r="B7992">
        <v>11</v>
      </c>
      <c r="C7992">
        <v>13</v>
      </c>
      <c r="D7992">
        <v>81746.616899999979</v>
      </c>
      <c r="E7992" s="4">
        <f>INDEX(Stores[region],MATCH(Sales[[#This Row],[store_no]],Stores[store_no],0))</f>
        <v>1</v>
      </c>
      <c r="F7992" s="4" t="str">
        <f>INDEX(Stores[storetype],MATCH(Sales[[#This Row],[store_no]],Stores[store_no],0))</f>
        <v>A</v>
      </c>
      <c r="G7992" s="4" t="str">
        <f>INDEX(Stores[location_city],MATCH(Sales[[#This Row],[store_no]],Stores[store_no],0))</f>
        <v>Cleveland</v>
      </c>
      <c r="H7992" s="4" t="str">
        <f>INDEX(Stores[location_state],MATCH(Sales[[#This Row],[store_no]],Stores[store_no],0))</f>
        <v>Ohio</v>
      </c>
      <c r="I7992" s="4">
        <f>INDEX(Stores[sqft],MATCH(Sales[[#This Row],[store_no]],Stores[store_no],0))</f>
        <v>192400</v>
      </c>
      <c r="J7992" s="4" t="str">
        <f>INDEX(Departments[dept_name],MATCH(Sales[[#This Row],[dept_no]],Departments[dept_no],0))</f>
        <v>Kids</v>
      </c>
      <c r="K7992" s="4" t="str">
        <f>CONCATENATE(Sales[[#This Row],[region]],Sales[[#This Row],[storetype]])</f>
        <v>1A</v>
      </c>
      <c r="L7992" s="4">
        <f>INDEX(RegionStoreCount[Store Count],MATCH(Sales[[#This Row],[RegionStoretype]],RegionStoreCount[Region/Type],0))</f>
        <v>5</v>
      </c>
      <c r="M7992" s="4">
        <f>AND(Sales[[#This Row],[date]]&lt;=TY_YTDMax,Sales[[#This Row],[date]]&gt;=TY_YTDMin)*Sales[[#This Row],[sales]]</f>
        <v>81746.616899999979</v>
      </c>
      <c r="N7992" s="4">
        <f>AND(Sales[[#This Row],[date]]&lt;=LY_YTDMax,Sales[[#This Row],[date]]&gt;=LY_YTDMin)*Sales[[#This Row],[sales]]</f>
        <v>0</v>
      </c>
      <c r="O7992" s="4">
        <f>AND(Sales[[#This Row],[date]]&gt;=YoY_Min,Sales[[#This Row],[date]]&lt;=TY_YTDMax)*(Sales[[#This Row],[sales]]/Sales[[#This Row],[sqft]])</f>
        <v>0.42487846621621611</v>
      </c>
      <c r="P7992" s="4">
        <f>SUMIF(Sales[RegionStoretype],Sales[[#This Row],[RegionStoretype]],Sales[YoY_SSF])/Sales[[#This Row],[Region_TypeCount]]</f>
        <v>59.469551530910678</v>
      </c>
    </row>
    <row r="7993" spans="1:16" x14ac:dyDescent="0.25">
      <c r="A7993" s="1">
        <v>43308</v>
      </c>
      <c r="B7993">
        <v>11</v>
      </c>
      <c r="C7993">
        <v>16</v>
      </c>
      <c r="D7993">
        <v>14159.356599999999</v>
      </c>
      <c r="E7993" s="4">
        <f>INDEX(Stores[region],MATCH(Sales[[#This Row],[store_no]],Stores[store_no],0))</f>
        <v>1</v>
      </c>
      <c r="F7993" s="4" t="str">
        <f>INDEX(Stores[storetype],MATCH(Sales[[#This Row],[store_no]],Stores[store_no],0))</f>
        <v>A</v>
      </c>
      <c r="G7993" s="4" t="str">
        <f>INDEX(Stores[location_city],MATCH(Sales[[#This Row],[store_no]],Stores[store_no],0))</f>
        <v>Cleveland</v>
      </c>
      <c r="H7993" s="4" t="str">
        <f>INDEX(Stores[location_state],MATCH(Sales[[#This Row],[store_no]],Stores[store_no],0))</f>
        <v>Ohio</v>
      </c>
      <c r="I7993" s="4">
        <f>INDEX(Stores[sqft],MATCH(Sales[[#This Row],[store_no]],Stores[store_no],0))</f>
        <v>192400</v>
      </c>
      <c r="J7993" s="4" t="str">
        <f>INDEX(Departments[dept_name],MATCH(Sales[[#This Row],[dept_no]],Departments[dept_no],0))</f>
        <v>Outdoors</v>
      </c>
      <c r="K7993" s="4" t="str">
        <f>CONCATENATE(Sales[[#This Row],[region]],Sales[[#This Row],[storetype]])</f>
        <v>1A</v>
      </c>
      <c r="L7993" s="4">
        <f>INDEX(RegionStoreCount[Store Count],MATCH(Sales[[#This Row],[RegionStoretype]],RegionStoreCount[Region/Type],0))</f>
        <v>5</v>
      </c>
      <c r="M7993" s="4">
        <f>AND(Sales[[#This Row],[date]]&lt;=TY_YTDMax,Sales[[#This Row],[date]]&gt;=TY_YTDMin)*Sales[[#This Row],[sales]]</f>
        <v>14159.356599999999</v>
      </c>
      <c r="N7993" s="4">
        <f>AND(Sales[[#This Row],[date]]&lt;=LY_YTDMax,Sales[[#This Row],[date]]&gt;=LY_YTDMin)*Sales[[#This Row],[sales]]</f>
        <v>0</v>
      </c>
      <c r="O7993" s="4">
        <f>AND(Sales[[#This Row],[date]]&gt;=YoY_Min,Sales[[#This Row],[date]]&lt;=TY_YTDMax)*(Sales[[#This Row],[sales]]/Sales[[#This Row],[sqft]])</f>
        <v>7.3593329521829523E-2</v>
      </c>
      <c r="P7993" s="4">
        <f>SUMIF(Sales[RegionStoretype],Sales[[#This Row],[RegionStoretype]],Sales[YoY_SSF])/Sales[[#This Row],[Region_TypeCount]]</f>
        <v>59.469551530910678</v>
      </c>
    </row>
    <row r="7994" spans="1:16" x14ac:dyDescent="0.25">
      <c r="A7994" s="1">
        <v>43308</v>
      </c>
      <c r="B7994">
        <v>12</v>
      </c>
      <c r="C7994">
        <v>14</v>
      </c>
      <c r="D7994">
        <v>97078.757699999987</v>
      </c>
      <c r="E7994" s="4">
        <f>INDEX(Stores[region],MATCH(Sales[[#This Row],[store_no]],Stores[store_no],0))</f>
        <v>2</v>
      </c>
      <c r="F7994" s="4" t="str">
        <f>INDEX(Stores[storetype],MATCH(Sales[[#This Row],[store_no]],Stores[store_no],0))</f>
        <v>B</v>
      </c>
      <c r="G7994" s="4" t="str">
        <f>INDEX(Stores[location_city],MATCH(Sales[[#This Row],[store_no]],Stores[store_no],0))</f>
        <v>Indianapolis</v>
      </c>
      <c r="H7994" s="4" t="str">
        <f>INDEX(Stores[location_state],MATCH(Sales[[#This Row],[store_no]],Stores[store_no],0))</f>
        <v>Indiana</v>
      </c>
      <c r="I7994" s="4">
        <f>INDEX(Stores[sqft],MATCH(Sales[[#This Row],[store_no]],Stores[store_no],0))</f>
        <v>120800</v>
      </c>
      <c r="J7994" s="4" t="str">
        <f>INDEX(Departments[dept_name],MATCH(Sales[[#This Row],[dept_no]],Departments[dept_no],0))</f>
        <v>Movies</v>
      </c>
      <c r="K7994" s="4" t="str">
        <f>CONCATENATE(Sales[[#This Row],[region]],Sales[[#This Row],[storetype]])</f>
        <v>2B</v>
      </c>
      <c r="L7994" s="4">
        <f>INDEX(RegionStoreCount[Store Count],MATCH(Sales[[#This Row],[RegionStoretype]],RegionStoreCount[Region/Type],0))</f>
        <v>6</v>
      </c>
      <c r="M7994" s="4">
        <f>AND(Sales[[#This Row],[date]]&lt;=TY_YTDMax,Sales[[#This Row],[date]]&gt;=TY_YTDMin)*Sales[[#This Row],[sales]]</f>
        <v>97078.757699999987</v>
      </c>
      <c r="N7994" s="4">
        <f>AND(Sales[[#This Row],[date]]&lt;=LY_YTDMax,Sales[[#This Row],[date]]&gt;=LY_YTDMin)*Sales[[#This Row],[sales]]</f>
        <v>0</v>
      </c>
      <c r="O7994" s="4">
        <f>AND(Sales[[#This Row],[date]]&gt;=YoY_Min,Sales[[#This Row],[date]]&lt;=TY_YTDMax)*(Sales[[#This Row],[sales]]/Sales[[#This Row],[sqft]])</f>
        <v>0.80363210016556286</v>
      </c>
      <c r="P7994" s="4">
        <f>SUMIF(Sales[RegionStoretype],Sales[[#This Row],[RegionStoretype]],Sales[YoY_SSF])/Sales[[#This Row],[Region_TypeCount]]</f>
        <v>58.393757732919049</v>
      </c>
    </row>
    <row r="7995" spans="1:16" x14ac:dyDescent="0.25">
      <c r="A7995" s="1">
        <v>43308</v>
      </c>
      <c r="B7995">
        <v>12</v>
      </c>
      <c r="C7995">
        <v>16</v>
      </c>
      <c r="D7995">
        <v>164806.1888</v>
      </c>
      <c r="E7995" s="4">
        <f>INDEX(Stores[region],MATCH(Sales[[#This Row],[store_no]],Stores[store_no],0))</f>
        <v>2</v>
      </c>
      <c r="F7995" s="4" t="str">
        <f>INDEX(Stores[storetype],MATCH(Sales[[#This Row],[store_no]],Stores[store_no],0))</f>
        <v>B</v>
      </c>
      <c r="G7995" s="4" t="str">
        <f>INDEX(Stores[location_city],MATCH(Sales[[#This Row],[store_no]],Stores[store_no],0))</f>
        <v>Indianapolis</v>
      </c>
      <c r="H7995" s="4" t="str">
        <f>INDEX(Stores[location_state],MATCH(Sales[[#This Row],[store_no]],Stores[store_no],0))</f>
        <v>Indiana</v>
      </c>
      <c r="I7995" s="4">
        <f>INDEX(Stores[sqft],MATCH(Sales[[#This Row],[store_no]],Stores[store_no],0))</f>
        <v>120800</v>
      </c>
      <c r="J7995" s="4" t="str">
        <f>INDEX(Departments[dept_name],MATCH(Sales[[#This Row],[dept_no]],Departments[dept_no],0))</f>
        <v>Outdoors</v>
      </c>
      <c r="K7995" s="4" t="str">
        <f>CONCATENATE(Sales[[#This Row],[region]],Sales[[#This Row],[storetype]])</f>
        <v>2B</v>
      </c>
      <c r="L7995" s="4">
        <f>INDEX(RegionStoreCount[Store Count],MATCH(Sales[[#This Row],[RegionStoretype]],RegionStoreCount[Region/Type],0))</f>
        <v>6</v>
      </c>
      <c r="M7995" s="4">
        <f>AND(Sales[[#This Row],[date]]&lt;=TY_YTDMax,Sales[[#This Row],[date]]&gt;=TY_YTDMin)*Sales[[#This Row],[sales]]</f>
        <v>164806.1888</v>
      </c>
      <c r="N7995" s="4">
        <f>AND(Sales[[#This Row],[date]]&lt;=LY_YTDMax,Sales[[#This Row],[date]]&gt;=LY_YTDMin)*Sales[[#This Row],[sales]]</f>
        <v>0</v>
      </c>
      <c r="O7995" s="4">
        <f>AND(Sales[[#This Row],[date]]&gt;=YoY_Min,Sales[[#This Row],[date]]&lt;=TY_YTDMax)*(Sales[[#This Row],[sales]]/Sales[[#This Row],[sqft]])</f>
        <v>1.364289642384106</v>
      </c>
      <c r="P7995" s="4">
        <f>SUMIF(Sales[RegionStoretype],Sales[[#This Row],[RegionStoretype]],Sales[YoY_SSF])/Sales[[#This Row],[Region_TypeCount]]</f>
        <v>58.393757732919049</v>
      </c>
    </row>
    <row r="7996" spans="1:16" x14ac:dyDescent="0.25">
      <c r="A7996" s="1">
        <v>43308</v>
      </c>
      <c r="B7996">
        <v>13</v>
      </c>
      <c r="C7996">
        <v>9</v>
      </c>
      <c r="D7996">
        <v>3347.7928000000002</v>
      </c>
      <c r="E7996" s="4">
        <f>INDEX(Stores[region],MATCH(Sales[[#This Row],[store_no]],Stores[store_no],0))</f>
        <v>3</v>
      </c>
      <c r="F7996" s="4" t="str">
        <f>INDEX(Stores[storetype],MATCH(Sales[[#This Row],[store_no]],Stores[store_no],0))</f>
        <v>A</v>
      </c>
      <c r="G7996" s="4" t="str">
        <f>INDEX(Stores[location_city],MATCH(Sales[[#This Row],[store_no]],Stores[store_no],0))</f>
        <v>Overland Park</v>
      </c>
      <c r="H7996" s="4" t="str">
        <f>INDEX(Stores[location_state],MATCH(Sales[[#This Row],[store_no]],Stores[store_no],0))</f>
        <v>Kansas</v>
      </c>
      <c r="I7996" s="4">
        <f>INDEX(Stores[sqft],MATCH(Sales[[#This Row],[store_no]],Stores[store_no],0))</f>
        <v>201000</v>
      </c>
      <c r="J7996" s="4" t="str">
        <f>INDEX(Departments[dept_name],MATCH(Sales[[#This Row],[dept_no]],Departments[dept_no],0))</f>
        <v>Garden</v>
      </c>
      <c r="K7996" s="4" t="str">
        <f>CONCATENATE(Sales[[#This Row],[region]],Sales[[#This Row],[storetype]])</f>
        <v>3A</v>
      </c>
      <c r="L7996" s="4">
        <f>INDEX(RegionStoreCount[Store Count],MATCH(Sales[[#This Row],[RegionStoretype]],RegionStoreCount[Region/Type],0))</f>
        <v>9</v>
      </c>
      <c r="M7996" s="4">
        <f>AND(Sales[[#This Row],[date]]&lt;=TY_YTDMax,Sales[[#This Row],[date]]&gt;=TY_YTDMin)*Sales[[#This Row],[sales]]</f>
        <v>3347.7928000000002</v>
      </c>
      <c r="N7996" s="4">
        <f>AND(Sales[[#This Row],[date]]&lt;=LY_YTDMax,Sales[[#This Row],[date]]&gt;=LY_YTDMin)*Sales[[#This Row],[sales]]</f>
        <v>0</v>
      </c>
      <c r="O7996" s="4">
        <f>AND(Sales[[#This Row],[date]]&gt;=YoY_Min,Sales[[#This Row],[date]]&lt;=TY_YTDMax)*(Sales[[#This Row],[sales]]/Sales[[#This Row],[sqft]])</f>
        <v>1.6655685572139305E-2</v>
      </c>
      <c r="P7996" s="4">
        <f>SUMIF(Sales[RegionStoretype],Sales[[#This Row],[RegionStoretype]],Sales[YoY_SSF])/Sales[[#This Row],[Region_TypeCount]]</f>
        <v>53.603836561720975</v>
      </c>
    </row>
    <row r="7997" spans="1:16" x14ac:dyDescent="0.25">
      <c r="A7997" s="1">
        <v>43308</v>
      </c>
      <c r="B7997">
        <v>13</v>
      </c>
      <c r="C7997">
        <v>18</v>
      </c>
      <c r="D7997">
        <v>98598.349099999992</v>
      </c>
      <c r="E7997" s="4">
        <f>INDEX(Stores[region],MATCH(Sales[[#This Row],[store_no]],Stores[store_no],0))</f>
        <v>3</v>
      </c>
      <c r="F7997" s="4" t="str">
        <f>INDEX(Stores[storetype],MATCH(Sales[[#This Row],[store_no]],Stores[store_no],0))</f>
        <v>A</v>
      </c>
      <c r="G7997" s="4" t="str">
        <f>INDEX(Stores[location_city],MATCH(Sales[[#This Row],[store_no]],Stores[store_no],0))</f>
        <v>Overland Park</v>
      </c>
      <c r="H7997" s="4" t="str">
        <f>INDEX(Stores[location_state],MATCH(Sales[[#This Row],[store_no]],Stores[store_no],0))</f>
        <v>Kansas</v>
      </c>
      <c r="I7997" s="4">
        <f>INDEX(Stores[sqft],MATCH(Sales[[#This Row],[store_no]],Stores[store_no],0))</f>
        <v>201000</v>
      </c>
      <c r="J7997" s="4" t="str">
        <f>INDEX(Departments[dept_name],MATCH(Sales[[#This Row],[dept_no]],Departments[dept_no],0))</f>
        <v>Sports</v>
      </c>
      <c r="K7997" s="4" t="str">
        <f>CONCATENATE(Sales[[#This Row],[region]],Sales[[#This Row],[storetype]])</f>
        <v>3A</v>
      </c>
      <c r="L7997" s="4">
        <f>INDEX(RegionStoreCount[Store Count],MATCH(Sales[[#This Row],[RegionStoretype]],RegionStoreCount[Region/Type],0))</f>
        <v>9</v>
      </c>
      <c r="M7997" s="4">
        <f>AND(Sales[[#This Row],[date]]&lt;=TY_YTDMax,Sales[[#This Row],[date]]&gt;=TY_YTDMin)*Sales[[#This Row],[sales]]</f>
        <v>98598.349099999992</v>
      </c>
      <c r="N7997" s="4">
        <f>AND(Sales[[#This Row],[date]]&lt;=LY_YTDMax,Sales[[#This Row],[date]]&gt;=LY_YTDMin)*Sales[[#This Row],[sales]]</f>
        <v>0</v>
      </c>
      <c r="O7997" s="4">
        <f>AND(Sales[[#This Row],[date]]&gt;=YoY_Min,Sales[[#This Row],[date]]&lt;=TY_YTDMax)*(Sales[[#This Row],[sales]]/Sales[[#This Row],[sqft]])</f>
        <v>0.49053905024875616</v>
      </c>
      <c r="P7997" s="4">
        <f>SUMIF(Sales[RegionStoretype],Sales[[#This Row],[RegionStoretype]],Sales[YoY_SSF])/Sales[[#This Row],[Region_TypeCount]]</f>
        <v>53.603836561720975</v>
      </c>
    </row>
    <row r="7998" spans="1:16" x14ac:dyDescent="0.25">
      <c r="A7998" s="1">
        <v>43308</v>
      </c>
      <c r="B7998">
        <v>14</v>
      </c>
      <c r="C7998">
        <v>2</v>
      </c>
      <c r="D7998">
        <v>11830.581899999999</v>
      </c>
      <c r="E7998" s="4">
        <f>INDEX(Stores[region],MATCH(Sales[[#This Row],[store_no]],Stores[store_no],0))</f>
        <v>3</v>
      </c>
      <c r="F7998" s="4" t="str">
        <f>INDEX(Stores[storetype],MATCH(Sales[[#This Row],[store_no]],Stores[store_no],0))</f>
        <v>A</v>
      </c>
      <c r="G7998" s="4" t="str">
        <f>INDEX(Stores[location_city],MATCH(Sales[[#This Row],[store_no]],Stores[store_no],0))</f>
        <v>Bismarck</v>
      </c>
      <c r="H7998" s="4" t="str">
        <f>INDEX(Stores[location_state],MATCH(Sales[[#This Row],[store_no]],Stores[store_no],0))</f>
        <v>North Dakota</v>
      </c>
      <c r="I7998" s="4">
        <f>INDEX(Stores[sqft],MATCH(Sales[[#This Row],[store_no]],Stores[store_no],0))</f>
        <v>96400</v>
      </c>
      <c r="J7998" s="4" t="str">
        <f>INDEX(Departments[dept_name],MATCH(Sales[[#This Row],[dept_no]],Departments[dept_no],0))</f>
        <v>Baby</v>
      </c>
      <c r="K7998" s="4" t="str">
        <f>CONCATENATE(Sales[[#This Row],[region]],Sales[[#This Row],[storetype]])</f>
        <v>3A</v>
      </c>
      <c r="L7998" s="4">
        <f>INDEX(RegionStoreCount[Store Count],MATCH(Sales[[#This Row],[RegionStoretype]],RegionStoreCount[Region/Type],0))</f>
        <v>9</v>
      </c>
      <c r="M7998" s="4">
        <f>AND(Sales[[#This Row],[date]]&lt;=TY_YTDMax,Sales[[#This Row],[date]]&gt;=TY_YTDMin)*Sales[[#This Row],[sales]]</f>
        <v>11830.581899999999</v>
      </c>
      <c r="N7998" s="4">
        <f>AND(Sales[[#This Row],[date]]&lt;=LY_YTDMax,Sales[[#This Row],[date]]&gt;=LY_YTDMin)*Sales[[#This Row],[sales]]</f>
        <v>0</v>
      </c>
      <c r="O7998" s="4">
        <f>AND(Sales[[#This Row],[date]]&gt;=YoY_Min,Sales[[#This Row],[date]]&lt;=TY_YTDMax)*(Sales[[#This Row],[sales]]/Sales[[#This Row],[sqft]])</f>
        <v>0.12272387863070539</v>
      </c>
      <c r="P7998" s="4">
        <f>SUMIF(Sales[RegionStoretype],Sales[[#This Row],[RegionStoretype]],Sales[YoY_SSF])/Sales[[#This Row],[Region_TypeCount]]</f>
        <v>53.603836561720975</v>
      </c>
    </row>
    <row r="7999" spans="1:16" x14ac:dyDescent="0.25">
      <c r="A7999" s="1">
        <v>43308</v>
      </c>
      <c r="B7999">
        <v>14</v>
      </c>
      <c r="C7999">
        <v>11</v>
      </c>
      <c r="D7999">
        <v>24255.367499999997</v>
      </c>
      <c r="E7999" s="4">
        <f>INDEX(Stores[region],MATCH(Sales[[#This Row],[store_no]],Stores[store_no],0))</f>
        <v>3</v>
      </c>
      <c r="F7999" s="4" t="str">
        <f>INDEX(Stores[storetype],MATCH(Sales[[#This Row],[store_no]],Stores[store_no],0))</f>
        <v>A</v>
      </c>
      <c r="G7999" s="4" t="str">
        <f>INDEX(Stores[location_city],MATCH(Sales[[#This Row],[store_no]],Stores[store_no],0))</f>
        <v>Bismarck</v>
      </c>
      <c r="H7999" s="4" t="str">
        <f>INDEX(Stores[location_state],MATCH(Sales[[#This Row],[store_no]],Stores[store_no],0))</f>
        <v>North Dakota</v>
      </c>
      <c r="I7999" s="4">
        <f>INDEX(Stores[sqft],MATCH(Sales[[#This Row],[store_no]],Stores[store_no],0))</f>
        <v>96400</v>
      </c>
      <c r="J7999" s="4" t="str">
        <f>INDEX(Departments[dept_name],MATCH(Sales[[#This Row],[dept_no]],Departments[dept_no],0))</f>
        <v>Home</v>
      </c>
      <c r="K7999" s="4" t="str">
        <f>CONCATENATE(Sales[[#This Row],[region]],Sales[[#This Row],[storetype]])</f>
        <v>3A</v>
      </c>
      <c r="L7999" s="4">
        <f>INDEX(RegionStoreCount[Store Count],MATCH(Sales[[#This Row],[RegionStoretype]],RegionStoreCount[Region/Type],0))</f>
        <v>9</v>
      </c>
      <c r="M7999" s="4">
        <f>AND(Sales[[#This Row],[date]]&lt;=TY_YTDMax,Sales[[#This Row],[date]]&gt;=TY_YTDMin)*Sales[[#This Row],[sales]]</f>
        <v>24255.367499999997</v>
      </c>
      <c r="N7999" s="4">
        <f>AND(Sales[[#This Row],[date]]&lt;=LY_YTDMax,Sales[[#This Row],[date]]&gt;=LY_YTDMin)*Sales[[#This Row],[sales]]</f>
        <v>0</v>
      </c>
      <c r="O7999" s="4">
        <f>AND(Sales[[#This Row],[date]]&gt;=YoY_Min,Sales[[#This Row],[date]]&lt;=TY_YTDMax)*(Sales[[#This Row],[sales]]/Sales[[#This Row],[sqft]])</f>
        <v>0.25161169605809125</v>
      </c>
      <c r="P7999" s="4">
        <f>SUMIF(Sales[RegionStoretype],Sales[[#This Row],[RegionStoretype]],Sales[YoY_SSF])/Sales[[#This Row],[Region_TypeCount]]</f>
        <v>53.603836561720975</v>
      </c>
    </row>
    <row r="8000" spans="1:16" x14ac:dyDescent="0.25">
      <c r="A8000" s="1">
        <v>43308</v>
      </c>
      <c r="B8000">
        <v>15</v>
      </c>
      <c r="C8000">
        <v>13</v>
      </c>
      <c r="D8000">
        <v>28656.617300000005</v>
      </c>
      <c r="E8000" s="4">
        <f>INDEX(Stores[region],MATCH(Sales[[#This Row],[store_no]],Stores[store_no],0))</f>
        <v>2</v>
      </c>
      <c r="F8000" s="4" t="str">
        <f>INDEX(Stores[storetype],MATCH(Sales[[#This Row],[store_no]],Stores[store_no],0))</f>
        <v>B</v>
      </c>
      <c r="G8000" s="4" t="str">
        <f>INDEX(Stores[location_city],MATCH(Sales[[#This Row],[store_no]],Stores[store_no],0))</f>
        <v>Rochester</v>
      </c>
      <c r="H8000" s="4" t="str">
        <f>INDEX(Stores[location_state],MATCH(Sales[[#This Row],[store_no]],Stores[store_no],0))</f>
        <v>Minnesota</v>
      </c>
      <c r="I8000" s="4">
        <f>INDEX(Stores[sqft],MATCH(Sales[[#This Row],[store_no]],Stores[store_no],0))</f>
        <v>128100</v>
      </c>
      <c r="J8000" s="4" t="str">
        <f>INDEX(Departments[dept_name],MATCH(Sales[[#This Row],[dept_no]],Departments[dept_no],0))</f>
        <v>Kids</v>
      </c>
      <c r="K8000" s="4" t="str">
        <f>CONCATENATE(Sales[[#This Row],[region]],Sales[[#This Row],[storetype]])</f>
        <v>2B</v>
      </c>
      <c r="L8000" s="4">
        <f>INDEX(RegionStoreCount[Store Count],MATCH(Sales[[#This Row],[RegionStoretype]],RegionStoreCount[Region/Type],0))</f>
        <v>6</v>
      </c>
      <c r="M8000" s="4">
        <f>AND(Sales[[#This Row],[date]]&lt;=TY_YTDMax,Sales[[#This Row],[date]]&gt;=TY_YTDMin)*Sales[[#This Row],[sales]]</f>
        <v>28656.617300000005</v>
      </c>
      <c r="N8000" s="4">
        <f>AND(Sales[[#This Row],[date]]&lt;=LY_YTDMax,Sales[[#This Row],[date]]&gt;=LY_YTDMin)*Sales[[#This Row],[sales]]</f>
        <v>0</v>
      </c>
      <c r="O8000" s="4">
        <f>AND(Sales[[#This Row],[date]]&gt;=YoY_Min,Sales[[#This Row],[date]]&lt;=TY_YTDMax)*(Sales[[#This Row],[sales]]/Sales[[#This Row],[sqft]])</f>
        <v>0.22370505308352853</v>
      </c>
      <c r="P8000" s="4">
        <f>SUMIF(Sales[RegionStoretype],Sales[[#This Row],[RegionStoretype]],Sales[YoY_SSF])/Sales[[#This Row],[Region_TypeCount]]</f>
        <v>58.393757732919049</v>
      </c>
    </row>
    <row r="8001" spans="1:16" x14ac:dyDescent="0.25">
      <c r="A8001" s="1">
        <v>43308</v>
      </c>
      <c r="B8001">
        <v>15</v>
      </c>
      <c r="C8001">
        <v>20</v>
      </c>
      <c r="D8001">
        <v>98032.310200000007</v>
      </c>
      <c r="E8001" s="4">
        <f>INDEX(Stores[region],MATCH(Sales[[#This Row],[store_no]],Stores[store_no],0))</f>
        <v>2</v>
      </c>
      <c r="F8001" s="4" t="str">
        <f>INDEX(Stores[storetype],MATCH(Sales[[#This Row],[store_no]],Stores[store_no],0))</f>
        <v>B</v>
      </c>
      <c r="G8001" s="4" t="str">
        <f>INDEX(Stores[location_city],MATCH(Sales[[#This Row],[store_no]],Stores[store_no],0))</f>
        <v>Rochester</v>
      </c>
      <c r="H8001" s="4" t="str">
        <f>INDEX(Stores[location_state],MATCH(Sales[[#This Row],[store_no]],Stores[store_no],0))</f>
        <v>Minnesota</v>
      </c>
      <c r="I8001" s="4">
        <f>INDEX(Stores[sqft],MATCH(Sales[[#This Row],[store_no]],Stores[store_no],0))</f>
        <v>128100</v>
      </c>
      <c r="J8001" s="4" t="str">
        <f>INDEX(Departments[dept_name],MATCH(Sales[[#This Row],[dept_no]],Departments[dept_no],0))</f>
        <v>Toys</v>
      </c>
      <c r="K8001" s="4" t="str">
        <f>CONCATENATE(Sales[[#This Row],[region]],Sales[[#This Row],[storetype]])</f>
        <v>2B</v>
      </c>
      <c r="L8001" s="4">
        <f>INDEX(RegionStoreCount[Store Count],MATCH(Sales[[#This Row],[RegionStoretype]],RegionStoreCount[Region/Type],0))</f>
        <v>6</v>
      </c>
      <c r="M8001" s="4">
        <f>AND(Sales[[#This Row],[date]]&lt;=TY_YTDMax,Sales[[#This Row],[date]]&gt;=TY_YTDMin)*Sales[[#This Row],[sales]]</f>
        <v>98032.310200000007</v>
      </c>
      <c r="N8001" s="4">
        <f>AND(Sales[[#This Row],[date]]&lt;=LY_YTDMax,Sales[[#This Row],[date]]&gt;=LY_YTDMin)*Sales[[#This Row],[sales]]</f>
        <v>0</v>
      </c>
      <c r="O8001" s="4">
        <f>AND(Sales[[#This Row],[date]]&gt;=YoY_Min,Sales[[#This Row],[date]]&lt;=TY_YTDMax)*(Sales[[#This Row],[sales]]/Sales[[#This Row],[sqft]])</f>
        <v>0.76527954879000781</v>
      </c>
      <c r="P8001" s="4">
        <f>SUMIF(Sales[RegionStoretype],Sales[[#This Row],[RegionStoretype]],Sales[YoY_SSF])/Sales[[#This Row],[Region_TypeCount]]</f>
        <v>58.393757732919049</v>
      </c>
    </row>
    <row r="8002" spans="1:16" x14ac:dyDescent="0.25">
      <c r="A8002" s="1">
        <v>43308</v>
      </c>
      <c r="B8002">
        <v>16</v>
      </c>
      <c r="C8002">
        <v>6</v>
      </c>
      <c r="D8002">
        <v>141325.46359999999</v>
      </c>
      <c r="E8002" s="4">
        <f>INDEX(Stores[region],MATCH(Sales[[#This Row],[store_no]],Stores[store_no],0))</f>
        <v>2</v>
      </c>
      <c r="F8002" s="4" t="str">
        <f>INDEX(Stores[storetype],MATCH(Sales[[#This Row],[store_no]],Stores[store_no],0))</f>
        <v>B</v>
      </c>
      <c r="G8002" s="4" t="str">
        <f>INDEX(Stores[location_city],MATCH(Sales[[#This Row],[store_no]],Stores[store_no],0))</f>
        <v>Saint Paul</v>
      </c>
      <c r="H8002" s="4" t="str">
        <f>INDEX(Stores[location_state],MATCH(Sales[[#This Row],[store_no]],Stores[store_no],0))</f>
        <v>Minnesota</v>
      </c>
      <c r="I8002" s="4">
        <f>INDEX(Stores[sqft],MATCH(Sales[[#This Row],[store_no]],Stores[store_no],0))</f>
        <v>180400</v>
      </c>
      <c r="J8002" s="4" t="str">
        <f>INDEX(Departments[dept_name],MATCH(Sales[[#This Row],[dept_no]],Departments[dept_no],0))</f>
        <v>Computers</v>
      </c>
      <c r="K8002" s="4" t="str">
        <f>CONCATENATE(Sales[[#This Row],[region]],Sales[[#This Row],[storetype]])</f>
        <v>2B</v>
      </c>
      <c r="L8002" s="4">
        <f>INDEX(RegionStoreCount[Store Count],MATCH(Sales[[#This Row],[RegionStoretype]],RegionStoreCount[Region/Type],0))</f>
        <v>6</v>
      </c>
      <c r="M8002" s="4">
        <f>AND(Sales[[#This Row],[date]]&lt;=TY_YTDMax,Sales[[#This Row],[date]]&gt;=TY_YTDMin)*Sales[[#This Row],[sales]]</f>
        <v>141325.46359999999</v>
      </c>
      <c r="N8002" s="4">
        <f>AND(Sales[[#This Row],[date]]&lt;=LY_YTDMax,Sales[[#This Row],[date]]&gt;=LY_YTDMin)*Sales[[#This Row],[sales]]</f>
        <v>0</v>
      </c>
      <c r="O8002" s="4">
        <f>AND(Sales[[#This Row],[date]]&gt;=YoY_Min,Sales[[#This Row],[date]]&lt;=TY_YTDMax)*(Sales[[#This Row],[sales]]/Sales[[#This Row],[sqft]])</f>
        <v>0.78340057427937915</v>
      </c>
      <c r="P8002" s="4">
        <f>SUMIF(Sales[RegionStoretype],Sales[[#This Row],[RegionStoretype]],Sales[YoY_SSF])/Sales[[#This Row],[Region_TypeCount]]</f>
        <v>58.393757732919049</v>
      </c>
    </row>
    <row r="8003" spans="1:16" x14ac:dyDescent="0.25">
      <c r="A8003" s="1">
        <v>43308</v>
      </c>
      <c r="B8003">
        <v>17</v>
      </c>
      <c r="C8003">
        <v>10</v>
      </c>
      <c r="D8003">
        <v>45585.627800000002</v>
      </c>
      <c r="E8003" s="4">
        <f>INDEX(Stores[region],MATCH(Sales[[#This Row],[store_no]],Stores[store_no],0))</f>
        <v>3</v>
      </c>
      <c r="F8003" s="4" t="str">
        <f>INDEX(Stores[storetype],MATCH(Sales[[#This Row],[store_no]],Stores[store_no],0))</f>
        <v>B</v>
      </c>
      <c r="G8003" s="4" t="str">
        <f>INDEX(Stores[location_city],MATCH(Sales[[#This Row],[store_no]],Stores[store_no],0))</f>
        <v>Fargo</v>
      </c>
      <c r="H8003" s="4" t="str">
        <f>INDEX(Stores[location_state],MATCH(Sales[[#This Row],[store_no]],Stores[store_no],0))</f>
        <v>North Dakota</v>
      </c>
      <c r="I8003" s="4">
        <f>INDEX(Stores[sqft],MATCH(Sales[[#This Row],[store_no]],Stores[store_no],0))</f>
        <v>211600</v>
      </c>
      <c r="J8003" s="4" t="str">
        <f>INDEX(Departments[dept_name],MATCH(Sales[[#This Row],[dept_no]],Departments[dept_no],0))</f>
        <v>Health</v>
      </c>
      <c r="K8003" s="4" t="str">
        <f>CONCATENATE(Sales[[#This Row],[region]],Sales[[#This Row],[storetype]])</f>
        <v>3B</v>
      </c>
      <c r="L8003" s="4">
        <f>INDEX(RegionStoreCount[Store Count],MATCH(Sales[[#This Row],[RegionStoretype]],RegionStoreCount[Region/Type],0))</f>
        <v>4</v>
      </c>
      <c r="M8003" s="4">
        <f>AND(Sales[[#This Row],[date]]&lt;=TY_YTDMax,Sales[[#This Row],[date]]&gt;=TY_YTDMin)*Sales[[#This Row],[sales]]</f>
        <v>45585.627800000002</v>
      </c>
      <c r="N8003" s="4">
        <f>AND(Sales[[#This Row],[date]]&lt;=LY_YTDMax,Sales[[#This Row],[date]]&gt;=LY_YTDMin)*Sales[[#This Row],[sales]]</f>
        <v>0</v>
      </c>
      <c r="O8003" s="4">
        <f>AND(Sales[[#This Row],[date]]&gt;=YoY_Min,Sales[[#This Row],[date]]&lt;=TY_YTDMax)*(Sales[[#This Row],[sales]]/Sales[[#This Row],[sqft]])</f>
        <v>0.2154330236294896</v>
      </c>
      <c r="P8003" s="4">
        <f>SUMIF(Sales[RegionStoretype],Sales[[#This Row],[RegionStoretype]],Sales[YoY_SSF])/Sales[[#This Row],[Region_TypeCount]]</f>
        <v>58.312187288105562</v>
      </c>
    </row>
    <row r="8004" spans="1:16" x14ac:dyDescent="0.25">
      <c r="A8004" s="1">
        <v>43308</v>
      </c>
      <c r="B8004">
        <v>17</v>
      </c>
      <c r="C8004">
        <v>14</v>
      </c>
      <c r="D8004">
        <v>39914.609300000004</v>
      </c>
      <c r="E8004" s="4">
        <f>INDEX(Stores[region],MATCH(Sales[[#This Row],[store_no]],Stores[store_no],0))</f>
        <v>3</v>
      </c>
      <c r="F8004" s="4" t="str">
        <f>INDEX(Stores[storetype],MATCH(Sales[[#This Row],[store_no]],Stores[store_no],0))</f>
        <v>B</v>
      </c>
      <c r="G8004" s="4" t="str">
        <f>INDEX(Stores[location_city],MATCH(Sales[[#This Row],[store_no]],Stores[store_no],0))</f>
        <v>Fargo</v>
      </c>
      <c r="H8004" s="4" t="str">
        <f>INDEX(Stores[location_state],MATCH(Sales[[#This Row],[store_no]],Stores[store_no],0))</f>
        <v>North Dakota</v>
      </c>
      <c r="I8004" s="4">
        <f>INDEX(Stores[sqft],MATCH(Sales[[#This Row],[store_no]],Stores[store_no],0))</f>
        <v>211600</v>
      </c>
      <c r="J8004" s="4" t="str">
        <f>INDEX(Departments[dept_name],MATCH(Sales[[#This Row],[dept_no]],Departments[dept_no],0))</f>
        <v>Movies</v>
      </c>
      <c r="K8004" s="4" t="str">
        <f>CONCATENATE(Sales[[#This Row],[region]],Sales[[#This Row],[storetype]])</f>
        <v>3B</v>
      </c>
      <c r="L8004" s="4">
        <f>INDEX(RegionStoreCount[Store Count],MATCH(Sales[[#This Row],[RegionStoretype]],RegionStoreCount[Region/Type],0))</f>
        <v>4</v>
      </c>
      <c r="M8004" s="4">
        <f>AND(Sales[[#This Row],[date]]&lt;=TY_YTDMax,Sales[[#This Row],[date]]&gt;=TY_YTDMin)*Sales[[#This Row],[sales]]</f>
        <v>39914.609300000004</v>
      </c>
      <c r="N8004" s="4">
        <f>AND(Sales[[#This Row],[date]]&lt;=LY_YTDMax,Sales[[#This Row],[date]]&gt;=LY_YTDMin)*Sales[[#This Row],[sales]]</f>
        <v>0</v>
      </c>
      <c r="O8004" s="4">
        <f>AND(Sales[[#This Row],[date]]&gt;=YoY_Min,Sales[[#This Row],[date]]&lt;=TY_YTDMax)*(Sales[[#This Row],[sales]]/Sales[[#This Row],[sqft]])</f>
        <v>0.18863236909262762</v>
      </c>
      <c r="P8004" s="4">
        <f>SUMIF(Sales[RegionStoretype],Sales[[#This Row],[RegionStoretype]],Sales[YoY_SSF])/Sales[[#This Row],[Region_TypeCount]]</f>
        <v>58.312187288105562</v>
      </c>
    </row>
    <row r="8005" spans="1:16" x14ac:dyDescent="0.25">
      <c r="A8005" s="1">
        <v>43308</v>
      </c>
      <c r="B8005">
        <v>18</v>
      </c>
      <c r="C8005">
        <v>8</v>
      </c>
      <c r="D8005">
        <v>23523.4162</v>
      </c>
      <c r="E8005" s="4">
        <f>INDEX(Stores[region],MATCH(Sales[[#This Row],[store_no]],Stores[store_no],0))</f>
        <v>2</v>
      </c>
      <c r="F8005" s="4" t="str">
        <f>INDEX(Stores[storetype],MATCH(Sales[[#This Row],[store_no]],Stores[store_no],0))</f>
        <v>B</v>
      </c>
      <c r="G8005" s="4" t="str">
        <f>INDEX(Stores[location_city],MATCH(Sales[[#This Row],[store_no]],Stores[store_no],0))</f>
        <v>Chicago</v>
      </c>
      <c r="H8005" s="4" t="str">
        <f>INDEX(Stores[location_state],MATCH(Sales[[#This Row],[store_no]],Stores[store_no],0))</f>
        <v>Illinois</v>
      </c>
      <c r="I8005" s="4">
        <f>INDEX(Stores[sqft],MATCH(Sales[[#This Row],[store_no]],Stores[store_no],0))</f>
        <v>120700</v>
      </c>
      <c r="J8005" s="4" t="str">
        <f>INDEX(Departments[dept_name],MATCH(Sales[[#This Row],[dept_no]],Departments[dept_no],0))</f>
        <v>Games</v>
      </c>
      <c r="K8005" s="4" t="str">
        <f>CONCATENATE(Sales[[#This Row],[region]],Sales[[#This Row],[storetype]])</f>
        <v>2B</v>
      </c>
      <c r="L8005" s="4">
        <f>INDEX(RegionStoreCount[Store Count],MATCH(Sales[[#This Row],[RegionStoretype]],RegionStoreCount[Region/Type],0))</f>
        <v>6</v>
      </c>
      <c r="M8005" s="4">
        <f>AND(Sales[[#This Row],[date]]&lt;=TY_YTDMax,Sales[[#This Row],[date]]&gt;=TY_YTDMin)*Sales[[#This Row],[sales]]</f>
        <v>23523.4162</v>
      </c>
      <c r="N8005" s="4">
        <f>AND(Sales[[#This Row],[date]]&lt;=LY_YTDMax,Sales[[#This Row],[date]]&gt;=LY_YTDMin)*Sales[[#This Row],[sales]]</f>
        <v>0</v>
      </c>
      <c r="O8005" s="4">
        <f>AND(Sales[[#This Row],[date]]&gt;=YoY_Min,Sales[[#This Row],[date]]&lt;=TY_YTDMax)*(Sales[[#This Row],[sales]]/Sales[[#This Row],[sqft]])</f>
        <v>0.19489160066280034</v>
      </c>
      <c r="P8005" s="4">
        <f>SUMIF(Sales[RegionStoretype],Sales[[#This Row],[RegionStoretype]],Sales[YoY_SSF])/Sales[[#This Row],[Region_TypeCount]]</f>
        <v>58.393757732919049</v>
      </c>
    </row>
    <row r="8006" spans="1:16" x14ac:dyDescent="0.25">
      <c r="A8006" s="1">
        <v>43308</v>
      </c>
      <c r="B8006">
        <v>18</v>
      </c>
      <c r="C8006">
        <v>11</v>
      </c>
      <c r="D8006">
        <v>56390.671299999995</v>
      </c>
      <c r="E8006" s="4">
        <f>INDEX(Stores[region],MATCH(Sales[[#This Row],[store_no]],Stores[store_no],0))</f>
        <v>2</v>
      </c>
      <c r="F8006" s="4" t="str">
        <f>INDEX(Stores[storetype],MATCH(Sales[[#This Row],[store_no]],Stores[store_no],0))</f>
        <v>B</v>
      </c>
      <c r="G8006" s="4" t="str">
        <f>INDEX(Stores[location_city],MATCH(Sales[[#This Row],[store_no]],Stores[store_no],0))</f>
        <v>Chicago</v>
      </c>
      <c r="H8006" s="4" t="str">
        <f>INDEX(Stores[location_state],MATCH(Sales[[#This Row],[store_no]],Stores[store_no],0))</f>
        <v>Illinois</v>
      </c>
      <c r="I8006" s="4">
        <f>INDEX(Stores[sqft],MATCH(Sales[[#This Row],[store_no]],Stores[store_no],0))</f>
        <v>120700</v>
      </c>
      <c r="J8006" s="4" t="str">
        <f>INDEX(Departments[dept_name],MATCH(Sales[[#This Row],[dept_no]],Departments[dept_no],0))</f>
        <v>Home</v>
      </c>
      <c r="K8006" s="4" t="str">
        <f>CONCATENATE(Sales[[#This Row],[region]],Sales[[#This Row],[storetype]])</f>
        <v>2B</v>
      </c>
      <c r="L8006" s="4">
        <f>INDEX(RegionStoreCount[Store Count],MATCH(Sales[[#This Row],[RegionStoretype]],RegionStoreCount[Region/Type],0))</f>
        <v>6</v>
      </c>
      <c r="M8006" s="4">
        <f>AND(Sales[[#This Row],[date]]&lt;=TY_YTDMax,Sales[[#This Row],[date]]&gt;=TY_YTDMin)*Sales[[#This Row],[sales]]</f>
        <v>56390.671299999995</v>
      </c>
      <c r="N8006" s="4">
        <f>AND(Sales[[#This Row],[date]]&lt;=LY_YTDMax,Sales[[#This Row],[date]]&gt;=LY_YTDMin)*Sales[[#This Row],[sales]]</f>
        <v>0</v>
      </c>
      <c r="O8006" s="4">
        <f>AND(Sales[[#This Row],[date]]&gt;=YoY_Min,Sales[[#This Row],[date]]&lt;=TY_YTDMax)*(Sales[[#This Row],[sales]]/Sales[[#This Row],[sqft]])</f>
        <v>0.4671969453189726</v>
      </c>
      <c r="P8006" s="4">
        <f>SUMIF(Sales[RegionStoretype],Sales[[#This Row],[RegionStoretype]],Sales[YoY_SSF])/Sales[[#This Row],[Region_TypeCount]]</f>
        <v>58.393757732919049</v>
      </c>
    </row>
    <row r="8007" spans="1:16" x14ac:dyDescent="0.25">
      <c r="A8007" s="1">
        <v>43308</v>
      </c>
      <c r="B8007">
        <v>18</v>
      </c>
      <c r="C8007">
        <v>14</v>
      </c>
      <c r="D8007">
        <v>50961.916700000002</v>
      </c>
      <c r="E8007" s="4">
        <f>INDEX(Stores[region],MATCH(Sales[[#This Row],[store_no]],Stores[store_no],0))</f>
        <v>2</v>
      </c>
      <c r="F8007" s="4" t="str">
        <f>INDEX(Stores[storetype],MATCH(Sales[[#This Row],[store_no]],Stores[store_no],0))</f>
        <v>B</v>
      </c>
      <c r="G8007" s="4" t="str">
        <f>INDEX(Stores[location_city],MATCH(Sales[[#This Row],[store_no]],Stores[store_no],0))</f>
        <v>Chicago</v>
      </c>
      <c r="H8007" s="4" t="str">
        <f>INDEX(Stores[location_state],MATCH(Sales[[#This Row],[store_no]],Stores[store_no],0))</f>
        <v>Illinois</v>
      </c>
      <c r="I8007" s="4">
        <f>INDEX(Stores[sqft],MATCH(Sales[[#This Row],[store_no]],Stores[store_no],0))</f>
        <v>120700</v>
      </c>
      <c r="J8007" s="4" t="str">
        <f>INDEX(Departments[dept_name],MATCH(Sales[[#This Row],[dept_no]],Departments[dept_no],0))</f>
        <v>Movies</v>
      </c>
      <c r="K8007" s="4" t="str">
        <f>CONCATENATE(Sales[[#This Row],[region]],Sales[[#This Row],[storetype]])</f>
        <v>2B</v>
      </c>
      <c r="L8007" s="4">
        <f>INDEX(RegionStoreCount[Store Count],MATCH(Sales[[#This Row],[RegionStoretype]],RegionStoreCount[Region/Type],0))</f>
        <v>6</v>
      </c>
      <c r="M8007" s="4">
        <f>AND(Sales[[#This Row],[date]]&lt;=TY_YTDMax,Sales[[#This Row],[date]]&gt;=TY_YTDMin)*Sales[[#This Row],[sales]]</f>
        <v>50961.916700000002</v>
      </c>
      <c r="N8007" s="4">
        <f>AND(Sales[[#This Row],[date]]&lt;=LY_YTDMax,Sales[[#This Row],[date]]&gt;=LY_YTDMin)*Sales[[#This Row],[sales]]</f>
        <v>0</v>
      </c>
      <c r="O8007" s="4">
        <f>AND(Sales[[#This Row],[date]]&gt;=YoY_Min,Sales[[#This Row],[date]]&lt;=TY_YTDMax)*(Sales[[#This Row],[sales]]/Sales[[#This Row],[sqft]])</f>
        <v>0.42221969096934547</v>
      </c>
      <c r="P8007" s="4">
        <f>SUMIF(Sales[RegionStoretype],Sales[[#This Row],[RegionStoretype]],Sales[YoY_SSF])/Sales[[#This Row],[Region_TypeCount]]</f>
        <v>58.393757732919049</v>
      </c>
    </row>
    <row r="8008" spans="1:16" x14ac:dyDescent="0.25">
      <c r="A8008" s="1">
        <v>43308</v>
      </c>
      <c r="B8008">
        <v>18</v>
      </c>
      <c r="C8008">
        <v>20</v>
      </c>
      <c r="D8008">
        <v>149070.0214</v>
      </c>
      <c r="E8008" s="4">
        <f>INDEX(Stores[region],MATCH(Sales[[#This Row],[store_no]],Stores[store_no],0))</f>
        <v>2</v>
      </c>
      <c r="F8008" s="4" t="str">
        <f>INDEX(Stores[storetype],MATCH(Sales[[#This Row],[store_no]],Stores[store_no],0))</f>
        <v>B</v>
      </c>
      <c r="G8008" s="4" t="str">
        <f>INDEX(Stores[location_city],MATCH(Sales[[#This Row],[store_no]],Stores[store_no],0))</f>
        <v>Chicago</v>
      </c>
      <c r="H8008" s="4" t="str">
        <f>INDEX(Stores[location_state],MATCH(Sales[[#This Row],[store_no]],Stores[store_no],0))</f>
        <v>Illinois</v>
      </c>
      <c r="I8008" s="4">
        <f>INDEX(Stores[sqft],MATCH(Sales[[#This Row],[store_no]],Stores[store_no],0))</f>
        <v>120700</v>
      </c>
      <c r="J8008" s="4" t="str">
        <f>INDEX(Departments[dept_name],MATCH(Sales[[#This Row],[dept_no]],Departments[dept_no],0))</f>
        <v>Toys</v>
      </c>
      <c r="K8008" s="4" t="str">
        <f>CONCATENATE(Sales[[#This Row],[region]],Sales[[#This Row],[storetype]])</f>
        <v>2B</v>
      </c>
      <c r="L8008" s="4">
        <f>INDEX(RegionStoreCount[Store Count],MATCH(Sales[[#This Row],[RegionStoretype]],RegionStoreCount[Region/Type],0))</f>
        <v>6</v>
      </c>
      <c r="M8008" s="4">
        <f>AND(Sales[[#This Row],[date]]&lt;=TY_YTDMax,Sales[[#This Row],[date]]&gt;=TY_YTDMin)*Sales[[#This Row],[sales]]</f>
        <v>149070.0214</v>
      </c>
      <c r="N8008" s="4">
        <f>AND(Sales[[#This Row],[date]]&lt;=LY_YTDMax,Sales[[#This Row],[date]]&gt;=LY_YTDMin)*Sales[[#This Row],[sales]]</f>
        <v>0</v>
      </c>
      <c r="O8008" s="4">
        <f>AND(Sales[[#This Row],[date]]&gt;=YoY_Min,Sales[[#This Row],[date]]&lt;=TY_YTDMax)*(Sales[[#This Row],[sales]]/Sales[[#This Row],[sqft]])</f>
        <v>1.2350457448218723</v>
      </c>
      <c r="P8008" s="4">
        <f>SUMIF(Sales[RegionStoretype],Sales[[#This Row],[RegionStoretype]],Sales[YoY_SSF])/Sales[[#This Row],[Region_TypeCount]]</f>
        <v>58.393757732919049</v>
      </c>
    </row>
    <row r="8009" spans="1:16" x14ac:dyDescent="0.25">
      <c r="A8009" s="1">
        <v>43308</v>
      </c>
      <c r="B8009">
        <v>19</v>
      </c>
      <c r="C8009">
        <v>7</v>
      </c>
      <c r="D8009">
        <v>19837.208900000001</v>
      </c>
      <c r="E8009" s="4">
        <f>INDEX(Stores[region],MATCH(Sales[[#This Row],[store_no]],Stores[store_no],0))</f>
        <v>3</v>
      </c>
      <c r="F8009" s="4" t="str">
        <f>INDEX(Stores[storetype],MATCH(Sales[[#This Row],[store_no]],Stores[store_no],0))</f>
        <v>A</v>
      </c>
      <c r="G8009" s="4" t="str">
        <f>INDEX(Stores[location_city],MATCH(Sales[[#This Row],[store_no]],Stores[store_no],0))</f>
        <v>Des Moines</v>
      </c>
      <c r="H8009" s="4" t="str">
        <f>INDEX(Stores[location_state],MATCH(Sales[[#This Row],[store_no]],Stores[store_no],0))</f>
        <v>Iowa</v>
      </c>
      <c r="I8009" s="4">
        <f>INDEX(Stores[sqft],MATCH(Sales[[#This Row],[store_no]],Stores[store_no],0))</f>
        <v>197600</v>
      </c>
      <c r="J8009" s="4" t="str">
        <f>INDEX(Departments[dept_name],MATCH(Sales[[#This Row],[dept_no]],Departments[dept_no],0))</f>
        <v>Electronics</v>
      </c>
      <c r="K8009" s="4" t="str">
        <f>CONCATENATE(Sales[[#This Row],[region]],Sales[[#This Row],[storetype]])</f>
        <v>3A</v>
      </c>
      <c r="L8009" s="4">
        <f>INDEX(RegionStoreCount[Store Count],MATCH(Sales[[#This Row],[RegionStoretype]],RegionStoreCount[Region/Type],0))</f>
        <v>9</v>
      </c>
      <c r="M8009" s="4">
        <f>AND(Sales[[#This Row],[date]]&lt;=TY_YTDMax,Sales[[#This Row],[date]]&gt;=TY_YTDMin)*Sales[[#This Row],[sales]]</f>
        <v>19837.208900000001</v>
      </c>
      <c r="N8009" s="4">
        <f>AND(Sales[[#This Row],[date]]&lt;=LY_YTDMax,Sales[[#This Row],[date]]&gt;=LY_YTDMin)*Sales[[#This Row],[sales]]</f>
        <v>0</v>
      </c>
      <c r="O8009" s="4">
        <f>AND(Sales[[#This Row],[date]]&gt;=YoY_Min,Sales[[#This Row],[date]]&lt;=TY_YTDMax)*(Sales[[#This Row],[sales]]/Sales[[#This Row],[sqft]])</f>
        <v>0.10039073329959515</v>
      </c>
      <c r="P8009" s="4">
        <f>SUMIF(Sales[RegionStoretype],Sales[[#This Row],[RegionStoretype]],Sales[YoY_SSF])/Sales[[#This Row],[Region_TypeCount]]</f>
        <v>53.603836561720975</v>
      </c>
    </row>
    <row r="8010" spans="1:16" x14ac:dyDescent="0.25">
      <c r="A8010" s="1">
        <v>43308</v>
      </c>
      <c r="B8010">
        <v>19</v>
      </c>
      <c r="C8010">
        <v>10</v>
      </c>
      <c r="D8010">
        <v>4488.9179999999997</v>
      </c>
      <c r="E8010" s="4">
        <f>INDEX(Stores[region],MATCH(Sales[[#This Row],[store_no]],Stores[store_no],0))</f>
        <v>3</v>
      </c>
      <c r="F8010" s="4" t="str">
        <f>INDEX(Stores[storetype],MATCH(Sales[[#This Row],[store_no]],Stores[store_no],0))</f>
        <v>A</v>
      </c>
      <c r="G8010" s="4" t="str">
        <f>INDEX(Stores[location_city],MATCH(Sales[[#This Row],[store_no]],Stores[store_no],0))</f>
        <v>Des Moines</v>
      </c>
      <c r="H8010" s="4" t="str">
        <f>INDEX(Stores[location_state],MATCH(Sales[[#This Row],[store_no]],Stores[store_no],0))</f>
        <v>Iowa</v>
      </c>
      <c r="I8010" s="4">
        <f>INDEX(Stores[sqft],MATCH(Sales[[#This Row],[store_no]],Stores[store_no],0))</f>
        <v>197600</v>
      </c>
      <c r="J8010" s="4" t="str">
        <f>INDEX(Departments[dept_name],MATCH(Sales[[#This Row],[dept_no]],Departments[dept_no],0))</f>
        <v>Health</v>
      </c>
      <c r="K8010" s="4" t="str">
        <f>CONCATENATE(Sales[[#This Row],[region]],Sales[[#This Row],[storetype]])</f>
        <v>3A</v>
      </c>
      <c r="L8010" s="4">
        <f>INDEX(RegionStoreCount[Store Count],MATCH(Sales[[#This Row],[RegionStoretype]],RegionStoreCount[Region/Type],0))</f>
        <v>9</v>
      </c>
      <c r="M8010" s="4">
        <f>AND(Sales[[#This Row],[date]]&lt;=TY_YTDMax,Sales[[#This Row],[date]]&gt;=TY_YTDMin)*Sales[[#This Row],[sales]]</f>
        <v>4488.9179999999997</v>
      </c>
      <c r="N8010" s="4">
        <f>AND(Sales[[#This Row],[date]]&lt;=LY_YTDMax,Sales[[#This Row],[date]]&gt;=LY_YTDMin)*Sales[[#This Row],[sales]]</f>
        <v>0</v>
      </c>
      <c r="O8010" s="4">
        <f>AND(Sales[[#This Row],[date]]&gt;=YoY_Min,Sales[[#This Row],[date]]&lt;=TY_YTDMax)*(Sales[[#This Row],[sales]]/Sales[[#This Row],[sqft]])</f>
        <v>2.2717196356275303E-2</v>
      </c>
      <c r="P8010" s="4">
        <f>SUMIF(Sales[RegionStoretype],Sales[[#This Row],[RegionStoretype]],Sales[YoY_SSF])/Sales[[#This Row],[Region_TypeCount]]</f>
        <v>53.603836561720975</v>
      </c>
    </row>
    <row r="8011" spans="1:16" x14ac:dyDescent="0.25">
      <c r="A8011" s="1">
        <v>43308</v>
      </c>
      <c r="B8011">
        <v>20</v>
      </c>
      <c r="C8011">
        <v>13</v>
      </c>
      <c r="D8011">
        <v>1415.6313999999998</v>
      </c>
      <c r="E8011" s="4">
        <f>INDEX(Stores[region],MATCH(Sales[[#This Row],[store_no]],Stores[store_no],0))</f>
        <v>1</v>
      </c>
      <c r="F8011" s="4" t="str">
        <f>INDEX(Stores[storetype],MATCH(Sales[[#This Row],[store_no]],Stores[store_no],0))</f>
        <v>A</v>
      </c>
      <c r="G8011" s="4" t="str">
        <f>INDEX(Stores[location_city],MATCH(Sales[[#This Row],[store_no]],Stores[store_no],0))</f>
        <v>South Bend</v>
      </c>
      <c r="H8011" s="4" t="str">
        <f>INDEX(Stores[location_state],MATCH(Sales[[#This Row],[store_no]],Stores[store_no],0))</f>
        <v>Indiana</v>
      </c>
      <c r="I8011" s="4">
        <f>INDEX(Stores[sqft],MATCH(Sales[[#This Row],[store_no]],Stores[store_no],0))</f>
        <v>39700</v>
      </c>
      <c r="J8011" s="4" t="str">
        <f>INDEX(Departments[dept_name],MATCH(Sales[[#This Row],[dept_no]],Departments[dept_no],0))</f>
        <v>Kids</v>
      </c>
      <c r="K8011" s="4" t="str">
        <f>CONCATENATE(Sales[[#This Row],[region]],Sales[[#This Row],[storetype]])</f>
        <v>1A</v>
      </c>
      <c r="L8011" s="4">
        <f>INDEX(RegionStoreCount[Store Count],MATCH(Sales[[#This Row],[RegionStoretype]],RegionStoreCount[Region/Type],0))</f>
        <v>5</v>
      </c>
      <c r="M8011" s="4">
        <f>AND(Sales[[#This Row],[date]]&lt;=TY_YTDMax,Sales[[#This Row],[date]]&gt;=TY_YTDMin)*Sales[[#This Row],[sales]]</f>
        <v>1415.6313999999998</v>
      </c>
      <c r="N8011" s="4">
        <f>AND(Sales[[#This Row],[date]]&lt;=LY_YTDMax,Sales[[#This Row],[date]]&gt;=LY_YTDMin)*Sales[[#This Row],[sales]]</f>
        <v>0</v>
      </c>
      <c r="O8011" s="4">
        <f>AND(Sales[[#This Row],[date]]&gt;=YoY_Min,Sales[[#This Row],[date]]&lt;=TY_YTDMax)*(Sales[[#This Row],[sales]]/Sales[[#This Row],[sqft]])</f>
        <v>3.5658221662468507E-2</v>
      </c>
      <c r="P8011" s="4">
        <f>SUMIF(Sales[RegionStoretype],Sales[[#This Row],[RegionStoretype]],Sales[YoY_SSF])/Sales[[#This Row],[Region_TypeCount]]</f>
        <v>59.469551530910678</v>
      </c>
    </row>
    <row r="8012" spans="1:16" x14ac:dyDescent="0.25">
      <c r="A8012" s="1">
        <v>43308</v>
      </c>
      <c r="B8012">
        <v>20</v>
      </c>
      <c r="C8012">
        <v>14</v>
      </c>
      <c r="D8012">
        <v>36754.230600000003</v>
      </c>
      <c r="E8012" s="4">
        <f>INDEX(Stores[region],MATCH(Sales[[#This Row],[store_no]],Stores[store_no],0))</f>
        <v>1</v>
      </c>
      <c r="F8012" s="4" t="str">
        <f>INDEX(Stores[storetype],MATCH(Sales[[#This Row],[store_no]],Stores[store_no],0))</f>
        <v>A</v>
      </c>
      <c r="G8012" s="4" t="str">
        <f>INDEX(Stores[location_city],MATCH(Sales[[#This Row],[store_no]],Stores[store_no],0))</f>
        <v>South Bend</v>
      </c>
      <c r="H8012" s="4" t="str">
        <f>INDEX(Stores[location_state],MATCH(Sales[[#This Row],[store_no]],Stores[store_no],0))</f>
        <v>Indiana</v>
      </c>
      <c r="I8012" s="4">
        <f>INDEX(Stores[sqft],MATCH(Sales[[#This Row],[store_no]],Stores[store_no],0))</f>
        <v>39700</v>
      </c>
      <c r="J8012" s="4" t="str">
        <f>INDEX(Departments[dept_name],MATCH(Sales[[#This Row],[dept_no]],Departments[dept_no],0))</f>
        <v>Movies</v>
      </c>
      <c r="K8012" s="4" t="str">
        <f>CONCATENATE(Sales[[#This Row],[region]],Sales[[#This Row],[storetype]])</f>
        <v>1A</v>
      </c>
      <c r="L8012" s="4">
        <f>INDEX(RegionStoreCount[Store Count],MATCH(Sales[[#This Row],[RegionStoretype]],RegionStoreCount[Region/Type],0))</f>
        <v>5</v>
      </c>
      <c r="M8012" s="4">
        <f>AND(Sales[[#This Row],[date]]&lt;=TY_YTDMax,Sales[[#This Row],[date]]&gt;=TY_YTDMin)*Sales[[#This Row],[sales]]</f>
        <v>36754.230600000003</v>
      </c>
      <c r="N8012" s="4">
        <f>AND(Sales[[#This Row],[date]]&lt;=LY_YTDMax,Sales[[#This Row],[date]]&gt;=LY_YTDMin)*Sales[[#This Row],[sales]]</f>
        <v>0</v>
      </c>
      <c r="O8012" s="4">
        <f>AND(Sales[[#This Row],[date]]&gt;=YoY_Min,Sales[[#This Row],[date]]&lt;=TY_YTDMax)*(Sales[[#This Row],[sales]]/Sales[[#This Row],[sqft]])</f>
        <v>0.92579925944584385</v>
      </c>
      <c r="P8012" s="4">
        <f>SUMIF(Sales[RegionStoretype],Sales[[#This Row],[RegionStoretype]],Sales[YoY_SSF])/Sales[[#This Row],[Region_TypeCount]]</f>
        <v>59.469551530910678</v>
      </c>
    </row>
    <row r="8013" spans="1:16" x14ac:dyDescent="0.25">
      <c r="A8013" s="1">
        <v>43308</v>
      </c>
      <c r="B8013">
        <v>21</v>
      </c>
      <c r="C8013">
        <v>7</v>
      </c>
      <c r="D8013">
        <v>72166.600000000006</v>
      </c>
      <c r="E8013" s="4">
        <f>INDEX(Stores[region],MATCH(Sales[[#This Row],[store_no]],Stores[store_no],0))</f>
        <v>2</v>
      </c>
      <c r="F8013" s="4" t="str">
        <f>INDEX(Stores[storetype],MATCH(Sales[[#This Row],[store_no]],Stores[store_no],0))</f>
        <v>B</v>
      </c>
      <c r="G8013" s="4" t="str">
        <f>INDEX(Stores[location_city],MATCH(Sales[[#This Row],[store_no]],Stores[store_no],0))</f>
        <v>Madison</v>
      </c>
      <c r="H8013" s="4" t="str">
        <f>INDEX(Stores[location_state],MATCH(Sales[[#This Row],[store_no]],Stores[store_no],0))</f>
        <v>Wisconsin</v>
      </c>
      <c r="I8013" s="4">
        <f>INDEX(Stores[sqft],MATCH(Sales[[#This Row],[store_no]],Stores[store_no],0))</f>
        <v>206400</v>
      </c>
      <c r="J8013" s="4" t="str">
        <f>INDEX(Departments[dept_name],MATCH(Sales[[#This Row],[dept_no]],Departments[dept_no],0))</f>
        <v>Electronics</v>
      </c>
      <c r="K8013" s="4" t="str">
        <f>CONCATENATE(Sales[[#This Row],[region]],Sales[[#This Row],[storetype]])</f>
        <v>2B</v>
      </c>
      <c r="L8013" s="4">
        <f>INDEX(RegionStoreCount[Store Count],MATCH(Sales[[#This Row],[RegionStoretype]],RegionStoreCount[Region/Type],0))</f>
        <v>6</v>
      </c>
      <c r="M8013" s="4">
        <f>AND(Sales[[#This Row],[date]]&lt;=TY_YTDMax,Sales[[#This Row],[date]]&gt;=TY_YTDMin)*Sales[[#This Row],[sales]]</f>
        <v>72166.600000000006</v>
      </c>
      <c r="N8013" s="4">
        <f>AND(Sales[[#This Row],[date]]&lt;=LY_YTDMax,Sales[[#This Row],[date]]&gt;=LY_YTDMin)*Sales[[#This Row],[sales]]</f>
        <v>0</v>
      </c>
      <c r="O8013" s="4">
        <f>AND(Sales[[#This Row],[date]]&gt;=YoY_Min,Sales[[#This Row],[date]]&lt;=TY_YTDMax)*(Sales[[#This Row],[sales]]/Sales[[#This Row],[sqft]])</f>
        <v>0.34964437984496127</v>
      </c>
      <c r="P8013" s="4">
        <f>SUMIF(Sales[RegionStoretype],Sales[[#This Row],[RegionStoretype]],Sales[YoY_SSF])/Sales[[#This Row],[Region_TypeCount]]</f>
        <v>58.393757732919049</v>
      </c>
    </row>
    <row r="8014" spans="1:16" x14ac:dyDescent="0.25">
      <c r="A8014" s="1">
        <v>43308</v>
      </c>
      <c r="B8014">
        <v>21</v>
      </c>
      <c r="C8014">
        <v>16</v>
      </c>
      <c r="D8014">
        <v>151705.71020000003</v>
      </c>
      <c r="E8014" s="4">
        <f>INDEX(Stores[region],MATCH(Sales[[#This Row],[store_no]],Stores[store_no],0))</f>
        <v>2</v>
      </c>
      <c r="F8014" s="4" t="str">
        <f>INDEX(Stores[storetype],MATCH(Sales[[#This Row],[store_no]],Stores[store_no],0))</f>
        <v>B</v>
      </c>
      <c r="G8014" s="4" t="str">
        <f>INDEX(Stores[location_city],MATCH(Sales[[#This Row],[store_no]],Stores[store_no],0))</f>
        <v>Madison</v>
      </c>
      <c r="H8014" s="4" t="str">
        <f>INDEX(Stores[location_state],MATCH(Sales[[#This Row],[store_no]],Stores[store_no],0))</f>
        <v>Wisconsin</v>
      </c>
      <c r="I8014" s="4">
        <f>INDEX(Stores[sqft],MATCH(Sales[[#This Row],[store_no]],Stores[store_no],0))</f>
        <v>206400</v>
      </c>
      <c r="J8014" s="4" t="str">
        <f>INDEX(Departments[dept_name],MATCH(Sales[[#This Row],[dept_no]],Departments[dept_no],0))</f>
        <v>Outdoors</v>
      </c>
      <c r="K8014" s="4" t="str">
        <f>CONCATENATE(Sales[[#This Row],[region]],Sales[[#This Row],[storetype]])</f>
        <v>2B</v>
      </c>
      <c r="L8014" s="4">
        <f>INDEX(RegionStoreCount[Store Count],MATCH(Sales[[#This Row],[RegionStoretype]],RegionStoreCount[Region/Type],0))</f>
        <v>6</v>
      </c>
      <c r="M8014" s="4">
        <f>AND(Sales[[#This Row],[date]]&lt;=TY_YTDMax,Sales[[#This Row],[date]]&gt;=TY_YTDMin)*Sales[[#This Row],[sales]]</f>
        <v>151705.71020000003</v>
      </c>
      <c r="N8014" s="4">
        <f>AND(Sales[[#This Row],[date]]&lt;=LY_YTDMax,Sales[[#This Row],[date]]&gt;=LY_YTDMin)*Sales[[#This Row],[sales]]</f>
        <v>0</v>
      </c>
      <c r="O8014" s="4">
        <f>AND(Sales[[#This Row],[date]]&gt;=YoY_Min,Sales[[#This Row],[date]]&lt;=TY_YTDMax)*(Sales[[#This Row],[sales]]/Sales[[#This Row],[sqft]])</f>
        <v>0.73500828585271327</v>
      </c>
      <c r="P8014" s="4">
        <f>SUMIF(Sales[RegionStoretype],Sales[[#This Row],[RegionStoretype]],Sales[YoY_SSF])/Sales[[#This Row],[Region_TypeCount]]</f>
        <v>58.393757732919049</v>
      </c>
    </row>
    <row r="8015" spans="1:16" x14ac:dyDescent="0.25">
      <c r="A8015" s="1">
        <v>43308</v>
      </c>
      <c r="B8015">
        <v>21</v>
      </c>
      <c r="C8015">
        <v>20</v>
      </c>
      <c r="D8015">
        <v>38551.925199999998</v>
      </c>
      <c r="E8015" s="4">
        <f>INDEX(Stores[region],MATCH(Sales[[#This Row],[store_no]],Stores[store_no],0))</f>
        <v>2</v>
      </c>
      <c r="F8015" s="4" t="str">
        <f>INDEX(Stores[storetype],MATCH(Sales[[#This Row],[store_no]],Stores[store_no],0))</f>
        <v>B</v>
      </c>
      <c r="G8015" s="4" t="str">
        <f>INDEX(Stores[location_city],MATCH(Sales[[#This Row],[store_no]],Stores[store_no],0))</f>
        <v>Madison</v>
      </c>
      <c r="H8015" s="4" t="str">
        <f>INDEX(Stores[location_state],MATCH(Sales[[#This Row],[store_no]],Stores[store_no],0))</f>
        <v>Wisconsin</v>
      </c>
      <c r="I8015" s="4">
        <f>INDEX(Stores[sqft],MATCH(Sales[[#This Row],[store_no]],Stores[store_no],0))</f>
        <v>206400</v>
      </c>
      <c r="J8015" s="4" t="str">
        <f>INDEX(Departments[dept_name],MATCH(Sales[[#This Row],[dept_no]],Departments[dept_no],0))</f>
        <v>Toys</v>
      </c>
      <c r="K8015" s="4" t="str">
        <f>CONCATENATE(Sales[[#This Row],[region]],Sales[[#This Row],[storetype]])</f>
        <v>2B</v>
      </c>
      <c r="L8015" s="4">
        <f>INDEX(RegionStoreCount[Store Count],MATCH(Sales[[#This Row],[RegionStoretype]],RegionStoreCount[Region/Type],0))</f>
        <v>6</v>
      </c>
      <c r="M8015" s="4">
        <f>AND(Sales[[#This Row],[date]]&lt;=TY_YTDMax,Sales[[#This Row],[date]]&gt;=TY_YTDMin)*Sales[[#This Row],[sales]]</f>
        <v>38551.925199999998</v>
      </c>
      <c r="N8015" s="4">
        <f>AND(Sales[[#This Row],[date]]&lt;=LY_YTDMax,Sales[[#This Row],[date]]&gt;=LY_YTDMin)*Sales[[#This Row],[sales]]</f>
        <v>0</v>
      </c>
      <c r="O8015" s="4">
        <f>AND(Sales[[#This Row],[date]]&gt;=YoY_Min,Sales[[#This Row],[date]]&lt;=TY_YTDMax)*(Sales[[#This Row],[sales]]/Sales[[#This Row],[sqft]])</f>
        <v>0.18678258333333334</v>
      </c>
      <c r="P8015" s="4">
        <f>SUMIF(Sales[RegionStoretype],Sales[[#This Row],[RegionStoretype]],Sales[YoY_SSF])/Sales[[#This Row],[Region_TypeCount]]</f>
        <v>58.393757732919049</v>
      </c>
    </row>
    <row r="8016" spans="1:16" x14ac:dyDescent="0.25">
      <c r="A8016" s="1">
        <v>43308</v>
      </c>
      <c r="B8016">
        <v>22</v>
      </c>
      <c r="C8016">
        <v>11</v>
      </c>
      <c r="D8016">
        <v>48709.004000000008</v>
      </c>
      <c r="E8016" s="4">
        <f>INDEX(Stores[region],MATCH(Sales[[#This Row],[store_no]],Stores[store_no],0))</f>
        <v>3</v>
      </c>
      <c r="F8016" s="4" t="str">
        <f>INDEX(Stores[storetype],MATCH(Sales[[#This Row],[store_no]],Stores[store_no],0))</f>
        <v>B</v>
      </c>
      <c r="G8016" s="4" t="str">
        <f>INDEX(Stores[location_city],MATCH(Sales[[#This Row],[store_no]],Stores[store_no],0))</f>
        <v>Sioux Falls</v>
      </c>
      <c r="H8016" s="4" t="str">
        <f>INDEX(Stores[location_state],MATCH(Sales[[#This Row],[store_no]],Stores[store_no],0))</f>
        <v>South Dakota</v>
      </c>
      <c r="I8016" s="4">
        <f>INDEX(Stores[sqft],MATCH(Sales[[#This Row],[store_no]],Stores[store_no],0))</f>
        <v>57800</v>
      </c>
      <c r="J8016" s="4" t="str">
        <f>INDEX(Departments[dept_name],MATCH(Sales[[#This Row],[dept_no]],Departments[dept_no],0))</f>
        <v>Home</v>
      </c>
      <c r="K8016" s="4" t="str">
        <f>CONCATENATE(Sales[[#This Row],[region]],Sales[[#This Row],[storetype]])</f>
        <v>3B</v>
      </c>
      <c r="L8016" s="4">
        <f>INDEX(RegionStoreCount[Store Count],MATCH(Sales[[#This Row],[RegionStoretype]],RegionStoreCount[Region/Type],0))</f>
        <v>4</v>
      </c>
      <c r="M8016" s="4">
        <f>AND(Sales[[#This Row],[date]]&lt;=TY_YTDMax,Sales[[#This Row],[date]]&gt;=TY_YTDMin)*Sales[[#This Row],[sales]]</f>
        <v>48709.004000000008</v>
      </c>
      <c r="N8016" s="4">
        <f>AND(Sales[[#This Row],[date]]&lt;=LY_YTDMax,Sales[[#This Row],[date]]&gt;=LY_YTDMin)*Sales[[#This Row],[sales]]</f>
        <v>0</v>
      </c>
      <c r="O8016" s="4">
        <f>AND(Sales[[#This Row],[date]]&gt;=YoY_Min,Sales[[#This Row],[date]]&lt;=TY_YTDMax)*(Sales[[#This Row],[sales]]/Sales[[#This Row],[sqft]])</f>
        <v>0.84271633217993092</v>
      </c>
      <c r="P8016" s="4">
        <f>SUMIF(Sales[RegionStoretype],Sales[[#This Row],[RegionStoretype]],Sales[YoY_SSF])/Sales[[#This Row],[Region_TypeCount]]</f>
        <v>58.312187288105562</v>
      </c>
    </row>
    <row r="8017" spans="1:16" x14ac:dyDescent="0.25">
      <c r="A8017" s="1">
        <v>43308</v>
      </c>
      <c r="B8017">
        <v>23</v>
      </c>
      <c r="C8017">
        <v>1</v>
      </c>
      <c r="D8017">
        <v>6635.879899999999</v>
      </c>
      <c r="E8017" s="4">
        <f>INDEX(Stores[region],MATCH(Sales[[#This Row],[store_no]],Stores[store_no],0))</f>
        <v>3</v>
      </c>
      <c r="F8017" s="4" t="str">
        <f>INDEX(Stores[storetype],MATCH(Sales[[#This Row],[store_no]],Stores[store_no],0))</f>
        <v>B</v>
      </c>
      <c r="G8017" s="4" t="str">
        <f>INDEX(Stores[location_city],MATCH(Sales[[#This Row],[store_no]],Stores[store_no],0))</f>
        <v>Cedar Rapids</v>
      </c>
      <c r="H8017" s="4" t="str">
        <f>INDEX(Stores[location_state],MATCH(Sales[[#This Row],[store_no]],Stores[store_no],0))</f>
        <v>Iowa</v>
      </c>
      <c r="I8017" s="4">
        <f>INDEX(Stores[sqft],MATCH(Sales[[#This Row],[store_no]],Stores[store_no],0))</f>
        <v>123700</v>
      </c>
      <c r="J8017" s="4" t="str">
        <f>INDEX(Departments[dept_name],MATCH(Sales[[#This Row],[dept_no]],Departments[dept_no],0))</f>
        <v>Automotive</v>
      </c>
      <c r="K8017" s="4" t="str">
        <f>CONCATENATE(Sales[[#This Row],[region]],Sales[[#This Row],[storetype]])</f>
        <v>3B</v>
      </c>
      <c r="L8017" s="4">
        <f>INDEX(RegionStoreCount[Store Count],MATCH(Sales[[#This Row],[RegionStoretype]],RegionStoreCount[Region/Type],0))</f>
        <v>4</v>
      </c>
      <c r="M8017" s="4">
        <f>AND(Sales[[#This Row],[date]]&lt;=TY_YTDMax,Sales[[#This Row],[date]]&gt;=TY_YTDMin)*Sales[[#This Row],[sales]]</f>
        <v>6635.879899999999</v>
      </c>
      <c r="N8017" s="4">
        <f>AND(Sales[[#This Row],[date]]&lt;=LY_YTDMax,Sales[[#This Row],[date]]&gt;=LY_YTDMin)*Sales[[#This Row],[sales]]</f>
        <v>0</v>
      </c>
      <c r="O8017" s="4">
        <f>AND(Sales[[#This Row],[date]]&gt;=YoY_Min,Sales[[#This Row],[date]]&lt;=TY_YTDMax)*(Sales[[#This Row],[sales]]/Sales[[#This Row],[sqft]])</f>
        <v>5.3644946645109125E-2</v>
      </c>
      <c r="P8017" s="4">
        <f>SUMIF(Sales[RegionStoretype],Sales[[#This Row],[RegionStoretype]],Sales[YoY_SSF])/Sales[[#This Row],[Region_TypeCount]]</f>
        <v>58.312187288105562</v>
      </c>
    </row>
    <row r="8018" spans="1:16" x14ac:dyDescent="0.25">
      <c r="A8018" s="1">
        <v>43308</v>
      </c>
      <c r="B8018">
        <v>23</v>
      </c>
      <c r="C8018">
        <v>7</v>
      </c>
      <c r="D8018">
        <v>39509.6489</v>
      </c>
      <c r="E8018" s="4">
        <f>INDEX(Stores[region],MATCH(Sales[[#This Row],[store_no]],Stores[store_no],0))</f>
        <v>3</v>
      </c>
      <c r="F8018" s="4" t="str">
        <f>INDEX(Stores[storetype],MATCH(Sales[[#This Row],[store_no]],Stores[store_no],0))</f>
        <v>B</v>
      </c>
      <c r="G8018" s="4" t="str">
        <f>INDEX(Stores[location_city],MATCH(Sales[[#This Row],[store_no]],Stores[store_no],0))</f>
        <v>Cedar Rapids</v>
      </c>
      <c r="H8018" s="4" t="str">
        <f>INDEX(Stores[location_state],MATCH(Sales[[#This Row],[store_no]],Stores[store_no],0))</f>
        <v>Iowa</v>
      </c>
      <c r="I8018" s="4">
        <f>INDEX(Stores[sqft],MATCH(Sales[[#This Row],[store_no]],Stores[store_no],0))</f>
        <v>123700</v>
      </c>
      <c r="J8018" s="4" t="str">
        <f>INDEX(Departments[dept_name],MATCH(Sales[[#This Row],[dept_no]],Departments[dept_no],0))</f>
        <v>Electronics</v>
      </c>
      <c r="K8018" s="4" t="str">
        <f>CONCATENATE(Sales[[#This Row],[region]],Sales[[#This Row],[storetype]])</f>
        <v>3B</v>
      </c>
      <c r="L8018" s="4">
        <f>INDEX(RegionStoreCount[Store Count],MATCH(Sales[[#This Row],[RegionStoretype]],RegionStoreCount[Region/Type],0))</f>
        <v>4</v>
      </c>
      <c r="M8018" s="4">
        <f>AND(Sales[[#This Row],[date]]&lt;=TY_YTDMax,Sales[[#This Row],[date]]&gt;=TY_YTDMin)*Sales[[#This Row],[sales]]</f>
        <v>39509.6489</v>
      </c>
      <c r="N8018" s="4">
        <f>AND(Sales[[#This Row],[date]]&lt;=LY_YTDMax,Sales[[#This Row],[date]]&gt;=LY_YTDMin)*Sales[[#This Row],[sales]]</f>
        <v>0</v>
      </c>
      <c r="O8018" s="4">
        <f>AND(Sales[[#This Row],[date]]&gt;=YoY_Min,Sales[[#This Row],[date]]&lt;=TY_YTDMax)*(Sales[[#This Row],[sales]]/Sales[[#This Row],[sqft]])</f>
        <v>0.31939894017784964</v>
      </c>
      <c r="P8018" s="4">
        <f>SUMIF(Sales[RegionStoretype],Sales[[#This Row],[RegionStoretype]],Sales[YoY_SSF])/Sales[[#This Row],[Region_TypeCount]]</f>
        <v>58.312187288105562</v>
      </c>
    </row>
    <row r="8019" spans="1:16" x14ac:dyDescent="0.25">
      <c r="A8019" s="1">
        <v>43308</v>
      </c>
      <c r="B8019">
        <v>23</v>
      </c>
      <c r="C8019">
        <v>9</v>
      </c>
      <c r="D8019">
        <v>24763.423600000002</v>
      </c>
      <c r="E8019" s="4">
        <f>INDEX(Stores[region],MATCH(Sales[[#This Row],[store_no]],Stores[store_no],0))</f>
        <v>3</v>
      </c>
      <c r="F8019" s="4" t="str">
        <f>INDEX(Stores[storetype],MATCH(Sales[[#This Row],[store_no]],Stores[store_no],0))</f>
        <v>B</v>
      </c>
      <c r="G8019" s="4" t="str">
        <f>INDEX(Stores[location_city],MATCH(Sales[[#This Row],[store_no]],Stores[store_no],0))</f>
        <v>Cedar Rapids</v>
      </c>
      <c r="H8019" s="4" t="str">
        <f>INDEX(Stores[location_state],MATCH(Sales[[#This Row],[store_no]],Stores[store_no],0))</f>
        <v>Iowa</v>
      </c>
      <c r="I8019" s="4">
        <f>INDEX(Stores[sqft],MATCH(Sales[[#This Row],[store_no]],Stores[store_no],0))</f>
        <v>123700</v>
      </c>
      <c r="J8019" s="4" t="str">
        <f>INDEX(Departments[dept_name],MATCH(Sales[[#This Row],[dept_no]],Departments[dept_no],0))</f>
        <v>Garden</v>
      </c>
      <c r="K8019" s="4" t="str">
        <f>CONCATENATE(Sales[[#This Row],[region]],Sales[[#This Row],[storetype]])</f>
        <v>3B</v>
      </c>
      <c r="L8019" s="4">
        <f>INDEX(RegionStoreCount[Store Count],MATCH(Sales[[#This Row],[RegionStoretype]],RegionStoreCount[Region/Type],0))</f>
        <v>4</v>
      </c>
      <c r="M8019" s="4">
        <f>AND(Sales[[#This Row],[date]]&lt;=TY_YTDMax,Sales[[#This Row],[date]]&gt;=TY_YTDMin)*Sales[[#This Row],[sales]]</f>
        <v>24763.423600000002</v>
      </c>
      <c r="N8019" s="4">
        <f>AND(Sales[[#This Row],[date]]&lt;=LY_YTDMax,Sales[[#This Row],[date]]&gt;=LY_YTDMin)*Sales[[#This Row],[sales]]</f>
        <v>0</v>
      </c>
      <c r="O8019" s="4">
        <f>AND(Sales[[#This Row],[date]]&gt;=YoY_Min,Sales[[#This Row],[date]]&lt;=TY_YTDMax)*(Sales[[#This Row],[sales]]/Sales[[#This Row],[sqft]])</f>
        <v>0.20018935812449476</v>
      </c>
      <c r="P8019" s="4">
        <f>SUMIF(Sales[RegionStoretype],Sales[[#This Row],[RegionStoretype]],Sales[YoY_SSF])/Sales[[#This Row],[Region_TypeCount]]</f>
        <v>58.312187288105562</v>
      </c>
    </row>
    <row r="8020" spans="1:16" x14ac:dyDescent="0.25">
      <c r="A8020" s="1">
        <v>43308</v>
      </c>
      <c r="B8020">
        <v>23</v>
      </c>
      <c r="C8020">
        <v>17</v>
      </c>
      <c r="D8020">
        <v>43240.852600000006</v>
      </c>
      <c r="E8020" s="4">
        <f>INDEX(Stores[region],MATCH(Sales[[#This Row],[store_no]],Stores[store_no],0))</f>
        <v>3</v>
      </c>
      <c r="F8020" s="4" t="str">
        <f>INDEX(Stores[storetype],MATCH(Sales[[#This Row],[store_no]],Stores[store_no],0))</f>
        <v>B</v>
      </c>
      <c r="G8020" s="4" t="str">
        <f>INDEX(Stores[location_city],MATCH(Sales[[#This Row],[store_no]],Stores[store_no],0))</f>
        <v>Cedar Rapids</v>
      </c>
      <c r="H8020" s="4" t="str">
        <f>INDEX(Stores[location_state],MATCH(Sales[[#This Row],[store_no]],Stores[store_no],0))</f>
        <v>Iowa</v>
      </c>
      <c r="I8020" s="4">
        <f>INDEX(Stores[sqft],MATCH(Sales[[#This Row],[store_no]],Stores[store_no],0))</f>
        <v>123700</v>
      </c>
      <c r="J8020" s="4" t="str">
        <f>INDEX(Departments[dept_name],MATCH(Sales[[#This Row],[dept_no]],Departments[dept_no],0))</f>
        <v>Shoes</v>
      </c>
      <c r="K8020" s="4" t="str">
        <f>CONCATENATE(Sales[[#This Row],[region]],Sales[[#This Row],[storetype]])</f>
        <v>3B</v>
      </c>
      <c r="L8020" s="4">
        <f>INDEX(RegionStoreCount[Store Count],MATCH(Sales[[#This Row],[RegionStoretype]],RegionStoreCount[Region/Type],0))</f>
        <v>4</v>
      </c>
      <c r="M8020" s="4">
        <f>AND(Sales[[#This Row],[date]]&lt;=TY_YTDMax,Sales[[#This Row],[date]]&gt;=TY_YTDMin)*Sales[[#This Row],[sales]]</f>
        <v>43240.852600000006</v>
      </c>
      <c r="N8020" s="4">
        <f>AND(Sales[[#This Row],[date]]&lt;=LY_YTDMax,Sales[[#This Row],[date]]&gt;=LY_YTDMin)*Sales[[#This Row],[sales]]</f>
        <v>0</v>
      </c>
      <c r="O8020" s="4">
        <f>AND(Sales[[#This Row],[date]]&gt;=YoY_Min,Sales[[#This Row],[date]]&lt;=TY_YTDMax)*(Sales[[#This Row],[sales]]/Sales[[#This Row],[sqft]])</f>
        <v>0.34956226839126925</v>
      </c>
      <c r="P8020" s="4">
        <f>SUMIF(Sales[RegionStoretype],Sales[[#This Row],[RegionStoretype]],Sales[YoY_SSF])/Sales[[#This Row],[Region_TypeCount]]</f>
        <v>58.312187288105562</v>
      </c>
    </row>
    <row r="8021" spans="1:16" x14ac:dyDescent="0.25">
      <c r="A8021" s="1">
        <v>43308</v>
      </c>
      <c r="B8021">
        <v>24</v>
      </c>
      <c r="C8021">
        <v>2</v>
      </c>
      <c r="D8021">
        <v>73452.277300000002</v>
      </c>
      <c r="E8021" s="4">
        <f>INDEX(Stores[region],MATCH(Sales[[#This Row],[store_no]],Stores[store_no],0))</f>
        <v>2</v>
      </c>
      <c r="F8021" s="4" t="str">
        <f>INDEX(Stores[storetype],MATCH(Sales[[#This Row],[store_no]],Stores[store_no],0))</f>
        <v>A</v>
      </c>
      <c r="G8021" s="4" t="str">
        <f>INDEX(Stores[location_city],MATCH(Sales[[#This Row],[store_no]],Stores[store_no],0))</f>
        <v>Winnetka</v>
      </c>
      <c r="H8021" s="4" t="str">
        <f>INDEX(Stores[location_state],MATCH(Sales[[#This Row],[store_no]],Stores[store_no],0))</f>
        <v>Illinois</v>
      </c>
      <c r="I8021" s="4">
        <f>INDEX(Stores[sqft],MATCH(Sales[[#This Row],[store_no]],Stores[store_no],0))</f>
        <v>207800</v>
      </c>
      <c r="J8021" s="4" t="str">
        <f>INDEX(Departments[dept_name],MATCH(Sales[[#This Row],[dept_no]],Departments[dept_no],0))</f>
        <v>Baby</v>
      </c>
      <c r="K8021" s="4" t="str">
        <f>CONCATENATE(Sales[[#This Row],[region]],Sales[[#This Row],[storetype]])</f>
        <v>2A</v>
      </c>
      <c r="L8021" s="4">
        <f>INDEX(RegionStoreCount[Store Count],MATCH(Sales[[#This Row],[RegionStoretype]],RegionStoreCount[Region/Type],0))</f>
        <v>5</v>
      </c>
      <c r="M8021" s="4">
        <f>AND(Sales[[#This Row],[date]]&lt;=TY_YTDMax,Sales[[#This Row],[date]]&gt;=TY_YTDMin)*Sales[[#This Row],[sales]]</f>
        <v>73452.277300000002</v>
      </c>
      <c r="N8021" s="4">
        <f>AND(Sales[[#This Row],[date]]&lt;=LY_YTDMax,Sales[[#This Row],[date]]&gt;=LY_YTDMin)*Sales[[#This Row],[sales]]</f>
        <v>0</v>
      </c>
      <c r="O8021" s="4">
        <f>AND(Sales[[#This Row],[date]]&gt;=YoY_Min,Sales[[#This Row],[date]]&lt;=TY_YTDMax)*(Sales[[#This Row],[sales]]/Sales[[#This Row],[sqft]])</f>
        <v>0.35347582916265641</v>
      </c>
      <c r="P8021" s="4">
        <f>SUMIF(Sales[RegionStoretype],Sales[[#This Row],[RegionStoretype]],Sales[YoY_SSF])/Sales[[#This Row],[Region_TypeCount]]</f>
        <v>60.052789354368521</v>
      </c>
    </row>
    <row r="8022" spans="1:16" x14ac:dyDescent="0.25">
      <c r="A8022" s="1">
        <v>43308</v>
      </c>
      <c r="B8022">
        <v>24</v>
      </c>
      <c r="C8022">
        <v>16</v>
      </c>
      <c r="D8022">
        <v>281543.44579999999</v>
      </c>
      <c r="E8022" s="4">
        <f>INDEX(Stores[region],MATCH(Sales[[#This Row],[store_no]],Stores[store_no],0))</f>
        <v>2</v>
      </c>
      <c r="F8022" s="4" t="str">
        <f>INDEX(Stores[storetype],MATCH(Sales[[#This Row],[store_no]],Stores[store_no],0))</f>
        <v>A</v>
      </c>
      <c r="G8022" s="4" t="str">
        <f>INDEX(Stores[location_city],MATCH(Sales[[#This Row],[store_no]],Stores[store_no],0))</f>
        <v>Winnetka</v>
      </c>
      <c r="H8022" s="4" t="str">
        <f>INDEX(Stores[location_state],MATCH(Sales[[#This Row],[store_no]],Stores[store_no],0))</f>
        <v>Illinois</v>
      </c>
      <c r="I8022" s="4">
        <f>INDEX(Stores[sqft],MATCH(Sales[[#This Row],[store_no]],Stores[store_no],0))</f>
        <v>207800</v>
      </c>
      <c r="J8022" s="4" t="str">
        <f>INDEX(Departments[dept_name],MATCH(Sales[[#This Row],[dept_no]],Departments[dept_no],0))</f>
        <v>Outdoors</v>
      </c>
      <c r="K8022" s="4" t="str">
        <f>CONCATENATE(Sales[[#This Row],[region]],Sales[[#This Row],[storetype]])</f>
        <v>2A</v>
      </c>
      <c r="L8022" s="4">
        <f>INDEX(RegionStoreCount[Store Count],MATCH(Sales[[#This Row],[RegionStoretype]],RegionStoreCount[Region/Type],0))</f>
        <v>5</v>
      </c>
      <c r="M8022" s="4">
        <f>AND(Sales[[#This Row],[date]]&lt;=TY_YTDMax,Sales[[#This Row],[date]]&gt;=TY_YTDMin)*Sales[[#This Row],[sales]]</f>
        <v>281543.44579999999</v>
      </c>
      <c r="N8022" s="4">
        <f>AND(Sales[[#This Row],[date]]&lt;=LY_YTDMax,Sales[[#This Row],[date]]&gt;=LY_YTDMin)*Sales[[#This Row],[sales]]</f>
        <v>0</v>
      </c>
      <c r="O8022" s="4">
        <f>AND(Sales[[#This Row],[date]]&gt;=YoY_Min,Sales[[#This Row],[date]]&lt;=TY_YTDMax)*(Sales[[#This Row],[sales]]/Sales[[#This Row],[sqft]])</f>
        <v>1.3548770250240616</v>
      </c>
      <c r="P8022" s="4">
        <f>SUMIF(Sales[RegionStoretype],Sales[[#This Row],[RegionStoretype]],Sales[YoY_SSF])/Sales[[#This Row],[Region_TypeCount]]</f>
        <v>60.052789354368521</v>
      </c>
    </row>
    <row r="8023" spans="1:16" x14ac:dyDescent="0.25">
      <c r="A8023" s="1">
        <v>43308</v>
      </c>
      <c r="B8023">
        <v>24</v>
      </c>
      <c r="C8023">
        <v>17</v>
      </c>
      <c r="D8023">
        <v>81162.159800000009</v>
      </c>
      <c r="E8023" s="4">
        <f>INDEX(Stores[region],MATCH(Sales[[#This Row],[store_no]],Stores[store_no],0))</f>
        <v>2</v>
      </c>
      <c r="F8023" s="4" t="str">
        <f>INDEX(Stores[storetype],MATCH(Sales[[#This Row],[store_no]],Stores[store_no],0))</f>
        <v>A</v>
      </c>
      <c r="G8023" s="4" t="str">
        <f>INDEX(Stores[location_city],MATCH(Sales[[#This Row],[store_no]],Stores[store_no],0))</f>
        <v>Winnetka</v>
      </c>
      <c r="H8023" s="4" t="str">
        <f>INDEX(Stores[location_state],MATCH(Sales[[#This Row],[store_no]],Stores[store_no],0))</f>
        <v>Illinois</v>
      </c>
      <c r="I8023" s="4">
        <f>INDEX(Stores[sqft],MATCH(Sales[[#This Row],[store_no]],Stores[store_no],0))</f>
        <v>207800</v>
      </c>
      <c r="J8023" s="4" t="str">
        <f>INDEX(Departments[dept_name],MATCH(Sales[[#This Row],[dept_no]],Departments[dept_no],0))</f>
        <v>Shoes</v>
      </c>
      <c r="K8023" s="4" t="str">
        <f>CONCATENATE(Sales[[#This Row],[region]],Sales[[#This Row],[storetype]])</f>
        <v>2A</v>
      </c>
      <c r="L8023" s="4">
        <f>INDEX(RegionStoreCount[Store Count],MATCH(Sales[[#This Row],[RegionStoretype]],RegionStoreCount[Region/Type],0))</f>
        <v>5</v>
      </c>
      <c r="M8023" s="4">
        <f>AND(Sales[[#This Row],[date]]&lt;=TY_YTDMax,Sales[[#This Row],[date]]&gt;=TY_YTDMin)*Sales[[#This Row],[sales]]</f>
        <v>81162.159800000009</v>
      </c>
      <c r="N8023" s="4">
        <f>AND(Sales[[#This Row],[date]]&lt;=LY_YTDMax,Sales[[#This Row],[date]]&gt;=LY_YTDMin)*Sales[[#This Row],[sales]]</f>
        <v>0</v>
      </c>
      <c r="O8023" s="4">
        <f>AND(Sales[[#This Row],[date]]&gt;=YoY_Min,Sales[[#This Row],[date]]&lt;=TY_YTDMax)*(Sales[[#This Row],[sales]]/Sales[[#This Row],[sqft]])</f>
        <v>0.39057824735322427</v>
      </c>
      <c r="P8023" s="4">
        <f>SUMIF(Sales[RegionStoretype],Sales[[#This Row],[RegionStoretype]],Sales[YoY_SSF])/Sales[[#This Row],[Region_TypeCount]]</f>
        <v>60.052789354368521</v>
      </c>
    </row>
    <row r="8024" spans="1:16" x14ac:dyDescent="0.25">
      <c r="A8024" s="1">
        <v>43308</v>
      </c>
      <c r="B8024">
        <v>25</v>
      </c>
      <c r="C8024">
        <v>3</v>
      </c>
      <c r="D8024">
        <v>179651.07929999998</v>
      </c>
      <c r="E8024" s="4">
        <f>INDEX(Stores[region],MATCH(Sales[[#This Row],[store_no]],Stores[store_no],0))</f>
        <v>3</v>
      </c>
      <c r="F8024" s="4" t="str">
        <f>INDEX(Stores[storetype],MATCH(Sales[[#This Row],[store_no]],Stores[store_no],0))</f>
        <v>B</v>
      </c>
      <c r="G8024" s="4" t="str">
        <f>INDEX(Stores[location_city],MATCH(Sales[[#This Row],[store_no]],Stores[store_no],0))</f>
        <v>Kansas City</v>
      </c>
      <c r="H8024" s="4" t="str">
        <f>INDEX(Stores[location_state],MATCH(Sales[[#This Row],[store_no]],Stores[store_no],0))</f>
        <v>Missouri</v>
      </c>
      <c r="I8024" s="4">
        <f>INDEX(Stores[sqft],MATCH(Sales[[#This Row],[store_no]],Stores[store_no],0))</f>
        <v>92300</v>
      </c>
      <c r="J8024" s="4" t="str">
        <f>INDEX(Departments[dept_name],MATCH(Sales[[#This Row],[dept_no]],Departments[dept_no],0))</f>
        <v>Beauty</v>
      </c>
      <c r="K8024" s="4" t="str">
        <f>CONCATENATE(Sales[[#This Row],[region]],Sales[[#This Row],[storetype]])</f>
        <v>3B</v>
      </c>
      <c r="L8024" s="4">
        <f>INDEX(RegionStoreCount[Store Count],MATCH(Sales[[#This Row],[RegionStoretype]],RegionStoreCount[Region/Type],0))</f>
        <v>4</v>
      </c>
      <c r="M8024" s="4">
        <f>AND(Sales[[#This Row],[date]]&lt;=TY_YTDMax,Sales[[#This Row],[date]]&gt;=TY_YTDMin)*Sales[[#This Row],[sales]]</f>
        <v>179651.07929999998</v>
      </c>
      <c r="N8024" s="4">
        <f>AND(Sales[[#This Row],[date]]&lt;=LY_YTDMax,Sales[[#This Row],[date]]&gt;=LY_YTDMin)*Sales[[#This Row],[sales]]</f>
        <v>0</v>
      </c>
      <c r="O8024" s="4">
        <f>AND(Sales[[#This Row],[date]]&gt;=YoY_Min,Sales[[#This Row],[date]]&lt;=TY_YTDMax)*(Sales[[#This Row],[sales]]/Sales[[#This Row],[sqft]])</f>
        <v>1.9463822242686888</v>
      </c>
      <c r="P8024" s="4">
        <f>SUMIF(Sales[RegionStoretype],Sales[[#This Row],[RegionStoretype]],Sales[YoY_SSF])/Sales[[#This Row],[Region_TypeCount]]</f>
        <v>58.312187288105562</v>
      </c>
    </row>
    <row r="8025" spans="1:16" x14ac:dyDescent="0.25">
      <c r="A8025" s="1">
        <v>43308</v>
      </c>
      <c r="B8025">
        <v>25</v>
      </c>
      <c r="C8025">
        <v>11</v>
      </c>
      <c r="D8025">
        <v>32174.480800000005</v>
      </c>
      <c r="E8025" s="4">
        <f>INDEX(Stores[region],MATCH(Sales[[#This Row],[store_no]],Stores[store_no],0))</f>
        <v>3</v>
      </c>
      <c r="F8025" s="4" t="str">
        <f>INDEX(Stores[storetype],MATCH(Sales[[#This Row],[store_no]],Stores[store_no],0))</f>
        <v>B</v>
      </c>
      <c r="G8025" s="4" t="str">
        <f>INDEX(Stores[location_city],MATCH(Sales[[#This Row],[store_no]],Stores[store_no],0))</f>
        <v>Kansas City</v>
      </c>
      <c r="H8025" s="4" t="str">
        <f>INDEX(Stores[location_state],MATCH(Sales[[#This Row],[store_no]],Stores[store_no],0))</f>
        <v>Missouri</v>
      </c>
      <c r="I8025" s="4">
        <f>INDEX(Stores[sqft],MATCH(Sales[[#This Row],[store_no]],Stores[store_no],0))</f>
        <v>92300</v>
      </c>
      <c r="J8025" s="4" t="str">
        <f>INDEX(Departments[dept_name],MATCH(Sales[[#This Row],[dept_no]],Departments[dept_no],0))</f>
        <v>Home</v>
      </c>
      <c r="K8025" s="4" t="str">
        <f>CONCATENATE(Sales[[#This Row],[region]],Sales[[#This Row],[storetype]])</f>
        <v>3B</v>
      </c>
      <c r="L8025" s="4">
        <f>INDEX(RegionStoreCount[Store Count],MATCH(Sales[[#This Row],[RegionStoretype]],RegionStoreCount[Region/Type],0))</f>
        <v>4</v>
      </c>
      <c r="M8025" s="4">
        <f>AND(Sales[[#This Row],[date]]&lt;=TY_YTDMax,Sales[[#This Row],[date]]&gt;=TY_YTDMin)*Sales[[#This Row],[sales]]</f>
        <v>32174.480800000005</v>
      </c>
      <c r="N8025" s="4">
        <f>AND(Sales[[#This Row],[date]]&lt;=LY_YTDMax,Sales[[#This Row],[date]]&gt;=LY_YTDMin)*Sales[[#This Row],[sales]]</f>
        <v>0</v>
      </c>
      <c r="O8025" s="4">
        <f>AND(Sales[[#This Row],[date]]&gt;=YoY_Min,Sales[[#This Row],[date]]&lt;=TY_YTDMax)*(Sales[[#This Row],[sales]]/Sales[[#This Row],[sqft]])</f>
        <v>0.34858592416034673</v>
      </c>
      <c r="P8025" s="4">
        <f>SUMIF(Sales[RegionStoretype],Sales[[#This Row],[RegionStoretype]],Sales[YoY_SSF])/Sales[[#This Row],[Region_TypeCount]]</f>
        <v>58.312187288105562</v>
      </c>
    </row>
    <row r="8026" spans="1:16" x14ac:dyDescent="0.25">
      <c r="A8026" s="1">
        <v>43308</v>
      </c>
      <c r="B8026">
        <v>26</v>
      </c>
      <c r="C8026">
        <v>1</v>
      </c>
      <c r="D8026">
        <v>11172.891799999999</v>
      </c>
      <c r="E8026" s="4">
        <f>INDEX(Stores[region],MATCH(Sales[[#This Row],[store_no]],Stores[store_no],0))</f>
        <v>2</v>
      </c>
      <c r="F8026" s="4" t="str">
        <f>INDEX(Stores[storetype],MATCH(Sales[[#This Row],[store_no]],Stores[store_no],0))</f>
        <v>A</v>
      </c>
      <c r="G8026" s="4" t="str">
        <f>INDEX(Stores[location_city],MATCH(Sales[[#This Row],[store_no]],Stores[store_no],0))</f>
        <v>Carmel</v>
      </c>
      <c r="H8026" s="4" t="str">
        <f>INDEX(Stores[location_state],MATCH(Sales[[#This Row],[store_no]],Stores[store_no],0))</f>
        <v>Indiana</v>
      </c>
      <c r="I8026" s="4">
        <f>INDEX(Stores[sqft],MATCH(Sales[[#This Row],[store_no]],Stores[store_no],0))</f>
        <v>198500</v>
      </c>
      <c r="J8026" s="4" t="str">
        <f>INDEX(Departments[dept_name],MATCH(Sales[[#This Row],[dept_no]],Departments[dept_no],0))</f>
        <v>Automotive</v>
      </c>
      <c r="K8026" s="4" t="str">
        <f>CONCATENATE(Sales[[#This Row],[region]],Sales[[#This Row],[storetype]])</f>
        <v>2A</v>
      </c>
      <c r="L8026" s="4">
        <f>INDEX(RegionStoreCount[Store Count],MATCH(Sales[[#This Row],[RegionStoretype]],RegionStoreCount[Region/Type],0))</f>
        <v>5</v>
      </c>
      <c r="M8026" s="4">
        <f>AND(Sales[[#This Row],[date]]&lt;=TY_YTDMax,Sales[[#This Row],[date]]&gt;=TY_YTDMin)*Sales[[#This Row],[sales]]</f>
        <v>11172.891799999999</v>
      </c>
      <c r="N8026" s="4">
        <f>AND(Sales[[#This Row],[date]]&lt;=LY_YTDMax,Sales[[#This Row],[date]]&gt;=LY_YTDMin)*Sales[[#This Row],[sales]]</f>
        <v>0</v>
      </c>
      <c r="O8026" s="4">
        <f>AND(Sales[[#This Row],[date]]&gt;=YoY_Min,Sales[[#This Row],[date]]&lt;=TY_YTDMax)*(Sales[[#This Row],[sales]]/Sales[[#This Row],[sqft]])</f>
        <v>5.6286608564231733E-2</v>
      </c>
      <c r="P8026" s="4">
        <f>SUMIF(Sales[RegionStoretype],Sales[[#This Row],[RegionStoretype]],Sales[YoY_SSF])/Sales[[#This Row],[Region_TypeCount]]</f>
        <v>60.052789354368521</v>
      </c>
    </row>
    <row r="8027" spans="1:16" x14ac:dyDescent="0.25">
      <c r="A8027" s="1">
        <v>43308</v>
      </c>
      <c r="B8027">
        <v>26</v>
      </c>
      <c r="C8027">
        <v>5</v>
      </c>
      <c r="D8027">
        <v>97193.974200000011</v>
      </c>
      <c r="E8027" s="4">
        <f>INDEX(Stores[region],MATCH(Sales[[#This Row],[store_no]],Stores[store_no],0))</f>
        <v>2</v>
      </c>
      <c r="F8027" s="4" t="str">
        <f>INDEX(Stores[storetype],MATCH(Sales[[#This Row],[store_no]],Stores[store_no],0))</f>
        <v>A</v>
      </c>
      <c r="G8027" s="4" t="str">
        <f>INDEX(Stores[location_city],MATCH(Sales[[#This Row],[store_no]],Stores[store_no],0))</f>
        <v>Carmel</v>
      </c>
      <c r="H8027" s="4" t="str">
        <f>INDEX(Stores[location_state],MATCH(Sales[[#This Row],[store_no]],Stores[store_no],0))</f>
        <v>Indiana</v>
      </c>
      <c r="I8027" s="4">
        <f>INDEX(Stores[sqft],MATCH(Sales[[#This Row],[store_no]],Stores[store_no],0))</f>
        <v>198500</v>
      </c>
      <c r="J8027" s="4" t="str">
        <f>INDEX(Departments[dept_name],MATCH(Sales[[#This Row],[dept_no]],Departments[dept_no],0))</f>
        <v>Clothing</v>
      </c>
      <c r="K8027" s="4" t="str">
        <f>CONCATENATE(Sales[[#This Row],[region]],Sales[[#This Row],[storetype]])</f>
        <v>2A</v>
      </c>
      <c r="L8027" s="4">
        <f>INDEX(RegionStoreCount[Store Count],MATCH(Sales[[#This Row],[RegionStoretype]],RegionStoreCount[Region/Type],0))</f>
        <v>5</v>
      </c>
      <c r="M8027" s="4">
        <f>AND(Sales[[#This Row],[date]]&lt;=TY_YTDMax,Sales[[#This Row],[date]]&gt;=TY_YTDMin)*Sales[[#This Row],[sales]]</f>
        <v>97193.974200000011</v>
      </c>
      <c r="N8027" s="4">
        <f>AND(Sales[[#This Row],[date]]&lt;=LY_YTDMax,Sales[[#This Row],[date]]&gt;=LY_YTDMin)*Sales[[#This Row],[sales]]</f>
        <v>0</v>
      </c>
      <c r="O8027" s="4">
        <f>AND(Sales[[#This Row],[date]]&gt;=YoY_Min,Sales[[#This Row],[date]]&lt;=TY_YTDMax)*(Sales[[#This Row],[sales]]/Sales[[#This Row],[sqft]])</f>
        <v>0.48964218740554161</v>
      </c>
      <c r="P8027" s="4">
        <f>SUMIF(Sales[RegionStoretype],Sales[[#This Row],[RegionStoretype]],Sales[YoY_SSF])/Sales[[#This Row],[Region_TypeCount]]</f>
        <v>60.052789354368521</v>
      </c>
    </row>
    <row r="8028" spans="1:16" x14ac:dyDescent="0.25">
      <c r="A8028" s="1">
        <v>43308</v>
      </c>
      <c r="B8028">
        <v>26</v>
      </c>
      <c r="C8028">
        <v>15</v>
      </c>
      <c r="D8028">
        <v>199697.51</v>
      </c>
      <c r="E8028" s="4">
        <f>INDEX(Stores[region],MATCH(Sales[[#This Row],[store_no]],Stores[store_no],0))</f>
        <v>2</v>
      </c>
      <c r="F8028" s="4" t="str">
        <f>INDEX(Stores[storetype],MATCH(Sales[[#This Row],[store_no]],Stores[store_no],0))</f>
        <v>A</v>
      </c>
      <c r="G8028" s="4" t="str">
        <f>INDEX(Stores[location_city],MATCH(Sales[[#This Row],[store_no]],Stores[store_no],0))</f>
        <v>Carmel</v>
      </c>
      <c r="H8028" s="4" t="str">
        <f>INDEX(Stores[location_state],MATCH(Sales[[#This Row],[store_no]],Stores[store_no],0))</f>
        <v>Indiana</v>
      </c>
      <c r="I8028" s="4">
        <f>INDEX(Stores[sqft],MATCH(Sales[[#This Row],[store_no]],Stores[store_no],0))</f>
        <v>198500</v>
      </c>
      <c r="J8028" s="4" t="str">
        <f>INDEX(Departments[dept_name],MATCH(Sales[[#This Row],[dept_no]],Departments[dept_no],0))</f>
        <v>Music</v>
      </c>
      <c r="K8028" s="4" t="str">
        <f>CONCATENATE(Sales[[#This Row],[region]],Sales[[#This Row],[storetype]])</f>
        <v>2A</v>
      </c>
      <c r="L8028" s="4">
        <f>INDEX(RegionStoreCount[Store Count],MATCH(Sales[[#This Row],[RegionStoretype]],RegionStoreCount[Region/Type],0))</f>
        <v>5</v>
      </c>
      <c r="M8028" s="4">
        <f>AND(Sales[[#This Row],[date]]&lt;=TY_YTDMax,Sales[[#This Row],[date]]&gt;=TY_YTDMin)*Sales[[#This Row],[sales]]</f>
        <v>199697.51</v>
      </c>
      <c r="N8028" s="4">
        <f>AND(Sales[[#This Row],[date]]&lt;=LY_YTDMax,Sales[[#This Row],[date]]&gt;=LY_YTDMin)*Sales[[#This Row],[sales]]</f>
        <v>0</v>
      </c>
      <c r="O8028" s="4">
        <f>AND(Sales[[#This Row],[date]]&gt;=YoY_Min,Sales[[#This Row],[date]]&lt;=TY_YTDMax)*(Sales[[#This Row],[sales]]/Sales[[#This Row],[sqft]])</f>
        <v>1.0060327959697732</v>
      </c>
      <c r="P8028" s="4">
        <f>SUMIF(Sales[RegionStoretype],Sales[[#This Row],[RegionStoretype]],Sales[YoY_SSF])/Sales[[#This Row],[Region_TypeCount]]</f>
        <v>60.052789354368521</v>
      </c>
    </row>
    <row r="8029" spans="1:16" x14ac:dyDescent="0.25">
      <c r="A8029" s="1">
        <v>43308</v>
      </c>
      <c r="B8029">
        <v>26</v>
      </c>
      <c r="C8029">
        <v>18</v>
      </c>
      <c r="D8029">
        <v>115281.4617</v>
      </c>
      <c r="E8029" s="4">
        <f>INDEX(Stores[region],MATCH(Sales[[#This Row],[store_no]],Stores[store_no],0))</f>
        <v>2</v>
      </c>
      <c r="F8029" s="4" t="str">
        <f>INDEX(Stores[storetype],MATCH(Sales[[#This Row],[store_no]],Stores[store_no],0))</f>
        <v>A</v>
      </c>
      <c r="G8029" s="4" t="str">
        <f>INDEX(Stores[location_city],MATCH(Sales[[#This Row],[store_no]],Stores[store_no],0))</f>
        <v>Carmel</v>
      </c>
      <c r="H8029" s="4" t="str">
        <f>INDEX(Stores[location_state],MATCH(Sales[[#This Row],[store_no]],Stores[store_no],0))</f>
        <v>Indiana</v>
      </c>
      <c r="I8029" s="4">
        <f>INDEX(Stores[sqft],MATCH(Sales[[#This Row],[store_no]],Stores[store_no],0))</f>
        <v>198500</v>
      </c>
      <c r="J8029" s="4" t="str">
        <f>INDEX(Departments[dept_name],MATCH(Sales[[#This Row],[dept_no]],Departments[dept_no],0))</f>
        <v>Sports</v>
      </c>
      <c r="K8029" s="4" t="str">
        <f>CONCATENATE(Sales[[#This Row],[region]],Sales[[#This Row],[storetype]])</f>
        <v>2A</v>
      </c>
      <c r="L8029" s="4">
        <f>INDEX(RegionStoreCount[Store Count],MATCH(Sales[[#This Row],[RegionStoretype]],RegionStoreCount[Region/Type],0))</f>
        <v>5</v>
      </c>
      <c r="M8029" s="4">
        <f>AND(Sales[[#This Row],[date]]&lt;=TY_YTDMax,Sales[[#This Row],[date]]&gt;=TY_YTDMin)*Sales[[#This Row],[sales]]</f>
        <v>115281.4617</v>
      </c>
      <c r="N8029" s="4">
        <f>AND(Sales[[#This Row],[date]]&lt;=LY_YTDMax,Sales[[#This Row],[date]]&gt;=LY_YTDMin)*Sales[[#This Row],[sales]]</f>
        <v>0</v>
      </c>
      <c r="O8029" s="4">
        <f>AND(Sales[[#This Row],[date]]&gt;=YoY_Min,Sales[[#This Row],[date]]&lt;=TY_YTDMax)*(Sales[[#This Row],[sales]]/Sales[[#This Row],[sqft]])</f>
        <v>0.58076303123425688</v>
      </c>
      <c r="P8029" s="4">
        <f>SUMIF(Sales[RegionStoretype],Sales[[#This Row],[RegionStoretype]],Sales[YoY_SSF])/Sales[[#This Row],[Region_TypeCount]]</f>
        <v>60.052789354368521</v>
      </c>
    </row>
    <row r="8030" spans="1:16" x14ac:dyDescent="0.25">
      <c r="A8030" s="1">
        <v>43308</v>
      </c>
      <c r="B8030">
        <v>27</v>
      </c>
      <c r="C8030">
        <v>6</v>
      </c>
      <c r="D8030">
        <v>33530.272100000002</v>
      </c>
      <c r="E8030" s="4">
        <f>INDEX(Stores[region],MATCH(Sales[[#This Row],[store_no]],Stores[store_no],0))</f>
        <v>3</v>
      </c>
      <c r="F8030" s="4" t="str">
        <f>INDEX(Stores[storetype],MATCH(Sales[[#This Row],[store_no]],Stores[store_no],0))</f>
        <v>A</v>
      </c>
      <c r="G8030" s="4" t="str">
        <f>INDEX(Stores[location_city],MATCH(Sales[[#This Row],[store_no]],Stores[store_no],0))</f>
        <v>Springfield</v>
      </c>
      <c r="H8030" s="4" t="str">
        <f>INDEX(Stores[location_state],MATCH(Sales[[#This Row],[store_no]],Stores[store_no],0))</f>
        <v>Missouri</v>
      </c>
      <c r="I8030" s="4">
        <f>INDEX(Stores[sqft],MATCH(Sales[[#This Row],[store_no]],Stores[store_no],0))</f>
        <v>158200</v>
      </c>
      <c r="J8030" s="4" t="str">
        <f>INDEX(Departments[dept_name],MATCH(Sales[[#This Row],[dept_no]],Departments[dept_no],0))</f>
        <v>Computers</v>
      </c>
      <c r="K8030" s="4" t="str">
        <f>CONCATENATE(Sales[[#This Row],[region]],Sales[[#This Row],[storetype]])</f>
        <v>3A</v>
      </c>
      <c r="L8030" s="4">
        <f>INDEX(RegionStoreCount[Store Count],MATCH(Sales[[#This Row],[RegionStoretype]],RegionStoreCount[Region/Type],0))</f>
        <v>9</v>
      </c>
      <c r="M8030" s="4">
        <f>AND(Sales[[#This Row],[date]]&lt;=TY_YTDMax,Sales[[#This Row],[date]]&gt;=TY_YTDMin)*Sales[[#This Row],[sales]]</f>
        <v>33530.272100000002</v>
      </c>
      <c r="N8030" s="4">
        <f>AND(Sales[[#This Row],[date]]&lt;=LY_YTDMax,Sales[[#This Row],[date]]&gt;=LY_YTDMin)*Sales[[#This Row],[sales]]</f>
        <v>0</v>
      </c>
      <c r="O8030" s="4">
        <f>AND(Sales[[#This Row],[date]]&gt;=YoY_Min,Sales[[#This Row],[date]]&lt;=TY_YTDMax)*(Sales[[#This Row],[sales]]/Sales[[#This Row],[sqft]])</f>
        <v>0.21194862262958281</v>
      </c>
      <c r="P8030" s="4">
        <f>SUMIF(Sales[RegionStoretype],Sales[[#This Row],[RegionStoretype]],Sales[YoY_SSF])/Sales[[#This Row],[Region_TypeCount]]</f>
        <v>53.603836561720975</v>
      </c>
    </row>
    <row r="8031" spans="1:16" x14ac:dyDescent="0.25">
      <c r="A8031" s="1">
        <v>43308</v>
      </c>
      <c r="B8031">
        <v>27</v>
      </c>
      <c r="C8031">
        <v>10</v>
      </c>
      <c r="D8031">
        <v>16168.6826</v>
      </c>
      <c r="E8031" s="4">
        <f>INDEX(Stores[region],MATCH(Sales[[#This Row],[store_no]],Stores[store_no],0))</f>
        <v>3</v>
      </c>
      <c r="F8031" s="4" t="str">
        <f>INDEX(Stores[storetype],MATCH(Sales[[#This Row],[store_no]],Stores[store_no],0))</f>
        <v>A</v>
      </c>
      <c r="G8031" s="4" t="str">
        <f>INDEX(Stores[location_city],MATCH(Sales[[#This Row],[store_no]],Stores[store_no],0))</f>
        <v>Springfield</v>
      </c>
      <c r="H8031" s="4" t="str">
        <f>INDEX(Stores[location_state],MATCH(Sales[[#This Row],[store_no]],Stores[store_no],0))</f>
        <v>Missouri</v>
      </c>
      <c r="I8031" s="4">
        <f>INDEX(Stores[sqft],MATCH(Sales[[#This Row],[store_no]],Stores[store_no],0))</f>
        <v>158200</v>
      </c>
      <c r="J8031" s="4" t="str">
        <f>INDEX(Departments[dept_name],MATCH(Sales[[#This Row],[dept_no]],Departments[dept_no],0))</f>
        <v>Health</v>
      </c>
      <c r="K8031" s="4" t="str">
        <f>CONCATENATE(Sales[[#This Row],[region]],Sales[[#This Row],[storetype]])</f>
        <v>3A</v>
      </c>
      <c r="L8031" s="4">
        <f>INDEX(RegionStoreCount[Store Count],MATCH(Sales[[#This Row],[RegionStoretype]],RegionStoreCount[Region/Type],0))</f>
        <v>9</v>
      </c>
      <c r="M8031" s="4">
        <f>AND(Sales[[#This Row],[date]]&lt;=TY_YTDMax,Sales[[#This Row],[date]]&gt;=TY_YTDMin)*Sales[[#This Row],[sales]]</f>
        <v>16168.6826</v>
      </c>
      <c r="N8031" s="4">
        <f>AND(Sales[[#This Row],[date]]&lt;=LY_YTDMax,Sales[[#This Row],[date]]&gt;=LY_YTDMin)*Sales[[#This Row],[sales]]</f>
        <v>0</v>
      </c>
      <c r="O8031" s="4">
        <f>AND(Sales[[#This Row],[date]]&gt;=YoY_Min,Sales[[#This Row],[date]]&lt;=TY_YTDMax)*(Sales[[#This Row],[sales]]/Sales[[#This Row],[sqft]])</f>
        <v>0.10220406194690265</v>
      </c>
      <c r="P8031" s="4">
        <f>SUMIF(Sales[RegionStoretype],Sales[[#This Row],[RegionStoretype]],Sales[YoY_SSF])/Sales[[#This Row],[Region_TypeCount]]</f>
        <v>53.603836561720975</v>
      </c>
    </row>
    <row r="8032" spans="1:16" x14ac:dyDescent="0.25">
      <c r="A8032" s="1">
        <v>43308</v>
      </c>
      <c r="B8032">
        <v>27</v>
      </c>
      <c r="C8032">
        <v>13</v>
      </c>
      <c r="D8032">
        <v>35485.291799999999</v>
      </c>
      <c r="E8032" s="4">
        <f>INDEX(Stores[region],MATCH(Sales[[#This Row],[store_no]],Stores[store_no],0))</f>
        <v>3</v>
      </c>
      <c r="F8032" s="4" t="str">
        <f>INDEX(Stores[storetype],MATCH(Sales[[#This Row],[store_no]],Stores[store_no],0))</f>
        <v>A</v>
      </c>
      <c r="G8032" s="4" t="str">
        <f>INDEX(Stores[location_city],MATCH(Sales[[#This Row],[store_no]],Stores[store_no],0))</f>
        <v>Springfield</v>
      </c>
      <c r="H8032" s="4" t="str">
        <f>INDEX(Stores[location_state],MATCH(Sales[[#This Row],[store_no]],Stores[store_no],0))</f>
        <v>Missouri</v>
      </c>
      <c r="I8032" s="4">
        <f>INDEX(Stores[sqft],MATCH(Sales[[#This Row],[store_no]],Stores[store_no],0))</f>
        <v>158200</v>
      </c>
      <c r="J8032" s="4" t="str">
        <f>INDEX(Departments[dept_name],MATCH(Sales[[#This Row],[dept_no]],Departments[dept_no],0))</f>
        <v>Kids</v>
      </c>
      <c r="K8032" s="4" t="str">
        <f>CONCATENATE(Sales[[#This Row],[region]],Sales[[#This Row],[storetype]])</f>
        <v>3A</v>
      </c>
      <c r="L8032" s="4">
        <f>INDEX(RegionStoreCount[Store Count],MATCH(Sales[[#This Row],[RegionStoretype]],RegionStoreCount[Region/Type],0))</f>
        <v>9</v>
      </c>
      <c r="M8032" s="4">
        <f>AND(Sales[[#This Row],[date]]&lt;=TY_YTDMax,Sales[[#This Row],[date]]&gt;=TY_YTDMin)*Sales[[#This Row],[sales]]</f>
        <v>35485.291799999999</v>
      </c>
      <c r="N8032" s="4">
        <f>AND(Sales[[#This Row],[date]]&lt;=LY_YTDMax,Sales[[#This Row],[date]]&gt;=LY_YTDMin)*Sales[[#This Row],[sales]]</f>
        <v>0</v>
      </c>
      <c r="O8032" s="4">
        <f>AND(Sales[[#This Row],[date]]&gt;=YoY_Min,Sales[[#This Row],[date]]&lt;=TY_YTDMax)*(Sales[[#This Row],[sales]]/Sales[[#This Row],[sqft]])</f>
        <v>0.22430652212389379</v>
      </c>
      <c r="P8032" s="4">
        <f>SUMIF(Sales[RegionStoretype],Sales[[#This Row],[RegionStoretype]],Sales[YoY_SSF])/Sales[[#This Row],[Region_TypeCount]]</f>
        <v>53.603836561720975</v>
      </c>
    </row>
    <row r="8033" spans="1:16" x14ac:dyDescent="0.25">
      <c r="A8033" s="1">
        <v>43308</v>
      </c>
      <c r="B8033">
        <v>27</v>
      </c>
      <c r="C8033">
        <v>14</v>
      </c>
      <c r="D8033">
        <v>131795.26639999999</v>
      </c>
      <c r="E8033" s="4">
        <f>INDEX(Stores[region],MATCH(Sales[[#This Row],[store_no]],Stores[store_no],0))</f>
        <v>3</v>
      </c>
      <c r="F8033" s="4" t="str">
        <f>INDEX(Stores[storetype],MATCH(Sales[[#This Row],[store_no]],Stores[store_no],0))</f>
        <v>A</v>
      </c>
      <c r="G8033" s="4" t="str">
        <f>INDEX(Stores[location_city],MATCH(Sales[[#This Row],[store_no]],Stores[store_no],0))</f>
        <v>Springfield</v>
      </c>
      <c r="H8033" s="4" t="str">
        <f>INDEX(Stores[location_state],MATCH(Sales[[#This Row],[store_no]],Stores[store_no],0))</f>
        <v>Missouri</v>
      </c>
      <c r="I8033" s="4">
        <f>INDEX(Stores[sqft],MATCH(Sales[[#This Row],[store_no]],Stores[store_no],0))</f>
        <v>158200</v>
      </c>
      <c r="J8033" s="4" t="str">
        <f>INDEX(Departments[dept_name],MATCH(Sales[[#This Row],[dept_no]],Departments[dept_no],0))</f>
        <v>Movies</v>
      </c>
      <c r="K8033" s="4" t="str">
        <f>CONCATENATE(Sales[[#This Row],[region]],Sales[[#This Row],[storetype]])</f>
        <v>3A</v>
      </c>
      <c r="L8033" s="4">
        <f>INDEX(RegionStoreCount[Store Count],MATCH(Sales[[#This Row],[RegionStoretype]],RegionStoreCount[Region/Type],0))</f>
        <v>9</v>
      </c>
      <c r="M8033" s="4">
        <f>AND(Sales[[#This Row],[date]]&lt;=TY_YTDMax,Sales[[#This Row],[date]]&gt;=TY_YTDMin)*Sales[[#This Row],[sales]]</f>
        <v>131795.26639999999</v>
      </c>
      <c r="N8033" s="4">
        <f>AND(Sales[[#This Row],[date]]&lt;=LY_YTDMax,Sales[[#This Row],[date]]&gt;=LY_YTDMin)*Sales[[#This Row],[sales]]</f>
        <v>0</v>
      </c>
      <c r="O8033" s="4">
        <f>AND(Sales[[#This Row],[date]]&gt;=YoY_Min,Sales[[#This Row],[date]]&lt;=TY_YTDMax)*(Sales[[#This Row],[sales]]/Sales[[#This Row],[sqft]])</f>
        <v>0.83309270796460178</v>
      </c>
      <c r="P8033" s="4">
        <f>SUMIF(Sales[RegionStoretype],Sales[[#This Row],[RegionStoretype]],Sales[YoY_SSF])/Sales[[#This Row],[Region_TypeCount]]</f>
        <v>53.603836561720975</v>
      </c>
    </row>
    <row r="8034" spans="1:16" x14ac:dyDescent="0.25">
      <c r="A8034" s="1">
        <v>43308</v>
      </c>
      <c r="B8034">
        <v>28</v>
      </c>
      <c r="C8034">
        <v>11</v>
      </c>
      <c r="D8034">
        <v>91454.695999999996</v>
      </c>
      <c r="E8034" s="4">
        <f>INDEX(Stores[region],MATCH(Sales[[#This Row],[store_no]],Stores[store_no],0))</f>
        <v>2</v>
      </c>
      <c r="F8034" s="4" t="str">
        <f>INDEX(Stores[storetype],MATCH(Sales[[#This Row],[store_no]],Stores[store_no],0))</f>
        <v>A</v>
      </c>
      <c r="G8034" s="4" t="str">
        <f>INDEX(Stores[location_city],MATCH(Sales[[#This Row],[store_no]],Stores[store_no],0))</f>
        <v>Milwaukee</v>
      </c>
      <c r="H8034" s="4" t="str">
        <f>INDEX(Stores[location_state],MATCH(Sales[[#This Row],[store_no]],Stores[store_no],0))</f>
        <v>Wisconsin</v>
      </c>
      <c r="I8034" s="4">
        <f>INDEX(Stores[sqft],MATCH(Sales[[#This Row],[store_no]],Stores[store_no],0))</f>
        <v>203800</v>
      </c>
      <c r="J8034" s="4" t="str">
        <f>INDEX(Departments[dept_name],MATCH(Sales[[#This Row],[dept_no]],Departments[dept_no],0))</f>
        <v>Home</v>
      </c>
      <c r="K8034" s="4" t="str">
        <f>CONCATENATE(Sales[[#This Row],[region]],Sales[[#This Row],[storetype]])</f>
        <v>2A</v>
      </c>
      <c r="L8034" s="4">
        <f>INDEX(RegionStoreCount[Store Count],MATCH(Sales[[#This Row],[RegionStoretype]],RegionStoreCount[Region/Type],0))</f>
        <v>5</v>
      </c>
      <c r="M8034" s="4">
        <f>AND(Sales[[#This Row],[date]]&lt;=TY_YTDMax,Sales[[#This Row],[date]]&gt;=TY_YTDMin)*Sales[[#This Row],[sales]]</f>
        <v>91454.695999999996</v>
      </c>
      <c r="N8034" s="4">
        <f>AND(Sales[[#This Row],[date]]&lt;=LY_YTDMax,Sales[[#This Row],[date]]&gt;=LY_YTDMin)*Sales[[#This Row],[sales]]</f>
        <v>0</v>
      </c>
      <c r="O8034" s="4">
        <f>AND(Sales[[#This Row],[date]]&gt;=YoY_Min,Sales[[#This Row],[date]]&lt;=TY_YTDMax)*(Sales[[#This Row],[sales]]/Sales[[#This Row],[sqft]])</f>
        <v>0.44874728164867517</v>
      </c>
      <c r="P8034" s="4">
        <f>SUMIF(Sales[RegionStoretype],Sales[[#This Row],[RegionStoretype]],Sales[YoY_SSF])/Sales[[#This Row],[Region_TypeCount]]</f>
        <v>60.052789354368521</v>
      </c>
    </row>
    <row r="8035" spans="1:16" x14ac:dyDescent="0.25">
      <c r="A8035" s="1">
        <v>43308</v>
      </c>
      <c r="B8035">
        <v>28</v>
      </c>
      <c r="C8035">
        <v>14</v>
      </c>
      <c r="D8035">
        <v>145543.26240000001</v>
      </c>
      <c r="E8035" s="4">
        <f>INDEX(Stores[region],MATCH(Sales[[#This Row],[store_no]],Stores[store_no],0))</f>
        <v>2</v>
      </c>
      <c r="F8035" s="4" t="str">
        <f>INDEX(Stores[storetype],MATCH(Sales[[#This Row],[store_no]],Stores[store_no],0))</f>
        <v>A</v>
      </c>
      <c r="G8035" s="4" t="str">
        <f>INDEX(Stores[location_city],MATCH(Sales[[#This Row],[store_no]],Stores[store_no],0))</f>
        <v>Milwaukee</v>
      </c>
      <c r="H8035" s="4" t="str">
        <f>INDEX(Stores[location_state],MATCH(Sales[[#This Row],[store_no]],Stores[store_no],0))</f>
        <v>Wisconsin</v>
      </c>
      <c r="I8035" s="4">
        <f>INDEX(Stores[sqft],MATCH(Sales[[#This Row],[store_no]],Stores[store_no],0))</f>
        <v>203800</v>
      </c>
      <c r="J8035" s="4" t="str">
        <f>INDEX(Departments[dept_name],MATCH(Sales[[#This Row],[dept_no]],Departments[dept_no],0))</f>
        <v>Movies</v>
      </c>
      <c r="K8035" s="4" t="str">
        <f>CONCATENATE(Sales[[#This Row],[region]],Sales[[#This Row],[storetype]])</f>
        <v>2A</v>
      </c>
      <c r="L8035" s="4">
        <f>INDEX(RegionStoreCount[Store Count],MATCH(Sales[[#This Row],[RegionStoretype]],RegionStoreCount[Region/Type],0))</f>
        <v>5</v>
      </c>
      <c r="M8035" s="4">
        <f>AND(Sales[[#This Row],[date]]&lt;=TY_YTDMax,Sales[[#This Row],[date]]&gt;=TY_YTDMin)*Sales[[#This Row],[sales]]</f>
        <v>145543.26240000001</v>
      </c>
      <c r="N8035" s="4">
        <f>AND(Sales[[#This Row],[date]]&lt;=LY_YTDMax,Sales[[#This Row],[date]]&gt;=LY_YTDMin)*Sales[[#This Row],[sales]]</f>
        <v>0</v>
      </c>
      <c r="O8035" s="4">
        <f>AND(Sales[[#This Row],[date]]&gt;=YoY_Min,Sales[[#This Row],[date]]&lt;=TY_YTDMax)*(Sales[[#This Row],[sales]]/Sales[[#This Row],[sqft]])</f>
        <v>0.71414750932286564</v>
      </c>
      <c r="P8035" s="4">
        <f>SUMIF(Sales[RegionStoretype],Sales[[#This Row],[RegionStoretype]],Sales[YoY_SSF])/Sales[[#This Row],[Region_TypeCount]]</f>
        <v>60.052789354368521</v>
      </c>
    </row>
    <row r="8036" spans="1:16" x14ac:dyDescent="0.25">
      <c r="A8036" s="1">
        <v>43308</v>
      </c>
      <c r="B8036">
        <v>29</v>
      </c>
      <c r="C8036">
        <v>5</v>
      </c>
      <c r="D8036">
        <v>291548.88750000001</v>
      </c>
      <c r="E8036" s="4">
        <f>INDEX(Stores[region],MATCH(Sales[[#This Row],[store_no]],Stores[store_no],0))</f>
        <v>1</v>
      </c>
      <c r="F8036" s="4" t="str">
        <f>INDEX(Stores[storetype],MATCH(Sales[[#This Row],[store_no]],Stores[store_no],0))</f>
        <v>B</v>
      </c>
      <c r="G8036" s="4" t="str">
        <f>INDEX(Stores[location_city],MATCH(Sales[[#This Row],[store_no]],Stores[store_no],0))</f>
        <v>Grand Rapids</v>
      </c>
      <c r="H8036" s="4" t="str">
        <f>INDEX(Stores[location_state],MATCH(Sales[[#This Row],[store_no]],Stores[store_no],0))</f>
        <v>Michigan</v>
      </c>
      <c r="I8036" s="4">
        <f>INDEX(Stores[sqft],MATCH(Sales[[#This Row],[store_no]],Stores[store_no],0))</f>
        <v>148300</v>
      </c>
      <c r="J8036" s="4" t="str">
        <f>INDEX(Departments[dept_name],MATCH(Sales[[#This Row],[dept_no]],Departments[dept_no],0))</f>
        <v>Clothing</v>
      </c>
      <c r="K8036" s="4" t="str">
        <f>CONCATENATE(Sales[[#This Row],[region]],Sales[[#This Row],[storetype]])</f>
        <v>1B</v>
      </c>
      <c r="L8036" s="4">
        <f>INDEX(RegionStoreCount[Store Count],MATCH(Sales[[#This Row],[RegionStoretype]],RegionStoreCount[Region/Type],0))</f>
        <v>5</v>
      </c>
      <c r="M8036" s="4">
        <f>AND(Sales[[#This Row],[date]]&lt;=TY_YTDMax,Sales[[#This Row],[date]]&gt;=TY_YTDMin)*Sales[[#This Row],[sales]]</f>
        <v>291548.88750000001</v>
      </c>
      <c r="N8036" s="4">
        <f>AND(Sales[[#This Row],[date]]&lt;=LY_YTDMax,Sales[[#This Row],[date]]&gt;=LY_YTDMin)*Sales[[#This Row],[sales]]</f>
        <v>0</v>
      </c>
      <c r="O8036" s="4">
        <f>AND(Sales[[#This Row],[date]]&gt;=YoY_Min,Sales[[#This Row],[date]]&lt;=TY_YTDMax)*(Sales[[#This Row],[sales]]/Sales[[#This Row],[sqft]])</f>
        <v>1.9659399022252193</v>
      </c>
      <c r="P8036" s="4">
        <f>SUMIF(Sales[RegionStoretype],Sales[[#This Row],[RegionStoretype]],Sales[YoY_SSF])/Sales[[#This Row],[Region_TypeCount]]</f>
        <v>68.518982968140051</v>
      </c>
    </row>
    <row r="8037" spans="1:16" x14ac:dyDescent="0.25">
      <c r="A8037" s="1">
        <v>43308</v>
      </c>
      <c r="B8037">
        <v>29</v>
      </c>
      <c r="C8037">
        <v>8</v>
      </c>
      <c r="D8037">
        <v>51769.428</v>
      </c>
      <c r="E8037" s="4">
        <f>INDEX(Stores[region],MATCH(Sales[[#This Row],[store_no]],Stores[store_no],0))</f>
        <v>1</v>
      </c>
      <c r="F8037" s="4" t="str">
        <f>INDEX(Stores[storetype],MATCH(Sales[[#This Row],[store_no]],Stores[store_no],0))</f>
        <v>B</v>
      </c>
      <c r="G8037" s="4" t="str">
        <f>INDEX(Stores[location_city],MATCH(Sales[[#This Row],[store_no]],Stores[store_no],0))</f>
        <v>Grand Rapids</v>
      </c>
      <c r="H8037" s="4" t="str">
        <f>INDEX(Stores[location_state],MATCH(Sales[[#This Row],[store_no]],Stores[store_no],0))</f>
        <v>Michigan</v>
      </c>
      <c r="I8037" s="4">
        <f>INDEX(Stores[sqft],MATCH(Sales[[#This Row],[store_no]],Stores[store_no],0))</f>
        <v>148300</v>
      </c>
      <c r="J8037" s="4" t="str">
        <f>INDEX(Departments[dept_name],MATCH(Sales[[#This Row],[dept_no]],Departments[dept_no],0))</f>
        <v>Games</v>
      </c>
      <c r="K8037" s="4" t="str">
        <f>CONCATENATE(Sales[[#This Row],[region]],Sales[[#This Row],[storetype]])</f>
        <v>1B</v>
      </c>
      <c r="L8037" s="4">
        <f>INDEX(RegionStoreCount[Store Count],MATCH(Sales[[#This Row],[RegionStoretype]],RegionStoreCount[Region/Type],0))</f>
        <v>5</v>
      </c>
      <c r="M8037" s="4">
        <f>AND(Sales[[#This Row],[date]]&lt;=TY_YTDMax,Sales[[#This Row],[date]]&gt;=TY_YTDMin)*Sales[[#This Row],[sales]]</f>
        <v>51769.428</v>
      </c>
      <c r="N8037" s="4">
        <f>AND(Sales[[#This Row],[date]]&lt;=LY_YTDMax,Sales[[#This Row],[date]]&gt;=LY_YTDMin)*Sales[[#This Row],[sales]]</f>
        <v>0</v>
      </c>
      <c r="O8037" s="4">
        <f>AND(Sales[[#This Row],[date]]&gt;=YoY_Min,Sales[[#This Row],[date]]&lt;=TY_YTDMax)*(Sales[[#This Row],[sales]]/Sales[[#This Row],[sqft]])</f>
        <v>0.34908582602832094</v>
      </c>
      <c r="P8037" s="4">
        <f>SUMIF(Sales[RegionStoretype],Sales[[#This Row],[RegionStoretype]],Sales[YoY_SSF])/Sales[[#This Row],[Region_TypeCount]]</f>
        <v>68.518982968140051</v>
      </c>
    </row>
    <row r="8038" spans="1:16" x14ac:dyDescent="0.25">
      <c r="A8038" s="1">
        <v>43308</v>
      </c>
      <c r="B8038">
        <v>30</v>
      </c>
      <c r="C8038">
        <v>9</v>
      </c>
      <c r="D8038">
        <v>1249.7498000000001</v>
      </c>
      <c r="E8038" s="4">
        <f>INDEX(Stores[region],MATCH(Sales[[#This Row],[store_no]],Stores[store_no],0))</f>
        <v>1</v>
      </c>
      <c r="F8038" s="4" t="str">
        <f>INDEX(Stores[storetype],MATCH(Sales[[#This Row],[store_no]],Stores[store_no],0))</f>
        <v>C</v>
      </c>
      <c r="G8038" s="4" t="str">
        <f>INDEX(Stores[location_city],MATCH(Sales[[#This Row],[store_no]],Stores[store_no],0))</f>
        <v>Dayton</v>
      </c>
      <c r="H8038" s="4" t="str">
        <f>INDEX(Stores[location_state],MATCH(Sales[[#This Row],[store_no]],Stores[store_no],0))</f>
        <v>Ohio</v>
      </c>
      <c r="I8038" s="4">
        <f>INDEX(Stores[sqft],MATCH(Sales[[#This Row],[store_no]],Stores[store_no],0))</f>
        <v>90000</v>
      </c>
      <c r="J8038" s="4" t="str">
        <f>INDEX(Departments[dept_name],MATCH(Sales[[#This Row],[dept_no]],Departments[dept_no],0))</f>
        <v>Garden</v>
      </c>
      <c r="K8038" s="4" t="str">
        <f>CONCATENATE(Sales[[#This Row],[region]],Sales[[#This Row],[storetype]])</f>
        <v>1C</v>
      </c>
      <c r="L8038" s="4">
        <f>INDEX(RegionStoreCount[Store Count],MATCH(Sales[[#This Row],[RegionStoretype]],RegionStoreCount[Region/Type],0))</f>
        <v>1</v>
      </c>
      <c r="M8038" s="4">
        <f>AND(Sales[[#This Row],[date]]&lt;=TY_YTDMax,Sales[[#This Row],[date]]&gt;=TY_YTDMin)*Sales[[#This Row],[sales]]</f>
        <v>1249.7498000000001</v>
      </c>
      <c r="N8038" s="4">
        <f>AND(Sales[[#This Row],[date]]&lt;=LY_YTDMax,Sales[[#This Row],[date]]&gt;=LY_YTDMin)*Sales[[#This Row],[sales]]</f>
        <v>0</v>
      </c>
      <c r="O8038" s="4">
        <f>AND(Sales[[#This Row],[date]]&gt;=YoY_Min,Sales[[#This Row],[date]]&lt;=TY_YTDMax)*(Sales[[#This Row],[sales]]/Sales[[#This Row],[sqft]])</f>
        <v>1.3886108888888889E-2</v>
      </c>
      <c r="P8038" s="4">
        <f>SUMIF(Sales[RegionStoretype],Sales[[#This Row],[RegionStoretype]],Sales[YoY_SSF])/Sales[[#This Row],[Region_TypeCount]]</f>
        <v>65.329042605555529</v>
      </c>
    </row>
    <row r="8039" spans="1:16" x14ac:dyDescent="0.25">
      <c r="A8039" s="1">
        <v>43308</v>
      </c>
      <c r="B8039">
        <v>30</v>
      </c>
      <c r="C8039">
        <v>20</v>
      </c>
      <c r="D8039">
        <v>3567.6673000000001</v>
      </c>
      <c r="E8039" s="4">
        <f>INDEX(Stores[region],MATCH(Sales[[#This Row],[store_no]],Stores[store_no],0))</f>
        <v>1</v>
      </c>
      <c r="F8039" s="4" t="str">
        <f>INDEX(Stores[storetype],MATCH(Sales[[#This Row],[store_no]],Stores[store_no],0))</f>
        <v>C</v>
      </c>
      <c r="G8039" s="4" t="str">
        <f>INDEX(Stores[location_city],MATCH(Sales[[#This Row],[store_no]],Stores[store_no],0))</f>
        <v>Dayton</v>
      </c>
      <c r="H8039" s="4" t="str">
        <f>INDEX(Stores[location_state],MATCH(Sales[[#This Row],[store_no]],Stores[store_no],0))</f>
        <v>Ohio</v>
      </c>
      <c r="I8039" s="4">
        <f>INDEX(Stores[sqft],MATCH(Sales[[#This Row],[store_no]],Stores[store_no],0))</f>
        <v>90000</v>
      </c>
      <c r="J8039" s="4" t="str">
        <f>INDEX(Departments[dept_name],MATCH(Sales[[#This Row],[dept_no]],Departments[dept_no],0))</f>
        <v>Toys</v>
      </c>
      <c r="K8039" s="4" t="str">
        <f>CONCATENATE(Sales[[#This Row],[region]],Sales[[#This Row],[storetype]])</f>
        <v>1C</v>
      </c>
      <c r="L8039" s="4">
        <f>INDEX(RegionStoreCount[Store Count],MATCH(Sales[[#This Row],[RegionStoretype]],RegionStoreCount[Region/Type],0))</f>
        <v>1</v>
      </c>
      <c r="M8039" s="4">
        <f>AND(Sales[[#This Row],[date]]&lt;=TY_YTDMax,Sales[[#This Row],[date]]&gt;=TY_YTDMin)*Sales[[#This Row],[sales]]</f>
        <v>3567.6673000000001</v>
      </c>
      <c r="N8039" s="4">
        <f>AND(Sales[[#This Row],[date]]&lt;=LY_YTDMax,Sales[[#This Row],[date]]&gt;=LY_YTDMin)*Sales[[#This Row],[sales]]</f>
        <v>0</v>
      </c>
      <c r="O8039" s="4">
        <f>AND(Sales[[#This Row],[date]]&gt;=YoY_Min,Sales[[#This Row],[date]]&lt;=TY_YTDMax)*(Sales[[#This Row],[sales]]/Sales[[#This Row],[sqft]])</f>
        <v>3.9640747777777777E-2</v>
      </c>
      <c r="P8039" s="4">
        <f>SUMIF(Sales[RegionStoretype],Sales[[#This Row],[RegionStoretype]],Sales[YoY_SSF])/Sales[[#This Row],[Region_TypeCount]]</f>
        <v>65.329042605555529</v>
      </c>
    </row>
    <row r="8040" spans="1:16" x14ac:dyDescent="0.25">
      <c r="A8040" s="1">
        <v>43308</v>
      </c>
      <c r="B8040">
        <v>31</v>
      </c>
      <c r="C8040">
        <v>4</v>
      </c>
      <c r="D8040">
        <v>156672.83319999999</v>
      </c>
      <c r="E8040" s="4">
        <f>INDEX(Stores[region],MATCH(Sales[[#This Row],[store_no]],Stores[store_no],0))</f>
        <v>3</v>
      </c>
      <c r="F8040" s="4" t="str">
        <f>INDEX(Stores[storetype],MATCH(Sales[[#This Row],[store_no]],Stores[store_no],0))</f>
        <v>A</v>
      </c>
      <c r="G8040" s="4" t="str">
        <f>INDEX(Stores[location_city],MATCH(Sales[[#This Row],[store_no]],Stores[store_no],0))</f>
        <v>Rapid City</v>
      </c>
      <c r="H8040" s="4" t="str">
        <f>INDEX(Stores[location_state],MATCH(Sales[[#This Row],[store_no]],Stores[store_no],0))</f>
        <v>South Dakota</v>
      </c>
      <c r="I8040" s="4">
        <f>INDEX(Stores[sqft],MATCH(Sales[[#This Row],[store_no]],Stores[store_no],0))</f>
        <v>200100</v>
      </c>
      <c r="J8040" s="4" t="str">
        <f>INDEX(Departments[dept_name],MATCH(Sales[[#This Row],[dept_no]],Departments[dept_no],0))</f>
        <v>Books</v>
      </c>
      <c r="K8040" s="4" t="str">
        <f>CONCATENATE(Sales[[#This Row],[region]],Sales[[#This Row],[storetype]])</f>
        <v>3A</v>
      </c>
      <c r="L8040" s="4">
        <f>INDEX(RegionStoreCount[Store Count],MATCH(Sales[[#This Row],[RegionStoretype]],RegionStoreCount[Region/Type],0))</f>
        <v>9</v>
      </c>
      <c r="M8040" s="4">
        <f>AND(Sales[[#This Row],[date]]&lt;=TY_YTDMax,Sales[[#This Row],[date]]&gt;=TY_YTDMin)*Sales[[#This Row],[sales]]</f>
        <v>156672.83319999999</v>
      </c>
      <c r="N8040" s="4">
        <f>AND(Sales[[#This Row],[date]]&lt;=LY_YTDMax,Sales[[#This Row],[date]]&gt;=LY_YTDMin)*Sales[[#This Row],[sales]]</f>
        <v>0</v>
      </c>
      <c r="O8040" s="4">
        <f>AND(Sales[[#This Row],[date]]&gt;=YoY_Min,Sales[[#This Row],[date]]&lt;=TY_YTDMax)*(Sales[[#This Row],[sales]]/Sales[[#This Row],[sqft]])</f>
        <v>0.78297267966016992</v>
      </c>
      <c r="P8040" s="4">
        <f>SUMIF(Sales[RegionStoretype],Sales[[#This Row],[RegionStoretype]],Sales[YoY_SSF])/Sales[[#This Row],[Region_TypeCount]]</f>
        <v>53.603836561720975</v>
      </c>
    </row>
    <row r="8041" spans="1:16" x14ac:dyDescent="0.25">
      <c r="A8041" s="1">
        <v>43308</v>
      </c>
      <c r="B8041">
        <v>31</v>
      </c>
      <c r="C8041">
        <v>6</v>
      </c>
      <c r="D8041">
        <v>67935.373399999997</v>
      </c>
      <c r="E8041" s="4">
        <f>INDEX(Stores[region],MATCH(Sales[[#This Row],[store_no]],Stores[store_no],0))</f>
        <v>3</v>
      </c>
      <c r="F8041" s="4" t="str">
        <f>INDEX(Stores[storetype],MATCH(Sales[[#This Row],[store_no]],Stores[store_no],0))</f>
        <v>A</v>
      </c>
      <c r="G8041" s="4" t="str">
        <f>INDEX(Stores[location_city],MATCH(Sales[[#This Row],[store_no]],Stores[store_no],0))</f>
        <v>Rapid City</v>
      </c>
      <c r="H8041" s="4" t="str">
        <f>INDEX(Stores[location_state],MATCH(Sales[[#This Row],[store_no]],Stores[store_no],0))</f>
        <v>South Dakota</v>
      </c>
      <c r="I8041" s="4">
        <f>INDEX(Stores[sqft],MATCH(Sales[[#This Row],[store_no]],Stores[store_no],0))</f>
        <v>200100</v>
      </c>
      <c r="J8041" s="4" t="str">
        <f>INDEX(Departments[dept_name],MATCH(Sales[[#This Row],[dept_no]],Departments[dept_no],0))</f>
        <v>Computers</v>
      </c>
      <c r="K8041" s="4" t="str">
        <f>CONCATENATE(Sales[[#This Row],[region]],Sales[[#This Row],[storetype]])</f>
        <v>3A</v>
      </c>
      <c r="L8041" s="4">
        <f>INDEX(RegionStoreCount[Store Count],MATCH(Sales[[#This Row],[RegionStoretype]],RegionStoreCount[Region/Type],0))</f>
        <v>9</v>
      </c>
      <c r="M8041" s="4">
        <f>AND(Sales[[#This Row],[date]]&lt;=TY_YTDMax,Sales[[#This Row],[date]]&gt;=TY_YTDMin)*Sales[[#This Row],[sales]]</f>
        <v>67935.373399999997</v>
      </c>
      <c r="N8041" s="4">
        <f>AND(Sales[[#This Row],[date]]&lt;=LY_YTDMax,Sales[[#This Row],[date]]&gt;=LY_YTDMin)*Sales[[#This Row],[sales]]</f>
        <v>0</v>
      </c>
      <c r="O8041" s="4">
        <f>AND(Sales[[#This Row],[date]]&gt;=YoY_Min,Sales[[#This Row],[date]]&lt;=TY_YTDMax)*(Sales[[#This Row],[sales]]/Sales[[#This Row],[sqft]])</f>
        <v>0.33950711344327833</v>
      </c>
      <c r="P8041" s="4">
        <f>SUMIF(Sales[RegionStoretype],Sales[[#This Row],[RegionStoretype]],Sales[YoY_SSF])/Sales[[#This Row],[Region_TypeCount]]</f>
        <v>53.603836561720975</v>
      </c>
    </row>
    <row r="8042" spans="1:16" x14ac:dyDescent="0.25">
      <c r="A8042" s="1">
        <v>43308</v>
      </c>
      <c r="B8042">
        <v>32</v>
      </c>
      <c r="C8042">
        <v>15</v>
      </c>
      <c r="D8042">
        <v>81284.589100000012</v>
      </c>
      <c r="E8042" s="4">
        <f>INDEX(Stores[region],MATCH(Sales[[#This Row],[store_no]],Stores[store_no],0))</f>
        <v>2</v>
      </c>
      <c r="F8042" s="4" t="str">
        <f>INDEX(Stores[storetype],MATCH(Sales[[#This Row],[store_no]],Stores[store_no],0))</f>
        <v>A</v>
      </c>
      <c r="G8042" s="4" t="str">
        <f>INDEX(Stores[location_city],MATCH(Sales[[#This Row],[store_no]],Stores[store_no],0))</f>
        <v>Western Springs</v>
      </c>
      <c r="H8042" s="4" t="str">
        <f>INDEX(Stores[location_state],MATCH(Sales[[#This Row],[store_no]],Stores[store_no],0))</f>
        <v>Illinois</v>
      </c>
      <c r="I8042" s="4">
        <f>INDEX(Stores[sqft],MATCH(Sales[[#This Row],[store_no]],Stores[store_no],0))</f>
        <v>118200</v>
      </c>
      <c r="J8042" s="4" t="str">
        <f>INDEX(Departments[dept_name],MATCH(Sales[[#This Row],[dept_no]],Departments[dept_no],0))</f>
        <v>Music</v>
      </c>
      <c r="K8042" s="4" t="str">
        <f>CONCATENATE(Sales[[#This Row],[region]],Sales[[#This Row],[storetype]])</f>
        <v>2A</v>
      </c>
      <c r="L8042" s="4">
        <f>INDEX(RegionStoreCount[Store Count],MATCH(Sales[[#This Row],[RegionStoretype]],RegionStoreCount[Region/Type],0))</f>
        <v>5</v>
      </c>
      <c r="M8042" s="4">
        <f>AND(Sales[[#This Row],[date]]&lt;=TY_YTDMax,Sales[[#This Row],[date]]&gt;=TY_YTDMin)*Sales[[#This Row],[sales]]</f>
        <v>81284.589100000012</v>
      </c>
      <c r="N8042" s="4">
        <f>AND(Sales[[#This Row],[date]]&lt;=LY_YTDMax,Sales[[#This Row],[date]]&gt;=LY_YTDMin)*Sales[[#This Row],[sales]]</f>
        <v>0</v>
      </c>
      <c r="O8042" s="4">
        <f>AND(Sales[[#This Row],[date]]&gt;=YoY_Min,Sales[[#This Row],[date]]&lt;=TY_YTDMax)*(Sales[[#This Row],[sales]]/Sales[[#This Row],[sqft]])</f>
        <v>0.68768687901861258</v>
      </c>
      <c r="P8042" s="4">
        <f>SUMIF(Sales[RegionStoretype],Sales[[#This Row],[RegionStoretype]],Sales[YoY_SSF])/Sales[[#This Row],[Region_TypeCount]]</f>
        <v>60.052789354368521</v>
      </c>
    </row>
    <row r="8043" spans="1:16" x14ac:dyDescent="0.25">
      <c r="A8043" s="1">
        <v>43308</v>
      </c>
      <c r="B8043">
        <v>33</v>
      </c>
      <c r="C8043">
        <v>7</v>
      </c>
      <c r="D8043">
        <v>20631.9002</v>
      </c>
      <c r="E8043" s="4">
        <f>INDEX(Stores[region],MATCH(Sales[[#This Row],[store_no]],Stores[store_no],0))</f>
        <v>3</v>
      </c>
      <c r="F8043" s="4" t="str">
        <f>INDEX(Stores[storetype],MATCH(Sales[[#This Row],[store_no]],Stores[store_no],0))</f>
        <v>A</v>
      </c>
      <c r="G8043" s="4" t="str">
        <f>INDEX(Stores[location_city],MATCH(Sales[[#This Row],[store_no]],Stores[store_no],0))</f>
        <v>Omaha</v>
      </c>
      <c r="H8043" s="4" t="str">
        <f>INDEX(Stores[location_state],MATCH(Sales[[#This Row],[store_no]],Stores[store_no],0))</f>
        <v>Nebraska</v>
      </c>
      <c r="I8043" s="4">
        <f>INDEX(Stores[sqft],MATCH(Sales[[#This Row],[store_no]],Stores[store_no],0))</f>
        <v>40700</v>
      </c>
      <c r="J8043" s="4" t="str">
        <f>INDEX(Departments[dept_name],MATCH(Sales[[#This Row],[dept_no]],Departments[dept_no],0))</f>
        <v>Electronics</v>
      </c>
      <c r="K8043" s="4" t="str">
        <f>CONCATENATE(Sales[[#This Row],[region]],Sales[[#This Row],[storetype]])</f>
        <v>3A</v>
      </c>
      <c r="L8043" s="4">
        <f>INDEX(RegionStoreCount[Store Count],MATCH(Sales[[#This Row],[RegionStoretype]],RegionStoreCount[Region/Type],0))</f>
        <v>9</v>
      </c>
      <c r="M8043" s="4">
        <f>AND(Sales[[#This Row],[date]]&lt;=TY_YTDMax,Sales[[#This Row],[date]]&gt;=TY_YTDMin)*Sales[[#This Row],[sales]]</f>
        <v>20631.9002</v>
      </c>
      <c r="N8043" s="4">
        <f>AND(Sales[[#This Row],[date]]&lt;=LY_YTDMax,Sales[[#This Row],[date]]&gt;=LY_YTDMin)*Sales[[#This Row],[sales]]</f>
        <v>0</v>
      </c>
      <c r="O8043" s="4">
        <f>AND(Sales[[#This Row],[date]]&gt;=YoY_Min,Sales[[#This Row],[date]]&lt;=TY_YTDMax)*(Sales[[#This Row],[sales]]/Sales[[#This Row],[sqft]])</f>
        <v>0.50692629484029483</v>
      </c>
      <c r="P8043" s="4">
        <f>SUMIF(Sales[RegionStoretype],Sales[[#This Row],[RegionStoretype]],Sales[YoY_SSF])/Sales[[#This Row],[Region_TypeCount]]</f>
        <v>53.603836561720975</v>
      </c>
    </row>
    <row r="8044" spans="1:16" x14ac:dyDescent="0.25">
      <c r="A8044" s="1">
        <v>43308</v>
      </c>
      <c r="B8044">
        <v>33</v>
      </c>
      <c r="C8044">
        <v>9</v>
      </c>
      <c r="D8044">
        <v>15.4328</v>
      </c>
      <c r="E8044" s="4">
        <f>INDEX(Stores[region],MATCH(Sales[[#This Row],[store_no]],Stores[store_no],0))</f>
        <v>3</v>
      </c>
      <c r="F8044" s="4" t="str">
        <f>INDEX(Stores[storetype],MATCH(Sales[[#This Row],[store_no]],Stores[store_no],0))</f>
        <v>A</v>
      </c>
      <c r="G8044" s="4" t="str">
        <f>INDEX(Stores[location_city],MATCH(Sales[[#This Row],[store_no]],Stores[store_no],0))</f>
        <v>Omaha</v>
      </c>
      <c r="H8044" s="4" t="str">
        <f>INDEX(Stores[location_state],MATCH(Sales[[#This Row],[store_no]],Stores[store_no],0))</f>
        <v>Nebraska</v>
      </c>
      <c r="I8044" s="4">
        <f>INDEX(Stores[sqft],MATCH(Sales[[#This Row],[store_no]],Stores[store_no],0))</f>
        <v>40700</v>
      </c>
      <c r="J8044" s="4" t="str">
        <f>INDEX(Departments[dept_name],MATCH(Sales[[#This Row],[dept_no]],Departments[dept_no],0))</f>
        <v>Garden</v>
      </c>
      <c r="K8044" s="4" t="str">
        <f>CONCATENATE(Sales[[#This Row],[region]],Sales[[#This Row],[storetype]])</f>
        <v>3A</v>
      </c>
      <c r="L8044" s="4">
        <f>INDEX(RegionStoreCount[Store Count],MATCH(Sales[[#This Row],[RegionStoretype]],RegionStoreCount[Region/Type],0))</f>
        <v>9</v>
      </c>
      <c r="M8044" s="4">
        <f>AND(Sales[[#This Row],[date]]&lt;=TY_YTDMax,Sales[[#This Row],[date]]&gt;=TY_YTDMin)*Sales[[#This Row],[sales]]</f>
        <v>15.4328</v>
      </c>
      <c r="N8044" s="4">
        <f>AND(Sales[[#This Row],[date]]&lt;=LY_YTDMax,Sales[[#This Row],[date]]&gt;=LY_YTDMin)*Sales[[#This Row],[sales]]</f>
        <v>0</v>
      </c>
      <c r="O8044" s="4">
        <f>AND(Sales[[#This Row],[date]]&gt;=YoY_Min,Sales[[#This Row],[date]]&lt;=TY_YTDMax)*(Sales[[#This Row],[sales]]/Sales[[#This Row],[sqft]])</f>
        <v>3.7918427518427518E-4</v>
      </c>
      <c r="P8044" s="4">
        <f>SUMIF(Sales[RegionStoretype],Sales[[#This Row],[RegionStoretype]],Sales[YoY_SSF])/Sales[[#This Row],[Region_TypeCount]]</f>
        <v>53.603836561720975</v>
      </c>
    </row>
    <row r="8045" spans="1:16" x14ac:dyDescent="0.25">
      <c r="A8045" s="1">
        <v>43308</v>
      </c>
      <c r="B8045">
        <v>33</v>
      </c>
      <c r="C8045">
        <v>10</v>
      </c>
      <c r="D8045">
        <v>3929.4358999999999</v>
      </c>
      <c r="E8045" s="4">
        <f>INDEX(Stores[region],MATCH(Sales[[#This Row],[store_no]],Stores[store_no],0))</f>
        <v>3</v>
      </c>
      <c r="F8045" s="4" t="str">
        <f>INDEX(Stores[storetype],MATCH(Sales[[#This Row],[store_no]],Stores[store_no],0))</f>
        <v>A</v>
      </c>
      <c r="G8045" s="4" t="str">
        <f>INDEX(Stores[location_city],MATCH(Sales[[#This Row],[store_no]],Stores[store_no],0))</f>
        <v>Omaha</v>
      </c>
      <c r="H8045" s="4" t="str">
        <f>INDEX(Stores[location_state],MATCH(Sales[[#This Row],[store_no]],Stores[store_no],0))</f>
        <v>Nebraska</v>
      </c>
      <c r="I8045" s="4">
        <f>INDEX(Stores[sqft],MATCH(Sales[[#This Row],[store_no]],Stores[store_no],0))</f>
        <v>40700</v>
      </c>
      <c r="J8045" s="4" t="str">
        <f>INDEX(Departments[dept_name],MATCH(Sales[[#This Row],[dept_no]],Departments[dept_no],0))</f>
        <v>Health</v>
      </c>
      <c r="K8045" s="4" t="str">
        <f>CONCATENATE(Sales[[#This Row],[region]],Sales[[#This Row],[storetype]])</f>
        <v>3A</v>
      </c>
      <c r="L8045" s="4">
        <f>INDEX(RegionStoreCount[Store Count],MATCH(Sales[[#This Row],[RegionStoretype]],RegionStoreCount[Region/Type],0))</f>
        <v>9</v>
      </c>
      <c r="M8045" s="4">
        <f>AND(Sales[[#This Row],[date]]&lt;=TY_YTDMax,Sales[[#This Row],[date]]&gt;=TY_YTDMin)*Sales[[#This Row],[sales]]</f>
        <v>3929.4358999999999</v>
      </c>
      <c r="N8045" s="4">
        <f>AND(Sales[[#This Row],[date]]&lt;=LY_YTDMax,Sales[[#This Row],[date]]&gt;=LY_YTDMin)*Sales[[#This Row],[sales]]</f>
        <v>0</v>
      </c>
      <c r="O8045" s="4">
        <f>AND(Sales[[#This Row],[date]]&gt;=YoY_Min,Sales[[#This Row],[date]]&lt;=TY_YTDMax)*(Sales[[#This Row],[sales]]/Sales[[#This Row],[sqft]])</f>
        <v>9.6546336609336605E-2</v>
      </c>
      <c r="P8045" s="4">
        <f>SUMIF(Sales[RegionStoretype],Sales[[#This Row],[RegionStoretype]],Sales[YoY_SSF])/Sales[[#This Row],[Region_TypeCount]]</f>
        <v>53.603836561720975</v>
      </c>
    </row>
    <row r="8046" spans="1:16" x14ac:dyDescent="0.25">
      <c r="A8046" s="1">
        <v>43308</v>
      </c>
      <c r="B8046">
        <v>34</v>
      </c>
      <c r="C8046">
        <v>10</v>
      </c>
      <c r="D8046">
        <v>48007.353600000002</v>
      </c>
      <c r="E8046" s="4">
        <f>INDEX(Stores[region],MATCH(Sales[[#This Row],[store_no]],Stores[store_no],0))</f>
        <v>1</v>
      </c>
      <c r="F8046" s="4" t="str">
        <f>INDEX(Stores[storetype],MATCH(Sales[[#This Row],[store_no]],Stores[store_no],0))</f>
        <v>A</v>
      </c>
      <c r="G8046" s="4" t="str">
        <f>INDEX(Stores[location_city],MATCH(Sales[[#This Row],[store_no]],Stores[store_no],0))</f>
        <v>Toledo</v>
      </c>
      <c r="H8046" s="4" t="str">
        <f>INDEX(Stores[location_state],MATCH(Sales[[#This Row],[store_no]],Stores[store_no],0))</f>
        <v>Ohio</v>
      </c>
      <c r="I8046" s="4">
        <f>INDEX(Stores[sqft],MATCH(Sales[[#This Row],[store_no]],Stores[store_no],0))</f>
        <v>207900</v>
      </c>
      <c r="J8046" s="4" t="str">
        <f>INDEX(Departments[dept_name],MATCH(Sales[[#This Row],[dept_no]],Departments[dept_no],0))</f>
        <v>Health</v>
      </c>
      <c r="K8046" s="4" t="str">
        <f>CONCATENATE(Sales[[#This Row],[region]],Sales[[#This Row],[storetype]])</f>
        <v>1A</v>
      </c>
      <c r="L8046" s="4">
        <f>INDEX(RegionStoreCount[Store Count],MATCH(Sales[[#This Row],[RegionStoretype]],RegionStoreCount[Region/Type],0))</f>
        <v>5</v>
      </c>
      <c r="M8046" s="4">
        <f>AND(Sales[[#This Row],[date]]&lt;=TY_YTDMax,Sales[[#This Row],[date]]&gt;=TY_YTDMin)*Sales[[#This Row],[sales]]</f>
        <v>48007.353600000002</v>
      </c>
      <c r="N8046" s="4">
        <f>AND(Sales[[#This Row],[date]]&lt;=LY_YTDMax,Sales[[#This Row],[date]]&gt;=LY_YTDMin)*Sales[[#This Row],[sales]]</f>
        <v>0</v>
      </c>
      <c r="O8046" s="4">
        <f>AND(Sales[[#This Row],[date]]&gt;=YoY_Min,Sales[[#This Row],[date]]&lt;=TY_YTDMax)*(Sales[[#This Row],[sales]]/Sales[[#This Row],[sqft]])</f>
        <v>0.23091560173160175</v>
      </c>
      <c r="P8046" s="4">
        <f>SUMIF(Sales[RegionStoretype],Sales[[#This Row],[RegionStoretype]],Sales[YoY_SSF])/Sales[[#This Row],[Region_TypeCount]]</f>
        <v>59.469551530910678</v>
      </c>
    </row>
    <row r="8047" spans="1:16" x14ac:dyDescent="0.25">
      <c r="A8047" s="1">
        <v>43308</v>
      </c>
      <c r="B8047">
        <v>34</v>
      </c>
      <c r="C8047">
        <v>14</v>
      </c>
      <c r="D8047">
        <v>54008.4427</v>
      </c>
      <c r="E8047" s="4">
        <f>INDEX(Stores[region],MATCH(Sales[[#This Row],[store_no]],Stores[store_no],0))</f>
        <v>1</v>
      </c>
      <c r="F8047" s="4" t="str">
        <f>INDEX(Stores[storetype],MATCH(Sales[[#This Row],[store_no]],Stores[store_no],0))</f>
        <v>A</v>
      </c>
      <c r="G8047" s="4" t="str">
        <f>INDEX(Stores[location_city],MATCH(Sales[[#This Row],[store_no]],Stores[store_no],0))</f>
        <v>Toledo</v>
      </c>
      <c r="H8047" s="4" t="str">
        <f>INDEX(Stores[location_state],MATCH(Sales[[#This Row],[store_no]],Stores[store_no],0))</f>
        <v>Ohio</v>
      </c>
      <c r="I8047" s="4">
        <f>INDEX(Stores[sqft],MATCH(Sales[[#This Row],[store_no]],Stores[store_no],0))</f>
        <v>207900</v>
      </c>
      <c r="J8047" s="4" t="str">
        <f>INDEX(Departments[dept_name],MATCH(Sales[[#This Row],[dept_no]],Departments[dept_no],0))</f>
        <v>Movies</v>
      </c>
      <c r="K8047" s="4" t="str">
        <f>CONCATENATE(Sales[[#This Row],[region]],Sales[[#This Row],[storetype]])</f>
        <v>1A</v>
      </c>
      <c r="L8047" s="4">
        <f>INDEX(RegionStoreCount[Store Count],MATCH(Sales[[#This Row],[RegionStoretype]],RegionStoreCount[Region/Type],0))</f>
        <v>5</v>
      </c>
      <c r="M8047" s="4">
        <f>AND(Sales[[#This Row],[date]]&lt;=TY_YTDMax,Sales[[#This Row],[date]]&gt;=TY_YTDMin)*Sales[[#This Row],[sales]]</f>
        <v>54008.4427</v>
      </c>
      <c r="N8047" s="4">
        <f>AND(Sales[[#This Row],[date]]&lt;=LY_YTDMax,Sales[[#This Row],[date]]&gt;=LY_YTDMin)*Sales[[#This Row],[sales]]</f>
        <v>0</v>
      </c>
      <c r="O8047" s="4">
        <f>AND(Sales[[#This Row],[date]]&gt;=YoY_Min,Sales[[#This Row],[date]]&lt;=TY_YTDMax)*(Sales[[#This Row],[sales]]/Sales[[#This Row],[sqft]])</f>
        <v>0.25978086916786919</v>
      </c>
      <c r="P8047" s="4">
        <f>SUMIF(Sales[RegionStoretype],Sales[[#This Row],[RegionStoretype]],Sales[YoY_SSF])/Sales[[#This Row],[Region_TypeCount]]</f>
        <v>59.469551530910678</v>
      </c>
    </row>
    <row r="8048" spans="1:16" x14ac:dyDescent="0.25">
      <c r="A8048" s="1">
        <v>43308</v>
      </c>
      <c r="B8048">
        <v>34</v>
      </c>
      <c r="C8048">
        <v>19</v>
      </c>
      <c r="D8048">
        <v>79323.889499999976</v>
      </c>
      <c r="E8048" s="4">
        <f>INDEX(Stores[region],MATCH(Sales[[#This Row],[store_no]],Stores[store_no],0))</f>
        <v>1</v>
      </c>
      <c r="F8048" s="4" t="str">
        <f>INDEX(Stores[storetype],MATCH(Sales[[#This Row],[store_no]],Stores[store_no],0))</f>
        <v>A</v>
      </c>
      <c r="G8048" s="4" t="str">
        <f>INDEX(Stores[location_city],MATCH(Sales[[#This Row],[store_no]],Stores[store_no],0))</f>
        <v>Toledo</v>
      </c>
      <c r="H8048" s="4" t="str">
        <f>INDEX(Stores[location_state],MATCH(Sales[[#This Row],[store_no]],Stores[store_no],0))</f>
        <v>Ohio</v>
      </c>
      <c r="I8048" s="4">
        <f>INDEX(Stores[sqft],MATCH(Sales[[#This Row],[store_no]],Stores[store_no],0))</f>
        <v>207900</v>
      </c>
      <c r="J8048" s="4" t="str">
        <f>INDEX(Departments[dept_name],MATCH(Sales[[#This Row],[dept_no]],Departments[dept_no],0))</f>
        <v>Tools</v>
      </c>
      <c r="K8048" s="4" t="str">
        <f>CONCATENATE(Sales[[#This Row],[region]],Sales[[#This Row],[storetype]])</f>
        <v>1A</v>
      </c>
      <c r="L8048" s="4">
        <f>INDEX(RegionStoreCount[Store Count],MATCH(Sales[[#This Row],[RegionStoretype]],RegionStoreCount[Region/Type],0))</f>
        <v>5</v>
      </c>
      <c r="M8048" s="4">
        <f>AND(Sales[[#This Row],[date]]&lt;=TY_YTDMax,Sales[[#This Row],[date]]&gt;=TY_YTDMin)*Sales[[#This Row],[sales]]</f>
        <v>79323.889499999976</v>
      </c>
      <c r="N8048" s="4">
        <f>AND(Sales[[#This Row],[date]]&lt;=LY_YTDMax,Sales[[#This Row],[date]]&gt;=LY_YTDMin)*Sales[[#This Row],[sales]]</f>
        <v>0</v>
      </c>
      <c r="O8048" s="4">
        <f>AND(Sales[[#This Row],[date]]&gt;=YoY_Min,Sales[[#This Row],[date]]&lt;=TY_YTDMax)*(Sales[[#This Row],[sales]]/Sales[[#This Row],[sqft]])</f>
        <v>0.38154829004328994</v>
      </c>
      <c r="P8048" s="4">
        <f>SUMIF(Sales[RegionStoretype],Sales[[#This Row],[RegionStoretype]],Sales[YoY_SSF])/Sales[[#This Row],[Region_TypeCount]]</f>
        <v>59.469551530910678</v>
      </c>
    </row>
    <row r="8049" spans="1:16" x14ac:dyDescent="0.25">
      <c r="A8049" s="1">
        <v>43308</v>
      </c>
      <c r="B8049">
        <v>35</v>
      </c>
      <c r="C8049">
        <v>7</v>
      </c>
      <c r="D8049">
        <v>44182.116099999999</v>
      </c>
      <c r="E8049" s="4">
        <f>INDEX(Stores[region],MATCH(Sales[[#This Row],[store_no]],Stores[store_no],0))</f>
        <v>3</v>
      </c>
      <c r="F8049" s="4" t="str">
        <f>INDEX(Stores[storetype],MATCH(Sales[[#This Row],[store_no]],Stores[store_no],0))</f>
        <v>C</v>
      </c>
      <c r="G8049" s="4" t="str">
        <f>INDEX(Stores[location_city],MATCH(Sales[[#This Row],[store_no]],Stores[store_no],0))</f>
        <v>Wichita</v>
      </c>
      <c r="H8049" s="4" t="str">
        <f>INDEX(Stores[location_state],MATCH(Sales[[#This Row],[store_no]],Stores[store_no],0))</f>
        <v>Kansas</v>
      </c>
      <c r="I8049" s="4">
        <f>INDEX(Stores[sqft],MATCH(Sales[[#This Row],[store_no]],Stores[store_no],0))</f>
        <v>72800</v>
      </c>
      <c r="J8049" s="4" t="str">
        <f>INDEX(Departments[dept_name],MATCH(Sales[[#This Row],[dept_no]],Departments[dept_no],0))</f>
        <v>Electronics</v>
      </c>
      <c r="K8049" s="4" t="str">
        <f>CONCATENATE(Sales[[#This Row],[region]],Sales[[#This Row],[storetype]])</f>
        <v>3C</v>
      </c>
      <c r="L8049" s="4">
        <f>INDEX(RegionStoreCount[Store Count],MATCH(Sales[[#This Row],[RegionStoretype]],RegionStoreCount[Region/Type],0))</f>
        <v>2</v>
      </c>
      <c r="M8049" s="4">
        <f>AND(Sales[[#This Row],[date]]&lt;=TY_YTDMax,Sales[[#This Row],[date]]&gt;=TY_YTDMin)*Sales[[#This Row],[sales]]</f>
        <v>44182.116099999999</v>
      </c>
      <c r="N8049" s="4">
        <f>AND(Sales[[#This Row],[date]]&lt;=LY_YTDMax,Sales[[#This Row],[date]]&gt;=LY_YTDMin)*Sales[[#This Row],[sales]]</f>
        <v>0</v>
      </c>
      <c r="O8049" s="4">
        <f>AND(Sales[[#This Row],[date]]&gt;=YoY_Min,Sales[[#This Row],[date]]&lt;=TY_YTDMax)*(Sales[[#This Row],[sales]]/Sales[[#This Row],[sqft]])</f>
        <v>0.60689719917582419</v>
      </c>
      <c r="P8049" s="4">
        <f>SUMIF(Sales[RegionStoretype],Sales[[#This Row],[RegionStoretype]],Sales[YoY_SSF])/Sales[[#This Row],[Region_TypeCount]]</f>
        <v>47.561479460925746</v>
      </c>
    </row>
    <row r="8050" spans="1:16" x14ac:dyDescent="0.25">
      <c r="A8050" s="1">
        <v>43308</v>
      </c>
      <c r="B8050">
        <v>35</v>
      </c>
      <c r="C8050">
        <v>14</v>
      </c>
      <c r="D8050">
        <v>50556.342799999999</v>
      </c>
      <c r="E8050" s="4">
        <f>INDEX(Stores[region],MATCH(Sales[[#This Row],[store_no]],Stores[store_no],0))</f>
        <v>3</v>
      </c>
      <c r="F8050" s="4" t="str">
        <f>INDEX(Stores[storetype],MATCH(Sales[[#This Row],[store_no]],Stores[store_no],0))</f>
        <v>C</v>
      </c>
      <c r="G8050" s="4" t="str">
        <f>INDEX(Stores[location_city],MATCH(Sales[[#This Row],[store_no]],Stores[store_no],0))</f>
        <v>Wichita</v>
      </c>
      <c r="H8050" s="4" t="str">
        <f>INDEX(Stores[location_state],MATCH(Sales[[#This Row],[store_no]],Stores[store_no],0))</f>
        <v>Kansas</v>
      </c>
      <c r="I8050" s="4">
        <f>INDEX(Stores[sqft],MATCH(Sales[[#This Row],[store_no]],Stores[store_no],0))</f>
        <v>72800</v>
      </c>
      <c r="J8050" s="4" t="str">
        <f>INDEX(Departments[dept_name],MATCH(Sales[[#This Row],[dept_no]],Departments[dept_no],0))</f>
        <v>Movies</v>
      </c>
      <c r="K8050" s="4" t="str">
        <f>CONCATENATE(Sales[[#This Row],[region]],Sales[[#This Row],[storetype]])</f>
        <v>3C</v>
      </c>
      <c r="L8050" s="4">
        <f>INDEX(RegionStoreCount[Store Count],MATCH(Sales[[#This Row],[RegionStoretype]],RegionStoreCount[Region/Type],0))</f>
        <v>2</v>
      </c>
      <c r="M8050" s="4">
        <f>AND(Sales[[#This Row],[date]]&lt;=TY_YTDMax,Sales[[#This Row],[date]]&gt;=TY_YTDMin)*Sales[[#This Row],[sales]]</f>
        <v>50556.342799999999</v>
      </c>
      <c r="N8050" s="4">
        <f>AND(Sales[[#This Row],[date]]&lt;=LY_YTDMax,Sales[[#This Row],[date]]&gt;=LY_YTDMin)*Sales[[#This Row],[sales]]</f>
        <v>0</v>
      </c>
      <c r="O8050" s="4">
        <f>AND(Sales[[#This Row],[date]]&gt;=YoY_Min,Sales[[#This Row],[date]]&lt;=TY_YTDMax)*(Sales[[#This Row],[sales]]/Sales[[#This Row],[sqft]])</f>
        <v>0.69445525824175824</v>
      </c>
      <c r="P8050" s="4">
        <f>SUMIF(Sales[RegionStoretype],Sales[[#This Row],[RegionStoretype]],Sales[YoY_SSF])/Sales[[#This Row],[Region_TypeCount]]</f>
        <v>47.561479460925746</v>
      </c>
    </row>
    <row r="8051" spans="1:16" x14ac:dyDescent="0.25">
      <c r="A8051" s="1">
        <v>43308</v>
      </c>
      <c r="B8051">
        <v>35</v>
      </c>
      <c r="C8051">
        <v>18</v>
      </c>
      <c r="D8051">
        <v>21595.043900000004</v>
      </c>
      <c r="E8051" s="4">
        <f>INDEX(Stores[region],MATCH(Sales[[#This Row],[store_no]],Stores[store_no],0))</f>
        <v>3</v>
      </c>
      <c r="F8051" s="4" t="str">
        <f>INDEX(Stores[storetype],MATCH(Sales[[#This Row],[store_no]],Stores[store_no],0))</f>
        <v>C</v>
      </c>
      <c r="G8051" s="4" t="str">
        <f>INDEX(Stores[location_city],MATCH(Sales[[#This Row],[store_no]],Stores[store_no],0))</f>
        <v>Wichita</v>
      </c>
      <c r="H8051" s="4" t="str">
        <f>INDEX(Stores[location_state],MATCH(Sales[[#This Row],[store_no]],Stores[store_no],0))</f>
        <v>Kansas</v>
      </c>
      <c r="I8051" s="4">
        <f>INDEX(Stores[sqft],MATCH(Sales[[#This Row],[store_no]],Stores[store_no],0))</f>
        <v>72800</v>
      </c>
      <c r="J8051" s="4" t="str">
        <f>INDEX(Departments[dept_name],MATCH(Sales[[#This Row],[dept_no]],Departments[dept_no],0))</f>
        <v>Sports</v>
      </c>
      <c r="K8051" s="4" t="str">
        <f>CONCATENATE(Sales[[#This Row],[region]],Sales[[#This Row],[storetype]])</f>
        <v>3C</v>
      </c>
      <c r="L8051" s="4">
        <f>INDEX(RegionStoreCount[Store Count],MATCH(Sales[[#This Row],[RegionStoretype]],RegionStoreCount[Region/Type],0))</f>
        <v>2</v>
      </c>
      <c r="M8051" s="4">
        <f>AND(Sales[[#This Row],[date]]&lt;=TY_YTDMax,Sales[[#This Row],[date]]&gt;=TY_YTDMin)*Sales[[#This Row],[sales]]</f>
        <v>21595.043900000004</v>
      </c>
      <c r="N8051" s="4">
        <f>AND(Sales[[#This Row],[date]]&lt;=LY_YTDMax,Sales[[#This Row],[date]]&gt;=LY_YTDMin)*Sales[[#This Row],[sales]]</f>
        <v>0</v>
      </c>
      <c r="O8051" s="4">
        <f>AND(Sales[[#This Row],[date]]&gt;=YoY_Min,Sales[[#This Row],[date]]&lt;=TY_YTDMax)*(Sales[[#This Row],[sales]]/Sales[[#This Row],[sqft]])</f>
        <v>0.29663521840659346</v>
      </c>
      <c r="P8051" s="4">
        <f>SUMIF(Sales[RegionStoretype],Sales[[#This Row],[RegionStoretype]],Sales[YoY_SSF])/Sales[[#This Row],[Region_TypeCount]]</f>
        <v>47.561479460925746</v>
      </c>
    </row>
    <row r="8052" spans="1:16" x14ac:dyDescent="0.25">
      <c r="A8052" s="1">
        <v>43308</v>
      </c>
      <c r="B8052">
        <v>35</v>
      </c>
      <c r="C8052">
        <v>20</v>
      </c>
      <c r="D8052">
        <v>36642.515700000004</v>
      </c>
      <c r="E8052" s="4">
        <f>INDEX(Stores[region],MATCH(Sales[[#This Row],[store_no]],Stores[store_no],0))</f>
        <v>3</v>
      </c>
      <c r="F8052" s="4" t="str">
        <f>INDEX(Stores[storetype],MATCH(Sales[[#This Row],[store_no]],Stores[store_no],0))</f>
        <v>C</v>
      </c>
      <c r="G8052" s="4" t="str">
        <f>INDEX(Stores[location_city],MATCH(Sales[[#This Row],[store_no]],Stores[store_no],0))</f>
        <v>Wichita</v>
      </c>
      <c r="H8052" s="4" t="str">
        <f>INDEX(Stores[location_state],MATCH(Sales[[#This Row],[store_no]],Stores[store_no],0))</f>
        <v>Kansas</v>
      </c>
      <c r="I8052" s="4">
        <f>INDEX(Stores[sqft],MATCH(Sales[[#This Row],[store_no]],Stores[store_no],0))</f>
        <v>72800</v>
      </c>
      <c r="J8052" s="4" t="str">
        <f>INDEX(Departments[dept_name],MATCH(Sales[[#This Row],[dept_no]],Departments[dept_no],0))</f>
        <v>Toys</v>
      </c>
      <c r="K8052" s="4" t="str">
        <f>CONCATENATE(Sales[[#This Row],[region]],Sales[[#This Row],[storetype]])</f>
        <v>3C</v>
      </c>
      <c r="L8052" s="4">
        <f>INDEX(RegionStoreCount[Store Count],MATCH(Sales[[#This Row],[RegionStoretype]],RegionStoreCount[Region/Type],0))</f>
        <v>2</v>
      </c>
      <c r="M8052" s="4">
        <f>AND(Sales[[#This Row],[date]]&lt;=TY_YTDMax,Sales[[#This Row],[date]]&gt;=TY_YTDMin)*Sales[[#This Row],[sales]]</f>
        <v>36642.515700000004</v>
      </c>
      <c r="N8052" s="4">
        <f>AND(Sales[[#This Row],[date]]&lt;=LY_YTDMax,Sales[[#This Row],[date]]&gt;=LY_YTDMin)*Sales[[#This Row],[sales]]</f>
        <v>0</v>
      </c>
      <c r="O8052" s="4">
        <f>AND(Sales[[#This Row],[date]]&gt;=YoY_Min,Sales[[#This Row],[date]]&lt;=TY_YTDMax)*(Sales[[#This Row],[sales]]/Sales[[#This Row],[sqft]])</f>
        <v>0.50333125961538472</v>
      </c>
      <c r="P8052" s="4">
        <f>SUMIF(Sales[RegionStoretype],Sales[[#This Row],[RegionStoretype]],Sales[YoY_SSF])/Sales[[#This Row],[Region_TypeCount]]</f>
        <v>47.561479460925746</v>
      </c>
    </row>
    <row r="8053" spans="1:16" x14ac:dyDescent="0.25">
      <c r="A8053" s="1">
        <v>43308</v>
      </c>
      <c r="B8053">
        <v>36</v>
      </c>
      <c r="C8053">
        <v>13</v>
      </c>
      <c r="D8053">
        <v>24034.071799999998</v>
      </c>
      <c r="E8053" s="4">
        <f>INDEX(Stores[region],MATCH(Sales[[#This Row],[store_no]],Stores[store_no],0))</f>
        <v>2</v>
      </c>
      <c r="F8053" s="4" t="str">
        <f>INDEX(Stores[storetype],MATCH(Sales[[#This Row],[store_no]],Stores[store_no],0))</f>
        <v>A</v>
      </c>
      <c r="G8053" s="4" t="str">
        <f>INDEX(Stores[location_city],MATCH(Sales[[#This Row],[store_no]],Stores[store_no],0))</f>
        <v>Aurora</v>
      </c>
      <c r="H8053" s="4" t="str">
        <f>INDEX(Stores[location_state],MATCH(Sales[[#This Row],[store_no]],Stores[store_no],0))</f>
        <v>Illinois</v>
      </c>
      <c r="I8053" s="4">
        <f>INDEX(Stores[sqft],MATCH(Sales[[#This Row],[store_no]],Stores[store_no],0))</f>
        <v>209900</v>
      </c>
      <c r="J8053" s="4" t="str">
        <f>INDEX(Departments[dept_name],MATCH(Sales[[#This Row],[dept_no]],Departments[dept_no],0))</f>
        <v>Kids</v>
      </c>
      <c r="K8053" s="4" t="str">
        <f>CONCATENATE(Sales[[#This Row],[region]],Sales[[#This Row],[storetype]])</f>
        <v>2A</v>
      </c>
      <c r="L8053" s="4">
        <f>INDEX(RegionStoreCount[Store Count],MATCH(Sales[[#This Row],[RegionStoretype]],RegionStoreCount[Region/Type],0))</f>
        <v>5</v>
      </c>
      <c r="M8053" s="4">
        <f>AND(Sales[[#This Row],[date]]&lt;=TY_YTDMax,Sales[[#This Row],[date]]&gt;=TY_YTDMin)*Sales[[#This Row],[sales]]</f>
        <v>24034.071799999998</v>
      </c>
      <c r="N8053" s="4">
        <f>AND(Sales[[#This Row],[date]]&lt;=LY_YTDMax,Sales[[#This Row],[date]]&gt;=LY_YTDMin)*Sales[[#This Row],[sales]]</f>
        <v>0</v>
      </c>
      <c r="O8053" s="4">
        <f>AND(Sales[[#This Row],[date]]&gt;=YoY_Min,Sales[[#This Row],[date]]&lt;=TY_YTDMax)*(Sales[[#This Row],[sales]]/Sales[[#This Row],[sqft]])</f>
        <v>0.11450248594568842</v>
      </c>
      <c r="P8053" s="4">
        <f>SUMIF(Sales[RegionStoretype],Sales[[#This Row],[RegionStoretype]],Sales[YoY_SSF])/Sales[[#This Row],[Region_TypeCount]]</f>
        <v>60.052789354368521</v>
      </c>
    </row>
    <row r="8054" spans="1:16" x14ac:dyDescent="0.25">
      <c r="A8054" s="1">
        <v>43308</v>
      </c>
      <c r="B8054">
        <v>36</v>
      </c>
      <c r="C8054">
        <v>18</v>
      </c>
      <c r="D8054">
        <v>96653.967399999994</v>
      </c>
      <c r="E8054" s="4">
        <f>INDEX(Stores[region],MATCH(Sales[[#This Row],[store_no]],Stores[store_no],0))</f>
        <v>2</v>
      </c>
      <c r="F8054" s="4" t="str">
        <f>INDEX(Stores[storetype],MATCH(Sales[[#This Row],[store_no]],Stores[store_no],0))</f>
        <v>A</v>
      </c>
      <c r="G8054" s="4" t="str">
        <f>INDEX(Stores[location_city],MATCH(Sales[[#This Row],[store_no]],Stores[store_no],0))</f>
        <v>Aurora</v>
      </c>
      <c r="H8054" s="4" t="str">
        <f>INDEX(Stores[location_state],MATCH(Sales[[#This Row],[store_no]],Stores[store_no],0))</f>
        <v>Illinois</v>
      </c>
      <c r="I8054" s="4">
        <f>INDEX(Stores[sqft],MATCH(Sales[[#This Row],[store_no]],Stores[store_no],0))</f>
        <v>209900</v>
      </c>
      <c r="J8054" s="4" t="str">
        <f>INDEX(Departments[dept_name],MATCH(Sales[[#This Row],[dept_no]],Departments[dept_no],0))</f>
        <v>Sports</v>
      </c>
      <c r="K8054" s="4" t="str">
        <f>CONCATENATE(Sales[[#This Row],[region]],Sales[[#This Row],[storetype]])</f>
        <v>2A</v>
      </c>
      <c r="L8054" s="4">
        <f>INDEX(RegionStoreCount[Store Count],MATCH(Sales[[#This Row],[RegionStoretype]],RegionStoreCount[Region/Type],0))</f>
        <v>5</v>
      </c>
      <c r="M8054" s="4">
        <f>AND(Sales[[#This Row],[date]]&lt;=TY_YTDMax,Sales[[#This Row],[date]]&gt;=TY_YTDMin)*Sales[[#This Row],[sales]]</f>
        <v>96653.967399999994</v>
      </c>
      <c r="N8054" s="4">
        <f>AND(Sales[[#This Row],[date]]&lt;=LY_YTDMax,Sales[[#This Row],[date]]&gt;=LY_YTDMin)*Sales[[#This Row],[sales]]</f>
        <v>0</v>
      </c>
      <c r="O8054" s="4">
        <f>AND(Sales[[#This Row],[date]]&gt;=YoY_Min,Sales[[#This Row],[date]]&lt;=TY_YTDMax)*(Sales[[#This Row],[sales]]/Sales[[#This Row],[sqft]])</f>
        <v>0.46047626202953784</v>
      </c>
      <c r="P8054" s="4">
        <f>SUMIF(Sales[RegionStoretype],Sales[[#This Row],[RegionStoretype]],Sales[YoY_SSF])/Sales[[#This Row],[Region_TypeCount]]</f>
        <v>60.052789354368521</v>
      </c>
    </row>
    <row r="8055" spans="1:16" x14ac:dyDescent="0.25">
      <c r="A8055" s="1">
        <v>43308</v>
      </c>
      <c r="B8055">
        <v>36</v>
      </c>
      <c r="C8055">
        <v>20</v>
      </c>
      <c r="D8055">
        <v>77625.550600000002</v>
      </c>
      <c r="E8055" s="4">
        <f>INDEX(Stores[region],MATCH(Sales[[#This Row],[store_no]],Stores[store_no],0))</f>
        <v>2</v>
      </c>
      <c r="F8055" s="4" t="str">
        <f>INDEX(Stores[storetype],MATCH(Sales[[#This Row],[store_no]],Stores[store_no],0))</f>
        <v>A</v>
      </c>
      <c r="G8055" s="4" t="str">
        <f>INDEX(Stores[location_city],MATCH(Sales[[#This Row],[store_no]],Stores[store_no],0))</f>
        <v>Aurora</v>
      </c>
      <c r="H8055" s="4" t="str">
        <f>INDEX(Stores[location_state],MATCH(Sales[[#This Row],[store_no]],Stores[store_no],0))</f>
        <v>Illinois</v>
      </c>
      <c r="I8055" s="4">
        <f>INDEX(Stores[sqft],MATCH(Sales[[#This Row],[store_no]],Stores[store_no],0))</f>
        <v>209900</v>
      </c>
      <c r="J8055" s="4" t="str">
        <f>INDEX(Departments[dept_name],MATCH(Sales[[#This Row],[dept_no]],Departments[dept_no],0))</f>
        <v>Toys</v>
      </c>
      <c r="K8055" s="4" t="str">
        <f>CONCATENATE(Sales[[#This Row],[region]],Sales[[#This Row],[storetype]])</f>
        <v>2A</v>
      </c>
      <c r="L8055" s="4">
        <f>INDEX(RegionStoreCount[Store Count],MATCH(Sales[[#This Row],[RegionStoretype]],RegionStoreCount[Region/Type],0))</f>
        <v>5</v>
      </c>
      <c r="M8055" s="4">
        <f>AND(Sales[[#This Row],[date]]&lt;=TY_YTDMax,Sales[[#This Row],[date]]&gt;=TY_YTDMin)*Sales[[#This Row],[sales]]</f>
        <v>77625.550600000002</v>
      </c>
      <c r="N8055" s="4">
        <f>AND(Sales[[#This Row],[date]]&lt;=LY_YTDMax,Sales[[#This Row],[date]]&gt;=LY_YTDMin)*Sales[[#This Row],[sales]]</f>
        <v>0</v>
      </c>
      <c r="O8055" s="4">
        <f>AND(Sales[[#This Row],[date]]&gt;=YoY_Min,Sales[[#This Row],[date]]&lt;=TY_YTDMax)*(Sales[[#This Row],[sales]]/Sales[[#This Row],[sqft]])</f>
        <v>0.36982158456407815</v>
      </c>
      <c r="P8055" s="4">
        <f>SUMIF(Sales[RegionStoretype],Sales[[#This Row],[RegionStoretype]],Sales[YoY_SSF])/Sales[[#This Row],[Region_TypeCount]]</f>
        <v>60.052789354368521</v>
      </c>
    </row>
    <row r="8056" spans="1:16" x14ac:dyDescent="0.25">
      <c r="A8056" s="1">
        <v>43308</v>
      </c>
      <c r="B8056">
        <v>37</v>
      </c>
      <c r="C8056">
        <v>4</v>
      </c>
      <c r="D8056">
        <v>82547.8554</v>
      </c>
      <c r="E8056" s="4">
        <f>INDEX(Stores[region],MATCH(Sales[[#This Row],[store_no]],Stores[store_no],0))</f>
        <v>3</v>
      </c>
      <c r="F8056" s="4" t="str">
        <f>INDEX(Stores[storetype],MATCH(Sales[[#This Row],[store_no]],Stores[store_no],0))</f>
        <v>C</v>
      </c>
      <c r="G8056" s="4" t="str">
        <f>INDEX(Stores[location_city],MATCH(Sales[[#This Row],[store_no]],Stores[store_no],0))</f>
        <v>Lincoln</v>
      </c>
      <c r="H8056" s="4" t="str">
        <f>INDEX(Stores[location_state],MATCH(Sales[[#This Row],[store_no]],Stores[store_no],0))</f>
        <v>Nebraska</v>
      </c>
      <c r="I8056" s="4">
        <f>INDEX(Stores[sqft],MATCH(Sales[[#This Row],[store_no]],Stores[store_no],0))</f>
        <v>161300</v>
      </c>
      <c r="J8056" s="4" t="str">
        <f>INDEX(Departments[dept_name],MATCH(Sales[[#This Row],[dept_no]],Departments[dept_no],0))</f>
        <v>Books</v>
      </c>
      <c r="K8056" s="4" t="str">
        <f>CONCATENATE(Sales[[#This Row],[region]],Sales[[#This Row],[storetype]])</f>
        <v>3C</v>
      </c>
      <c r="L8056" s="4">
        <f>INDEX(RegionStoreCount[Store Count],MATCH(Sales[[#This Row],[RegionStoretype]],RegionStoreCount[Region/Type],0))</f>
        <v>2</v>
      </c>
      <c r="M8056" s="4">
        <f>AND(Sales[[#This Row],[date]]&lt;=TY_YTDMax,Sales[[#This Row],[date]]&gt;=TY_YTDMin)*Sales[[#This Row],[sales]]</f>
        <v>82547.8554</v>
      </c>
      <c r="N8056" s="4">
        <f>AND(Sales[[#This Row],[date]]&lt;=LY_YTDMax,Sales[[#This Row],[date]]&gt;=LY_YTDMin)*Sales[[#This Row],[sales]]</f>
        <v>0</v>
      </c>
      <c r="O8056" s="4">
        <f>AND(Sales[[#This Row],[date]]&gt;=YoY_Min,Sales[[#This Row],[date]]&lt;=TY_YTDMax)*(Sales[[#This Row],[sales]]/Sales[[#This Row],[sqft]])</f>
        <v>0.51176599752014884</v>
      </c>
      <c r="P8056" s="4">
        <f>SUMIF(Sales[RegionStoretype],Sales[[#This Row],[RegionStoretype]],Sales[YoY_SSF])/Sales[[#This Row],[Region_TypeCount]]</f>
        <v>47.561479460925746</v>
      </c>
    </row>
    <row r="8057" spans="1:16" x14ac:dyDescent="0.25">
      <c r="A8057" s="1">
        <v>43308</v>
      </c>
      <c r="B8057">
        <v>37</v>
      </c>
      <c r="C8057">
        <v>9</v>
      </c>
      <c r="D8057">
        <v>17995.6031</v>
      </c>
      <c r="E8057" s="4">
        <f>INDEX(Stores[region],MATCH(Sales[[#This Row],[store_no]],Stores[store_no],0))</f>
        <v>3</v>
      </c>
      <c r="F8057" s="4" t="str">
        <f>INDEX(Stores[storetype],MATCH(Sales[[#This Row],[store_no]],Stores[store_no],0))</f>
        <v>C</v>
      </c>
      <c r="G8057" s="4" t="str">
        <f>INDEX(Stores[location_city],MATCH(Sales[[#This Row],[store_no]],Stores[store_no],0))</f>
        <v>Lincoln</v>
      </c>
      <c r="H8057" s="4" t="str">
        <f>INDEX(Stores[location_state],MATCH(Sales[[#This Row],[store_no]],Stores[store_no],0))</f>
        <v>Nebraska</v>
      </c>
      <c r="I8057" s="4">
        <f>INDEX(Stores[sqft],MATCH(Sales[[#This Row],[store_no]],Stores[store_no],0))</f>
        <v>161300</v>
      </c>
      <c r="J8057" s="4" t="str">
        <f>INDEX(Departments[dept_name],MATCH(Sales[[#This Row],[dept_no]],Departments[dept_no],0))</f>
        <v>Garden</v>
      </c>
      <c r="K8057" s="4" t="str">
        <f>CONCATENATE(Sales[[#This Row],[region]],Sales[[#This Row],[storetype]])</f>
        <v>3C</v>
      </c>
      <c r="L8057" s="4">
        <f>INDEX(RegionStoreCount[Store Count],MATCH(Sales[[#This Row],[RegionStoretype]],RegionStoreCount[Region/Type],0))</f>
        <v>2</v>
      </c>
      <c r="M8057" s="4">
        <f>AND(Sales[[#This Row],[date]]&lt;=TY_YTDMax,Sales[[#This Row],[date]]&gt;=TY_YTDMin)*Sales[[#This Row],[sales]]</f>
        <v>17995.6031</v>
      </c>
      <c r="N8057" s="4">
        <f>AND(Sales[[#This Row],[date]]&lt;=LY_YTDMax,Sales[[#This Row],[date]]&gt;=LY_YTDMin)*Sales[[#This Row],[sales]]</f>
        <v>0</v>
      </c>
      <c r="O8057" s="4">
        <f>AND(Sales[[#This Row],[date]]&gt;=YoY_Min,Sales[[#This Row],[date]]&lt;=TY_YTDMax)*(Sales[[#This Row],[sales]]/Sales[[#This Row],[sqft]])</f>
        <v>0.11156604525728457</v>
      </c>
      <c r="P8057" s="4">
        <f>SUMIF(Sales[RegionStoretype],Sales[[#This Row],[RegionStoretype]],Sales[YoY_SSF])/Sales[[#This Row],[Region_TypeCount]]</f>
        <v>47.561479460925746</v>
      </c>
    </row>
    <row r="8058" spans="1:16" x14ac:dyDescent="0.25">
      <c r="A8058" s="1">
        <v>43308</v>
      </c>
      <c r="B8058">
        <v>37</v>
      </c>
      <c r="C8058">
        <v>16</v>
      </c>
      <c r="D8058">
        <v>55262.770900000003</v>
      </c>
      <c r="E8058" s="4">
        <f>INDEX(Stores[region],MATCH(Sales[[#This Row],[store_no]],Stores[store_no],0))</f>
        <v>3</v>
      </c>
      <c r="F8058" s="4" t="str">
        <f>INDEX(Stores[storetype],MATCH(Sales[[#This Row],[store_no]],Stores[store_no],0))</f>
        <v>C</v>
      </c>
      <c r="G8058" s="4" t="str">
        <f>INDEX(Stores[location_city],MATCH(Sales[[#This Row],[store_no]],Stores[store_no],0))</f>
        <v>Lincoln</v>
      </c>
      <c r="H8058" s="4" t="str">
        <f>INDEX(Stores[location_state],MATCH(Sales[[#This Row],[store_no]],Stores[store_no],0))</f>
        <v>Nebraska</v>
      </c>
      <c r="I8058" s="4">
        <f>INDEX(Stores[sqft],MATCH(Sales[[#This Row],[store_no]],Stores[store_no],0))</f>
        <v>161300</v>
      </c>
      <c r="J8058" s="4" t="str">
        <f>INDEX(Departments[dept_name],MATCH(Sales[[#This Row],[dept_no]],Departments[dept_no],0))</f>
        <v>Outdoors</v>
      </c>
      <c r="K8058" s="4" t="str">
        <f>CONCATENATE(Sales[[#This Row],[region]],Sales[[#This Row],[storetype]])</f>
        <v>3C</v>
      </c>
      <c r="L8058" s="4">
        <f>INDEX(RegionStoreCount[Store Count],MATCH(Sales[[#This Row],[RegionStoretype]],RegionStoreCount[Region/Type],0))</f>
        <v>2</v>
      </c>
      <c r="M8058" s="4">
        <f>AND(Sales[[#This Row],[date]]&lt;=TY_YTDMax,Sales[[#This Row],[date]]&gt;=TY_YTDMin)*Sales[[#This Row],[sales]]</f>
        <v>55262.770900000003</v>
      </c>
      <c r="N8058" s="4">
        <f>AND(Sales[[#This Row],[date]]&lt;=LY_YTDMax,Sales[[#This Row],[date]]&gt;=LY_YTDMin)*Sales[[#This Row],[sales]]</f>
        <v>0</v>
      </c>
      <c r="O8058" s="4">
        <f>AND(Sales[[#This Row],[date]]&gt;=YoY_Min,Sales[[#This Row],[date]]&lt;=TY_YTDMax)*(Sales[[#This Row],[sales]]/Sales[[#This Row],[sqft]])</f>
        <v>0.34260862306261625</v>
      </c>
      <c r="P8058" s="4">
        <f>SUMIF(Sales[RegionStoretype],Sales[[#This Row],[RegionStoretype]],Sales[YoY_SSF])/Sales[[#This Row],[Region_TypeCount]]</f>
        <v>47.561479460925746</v>
      </c>
    </row>
    <row r="8059" spans="1:16" x14ac:dyDescent="0.25">
      <c r="A8059" s="1">
        <v>43308</v>
      </c>
      <c r="B8059">
        <v>38</v>
      </c>
      <c r="C8059">
        <v>1</v>
      </c>
      <c r="D8059">
        <v>7637.3010000000004</v>
      </c>
      <c r="E8059" s="4">
        <f>INDEX(Stores[region],MATCH(Sales[[#This Row],[store_no]],Stores[store_no],0))</f>
        <v>2</v>
      </c>
      <c r="F8059" s="4" t="str">
        <f>INDEX(Stores[storetype],MATCH(Sales[[#This Row],[store_no]],Stores[store_no],0))</f>
        <v>C</v>
      </c>
      <c r="G8059" s="4" t="str">
        <f>INDEX(Stores[location_city],MATCH(Sales[[#This Row],[store_no]],Stores[store_no],0))</f>
        <v>Hinsdale</v>
      </c>
      <c r="H8059" s="4" t="str">
        <f>INDEX(Stores[location_state],MATCH(Sales[[#This Row],[store_no]],Stores[store_no],0))</f>
        <v>Illinois</v>
      </c>
      <c r="I8059" s="4">
        <f>INDEX(Stores[sqft],MATCH(Sales[[#This Row],[store_no]],Stores[store_no],0))</f>
        <v>155600</v>
      </c>
      <c r="J8059" s="4" t="str">
        <f>INDEX(Departments[dept_name],MATCH(Sales[[#This Row],[dept_no]],Departments[dept_no],0))</f>
        <v>Automotive</v>
      </c>
      <c r="K8059" s="4" t="str">
        <f>CONCATENATE(Sales[[#This Row],[region]],Sales[[#This Row],[storetype]])</f>
        <v>2C</v>
      </c>
      <c r="L8059" s="4">
        <f>INDEX(RegionStoreCount[Store Count],MATCH(Sales[[#This Row],[RegionStoretype]],RegionStoreCount[Region/Type],0))</f>
        <v>1</v>
      </c>
      <c r="M8059" s="4">
        <f>AND(Sales[[#This Row],[date]]&lt;=TY_YTDMax,Sales[[#This Row],[date]]&gt;=TY_YTDMin)*Sales[[#This Row],[sales]]</f>
        <v>7637.3010000000004</v>
      </c>
      <c r="N8059" s="4">
        <f>AND(Sales[[#This Row],[date]]&lt;=LY_YTDMax,Sales[[#This Row],[date]]&gt;=LY_YTDMin)*Sales[[#This Row],[sales]]</f>
        <v>0</v>
      </c>
      <c r="O8059" s="4">
        <f>AND(Sales[[#This Row],[date]]&gt;=YoY_Min,Sales[[#This Row],[date]]&lt;=TY_YTDMax)*(Sales[[#This Row],[sales]]/Sales[[#This Row],[sqft]])</f>
        <v>4.9082911311053988E-2</v>
      </c>
      <c r="P8059" s="4">
        <f>SUMIF(Sales[RegionStoretype],Sales[[#This Row],[RegionStoretype]],Sales[YoY_SSF])/Sales[[#This Row],[Region_TypeCount]]</f>
        <v>44.537621913239086</v>
      </c>
    </row>
    <row r="8060" spans="1:16" x14ac:dyDescent="0.25">
      <c r="A8060" s="1">
        <v>43308</v>
      </c>
      <c r="B8060">
        <v>38</v>
      </c>
      <c r="C8060">
        <v>4</v>
      </c>
      <c r="D8060">
        <v>4855.0295999999998</v>
      </c>
      <c r="E8060" s="4">
        <f>INDEX(Stores[region],MATCH(Sales[[#This Row],[store_no]],Stores[store_no],0))</f>
        <v>2</v>
      </c>
      <c r="F8060" s="4" t="str">
        <f>INDEX(Stores[storetype],MATCH(Sales[[#This Row],[store_no]],Stores[store_no],0))</f>
        <v>C</v>
      </c>
      <c r="G8060" s="4" t="str">
        <f>INDEX(Stores[location_city],MATCH(Sales[[#This Row],[store_no]],Stores[store_no],0))</f>
        <v>Hinsdale</v>
      </c>
      <c r="H8060" s="4" t="str">
        <f>INDEX(Stores[location_state],MATCH(Sales[[#This Row],[store_no]],Stores[store_no],0))</f>
        <v>Illinois</v>
      </c>
      <c r="I8060" s="4">
        <f>INDEX(Stores[sqft],MATCH(Sales[[#This Row],[store_no]],Stores[store_no],0))</f>
        <v>155600</v>
      </c>
      <c r="J8060" s="4" t="str">
        <f>INDEX(Departments[dept_name],MATCH(Sales[[#This Row],[dept_no]],Departments[dept_no],0))</f>
        <v>Books</v>
      </c>
      <c r="K8060" s="4" t="str">
        <f>CONCATENATE(Sales[[#This Row],[region]],Sales[[#This Row],[storetype]])</f>
        <v>2C</v>
      </c>
      <c r="L8060" s="4">
        <f>INDEX(RegionStoreCount[Store Count],MATCH(Sales[[#This Row],[RegionStoretype]],RegionStoreCount[Region/Type],0))</f>
        <v>1</v>
      </c>
      <c r="M8060" s="4">
        <f>AND(Sales[[#This Row],[date]]&lt;=TY_YTDMax,Sales[[#This Row],[date]]&gt;=TY_YTDMin)*Sales[[#This Row],[sales]]</f>
        <v>4855.0295999999998</v>
      </c>
      <c r="N8060" s="4">
        <f>AND(Sales[[#This Row],[date]]&lt;=LY_YTDMax,Sales[[#This Row],[date]]&gt;=LY_YTDMin)*Sales[[#This Row],[sales]]</f>
        <v>0</v>
      </c>
      <c r="O8060" s="4">
        <f>AND(Sales[[#This Row],[date]]&gt;=YoY_Min,Sales[[#This Row],[date]]&lt;=TY_YTDMax)*(Sales[[#This Row],[sales]]/Sales[[#This Row],[sqft]])</f>
        <v>3.1201989717223648E-2</v>
      </c>
      <c r="P8060" s="4">
        <f>SUMIF(Sales[RegionStoretype],Sales[[#This Row],[RegionStoretype]],Sales[YoY_SSF])/Sales[[#This Row],[Region_TypeCount]]</f>
        <v>44.537621913239086</v>
      </c>
    </row>
    <row r="8061" spans="1:16" x14ac:dyDescent="0.25">
      <c r="A8061" s="1">
        <v>43308</v>
      </c>
      <c r="B8061">
        <v>38</v>
      </c>
      <c r="C8061">
        <v>12</v>
      </c>
      <c r="D8061">
        <v>34133.0144</v>
      </c>
      <c r="E8061" s="4">
        <f>INDEX(Stores[region],MATCH(Sales[[#This Row],[store_no]],Stores[store_no],0))</f>
        <v>2</v>
      </c>
      <c r="F8061" s="4" t="str">
        <f>INDEX(Stores[storetype],MATCH(Sales[[#This Row],[store_no]],Stores[store_no],0))</f>
        <v>C</v>
      </c>
      <c r="G8061" s="4" t="str">
        <f>INDEX(Stores[location_city],MATCH(Sales[[#This Row],[store_no]],Stores[store_no],0))</f>
        <v>Hinsdale</v>
      </c>
      <c r="H8061" s="4" t="str">
        <f>INDEX(Stores[location_state],MATCH(Sales[[#This Row],[store_no]],Stores[store_no],0))</f>
        <v>Illinois</v>
      </c>
      <c r="I8061" s="4">
        <f>INDEX(Stores[sqft],MATCH(Sales[[#This Row],[store_no]],Stores[store_no],0))</f>
        <v>155600</v>
      </c>
      <c r="J8061" s="4" t="str">
        <f>INDEX(Departments[dept_name],MATCH(Sales[[#This Row],[dept_no]],Departments[dept_no],0))</f>
        <v>Jewelery</v>
      </c>
      <c r="K8061" s="4" t="str">
        <f>CONCATENATE(Sales[[#This Row],[region]],Sales[[#This Row],[storetype]])</f>
        <v>2C</v>
      </c>
      <c r="L8061" s="4">
        <f>INDEX(RegionStoreCount[Store Count],MATCH(Sales[[#This Row],[RegionStoretype]],RegionStoreCount[Region/Type],0))</f>
        <v>1</v>
      </c>
      <c r="M8061" s="4">
        <f>AND(Sales[[#This Row],[date]]&lt;=TY_YTDMax,Sales[[#This Row],[date]]&gt;=TY_YTDMin)*Sales[[#This Row],[sales]]</f>
        <v>34133.0144</v>
      </c>
      <c r="N8061" s="4">
        <f>AND(Sales[[#This Row],[date]]&lt;=LY_YTDMax,Sales[[#This Row],[date]]&gt;=LY_YTDMin)*Sales[[#This Row],[sales]]</f>
        <v>0</v>
      </c>
      <c r="O8061" s="4">
        <f>AND(Sales[[#This Row],[date]]&gt;=YoY_Min,Sales[[#This Row],[date]]&lt;=TY_YTDMax)*(Sales[[#This Row],[sales]]/Sales[[#This Row],[sqft]])</f>
        <v>0.21936384575835477</v>
      </c>
      <c r="P8061" s="4">
        <f>SUMIF(Sales[RegionStoretype],Sales[[#This Row],[RegionStoretype]],Sales[YoY_SSF])/Sales[[#This Row],[Region_TypeCount]]</f>
        <v>44.537621913239086</v>
      </c>
    </row>
    <row r="8062" spans="1:16" x14ac:dyDescent="0.25">
      <c r="A8062" s="1">
        <v>43308</v>
      </c>
      <c r="B8062">
        <v>38</v>
      </c>
      <c r="C8062">
        <v>17</v>
      </c>
      <c r="D8062">
        <v>109511.5148</v>
      </c>
      <c r="E8062" s="4">
        <f>INDEX(Stores[region],MATCH(Sales[[#This Row],[store_no]],Stores[store_no],0))</f>
        <v>2</v>
      </c>
      <c r="F8062" s="4" t="str">
        <f>INDEX(Stores[storetype],MATCH(Sales[[#This Row],[store_no]],Stores[store_no],0))</f>
        <v>C</v>
      </c>
      <c r="G8062" s="4" t="str">
        <f>INDEX(Stores[location_city],MATCH(Sales[[#This Row],[store_no]],Stores[store_no],0))</f>
        <v>Hinsdale</v>
      </c>
      <c r="H8062" s="4" t="str">
        <f>INDEX(Stores[location_state],MATCH(Sales[[#This Row],[store_no]],Stores[store_no],0))</f>
        <v>Illinois</v>
      </c>
      <c r="I8062" s="4">
        <f>INDEX(Stores[sqft],MATCH(Sales[[#This Row],[store_no]],Stores[store_no],0))</f>
        <v>155600</v>
      </c>
      <c r="J8062" s="4" t="str">
        <f>INDEX(Departments[dept_name],MATCH(Sales[[#This Row],[dept_no]],Departments[dept_no],0))</f>
        <v>Shoes</v>
      </c>
      <c r="K8062" s="4" t="str">
        <f>CONCATENATE(Sales[[#This Row],[region]],Sales[[#This Row],[storetype]])</f>
        <v>2C</v>
      </c>
      <c r="L8062" s="4">
        <f>INDEX(RegionStoreCount[Store Count],MATCH(Sales[[#This Row],[RegionStoretype]],RegionStoreCount[Region/Type],0))</f>
        <v>1</v>
      </c>
      <c r="M8062" s="4">
        <f>AND(Sales[[#This Row],[date]]&lt;=TY_YTDMax,Sales[[#This Row],[date]]&gt;=TY_YTDMin)*Sales[[#This Row],[sales]]</f>
        <v>109511.5148</v>
      </c>
      <c r="N8062" s="4">
        <f>AND(Sales[[#This Row],[date]]&lt;=LY_YTDMax,Sales[[#This Row],[date]]&gt;=LY_YTDMin)*Sales[[#This Row],[sales]]</f>
        <v>0</v>
      </c>
      <c r="O8062" s="4">
        <f>AND(Sales[[#This Row],[date]]&gt;=YoY_Min,Sales[[#This Row],[date]]&lt;=TY_YTDMax)*(Sales[[#This Row],[sales]]/Sales[[#This Row],[sqft]])</f>
        <v>0.70380150899742933</v>
      </c>
      <c r="P8062" s="4">
        <f>SUMIF(Sales[RegionStoretype],Sales[[#This Row],[RegionStoretype]],Sales[YoY_SSF])/Sales[[#This Row],[Region_TypeCount]]</f>
        <v>44.537621913239086</v>
      </c>
    </row>
    <row r="8063" spans="1:16" x14ac:dyDescent="0.25">
      <c r="A8063" s="1">
        <v>43315</v>
      </c>
      <c r="B8063">
        <v>1</v>
      </c>
      <c r="C8063">
        <v>1</v>
      </c>
      <c r="D8063">
        <v>11441.3513</v>
      </c>
      <c r="E8063" s="4">
        <f>INDEX(Stores[region],MATCH(Sales[[#This Row],[store_no]],Stores[store_no],0))</f>
        <v>1</v>
      </c>
      <c r="F8063" s="4" t="str">
        <f>INDEX(Stores[storetype],MATCH(Sales[[#This Row],[store_no]],Stores[store_no],0))</f>
        <v>A</v>
      </c>
      <c r="G8063" s="4" t="str">
        <f>INDEX(Stores[location_city],MATCH(Sales[[#This Row],[store_no]],Stores[store_no],0))</f>
        <v>Ann Arbor</v>
      </c>
      <c r="H8063" s="4" t="str">
        <f>INDEX(Stores[location_state],MATCH(Sales[[#This Row],[store_no]],Stores[store_no],0))</f>
        <v>Michigan</v>
      </c>
      <c r="I8063" s="4">
        <f>INDEX(Stores[sqft],MATCH(Sales[[#This Row],[store_no]],Stores[store_no],0))</f>
        <v>100600</v>
      </c>
      <c r="J8063" s="4" t="str">
        <f>INDEX(Departments[dept_name],MATCH(Sales[[#This Row],[dept_no]],Departments[dept_no],0))</f>
        <v>Automotive</v>
      </c>
      <c r="K8063" s="4" t="str">
        <f>CONCATENATE(Sales[[#This Row],[region]],Sales[[#This Row],[storetype]])</f>
        <v>1A</v>
      </c>
      <c r="L8063" s="4">
        <f>INDEX(RegionStoreCount[Store Count],MATCH(Sales[[#This Row],[RegionStoretype]],RegionStoreCount[Region/Type],0))</f>
        <v>5</v>
      </c>
      <c r="M8063" s="4">
        <f>AND(Sales[[#This Row],[date]]&lt;=TY_YTDMax,Sales[[#This Row],[date]]&gt;=TY_YTDMin)*Sales[[#This Row],[sales]]</f>
        <v>11441.3513</v>
      </c>
      <c r="N8063" s="4">
        <f>AND(Sales[[#This Row],[date]]&lt;=LY_YTDMax,Sales[[#This Row],[date]]&gt;=LY_YTDMin)*Sales[[#This Row],[sales]]</f>
        <v>0</v>
      </c>
      <c r="O8063" s="4">
        <f>AND(Sales[[#This Row],[date]]&gt;=YoY_Min,Sales[[#This Row],[date]]&lt;=TY_YTDMax)*(Sales[[#This Row],[sales]]/Sales[[#This Row],[sqft]])</f>
        <v>0.11373112624254474</v>
      </c>
      <c r="P8063" s="4">
        <f>SUMIF(Sales[RegionStoretype],Sales[[#This Row],[RegionStoretype]],Sales[YoY_SSF])/Sales[[#This Row],[Region_TypeCount]]</f>
        <v>59.469551530910678</v>
      </c>
    </row>
    <row r="8064" spans="1:16" x14ac:dyDescent="0.25">
      <c r="A8064" s="1">
        <v>43315</v>
      </c>
      <c r="B8064">
        <v>2</v>
      </c>
      <c r="C8064">
        <v>13</v>
      </c>
      <c r="D8064">
        <v>29315.1319</v>
      </c>
      <c r="E8064" s="4">
        <f>INDEX(Stores[region],MATCH(Sales[[#This Row],[store_no]],Stores[store_no],0))</f>
        <v>3</v>
      </c>
      <c r="F8064" s="4" t="str">
        <f>INDEX(Stores[storetype],MATCH(Sales[[#This Row],[store_no]],Stores[store_no],0))</f>
        <v>A</v>
      </c>
      <c r="G8064" s="4" t="str">
        <f>INDEX(Stores[location_city],MATCH(Sales[[#This Row],[store_no]],Stores[store_no],0))</f>
        <v>Minneapolis</v>
      </c>
      <c r="H8064" s="4" t="str">
        <f>INDEX(Stores[location_state],MATCH(Sales[[#This Row],[store_no]],Stores[store_no],0))</f>
        <v>Minnesota</v>
      </c>
      <c r="I8064" s="4">
        <f>INDEX(Stores[sqft],MATCH(Sales[[#This Row],[store_no]],Stores[store_no],0))</f>
        <v>210400</v>
      </c>
      <c r="J8064" s="4" t="str">
        <f>INDEX(Departments[dept_name],MATCH(Sales[[#This Row],[dept_no]],Departments[dept_no],0))</f>
        <v>Kids</v>
      </c>
      <c r="K8064" s="4" t="str">
        <f>CONCATENATE(Sales[[#This Row],[region]],Sales[[#This Row],[storetype]])</f>
        <v>3A</v>
      </c>
      <c r="L8064" s="4">
        <f>INDEX(RegionStoreCount[Store Count],MATCH(Sales[[#This Row],[RegionStoretype]],RegionStoreCount[Region/Type],0))</f>
        <v>9</v>
      </c>
      <c r="M8064" s="4">
        <f>AND(Sales[[#This Row],[date]]&lt;=TY_YTDMax,Sales[[#This Row],[date]]&gt;=TY_YTDMin)*Sales[[#This Row],[sales]]</f>
        <v>29315.1319</v>
      </c>
      <c r="N8064" s="4">
        <f>AND(Sales[[#This Row],[date]]&lt;=LY_YTDMax,Sales[[#This Row],[date]]&gt;=LY_YTDMin)*Sales[[#This Row],[sales]]</f>
        <v>0</v>
      </c>
      <c r="O8064" s="4">
        <f>AND(Sales[[#This Row],[date]]&gt;=YoY_Min,Sales[[#This Row],[date]]&lt;=TY_YTDMax)*(Sales[[#This Row],[sales]]/Sales[[#This Row],[sqft]])</f>
        <v>0.13933047480988595</v>
      </c>
      <c r="P8064" s="4">
        <f>SUMIF(Sales[RegionStoretype],Sales[[#This Row],[RegionStoretype]],Sales[YoY_SSF])/Sales[[#This Row],[Region_TypeCount]]</f>
        <v>53.603836561720975</v>
      </c>
    </row>
    <row r="8065" spans="1:16" x14ac:dyDescent="0.25">
      <c r="A8065" s="1">
        <v>43315</v>
      </c>
      <c r="B8065">
        <v>3</v>
      </c>
      <c r="C8065">
        <v>3</v>
      </c>
      <c r="D8065">
        <v>55663.362700000005</v>
      </c>
      <c r="E8065" s="4">
        <f>INDEX(Stores[region],MATCH(Sales[[#This Row],[store_no]],Stores[store_no],0))</f>
        <v>1</v>
      </c>
      <c r="F8065" s="4" t="str">
        <f>INDEX(Stores[storetype],MATCH(Sales[[#This Row],[store_no]],Stores[store_no],0))</f>
        <v>B</v>
      </c>
      <c r="G8065" s="4" t="str">
        <f>INDEX(Stores[location_city],MATCH(Sales[[#This Row],[store_no]],Stores[store_no],0))</f>
        <v>Detroit</v>
      </c>
      <c r="H8065" s="4" t="str">
        <f>INDEX(Stores[location_state],MATCH(Sales[[#This Row],[store_no]],Stores[store_no],0))</f>
        <v>Michigan</v>
      </c>
      <c r="I8065" s="4">
        <f>INDEX(Stores[sqft],MATCH(Sales[[#This Row],[store_no]],Stores[store_no],0))</f>
        <v>114500</v>
      </c>
      <c r="J8065" s="4" t="str">
        <f>INDEX(Departments[dept_name],MATCH(Sales[[#This Row],[dept_no]],Departments[dept_no],0))</f>
        <v>Beauty</v>
      </c>
      <c r="K8065" s="4" t="str">
        <f>CONCATENATE(Sales[[#This Row],[region]],Sales[[#This Row],[storetype]])</f>
        <v>1B</v>
      </c>
      <c r="L8065" s="4">
        <f>INDEX(RegionStoreCount[Store Count],MATCH(Sales[[#This Row],[RegionStoretype]],RegionStoreCount[Region/Type],0))</f>
        <v>5</v>
      </c>
      <c r="M8065" s="4">
        <f>AND(Sales[[#This Row],[date]]&lt;=TY_YTDMax,Sales[[#This Row],[date]]&gt;=TY_YTDMin)*Sales[[#This Row],[sales]]</f>
        <v>55663.362700000005</v>
      </c>
      <c r="N8065" s="4">
        <f>AND(Sales[[#This Row],[date]]&lt;=LY_YTDMax,Sales[[#This Row],[date]]&gt;=LY_YTDMin)*Sales[[#This Row],[sales]]</f>
        <v>0</v>
      </c>
      <c r="O8065" s="4">
        <f>AND(Sales[[#This Row],[date]]&gt;=YoY_Min,Sales[[#This Row],[date]]&lt;=TY_YTDMax)*(Sales[[#This Row],[sales]]/Sales[[#This Row],[sqft]])</f>
        <v>0.48614290567685592</v>
      </c>
      <c r="P8065" s="4">
        <f>SUMIF(Sales[RegionStoretype],Sales[[#This Row],[RegionStoretype]],Sales[YoY_SSF])/Sales[[#This Row],[Region_TypeCount]]</f>
        <v>68.518982968140051</v>
      </c>
    </row>
    <row r="8066" spans="1:16" x14ac:dyDescent="0.25">
      <c r="A8066" s="1">
        <v>43315</v>
      </c>
      <c r="B8066">
        <v>4</v>
      </c>
      <c r="C8066">
        <v>8</v>
      </c>
      <c r="D8066">
        <v>68369.396399999998</v>
      </c>
      <c r="E8066" s="4">
        <f>INDEX(Stores[region],MATCH(Sales[[#This Row],[store_no]],Stores[store_no],0))</f>
        <v>1</v>
      </c>
      <c r="F8066" s="4" t="str">
        <f>INDEX(Stores[storetype],MATCH(Sales[[#This Row],[store_no]],Stores[store_no],0))</f>
        <v>A</v>
      </c>
      <c r="G8066" s="4" t="str">
        <f>INDEX(Stores[location_city],MATCH(Sales[[#This Row],[store_no]],Stores[store_no],0))</f>
        <v>Cincinnati</v>
      </c>
      <c r="H8066" s="4" t="str">
        <f>INDEX(Stores[location_state],MATCH(Sales[[#This Row],[store_no]],Stores[store_no],0))</f>
        <v>Ohio</v>
      </c>
      <c r="I8066" s="4">
        <f>INDEX(Stores[sqft],MATCH(Sales[[#This Row],[store_no]],Stores[store_no],0))</f>
        <v>127800</v>
      </c>
      <c r="J8066" s="4" t="str">
        <f>INDEX(Departments[dept_name],MATCH(Sales[[#This Row],[dept_no]],Departments[dept_no],0))</f>
        <v>Games</v>
      </c>
      <c r="K8066" s="4" t="str">
        <f>CONCATENATE(Sales[[#This Row],[region]],Sales[[#This Row],[storetype]])</f>
        <v>1A</v>
      </c>
      <c r="L8066" s="4">
        <f>INDEX(RegionStoreCount[Store Count],MATCH(Sales[[#This Row],[RegionStoretype]],RegionStoreCount[Region/Type],0))</f>
        <v>5</v>
      </c>
      <c r="M8066" s="4">
        <f>AND(Sales[[#This Row],[date]]&lt;=TY_YTDMax,Sales[[#This Row],[date]]&gt;=TY_YTDMin)*Sales[[#This Row],[sales]]</f>
        <v>68369.396399999998</v>
      </c>
      <c r="N8066" s="4">
        <f>AND(Sales[[#This Row],[date]]&lt;=LY_YTDMax,Sales[[#This Row],[date]]&gt;=LY_YTDMin)*Sales[[#This Row],[sales]]</f>
        <v>0</v>
      </c>
      <c r="O8066" s="4">
        <f>AND(Sales[[#This Row],[date]]&gt;=YoY_Min,Sales[[#This Row],[date]]&lt;=TY_YTDMax)*(Sales[[#This Row],[sales]]/Sales[[#This Row],[sqft]])</f>
        <v>0.53497180281690138</v>
      </c>
      <c r="P8066" s="4">
        <f>SUMIF(Sales[RegionStoretype],Sales[[#This Row],[RegionStoretype]],Sales[YoY_SSF])/Sales[[#This Row],[Region_TypeCount]]</f>
        <v>59.469551530910678</v>
      </c>
    </row>
    <row r="8067" spans="1:16" x14ac:dyDescent="0.25">
      <c r="A8067" s="1">
        <v>43315</v>
      </c>
      <c r="B8067">
        <v>4</v>
      </c>
      <c r="C8067">
        <v>9</v>
      </c>
      <c r="D8067">
        <v>35041.375800000002</v>
      </c>
      <c r="E8067" s="4">
        <f>INDEX(Stores[region],MATCH(Sales[[#This Row],[store_no]],Stores[store_no],0))</f>
        <v>1</v>
      </c>
      <c r="F8067" s="4" t="str">
        <f>INDEX(Stores[storetype],MATCH(Sales[[#This Row],[store_no]],Stores[store_no],0))</f>
        <v>A</v>
      </c>
      <c r="G8067" s="4" t="str">
        <f>INDEX(Stores[location_city],MATCH(Sales[[#This Row],[store_no]],Stores[store_no],0))</f>
        <v>Cincinnati</v>
      </c>
      <c r="H8067" s="4" t="str">
        <f>INDEX(Stores[location_state],MATCH(Sales[[#This Row],[store_no]],Stores[store_no],0))</f>
        <v>Ohio</v>
      </c>
      <c r="I8067" s="4">
        <f>INDEX(Stores[sqft],MATCH(Sales[[#This Row],[store_no]],Stores[store_no],0))</f>
        <v>127800</v>
      </c>
      <c r="J8067" s="4" t="str">
        <f>INDEX(Departments[dept_name],MATCH(Sales[[#This Row],[dept_no]],Departments[dept_no],0))</f>
        <v>Garden</v>
      </c>
      <c r="K8067" s="4" t="str">
        <f>CONCATENATE(Sales[[#This Row],[region]],Sales[[#This Row],[storetype]])</f>
        <v>1A</v>
      </c>
      <c r="L8067" s="4">
        <f>INDEX(RegionStoreCount[Store Count],MATCH(Sales[[#This Row],[RegionStoretype]],RegionStoreCount[Region/Type],0))</f>
        <v>5</v>
      </c>
      <c r="M8067" s="4">
        <f>AND(Sales[[#This Row],[date]]&lt;=TY_YTDMax,Sales[[#This Row],[date]]&gt;=TY_YTDMin)*Sales[[#This Row],[sales]]</f>
        <v>35041.375800000002</v>
      </c>
      <c r="N8067" s="4">
        <f>AND(Sales[[#This Row],[date]]&lt;=LY_YTDMax,Sales[[#This Row],[date]]&gt;=LY_YTDMin)*Sales[[#This Row],[sales]]</f>
        <v>0</v>
      </c>
      <c r="O8067" s="4">
        <f>AND(Sales[[#This Row],[date]]&gt;=YoY_Min,Sales[[#This Row],[date]]&lt;=TY_YTDMax)*(Sales[[#This Row],[sales]]/Sales[[#This Row],[sqft]])</f>
        <v>0.27418916901408452</v>
      </c>
      <c r="P8067" s="4">
        <f>SUMIF(Sales[RegionStoretype],Sales[[#This Row],[RegionStoretype]],Sales[YoY_SSF])/Sales[[#This Row],[Region_TypeCount]]</f>
        <v>59.469551530910678</v>
      </c>
    </row>
    <row r="8068" spans="1:16" x14ac:dyDescent="0.25">
      <c r="A8068" s="1">
        <v>43315</v>
      </c>
      <c r="B8068">
        <v>4</v>
      </c>
      <c r="C8068">
        <v>17</v>
      </c>
      <c r="D8068">
        <v>197688.03640000001</v>
      </c>
      <c r="E8068" s="4">
        <f>INDEX(Stores[region],MATCH(Sales[[#This Row],[store_no]],Stores[store_no],0))</f>
        <v>1</v>
      </c>
      <c r="F8068" s="4" t="str">
        <f>INDEX(Stores[storetype],MATCH(Sales[[#This Row],[store_no]],Stores[store_no],0))</f>
        <v>A</v>
      </c>
      <c r="G8068" s="4" t="str">
        <f>INDEX(Stores[location_city],MATCH(Sales[[#This Row],[store_no]],Stores[store_no],0))</f>
        <v>Cincinnati</v>
      </c>
      <c r="H8068" s="4" t="str">
        <f>INDEX(Stores[location_state],MATCH(Sales[[#This Row],[store_no]],Stores[store_no],0))</f>
        <v>Ohio</v>
      </c>
      <c r="I8068" s="4">
        <f>INDEX(Stores[sqft],MATCH(Sales[[#This Row],[store_no]],Stores[store_no],0))</f>
        <v>127800</v>
      </c>
      <c r="J8068" s="4" t="str">
        <f>INDEX(Departments[dept_name],MATCH(Sales[[#This Row],[dept_no]],Departments[dept_no],0))</f>
        <v>Shoes</v>
      </c>
      <c r="K8068" s="4" t="str">
        <f>CONCATENATE(Sales[[#This Row],[region]],Sales[[#This Row],[storetype]])</f>
        <v>1A</v>
      </c>
      <c r="L8068" s="4">
        <f>INDEX(RegionStoreCount[Store Count],MATCH(Sales[[#This Row],[RegionStoretype]],RegionStoreCount[Region/Type],0))</f>
        <v>5</v>
      </c>
      <c r="M8068" s="4">
        <f>AND(Sales[[#This Row],[date]]&lt;=TY_YTDMax,Sales[[#This Row],[date]]&gt;=TY_YTDMin)*Sales[[#This Row],[sales]]</f>
        <v>197688.03640000001</v>
      </c>
      <c r="N8068" s="4">
        <f>AND(Sales[[#This Row],[date]]&lt;=LY_YTDMax,Sales[[#This Row],[date]]&gt;=LY_YTDMin)*Sales[[#This Row],[sales]]</f>
        <v>0</v>
      </c>
      <c r="O8068" s="4">
        <f>AND(Sales[[#This Row],[date]]&gt;=YoY_Min,Sales[[#This Row],[date]]&lt;=TY_YTDMax)*(Sales[[#This Row],[sales]]/Sales[[#This Row],[sqft]])</f>
        <v>1.546854744913928</v>
      </c>
      <c r="P8068" s="4">
        <f>SUMIF(Sales[RegionStoretype],Sales[[#This Row],[RegionStoretype]],Sales[YoY_SSF])/Sales[[#This Row],[Region_TypeCount]]</f>
        <v>59.469551530910678</v>
      </c>
    </row>
    <row r="8069" spans="1:16" x14ac:dyDescent="0.25">
      <c r="A8069" s="1">
        <v>43315</v>
      </c>
      <c r="B8069">
        <v>5</v>
      </c>
      <c r="C8069">
        <v>15</v>
      </c>
      <c r="D8069">
        <v>45129.152999999998</v>
      </c>
      <c r="E8069" s="4">
        <f>INDEX(Stores[region],MATCH(Sales[[#This Row],[store_no]],Stores[store_no],0))</f>
        <v>1</v>
      </c>
      <c r="F8069" s="4" t="str">
        <f>INDEX(Stores[storetype],MATCH(Sales[[#This Row],[store_no]],Stores[store_no],0))</f>
        <v>B</v>
      </c>
      <c r="G8069" s="4" t="str">
        <f>INDEX(Stores[location_city],MATCH(Sales[[#This Row],[store_no]],Stores[store_no],0))</f>
        <v>Bloomington</v>
      </c>
      <c r="H8069" s="4" t="str">
        <f>INDEX(Stores[location_state],MATCH(Sales[[#This Row],[store_no]],Stores[store_no],0))</f>
        <v>Indiana</v>
      </c>
      <c r="I8069" s="4">
        <f>INDEX(Stores[sqft],MATCH(Sales[[#This Row],[store_no]],Stores[store_no],0))</f>
        <v>114500</v>
      </c>
      <c r="J8069" s="4" t="str">
        <f>INDEX(Departments[dept_name],MATCH(Sales[[#This Row],[dept_no]],Departments[dept_no],0))</f>
        <v>Music</v>
      </c>
      <c r="K8069" s="4" t="str">
        <f>CONCATENATE(Sales[[#This Row],[region]],Sales[[#This Row],[storetype]])</f>
        <v>1B</v>
      </c>
      <c r="L8069" s="4">
        <f>INDEX(RegionStoreCount[Store Count],MATCH(Sales[[#This Row],[RegionStoretype]],RegionStoreCount[Region/Type],0))</f>
        <v>5</v>
      </c>
      <c r="M8069" s="4">
        <f>AND(Sales[[#This Row],[date]]&lt;=TY_YTDMax,Sales[[#This Row],[date]]&gt;=TY_YTDMin)*Sales[[#This Row],[sales]]</f>
        <v>45129.152999999998</v>
      </c>
      <c r="N8069" s="4">
        <f>AND(Sales[[#This Row],[date]]&lt;=LY_YTDMax,Sales[[#This Row],[date]]&gt;=LY_YTDMin)*Sales[[#This Row],[sales]]</f>
        <v>0</v>
      </c>
      <c r="O8069" s="4">
        <f>AND(Sales[[#This Row],[date]]&gt;=YoY_Min,Sales[[#This Row],[date]]&lt;=TY_YTDMax)*(Sales[[#This Row],[sales]]/Sales[[#This Row],[sqft]])</f>
        <v>0.39414107423580785</v>
      </c>
      <c r="P8069" s="4">
        <f>SUMIF(Sales[RegionStoretype],Sales[[#This Row],[RegionStoretype]],Sales[YoY_SSF])/Sales[[#This Row],[Region_TypeCount]]</f>
        <v>68.518982968140051</v>
      </c>
    </row>
    <row r="8070" spans="1:16" x14ac:dyDescent="0.25">
      <c r="A8070" s="1">
        <v>43315</v>
      </c>
      <c r="B8070">
        <v>6</v>
      </c>
      <c r="C8070">
        <v>16</v>
      </c>
      <c r="D8070">
        <v>144841.75400000002</v>
      </c>
      <c r="E8070" s="4">
        <f>INDEX(Stores[region],MATCH(Sales[[#This Row],[store_no]],Stores[store_no],0))</f>
        <v>3</v>
      </c>
      <c r="F8070" s="4" t="str">
        <f>INDEX(Stores[storetype],MATCH(Sales[[#This Row],[store_no]],Stores[store_no],0))</f>
        <v>A</v>
      </c>
      <c r="G8070" s="4" t="str">
        <f>INDEX(Stores[location_city],MATCH(Sales[[#This Row],[store_no]],Stores[store_no],0))</f>
        <v>Green Bay</v>
      </c>
      <c r="H8070" s="4" t="str">
        <f>INDEX(Stores[location_state],MATCH(Sales[[#This Row],[store_no]],Stores[store_no],0))</f>
        <v>Wisconsin</v>
      </c>
      <c r="I8070" s="4">
        <f>INDEX(Stores[sqft],MATCH(Sales[[#This Row],[store_no]],Stores[store_no],0))</f>
        <v>138800</v>
      </c>
      <c r="J8070" s="4" t="str">
        <f>INDEX(Departments[dept_name],MATCH(Sales[[#This Row],[dept_no]],Departments[dept_no],0))</f>
        <v>Outdoors</v>
      </c>
      <c r="K8070" s="4" t="str">
        <f>CONCATENATE(Sales[[#This Row],[region]],Sales[[#This Row],[storetype]])</f>
        <v>3A</v>
      </c>
      <c r="L8070" s="4">
        <f>INDEX(RegionStoreCount[Store Count],MATCH(Sales[[#This Row],[RegionStoretype]],RegionStoreCount[Region/Type],0))</f>
        <v>9</v>
      </c>
      <c r="M8070" s="4">
        <f>AND(Sales[[#This Row],[date]]&lt;=TY_YTDMax,Sales[[#This Row],[date]]&gt;=TY_YTDMin)*Sales[[#This Row],[sales]]</f>
        <v>144841.75400000002</v>
      </c>
      <c r="N8070" s="4">
        <f>AND(Sales[[#This Row],[date]]&lt;=LY_YTDMax,Sales[[#This Row],[date]]&gt;=LY_YTDMin)*Sales[[#This Row],[sales]]</f>
        <v>0</v>
      </c>
      <c r="O8070" s="4">
        <f>AND(Sales[[#This Row],[date]]&gt;=YoY_Min,Sales[[#This Row],[date]]&lt;=TY_YTDMax)*(Sales[[#This Row],[sales]]/Sales[[#This Row],[sqft]])</f>
        <v>1.0435284870317003</v>
      </c>
      <c r="P8070" s="4">
        <f>SUMIF(Sales[RegionStoretype],Sales[[#This Row],[RegionStoretype]],Sales[YoY_SSF])/Sales[[#This Row],[Region_TypeCount]]</f>
        <v>53.603836561720975</v>
      </c>
    </row>
    <row r="8071" spans="1:16" x14ac:dyDescent="0.25">
      <c r="A8071" s="1">
        <v>43315</v>
      </c>
      <c r="B8071">
        <v>7</v>
      </c>
      <c r="C8071">
        <v>4</v>
      </c>
      <c r="D8071">
        <v>20777.747100000001</v>
      </c>
      <c r="E8071" s="4">
        <f>INDEX(Stores[region],MATCH(Sales[[#This Row],[store_no]],Stores[store_no],0))</f>
        <v>2</v>
      </c>
      <c r="F8071" s="4" t="str">
        <f>INDEX(Stores[storetype],MATCH(Sales[[#This Row],[store_no]],Stores[store_no],0))</f>
        <v>B</v>
      </c>
      <c r="G8071" s="4" t="str">
        <f>INDEX(Stores[location_city],MATCH(Sales[[#This Row],[store_no]],Stores[store_no],0))</f>
        <v>Rockford</v>
      </c>
      <c r="H8071" s="4" t="str">
        <f>INDEX(Stores[location_state],MATCH(Sales[[#This Row],[store_no]],Stores[store_no],0))</f>
        <v>Illinois</v>
      </c>
      <c r="I8071" s="4">
        <f>INDEX(Stores[sqft],MATCH(Sales[[#This Row],[store_no]],Stores[store_no],0))</f>
        <v>127100</v>
      </c>
      <c r="J8071" s="4" t="str">
        <f>INDEX(Departments[dept_name],MATCH(Sales[[#This Row],[dept_no]],Departments[dept_no],0))</f>
        <v>Books</v>
      </c>
      <c r="K8071" s="4" t="str">
        <f>CONCATENATE(Sales[[#This Row],[region]],Sales[[#This Row],[storetype]])</f>
        <v>2B</v>
      </c>
      <c r="L8071" s="4">
        <f>INDEX(RegionStoreCount[Store Count],MATCH(Sales[[#This Row],[RegionStoretype]],RegionStoreCount[Region/Type],0))</f>
        <v>6</v>
      </c>
      <c r="M8071" s="4">
        <f>AND(Sales[[#This Row],[date]]&lt;=TY_YTDMax,Sales[[#This Row],[date]]&gt;=TY_YTDMin)*Sales[[#This Row],[sales]]</f>
        <v>20777.747100000001</v>
      </c>
      <c r="N8071" s="4">
        <f>AND(Sales[[#This Row],[date]]&lt;=LY_YTDMax,Sales[[#This Row],[date]]&gt;=LY_YTDMin)*Sales[[#This Row],[sales]]</f>
        <v>0</v>
      </c>
      <c r="O8071" s="4">
        <f>AND(Sales[[#This Row],[date]]&gt;=YoY_Min,Sales[[#This Row],[date]]&lt;=TY_YTDMax)*(Sales[[#This Row],[sales]]/Sales[[#This Row],[sqft]])</f>
        <v>0.16347558693941777</v>
      </c>
      <c r="P8071" s="4">
        <f>SUMIF(Sales[RegionStoretype],Sales[[#This Row],[RegionStoretype]],Sales[YoY_SSF])/Sales[[#This Row],[Region_TypeCount]]</f>
        <v>58.393757732919049</v>
      </c>
    </row>
    <row r="8072" spans="1:16" x14ac:dyDescent="0.25">
      <c r="A8072" s="1">
        <v>43315</v>
      </c>
      <c r="B8072">
        <v>7</v>
      </c>
      <c r="C8072">
        <v>5</v>
      </c>
      <c r="D8072">
        <v>14670.75</v>
      </c>
      <c r="E8072" s="4">
        <f>INDEX(Stores[region],MATCH(Sales[[#This Row],[store_no]],Stores[store_no],0))</f>
        <v>2</v>
      </c>
      <c r="F8072" s="4" t="str">
        <f>INDEX(Stores[storetype],MATCH(Sales[[#This Row],[store_no]],Stores[store_no],0))</f>
        <v>B</v>
      </c>
      <c r="G8072" s="4" t="str">
        <f>INDEX(Stores[location_city],MATCH(Sales[[#This Row],[store_no]],Stores[store_no],0))</f>
        <v>Rockford</v>
      </c>
      <c r="H8072" s="4" t="str">
        <f>INDEX(Stores[location_state],MATCH(Sales[[#This Row],[store_no]],Stores[store_no],0))</f>
        <v>Illinois</v>
      </c>
      <c r="I8072" s="4">
        <f>INDEX(Stores[sqft],MATCH(Sales[[#This Row],[store_no]],Stores[store_no],0))</f>
        <v>127100</v>
      </c>
      <c r="J8072" s="4" t="str">
        <f>INDEX(Departments[dept_name],MATCH(Sales[[#This Row],[dept_no]],Departments[dept_no],0))</f>
        <v>Clothing</v>
      </c>
      <c r="K8072" s="4" t="str">
        <f>CONCATENATE(Sales[[#This Row],[region]],Sales[[#This Row],[storetype]])</f>
        <v>2B</v>
      </c>
      <c r="L8072" s="4">
        <f>INDEX(RegionStoreCount[Store Count],MATCH(Sales[[#This Row],[RegionStoretype]],RegionStoreCount[Region/Type],0))</f>
        <v>6</v>
      </c>
      <c r="M8072" s="4">
        <f>AND(Sales[[#This Row],[date]]&lt;=TY_YTDMax,Sales[[#This Row],[date]]&gt;=TY_YTDMin)*Sales[[#This Row],[sales]]</f>
        <v>14670.75</v>
      </c>
      <c r="N8072" s="4">
        <f>AND(Sales[[#This Row],[date]]&lt;=LY_YTDMax,Sales[[#This Row],[date]]&gt;=LY_YTDMin)*Sales[[#This Row],[sales]]</f>
        <v>0</v>
      </c>
      <c r="O8072" s="4">
        <f>AND(Sales[[#This Row],[date]]&gt;=YoY_Min,Sales[[#This Row],[date]]&lt;=TY_YTDMax)*(Sales[[#This Row],[sales]]/Sales[[#This Row],[sqft]])</f>
        <v>0.11542682926829269</v>
      </c>
      <c r="P8072" s="4">
        <f>SUMIF(Sales[RegionStoretype],Sales[[#This Row],[RegionStoretype]],Sales[YoY_SSF])/Sales[[#This Row],[Region_TypeCount]]</f>
        <v>58.393757732919049</v>
      </c>
    </row>
    <row r="8073" spans="1:16" x14ac:dyDescent="0.25">
      <c r="A8073" s="1">
        <v>43315</v>
      </c>
      <c r="B8073">
        <v>7</v>
      </c>
      <c r="C8073">
        <v>20</v>
      </c>
      <c r="D8073">
        <v>528.39419999999996</v>
      </c>
      <c r="E8073" s="4">
        <f>INDEX(Stores[region],MATCH(Sales[[#This Row],[store_no]],Stores[store_no],0))</f>
        <v>2</v>
      </c>
      <c r="F8073" s="4" t="str">
        <f>INDEX(Stores[storetype],MATCH(Sales[[#This Row],[store_no]],Stores[store_no],0))</f>
        <v>B</v>
      </c>
      <c r="G8073" s="4" t="str">
        <f>INDEX(Stores[location_city],MATCH(Sales[[#This Row],[store_no]],Stores[store_no],0))</f>
        <v>Rockford</v>
      </c>
      <c r="H8073" s="4" t="str">
        <f>INDEX(Stores[location_state],MATCH(Sales[[#This Row],[store_no]],Stores[store_no],0))</f>
        <v>Illinois</v>
      </c>
      <c r="I8073" s="4">
        <f>INDEX(Stores[sqft],MATCH(Sales[[#This Row],[store_no]],Stores[store_no],0))</f>
        <v>127100</v>
      </c>
      <c r="J8073" s="4" t="str">
        <f>INDEX(Departments[dept_name],MATCH(Sales[[#This Row],[dept_no]],Departments[dept_no],0))</f>
        <v>Toys</v>
      </c>
      <c r="K8073" s="4" t="str">
        <f>CONCATENATE(Sales[[#This Row],[region]],Sales[[#This Row],[storetype]])</f>
        <v>2B</v>
      </c>
      <c r="L8073" s="4">
        <f>INDEX(RegionStoreCount[Store Count],MATCH(Sales[[#This Row],[RegionStoretype]],RegionStoreCount[Region/Type],0))</f>
        <v>6</v>
      </c>
      <c r="M8073" s="4">
        <f>AND(Sales[[#This Row],[date]]&lt;=TY_YTDMax,Sales[[#This Row],[date]]&gt;=TY_YTDMin)*Sales[[#This Row],[sales]]</f>
        <v>528.39419999999996</v>
      </c>
      <c r="N8073" s="4">
        <f>AND(Sales[[#This Row],[date]]&lt;=LY_YTDMax,Sales[[#This Row],[date]]&gt;=LY_YTDMin)*Sales[[#This Row],[sales]]</f>
        <v>0</v>
      </c>
      <c r="O8073" s="4">
        <f>AND(Sales[[#This Row],[date]]&gt;=YoY_Min,Sales[[#This Row],[date]]&lt;=TY_YTDMax)*(Sales[[#This Row],[sales]]/Sales[[#This Row],[sqft]])</f>
        <v>4.1573107789142404E-3</v>
      </c>
      <c r="P8073" s="4">
        <f>SUMIF(Sales[RegionStoretype],Sales[[#This Row],[RegionStoretype]],Sales[YoY_SSF])/Sales[[#This Row],[Region_TypeCount]]</f>
        <v>58.393757732919049</v>
      </c>
    </row>
    <row r="8074" spans="1:16" x14ac:dyDescent="0.25">
      <c r="A8074" s="1">
        <v>43315</v>
      </c>
      <c r="B8074">
        <v>8</v>
      </c>
      <c r="C8074">
        <v>6</v>
      </c>
      <c r="D8074">
        <v>40624.708600000005</v>
      </c>
      <c r="E8074" s="4">
        <f>INDEX(Stores[region],MATCH(Sales[[#This Row],[store_no]],Stores[store_no],0))</f>
        <v>3</v>
      </c>
      <c r="F8074" s="4" t="str">
        <f>INDEX(Stores[storetype],MATCH(Sales[[#This Row],[store_no]],Stores[store_no],0))</f>
        <v>A</v>
      </c>
      <c r="G8074" s="4" t="str">
        <f>INDEX(Stores[location_city],MATCH(Sales[[#This Row],[store_no]],Stores[store_no],0))</f>
        <v>Saint Louis</v>
      </c>
      <c r="H8074" s="4" t="str">
        <f>INDEX(Stores[location_state],MATCH(Sales[[#This Row],[store_no]],Stores[store_no],0))</f>
        <v>Missouri</v>
      </c>
      <c r="I8074" s="4">
        <f>INDEX(Stores[sqft],MATCH(Sales[[#This Row],[store_no]],Stores[store_no],0))</f>
        <v>198900</v>
      </c>
      <c r="J8074" s="4" t="str">
        <f>INDEX(Departments[dept_name],MATCH(Sales[[#This Row],[dept_no]],Departments[dept_no],0))</f>
        <v>Computers</v>
      </c>
      <c r="K8074" s="4" t="str">
        <f>CONCATENATE(Sales[[#This Row],[region]],Sales[[#This Row],[storetype]])</f>
        <v>3A</v>
      </c>
      <c r="L8074" s="4">
        <f>INDEX(RegionStoreCount[Store Count],MATCH(Sales[[#This Row],[RegionStoretype]],RegionStoreCount[Region/Type],0))</f>
        <v>9</v>
      </c>
      <c r="M8074" s="4">
        <f>AND(Sales[[#This Row],[date]]&lt;=TY_YTDMax,Sales[[#This Row],[date]]&gt;=TY_YTDMin)*Sales[[#This Row],[sales]]</f>
        <v>40624.708600000005</v>
      </c>
      <c r="N8074" s="4">
        <f>AND(Sales[[#This Row],[date]]&lt;=LY_YTDMax,Sales[[#This Row],[date]]&gt;=LY_YTDMin)*Sales[[#This Row],[sales]]</f>
        <v>0</v>
      </c>
      <c r="O8074" s="4">
        <f>AND(Sales[[#This Row],[date]]&gt;=YoY_Min,Sales[[#This Row],[date]]&lt;=TY_YTDMax)*(Sales[[#This Row],[sales]]/Sales[[#This Row],[sqft]])</f>
        <v>0.20424690095525391</v>
      </c>
      <c r="P8074" s="4">
        <f>SUMIF(Sales[RegionStoretype],Sales[[#This Row],[RegionStoretype]],Sales[YoY_SSF])/Sales[[#This Row],[Region_TypeCount]]</f>
        <v>53.603836561720975</v>
      </c>
    </row>
    <row r="8075" spans="1:16" x14ac:dyDescent="0.25">
      <c r="A8075" s="1">
        <v>43315</v>
      </c>
      <c r="B8075">
        <v>8</v>
      </c>
      <c r="C8075">
        <v>19</v>
      </c>
      <c r="D8075">
        <v>9595.6085999999996</v>
      </c>
      <c r="E8075" s="4">
        <f>INDEX(Stores[region],MATCH(Sales[[#This Row],[store_no]],Stores[store_no],0))</f>
        <v>3</v>
      </c>
      <c r="F8075" s="4" t="str">
        <f>INDEX(Stores[storetype],MATCH(Sales[[#This Row],[store_no]],Stores[store_no],0))</f>
        <v>A</v>
      </c>
      <c r="G8075" s="4" t="str">
        <f>INDEX(Stores[location_city],MATCH(Sales[[#This Row],[store_no]],Stores[store_no],0))</f>
        <v>Saint Louis</v>
      </c>
      <c r="H8075" s="4" t="str">
        <f>INDEX(Stores[location_state],MATCH(Sales[[#This Row],[store_no]],Stores[store_no],0))</f>
        <v>Missouri</v>
      </c>
      <c r="I8075" s="4">
        <f>INDEX(Stores[sqft],MATCH(Sales[[#This Row],[store_no]],Stores[store_no],0))</f>
        <v>198900</v>
      </c>
      <c r="J8075" s="4" t="str">
        <f>INDEX(Departments[dept_name],MATCH(Sales[[#This Row],[dept_no]],Departments[dept_no],0))</f>
        <v>Tools</v>
      </c>
      <c r="K8075" s="4" t="str">
        <f>CONCATENATE(Sales[[#This Row],[region]],Sales[[#This Row],[storetype]])</f>
        <v>3A</v>
      </c>
      <c r="L8075" s="4">
        <f>INDEX(RegionStoreCount[Store Count],MATCH(Sales[[#This Row],[RegionStoretype]],RegionStoreCount[Region/Type],0))</f>
        <v>9</v>
      </c>
      <c r="M8075" s="4">
        <f>AND(Sales[[#This Row],[date]]&lt;=TY_YTDMax,Sales[[#This Row],[date]]&gt;=TY_YTDMin)*Sales[[#This Row],[sales]]</f>
        <v>9595.6085999999996</v>
      </c>
      <c r="N8075" s="4">
        <f>AND(Sales[[#This Row],[date]]&lt;=LY_YTDMax,Sales[[#This Row],[date]]&gt;=LY_YTDMin)*Sales[[#This Row],[sales]]</f>
        <v>0</v>
      </c>
      <c r="O8075" s="4">
        <f>AND(Sales[[#This Row],[date]]&gt;=YoY_Min,Sales[[#This Row],[date]]&lt;=TY_YTDMax)*(Sales[[#This Row],[sales]]/Sales[[#This Row],[sqft]])</f>
        <v>4.8243381598793364E-2</v>
      </c>
      <c r="P8075" s="4">
        <f>SUMIF(Sales[RegionStoretype],Sales[[#This Row],[RegionStoretype]],Sales[YoY_SSF])/Sales[[#This Row],[Region_TypeCount]]</f>
        <v>53.603836561720975</v>
      </c>
    </row>
    <row r="8076" spans="1:16" x14ac:dyDescent="0.25">
      <c r="A8076" s="1">
        <v>43315</v>
      </c>
      <c r="B8076">
        <v>9</v>
      </c>
      <c r="C8076">
        <v>13</v>
      </c>
      <c r="D8076">
        <v>92488.954700000017</v>
      </c>
      <c r="E8076" s="4">
        <f>INDEX(Stores[region],MATCH(Sales[[#This Row],[store_no]],Stores[store_no],0))</f>
        <v>1</v>
      </c>
      <c r="F8076" s="4" t="str">
        <f>INDEX(Stores[storetype],MATCH(Sales[[#This Row],[store_no]],Stores[store_no],0))</f>
        <v>B</v>
      </c>
      <c r="G8076" s="4" t="str">
        <f>INDEX(Stores[location_city],MATCH(Sales[[#This Row],[store_no]],Stores[store_no],0))</f>
        <v>Columbus</v>
      </c>
      <c r="H8076" s="4" t="str">
        <f>INDEX(Stores[location_state],MATCH(Sales[[#This Row],[store_no]],Stores[store_no],0))</f>
        <v>Ohio</v>
      </c>
      <c r="I8076" s="4">
        <f>INDEX(Stores[sqft],MATCH(Sales[[#This Row],[store_no]],Stores[store_no],0))</f>
        <v>221800</v>
      </c>
      <c r="J8076" s="4" t="str">
        <f>INDEX(Departments[dept_name],MATCH(Sales[[#This Row],[dept_no]],Departments[dept_no],0))</f>
        <v>Kids</v>
      </c>
      <c r="K8076" s="4" t="str">
        <f>CONCATENATE(Sales[[#This Row],[region]],Sales[[#This Row],[storetype]])</f>
        <v>1B</v>
      </c>
      <c r="L8076" s="4">
        <f>INDEX(RegionStoreCount[Store Count],MATCH(Sales[[#This Row],[RegionStoretype]],RegionStoreCount[Region/Type],0))</f>
        <v>5</v>
      </c>
      <c r="M8076" s="4">
        <f>AND(Sales[[#This Row],[date]]&lt;=TY_YTDMax,Sales[[#This Row],[date]]&gt;=TY_YTDMin)*Sales[[#This Row],[sales]]</f>
        <v>92488.954700000017</v>
      </c>
      <c r="N8076" s="4">
        <f>AND(Sales[[#This Row],[date]]&lt;=LY_YTDMax,Sales[[#This Row],[date]]&gt;=LY_YTDMin)*Sales[[#This Row],[sales]]</f>
        <v>0</v>
      </c>
      <c r="O8076" s="4">
        <f>AND(Sales[[#This Row],[date]]&gt;=YoY_Min,Sales[[#This Row],[date]]&lt;=TY_YTDMax)*(Sales[[#This Row],[sales]]/Sales[[#This Row],[sqft]])</f>
        <v>0.41699258205590628</v>
      </c>
      <c r="P8076" s="4">
        <f>SUMIF(Sales[RegionStoretype],Sales[[#This Row],[RegionStoretype]],Sales[YoY_SSF])/Sales[[#This Row],[Region_TypeCount]]</f>
        <v>68.518982968140051</v>
      </c>
    </row>
    <row r="8077" spans="1:16" x14ac:dyDescent="0.25">
      <c r="A8077" s="1">
        <v>43315</v>
      </c>
      <c r="B8077">
        <v>9</v>
      </c>
      <c r="C8077">
        <v>18</v>
      </c>
      <c r="D8077">
        <v>123933.79299999999</v>
      </c>
      <c r="E8077" s="4">
        <f>INDEX(Stores[region],MATCH(Sales[[#This Row],[store_no]],Stores[store_no],0))</f>
        <v>1</v>
      </c>
      <c r="F8077" s="4" t="str">
        <f>INDEX(Stores[storetype],MATCH(Sales[[#This Row],[store_no]],Stores[store_no],0))</f>
        <v>B</v>
      </c>
      <c r="G8077" s="4" t="str">
        <f>INDEX(Stores[location_city],MATCH(Sales[[#This Row],[store_no]],Stores[store_no],0))</f>
        <v>Columbus</v>
      </c>
      <c r="H8077" s="4" t="str">
        <f>INDEX(Stores[location_state],MATCH(Sales[[#This Row],[store_no]],Stores[store_no],0))</f>
        <v>Ohio</v>
      </c>
      <c r="I8077" s="4">
        <f>INDEX(Stores[sqft],MATCH(Sales[[#This Row],[store_no]],Stores[store_no],0))</f>
        <v>221800</v>
      </c>
      <c r="J8077" s="4" t="str">
        <f>INDEX(Departments[dept_name],MATCH(Sales[[#This Row],[dept_no]],Departments[dept_no],0))</f>
        <v>Sports</v>
      </c>
      <c r="K8077" s="4" t="str">
        <f>CONCATENATE(Sales[[#This Row],[region]],Sales[[#This Row],[storetype]])</f>
        <v>1B</v>
      </c>
      <c r="L8077" s="4">
        <f>INDEX(RegionStoreCount[Store Count],MATCH(Sales[[#This Row],[RegionStoretype]],RegionStoreCount[Region/Type],0))</f>
        <v>5</v>
      </c>
      <c r="M8077" s="4">
        <f>AND(Sales[[#This Row],[date]]&lt;=TY_YTDMax,Sales[[#This Row],[date]]&gt;=TY_YTDMin)*Sales[[#This Row],[sales]]</f>
        <v>123933.79299999999</v>
      </c>
      <c r="N8077" s="4">
        <f>AND(Sales[[#This Row],[date]]&lt;=LY_YTDMax,Sales[[#This Row],[date]]&gt;=LY_YTDMin)*Sales[[#This Row],[sales]]</f>
        <v>0</v>
      </c>
      <c r="O8077" s="4">
        <f>AND(Sales[[#This Row],[date]]&gt;=YoY_Min,Sales[[#This Row],[date]]&lt;=TY_YTDMax)*(Sales[[#This Row],[sales]]/Sales[[#This Row],[sqft]])</f>
        <v>0.55876371956717763</v>
      </c>
      <c r="P8077" s="4">
        <f>SUMIF(Sales[RegionStoretype],Sales[[#This Row],[RegionStoretype]],Sales[YoY_SSF])/Sales[[#This Row],[Region_TypeCount]]</f>
        <v>68.518982968140051</v>
      </c>
    </row>
    <row r="8078" spans="1:16" x14ac:dyDescent="0.25">
      <c r="A8078" s="1">
        <v>43315</v>
      </c>
      <c r="B8078">
        <v>10</v>
      </c>
      <c r="C8078">
        <v>7</v>
      </c>
      <c r="D8078">
        <v>51157.897000000004</v>
      </c>
      <c r="E8078" s="4">
        <f>INDEX(Stores[region],MATCH(Sales[[#This Row],[store_no]],Stores[store_no],0))</f>
        <v>1</v>
      </c>
      <c r="F8078" s="4" t="str">
        <f>INDEX(Stores[storetype],MATCH(Sales[[#This Row],[store_no]],Stores[store_no],0))</f>
        <v>B</v>
      </c>
      <c r="G8078" s="4" t="str">
        <f>INDEX(Stores[location_city],MATCH(Sales[[#This Row],[store_no]],Stores[store_no],0))</f>
        <v>Traverse City</v>
      </c>
      <c r="H8078" s="4" t="str">
        <f>INDEX(Stores[location_state],MATCH(Sales[[#This Row],[store_no]],Stores[store_no],0))</f>
        <v>Michigan</v>
      </c>
      <c r="I8078" s="4">
        <f>INDEX(Stores[sqft],MATCH(Sales[[#This Row],[store_no]],Stores[store_no],0))</f>
        <v>158200</v>
      </c>
      <c r="J8078" s="4" t="str">
        <f>INDEX(Departments[dept_name],MATCH(Sales[[#This Row],[dept_no]],Departments[dept_no],0))</f>
        <v>Electronics</v>
      </c>
      <c r="K8078" s="4" t="str">
        <f>CONCATENATE(Sales[[#This Row],[region]],Sales[[#This Row],[storetype]])</f>
        <v>1B</v>
      </c>
      <c r="L8078" s="4">
        <f>INDEX(RegionStoreCount[Store Count],MATCH(Sales[[#This Row],[RegionStoretype]],RegionStoreCount[Region/Type],0))</f>
        <v>5</v>
      </c>
      <c r="M8078" s="4">
        <f>AND(Sales[[#This Row],[date]]&lt;=TY_YTDMax,Sales[[#This Row],[date]]&gt;=TY_YTDMin)*Sales[[#This Row],[sales]]</f>
        <v>51157.897000000004</v>
      </c>
      <c r="N8078" s="4">
        <f>AND(Sales[[#This Row],[date]]&lt;=LY_YTDMax,Sales[[#This Row],[date]]&gt;=LY_YTDMin)*Sales[[#This Row],[sales]]</f>
        <v>0</v>
      </c>
      <c r="O8078" s="4">
        <f>AND(Sales[[#This Row],[date]]&gt;=YoY_Min,Sales[[#This Row],[date]]&lt;=TY_YTDMax)*(Sales[[#This Row],[sales]]/Sales[[#This Row],[sqft]])</f>
        <v>0.32337482300884957</v>
      </c>
      <c r="P8078" s="4">
        <f>SUMIF(Sales[RegionStoretype],Sales[[#This Row],[RegionStoretype]],Sales[YoY_SSF])/Sales[[#This Row],[Region_TypeCount]]</f>
        <v>68.518982968140051</v>
      </c>
    </row>
    <row r="8079" spans="1:16" x14ac:dyDescent="0.25">
      <c r="A8079" s="1">
        <v>43315</v>
      </c>
      <c r="B8079">
        <v>11</v>
      </c>
      <c r="C8079">
        <v>7</v>
      </c>
      <c r="D8079">
        <v>53082.927199999998</v>
      </c>
      <c r="E8079" s="4">
        <f>INDEX(Stores[region],MATCH(Sales[[#This Row],[store_no]],Stores[store_no],0))</f>
        <v>1</v>
      </c>
      <c r="F8079" s="4" t="str">
        <f>INDEX(Stores[storetype],MATCH(Sales[[#This Row],[store_no]],Stores[store_no],0))</f>
        <v>A</v>
      </c>
      <c r="G8079" s="4" t="str">
        <f>INDEX(Stores[location_city],MATCH(Sales[[#This Row],[store_no]],Stores[store_no],0))</f>
        <v>Cleveland</v>
      </c>
      <c r="H8079" s="4" t="str">
        <f>INDEX(Stores[location_state],MATCH(Sales[[#This Row],[store_no]],Stores[store_no],0))</f>
        <v>Ohio</v>
      </c>
      <c r="I8079" s="4">
        <f>INDEX(Stores[sqft],MATCH(Sales[[#This Row],[store_no]],Stores[store_no],0))</f>
        <v>192400</v>
      </c>
      <c r="J8079" s="4" t="str">
        <f>INDEX(Departments[dept_name],MATCH(Sales[[#This Row],[dept_no]],Departments[dept_no],0))</f>
        <v>Electronics</v>
      </c>
      <c r="K8079" s="4" t="str">
        <f>CONCATENATE(Sales[[#This Row],[region]],Sales[[#This Row],[storetype]])</f>
        <v>1A</v>
      </c>
      <c r="L8079" s="4">
        <f>INDEX(RegionStoreCount[Store Count],MATCH(Sales[[#This Row],[RegionStoretype]],RegionStoreCount[Region/Type],0))</f>
        <v>5</v>
      </c>
      <c r="M8079" s="4">
        <f>AND(Sales[[#This Row],[date]]&lt;=TY_YTDMax,Sales[[#This Row],[date]]&gt;=TY_YTDMin)*Sales[[#This Row],[sales]]</f>
        <v>53082.927199999998</v>
      </c>
      <c r="N8079" s="4">
        <f>AND(Sales[[#This Row],[date]]&lt;=LY_YTDMax,Sales[[#This Row],[date]]&gt;=LY_YTDMin)*Sales[[#This Row],[sales]]</f>
        <v>0</v>
      </c>
      <c r="O8079" s="4">
        <f>AND(Sales[[#This Row],[date]]&gt;=YoY_Min,Sales[[#This Row],[date]]&lt;=TY_YTDMax)*(Sales[[#This Row],[sales]]/Sales[[#This Row],[sqft]])</f>
        <v>0.27589879002078999</v>
      </c>
      <c r="P8079" s="4">
        <f>SUMIF(Sales[RegionStoretype],Sales[[#This Row],[RegionStoretype]],Sales[YoY_SSF])/Sales[[#This Row],[Region_TypeCount]]</f>
        <v>59.469551530910678</v>
      </c>
    </row>
    <row r="8080" spans="1:16" x14ac:dyDescent="0.25">
      <c r="A8080" s="1">
        <v>43315</v>
      </c>
      <c r="B8080">
        <v>11</v>
      </c>
      <c r="C8080">
        <v>12</v>
      </c>
      <c r="D8080">
        <v>69827.072800000009</v>
      </c>
      <c r="E8080" s="4">
        <f>INDEX(Stores[region],MATCH(Sales[[#This Row],[store_no]],Stores[store_no],0))</f>
        <v>1</v>
      </c>
      <c r="F8080" s="4" t="str">
        <f>INDEX(Stores[storetype],MATCH(Sales[[#This Row],[store_no]],Stores[store_no],0))</f>
        <v>A</v>
      </c>
      <c r="G8080" s="4" t="str">
        <f>INDEX(Stores[location_city],MATCH(Sales[[#This Row],[store_no]],Stores[store_no],0))</f>
        <v>Cleveland</v>
      </c>
      <c r="H8080" s="4" t="str">
        <f>INDEX(Stores[location_state],MATCH(Sales[[#This Row],[store_no]],Stores[store_no],0))</f>
        <v>Ohio</v>
      </c>
      <c r="I8080" s="4">
        <f>INDEX(Stores[sqft],MATCH(Sales[[#This Row],[store_no]],Stores[store_no],0))</f>
        <v>192400</v>
      </c>
      <c r="J8080" s="4" t="str">
        <f>INDEX(Departments[dept_name],MATCH(Sales[[#This Row],[dept_no]],Departments[dept_no],0))</f>
        <v>Jewelery</v>
      </c>
      <c r="K8080" s="4" t="str">
        <f>CONCATENATE(Sales[[#This Row],[region]],Sales[[#This Row],[storetype]])</f>
        <v>1A</v>
      </c>
      <c r="L8080" s="4">
        <f>INDEX(RegionStoreCount[Store Count],MATCH(Sales[[#This Row],[RegionStoretype]],RegionStoreCount[Region/Type],0))</f>
        <v>5</v>
      </c>
      <c r="M8080" s="4">
        <f>AND(Sales[[#This Row],[date]]&lt;=TY_YTDMax,Sales[[#This Row],[date]]&gt;=TY_YTDMin)*Sales[[#This Row],[sales]]</f>
        <v>69827.072800000009</v>
      </c>
      <c r="N8080" s="4">
        <f>AND(Sales[[#This Row],[date]]&lt;=LY_YTDMax,Sales[[#This Row],[date]]&gt;=LY_YTDMin)*Sales[[#This Row],[sales]]</f>
        <v>0</v>
      </c>
      <c r="O8080" s="4">
        <f>AND(Sales[[#This Row],[date]]&gt;=YoY_Min,Sales[[#This Row],[date]]&lt;=TY_YTDMax)*(Sales[[#This Row],[sales]]/Sales[[#This Row],[sqft]])</f>
        <v>0.36292657380457383</v>
      </c>
      <c r="P8080" s="4">
        <f>SUMIF(Sales[RegionStoretype],Sales[[#This Row],[RegionStoretype]],Sales[YoY_SSF])/Sales[[#This Row],[Region_TypeCount]]</f>
        <v>59.469551530910678</v>
      </c>
    </row>
    <row r="8081" spans="1:16" x14ac:dyDescent="0.25">
      <c r="A8081" s="1">
        <v>43315</v>
      </c>
      <c r="B8081">
        <v>11</v>
      </c>
      <c r="C8081">
        <v>17</v>
      </c>
      <c r="D8081">
        <v>70086.47159999999</v>
      </c>
      <c r="E8081" s="4">
        <f>INDEX(Stores[region],MATCH(Sales[[#This Row],[store_no]],Stores[store_no],0))</f>
        <v>1</v>
      </c>
      <c r="F8081" s="4" t="str">
        <f>INDEX(Stores[storetype],MATCH(Sales[[#This Row],[store_no]],Stores[store_no],0))</f>
        <v>A</v>
      </c>
      <c r="G8081" s="4" t="str">
        <f>INDEX(Stores[location_city],MATCH(Sales[[#This Row],[store_no]],Stores[store_no],0))</f>
        <v>Cleveland</v>
      </c>
      <c r="H8081" s="4" t="str">
        <f>INDEX(Stores[location_state],MATCH(Sales[[#This Row],[store_no]],Stores[store_no],0))</f>
        <v>Ohio</v>
      </c>
      <c r="I8081" s="4">
        <f>INDEX(Stores[sqft],MATCH(Sales[[#This Row],[store_no]],Stores[store_no],0))</f>
        <v>192400</v>
      </c>
      <c r="J8081" s="4" t="str">
        <f>INDEX(Departments[dept_name],MATCH(Sales[[#This Row],[dept_no]],Departments[dept_no],0))</f>
        <v>Shoes</v>
      </c>
      <c r="K8081" s="4" t="str">
        <f>CONCATENATE(Sales[[#This Row],[region]],Sales[[#This Row],[storetype]])</f>
        <v>1A</v>
      </c>
      <c r="L8081" s="4">
        <f>INDEX(RegionStoreCount[Store Count],MATCH(Sales[[#This Row],[RegionStoretype]],RegionStoreCount[Region/Type],0))</f>
        <v>5</v>
      </c>
      <c r="M8081" s="4">
        <f>AND(Sales[[#This Row],[date]]&lt;=TY_YTDMax,Sales[[#This Row],[date]]&gt;=TY_YTDMin)*Sales[[#This Row],[sales]]</f>
        <v>70086.47159999999</v>
      </c>
      <c r="N8081" s="4">
        <f>AND(Sales[[#This Row],[date]]&lt;=LY_YTDMax,Sales[[#This Row],[date]]&gt;=LY_YTDMin)*Sales[[#This Row],[sales]]</f>
        <v>0</v>
      </c>
      <c r="O8081" s="4">
        <f>AND(Sales[[#This Row],[date]]&gt;=YoY_Min,Sales[[#This Row],[date]]&lt;=TY_YTDMax)*(Sales[[#This Row],[sales]]/Sales[[#This Row],[sqft]])</f>
        <v>0.36427480041580035</v>
      </c>
      <c r="P8081" s="4">
        <f>SUMIF(Sales[RegionStoretype],Sales[[#This Row],[RegionStoretype]],Sales[YoY_SSF])/Sales[[#This Row],[Region_TypeCount]]</f>
        <v>59.469551530910678</v>
      </c>
    </row>
    <row r="8082" spans="1:16" x14ac:dyDescent="0.25">
      <c r="A8082" s="1">
        <v>43315</v>
      </c>
      <c r="B8082">
        <v>11</v>
      </c>
      <c r="C8082">
        <v>18</v>
      </c>
      <c r="D8082">
        <v>257632.7433</v>
      </c>
      <c r="E8082" s="4">
        <f>INDEX(Stores[region],MATCH(Sales[[#This Row],[store_no]],Stores[store_no],0))</f>
        <v>1</v>
      </c>
      <c r="F8082" s="4" t="str">
        <f>INDEX(Stores[storetype],MATCH(Sales[[#This Row],[store_no]],Stores[store_no],0))</f>
        <v>A</v>
      </c>
      <c r="G8082" s="4" t="str">
        <f>INDEX(Stores[location_city],MATCH(Sales[[#This Row],[store_no]],Stores[store_no],0))</f>
        <v>Cleveland</v>
      </c>
      <c r="H8082" s="4" t="str">
        <f>INDEX(Stores[location_state],MATCH(Sales[[#This Row],[store_no]],Stores[store_no],0))</f>
        <v>Ohio</v>
      </c>
      <c r="I8082" s="4">
        <f>INDEX(Stores[sqft],MATCH(Sales[[#This Row],[store_no]],Stores[store_no],0))</f>
        <v>192400</v>
      </c>
      <c r="J8082" s="4" t="str">
        <f>INDEX(Departments[dept_name],MATCH(Sales[[#This Row],[dept_no]],Departments[dept_no],0))</f>
        <v>Sports</v>
      </c>
      <c r="K8082" s="4" t="str">
        <f>CONCATENATE(Sales[[#This Row],[region]],Sales[[#This Row],[storetype]])</f>
        <v>1A</v>
      </c>
      <c r="L8082" s="4">
        <f>INDEX(RegionStoreCount[Store Count],MATCH(Sales[[#This Row],[RegionStoretype]],RegionStoreCount[Region/Type],0))</f>
        <v>5</v>
      </c>
      <c r="M8082" s="4">
        <f>AND(Sales[[#This Row],[date]]&lt;=TY_YTDMax,Sales[[#This Row],[date]]&gt;=TY_YTDMin)*Sales[[#This Row],[sales]]</f>
        <v>257632.7433</v>
      </c>
      <c r="N8082" s="4">
        <f>AND(Sales[[#This Row],[date]]&lt;=LY_YTDMax,Sales[[#This Row],[date]]&gt;=LY_YTDMin)*Sales[[#This Row],[sales]]</f>
        <v>0</v>
      </c>
      <c r="O8082" s="4">
        <f>AND(Sales[[#This Row],[date]]&gt;=YoY_Min,Sales[[#This Row],[date]]&lt;=TY_YTDMax)*(Sales[[#This Row],[sales]]/Sales[[#This Row],[sqft]])</f>
        <v>1.3390475223492724</v>
      </c>
      <c r="P8082" s="4">
        <f>SUMIF(Sales[RegionStoretype],Sales[[#This Row],[RegionStoretype]],Sales[YoY_SSF])/Sales[[#This Row],[Region_TypeCount]]</f>
        <v>59.469551530910678</v>
      </c>
    </row>
    <row r="8083" spans="1:16" x14ac:dyDescent="0.25">
      <c r="A8083" s="1">
        <v>43315</v>
      </c>
      <c r="B8083">
        <v>11</v>
      </c>
      <c r="C8083">
        <v>20</v>
      </c>
      <c r="D8083">
        <v>54981.544899999994</v>
      </c>
      <c r="E8083" s="4">
        <f>INDEX(Stores[region],MATCH(Sales[[#This Row],[store_no]],Stores[store_no],0))</f>
        <v>1</v>
      </c>
      <c r="F8083" s="4" t="str">
        <f>INDEX(Stores[storetype],MATCH(Sales[[#This Row],[store_no]],Stores[store_no],0))</f>
        <v>A</v>
      </c>
      <c r="G8083" s="4" t="str">
        <f>INDEX(Stores[location_city],MATCH(Sales[[#This Row],[store_no]],Stores[store_no],0))</f>
        <v>Cleveland</v>
      </c>
      <c r="H8083" s="4" t="str">
        <f>INDEX(Stores[location_state],MATCH(Sales[[#This Row],[store_no]],Stores[store_no],0))</f>
        <v>Ohio</v>
      </c>
      <c r="I8083" s="4">
        <f>INDEX(Stores[sqft],MATCH(Sales[[#This Row],[store_no]],Stores[store_no],0))</f>
        <v>192400</v>
      </c>
      <c r="J8083" s="4" t="str">
        <f>INDEX(Departments[dept_name],MATCH(Sales[[#This Row],[dept_no]],Departments[dept_no],0))</f>
        <v>Toys</v>
      </c>
      <c r="K8083" s="4" t="str">
        <f>CONCATENATE(Sales[[#This Row],[region]],Sales[[#This Row],[storetype]])</f>
        <v>1A</v>
      </c>
      <c r="L8083" s="4">
        <f>INDEX(RegionStoreCount[Store Count],MATCH(Sales[[#This Row],[RegionStoretype]],RegionStoreCount[Region/Type],0))</f>
        <v>5</v>
      </c>
      <c r="M8083" s="4">
        <f>AND(Sales[[#This Row],[date]]&lt;=TY_YTDMax,Sales[[#This Row],[date]]&gt;=TY_YTDMin)*Sales[[#This Row],[sales]]</f>
        <v>54981.544899999994</v>
      </c>
      <c r="N8083" s="4">
        <f>AND(Sales[[#This Row],[date]]&lt;=LY_YTDMax,Sales[[#This Row],[date]]&gt;=LY_YTDMin)*Sales[[#This Row],[sales]]</f>
        <v>0</v>
      </c>
      <c r="O8083" s="4">
        <f>AND(Sales[[#This Row],[date]]&gt;=YoY_Min,Sales[[#This Row],[date]]&lt;=TY_YTDMax)*(Sales[[#This Row],[sales]]/Sales[[#This Row],[sqft]])</f>
        <v>0.28576686538461538</v>
      </c>
      <c r="P8083" s="4">
        <f>SUMIF(Sales[RegionStoretype],Sales[[#This Row],[RegionStoretype]],Sales[YoY_SSF])/Sales[[#This Row],[Region_TypeCount]]</f>
        <v>59.469551530910678</v>
      </c>
    </row>
    <row r="8084" spans="1:16" x14ac:dyDescent="0.25">
      <c r="A8084" s="1">
        <v>43315</v>
      </c>
      <c r="B8084">
        <v>12</v>
      </c>
      <c r="C8084">
        <v>1</v>
      </c>
      <c r="D8084">
        <v>17659.021700000001</v>
      </c>
      <c r="E8084" s="4">
        <f>INDEX(Stores[region],MATCH(Sales[[#This Row],[store_no]],Stores[store_no],0))</f>
        <v>2</v>
      </c>
      <c r="F8084" s="4" t="str">
        <f>INDEX(Stores[storetype],MATCH(Sales[[#This Row],[store_no]],Stores[store_no],0))</f>
        <v>B</v>
      </c>
      <c r="G8084" s="4" t="str">
        <f>INDEX(Stores[location_city],MATCH(Sales[[#This Row],[store_no]],Stores[store_no],0))</f>
        <v>Indianapolis</v>
      </c>
      <c r="H8084" s="4" t="str">
        <f>INDEX(Stores[location_state],MATCH(Sales[[#This Row],[store_no]],Stores[store_no],0))</f>
        <v>Indiana</v>
      </c>
      <c r="I8084" s="4">
        <f>INDEX(Stores[sqft],MATCH(Sales[[#This Row],[store_no]],Stores[store_no],0))</f>
        <v>120800</v>
      </c>
      <c r="J8084" s="4" t="str">
        <f>INDEX(Departments[dept_name],MATCH(Sales[[#This Row],[dept_no]],Departments[dept_no],0))</f>
        <v>Automotive</v>
      </c>
      <c r="K8084" s="4" t="str">
        <f>CONCATENATE(Sales[[#This Row],[region]],Sales[[#This Row],[storetype]])</f>
        <v>2B</v>
      </c>
      <c r="L8084" s="4">
        <f>INDEX(RegionStoreCount[Store Count],MATCH(Sales[[#This Row],[RegionStoretype]],RegionStoreCount[Region/Type],0))</f>
        <v>6</v>
      </c>
      <c r="M8084" s="4">
        <f>AND(Sales[[#This Row],[date]]&lt;=TY_YTDMax,Sales[[#This Row],[date]]&gt;=TY_YTDMin)*Sales[[#This Row],[sales]]</f>
        <v>17659.021700000001</v>
      </c>
      <c r="N8084" s="4">
        <f>AND(Sales[[#This Row],[date]]&lt;=LY_YTDMax,Sales[[#This Row],[date]]&gt;=LY_YTDMin)*Sales[[#This Row],[sales]]</f>
        <v>0</v>
      </c>
      <c r="O8084" s="4">
        <f>AND(Sales[[#This Row],[date]]&gt;=YoY_Min,Sales[[#This Row],[date]]&lt;=TY_YTDMax)*(Sales[[#This Row],[sales]]/Sales[[#This Row],[sqft]])</f>
        <v>0.14618395447019869</v>
      </c>
      <c r="P8084" s="4">
        <f>SUMIF(Sales[RegionStoretype],Sales[[#This Row],[RegionStoretype]],Sales[YoY_SSF])/Sales[[#This Row],[Region_TypeCount]]</f>
        <v>58.393757732919049</v>
      </c>
    </row>
    <row r="8085" spans="1:16" x14ac:dyDescent="0.25">
      <c r="A8085" s="1">
        <v>43315</v>
      </c>
      <c r="B8085">
        <v>12</v>
      </c>
      <c r="C8085">
        <v>4</v>
      </c>
      <c r="D8085">
        <v>29823.174199999998</v>
      </c>
      <c r="E8085" s="4">
        <f>INDEX(Stores[region],MATCH(Sales[[#This Row],[store_no]],Stores[store_no],0))</f>
        <v>2</v>
      </c>
      <c r="F8085" s="4" t="str">
        <f>INDEX(Stores[storetype],MATCH(Sales[[#This Row],[store_no]],Stores[store_no],0))</f>
        <v>B</v>
      </c>
      <c r="G8085" s="4" t="str">
        <f>INDEX(Stores[location_city],MATCH(Sales[[#This Row],[store_no]],Stores[store_no],0))</f>
        <v>Indianapolis</v>
      </c>
      <c r="H8085" s="4" t="str">
        <f>INDEX(Stores[location_state],MATCH(Sales[[#This Row],[store_no]],Stores[store_no],0))</f>
        <v>Indiana</v>
      </c>
      <c r="I8085" s="4">
        <f>INDEX(Stores[sqft],MATCH(Sales[[#This Row],[store_no]],Stores[store_no],0))</f>
        <v>120800</v>
      </c>
      <c r="J8085" s="4" t="str">
        <f>INDEX(Departments[dept_name],MATCH(Sales[[#This Row],[dept_no]],Departments[dept_no],0))</f>
        <v>Books</v>
      </c>
      <c r="K8085" s="4" t="str">
        <f>CONCATENATE(Sales[[#This Row],[region]],Sales[[#This Row],[storetype]])</f>
        <v>2B</v>
      </c>
      <c r="L8085" s="4">
        <f>INDEX(RegionStoreCount[Store Count],MATCH(Sales[[#This Row],[RegionStoretype]],RegionStoreCount[Region/Type],0))</f>
        <v>6</v>
      </c>
      <c r="M8085" s="4">
        <f>AND(Sales[[#This Row],[date]]&lt;=TY_YTDMax,Sales[[#This Row],[date]]&gt;=TY_YTDMin)*Sales[[#This Row],[sales]]</f>
        <v>29823.174199999998</v>
      </c>
      <c r="N8085" s="4">
        <f>AND(Sales[[#This Row],[date]]&lt;=LY_YTDMax,Sales[[#This Row],[date]]&gt;=LY_YTDMin)*Sales[[#This Row],[sales]]</f>
        <v>0</v>
      </c>
      <c r="O8085" s="4">
        <f>AND(Sales[[#This Row],[date]]&gt;=YoY_Min,Sales[[#This Row],[date]]&lt;=TY_YTDMax)*(Sales[[#This Row],[sales]]/Sales[[#This Row],[sqft]])</f>
        <v>0.24688058112582781</v>
      </c>
      <c r="P8085" s="4">
        <f>SUMIF(Sales[RegionStoretype],Sales[[#This Row],[RegionStoretype]],Sales[YoY_SSF])/Sales[[#This Row],[Region_TypeCount]]</f>
        <v>58.393757732919049</v>
      </c>
    </row>
    <row r="8086" spans="1:16" x14ac:dyDescent="0.25">
      <c r="A8086" s="1">
        <v>43315</v>
      </c>
      <c r="B8086">
        <v>12</v>
      </c>
      <c r="C8086">
        <v>8</v>
      </c>
      <c r="D8086">
        <v>60689.46</v>
      </c>
      <c r="E8086" s="4">
        <f>INDEX(Stores[region],MATCH(Sales[[#This Row],[store_no]],Stores[store_no],0))</f>
        <v>2</v>
      </c>
      <c r="F8086" s="4" t="str">
        <f>INDEX(Stores[storetype],MATCH(Sales[[#This Row],[store_no]],Stores[store_no],0))</f>
        <v>B</v>
      </c>
      <c r="G8086" s="4" t="str">
        <f>INDEX(Stores[location_city],MATCH(Sales[[#This Row],[store_no]],Stores[store_no],0))</f>
        <v>Indianapolis</v>
      </c>
      <c r="H8086" s="4" t="str">
        <f>INDEX(Stores[location_state],MATCH(Sales[[#This Row],[store_no]],Stores[store_no],0))</f>
        <v>Indiana</v>
      </c>
      <c r="I8086" s="4">
        <f>INDEX(Stores[sqft],MATCH(Sales[[#This Row],[store_no]],Stores[store_no],0))</f>
        <v>120800</v>
      </c>
      <c r="J8086" s="4" t="str">
        <f>INDEX(Departments[dept_name],MATCH(Sales[[#This Row],[dept_no]],Departments[dept_no],0))</f>
        <v>Games</v>
      </c>
      <c r="K8086" s="4" t="str">
        <f>CONCATENATE(Sales[[#This Row],[region]],Sales[[#This Row],[storetype]])</f>
        <v>2B</v>
      </c>
      <c r="L8086" s="4">
        <f>INDEX(RegionStoreCount[Store Count],MATCH(Sales[[#This Row],[RegionStoretype]],RegionStoreCount[Region/Type],0))</f>
        <v>6</v>
      </c>
      <c r="M8086" s="4">
        <f>AND(Sales[[#This Row],[date]]&lt;=TY_YTDMax,Sales[[#This Row],[date]]&gt;=TY_YTDMin)*Sales[[#This Row],[sales]]</f>
        <v>60689.46</v>
      </c>
      <c r="N8086" s="4">
        <f>AND(Sales[[#This Row],[date]]&lt;=LY_YTDMax,Sales[[#This Row],[date]]&gt;=LY_YTDMin)*Sales[[#This Row],[sales]]</f>
        <v>0</v>
      </c>
      <c r="O8086" s="4">
        <f>AND(Sales[[#This Row],[date]]&gt;=YoY_Min,Sales[[#This Row],[date]]&lt;=TY_YTDMax)*(Sales[[#This Row],[sales]]/Sales[[#This Row],[sqft]])</f>
        <v>0.50239619205298014</v>
      </c>
      <c r="P8086" s="4">
        <f>SUMIF(Sales[RegionStoretype],Sales[[#This Row],[RegionStoretype]],Sales[YoY_SSF])/Sales[[#This Row],[Region_TypeCount]]</f>
        <v>58.393757732919049</v>
      </c>
    </row>
    <row r="8087" spans="1:16" x14ac:dyDescent="0.25">
      <c r="A8087" s="1">
        <v>43315</v>
      </c>
      <c r="B8087">
        <v>13</v>
      </c>
      <c r="C8087">
        <v>11</v>
      </c>
      <c r="D8087">
        <v>33916.251000000004</v>
      </c>
      <c r="E8087" s="4">
        <f>INDEX(Stores[region],MATCH(Sales[[#This Row],[store_no]],Stores[store_no],0))</f>
        <v>3</v>
      </c>
      <c r="F8087" s="4" t="str">
        <f>INDEX(Stores[storetype],MATCH(Sales[[#This Row],[store_no]],Stores[store_no],0))</f>
        <v>A</v>
      </c>
      <c r="G8087" s="4" t="str">
        <f>INDEX(Stores[location_city],MATCH(Sales[[#This Row],[store_no]],Stores[store_no],0))</f>
        <v>Overland Park</v>
      </c>
      <c r="H8087" s="4" t="str">
        <f>INDEX(Stores[location_state],MATCH(Sales[[#This Row],[store_no]],Stores[store_no],0))</f>
        <v>Kansas</v>
      </c>
      <c r="I8087" s="4">
        <f>INDEX(Stores[sqft],MATCH(Sales[[#This Row],[store_no]],Stores[store_no],0))</f>
        <v>201000</v>
      </c>
      <c r="J8087" s="4" t="str">
        <f>INDEX(Departments[dept_name],MATCH(Sales[[#This Row],[dept_no]],Departments[dept_no],0))</f>
        <v>Home</v>
      </c>
      <c r="K8087" s="4" t="str">
        <f>CONCATENATE(Sales[[#This Row],[region]],Sales[[#This Row],[storetype]])</f>
        <v>3A</v>
      </c>
      <c r="L8087" s="4">
        <f>INDEX(RegionStoreCount[Store Count],MATCH(Sales[[#This Row],[RegionStoretype]],RegionStoreCount[Region/Type],0))</f>
        <v>9</v>
      </c>
      <c r="M8087" s="4">
        <f>AND(Sales[[#This Row],[date]]&lt;=TY_YTDMax,Sales[[#This Row],[date]]&gt;=TY_YTDMin)*Sales[[#This Row],[sales]]</f>
        <v>33916.251000000004</v>
      </c>
      <c r="N8087" s="4">
        <f>AND(Sales[[#This Row],[date]]&lt;=LY_YTDMax,Sales[[#This Row],[date]]&gt;=LY_YTDMin)*Sales[[#This Row],[sales]]</f>
        <v>0</v>
      </c>
      <c r="O8087" s="4">
        <f>AND(Sales[[#This Row],[date]]&gt;=YoY_Min,Sales[[#This Row],[date]]&lt;=TY_YTDMax)*(Sales[[#This Row],[sales]]/Sales[[#This Row],[sqft]])</f>
        <v>0.16873756716417912</v>
      </c>
      <c r="P8087" s="4">
        <f>SUMIF(Sales[RegionStoretype],Sales[[#This Row],[RegionStoretype]],Sales[YoY_SSF])/Sales[[#This Row],[Region_TypeCount]]</f>
        <v>53.603836561720975</v>
      </c>
    </row>
    <row r="8088" spans="1:16" x14ac:dyDescent="0.25">
      <c r="A8088" s="1">
        <v>43315</v>
      </c>
      <c r="B8088">
        <v>14</v>
      </c>
      <c r="C8088">
        <v>6</v>
      </c>
      <c r="D8088">
        <v>24760.730800000001</v>
      </c>
      <c r="E8088" s="4">
        <f>INDEX(Stores[region],MATCH(Sales[[#This Row],[store_no]],Stores[store_no],0))</f>
        <v>3</v>
      </c>
      <c r="F8088" s="4" t="str">
        <f>INDEX(Stores[storetype],MATCH(Sales[[#This Row],[store_no]],Stores[store_no],0))</f>
        <v>A</v>
      </c>
      <c r="G8088" s="4" t="str">
        <f>INDEX(Stores[location_city],MATCH(Sales[[#This Row],[store_no]],Stores[store_no],0))</f>
        <v>Bismarck</v>
      </c>
      <c r="H8088" s="4" t="str">
        <f>INDEX(Stores[location_state],MATCH(Sales[[#This Row],[store_no]],Stores[store_no],0))</f>
        <v>North Dakota</v>
      </c>
      <c r="I8088" s="4">
        <f>INDEX(Stores[sqft],MATCH(Sales[[#This Row],[store_no]],Stores[store_no],0))</f>
        <v>96400</v>
      </c>
      <c r="J8088" s="4" t="str">
        <f>INDEX(Departments[dept_name],MATCH(Sales[[#This Row],[dept_no]],Departments[dept_no],0))</f>
        <v>Computers</v>
      </c>
      <c r="K8088" s="4" t="str">
        <f>CONCATENATE(Sales[[#This Row],[region]],Sales[[#This Row],[storetype]])</f>
        <v>3A</v>
      </c>
      <c r="L8088" s="4">
        <f>INDEX(RegionStoreCount[Store Count],MATCH(Sales[[#This Row],[RegionStoretype]],RegionStoreCount[Region/Type],0))</f>
        <v>9</v>
      </c>
      <c r="M8088" s="4">
        <f>AND(Sales[[#This Row],[date]]&lt;=TY_YTDMax,Sales[[#This Row],[date]]&gt;=TY_YTDMin)*Sales[[#This Row],[sales]]</f>
        <v>24760.730800000001</v>
      </c>
      <c r="N8088" s="4">
        <f>AND(Sales[[#This Row],[date]]&lt;=LY_YTDMax,Sales[[#This Row],[date]]&gt;=LY_YTDMin)*Sales[[#This Row],[sales]]</f>
        <v>0</v>
      </c>
      <c r="O8088" s="4">
        <f>AND(Sales[[#This Row],[date]]&gt;=YoY_Min,Sales[[#This Row],[date]]&lt;=TY_YTDMax)*(Sales[[#This Row],[sales]]/Sales[[#This Row],[sqft]])</f>
        <v>0.25685405394190874</v>
      </c>
      <c r="P8088" s="4">
        <f>SUMIF(Sales[RegionStoretype],Sales[[#This Row],[RegionStoretype]],Sales[YoY_SSF])/Sales[[#This Row],[Region_TypeCount]]</f>
        <v>53.603836561720975</v>
      </c>
    </row>
    <row r="8089" spans="1:16" x14ac:dyDescent="0.25">
      <c r="A8089" s="1">
        <v>43315</v>
      </c>
      <c r="B8089">
        <v>15</v>
      </c>
      <c r="C8089">
        <v>1</v>
      </c>
      <c r="D8089">
        <v>5552.2057000000004</v>
      </c>
      <c r="E8089" s="4">
        <f>INDEX(Stores[region],MATCH(Sales[[#This Row],[store_no]],Stores[store_no],0))</f>
        <v>2</v>
      </c>
      <c r="F8089" s="4" t="str">
        <f>INDEX(Stores[storetype],MATCH(Sales[[#This Row],[store_no]],Stores[store_no],0))</f>
        <v>B</v>
      </c>
      <c r="G8089" s="4" t="str">
        <f>INDEX(Stores[location_city],MATCH(Sales[[#This Row],[store_no]],Stores[store_no],0))</f>
        <v>Rochester</v>
      </c>
      <c r="H8089" s="4" t="str">
        <f>INDEX(Stores[location_state],MATCH(Sales[[#This Row],[store_no]],Stores[store_no],0))</f>
        <v>Minnesota</v>
      </c>
      <c r="I8089" s="4">
        <f>INDEX(Stores[sqft],MATCH(Sales[[#This Row],[store_no]],Stores[store_no],0))</f>
        <v>128100</v>
      </c>
      <c r="J8089" s="4" t="str">
        <f>INDEX(Departments[dept_name],MATCH(Sales[[#This Row],[dept_no]],Departments[dept_no],0))</f>
        <v>Automotive</v>
      </c>
      <c r="K8089" s="4" t="str">
        <f>CONCATENATE(Sales[[#This Row],[region]],Sales[[#This Row],[storetype]])</f>
        <v>2B</v>
      </c>
      <c r="L8089" s="4">
        <f>INDEX(RegionStoreCount[Store Count],MATCH(Sales[[#This Row],[RegionStoretype]],RegionStoreCount[Region/Type],0))</f>
        <v>6</v>
      </c>
      <c r="M8089" s="4">
        <f>AND(Sales[[#This Row],[date]]&lt;=TY_YTDMax,Sales[[#This Row],[date]]&gt;=TY_YTDMin)*Sales[[#This Row],[sales]]</f>
        <v>5552.2057000000004</v>
      </c>
      <c r="N8089" s="4">
        <f>AND(Sales[[#This Row],[date]]&lt;=LY_YTDMax,Sales[[#This Row],[date]]&gt;=LY_YTDMin)*Sales[[#This Row],[sales]]</f>
        <v>0</v>
      </c>
      <c r="O8089" s="4">
        <f>AND(Sales[[#This Row],[date]]&gt;=YoY_Min,Sales[[#This Row],[date]]&lt;=TY_YTDMax)*(Sales[[#This Row],[sales]]/Sales[[#This Row],[sqft]])</f>
        <v>4.3342745511319287E-2</v>
      </c>
      <c r="P8089" s="4">
        <f>SUMIF(Sales[RegionStoretype],Sales[[#This Row],[RegionStoretype]],Sales[YoY_SSF])/Sales[[#This Row],[Region_TypeCount]]</f>
        <v>58.393757732919049</v>
      </c>
    </row>
    <row r="8090" spans="1:16" x14ac:dyDescent="0.25">
      <c r="A8090" s="1">
        <v>43315</v>
      </c>
      <c r="B8090">
        <v>15</v>
      </c>
      <c r="C8090">
        <v>14</v>
      </c>
      <c r="D8090">
        <v>83688.206399999995</v>
      </c>
      <c r="E8090" s="4">
        <f>INDEX(Stores[region],MATCH(Sales[[#This Row],[store_no]],Stores[store_no],0))</f>
        <v>2</v>
      </c>
      <c r="F8090" s="4" t="str">
        <f>INDEX(Stores[storetype],MATCH(Sales[[#This Row],[store_no]],Stores[store_no],0))</f>
        <v>B</v>
      </c>
      <c r="G8090" s="4" t="str">
        <f>INDEX(Stores[location_city],MATCH(Sales[[#This Row],[store_no]],Stores[store_no],0))</f>
        <v>Rochester</v>
      </c>
      <c r="H8090" s="4" t="str">
        <f>INDEX(Stores[location_state],MATCH(Sales[[#This Row],[store_no]],Stores[store_no],0))</f>
        <v>Minnesota</v>
      </c>
      <c r="I8090" s="4">
        <f>INDEX(Stores[sqft],MATCH(Sales[[#This Row],[store_no]],Stores[store_no],0))</f>
        <v>128100</v>
      </c>
      <c r="J8090" s="4" t="str">
        <f>INDEX(Departments[dept_name],MATCH(Sales[[#This Row],[dept_no]],Departments[dept_no],0))</f>
        <v>Movies</v>
      </c>
      <c r="K8090" s="4" t="str">
        <f>CONCATENATE(Sales[[#This Row],[region]],Sales[[#This Row],[storetype]])</f>
        <v>2B</v>
      </c>
      <c r="L8090" s="4">
        <f>INDEX(RegionStoreCount[Store Count],MATCH(Sales[[#This Row],[RegionStoretype]],RegionStoreCount[Region/Type],0))</f>
        <v>6</v>
      </c>
      <c r="M8090" s="4">
        <f>AND(Sales[[#This Row],[date]]&lt;=TY_YTDMax,Sales[[#This Row],[date]]&gt;=TY_YTDMin)*Sales[[#This Row],[sales]]</f>
        <v>83688.206399999995</v>
      </c>
      <c r="N8090" s="4">
        <f>AND(Sales[[#This Row],[date]]&lt;=LY_YTDMax,Sales[[#This Row],[date]]&gt;=LY_YTDMin)*Sales[[#This Row],[sales]]</f>
        <v>0</v>
      </c>
      <c r="O8090" s="4">
        <f>AND(Sales[[#This Row],[date]]&gt;=YoY_Min,Sales[[#This Row],[date]]&lt;=TY_YTDMax)*(Sales[[#This Row],[sales]]/Sales[[#This Row],[sqft]])</f>
        <v>0.65330371896955497</v>
      </c>
      <c r="P8090" s="4">
        <f>SUMIF(Sales[RegionStoretype],Sales[[#This Row],[RegionStoretype]],Sales[YoY_SSF])/Sales[[#This Row],[Region_TypeCount]]</f>
        <v>58.393757732919049</v>
      </c>
    </row>
    <row r="8091" spans="1:16" x14ac:dyDescent="0.25">
      <c r="A8091" s="1">
        <v>43315</v>
      </c>
      <c r="B8091">
        <v>16</v>
      </c>
      <c r="C8091">
        <v>2</v>
      </c>
      <c r="D8091">
        <v>66615.501000000004</v>
      </c>
      <c r="E8091" s="4">
        <f>INDEX(Stores[region],MATCH(Sales[[#This Row],[store_no]],Stores[store_no],0))</f>
        <v>2</v>
      </c>
      <c r="F8091" s="4" t="str">
        <f>INDEX(Stores[storetype],MATCH(Sales[[#This Row],[store_no]],Stores[store_no],0))</f>
        <v>B</v>
      </c>
      <c r="G8091" s="4" t="str">
        <f>INDEX(Stores[location_city],MATCH(Sales[[#This Row],[store_no]],Stores[store_no],0))</f>
        <v>Saint Paul</v>
      </c>
      <c r="H8091" s="4" t="str">
        <f>INDEX(Stores[location_state],MATCH(Sales[[#This Row],[store_no]],Stores[store_no],0))</f>
        <v>Minnesota</v>
      </c>
      <c r="I8091" s="4">
        <f>INDEX(Stores[sqft],MATCH(Sales[[#This Row],[store_no]],Stores[store_no],0))</f>
        <v>180400</v>
      </c>
      <c r="J8091" s="4" t="str">
        <f>INDEX(Departments[dept_name],MATCH(Sales[[#This Row],[dept_no]],Departments[dept_no],0))</f>
        <v>Baby</v>
      </c>
      <c r="K8091" s="4" t="str">
        <f>CONCATENATE(Sales[[#This Row],[region]],Sales[[#This Row],[storetype]])</f>
        <v>2B</v>
      </c>
      <c r="L8091" s="4">
        <f>INDEX(RegionStoreCount[Store Count],MATCH(Sales[[#This Row],[RegionStoretype]],RegionStoreCount[Region/Type],0))</f>
        <v>6</v>
      </c>
      <c r="M8091" s="4">
        <f>AND(Sales[[#This Row],[date]]&lt;=TY_YTDMax,Sales[[#This Row],[date]]&gt;=TY_YTDMin)*Sales[[#This Row],[sales]]</f>
        <v>66615.501000000004</v>
      </c>
      <c r="N8091" s="4">
        <f>AND(Sales[[#This Row],[date]]&lt;=LY_YTDMax,Sales[[#This Row],[date]]&gt;=LY_YTDMin)*Sales[[#This Row],[sales]]</f>
        <v>0</v>
      </c>
      <c r="O8091" s="4">
        <f>AND(Sales[[#This Row],[date]]&gt;=YoY_Min,Sales[[#This Row],[date]]&lt;=TY_YTDMax)*(Sales[[#This Row],[sales]]/Sales[[#This Row],[sqft]])</f>
        <v>0.36926552660753881</v>
      </c>
      <c r="P8091" s="4">
        <f>SUMIF(Sales[RegionStoretype],Sales[[#This Row],[RegionStoretype]],Sales[YoY_SSF])/Sales[[#This Row],[Region_TypeCount]]</f>
        <v>58.393757732919049</v>
      </c>
    </row>
    <row r="8092" spans="1:16" x14ac:dyDescent="0.25">
      <c r="A8092" s="1">
        <v>43315</v>
      </c>
      <c r="B8092">
        <v>16</v>
      </c>
      <c r="C8092">
        <v>15</v>
      </c>
      <c r="D8092">
        <v>69346.273700000005</v>
      </c>
      <c r="E8092" s="4">
        <f>INDEX(Stores[region],MATCH(Sales[[#This Row],[store_no]],Stores[store_no],0))</f>
        <v>2</v>
      </c>
      <c r="F8092" s="4" t="str">
        <f>INDEX(Stores[storetype],MATCH(Sales[[#This Row],[store_no]],Stores[store_no],0))</f>
        <v>B</v>
      </c>
      <c r="G8092" s="4" t="str">
        <f>INDEX(Stores[location_city],MATCH(Sales[[#This Row],[store_no]],Stores[store_no],0))</f>
        <v>Saint Paul</v>
      </c>
      <c r="H8092" s="4" t="str">
        <f>INDEX(Stores[location_state],MATCH(Sales[[#This Row],[store_no]],Stores[store_no],0))</f>
        <v>Minnesota</v>
      </c>
      <c r="I8092" s="4">
        <f>INDEX(Stores[sqft],MATCH(Sales[[#This Row],[store_no]],Stores[store_no],0))</f>
        <v>180400</v>
      </c>
      <c r="J8092" s="4" t="str">
        <f>INDEX(Departments[dept_name],MATCH(Sales[[#This Row],[dept_no]],Departments[dept_no],0))</f>
        <v>Music</v>
      </c>
      <c r="K8092" s="4" t="str">
        <f>CONCATENATE(Sales[[#This Row],[region]],Sales[[#This Row],[storetype]])</f>
        <v>2B</v>
      </c>
      <c r="L8092" s="4">
        <f>INDEX(RegionStoreCount[Store Count],MATCH(Sales[[#This Row],[RegionStoretype]],RegionStoreCount[Region/Type],0))</f>
        <v>6</v>
      </c>
      <c r="M8092" s="4">
        <f>AND(Sales[[#This Row],[date]]&lt;=TY_YTDMax,Sales[[#This Row],[date]]&gt;=TY_YTDMin)*Sales[[#This Row],[sales]]</f>
        <v>69346.273700000005</v>
      </c>
      <c r="N8092" s="4">
        <f>AND(Sales[[#This Row],[date]]&lt;=LY_YTDMax,Sales[[#This Row],[date]]&gt;=LY_YTDMin)*Sales[[#This Row],[sales]]</f>
        <v>0</v>
      </c>
      <c r="O8092" s="4">
        <f>AND(Sales[[#This Row],[date]]&gt;=YoY_Min,Sales[[#This Row],[date]]&lt;=TY_YTDMax)*(Sales[[#This Row],[sales]]/Sales[[#This Row],[sqft]])</f>
        <v>0.38440284756097565</v>
      </c>
      <c r="P8092" s="4">
        <f>SUMIF(Sales[RegionStoretype],Sales[[#This Row],[RegionStoretype]],Sales[YoY_SSF])/Sales[[#This Row],[Region_TypeCount]]</f>
        <v>58.393757732919049</v>
      </c>
    </row>
    <row r="8093" spans="1:16" x14ac:dyDescent="0.25">
      <c r="A8093" s="1">
        <v>43315</v>
      </c>
      <c r="B8093">
        <v>17</v>
      </c>
      <c r="C8093">
        <v>5</v>
      </c>
      <c r="D8093">
        <v>172627.79609999998</v>
      </c>
      <c r="E8093" s="4">
        <f>INDEX(Stores[region],MATCH(Sales[[#This Row],[store_no]],Stores[store_no],0))</f>
        <v>3</v>
      </c>
      <c r="F8093" s="4" t="str">
        <f>INDEX(Stores[storetype],MATCH(Sales[[#This Row],[store_no]],Stores[store_no],0))</f>
        <v>B</v>
      </c>
      <c r="G8093" s="4" t="str">
        <f>INDEX(Stores[location_city],MATCH(Sales[[#This Row],[store_no]],Stores[store_no],0))</f>
        <v>Fargo</v>
      </c>
      <c r="H8093" s="4" t="str">
        <f>INDEX(Stores[location_state],MATCH(Sales[[#This Row],[store_no]],Stores[store_no],0))</f>
        <v>North Dakota</v>
      </c>
      <c r="I8093" s="4">
        <f>INDEX(Stores[sqft],MATCH(Sales[[#This Row],[store_no]],Stores[store_no],0))</f>
        <v>211600</v>
      </c>
      <c r="J8093" s="4" t="str">
        <f>INDEX(Departments[dept_name],MATCH(Sales[[#This Row],[dept_no]],Departments[dept_no],0))</f>
        <v>Clothing</v>
      </c>
      <c r="K8093" s="4" t="str">
        <f>CONCATENATE(Sales[[#This Row],[region]],Sales[[#This Row],[storetype]])</f>
        <v>3B</v>
      </c>
      <c r="L8093" s="4">
        <f>INDEX(RegionStoreCount[Store Count],MATCH(Sales[[#This Row],[RegionStoretype]],RegionStoreCount[Region/Type],0))</f>
        <v>4</v>
      </c>
      <c r="M8093" s="4">
        <f>AND(Sales[[#This Row],[date]]&lt;=TY_YTDMax,Sales[[#This Row],[date]]&gt;=TY_YTDMin)*Sales[[#This Row],[sales]]</f>
        <v>172627.79609999998</v>
      </c>
      <c r="N8093" s="4">
        <f>AND(Sales[[#This Row],[date]]&lt;=LY_YTDMax,Sales[[#This Row],[date]]&gt;=LY_YTDMin)*Sales[[#This Row],[sales]]</f>
        <v>0</v>
      </c>
      <c r="O8093" s="4">
        <f>AND(Sales[[#This Row],[date]]&gt;=YoY_Min,Sales[[#This Row],[date]]&lt;=TY_YTDMax)*(Sales[[#This Row],[sales]]/Sales[[#This Row],[sqft]])</f>
        <v>0.81582134262759909</v>
      </c>
      <c r="P8093" s="4">
        <f>SUMIF(Sales[RegionStoretype],Sales[[#This Row],[RegionStoretype]],Sales[YoY_SSF])/Sales[[#This Row],[Region_TypeCount]]</f>
        <v>58.312187288105562</v>
      </c>
    </row>
    <row r="8094" spans="1:16" x14ac:dyDescent="0.25">
      <c r="A8094" s="1">
        <v>43315</v>
      </c>
      <c r="B8094">
        <v>17</v>
      </c>
      <c r="C8094">
        <v>12</v>
      </c>
      <c r="D8094">
        <v>289537.93610000005</v>
      </c>
      <c r="E8094" s="4">
        <f>INDEX(Stores[region],MATCH(Sales[[#This Row],[store_no]],Stores[store_no],0))</f>
        <v>3</v>
      </c>
      <c r="F8094" s="4" t="str">
        <f>INDEX(Stores[storetype],MATCH(Sales[[#This Row],[store_no]],Stores[store_no],0))</f>
        <v>B</v>
      </c>
      <c r="G8094" s="4" t="str">
        <f>INDEX(Stores[location_city],MATCH(Sales[[#This Row],[store_no]],Stores[store_no],0))</f>
        <v>Fargo</v>
      </c>
      <c r="H8094" s="4" t="str">
        <f>INDEX(Stores[location_state],MATCH(Sales[[#This Row],[store_no]],Stores[store_no],0))</f>
        <v>North Dakota</v>
      </c>
      <c r="I8094" s="4">
        <f>INDEX(Stores[sqft],MATCH(Sales[[#This Row],[store_no]],Stores[store_no],0))</f>
        <v>211600</v>
      </c>
      <c r="J8094" s="4" t="str">
        <f>INDEX(Departments[dept_name],MATCH(Sales[[#This Row],[dept_no]],Departments[dept_no],0))</f>
        <v>Jewelery</v>
      </c>
      <c r="K8094" s="4" t="str">
        <f>CONCATENATE(Sales[[#This Row],[region]],Sales[[#This Row],[storetype]])</f>
        <v>3B</v>
      </c>
      <c r="L8094" s="4">
        <f>INDEX(RegionStoreCount[Store Count],MATCH(Sales[[#This Row],[RegionStoretype]],RegionStoreCount[Region/Type],0))</f>
        <v>4</v>
      </c>
      <c r="M8094" s="4">
        <f>AND(Sales[[#This Row],[date]]&lt;=TY_YTDMax,Sales[[#This Row],[date]]&gt;=TY_YTDMin)*Sales[[#This Row],[sales]]</f>
        <v>289537.93610000005</v>
      </c>
      <c r="N8094" s="4">
        <f>AND(Sales[[#This Row],[date]]&lt;=LY_YTDMax,Sales[[#This Row],[date]]&gt;=LY_YTDMin)*Sales[[#This Row],[sales]]</f>
        <v>0</v>
      </c>
      <c r="O8094" s="4">
        <f>AND(Sales[[#This Row],[date]]&gt;=YoY_Min,Sales[[#This Row],[date]]&lt;=TY_YTDMax)*(Sales[[#This Row],[sales]]/Sales[[#This Row],[sqft]])</f>
        <v>1.368326730151229</v>
      </c>
      <c r="P8094" s="4">
        <f>SUMIF(Sales[RegionStoretype],Sales[[#This Row],[RegionStoretype]],Sales[YoY_SSF])/Sales[[#This Row],[Region_TypeCount]]</f>
        <v>58.312187288105562</v>
      </c>
    </row>
    <row r="8095" spans="1:16" x14ac:dyDescent="0.25">
      <c r="A8095" s="1">
        <v>43315</v>
      </c>
      <c r="B8095">
        <v>18</v>
      </c>
      <c r="C8095">
        <v>2</v>
      </c>
      <c r="D8095">
        <v>70721.277199999997</v>
      </c>
      <c r="E8095" s="4">
        <f>INDEX(Stores[region],MATCH(Sales[[#This Row],[store_no]],Stores[store_no],0))</f>
        <v>2</v>
      </c>
      <c r="F8095" s="4" t="str">
        <f>INDEX(Stores[storetype],MATCH(Sales[[#This Row],[store_no]],Stores[store_no],0))</f>
        <v>B</v>
      </c>
      <c r="G8095" s="4" t="str">
        <f>INDEX(Stores[location_city],MATCH(Sales[[#This Row],[store_no]],Stores[store_no],0))</f>
        <v>Chicago</v>
      </c>
      <c r="H8095" s="4" t="str">
        <f>INDEX(Stores[location_state],MATCH(Sales[[#This Row],[store_no]],Stores[store_no],0))</f>
        <v>Illinois</v>
      </c>
      <c r="I8095" s="4">
        <f>INDEX(Stores[sqft],MATCH(Sales[[#This Row],[store_no]],Stores[store_no],0))</f>
        <v>120700</v>
      </c>
      <c r="J8095" s="4" t="str">
        <f>INDEX(Departments[dept_name],MATCH(Sales[[#This Row],[dept_no]],Departments[dept_no],0))</f>
        <v>Baby</v>
      </c>
      <c r="K8095" s="4" t="str">
        <f>CONCATENATE(Sales[[#This Row],[region]],Sales[[#This Row],[storetype]])</f>
        <v>2B</v>
      </c>
      <c r="L8095" s="4">
        <f>INDEX(RegionStoreCount[Store Count],MATCH(Sales[[#This Row],[RegionStoretype]],RegionStoreCount[Region/Type],0))</f>
        <v>6</v>
      </c>
      <c r="M8095" s="4">
        <f>AND(Sales[[#This Row],[date]]&lt;=TY_YTDMax,Sales[[#This Row],[date]]&gt;=TY_YTDMin)*Sales[[#This Row],[sales]]</f>
        <v>70721.277199999997</v>
      </c>
      <c r="N8095" s="4">
        <f>AND(Sales[[#This Row],[date]]&lt;=LY_YTDMax,Sales[[#This Row],[date]]&gt;=LY_YTDMin)*Sales[[#This Row],[sales]]</f>
        <v>0</v>
      </c>
      <c r="O8095" s="4">
        <f>AND(Sales[[#This Row],[date]]&gt;=YoY_Min,Sales[[#This Row],[date]]&lt;=TY_YTDMax)*(Sales[[#This Row],[sales]]/Sales[[#This Row],[sqft]])</f>
        <v>0.5859260745650372</v>
      </c>
      <c r="P8095" s="4">
        <f>SUMIF(Sales[RegionStoretype],Sales[[#This Row],[RegionStoretype]],Sales[YoY_SSF])/Sales[[#This Row],[Region_TypeCount]]</f>
        <v>58.393757732919049</v>
      </c>
    </row>
    <row r="8096" spans="1:16" x14ac:dyDescent="0.25">
      <c r="A8096" s="1">
        <v>43315</v>
      </c>
      <c r="B8096">
        <v>18</v>
      </c>
      <c r="C8096">
        <v>4</v>
      </c>
      <c r="D8096">
        <v>22345.260300000002</v>
      </c>
      <c r="E8096" s="4">
        <f>INDEX(Stores[region],MATCH(Sales[[#This Row],[store_no]],Stores[store_no],0))</f>
        <v>2</v>
      </c>
      <c r="F8096" s="4" t="str">
        <f>INDEX(Stores[storetype],MATCH(Sales[[#This Row],[store_no]],Stores[store_no],0))</f>
        <v>B</v>
      </c>
      <c r="G8096" s="4" t="str">
        <f>INDEX(Stores[location_city],MATCH(Sales[[#This Row],[store_no]],Stores[store_no],0))</f>
        <v>Chicago</v>
      </c>
      <c r="H8096" s="4" t="str">
        <f>INDEX(Stores[location_state],MATCH(Sales[[#This Row],[store_no]],Stores[store_no],0))</f>
        <v>Illinois</v>
      </c>
      <c r="I8096" s="4">
        <f>INDEX(Stores[sqft],MATCH(Sales[[#This Row],[store_no]],Stores[store_no],0))</f>
        <v>120700</v>
      </c>
      <c r="J8096" s="4" t="str">
        <f>INDEX(Departments[dept_name],MATCH(Sales[[#This Row],[dept_no]],Departments[dept_no],0))</f>
        <v>Books</v>
      </c>
      <c r="K8096" s="4" t="str">
        <f>CONCATENATE(Sales[[#This Row],[region]],Sales[[#This Row],[storetype]])</f>
        <v>2B</v>
      </c>
      <c r="L8096" s="4">
        <f>INDEX(RegionStoreCount[Store Count],MATCH(Sales[[#This Row],[RegionStoretype]],RegionStoreCount[Region/Type],0))</f>
        <v>6</v>
      </c>
      <c r="M8096" s="4">
        <f>AND(Sales[[#This Row],[date]]&lt;=TY_YTDMax,Sales[[#This Row],[date]]&gt;=TY_YTDMin)*Sales[[#This Row],[sales]]</f>
        <v>22345.260300000002</v>
      </c>
      <c r="N8096" s="4">
        <f>AND(Sales[[#This Row],[date]]&lt;=LY_YTDMax,Sales[[#This Row],[date]]&gt;=LY_YTDMin)*Sales[[#This Row],[sales]]</f>
        <v>0</v>
      </c>
      <c r="O8096" s="4">
        <f>AND(Sales[[#This Row],[date]]&gt;=YoY_Min,Sales[[#This Row],[date]]&lt;=TY_YTDMax)*(Sales[[#This Row],[sales]]/Sales[[#This Row],[sqft]])</f>
        <v>0.1851305741507871</v>
      </c>
      <c r="P8096" s="4">
        <f>SUMIF(Sales[RegionStoretype],Sales[[#This Row],[RegionStoretype]],Sales[YoY_SSF])/Sales[[#This Row],[Region_TypeCount]]</f>
        <v>58.393757732919049</v>
      </c>
    </row>
    <row r="8097" spans="1:16" x14ac:dyDescent="0.25">
      <c r="A8097" s="1">
        <v>43315</v>
      </c>
      <c r="B8097">
        <v>18</v>
      </c>
      <c r="C8097">
        <v>11</v>
      </c>
      <c r="D8097">
        <v>38603.278400000003</v>
      </c>
      <c r="E8097" s="4">
        <f>INDEX(Stores[region],MATCH(Sales[[#This Row],[store_no]],Stores[store_no],0))</f>
        <v>2</v>
      </c>
      <c r="F8097" s="4" t="str">
        <f>INDEX(Stores[storetype],MATCH(Sales[[#This Row],[store_no]],Stores[store_no],0))</f>
        <v>B</v>
      </c>
      <c r="G8097" s="4" t="str">
        <f>INDEX(Stores[location_city],MATCH(Sales[[#This Row],[store_no]],Stores[store_no],0))</f>
        <v>Chicago</v>
      </c>
      <c r="H8097" s="4" t="str">
        <f>INDEX(Stores[location_state],MATCH(Sales[[#This Row],[store_no]],Stores[store_no],0))</f>
        <v>Illinois</v>
      </c>
      <c r="I8097" s="4">
        <f>INDEX(Stores[sqft],MATCH(Sales[[#This Row],[store_no]],Stores[store_no],0))</f>
        <v>120700</v>
      </c>
      <c r="J8097" s="4" t="str">
        <f>INDEX(Departments[dept_name],MATCH(Sales[[#This Row],[dept_no]],Departments[dept_no],0))</f>
        <v>Home</v>
      </c>
      <c r="K8097" s="4" t="str">
        <f>CONCATENATE(Sales[[#This Row],[region]],Sales[[#This Row],[storetype]])</f>
        <v>2B</v>
      </c>
      <c r="L8097" s="4">
        <f>INDEX(RegionStoreCount[Store Count],MATCH(Sales[[#This Row],[RegionStoretype]],RegionStoreCount[Region/Type],0))</f>
        <v>6</v>
      </c>
      <c r="M8097" s="4">
        <f>AND(Sales[[#This Row],[date]]&lt;=TY_YTDMax,Sales[[#This Row],[date]]&gt;=TY_YTDMin)*Sales[[#This Row],[sales]]</f>
        <v>38603.278400000003</v>
      </c>
      <c r="N8097" s="4">
        <f>AND(Sales[[#This Row],[date]]&lt;=LY_YTDMax,Sales[[#This Row],[date]]&gt;=LY_YTDMin)*Sales[[#This Row],[sales]]</f>
        <v>0</v>
      </c>
      <c r="O8097" s="4">
        <f>AND(Sales[[#This Row],[date]]&gt;=YoY_Min,Sales[[#This Row],[date]]&lt;=TY_YTDMax)*(Sales[[#This Row],[sales]]/Sales[[#This Row],[sqft]])</f>
        <v>0.31982832145816076</v>
      </c>
      <c r="P8097" s="4">
        <f>SUMIF(Sales[RegionStoretype],Sales[[#This Row],[RegionStoretype]],Sales[YoY_SSF])/Sales[[#This Row],[Region_TypeCount]]</f>
        <v>58.393757732919049</v>
      </c>
    </row>
    <row r="8098" spans="1:16" x14ac:dyDescent="0.25">
      <c r="A8098" s="1">
        <v>43315</v>
      </c>
      <c r="B8098">
        <v>19</v>
      </c>
      <c r="C8098">
        <v>17</v>
      </c>
      <c r="D8098">
        <v>97059.328499999989</v>
      </c>
      <c r="E8098" s="4">
        <f>INDEX(Stores[region],MATCH(Sales[[#This Row],[store_no]],Stores[store_no],0))</f>
        <v>3</v>
      </c>
      <c r="F8098" s="4" t="str">
        <f>INDEX(Stores[storetype],MATCH(Sales[[#This Row],[store_no]],Stores[store_no],0))</f>
        <v>A</v>
      </c>
      <c r="G8098" s="4" t="str">
        <f>INDEX(Stores[location_city],MATCH(Sales[[#This Row],[store_no]],Stores[store_no],0))</f>
        <v>Des Moines</v>
      </c>
      <c r="H8098" s="4" t="str">
        <f>INDEX(Stores[location_state],MATCH(Sales[[#This Row],[store_no]],Stores[store_no],0))</f>
        <v>Iowa</v>
      </c>
      <c r="I8098" s="4">
        <f>INDEX(Stores[sqft],MATCH(Sales[[#This Row],[store_no]],Stores[store_no],0))</f>
        <v>197600</v>
      </c>
      <c r="J8098" s="4" t="str">
        <f>INDEX(Departments[dept_name],MATCH(Sales[[#This Row],[dept_no]],Departments[dept_no],0))</f>
        <v>Shoes</v>
      </c>
      <c r="K8098" s="4" t="str">
        <f>CONCATENATE(Sales[[#This Row],[region]],Sales[[#This Row],[storetype]])</f>
        <v>3A</v>
      </c>
      <c r="L8098" s="4">
        <f>INDEX(RegionStoreCount[Store Count],MATCH(Sales[[#This Row],[RegionStoretype]],RegionStoreCount[Region/Type],0))</f>
        <v>9</v>
      </c>
      <c r="M8098" s="4">
        <f>AND(Sales[[#This Row],[date]]&lt;=TY_YTDMax,Sales[[#This Row],[date]]&gt;=TY_YTDMin)*Sales[[#This Row],[sales]]</f>
        <v>97059.328499999989</v>
      </c>
      <c r="N8098" s="4">
        <f>AND(Sales[[#This Row],[date]]&lt;=LY_YTDMax,Sales[[#This Row],[date]]&gt;=LY_YTDMin)*Sales[[#This Row],[sales]]</f>
        <v>0</v>
      </c>
      <c r="O8098" s="4">
        <f>AND(Sales[[#This Row],[date]]&gt;=YoY_Min,Sales[[#This Row],[date]]&lt;=TY_YTDMax)*(Sales[[#This Row],[sales]]/Sales[[#This Row],[sqft]])</f>
        <v>0.49119093370445338</v>
      </c>
      <c r="P8098" s="4">
        <f>SUMIF(Sales[RegionStoretype],Sales[[#This Row],[RegionStoretype]],Sales[YoY_SSF])/Sales[[#This Row],[Region_TypeCount]]</f>
        <v>53.603836561720975</v>
      </c>
    </row>
    <row r="8099" spans="1:16" x14ac:dyDescent="0.25">
      <c r="A8099" s="1">
        <v>43315</v>
      </c>
      <c r="B8099">
        <v>19</v>
      </c>
      <c r="C8099">
        <v>20</v>
      </c>
      <c r="D8099">
        <v>129730.26800000001</v>
      </c>
      <c r="E8099" s="4">
        <f>INDEX(Stores[region],MATCH(Sales[[#This Row],[store_no]],Stores[store_no],0))</f>
        <v>3</v>
      </c>
      <c r="F8099" s="4" t="str">
        <f>INDEX(Stores[storetype],MATCH(Sales[[#This Row],[store_no]],Stores[store_no],0))</f>
        <v>A</v>
      </c>
      <c r="G8099" s="4" t="str">
        <f>INDEX(Stores[location_city],MATCH(Sales[[#This Row],[store_no]],Stores[store_no],0))</f>
        <v>Des Moines</v>
      </c>
      <c r="H8099" s="4" t="str">
        <f>INDEX(Stores[location_state],MATCH(Sales[[#This Row],[store_no]],Stores[store_no],0))</f>
        <v>Iowa</v>
      </c>
      <c r="I8099" s="4">
        <f>INDEX(Stores[sqft],MATCH(Sales[[#This Row],[store_no]],Stores[store_no],0))</f>
        <v>197600</v>
      </c>
      <c r="J8099" s="4" t="str">
        <f>INDEX(Departments[dept_name],MATCH(Sales[[#This Row],[dept_no]],Departments[dept_no],0))</f>
        <v>Toys</v>
      </c>
      <c r="K8099" s="4" t="str">
        <f>CONCATENATE(Sales[[#This Row],[region]],Sales[[#This Row],[storetype]])</f>
        <v>3A</v>
      </c>
      <c r="L8099" s="4">
        <f>INDEX(RegionStoreCount[Store Count],MATCH(Sales[[#This Row],[RegionStoretype]],RegionStoreCount[Region/Type],0))</f>
        <v>9</v>
      </c>
      <c r="M8099" s="4">
        <f>AND(Sales[[#This Row],[date]]&lt;=TY_YTDMax,Sales[[#This Row],[date]]&gt;=TY_YTDMin)*Sales[[#This Row],[sales]]</f>
        <v>129730.26800000001</v>
      </c>
      <c r="N8099" s="4">
        <f>AND(Sales[[#This Row],[date]]&lt;=LY_YTDMax,Sales[[#This Row],[date]]&gt;=LY_YTDMin)*Sales[[#This Row],[sales]]</f>
        <v>0</v>
      </c>
      <c r="O8099" s="4">
        <f>AND(Sales[[#This Row],[date]]&gt;=YoY_Min,Sales[[#This Row],[date]]&lt;=TY_YTDMax)*(Sales[[#This Row],[sales]]/Sales[[#This Row],[sqft]])</f>
        <v>0.65652969635627534</v>
      </c>
      <c r="P8099" s="4">
        <f>SUMIF(Sales[RegionStoretype],Sales[[#This Row],[RegionStoretype]],Sales[YoY_SSF])/Sales[[#This Row],[Region_TypeCount]]</f>
        <v>53.603836561720975</v>
      </c>
    </row>
    <row r="8100" spans="1:16" x14ac:dyDescent="0.25">
      <c r="A8100" s="1">
        <v>43315</v>
      </c>
      <c r="B8100">
        <v>20</v>
      </c>
      <c r="C8100">
        <v>4</v>
      </c>
      <c r="D8100">
        <v>99238.424100000004</v>
      </c>
      <c r="E8100" s="4">
        <f>INDEX(Stores[region],MATCH(Sales[[#This Row],[store_no]],Stores[store_no],0))</f>
        <v>1</v>
      </c>
      <c r="F8100" s="4" t="str">
        <f>INDEX(Stores[storetype],MATCH(Sales[[#This Row],[store_no]],Stores[store_no],0))</f>
        <v>A</v>
      </c>
      <c r="G8100" s="4" t="str">
        <f>INDEX(Stores[location_city],MATCH(Sales[[#This Row],[store_no]],Stores[store_no],0))</f>
        <v>South Bend</v>
      </c>
      <c r="H8100" s="4" t="str">
        <f>INDEX(Stores[location_state],MATCH(Sales[[#This Row],[store_no]],Stores[store_no],0))</f>
        <v>Indiana</v>
      </c>
      <c r="I8100" s="4">
        <f>INDEX(Stores[sqft],MATCH(Sales[[#This Row],[store_no]],Stores[store_no],0))</f>
        <v>39700</v>
      </c>
      <c r="J8100" s="4" t="str">
        <f>INDEX(Departments[dept_name],MATCH(Sales[[#This Row],[dept_no]],Departments[dept_no],0))</f>
        <v>Books</v>
      </c>
      <c r="K8100" s="4" t="str">
        <f>CONCATENATE(Sales[[#This Row],[region]],Sales[[#This Row],[storetype]])</f>
        <v>1A</v>
      </c>
      <c r="L8100" s="4">
        <f>INDEX(RegionStoreCount[Store Count],MATCH(Sales[[#This Row],[RegionStoretype]],RegionStoreCount[Region/Type],0))</f>
        <v>5</v>
      </c>
      <c r="M8100" s="4">
        <f>AND(Sales[[#This Row],[date]]&lt;=TY_YTDMax,Sales[[#This Row],[date]]&gt;=TY_YTDMin)*Sales[[#This Row],[sales]]</f>
        <v>99238.424100000004</v>
      </c>
      <c r="N8100" s="4">
        <f>AND(Sales[[#This Row],[date]]&lt;=LY_YTDMax,Sales[[#This Row],[date]]&gt;=LY_YTDMin)*Sales[[#This Row],[sales]]</f>
        <v>0</v>
      </c>
      <c r="O8100" s="4">
        <f>AND(Sales[[#This Row],[date]]&gt;=YoY_Min,Sales[[#This Row],[date]]&lt;=TY_YTDMax)*(Sales[[#This Row],[sales]]/Sales[[#This Row],[sqft]])</f>
        <v>2.4997084156171288</v>
      </c>
      <c r="P8100" s="4">
        <f>SUMIF(Sales[RegionStoretype],Sales[[#This Row],[RegionStoretype]],Sales[YoY_SSF])/Sales[[#This Row],[Region_TypeCount]]</f>
        <v>59.469551530910678</v>
      </c>
    </row>
    <row r="8101" spans="1:16" x14ac:dyDescent="0.25">
      <c r="A8101" s="1">
        <v>43315</v>
      </c>
      <c r="B8101">
        <v>20</v>
      </c>
      <c r="C8101">
        <v>16</v>
      </c>
      <c r="D8101">
        <v>173.14109999999999</v>
      </c>
      <c r="E8101" s="4">
        <f>INDEX(Stores[region],MATCH(Sales[[#This Row],[store_no]],Stores[store_no],0))</f>
        <v>1</v>
      </c>
      <c r="F8101" s="4" t="str">
        <f>INDEX(Stores[storetype],MATCH(Sales[[#This Row],[store_no]],Stores[store_no],0))</f>
        <v>A</v>
      </c>
      <c r="G8101" s="4" t="str">
        <f>INDEX(Stores[location_city],MATCH(Sales[[#This Row],[store_no]],Stores[store_no],0))</f>
        <v>South Bend</v>
      </c>
      <c r="H8101" s="4" t="str">
        <f>INDEX(Stores[location_state],MATCH(Sales[[#This Row],[store_no]],Stores[store_no],0))</f>
        <v>Indiana</v>
      </c>
      <c r="I8101" s="4">
        <f>INDEX(Stores[sqft],MATCH(Sales[[#This Row],[store_no]],Stores[store_no],0))</f>
        <v>39700</v>
      </c>
      <c r="J8101" s="4" t="str">
        <f>INDEX(Departments[dept_name],MATCH(Sales[[#This Row],[dept_no]],Departments[dept_no],0))</f>
        <v>Outdoors</v>
      </c>
      <c r="K8101" s="4" t="str">
        <f>CONCATENATE(Sales[[#This Row],[region]],Sales[[#This Row],[storetype]])</f>
        <v>1A</v>
      </c>
      <c r="L8101" s="4">
        <f>INDEX(RegionStoreCount[Store Count],MATCH(Sales[[#This Row],[RegionStoretype]],RegionStoreCount[Region/Type],0))</f>
        <v>5</v>
      </c>
      <c r="M8101" s="4">
        <f>AND(Sales[[#This Row],[date]]&lt;=TY_YTDMax,Sales[[#This Row],[date]]&gt;=TY_YTDMin)*Sales[[#This Row],[sales]]</f>
        <v>173.14109999999999</v>
      </c>
      <c r="N8101" s="4">
        <f>AND(Sales[[#This Row],[date]]&lt;=LY_YTDMax,Sales[[#This Row],[date]]&gt;=LY_YTDMin)*Sales[[#This Row],[sales]]</f>
        <v>0</v>
      </c>
      <c r="O8101" s="4">
        <f>AND(Sales[[#This Row],[date]]&gt;=YoY_Min,Sales[[#This Row],[date]]&lt;=TY_YTDMax)*(Sales[[#This Row],[sales]]/Sales[[#This Row],[sqft]])</f>
        <v>4.3612367758186395E-3</v>
      </c>
      <c r="P8101" s="4">
        <f>SUMIF(Sales[RegionStoretype],Sales[[#This Row],[RegionStoretype]],Sales[YoY_SSF])/Sales[[#This Row],[Region_TypeCount]]</f>
        <v>59.469551530910678</v>
      </c>
    </row>
    <row r="8102" spans="1:16" x14ac:dyDescent="0.25">
      <c r="A8102" s="1">
        <v>43315</v>
      </c>
      <c r="B8102">
        <v>21</v>
      </c>
      <c r="C8102">
        <v>16</v>
      </c>
      <c r="D8102">
        <v>77489.872000000003</v>
      </c>
      <c r="E8102" s="4">
        <f>INDEX(Stores[region],MATCH(Sales[[#This Row],[store_no]],Stores[store_no],0))</f>
        <v>2</v>
      </c>
      <c r="F8102" s="4" t="str">
        <f>INDEX(Stores[storetype],MATCH(Sales[[#This Row],[store_no]],Stores[store_no],0))</f>
        <v>B</v>
      </c>
      <c r="G8102" s="4" t="str">
        <f>INDEX(Stores[location_city],MATCH(Sales[[#This Row],[store_no]],Stores[store_no],0))</f>
        <v>Madison</v>
      </c>
      <c r="H8102" s="4" t="str">
        <f>INDEX(Stores[location_state],MATCH(Sales[[#This Row],[store_no]],Stores[store_no],0))</f>
        <v>Wisconsin</v>
      </c>
      <c r="I8102" s="4">
        <f>INDEX(Stores[sqft],MATCH(Sales[[#This Row],[store_no]],Stores[store_no],0))</f>
        <v>206400</v>
      </c>
      <c r="J8102" s="4" t="str">
        <f>INDEX(Departments[dept_name],MATCH(Sales[[#This Row],[dept_no]],Departments[dept_no],0))</f>
        <v>Outdoors</v>
      </c>
      <c r="K8102" s="4" t="str">
        <f>CONCATENATE(Sales[[#This Row],[region]],Sales[[#This Row],[storetype]])</f>
        <v>2B</v>
      </c>
      <c r="L8102" s="4">
        <f>INDEX(RegionStoreCount[Store Count],MATCH(Sales[[#This Row],[RegionStoretype]],RegionStoreCount[Region/Type],0))</f>
        <v>6</v>
      </c>
      <c r="M8102" s="4">
        <f>AND(Sales[[#This Row],[date]]&lt;=TY_YTDMax,Sales[[#This Row],[date]]&gt;=TY_YTDMin)*Sales[[#This Row],[sales]]</f>
        <v>77489.872000000003</v>
      </c>
      <c r="N8102" s="4">
        <f>AND(Sales[[#This Row],[date]]&lt;=LY_YTDMax,Sales[[#This Row],[date]]&gt;=LY_YTDMin)*Sales[[#This Row],[sales]]</f>
        <v>0</v>
      </c>
      <c r="O8102" s="4">
        <f>AND(Sales[[#This Row],[date]]&gt;=YoY_Min,Sales[[#This Row],[date]]&lt;=TY_YTDMax)*(Sales[[#This Row],[sales]]/Sales[[#This Row],[sqft]])</f>
        <v>0.37543542635658916</v>
      </c>
      <c r="P8102" s="4">
        <f>SUMIF(Sales[RegionStoretype],Sales[[#This Row],[RegionStoretype]],Sales[YoY_SSF])/Sales[[#This Row],[Region_TypeCount]]</f>
        <v>58.393757732919049</v>
      </c>
    </row>
    <row r="8103" spans="1:16" x14ac:dyDescent="0.25">
      <c r="A8103" s="1">
        <v>43315</v>
      </c>
      <c r="B8103">
        <v>22</v>
      </c>
      <c r="C8103">
        <v>3</v>
      </c>
      <c r="D8103">
        <v>42052.88</v>
      </c>
      <c r="E8103" s="4">
        <f>INDEX(Stores[region],MATCH(Sales[[#This Row],[store_no]],Stores[store_no],0))</f>
        <v>3</v>
      </c>
      <c r="F8103" s="4" t="str">
        <f>INDEX(Stores[storetype],MATCH(Sales[[#This Row],[store_no]],Stores[store_no],0))</f>
        <v>B</v>
      </c>
      <c r="G8103" s="4" t="str">
        <f>INDEX(Stores[location_city],MATCH(Sales[[#This Row],[store_no]],Stores[store_no],0))</f>
        <v>Sioux Falls</v>
      </c>
      <c r="H8103" s="4" t="str">
        <f>INDEX(Stores[location_state],MATCH(Sales[[#This Row],[store_no]],Stores[store_no],0))</f>
        <v>South Dakota</v>
      </c>
      <c r="I8103" s="4">
        <f>INDEX(Stores[sqft],MATCH(Sales[[#This Row],[store_no]],Stores[store_no],0))</f>
        <v>57800</v>
      </c>
      <c r="J8103" s="4" t="str">
        <f>INDEX(Departments[dept_name],MATCH(Sales[[#This Row],[dept_no]],Departments[dept_no],0))</f>
        <v>Beauty</v>
      </c>
      <c r="K8103" s="4" t="str">
        <f>CONCATENATE(Sales[[#This Row],[region]],Sales[[#This Row],[storetype]])</f>
        <v>3B</v>
      </c>
      <c r="L8103" s="4">
        <f>INDEX(RegionStoreCount[Store Count],MATCH(Sales[[#This Row],[RegionStoretype]],RegionStoreCount[Region/Type],0))</f>
        <v>4</v>
      </c>
      <c r="M8103" s="4">
        <f>AND(Sales[[#This Row],[date]]&lt;=TY_YTDMax,Sales[[#This Row],[date]]&gt;=TY_YTDMin)*Sales[[#This Row],[sales]]</f>
        <v>42052.88</v>
      </c>
      <c r="N8103" s="4">
        <f>AND(Sales[[#This Row],[date]]&lt;=LY_YTDMax,Sales[[#This Row],[date]]&gt;=LY_YTDMin)*Sales[[#This Row],[sales]]</f>
        <v>0</v>
      </c>
      <c r="O8103" s="4">
        <f>AND(Sales[[#This Row],[date]]&gt;=YoY_Min,Sales[[#This Row],[date]]&lt;=TY_YTDMax)*(Sales[[#This Row],[sales]]/Sales[[#This Row],[sqft]])</f>
        <v>0.72755847750865044</v>
      </c>
      <c r="P8103" s="4">
        <f>SUMIF(Sales[RegionStoretype],Sales[[#This Row],[RegionStoretype]],Sales[YoY_SSF])/Sales[[#This Row],[Region_TypeCount]]</f>
        <v>58.312187288105562</v>
      </c>
    </row>
    <row r="8104" spans="1:16" x14ac:dyDescent="0.25">
      <c r="A8104" s="1">
        <v>43315</v>
      </c>
      <c r="B8104">
        <v>23</v>
      </c>
      <c r="C8104">
        <v>9</v>
      </c>
      <c r="D8104">
        <v>15701.721800000001</v>
      </c>
      <c r="E8104" s="4">
        <f>INDEX(Stores[region],MATCH(Sales[[#This Row],[store_no]],Stores[store_no],0))</f>
        <v>3</v>
      </c>
      <c r="F8104" s="4" t="str">
        <f>INDEX(Stores[storetype],MATCH(Sales[[#This Row],[store_no]],Stores[store_no],0))</f>
        <v>B</v>
      </c>
      <c r="G8104" s="4" t="str">
        <f>INDEX(Stores[location_city],MATCH(Sales[[#This Row],[store_no]],Stores[store_no],0))</f>
        <v>Cedar Rapids</v>
      </c>
      <c r="H8104" s="4" t="str">
        <f>INDEX(Stores[location_state],MATCH(Sales[[#This Row],[store_no]],Stores[store_no],0))</f>
        <v>Iowa</v>
      </c>
      <c r="I8104" s="4">
        <f>INDEX(Stores[sqft],MATCH(Sales[[#This Row],[store_no]],Stores[store_no],0))</f>
        <v>123700</v>
      </c>
      <c r="J8104" s="4" t="str">
        <f>INDEX(Departments[dept_name],MATCH(Sales[[#This Row],[dept_no]],Departments[dept_no],0))</f>
        <v>Garden</v>
      </c>
      <c r="K8104" s="4" t="str">
        <f>CONCATENATE(Sales[[#This Row],[region]],Sales[[#This Row],[storetype]])</f>
        <v>3B</v>
      </c>
      <c r="L8104" s="4">
        <f>INDEX(RegionStoreCount[Store Count],MATCH(Sales[[#This Row],[RegionStoretype]],RegionStoreCount[Region/Type],0))</f>
        <v>4</v>
      </c>
      <c r="M8104" s="4">
        <f>AND(Sales[[#This Row],[date]]&lt;=TY_YTDMax,Sales[[#This Row],[date]]&gt;=TY_YTDMin)*Sales[[#This Row],[sales]]</f>
        <v>15701.721800000001</v>
      </c>
      <c r="N8104" s="4">
        <f>AND(Sales[[#This Row],[date]]&lt;=LY_YTDMax,Sales[[#This Row],[date]]&gt;=LY_YTDMin)*Sales[[#This Row],[sales]]</f>
        <v>0</v>
      </c>
      <c r="O8104" s="4">
        <f>AND(Sales[[#This Row],[date]]&gt;=YoY_Min,Sales[[#This Row],[date]]&lt;=TY_YTDMax)*(Sales[[#This Row],[sales]]/Sales[[#This Row],[sqft]])</f>
        <v>0.12693388682295878</v>
      </c>
      <c r="P8104" s="4">
        <f>SUMIF(Sales[RegionStoretype],Sales[[#This Row],[RegionStoretype]],Sales[YoY_SSF])/Sales[[#This Row],[Region_TypeCount]]</f>
        <v>58.312187288105562</v>
      </c>
    </row>
    <row r="8105" spans="1:16" x14ac:dyDescent="0.25">
      <c r="A8105" s="1">
        <v>43315</v>
      </c>
      <c r="B8105">
        <v>23</v>
      </c>
      <c r="C8105">
        <v>10</v>
      </c>
      <c r="D8105">
        <v>14914.8685</v>
      </c>
      <c r="E8105" s="4">
        <f>INDEX(Stores[region],MATCH(Sales[[#This Row],[store_no]],Stores[store_no],0))</f>
        <v>3</v>
      </c>
      <c r="F8105" s="4" t="str">
        <f>INDEX(Stores[storetype],MATCH(Sales[[#This Row],[store_no]],Stores[store_no],0))</f>
        <v>B</v>
      </c>
      <c r="G8105" s="4" t="str">
        <f>INDEX(Stores[location_city],MATCH(Sales[[#This Row],[store_no]],Stores[store_no],0))</f>
        <v>Cedar Rapids</v>
      </c>
      <c r="H8105" s="4" t="str">
        <f>INDEX(Stores[location_state],MATCH(Sales[[#This Row],[store_no]],Stores[store_no],0))</f>
        <v>Iowa</v>
      </c>
      <c r="I8105" s="4">
        <f>INDEX(Stores[sqft],MATCH(Sales[[#This Row],[store_no]],Stores[store_no],0))</f>
        <v>123700</v>
      </c>
      <c r="J8105" s="4" t="str">
        <f>INDEX(Departments[dept_name],MATCH(Sales[[#This Row],[dept_no]],Departments[dept_no],0))</f>
        <v>Health</v>
      </c>
      <c r="K8105" s="4" t="str">
        <f>CONCATENATE(Sales[[#This Row],[region]],Sales[[#This Row],[storetype]])</f>
        <v>3B</v>
      </c>
      <c r="L8105" s="4">
        <f>INDEX(RegionStoreCount[Store Count],MATCH(Sales[[#This Row],[RegionStoretype]],RegionStoreCount[Region/Type],0))</f>
        <v>4</v>
      </c>
      <c r="M8105" s="4">
        <f>AND(Sales[[#This Row],[date]]&lt;=TY_YTDMax,Sales[[#This Row],[date]]&gt;=TY_YTDMin)*Sales[[#This Row],[sales]]</f>
        <v>14914.8685</v>
      </c>
      <c r="N8105" s="4">
        <f>AND(Sales[[#This Row],[date]]&lt;=LY_YTDMax,Sales[[#This Row],[date]]&gt;=LY_YTDMin)*Sales[[#This Row],[sales]]</f>
        <v>0</v>
      </c>
      <c r="O8105" s="4">
        <f>AND(Sales[[#This Row],[date]]&gt;=YoY_Min,Sales[[#This Row],[date]]&lt;=TY_YTDMax)*(Sales[[#This Row],[sales]]/Sales[[#This Row],[sqft]])</f>
        <v>0.12057290622473728</v>
      </c>
      <c r="P8105" s="4">
        <f>SUMIF(Sales[RegionStoretype],Sales[[#This Row],[RegionStoretype]],Sales[YoY_SSF])/Sales[[#This Row],[Region_TypeCount]]</f>
        <v>58.312187288105562</v>
      </c>
    </row>
    <row r="8106" spans="1:16" x14ac:dyDescent="0.25">
      <c r="A8106" s="1">
        <v>43315</v>
      </c>
      <c r="B8106">
        <v>23</v>
      </c>
      <c r="C8106">
        <v>16</v>
      </c>
      <c r="D8106">
        <v>102335.1721</v>
      </c>
      <c r="E8106" s="4">
        <f>INDEX(Stores[region],MATCH(Sales[[#This Row],[store_no]],Stores[store_no],0))</f>
        <v>3</v>
      </c>
      <c r="F8106" s="4" t="str">
        <f>INDEX(Stores[storetype],MATCH(Sales[[#This Row],[store_no]],Stores[store_no],0))</f>
        <v>B</v>
      </c>
      <c r="G8106" s="4" t="str">
        <f>INDEX(Stores[location_city],MATCH(Sales[[#This Row],[store_no]],Stores[store_no],0))</f>
        <v>Cedar Rapids</v>
      </c>
      <c r="H8106" s="4" t="str">
        <f>INDEX(Stores[location_state],MATCH(Sales[[#This Row],[store_no]],Stores[store_no],0))</f>
        <v>Iowa</v>
      </c>
      <c r="I8106" s="4">
        <f>INDEX(Stores[sqft],MATCH(Sales[[#This Row],[store_no]],Stores[store_no],0))</f>
        <v>123700</v>
      </c>
      <c r="J8106" s="4" t="str">
        <f>INDEX(Departments[dept_name],MATCH(Sales[[#This Row],[dept_no]],Departments[dept_no],0))</f>
        <v>Outdoors</v>
      </c>
      <c r="K8106" s="4" t="str">
        <f>CONCATENATE(Sales[[#This Row],[region]],Sales[[#This Row],[storetype]])</f>
        <v>3B</v>
      </c>
      <c r="L8106" s="4">
        <f>INDEX(RegionStoreCount[Store Count],MATCH(Sales[[#This Row],[RegionStoretype]],RegionStoreCount[Region/Type],0))</f>
        <v>4</v>
      </c>
      <c r="M8106" s="4">
        <f>AND(Sales[[#This Row],[date]]&lt;=TY_YTDMax,Sales[[#This Row],[date]]&gt;=TY_YTDMin)*Sales[[#This Row],[sales]]</f>
        <v>102335.1721</v>
      </c>
      <c r="N8106" s="4">
        <f>AND(Sales[[#This Row],[date]]&lt;=LY_YTDMax,Sales[[#This Row],[date]]&gt;=LY_YTDMin)*Sales[[#This Row],[sales]]</f>
        <v>0</v>
      </c>
      <c r="O8106" s="4">
        <f>AND(Sales[[#This Row],[date]]&gt;=YoY_Min,Sales[[#This Row],[date]]&lt;=TY_YTDMax)*(Sales[[#This Row],[sales]]/Sales[[#This Row],[sqft]])</f>
        <v>0.82728514227970895</v>
      </c>
      <c r="P8106" s="4">
        <f>SUMIF(Sales[RegionStoretype],Sales[[#This Row],[RegionStoretype]],Sales[YoY_SSF])/Sales[[#This Row],[Region_TypeCount]]</f>
        <v>58.312187288105562</v>
      </c>
    </row>
    <row r="8107" spans="1:16" x14ac:dyDescent="0.25">
      <c r="A8107" s="1">
        <v>43315</v>
      </c>
      <c r="B8107">
        <v>23</v>
      </c>
      <c r="C8107">
        <v>19</v>
      </c>
      <c r="D8107">
        <v>28071.058799999999</v>
      </c>
      <c r="E8107" s="4">
        <f>INDEX(Stores[region],MATCH(Sales[[#This Row],[store_no]],Stores[store_no],0))</f>
        <v>3</v>
      </c>
      <c r="F8107" s="4" t="str">
        <f>INDEX(Stores[storetype],MATCH(Sales[[#This Row],[store_no]],Stores[store_no],0))</f>
        <v>B</v>
      </c>
      <c r="G8107" s="4" t="str">
        <f>INDEX(Stores[location_city],MATCH(Sales[[#This Row],[store_no]],Stores[store_no],0))</f>
        <v>Cedar Rapids</v>
      </c>
      <c r="H8107" s="4" t="str">
        <f>INDEX(Stores[location_state],MATCH(Sales[[#This Row],[store_no]],Stores[store_no],0))</f>
        <v>Iowa</v>
      </c>
      <c r="I8107" s="4">
        <f>INDEX(Stores[sqft],MATCH(Sales[[#This Row],[store_no]],Stores[store_no],0))</f>
        <v>123700</v>
      </c>
      <c r="J8107" s="4" t="str">
        <f>INDEX(Departments[dept_name],MATCH(Sales[[#This Row],[dept_no]],Departments[dept_no],0))</f>
        <v>Tools</v>
      </c>
      <c r="K8107" s="4" t="str">
        <f>CONCATENATE(Sales[[#This Row],[region]],Sales[[#This Row],[storetype]])</f>
        <v>3B</v>
      </c>
      <c r="L8107" s="4">
        <f>INDEX(RegionStoreCount[Store Count],MATCH(Sales[[#This Row],[RegionStoretype]],RegionStoreCount[Region/Type],0))</f>
        <v>4</v>
      </c>
      <c r="M8107" s="4">
        <f>AND(Sales[[#This Row],[date]]&lt;=TY_YTDMax,Sales[[#This Row],[date]]&gt;=TY_YTDMin)*Sales[[#This Row],[sales]]</f>
        <v>28071.058799999999</v>
      </c>
      <c r="N8107" s="4">
        <f>AND(Sales[[#This Row],[date]]&lt;=LY_YTDMax,Sales[[#This Row],[date]]&gt;=LY_YTDMin)*Sales[[#This Row],[sales]]</f>
        <v>0</v>
      </c>
      <c r="O8107" s="4">
        <f>AND(Sales[[#This Row],[date]]&gt;=YoY_Min,Sales[[#This Row],[date]]&lt;=TY_YTDMax)*(Sales[[#This Row],[sales]]/Sales[[#This Row],[sqft]])</f>
        <v>0.22692852708164915</v>
      </c>
      <c r="P8107" s="4">
        <f>SUMIF(Sales[RegionStoretype],Sales[[#This Row],[RegionStoretype]],Sales[YoY_SSF])/Sales[[#This Row],[Region_TypeCount]]</f>
        <v>58.312187288105562</v>
      </c>
    </row>
    <row r="8108" spans="1:16" x14ac:dyDescent="0.25">
      <c r="A8108" s="1">
        <v>43315</v>
      </c>
      <c r="B8108">
        <v>24</v>
      </c>
      <c r="C8108">
        <v>3</v>
      </c>
      <c r="D8108">
        <v>326768.03409999999</v>
      </c>
      <c r="E8108" s="4">
        <f>INDEX(Stores[region],MATCH(Sales[[#This Row],[store_no]],Stores[store_no],0))</f>
        <v>2</v>
      </c>
      <c r="F8108" s="4" t="str">
        <f>INDEX(Stores[storetype],MATCH(Sales[[#This Row],[store_no]],Stores[store_no],0))</f>
        <v>A</v>
      </c>
      <c r="G8108" s="4" t="str">
        <f>INDEX(Stores[location_city],MATCH(Sales[[#This Row],[store_no]],Stores[store_no],0))</f>
        <v>Winnetka</v>
      </c>
      <c r="H8108" s="4" t="str">
        <f>INDEX(Stores[location_state],MATCH(Sales[[#This Row],[store_no]],Stores[store_no],0))</f>
        <v>Illinois</v>
      </c>
      <c r="I8108" s="4">
        <f>INDEX(Stores[sqft],MATCH(Sales[[#This Row],[store_no]],Stores[store_no],0))</f>
        <v>207800</v>
      </c>
      <c r="J8108" s="4" t="str">
        <f>INDEX(Departments[dept_name],MATCH(Sales[[#This Row],[dept_no]],Departments[dept_no],0))</f>
        <v>Beauty</v>
      </c>
      <c r="K8108" s="4" t="str">
        <f>CONCATENATE(Sales[[#This Row],[region]],Sales[[#This Row],[storetype]])</f>
        <v>2A</v>
      </c>
      <c r="L8108" s="4">
        <f>INDEX(RegionStoreCount[Store Count],MATCH(Sales[[#This Row],[RegionStoretype]],RegionStoreCount[Region/Type],0))</f>
        <v>5</v>
      </c>
      <c r="M8108" s="4">
        <f>AND(Sales[[#This Row],[date]]&lt;=TY_YTDMax,Sales[[#This Row],[date]]&gt;=TY_YTDMin)*Sales[[#This Row],[sales]]</f>
        <v>326768.03409999999</v>
      </c>
      <c r="N8108" s="4">
        <f>AND(Sales[[#This Row],[date]]&lt;=LY_YTDMax,Sales[[#This Row],[date]]&gt;=LY_YTDMin)*Sales[[#This Row],[sales]]</f>
        <v>0</v>
      </c>
      <c r="O8108" s="4">
        <f>AND(Sales[[#This Row],[date]]&gt;=YoY_Min,Sales[[#This Row],[date]]&lt;=TY_YTDMax)*(Sales[[#This Row],[sales]]/Sales[[#This Row],[sqft]])</f>
        <v>1.5725121948989413</v>
      </c>
      <c r="P8108" s="4">
        <f>SUMIF(Sales[RegionStoretype],Sales[[#This Row],[RegionStoretype]],Sales[YoY_SSF])/Sales[[#This Row],[Region_TypeCount]]</f>
        <v>60.052789354368521</v>
      </c>
    </row>
    <row r="8109" spans="1:16" x14ac:dyDescent="0.25">
      <c r="A8109" s="1">
        <v>43315</v>
      </c>
      <c r="B8109">
        <v>24</v>
      </c>
      <c r="C8109">
        <v>6</v>
      </c>
      <c r="D8109">
        <v>63491.299799999993</v>
      </c>
      <c r="E8109" s="4">
        <f>INDEX(Stores[region],MATCH(Sales[[#This Row],[store_no]],Stores[store_no],0))</f>
        <v>2</v>
      </c>
      <c r="F8109" s="4" t="str">
        <f>INDEX(Stores[storetype],MATCH(Sales[[#This Row],[store_no]],Stores[store_no],0))</f>
        <v>A</v>
      </c>
      <c r="G8109" s="4" t="str">
        <f>INDEX(Stores[location_city],MATCH(Sales[[#This Row],[store_no]],Stores[store_no],0))</f>
        <v>Winnetka</v>
      </c>
      <c r="H8109" s="4" t="str">
        <f>INDEX(Stores[location_state],MATCH(Sales[[#This Row],[store_no]],Stores[store_no],0))</f>
        <v>Illinois</v>
      </c>
      <c r="I8109" s="4">
        <f>INDEX(Stores[sqft],MATCH(Sales[[#This Row],[store_no]],Stores[store_no],0))</f>
        <v>207800</v>
      </c>
      <c r="J8109" s="4" t="str">
        <f>INDEX(Departments[dept_name],MATCH(Sales[[#This Row],[dept_no]],Departments[dept_no],0))</f>
        <v>Computers</v>
      </c>
      <c r="K8109" s="4" t="str">
        <f>CONCATENATE(Sales[[#This Row],[region]],Sales[[#This Row],[storetype]])</f>
        <v>2A</v>
      </c>
      <c r="L8109" s="4">
        <f>INDEX(RegionStoreCount[Store Count],MATCH(Sales[[#This Row],[RegionStoretype]],RegionStoreCount[Region/Type],0))</f>
        <v>5</v>
      </c>
      <c r="M8109" s="4">
        <f>AND(Sales[[#This Row],[date]]&lt;=TY_YTDMax,Sales[[#This Row],[date]]&gt;=TY_YTDMin)*Sales[[#This Row],[sales]]</f>
        <v>63491.299799999993</v>
      </c>
      <c r="N8109" s="4">
        <f>AND(Sales[[#This Row],[date]]&lt;=LY_YTDMax,Sales[[#This Row],[date]]&gt;=LY_YTDMin)*Sales[[#This Row],[sales]]</f>
        <v>0</v>
      </c>
      <c r="O8109" s="4">
        <f>AND(Sales[[#This Row],[date]]&gt;=YoY_Min,Sales[[#This Row],[date]]&lt;=TY_YTDMax)*(Sales[[#This Row],[sales]]/Sales[[#This Row],[sqft]])</f>
        <v>0.30554042252165542</v>
      </c>
      <c r="P8109" s="4">
        <f>SUMIF(Sales[RegionStoretype],Sales[[#This Row],[RegionStoretype]],Sales[YoY_SSF])/Sales[[#This Row],[Region_TypeCount]]</f>
        <v>60.052789354368521</v>
      </c>
    </row>
    <row r="8110" spans="1:16" x14ac:dyDescent="0.25">
      <c r="A8110" s="1">
        <v>43315</v>
      </c>
      <c r="B8110">
        <v>24</v>
      </c>
      <c r="C8110">
        <v>12</v>
      </c>
      <c r="D8110">
        <v>223518.78129999997</v>
      </c>
      <c r="E8110" s="4">
        <f>INDEX(Stores[region],MATCH(Sales[[#This Row],[store_no]],Stores[store_no],0))</f>
        <v>2</v>
      </c>
      <c r="F8110" s="4" t="str">
        <f>INDEX(Stores[storetype],MATCH(Sales[[#This Row],[store_no]],Stores[store_no],0))</f>
        <v>A</v>
      </c>
      <c r="G8110" s="4" t="str">
        <f>INDEX(Stores[location_city],MATCH(Sales[[#This Row],[store_no]],Stores[store_no],0))</f>
        <v>Winnetka</v>
      </c>
      <c r="H8110" s="4" t="str">
        <f>INDEX(Stores[location_state],MATCH(Sales[[#This Row],[store_no]],Stores[store_no],0))</f>
        <v>Illinois</v>
      </c>
      <c r="I8110" s="4">
        <f>INDEX(Stores[sqft],MATCH(Sales[[#This Row],[store_no]],Stores[store_no],0))</f>
        <v>207800</v>
      </c>
      <c r="J8110" s="4" t="str">
        <f>INDEX(Departments[dept_name],MATCH(Sales[[#This Row],[dept_no]],Departments[dept_no],0))</f>
        <v>Jewelery</v>
      </c>
      <c r="K8110" s="4" t="str">
        <f>CONCATENATE(Sales[[#This Row],[region]],Sales[[#This Row],[storetype]])</f>
        <v>2A</v>
      </c>
      <c r="L8110" s="4">
        <f>INDEX(RegionStoreCount[Store Count],MATCH(Sales[[#This Row],[RegionStoretype]],RegionStoreCount[Region/Type],0))</f>
        <v>5</v>
      </c>
      <c r="M8110" s="4">
        <f>AND(Sales[[#This Row],[date]]&lt;=TY_YTDMax,Sales[[#This Row],[date]]&gt;=TY_YTDMin)*Sales[[#This Row],[sales]]</f>
        <v>223518.78129999997</v>
      </c>
      <c r="N8110" s="4">
        <f>AND(Sales[[#This Row],[date]]&lt;=LY_YTDMax,Sales[[#This Row],[date]]&gt;=LY_YTDMin)*Sales[[#This Row],[sales]]</f>
        <v>0</v>
      </c>
      <c r="O8110" s="4">
        <f>AND(Sales[[#This Row],[date]]&gt;=YoY_Min,Sales[[#This Row],[date]]&lt;=TY_YTDMax)*(Sales[[#This Row],[sales]]/Sales[[#This Row],[sqft]])</f>
        <v>1.0756437983638112</v>
      </c>
      <c r="P8110" s="4">
        <f>SUMIF(Sales[RegionStoretype],Sales[[#This Row],[RegionStoretype]],Sales[YoY_SSF])/Sales[[#This Row],[Region_TypeCount]]</f>
        <v>60.052789354368521</v>
      </c>
    </row>
    <row r="8111" spans="1:16" x14ac:dyDescent="0.25">
      <c r="A8111" s="1">
        <v>43315</v>
      </c>
      <c r="B8111">
        <v>25</v>
      </c>
      <c r="C8111">
        <v>19</v>
      </c>
      <c r="D8111">
        <v>39.76</v>
      </c>
      <c r="E8111" s="4">
        <f>INDEX(Stores[region],MATCH(Sales[[#This Row],[store_no]],Stores[store_no],0))</f>
        <v>3</v>
      </c>
      <c r="F8111" s="4" t="str">
        <f>INDEX(Stores[storetype],MATCH(Sales[[#This Row],[store_no]],Stores[store_no],0))</f>
        <v>B</v>
      </c>
      <c r="G8111" s="4" t="str">
        <f>INDEX(Stores[location_city],MATCH(Sales[[#This Row],[store_no]],Stores[store_no],0))</f>
        <v>Kansas City</v>
      </c>
      <c r="H8111" s="4" t="str">
        <f>INDEX(Stores[location_state],MATCH(Sales[[#This Row],[store_no]],Stores[store_no],0))</f>
        <v>Missouri</v>
      </c>
      <c r="I8111" s="4">
        <f>INDEX(Stores[sqft],MATCH(Sales[[#This Row],[store_no]],Stores[store_no],0))</f>
        <v>92300</v>
      </c>
      <c r="J8111" s="4" t="str">
        <f>INDEX(Departments[dept_name],MATCH(Sales[[#This Row],[dept_no]],Departments[dept_no],0))</f>
        <v>Tools</v>
      </c>
      <c r="K8111" s="4" t="str">
        <f>CONCATENATE(Sales[[#This Row],[region]],Sales[[#This Row],[storetype]])</f>
        <v>3B</v>
      </c>
      <c r="L8111" s="4">
        <f>INDEX(RegionStoreCount[Store Count],MATCH(Sales[[#This Row],[RegionStoretype]],RegionStoreCount[Region/Type],0))</f>
        <v>4</v>
      </c>
      <c r="M8111" s="4">
        <f>AND(Sales[[#This Row],[date]]&lt;=TY_YTDMax,Sales[[#This Row],[date]]&gt;=TY_YTDMin)*Sales[[#This Row],[sales]]</f>
        <v>39.76</v>
      </c>
      <c r="N8111" s="4">
        <f>AND(Sales[[#This Row],[date]]&lt;=LY_YTDMax,Sales[[#This Row],[date]]&gt;=LY_YTDMin)*Sales[[#This Row],[sales]]</f>
        <v>0</v>
      </c>
      <c r="O8111" s="4">
        <f>AND(Sales[[#This Row],[date]]&gt;=YoY_Min,Sales[[#This Row],[date]]&lt;=TY_YTDMax)*(Sales[[#This Row],[sales]]/Sales[[#This Row],[sqft]])</f>
        <v>4.3076923076923077E-4</v>
      </c>
      <c r="P8111" s="4">
        <f>SUMIF(Sales[RegionStoretype],Sales[[#This Row],[RegionStoretype]],Sales[YoY_SSF])/Sales[[#This Row],[Region_TypeCount]]</f>
        <v>58.312187288105562</v>
      </c>
    </row>
    <row r="8112" spans="1:16" x14ac:dyDescent="0.25">
      <c r="A8112" s="1">
        <v>43315</v>
      </c>
      <c r="B8112">
        <v>26</v>
      </c>
      <c r="C8112">
        <v>4</v>
      </c>
      <c r="D8112">
        <v>57053.408499999998</v>
      </c>
      <c r="E8112" s="4">
        <f>INDEX(Stores[region],MATCH(Sales[[#This Row],[store_no]],Stores[store_no],0))</f>
        <v>2</v>
      </c>
      <c r="F8112" s="4" t="str">
        <f>INDEX(Stores[storetype],MATCH(Sales[[#This Row],[store_no]],Stores[store_no],0))</f>
        <v>A</v>
      </c>
      <c r="G8112" s="4" t="str">
        <f>INDEX(Stores[location_city],MATCH(Sales[[#This Row],[store_no]],Stores[store_no],0))</f>
        <v>Carmel</v>
      </c>
      <c r="H8112" s="4" t="str">
        <f>INDEX(Stores[location_state],MATCH(Sales[[#This Row],[store_no]],Stores[store_no],0))</f>
        <v>Indiana</v>
      </c>
      <c r="I8112" s="4">
        <f>INDEX(Stores[sqft],MATCH(Sales[[#This Row],[store_no]],Stores[store_no],0))</f>
        <v>198500</v>
      </c>
      <c r="J8112" s="4" t="str">
        <f>INDEX(Departments[dept_name],MATCH(Sales[[#This Row],[dept_no]],Departments[dept_no],0))</f>
        <v>Books</v>
      </c>
      <c r="K8112" s="4" t="str">
        <f>CONCATENATE(Sales[[#This Row],[region]],Sales[[#This Row],[storetype]])</f>
        <v>2A</v>
      </c>
      <c r="L8112" s="4">
        <f>INDEX(RegionStoreCount[Store Count],MATCH(Sales[[#This Row],[RegionStoretype]],RegionStoreCount[Region/Type],0))</f>
        <v>5</v>
      </c>
      <c r="M8112" s="4">
        <f>AND(Sales[[#This Row],[date]]&lt;=TY_YTDMax,Sales[[#This Row],[date]]&gt;=TY_YTDMin)*Sales[[#This Row],[sales]]</f>
        <v>57053.408499999998</v>
      </c>
      <c r="N8112" s="4">
        <f>AND(Sales[[#This Row],[date]]&lt;=LY_YTDMax,Sales[[#This Row],[date]]&gt;=LY_YTDMin)*Sales[[#This Row],[sales]]</f>
        <v>0</v>
      </c>
      <c r="O8112" s="4">
        <f>AND(Sales[[#This Row],[date]]&gt;=YoY_Min,Sales[[#This Row],[date]]&lt;=TY_YTDMax)*(Sales[[#This Row],[sales]]/Sales[[#This Row],[sqft]])</f>
        <v>0.28742271284634757</v>
      </c>
      <c r="P8112" s="4">
        <f>SUMIF(Sales[RegionStoretype],Sales[[#This Row],[RegionStoretype]],Sales[YoY_SSF])/Sales[[#This Row],[Region_TypeCount]]</f>
        <v>60.052789354368521</v>
      </c>
    </row>
    <row r="8113" spans="1:16" x14ac:dyDescent="0.25">
      <c r="A8113" s="1">
        <v>43315</v>
      </c>
      <c r="B8113">
        <v>27</v>
      </c>
      <c r="C8113">
        <v>9</v>
      </c>
      <c r="D8113">
        <v>11744.601299999998</v>
      </c>
      <c r="E8113" s="4">
        <f>INDEX(Stores[region],MATCH(Sales[[#This Row],[store_no]],Stores[store_no],0))</f>
        <v>3</v>
      </c>
      <c r="F8113" s="4" t="str">
        <f>INDEX(Stores[storetype],MATCH(Sales[[#This Row],[store_no]],Stores[store_no],0))</f>
        <v>A</v>
      </c>
      <c r="G8113" s="4" t="str">
        <f>INDEX(Stores[location_city],MATCH(Sales[[#This Row],[store_no]],Stores[store_no],0))</f>
        <v>Springfield</v>
      </c>
      <c r="H8113" s="4" t="str">
        <f>INDEX(Stores[location_state],MATCH(Sales[[#This Row],[store_no]],Stores[store_no],0))</f>
        <v>Missouri</v>
      </c>
      <c r="I8113" s="4">
        <f>INDEX(Stores[sqft],MATCH(Sales[[#This Row],[store_no]],Stores[store_no],0))</f>
        <v>158200</v>
      </c>
      <c r="J8113" s="4" t="str">
        <f>INDEX(Departments[dept_name],MATCH(Sales[[#This Row],[dept_no]],Departments[dept_no],0))</f>
        <v>Garden</v>
      </c>
      <c r="K8113" s="4" t="str">
        <f>CONCATENATE(Sales[[#This Row],[region]],Sales[[#This Row],[storetype]])</f>
        <v>3A</v>
      </c>
      <c r="L8113" s="4">
        <f>INDEX(RegionStoreCount[Store Count],MATCH(Sales[[#This Row],[RegionStoretype]],RegionStoreCount[Region/Type],0))</f>
        <v>9</v>
      </c>
      <c r="M8113" s="4">
        <f>AND(Sales[[#This Row],[date]]&lt;=TY_YTDMax,Sales[[#This Row],[date]]&gt;=TY_YTDMin)*Sales[[#This Row],[sales]]</f>
        <v>11744.601299999998</v>
      </c>
      <c r="N8113" s="4">
        <f>AND(Sales[[#This Row],[date]]&lt;=LY_YTDMax,Sales[[#This Row],[date]]&gt;=LY_YTDMin)*Sales[[#This Row],[sales]]</f>
        <v>0</v>
      </c>
      <c r="O8113" s="4">
        <f>AND(Sales[[#This Row],[date]]&gt;=YoY_Min,Sales[[#This Row],[date]]&lt;=TY_YTDMax)*(Sales[[#This Row],[sales]]/Sales[[#This Row],[sqft]])</f>
        <v>7.4238946270543602E-2</v>
      </c>
      <c r="P8113" s="4">
        <f>SUMIF(Sales[RegionStoretype],Sales[[#This Row],[RegionStoretype]],Sales[YoY_SSF])/Sales[[#This Row],[Region_TypeCount]]</f>
        <v>53.603836561720975</v>
      </c>
    </row>
    <row r="8114" spans="1:16" x14ac:dyDescent="0.25">
      <c r="A8114" s="1">
        <v>43315</v>
      </c>
      <c r="B8114">
        <v>27</v>
      </c>
      <c r="C8114">
        <v>15</v>
      </c>
      <c r="D8114">
        <v>161.04960000000003</v>
      </c>
      <c r="E8114" s="4">
        <f>INDEX(Stores[region],MATCH(Sales[[#This Row],[store_no]],Stores[store_no],0))</f>
        <v>3</v>
      </c>
      <c r="F8114" s="4" t="str">
        <f>INDEX(Stores[storetype],MATCH(Sales[[#This Row],[store_no]],Stores[store_no],0))</f>
        <v>A</v>
      </c>
      <c r="G8114" s="4" t="str">
        <f>INDEX(Stores[location_city],MATCH(Sales[[#This Row],[store_no]],Stores[store_no],0))</f>
        <v>Springfield</v>
      </c>
      <c r="H8114" s="4" t="str">
        <f>INDEX(Stores[location_state],MATCH(Sales[[#This Row],[store_no]],Stores[store_no],0))</f>
        <v>Missouri</v>
      </c>
      <c r="I8114" s="4">
        <f>INDEX(Stores[sqft],MATCH(Sales[[#This Row],[store_no]],Stores[store_no],0))</f>
        <v>158200</v>
      </c>
      <c r="J8114" s="4" t="str">
        <f>INDEX(Departments[dept_name],MATCH(Sales[[#This Row],[dept_no]],Departments[dept_no],0))</f>
        <v>Music</v>
      </c>
      <c r="K8114" s="4" t="str">
        <f>CONCATENATE(Sales[[#This Row],[region]],Sales[[#This Row],[storetype]])</f>
        <v>3A</v>
      </c>
      <c r="L8114" s="4">
        <f>INDEX(RegionStoreCount[Store Count],MATCH(Sales[[#This Row],[RegionStoretype]],RegionStoreCount[Region/Type],0))</f>
        <v>9</v>
      </c>
      <c r="M8114" s="4">
        <f>AND(Sales[[#This Row],[date]]&lt;=TY_YTDMax,Sales[[#This Row],[date]]&gt;=TY_YTDMin)*Sales[[#This Row],[sales]]</f>
        <v>161.04960000000003</v>
      </c>
      <c r="N8114" s="4">
        <f>AND(Sales[[#This Row],[date]]&lt;=LY_YTDMax,Sales[[#This Row],[date]]&gt;=LY_YTDMin)*Sales[[#This Row],[sales]]</f>
        <v>0</v>
      </c>
      <c r="O8114" s="4">
        <f>AND(Sales[[#This Row],[date]]&gt;=YoY_Min,Sales[[#This Row],[date]]&lt;=TY_YTDMax)*(Sales[[#This Row],[sales]]/Sales[[#This Row],[sqft]])</f>
        <v>1.0180126422250318E-3</v>
      </c>
      <c r="P8114" s="4">
        <f>SUMIF(Sales[RegionStoretype],Sales[[#This Row],[RegionStoretype]],Sales[YoY_SSF])/Sales[[#This Row],[Region_TypeCount]]</f>
        <v>53.603836561720975</v>
      </c>
    </row>
    <row r="8115" spans="1:16" x14ac:dyDescent="0.25">
      <c r="A8115" s="1">
        <v>43315</v>
      </c>
      <c r="B8115">
        <v>27</v>
      </c>
      <c r="C8115">
        <v>17</v>
      </c>
      <c r="D8115">
        <v>49662.068000000007</v>
      </c>
      <c r="E8115" s="4">
        <f>INDEX(Stores[region],MATCH(Sales[[#This Row],[store_no]],Stores[store_no],0))</f>
        <v>3</v>
      </c>
      <c r="F8115" s="4" t="str">
        <f>INDEX(Stores[storetype],MATCH(Sales[[#This Row],[store_no]],Stores[store_no],0))</f>
        <v>A</v>
      </c>
      <c r="G8115" s="4" t="str">
        <f>INDEX(Stores[location_city],MATCH(Sales[[#This Row],[store_no]],Stores[store_no],0))</f>
        <v>Springfield</v>
      </c>
      <c r="H8115" s="4" t="str">
        <f>INDEX(Stores[location_state],MATCH(Sales[[#This Row],[store_no]],Stores[store_no],0))</f>
        <v>Missouri</v>
      </c>
      <c r="I8115" s="4">
        <f>INDEX(Stores[sqft],MATCH(Sales[[#This Row],[store_no]],Stores[store_no],0))</f>
        <v>158200</v>
      </c>
      <c r="J8115" s="4" t="str">
        <f>INDEX(Departments[dept_name],MATCH(Sales[[#This Row],[dept_no]],Departments[dept_no],0))</f>
        <v>Shoes</v>
      </c>
      <c r="K8115" s="4" t="str">
        <f>CONCATENATE(Sales[[#This Row],[region]],Sales[[#This Row],[storetype]])</f>
        <v>3A</v>
      </c>
      <c r="L8115" s="4">
        <f>INDEX(RegionStoreCount[Store Count],MATCH(Sales[[#This Row],[RegionStoretype]],RegionStoreCount[Region/Type],0))</f>
        <v>9</v>
      </c>
      <c r="M8115" s="4">
        <f>AND(Sales[[#This Row],[date]]&lt;=TY_YTDMax,Sales[[#This Row],[date]]&gt;=TY_YTDMin)*Sales[[#This Row],[sales]]</f>
        <v>49662.068000000007</v>
      </c>
      <c r="N8115" s="4">
        <f>AND(Sales[[#This Row],[date]]&lt;=LY_YTDMax,Sales[[#This Row],[date]]&gt;=LY_YTDMin)*Sales[[#This Row],[sales]]</f>
        <v>0</v>
      </c>
      <c r="O8115" s="4">
        <f>AND(Sales[[#This Row],[date]]&gt;=YoY_Min,Sales[[#This Row],[date]]&lt;=TY_YTDMax)*(Sales[[#This Row],[sales]]/Sales[[#This Row],[sqft]])</f>
        <v>0.31391951959544884</v>
      </c>
      <c r="P8115" s="4">
        <f>SUMIF(Sales[RegionStoretype],Sales[[#This Row],[RegionStoretype]],Sales[YoY_SSF])/Sales[[#This Row],[Region_TypeCount]]</f>
        <v>53.603836561720975</v>
      </c>
    </row>
    <row r="8116" spans="1:16" x14ac:dyDescent="0.25">
      <c r="A8116" s="1">
        <v>43315</v>
      </c>
      <c r="B8116">
        <v>29</v>
      </c>
      <c r="C8116">
        <v>6</v>
      </c>
      <c r="D8116">
        <v>145450.3003</v>
      </c>
      <c r="E8116" s="4">
        <f>INDEX(Stores[region],MATCH(Sales[[#This Row],[store_no]],Stores[store_no],0))</f>
        <v>1</v>
      </c>
      <c r="F8116" s="4" t="str">
        <f>INDEX(Stores[storetype],MATCH(Sales[[#This Row],[store_no]],Stores[store_no],0))</f>
        <v>B</v>
      </c>
      <c r="G8116" s="4" t="str">
        <f>INDEX(Stores[location_city],MATCH(Sales[[#This Row],[store_no]],Stores[store_no],0))</f>
        <v>Grand Rapids</v>
      </c>
      <c r="H8116" s="4" t="str">
        <f>INDEX(Stores[location_state],MATCH(Sales[[#This Row],[store_no]],Stores[store_no],0))</f>
        <v>Michigan</v>
      </c>
      <c r="I8116" s="4">
        <f>INDEX(Stores[sqft],MATCH(Sales[[#This Row],[store_no]],Stores[store_no],0))</f>
        <v>148300</v>
      </c>
      <c r="J8116" s="4" t="str">
        <f>INDEX(Departments[dept_name],MATCH(Sales[[#This Row],[dept_no]],Departments[dept_no],0))</f>
        <v>Computers</v>
      </c>
      <c r="K8116" s="4" t="str">
        <f>CONCATENATE(Sales[[#This Row],[region]],Sales[[#This Row],[storetype]])</f>
        <v>1B</v>
      </c>
      <c r="L8116" s="4">
        <f>INDEX(RegionStoreCount[Store Count],MATCH(Sales[[#This Row],[RegionStoretype]],RegionStoreCount[Region/Type],0))</f>
        <v>5</v>
      </c>
      <c r="M8116" s="4">
        <f>AND(Sales[[#This Row],[date]]&lt;=TY_YTDMax,Sales[[#This Row],[date]]&gt;=TY_YTDMin)*Sales[[#This Row],[sales]]</f>
        <v>145450.3003</v>
      </c>
      <c r="N8116" s="4">
        <f>AND(Sales[[#This Row],[date]]&lt;=LY_YTDMax,Sales[[#This Row],[date]]&gt;=LY_YTDMin)*Sales[[#This Row],[sales]]</f>
        <v>0</v>
      </c>
      <c r="O8116" s="4">
        <f>AND(Sales[[#This Row],[date]]&gt;=YoY_Min,Sales[[#This Row],[date]]&lt;=TY_YTDMax)*(Sales[[#This Row],[sales]]/Sales[[#This Row],[sqft]])</f>
        <v>0.98078422319622394</v>
      </c>
      <c r="P8116" s="4">
        <f>SUMIF(Sales[RegionStoretype],Sales[[#This Row],[RegionStoretype]],Sales[YoY_SSF])/Sales[[#This Row],[Region_TypeCount]]</f>
        <v>68.518982968140051</v>
      </c>
    </row>
    <row r="8117" spans="1:16" x14ac:dyDescent="0.25">
      <c r="A8117" s="1">
        <v>43315</v>
      </c>
      <c r="B8117">
        <v>30</v>
      </c>
      <c r="C8117">
        <v>10</v>
      </c>
      <c r="D8117">
        <v>1019.0268</v>
      </c>
      <c r="E8117" s="4">
        <f>INDEX(Stores[region],MATCH(Sales[[#This Row],[store_no]],Stores[store_no],0))</f>
        <v>1</v>
      </c>
      <c r="F8117" s="4" t="str">
        <f>INDEX(Stores[storetype],MATCH(Sales[[#This Row],[store_no]],Stores[store_no],0))</f>
        <v>C</v>
      </c>
      <c r="G8117" s="4" t="str">
        <f>INDEX(Stores[location_city],MATCH(Sales[[#This Row],[store_no]],Stores[store_no],0))</f>
        <v>Dayton</v>
      </c>
      <c r="H8117" s="4" t="str">
        <f>INDEX(Stores[location_state],MATCH(Sales[[#This Row],[store_no]],Stores[store_no],0))</f>
        <v>Ohio</v>
      </c>
      <c r="I8117" s="4">
        <f>INDEX(Stores[sqft],MATCH(Sales[[#This Row],[store_no]],Stores[store_no],0))</f>
        <v>90000</v>
      </c>
      <c r="J8117" s="4" t="str">
        <f>INDEX(Departments[dept_name],MATCH(Sales[[#This Row],[dept_no]],Departments[dept_no],0))</f>
        <v>Health</v>
      </c>
      <c r="K8117" s="4" t="str">
        <f>CONCATENATE(Sales[[#This Row],[region]],Sales[[#This Row],[storetype]])</f>
        <v>1C</v>
      </c>
      <c r="L8117" s="4">
        <f>INDEX(RegionStoreCount[Store Count],MATCH(Sales[[#This Row],[RegionStoretype]],RegionStoreCount[Region/Type],0))</f>
        <v>1</v>
      </c>
      <c r="M8117" s="4">
        <f>AND(Sales[[#This Row],[date]]&lt;=TY_YTDMax,Sales[[#This Row],[date]]&gt;=TY_YTDMin)*Sales[[#This Row],[sales]]</f>
        <v>1019.0268</v>
      </c>
      <c r="N8117" s="4">
        <f>AND(Sales[[#This Row],[date]]&lt;=LY_YTDMax,Sales[[#This Row],[date]]&gt;=LY_YTDMin)*Sales[[#This Row],[sales]]</f>
        <v>0</v>
      </c>
      <c r="O8117" s="4">
        <f>AND(Sales[[#This Row],[date]]&gt;=YoY_Min,Sales[[#This Row],[date]]&lt;=TY_YTDMax)*(Sales[[#This Row],[sales]]/Sales[[#This Row],[sqft]])</f>
        <v>1.1322519999999999E-2</v>
      </c>
      <c r="P8117" s="4">
        <f>SUMIF(Sales[RegionStoretype],Sales[[#This Row],[RegionStoretype]],Sales[YoY_SSF])/Sales[[#This Row],[Region_TypeCount]]</f>
        <v>65.329042605555529</v>
      </c>
    </row>
    <row r="8118" spans="1:16" x14ac:dyDescent="0.25">
      <c r="A8118" s="1">
        <v>43315</v>
      </c>
      <c r="B8118">
        <v>30</v>
      </c>
      <c r="C8118">
        <v>18</v>
      </c>
      <c r="D8118">
        <v>306760.78349999996</v>
      </c>
      <c r="E8118" s="4">
        <f>INDEX(Stores[region],MATCH(Sales[[#This Row],[store_no]],Stores[store_no],0))</f>
        <v>1</v>
      </c>
      <c r="F8118" s="4" t="str">
        <f>INDEX(Stores[storetype],MATCH(Sales[[#This Row],[store_no]],Stores[store_no],0))</f>
        <v>C</v>
      </c>
      <c r="G8118" s="4" t="str">
        <f>INDEX(Stores[location_city],MATCH(Sales[[#This Row],[store_no]],Stores[store_no],0))</f>
        <v>Dayton</v>
      </c>
      <c r="H8118" s="4" t="str">
        <f>INDEX(Stores[location_state],MATCH(Sales[[#This Row],[store_no]],Stores[store_no],0))</f>
        <v>Ohio</v>
      </c>
      <c r="I8118" s="4">
        <f>INDEX(Stores[sqft],MATCH(Sales[[#This Row],[store_no]],Stores[store_no],0))</f>
        <v>90000</v>
      </c>
      <c r="J8118" s="4" t="str">
        <f>INDEX(Departments[dept_name],MATCH(Sales[[#This Row],[dept_no]],Departments[dept_no],0))</f>
        <v>Sports</v>
      </c>
      <c r="K8118" s="4" t="str">
        <f>CONCATENATE(Sales[[#This Row],[region]],Sales[[#This Row],[storetype]])</f>
        <v>1C</v>
      </c>
      <c r="L8118" s="4">
        <f>INDEX(RegionStoreCount[Store Count],MATCH(Sales[[#This Row],[RegionStoretype]],RegionStoreCount[Region/Type],0))</f>
        <v>1</v>
      </c>
      <c r="M8118" s="4">
        <f>AND(Sales[[#This Row],[date]]&lt;=TY_YTDMax,Sales[[#This Row],[date]]&gt;=TY_YTDMin)*Sales[[#This Row],[sales]]</f>
        <v>306760.78349999996</v>
      </c>
      <c r="N8118" s="4">
        <f>AND(Sales[[#This Row],[date]]&lt;=LY_YTDMax,Sales[[#This Row],[date]]&gt;=LY_YTDMin)*Sales[[#This Row],[sales]]</f>
        <v>0</v>
      </c>
      <c r="O8118" s="4">
        <f>AND(Sales[[#This Row],[date]]&gt;=YoY_Min,Sales[[#This Row],[date]]&lt;=TY_YTDMax)*(Sales[[#This Row],[sales]]/Sales[[#This Row],[sqft]])</f>
        <v>3.4084531499999997</v>
      </c>
      <c r="P8118" s="4">
        <f>SUMIF(Sales[RegionStoretype],Sales[[#This Row],[RegionStoretype]],Sales[YoY_SSF])/Sales[[#This Row],[Region_TypeCount]]</f>
        <v>65.329042605555529</v>
      </c>
    </row>
    <row r="8119" spans="1:16" x14ac:dyDescent="0.25">
      <c r="A8119" s="1">
        <v>43315</v>
      </c>
      <c r="B8119">
        <v>31</v>
      </c>
      <c r="C8119">
        <v>2</v>
      </c>
      <c r="D8119">
        <v>94943.3891</v>
      </c>
      <c r="E8119" s="4">
        <f>INDEX(Stores[region],MATCH(Sales[[#This Row],[store_no]],Stores[store_no],0))</f>
        <v>3</v>
      </c>
      <c r="F8119" s="4" t="str">
        <f>INDEX(Stores[storetype],MATCH(Sales[[#This Row],[store_no]],Stores[store_no],0))</f>
        <v>A</v>
      </c>
      <c r="G8119" s="4" t="str">
        <f>INDEX(Stores[location_city],MATCH(Sales[[#This Row],[store_no]],Stores[store_no],0))</f>
        <v>Rapid City</v>
      </c>
      <c r="H8119" s="4" t="str">
        <f>INDEX(Stores[location_state],MATCH(Sales[[#This Row],[store_no]],Stores[store_no],0))</f>
        <v>South Dakota</v>
      </c>
      <c r="I8119" s="4">
        <f>INDEX(Stores[sqft],MATCH(Sales[[#This Row],[store_no]],Stores[store_no],0))</f>
        <v>200100</v>
      </c>
      <c r="J8119" s="4" t="str">
        <f>INDEX(Departments[dept_name],MATCH(Sales[[#This Row],[dept_no]],Departments[dept_no],0))</f>
        <v>Baby</v>
      </c>
      <c r="K8119" s="4" t="str">
        <f>CONCATENATE(Sales[[#This Row],[region]],Sales[[#This Row],[storetype]])</f>
        <v>3A</v>
      </c>
      <c r="L8119" s="4">
        <f>INDEX(RegionStoreCount[Store Count],MATCH(Sales[[#This Row],[RegionStoretype]],RegionStoreCount[Region/Type],0))</f>
        <v>9</v>
      </c>
      <c r="M8119" s="4">
        <f>AND(Sales[[#This Row],[date]]&lt;=TY_YTDMax,Sales[[#This Row],[date]]&gt;=TY_YTDMin)*Sales[[#This Row],[sales]]</f>
        <v>94943.3891</v>
      </c>
      <c r="N8119" s="4">
        <f>AND(Sales[[#This Row],[date]]&lt;=LY_YTDMax,Sales[[#This Row],[date]]&gt;=LY_YTDMin)*Sales[[#This Row],[sales]]</f>
        <v>0</v>
      </c>
      <c r="O8119" s="4">
        <f>AND(Sales[[#This Row],[date]]&gt;=YoY_Min,Sales[[#This Row],[date]]&lt;=TY_YTDMax)*(Sales[[#This Row],[sales]]/Sales[[#This Row],[sqft]])</f>
        <v>0.4744797056471764</v>
      </c>
      <c r="P8119" s="4">
        <f>SUMIF(Sales[RegionStoretype],Sales[[#This Row],[RegionStoretype]],Sales[YoY_SSF])/Sales[[#This Row],[Region_TypeCount]]</f>
        <v>53.603836561720975</v>
      </c>
    </row>
    <row r="8120" spans="1:16" x14ac:dyDescent="0.25">
      <c r="A8120" s="1">
        <v>43315</v>
      </c>
      <c r="B8120">
        <v>31</v>
      </c>
      <c r="C8120">
        <v>15</v>
      </c>
      <c r="D8120">
        <v>67050.661900000006</v>
      </c>
      <c r="E8120" s="4">
        <f>INDEX(Stores[region],MATCH(Sales[[#This Row],[store_no]],Stores[store_no],0))</f>
        <v>3</v>
      </c>
      <c r="F8120" s="4" t="str">
        <f>INDEX(Stores[storetype],MATCH(Sales[[#This Row],[store_no]],Stores[store_no],0))</f>
        <v>A</v>
      </c>
      <c r="G8120" s="4" t="str">
        <f>INDEX(Stores[location_city],MATCH(Sales[[#This Row],[store_no]],Stores[store_no],0))</f>
        <v>Rapid City</v>
      </c>
      <c r="H8120" s="4" t="str">
        <f>INDEX(Stores[location_state],MATCH(Sales[[#This Row],[store_no]],Stores[store_no],0))</f>
        <v>South Dakota</v>
      </c>
      <c r="I8120" s="4">
        <f>INDEX(Stores[sqft],MATCH(Sales[[#This Row],[store_no]],Stores[store_no],0))</f>
        <v>200100</v>
      </c>
      <c r="J8120" s="4" t="str">
        <f>INDEX(Departments[dept_name],MATCH(Sales[[#This Row],[dept_no]],Departments[dept_no],0))</f>
        <v>Music</v>
      </c>
      <c r="K8120" s="4" t="str">
        <f>CONCATENATE(Sales[[#This Row],[region]],Sales[[#This Row],[storetype]])</f>
        <v>3A</v>
      </c>
      <c r="L8120" s="4">
        <f>INDEX(RegionStoreCount[Store Count],MATCH(Sales[[#This Row],[RegionStoretype]],RegionStoreCount[Region/Type],0))</f>
        <v>9</v>
      </c>
      <c r="M8120" s="4">
        <f>AND(Sales[[#This Row],[date]]&lt;=TY_YTDMax,Sales[[#This Row],[date]]&gt;=TY_YTDMin)*Sales[[#This Row],[sales]]</f>
        <v>67050.661900000006</v>
      </c>
      <c r="N8120" s="4">
        <f>AND(Sales[[#This Row],[date]]&lt;=LY_YTDMax,Sales[[#This Row],[date]]&gt;=LY_YTDMin)*Sales[[#This Row],[sales]]</f>
        <v>0</v>
      </c>
      <c r="O8120" s="4">
        <f>AND(Sales[[#This Row],[date]]&gt;=YoY_Min,Sales[[#This Row],[date]]&lt;=TY_YTDMax)*(Sales[[#This Row],[sales]]/Sales[[#This Row],[sqft]])</f>
        <v>0.3350857666166917</v>
      </c>
      <c r="P8120" s="4">
        <f>SUMIF(Sales[RegionStoretype],Sales[[#This Row],[RegionStoretype]],Sales[YoY_SSF])/Sales[[#This Row],[Region_TypeCount]]</f>
        <v>53.603836561720975</v>
      </c>
    </row>
    <row r="8121" spans="1:16" x14ac:dyDescent="0.25">
      <c r="A8121" s="1">
        <v>43315</v>
      </c>
      <c r="B8121">
        <v>31</v>
      </c>
      <c r="C8121">
        <v>18</v>
      </c>
      <c r="D8121">
        <v>295649.0356</v>
      </c>
      <c r="E8121" s="4">
        <f>INDEX(Stores[region],MATCH(Sales[[#This Row],[store_no]],Stores[store_no],0))</f>
        <v>3</v>
      </c>
      <c r="F8121" s="4" t="str">
        <f>INDEX(Stores[storetype],MATCH(Sales[[#This Row],[store_no]],Stores[store_no],0))</f>
        <v>A</v>
      </c>
      <c r="G8121" s="4" t="str">
        <f>INDEX(Stores[location_city],MATCH(Sales[[#This Row],[store_no]],Stores[store_no],0))</f>
        <v>Rapid City</v>
      </c>
      <c r="H8121" s="4" t="str">
        <f>INDEX(Stores[location_state],MATCH(Sales[[#This Row],[store_no]],Stores[store_no],0))</f>
        <v>South Dakota</v>
      </c>
      <c r="I8121" s="4">
        <f>INDEX(Stores[sqft],MATCH(Sales[[#This Row],[store_no]],Stores[store_no],0))</f>
        <v>200100</v>
      </c>
      <c r="J8121" s="4" t="str">
        <f>INDEX(Departments[dept_name],MATCH(Sales[[#This Row],[dept_no]],Departments[dept_no],0))</f>
        <v>Sports</v>
      </c>
      <c r="K8121" s="4" t="str">
        <f>CONCATENATE(Sales[[#This Row],[region]],Sales[[#This Row],[storetype]])</f>
        <v>3A</v>
      </c>
      <c r="L8121" s="4">
        <f>INDEX(RegionStoreCount[Store Count],MATCH(Sales[[#This Row],[RegionStoretype]],RegionStoreCount[Region/Type],0))</f>
        <v>9</v>
      </c>
      <c r="M8121" s="4">
        <f>AND(Sales[[#This Row],[date]]&lt;=TY_YTDMax,Sales[[#This Row],[date]]&gt;=TY_YTDMin)*Sales[[#This Row],[sales]]</f>
        <v>295649.0356</v>
      </c>
      <c r="N8121" s="4">
        <f>AND(Sales[[#This Row],[date]]&lt;=LY_YTDMax,Sales[[#This Row],[date]]&gt;=LY_YTDMin)*Sales[[#This Row],[sales]]</f>
        <v>0</v>
      </c>
      <c r="O8121" s="4">
        <f>AND(Sales[[#This Row],[date]]&gt;=YoY_Min,Sales[[#This Row],[date]]&lt;=TY_YTDMax)*(Sales[[#This Row],[sales]]/Sales[[#This Row],[sqft]])</f>
        <v>1.4775064247876062</v>
      </c>
      <c r="P8121" s="4">
        <f>SUMIF(Sales[RegionStoretype],Sales[[#This Row],[RegionStoretype]],Sales[YoY_SSF])/Sales[[#This Row],[Region_TypeCount]]</f>
        <v>53.603836561720975</v>
      </c>
    </row>
    <row r="8122" spans="1:16" x14ac:dyDescent="0.25">
      <c r="A8122" s="1">
        <v>43315</v>
      </c>
      <c r="B8122">
        <v>32</v>
      </c>
      <c r="C8122">
        <v>15</v>
      </c>
      <c r="D8122">
        <v>36070.050900000002</v>
      </c>
      <c r="E8122" s="4">
        <f>INDEX(Stores[region],MATCH(Sales[[#This Row],[store_no]],Stores[store_no],0))</f>
        <v>2</v>
      </c>
      <c r="F8122" s="4" t="str">
        <f>INDEX(Stores[storetype],MATCH(Sales[[#This Row],[store_no]],Stores[store_no],0))</f>
        <v>A</v>
      </c>
      <c r="G8122" s="4" t="str">
        <f>INDEX(Stores[location_city],MATCH(Sales[[#This Row],[store_no]],Stores[store_no],0))</f>
        <v>Western Springs</v>
      </c>
      <c r="H8122" s="4" t="str">
        <f>INDEX(Stores[location_state],MATCH(Sales[[#This Row],[store_no]],Stores[store_no],0))</f>
        <v>Illinois</v>
      </c>
      <c r="I8122" s="4">
        <f>INDEX(Stores[sqft],MATCH(Sales[[#This Row],[store_no]],Stores[store_no],0))</f>
        <v>118200</v>
      </c>
      <c r="J8122" s="4" t="str">
        <f>INDEX(Departments[dept_name],MATCH(Sales[[#This Row],[dept_no]],Departments[dept_no],0))</f>
        <v>Music</v>
      </c>
      <c r="K8122" s="4" t="str">
        <f>CONCATENATE(Sales[[#This Row],[region]],Sales[[#This Row],[storetype]])</f>
        <v>2A</v>
      </c>
      <c r="L8122" s="4">
        <f>INDEX(RegionStoreCount[Store Count],MATCH(Sales[[#This Row],[RegionStoretype]],RegionStoreCount[Region/Type],0))</f>
        <v>5</v>
      </c>
      <c r="M8122" s="4">
        <f>AND(Sales[[#This Row],[date]]&lt;=TY_YTDMax,Sales[[#This Row],[date]]&gt;=TY_YTDMin)*Sales[[#This Row],[sales]]</f>
        <v>36070.050900000002</v>
      </c>
      <c r="N8122" s="4">
        <f>AND(Sales[[#This Row],[date]]&lt;=LY_YTDMax,Sales[[#This Row],[date]]&gt;=LY_YTDMin)*Sales[[#This Row],[sales]]</f>
        <v>0</v>
      </c>
      <c r="O8122" s="4">
        <f>AND(Sales[[#This Row],[date]]&gt;=YoY_Min,Sales[[#This Row],[date]]&lt;=TY_YTDMax)*(Sales[[#This Row],[sales]]/Sales[[#This Row],[sqft]])</f>
        <v>0.30516117512690355</v>
      </c>
      <c r="P8122" s="4">
        <f>SUMIF(Sales[RegionStoretype],Sales[[#This Row],[RegionStoretype]],Sales[YoY_SSF])/Sales[[#This Row],[Region_TypeCount]]</f>
        <v>60.052789354368521</v>
      </c>
    </row>
    <row r="8123" spans="1:16" x14ac:dyDescent="0.25">
      <c r="A8123" s="1">
        <v>43315</v>
      </c>
      <c r="B8123">
        <v>32</v>
      </c>
      <c r="C8123">
        <v>16</v>
      </c>
      <c r="D8123">
        <v>67097.505000000005</v>
      </c>
      <c r="E8123" s="4">
        <f>INDEX(Stores[region],MATCH(Sales[[#This Row],[store_no]],Stores[store_no],0))</f>
        <v>2</v>
      </c>
      <c r="F8123" s="4" t="str">
        <f>INDEX(Stores[storetype],MATCH(Sales[[#This Row],[store_no]],Stores[store_no],0))</f>
        <v>A</v>
      </c>
      <c r="G8123" s="4" t="str">
        <f>INDEX(Stores[location_city],MATCH(Sales[[#This Row],[store_no]],Stores[store_no],0))</f>
        <v>Western Springs</v>
      </c>
      <c r="H8123" s="4" t="str">
        <f>INDEX(Stores[location_state],MATCH(Sales[[#This Row],[store_no]],Stores[store_no],0))</f>
        <v>Illinois</v>
      </c>
      <c r="I8123" s="4">
        <f>INDEX(Stores[sqft],MATCH(Sales[[#This Row],[store_no]],Stores[store_no],0))</f>
        <v>118200</v>
      </c>
      <c r="J8123" s="4" t="str">
        <f>INDEX(Departments[dept_name],MATCH(Sales[[#This Row],[dept_no]],Departments[dept_no],0))</f>
        <v>Outdoors</v>
      </c>
      <c r="K8123" s="4" t="str">
        <f>CONCATENATE(Sales[[#This Row],[region]],Sales[[#This Row],[storetype]])</f>
        <v>2A</v>
      </c>
      <c r="L8123" s="4">
        <f>INDEX(RegionStoreCount[Store Count],MATCH(Sales[[#This Row],[RegionStoretype]],RegionStoreCount[Region/Type],0))</f>
        <v>5</v>
      </c>
      <c r="M8123" s="4">
        <f>AND(Sales[[#This Row],[date]]&lt;=TY_YTDMax,Sales[[#This Row],[date]]&gt;=TY_YTDMin)*Sales[[#This Row],[sales]]</f>
        <v>67097.505000000005</v>
      </c>
      <c r="N8123" s="4">
        <f>AND(Sales[[#This Row],[date]]&lt;=LY_YTDMax,Sales[[#This Row],[date]]&gt;=LY_YTDMin)*Sales[[#This Row],[sales]]</f>
        <v>0</v>
      </c>
      <c r="O8123" s="4">
        <f>AND(Sales[[#This Row],[date]]&gt;=YoY_Min,Sales[[#This Row],[date]]&lt;=TY_YTDMax)*(Sales[[#This Row],[sales]]/Sales[[#This Row],[sqft]])</f>
        <v>0.56766078680203047</v>
      </c>
      <c r="P8123" s="4">
        <f>SUMIF(Sales[RegionStoretype],Sales[[#This Row],[RegionStoretype]],Sales[YoY_SSF])/Sales[[#This Row],[Region_TypeCount]]</f>
        <v>60.052789354368521</v>
      </c>
    </row>
    <row r="8124" spans="1:16" x14ac:dyDescent="0.25">
      <c r="A8124" s="1">
        <v>43315</v>
      </c>
      <c r="B8124">
        <v>33</v>
      </c>
      <c r="C8124">
        <v>7</v>
      </c>
      <c r="D8124">
        <v>4777.7021000000004</v>
      </c>
      <c r="E8124" s="4">
        <f>INDEX(Stores[region],MATCH(Sales[[#This Row],[store_no]],Stores[store_no],0))</f>
        <v>3</v>
      </c>
      <c r="F8124" s="4" t="str">
        <f>INDEX(Stores[storetype],MATCH(Sales[[#This Row],[store_no]],Stores[store_no],0))</f>
        <v>A</v>
      </c>
      <c r="G8124" s="4" t="str">
        <f>INDEX(Stores[location_city],MATCH(Sales[[#This Row],[store_no]],Stores[store_no],0))</f>
        <v>Omaha</v>
      </c>
      <c r="H8124" s="4" t="str">
        <f>INDEX(Stores[location_state],MATCH(Sales[[#This Row],[store_no]],Stores[store_no],0))</f>
        <v>Nebraska</v>
      </c>
      <c r="I8124" s="4">
        <f>INDEX(Stores[sqft],MATCH(Sales[[#This Row],[store_no]],Stores[store_no],0))</f>
        <v>40700</v>
      </c>
      <c r="J8124" s="4" t="str">
        <f>INDEX(Departments[dept_name],MATCH(Sales[[#This Row],[dept_no]],Departments[dept_no],0))</f>
        <v>Electronics</v>
      </c>
      <c r="K8124" s="4" t="str">
        <f>CONCATENATE(Sales[[#This Row],[region]],Sales[[#This Row],[storetype]])</f>
        <v>3A</v>
      </c>
      <c r="L8124" s="4">
        <f>INDEX(RegionStoreCount[Store Count],MATCH(Sales[[#This Row],[RegionStoretype]],RegionStoreCount[Region/Type],0))</f>
        <v>9</v>
      </c>
      <c r="M8124" s="4">
        <f>AND(Sales[[#This Row],[date]]&lt;=TY_YTDMax,Sales[[#This Row],[date]]&gt;=TY_YTDMin)*Sales[[#This Row],[sales]]</f>
        <v>4777.7021000000004</v>
      </c>
      <c r="N8124" s="4">
        <f>AND(Sales[[#This Row],[date]]&lt;=LY_YTDMax,Sales[[#This Row],[date]]&gt;=LY_YTDMin)*Sales[[#This Row],[sales]]</f>
        <v>0</v>
      </c>
      <c r="O8124" s="4">
        <f>AND(Sales[[#This Row],[date]]&gt;=YoY_Min,Sales[[#This Row],[date]]&lt;=TY_YTDMax)*(Sales[[#This Row],[sales]]/Sales[[#This Row],[sqft]])</f>
        <v>0.117388257985258</v>
      </c>
      <c r="P8124" s="4">
        <f>SUMIF(Sales[RegionStoretype],Sales[[#This Row],[RegionStoretype]],Sales[YoY_SSF])/Sales[[#This Row],[Region_TypeCount]]</f>
        <v>53.603836561720975</v>
      </c>
    </row>
    <row r="8125" spans="1:16" x14ac:dyDescent="0.25">
      <c r="A8125" s="1">
        <v>43315</v>
      </c>
      <c r="B8125">
        <v>33</v>
      </c>
      <c r="C8125">
        <v>8</v>
      </c>
      <c r="D8125">
        <v>9156.5691000000006</v>
      </c>
      <c r="E8125" s="4">
        <f>INDEX(Stores[region],MATCH(Sales[[#This Row],[store_no]],Stores[store_no],0))</f>
        <v>3</v>
      </c>
      <c r="F8125" s="4" t="str">
        <f>INDEX(Stores[storetype],MATCH(Sales[[#This Row],[store_no]],Stores[store_no],0))</f>
        <v>A</v>
      </c>
      <c r="G8125" s="4" t="str">
        <f>INDEX(Stores[location_city],MATCH(Sales[[#This Row],[store_no]],Stores[store_no],0))</f>
        <v>Omaha</v>
      </c>
      <c r="H8125" s="4" t="str">
        <f>INDEX(Stores[location_state],MATCH(Sales[[#This Row],[store_no]],Stores[store_no],0))</f>
        <v>Nebraska</v>
      </c>
      <c r="I8125" s="4">
        <f>INDEX(Stores[sqft],MATCH(Sales[[#This Row],[store_no]],Stores[store_no],0))</f>
        <v>40700</v>
      </c>
      <c r="J8125" s="4" t="str">
        <f>INDEX(Departments[dept_name],MATCH(Sales[[#This Row],[dept_no]],Departments[dept_no],0))</f>
        <v>Games</v>
      </c>
      <c r="K8125" s="4" t="str">
        <f>CONCATENATE(Sales[[#This Row],[region]],Sales[[#This Row],[storetype]])</f>
        <v>3A</v>
      </c>
      <c r="L8125" s="4">
        <f>INDEX(RegionStoreCount[Store Count],MATCH(Sales[[#This Row],[RegionStoretype]],RegionStoreCount[Region/Type],0))</f>
        <v>9</v>
      </c>
      <c r="M8125" s="4">
        <f>AND(Sales[[#This Row],[date]]&lt;=TY_YTDMax,Sales[[#This Row],[date]]&gt;=TY_YTDMin)*Sales[[#This Row],[sales]]</f>
        <v>9156.5691000000006</v>
      </c>
      <c r="N8125" s="4">
        <f>AND(Sales[[#This Row],[date]]&lt;=LY_YTDMax,Sales[[#This Row],[date]]&gt;=LY_YTDMin)*Sales[[#This Row],[sales]]</f>
        <v>0</v>
      </c>
      <c r="O8125" s="4">
        <f>AND(Sales[[#This Row],[date]]&gt;=YoY_Min,Sales[[#This Row],[date]]&lt;=TY_YTDMax)*(Sales[[#This Row],[sales]]/Sales[[#This Row],[sqft]])</f>
        <v>0.22497712776412779</v>
      </c>
      <c r="P8125" s="4">
        <f>SUMIF(Sales[RegionStoretype],Sales[[#This Row],[RegionStoretype]],Sales[YoY_SSF])/Sales[[#This Row],[Region_TypeCount]]</f>
        <v>53.603836561720975</v>
      </c>
    </row>
    <row r="8126" spans="1:16" x14ac:dyDescent="0.25">
      <c r="A8126" s="1">
        <v>43315</v>
      </c>
      <c r="B8126">
        <v>33</v>
      </c>
      <c r="C8126">
        <v>9</v>
      </c>
      <c r="D8126">
        <v>1361.0880000000002</v>
      </c>
      <c r="E8126" s="4">
        <f>INDEX(Stores[region],MATCH(Sales[[#This Row],[store_no]],Stores[store_no],0))</f>
        <v>3</v>
      </c>
      <c r="F8126" s="4" t="str">
        <f>INDEX(Stores[storetype],MATCH(Sales[[#This Row],[store_no]],Stores[store_no],0))</f>
        <v>A</v>
      </c>
      <c r="G8126" s="4" t="str">
        <f>INDEX(Stores[location_city],MATCH(Sales[[#This Row],[store_no]],Stores[store_no],0))</f>
        <v>Omaha</v>
      </c>
      <c r="H8126" s="4" t="str">
        <f>INDEX(Stores[location_state],MATCH(Sales[[#This Row],[store_no]],Stores[store_no],0))</f>
        <v>Nebraska</v>
      </c>
      <c r="I8126" s="4">
        <f>INDEX(Stores[sqft],MATCH(Sales[[#This Row],[store_no]],Stores[store_no],0))</f>
        <v>40700</v>
      </c>
      <c r="J8126" s="4" t="str">
        <f>INDEX(Departments[dept_name],MATCH(Sales[[#This Row],[dept_no]],Departments[dept_no],0))</f>
        <v>Garden</v>
      </c>
      <c r="K8126" s="4" t="str">
        <f>CONCATENATE(Sales[[#This Row],[region]],Sales[[#This Row],[storetype]])</f>
        <v>3A</v>
      </c>
      <c r="L8126" s="4">
        <f>INDEX(RegionStoreCount[Store Count],MATCH(Sales[[#This Row],[RegionStoretype]],RegionStoreCount[Region/Type],0))</f>
        <v>9</v>
      </c>
      <c r="M8126" s="4">
        <f>AND(Sales[[#This Row],[date]]&lt;=TY_YTDMax,Sales[[#This Row],[date]]&gt;=TY_YTDMin)*Sales[[#This Row],[sales]]</f>
        <v>1361.0880000000002</v>
      </c>
      <c r="N8126" s="4">
        <f>AND(Sales[[#This Row],[date]]&lt;=LY_YTDMax,Sales[[#This Row],[date]]&gt;=LY_YTDMin)*Sales[[#This Row],[sales]]</f>
        <v>0</v>
      </c>
      <c r="O8126" s="4">
        <f>AND(Sales[[#This Row],[date]]&gt;=YoY_Min,Sales[[#This Row],[date]]&lt;=TY_YTDMax)*(Sales[[#This Row],[sales]]/Sales[[#This Row],[sqft]])</f>
        <v>3.3441965601965606E-2</v>
      </c>
      <c r="P8126" s="4">
        <f>SUMIF(Sales[RegionStoretype],Sales[[#This Row],[RegionStoretype]],Sales[YoY_SSF])/Sales[[#This Row],[Region_TypeCount]]</f>
        <v>53.603836561720975</v>
      </c>
    </row>
    <row r="8127" spans="1:16" x14ac:dyDescent="0.25">
      <c r="A8127" s="1">
        <v>43315</v>
      </c>
      <c r="B8127">
        <v>33</v>
      </c>
      <c r="C8127">
        <v>16</v>
      </c>
      <c r="D8127">
        <v>71828.535600000003</v>
      </c>
      <c r="E8127" s="4">
        <f>INDEX(Stores[region],MATCH(Sales[[#This Row],[store_no]],Stores[store_no],0))</f>
        <v>3</v>
      </c>
      <c r="F8127" s="4" t="str">
        <f>INDEX(Stores[storetype],MATCH(Sales[[#This Row],[store_no]],Stores[store_no],0))</f>
        <v>A</v>
      </c>
      <c r="G8127" s="4" t="str">
        <f>INDEX(Stores[location_city],MATCH(Sales[[#This Row],[store_no]],Stores[store_no],0))</f>
        <v>Omaha</v>
      </c>
      <c r="H8127" s="4" t="str">
        <f>INDEX(Stores[location_state],MATCH(Sales[[#This Row],[store_no]],Stores[store_no],0))</f>
        <v>Nebraska</v>
      </c>
      <c r="I8127" s="4">
        <f>INDEX(Stores[sqft],MATCH(Sales[[#This Row],[store_no]],Stores[store_no],0))</f>
        <v>40700</v>
      </c>
      <c r="J8127" s="4" t="str">
        <f>INDEX(Departments[dept_name],MATCH(Sales[[#This Row],[dept_no]],Departments[dept_no],0))</f>
        <v>Outdoors</v>
      </c>
      <c r="K8127" s="4" t="str">
        <f>CONCATENATE(Sales[[#This Row],[region]],Sales[[#This Row],[storetype]])</f>
        <v>3A</v>
      </c>
      <c r="L8127" s="4">
        <f>INDEX(RegionStoreCount[Store Count],MATCH(Sales[[#This Row],[RegionStoretype]],RegionStoreCount[Region/Type],0))</f>
        <v>9</v>
      </c>
      <c r="M8127" s="4">
        <f>AND(Sales[[#This Row],[date]]&lt;=TY_YTDMax,Sales[[#This Row],[date]]&gt;=TY_YTDMin)*Sales[[#This Row],[sales]]</f>
        <v>71828.535600000003</v>
      </c>
      <c r="N8127" s="4">
        <f>AND(Sales[[#This Row],[date]]&lt;=LY_YTDMax,Sales[[#This Row],[date]]&gt;=LY_YTDMin)*Sales[[#This Row],[sales]]</f>
        <v>0</v>
      </c>
      <c r="O8127" s="4">
        <f>AND(Sales[[#This Row],[date]]&gt;=YoY_Min,Sales[[#This Row],[date]]&lt;=TY_YTDMax)*(Sales[[#This Row],[sales]]/Sales[[#This Row],[sqft]])</f>
        <v>1.7648288845208846</v>
      </c>
      <c r="P8127" s="4">
        <f>SUMIF(Sales[RegionStoretype],Sales[[#This Row],[RegionStoretype]],Sales[YoY_SSF])/Sales[[#This Row],[Region_TypeCount]]</f>
        <v>53.603836561720975</v>
      </c>
    </row>
    <row r="8128" spans="1:16" x14ac:dyDescent="0.25">
      <c r="A8128" s="1">
        <v>43315</v>
      </c>
      <c r="B8128">
        <v>34</v>
      </c>
      <c r="C8128">
        <v>16</v>
      </c>
      <c r="D8128">
        <v>15958.109399999998</v>
      </c>
      <c r="E8128" s="4">
        <f>INDEX(Stores[region],MATCH(Sales[[#This Row],[store_no]],Stores[store_no],0))</f>
        <v>1</v>
      </c>
      <c r="F8128" s="4" t="str">
        <f>INDEX(Stores[storetype],MATCH(Sales[[#This Row],[store_no]],Stores[store_no],0))</f>
        <v>A</v>
      </c>
      <c r="G8128" s="4" t="str">
        <f>INDEX(Stores[location_city],MATCH(Sales[[#This Row],[store_no]],Stores[store_no],0))</f>
        <v>Toledo</v>
      </c>
      <c r="H8128" s="4" t="str">
        <f>INDEX(Stores[location_state],MATCH(Sales[[#This Row],[store_no]],Stores[store_no],0))</f>
        <v>Ohio</v>
      </c>
      <c r="I8128" s="4">
        <f>INDEX(Stores[sqft],MATCH(Sales[[#This Row],[store_no]],Stores[store_no],0))</f>
        <v>207900</v>
      </c>
      <c r="J8128" s="4" t="str">
        <f>INDEX(Departments[dept_name],MATCH(Sales[[#This Row],[dept_no]],Departments[dept_no],0))</f>
        <v>Outdoors</v>
      </c>
      <c r="K8128" s="4" t="str">
        <f>CONCATENATE(Sales[[#This Row],[region]],Sales[[#This Row],[storetype]])</f>
        <v>1A</v>
      </c>
      <c r="L8128" s="4">
        <f>INDEX(RegionStoreCount[Store Count],MATCH(Sales[[#This Row],[RegionStoretype]],RegionStoreCount[Region/Type],0))</f>
        <v>5</v>
      </c>
      <c r="M8128" s="4">
        <f>AND(Sales[[#This Row],[date]]&lt;=TY_YTDMax,Sales[[#This Row],[date]]&gt;=TY_YTDMin)*Sales[[#This Row],[sales]]</f>
        <v>15958.109399999998</v>
      </c>
      <c r="N8128" s="4">
        <f>AND(Sales[[#This Row],[date]]&lt;=LY_YTDMax,Sales[[#This Row],[date]]&gt;=LY_YTDMin)*Sales[[#This Row],[sales]]</f>
        <v>0</v>
      </c>
      <c r="O8128" s="4">
        <f>AND(Sales[[#This Row],[date]]&gt;=YoY_Min,Sales[[#This Row],[date]]&lt;=TY_YTDMax)*(Sales[[#This Row],[sales]]/Sales[[#This Row],[sqft]])</f>
        <v>7.6758582972582964E-2</v>
      </c>
      <c r="P8128" s="4">
        <f>SUMIF(Sales[RegionStoretype],Sales[[#This Row],[RegionStoretype]],Sales[YoY_SSF])/Sales[[#This Row],[Region_TypeCount]]</f>
        <v>59.469551530910678</v>
      </c>
    </row>
    <row r="8129" spans="1:16" x14ac:dyDescent="0.25">
      <c r="A8129" s="1">
        <v>43315</v>
      </c>
      <c r="B8129">
        <v>36</v>
      </c>
      <c r="C8129">
        <v>6</v>
      </c>
      <c r="D8129">
        <v>108452.27379999998</v>
      </c>
      <c r="E8129" s="4">
        <f>INDEX(Stores[region],MATCH(Sales[[#This Row],[store_no]],Stores[store_no],0))</f>
        <v>2</v>
      </c>
      <c r="F8129" s="4" t="str">
        <f>INDEX(Stores[storetype],MATCH(Sales[[#This Row],[store_no]],Stores[store_no],0))</f>
        <v>A</v>
      </c>
      <c r="G8129" s="4" t="str">
        <f>INDEX(Stores[location_city],MATCH(Sales[[#This Row],[store_no]],Stores[store_no],0))</f>
        <v>Aurora</v>
      </c>
      <c r="H8129" s="4" t="str">
        <f>INDEX(Stores[location_state],MATCH(Sales[[#This Row],[store_no]],Stores[store_no],0))</f>
        <v>Illinois</v>
      </c>
      <c r="I8129" s="4">
        <f>INDEX(Stores[sqft],MATCH(Sales[[#This Row],[store_no]],Stores[store_no],0))</f>
        <v>209900</v>
      </c>
      <c r="J8129" s="4" t="str">
        <f>INDEX(Departments[dept_name],MATCH(Sales[[#This Row],[dept_no]],Departments[dept_no],0))</f>
        <v>Computers</v>
      </c>
      <c r="K8129" s="4" t="str">
        <f>CONCATENATE(Sales[[#This Row],[region]],Sales[[#This Row],[storetype]])</f>
        <v>2A</v>
      </c>
      <c r="L8129" s="4">
        <f>INDEX(RegionStoreCount[Store Count],MATCH(Sales[[#This Row],[RegionStoretype]],RegionStoreCount[Region/Type],0))</f>
        <v>5</v>
      </c>
      <c r="M8129" s="4">
        <f>AND(Sales[[#This Row],[date]]&lt;=TY_YTDMax,Sales[[#This Row],[date]]&gt;=TY_YTDMin)*Sales[[#This Row],[sales]]</f>
        <v>108452.27379999998</v>
      </c>
      <c r="N8129" s="4">
        <f>AND(Sales[[#This Row],[date]]&lt;=LY_YTDMax,Sales[[#This Row],[date]]&gt;=LY_YTDMin)*Sales[[#This Row],[sales]]</f>
        <v>0</v>
      </c>
      <c r="O8129" s="4">
        <f>AND(Sales[[#This Row],[date]]&gt;=YoY_Min,Sales[[#This Row],[date]]&lt;=TY_YTDMax)*(Sales[[#This Row],[sales]]/Sales[[#This Row],[sqft]])</f>
        <v>0.51668543973320624</v>
      </c>
      <c r="P8129" s="4">
        <f>SUMIF(Sales[RegionStoretype],Sales[[#This Row],[RegionStoretype]],Sales[YoY_SSF])/Sales[[#This Row],[Region_TypeCount]]</f>
        <v>60.052789354368521</v>
      </c>
    </row>
    <row r="8130" spans="1:16" x14ac:dyDescent="0.25">
      <c r="A8130" s="1">
        <v>43315</v>
      </c>
      <c r="B8130">
        <v>36</v>
      </c>
      <c r="C8130">
        <v>11</v>
      </c>
      <c r="D8130">
        <v>36258.906999999999</v>
      </c>
      <c r="E8130" s="4">
        <f>INDEX(Stores[region],MATCH(Sales[[#This Row],[store_no]],Stores[store_no],0))</f>
        <v>2</v>
      </c>
      <c r="F8130" s="4" t="str">
        <f>INDEX(Stores[storetype],MATCH(Sales[[#This Row],[store_no]],Stores[store_no],0))</f>
        <v>A</v>
      </c>
      <c r="G8130" s="4" t="str">
        <f>INDEX(Stores[location_city],MATCH(Sales[[#This Row],[store_no]],Stores[store_no],0))</f>
        <v>Aurora</v>
      </c>
      <c r="H8130" s="4" t="str">
        <f>INDEX(Stores[location_state],MATCH(Sales[[#This Row],[store_no]],Stores[store_no],0))</f>
        <v>Illinois</v>
      </c>
      <c r="I8130" s="4">
        <f>INDEX(Stores[sqft],MATCH(Sales[[#This Row],[store_no]],Stores[store_no],0))</f>
        <v>209900</v>
      </c>
      <c r="J8130" s="4" t="str">
        <f>INDEX(Departments[dept_name],MATCH(Sales[[#This Row],[dept_no]],Departments[dept_no],0))</f>
        <v>Home</v>
      </c>
      <c r="K8130" s="4" t="str">
        <f>CONCATENATE(Sales[[#This Row],[region]],Sales[[#This Row],[storetype]])</f>
        <v>2A</v>
      </c>
      <c r="L8130" s="4">
        <f>INDEX(RegionStoreCount[Store Count],MATCH(Sales[[#This Row],[RegionStoretype]],RegionStoreCount[Region/Type],0))</f>
        <v>5</v>
      </c>
      <c r="M8130" s="4">
        <f>AND(Sales[[#This Row],[date]]&lt;=TY_YTDMax,Sales[[#This Row],[date]]&gt;=TY_YTDMin)*Sales[[#This Row],[sales]]</f>
        <v>36258.906999999999</v>
      </c>
      <c r="N8130" s="4">
        <f>AND(Sales[[#This Row],[date]]&lt;=LY_YTDMax,Sales[[#This Row],[date]]&gt;=LY_YTDMin)*Sales[[#This Row],[sales]]</f>
        <v>0</v>
      </c>
      <c r="O8130" s="4">
        <f>AND(Sales[[#This Row],[date]]&gt;=YoY_Min,Sales[[#This Row],[date]]&lt;=TY_YTDMax)*(Sales[[#This Row],[sales]]/Sales[[#This Row],[sqft]])</f>
        <v>0.17274372081943781</v>
      </c>
      <c r="P8130" s="4">
        <f>SUMIF(Sales[RegionStoretype],Sales[[#This Row],[RegionStoretype]],Sales[YoY_SSF])/Sales[[#This Row],[Region_TypeCount]]</f>
        <v>60.052789354368521</v>
      </c>
    </row>
    <row r="8131" spans="1:16" x14ac:dyDescent="0.25">
      <c r="A8131" s="1">
        <v>43315</v>
      </c>
      <c r="B8131">
        <v>37</v>
      </c>
      <c r="C8131">
        <v>19</v>
      </c>
      <c r="D8131">
        <v>26153.875899999995</v>
      </c>
      <c r="E8131" s="4">
        <f>INDEX(Stores[region],MATCH(Sales[[#This Row],[store_no]],Stores[store_no],0))</f>
        <v>3</v>
      </c>
      <c r="F8131" s="4" t="str">
        <f>INDEX(Stores[storetype],MATCH(Sales[[#This Row],[store_no]],Stores[store_no],0))</f>
        <v>C</v>
      </c>
      <c r="G8131" s="4" t="str">
        <f>INDEX(Stores[location_city],MATCH(Sales[[#This Row],[store_no]],Stores[store_no],0))</f>
        <v>Lincoln</v>
      </c>
      <c r="H8131" s="4" t="str">
        <f>INDEX(Stores[location_state],MATCH(Sales[[#This Row],[store_no]],Stores[store_no],0))</f>
        <v>Nebraska</v>
      </c>
      <c r="I8131" s="4">
        <f>INDEX(Stores[sqft],MATCH(Sales[[#This Row],[store_no]],Stores[store_no],0))</f>
        <v>161300</v>
      </c>
      <c r="J8131" s="4" t="str">
        <f>INDEX(Departments[dept_name],MATCH(Sales[[#This Row],[dept_no]],Departments[dept_no],0))</f>
        <v>Tools</v>
      </c>
      <c r="K8131" s="4" t="str">
        <f>CONCATENATE(Sales[[#This Row],[region]],Sales[[#This Row],[storetype]])</f>
        <v>3C</v>
      </c>
      <c r="L8131" s="4">
        <f>INDEX(RegionStoreCount[Store Count],MATCH(Sales[[#This Row],[RegionStoretype]],RegionStoreCount[Region/Type],0))</f>
        <v>2</v>
      </c>
      <c r="M8131" s="4">
        <f>AND(Sales[[#This Row],[date]]&lt;=TY_YTDMax,Sales[[#This Row],[date]]&gt;=TY_YTDMin)*Sales[[#This Row],[sales]]</f>
        <v>26153.875899999995</v>
      </c>
      <c r="N8131" s="4">
        <f>AND(Sales[[#This Row],[date]]&lt;=LY_YTDMax,Sales[[#This Row],[date]]&gt;=LY_YTDMin)*Sales[[#This Row],[sales]]</f>
        <v>0</v>
      </c>
      <c r="O8131" s="4">
        <f>AND(Sales[[#This Row],[date]]&gt;=YoY_Min,Sales[[#This Row],[date]]&lt;=TY_YTDMax)*(Sales[[#This Row],[sales]]/Sales[[#This Row],[sqft]])</f>
        <v>0.16214430192188467</v>
      </c>
      <c r="P8131" s="4">
        <f>SUMIF(Sales[RegionStoretype],Sales[[#This Row],[RegionStoretype]],Sales[YoY_SSF])/Sales[[#This Row],[Region_TypeCount]]</f>
        <v>47.561479460925746</v>
      </c>
    </row>
    <row r="8132" spans="1:16" x14ac:dyDescent="0.25">
      <c r="A8132" s="1">
        <v>43315</v>
      </c>
      <c r="B8132">
        <v>38</v>
      </c>
      <c r="C8132">
        <v>1</v>
      </c>
      <c r="D8132">
        <v>22023.837</v>
      </c>
      <c r="E8132" s="4">
        <f>INDEX(Stores[region],MATCH(Sales[[#This Row],[store_no]],Stores[store_no],0))</f>
        <v>2</v>
      </c>
      <c r="F8132" s="4" t="str">
        <f>INDEX(Stores[storetype],MATCH(Sales[[#This Row],[store_no]],Stores[store_no],0))</f>
        <v>C</v>
      </c>
      <c r="G8132" s="4" t="str">
        <f>INDEX(Stores[location_city],MATCH(Sales[[#This Row],[store_no]],Stores[store_no],0))</f>
        <v>Hinsdale</v>
      </c>
      <c r="H8132" s="4" t="str">
        <f>INDEX(Stores[location_state],MATCH(Sales[[#This Row],[store_no]],Stores[store_no],0))</f>
        <v>Illinois</v>
      </c>
      <c r="I8132" s="4">
        <f>INDEX(Stores[sqft],MATCH(Sales[[#This Row],[store_no]],Stores[store_no],0))</f>
        <v>155600</v>
      </c>
      <c r="J8132" s="4" t="str">
        <f>INDEX(Departments[dept_name],MATCH(Sales[[#This Row],[dept_no]],Departments[dept_no],0))</f>
        <v>Automotive</v>
      </c>
      <c r="K8132" s="4" t="str">
        <f>CONCATENATE(Sales[[#This Row],[region]],Sales[[#This Row],[storetype]])</f>
        <v>2C</v>
      </c>
      <c r="L8132" s="4">
        <f>INDEX(RegionStoreCount[Store Count],MATCH(Sales[[#This Row],[RegionStoretype]],RegionStoreCount[Region/Type],0))</f>
        <v>1</v>
      </c>
      <c r="M8132" s="4">
        <f>AND(Sales[[#This Row],[date]]&lt;=TY_YTDMax,Sales[[#This Row],[date]]&gt;=TY_YTDMin)*Sales[[#This Row],[sales]]</f>
        <v>22023.837</v>
      </c>
      <c r="N8132" s="4">
        <f>AND(Sales[[#This Row],[date]]&lt;=LY_YTDMax,Sales[[#This Row],[date]]&gt;=LY_YTDMin)*Sales[[#This Row],[sales]]</f>
        <v>0</v>
      </c>
      <c r="O8132" s="4">
        <f>AND(Sales[[#This Row],[date]]&gt;=YoY_Min,Sales[[#This Row],[date]]&lt;=TY_YTDMax)*(Sales[[#This Row],[sales]]/Sales[[#This Row],[sqft]])</f>
        <v>0.14154136889460153</v>
      </c>
      <c r="P8132" s="4">
        <f>SUMIF(Sales[RegionStoretype],Sales[[#This Row],[RegionStoretype]],Sales[YoY_SSF])/Sales[[#This Row],[Region_TypeCount]]</f>
        <v>44.537621913239086</v>
      </c>
    </row>
    <row r="8133" spans="1:16" x14ac:dyDescent="0.25">
      <c r="A8133" s="1">
        <v>43315</v>
      </c>
      <c r="B8133">
        <v>38</v>
      </c>
      <c r="C8133">
        <v>3</v>
      </c>
      <c r="D8133">
        <v>157704.1661</v>
      </c>
      <c r="E8133" s="4">
        <f>INDEX(Stores[region],MATCH(Sales[[#This Row],[store_no]],Stores[store_no],0))</f>
        <v>2</v>
      </c>
      <c r="F8133" s="4" t="str">
        <f>INDEX(Stores[storetype],MATCH(Sales[[#This Row],[store_no]],Stores[store_no],0))</f>
        <v>C</v>
      </c>
      <c r="G8133" s="4" t="str">
        <f>INDEX(Stores[location_city],MATCH(Sales[[#This Row],[store_no]],Stores[store_no],0))</f>
        <v>Hinsdale</v>
      </c>
      <c r="H8133" s="4" t="str">
        <f>INDEX(Stores[location_state],MATCH(Sales[[#This Row],[store_no]],Stores[store_no],0))</f>
        <v>Illinois</v>
      </c>
      <c r="I8133" s="4">
        <f>INDEX(Stores[sqft],MATCH(Sales[[#This Row],[store_no]],Stores[store_no],0))</f>
        <v>155600</v>
      </c>
      <c r="J8133" s="4" t="str">
        <f>INDEX(Departments[dept_name],MATCH(Sales[[#This Row],[dept_no]],Departments[dept_no],0))</f>
        <v>Beauty</v>
      </c>
      <c r="K8133" s="4" t="str">
        <f>CONCATENATE(Sales[[#This Row],[region]],Sales[[#This Row],[storetype]])</f>
        <v>2C</v>
      </c>
      <c r="L8133" s="4">
        <f>INDEX(RegionStoreCount[Store Count],MATCH(Sales[[#This Row],[RegionStoretype]],RegionStoreCount[Region/Type],0))</f>
        <v>1</v>
      </c>
      <c r="M8133" s="4">
        <f>AND(Sales[[#This Row],[date]]&lt;=TY_YTDMax,Sales[[#This Row],[date]]&gt;=TY_YTDMin)*Sales[[#This Row],[sales]]</f>
        <v>157704.1661</v>
      </c>
      <c r="N8133" s="4">
        <f>AND(Sales[[#This Row],[date]]&lt;=LY_YTDMax,Sales[[#This Row],[date]]&gt;=LY_YTDMin)*Sales[[#This Row],[sales]]</f>
        <v>0</v>
      </c>
      <c r="O8133" s="4">
        <f>AND(Sales[[#This Row],[date]]&gt;=YoY_Min,Sales[[#This Row],[date]]&lt;=TY_YTDMax)*(Sales[[#This Row],[sales]]/Sales[[#This Row],[sqft]])</f>
        <v>1.0135229183804628</v>
      </c>
      <c r="P8133" s="4">
        <f>SUMIF(Sales[RegionStoretype],Sales[[#This Row],[RegionStoretype]],Sales[YoY_SSF])/Sales[[#This Row],[Region_TypeCount]]</f>
        <v>44.537621913239086</v>
      </c>
    </row>
    <row r="8134" spans="1:16" x14ac:dyDescent="0.25">
      <c r="A8134" s="1">
        <v>43315</v>
      </c>
      <c r="B8134">
        <v>38</v>
      </c>
      <c r="C8134">
        <v>14</v>
      </c>
      <c r="D8134">
        <v>54963.572500000009</v>
      </c>
      <c r="E8134" s="4">
        <f>INDEX(Stores[region],MATCH(Sales[[#This Row],[store_no]],Stores[store_no],0))</f>
        <v>2</v>
      </c>
      <c r="F8134" s="4" t="str">
        <f>INDEX(Stores[storetype],MATCH(Sales[[#This Row],[store_no]],Stores[store_no],0))</f>
        <v>C</v>
      </c>
      <c r="G8134" s="4" t="str">
        <f>INDEX(Stores[location_city],MATCH(Sales[[#This Row],[store_no]],Stores[store_no],0))</f>
        <v>Hinsdale</v>
      </c>
      <c r="H8134" s="4" t="str">
        <f>INDEX(Stores[location_state],MATCH(Sales[[#This Row],[store_no]],Stores[store_no],0))</f>
        <v>Illinois</v>
      </c>
      <c r="I8134" s="4">
        <f>INDEX(Stores[sqft],MATCH(Sales[[#This Row],[store_no]],Stores[store_no],0))</f>
        <v>155600</v>
      </c>
      <c r="J8134" s="4" t="str">
        <f>INDEX(Departments[dept_name],MATCH(Sales[[#This Row],[dept_no]],Departments[dept_no],0))</f>
        <v>Movies</v>
      </c>
      <c r="K8134" s="4" t="str">
        <f>CONCATENATE(Sales[[#This Row],[region]],Sales[[#This Row],[storetype]])</f>
        <v>2C</v>
      </c>
      <c r="L8134" s="4">
        <f>INDEX(RegionStoreCount[Store Count],MATCH(Sales[[#This Row],[RegionStoretype]],RegionStoreCount[Region/Type],0))</f>
        <v>1</v>
      </c>
      <c r="M8134" s="4">
        <f>AND(Sales[[#This Row],[date]]&lt;=TY_YTDMax,Sales[[#This Row],[date]]&gt;=TY_YTDMin)*Sales[[#This Row],[sales]]</f>
        <v>54963.572500000009</v>
      </c>
      <c r="N8134" s="4">
        <f>AND(Sales[[#This Row],[date]]&lt;=LY_YTDMax,Sales[[#This Row],[date]]&gt;=LY_YTDMin)*Sales[[#This Row],[sales]]</f>
        <v>0</v>
      </c>
      <c r="O8134" s="4">
        <f>AND(Sales[[#This Row],[date]]&gt;=YoY_Min,Sales[[#This Row],[date]]&lt;=TY_YTDMax)*(Sales[[#This Row],[sales]]/Sales[[#This Row],[sqft]])</f>
        <v>0.3532363271208227</v>
      </c>
      <c r="P8134" s="4">
        <f>SUMIF(Sales[RegionStoretype],Sales[[#This Row],[RegionStoretype]],Sales[YoY_SSF])/Sales[[#This Row],[Region_TypeCount]]</f>
        <v>44.537621913239086</v>
      </c>
    </row>
    <row r="8135" spans="1:16" x14ac:dyDescent="0.25">
      <c r="A8135" s="1">
        <v>43315</v>
      </c>
      <c r="B8135">
        <v>38</v>
      </c>
      <c r="C8135">
        <v>17</v>
      </c>
      <c r="D8135">
        <v>85150.135999999999</v>
      </c>
      <c r="E8135" s="4">
        <f>INDEX(Stores[region],MATCH(Sales[[#This Row],[store_no]],Stores[store_no],0))</f>
        <v>2</v>
      </c>
      <c r="F8135" s="4" t="str">
        <f>INDEX(Stores[storetype],MATCH(Sales[[#This Row],[store_no]],Stores[store_no],0))</f>
        <v>C</v>
      </c>
      <c r="G8135" s="4" t="str">
        <f>INDEX(Stores[location_city],MATCH(Sales[[#This Row],[store_no]],Stores[store_no],0))</f>
        <v>Hinsdale</v>
      </c>
      <c r="H8135" s="4" t="str">
        <f>INDEX(Stores[location_state],MATCH(Sales[[#This Row],[store_no]],Stores[store_no],0))</f>
        <v>Illinois</v>
      </c>
      <c r="I8135" s="4">
        <f>INDEX(Stores[sqft],MATCH(Sales[[#This Row],[store_no]],Stores[store_no],0))</f>
        <v>155600</v>
      </c>
      <c r="J8135" s="4" t="str">
        <f>INDEX(Departments[dept_name],MATCH(Sales[[#This Row],[dept_no]],Departments[dept_no],0))</f>
        <v>Shoes</v>
      </c>
      <c r="K8135" s="4" t="str">
        <f>CONCATENATE(Sales[[#This Row],[region]],Sales[[#This Row],[storetype]])</f>
        <v>2C</v>
      </c>
      <c r="L8135" s="4">
        <f>INDEX(RegionStoreCount[Store Count],MATCH(Sales[[#This Row],[RegionStoretype]],RegionStoreCount[Region/Type],0))</f>
        <v>1</v>
      </c>
      <c r="M8135" s="4">
        <f>AND(Sales[[#This Row],[date]]&lt;=TY_YTDMax,Sales[[#This Row],[date]]&gt;=TY_YTDMin)*Sales[[#This Row],[sales]]</f>
        <v>85150.135999999999</v>
      </c>
      <c r="N8135" s="4">
        <f>AND(Sales[[#This Row],[date]]&lt;=LY_YTDMax,Sales[[#This Row],[date]]&gt;=LY_YTDMin)*Sales[[#This Row],[sales]]</f>
        <v>0</v>
      </c>
      <c r="O8135" s="4">
        <f>AND(Sales[[#This Row],[date]]&gt;=YoY_Min,Sales[[#This Row],[date]]&lt;=TY_YTDMax)*(Sales[[#This Row],[sales]]/Sales[[#This Row],[sqft]])</f>
        <v>0.54723737789203086</v>
      </c>
      <c r="P8135" s="4">
        <f>SUMIF(Sales[RegionStoretype],Sales[[#This Row],[RegionStoretype]],Sales[YoY_SSF])/Sales[[#This Row],[Region_TypeCount]]</f>
        <v>44.537621913239086</v>
      </c>
    </row>
    <row r="8136" spans="1:16" x14ac:dyDescent="0.25">
      <c r="A8136" s="1">
        <v>43322</v>
      </c>
      <c r="B8136">
        <v>2</v>
      </c>
      <c r="C8136">
        <v>7</v>
      </c>
      <c r="D8136">
        <v>67990.685800000007</v>
      </c>
      <c r="E8136" s="4">
        <f>INDEX(Stores[region],MATCH(Sales[[#This Row],[store_no]],Stores[store_no],0))</f>
        <v>3</v>
      </c>
      <c r="F8136" s="4" t="str">
        <f>INDEX(Stores[storetype],MATCH(Sales[[#This Row],[store_no]],Stores[store_no],0))</f>
        <v>A</v>
      </c>
      <c r="G8136" s="4" t="str">
        <f>INDEX(Stores[location_city],MATCH(Sales[[#This Row],[store_no]],Stores[store_no],0))</f>
        <v>Minneapolis</v>
      </c>
      <c r="H8136" s="4" t="str">
        <f>INDEX(Stores[location_state],MATCH(Sales[[#This Row],[store_no]],Stores[store_no],0))</f>
        <v>Minnesota</v>
      </c>
      <c r="I8136" s="4">
        <f>INDEX(Stores[sqft],MATCH(Sales[[#This Row],[store_no]],Stores[store_no],0))</f>
        <v>210400</v>
      </c>
      <c r="J8136" s="4" t="str">
        <f>INDEX(Departments[dept_name],MATCH(Sales[[#This Row],[dept_no]],Departments[dept_no],0))</f>
        <v>Electronics</v>
      </c>
      <c r="K8136" s="4" t="str">
        <f>CONCATENATE(Sales[[#This Row],[region]],Sales[[#This Row],[storetype]])</f>
        <v>3A</v>
      </c>
      <c r="L8136" s="4">
        <f>INDEX(RegionStoreCount[Store Count],MATCH(Sales[[#This Row],[RegionStoretype]],RegionStoreCount[Region/Type],0))</f>
        <v>9</v>
      </c>
      <c r="M8136" s="4">
        <f>AND(Sales[[#This Row],[date]]&lt;=TY_YTDMax,Sales[[#This Row],[date]]&gt;=TY_YTDMin)*Sales[[#This Row],[sales]]</f>
        <v>67990.685800000007</v>
      </c>
      <c r="N8136" s="4">
        <f>AND(Sales[[#This Row],[date]]&lt;=LY_YTDMax,Sales[[#This Row],[date]]&gt;=LY_YTDMin)*Sales[[#This Row],[sales]]</f>
        <v>0</v>
      </c>
      <c r="O8136" s="4">
        <f>AND(Sales[[#This Row],[date]]&gt;=YoY_Min,Sales[[#This Row],[date]]&lt;=TY_YTDMax)*(Sales[[#This Row],[sales]]/Sales[[#This Row],[sqft]])</f>
        <v>0.32314964733840307</v>
      </c>
      <c r="P8136" s="4">
        <f>SUMIF(Sales[RegionStoretype],Sales[[#This Row],[RegionStoretype]],Sales[YoY_SSF])/Sales[[#This Row],[Region_TypeCount]]</f>
        <v>53.603836561720975</v>
      </c>
    </row>
    <row r="8137" spans="1:16" x14ac:dyDescent="0.25">
      <c r="A8137" s="1">
        <v>43322</v>
      </c>
      <c r="B8137">
        <v>3</v>
      </c>
      <c r="C8137">
        <v>7</v>
      </c>
      <c r="D8137">
        <v>62479.365599999997</v>
      </c>
      <c r="E8137" s="4">
        <f>INDEX(Stores[region],MATCH(Sales[[#This Row],[store_no]],Stores[store_no],0))</f>
        <v>1</v>
      </c>
      <c r="F8137" s="4" t="str">
        <f>INDEX(Stores[storetype],MATCH(Sales[[#This Row],[store_no]],Stores[store_no],0))</f>
        <v>B</v>
      </c>
      <c r="G8137" s="4" t="str">
        <f>INDEX(Stores[location_city],MATCH(Sales[[#This Row],[store_no]],Stores[store_no],0))</f>
        <v>Detroit</v>
      </c>
      <c r="H8137" s="4" t="str">
        <f>INDEX(Stores[location_state],MATCH(Sales[[#This Row],[store_no]],Stores[store_no],0))</f>
        <v>Michigan</v>
      </c>
      <c r="I8137" s="4">
        <f>INDEX(Stores[sqft],MATCH(Sales[[#This Row],[store_no]],Stores[store_no],0))</f>
        <v>114500</v>
      </c>
      <c r="J8137" s="4" t="str">
        <f>INDEX(Departments[dept_name],MATCH(Sales[[#This Row],[dept_no]],Departments[dept_no],0))</f>
        <v>Electronics</v>
      </c>
      <c r="K8137" s="4" t="str">
        <f>CONCATENATE(Sales[[#This Row],[region]],Sales[[#This Row],[storetype]])</f>
        <v>1B</v>
      </c>
      <c r="L8137" s="4">
        <f>INDEX(RegionStoreCount[Store Count],MATCH(Sales[[#This Row],[RegionStoretype]],RegionStoreCount[Region/Type],0))</f>
        <v>5</v>
      </c>
      <c r="M8137" s="4">
        <f>AND(Sales[[#This Row],[date]]&lt;=TY_YTDMax,Sales[[#This Row],[date]]&gt;=TY_YTDMin)*Sales[[#This Row],[sales]]</f>
        <v>62479.365599999997</v>
      </c>
      <c r="N8137" s="4">
        <f>AND(Sales[[#This Row],[date]]&lt;=LY_YTDMax,Sales[[#This Row],[date]]&gt;=LY_YTDMin)*Sales[[#This Row],[sales]]</f>
        <v>0</v>
      </c>
      <c r="O8137" s="4">
        <f>AND(Sales[[#This Row],[date]]&gt;=YoY_Min,Sales[[#This Row],[date]]&lt;=TY_YTDMax)*(Sales[[#This Row],[sales]]/Sales[[#This Row],[sqft]])</f>
        <v>0.54567131528384272</v>
      </c>
      <c r="P8137" s="4">
        <f>SUMIF(Sales[RegionStoretype],Sales[[#This Row],[RegionStoretype]],Sales[YoY_SSF])/Sales[[#This Row],[Region_TypeCount]]</f>
        <v>68.518982968140051</v>
      </c>
    </row>
    <row r="8138" spans="1:16" x14ac:dyDescent="0.25">
      <c r="A8138" s="1">
        <v>43322</v>
      </c>
      <c r="B8138">
        <v>3</v>
      </c>
      <c r="C8138">
        <v>10</v>
      </c>
      <c r="D8138">
        <v>65120.620200000005</v>
      </c>
      <c r="E8138" s="4">
        <f>INDEX(Stores[region],MATCH(Sales[[#This Row],[store_no]],Stores[store_no],0))</f>
        <v>1</v>
      </c>
      <c r="F8138" s="4" t="str">
        <f>INDEX(Stores[storetype],MATCH(Sales[[#This Row],[store_no]],Stores[store_no],0))</f>
        <v>B</v>
      </c>
      <c r="G8138" s="4" t="str">
        <f>INDEX(Stores[location_city],MATCH(Sales[[#This Row],[store_no]],Stores[store_no],0))</f>
        <v>Detroit</v>
      </c>
      <c r="H8138" s="4" t="str">
        <f>INDEX(Stores[location_state],MATCH(Sales[[#This Row],[store_no]],Stores[store_no],0))</f>
        <v>Michigan</v>
      </c>
      <c r="I8138" s="4">
        <f>INDEX(Stores[sqft],MATCH(Sales[[#This Row],[store_no]],Stores[store_no],0))</f>
        <v>114500</v>
      </c>
      <c r="J8138" s="4" t="str">
        <f>INDEX(Departments[dept_name],MATCH(Sales[[#This Row],[dept_no]],Departments[dept_no],0))</f>
        <v>Health</v>
      </c>
      <c r="K8138" s="4" t="str">
        <f>CONCATENATE(Sales[[#This Row],[region]],Sales[[#This Row],[storetype]])</f>
        <v>1B</v>
      </c>
      <c r="L8138" s="4">
        <f>INDEX(RegionStoreCount[Store Count],MATCH(Sales[[#This Row],[RegionStoretype]],RegionStoreCount[Region/Type],0))</f>
        <v>5</v>
      </c>
      <c r="M8138" s="4">
        <f>AND(Sales[[#This Row],[date]]&lt;=TY_YTDMax,Sales[[#This Row],[date]]&gt;=TY_YTDMin)*Sales[[#This Row],[sales]]</f>
        <v>65120.620200000005</v>
      </c>
      <c r="N8138" s="4">
        <f>AND(Sales[[#This Row],[date]]&lt;=LY_YTDMax,Sales[[#This Row],[date]]&gt;=LY_YTDMin)*Sales[[#This Row],[sales]]</f>
        <v>0</v>
      </c>
      <c r="O8138" s="4">
        <f>AND(Sales[[#This Row],[date]]&gt;=YoY_Min,Sales[[#This Row],[date]]&lt;=TY_YTDMax)*(Sales[[#This Row],[sales]]/Sales[[#This Row],[sqft]])</f>
        <v>0.56873904104803497</v>
      </c>
      <c r="P8138" s="4">
        <f>SUMIF(Sales[RegionStoretype],Sales[[#This Row],[RegionStoretype]],Sales[YoY_SSF])/Sales[[#This Row],[Region_TypeCount]]</f>
        <v>68.518982968140051</v>
      </c>
    </row>
    <row r="8139" spans="1:16" x14ac:dyDescent="0.25">
      <c r="A8139" s="1">
        <v>43322</v>
      </c>
      <c r="B8139">
        <v>3</v>
      </c>
      <c r="C8139">
        <v>20</v>
      </c>
      <c r="D8139">
        <v>41865.196199999998</v>
      </c>
      <c r="E8139" s="4">
        <f>INDEX(Stores[region],MATCH(Sales[[#This Row],[store_no]],Stores[store_no],0))</f>
        <v>1</v>
      </c>
      <c r="F8139" s="4" t="str">
        <f>INDEX(Stores[storetype],MATCH(Sales[[#This Row],[store_no]],Stores[store_no],0))</f>
        <v>B</v>
      </c>
      <c r="G8139" s="4" t="str">
        <f>INDEX(Stores[location_city],MATCH(Sales[[#This Row],[store_no]],Stores[store_no],0))</f>
        <v>Detroit</v>
      </c>
      <c r="H8139" s="4" t="str">
        <f>INDEX(Stores[location_state],MATCH(Sales[[#This Row],[store_no]],Stores[store_no],0))</f>
        <v>Michigan</v>
      </c>
      <c r="I8139" s="4">
        <f>INDEX(Stores[sqft],MATCH(Sales[[#This Row],[store_no]],Stores[store_no],0))</f>
        <v>114500</v>
      </c>
      <c r="J8139" s="4" t="str">
        <f>INDEX(Departments[dept_name],MATCH(Sales[[#This Row],[dept_no]],Departments[dept_no],0))</f>
        <v>Toys</v>
      </c>
      <c r="K8139" s="4" t="str">
        <f>CONCATENATE(Sales[[#This Row],[region]],Sales[[#This Row],[storetype]])</f>
        <v>1B</v>
      </c>
      <c r="L8139" s="4">
        <f>INDEX(RegionStoreCount[Store Count],MATCH(Sales[[#This Row],[RegionStoretype]],RegionStoreCount[Region/Type],0))</f>
        <v>5</v>
      </c>
      <c r="M8139" s="4">
        <f>AND(Sales[[#This Row],[date]]&lt;=TY_YTDMax,Sales[[#This Row],[date]]&gt;=TY_YTDMin)*Sales[[#This Row],[sales]]</f>
        <v>41865.196199999998</v>
      </c>
      <c r="N8139" s="4">
        <f>AND(Sales[[#This Row],[date]]&lt;=LY_YTDMax,Sales[[#This Row],[date]]&gt;=LY_YTDMin)*Sales[[#This Row],[sales]]</f>
        <v>0</v>
      </c>
      <c r="O8139" s="4">
        <f>AND(Sales[[#This Row],[date]]&gt;=YoY_Min,Sales[[#This Row],[date]]&lt;=TY_YTDMax)*(Sales[[#This Row],[sales]]/Sales[[#This Row],[sqft]])</f>
        <v>0.36563490131004367</v>
      </c>
      <c r="P8139" s="4">
        <f>SUMIF(Sales[RegionStoretype],Sales[[#This Row],[RegionStoretype]],Sales[YoY_SSF])/Sales[[#This Row],[Region_TypeCount]]</f>
        <v>68.518982968140051</v>
      </c>
    </row>
    <row r="8140" spans="1:16" x14ac:dyDescent="0.25">
      <c r="A8140" s="1">
        <v>43322</v>
      </c>
      <c r="B8140">
        <v>5</v>
      </c>
      <c r="C8140">
        <v>10</v>
      </c>
      <c r="D8140">
        <v>76306.461899999995</v>
      </c>
      <c r="E8140" s="4">
        <f>INDEX(Stores[region],MATCH(Sales[[#This Row],[store_no]],Stores[store_no],0))</f>
        <v>1</v>
      </c>
      <c r="F8140" s="4" t="str">
        <f>INDEX(Stores[storetype],MATCH(Sales[[#This Row],[store_no]],Stores[store_no],0))</f>
        <v>B</v>
      </c>
      <c r="G8140" s="4" t="str">
        <f>INDEX(Stores[location_city],MATCH(Sales[[#This Row],[store_no]],Stores[store_no],0))</f>
        <v>Bloomington</v>
      </c>
      <c r="H8140" s="4" t="str">
        <f>INDEX(Stores[location_state],MATCH(Sales[[#This Row],[store_no]],Stores[store_no],0))</f>
        <v>Indiana</v>
      </c>
      <c r="I8140" s="4">
        <f>INDEX(Stores[sqft],MATCH(Sales[[#This Row],[store_no]],Stores[store_no],0))</f>
        <v>114500</v>
      </c>
      <c r="J8140" s="4" t="str">
        <f>INDEX(Departments[dept_name],MATCH(Sales[[#This Row],[dept_no]],Departments[dept_no],0))</f>
        <v>Health</v>
      </c>
      <c r="K8140" s="4" t="str">
        <f>CONCATENATE(Sales[[#This Row],[region]],Sales[[#This Row],[storetype]])</f>
        <v>1B</v>
      </c>
      <c r="L8140" s="4">
        <f>INDEX(RegionStoreCount[Store Count],MATCH(Sales[[#This Row],[RegionStoretype]],RegionStoreCount[Region/Type],0))</f>
        <v>5</v>
      </c>
      <c r="M8140" s="4">
        <f>AND(Sales[[#This Row],[date]]&lt;=TY_YTDMax,Sales[[#This Row],[date]]&gt;=TY_YTDMin)*Sales[[#This Row],[sales]]</f>
        <v>76306.461899999995</v>
      </c>
      <c r="N8140" s="4">
        <f>AND(Sales[[#This Row],[date]]&lt;=LY_YTDMax,Sales[[#This Row],[date]]&gt;=LY_YTDMin)*Sales[[#This Row],[sales]]</f>
        <v>0</v>
      </c>
      <c r="O8140" s="4">
        <f>AND(Sales[[#This Row],[date]]&gt;=YoY_Min,Sales[[#This Row],[date]]&lt;=TY_YTDMax)*(Sales[[#This Row],[sales]]/Sales[[#This Row],[sqft]])</f>
        <v>0.66643198165938855</v>
      </c>
      <c r="P8140" s="4">
        <f>SUMIF(Sales[RegionStoretype],Sales[[#This Row],[RegionStoretype]],Sales[YoY_SSF])/Sales[[#This Row],[Region_TypeCount]]</f>
        <v>68.518982968140051</v>
      </c>
    </row>
    <row r="8141" spans="1:16" x14ac:dyDescent="0.25">
      <c r="A8141" s="1">
        <v>43322</v>
      </c>
      <c r="B8141">
        <v>5</v>
      </c>
      <c r="C8141">
        <v>12</v>
      </c>
      <c r="D8141">
        <v>87690.117600000012</v>
      </c>
      <c r="E8141" s="4">
        <f>INDEX(Stores[region],MATCH(Sales[[#This Row],[store_no]],Stores[store_no],0))</f>
        <v>1</v>
      </c>
      <c r="F8141" s="4" t="str">
        <f>INDEX(Stores[storetype],MATCH(Sales[[#This Row],[store_no]],Stores[store_no],0))</f>
        <v>B</v>
      </c>
      <c r="G8141" s="4" t="str">
        <f>INDEX(Stores[location_city],MATCH(Sales[[#This Row],[store_no]],Stores[store_no],0))</f>
        <v>Bloomington</v>
      </c>
      <c r="H8141" s="4" t="str">
        <f>INDEX(Stores[location_state],MATCH(Sales[[#This Row],[store_no]],Stores[store_no],0))</f>
        <v>Indiana</v>
      </c>
      <c r="I8141" s="4">
        <f>INDEX(Stores[sqft],MATCH(Sales[[#This Row],[store_no]],Stores[store_no],0))</f>
        <v>114500</v>
      </c>
      <c r="J8141" s="4" t="str">
        <f>INDEX(Departments[dept_name],MATCH(Sales[[#This Row],[dept_no]],Departments[dept_no],0))</f>
        <v>Jewelery</v>
      </c>
      <c r="K8141" s="4" t="str">
        <f>CONCATENATE(Sales[[#This Row],[region]],Sales[[#This Row],[storetype]])</f>
        <v>1B</v>
      </c>
      <c r="L8141" s="4">
        <f>INDEX(RegionStoreCount[Store Count],MATCH(Sales[[#This Row],[RegionStoretype]],RegionStoreCount[Region/Type],0))</f>
        <v>5</v>
      </c>
      <c r="M8141" s="4">
        <f>AND(Sales[[#This Row],[date]]&lt;=TY_YTDMax,Sales[[#This Row],[date]]&gt;=TY_YTDMin)*Sales[[#This Row],[sales]]</f>
        <v>87690.117600000012</v>
      </c>
      <c r="N8141" s="4">
        <f>AND(Sales[[#This Row],[date]]&lt;=LY_YTDMax,Sales[[#This Row],[date]]&gt;=LY_YTDMin)*Sales[[#This Row],[sales]]</f>
        <v>0</v>
      </c>
      <c r="O8141" s="4">
        <f>AND(Sales[[#This Row],[date]]&gt;=YoY_Min,Sales[[#This Row],[date]]&lt;=TY_YTDMax)*(Sales[[#This Row],[sales]]/Sales[[#This Row],[sqft]])</f>
        <v>0.76585255545851538</v>
      </c>
      <c r="P8141" s="4">
        <f>SUMIF(Sales[RegionStoretype],Sales[[#This Row],[RegionStoretype]],Sales[YoY_SSF])/Sales[[#This Row],[Region_TypeCount]]</f>
        <v>68.518982968140051</v>
      </c>
    </row>
    <row r="8142" spans="1:16" x14ac:dyDescent="0.25">
      <c r="A8142" s="1">
        <v>43322</v>
      </c>
      <c r="B8142">
        <v>6</v>
      </c>
      <c r="C8142">
        <v>2</v>
      </c>
      <c r="D8142">
        <v>14151.733600000001</v>
      </c>
      <c r="E8142" s="4">
        <f>INDEX(Stores[region],MATCH(Sales[[#This Row],[store_no]],Stores[store_no],0))</f>
        <v>3</v>
      </c>
      <c r="F8142" s="4" t="str">
        <f>INDEX(Stores[storetype],MATCH(Sales[[#This Row],[store_no]],Stores[store_no],0))</f>
        <v>A</v>
      </c>
      <c r="G8142" s="4" t="str">
        <f>INDEX(Stores[location_city],MATCH(Sales[[#This Row],[store_no]],Stores[store_no],0))</f>
        <v>Green Bay</v>
      </c>
      <c r="H8142" s="4" t="str">
        <f>INDEX(Stores[location_state],MATCH(Sales[[#This Row],[store_no]],Stores[store_no],0))</f>
        <v>Wisconsin</v>
      </c>
      <c r="I8142" s="4">
        <f>INDEX(Stores[sqft],MATCH(Sales[[#This Row],[store_no]],Stores[store_no],0))</f>
        <v>138800</v>
      </c>
      <c r="J8142" s="4" t="str">
        <f>INDEX(Departments[dept_name],MATCH(Sales[[#This Row],[dept_no]],Departments[dept_no],0))</f>
        <v>Baby</v>
      </c>
      <c r="K8142" s="4" t="str">
        <f>CONCATENATE(Sales[[#This Row],[region]],Sales[[#This Row],[storetype]])</f>
        <v>3A</v>
      </c>
      <c r="L8142" s="4">
        <f>INDEX(RegionStoreCount[Store Count],MATCH(Sales[[#This Row],[RegionStoretype]],RegionStoreCount[Region/Type],0))</f>
        <v>9</v>
      </c>
      <c r="M8142" s="4">
        <f>AND(Sales[[#This Row],[date]]&lt;=TY_YTDMax,Sales[[#This Row],[date]]&gt;=TY_YTDMin)*Sales[[#This Row],[sales]]</f>
        <v>14151.733600000001</v>
      </c>
      <c r="N8142" s="4">
        <f>AND(Sales[[#This Row],[date]]&lt;=LY_YTDMax,Sales[[#This Row],[date]]&gt;=LY_YTDMin)*Sales[[#This Row],[sales]]</f>
        <v>0</v>
      </c>
      <c r="O8142" s="4">
        <f>AND(Sales[[#This Row],[date]]&gt;=YoY_Min,Sales[[#This Row],[date]]&lt;=TY_YTDMax)*(Sales[[#This Row],[sales]]/Sales[[#This Row],[sqft]])</f>
        <v>0.10195773487031701</v>
      </c>
      <c r="P8142" s="4">
        <f>SUMIF(Sales[RegionStoretype],Sales[[#This Row],[RegionStoretype]],Sales[YoY_SSF])/Sales[[#This Row],[Region_TypeCount]]</f>
        <v>53.603836561720975</v>
      </c>
    </row>
    <row r="8143" spans="1:16" x14ac:dyDescent="0.25">
      <c r="A8143" s="1">
        <v>43322</v>
      </c>
      <c r="B8143">
        <v>6</v>
      </c>
      <c r="C8143">
        <v>5</v>
      </c>
      <c r="D8143">
        <v>50772.618000000002</v>
      </c>
      <c r="E8143" s="4">
        <f>INDEX(Stores[region],MATCH(Sales[[#This Row],[store_no]],Stores[store_no],0))</f>
        <v>3</v>
      </c>
      <c r="F8143" s="4" t="str">
        <f>INDEX(Stores[storetype],MATCH(Sales[[#This Row],[store_no]],Stores[store_no],0))</f>
        <v>A</v>
      </c>
      <c r="G8143" s="4" t="str">
        <f>INDEX(Stores[location_city],MATCH(Sales[[#This Row],[store_no]],Stores[store_no],0))</f>
        <v>Green Bay</v>
      </c>
      <c r="H8143" s="4" t="str">
        <f>INDEX(Stores[location_state],MATCH(Sales[[#This Row],[store_no]],Stores[store_no],0))</f>
        <v>Wisconsin</v>
      </c>
      <c r="I8143" s="4">
        <f>INDEX(Stores[sqft],MATCH(Sales[[#This Row],[store_no]],Stores[store_no],0))</f>
        <v>138800</v>
      </c>
      <c r="J8143" s="4" t="str">
        <f>INDEX(Departments[dept_name],MATCH(Sales[[#This Row],[dept_no]],Departments[dept_no],0))</f>
        <v>Clothing</v>
      </c>
      <c r="K8143" s="4" t="str">
        <f>CONCATENATE(Sales[[#This Row],[region]],Sales[[#This Row],[storetype]])</f>
        <v>3A</v>
      </c>
      <c r="L8143" s="4">
        <f>INDEX(RegionStoreCount[Store Count],MATCH(Sales[[#This Row],[RegionStoretype]],RegionStoreCount[Region/Type],0))</f>
        <v>9</v>
      </c>
      <c r="M8143" s="4">
        <f>AND(Sales[[#This Row],[date]]&lt;=TY_YTDMax,Sales[[#This Row],[date]]&gt;=TY_YTDMin)*Sales[[#This Row],[sales]]</f>
        <v>50772.618000000002</v>
      </c>
      <c r="N8143" s="4">
        <f>AND(Sales[[#This Row],[date]]&lt;=LY_YTDMax,Sales[[#This Row],[date]]&gt;=LY_YTDMin)*Sales[[#This Row],[sales]]</f>
        <v>0</v>
      </c>
      <c r="O8143" s="4">
        <f>AND(Sales[[#This Row],[date]]&gt;=YoY_Min,Sales[[#This Row],[date]]&lt;=TY_YTDMax)*(Sales[[#This Row],[sales]]/Sales[[#This Row],[sqft]])</f>
        <v>0.36579695965417869</v>
      </c>
      <c r="P8143" s="4">
        <f>SUMIF(Sales[RegionStoretype],Sales[[#This Row],[RegionStoretype]],Sales[YoY_SSF])/Sales[[#This Row],[Region_TypeCount]]</f>
        <v>53.603836561720975</v>
      </c>
    </row>
    <row r="8144" spans="1:16" x14ac:dyDescent="0.25">
      <c r="A8144" s="1">
        <v>43322</v>
      </c>
      <c r="B8144">
        <v>6</v>
      </c>
      <c r="C8144">
        <v>10</v>
      </c>
      <c r="D8144">
        <v>19536.048600000002</v>
      </c>
      <c r="E8144" s="4">
        <f>INDEX(Stores[region],MATCH(Sales[[#This Row],[store_no]],Stores[store_no],0))</f>
        <v>3</v>
      </c>
      <c r="F8144" s="4" t="str">
        <f>INDEX(Stores[storetype],MATCH(Sales[[#This Row],[store_no]],Stores[store_no],0))</f>
        <v>A</v>
      </c>
      <c r="G8144" s="4" t="str">
        <f>INDEX(Stores[location_city],MATCH(Sales[[#This Row],[store_no]],Stores[store_no],0))</f>
        <v>Green Bay</v>
      </c>
      <c r="H8144" s="4" t="str">
        <f>INDEX(Stores[location_state],MATCH(Sales[[#This Row],[store_no]],Stores[store_no],0))</f>
        <v>Wisconsin</v>
      </c>
      <c r="I8144" s="4">
        <f>INDEX(Stores[sqft],MATCH(Sales[[#This Row],[store_no]],Stores[store_no],0))</f>
        <v>138800</v>
      </c>
      <c r="J8144" s="4" t="str">
        <f>INDEX(Departments[dept_name],MATCH(Sales[[#This Row],[dept_no]],Departments[dept_no],0))</f>
        <v>Health</v>
      </c>
      <c r="K8144" s="4" t="str">
        <f>CONCATENATE(Sales[[#This Row],[region]],Sales[[#This Row],[storetype]])</f>
        <v>3A</v>
      </c>
      <c r="L8144" s="4">
        <f>INDEX(RegionStoreCount[Store Count],MATCH(Sales[[#This Row],[RegionStoretype]],RegionStoreCount[Region/Type],0))</f>
        <v>9</v>
      </c>
      <c r="M8144" s="4">
        <f>AND(Sales[[#This Row],[date]]&lt;=TY_YTDMax,Sales[[#This Row],[date]]&gt;=TY_YTDMin)*Sales[[#This Row],[sales]]</f>
        <v>19536.048600000002</v>
      </c>
      <c r="N8144" s="4">
        <f>AND(Sales[[#This Row],[date]]&lt;=LY_YTDMax,Sales[[#This Row],[date]]&gt;=LY_YTDMin)*Sales[[#This Row],[sales]]</f>
        <v>0</v>
      </c>
      <c r="O8144" s="4">
        <f>AND(Sales[[#This Row],[date]]&gt;=YoY_Min,Sales[[#This Row],[date]]&lt;=TY_YTDMax)*(Sales[[#This Row],[sales]]/Sales[[#This Row],[sqft]])</f>
        <v>0.14074962968299712</v>
      </c>
      <c r="P8144" s="4">
        <f>SUMIF(Sales[RegionStoretype],Sales[[#This Row],[RegionStoretype]],Sales[YoY_SSF])/Sales[[#This Row],[Region_TypeCount]]</f>
        <v>53.603836561720975</v>
      </c>
    </row>
    <row r="8145" spans="1:16" x14ac:dyDescent="0.25">
      <c r="A8145" s="1">
        <v>43322</v>
      </c>
      <c r="B8145">
        <v>6</v>
      </c>
      <c r="C8145">
        <v>12</v>
      </c>
      <c r="D8145">
        <v>133408.51009999998</v>
      </c>
      <c r="E8145" s="4">
        <f>INDEX(Stores[region],MATCH(Sales[[#This Row],[store_no]],Stores[store_no],0))</f>
        <v>3</v>
      </c>
      <c r="F8145" s="4" t="str">
        <f>INDEX(Stores[storetype],MATCH(Sales[[#This Row],[store_no]],Stores[store_no],0))</f>
        <v>A</v>
      </c>
      <c r="G8145" s="4" t="str">
        <f>INDEX(Stores[location_city],MATCH(Sales[[#This Row],[store_no]],Stores[store_no],0))</f>
        <v>Green Bay</v>
      </c>
      <c r="H8145" s="4" t="str">
        <f>INDEX(Stores[location_state],MATCH(Sales[[#This Row],[store_no]],Stores[store_no],0))</f>
        <v>Wisconsin</v>
      </c>
      <c r="I8145" s="4">
        <f>INDEX(Stores[sqft],MATCH(Sales[[#This Row],[store_no]],Stores[store_no],0))</f>
        <v>138800</v>
      </c>
      <c r="J8145" s="4" t="str">
        <f>INDEX(Departments[dept_name],MATCH(Sales[[#This Row],[dept_no]],Departments[dept_no],0))</f>
        <v>Jewelery</v>
      </c>
      <c r="K8145" s="4" t="str">
        <f>CONCATENATE(Sales[[#This Row],[region]],Sales[[#This Row],[storetype]])</f>
        <v>3A</v>
      </c>
      <c r="L8145" s="4">
        <f>INDEX(RegionStoreCount[Store Count],MATCH(Sales[[#This Row],[RegionStoretype]],RegionStoreCount[Region/Type],0))</f>
        <v>9</v>
      </c>
      <c r="M8145" s="4">
        <f>AND(Sales[[#This Row],[date]]&lt;=TY_YTDMax,Sales[[#This Row],[date]]&gt;=TY_YTDMin)*Sales[[#This Row],[sales]]</f>
        <v>133408.51009999998</v>
      </c>
      <c r="N8145" s="4">
        <f>AND(Sales[[#This Row],[date]]&lt;=LY_YTDMax,Sales[[#This Row],[date]]&gt;=LY_YTDMin)*Sales[[#This Row],[sales]]</f>
        <v>0</v>
      </c>
      <c r="O8145" s="4">
        <f>AND(Sales[[#This Row],[date]]&gt;=YoY_Min,Sales[[#This Row],[date]]&lt;=TY_YTDMax)*(Sales[[#This Row],[sales]]/Sales[[#This Row],[sqft]])</f>
        <v>0.96115641282420738</v>
      </c>
      <c r="P8145" s="4">
        <f>SUMIF(Sales[RegionStoretype],Sales[[#This Row],[RegionStoretype]],Sales[YoY_SSF])/Sales[[#This Row],[Region_TypeCount]]</f>
        <v>53.603836561720975</v>
      </c>
    </row>
    <row r="8146" spans="1:16" x14ac:dyDescent="0.25">
      <c r="A8146" s="1">
        <v>43322</v>
      </c>
      <c r="B8146">
        <v>6</v>
      </c>
      <c r="C8146">
        <v>20</v>
      </c>
      <c r="D8146">
        <v>57420.516199999998</v>
      </c>
      <c r="E8146" s="4">
        <f>INDEX(Stores[region],MATCH(Sales[[#This Row],[store_no]],Stores[store_no],0))</f>
        <v>3</v>
      </c>
      <c r="F8146" s="4" t="str">
        <f>INDEX(Stores[storetype],MATCH(Sales[[#This Row],[store_no]],Stores[store_no],0))</f>
        <v>A</v>
      </c>
      <c r="G8146" s="4" t="str">
        <f>INDEX(Stores[location_city],MATCH(Sales[[#This Row],[store_no]],Stores[store_no],0))</f>
        <v>Green Bay</v>
      </c>
      <c r="H8146" s="4" t="str">
        <f>INDEX(Stores[location_state],MATCH(Sales[[#This Row],[store_no]],Stores[store_no],0))</f>
        <v>Wisconsin</v>
      </c>
      <c r="I8146" s="4">
        <f>INDEX(Stores[sqft],MATCH(Sales[[#This Row],[store_no]],Stores[store_no],0))</f>
        <v>138800</v>
      </c>
      <c r="J8146" s="4" t="str">
        <f>INDEX(Departments[dept_name],MATCH(Sales[[#This Row],[dept_no]],Departments[dept_no],0))</f>
        <v>Toys</v>
      </c>
      <c r="K8146" s="4" t="str">
        <f>CONCATENATE(Sales[[#This Row],[region]],Sales[[#This Row],[storetype]])</f>
        <v>3A</v>
      </c>
      <c r="L8146" s="4">
        <f>INDEX(RegionStoreCount[Store Count],MATCH(Sales[[#This Row],[RegionStoretype]],RegionStoreCount[Region/Type],0))</f>
        <v>9</v>
      </c>
      <c r="M8146" s="4">
        <f>AND(Sales[[#This Row],[date]]&lt;=TY_YTDMax,Sales[[#This Row],[date]]&gt;=TY_YTDMin)*Sales[[#This Row],[sales]]</f>
        <v>57420.516199999998</v>
      </c>
      <c r="N8146" s="4">
        <f>AND(Sales[[#This Row],[date]]&lt;=LY_YTDMax,Sales[[#This Row],[date]]&gt;=LY_YTDMin)*Sales[[#This Row],[sales]]</f>
        <v>0</v>
      </c>
      <c r="O8146" s="4">
        <f>AND(Sales[[#This Row],[date]]&gt;=YoY_Min,Sales[[#This Row],[date]]&lt;=TY_YTDMax)*(Sales[[#This Row],[sales]]/Sales[[#This Row],[sqft]])</f>
        <v>0.41369247982708934</v>
      </c>
      <c r="P8146" s="4">
        <f>SUMIF(Sales[RegionStoretype],Sales[[#This Row],[RegionStoretype]],Sales[YoY_SSF])/Sales[[#This Row],[Region_TypeCount]]</f>
        <v>53.603836561720975</v>
      </c>
    </row>
    <row r="8147" spans="1:16" x14ac:dyDescent="0.25">
      <c r="A8147" s="1">
        <v>43322</v>
      </c>
      <c r="B8147">
        <v>7</v>
      </c>
      <c r="C8147">
        <v>1</v>
      </c>
      <c r="D8147">
        <v>6514.6278000000002</v>
      </c>
      <c r="E8147" s="4">
        <f>INDEX(Stores[region],MATCH(Sales[[#This Row],[store_no]],Stores[store_no],0))</f>
        <v>2</v>
      </c>
      <c r="F8147" s="4" t="str">
        <f>INDEX(Stores[storetype],MATCH(Sales[[#This Row],[store_no]],Stores[store_no],0))</f>
        <v>B</v>
      </c>
      <c r="G8147" s="4" t="str">
        <f>INDEX(Stores[location_city],MATCH(Sales[[#This Row],[store_no]],Stores[store_no],0))</f>
        <v>Rockford</v>
      </c>
      <c r="H8147" s="4" t="str">
        <f>INDEX(Stores[location_state],MATCH(Sales[[#This Row],[store_no]],Stores[store_no],0))</f>
        <v>Illinois</v>
      </c>
      <c r="I8147" s="4">
        <f>INDEX(Stores[sqft],MATCH(Sales[[#This Row],[store_no]],Stores[store_no],0))</f>
        <v>127100</v>
      </c>
      <c r="J8147" s="4" t="str">
        <f>INDEX(Departments[dept_name],MATCH(Sales[[#This Row],[dept_no]],Departments[dept_no],0))</f>
        <v>Automotive</v>
      </c>
      <c r="K8147" s="4" t="str">
        <f>CONCATENATE(Sales[[#This Row],[region]],Sales[[#This Row],[storetype]])</f>
        <v>2B</v>
      </c>
      <c r="L8147" s="4">
        <f>INDEX(RegionStoreCount[Store Count],MATCH(Sales[[#This Row],[RegionStoretype]],RegionStoreCount[Region/Type],0))</f>
        <v>6</v>
      </c>
      <c r="M8147" s="4">
        <f>AND(Sales[[#This Row],[date]]&lt;=TY_YTDMax,Sales[[#This Row],[date]]&gt;=TY_YTDMin)*Sales[[#This Row],[sales]]</f>
        <v>6514.6278000000002</v>
      </c>
      <c r="N8147" s="4">
        <f>AND(Sales[[#This Row],[date]]&lt;=LY_YTDMax,Sales[[#This Row],[date]]&gt;=LY_YTDMin)*Sales[[#This Row],[sales]]</f>
        <v>0</v>
      </c>
      <c r="O8147" s="4">
        <f>AND(Sales[[#This Row],[date]]&gt;=YoY_Min,Sales[[#This Row],[date]]&lt;=TY_YTDMax)*(Sales[[#This Row],[sales]]/Sales[[#This Row],[sqft]])</f>
        <v>5.1255922895357985E-2</v>
      </c>
      <c r="P8147" s="4">
        <f>SUMIF(Sales[RegionStoretype],Sales[[#This Row],[RegionStoretype]],Sales[YoY_SSF])/Sales[[#This Row],[Region_TypeCount]]</f>
        <v>58.393757732919049</v>
      </c>
    </row>
    <row r="8148" spans="1:16" x14ac:dyDescent="0.25">
      <c r="A8148" s="1">
        <v>43322</v>
      </c>
      <c r="B8148">
        <v>7</v>
      </c>
      <c r="C8148">
        <v>6</v>
      </c>
      <c r="D8148">
        <v>4850.5257999999994</v>
      </c>
      <c r="E8148" s="4">
        <f>INDEX(Stores[region],MATCH(Sales[[#This Row],[store_no]],Stores[store_no],0))</f>
        <v>2</v>
      </c>
      <c r="F8148" s="4" t="str">
        <f>INDEX(Stores[storetype],MATCH(Sales[[#This Row],[store_no]],Stores[store_no],0))</f>
        <v>B</v>
      </c>
      <c r="G8148" s="4" t="str">
        <f>INDEX(Stores[location_city],MATCH(Sales[[#This Row],[store_no]],Stores[store_no],0))</f>
        <v>Rockford</v>
      </c>
      <c r="H8148" s="4" t="str">
        <f>INDEX(Stores[location_state],MATCH(Sales[[#This Row],[store_no]],Stores[store_no],0))</f>
        <v>Illinois</v>
      </c>
      <c r="I8148" s="4">
        <f>INDEX(Stores[sqft],MATCH(Sales[[#This Row],[store_no]],Stores[store_no],0))</f>
        <v>127100</v>
      </c>
      <c r="J8148" s="4" t="str">
        <f>INDEX(Departments[dept_name],MATCH(Sales[[#This Row],[dept_no]],Departments[dept_no],0))</f>
        <v>Computers</v>
      </c>
      <c r="K8148" s="4" t="str">
        <f>CONCATENATE(Sales[[#This Row],[region]],Sales[[#This Row],[storetype]])</f>
        <v>2B</v>
      </c>
      <c r="L8148" s="4">
        <f>INDEX(RegionStoreCount[Store Count],MATCH(Sales[[#This Row],[RegionStoretype]],RegionStoreCount[Region/Type],0))</f>
        <v>6</v>
      </c>
      <c r="M8148" s="4">
        <f>AND(Sales[[#This Row],[date]]&lt;=TY_YTDMax,Sales[[#This Row],[date]]&gt;=TY_YTDMin)*Sales[[#This Row],[sales]]</f>
        <v>4850.5257999999994</v>
      </c>
      <c r="N8148" s="4">
        <f>AND(Sales[[#This Row],[date]]&lt;=LY_YTDMax,Sales[[#This Row],[date]]&gt;=LY_YTDMin)*Sales[[#This Row],[sales]]</f>
        <v>0</v>
      </c>
      <c r="O8148" s="4">
        <f>AND(Sales[[#This Row],[date]]&gt;=YoY_Min,Sales[[#This Row],[date]]&lt;=TY_YTDMax)*(Sales[[#This Row],[sales]]/Sales[[#This Row],[sqft]])</f>
        <v>3.8163066876475214E-2</v>
      </c>
      <c r="P8148" s="4">
        <f>SUMIF(Sales[RegionStoretype],Sales[[#This Row],[RegionStoretype]],Sales[YoY_SSF])/Sales[[#This Row],[Region_TypeCount]]</f>
        <v>58.393757732919049</v>
      </c>
    </row>
    <row r="8149" spans="1:16" x14ac:dyDescent="0.25">
      <c r="A8149" s="1">
        <v>43322</v>
      </c>
      <c r="B8149">
        <v>7</v>
      </c>
      <c r="C8149">
        <v>11</v>
      </c>
      <c r="D8149">
        <v>13336.928499999998</v>
      </c>
      <c r="E8149" s="4">
        <f>INDEX(Stores[region],MATCH(Sales[[#This Row],[store_no]],Stores[store_no],0))</f>
        <v>2</v>
      </c>
      <c r="F8149" s="4" t="str">
        <f>INDEX(Stores[storetype],MATCH(Sales[[#This Row],[store_no]],Stores[store_no],0))</f>
        <v>B</v>
      </c>
      <c r="G8149" s="4" t="str">
        <f>INDEX(Stores[location_city],MATCH(Sales[[#This Row],[store_no]],Stores[store_no],0))</f>
        <v>Rockford</v>
      </c>
      <c r="H8149" s="4" t="str">
        <f>INDEX(Stores[location_state],MATCH(Sales[[#This Row],[store_no]],Stores[store_no],0))</f>
        <v>Illinois</v>
      </c>
      <c r="I8149" s="4">
        <f>INDEX(Stores[sqft],MATCH(Sales[[#This Row],[store_no]],Stores[store_no],0))</f>
        <v>127100</v>
      </c>
      <c r="J8149" s="4" t="str">
        <f>INDEX(Departments[dept_name],MATCH(Sales[[#This Row],[dept_no]],Departments[dept_no],0))</f>
        <v>Home</v>
      </c>
      <c r="K8149" s="4" t="str">
        <f>CONCATENATE(Sales[[#This Row],[region]],Sales[[#This Row],[storetype]])</f>
        <v>2B</v>
      </c>
      <c r="L8149" s="4">
        <f>INDEX(RegionStoreCount[Store Count],MATCH(Sales[[#This Row],[RegionStoretype]],RegionStoreCount[Region/Type],0))</f>
        <v>6</v>
      </c>
      <c r="M8149" s="4">
        <f>AND(Sales[[#This Row],[date]]&lt;=TY_YTDMax,Sales[[#This Row],[date]]&gt;=TY_YTDMin)*Sales[[#This Row],[sales]]</f>
        <v>13336.928499999998</v>
      </c>
      <c r="N8149" s="4">
        <f>AND(Sales[[#This Row],[date]]&lt;=LY_YTDMax,Sales[[#This Row],[date]]&gt;=LY_YTDMin)*Sales[[#This Row],[sales]]</f>
        <v>0</v>
      </c>
      <c r="O8149" s="4">
        <f>AND(Sales[[#This Row],[date]]&gt;=YoY_Min,Sales[[#This Row],[date]]&lt;=TY_YTDMax)*(Sales[[#This Row],[sales]]/Sales[[#This Row],[sqft]])</f>
        <v>0.10493256097560974</v>
      </c>
      <c r="P8149" s="4">
        <f>SUMIF(Sales[RegionStoretype],Sales[[#This Row],[RegionStoretype]],Sales[YoY_SSF])/Sales[[#This Row],[Region_TypeCount]]</f>
        <v>58.393757732919049</v>
      </c>
    </row>
    <row r="8150" spans="1:16" x14ac:dyDescent="0.25">
      <c r="A8150" s="1">
        <v>43322</v>
      </c>
      <c r="B8150">
        <v>8</v>
      </c>
      <c r="C8150">
        <v>11</v>
      </c>
      <c r="D8150">
        <v>103301.90169999999</v>
      </c>
      <c r="E8150" s="4">
        <f>INDEX(Stores[region],MATCH(Sales[[#This Row],[store_no]],Stores[store_no],0))</f>
        <v>3</v>
      </c>
      <c r="F8150" s="4" t="str">
        <f>INDEX(Stores[storetype],MATCH(Sales[[#This Row],[store_no]],Stores[store_no],0))</f>
        <v>A</v>
      </c>
      <c r="G8150" s="4" t="str">
        <f>INDEX(Stores[location_city],MATCH(Sales[[#This Row],[store_no]],Stores[store_no],0))</f>
        <v>Saint Louis</v>
      </c>
      <c r="H8150" s="4" t="str">
        <f>INDEX(Stores[location_state],MATCH(Sales[[#This Row],[store_no]],Stores[store_no],0))</f>
        <v>Missouri</v>
      </c>
      <c r="I8150" s="4">
        <f>INDEX(Stores[sqft],MATCH(Sales[[#This Row],[store_no]],Stores[store_no],0))</f>
        <v>198900</v>
      </c>
      <c r="J8150" s="4" t="str">
        <f>INDEX(Departments[dept_name],MATCH(Sales[[#This Row],[dept_no]],Departments[dept_no],0))</f>
        <v>Home</v>
      </c>
      <c r="K8150" s="4" t="str">
        <f>CONCATENATE(Sales[[#This Row],[region]],Sales[[#This Row],[storetype]])</f>
        <v>3A</v>
      </c>
      <c r="L8150" s="4">
        <f>INDEX(RegionStoreCount[Store Count],MATCH(Sales[[#This Row],[RegionStoretype]],RegionStoreCount[Region/Type],0))</f>
        <v>9</v>
      </c>
      <c r="M8150" s="4">
        <f>AND(Sales[[#This Row],[date]]&lt;=TY_YTDMax,Sales[[#This Row],[date]]&gt;=TY_YTDMin)*Sales[[#This Row],[sales]]</f>
        <v>103301.90169999999</v>
      </c>
      <c r="N8150" s="4">
        <f>AND(Sales[[#This Row],[date]]&lt;=LY_YTDMax,Sales[[#This Row],[date]]&gt;=LY_YTDMin)*Sales[[#This Row],[sales]]</f>
        <v>0</v>
      </c>
      <c r="O8150" s="4">
        <f>AND(Sales[[#This Row],[date]]&gt;=YoY_Min,Sales[[#This Row],[date]]&lt;=TY_YTDMax)*(Sales[[#This Row],[sales]]/Sales[[#This Row],[sqft]])</f>
        <v>0.51936602161890388</v>
      </c>
      <c r="P8150" s="4">
        <f>SUMIF(Sales[RegionStoretype],Sales[[#This Row],[RegionStoretype]],Sales[YoY_SSF])/Sales[[#This Row],[Region_TypeCount]]</f>
        <v>53.603836561720975</v>
      </c>
    </row>
    <row r="8151" spans="1:16" x14ac:dyDescent="0.25">
      <c r="A8151" s="1">
        <v>43322</v>
      </c>
      <c r="B8151">
        <v>8</v>
      </c>
      <c r="C8151">
        <v>12</v>
      </c>
      <c r="D8151">
        <v>101675.61820000001</v>
      </c>
      <c r="E8151" s="4">
        <f>INDEX(Stores[region],MATCH(Sales[[#This Row],[store_no]],Stores[store_no],0))</f>
        <v>3</v>
      </c>
      <c r="F8151" s="4" t="str">
        <f>INDEX(Stores[storetype],MATCH(Sales[[#This Row],[store_no]],Stores[store_no],0))</f>
        <v>A</v>
      </c>
      <c r="G8151" s="4" t="str">
        <f>INDEX(Stores[location_city],MATCH(Sales[[#This Row],[store_no]],Stores[store_no],0))</f>
        <v>Saint Louis</v>
      </c>
      <c r="H8151" s="4" t="str">
        <f>INDEX(Stores[location_state],MATCH(Sales[[#This Row],[store_no]],Stores[store_no],0))</f>
        <v>Missouri</v>
      </c>
      <c r="I8151" s="4">
        <f>INDEX(Stores[sqft],MATCH(Sales[[#This Row],[store_no]],Stores[store_no],0))</f>
        <v>198900</v>
      </c>
      <c r="J8151" s="4" t="str">
        <f>INDEX(Departments[dept_name],MATCH(Sales[[#This Row],[dept_no]],Departments[dept_no],0))</f>
        <v>Jewelery</v>
      </c>
      <c r="K8151" s="4" t="str">
        <f>CONCATENATE(Sales[[#This Row],[region]],Sales[[#This Row],[storetype]])</f>
        <v>3A</v>
      </c>
      <c r="L8151" s="4">
        <f>INDEX(RegionStoreCount[Store Count],MATCH(Sales[[#This Row],[RegionStoretype]],RegionStoreCount[Region/Type],0))</f>
        <v>9</v>
      </c>
      <c r="M8151" s="4">
        <f>AND(Sales[[#This Row],[date]]&lt;=TY_YTDMax,Sales[[#This Row],[date]]&gt;=TY_YTDMin)*Sales[[#This Row],[sales]]</f>
        <v>101675.61820000001</v>
      </c>
      <c r="N8151" s="4">
        <f>AND(Sales[[#This Row],[date]]&lt;=LY_YTDMax,Sales[[#This Row],[date]]&gt;=LY_YTDMin)*Sales[[#This Row],[sales]]</f>
        <v>0</v>
      </c>
      <c r="O8151" s="4">
        <f>AND(Sales[[#This Row],[date]]&gt;=YoY_Min,Sales[[#This Row],[date]]&lt;=TY_YTDMax)*(Sales[[#This Row],[sales]]/Sales[[#This Row],[sqft]])</f>
        <v>0.51118963398692818</v>
      </c>
      <c r="P8151" s="4">
        <f>SUMIF(Sales[RegionStoretype],Sales[[#This Row],[RegionStoretype]],Sales[YoY_SSF])/Sales[[#This Row],[Region_TypeCount]]</f>
        <v>53.603836561720975</v>
      </c>
    </row>
    <row r="8152" spans="1:16" x14ac:dyDescent="0.25">
      <c r="A8152" s="1">
        <v>43322</v>
      </c>
      <c r="B8152">
        <v>8</v>
      </c>
      <c r="C8152">
        <v>14</v>
      </c>
      <c r="D8152">
        <v>21175.506000000001</v>
      </c>
      <c r="E8152" s="4">
        <f>INDEX(Stores[region],MATCH(Sales[[#This Row],[store_no]],Stores[store_no],0))</f>
        <v>3</v>
      </c>
      <c r="F8152" s="4" t="str">
        <f>INDEX(Stores[storetype],MATCH(Sales[[#This Row],[store_no]],Stores[store_no],0))</f>
        <v>A</v>
      </c>
      <c r="G8152" s="4" t="str">
        <f>INDEX(Stores[location_city],MATCH(Sales[[#This Row],[store_no]],Stores[store_no],0))</f>
        <v>Saint Louis</v>
      </c>
      <c r="H8152" s="4" t="str">
        <f>INDEX(Stores[location_state],MATCH(Sales[[#This Row],[store_no]],Stores[store_no],0))</f>
        <v>Missouri</v>
      </c>
      <c r="I8152" s="4">
        <f>INDEX(Stores[sqft],MATCH(Sales[[#This Row],[store_no]],Stores[store_no],0))</f>
        <v>198900</v>
      </c>
      <c r="J8152" s="4" t="str">
        <f>INDEX(Departments[dept_name],MATCH(Sales[[#This Row],[dept_no]],Departments[dept_no],0))</f>
        <v>Movies</v>
      </c>
      <c r="K8152" s="4" t="str">
        <f>CONCATENATE(Sales[[#This Row],[region]],Sales[[#This Row],[storetype]])</f>
        <v>3A</v>
      </c>
      <c r="L8152" s="4">
        <f>INDEX(RegionStoreCount[Store Count],MATCH(Sales[[#This Row],[RegionStoretype]],RegionStoreCount[Region/Type],0))</f>
        <v>9</v>
      </c>
      <c r="M8152" s="4">
        <f>AND(Sales[[#This Row],[date]]&lt;=TY_YTDMax,Sales[[#This Row],[date]]&gt;=TY_YTDMin)*Sales[[#This Row],[sales]]</f>
        <v>21175.506000000001</v>
      </c>
      <c r="N8152" s="4">
        <f>AND(Sales[[#This Row],[date]]&lt;=LY_YTDMax,Sales[[#This Row],[date]]&gt;=LY_YTDMin)*Sales[[#This Row],[sales]]</f>
        <v>0</v>
      </c>
      <c r="O8152" s="4">
        <f>AND(Sales[[#This Row],[date]]&gt;=YoY_Min,Sales[[#This Row],[date]]&lt;=TY_YTDMax)*(Sales[[#This Row],[sales]]/Sales[[#This Row],[sqft]])</f>
        <v>0.10646307692307692</v>
      </c>
      <c r="P8152" s="4">
        <f>SUMIF(Sales[RegionStoretype],Sales[[#This Row],[RegionStoretype]],Sales[YoY_SSF])/Sales[[#This Row],[Region_TypeCount]]</f>
        <v>53.603836561720975</v>
      </c>
    </row>
    <row r="8153" spans="1:16" x14ac:dyDescent="0.25">
      <c r="A8153" s="1">
        <v>43322</v>
      </c>
      <c r="B8153">
        <v>9</v>
      </c>
      <c r="C8153">
        <v>4</v>
      </c>
      <c r="D8153">
        <v>122882.0502</v>
      </c>
      <c r="E8153" s="4">
        <f>INDEX(Stores[region],MATCH(Sales[[#This Row],[store_no]],Stores[store_no],0))</f>
        <v>1</v>
      </c>
      <c r="F8153" s="4" t="str">
        <f>INDEX(Stores[storetype],MATCH(Sales[[#This Row],[store_no]],Stores[store_no],0))</f>
        <v>B</v>
      </c>
      <c r="G8153" s="4" t="str">
        <f>INDEX(Stores[location_city],MATCH(Sales[[#This Row],[store_no]],Stores[store_no],0))</f>
        <v>Columbus</v>
      </c>
      <c r="H8153" s="4" t="str">
        <f>INDEX(Stores[location_state],MATCH(Sales[[#This Row],[store_no]],Stores[store_no],0))</f>
        <v>Ohio</v>
      </c>
      <c r="I8153" s="4">
        <f>INDEX(Stores[sqft],MATCH(Sales[[#This Row],[store_no]],Stores[store_no],0))</f>
        <v>221800</v>
      </c>
      <c r="J8153" s="4" t="str">
        <f>INDEX(Departments[dept_name],MATCH(Sales[[#This Row],[dept_no]],Departments[dept_no],0))</f>
        <v>Books</v>
      </c>
      <c r="K8153" s="4" t="str">
        <f>CONCATENATE(Sales[[#This Row],[region]],Sales[[#This Row],[storetype]])</f>
        <v>1B</v>
      </c>
      <c r="L8153" s="4">
        <f>INDEX(RegionStoreCount[Store Count],MATCH(Sales[[#This Row],[RegionStoretype]],RegionStoreCount[Region/Type],0))</f>
        <v>5</v>
      </c>
      <c r="M8153" s="4">
        <f>AND(Sales[[#This Row],[date]]&lt;=TY_YTDMax,Sales[[#This Row],[date]]&gt;=TY_YTDMin)*Sales[[#This Row],[sales]]</f>
        <v>122882.0502</v>
      </c>
      <c r="N8153" s="4">
        <f>AND(Sales[[#This Row],[date]]&lt;=LY_YTDMax,Sales[[#This Row],[date]]&gt;=LY_YTDMin)*Sales[[#This Row],[sales]]</f>
        <v>0</v>
      </c>
      <c r="O8153" s="4">
        <f>AND(Sales[[#This Row],[date]]&gt;=YoY_Min,Sales[[#This Row],[date]]&lt;=TY_YTDMax)*(Sales[[#This Row],[sales]]/Sales[[#This Row],[sqft]])</f>
        <v>0.55402186744815152</v>
      </c>
      <c r="P8153" s="4">
        <f>SUMIF(Sales[RegionStoretype],Sales[[#This Row],[RegionStoretype]],Sales[YoY_SSF])/Sales[[#This Row],[Region_TypeCount]]</f>
        <v>68.518982968140051</v>
      </c>
    </row>
    <row r="8154" spans="1:16" x14ac:dyDescent="0.25">
      <c r="A8154" s="1">
        <v>43322</v>
      </c>
      <c r="B8154">
        <v>9</v>
      </c>
      <c r="C8154">
        <v>5</v>
      </c>
      <c r="D8154">
        <v>182031.93</v>
      </c>
      <c r="E8154" s="4">
        <f>INDEX(Stores[region],MATCH(Sales[[#This Row],[store_no]],Stores[store_no],0))</f>
        <v>1</v>
      </c>
      <c r="F8154" s="4" t="str">
        <f>INDEX(Stores[storetype],MATCH(Sales[[#This Row],[store_no]],Stores[store_no],0))</f>
        <v>B</v>
      </c>
      <c r="G8154" s="4" t="str">
        <f>INDEX(Stores[location_city],MATCH(Sales[[#This Row],[store_no]],Stores[store_no],0))</f>
        <v>Columbus</v>
      </c>
      <c r="H8154" s="4" t="str">
        <f>INDEX(Stores[location_state],MATCH(Sales[[#This Row],[store_no]],Stores[store_no],0))</f>
        <v>Ohio</v>
      </c>
      <c r="I8154" s="4">
        <f>INDEX(Stores[sqft],MATCH(Sales[[#This Row],[store_no]],Stores[store_no],0))</f>
        <v>221800</v>
      </c>
      <c r="J8154" s="4" t="str">
        <f>INDEX(Departments[dept_name],MATCH(Sales[[#This Row],[dept_no]],Departments[dept_no],0))</f>
        <v>Clothing</v>
      </c>
      <c r="K8154" s="4" t="str">
        <f>CONCATENATE(Sales[[#This Row],[region]],Sales[[#This Row],[storetype]])</f>
        <v>1B</v>
      </c>
      <c r="L8154" s="4">
        <f>INDEX(RegionStoreCount[Store Count],MATCH(Sales[[#This Row],[RegionStoretype]],RegionStoreCount[Region/Type],0))</f>
        <v>5</v>
      </c>
      <c r="M8154" s="4">
        <f>AND(Sales[[#This Row],[date]]&lt;=TY_YTDMax,Sales[[#This Row],[date]]&gt;=TY_YTDMin)*Sales[[#This Row],[sales]]</f>
        <v>182031.93</v>
      </c>
      <c r="N8154" s="4">
        <f>AND(Sales[[#This Row],[date]]&lt;=LY_YTDMax,Sales[[#This Row],[date]]&gt;=LY_YTDMin)*Sales[[#This Row],[sales]]</f>
        <v>0</v>
      </c>
      <c r="O8154" s="4">
        <f>AND(Sales[[#This Row],[date]]&gt;=YoY_Min,Sales[[#This Row],[date]]&lt;=TY_YTDMax)*(Sales[[#This Row],[sales]]/Sales[[#This Row],[sqft]])</f>
        <v>0.82070302073940482</v>
      </c>
      <c r="P8154" s="4">
        <f>SUMIF(Sales[RegionStoretype],Sales[[#This Row],[RegionStoretype]],Sales[YoY_SSF])/Sales[[#This Row],[Region_TypeCount]]</f>
        <v>68.518982968140051</v>
      </c>
    </row>
    <row r="8155" spans="1:16" x14ac:dyDescent="0.25">
      <c r="A8155" s="1">
        <v>43322</v>
      </c>
      <c r="B8155">
        <v>9</v>
      </c>
      <c r="C8155">
        <v>6</v>
      </c>
      <c r="D8155">
        <v>214111.31319999998</v>
      </c>
      <c r="E8155" s="4">
        <f>INDEX(Stores[region],MATCH(Sales[[#This Row],[store_no]],Stores[store_no],0))</f>
        <v>1</v>
      </c>
      <c r="F8155" s="4" t="str">
        <f>INDEX(Stores[storetype],MATCH(Sales[[#This Row],[store_no]],Stores[store_no],0))</f>
        <v>B</v>
      </c>
      <c r="G8155" s="4" t="str">
        <f>INDEX(Stores[location_city],MATCH(Sales[[#This Row],[store_no]],Stores[store_no],0))</f>
        <v>Columbus</v>
      </c>
      <c r="H8155" s="4" t="str">
        <f>INDEX(Stores[location_state],MATCH(Sales[[#This Row],[store_no]],Stores[store_no],0))</f>
        <v>Ohio</v>
      </c>
      <c r="I8155" s="4">
        <f>INDEX(Stores[sqft],MATCH(Sales[[#This Row],[store_no]],Stores[store_no],0))</f>
        <v>221800</v>
      </c>
      <c r="J8155" s="4" t="str">
        <f>INDEX(Departments[dept_name],MATCH(Sales[[#This Row],[dept_no]],Departments[dept_no],0))</f>
        <v>Computers</v>
      </c>
      <c r="K8155" s="4" t="str">
        <f>CONCATENATE(Sales[[#This Row],[region]],Sales[[#This Row],[storetype]])</f>
        <v>1B</v>
      </c>
      <c r="L8155" s="4">
        <f>INDEX(RegionStoreCount[Store Count],MATCH(Sales[[#This Row],[RegionStoretype]],RegionStoreCount[Region/Type],0))</f>
        <v>5</v>
      </c>
      <c r="M8155" s="4">
        <f>AND(Sales[[#This Row],[date]]&lt;=TY_YTDMax,Sales[[#This Row],[date]]&gt;=TY_YTDMin)*Sales[[#This Row],[sales]]</f>
        <v>214111.31319999998</v>
      </c>
      <c r="N8155" s="4">
        <f>AND(Sales[[#This Row],[date]]&lt;=LY_YTDMax,Sales[[#This Row],[date]]&gt;=LY_YTDMin)*Sales[[#This Row],[sales]]</f>
        <v>0</v>
      </c>
      <c r="O8155" s="4">
        <f>AND(Sales[[#This Row],[date]]&gt;=YoY_Min,Sales[[#This Row],[date]]&lt;=TY_YTDMax)*(Sales[[#This Row],[sales]]/Sales[[#This Row],[sqft]])</f>
        <v>0.96533504598737585</v>
      </c>
      <c r="P8155" s="4">
        <f>SUMIF(Sales[RegionStoretype],Sales[[#This Row],[RegionStoretype]],Sales[YoY_SSF])/Sales[[#This Row],[Region_TypeCount]]</f>
        <v>68.518982968140051</v>
      </c>
    </row>
    <row r="8156" spans="1:16" x14ac:dyDescent="0.25">
      <c r="A8156" s="1">
        <v>43322</v>
      </c>
      <c r="B8156">
        <v>9</v>
      </c>
      <c r="C8156">
        <v>10</v>
      </c>
      <c r="D8156">
        <v>23654.04</v>
      </c>
      <c r="E8156" s="4">
        <f>INDEX(Stores[region],MATCH(Sales[[#This Row],[store_no]],Stores[store_no],0))</f>
        <v>1</v>
      </c>
      <c r="F8156" s="4" t="str">
        <f>INDEX(Stores[storetype],MATCH(Sales[[#This Row],[store_no]],Stores[store_no],0))</f>
        <v>B</v>
      </c>
      <c r="G8156" s="4" t="str">
        <f>INDEX(Stores[location_city],MATCH(Sales[[#This Row],[store_no]],Stores[store_no],0))</f>
        <v>Columbus</v>
      </c>
      <c r="H8156" s="4" t="str">
        <f>INDEX(Stores[location_state],MATCH(Sales[[#This Row],[store_no]],Stores[store_no],0))</f>
        <v>Ohio</v>
      </c>
      <c r="I8156" s="4">
        <f>INDEX(Stores[sqft],MATCH(Sales[[#This Row],[store_no]],Stores[store_no],0))</f>
        <v>221800</v>
      </c>
      <c r="J8156" s="4" t="str">
        <f>INDEX(Departments[dept_name],MATCH(Sales[[#This Row],[dept_no]],Departments[dept_no],0))</f>
        <v>Health</v>
      </c>
      <c r="K8156" s="4" t="str">
        <f>CONCATENATE(Sales[[#This Row],[region]],Sales[[#This Row],[storetype]])</f>
        <v>1B</v>
      </c>
      <c r="L8156" s="4">
        <f>INDEX(RegionStoreCount[Store Count],MATCH(Sales[[#This Row],[RegionStoretype]],RegionStoreCount[Region/Type],0))</f>
        <v>5</v>
      </c>
      <c r="M8156" s="4">
        <f>AND(Sales[[#This Row],[date]]&lt;=TY_YTDMax,Sales[[#This Row],[date]]&gt;=TY_YTDMin)*Sales[[#This Row],[sales]]</f>
        <v>23654.04</v>
      </c>
      <c r="N8156" s="4">
        <f>AND(Sales[[#This Row],[date]]&lt;=LY_YTDMax,Sales[[#This Row],[date]]&gt;=LY_YTDMin)*Sales[[#This Row],[sales]]</f>
        <v>0</v>
      </c>
      <c r="O8156" s="4">
        <f>AND(Sales[[#This Row],[date]]&gt;=YoY_Min,Sales[[#This Row],[date]]&lt;=TY_YTDMax)*(Sales[[#This Row],[sales]]/Sales[[#This Row],[sqft]])</f>
        <v>0.10664580703336339</v>
      </c>
      <c r="P8156" s="4">
        <f>SUMIF(Sales[RegionStoretype],Sales[[#This Row],[RegionStoretype]],Sales[YoY_SSF])/Sales[[#This Row],[Region_TypeCount]]</f>
        <v>68.518982968140051</v>
      </c>
    </row>
    <row r="8157" spans="1:16" x14ac:dyDescent="0.25">
      <c r="A8157" s="1">
        <v>43322</v>
      </c>
      <c r="B8157">
        <v>9</v>
      </c>
      <c r="C8157">
        <v>13</v>
      </c>
      <c r="D8157">
        <v>190278.36600000001</v>
      </c>
      <c r="E8157" s="4">
        <f>INDEX(Stores[region],MATCH(Sales[[#This Row],[store_no]],Stores[store_no],0))</f>
        <v>1</v>
      </c>
      <c r="F8157" s="4" t="str">
        <f>INDEX(Stores[storetype],MATCH(Sales[[#This Row],[store_no]],Stores[store_no],0))</f>
        <v>B</v>
      </c>
      <c r="G8157" s="4" t="str">
        <f>INDEX(Stores[location_city],MATCH(Sales[[#This Row],[store_no]],Stores[store_no],0))</f>
        <v>Columbus</v>
      </c>
      <c r="H8157" s="4" t="str">
        <f>INDEX(Stores[location_state],MATCH(Sales[[#This Row],[store_no]],Stores[store_no],0))</f>
        <v>Ohio</v>
      </c>
      <c r="I8157" s="4">
        <f>INDEX(Stores[sqft],MATCH(Sales[[#This Row],[store_no]],Stores[store_no],0))</f>
        <v>221800</v>
      </c>
      <c r="J8157" s="4" t="str">
        <f>INDEX(Departments[dept_name],MATCH(Sales[[#This Row],[dept_no]],Departments[dept_no],0))</f>
        <v>Kids</v>
      </c>
      <c r="K8157" s="4" t="str">
        <f>CONCATENATE(Sales[[#This Row],[region]],Sales[[#This Row],[storetype]])</f>
        <v>1B</v>
      </c>
      <c r="L8157" s="4">
        <f>INDEX(RegionStoreCount[Store Count],MATCH(Sales[[#This Row],[RegionStoretype]],RegionStoreCount[Region/Type],0))</f>
        <v>5</v>
      </c>
      <c r="M8157" s="4">
        <f>AND(Sales[[#This Row],[date]]&lt;=TY_YTDMax,Sales[[#This Row],[date]]&gt;=TY_YTDMin)*Sales[[#This Row],[sales]]</f>
        <v>190278.36600000001</v>
      </c>
      <c r="N8157" s="4">
        <f>AND(Sales[[#This Row],[date]]&lt;=LY_YTDMax,Sales[[#This Row],[date]]&gt;=LY_YTDMin)*Sales[[#This Row],[sales]]</f>
        <v>0</v>
      </c>
      <c r="O8157" s="4">
        <f>AND(Sales[[#This Row],[date]]&gt;=YoY_Min,Sales[[#This Row],[date]]&lt;=TY_YTDMax)*(Sales[[#This Row],[sales]]/Sales[[#This Row],[sqft]])</f>
        <v>0.85788262398557258</v>
      </c>
      <c r="P8157" s="4">
        <f>SUMIF(Sales[RegionStoretype],Sales[[#This Row],[RegionStoretype]],Sales[YoY_SSF])/Sales[[#This Row],[Region_TypeCount]]</f>
        <v>68.518982968140051</v>
      </c>
    </row>
    <row r="8158" spans="1:16" x14ac:dyDescent="0.25">
      <c r="A8158" s="1">
        <v>43322</v>
      </c>
      <c r="B8158">
        <v>10</v>
      </c>
      <c r="C8158">
        <v>2</v>
      </c>
      <c r="D8158">
        <v>55318.035199999998</v>
      </c>
      <c r="E8158" s="4">
        <f>INDEX(Stores[region],MATCH(Sales[[#This Row],[store_no]],Stores[store_no],0))</f>
        <v>1</v>
      </c>
      <c r="F8158" s="4" t="str">
        <f>INDEX(Stores[storetype],MATCH(Sales[[#This Row],[store_no]],Stores[store_no],0))</f>
        <v>B</v>
      </c>
      <c r="G8158" s="4" t="str">
        <f>INDEX(Stores[location_city],MATCH(Sales[[#This Row],[store_no]],Stores[store_no],0))</f>
        <v>Traverse City</v>
      </c>
      <c r="H8158" s="4" t="str">
        <f>INDEX(Stores[location_state],MATCH(Sales[[#This Row],[store_no]],Stores[store_no],0))</f>
        <v>Michigan</v>
      </c>
      <c r="I8158" s="4">
        <f>INDEX(Stores[sqft],MATCH(Sales[[#This Row],[store_no]],Stores[store_no],0))</f>
        <v>158200</v>
      </c>
      <c r="J8158" s="4" t="str">
        <f>INDEX(Departments[dept_name],MATCH(Sales[[#This Row],[dept_no]],Departments[dept_no],0))</f>
        <v>Baby</v>
      </c>
      <c r="K8158" s="4" t="str">
        <f>CONCATENATE(Sales[[#This Row],[region]],Sales[[#This Row],[storetype]])</f>
        <v>1B</v>
      </c>
      <c r="L8158" s="4">
        <f>INDEX(RegionStoreCount[Store Count],MATCH(Sales[[#This Row],[RegionStoretype]],RegionStoreCount[Region/Type],0))</f>
        <v>5</v>
      </c>
      <c r="M8158" s="4">
        <f>AND(Sales[[#This Row],[date]]&lt;=TY_YTDMax,Sales[[#This Row],[date]]&gt;=TY_YTDMin)*Sales[[#This Row],[sales]]</f>
        <v>55318.035199999998</v>
      </c>
      <c r="N8158" s="4">
        <f>AND(Sales[[#This Row],[date]]&lt;=LY_YTDMax,Sales[[#This Row],[date]]&gt;=LY_YTDMin)*Sales[[#This Row],[sales]]</f>
        <v>0</v>
      </c>
      <c r="O8158" s="4">
        <f>AND(Sales[[#This Row],[date]]&gt;=YoY_Min,Sales[[#This Row],[date]]&lt;=TY_YTDMax)*(Sales[[#This Row],[sales]]/Sales[[#This Row],[sqft]])</f>
        <v>0.34967152465233881</v>
      </c>
      <c r="P8158" s="4">
        <f>SUMIF(Sales[RegionStoretype],Sales[[#This Row],[RegionStoretype]],Sales[YoY_SSF])/Sales[[#This Row],[Region_TypeCount]]</f>
        <v>68.518982968140051</v>
      </c>
    </row>
    <row r="8159" spans="1:16" x14ac:dyDescent="0.25">
      <c r="A8159" s="1">
        <v>43322</v>
      </c>
      <c r="B8159">
        <v>10</v>
      </c>
      <c r="C8159">
        <v>14</v>
      </c>
      <c r="D8159">
        <v>32158.594300000004</v>
      </c>
      <c r="E8159" s="4">
        <f>INDEX(Stores[region],MATCH(Sales[[#This Row],[store_no]],Stores[store_no],0))</f>
        <v>1</v>
      </c>
      <c r="F8159" s="4" t="str">
        <f>INDEX(Stores[storetype],MATCH(Sales[[#This Row],[store_no]],Stores[store_no],0))</f>
        <v>B</v>
      </c>
      <c r="G8159" s="4" t="str">
        <f>INDEX(Stores[location_city],MATCH(Sales[[#This Row],[store_no]],Stores[store_no],0))</f>
        <v>Traverse City</v>
      </c>
      <c r="H8159" s="4" t="str">
        <f>INDEX(Stores[location_state],MATCH(Sales[[#This Row],[store_no]],Stores[store_no],0))</f>
        <v>Michigan</v>
      </c>
      <c r="I8159" s="4">
        <f>INDEX(Stores[sqft],MATCH(Sales[[#This Row],[store_no]],Stores[store_no],0))</f>
        <v>158200</v>
      </c>
      <c r="J8159" s="4" t="str">
        <f>INDEX(Departments[dept_name],MATCH(Sales[[#This Row],[dept_no]],Departments[dept_no],0))</f>
        <v>Movies</v>
      </c>
      <c r="K8159" s="4" t="str">
        <f>CONCATENATE(Sales[[#This Row],[region]],Sales[[#This Row],[storetype]])</f>
        <v>1B</v>
      </c>
      <c r="L8159" s="4">
        <f>INDEX(RegionStoreCount[Store Count],MATCH(Sales[[#This Row],[RegionStoretype]],RegionStoreCount[Region/Type],0))</f>
        <v>5</v>
      </c>
      <c r="M8159" s="4">
        <f>AND(Sales[[#This Row],[date]]&lt;=TY_YTDMax,Sales[[#This Row],[date]]&gt;=TY_YTDMin)*Sales[[#This Row],[sales]]</f>
        <v>32158.594300000004</v>
      </c>
      <c r="N8159" s="4">
        <f>AND(Sales[[#This Row],[date]]&lt;=LY_YTDMax,Sales[[#This Row],[date]]&gt;=LY_YTDMin)*Sales[[#This Row],[sales]]</f>
        <v>0</v>
      </c>
      <c r="O8159" s="4">
        <f>AND(Sales[[#This Row],[date]]&gt;=YoY_Min,Sales[[#This Row],[date]]&lt;=TY_YTDMax)*(Sales[[#This Row],[sales]]/Sales[[#This Row],[sqft]])</f>
        <v>0.20327809292035401</v>
      </c>
      <c r="P8159" s="4">
        <f>SUMIF(Sales[RegionStoretype],Sales[[#This Row],[RegionStoretype]],Sales[YoY_SSF])/Sales[[#This Row],[Region_TypeCount]]</f>
        <v>68.518982968140051</v>
      </c>
    </row>
    <row r="8160" spans="1:16" x14ac:dyDescent="0.25">
      <c r="A8160" s="1">
        <v>43322</v>
      </c>
      <c r="B8160">
        <v>10</v>
      </c>
      <c r="C8160">
        <v>15</v>
      </c>
      <c r="D8160">
        <v>94688.185299999997</v>
      </c>
      <c r="E8160" s="4">
        <f>INDEX(Stores[region],MATCH(Sales[[#This Row],[store_no]],Stores[store_no],0))</f>
        <v>1</v>
      </c>
      <c r="F8160" s="4" t="str">
        <f>INDEX(Stores[storetype],MATCH(Sales[[#This Row],[store_no]],Stores[store_no],0))</f>
        <v>B</v>
      </c>
      <c r="G8160" s="4" t="str">
        <f>INDEX(Stores[location_city],MATCH(Sales[[#This Row],[store_no]],Stores[store_no],0))</f>
        <v>Traverse City</v>
      </c>
      <c r="H8160" s="4" t="str">
        <f>INDEX(Stores[location_state],MATCH(Sales[[#This Row],[store_no]],Stores[store_no],0))</f>
        <v>Michigan</v>
      </c>
      <c r="I8160" s="4">
        <f>INDEX(Stores[sqft],MATCH(Sales[[#This Row],[store_no]],Stores[store_no],0))</f>
        <v>158200</v>
      </c>
      <c r="J8160" s="4" t="str">
        <f>INDEX(Departments[dept_name],MATCH(Sales[[#This Row],[dept_no]],Departments[dept_no],0))</f>
        <v>Music</v>
      </c>
      <c r="K8160" s="4" t="str">
        <f>CONCATENATE(Sales[[#This Row],[region]],Sales[[#This Row],[storetype]])</f>
        <v>1B</v>
      </c>
      <c r="L8160" s="4">
        <f>INDEX(RegionStoreCount[Store Count],MATCH(Sales[[#This Row],[RegionStoretype]],RegionStoreCount[Region/Type],0))</f>
        <v>5</v>
      </c>
      <c r="M8160" s="4">
        <f>AND(Sales[[#This Row],[date]]&lt;=TY_YTDMax,Sales[[#This Row],[date]]&gt;=TY_YTDMin)*Sales[[#This Row],[sales]]</f>
        <v>94688.185299999997</v>
      </c>
      <c r="N8160" s="4">
        <f>AND(Sales[[#This Row],[date]]&lt;=LY_YTDMax,Sales[[#This Row],[date]]&gt;=LY_YTDMin)*Sales[[#This Row],[sales]]</f>
        <v>0</v>
      </c>
      <c r="O8160" s="4">
        <f>AND(Sales[[#This Row],[date]]&gt;=YoY_Min,Sales[[#This Row],[date]]&lt;=TY_YTDMax)*(Sales[[#This Row],[sales]]/Sales[[#This Row],[sqft]])</f>
        <v>0.59853467319848297</v>
      </c>
      <c r="P8160" s="4">
        <f>SUMIF(Sales[RegionStoretype],Sales[[#This Row],[RegionStoretype]],Sales[YoY_SSF])/Sales[[#This Row],[Region_TypeCount]]</f>
        <v>68.518982968140051</v>
      </c>
    </row>
    <row r="8161" spans="1:16" x14ac:dyDescent="0.25">
      <c r="A8161" s="1">
        <v>43322</v>
      </c>
      <c r="B8161">
        <v>11</v>
      </c>
      <c r="C8161">
        <v>12</v>
      </c>
      <c r="D8161">
        <v>68340.824800000002</v>
      </c>
      <c r="E8161" s="4">
        <f>INDEX(Stores[region],MATCH(Sales[[#This Row],[store_no]],Stores[store_no],0))</f>
        <v>1</v>
      </c>
      <c r="F8161" s="4" t="str">
        <f>INDEX(Stores[storetype],MATCH(Sales[[#This Row],[store_no]],Stores[store_no],0))</f>
        <v>A</v>
      </c>
      <c r="G8161" s="4" t="str">
        <f>INDEX(Stores[location_city],MATCH(Sales[[#This Row],[store_no]],Stores[store_no],0))</f>
        <v>Cleveland</v>
      </c>
      <c r="H8161" s="4" t="str">
        <f>INDEX(Stores[location_state],MATCH(Sales[[#This Row],[store_no]],Stores[store_no],0))</f>
        <v>Ohio</v>
      </c>
      <c r="I8161" s="4">
        <f>INDEX(Stores[sqft],MATCH(Sales[[#This Row],[store_no]],Stores[store_no],0))</f>
        <v>192400</v>
      </c>
      <c r="J8161" s="4" t="str">
        <f>INDEX(Departments[dept_name],MATCH(Sales[[#This Row],[dept_no]],Departments[dept_no],0))</f>
        <v>Jewelery</v>
      </c>
      <c r="K8161" s="4" t="str">
        <f>CONCATENATE(Sales[[#This Row],[region]],Sales[[#This Row],[storetype]])</f>
        <v>1A</v>
      </c>
      <c r="L8161" s="4">
        <f>INDEX(RegionStoreCount[Store Count],MATCH(Sales[[#This Row],[RegionStoretype]],RegionStoreCount[Region/Type],0))</f>
        <v>5</v>
      </c>
      <c r="M8161" s="4">
        <f>AND(Sales[[#This Row],[date]]&lt;=TY_YTDMax,Sales[[#This Row],[date]]&gt;=TY_YTDMin)*Sales[[#This Row],[sales]]</f>
        <v>68340.824800000002</v>
      </c>
      <c r="N8161" s="4">
        <f>AND(Sales[[#This Row],[date]]&lt;=LY_YTDMax,Sales[[#This Row],[date]]&gt;=LY_YTDMin)*Sales[[#This Row],[sales]]</f>
        <v>0</v>
      </c>
      <c r="O8161" s="4">
        <f>AND(Sales[[#This Row],[date]]&gt;=YoY_Min,Sales[[#This Row],[date]]&lt;=TY_YTDMax)*(Sales[[#This Row],[sales]]/Sales[[#This Row],[sqft]])</f>
        <v>0.35520179209979214</v>
      </c>
      <c r="P8161" s="4">
        <f>SUMIF(Sales[RegionStoretype],Sales[[#This Row],[RegionStoretype]],Sales[YoY_SSF])/Sales[[#This Row],[Region_TypeCount]]</f>
        <v>59.469551530910678</v>
      </c>
    </row>
    <row r="8162" spans="1:16" x14ac:dyDescent="0.25">
      <c r="A8162" s="1">
        <v>43322</v>
      </c>
      <c r="B8162">
        <v>12</v>
      </c>
      <c r="C8162">
        <v>5</v>
      </c>
      <c r="D8162">
        <v>51962.294900000001</v>
      </c>
      <c r="E8162" s="4">
        <f>INDEX(Stores[region],MATCH(Sales[[#This Row],[store_no]],Stores[store_no],0))</f>
        <v>2</v>
      </c>
      <c r="F8162" s="4" t="str">
        <f>INDEX(Stores[storetype],MATCH(Sales[[#This Row],[store_no]],Stores[store_no],0))</f>
        <v>B</v>
      </c>
      <c r="G8162" s="4" t="str">
        <f>INDEX(Stores[location_city],MATCH(Sales[[#This Row],[store_no]],Stores[store_no],0))</f>
        <v>Indianapolis</v>
      </c>
      <c r="H8162" s="4" t="str">
        <f>INDEX(Stores[location_state],MATCH(Sales[[#This Row],[store_no]],Stores[store_no],0))</f>
        <v>Indiana</v>
      </c>
      <c r="I8162" s="4">
        <f>INDEX(Stores[sqft],MATCH(Sales[[#This Row],[store_no]],Stores[store_no],0))</f>
        <v>120800</v>
      </c>
      <c r="J8162" s="4" t="str">
        <f>INDEX(Departments[dept_name],MATCH(Sales[[#This Row],[dept_no]],Departments[dept_no],0))</f>
        <v>Clothing</v>
      </c>
      <c r="K8162" s="4" t="str">
        <f>CONCATENATE(Sales[[#This Row],[region]],Sales[[#This Row],[storetype]])</f>
        <v>2B</v>
      </c>
      <c r="L8162" s="4">
        <f>INDEX(RegionStoreCount[Store Count],MATCH(Sales[[#This Row],[RegionStoretype]],RegionStoreCount[Region/Type],0))</f>
        <v>6</v>
      </c>
      <c r="M8162" s="4">
        <f>AND(Sales[[#This Row],[date]]&lt;=TY_YTDMax,Sales[[#This Row],[date]]&gt;=TY_YTDMin)*Sales[[#This Row],[sales]]</f>
        <v>51962.294900000001</v>
      </c>
      <c r="N8162" s="4">
        <f>AND(Sales[[#This Row],[date]]&lt;=LY_YTDMax,Sales[[#This Row],[date]]&gt;=LY_YTDMin)*Sales[[#This Row],[sales]]</f>
        <v>0</v>
      </c>
      <c r="O8162" s="4">
        <f>AND(Sales[[#This Row],[date]]&gt;=YoY_Min,Sales[[#This Row],[date]]&lt;=TY_YTDMax)*(Sales[[#This Row],[sales]]/Sales[[#This Row],[sqft]])</f>
        <v>0.43015144784768211</v>
      </c>
      <c r="P8162" s="4">
        <f>SUMIF(Sales[RegionStoretype],Sales[[#This Row],[RegionStoretype]],Sales[YoY_SSF])/Sales[[#This Row],[Region_TypeCount]]</f>
        <v>58.393757732919049</v>
      </c>
    </row>
    <row r="8163" spans="1:16" x14ac:dyDescent="0.25">
      <c r="A8163" s="1">
        <v>43322</v>
      </c>
      <c r="B8163">
        <v>12</v>
      </c>
      <c r="C8163">
        <v>7</v>
      </c>
      <c r="D8163">
        <v>11574.777399999999</v>
      </c>
      <c r="E8163" s="4">
        <f>INDEX(Stores[region],MATCH(Sales[[#This Row],[store_no]],Stores[store_no],0))</f>
        <v>2</v>
      </c>
      <c r="F8163" s="4" t="str">
        <f>INDEX(Stores[storetype],MATCH(Sales[[#This Row],[store_no]],Stores[store_no],0))</f>
        <v>B</v>
      </c>
      <c r="G8163" s="4" t="str">
        <f>INDEX(Stores[location_city],MATCH(Sales[[#This Row],[store_no]],Stores[store_no],0))</f>
        <v>Indianapolis</v>
      </c>
      <c r="H8163" s="4" t="str">
        <f>INDEX(Stores[location_state],MATCH(Sales[[#This Row],[store_no]],Stores[store_no],0))</f>
        <v>Indiana</v>
      </c>
      <c r="I8163" s="4">
        <f>INDEX(Stores[sqft],MATCH(Sales[[#This Row],[store_no]],Stores[store_no],0))</f>
        <v>120800</v>
      </c>
      <c r="J8163" s="4" t="str">
        <f>INDEX(Departments[dept_name],MATCH(Sales[[#This Row],[dept_no]],Departments[dept_no],0))</f>
        <v>Electronics</v>
      </c>
      <c r="K8163" s="4" t="str">
        <f>CONCATENATE(Sales[[#This Row],[region]],Sales[[#This Row],[storetype]])</f>
        <v>2B</v>
      </c>
      <c r="L8163" s="4">
        <f>INDEX(RegionStoreCount[Store Count],MATCH(Sales[[#This Row],[RegionStoretype]],RegionStoreCount[Region/Type],0))</f>
        <v>6</v>
      </c>
      <c r="M8163" s="4">
        <f>AND(Sales[[#This Row],[date]]&lt;=TY_YTDMax,Sales[[#This Row],[date]]&gt;=TY_YTDMin)*Sales[[#This Row],[sales]]</f>
        <v>11574.777399999999</v>
      </c>
      <c r="N8163" s="4">
        <f>AND(Sales[[#This Row],[date]]&lt;=LY_YTDMax,Sales[[#This Row],[date]]&gt;=LY_YTDMin)*Sales[[#This Row],[sales]]</f>
        <v>0</v>
      </c>
      <c r="O8163" s="4">
        <f>AND(Sales[[#This Row],[date]]&gt;=YoY_Min,Sales[[#This Row],[date]]&lt;=TY_YTDMax)*(Sales[[#This Row],[sales]]/Sales[[#This Row],[sqft]])</f>
        <v>9.5817693708609264E-2</v>
      </c>
      <c r="P8163" s="4">
        <f>SUMIF(Sales[RegionStoretype],Sales[[#This Row],[RegionStoretype]],Sales[YoY_SSF])/Sales[[#This Row],[Region_TypeCount]]</f>
        <v>58.393757732919049</v>
      </c>
    </row>
    <row r="8164" spans="1:16" x14ac:dyDescent="0.25">
      <c r="A8164" s="1">
        <v>43322</v>
      </c>
      <c r="B8164">
        <v>12</v>
      </c>
      <c r="C8164">
        <v>9</v>
      </c>
      <c r="D8164">
        <v>21158.436900000001</v>
      </c>
      <c r="E8164" s="4">
        <f>INDEX(Stores[region],MATCH(Sales[[#This Row],[store_no]],Stores[store_no],0))</f>
        <v>2</v>
      </c>
      <c r="F8164" s="4" t="str">
        <f>INDEX(Stores[storetype],MATCH(Sales[[#This Row],[store_no]],Stores[store_no],0))</f>
        <v>B</v>
      </c>
      <c r="G8164" s="4" t="str">
        <f>INDEX(Stores[location_city],MATCH(Sales[[#This Row],[store_no]],Stores[store_no],0))</f>
        <v>Indianapolis</v>
      </c>
      <c r="H8164" s="4" t="str">
        <f>INDEX(Stores[location_state],MATCH(Sales[[#This Row],[store_no]],Stores[store_no],0))</f>
        <v>Indiana</v>
      </c>
      <c r="I8164" s="4">
        <f>INDEX(Stores[sqft],MATCH(Sales[[#This Row],[store_no]],Stores[store_no],0))</f>
        <v>120800</v>
      </c>
      <c r="J8164" s="4" t="str">
        <f>INDEX(Departments[dept_name],MATCH(Sales[[#This Row],[dept_no]],Departments[dept_no],0))</f>
        <v>Garden</v>
      </c>
      <c r="K8164" s="4" t="str">
        <f>CONCATENATE(Sales[[#This Row],[region]],Sales[[#This Row],[storetype]])</f>
        <v>2B</v>
      </c>
      <c r="L8164" s="4">
        <f>INDEX(RegionStoreCount[Store Count],MATCH(Sales[[#This Row],[RegionStoretype]],RegionStoreCount[Region/Type],0))</f>
        <v>6</v>
      </c>
      <c r="M8164" s="4">
        <f>AND(Sales[[#This Row],[date]]&lt;=TY_YTDMax,Sales[[#This Row],[date]]&gt;=TY_YTDMin)*Sales[[#This Row],[sales]]</f>
        <v>21158.436900000001</v>
      </c>
      <c r="N8164" s="4">
        <f>AND(Sales[[#This Row],[date]]&lt;=LY_YTDMax,Sales[[#This Row],[date]]&gt;=LY_YTDMin)*Sales[[#This Row],[sales]]</f>
        <v>0</v>
      </c>
      <c r="O8164" s="4">
        <f>AND(Sales[[#This Row],[date]]&gt;=YoY_Min,Sales[[#This Row],[date]]&lt;=TY_YTDMax)*(Sales[[#This Row],[sales]]/Sales[[#This Row],[sqft]])</f>
        <v>0.17515262334437087</v>
      </c>
      <c r="P8164" s="4">
        <f>SUMIF(Sales[RegionStoretype],Sales[[#This Row],[RegionStoretype]],Sales[YoY_SSF])/Sales[[#This Row],[Region_TypeCount]]</f>
        <v>58.393757732919049</v>
      </c>
    </row>
    <row r="8165" spans="1:16" x14ac:dyDescent="0.25">
      <c r="A8165" s="1">
        <v>43322</v>
      </c>
      <c r="B8165">
        <v>12</v>
      </c>
      <c r="C8165">
        <v>11</v>
      </c>
      <c r="D8165">
        <v>23539.3465</v>
      </c>
      <c r="E8165" s="4">
        <f>INDEX(Stores[region],MATCH(Sales[[#This Row],[store_no]],Stores[store_no],0))</f>
        <v>2</v>
      </c>
      <c r="F8165" s="4" t="str">
        <f>INDEX(Stores[storetype],MATCH(Sales[[#This Row],[store_no]],Stores[store_no],0))</f>
        <v>B</v>
      </c>
      <c r="G8165" s="4" t="str">
        <f>INDEX(Stores[location_city],MATCH(Sales[[#This Row],[store_no]],Stores[store_no],0))</f>
        <v>Indianapolis</v>
      </c>
      <c r="H8165" s="4" t="str">
        <f>INDEX(Stores[location_state],MATCH(Sales[[#This Row],[store_no]],Stores[store_no],0))</f>
        <v>Indiana</v>
      </c>
      <c r="I8165" s="4">
        <f>INDEX(Stores[sqft],MATCH(Sales[[#This Row],[store_no]],Stores[store_no],0))</f>
        <v>120800</v>
      </c>
      <c r="J8165" s="4" t="str">
        <f>INDEX(Departments[dept_name],MATCH(Sales[[#This Row],[dept_no]],Departments[dept_no],0))</f>
        <v>Home</v>
      </c>
      <c r="K8165" s="4" t="str">
        <f>CONCATENATE(Sales[[#This Row],[region]],Sales[[#This Row],[storetype]])</f>
        <v>2B</v>
      </c>
      <c r="L8165" s="4">
        <f>INDEX(RegionStoreCount[Store Count],MATCH(Sales[[#This Row],[RegionStoretype]],RegionStoreCount[Region/Type],0))</f>
        <v>6</v>
      </c>
      <c r="M8165" s="4">
        <f>AND(Sales[[#This Row],[date]]&lt;=TY_YTDMax,Sales[[#This Row],[date]]&gt;=TY_YTDMin)*Sales[[#This Row],[sales]]</f>
        <v>23539.3465</v>
      </c>
      <c r="N8165" s="4">
        <f>AND(Sales[[#This Row],[date]]&lt;=LY_YTDMax,Sales[[#This Row],[date]]&gt;=LY_YTDMin)*Sales[[#This Row],[sales]]</f>
        <v>0</v>
      </c>
      <c r="O8165" s="4">
        <f>AND(Sales[[#This Row],[date]]&gt;=YoY_Min,Sales[[#This Row],[date]]&lt;=TY_YTDMax)*(Sales[[#This Row],[sales]]/Sales[[#This Row],[sqft]])</f>
        <v>0.19486213990066226</v>
      </c>
      <c r="P8165" s="4">
        <f>SUMIF(Sales[RegionStoretype],Sales[[#This Row],[RegionStoretype]],Sales[YoY_SSF])/Sales[[#This Row],[Region_TypeCount]]</f>
        <v>58.393757732919049</v>
      </c>
    </row>
    <row r="8166" spans="1:16" x14ac:dyDescent="0.25">
      <c r="A8166" s="1">
        <v>43322</v>
      </c>
      <c r="B8166">
        <v>12</v>
      </c>
      <c r="C8166">
        <v>20</v>
      </c>
      <c r="D8166">
        <v>186637.78500000003</v>
      </c>
      <c r="E8166" s="4">
        <f>INDEX(Stores[region],MATCH(Sales[[#This Row],[store_no]],Stores[store_no],0))</f>
        <v>2</v>
      </c>
      <c r="F8166" s="4" t="str">
        <f>INDEX(Stores[storetype],MATCH(Sales[[#This Row],[store_no]],Stores[store_no],0))</f>
        <v>B</v>
      </c>
      <c r="G8166" s="4" t="str">
        <f>INDEX(Stores[location_city],MATCH(Sales[[#This Row],[store_no]],Stores[store_no],0))</f>
        <v>Indianapolis</v>
      </c>
      <c r="H8166" s="4" t="str">
        <f>INDEX(Stores[location_state],MATCH(Sales[[#This Row],[store_no]],Stores[store_no],0))</f>
        <v>Indiana</v>
      </c>
      <c r="I8166" s="4">
        <f>INDEX(Stores[sqft],MATCH(Sales[[#This Row],[store_no]],Stores[store_no],0))</f>
        <v>120800</v>
      </c>
      <c r="J8166" s="4" t="str">
        <f>INDEX(Departments[dept_name],MATCH(Sales[[#This Row],[dept_no]],Departments[dept_no],0))</f>
        <v>Toys</v>
      </c>
      <c r="K8166" s="4" t="str">
        <f>CONCATENATE(Sales[[#This Row],[region]],Sales[[#This Row],[storetype]])</f>
        <v>2B</v>
      </c>
      <c r="L8166" s="4">
        <f>INDEX(RegionStoreCount[Store Count],MATCH(Sales[[#This Row],[RegionStoretype]],RegionStoreCount[Region/Type],0))</f>
        <v>6</v>
      </c>
      <c r="M8166" s="4">
        <f>AND(Sales[[#This Row],[date]]&lt;=TY_YTDMax,Sales[[#This Row],[date]]&gt;=TY_YTDMin)*Sales[[#This Row],[sales]]</f>
        <v>186637.78500000003</v>
      </c>
      <c r="N8166" s="4">
        <f>AND(Sales[[#This Row],[date]]&lt;=LY_YTDMax,Sales[[#This Row],[date]]&gt;=LY_YTDMin)*Sales[[#This Row],[sales]]</f>
        <v>0</v>
      </c>
      <c r="O8166" s="4">
        <f>AND(Sales[[#This Row],[date]]&gt;=YoY_Min,Sales[[#This Row],[date]]&lt;=TY_YTDMax)*(Sales[[#This Row],[sales]]/Sales[[#This Row],[sqft]])</f>
        <v>1.5450147764900666</v>
      </c>
      <c r="P8166" s="4">
        <f>SUMIF(Sales[RegionStoretype],Sales[[#This Row],[RegionStoretype]],Sales[YoY_SSF])/Sales[[#This Row],[Region_TypeCount]]</f>
        <v>58.393757732919049</v>
      </c>
    </row>
    <row r="8167" spans="1:16" x14ac:dyDescent="0.25">
      <c r="A8167" s="1">
        <v>43322</v>
      </c>
      <c r="B8167">
        <v>13</v>
      </c>
      <c r="C8167">
        <v>1</v>
      </c>
      <c r="D8167">
        <v>25698.220799999999</v>
      </c>
      <c r="E8167" s="4">
        <f>INDEX(Stores[region],MATCH(Sales[[#This Row],[store_no]],Stores[store_no],0))</f>
        <v>3</v>
      </c>
      <c r="F8167" s="4" t="str">
        <f>INDEX(Stores[storetype],MATCH(Sales[[#This Row],[store_no]],Stores[store_no],0))</f>
        <v>A</v>
      </c>
      <c r="G8167" s="4" t="str">
        <f>INDEX(Stores[location_city],MATCH(Sales[[#This Row],[store_no]],Stores[store_no],0))</f>
        <v>Overland Park</v>
      </c>
      <c r="H8167" s="4" t="str">
        <f>INDEX(Stores[location_state],MATCH(Sales[[#This Row],[store_no]],Stores[store_no],0))</f>
        <v>Kansas</v>
      </c>
      <c r="I8167" s="4">
        <f>INDEX(Stores[sqft],MATCH(Sales[[#This Row],[store_no]],Stores[store_no],0))</f>
        <v>201000</v>
      </c>
      <c r="J8167" s="4" t="str">
        <f>INDEX(Departments[dept_name],MATCH(Sales[[#This Row],[dept_no]],Departments[dept_no],0))</f>
        <v>Automotive</v>
      </c>
      <c r="K8167" s="4" t="str">
        <f>CONCATENATE(Sales[[#This Row],[region]],Sales[[#This Row],[storetype]])</f>
        <v>3A</v>
      </c>
      <c r="L8167" s="4">
        <f>INDEX(RegionStoreCount[Store Count],MATCH(Sales[[#This Row],[RegionStoretype]],RegionStoreCount[Region/Type],0))</f>
        <v>9</v>
      </c>
      <c r="M8167" s="4">
        <f>AND(Sales[[#This Row],[date]]&lt;=TY_YTDMax,Sales[[#This Row],[date]]&gt;=TY_YTDMin)*Sales[[#This Row],[sales]]</f>
        <v>25698.220799999999</v>
      </c>
      <c r="N8167" s="4">
        <f>AND(Sales[[#This Row],[date]]&lt;=LY_YTDMax,Sales[[#This Row],[date]]&gt;=LY_YTDMin)*Sales[[#This Row],[sales]]</f>
        <v>0</v>
      </c>
      <c r="O8167" s="4">
        <f>AND(Sales[[#This Row],[date]]&gt;=YoY_Min,Sales[[#This Row],[date]]&lt;=TY_YTDMax)*(Sales[[#This Row],[sales]]/Sales[[#This Row],[sqft]])</f>
        <v>0.12785184477611941</v>
      </c>
      <c r="P8167" s="4">
        <f>SUMIF(Sales[RegionStoretype],Sales[[#This Row],[RegionStoretype]],Sales[YoY_SSF])/Sales[[#This Row],[Region_TypeCount]]</f>
        <v>53.603836561720975</v>
      </c>
    </row>
    <row r="8168" spans="1:16" x14ac:dyDescent="0.25">
      <c r="A8168" s="1">
        <v>43322</v>
      </c>
      <c r="B8168">
        <v>13</v>
      </c>
      <c r="C8168">
        <v>2</v>
      </c>
      <c r="D8168">
        <v>45042.8649</v>
      </c>
      <c r="E8168" s="4">
        <f>INDEX(Stores[region],MATCH(Sales[[#This Row],[store_no]],Stores[store_no],0))</f>
        <v>3</v>
      </c>
      <c r="F8168" s="4" t="str">
        <f>INDEX(Stores[storetype],MATCH(Sales[[#This Row],[store_no]],Stores[store_no],0))</f>
        <v>A</v>
      </c>
      <c r="G8168" s="4" t="str">
        <f>INDEX(Stores[location_city],MATCH(Sales[[#This Row],[store_no]],Stores[store_no],0))</f>
        <v>Overland Park</v>
      </c>
      <c r="H8168" s="4" t="str">
        <f>INDEX(Stores[location_state],MATCH(Sales[[#This Row],[store_no]],Stores[store_no],0))</f>
        <v>Kansas</v>
      </c>
      <c r="I8168" s="4">
        <f>INDEX(Stores[sqft],MATCH(Sales[[#This Row],[store_no]],Stores[store_no],0))</f>
        <v>201000</v>
      </c>
      <c r="J8168" s="4" t="str">
        <f>INDEX(Departments[dept_name],MATCH(Sales[[#This Row],[dept_no]],Departments[dept_no],0))</f>
        <v>Baby</v>
      </c>
      <c r="K8168" s="4" t="str">
        <f>CONCATENATE(Sales[[#This Row],[region]],Sales[[#This Row],[storetype]])</f>
        <v>3A</v>
      </c>
      <c r="L8168" s="4">
        <f>INDEX(RegionStoreCount[Store Count],MATCH(Sales[[#This Row],[RegionStoretype]],RegionStoreCount[Region/Type],0))</f>
        <v>9</v>
      </c>
      <c r="M8168" s="4">
        <f>AND(Sales[[#This Row],[date]]&lt;=TY_YTDMax,Sales[[#This Row],[date]]&gt;=TY_YTDMin)*Sales[[#This Row],[sales]]</f>
        <v>45042.8649</v>
      </c>
      <c r="N8168" s="4">
        <f>AND(Sales[[#This Row],[date]]&lt;=LY_YTDMax,Sales[[#This Row],[date]]&gt;=LY_YTDMin)*Sales[[#This Row],[sales]]</f>
        <v>0</v>
      </c>
      <c r="O8168" s="4">
        <f>AND(Sales[[#This Row],[date]]&gt;=YoY_Min,Sales[[#This Row],[date]]&lt;=TY_YTDMax)*(Sales[[#This Row],[sales]]/Sales[[#This Row],[sqft]])</f>
        <v>0.22409385522388059</v>
      </c>
      <c r="P8168" s="4">
        <f>SUMIF(Sales[RegionStoretype],Sales[[#This Row],[RegionStoretype]],Sales[YoY_SSF])/Sales[[#This Row],[Region_TypeCount]]</f>
        <v>53.603836561720975</v>
      </c>
    </row>
    <row r="8169" spans="1:16" x14ac:dyDescent="0.25">
      <c r="A8169" s="1">
        <v>43322</v>
      </c>
      <c r="B8169">
        <v>13</v>
      </c>
      <c r="C8169">
        <v>8</v>
      </c>
      <c r="D8169">
        <v>81532.101200000005</v>
      </c>
      <c r="E8169" s="4">
        <f>INDEX(Stores[region],MATCH(Sales[[#This Row],[store_no]],Stores[store_no],0))</f>
        <v>3</v>
      </c>
      <c r="F8169" s="4" t="str">
        <f>INDEX(Stores[storetype],MATCH(Sales[[#This Row],[store_no]],Stores[store_no],0))</f>
        <v>A</v>
      </c>
      <c r="G8169" s="4" t="str">
        <f>INDEX(Stores[location_city],MATCH(Sales[[#This Row],[store_no]],Stores[store_no],0))</f>
        <v>Overland Park</v>
      </c>
      <c r="H8169" s="4" t="str">
        <f>INDEX(Stores[location_state],MATCH(Sales[[#This Row],[store_no]],Stores[store_no],0))</f>
        <v>Kansas</v>
      </c>
      <c r="I8169" s="4">
        <f>INDEX(Stores[sqft],MATCH(Sales[[#This Row],[store_no]],Stores[store_no],0))</f>
        <v>201000</v>
      </c>
      <c r="J8169" s="4" t="str">
        <f>INDEX(Departments[dept_name],MATCH(Sales[[#This Row],[dept_no]],Departments[dept_no],0))</f>
        <v>Games</v>
      </c>
      <c r="K8169" s="4" t="str">
        <f>CONCATENATE(Sales[[#This Row],[region]],Sales[[#This Row],[storetype]])</f>
        <v>3A</v>
      </c>
      <c r="L8169" s="4">
        <f>INDEX(RegionStoreCount[Store Count],MATCH(Sales[[#This Row],[RegionStoretype]],RegionStoreCount[Region/Type],0))</f>
        <v>9</v>
      </c>
      <c r="M8169" s="4">
        <f>AND(Sales[[#This Row],[date]]&lt;=TY_YTDMax,Sales[[#This Row],[date]]&gt;=TY_YTDMin)*Sales[[#This Row],[sales]]</f>
        <v>81532.101200000005</v>
      </c>
      <c r="N8169" s="4">
        <f>AND(Sales[[#This Row],[date]]&lt;=LY_YTDMax,Sales[[#This Row],[date]]&gt;=LY_YTDMin)*Sales[[#This Row],[sales]]</f>
        <v>0</v>
      </c>
      <c r="O8169" s="4">
        <f>AND(Sales[[#This Row],[date]]&gt;=YoY_Min,Sales[[#This Row],[date]]&lt;=TY_YTDMax)*(Sales[[#This Row],[sales]]/Sales[[#This Row],[sqft]])</f>
        <v>0.405632344278607</v>
      </c>
      <c r="P8169" s="4">
        <f>SUMIF(Sales[RegionStoretype],Sales[[#This Row],[RegionStoretype]],Sales[YoY_SSF])/Sales[[#This Row],[Region_TypeCount]]</f>
        <v>53.603836561720975</v>
      </c>
    </row>
    <row r="8170" spans="1:16" x14ac:dyDescent="0.25">
      <c r="A8170" s="1">
        <v>43322</v>
      </c>
      <c r="B8170">
        <v>14</v>
      </c>
      <c r="C8170">
        <v>8</v>
      </c>
      <c r="D8170">
        <v>13203.7467</v>
      </c>
      <c r="E8170" s="4">
        <f>INDEX(Stores[region],MATCH(Sales[[#This Row],[store_no]],Stores[store_no],0))</f>
        <v>3</v>
      </c>
      <c r="F8170" s="4" t="str">
        <f>INDEX(Stores[storetype],MATCH(Sales[[#This Row],[store_no]],Stores[store_no],0))</f>
        <v>A</v>
      </c>
      <c r="G8170" s="4" t="str">
        <f>INDEX(Stores[location_city],MATCH(Sales[[#This Row],[store_no]],Stores[store_no],0))</f>
        <v>Bismarck</v>
      </c>
      <c r="H8170" s="4" t="str">
        <f>INDEX(Stores[location_state],MATCH(Sales[[#This Row],[store_no]],Stores[store_no],0))</f>
        <v>North Dakota</v>
      </c>
      <c r="I8170" s="4">
        <f>INDEX(Stores[sqft],MATCH(Sales[[#This Row],[store_no]],Stores[store_no],0))</f>
        <v>96400</v>
      </c>
      <c r="J8170" s="4" t="str">
        <f>INDEX(Departments[dept_name],MATCH(Sales[[#This Row],[dept_no]],Departments[dept_no],0))</f>
        <v>Games</v>
      </c>
      <c r="K8170" s="4" t="str">
        <f>CONCATENATE(Sales[[#This Row],[region]],Sales[[#This Row],[storetype]])</f>
        <v>3A</v>
      </c>
      <c r="L8170" s="4">
        <f>INDEX(RegionStoreCount[Store Count],MATCH(Sales[[#This Row],[RegionStoretype]],RegionStoreCount[Region/Type],0))</f>
        <v>9</v>
      </c>
      <c r="M8170" s="4">
        <f>AND(Sales[[#This Row],[date]]&lt;=TY_YTDMax,Sales[[#This Row],[date]]&gt;=TY_YTDMin)*Sales[[#This Row],[sales]]</f>
        <v>13203.7467</v>
      </c>
      <c r="N8170" s="4">
        <f>AND(Sales[[#This Row],[date]]&lt;=LY_YTDMax,Sales[[#This Row],[date]]&gt;=LY_YTDMin)*Sales[[#This Row],[sales]]</f>
        <v>0</v>
      </c>
      <c r="O8170" s="4">
        <f>AND(Sales[[#This Row],[date]]&gt;=YoY_Min,Sales[[#This Row],[date]]&lt;=TY_YTDMax)*(Sales[[#This Row],[sales]]/Sales[[#This Row],[sqft]])</f>
        <v>0.13696832676348547</v>
      </c>
      <c r="P8170" s="4">
        <f>SUMIF(Sales[RegionStoretype],Sales[[#This Row],[RegionStoretype]],Sales[YoY_SSF])/Sales[[#This Row],[Region_TypeCount]]</f>
        <v>53.603836561720975</v>
      </c>
    </row>
    <row r="8171" spans="1:16" x14ac:dyDescent="0.25">
      <c r="A8171" s="1">
        <v>43322</v>
      </c>
      <c r="B8171">
        <v>14</v>
      </c>
      <c r="C8171">
        <v>10</v>
      </c>
      <c r="D8171">
        <v>6827.1966000000002</v>
      </c>
      <c r="E8171" s="4">
        <f>INDEX(Stores[region],MATCH(Sales[[#This Row],[store_no]],Stores[store_no],0))</f>
        <v>3</v>
      </c>
      <c r="F8171" s="4" t="str">
        <f>INDEX(Stores[storetype],MATCH(Sales[[#This Row],[store_no]],Stores[store_no],0))</f>
        <v>A</v>
      </c>
      <c r="G8171" s="4" t="str">
        <f>INDEX(Stores[location_city],MATCH(Sales[[#This Row],[store_no]],Stores[store_no],0))</f>
        <v>Bismarck</v>
      </c>
      <c r="H8171" s="4" t="str">
        <f>INDEX(Stores[location_state],MATCH(Sales[[#This Row],[store_no]],Stores[store_no],0))</f>
        <v>North Dakota</v>
      </c>
      <c r="I8171" s="4">
        <f>INDEX(Stores[sqft],MATCH(Sales[[#This Row],[store_no]],Stores[store_no],0))</f>
        <v>96400</v>
      </c>
      <c r="J8171" s="4" t="str">
        <f>INDEX(Departments[dept_name],MATCH(Sales[[#This Row],[dept_no]],Departments[dept_no],0))</f>
        <v>Health</v>
      </c>
      <c r="K8171" s="4" t="str">
        <f>CONCATENATE(Sales[[#This Row],[region]],Sales[[#This Row],[storetype]])</f>
        <v>3A</v>
      </c>
      <c r="L8171" s="4">
        <f>INDEX(RegionStoreCount[Store Count],MATCH(Sales[[#This Row],[RegionStoretype]],RegionStoreCount[Region/Type],0))</f>
        <v>9</v>
      </c>
      <c r="M8171" s="4">
        <f>AND(Sales[[#This Row],[date]]&lt;=TY_YTDMax,Sales[[#This Row],[date]]&gt;=TY_YTDMin)*Sales[[#This Row],[sales]]</f>
        <v>6827.1966000000002</v>
      </c>
      <c r="N8171" s="4">
        <f>AND(Sales[[#This Row],[date]]&lt;=LY_YTDMax,Sales[[#This Row],[date]]&gt;=LY_YTDMin)*Sales[[#This Row],[sales]]</f>
        <v>0</v>
      </c>
      <c r="O8171" s="4">
        <f>AND(Sales[[#This Row],[date]]&gt;=YoY_Min,Sales[[#This Row],[date]]&lt;=TY_YTDMax)*(Sales[[#This Row],[sales]]/Sales[[#This Row],[sqft]])</f>
        <v>7.0821541493775939E-2</v>
      </c>
      <c r="P8171" s="4">
        <f>SUMIF(Sales[RegionStoretype],Sales[[#This Row],[RegionStoretype]],Sales[YoY_SSF])/Sales[[#This Row],[Region_TypeCount]]</f>
        <v>53.603836561720975</v>
      </c>
    </row>
    <row r="8172" spans="1:16" x14ac:dyDescent="0.25">
      <c r="A8172" s="1">
        <v>43322</v>
      </c>
      <c r="B8172">
        <v>14</v>
      </c>
      <c r="C8172">
        <v>13</v>
      </c>
      <c r="D8172">
        <v>32239.264699999996</v>
      </c>
      <c r="E8172" s="4">
        <f>INDEX(Stores[region],MATCH(Sales[[#This Row],[store_no]],Stores[store_no],0))</f>
        <v>3</v>
      </c>
      <c r="F8172" s="4" t="str">
        <f>INDEX(Stores[storetype],MATCH(Sales[[#This Row],[store_no]],Stores[store_no],0))</f>
        <v>A</v>
      </c>
      <c r="G8172" s="4" t="str">
        <f>INDEX(Stores[location_city],MATCH(Sales[[#This Row],[store_no]],Stores[store_no],0))</f>
        <v>Bismarck</v>
      </c>
      <c r="H8172" s="4" t="str">
        <f>INDEX(Stores[location_state],MATCH(Sales[[#This Row],[store_no]],Stores[store_no],0))</f>
        <v>North Dakota</v>
      </c>
      <c r="I8172" s="4">
        <f>INDEX(Stores[sqft],MATCH(Sales[[#This Row],[store_no]],Stores[store_no],0))</f>
        <v>96400</v>
      </c>
      <c r="J8172" s="4" t="str">
        <f>INDEX(Departments[dept_name],MATCH(Sales[[#This Row],[dept_no]],Departments[dept_no],0))</f>
        <v>Kids</v>
      </c>
      <c r="K8172" s="4" t="str">
        <f>CONCATENATE(Sales[[#This Row],[region]],Sales[[#This Row],[storetype]])</f>
        <v>3A</v>
      </c>
      <c r="L8172" s="4">
        <f>INDEX(RegionStoreCount[Store Count],MATCH(Sales[[#This Row],[RegionStoretype]],RegionStoreCount[Region/Type],0))</f>
        <v>9</v>
      </c>
      <c r="M8172" s="4">
        <f>AND(Sales[[#This Row],[date]]&lt;=TY_YTDMax,Sales[[#This Row],[date]]&gt;=TY_YTDMin)*Sales[[#This Row],[sales]]</f>
        <v>32239.264699999996</v>
      </c>
      <c r="N8172" s="4">
        <f>AND(Sales[[#This Row],[date]]&lt;=LY_YTDMax,Sales[[#This Row],[date]]&gt;=LY_YTDMin)*Sales[[#This Row],[sales]]</f>
        <v>0</v>
      </c>
      <c r="O8172" s="4">
        <f>AND(Sales[[#This Row],[date]]&gt;=YoY_Min,Sales[[#This Row],[date]]&lt;=TY_YTDMax)*(Sales[[#This Row],[sales]]/Sales[[#This Row],[sqft]])</f>
        <v>0.33443220643153521</v>
      </c>
      <c r="P8172" s="4">
        <f>SUMIF(Sales[RegionStoretype],Sales[[#This Row],[RegionStoretype]],Sales[YoY_SSF])/Sales[[#This Row],[Region_TypeCount]]</f>
        <v>53.603836561720975</v>
      </c>
    </row>
    <row r="8173" spans="1:16" x14ac:dyDescent="0.25">
      <c r="A8173" s="1">
        <v>43322</v>
      </c>
      <c r="B8173">
        <v>15</v>
      </c>
      <c r="C8173">
        <v>9</v>
      </c>
      <c r="D8173">
        <v>29728.463199999998</v>
      </c>
      <c r="E8173" s="4">
        <f>INDEX(Stores[region],MATCH(Sales[[#This Row],[store_no]],Stores[store_no],0))</f>
        <v>2</v>
      </c>
      <c r="F8173" s="4" t="str">
        <f>INDEX(Stores[storetype],MATCH(Sales[[#This Row],[store_no]],Stores[store_no],0))</f>
        <v>B</v>
      </c>
      <c r="G8173" s="4" t="str">
        <f>INDEX(Stores[location_city],MATCH(Sales[[#This Row],[store_no]],Stores[store_no],0))</f>
        <v>Rochester</v>
      </c>
      <c r="H8173" s="4" t="str">
        <f>INDEX(Stores[location_state],MATCH(Sales[[#This Row],[store_no]],Stores[store_no],0))</f>
        <v>Minnesota</v>
      </c>
      <c r="I8173" s="4">
        <f>INDEX(Stores[sqft],MATCH(Sales[[#This Row],[store_no]],Stores[store_no],0))</f>
        <v>128100</v>
      </c>
      <c r="J8173" s="4" t="str">
        <f>INDEX(Departments[dept_name],MATCH(Sales[[#This Row],[dept_no]],Departments[dept_no],0))</f>
        <v>Garden</v>
      </c>
      <c r="K8173" s="4" t="str">
        <f>CONCATENATE(Sales[[#This Row],[region]],Sales[[#This Row],[storetype]])</f>
        <v>2B</v>
      </c>
      <c r="L8173" s="4">
        <f>INDEX(RegionStoreCount[Store Count],MATCH(Sales[[#This Row],[RegionStoretype]],RegionStoreCount[Region/Type],0))</f>
        <v>6</v>
      </c>
      <c r="M8173" s="4">
        <f>AND(Sales[[#This Row],[date]]&lt;=TY_YTDMax,Sales[[#This Row],[date]]&gt;=TY_YTDMin)*Sales[[#This Row],[sales]]</f>
        <v>29728.463199999998</v>
      </c>
      <c r="N8173" s="4">
        <f>AND(Sales[[#This Row],[date]]&lt;=LY_YTDMax,Sales[[#This Row],[date]]&gt;=LY_YTDMin)*Sales[[#This Row],[sales]]</f>
        <v>0</v>
      </c>
      <c r="O8173" s="4">
        <f>AND(Sales[[#This Row],[date]]&gt;=YoY_Min,Sales[[#This Row],[date]]&lt;=TY_YTDMax)*(Sales[[#This Row],[sales]]/Sales[[#This Row],[sqft]])</f>
        <v>0.23207231225604993</v>
      </c>
      <c r="P8173" s="4">
        <f>SUMIF(Sales[RegionStoretype],Sales[[#This Row],[RegionStoretype]],Sales[YoY_SSF])/Sales[[#This Row],[Region_TypeCount]]</f>
        <v>58.393757732919049</v>
      </c>
    </row>
    <row r="8174" spans="1:16" x14ac:dyDescent="0.25">
      <c r="A8174" s="1">
        <v>43322</v>
      </c>
      <c r="B8174">
        <v>15</v>
      </c>
      <c r="C8174">
        <v>13</v>
      </c>
      <c r="D8174">
        <v>138640.56409999999</v>
      </c>
      <c r="E8174" s="4">
        <f>INDEX(Stores[region],MATCH(Sales[[#This Row],[store_no]],Stores[store_no],0))</f>
        <v>2</v>
      </c>
      <c r="F8174" s="4" t="str">
        <f>INDEX(Stores[storetype],MATCH(Sales[[#This Row],[store_no]],Stores[store_no],0))</f>
        <v>B</v>
      </c>
      <c r="G8174" s="4" t="str">
        <f>INDEX(Stores[location_city],MATCH(Sales[[#This Row],[store_no]],Stores[store_no],0))</f>
        <v>Rochester</v>
      </c>
      <c r="H8174" s="4" t="str">
        <f>INDEX(Stores[location_state],MATCH(Sales[[#This Row],[store_no]],Stores[store_no],0))</f>
        <v>Minnesota</v>
      </c>
      <c r="I8174" s="4">
        <f>INDEX(Stores[sqft],MATCH(Sales[[#This Row],[store_no]],Stores[store_no],0))</f>
        <v>128100</v>
      </c>
      <c r="J8174" s="4" t="str">
        <f>INDEX(Departments[dept_name],MATCH(Sales[[#This Row],[dept_no]],Departments[dept_no],0))</f>
        <v>Kids</v>
      </c>
      <c r="K8174" s="4" t="str">
        <f>CONCATENATE(Sales[[#This Row],[region]],Sales[[#This Row],[storetype]])</f>
        <v>2B</v>
      </c>
      <c r="L8174" s="4">
        <f>INDEX(RegionStoreCount[Store Count],MATCH(Sales[[#This Row],[RegionStoretype]],RegionStoreCount[Region/Type],0))</f>
        <v>6</v>
      </c>
      <c r="M8174" s="4">
        <f>AND(Sales[[#This Row],[date]]&lt;=TY_YTDMax,Sales[[#This Row],[date]]&gt;=TY_YTDMin)*Sales[[#This Row],[sales]]</f>
        <v>138640.56409999999</v>
      </c>
      <c r="N8174" s="4">
        <f>AND(Sales[[#This Row],[date]]&lt;=LY_YTDMax,Sales[[#This Row],[date]]&gt;=LY_YTDMin)*Sales[[#This Row],[sales]]</f>
        <v>0</v>
      </c>
      <c r="O8174" s="4">
        <f>AND(Sales[[#This Row],[date]]&gt;=YoY_Min,Sales[[#This Row],[date]]&lt;=TY_YTDMax)*(Sales[[#This Row],[sales]]/Sales[[#This Row],[sqft]])</f>
        <v>1.0822838727556596</v>
      </c>
      <c r="P8174" s="4">
        <f>SUMIF(Sales[RegionStoretype],Sales[[#This Row],[RegionStoretype]],Sales[YoY_SSF])/Sales[[#This Row],[Region_TypeCount]]</f>
        <v>58.393757732919049</v>
      </c>
    </row>
    <row r="8175" spans="1:16" x14ac:dyDescent="0.25">
      <c r="A8175" s="1">
        <v>43322</v>
      </c>
      <c r="B8175">
        <v>16</v>
      </c>
      <c r="C8175">
        <v>2</v>
      </c>
      <c r="D8175">
        <v>51266.810599999997</v>
      </c>
      <c r="E8175" s="4">
        <f>INDEX(Stores[region],MATCH(Sales[[#This Row],[store_no]],Stores[store_no],0))</f>
        <v>2</v>
      </c>
      <c r="F8175" s="4" t="str">
        <f>INDEX(Stores[storetype],MATCH(Sales[[#This Row],[store_no]],Stores[store_no],0))</f>
        <v>B</v>
      </c>
      <c r="G8175" s="4" t="str">
        <f>INDEX(Stores[location_city],MATCH(Sales[[#This Row],[store_no]],Stores[store_no],0))</f>
        <v>Saint Paul</v>
      </c>
      <c r="H8175" s="4" t="str">
        <f>INDEX(Stores[location_state],MATCH(Sales[[#This Row],[store_no]],Stores[store_no],0))</f>
        <v>Minnesota</v>
      </c>
      <c r="I8175" s="4">
        <f>INDEX(Stores[sqft],MATCH(Sales[[#This Row],[store_no]],Stores[store_no],0))</f>
        <v>180400</v>
      </c>
      <c r="J8175" s="4" t="str">
        <f>INDEX(Departments[dept_name],MATCH(Sales[[#This Row],[dept_no]],Departments[dept_no],0))</f>
        <v>Baby</v>
      </c>
      <c r="K8175" s="4" t="str">
        <f>CONCATENATE(Sales[[#This Row],[region]],Sales[[#This Row],[storetype]])</f>
        <v>2B</v>
      </c>
      <c r="L8175" s="4">
        <f>INDEX(RegionStoreCount[Store Count],MATCH(Sales[[#This Row],[RegionStoretype]],RegionStoreCount[Region/Type],0))</f>
        <v>6</v>
      </c>
      <c r="M8175" s="4">
        <f>AND(Sales[[#This Row],[date]]&lt;=TY_YTDMax,Sales[[#This Row],[date]]&gt;=TY_YTDMin)*Sales[[#This Row],[sales]]</f>
        <v>51266.810599999997</v>
      </c>
      <c r="N8175" s="4">
        <f>AND(Sales[[#This Row],[date]]&lt;=LY_YTDMax,Sales[[#This Row],[date]]&gt;=LY_YTDMin)*Sales[[#This Row],[sales]]</f>
        <v>0</v>
      </c>
      <c r="O8175" s="4">
        <f>AND(Sales[[#This Row],[date]]&gt;=YoY_Min,Sales[[#This Row],[date]]&lt;=TY_YTDMax)*(Sales[[#This Row],[sales]]/Sales[[#This Row],[sqft]])</f>
        <v>0.28418409423503327</v>
      </c>
      <c r="P8175" s="4">
        <f>SUMIF(Sales[RegionStoretype],Sales[[#This Row],[RegionStoretype]],Sales[YoY_SSF])/Sales[[#This Row],[Region_TypeCount]]</f>
        <v>58.393757732919049</v>
      </c>
    </row>
    <row r="8176" spans="1:16" x14ac:dyDescent="0.25">
      <c r="A8176" s="1">
        <v>43322</v>
      </c>
      <c r="B8176">
        <v>16</v>
      </c>
      <c r="C8176">
        <v>7</v>
      </c>
      <c r="D8176">
        <v>85916.126099999994</v>
      </c>
      <c r="E8176" s="4">
        <f>INDEX(Stores[region],MATCH(Sales[[#This Row],[store_no]],Stores[store_no],0))</f>
        <v>2</v>
      </c>
      <c r="F8176" s="4" t="str">
        <f>INDEX(Stores[storetype],MATCH(Sales[[#This Row],[store_no]],Stores[store_no],0))</f>
        <v>B</v>
      </c>
      <c r="G8176" s="4" t="str">
        <f>INDEX(Stores[location_city],MATCH(Sales[[#This Row],[store_no]],Stores[store_no],0))</f>
        <v>Saint Paul</v>
      </c>
      <c r="H8176" s="4" t="str">
        <f>INDEX(Stores[location_state],MATCH(Sales[[#This Row],[store_no]],Stores[store_no],0))</f>
        <v>Minnesota</v>
      </c>
      <c r="I8176" s="4">
        <f>INDEX(Stores[sqft],MATCH(Sales[[#This Row],[store_no]],Stores[store_no],0))</f>
        <v>180400</v>
      </c>
      <c r="J8176" s="4" t="str">
        <f>INDEX(Departments[dept_name],MATCH(Sales[[#This Row],[dept_no]],Departments[dept_no],0))</f>
        <v>Electronics</v>
      </c>
      <c r="K8176" s="4" t="str">
        <f>CONCATENATE(Sales[[#This Row],[region]],Sales[[#This Row],[storetype]])</f>
        <v>2B</v>
      </c>
      <c r="L8176" s="4">
        <f>INDEX(RegionStoreCount[Store Count],MATCH(Sales[[#This Row],[RegionStoretype]],RegionStoreCount[Region/Type],0))</f>
        <v>6</v>
      </c>
      <c r="M8176" s="4">
        <f>AND(Sales[[#This Row],[date]]&lt;=TY_YTDMax,Sales[[#This Row],[date]]&gt;=TY_YTDMin)*Sales[[#This Row],[sales]]</f>
        <v>85916.126099999994</v>
      </c>
      <c r="N8176" s="4">
        <f>AND(Sales[[#This Row],[date]]&lt;=LY_YTDMax,Sales[[#This Row],[date]]&gt;=LY_YTDMin)*Sales[[#This Row],[sales]]</f>
        <v>0</v>
      </c>
      <c r="O8176" s="4">
        <f>AND(Sales[[#This Row],[date]]&gt;=YoY_Min,Sales[[#This Row],[date]]&lt;=TY_YTDMax)*(Sales[[#This Row],[sales]]/Sales[[#This Row],[sqft]])</f>
        <v>0.47625347062084256</v>
      </c>
      <c r="P8176" s="4">
        <f>SUMIF(Sales[RegionStoretype],Sales[[#This Row],[RegionStoretype]],Sales[YoY_SSF])/Sales[[#This Row],[Region_TypeCount]]</f>
        <v>58.393757732919049</v>
      </c>
    </row>
    <row r="8177" spans="1:16" x14ac:dyDescent="0.25">
      <c r="A8177" s="1">
        <v>43322</v>
      </c>
      <c r="B8177">
        <v>16</v>
      </c>
      <c r="C8177">
        <v>15</v>
      </c>
      <c r="D8177">
        <v>140819.5282</v>
      </c>
      <c r="E8177" s="4">
        <f>INDEX(Stores[region],MATCH(Sales[[#This Row],[store_no]],Stores[store_no],0))</f>
        <v>2</v>
      </c>
      <c r="F8177" s="4" t="str">
        <f>INDEX(Stores[storetype],MATCH(Sales[[#This Row],[store_no]],Stores[store_no],0))</f>
        <v>B</v>
      </c>
      <c r="G8177" s="4" t="str">
        <f>INDEX(Stores[location_city],MATCH(Sales[[#This Row],[store_no]],Stores[store_no],0))</f>
        <v>Saint Paul</v>
      </c>
      <c r="H8177" s="4" t="str">
        <f>INDEX(Stores[location_state],MATCH(Sales[[#This Row],[store_no]],Stores[store_no],0))</f>
        <v>Minnesota</v>
      </c>
      <c r="I8177" s="4">
        <f>INDEX(Stores[sqft],MATCH(Sales[[#This Row],[store_no]],Stores[store_no],0))</f>
        <v>180400</v>
      </c>
      <c r="J8177" s="4" t="str">
        <f>INDEX(Departments[dept_name],MATCH(Sales[[#This Row],[dept_no]],Departments[dept_no],0))</f>
        <v>Music</v>
      </c>
      <c r="K8177" s="4" t="str">
        <f>CONCATENATE(Sales[[#This Row],[region]],Sales[[#This Row],[storetype]])</f>
        <v>2B</v>
      </c>
      <c r="L8177" s="4">
        <f>INDEX(RegionStoreCount[Store Count],MATCH(Sales[[#This Row],[RegionStoretype]],RegionStoreCount[Region/Type],0))</f>
        <v>6</v>
      </c>
      <c r="M8177" s="4">
        <f>AND(Sales[[#This Row],[date]]&lt;=TY_YTDMax,Sales[[#This Row],[date]]&gt;=TY_YTDMin)*Sales[[#This Row],[sales]]</f>
        <v>140819.5282</v>
      </c>
      <c r="N8177" s="4">
        <f>AND(Sales[[#This Row],[date]]&lt;=LY_YTDMax,Sales[[#This Row],[date]]&gt;=LY_YTDMin)*Sales[[#This Row],[sales]]</f>
        <v>0</v>
      </c>
      <c r="O8177" s="4">
        <f>AND(Sales[[#This Row],[date]]&gt;=YoY_Min,Sales[[#This Row],[date]]&lt;=TY_YTDMax)*(Sales[[#This Row],[sales]]/Sales[[#This Row],[sqft]])</f>
        <v>0.78059605432372503</v>
      </c>
      <c r="P8177" s="4">
        <f>SUMIF(Sales[RegionStoretype],Sales[[#This Row],[RegionStoretype]],Sales[YoY_SSF])/Sales[[#This Row],[Region_TypeCount]]</f>
        <v>58.393757732919049</v>
      </c>
    </row>
    <row r="8178" spans="1:16" x14ac:dyDescent="0.25">
      <c r="A8178" s="1">
        <v>43322</v>
      </c>
      <c r="B8178">
        <v>18</v>
      </c>
      <c r="C8178">
        <v>1</v>
      </c>
      <c r="D8178">
        <v>14353.57</v>
      </c>
      <c r="E8178" s="4">
        <f>INDEX(Stores[region],MATCH(Sales[[#This Row],[store_no]],Stores[store_no],0))</f>
        <v>2</v>
      </c>
      <c r="F8178" s="4" t="str">
        <f>INDEX(Stores[storetype],MATCH(Sales[[#This Row],[store_no]],Stores[store_no],0))</f>
        <v>B</v>
      </c>
      <c r="G8178" s="4" t="str">
        <f>INDEX(Stores[location_city],MATCH(Sales[[#This Row],[store_no]],Stores[store_no],0))</f>
        <v>Chicago</v>
      </c>
      <c r="H8178" s="4" t="str">
        <f>INDEX(Stores[location_state],MATCH(Sales[[#This Row],[store_no]],Stores[store_no],0))</f>
        <v>Illinois</v>
      </c>
      <c r="I8178" s="4">
        <f>INDEX(Stores[sqft],MATCH(Sales[[#This Row],[store_no]],Stores[store_no],0))</f>
        <v>120700</v>
      </c>
      <c r="J8178" s="4" t="str">
        <f>INDEX(Departments[dept_name],MATCH(Sales[[#This Row],[dept_no]],Departments[dept_no],0))</f>
        <v>Automotive</v>
      </c>
      <c r="K8178" s="4" t="str">
        <f>CONCATENATE(Sales[[#This Row],[region]],Sales[[#This Row],[storetype]])</f>
        <v>2B</v>
      </c>
      <c r="L8178" s="4">
        <f>INDEX(RegionStoreCount[Store Count],MATCH(Sales[[#This Row],[RegionStoretype]],RegionStoreCount[Region/Type],0))</f>
        <v>6</v>
      </c>
      <c r="M8178" s="4">
        <f>AND(Sales[[#This Row],[date]]&lt;=TY_YTDMax,Sales[[#This Row],[date]]&gt;=TY_YTDMin)*Sales[[#This Row],[sales]]</f>
        <v>14353.57</v>
      </c>
      <c r="N8178" s="4">
        <f>AND(Sales[[#This Row],[date]]&lt;=LY_YTDMax,Sales[[#This Row],[date]]&gt;=LY_YTDMin)*Sales[[#This Row],[sales]]</f>
        <v>0</v>
      </c>
      <c r="O8178" s="4">
        <f>AND(Sales[[#This Row],[date]]&gt;=YoY_Min,Sales[[#This Row],[date]]&lt;=TY_YTDMax)*(Sales[[#This Row],[sales]]/Sales[[#This Row],[sqft]])</f>
        <v>0.11891938690969345</v>
      </c>
      <c r="P8178" s="4">
        <f>SUMIF(Sales[RegionStoretype],Sales[[#This Row],[RegionStoretype]],Sales[YoY_SSF])/Sales[[#This Row],[Region_TypeCount]]</f>
        <v>58.393757732919049</v>
      </c>
    </row>
    <row r="8179" spans="1:16" x14ac:dyDescent="0.25">
      <c r="A8179" s="1">
        <v>43322</v>
      </c>
      <c r="B8179">
        <v>18</v>
      </c>
      <c r="C8179">
        <v>8</v>
      </c>
      <c r="D8179">
        <v>58658.102899999998</v>
      </c>
      <c r="E8179" s="4">
        <f>INDEX(Stores[region],MATCH(Sales[[#This Row],[store_no]],Stores[store_no],0))</f>
        <v>2</v>
      </c>
      <c r="F8179" s="4" t="str">
        <f>INDEX(Stores[storetype],MATCH(Sales[[#This Row],[store_no]],Stores[store_no],0))</f>
        <v>B</v>
      </c>
      <c r="G8179" s="4" t="str">
        <f>INDEX(Stores[location_city],MATCH(Sales[[#This Row],[store_no]],Stores[store_no],0))</f>
        <v>Chicago</v>
      </c>
      <c r="H8179" s="4" t="str">
        <f>INDEX(Stores[location_state],MATCH(Sales[[#This Row],[store_no]],Stores[store_no],0))</f>
        <v>Illinois</v>
      </c>
      <c r="I8179" s="4">
        <f>INDEX(Stores[sqft],MATCH(Sales[[#This Row],[store_no]],Stores[store_no],0))</f>
        <v>120700</v>
      </c>
      <c r="J8179" s="4" t="str">
        <f>INDEX(Departments[dept_name],MATCH(Sales[[#This Row],[dept_no]],Departments[dept_no],0))</f>
        <v>Games</v>
      </c>
      <c r="K8179" s="4" t="str">
        <f>CONCATENATE(Sales[[#This Row],[region]],Sales[[#This Row],[storetype]])</f>
        <v>2B</v>
      </c>
      <c r="L8179" s="4">
        <f>INDEX(RegionStoreCount[Store Count],MATCH(Sales[[#This Row],[RegionStoretype]],RegionStoreCount[Region/Type],0))</f>
        <v>6</v>
      </c>
      <c r="M8179" s="4">
        <f>AND(Sales[[#This Row],[date]]&lt;=TY_YTDMax,Sales[[#This Row],[date]]&gt;=TY_YTDMin)*Sales[[#This Row],[sales]]</f>
        <v>58658.102899999998</v>
      </c>
      <c r="N8179" s="4">
        <f>AND(Sales[[#This Row],[date]]&lt;=LY_YTDMax,Sales[[#This Row],[date]]&gt;=LY_YTDMin)*Sales[[#This Row],[sales]]</f>
        <v>0</v>
      </c>
      <c r="O8179" s="4">
        <f>AND(Sales[[#This Row],[date]]&gt;=YoY_Min,Sales[[#This Row],[date]]&lt;=TY_YTDMax)*(Sales[[#This Row],[sales]]/Sales[[#This Row],[sqft]])</f>
        <v>0.48598262551781274</v>
      </c>
      <c r="P8179" s="4">
        <f>SUMIF(Sales[RegionStoretype],Sales[[#This Row],[RegionStoretype]],Sales[YoY_SSF])/Sales[[#This Row],[Region_TypeCount]]</f>
        <v>58.393757732919049</v>
      </c>
    </row>
    <row r="8180" spans="1:16" x14ac:dyDescent="0.25">
      <c r="A8180" s="1">
        <v>43322</v>
      </c>
      <c r="B8180">
        <v>18</v>
      </c>
      <c r="C8180">
        <v>9</v>
      </c>
      <c r="D8180">
        <v>5877.6268</v>
      </c>
      <c r="E8180" s="4">
        <f>INDEX(Stores[region],MATCH(Sales[[#This Row],[store_no]],Stores[store_no],0))</f>
        <v>2</v>
      </c>
      <c r="F8180" s="4" t="str">
        <f>INDEX(Stores[storetype],MATCH(Sales[[#This Row],[store_no]],Stores[store_no],0))</f>
        <v>B</v>
      </c>
      <c r="G8180" s="4" t="str">
        <f>INDEX(Stores[location_city],MATCH(Sales[[#This Row],[store_no]],Stores[store_no],0))</f>
        <v>Chicago</v>
      </c>
      <c r="H8180" s="4" t="str">
        <f>INDEX(Stores[location_state],MATCH(Sales[[#This Row],[store_no]],Stores[store_no],0))</f>
        <v>Illinois</v>
      </c>
      <c r="I8180" s="4">
        <f>INDEX(Stores[sqft],MATCH(Sales[[#This Row],[store_no]],Stores[store_no],0))</f>
        <v>120700</v>
      </c>
      <c r="J8180" s="4" t="str">
        <f>INDEX(Departments[dept_name],MATCH(Sales[[#This Row],[dept_no]],Departments[dept_no],0))</f>
        <v>Garden</v>
      </c>
      <c r="K8180" s="4" t="str">
        <f>CONCATENATE(Sales[[#This Row],[region]],Sales[[#This Row],[storetype]])</f>
        <v>2B</v>
      </c>
      <c r="L8180" s="4">
        <f>INDEX(RegionStoreCount[Store Count],MATCH(Sales[[#This Row],[RegionStoretype]],RegionStoreCount[Region/Type],0))</f>
        <v>6</v>
      </c>
      <c r="M8180" s="4">
        <f>AND(Sales[[#This Row],[date]]&lt;=TY_YTDMax,Sales[[#This Row],[date]]&gt;=TY_YTDMin)*Sales[[#This Row],[sales]]</f>
        <v>5877.6268</v>
      </c>
      <c r="N8180" s="4">
        <f>AND(Sales[[#This Row],[date]]&lt;=LY_YTDMax,Sales[[#This Row],[date]]&gt;=LY_YTDMin)*Sales[[#This Row],[sales]]</f>
        <v>0</v>
      </c>
      <c r="O8180" s="4">
        <f>AND(Sales[[#This Row],[date]]&gt;=YoY_Min,Sales[[#This Row],[date]]&lt;=TY_YTDMax)*(Sales[[#This Row],[sales]]/Sales[[#This Row],[sqft]])</f>
        <v>4.8696162386081196E-2</v>
      </c>
      <c r="P8180" s="4">
        <f>SUMIF(Sales[RegionStoretype],Sales[[#This Row],[RegionStoretype]],Sales[YoY_SSF])/Sales[[#This Row],[Region_TypeCount]]</f>
        <v>58.393757732919049</v>
      </c>
    </row>
    <row r="8181" spans="1:16" x14ac:dyDescent="0.25">
      <c r="A8181" s="1">
        <v>43322</v>
      </c>
      <c r="B8181">
        <v>19</v>
      </c>
      <c r="C8181">
        <v>14</v>
      </c>
      <c r="D8181">
        <v>32624.682000000001</v>
      </c>
      <c r="E8181" s="4">
        <f>INDEX(Stores[region],MATCH(Sales[[#This Row],[store_no]],Stores[store_no],0))</f>
        <v>3</v>
      </c>
      <c r="F8181" s="4" t="str">
        <f>INDEX(Stores[storetype],MATCH(Sales[[#This Row],[store_no]],Stores[store_no],0))</f>
        <v>A</v>
      </c>
      <c r="G8181" s="4" t="str">
        <f>INDEX(Stores[location_city],MATCH(Sales[[#This Row],[store_no]],Stores[store_no],0))</f>
        <v>Des Moines</v>
      </c>
      <c r="H8181" s="4" t="str">
        <f>INDEX(Stores[location_state],MATCH(Sales[[#This Row],[store_no]],Stores[store_no],0))</f>
        <v>Iowa</v>
      </c>
      <c r="I8181" s="4">
        <f>INDEX(Stores[sqft],MATCH(Sales[[#This Row],[store_no]],Stores[store_no],0))</f>
        <v>197600</v>
      </c>
      <c r="J8181" s="4" t="str">
        <f>INDEX(Departments[dept_name],MATCH(Sales[[#This Row],[dept_no]],Departments[dept_no],0))</f>
        <v>Movies</v>
      </c>
      <c r="K8181" s="4" t="str">
        <f>CONCATENATE(Sales[[#This Row],[region]],Sales[[#This Row],[storetype]])</f>
        <v>3A</v>
      </c>
      <c r="L8181" s="4">
        <f>INDEX(RegionStoreCount[Store Count],MATCH(Sales[[#This Row],[RegionStoretype]],RegionStoreCount[Region/Type],0))</f>
        <v>9</v>
      </c>
      <c r="M8181" s="4">
        <f>AND(Sales[[#This Row],[date]]&lt;=TY_YTDMax,Sales[[#This Row],[date]]&gt;=TY_YTDMin)*Sales[[#This Row],[sales]]</f>
        <v>32624.682000000001</v>
      </c>
      <c r="N8181" s="4">
        <f>AND(Sales[[#This Row],[date]]&lt;=LY_YTDMax,Sales[[#This Row],[date]]&gt;=LY_YTDMin)*Sales[[#This Row],[sales]]</f>
        <v>0</v>
      </c>
      <c r="O8181" s="4">
        <f>AND(Sales[[#This Row],[date]]&gt;=YoY_Min,Sales[[#This Row],[date]]&lt;=TY_YTDMax)*(Sales[[#This Row],[sales]]/Sales[[#This Row],[sqft]])</f>
        <v>0.16510466599190285</v>
      </c>
      <c r="P8181" s="4">
        <f>SUMIF(Sales[RegionStoretype],Sales[[#This Row],[RegionStoretype]],Sales[YoY_SSF])/Sales[[#This Row],[Region_TypeCount]]</f>
        <v>53.603836561720975</v>
      </c>
    </row>
    <row r="8182" spans="1:16" x14ac:dyDescent="0.25">
      <c r="A8182" s="1">
        <v>43322</v>
      </c>
      <c r="B8182">
        <v>20</v>
      </c>
      <c r="C8182">
        <v>5</v>
      </c>
      <c r="D8182">
        <v>169816.92879999999</v>
      </c>
      <c r="E8182" s="4">
        <f>INDEX(Stores[region],MATCH(Sales[[#This Row],[store_no]],Stores[store_no],0))</f>
        <v>1</v>
      </c>
      <c r="F8182" s="4" t="str">
        <f>INDEX(Stores[storetype],MATCH(Sales[[#This Row],[store_no]],Stores[store_no],0))</f>
        <v>A</v>
      </c>
      <c r="G8182" s="4" t="str">
        <f>INDEX(Stores[location_city],MATCH(Sales[[#This Row],[store_no]],Stores[store_no],0))</f>
        <v>South Bend</v>
      </c>
      <c r="H8182" s="4" t="str">
        <f>INDEX(Stores[location_state],MATCH(Sales[[#This Row],[store_no]],Stores[store_no],0))</f>
        <v>Indiana</v>
      </c>
      <c r="I8182" s="4">
        <f>INDEX(Stores[sqft],MATCH(Sales[[#This Row],[store_no]],Stores[store_no],0))</f>
        <v>39700</v>
      </c>
      <c r="J8182" s="4" t="str">
        <f>INDEX(Departments[dept_name],MATCH(Sales[[#This Row],[dept_no]],Departments[dept_no],0))</f>
        <v>Clothing</v>
      </c>
      <c r="K8182" s="4" t="str">
        <f>CONCATENATE(Sales[[#This Row],[region]],Sales[[#This Row],[storetype]])</f>
        <v>1A</v>
      </c>
      <c r="L8182" s="4">
        <f>INDEX(RegionStoreCount[Store Count],MATCH(Sales[[#This Row],[RegionStoretype]],RegionStoreCount[Region/Type],0))</f>
        <v>5</v>
      </c>
      <c r="M8182" s="4">
        <f>AND(Sales[[#This Row],[date]]&lt;=TY_YTDMax,Sales[[#This Row],[date]]&gt;=TY_YTDMin)*Sales[[#This Row],[sales]]</f>
        <v>169816.92879999999</v>
      </c>
      <c r="N8182" s="4">
        <f>AND(Sales[[#This Row],[date]]&lt;=LY_YTDMax,Sales[[#This Row],[date]]&gt;=LY_YTDMin)*Sales[[#This Row],[sales]]</f>
        <v>0</v>
      </c>
      <c r="O8182" s="4">
        <f>AND(Sales[[#This Row],[date]]&gt;=YoY_Min,Sales[[#This Row],[date]]&lt;=TY_YTDMax)*(Sales[[#This Row],[sales]]/Sales[[#This Row],[sqft]])</f>
        <v>4.2775045037783377</v>
      </c>
      <c r="P8182" s="4">
        <f>SUMIF(Sales[RegionStoretype],Sales[[#This Row],[RegionStoretype]],Sales[YoY_SSF])/Sales[[#This Row],[Region_TypeCount]]</f>
        <v>59.469551530910678</v>
      </c>
    </row>
    <row r="8183" spans="1:16" x14ac:dyDescent="0.25">
      <c r="A8183" s="1">
        <v>43322</v>
      </c>
      <c r="B8183">
        <v>20</v>
      </c>
      <c r="C8183">
        <v>12</v>
      </c>
      <c r="D8183">
        <v>1062.9016000000001</v>
      </c>
      <c r="E8183" s="4">
        <f>INDEX(Stores[region],MATCH(Sales[[#This Row],[store_no]],Stores[store_no],0))</f>
        <v>1</v>
      </c>
      <c r="F8183" s="4" t="str">
        <f>INDEX(Stores[storetype],MATCH(Sales[[#This Row],[store_no]],Stores[store_no],0))</f>
        <v>A</v>
      </c>
      <c r="G8183" s="4" t="str">
        <f>INDEX(Stores[location_city],MATCH(Sales[[#This Row],[store_no]],Stores[store_no],0))</f>
        <v>South Bend</v>
      </c>
      <c r="H8183" s="4" t="str">
        <f>INDEX(Stores[location_state],MATCH(Sales[[#This Row],[store_no]],Stores[store_no],0))</f>
        <v>Indiana</v>
      </c>
      <c r="I8183" s="4">
        <f>INDEX(Stores[sqft],MATCH(Sales[[#This Row],[store_no]],Stores[store_no],0))</f>
        <v>39700</v>
      </c>
      <c r="J8183" s="4" t="str">
        <f>INDEX(Departments[dept_name],MATCH(Sales[[#This Row],[dept_no]],Departments[dept_no],0))</f>
        <v>Jewelery</v>
      </c>
      <c r="K8183" s="4" t="str">
        <f>CONCATENATE(Sales[[#This Row],[region]],Sales[[#This Row],[storetype]])</f>
        <v>1A</v>
      </c>
      <c r="L8183" s="4">
        <f>INDEX(RegionStoreCount[Store Count],MATCH(Sales[[#This Row],[RegionStoretype]],RegionStoreCount[Region/Type],0))</f>
        <v>5</v>
      </c>
      <c r="M8183" s="4">
        <f>AND(Sales[[#This Row],[date]]&lt;=TY_YTDMax,Sales[[#This Row],[date]]&gt;=TY_YTDMin)*Sales[[#This Row],[sales]]</f>
        <v>1062.9016000000001</v>
      </c>
      <c r="N8183" s="4">
        <f>AND(Sales[[#This Row],[date]]&lt;=LY_YTDMax,Sales[[#This Row],[date]]&gt;=LY_YTDMin)*Sales[[#This Row],[sales]]</f>
        <v>0</v>
      </c>
      <c r="O8183" s="4">
        <f>AND(Sales[[#This Row],[date]]&gt;=YoY_Min,Sales[[#This Row],[date]]&lt;=TY_YTDMax)*(Sales[[#This Row],[sales]]/Sales[[#This Row],[sqft]])</f>
        <v>2.6773340050377837E-2</v>
      </c>
      <c r="P8183" s="4">
        <f>SUMIF(Sales[RegionStoretype],Sales[[#This Row],[RegionStoretype]],Sales[YoY_SSF])/Sales[[#This Row],[Region_TypeCount]]</f>
        <v>59.469551530910678</v>
      </c>
    </row>
    <row r="8184" spans="1:16" x14ac:dyDescent="0.25">
      <c r="A8184" s="1">
        <v>43322</v>
      </c>
      <c r="B8184">
        <v>20</v>
      </c>
      <c r="C8184">
        <v>18</v>
      </c>
      <c r="D8184">
        <v>104470.29699999999</v>
      </c>
      <c r="E8184" s="4">
        <f>INDEX(Stores[region],MATCH(Sales[[#This Row],[store_no]],Stores[store_no],0))</f>
        <v>1</v>
      </c>
      <c r="F8184" s="4" t="str">
        <f>INDEX(Stores[storetype],MATCH(Sales[[#This Row],[store_no]],Stores[store_no],0))</f>
        <v>A</v>
      </c>
      <c r="G8184" s="4" t="str">
        <f>INDEX(Stores[location_city],MATCH(Sales[[#This Row],[store_no]],Stores[store_no],0))</f>
        <v>South Bend</v>
      </c>
      <c r="H8184" s="4" t="str">
        <f>INDEX(Stores[location_state],MATCH(Sales[[#This Row],[store_no]],Stores[store_no],0))</f>
        <v>Indiana</v>
      </c>
      <c r="I8184" s="4">
        <f>INDEX(Stores[sqft],MATCH(Sales[[#This Row],[store_no]],Stores[store_no],0))</f>
        <v>39700</v>
      </c>
      <c r="J8184" s="4" t="str">
        <f>INDEX(Departments[dept_name],MATCH(Sales[[#This Row],[dept_no]],Departments[dept_no],0))</f>
        <v>Sports</v>
      </c>
      <c r="K8184" s="4" t="str">
        <f>CONCATENATE(Sales[[#This Row],[region]],Sales[[#This Row],[storetype]])</f>
        <v>1A</v>
      </c>
      <c r="L8184" s="4">
        <f>INDEX(RegionStoreCount[Store Count],MATCH(Sales[[#This Row],[RegionStoretype]],RegionStoreCount[Region/Type],0))</f>
        <v>5</v>
      </c>
      <c r="M8184" s="4">
        <f>AND(Sales[[#This Row],[date]]&lt;=TY_YTDMax,Sales[[#This Row],[date]]&gt;=TY_YTDMin)*Sales[[#This Row],[sales]]</f>
        <v>104470.29699999999</v>
      </c>
      <c r="N8184" s="4">
        <f>AND(Sales[[#This Row],[date]]&lt;=LY_YTDMax,Sales[[#This Row],[date]]&gt;=LY_YTDMin)*Sales[[#This Row],[sales]]</f>
        <v>0</v>
      </c>
      <c r="O8184" s="4">
        <f>AND(Sales[[#This Row],[date]]&gt;=YoY_Min,Sales[[#This Row],[date]]&lt;=TY_YTDMax)*(Sales[[#This Row],[sales]]/Sales[[#This Row],[sqft]])</f>
        <v>2.6314936272040299</v>
      </c>
      <c r="P8184" s="4">
        <f>SUMIF(Sales[RegionStoretype],Sales[[#This Row],[RegionStoretype]],Sales[YoY_SSF])/Sales[[#This Row],[Region_TypeCount]]</f>
        <v>59.469551530910678</v>
      </c>
    </row>
    <row r="8185" spans="1:16" x14ac:dyDescent="0.25">
      <c r="A8185" s="1">
        <v>43322</v>
      </c>
      <c r="B8185">
        <v>21</v>
      </c>
      <c r="C8185">
        <v>1</v>
      </c>
      <c r="D8185">
        <v>36991.4447</v>
      </c>
      <c r="E8185" s="4">
        <f>INDEX(Stores[region],MATCH(Sales[[#This Row],[store_no]],Stores[store_no],0))</f>
        <v>2</v>
      </c>
      <c r="F8185" s="4" t="str">
        <f>INDEX(Stores[storetype],MATCH(Sales[[#This Row],[store_no]],Stores[store_no],0))</f>
        <v>B</v>
      </c>
      <c r="G8185" s="4" t="str">
        <f>INDEX(Stores[location_city],MATCH(Sales[[#This Row],[store_no]],Stores[store_no],0))</f>
        <v>Madison</v>
      </c>
      <c r="H8185" s="4" t="str">
        <f>INDEX(Stores[location_state],MATCH(Sales[[#This Row],[store_no]],Stores[store_no],0))</f>
        <v>Wisconsin</v>
      </c>
      <c r="I8185" s="4">
        <f>INDEX(Stores[sqft],MATCH(Sales[[#This Row],[store_no]],Stores[store_no],0))</f>
        <v>206400</v>
      </c>
      <c r="J8185" s="4" t="str">
        <f>INDEX(Departments[dept_name],MATCH(Sales[[#This Row],[dept_no]],Departments[dept_no],0))</f>
        <v>Automotive</v>
      </c>
      <c r="K8185" s="4" t="str">
        <f>CONCATENATE(Sales[[#This Row],[region]],Sales[[#This Row],[storetype]])</f>
        <v>2B</v>
      </c>
      <c r="L8185" s="4">
        <f>INDEX(RegionStoreCount[Store Count],MATCH(Sales[[#This Row],[RegionStoretype]],RegionStoreCount[Region/Type],0))</f>
        <v>6</v>
      </c>
      <c r="M8185" s="4">
        <f>AND(Sales[[#This Row],[date]]&lt;=TY_YTDMax,Sales[[#This Row],[date]]&gt;=TY_YTDMin)*Sales[[#This Row],[sales]]</f>
        <v>36991.4447</v>
      </c>
      <c r="N8185" s="4">
        <f>AND(Sales[[#This Row],[date]]&lt;=LY_YTDMax,Sales[[#This Row],[date]]&gt;=LY_YTDMin)*Sales[[#This Row],[sales]]</f>
        <v>0</v>
      </c>
      <c r="O8185" s="4">
        <f>AND(Sales[[#This Row],[date]]&gt;=YoY_Min,Sales[[#This Row],[date]]&lt;=TY_YTDMax)*(Sales[[#This Row],[sales]]/Sales[[#This Row],[sqft]])</f>
        <v>0.17922211579457364</v>
      </c>
      <c r="P8185" s="4">
        <f>SUMIF(Sales[RegionStoretype],Sales[[#This Row],[RegionStoretype]],Sales[YoY_SSF])/Sales[[#This Row],[Region_TypeCount]]</f>
        <v>58.393757732919049</v>
      </c>
    </row>
    <row r="8186" spans="1:16" x14ac:dyDescent="0.25">
      <c r="A8186" s="1">
        <v>43322</v>
      </c>
      <c r="B8186">
        <v>21</v>
      </c>
      <c r="C8186">
        <v>4</v>
      </c>
      <c r="D8186">
        <v>124900.2202</v>
      </c>
      <c r="E8186" s="4">
        <f>INDEX(Stores[region],MATCH(Sales[[#This Row],[store_no]],Stores[store_no],0))</f>
        <v>2</v>
      </c>
      <c r="F8186" s="4" t="str">
        <f>INDEX(Stores[storetype],MATCH(Sales[[#This Row],[store_no]],Stores[store_no],0))</f>
        <v>B</v>
      </c>
      <c r="G8186" s="4" t="str">
        <f>INDEX(Stores[location_city],MATCH(Sales[[#This Row],[store_no]],Stores[store_no],0))</f>
        <v>Madison</v>
      </c>
      <c r="H8186" s="4" t="str">
        <f>INDEX(Stores[location_state],MATCH(Sales[[#This Row],[store_no]],Stores[store_no],0))</f>
        <v>Wisconsin</v>
      </c>
      <c r="I8186" s="4">
        <f>INDEX(Stores[sqft],MATCH(Sales[[#This Row],[store_no]],Stores[store_no],0))</f>
        <v>206400</v>
      </c>
      <c r="J8186" s="4" t="str">
        <f>INDEX(Departments[dept_name],MATCH(Sales[[#This Row],[dept_no]],Departments[dept_no],0))</f>
        <v>Books</v>
      </c>
      <c r="K8186" s="4" t="str">
        <f>CONCATENATE(Sales[[#This Row],[region]],Sales[[#This Row],[storetype]])</f>
        <v>2B</v>
      </c>
      <c r="L8186" s="4">
        <f>INDEX(RegionStoreCount[Store Count],MATCH(Sales[[#This Row],[RegionStoretype]],RegionStoreCount[Region/Type],0))</f>
        <v>6</v>
      </c>
      <c r="M8186" s="4">
        <f>AND(Sales[[#This Row],[date]]&lt;=TY_YTDMax,Sales[[#This Row],[date]]&gt;=TY_YTDMin)*Sales[[#This Row],[sales]]</f>
        <v>124900.2202</v>
      </c>
      <c r="N8186" s="4">
        <f>AND(Sales[[#This Row],[date]]&lt;=LY_YTDMax,Sales[[#This Row],[date]]&gt;=LY_YTDMin)*Sales[[#This Row],[sales]]</f>
        <v>0</v>
      </c>
      <c r="O8186" s="4">
        <f>AND(Sales[[#This Row],[date]]&gt;=YoY_Min,Sales[[#This Row],[date]]&lt;=TY_YTDMax)*(Sales[[#This Row],[sales]]/Sales[[#This Row],[sqft]])</f>
        <v>0.60513672577519373</v>
      </c>
      <c r="P8186" s="4">
        <f>SUMIF(Sales[RegionStoretype],Sales[[#This Row],[RegionStoretype]],Sales[YoY_SSF])/Sales[[#This Row],[Region_TypeCount]]</f>
        <v>58.393757732919049</v>
      </c>
    </row>
    <row r="8187" spans="1:16" x14ac:dyDescent="0.25">
      <c r="A8187" s="1">
        <v>43322</v>
      </c>
      <c r="B8187">
        <v>21</v>
      </c>
      <c r="C8187">
        <v>14</v>
      </c>
      <c r="D8187">
        <v>69996.845000000016</v>
      </c>
      <c r="E8187" s="4">
        <f>INDEX(Stores[region],MATCH(Sales[[#This Row],[store_no]],Stores[store_no],0))</f>
        <v>2</v>
      </c>
      <c r="F8187" s="4" t="str">
        <f>INDEX(Stores[storetype],MATCH(Sales[[#This Row],[store_no]],Stores[store_no],0))</f>
        <v>B</v>
      </c>
      <c r="G8187" s="4" t="str">
        <f>INDEX(Stores[location_city],MATCH(Sales[[#This Row],[store_no]],Stores[store_no],0))</f>
        <v>Madison</v>
      </c>
      <c r="H8187" s="4" t="str">
        <f>INDEX(Stores[location_state],MATCH(Sales[[#This Row],[store_no]],Stores[store_no],0))</f>
        <v>Wisconsin</v>
      </c>
      <c r="I8187" s="4">
        <f>INDEX(Stores[sqft],MATCH(Sales[[#This Row],[store_no]],Stores[store_no],0))</f>
        <v>206400</v>
      </c>
      <c r="J8187" s="4" t="str">
        <f>INDEX(Departments[dept_name],MATCH(Sales[[#This Row],[dept_no]],Departments[dept_no],0))</f>
        <v>Movies</v>
      </c>
      <c r="K8187" s="4" t="str">
        <f>CONCATENATE(Sales[[#This Row],[region]],Sales[[#This Row],[storetype]])</f>
        <v>2B</v>
      </c>
      <c r="L8187" s="4">
        <f>INDEX(RegionStoreCount[Store Count],MATCH(Sales[[#This Row],[RegionStoretype]],RegionStoreCount[Region/Type],0))</f>
        <v>6</v>
      </c>
      <c r="M8187" s="4">
        <f>AND(Sales[[#This Row],[date]]&lt;=TY_YTDMax,Sales[[#This Row],[date]]&gt;=TY_YTDMin)*Sales[[#This Row],[sales]]</f>
        <v>69996.845000000016</v>
      </c>
      <c r="N8187" s="4">
        <f>AND(Sales[[#This Row],[date]]&lt;=LY_YTDMax,Sales[[#This Row],[date]]&gt;=LY_YTDMin)*Sales[[#This Row],[sales]]</f>
        <v>0</v>
      </c>
      <c r="O8187" s="4">
        <f>AND(Sales[[#This Row],[date]]&gt;=YoY_Min,Sales[[#This Row],[date]]&lt;=TY_YTDMax)*(Sales[[#This Row],[sales]]/Sales[[#This Row],[sqft]])</f>
        <v>0.33913200096899232</v>
      </c>
      <c r="P8187" s="4">
        <f>SUMIF(Sales[RegionStoretype],Sales[[#This Row],[RegionStoretype]],Sales[YoY_SSF])/Sales[[#This Row],[Region_TypeCount]]</f>
        <v>58.393757732919049</v>
      </c>
    </row>
    <row r="8188" spans="1:16" x14ac:dyDescent="0.25">
      <c r="A8188" s="1">
        <v>43322</v>
      </c>
      <c r="B8188">
        <v>21</v>
      </c>
      <c r="C8188">
        <v>16</v>
      </c>
      <c r="D8188">
        <v>33430.434699999998</v>
      </c>
      <c r="E8188" s="4">
        <f>INDEX(Stores[region],MATCH(Sales[[#This Row],[store_no]],Stores[store_no],0))</f>
        <v>2</v>
      </c>
      <c r="F8188" s="4" t="str">
        <f>INDEX(Stores[storetype],MATCH(Sales[[#This Row],[store_no]],Stores[store_no],0))</f>
        <v>B</v>
      </c>
      <c r="G8188" s="4" t="str">
        <f>INDEX(Stores[location_city],MATCH(Sales[[#This Row],[store_no]],Stores[store_no],0))</f>
        <v>Madison</v>
      </c>
      <c r="H8188" s="4" t="str">
        <f>INDEX(Stores[location_state],MATCH(Sales[[#This Row],[store_no]],Stores[store_no],0))</f>
        <v>Wisconsin</v>
      </c>
      <c r="I8188" s="4">
        <f>INDEX(Stores[sqft],MATCH(Sales[[#This Row],[store_no]],Stores[store_no],0))</f>
        <v>206400</v>
      </c>
      <c r="J8188" s="4" t="str">
        <f>INDEX(Departments[dept_name],MATCH(Sales[[#This Row],[dept_no]],Departments[dept_no],0))</f>
        <v>Outdoors</v>
      </c>
      <c r="K8188" s="4" t="str">
        <f>CONCATENATE(Sales[[#This Row],[region]],Sales[[#This Row],[storetype]])</f>
        <v>2B</v>
      </c>
      <c r="L8188" s="4">
        <f>INDEX(RegionStoreCount[Store Count],MATCH(Sales[[#This Row],[RegionStoretype]],RegionStoreCount[Region/Type],0))</f>
        <v>6</v>
      </c>
      <c r="M8188" s="4">
        <f>AND(Sales[[#This Row],[date]]&lt;=TY_YTDMax,Sales[[#This Row],[date]]&gt;=TY_YTDMin)*Sales[[#This Row],[sales]]</f>
        <v>33430.434699999998</v>
      </c>
      <c r="N8188" s="4">
        <f>AND(Sales[[#This Row],[date]]&lt;=LY_YTDMax,Sales[[#This Row],[date]]&gt;=LY_YTDMin)*Sales[[#This Row],[sales]]</f>
        <v>0</v>
      </c>
      <c r="O8188" s="4">
        <f>AND(Sales[[#This Row],[date]]&gt;=YoY_Min,Sales[[#This Row],[date]]&lt;=TY_YTDMax)*(Sales[[#This Row],[sales]]/Sales[[#This Row],[sqft]])</f>
        <v>0.16196916036821704</v>
      </c>
      <c r="P8188" s="4">
        <f>SUMIF(Sales[RegionStoretype],Sales[[#This Row],[RegionStoretype]],Sales[YoY_SSF])/Sales[[#This Row],[Region_TypeCount]]</f>
        <v>58.393757732919049</v>
      </c>
    </row>
    <row r="8189" spans="1:16" x14ac:dyDescent="0.25">
      <c r="A8189" s="1">
        <v>43322</v>
      </c>
      <c r="B8189">
        <v>22</v>
      </c>
      <c r="C8189">
        <v>15</v>
      </c>
      <c r="D8189">
        <v>64998.530400000003</v>
      </c>
      <c r="E8189" s="4">
        <f>INDEX(Stores[region],MATCH(Sales[[#This Row],[store_no]],Stores[store_no],0))</f>
        <v>3</v>
      </c>
      <c r="F8189" s="4" t="str">
        <f>INDEX(Stores[storetype],MATCH(Sales[[#This Row],[store_no]],Stores[store_no],0))</f>
        <v>B</v>
      </c>
      <c r="G8189" s="4" t="str">
        <f>INDEX(Stores[location_city],MATCH(Sales[[#This Row],[store_no]],Stores[store_no],0))</f>
        <v>Sioux Falls</v>
      </c>
      <c r="H8189" s="4" t="str">
        <f>INDEX(Stores[location_state],MATCH(Sales[[#This Row],[store_no]],Stores[store_no],0))</f>
        <v>South Dakota</v>
      </c>
      <c r="I8189" s="4">
        <f>INDEX(Stores[sqft],MATCH(Sales[[#This Row],[store_no]],Stores[store_no],0))</f>
        <v>57800</v>
      </c>
      <c r="J8189" s="4" t="str">
        <f>INDEX(Departments[dept_name],MATCH(Sales[[#This Row],[dept_no]],Departments[dept_no],0))</f>
        <v>Music</v>
      </c>
      <c r="K8189" s="4" t="str">
        <f>CONCATENATE(Sales[[#This Row],[region]],Sales[[#This Row],[storetype]])</f>
        <v>3B</v>
      </c>
      <c r="L8189" s="4">
        <f>INDEX(RegionStoreCount[Store Count],MATCH(Sales[[#This Row],[RegionStoretype]],RegionStoreCount[Region/Type],0))</f>
        <v>4</v>
      </c>
      <c r="M8189" s="4">
        <f>AND(Sales[[#This Row],[date]]&lt;=TY_YTDMax,Sales[[#This Row],[date]]&gt;=TY_YTDMin)*Sales[[#This Row],[sales]]</f>
        <v>64998.530400000003</v>
      </c>
      <c r="N8189" s="4">
        <f>AND(Sales[[#This Row],[date]]&lt;=LY_YTDMax,Sales[[#This Row],[date]]&gt;=LY_YTDMin)*Sales[[#This Row],[sales]]</f>
        <v>0</v>
      </c>
      <c r="O8189" s="4">
        <f>AND(Sales[[#This Row],[date]]&gt;=YoY_Min,Sales[[#This Row],[date]]&lt;=TY_YTDMax)*(Sales[[#This Row],[sales]]/Sales[[#This Row],[sqft]])</f>
        <v>1.1245420484429067</v>
      </c>
      <c r="P8189" s="4">
        <f>SUMIF(Sales[RegionStoretype],Sales[[#This Row],[RegionStoretype]],Sales[YoY_SSF])/Sales[[#This Row],[Region_TypeCount]]</f>
        <v>58.312187288105562</v>
      </c>
    </row>
    <row r="8190" spans="1:16" x14ac:dyDescent="0.25">
      <c r="A8190" s="1">
        <v>43322</v>
      </c>
      <c r="B8190">
        <v>23</v>
      </c>
      <c r="C8190">
        <v>6</v>
      </c>
      <c r="D8190">
        <v>78180.881000000008</v>
      </c>
      <c r="E8190" s="4">
        <f>INDEX(Stores[region],MATCH(Sales[[#This Row],[store_no]],Stores[store_no],0))</f>
        <v>3</v>
      </c>
      <c r="F8190" s="4" t="str">
        <f>INDEX(Stores[storetype],MATCH(Sales[[#This Row],[store_no]],Stores[store_no],0))</f>
        <v>B</v>
      </c>
      <c r="G8190" s="4" t="str">
        <f>INDEX(Stores[location_city],MATCH(Sales[[#This Row],[store_no]],Stores[store_no],0))</f>
        <v>Cedar Rapids</v>
      </c>
      <c r="H8190" s="4" t="str">
        <f>INDEX(Stores[location_state],MATCH(Sales[[#This Row],[store_no]],Stores[store_no],0))</f>
        <v>Iowa</v>
      </c>
      <c r="I8190" s="4">
        <f>INDEX(Stores[sqft],MATCH(Sales[[#This Row],[store_no]],Stores[store_no],0))</f>
        <v>123700</v>
      </c>
      <c r="J8190" s="4" t="str">
        <f>INDEX(Departments[dept_name],MATCH(Sales[[#This Row],[dept_no]],Departments[dept_no],0))</f>
        <v>Computers</v>
      </c>
      <c r="K8190" s="4" t="str">
        <f>CONCATENATE(Sales[[#This Row],[region]],Sales[[#This Row],[storetype]])</f>
        <v>3B</v>
      </c>
      <c r="L8190" s="4">
        <f>INDEX(RegionStoreCount[Store Count],MATCH(Sales[[#This Row],[RegionStoretype]],RegionStoreCount[Region/Type],0))</f>
        <v>4</v>
      </c>
      <c r="M8190" s="4">
        <f>AND(Sales[[#This Row],[date]]&lt;=TY_YTDMax,Sales[[#This Row],[date]]&gt;=TY_YTDMin)*Sales[[#This Row],[sales]]</f>
        <v>78180.881000000008</v>
      </c>
      <c r="N8190" s="4">
        <f>AND(Sales[[#This Row],[date]]&lt;=LY_YTDMax,Sales[[#This Row],[date]]&gt;=LY_YTDMin)*Sales[[#This Row],[sales]]</f>
        <v>0</v>
      </c>
      <c r="O8190" s="4">
        <f>AND(Sales[[#This Row],[date]]&gt;=YoY_Min,Sales[[#This Row],[date]]&lt;=TY_YTDMax)*(Sales[[#This Row],[sales]]/Sales[[#This Row],[sqft]])</f>
        <v>0.63202005658852067</v>
      </c>
      <c r="P8190" s="4">
        <f>SUMIF(Sales[RegionStoretype],Sales[[#This Row],[RegionStoretype]],Sales[YoY_SSF])/Sales[[#This Row],[Region_TypeCount]]</f>
        <v>58.312187288105562</v>
      </c>
    </row>
    <row r="8191" spans="1:16" x14ac:dyDescent="0.25">
      <c r="A8191" s="1">
        <v>43322</v>
      </c>
      <c r="B8191">
        <v>23</v>
      </c>
      <c r="C8191">
        <v>9</v>
      </c>
      <c r="D8191">
        <v>19689.834800000001</v>
      </c>
      <c r="E8191" s="4">
        <f>INDEX(Stores[region],MATCH(Sales[[#This Row],[store_no]],Stores[store_no],0))</f>
        <v>3</v>
      </c>
      <c r="F8191" s="4" t="str">
        <f>INDEX(Stores[storetype],MATCH(Sales[[#This Row],[store_no]],Stores[store_no],0))</f>
        <v>B</v>
      </c>
      <c r="G8191" s="4" t="str">
        <f>INDEX(Stores[location_city],MATCH(Sales[[#This Row],[store_no]],Stores[store_no],0))</f>
        <v>Cedar Rapids</v>
      </c>
      <c r="H8191" s="4" t="str">
        <f>INDEX(Stores[location_state],MATCH(Sales[[#This Row],[store_no]],Stores[store_no],0))</f>
        <v>Iowa</v>
      </c>
      <c r="I8191" s="4">
        <f>INDEX(Stores[sqft],MATCH(Sales[[#This Row],[store_no]],Stores[store_no],0))</f>
        <v>123700</v>
      </c>
      <c r="J8191" s="4" t="str">
        <f>INDEX(Departments[dept_name],MATCH(Sales[[#This Row],[dept_no]],Departments[dept_no],0))</f>
        <v>Garden</v>
      </c>
      <c r="K8191" s="4" t="str">
        <f>CONCATENATE(Sales[[#This Row],[region]],Sales[[#This Row],[storetype]])</f>
        <v>3B</v>
      </c>
      <c r="L8191" s="4">
        <f>INDEX(RegionStoreCount[Store Count],MATCH(Sales[[#This Row],[RegionStoretype]],RegionStoreCount[Region/Type],0))</f>
        <v>4</v>
      </c>
      <c r="M8191" s="4">
        <f>AND(Sales[[#This Row],[date]]&lt;=TY_YTDMax,Sales[[#This Row],[date]]&gt;=TY_YTDMin)*Sales[[#This Row],[sales]]</f>
        <v>19689.834800000001</v>
      </c>
      <c r="N8191" s="4">
        <f>AND(Sales[[#This Row],[date]]&lt;=LY_YTDMax,Sales[[#This Row],[date]]&gt;=LY_YTDMin)*Sales[[#This Row],[sales]]</f>
        <v>0</v>
      </c>
      <c r="O8191" s="4">
        <f>AND(Sales[[#This Row],[date]]&gt;=YoY_Min,Sales[[#This Row],[date]]&lt;=TY_YTDMax)*(Sales[[#This Row],[sales]]/Sales[[#This Row],[sqft]])</f>
        <v>0.1591740889248181</v>
      </c>
      <c r="P8191" s="4">
        <f>SUMIF(Sales[RegionStoretype],Sales[[#This Row],[RegionStoretype]],Sales[YoY_SSF])/Sales[[#This Row],[Region_TypeCount]]</f>
        <v>58.312187288105562</v>
      </c>
    </row>
    <row r="8192" spans="1:16" x14ac:dyDescent="0.25">
      <c r="A8192" s="1">
        <v>43322</v>
      </c>
      <c r="B8192">
        <v>23</v>
      </c>
      <c r="C8192">
        <v>11</v>
      </c>
      <c r="D8192">
        <v>29144.2785</v>
      </c>
      <c r="E8192" s="4">
        <f>INDEX(Stores[region],MATCH(Sales[[#This Row],[store_no]],Stores[store_no],0))</f>
        <v>3</v>
      </c>
      <c r="F8192" s="4" t="str">
        <f>INDEX(Stores[storetype],MATCH(Sales[[#This Row],[store_no]],Stores[store_no],0))</f>
        <v>B</v>
      </c>
      <c r="G8192" s="4" t="str">
        <f>INDEX(Stores[location_city],MATCH(Sales[[#This Row],[store_no]],Stores[store_no],0))</f>
        <v>Cedar Rapids</v>
      </c>
      <c r="H8192" s="4" t="str">
        <f>INDEX(Stores[location_state],MATCH(Sales[[#This Row],[store_no]],Stores[store_no],0))</f>
        <v>Iowa</v>
      </c>
      <c r="I8192" s="4">
        <f>INDEX(Stores[sqft],MATCH(Sales[[#This Row],[store_no]],Stores[store_no],0))</f>
        <v>123700</v>
      </c>
      <c r="J8192" s="4" t="str">
        <f>INDEX(Departments[dept_name],MATCH(Sales[[#This Row],[dept_no]],Departments[dept_no],0))</f>
        <v>Home</v>
      </c>
      <c r="K8192" s="4" t="str">
        <f>CONCATENATE(Sales[[#This Row],[region]],Sales[[#This Row],[storetype]])</f>
        <v>3B</v>
      </c>
      <c r="L8192" s="4">
        <f>INDEX(RegionStoreCount[Store Count],MATCH(Sales[[#This Row],[RegionStoretype]],RegionStoreCount[Region/Type],0))</f>
        <v>4</v>
      </c>
      <c r="M8192" s="4">
        <f>AND(Sales[[#This Row],[date]]&lt;=TY_YTDMax,Sales[[#This Row],[date]]&gt;=TY_YTDMin)*Sales[[#This Row],[sales]]</f>
        <v>29144.2785</v>
      </c>
      <c r="N8192" s="4">
        <f>AND(Sales[[#This Row],[date]]&lt;=LY_YTDMax,Sales[[#This Row],[date]]&gt;=LY_YTDMin)*Sales[[#This Row],[sales]]</f>
        <v>0</v>
      </c>
      <c r="O8192" s="4">
        <f>AND(Sales[[#This Row],[date]]&gt;=YoY_Min,Sales[[#This Row],[date]]&lt;=TY_YTDMax)*(Sales[[#This Row],[sales]]/Sales[[#This Row],[sqft]])</f>
        <v>0.23560451495553758</v>
      </c>
      <c r="P8192" s="4">
        <f>SUMIF(Sales[RegionStoretype],Sales[[#This Row],[RegionStoretype]],Sales[YoY_SSF])/Sales[[#This Row],[Region_TypeCount]]</f>
        <v>58.312187288105562</v>
      </c>
    </row>
    <row r="8193" spans="1:16" x14ac:dyDescent="0.25">
      <c r="A8193" s="1">
        <v>43322</v>
      </c>
      <c r="B8193">
        <v>24</v>
      </c>
      <c r="C8193">
        <v>7</v>
      </c>
      <c r="D8193">
        <v>127943.70479999999</v>
      </c>
      <c r="E8193" s="4">
        <f>INDEX(Stores[region],MATCH(Sales[[#This Row],[store_no]],Stores[store_no],0))</f>
        <v>2</v>
      </c>
      <c r="F8193" s="4" t="str">
        <f>INDEX(Stores[storetype],MATCH(Sales[[#This Row],[store_no]],Stores[store_no],0))</f>
        <v>A</v>
      </c>
      <c r="G8193" s="4" t="str">
        <f>INDEX(Stores[location_city],MATCH(Sales[[#This Row],[store_no]],Stores[store_no],0))</f>
        <v>Winnetka</v>
      </c>
      <c r="H8193" s="4" t="str">
        <f>INDEX(Stores[location_state],MATCH(Sales[[#This Row],[store_no]],Stores[store_no],0))</f>
        <v>Illinois</v>
      </c>
      <c r="I8193" s="4">
        <f>INDEX(Stores[sqft],MATCH(Sales[[#This Row],[store_no]],Stores[store_no],0))</f>
        <v>207800</v>
      </c>
      <c r="J8193" s="4" t="str">
        <f>INDEX(Departments[dept_name],MATCH(Sales[[#This Row],[dept_no]],Departments[dept_no],0))</f>
        <v>Electronics</v>
      </c>
      <c r="K8193" s="4" t="str">
        <f>CONCATENATE(Sales[[#This Row],[region]],Sales[[#This Row],[storetype]])</f>
        <v>2A</v>
      </c>
      <c r="L8193" s="4">
        <f>INDEX(RegionStoreCount[Store Count],MATCH(Sales[[#This Row],[RegionStoretype]],RegionStoreCount[Region/Type],0))</f>
        <v>5</v>
      </c>
      <c r="M8193" s="4">
        <f>AND(Sales[[#This Row],[date]]&lt;=TY_YTDMax,Sales[[#This Row],[date]]&gt;=TY_YTDMin)*Sales[[#This Row],[sales]]</f>
        <v>127943.70479999999</v>
      </c>
      <c r="N8193" s="4">
        <f>AND(Sales[[#This Row],[date]]&lt;=LY_YTDMax,Sales[[#This Row],[date]]&gt;=LY_YTDMin)*Sales[[#This Row],[sales]]</f>
        <v>0</v>
      </c>
      <c r="O8193" s="4">
        <f>AND(Sales[[#This Row],[date]]&gt;=YoY_Min,Sales[[#This Row],[date]]&lt;=TY_YTDMax)*(Sales[[#This Row],[sales]]/Sales[[#This Row],[sqft]])</f>
        <v>0.61570599037536089</v>
      </c>
      <c r="P8193" s="4">
        <f>SUMIF(Sales[RegionStoretype],Sales[[#This Row],[RegionStoretype]],Sales[YoY_SSF])/Sales[[#This Row],[Region_TypeCount]]</f>
        <v>60.052789354368521</v>
      </c>
    </row>
    <row r="8194" spans="1:16" x14ac:dyDescent="0.25">
      <c r="A8194" s="1">
        <v>43322</v>
      </c>
      <c r="B8194">
        <v>24</v>
      </c>
      <c r="C8194">
        <v>11</v>
      </c>
      <c r="D8194">
        <v>127217.48869999999</v>
      </c>
      <c r="E8194" s="4">
        <f>INDEX(Stores[region],MATCH(Sales[[#This Row],[store_no]],Stores[store_no],0))</f>
        <v>2</v>
      </c>
      <c r="F8194" s="4" t="str">
        <f>INDEX(Stores[storetype],MATCH(Sales[[#This Row],[store_no]],Stores[store_no],0))</f>
        <v>A</v>
      </c>
      <c r="G8194" s="4" t="str">
        <f>INDEX(Stores[location_city],MATCH(Sales[[#This Row],[store_no]],Stores[store_no],0))</f>
        <v>Winnetka</v>
      </c>
      <c r="H8194" s="4" t="str">
        <f>INDEX(Stores[location_state],MATCH(Sales[[#This Row],[store_no]],Stores[store_no],0))</f>
        <v>Illinois</v>
      </c>
      <c r="I8194" s="4">
        <f>INDEX(Stores[sqft],MATCH(Sales[[#This Row],[store_no]],Stores[store_no],0))</f>
        <v>207800</v>
      </c>
      <c r="J8194" s="4" t="str">
        <f>INDEX(Departments[dept_name],MATCH(Sales[[#This Row],[dept_no]],Departments[dept_no],0))</f>
        <v>Home</v>
      </c>
      <c r="K8194" s="4" t="str">
        <f>CONCATENATE(Sales[[#This Row],[region]],Sales[[#This Row],[storetype]])</f>
        <v>2A</v>
      </c>
      <c r="L8194" s="4">
        <f>INDEX(RegionStoreCount[Store Count],MATCH(Sales[[#This Row],[RegionStoretype]],RegionStoreCount[Region/Type],0))</f>
        <v>5</v>
      </c>
      <c r="M8194" s="4">
        <f>AND(Sales[[#This Row],[date]]&lt;=TY_YTDMax,Sales[[#This Row],[date]]&gt;=TY_YTDMin)*Sales[[#This Row],[sales]]</f>
        <v>127217.48869999999</v>
      </c>
      <c r="N8194" s="4">
        <f>AND(Sales[[#This Row],[date]]&lt;=LY_YTDMax,Sales[[#This Row],[date]]&gt;=LY_YTDMin)*Sales[[#This Row],[sales]]</f>
        <v>0</v>
      </c>
      <c r="O8194" s="4">
        <f>AND(Sales[[#This Row],[date]]&gt;=YoY_Min,Sales[[#This Row],[date]]&lt;=TY_YTDMax)*(Sales[[#This Row],[sales]]/Sales[[#This Row],[sqft]])</f>
        <v>0.61221120644850813</v>
      </c>
      <c r="P8194" s="4">
        <f>SUMIF(Sales[RegionStoretype],Sales[[#This Row],[RegionStoretype]],Sales[YoY_SSF])/Sales[[#This Row],[Region_TypeCount]]</f>
        <v>60.052789354368521</v>
      </c>
    </row>
    <row r="8195" spans="1:16" x14ac:dyDescent="0.25">
      <c r="A8195" s="1">
        <v>43322</v>
      </c>
      <c r="B8195">
        <v>24</v>
      </c>
      <c r="C8195">
        <v>19</v>
      </c>
      <c r="D8195">
        <v>75150.375899999999</v>
      </c>
      <c r="E8195" s="4">
        <f>INDEX(Stores[region],MATCH(Sales[[#This Row],[store_no]],Stores[store_no],0))</f>
        <v>2</v>
      </c>
      <c r="F8195" s="4" t="str">
        <f>INDEX(Stores[storetype],MATCH(Sales[[#This Row],[store_no]],Stores[store_no],0))</f>
        <v>A</v>
      </c>
      <c r="G8195" s="4" t="str">
        <f>INDEX(Stores[location_city],MATCH(Sales[[#This Row],[store_no]],Stores[store_no],0))</f>
        <v>Winnetka</v>
      </c>
      <c r="H8195" s="4" t="str">
        <f>INDEX(Stores[location_state],MATCH(Sales[[#This Row],[store_no]],Stores[store_no],0))</f>
        <v>Illinois</v>
      </c>
      <c r="I8195" s="4">
        <f>INDEX(Stores[sqft],MATCH(Sales[[#This Row],[store_no]],Stores[store_no],0))</f>
        <v>207800</v>
      </c>
      <c r="J8195" s="4" t="str">
        <f>INDEX(Departments[dept_name],MATCH(Sales[[#This Row],[dept_no]],Departments[dept_no],0))</f>
        <v>Tools</v>
      </c>
      <c r="K8195" s="4" t="str">
        <f>CONCATENATE(Sales[[#This Row],[region]],Sales[[#This Row],[storetype]])</f>
        <v>2A</v>
      </c>
      <c r="L8195" s="4">
        <f>INDEX(RegionStoreCount[Store Count],MATCH(Sales[[#This Row],[RegionStoretype]],RegionStoreCount[Region/Type],0))</f>
        <v>5</v>
      </c>
      <c r="M8195" s="4">
        <f>AND(Sales[[#This Row],[date]]&lt;=TY_YTDMax,Sales[[#This Row],[date]]&gt;=TY_YTDMin)*Sales[[#This Row],[sales]]</f>
        <v>75150.375899999999</v>
      </c>
      <c r="N8195" s="4">
        <f>AND(Sales[[#This Row],[date]]&lt;=LY_YTDMax,Sales[[#This Row],[date]]&gt;=LY_YTDMin)*Sales[[#This Row],[sales]]</f>
        <v>0</v>
      </c>
      <c r="O8195" s="4">
        <f>AND(Sales[[#This Row],[date]]&gt;=YoY_Min,Sales[[#This Row],[date]]&lt;=TY_YTDMax)*(Sales[[#This Row],[sales]]/Sales[[#This Row],[sqft]])</f>
        <v>0.36164762223291624</v>
      </c>
      <c r="P8195" s="4">
        <f>SUMIF(Sales[RegionStoretype],Sales[[#This Row],[RegionStoretype]],Sales[YoY_SSF])/Sales[[#This Row],[Region_TypeCount]]</f>
        <v>60.052789354368521</v>
      </c>
    </row>
    <row r="8196" spans="1:16" x14ac:dyDescent="0.25">
      <c r="A8196" s="1">
        <v>43322</v>
      </c>
      <c r="B8196">
        <v>25</v>
      </c>
      <c r="C8196">
        <v>10</v>
      </c>
      <c r="D8196">
        <v>28211.033300000003</v>
      </c>
      <c r="E8196" s="4">
        <f>INDEX(Stores[region],MATCH(Sales[[#This Row],[store_no]],Stores[store_no],0))</f>
        <v>3</v>
      </c>
      <c r="F8196" s="4" t="str">
        <f>INDEX(Stores[storetype],MATCH(Sales[[#This Row],[store_no]],Stores[store_no],0))</f>
        <v>B</v>
      </c>
      <c r="G8196" s="4" t="str">
        <f>INDEX(Stores[location_city],MATCH(Sales[[#This Row],[store_no]],Stores[store_no],0))</f>
        <v>Kansas City</v>
      </c>
      <c r="H8196" s="4" t="str">
        <f>INDEX(Stores[location_state],MATCH(Sales[[#This Row],[store_no]],Stores[store_no],0))</f>
        <v>Missouri</v>
      </c>
      <c r="I8196" s="4">
        <f>INDEX(Stores[sqft],MATCH(Sales[[#This Row],[store_no]],Stores[store_no],0))</f>
        <v>92300</v>
      </c>
      <c r="J8196" s="4" t="str">
        <f>INDEX(Departments[dept_name],MATCH(Sales[[#This Row],[dept_no]],Departments[dept_no],0))</f>
        <v>Health</v>
      </c>
      <c r="K8196" s="4" t="str">
        <f>CONCATENATE(Sales[[#This Row],[region]],Sales[[#This Row],[storetype]])</f>
        <v>3B</v>
      </c>
      <c r="L8196" s="4">
        <f>INDEX(RegionStoreCount[Store Count],MATCH(Sales[[#This Row],[RegionStoretype]],RegionStoreCount[Region/Type],0))</f>
        <v>4</v>
      </c>
      <c r="M8196" s="4">
        <f>AND(Sales[[#This Row],[date]]&lt;=TY_YTDMax,Sales[[#This Row],[date]]&gt;=TY_YTDMin)*Sales[[#This Row],[sales]]</f>
        <v>28211.033300000003</v>
      </c>
      <c r="N8196" s="4">
        <f>AND(Sales[[#This Row],[date]]&lt;=LY_YTDMax,Sales[[#This Row],[date]]&gt;=LY_YTDMin)*Sales[[#This Row],[sales]]</f>
        <v>0</v>
      </c>
      <c r="O8196" s="4">
        <f>AND(Sales[[#This Row],[date]]&gt;=YoY_Min,Sales[[#This Row],[date]]&lt;=TY_YTDMax)*(Sales[[#This Row],[sales]]/Sales[[#This Row],[sqft]])</f>
        <v>0.3056449978331528</v>
      </c>
      <c r="P8196" s="4">
        <f>SUMIF(Sales[RegionStoretype],Sales[[#This Row],[RegionStoretype]],Sales[YoY_SSF])/Sales[[#This Row],[Region_TypeCount]]</f>
        <v>58.312187288105562</v>
      </c>
    </row>
    <row r="8197" spans="1:16" x14ac:dyDescent="0.25">
      <c r="A8197" s="1">
        <v>43322</v>
      </c>
      <c r="B8197">
        <v>25</v>
      </c>
      <c r="C8197">
        <v>11</v>
      </c>
      <c r="D8197">
        <v>21321.307100000002</v>
      </c>
      <c r="E8197" s="4">
        <f>INDEX(Stores[region],MATCH(Sales[[#This Row],[store_no]],Stores[store_no],0))</f>
        <v>3</v>
      </c>
      <c r="F8197" s="4" t="str">
        <f>INDEX(Stores[storetype],MATCH(Sales[[#This Row],[store_no]],Stores[store_no],0))</f>
        <v>B</v>
      </c>
      <c r="G8197" s="4" t="str">
        <f>INDEX(Stores[location_city],MATCH(Sales[[#This Row],[store_no]],Stores[store_no],0))</f>
        <v>Kansas City</v>
      </c>
      <c r="H8197" s="4" t="str">
        <f>INDEX(Stores[location_state],MATCH(Sales[[#This Row],[store_no]],Stores[store_no],0))</f>
        <v>Missouri</v>
      </c>
      <c r="I8197" s="4">
        <f>INDEX(Stores[sqft],MATCH(Sales[[#This Row],[store_no]],Stores[store_no],0))</f>
        <v>92300</v>
      </c>
      <c r="J8197" s="4" t="str">
        <f>INDEX(Departments[dept_name],MATCH(Sales[[#This Row],[dept_no]],Departments[dept_no],0))</f>
        <v>Home</v>
      </c>
      <c r="K8197" s="4" t="str">
        <f>CONCATENATE(Sales[[#This Row],[region]],Sales[[#This Row],[storetype]])</f>
        <v>3B</v>
      </c>
      <c r="L8197" s="4">
        <f>INDEX(RegionStoreCount[Store Count],MATCH(Sales[[#This Row],[RegionStoretype]],RegionStoreCount[Region/Type],0))</f>
        <v>4</v>
      </c>
      <c r="M8197" s="4">
        <f>AND(Sales[[#This Row],[date]]&lt;=TY_YTDMax,Sales[[#This Row],[date]]&gt;=TY_YTDMin)*Sales[[#This Row],[sales]]</f>
        <v>21321.307100000002</v>
      </c>
      <c r="N8197" s="4">
        <f>AND(Sales[[#This Row],[date]]&lt;=LY_YTDMax,Sales[[#This Row],[date]]&gt;=LY_YTDMin)*Sales[[#This Row],[sales]]</f>
        <v>0</v>
      </c>
      <c r="O8197" s="4">
        <f>AND(Sales[[#This Row],[date]]&gt;=YoY_Min,Sales[[#This Row],[date]]&lt;=TY_YTDMax)*(Sales[[#This Row],[sales]]/Sales[[#This Row],[sqft]])</f>
        <v>0.23100007692307695</v>
      </c>
      <c r="P8197" s="4">
        <f>SUMIF(Sales[RegionStoretype],Sales[[#This Row],[RegionStoretype]],Sales[YoY_SSF])/Sales[[#This Row],[Region_TypeCount]]</f>
        <v>58.312187288105562</v>
      </c>
    </row>
    <row r="8198" spans="1:16" x14ac:dyDescent="0.25">
      <c r="A8198" s="1">
        <v>43322</v>
      </c>
      <c r="B8198">
        <v>26</v>
      </c>
      <c r="C8198">
        <v>4</v>
      </c>
      <c r="D8198">
        <v>104705.728</v>
      </c>
      <c r="E8198" s="4">
        <f>INDEX(Stores[region],MATCH(Sales[[#This Row],[store_no]],Stores[store_no],0))</f>
        <v>2</v>
      </c>
      <c r="F8198" s="4" t="str">
        <f>INDEX(Stores[storetype],MATCH(Sales[[#This Row],[store_no]],Stores[store_no],0))</f>
        <v>A</v>
      </c>
      <c r="G8198" s="4" t="str">
        <f>INDEX(Stores[location_city],MATCH(Sales[[#This Row],[store_no]],Stores[store_no],0))</f>
        <v>Carmel</v>
      </c>
      <c r="H8198" s="4" t="str">
        <f>INDEX(Stores[location_state],MATCH(Sales[[#This Row],[store_no]],Stores[store_no],0))</f>
        <v>Indiana</v>
      </c>
      <c r="I8198" s="4">
        <f>INDEX(Stores[sqft],MATCH(Sales[[#This Row],[store_no]],Stores[store_no],0))</f>
        <v>198500</v>
      </c>
      <c r="J8198" s="4" t="str">
        <f>INDEX(Departments[dept_name],MATCH(Sales[[#This Row],[dept_no]],Departments[dept_no],0))</f>
        <v>Books</v>
      </c>
      <c r="K8198" s="4" t="str">
        <f>CONCATENATE(Sales[[#This Row],[region]],Sales[[#This Row],[storetype]])</f>
        <v>2A</v>
      </c>
      <c r="L8198" s="4">
        <f>INDEX(RegionStoreCount[Store Count],MATCH(Sales[[#This Row],[RegionStoretype]],RegionStoreCount[Region/Type],0))</f>
        <v>5</v>
      </c>
      <c r="M8198" s="4">
        <f>AND(Sales[[#This Row],[date]]&lt;=TY_YTDMax,Sales[[#This Row],[date]]&gt;=TY_YTDMin)*Sales[[#This Row],[sales]]</f>
        <v>104705.728</v>
      </c>
      <c r="N8198" s="4">
        <f>AND(Sales[[#This Row],[date]]&lt;=LY_YTDMax,Sales[[#This Row],[date]]&gt;=LY_YTDMin)*Sales[[#This Row],[sales]]</f>
        <v>0</v>
      </c>
      <c r="O8198" s="4">
        <f>AND(Sales[[#This Row],[date]]&gt;=YoY_Min,Sales[[#This Row],[date]]&lt;=TY_YTDMax)*(Sales[[#This Row],[sales]]/Sales[[#This Row],[sqft]])</f>
        <v>0.52748477581863984</v>
      </c>
      <c r="P8198" s="4">
        <f>SUMIF(Sales[RegionStoretype],Sales[[#This Row],[RegionStoretype]],Sales[YoY_SSF])/Sales[[#This Row],[Region_TypeCount]]</f>
        <v>60.052789354368521</v>
      </c>
    </row>
    <row r="8199" spans="1:16" x14ac:dyDescent="0.25">
      <c r="A8199" s="1">
        <v>43322</v>
      </c>
      <c r="B8199">
        <v>26</v>
      </c>
      <c r="C8199">
        <v>6</v>
      </c>
      <c r="D8199">
        <v>64589.325700000001</v>
      </c>
      <c r="E8199" s="4">
        <f>INDEX(Stores[region],MATCH(Sales[[#This Row],[store_no]],Stores[store_no],0))</f>
        <v>2</v>
      </c>
      <c r="F8199" s="4" t="str">
        <f>INDEX(Stores[storetype],MATCH(Sales[[#This Row],[store_no]],Stores[store_no],0))</f>
        <v>A</v>
      </c>
      <c r="G8199" s="4" t="str">
        <f>INDEX(Stores[location_city],MATCH(Sales[[#This Row],[store_no]],Stores[store_no],0))</f>
        <v>Carmel</v>
      </c>
      <c r="H8199" s="4" t="str">
        <f>INDEX(Stores[location_state],MATCH(Sales[[#This Row],[store_no]],Stores[store_no],0))</f>
        <v>Indiana</v>
      </c>
      <c r="I8199" s="4">
        <f>INDEX(Stores[sqft],MATCH(Sales[[#This Row],[store_no]],Stores[store_no],0))</f>
        <v>198500</v>
      </c>
      <c r="J8199" s="4" t="str">
        <f>INDEX(Departments[dept_name],MATCH(Sales[[#This Row],[dept_no]],Departments[dept_no],0))</f>
        <v>Computers</v>
      </c>
      <c r="K8199" s="4" t="str">
        <f>CONCATENATE(Sales[[#This Row],[region]],Sales[[#This Row],[storetype]])</f>
        <v>2A</v>
      </c>
      <c r="L8199" s="4">
        <f>INDEX(RegionStoreCount[Store Count],MATCH(Sales[[#This Row],[RegionStoretype]],RegionStoreCount[Region/Type],0))</f>
        <v>5</v>
      </c>
      <c r="M8199" s="4">
        <f>AND(Sales[[#This Row],[date]]&lt;=TY_YTDMax,Sales[[#This Row],[date]]&gt;=TY_YTDMin)*Sales[[#This Row],[sales]]</f>
        <v>64589.325700000001</v>
      </c>
      <c r="N8199" s="4">
        <f>AND(Sales[[#This Row],[date]]&lt;=LY_YTDMax,Sales[[#This Row],[date]]&gt;=LY_YTDMin)*Sales[[#This Row],[sales]]</f>
        <v>0</v>
      </c>
      <c r="O8199" s="4">
        <f>AND(Sales[[#This Row],[date]]&gt;=YoY_Min,Sales[[#This Row],[date]]&lt;=TY_YTDMax)*(Sales[[#This Row],[sales]]/Sales[[#This Row],[sqft]])</f>
        <v>0.32538703123425694</v>
      </c>
      <c r="P8199" s="4">
        <f>SUMIF(Sales[RegionStoretype],Sales[[#This Row],[RegionStoretype]],Sales[YoY_SSF])/Sales[[#This Row],[Region_TypeCount]]</f>
        <v>60.052789354368521</v>
      </c>
    </row>
    <row r="8200" spans="1:16" x14ac:dyDescent="0.25">
      <c r="A8200" s="1">
        <v>43322</v>
      </c>
      <c r="B8200">
        <v>27</v>
      </c>
      <c r="C8200">
        <v>12</v>
      </c>
      <c r="D8200">
        <v>115150.37500000001</v>
      </c>
      <c r="E8200" s="4">
        <f>INDEX(Stores[region],MATCH(Sales[[#This Row],[store_no]],Stores[store_no],0))</f>
        <v>3</v>
      </c>
      <c r="F8200" s="4" t="str">
        <f>INDEX(Stores[storetype],MATCH(Sales[[#This Row],[store_no]],Stores[store_no],0))</f>
        <v>A</v>
      </c>
      <c r="G8200" s="4" t="str">
        <f>INDEX(Stores[location_city],MATCH(Sales[[#This Row],[store_no]],Stores[store_no],0))</f>
        <v>Springfield</v>
      </c>
      <c r="H8200" s="4" t="str">
        <f>INDEX(Stores[location_state],MATCH(Sales[[#This Row],[store_no]],Stores[store_no],0))</f>
        <v>Missouri</v>
      </c>
      <c r="I8200" s="4">
        <f>INDEX(Stores[sqft],MATCH(Sales[[#This Row],[store_no]],Stores[store_no],0))</f>
        <v>158200</v>
      </c>
      <c r="J8200" s="4" t="str">
        <f>INDEX(Departments[dept_name],MATCH(Sales[[#This Row],[dept_no]],Departments[dept_no],0))</f>
        <v>Jewelery</v>
      </c>
      <c r="K8200" s="4" t="str">
        <f>CONCATENATE(Sales[[#This Row],[region]],Sales[[#This Row],[storetype]])</f>
        <v>3A</v>
      </c>
      <c r="L8200" s="4">
        <f>INDEX(RegionStoreCount[Store Count],MATCH(Sales[[#This Row],[RegionStoretype]],RegionStoreCount[Region/Type],0))</f>
        <v>9</v>
      </c>
      <c r="M8200" s="4">
        <f>AND(Sales[[#This Row],[date]]&lt;=TY_YTDMax,Sales[[#This Row],[date]]&gt;=TY_YTDMin)*Sales[[#This Row],[sales]]</f>
        <v>115150.37500000001</v>
      </c>
      <c r="N8200" s="4">
        <f>AND(Sales[[#This Row],[date]]&lt;=LY_YTDMax,Sales[[#This Row],[date]]&gt;=LY_YTDMin)*Sales[[#This Row],[sales]]</f>
        <v>0</v>
      </c>
      <c r="O8200" s="4">
        <f>AND(Sales[[#This Row],[date]]&gt;=YoY_Min,Sales[[#This Row],[date]]&lt;=TY_YTDMax)*(Sales[[#This Row],[sales]]/Sales[[#This Row],[sqft]])</f>
        <v>0.72787847661188376</v>
      </c>
      <c r="P8200" s="4">
        <f>SUMIF(Sales[RegionStoretype],Sales[[#This Row],[RegionStoretype]],Sales[YoY_SSF])/Sales[[#This Row],[Region_TypeCount]]</f>
        <v>53.603836561720975</v>
      </c>
    </row>
    <row r="8201" spans="1:16" x14ac:dyDescent="0.25">
      <c r="A8201" s="1">
        <v>43322</v>
      </c>
      <c r="B8201">
        <v>27</v>
      </c>
      <c r="C8201">
        <v>19</v>
      </c>
      <c r="D8201">
        <v>85506.728100000008</v>
      </c>
      <c r="E8201" s="4">
        <f>INDEX(Stores[region],MATCH(Sales[[#This Row],[store_no]],Stores[store_no],0))</f>
        <v>3</v>
      </c>
      <c r="F8201" s="4" t="str">
        <f>INDEX(Stores[storetype],MATCH(Sales[[#This Row],[store_no]],Stores[store_no],0))</f>
        <v>A</v>
      </c>
      <c r="G8201" s="4" t="str">
        <f>INDEX(Stores[location_city],MATCH(Sales[[#This Row],[store_no]],Stores[store_no],0))</f>
        <v>Springfield</v>
      </c>
      <c r="H8201" s="4" t="str">
        <f>INDEX(Stores[location_state],MATCH(Sales[[#This Row],[store_no]],Stores[store_no],0))</f>
        <v>Missouri</v>
      </c>
      <c r="I8201" s="4">
        <f>INDEX(Stores[sqft],MATCH(Sales[[#This Row],[store_no]],Stores[store_no],0))</f>
        <v>158200</v>
      </c>
      <c r="J8201" s="4" t="str">
        <f>INDEX(Departments[dept_name],MATCH(Sales[[#This Row],[dept_no]],Departments[dept_no],0))</f>
        <v>Tools</v>
      </c>
      <c r="K8201" s="4" t="str">
        <f>CONCATENATE(Sales[[#This Row],[region]],Sales[[#This Row],[storetype]])</f>
        <v>3A</v>
      </c>
      <c r="L8201" s="4">
        <f>INDEX(RegionStoreCount[Store Count],MATCH(Sales[[#This Row],[RegionStoretype]],RegionStoreCount[Region/Type],0))</f>
        <v>9</v>
      </c>
      <c r="M8201" s="4">
        <f>AND(Sales[[#This Row],[date]]&lt;=TY_YTDMax,Sales[[#This Row],[date]]&gt;=TY_YTDMin)*Sales[[#This Row],[sales]]</f>
        <v>85506.728100000008</v>
      </c>
      <c r="N8201" s="4">
        <f>AND(Sales[[#This Row],[date]]&lt;=LY_YTDMax,Sales[[#This Row],[date]]&gt;=LY_YTDMin)*Sales[[#This Row],[sales]]</f>
        <v>0</v>
      </c>
      <c r="O8201" s="4">
        <f>AND(Sales[[#This Row],[date]]&gt;=YoY_Min,Sales[[#This Row],[date]]&lt;=TY_YTDMax)*(Sales[[#This Row],[sales]]/Sales[[#This Row],[sqft]])</f>
        <v>0.54049764917825538</v>
      </c>
      <c r="P8201" s="4">
        <f>SUMIF(Sales[RegionStoretype],Sales[[#This Row],[RegionStoretype]],Sales[YoY_SSF])/Sales[[#This Row],[Region_TypeCount]]</f>
        <v>53.603836561720975</v>
      </c>
    </row>
    <row r="8202" spans="1:16" x14ac:dyDescent="0.25">
      <c r="A8202" s="1">
        <v>43322</v>
      </c>
      <c r="B8202">
        <v>29</v>
      </c>
      <c r="C8202">
        <v>1</v>
      </c>
      <c r="D8202">
        <v>38751.907200000001</v>
      </c>
      <c r="E8202" s="4">
        <f>INDEX(Stores[region],MATCH(Sales[[#This Row],[store_no]],Stores[store_no],0))</f>
        <v>1</v>
      </c>
      <c r="F8202" s="4" t="str">
        <f>INDEX(Stores[storetype],MATCH(Sales[[#This Row],[store_no]],Stores[store_no],0))</f>
        <v>B</v>
      </c>
      <c r="G8202" s="4" t="str">
        <f>INDEX(Stores[location_city],MATCH(Sales[[#This Row],[store_no]],Stores[store_no],0))</f>
        <v>Grand Rapids</v>
      </c>
      <c r="H8202" s="4" t="str">
        <f>INDEX(Stores[location_state],MATCH(Sales[[#This Row],[store_no]],Stores[store_no],0))</f>
        <v>Michigan</v>
      </c>
      <c r="I8202" s="4">
        <f>INDEX(Stores[sqft],MATCH(Sales[[#This Row],[store_no]],Stores[store_no],0))</f>
        <v>148300</v>
      </c>
      <c r="J8202" s="4" t="str">
        <f>INDEX(Departments[dept_name],MATCH(Sales[[#This Row],[dept_no]],Departments[dept_no],0))</f>
        <v>Automotive</v>
      </c>
      <c r="K8202" s="4" t="str">
        <f>CONCATENATE(Sales[[#This Row],[region]],Sales[[#This Row],[storetype]])</f>
        <v>1B</v>
      </c>
      <c r="L8202" s="4">
        <f>INDEX(RegionStoreCount[Store Count],MATCH(Sales[[#This Row],[RegionStoretype]],RegionStoreCount[Region/Type],0))</f>
        <v>5</v>
      </c>
      <c r="M8202" s="4">
        <f>AND(Sales[[#This Row],[date]]&lt;=TY_YTDMax,Sales[[#This Row],[date]]&gt;=TY_YTDMin)*Sales[[#This Row],[sales]]</f>
        <v>38751.907200000001</v>
      </c>
      <c r="N8202" s="4">
        <f>AND(Sales[[#This Row],[date]]&lt;=LY_YTDMax,Sales[[#This Row],[date]]&gt;=LY_YTDMin)*Sales[[#This Row],[sales]]</f>
        <v>0</v>
      </c>
      <c r="O8202" s="4">
        <f>AND(Sales[[#This Row],[date]]&gt;=YoY_Min,Sales[[#This Row],[date]]&lt;=TY_YTDMax)*(Sales[[#This Row],[sales]]/Sales[[#This Row],[sqft]])</f>
        <v>0.26130753337828727</v>
      </c>
      <c r="P8202" s="4">
        <f>SUMIF(Sales[RegionStoretype],Sales[[#This Row],[RegionStoretype]],Sales[YoY_SSF])/Sales[[#This Row],[Region_TypeCount]]</f>
        <v>68.518982968140051</v>
      </c>
    </row>
    <row r="8203" spans="1:16" x14ac:dyDescent="0.25">
      <c r="A8203" s="1">
        <v>43322</v>
      </c>
      <c r="B8203">
        <v>29</v>
      </c>
      <c r="C8203">
        <v>3</v>
      </c>
      <c r="D8203">
        <v>140352.62039999999</v>
      </c>
      <c r="E8203" s="4">
        <f>INDEX(Stores[region],MATCH(Sales[[#This Row],[store_no]],Stores[store_no],0))</f>
        <v>1</v>
      </c>
      <c r="F8203" s="4" t="str">
        <f>INDEX(Stores[storetype],MATCH(Sales[[#This Row],[store_no]],Stores[store_no],0))</f>
        <v>B</v>
      </c>
      <c r="G8203" s="4" t="str">
        <f>INDEX(Stores[location_city],MATCH(Sales[[#This Row],[store_no]],Stores[store_no],0))</f>
        <v>Grand Rapids</v>
      </c>
      <c r="H8203" s="4" t="str">
        <f>INDEX(Stores[location_state],MATCH(Sales[[#This Row],[store_no]],Stores[store_no],0))</f>
        <v>Michigan</v>
      </c>
      <c r="I8203" s="4">
        <f>INDEX(Stores[sqft],MATCH(Sales[[#This Row],[store_no]],Stores[store_no],0))</f>
        <v>148300</v>
      </c>
      <c r="J8203" s="4" t="str">
        <f>INDEX(Departments[dept_name],MATCH(Sales[[#This Row],[dept_no]],Departments[dept_no],0))</f>
        <v>Beauty</v>
      </c>
      <c r="K8203" s="4" t="str">
        <f>CONCATENATE(Sales[[#This Row],[region]],Sales[[#This Row],[storetype]])</f>
        <v>1B</v>
      </c>
      <c r="L8203" s="4">
        <f>INDEX(RegionStoreCount[Store Count],MATCH(Sales[[#This Row],[RegionStoretype]],RegionStoreCount[Region/Type],0))</f>
        <v>5</v>
      </c>
      <c r="M8203" s="4">
        <f>AND(Sales[[#This Row],[date]]&lt;=TY_YTDMax,Sales[[#This Row],[date]]&gt;=TY_YTDMin)*Sales[[#This Row],[sales]]</f>
        <v>140352.62039999999</v>
      </c>
      <c r="N8203" s="4">
        <f>AND(Sales[[#This Row],[date]]&lt;=LY_YTDMax,Sales[[#This Row],[date]]&gt;=LY_YTDMin)*Sales[[#This Row],[sales]]</f>
        <v>0</v>
      </c>
      <c r="O8203" s="4">
        <f>AND(Sales[[#This Row],[date]]&gt;=YoY_Min,Sales[[#This Row],[date]]&lt;=TY_YTDMax)*(Sales[[#This Row],[sales]]/Sales[[#This Row],[sqft]])</f>
        <v>0.9464101173297369</v>
      </c>
      <c r="P8203" s="4">
        <f>SUMIF(Sales[RegionStoretype],Sales[[#This Row],[RegionStoretype]],Sales[YoY_SSF])/Sales[[#This Row],[Region_TypeCount]]</f>
        <v>68.518982968140051</v>
      </c>
    </row>
    <row r="8204" spans="1:16" x14ac:dyDescent="0.25">
      <c r="A8204" s="1">
        <v>43322</v>
      </c>
      <c r="B8204">
        <v>29</v>
      </c>
      <c r="C8204">
        <v>4</v>
      </c>
      <c r="D8204">
        <v>215365.7665</v>
      </c>
      <c r="E8204" s="4">
        <f>INDEX(Stores[region],MATCH(Sales[[#This Row],[store_no]],Stores[store_no],0))</f>
        <v>1</v>
      </c>
      <c r="F8204" s="4" t="str">
        <f>INDEX(Stores[storetype],MATCH(Sales[[#This Row],[store_no]],Stores[store_no],0))</f>
        <v>B</v>
      </c>
      <c r="G8204" s="4" t="str">
        <f>INDEX(Stores[location_city],MATCH(Sales[[#This Row],[store_no]],Stores[store_no],0))</f>
        <v>Grand Rapids</v>
      </c>
      <c r="H8204" s="4" t="str">
        <f>INDEX(Stores[location_state],MATCH(Sales[[#This Row],[store_no]],Stores[store_no],0))</f>
        <v>Michigan</v>
      </c>
      <c r="I8204" s="4">
        <f>INDEX(Stores[sqft],MATCH(Sales[[#This Row],[store_no]],Stores[store_no],0))</f>
        <v>148300</v>
      </c>
      <c r="J8204" s="4" t="str">
        <f>INDEX(Departments[dept_name],MATCH(Sales[[#This Row],[dept_no]],Departments[dept_no],0))</f>
        <v>Books</v>
      </c>
      <c r="K8204" s="4" t="str">
        <f>CONCATENATE(Sales[[#This Row],[region]],Sales[[#This Row],[storetype]])</f>
        <v>1B</v>
      </c>
      <c r="L8204" s="4">
        <f>INDEX(RegionStoreCount[Store Count],MATCH(Sales[[#This Row],[RegionStoretype]],RegionStoreCount[Region/Type],0))</f>
        <v>5</v>
      </c>
      <c r="M8204" s="4">
        <f>AND(Sales[[#This Row],[date]]&lt;=TY_YTDMax,Sales[[#This Row],[date]]&gt;=TY_YTDMin)*Sales[[#This Row],[sales]]</f>
        <v>215365.7665</v>
      </c>
      <c r="N8204" s="4">
        <f>AND(Sales[[#This Row],[date]]&lt;=LY_YTDMax,Sales[[#This Row],[date]]&gt;=LY_YTDMin)*Sales[[#This Row],[sales]]</f>
        <v>0</v>
      </c>
      <c r="O8204" s="4">
        <f>AND(Sales[[#This Row],[date]]&gt;=YoY_Min,Sales[[#This Row],[date]]&lt;=TY_YTDMax)*(Sales[[#This Row],[sales]]/Sales[[#This Row],[sqft]])</f>
        <v>1.4522303877275793</v>
      </c>
      <c r="P8204" s="4">
        <f>SUMIF(Sales[RegionStoretype],Sales[[#This Row],[RegionStoretype]],Sales[YoY_SSF])/Sales[[#This Row],[Region_TypeCount]]</f>
        <v>68.518982968140051</v>
      </c>
    </row>
    <row r="8205" spans="1:16" x14ac:dyDescent="0.25">
      <c r="A8205" s="1">
        <v>43322</v>
      </c>
      <c r="B8205">
        <v>29</v>
      </c>
      <c r="C8205">
        <v>20</v>
      </c>
      <c r="D8205">
        <v>41501.046100000007</v>
      </c>
      <c r="E8205" s="4">
        <f>INDEX(Stores[region],MATCH(Sales[[#This Row],[store_no]],Stores[store_no],0))</f>
        <v>1</v>
      </c>
      <c r="F8205" s="4" t="str">
        <f>INDEX(Stores[storetype],MATCH(Sales[[#This Row],[store_no]],Stores[store_no],0))</f>
        <v>B</v>
      </c>
      <c r="G8205" s="4" t="str">
        <f>INDEX(Stores[location_city],MATCH(Sales[[#This Row],[store_no]],Stores[store_no],0))</f>
        <v>Grand Rapids</v>
      </c>
      <c r="H8205" s="4" t="str">
        <f>INDEX(Stores[location_state],MATCH(Sales[[#This Row],[store_no]],Stores[store_no],0))</f>
        <v>Michigan</v>
      </c>
      <c r="I8205" s="4">
        <f>INDEX(Stores[sqft],MATCH(Sales[[#This Row],[store_no]],Stores[store_no],0))</f>
        <v>148300</v>
      </c>
      <c r="J8205" s="4" t="str">
        <f>INDEX(Departments[dept_name],MATCH(Sales[[#This Row],[dept_no]],Departments[dept_no],0))</f>
        <v>Toys</v>
      </c>
      <c r="K8205" s="4" t="str">
        <f>CONCATENATE(Sales[[#This Row],[region]],Sales[[#This Row],[storetype]])</f>
        <v>1B</v>
      </c>
      <c r="L8205" s="4">
        <f>INDEX(RegionStoreCount[Store Count],MATCH(Sales[[#This Row],[RegionStoretype]],RegionStoreCount[Region/Type],0))</f>
        <v>5</v>
      </c>
      <c r="M8205" s="4">
        <f>AND(Sales[[#This Row],[date]]&lt;=TY_YTDMax,Sales[[#This Row],[date]]&gt;=TY_YTDMin)*Sales[[#This Row],[sales]]</f>
        <v>41501.046100000007</v>
      </c>
      <c r="N8205" s="4">
        <f>AND(Sales[[#This Row],[date]]&lt;=LY_YTDMax,Sales[[#This Row],[date]]&gt;=LY_YTDMin)*Sales[[#This Row],[sales]]</f>
        <v>0</v>
      </c>
      <c r="O8205" s="4">
        <f>AND(Sales[[#This Row],[date]]&gt;=YoY_Min,Sales[[#This Row],[date]]&lt;=TY_YTDMax)*(Sales[[#This Row],[sales]]/Sales[[#This Row],[sqft]])</f>
        <v>0.27984521982467975</v>
      </c>
      <c r="P8205" s="4">
        <f>SUMIF(Sales[RegionStoretype],Sales[[#This Row],[RegionStoretype]],Sales[YoY_SSF])/Sales[[#This Row],[Region_TypeCount]]</f>
        <v>68.518982968140051</v>
      </c>
    </row>
    <row r="8206" spans="1:16" x14ac:dyDescent="0.25">
      <c r="A8206" s="1">
        <v>43322</v>
      </c>
      <c r="B8206">
        <v>30</v>
      </c>
      <c r="C8206">
        <v>8</v>
      </c>
      <c r="D8206">
        <v>5854.3945000000003</v>
      </c>
      <c r="E8206" s="4">
        <f>INDEX(Stores[region],MATCH(Sales[[#This Row],[store_no]],Stores[store_no],0))</f>
        <v>1</v>
      </c>
      <c r="F8206" s="4" t="str">
        <f>INDEX(Stores[storetype],MATCH(Sales[[#This Row],[store_no]],Stores[store_no],0))</f>
        <v>C</v>
      </c>
      <c r="G8206" s="4" t="str">
        <f>INDEX(Stores[location_city],MATCH(Sales[[#This Row],[store_no]],Stores[store_no],0))</f>
        <v>Dayton</v>
      </c>
      <c r="H8206" s="4" t="str">
        <f>INDEX(Stores[location_state],MATCH(Sales[[#This Row],[store_no]],Stores[store_no],0))</f>
        <v>Ohio</v>
      </c>
      <c r="I8206" s="4">
        <f>INDEX(Stores[sqft],MATCH(Sales[[#This Row],[store_no]],Stores[store_no],0))</f>
        <v>90000</v>
      </c>
      <c r="J8206" s="4" t="str">
        <f>INDEX(Departments[dept_name],MATCH(Sales[[#This Row],[dept_no]],Departments[dept_no],0))</f>
        <v>Games</v>
      </c>
      <c r="K8206" s="4" t="str">
        <f>CONCATENATE(Sales[[#This Row],[region]],Sales[[#This Row],[storetype]])</f>
        <v>1C</v>
      </c>
      <c r="L8206" s="4">
        <f>INDEX(RegionStoreCount[Store Count],MATCH(Sales[[#This Row],[RegionStoretype]],RegionStoreCount[Region/Type],0))</f>
        <v>1</v>
      </c>
      <c r="M8206" s="4">
        <f>AND(Sales[[#This Row],[date]]&lt;=TY_YTDMax,Sales[[#This Row],[date]]&gt;=TY_YTDMin)*Sales[[#This Row],[sales]]</f>
        <v>5854.3945000000003</v>
      </c>
      <c r="N8206" s="4">
        <f>AND(Sales[[#This Row],[date]]&lt;=LY_YTDMax,Sales[[#This Row],[date]]&gt;=LY_YTDMin)*Sales[[#This Row],[sales]]</f>
        <v>0</v>
      </c>
      <c r="O8206" s="4">
        <f>AND(Sales[[#This Row],[date]]&gt;=YoY_Min,Sales[[#This Row],[date]]&lt;=TY_YTDMax)*(Sales[[#This Row],[sales]]/Sales[[#This Row],[sqft]])</f>
        <v>6.5048827777777776E-2</v>
      </c>
      <c r="P8206" s="4">
        <f>SUMIF(Sales[RegionStoretype],Sales[[#This Row],[RegionStoretype]],Sales[YoY_SSF])/Sales[[#This Row],[Region_TypeCount]]</f>
        <v>65.329042605555529</v>
      </c>
    </row>
    <row r="8207" spans="1:16" x14ac:dyDescent="0.25">
      <c r="A8207" s="1">
        <v>43322</v>
      </c>
      <c r="B8207">
        <v>31</v>
      </c>
      <c r="C8207">
        <v>16</v>
      </c>
      <c r="D8207">
        <v>103432.00669999998</v>
      </c>
      <c r="E8207" s="4">
        <f>INDEX(Stores[region],MATCH(Sales[[#This Row],[store_no]],Stores[store_no],0))</f>
        <v>3</v>
      </c>
      <c r="F8207" s="4" t="str">
        <f>INDEX(Stores[storetype],MATCH(Sales[[#This Row],[store_no]],Stores[store_no],0))</f>
        <v>A</v>
      </c>
      <c r="G8207" s="4" t="str">
        <f>INDEX(Stores[location_city],MATCH(Sales[[#This Row],[store_no]],Stores[store_no],0))</f>
        <v>Rapid City</v>
      </c>
      <c r="H8207" s="4" t="str">
        <f>INDEX(Stores[location_state],MATCH(Sales[[#This Row],[store_no]],Stores[store_no],0))</f>
        <v>South Dakota</v>
      </c>
      <c r="I8207" s="4">
        <f>INDEX(Stores[sqft],MATCH(Sales[[#This Row],[store_no]],Stores[store_no],0))</f>
        <v>200100</v>
      </c>
      <c r="J8207" s="4" t="str">
        <f>INDEX(Departments[dept_name],MATCH(Sales[[#This Row],[dept_no]],Departments[dept_no],0))</f>
        <v>Outdoors</v>
      </c>
      <c r="K8207" s="4" t="str">
        <f>CONCATENATE(Sales[[#This Row],[region]],Sales[[#This Row],[storetype]])</f>
        <v>3A</v>
      </c>
      <c r="L8207" s="4">
        <f>INDEX(RegionStoreCount[Store Count],MATCH(Sales[[#This Row],[RegionStoretype]],RegionStoreCount[Region/Type],0))</f>
        <v>9</v>
      </c>
      <c r="M8207" s="4">
        <f>AND(Sales[[#This Row],[date]]&lt;=TY_YTDMax,Sales[[#This Row],[date]]&gt;=TY_YTDMin)*Sales[[#This Row],[sales]]</f>
        <v>103432.00669999998</v>
      </c>
      <c r="N8207" s="4">
        <f>AND(Sales[[#This Row],[date]]&lt;=LY_YTDMax,Sales[[#This Row],[date]]&gt;=LY_YTDMin)*Sales[[#This Row],[sales]]</f>
        <v>0</v>
      </c>
      <c r="O8207" s="4">
        <f>AND(Sales[[#This Row],[date]]&gt;=YoY_Min,Sales[[#This Row],[date]]&lt;=TY_YTDMax)*(Sales[[#This Row],[sales]]/Sales[[#This Row],[sqft]])</f>
        <v>0.51690158270864561</v>
      </c>
      <c r="P8207" s="4">
        <f>SUMIF(Sales[RegionStoretype],Sales[[#This Row],[RegionStoretype]],Sales[YoY_SSF])/Sales[[#This Row],[Region_TypeCount]]</f>
        <v>53.603836561720975</v>
      </c>
    </row>
    <row r="8208" spans="1:16" x14ac:dyDescent="0.25">
      <c r="A8208" s="1">
        <v>43322</v>
      </c>
      <c r="B8208">
        <v>31</v>
      </c>
      <c r="C8208">
        <v>17</v>
      </c>
      <c r="D8208">
        <v>200854.99859999999</v>
      </c>
      <c r="E8208" s="4">
        <f>INDEX(Stores[region],MATCH(Sales[[#This Row],[store_no]],Stores[store_no],0))</f>
        <v>3</v>
      </c>
      <c r="F8208" s="4" t="str">
        <f>INDEX(Stores[storetype],MATCH(Sales[[#This Row],[store_no]],Stores[store_no],0))</f>
        <v>A</v>
      </c>
      <c r="G8208" s="4" t="str">
        <f>INDEX(Stores[location_city],MATCH(Sales[[#This Row],[store_no]],Stores[store_no],0))</f>
        <v>Rapid City</v>
      </c>
      <c r="H8208" s="4" t="str">
        <f>INDEX(Stores[location_state],MATCH(Sales[[#This Row],[store_no]],Stores[store_no],0))</f>
        <v>South Dakota</v>
      </c>
      <c r="I8208" s="4">
        <f>INDEX(Stores[sqft],MATCH(Sales[[#This Row],[store_no]],Stores[store_no],0))</f>
        <v>200100</v>
      </c>
      <c r="J8208" s="4" t="str">
        <f>INDEX(Departments[dept_name],MATCH(Sales[[#This Row],[dept_no]],Departments[dept_no],0))</f>
        <v>Shoes</v>
      </c>
      <c r="K8208" s="4" t="str">
        <f>CONCATENATE(Sales[[#This Row],[region]],Sales[[#This Row],[storetype]])</f>
        <v>3A</v>
      </c>
      <c r="L8208" s="4">
        <f>INDEX(RegionStoreCount[Store Count],MATCH(Sales[[#This Row],[RegionStoretype]],RegionStoreCount[Region/Type],0))</f>
        <v>9</v>
      </c>
      <c r="M8208" s="4">
        <f>AND(Sales[[#This Row],[date]]&lt;=TY_YTDMax,Sales[[#This Row],[date]]&gt;=TY_YTDMin)*Sales[[#This Row],[sales]]</f>
        <v>200854.99859999999</v>
      </c>
      <c r="N8208" s="4">
        <f>AND(Sales[[#This Row],[date]]&lt;=LY_YTDMax,Sales[[#This Row],[date]]&gt;=LY_YTDMin)*Sales[[#This Row],[sales]]</f>
        <v>0</v>
      </c>
      <c r="O8208" s="4">
        <f>AND(Sales[[#This Row],[date]]&gt;=YoY_Min,Sales[[#This Row],[date]]&lt;=TY_YTDMax)*(Sales[[#This Row],[sales]]/Sales[[#This Row],[sqft]])</f>
        <v>1.0037731064467765</v>
      </c>
      <c r="P8208" s="4">
        <f>SUMIF(Sales[RegionStoretype],Sales[[#This Row],[RegionStoretype]],Sales[YoY_SSF])/Sales[[#This Row],[Region_TypeCount]]</f>
        <v>53.603836561720975</v>
      </c>
    </row>
    <row r="8209" spans="1:16" x14ac:dyDescent="0.25">
      <c r="A8209" s="1">
        <v>43322</v>
      </c>
      <c r="B8209">
        <v>32</v>
      </c>
      <c r="C8209">
        <v>9</v>
      </c>
      <c r="D8209">
        <v>9648.9982</v>
      </c>
      <c r="E8209" s="4">
        <f>INDEX(Stores[region],MATCH(Sales[[#This Row],[store_no]],Stores[store_no],0))</f>
        <v>2</v>
      </c>
      <c r="F8209" s="4" t="str">
        <f>INDEX(Stores[storetype],MATCH(Sales[[#This Row],[store_no]],Stores[store_no],0))</f>
        <v>A</v>
      </c>
      <c r="G8209" s="4" t="str">
        <f>INDEX(Stores[location_city],MATCH(Sales[[#This Row],[store_no]],Stores[store_no],0))</f>
        <v>Western Springs</v>
      </c>
      <c r="H8209" s="4" t="str">
        <f>INDEX(Stores[location_state],MATCH(Sales[[#This Row],[store_no]],Stores[store_no],0))</f>
        <v>Illinois</v>
      </c>
      <c r="I8209" s="4">
        <f>INDEX(Stores[sqft],MATCH(Sales[[#This Row],[store_no]],Stores[store_no],0))</f>
        <v>118200</v>
      </c>
      <c r="J8209" s="4" t="str">
        <f>INDEX(Departments[dept_name],MATCH(Sales[[#This Row],[dept_no]],Departments[dept_no],0))</f>
        <v>Garden</v>
      </c>
      <c r="K8209" s="4" t="str">
        <f>CONCATENATE(Sales[[#This Row],[region]],Sales[[#This Row],[storetype]])</f>
        <v>2A</v>
      </c>
      <c r="L8209" s="4">
        <f>INDEX(RegionStoreCount[Store Count],MATCH(Sales[[#This Row],[RegionStoretype]],RegionStoreCount[Region/Type],0))</f>
        <v>5</v>
      </c>
      <c r="M8209" s="4">
        <f>AND(Sales[[#This Row],[date]]&lt;=TY_YTDMax,Sales[[#This Row],[date]]&gt;=TY_YTDMin)*Sales[[#This Row],[sales]]</f>
        <v>9648.9982</v>
      </c>
      <c r="N8209" s="4">
        <f>AND(Sales[[#This Row],[date]]&lt;=LY_YTDMax,Sales[[#This Row],[date]]&gt;=LY_YTDMin)*Sales[[#This Row],[sales]]</f>
        <v>0</v>
      </c>
      <c r="O8209" s="4">
        <f>AND(Sales[[#This Row],[date]]&gt;=YoY_Min,Sales[[#This Row],[date]]&lt;=TY_YTDMax)*(Sales[[#This Row],[sales]]/Sales[[#This Row],[sqft]])</f>
        <v>8.1632810490693736E-2</v>
      </c>
      <c r="P8209" s="4">
        <f>SUMIF(Sales[RegionStoretype],Sales[[#This Row],[RegionStoretype]],Sales[YoY_SSF])/Sales[[#This Row],[Region_TypeCount]]</f>
        <v>60.052789354368521</v>
      </c>
    </row>
    <row r="8210" spans="1:16" x14ac:dyDescent="0.25">
      <c r="A8210" s="1">
        <v>43322</v>
      </c>
      <c r="B8210">
        <v>32</v>
      </c>
      <c r="C8210">
        <v>18</v>
      </c>
      <c r="D8210">
        <v>62616.509600000005</v>
      </c>
      <c r="E8210" s="4">
        <f>INDEX(Stores[region],MATCH(Sales[[#This Row],[store_no]],Stores[store_no],0))</f>
        <v>2</v>
      </c>
      <c r="F8210" s="4" t="str">
        <f>INDEX(Stores[storetype],MATCH(Sales[[#This Row],[store_no]],Stores[store_no],0))</f>
        <v>A</v>
      </c>
      <c r="G8210" s="4" t="str">
        <f>INDEX(Stores[location_city],MATCH(Sales[[#This Row],[store_no]],Stores[store_no],0))</f>
        <v>Western Springs</v>
      </c>
      <c r="H8210" s="4" t="str">
        <f>INDEX(Stores[location_state],MATCH(Sales[[#This Row],[store_no]],Stores[store_no],0))</f>
        <v>Illinois</v>
      </c>
      <c r="I8210" s="4">
        <f>INDEX(Stores[sqft],MATCH(Sales[[#This Row],[store_no]],Stores[store_no],0))</f>
        <v>118200</v>
      </c>
      <c r="J8210" s="4" t="str">
        <f>INDEX(Departments[dept_name],MATCH(Sales[[#This Row],[dept_no]],Departments[dept_no],0))</f>
        <v>Sports</v>
      </c>
      <c r="K8210" s="4" t="str">
        <f>CONCATENATE(Sales[[#This Row],[region]],Sales[[#This Row],[storetype]])</f>
        <v>2A</v>
      </c>
      <c r="L8210" s="4">
        <f>INDEX(RegionStoreCount[Store Count],MATCH(Sales[[#This Row],[RegionStoretype]],RegionStoreCount[Region/Type],0))</f>
        <v>5</v>
      </c>
      <c r="M8210" s="4">
        <f>AND(Sales[[#This Row],[date]]&lt;=TY_YTDMax,Sales[[#This Row],[date]]&gt;=TY_YTDMin)*Sales[[#This Row],[sales]]</f>
        <v>62616.509600000005</v>
      </c>
      <c r="N8210" s="4">
        <f>AND(Sales[[#This Row],[date]]&lt;=LY_YTDMax,Sales[[#This Row],[date]]&gt;=LY_YTDMin)*Sales[[#This Row],[sales]]</f>
        <v>0</v>
      </c>
      <c r="O8210" s="4">
        <f>AND(Sales[[#This Row],[date]]&gt;=YoY_Min,Sales[[#This Row],[date]]&lt;=TY_YTDMax)*(Sales[[#This Row],[sales]]/Sales[[#This Row],[sqft]])</f>
        <v>0.52975050423011849</v>
      </c>
      <c r="P8210" s="4">
        <f>SUMIF(Sales[RegionStoretype],Sales[[#This Row],[RegionStoretype]],Sales[YoY_SSF])/Sales[[#This Row],[Region_TypeCount]]</f>
        <v>60.052789354368521</v>
      </c>
    </row>
    <row r="8211" spans="1:16" x14ac:dyDescent="0.25">
      <c r="A8211" s="1">
        <v>43322</v>
      </c>
      <c r="B8211">
        <v>33</v>
      </c>
      <c r="C8211">
        <v>1</v>
      </c>
      <c r="D8211">
        <v>11335.466699999999</v>
      </c>
      <c r="E8211" s="4">
        <f>INDEX(Stores[region],MATCH(Sales[[#This Row],[store_no]],Stores[store_no],0))</f>
        <v>3</v>
      </c>
      <c r="F8211" s="4" t="str">
        <f>INDEX(Stores[storetype],MATCH(Sales[[#This Row],[store_no]],Stores[store_no],0))</f>
        <v>A</v>
      </c>
      <c r="G8211" s="4" t="str">
        <f>INDEX(Stores[location_city],MATCH(Sales[[#This Row],[store_no]],Stores[store_no],0))</f>
        <v>Omaha</v>
      </c>
      <c r="H8211" s="4" t="str">
        <f>INDEX(Stores[location_state],MATCH(Sales[[#This Row],[store_no]],Stores[store_no],0))</f>
        <v>Nebraska</v>
      </c>
      <c r="I8211" s="4">
        <f>INDEX(Stores[sqft],MATCH(Sales[[#This Row],[store_no]],Stores[store_no],0))</f>
        <v>40700</v>
      </c>
      <c r="J8211" s="4" t="str">
        <f>INDEX(Departments[dept_name],MATCH(Sales[[#This Row],[dept_no]],Departments[dept_no],0))</f>
        <v>Automotive</v>
      </c>
      <c r="K8211" s="4" t="str">
        <f>CONCATENATE(Sales[[#This Row],[region]],Sales[[#This Row],[storetype]])</f>
        <v>3A</v>
      </c>
      <c r="L8211" s="4">
        <f>INDEX(RegionStoreCount[Store Count],MATCH(Sales[[#This Row],[RegionStoretype]],RegionStoreCount[Region/Type],0))</f>
        <v>9</v>
      </c>
      <c r="M8211" s="4">
        <f>AND(Sales[[#This Row],[date]]&lt;=TY_YTDMax,Sales[[#This Row],[date]]&gt;=TY_YTDMin)*Sales[[#This Row],[sales]]</f>
        <v>11335.466699999999</v>
      </c>
      <c r="N8211" s="4">
        <f>AND(Sales[[#This Row],[date]]&lt;=LY_YTDMax,Sales[[#This Row],[date]]&gt;=LY_YTDMin)*Sales[[#This Row],[sales]]</f>
        <v>0</v>
      </c>
      <c r="O8211" s="4">
        <f>AND(Sales[[#This Row],[date]]&gt;=YoY_Min,Sales[[#This Row],[date]]&lt;=TY_YTDMax)*(Sales[[#This Row],[sales]]/Sales[[#This Row],[sqft]])</f>
        <v>0.27851269533169531</v>
      </c>
      <c r="P8211" s="4">
        <f>SUMIF(Sales[RegionStoretype],Sales[[#This Row],[RegionStoretype]],Sales[YoY_SSF])/Sales[[#This Row],[Region_TypeCount]]</f>
        <v>53.603836561720975</v>
      </c>
    </row>
    <row r="8212" spans="1:16" x14ac:dyDescent="0.25">
      <c r="A8212" s="1">
        <v>43322</v>
      </c>
      <c r="B8212">
        <v>33</v>
      </c>
      <c r="C8212">
        <v>12</v>
      </c>
      <c r="D8212">
        <v>17420.045399999999</v>
      </c>
      <c r="E8212" s="4">
        <f>INDEX(Stores[region],MATCH(Sales[[#This Row],[store_no]],Stores[store_no],0))</f>
        <v>3</v>
      </c>
      <c r="F8212" s="4" t="str">
        <f>INDEX(Stores[storetype],MATCH(Sales[[#This Row],[store_no]],Stores[store_no],0))</f>
        <v>A</v>
      </c>
      <c r="G8212" s="4" t="str">
        <f>INDEX(Stores[location_city],MATCH(Sales[[#This Row],[store_no]],Stores[store_no],0))</f>
        <v>Omaha</v>
      </c>
      <c r="H8212" s="4" t="str">
        <f>INDEX(Stores[location_state],MATCH(Sales[[#This Row],[store_no]],Stores[store_no],0))</f>
        <v>Nebraska</v>
      </c>
      <c r="I8212" s="4">
        <f>INDEX(Stores[sqft],MATCH(Sales[[#This Row],[store_no]],Stores[store_no],0))</f>
        <v>40700</v>
      </c>
      <c r="J8212" s="4" t="str">
        <f>INDEX(Departments[dept_name],MATCH(Sales[[#This Row],[dept_no]],Departments[dept_no],0))</f>
        <v>Jewelery</v>
      </c>
      <c r="K8212" s="4" t="str">
        <f>CONCATENATE(Sales[[#This Row],[region]],Sales[[#This Row],[storetype]])</f>
        <v>3A</v>
      </c>
      <c r="L8212" s="4">
        <f>INDEX(RegionStoreCount[Store Count],MATCH(Sales[[#This Row],[RegionStoretype]],RegionStoreCount[Region/Type],0))</f>
        <v>9</v>
      </c>
      <c r="M8212" s="4">
        <f>AND(Sales[[#This Row],[date]]&lt;=TY_YTDMax,Sales[[#This Row],[date]]&gt;=TY_YTDMin)*Sales[[#This Row],[sales]]</f>
        <v>17420.045399999999</v>
      </c>
      <c r="N8212" s="4">
        <f>AND(Sales[[#This Row],[date]]&lt;=LY_YTDMax,Sales[[#This Row],[date]]&gt;=LY_YTDMin)*Sales[[#This Row],[sales]]</f>
        <v>0</v>
      </c>
      <c r="O8212" s="4">
        <f>AND(Sales[[#This Row],[date]]&gt;=YoY_Min,Sales[[#This Row],[date]]&lt;=TY_YTDMax)*(Sales[[#This Row],[sales]]/Sales[[#This Row],[sqft]])</f>
        <v>0.42801094348894347</v>
      </c>
      <c r="P8212" s="4">
        <f>SUMIF(Sales[RegionStoretype],Sales[[#This Row],[RegionStoretype]],Sales[YoY_SSF])/Sales[[#This Row],[Region_TypeCount]]</f>
        <v>53.603836561720975</v>
      </c>
    </row>
    <row r="8213" spans="1:16" x14ac:dyDescent="0.25">
      <c r="A8213" s="1">
        <v>43322</v>
      </c>
      <c r="B8213">
        <v>33</v>
      </c>
      <c r="C8213">
        <v>14</v>
      </c>
      <c r="D8213">
        <v>22419.200799999999</v>
      </c>
      <c r="E8213" s="4">
        <f>INDEX(Stores[region],MATCH(Sales[[#This Row],[store_no]],Stores[store_no],0))</f>
        <v>3</v>
      </c>
      <c r="F8213" s="4" t="str">
        <f>INDEX(Stores[storetype],MATCH(Sales[[#This Row],[store_no]],Stores[store_no],0))</f>
        <v>A</v>
      </c>
      <c r="G8213" s="4" t="str">
        <f>INDEX(Stores[location_city],MATCH(Sales[[#This Row],[store_no]],Stores[store_no],0))</f>
        <v>Omaha</v>
      </c>
      <c r="H8213" s="4" t="str">
        <f>INDEX(Stores[location_state],MATCH(Sales[[#This Row],[store_no]],Stores[store_no],0))</f>
        <v>Nebraska</v>
      </c>
      <c r="I8213" s="4">
        <f>INDEX(Stores[sqft],MATCH(Sales[[#This Row],[store_no]],Stores[store_no],0))</f>
        <v>40700</v>
      </c>
      <c r="J8213" s="4" t="str">
        <f>INDEX(Departments[dept_name],MATCH(Sales[[#This Row],[dept_no]],Departments[dept_no],0))</f>
        <v>Movies</v>
      </c>
      <c r="K8213" s="4" t="str">
        <f>CONCATENATE(Sales[[#This Row],[region]],Sales[[#This Row],[storetype]])</f>
        <v>3A</v>
      </c>
      <c r="L8213" s="4">
        <f>INDEX(RegionStoreCount[Store Count],MATCH(Sales[[#This Row],[RegionStoretype]],RegionStoreCount[Region/Type],0))</f>
        <v>9</v>
      </c>
      <c r="M8213" s="4">
        <f>AND(Sales[[#This Row],[date]]&lt;=TY_YTDMax,Sales[[#This Row],[date]]&gt;=TY_YTDMin)*Sales[[#This Row],[sales]]</f>
        <v>22419.200799999999</v>
      </c>
      <c r="N8213" s="4">
        <f>AND(Sales[[#This Row],[date]]&lt;=LY_YTDMax,Sales[[#This Row],[date]]&gt;=LY_YTDMin)*Sales[[#This Row],[sales]]</f>
        <v>0</v>
      </c>
      <c r="O8213" s="4">
        <f>AND(Sales[[#This Row],[date]]&gt;=YoY_Min,Sales[[#This Row],[date]]&lt;=TY_YTDMax)*(Sales[[#This Row],[sales]]/Sales[[#This Row],[sqft]])</f>
        <v>0.55084031449631443</v>
      </c>
      <c r="P8213" s="4">
        <f>SUMIF(Sales[RegionStoretype],Sales[[#This Row],[RegionStoretype]],Sales[YoY_SSF])/Sales[[#This Row],[Region_TypeCount]]</f>
        <v>53.603836561720975</v>
      </c>
    </row>
    <row r="8214" spans="1:16" x14ac:dyDescent="0.25">
      <c r="A8214" s="1">
        <v>43322</v>
      </c>
      <c r="B8214">
        <v>34</v>
      </c>
      <c r="C8214">
        <v>12</v>
      </c>
      <c r="D8214">
        <v>166115.60719999997</v>
      </c>
      <c r="E8214" s="4">
        <f>INDEX(Stores[region],MATCH(Sales[[#This Row],[store_no]],Stores[store_no],0))</f>
        <v>1</v>
      </c>
      <c r="F8214" s="4" t="str">
        <f>INDEX(Stores[storetype],MATCH(Sales[[#This Row],[store_no]],Stores[store_no],0))</f>
        <v>A</v>
      </c>
      <c r="G8214" s="4" t="str">
        <f>INDEX(Stores[location_city],MATCH(Sales[[#This Row],[store_no]],Stores[store_no],0))</f>
        <v>Toledo</v>
      </c>
      <c r="H8214" s="4" t="str">
        <f>INDEX(Stores[location_state],MATCH(Sales[[#This Row],[store_no]],Stores[store_no],0))</f>
        <v>Ohio</v>
      </c>
      <c r="I8214" s="4">
        <f>INDEX(Stores[sqft],MATCH(Sales[[#This Row],[store_no]],Stores[store_no],0))</f>
        <v>207900</v>
      </c>
      <c r="J8214" s="4" t="str">
        <f>INDEX(Departments[dept_name],MATCH(Sales[[#This Row],[dept_no]],Departments[dept_no],0))</f>
        <v>Jewelery</v>
      </c>
      <c r="K8214" s="4" t="str">
        <f>CONCATENATE(Sales[[#This Row],[region]],Sales[[#This Row],[storetype]])</f>
        <v>1A</v>
      </c>
      <c r="L8214" s="4">
        <f>INDEX(RegionStoreCount[Store Count],MATCH(Sales[[#This Row],[RegionStoretype]],RegionStoreCount[Region/Type],0))</f>
        <v>5</v>
      </c>
      <c r="M8214" s="4">
        <f>AND(Sales[[#This Row],[date]]&lt;=TY_YTDMax,Sales[[#This Row],[date]]&gt;=TY_YTDMin)*Sales[[#This Row],[sales]]</f>
        <v>166115.60719999997</v>
      </c>
      <c r="N8214" s="4">
        <f>AND(Sales[[#This Row],[date]]&lt;=LY_YTDMax,Sales[[#This Row],[date]]&gt;=LY_YTDMin)*Sales[[#This Row],[sales]]</f>
        <v>0</v>
      </c>
      <c r="O8214" s="4">
        <f>AND(Sales[[#This Row],[date]]&gt;=YoY_Min,Sales[[#This Row],[date]]&lt;=TY_YTDMax)*(Sales[[#This Row],[sales]]/Sales[[#This Row],[sqft]])</f>
        <v>0.79901686964886953</v>
      </c>
      <c r="P8214" s="4">
        <f>SUMIF(Sales[RegionStoretype],Sales[[#This Row],[RegionStoretype]],Sales[YoY_SSF])/Sales[[#This Row],[Region_TypeCount]]</f>
        <v>59.469551530910678</v>
      </c>
    </row>
    <row r="8215" spans="1:16" x14ac:dyDescent="0.25">
      <c r="A8215" s="1">
        <v>43322</v>
      </c>
      <c r="B8215">
        <v>34</v>
      </c>
      <c r="C8215">
        <v>20</v>
      </c>
      <c r="D8215">
        <v>58794.628900000011</v>
      </c>
      <c r="E8215" s="4">
        <f>INDEX(Stores[region],MATCH(Sales[[#This Row],[store_no]],Stores[store_no],0))</f>
        <v>1</v>
      </c>
      <c r="F8215" s="4" t="str">
        <f>INDEX(Stores[storetype],MATCH(Sales[[#This Row],[store_no]],Stores[store_no],0))</f>
        <v>A</v>
      </c>
      <c r="G8215" s="4" t="str">
        <f>INDEX(Stores[location_city],MATCH(Sales[[#This Row],[store_no]],Stores[store_no],0))</f>
        <v>Toledo</v>
      </c>
      <c r="H8215" s="4" t="str">
        <f>INDEX(Stores[location_state],MATCH(Sales[[#This Row],[store_no]],Stores[store_no],0))</f>
        <v>Ohio</v>
      </c>
      <c r="I8215" s="4">
        <f>INDEX(Stores[sqft],MATCH(Sales[[#This Row],[store_no]],Stores[store_no],0))</f>
        <v>207900</v>
      </c>
      <c r="J8215" s="4" t="str">
        <f>INDEX(Departments[dept_name],MATCH(Sales[[#This Row],[dept_no]],Departments[dept_no],0))</f>
        <v>Toys</v>
      </c>
      <c r="K8215" s="4" t="str">
        <f>CONCATENATE(Sales[[#This Row],[region]],Sales[[#This Row],[storetype]])</f>
        <v>1A</v>
      </c>
      <c r="L8215" s="4">
        <f>INDEX(RegionStoreCount[Store Count],MATCH(Sales[[#This Row],[RegionStoretype]],RegionStoreCount[Region/Type],0))</f>
        <v>5</v>
      </c>
      <c r="M8215" s="4">
        <f>AND(Sales[[#This Row],[date]]&lt;=TY_YTDMax,Sales[[#This Row],[date]]&gt;=TY_YTDMin)*Sales[[#This Row],[sales]]</f>
        <v>58794.628900000011</v>
      </c>
      <c r="N8215" s="4">
        <f>AND(Sales[[#This Row],[date]]&lt;=LY_YTDMax,Sales[[#This Row],[date]]&gt;=LY_YTDMin)*Sales[[#This Row],[sales]]</f>
        <v>0</v>
      </c>
      <c r="O8215" s="4">
        <f>AND(Sales[[#This Row],[date]]&gt;=YoY_Min,Sales[[#This Row],[date]]&lt;=TY_YTDMax)*(Sales[[#This Row],[sales]]/Sales[[#This Row],[sqft]])</f>
        <v>0.28280244781144787</v>
      </c>
      <c r="P8215" s="4">
        <f>SUMIF(Sales[RegionStoretype],Sales[[#This Row],[RegionStoretype]],Sales[YoY_SSF])/Sales[[#This Row],[Region_TypeCount]]</f>
        <v>59.469551530910678</v>
      </c>
    </row>
    <row r="8216" spans="1:16" x14ac:dyDescent="0.25">
      <c r="A8216" s="1">
        <v>43322</v>
      </c>
      <c r="B8216">
        <v>35</v>
      </c>
      <c r="C8216">
        <v>8</v>
      </c>
      <c r="D8216">
        <v>2442.4802000000004</v>
      </c>
      <c r="E8216" s="4">
        <f>INDEX(Stores[region],MATCH(Sales[[#This Row],[store_no]],Stores[store_no],0))</f>
        <v>3</v>
      </c>
      <c r="F8216" s="4" t="str">
        <f>INDEX(Stores[storetype],MATCH(Sales[[#This Row],[store_no]],Stores[store_no],0))</f>
        <v>C</v>
      </c>
      <c r="G8216" s="4" t="str">
        <f>INDEX(Stores[location_city],MATCH(Sales[[#This Row],[store_no]],Stores[store_no],0))</f>
        <v>Wichita</v>
      </c>
      <c r="H8216" s="4" t="str">
        <f>INDEX(Stores[location_state],MATCH(Sales[[#This Row],[store_no]],Stores[store_no],0))</f>
        <v>Kansas</v>
      </c>
      <c r="I8216" s="4">
        <f>INDEX(Stores[sqft],MATCH(Sales[[#This Row],[store_no]],Stores[store_no],0))</f>
        <v>72800</v>
      </c>
      <c r="J8216" s="4" t="str">
        <f>INDEX(Departments[dept_name],MATCH(Sales[[#This Row],[dept_no]],Departments[dept_no],0))</f>
        <v>Games</v>
      </c>
      <c r="K8216" s="4" t="str">
        <f>CONCATENATE(Sales[[#This Row],[region]],Sales[[#This Row],[storetype]])</f>
        <v>3C</v>
      </c>
      <c r="L8216" s="4">
        <f>INDEX(RegionStoreCount[Store Count],MATCH(Sales[[#This Row],[RegionStoretype]],RegionStoreCount[Region/Type],0))</f>
        <v>2</v>
      </c>
      <c r="M8216" s="4">
        <f>AND(Sales[[#This Row],[date]]&lt;=TY_YTDMax,Sales[[#This Row],[date]]&gt;=TY_YTDMin)*Sales[[#This Row],[sales]]</f>
        <v>2442.4802000000004</v>
      </c>
      <c r="N8216" s="4">
        <f>AND(Sales[[#This Row],[date]]&lt;=LY_YTDMax,Sales[[#This Row],[date]]&gt;=LY_YTDMin)*Sales[[#This Row],[sales]]</f>
        <v>0</v>
      </c>
      <c r="O8216" s="4">
        <f>AND(Sales[[#This Row],[date]]&gt;=YoY_Min,Sales[[#This Row],[date]]&lt;=TY_YTDMax)*(Sales[[#This Row],[sales]]/Sales[[#This Row],[sqft]])</f>
        <v>3.3550552197802203E-2</v>
      </c>
      <c r="P8216" s="4">
        <f>SUMIF(Sales[RegionStoretype],Sales[[#This Row],[RegionStoretype]],Sales[YoY_SSF])/Sales[[#This Row],[Region_TypeCount]]</f>
        <v>47.561479460925746</v>
      </c>
    </row>
    <row r="8217" spans="1:16" x14ac:dyDescent="0.25">
      <c r="A8217" s="1">
        <v>43322</v>
      </c>
      <c r="B8217">
        <v>35</v>
      </c>
      <c r="C8217">
        <v>9</v>
      </c>
      <c r="D8217">
        <v>37758.336899999995</v>
      </c>
      <c r="E8217" s="4">
        <f>INDEX(Stores[region],MATCH(Sales[[#This Row],[store_no]],Stores[store_no],0))</f>
        <v>3</v>
      </c>
      <c r="F8217" s="4" t="str">
        <f>INDEX(Stores[storetype],MATCH(Sales[[#This Row],[store_no]],Stores[store_no],0))</f>
        <v>C</v>
      </c>
      <c r="G8217" s="4" t="str">
        <f>INDEX(Stores[location_city],MATCH(Sales[[#This Row],[store_no]],Stores[store_no],0))</f>
        <v>Wichita</v>
      </c>
      <c r="H8217" s="4" t="str">
        <f>INDEX(Stores[location_state],MATCH(Sales[[#This Row],[store_no]],Stores[store_no],0))</f>
        <v>Kansas</v>
      </c>
      <c r="I8217" s="4">
        <f>INDEX(Stores[sqft],MATCH(Sales[[#This Row],[store_no]],Stores[store_no],0))</f>
        <v>72800</v>
      </c>
      <c r="J8217" s="4" t="str">
        <f>INDEX(Departments[dept_name],MATCH(Sales[[#This Row],[dept_no]],Departments[dept_no],0))</f>
        <v>Garden</v>
      </c>
      <c r="K8217" s="4" t="str">
        <f>CONCATENATE(Sales[[#This Row],[region]],Sales[[#This Row],[storetype]])</f>
        <v>3C</v>
      </c>
      <c r="L8217" s="4">
        <f>INDEX(RegionStoreCount[Store Count],MATCH(Sales[[#This Row],[RegionStoretype]],RegionStoreCount[Region/Type],0))</f>
        <v>2</v>
      </c>
      <c r="M8217" s="4">
        <f>AND(Sales[[#This Row],[date]]&lt;=TY_YTDMax,Sales[[#This Row],[date]]&gt;=TY_YTDMin)*Sales[[#This Row],[sales]]</f>
        <v>37758.336899999995</v>
      </c>
      <c r="N8217" s="4">
        <f>AND(Sales[[#This Row],[date]]&lt;=LY_YTDMax,Sales[[#This Row],[date]]&gt;=LY_YTDMin)*Sales[[#This Row],[sales]]</f>
        <v>0</v>
      </c>
      <c r="O8217" s="4">
        <f>AND(Sales[[#This Row],[date]]&gt;=YoY_Min,Sales[[#This Row],[date]]&lt;=TY_YTDMax)*(Sales[[#This Row],[sales]]/Sales[[#This Row],[sqft]])</f>
        <v>0.51865847390109887</v>
      </c>
      <c r="P8217" s="4">
        <f>SUMIF(Sales[RegionStoretype],Sales[[#This Row],[RegionStoretype]],Sales[YoY_SSF])/Sales[[#This Row],[Region_TypeCount]]</f>
        <v>47.561479460925746</v>
      </c>
    </row>
    <row r="8218" spans="1:16" x14ac:dyDescent="0.25">
      <c r="A8218" s="1">
        <v>43322</v>
      </c>
      <c r="B8218">
        <v>36</v>
      </c>
      <c r="C8218">
        <v>1</v>
      </c>
      <c r="D8218">
        <v>31749.792999999998</v>
      </c>
      <c r="E8218" s="4">
        <f>INDEX(Stores[region],MATCH(Sales[[#This Row],[store_no]],Stores[store_no],0))</f>
        <v>2</v>
      </c>
      <c r="F8218" s="4" t="str">
        <f>INDEX(Stores[storetype],MATCH(Sales[[#This Row],[store_no]],Stores[store_no],0))</f>
        <v>A</v>
      </c>
      <c r="G8218" s="4" t="str">
        <f>INDEX(Stores[location_city],MATCH(Sales[[#This Row],[store_no]],Stores[store_no],0))</f>
        <v>Aurora</v>
      </c>
      <c r="H8218" s="4" t="str">
        <f>INDEX(Stores[location_state],MATCH(Sales[[#This Row],[store_no]],Stores[store_no],0))</f>
        <v>Illinois</v>
      </c>
      <c r="I8218" s="4">
        <f>INDEX(Stores[sqft],MATCH(Sales[[#This Row],[store_no]],Stores[store_no],0))</f>
        <v>209900</v>
      </c>
      <c r="J8218" s="4" t="str">
        <f>INDEX(Departments[dept_name],MATCH(Sales[[#This Row],[dept_no]],Departments[dept_no],0))</f>
        <v>Automotive</v>
      </c>
      <c r="K8218" s="4" t="str">
        <f>CONCATENATE(Sales[[#This Row],[region]],Sales[[#This Row],[storetype]])</f>
        <v>2A</v>
      </c>
      <c r="L8218" s="4">
        <f>INDEX(RegionStoreCount[Store Count],MATCH(Sales[[#This Row],[RegionStoretype]],RegionStoreCount[Region/Type],0))</f>
        <v>5</v>
      </c>
      <c r="M8218" s="4">
        <f>AND(Sales[[#This Row],[date]]&lt;=TY_YTDMax,Sales[[#This Row],[date]]&gt;=TY_YTDMin)*Sales[[#This Row],[sales]]</f>
        <v>31749.792999999998</v>
      </c>
      <c r="N8218" s="4">
        <f>AND(Sales[[#This Row],[date]]&lt;=LY_YTDMax,Sales[[#This Row],[date]]&gt;=LY_YTDMin)*Sales[[#This Row],[sales]]</f>
        <v>0</v>
      </c>
      <c r="O8218" s="4">
        <f>AND(Sales[[#This Row],[date]]&gt;=YoY_Min,Sales[[#This Row],[date]]&lt;=TY_YTDMax)*(Sales[[#This Row],[sales]]/Sales[[#This Row],[sqft]])</f>
        <v>0.15126151977131966</v>
      </c>
      <c r="P8218" s="4">
        <f>SUMIF(Sales[RegionStoretype],Sales[[#This Row],[RegionStoretype]],Sales[YoY_SSF])/Sales[[#This Row],[Region_TypeCount]]</f>
        <v>60.052789354368521</v>
      </c>
    </row>
    <row r="8219" spans="1:16" x14ac:dyDescent="0.25">
      <c r="A8219" s="1">
        <v>43322</v>
      </c>
      <c r="B8219">
        <v>36</v>
      </c>
      <c r="C8219">
        <v>10</v>
      </c>
      <c r="D8219">
        <v>16375.6404</v>
      </c>
      <c r="E8219" s="4">
        <f>INDEX(Stores[region],MATCH(Sales[[#This Row],[store_no]],Stores[store_no],0))</f>
        <v>2</v>
      </c>
      <c r="F8219" s="4" t="str">
        <f>INDEX(Stores[storetype],MATCH(Sales[[#This Row],[store_no]],Stores[store_no],0))</f>
        <v>A</v>
      </c>
      <c r="G8219" s="4" t="str">
        <f>INDEX(Stores[location_city],MATCH(Sales[[#This Row],[store_no]],Stores[store_no],0))</f>
        <v>Aurora</v>
      </c>
      <c r="H8219" s="4" t="str">
        <f>INDEX(Stores[location_state],MATCH(Sales[[#This Row],[store_no]],Stores[store_no],0))</f>
        <v>Illinois</v>
      </c>
      <c r="I8219" s="4">
        <f>INDEX(Stores[sqft],MATCH(Sales[[#This Row],[store_no]],Stores[store_no],0))</f>
        <v>209900</v>
      </c>
      <c r="J8219" s="4" t="str">
        <f>INDEX(Departments[dept_name],MATCH(Sales[[#This Row],[dept_no]],Departments[dept_no],0))</f>
        <v>Health</v>
      </c>
      <c r="K8219" s="4" t="str">
        <f>CONCATENATE(Sales[[#This Row],[region]],Sales[[#This Row],[storetype]])</f>
        <v>2A</v>
      </c>
      <c r="L8219" s="4">
        <f>INDEX(RegionStoreCount[Store Count],MATCH(Sales[[#This Row],[RegionStoretype]],RegionStoreCount[Region/Type],0))</f>
        <v>5</v>
      </c>
      <c r="M8219" s="4">
        <f>AND(Sales[[#This Row],[date]]&lt;=TY_YTDMax,Sales[[#This Row],[date]]&gt;=TY_YTDMin)*Sales[[#This Row],[sales]]</f>
        <v>16375.6404</v>
      </c>
      <c r="N8219" s="4">
        <f>AND(Sales[[#This Row],[date]]&lt;=LY_YTDMax,Sales[[#This Row],[date]]&gt;=LY_YTDMin)*Sales[[#This Row],[sales]]</f>
        <v>0</v>
      </c>
      <c r="O8219" s="4">
        <f>AND(Sales[[#This Row],[date]]&gt;=YoY_Min,Sales[[#This Row],[date]]&lt;=TY_YTDMax)*(Sales[[#This Row],[sales]]/Sales[[#This Row],[sqft]])</f>
        <v>7.8016390662220103E-2</v>
      </c>
      <c r="P8219" s="4">
        <f>SUMIF(Sales[RegionStoretype],Sales[[#This Row],[RegionStoretype]],Sales[YoY_SSF])/Sales[[#This Row],[Region_TypeCount]]</f>
        <v>60.052789354368521</v>
      </c>
    </row>
    <row r="8220" spans="1:16" x14ac:dyDescent="0.25">
      <c r="A8220" s="1">
        <v>43322</v>
      </c>
      <c r="B8220">
        <v>36</v>
      </c>
      <c r="C8220">
        <v>12</v>
      </c>
      <c r="D8220">
        <v>63601.717600000004</v>
      </c>
      <c r="E8220" s="4">
        <f>INDEX(Stores[region],MATCH(Sales[[#This Row],[store_no]],Stores[store_no],0))</f>
        <v>2</v>
      </c>
      <c r="F8220" s="4" t="str">
        <f>INDEX(Stores[storetype],MATCH(Sales[[#This Row],[store_no]],Stores[store_no],0))</f>
        <v>A</v>
      </c>
      <c r="G8220" s="4" t="str">
        <f>INDEX(Stores[location_city],MATCH(Sales[[#This Row],[store_no]],Stores[store_no],0))</f>
        <v>Aurora</v>
      </c>
      <c r="H8220" s="4" t="str">
        <f>INDEX(Stores[location_state],MATCH(Sales[[#This Row],[store_no]],Stores[store_no],0))</f>
        <v>Illinois</v>
      </c>
      <c r="I8220" s="4">
        <f>INDEX(Stores[sqft],MATCH(Sales[[#This Row],[store_no]],Stores[store_no],0))</f>
        <v>209900</v>
      </c>
      <c r="J8220" s="4" t="str">
        <f>INDEX(Departments[dept_name],MATCH(Sales[[#This Row],[dept_no]],Departments[dept_no],0))</f>
        <v>Jewelery</v>
      </c>
      <c r="K8220" s="4" t="str">
        <f>CONCATENATE(Sales[[#This Row],[region]],Sales[[#This Row],[storetype]])</f>
        <v>2A</v>
      </c>
      <c r="L8220" s="4">
        <f>INDEX(RegionStoreCount[Store Count],MATCH(Sales[[#This Row],[RegionStoretype]],RegionStoreCount[Region/Type],0))</f>
        <v>5</v>
      </c>
      <c r="M8220" s="4">
        <f>AND(Sales[[#This Row],[date]]&lt;=TY_YTDMax,Sales[[#This Row],[date]]&gt;=TY_YTDMin)*Sales[[#This Row],[sales]]</f>
        <v>63601.717600000004</v>
      </c>
      <c r="N8220" s="4">
        <f>AND(Sales[[#This Row],[date]]&lt;=LY_YTDMax,Sales[[#This Row],[date]]&gt;=LY_YTDMin)*Sales[[#This Row],[sales]]</f>
        <v>0</v>
      </c>
      <c r="O8220" s="4">
        <f>AND(Sales[[#This Row],[date]]&gt;=YoY_Min,Sales[[#This Row],[date]]&lt;=TY_YTDMax)*(Sales[[#This Row],[sales]]/Sales[[#This Row],[sqft]])</f>
        <v>0.30300961219628397</v>
      </c>
      <c r="P8220" s="4">
        <f>SUMIF(Sales[RegionStoretype],Sales[[#This Row],[RegionStoretype]],Sales[YoY_SSF])/Sales[[#This Row],[Region_TypeCount]]</f>
        <v>60.052789354368521</v>
      </c>
    </row>
    <row r="8221" spans="1:16" x14ac:dyDescent="0.25">
      <c r="A8221" s="1">
        <v>43322</v>
      </c>
      <c r="B8221">
        <v>36</v>
      </c>
      <c r="C8221">
        <v>14</v>
      </c>
      <c r="D8221">
        <v>91715.033199999976</v>
      </c>
      <c r="E8221" s="4">
        <f>INDEX(Stores[region],MATCH(Sales[[#This Row],[store_no]],Stores[store_no],0))</f>
        <v>2</v>
      </c>
      <c r="F8221" s="4" t="str">
        <f>INDEX(Stores[storetype],MATCH(Sales[[#This Row],[store_no]],Stores[store_no],0))</f>
        <v>A</v>
      </c>
      <c r="G8221" s="4" t="str">
        <f>INDEX(Stores[location_city],MATCH(Sales[[#This Row],[store_no]],Stores[store_no],0))</f>
        <v>Aurora</v>
      </c>
      <c r="H8221" s="4" t="str">
        <f>INDEX(Stores[location_state],MATCH(Sales[[#This Row],[store_no]],Stores[store_no],0))</f>
        <v>Illinois</v>
      </c>
      <c r="I8221" s="4">
        <f>INDEX(Stores[sqft],MATCH(Sales[[#This Row],[store_no]],Stores[store_no],0))</f>
        <v>209900</v>
      </c>
      <c r="J8221" s="4" t="str">
        <f>INDEX(Departments[dept_name],MATCH(Sales[[#This Row],[dept_no]],Departments[dept_no],0))</f>
        <v>Movies</v>
      </c>
      <c r="K8221" s="4" t="str">
        <f>CONCATENATE(Sales[[#This Row],[region]],Sales[[#This Row],[storetype]])</f>
        <v>2A</v>
      </c>
      <c r="L8221" s="4">
        <f>INDEX(RegionStoreCount[Store Count],MATCH(Sales[[#This Row],[RegionStoretype]],RegionStoreCount[Region/Type],0))</f>
        <v>5</v>
      </c>
      <c r="M8221" s="4">
        <f>AND(Sales[[#This Row],[date]]&lt;=TY_YTDMax,Sales[[#This Row],[date]]&gt;=TY_YTDMin)*Sales[[#This Row],[sales]]</f>
        <v>91715.033199999976</v>
      </c>
      <c r="N8221" s="4">
        <f>AND(Sales[[#This Row],[date]]&lt;=LY_YTDMax,Sales[[#This Row],[date]]&gt;=LY_YTDMin)*Sales[[#This Row],[sales]]</f>
        <v>0</v>
      </c>
      <c r="O8221" s="4">
        <f>AND(Sales[[#This Row],[date]]&gt;=YoY_Min,Sales[[#This Row],[date]]&lt;=TY_YTDMax)*(Sales[[#This Row],[sales]]/Sales[[#This Row],[sqft]])</f>
        <v>0.43694632301095748</v>
      </c>
      <c r="P8221" s="4">
        <f>SUMIF(Sales[RegionStoretype],Sales[[#This Row],[RegionStoretype]],Sales[YoY_SSF])/Sales[[#This Row],[Region_TypeCount]]</f>
        <v>60.052789354368521</v>
      </c>
    </row>
    <row r="8222" spans="1:16" x14ac:dyDescent="0.25">
      <c r="A8222" s="1">
        <v>43322</v>
      </c>
      <c r="B8222">
        <v>36</v>
      </c>
      <c r="C8222">
        <v>16</v>
      </c>
      <c r="D8222">
        <v>18362.952499999999</v>
      </c>
      <c r="E8222" s="4">
        <f>INDEX(Stores[region],MATCH(Sales[[#This Row],[store_no]],Stores[store_no],0))</f>
        <v>2</v>
      </c>
      <c r="F8222" s="4" t="str">
        <f>INDEX(Stores[storetype],MATCH(Sales[[#This Row],[store_no]],Stores[store_no],0))</f>
        <v>A</v>
      </c>
      <c r="G8222" s="4" t="str">
        <f>INDEX(Stores[location_city],MATCH(Sales[[#This Row],[store_no]],Stores[store_no],0))</f>
        <v>Aurora</v>
      </c>
      <c r="H8222" s="4" t="str">
        <f>INDEX(Stores[location_state],MATCH(Sales[[#This Row],[store_no]],Stores[store_no],0))</f>
        <v>Illinois</v>
      </c>
      <c r="I8222" s="4">
        <f>INDEX(Stores[sqft],MATCH(Sales[[#This Row],[store_no]],Stores[store_no],0))</f>
        <v>209900</v>
      </c>
      <c r="J8222" s="4" t="str">
        <f>INDEX(Departments[dept_name],MATCH(Sales[[#This Row],[dept_no]],Departments[dept_no],0))</f>
        <v>Outdoors</v>
      </c>
      <c r="K8222" s="4" t="str">
        <f>CONCATENATE(Sales[[#This Row],[region]],Sales[[#This Row],[storetype]])</f>
        <v>2A</v>
      </c>
      <c r="L8222" s="4">
        <f>INDEX(RegionStoreCount[Store Count],MATCH(Sales[[#This Row],[RegionStoretype]],RegionStoreCount[Region/Type],0))</f>
        <v>5</v>
      </c>
      <c r="M8222" s="4">
        <f>AND(Sales[[#This Row],[date]]&lt;=TY_YTDMax,Sales[[#This Row],[date]]&gt;=TY_YTDMin)*Sales[[#This Row],[sales]]</f>
        <v>18362.952499999999</v>
      </c>
      <c r="N8222" s="4">
        <f>AND(Sales[[#This Row],[date]]&lt;=LY_YTDMax,Sales[[#This Row],[date]]&gt;=LY_YTDMin)*Sales[[#This Row],[sales]]</f>
        <v>0</v>
      </c>
      <c r="O8222" s="4">
        <f>AND(Sales[[#This Row],[date]]&gt;=YoY_Min,Sales[[#This Row],[date]]&lt;=TY_YTDMax)*(Sales[[#This Row],[sales]]/Sales[[#This Row],[sqft]])</f>
        <v>8.7484290138161031E-2</v>
      </c>
      <c r="P8222" s="4">
        <f>SUMIF(Sales[RegionStoretype],Sales[[#This Row],[RegionStoretype]],Sales[YoY_SSF])/Sales[[#This Row],[Region_TypeCount]]</f>
        <v>60.052789354368521</v>
      </c>
    </row>
    <row r="8223" spans="1:16" x14ac:dyDescent="0.25">
      <c r="A8223" s="1">
        <v>43322</v>
      </c>
      <c r="B8223">
        <v>36</v>
      </c>
      <c r="C8223">
        <v>19</v>
      </c>
      <c r="D8223">
        <v>75734.734999999986</v>
      </c>
      <c r="E8223" s="4">
        <f>INDEX(Stores[region],MATCH(Sales[[#This Row],[store_no]],Stores[store_no],0))</f>
        <v>2</v>
      </c>
      <c r="F8223" s="4" t="str">
        <f>INDEX(Stores[storetype],MATCH(Sales[[#This Row],[store_no]],Stores[store_no],0))</f>
        <v>A</v>
      </c>
      <c r="G8223" s="4" t="str">
        <f>INDEX(Stores[location_city],MATCH(Sales[[#This Row],[store_no]],Stores[store_no],0))</f>
        <v>Aurora</v>
      </c>
      <c r="H8223" s="4" t="str">
        <f>INDEX(Stores[location_state],MATCH(Sales[[#This Row],[store_no]],Stores[store_no],0))</f>
        <v>Illinois</v>
      </c>
      <c r="I8223" s="4">
        <f>INDEX(Stores[sqft],MATCH(Sales[[#This Row],[store_no]],Stores[store_no],0))</f>
        <v>209900</v>
      </c>
      <c r="J8223" s="4" t="str">
        <f>INDEX(Departments[dept_name],MATCH(Sales[[#This Row],[dept_no]],Departments[dept_no],0))</f>
        <v>Tools</v>
      </c>
      <c r="K8223" s="4" t="str">
        <f>CONCATENATE(Sales[[#This Row],[region]],Sales[[#This Row],[storetype]])</f>
        <v>2A</v>
      </c>
      <c r="L8223" s="4">
        <f>INDEX(RegionStoreCount[Store Count],MATCH(Sales[[#This Row],[RegionStoretype]],RegionStoreCount[Region/Type],0))</f>
        <v>5</v>
      </c>
      <c r="M8223" s="4">
        <f>AND(Sales[[#This Row],[date]]&lt;=TY_YTDMax,Sales[[#This Row],[date]]&gt;=TY_YTDMin)*Sales[[#This Row],[sales]]</f>
        <v>75734.734999999986</v>
      </c>
      <c r="N8223" s="4">
        <f>AND(Sales[[#This Row],[date]]&lt;=LY_YTDMax,Sales[[#This Row],[date]]&gt;=LY_YTDMin)*Sales[[#This Row],[sales]]</f>
        <v>0</v>
      </c>
      <c r="O8223" s="4">
        <f>AND(Sales[[#This Row],[date]]&gt;=YoY_Min,Sales[[#This Row],[date]]&lt;=TY_YTDMax)*(Sales[[#This Row],[sales]]/Sales[[#This Row],[sqft]])</f>
        <v>0.36081341114816573</v>
      </c>
      <c r="P8223" s="4">
        <f>SUMIF(Sales[RegionStoretype],Sales[[#This Row],[RegionStoretype]],Sales[YoY_SSF])/Sales[[#This Row],[Region_TypeCount]]</f>
        <v>60.052789354368521</v>
      </c>
    </row>
    <row r="8224" spans="1:16" x14ac:dyDescent="0.25">
      <c r="A8224" s="1">
        <v>43322</v>
      </c>
      <c r="B8224">
        <v>37</v>
      </c>
      <c r="C8224">
        <v>15</v>
      </c>
      <c r="D8224">
        <v>109394.43879999999</v>
      </c>
      <c r="E8224" s="4">
        <f>INDEX(Stores[region],MATCH(Sales[[#This Row],[store_no]],Stores[store_no],0))</f>
        <v>3</v>
      </c>
      <c r="F8224" s="4" t="str">
        <f>INDEX(Stores[storetype],MATCH(Sales[[#This Row],[store_no]],Stores[store_no],0))</f>
        <v>C</v>
      </c>
      <c r="G8224" s="4" t="str">
        <f>INDEX(Stores[location_city],MATCH(Sales[[#This Row],[store_no]],Stores[store_no],0))</f>
        <v>Lincoln</v>
      </c>
      <c r="H8224" s="4" t="str">
        <f>INDEX(Stores[location_state],MATCH(Sales[[#This Row],[store_no]],Stores[store_no],0))</f>
        <v>Nebraska</v>
      </c>
      <c r="I8224" s="4">
        <f>INDEX(Stores[sqft],MATCH(Sales[[#This Row],[store_no]],Stores[store_no],0))</f>
        <v>161300</v>
      </c>
      <c r="J8224" s="4" t="str">
        <f>INDEX(Departments[dept_name],MATCH(Sales[[#This Row],[dept_no]],Departments[dept_no],0))</f>
        <v>Music</v>
      </c>
      <c r="K8224" s="4" t="str">
        <f>CONCATENATE(Sales[[#This Row],[region]],Sales[[#This Row],[storetype]])</f>
        <v>3C</v>
      </c>
      <c r="L8224" s="4">
        <f>INDEX(RegionStoreCount[Store Count],MATCH(Sales[[#This Row],[RegionStoretype]],RegionStoreCount[Region/Type],0))</f>
        <v>2</v>
      </c>
      <c r="M8224" s="4">
        <f>AND(Sales[[#This Row],[date]]&lt;=TY_YTDMax,Sales[[#This Row],[date]]&gt;=TY_YTDMin)*Sales[[#This Row],[sales]]</f>
        <v>109394.43879999999</v>
      </c>
      <c r="N8224" s="4">
        <f>AND(Sales[[#This Row],[date]]&lt;=LY_YTDMax,Sales[[#This Row],[date]]&gt;=LY_YTDMin)*Sales[[#This Row],[sales]]</f>
        <v>0</v>
      </c>
      <c r="O8224" s="4">
        <f>AND(Sales[[#This Row],[date]]&gt;=YoY_Min,Sales[[#This Row],[date]]&lt;=TY_YTDMax)*(Sales[[#This Row],[sales]]/Sales[[#This Row],[sqft]])</f>
        <v>0.67820482827030371</v>
      </c>
      <c r="P8224" s="4">
        <f>SUMIF(Sales[RegionStoretype],Sales[[#This Row],[RegionStoretype]],Sales[YoY_SSF])/Sales[[#This Row],[Region_TypeCount]]</f>
        <v>47.561479460925746</v>
      </c>
    </row>
    <row r="8225" spans="1:16" x14ac:dyDescent="0.25">
      <c r="A8225" s="1">
        <v>43322</v>
      </c>
      <c r="B8225">
        <v>38</v>
      </c>
      <c r="C8225">
        <v>4</v>
      </c>
      <c r="D8225">
        <v>25550.675000000003</v>
      </c>
      <c r="E8225" s="4">
        <f>INDEX(Stores[region],MATCH(Sales[[#This Row],[store_no]],Stores[store_no],0))</f>
        <v>2</v>
      </c>
      <c r="F8225" s="4" t="str">
        <f>INDEX(Stores[storetype],MATCH(Sales[[#This Row],[store_no]],Stores[store_no],0))</f>
        <v>C</v>
      </c>
      <c r="G8225" s="4" t="str">
        <f>INDEX(Stores[location_city],MATCH(Sales[[#This Row],[store_no]],Stores[store_no],0))</f>
        <v>Hinsdale</v>
      </c>
      <c r="H8225" s="4" t="str">
        <f>INDEX(Stores[location_state],MATCH(Sales[[#This Row],[store_no]],Stores[store_no],0))</f>
        <v>Illinois</v>
      </c>
      <c r="I8225" s="4">
        <f>INDEX(Stores[sqft],MATCH(Sales[[#This Row],[store_no]],Stores[store_no],0))</f>
        <v>155600</v>
      </c>
      <c r="J8225" s="4" t="str">
        <f>INDEX(Departments[dept_name],MATCH(Sales[[#This Row],[dept_no]],Departments[dept_no],0))</f>
        <v>Books</v>
      </c>
      <c r="K8225" s="4" t="str">
        <f>CONCATENATE(Sales[[#This Row],[region]],Sales[[#This Row],[storetype]])</f>
        <v>2C</v>
      </c>
      <c r="L8225" s="4">
        <f>INDEX(RegionStoreCount[Store Count],MATCH(Sales[[#This Row],[RegionStoretype]],RegionStoreCount[Region/Type],0))</f>
        <v>1</v>
      </c>
      <c r="M8225" s="4">
        <f>AND(Sales[[#This Row],[date]]&lt;=TY_YTDMax,Sales[[#This Row],[date]]&gt;=TY_YTDMin)*Sales[[#This Row],[sales]]</f>
        <v>25550.675000000003</v>
      </c>
      <c r="N8225" s="4">
        <f>AND(Sales[[#This Row],[date]]&lt;=LY_YTDMax,Sales[[#This Row],[date]]&gt;=LY_YTDMin)*Sales[[#This Row],[sales]]</f>
        <v>0</v>
      </c>
      <c r="O8225" s="4">
        <f>AND(Sales[[#This Row],[date]]&gt;=YoY_Min,Sales[[#This Row],[date]]&lt;=TY_YTDMax)*(Sales[[#This Row],[sales]]/Sales[[#This Row],[sqft]])</f>
        <v>0.16420742287917739</v>
      </c>
      <c r="P8225" s="4">
        <f>SUMIF(Sales[RegionStoretype],Sales[[#This Row],[RegionStoretype]],Sales[YoY_SSF])/Sales[[#This Row],[Region_TypeCount]]</f>
        <v>44.537621913239086</v>
      </c>
    </row>
    <row r="8226" spans="1:16" x14ac:dyDescent="0.25">
      <c r="A8226" s="1">
        <v>43322</v>
      </c>
      <c r="B8226">
        <v>38</v>
      </c>
      <c r="C8226">
        <v>8</v>
      </c>
      <c r="D8226">
        <v>17403.426599999999</v>
      </c>
      <c r="E8226" s="4">
        <f>INDEX(Stores[region],MATCH(Sales[[#This Row],[store_no]],Stores[store_no],0))</f>
        <v>2</v>
      </c>
      <c r="F8226" s="4" t="str">
        <f>INDEX(Stores[storetype],MATCH(Sales[[#This Row],[store_no]],Stores[store_no],0))</f>
        <v>C</v>
      </c>
      <c r="G8226" s="4" t="str">
        <f>INDEX(Stores[location_city],MATCH(Sales[[#This Row],[store_no]],Stores[store_no],0))</f>
        <v>Hinsdale</v>
      </c>
      <c r="H8226" s="4" t="str">
        <f>INDEX(Stores[location_state],MATCH(Sales[[#This Row],[store_no]],Stores[store_no],0))</f>
        <v>Illinois</v>
      </c>
      <c r="I8226" s="4">
        <f>INDEX(Stores[sqft],MATCH(Sales[[#This Row],[store_no]],Stores[store_no],0))</f>
        <v>155600</v>
      </c>
      <c r="J8226" s="4" t="str">
        <f>INDEX(Departments[dept_name],MATCH(Sales[[#This Row],[dept_no]],Departments[dept_no],0))</f>
        <v>Games</v>
      </c>
      <c r="K8226" s="4" t="str">
        <f>CONCATENATE(Sales[[#This Row],[region]],Sales[[#This Row],[storetype]])</f>
        <v>2C</v>
      </c>
      <c r="L8226" s="4">
        <f>INDEX(RegionStoreCount[Store Count],MATCH(Sales[[#This Row],[RegionStoretype]],RegionStoreCount[Region/Type],0))</f>
        <v>1</v>
      </c>
      <c r="M8226" s="4">
        <f>AND(Sales[[#This Row],[date]]&lt;=TY_YTDMax,Sales[[#This Row],[date]]&gt;=TY_YTDMin)*Sales[[#This Row],[sales]]</f>
        <v>17403.426599999999</v>
      </c>
      <c r="N8226" s="4">
        <f>AND(Sales[[#This Row],[date]]&lt;=LY_YTDMax,Sales[[#This Row],[date]]&gt;=LY_YTDMin)*Sales[[#This Row],[sales]]</f>
        <v>0</v>
      </c>
      <c r="O8226" s="4">
        <f>AND(Sales[[#This Row],[date]]&gt;=YoY_Min,Sales[[#This Row],[date]]&lt;=TY_YTDMax)*(Sales[[#This Row],[sales]]/Sales[[#This Row],[sqft]])</f>
        <v>0.11184721465295629</v>
      </c>
      <c r="P8226" s="4">
        <f>SUMIF(Sales[RegionStoretype],Sales[[#This Row],[RegionStoretype]],Sales[YoY_SSF])/Sales[[#This Row],[Region_TypeCount]]</f>
        <v>44.537621913239086</v>
      </c>
    </row>
    <row r="8227" spans="1:16" x14ac:dyDescent="0.25">
      <c r="A8227" s="1">
        <v>43322</v>
      </c>
      <c r="B8227">
        <v>38</v>
      </c>
      <c r="C8227">
        <v>11</v>
      </c>
      <c r="D8227">
        <v>6840.0960999999998</v>
      </c>
      <c r="E8227" s="4">
        <f>INDEX(Stores[region],MATCH(Sales[[#This Row],[store_no]],Stores[store_no],0))</f>
        <v>2</v>
      </c>
      <c r="F8227" s="4" t="str">
        <f>INDEX(Stores[storetype],MATCH(Sales[[#This Row],[store_no]],Stores[store_no],0))</f>
        <v>C</v>
      </c>
      <c r="G8227" s="4" t="str">
        <f>INDEX(Stores[location_city],MATCH(Sales[[#This Row],[store_no]],Stores[store_no],0))</f>
        <v>Hinsdale</v>
      </c>
      <c r="H8227" s="4" t="str">
        <f>INDEX(Stores[location_state],MATCH(Sales[[#This Row],[store_no]],Stores[store_no],0))</f>
        <v>Illinois</v>
      </c>
      <c r="I8227" s="4">
        <f>INDEX(Stores[sqft],MATCH(Sales[[#This Row],[store_no]],Stores[store_no],0))</f>
        <v>155600</v>
      </c>
      <c r="J8227" s="4" t="str">
        <f>INDEX(Departments[dept_name],MATCH(Sales[[#This Row],[dept_no]],Departments[dept_no],0))</f>
        <v>Home</v>
      </c>
      <c r="K8227" s="4" t="str">
        <f>CONCATENATE(Sales[[#This Row],[region]],Sales[[#This Row],[storetype]])</f>
        <v>2C</v>
      </c>
      <c r="L8227" s="4">
        <f>INDEX(RegionStoreCount[Store Count],MATCH(Sales[[#This Row],[RegionStoretype]],RegionStoreCount[Region/Type],0))</f>
        <v>1</v>
      </c>
      <c r="M8227" s="4">
        <f>AND(Sales[[#This Row],[date]]&lt;=TY_YTDMax,Sales[[#This Row],[date]]&gt;=TY_YTDMin)*Sales[[#This Row],[sales]]</f>
        <v>6840.0960999999998</v>
      </c>
      <c r="N8227" s="4">
        <f>AND(Sales[[#This Row],[date]]&lt;=LY_YTDMax,Sales[[#This Row],[date]]&gt;=LY_YTDMin)*Sales[[#This Row],[sales]]</f>
        <v>0</v>
      </c>
      <c r="O8227" s="4">
        <f>AND(Sales[[#This Row],[date]]&gt;=YoY_Min,Sales[[#This Row],[date]]&lt;=TY_YTDMax)*(Sales[[#This Row],[sales]]/Sales[[#This Row],[sqft]])</f>
        <v>4.3959486503856039E-2</v>
      </c>
      <c r="P8227" s="4">
        <f>SUMIF(Sales[RegionStoretype],Sales[[#This Row],[RegionStoretype]],Sales[YoY_SSF])/Sales[[#This Row],[Region_TypeCount]]</f>
        <v>44.537621913239086</v>
      </c>
    </row>
    <row r="8228" spans="1:16" x14ac:dyDescent="0.25">
      <c r="A8228" s="1">
        <v>43329</v>
      </c>
      <c r="B8228">
        <v>2</v>
      </c>
      <c r="C8228">
        <v>18</v>
      </c>
      <c r="D8228">
        <v>202363.66219999996</v>
      </c>
      <c r="E8228" s="4">
        <f>INDEX(Stores[region],MATCH(Sales[[#This Row],[store_no]],Stores[store_no],0))</f>
        <v>3</v>
      </c>
      <c r="F8228" s="4" t="str">
        <f>INDEX(Stores[storetype],MATCH(Sales[[#This Row],[store_no]],Stores[store_no],0))</f>
        <v>A</v>
      </c>
      <c r="G8228" s="4" t="str">
        <f>INDEX(Stores[location_city],MATCH(Sales[[#This Row],[store_no]],Stores[store_no],0))</f>
        <v>Minneapolis</v>
      </c>
      <c r="H8228" s="4" t="str">
        <f>INDEX(Stores[location_state],MATCH(Sales[[#This Row],[store_no]],Stores[store_no],0))</f>
        <v>Minnesota</v>
      </c>
      <c r="I8228" s="4">
        <f>INDEX(Stores[sqft],MATCH(Sales[[#This Row],[store_no]],Stores[store_no],0))</f>
        <v>210400</v>
      </c>
      <c r="J8228" s="4" t="str">
        <f>INDEX(Departments[dept_name],MATCH(Sales[[#This Row],[dept_no]],Departments[dept_no],0))</f>
        <v>Sports</v>
      </c>
      <c r="K8228" s="4" t="str">
        <f>CONCATENATE(Sales[[#This Row],[region]],Sales[[#This Row],[storetype]])</f>
        <v>3A</v>
      </c>
      <c r="L8228" s="4">
        <f>INDEX(RegionStoreCount[Store Count],MATCH(Sales[[#This Row],[RegionStoretype]],RegionStoreCount[Region/Type],0))</f>
        <v>9</v>
      </c>
      <c r="M8228" s="4">
        <f>AND(Sales[[#This Row],[date]]&lt;=TY_YTDMax,Sales[[#This Row],[date]]&gt;=TY_YTDMin)*Sales[[#This Row],[sales]]</f>
        <v>202363.66219999996</v>
      </c>
      <c r="N8228" s="4">
        <f>AND(Sales[[#This Row],[date]]&lt;=LY_YTDMax,Sales[[#This Row],[date]]&gt;=LY_YTDMin)*Sales[[#This Row],[sales]]</f>
        <v>0</v>
      </c>
      <c r="O8228" s="4">
        <f>AND(Sales[[#This Row],[date]]&gt;=YoY_Min,Sales[[#This Row],[date]]&lt;=TY_YTDMax)*(Sales[[#This Row],[sales]]/Sales[[#This Row],[sqft]])</f>
        <v>0.96180447813688197</v>
      </c>
      <c r="P8228" s="4">
        <f>SUMIF(Sales[RegionStoretype],Sales[[#This Row],[RegionStoretype]],Sales[YoY_SSF])/Sales[[#This Row],[Region_TypeCount]]</f>
        <v>53.603836561720975</v>
      </c>
    </row>
    <row r="8229" spans="1:16" x14ac:dyDescent="0.25">
      <c r="A8229" s="1">
        <v>43329</v>
      </c>
      <c r="B8229">
        <v>3</v>
      </c>
      <c r="C8229">
        <v>11</v>
      </c>
      <c r="D8229">
        <v>54430.535900000003</v>
      </c>
      <c r="E8229" s="4">
        <f>INDEX(Stores[region],MATCH(Sales[[#This Row],[store_no]],Stores[store_no],0))</f>
        <v>1</v>
      </c>
      <c r="F8229" s="4" t="str">
        <f>INDEX(Stores[storetype],MATCH(Sales[[#This Row],[store_no]],Stores[store_no],0))</f>
        <v>B</v>
      </c>
      <c r="G8229" s="4" t="str">
        <f>INDEX(Stores[location_city],MATCH(Sales[[#This Row],[store_no]],Stores[store_no],0))</f>
        <v>Detroit</v>
      </c>
      <c r="H8229" s="4" t="str">
        <f>INDEX(Stores[location_state],MATCH(Sales[[#This Row],[store_no]],Stores[store_no],0))</f>
        <v>Michigan</v>
      </c>
      <c r="I8229" s="4">
        <f>INDEX(Stores[sqft],MATCH(Sales[[#This Row],[store_no]],Stores[store_no],0))</f>
        <v>114500</v>
      </c>
      <c r="J8229" s="4" t="str">
        <f>INDEX(Departments[dept_name],MATCH(Sales[[#This Row],[dept_no]],Departments[dept_no],0))</f>
        <v>Home</v>
      </c>
      <c r="K8229" s="4" t="str">
        <f>CONCATENATE(Sales[[#This Row],[region]],Sales[[#This Row],[storetype]])</f>
        <v>1B</v>
      </c>
      <c r="L8229" s="4">
        <f>INDEX(RegionStoreCount[Store Count],MATCH(Sales[[#This Row],[RegionStoretype]],RegionStoreCount[Region/Type],0))</f>
        <v>5</v>
      </c>
      <c r="M8229" s="4">
        <f>AND(Sales[[#This Row],[date]]&lt;=TY_YTDMax,Sales[[#This Row],[date]]&gt;=TY_YTDMin)*Sales[[#This Row],[sales]]</f>
        <v>54430.535900000003</v>
      </c>
      <c r="N8229" s="4">
        <f>AND(Sales[[#This Row],[date]]&lt;=LY_YTDMax,Sales[[#This Row],[date]]&gt;=LY_YTDMin)*Sales[[#This Row],[sales]]</f>
        <v>0</v>
      </c>
      <c r="O8229" s="4">
        <f>AND(Sales[[#This Row],[date]]&gt;=YoY_Min,Sales[[#This Row],[date]]&lt;=TY_YTDMax)*(Sales[[#This Row],[sales]]/Sales[[#This Row],[sqft]])</f>
        <v>0.47537585938864629</v>
      </c>
      <c r="P8229" s="4">
        <f>SUMIF(Sales[RegionStoretype],Sales[[#This Row],[RegionStoretype]],Sales[YoY_SSF])/Sales[[#This Row],[Region_TypeCount]]</f>
        <v>68.518982968140051</v>
      </c>
    </row>
    <row r="8230" spans="1:16" x14ac:dyDescent="0.25">
      <c r="A8230" s="1">
        <v>43329</v>
      </c>
      <c r="B8230">
        <v>4</v>
      </c>
      <c r="C8230">
        <v>8</v>
      </c>
      <c r="D8230">
        <v>135759.4191</v>
      </c>
      <c r="E8230" s="4">
        <f>INDEX(Stores[region],MATCH(Sales[[#This Row],[store_no]],Stores[store_no],0))</f>
        <v>1</v>
      </c>
      <c r="F8230" s="4" t="str">
        <f>INDEX(Stores[storetype],MATCH(Sales[[#This Row],[store_no]],Stores[store_no],0))</f>
        <v>A</v>
      </c>
      <c r="G8230" s="4" t="str">
        <f>INDEX(Stores[location_city],MATCH(Sales[[#This Row],[store_no]],Stores[store_no],0))</f>
        <v>Cincinnati</v>
      </c>
      <c r="H8230" s="4" t="str">
        <f>INDEX(Stores[location_state],MATCH(Sales[[#This Row],[store_no]],Stores[store_no],0))</f>
        <v>Ohio</v>
      </c>
      <c r="I8230" s="4">
        <f>INDEX(Stores[sqft],MATCH(Sales[[#This Row],[store_no]],Stores[store_no],0))</f>
        <v>127800</v>
      </c>
      <c r="J8230" s="4" t="str">
        <f>INDEX(Departments[dept_name],MATCH(Sales[[#This Row],[dept_no]],Departments[dept_no],0))</f>
        <v>Games</v>
      </c>
      <c r="K8230" s="4" t="str">
        <f>CONCATENATE(Sales[[#This Row],[region]],Sales[[#This Row],[storetype]])</f>
        <v>1A</v>
      </c>
      <c r="L8230" s="4">
        <f>INDEX(RegionStoreCount[Store Count],MATCH(Sales[[#This Row],[RegionStoretype]],RegionStoreCount[Region/Type],0))</f>
        <v>5</v>
      </c>
      <c r="M8230" s="4">
        <f>AND(Sales[[#This Row],[date]]&lt;=TY_YTDMax,Sales[[#This Row],[date]]&gt;=TY_YTDMin)*Sales[[#This Row],[sales]]</f>
        <v>135759.4191</v>
      </c>
      <c r="N8230" s="4">
        <f>AND(Sales[[#This Row],[date]]&lt;=LY_YTDMax,Sales[[#This Row],[date]]&gt;=LY_YTDMin)*Sales[[#This Row],[sales]]</f>
        <v>0</v>
      </c>
      <c r="O8230" s="4">
        <f>AND(Sales[[#This Row],[date]]&gt;=YoY_Min,Sales[[#This Row],[date]]&lt;=TY_YTDMax)*(Sales[[#This Row],[sales]]/Sales[[#This Row],[sqft]])</f>
        <v>1.0622802746478872</v>
      </c>
      <c r="P8230" s="4">
        <f>SUMIF(Sales[RegionStoretype],Sales[[#This Row],[RegionStoretype]],Sales[YoY_SSF])/Sales[[#This Row],[Region_TypeCount]]</f>
        <v>59.469551530910678</v>
      </c>
    </row>
    <row r="8231" spans="1:16" x14ac:dyDescent="0.25">
      <c r="A8231" s="1">
        <v>43329</v>
      </c>
      <c r="B8231">
        <v>5</v>
      </c>
      <c r="C8231">
        <v>15</v>
      </c>
      <c r="D8231">
        <v>51955.095500000003</v>
      </c>
      <c r="E8231" s="4">
        <f>INDEX(Stores[region],MATCH(Sales[[#This Row],[store_no]],Stores[store_no],0))</f>
        <v>1</v>
      </c>
      <c r="F8231" s="4" t="str">
        <f>INDEX(Stores[storetype],MATCH(Sales[[#This Row],[store_no]],Stores[store_no],0))</f>
        <v>B</v>
      </c>
      <c r="G8231" s="4" t="str">
        <f>INDEX(Stores[location_city],MATCH(Sales[[#This Row],[store_no]],Stores[store_no],0))</f>
        <v>Bloomington</v>
      </c>
      <c r="H8231" s="4" t="str">
        <f>INDEX(Stores[location_state],MATCH(Sales[[#This Row],[store_no]],Stores[store_no],0))</f>
        <v>Indiana</v>
      </c>
      <c r="I8231" s="4">
        <f>INDEX(Stores[sqft],MATCH(Sales[[#This Row],[store_no]],Stores[store_no],0))</f>
        <v>114500</v>
      </c>
      <c r="J8231" s="4" t="str">
        <f>INDEX(Departments[dept_name],MATCH(Sales[[#This Row],[dept_no]],Departments[dept_no],0))</f>
        <v>Music</v>
      </c>
      <c r="K8231" s="4" t="str">
        <f>CONCATENATE(Sales[[#This Row],[region]],Sales[[#This Row],[storetype]])</f>
        <v>1B</v>
      </c>
      <c r="L8231" s="4">
        <f>INDEX(RegionStoreCount[Store Count],MATCH(Sales[[#This Row],[RegionStoretype]],RegionStoreCount[Region/Type],0))</f>
        <v>5</v>
      </c>
      <c r="M8231" s="4">
        <f>AND(Sales[[#This Row],[date]]&lt;=TY_YTDMax,Sales[[#This Row],[date]]&gt;=TY_YTDMin)*Sales[[#This Row],[sales]]</f>
        <v>51955.095500000003</v>
      </c>
      <c r="N8231" s="4">
        <f>AND(Sales[[#This Row],[date]]&lt;=LY_YTDMax,Sales[[#This Row],[date]]&gt;=LY_YTDMin)*Sales[[#This Row],[sales]]</f>
        <v>0</v>
      </c>
      <c r="O8231" s="4">
        <f>AND(Sales[[#This Row],[date]]&gt;=YoY_Min,Sales[[#This Row],[date]]&lt;=TY_YTDMax)*(Sales[[#This Row],[sales]]/Sales[[#This Row],[sqft]])</f>
        <v>0.45375629257641925</v>
      </c>
      <c r="P8231" s="4">
        <f>SUMIF(Sales[RegionStoretype],Sales[[#This Row],[RegionStoretype]],Sales[YoY_SSF])/Sales[[#This Row],[Region_TypeCount]]</f>
        <v>68.518982968140051</v>
      </c>
    </row>
    <row r="8232" spans="1:16" x14ac:dyDescent="0.25">
      <c r="A8232" s="1">
        <v>43329</v>
      </c>
      <c r="B8232">
        <v>5</v>
      </c>
      <c r="C8232">
        <v>16</v>
      </c>
      <c r="D8232">
        <v>69028.461800000005</v>
      </c>
      <c r="E8232" s="4">
        <f>INDEX(Stores[region],MATCH(Sales[[#This Row],[store_no]],Stores[store_no],0))</f>
        <v>1</v>
      </c>
      <c r="F8232" s="4" t="str">
        <f>INDEX(Stores[storetype],MATCH(Sales[[#This Row],[store_no]],Stores[store_no],0))</f>
        <v>B</v>
      </c>
      <c r="G8232" s="4" t="str">
        <f>INDEX(Stores[location_city],MATCH(Sales[[#This Row],[store_no]],Stores[store_no],0))</f>
        <v>Bloomington</v>
      </c>
      <c r="H8232" s="4" t="str">
        <f>INDEX(Stores[location_state],MATCH(Sales[[#This Row],[store_no]],Stores[store_no],0))</f>
        <v>Indiana</v>
      </c>
      <c r="I8232" s="4">
        <f>INDEX(Stores[sqft],MATCH(Sales[[#This Row],[store_no]],Stores[store_no],0))</f>
        <v>114500</v>
      </c>
      <c r="J8232" s="4" t="str">
        <f>INDEX(Departments[dept_name],MATCH(Sales[[#This Row],[dept_no]],Departments[dept_no],0))</f>
        <v>Outdoors</v>
      </c>
      <c r="K8232" s="4" t="str">
        <f>CONCATENATE(Sales[[#This Row],[region]],Sales[[#This Row],[storetype]])</f>
        <v>1B</v>
      </c>
      <c r="L8232" s="4">
        <f>INDEX(RegionStoreCount[Store Count],MATCH(Sales[[#This Row],[RegionStoretype]],RegionStoreCount[Region/Type],0))</f>
        <v>5</v>
      </c>
      <c r="M8232" s="4">
        <f>AND(Sales[[#This Row],[date]]&lt;=TY_YTDMax,Sales[[#This Row],[date]]&gt;=TY_YTDMin)*Sales[[#This Row],[sales]]</f>
        <v>69028.461800000005</v>
      </c>
      <c r="N8232" s="4">
        <f>AND(Sales[[#This Row],[date]]&lt;=LY_YTDMax,Sales[[#This Row],[date]]&gt;=LY_YTDMin)*Sales[[#This Row],[sales]]</f>
        <v>0</v>
      </c>
      <c r="O8232" s="4">
        <f>AND(Sales[[#This Row],[date]]&gt;=YoY_Min,Sales[[#This Row],[date]]&lt;=TY_YTDMax)*(Sales[[#This Row],[sales]]/Sales[[#This Row],[sqft]])</f>
        <v>0.60286866200873368</v>
      </c>
      <c r="P8232" s="4">
        <f>SUMIF(Sales[RegionStoretype],Sales[[#This Row],[RegionStoretype]],Sales[YoY_SSF])/Sales[[#This Row],[Region_TypeCount]]</f>
        <v>68.518982968140051</v>
      </c>
    </row>
    <row r="8233" spans="1:16" x14ac:dyDescent="0.25">
      <c r="A8233" s="1">
        <v>43329</v>
      </c>
      <c r="B8233">
        <v>5</v>
      </c>
      <c r="C8233">
        <v>19</v>
      </c>
      <c r="D8233">
        <v>28202.460899999998</v>
      </c>
      <c r="E8233" s="4">
        <f>INDEX(Stores[region],MATCH(Sales[[#This Row],[store_no]],Stores[store_no],0))</f>
        <v>1</v>
      </c>
      <c r="F8233" s="4" t="str">
        <f>INDEX(Stores[storetype],MATCH(Sales[[#This Row],[store_no]],Stores[store_no],0))</f>
        <v>B</v>
      </c>
      <c r="G8233" s="4" t="str">
        <f>INDEX(Stores[location_city],MATCH(Sales[[#This Row],[store_no]],Stores[store_no],0))</f>
        <v>Bloomington</v>
      </c>
      <c r="H8233" s="4" t="str">
        <f>INDEX(Stores[location_state],MATCH(Sales[[#This Row],[store_no]],Stores[store_no],0))</f>
        <v>Indiana</v>
      </c>
      <c r="I8233" s="4">
        <f>INDEX(Stores[sqft],MATCH(Sales[[#This Row],[store_no]],Stores[store_no],0))</f>
        <v>114500</v>
      </c>
      <c r="J8233" s="4" t="str">
        <f>INDEX(Departments[dept_name],MATCH(Sales[[#This Row],[dept_no]],Departments[dept_no],0))</f>
        <v>Tools</v>
      </c>
      <c r="K8233" s="4" t="str">
        <f>CONCATENATE(Sales[[#This Row],[region]],Sales[[#This Row],[storetype]])</f>
        <v>1B</v>
      </c>
      <c r="L8233" s="4">
        <f>INDEX(RegionStoreCount[Store Count],MATCH(Sales[[#This Row],[RegionStoretype]],RegionStoreCount[Region/Type],0))</f>
        <v>5</v>
      </c>
      <c r="M8233" s="4">
        <f>AND(Sales[[#This Row],[date]]&lt;=TY_YTDMax,Sales[[#This Row],[date]]&gt;=TY_YTDMin)*Sales[[#This Row],[sales]]</f>
        <v>28202.460899999998</v>
      </c>
      <c r="N8233" s="4">
        <f>AND(Sales[[#This Row],[date]]&lt;=LY_YTDMax,Sales[[#This Row],[date]]&gt;=LY_YTDMin)*Sales[[#This Row],[sales]]</f>
        <v>0</v>
      </c>
      <c r="O8233" s="4">
        <f>AND(Sales[[#This Row],[date]]&gt;=YoY_Min,Sales[[#This Row],[date]]&lt;=TY_YTDMax)*(Sales[[#This Row],[sales]]/Sales[[#This Row],[sqft]])</f>
        <v>0.24630970218340609</v>
      </c>
      <c r="P8233" s="4">
        <f>SUMIF(Sales[RegionStoretype],Sales[[#This Row],[RegionStoretype]],Sales[YoY_SSF])/Sales[[#This Row],[Region_TypeCount]]</f>
        <v>68.518982968140051</v>
      </c>
    </row>
    <row r="8234" spans="1:16" x14ac:dyDescent="0.25">
      <c r="A8234" s="1">
        <v>43329</v>
      </c>
      <c r="B8234">
        <v>6</v>
      </c>
      <c r="C8234">
        <v>9</v>
      </c>
      <c r="D8234">
        <v>1393.1280000000002</v>
      </c>
      <c r="E8234" s="4">
        <f>INDEX(Stores[region],MATCH(Sales[[#This Row],[store_no]],Stores[store_no],0))</f>
        <v>3</v>
      </c>
      <c r="F8234" s="4" t="str">
        <f>INDEX(Stores[storetype],MATCH(Sales[[#This Row],[store_no]],Stores[store_no],0))</f>
        <v>A</v>
      </c>
      <c r="G8234" s="4" t="str">
        <f>INDEX(Stores[location_city],MATCH(Sales[[#This Row],[store_no]],Stores[store_no],0))</f>
        <v>Green Bay</v>
      </c>
      <c r="H8234" s="4" t="str">
        <f>INDEX(Stores[location_state],MATCH(Sales[[#This Row],[store_no]],Stores[store_no],0))</f>
        <v>Wisconsin</v>
      </c>
      <c r="I8234" s="4">
        <f>INDEX(Stores[sqft],MATCH(Sales[[#This Row],[store_no]],Stores[store_no],0))</f>
        <v>138800</v>
      </c>
      <c r="J8234" s="4" t="str">
        <f>INDEX(Departments[dept_name],MATCH(Sales[[#This Row],[dept_no]],Departments[dept_no],0))</f>
        <v>Garden</v>
      </c>
      <c r="K8234" s="4" t="str">
        <f>CONCATENATE(Sales[[#This Row],[region]],Sales[[#This Row],[storetype]])</f>
        <v>3A</v>
      </c>
      <c r="L8234" s="4">
        <f>INDEX(RegionStoreCount[Store Count],MATCH(Sales[[#This Row],[RegionStoretype]],RegionStoreCount[Region/Type],0))</f>
        <v>9</v>
      </c>
      <c r="M8234" s="4">
        <f>AND(Sales[[#This Row],[date]]&lt;=TY_YTDMax,Sales[[#This Row],[date]]&gt;=TY_YTDMin)*Sales[[#This Row],[sales]]</f>
        <v>1393.1280000000002</v>
      </c>
      <c r="N8234" s="4">
        <f>AND(Sales[[#This Row],[date]]&lt;=LY_YTDMax,Sales[[#This Row],[date]]&gt;=LY_YTDMin)*Sales[[#This Row],[sales]]</f>
        <v>0</v>
      </c>
      <c r="O8234" s="4">
        <f>AND(Sales[[#This Row],[date]]&gt;=YoY_Min,Sales[[#This Row],[date]]&lt;=TY_YTDMax)*(Sales[[#This Row],[sales]]/Sales[[#This Row],[sqft]])</f>
        <v>1.0036945244956774E-2</v>
      </c>
      <c r="P8234" s="4">
        <f>SUMIF(Sales[RegionStoretype],Sales[[#This Row],[RegionStoretype]],Sales[YoY_SSF])/Sales[[#This Row],[Region_TypeCount]]</f>
        <v>53.603836561720975</v>
      </c>
    </row>
    <row r="8235" spans="1:16" x14ac:dyDescent="0.25">
      <c r="A8235" s="1">
        <v>43329</v>
      </c>
      <c r="B8235">
        <v>6</v>
      </c>
      <c r="C8235">
        <v>12</v>
      </c>
      <c r="D8235">
        <v>41639.346400000009</v>
      </c>
      <c r="E8235" s="4">
        <f>INDEX(Stores[region],MATCH(Sales[[#This Row],[store_no]],Stores[store_no],0))</f>
        <v>3</v>
      </c>
      <c r="F8235" s="4" t="str">
        <f>INDEX(Stores[storetype],MATCH(Sales[[#This Row],[store_no]],Stores[store_no],0))</f>
        <v>A</v>
      </c>
      <c r="G8235" s="4" t="str">
        <f>INDEX(Stores[location_city],MATCH(Sales[[#This Row],[store_no]],Stores[store_no],0))</f>
        <v>Green Bay</v>
      </c>
      <c r="H8235" s="4" t="str">
        <f>INDEX(Stores[location_state],MATCH(Sales[[#This Row],[store_no]],Stores[store_no],0))</f>
        <v>Wisconsin</v>
      </c>
      <c r="I8235" s="4">
        <f>INDEX(Stores[sqft],MATCH(Sales[[#This Row],[store_no]],Stores[store_no],0))</f>
        <v>138800</v>
      </c>
      <c r="J8235" s="4" t="str">
        <f>INDEX(Departments[dept_name],MATCH(Sales[[#This Row],[dept_no]],Departments[dept_no],0))</f>
        <v>Jewelery</v>
      </c>
      <c r="K8235" s="4" t="str">
        <f>CONCATENATE(Sales[[#This Row],[region]],Sales[[#This Row],[storetype]])</f>
        <v>3A</v>
      </c>
      <c r="L8235" s="4">
        <f>INDEX(RegionStoreCount[Store Count],MATCH(Sales[[#This Row],[RegionStoretype]],RegionStoreCount[Region/Type],0))</f>
        <v>9</v>
      </c>
      <c r="M8235" s="4">
        <f>AND(Sales[[#This Row],[date]]&lt;=TY_YTDMax,Sales[[#This Row],[date]]&gt;=TY_YTDMin)*Sales[[#This Row],[sales]]</f>
        <v>41639.346400000009</v>
      </c>
      <c r="N8235" s="4">
        <f>AND(Sales[[#This Row],[date]]&lt;=LY_YTDMax,Sales[[#This Row],[date]]&gt;=LY_YTDMin)*Sales[[#This Row],[sales]]</f>
        <v>0</v>
      </c>
      <c r="O8235" s="4">
        <f>AND(Sales[[#This Row],[date]]&gt;=YoY_Min,Sales[[#This Row],[date]]&lt;=TY_YTDMax)*(Sales[[#This Row],[sales]]/Sales[[#This Row],[sqft]])</f>
        <v>0.29999529106628248</v>
      </c>
      <c r="P8235" s="4">
        <f>SUMIF(Sales[RegionStoretype],Sales[[#This Row],[RegionStoretype]],Sales[YoY_SSF])/Sales[[#This Row],[Region_TypeCount]]</f>
        <v>53.603836561720975</v>
      </c>
    </row>
    <row r="8236" spans="1:16" x14ac:dyDescent="0.25">
      <c r="A8236" s="1">
        <v>43329</v>
      </c>
      <c r="B8236">
        <v>7</v>
      </c>
      <c r="C8236">
        <v>2</v>
      </c>
      <c r="D8236">
        <v>14434.761599999998</v>
      </c>
      <c r="E8236" s="4">
        <f>INDEX(Stores[region],MATCH(Sales[[#This Row],[store_no]],Stores[store_no],0))</f>
        <v>2</v>
      </c>
      <c r="F8236" s="4" t="str">
        <f>INDEX(Stores[storetype],MATCH(Sales[[#This Row],[store_no]],Stores[store_no],0))</f>
        <v>B</v>
      </c>
      <c r="G8236" s="4" t="str">
        <f>INDEX(Stores[location_city],MATCH(Sales[[#This Row],[store_no]],Stores[store_no],0))</f>
        <v>Rockford</v>
      </c>
      <c r="H8236" s="4" t="str">
        <f>INDEX(Stores[location_state],MATCH(Sales[[#This Row],[store_no]],Stores[store_no],0))</f>
        <v>Illinois</v>
      </c>
      <c r="I8236" s="4">
        <f>INDEX(Stores[sqft],MATCH(Sales[[#This Row],[store_no]],Stores[store_no],0))</f>
        <v>127100</v>
      </c>
      <c r="J8236" s="4" t="str">
        <f>INDEX(Departments[dept_name],MATCH(Sales[[#This Row],[dept_no]],Departments[dept_no],0))</f>
        <v>Baby</v>
      </c>
      <c r="K8236" s="4" t="str">
        <f>CONCATENATE(Sales[[#This Row],[region]],Sales[[#This Row],[storetype]])</f>
        <v>2B</v>
      </c>
      <c r="L8236" s="4">
        <f>INDEX(RegionStoreCount[Store Count],MATCH(Sales[[#This Row],[RegionStoretype]],RegionStoreCount[Region/Type],0))</f>
        <v>6</v>
      </c>
      <c r="M8236" s="4">
        <f>AND(Sales[[#This Row],[date]]&lt;=TY_YTDMax,Sales[[#This Row],[date]]&gt;=TY_YTDMin)*Sales[[#This Row],[sales]]</f>
        <v>14434.761599999998</v>
      </c>
      <c r="N8236" s="4">
        <f>AND(Sales[[#This Row],[date]]&lt;=LY_YTDMax,Sales[[#This Row],[date]]&gt;=LY_YTDMin)*Sales[[#This Row],[sales]]</f>
        <v>0</v>
      </c>
      <c r="O8236" s="4">
        <f>AND(Sales[[#This Row],[date]]&gt;=YoY_Min,Sales[[#This Row],[date]]&lt;=TY_YTDMax)*(Sales[[#This Row],[sales]]/Sales[[#This Row],[sqft]])</f>
        <v>0.11357011487018094</v>
      </c>
      <c r="P8236" s="4">
        <f>SUMIF(Sales[RegionStoretype],Sales[[#This Row],[RegionStoretype]],Sales[YoY_SSF])/Sales[[#This Row],[Region_TypeCount]]</f>
        <v>58.393757732919049</v>
      </c>
    </row>
    <row r="8237" spans="1:16" x14ac:dyDescent="0.25">
      <c r="A8237" s="1">
        <v>43329</v>
      </c>
      <c r="B8237">
        <v>7</v>
      </c>
      <c r="C8237">
        <v>17</v>
      </c>
      <c r="D8237">
        <v>56118.98539999999</v>
      </c>
      <c r="E8237" s="4">
        <f>INDEX(Stores[region],MATCH(Sales[[#This Row],[store_no]],Stores[store_no],0))</f>
        <v>2</v>
      </c>
      <c r="F8237" s="4" t="str">
        <f>INDEX(Stores[storetype],MATCH(Sales[[#This Row],[store_no]],Stores[store_no],0))</f>
        <v>B</v>
      </c>
      <c r="G8237" s="4" t="str">
        <f>INDEX(Stores[location_city],MATCH(Sales[[#This Row],[store_no]],Stores[store_no],0))</f>
        <v>Rockford</v>
      </c>
      <c r="H8237" s="4" t="str">
        <f>INDEX(Stores[location_state],MATCH(Sales[[#This Row],[store_no]],Stores[store_no],0))</f>
        <v>Illinois</v>
      </c>
      <c r="I8237" s="4">
        <f>INDEX(Stores[sqft],MATCH(Sales[[#This Row],[store_no]],Stores[store_no],0))</f>
        <v>127100</v>
      </c>
      <c r="J8237" s="4" t="str">
        <f>INDEX(Departments[dept_name],MATCH(Sales[[#This Row],[dept_no]],Departments[dept_no],0))</f>
        <v>Shoes</v>
      </c>
      <c r="K8237" s="4" t="str">
        <f>CONCATENATE(Sales[[#This Row],[region]],Sales[[#This Row],[storetype]])</f>
        <v>2B</v>
      </c>
      <c r="L8237" s="4">
        <f>INDEX(RegionStoreCount[Store Count],MATCH(Sales[[#This Row],[RegionStoretype]],RegionStoreCount[Region/Type],0))</f>
        <v>6</v>
      </c>
      <c r="M8237" s="4">
        <f>AND(Sales[[#This Row],[date]]&lt;=TY_YTDMax,Sales[[#This Row],[date]]&gt;=TY_YTDMin)*Sales[[#This Row],[sales]]</f>
        <v>56118.98539999999</v>
      </c>
      <c r="N8237" s="4">
        <f>AND(Sales[[#This Row],[date]]&lt;=LY_YTDMax,Sales[[#This Row],[date]]&gt;=LY_YTDMin)*Sales[[#This Row],[sales]]</f>
        <v>0</v>
      </c>
      <c r="O8237" s="4">
        <f>AND(Sales[[#This Row],[date]]&gt;=YoY_Min,Sales[[#This Row],[date]]&lt;=TY_YTDMax)*(Sales[[#This Row],[sales]]/Sales[[#This Row],[sqft]])</f>
        <v>0.44153411014948851</v>
      </c>
      <c r="P8237" s="4">
        <f>SUMIF(Sales[RegionStoretype],Sales[[#This Row],[RegionStoretype]],Sales[YoY_SSF])/Sales[[#This Row],[Region_TypeCount]]</f>
        <v>58.393757732919049</v>
      </c>
    </row>
    <row r="8238" spans="1:16" x14ac:dyDescent="0.25">
      <c r="A8238" s="1">
        <v>43329</v>
      </c>
      <c r="B8238">
        <v>7</v>
      </c>
      <c r="C8238">
        <v>18</v>
      </c>
      <c r="D8238">
        <v>78161.500100000005</v>
      </c>
      <c r="E8238" s="4">
        <f>INDEX(Stores[region],MATCH(Sales[[#This Row],[store_no]],Stores[store_no],0))</f>
        <v>2</v>
      </c>
      <c r="F8238" s="4" t="str">
        <f>INDEX(Stores[storetype],MATCH(Sales[[#This Row],[store_no]],Stores[store_no],0))</f>
        <v>B</v>
      </c>
      <c r="G8238" s="4" t="str">
        <f>INDEX(Stores[location_city],MATCH(Sales[[#This Row],[store_no]],Stores[store_no],0))</f>
        <v>Rockford</v>
      </c>
      <c r="H8238" s="4" t="str">
        <f>INDEX(Stores[location_state],MATCH(Sales[[#This Row],[store_no]],Stores[store_no],0))</f>
        <v>Illinois</v>
      </c>
      <c r="I8238" s="4">
        <f>INDEX(Stores[sqft],MATCH(Sales[[#This Row],[store_no]],Stores[store_no],0))</f>
        <v>127100</v>
      </c>
      <c r="J8238" s="4" t="str">
        <f>INDEX(Departments[dept_name],MATCH(Sales[[#This Row],[dept_no]],Departments[dept_no],0))</f>
        <v>Sports</v>
      </c>
      <c r="K8238" s="4" t="str">
        <f>CONCATENATE(Sales[[#This Row],[region]],Sales[[#This Row],[storetype]])</f>
        <v>2B</v>
      </c>
      <c r="L8238" s="4">
        <f>INDEX(RegionStoreCount[Store Count],MATCH(Sales[[#This Row],[RegionStoretype]],RegionStoreCount[Region/Type],0))</f>
        <v>6</v>
      </c>
      <c r="M8238" s="4">
        <f>AND(Sales[[#This Row],[date]]&lt;=TY_YTDMax,Sales[[#This Row],[date]]&gt;=TY_YTDMin)*Sales[[#This Row],[sales]]</f>
        <v>78161.500100000005</v>
      </c>
      <c r="N8238" s="4">
        <f>AND(Sales[[#This Row],[date]]&lt;=LY_YTDMax,Sales[[#This Row],[date]]&gt;=LY_YTDMin)*Sales[[#This Row],[sales]]</f>
        <v>0</v>
      </c>
      <c r="O8238" s="4">
        <f>AND(Sales[[#This Row],[date]]&gt;=YoY_Min,Sales[[#This Row],[date]]&lt;=TY_YTDMax)*(Sales[[#This Row],[sales]]/Sales[[#This Row],[sqft]])</f>
        <v>0.61496066168371366</v>
      </c>
      <c r="P8238" s="4">
        <f>SUMIF(Sales[RegionStoretype],Sales[[#This Row],[RegionStoretype]],Sales[YoY_SSF])/Sales[[#This Row],[Region_TypeCount]]</f>
        <v>58.393757732919049</v>
      </c>
    </row>
    <row r="8239" spans="1:16" x14ac:dyDescent="0.25">
      <c r="A8239" s="1">
        <v>43329</v>
      </c>
      <c r="B8239">
        <v>7</v>
      </c>
      <c r="C8239">
        <v>19</v>
      </c>
      <c r="D8239">
        <v>59343.832500000004</v>
      </c>
      <c r="E8239" s="4">
        <f>INDEX(Stores[region],MATCH(Sales[[#This Row],[store_no]],Stores[store_no],0))</f>
        <v>2</v>
      </c>
      <c r="F8239" s="4" t="str">
        <f>INDEX(Stores[storetype],MATCH(Sales[[#This Row],[store_no]],Stores[store_no],0))</f>
        <v>B</v>
      </c>
      <c r="G8239" s="4" t="str">
        <f>INDEX(Stores[location_city],MATCH(Sales[[#This Row],[store_no]],Stores[store_no],0))</f>
        <v>Rockford</v>
      </c>
      <c r="H8239" s="4" t="str">
        <f>INDEX(Stores[location_state],MATCH(Sales[[#This Row],[store_no]],Stores[store_no],0))</f>
        <v>Illinois</v>
      </c>
      <c r="I8239" s="4">
        <f>INDEX(Stores[sqft],MATCH(Sales[[#This Row],[store_no]],Stores[store_no],0))</f>
        <v>127100</v>
      </c>
      <c r="J8239" s="4" t="str">
        <f>INDEX(Departments[dept_name],MATCH(Sales[[#This Row],[dept_no]],Departments[dept_no],0))</f>
        <v>Tools</v>
      </c>
      <c r="K8239" s="4" t="str">
        <f>CONCATENATE(Sales[[#This Row],[region]],Sales[[#This Row],[storetype]])</f>
        <v>2B</v>
      </c>
      <c r="L8239" s="4">
        <f>INDEX(RegionStoreCount[Store Count],MATCH(Sales[[#This Row],[RegionStoretype]],RegionStoreCount[Region/Type],0))</f>
        <v>6</v>
      </c>
      <c r="M8239" s="4">
        <f>AND(Sales[[#This Row],[date]]&lt;=TY_YTDMax,Sales[[#This Row],[date]]&gt;=TY_YTDMin)*Sales[[#This Row],[sales]]</f>
        <v>59343.832500000004</v>
      </c>
      <c r="N8239" s="4">
        <f>AND(Sales[[#This Row],[date]]&lt;=LY_YTDMax,Sales[[#This Row],[date]]&gt;=LY_YTDMin)*Sales[[#This Row],[sales]]</f>
        <v>0</v>
      </c>
      <c r="O8239" s="4">
        <f>AND(Sales[[#This Row],[date]]&gt;=YoY_Min,Sales[[#This Row],[date]]&lt;=TY_YTDMax)*(Sales[[#This Row],[sales]]/Sales[[#This Row],[sqft]])</f>
        <v>0.46690662863886706</v>
      </c>
      <c r="P8239" s="4">
        <f>SUMIF(Sales[RegionStoretype],Sales[[#This Row],[RegionStoretype]],Sales[YoY_SSF])/Sales[[#This Row],[Region_TypeCount]]</f>
        <v>58.393757732919049</v>
      </c>
    </row>
    <row r="8240" spans="1:16" x14ac:dyDescent="0.25">
      <c r="A8240" s="1">
        <v>43329</v>
      </c>
      <c r="B8240">
        <v>8</v>
      </c>
      <c r="C8240">
        <v>6</v>
      </c>
      <c r="D8240">
        <v>26557.311200000004</v>
      </c>
      <c r="E8240" s="4">
        <f>INDEX(Stores[region],MATCH(Sales[[#This Row],[store_no]],Stores[store_no],0))</f>
        <v>3</v>
      </c>
      <c r="F8240" s="4" t="str">
        <f>INDEX(Stores[storetype],MATCH(Sales[[#This Row],[store_no]],Stores[store_no],0))</f>
        <v>A</v>
      </c>
      <c r="G8240" s="4" t="str">
        <f>INDEX(Stores[location_city],MATCH(Sales[[#This Row],[store_no]],Stores[store_no],0))</f>
        <v>Saint Louis</v>
      </c>
      <c r="H8240" s="4" t="str">
        <f>INDEX(Stores[location_state],MATCH(Sales[[#This Row],[store_no]],Stores[store_no],0))</f>
        <v>Missouri</v>
      </c>
      <c r="I8240" s="4">
        <f>INDEX(Stores[sqft],MATCH(Sales[[#This Row],[store_no]],Stores[store_no],0))</f>
        <v>198900</v>
      </c>
      <c r="J8240" s="4" t="str">
        <f>INDEX(Departments[dept_name],MATCH(Sales[[#This Row],[dept_no]],Departments[dept_no],0))</f>
        <v>Computers</v>
      </c>
      <c r="K8240" s="4" t="str">
        <f>CONCATENATE(Sales[[#This Row],[region]],Sales[[#This Row],[storetype]])</f>
        <v>3A</v>
      </c>
      <c r="L8240" s="4">
        <f>INDEX(RegionStoreCount[Store Count],MATCH(Sales[[#This Row],[RegionStoretype]],RegionStoreCount[Region/Type],0))</f>
        <v>9</v>
      </c>
      <c r="M8240" s="4">
        <f>AND(Sales[[#This Row],[date]]&lt;=TY_YTDMax,Sales[[#This Row],[date]]&gt;=TY_YTDMin)*Sales[[#This Row],[sales]]</f>
        <v>26557.311200000004</v>
      </c>
      <c r="N8240" s="4">
        <f>AND(Sales[[#This Row],[date]]&lt;=LY_YTDMax,Sales[[#This Row],[date]]&gt;=LY_YTDMin)*Sales[[#This Row],[sales]]</f>
        <v>0</v>
      </c>
      <c r="O8240" s="4">
        <f>AND(Sales[[#This Row],[date]]&gt;=YoY_Min,Sales[[#This Row],[date]]&lt;=TY_YTDMax)*(Sales[[#This Row],[sales]]/Sales[[#This Row],[sqft]])</f>
        <v>0.13352092106586227</v>
      </c>
      <c r="P8240" s="4">
        <f>SUMIF(Sales[RegionStoretype],Sales[[#This Row],[RegionStoretype]],Sales[YoY_SSF])/Sales[[#This Row],[Region_TypeCount]]</f>
        <v>53.603836561720975</v>
      </c>
    </row>
    <row r="8241" spans="1:16" x14ac:dyDescent="0.25">
      <c r="A8241" s="1">
        <v>43329</v>
      </c>
      <c r="B8241">
        <v>8</v>
      </c>
      <c r="C8241">
        <v>19</v>
      </c>
      <c r="D8241">
        <v>101462.11790000001</v>
      </c>
      <c r="E8241" s="4">
        <f>INDEX(Stores[region],MATCH(Sales[[#This Row],[store_no]],Stores[store_no],0))</f>
        <v>3</v>
      </c>
      <c r="F8241" s="4" t="str">
        <f>INDEX(Stores[storetype],MATCH(Sales[[#This Row],[store_no]],Stores[store_no],0))</f>
        <v>A</v>
      </c>
      <c r="G8241" s="4" t="str">
        <f>INDEX(Stores[location_city],MATCH(Sales[[#This Row],[store_no]],Stores[store_no],0))</f>
        <v>Saint Louis</v>
      </c>
      <c r="H8241" s="4" t="str">
        <f>INDEX(Stores[location_state],MATCH(Sales[[#This Row],[store_no]],Stores[store_no],0))</f>
        <v>Missouri</v>
      </c>
      <c r="I8241" s="4">
        <f>INDEX(Stores[sqft],MATCH(Sales[[#This Row],[store_no]],Stores[store_no],0))</f>
        <v>198900</v>
      </c>
      <c r="J8241" s="4" t="str">
        <f>INDEX(Departments[dept_name],MATCH(Sales[[#This Row],[dept_no]],Departments[dept_no],0))</f>
        <v>Tools</v>
      </c>
      <c r="K8241" s="4" t="str">
        <f>CONCATENATE(Sales[[#This Row],[region]],Sales[[#This Row],[storetype]])</f>
        <v>3A</v>
      </c>
      <c r="L8241" s="4">
        <f>INDEX(RegionStoreCount[Store Count],MATCH(Sales[[#This Row],[RegionStoretype]],RegionStoreCount[Region/Type],0))</f>
        <v>9</v>
      </c>
      <c r="M8241" s="4">
        <f>AND(Sales[[#This Row],[date]]&lt;=TY_YTDMax,Sales[[#This Row],[date]]&gt;=TY_YTDMin)*Sales[[#This Row],[sales]]</f>
        <v>101462.11790000001</v>
      </c>
      <c r="N8241" s="4">
        <f>AND(Sales[[#This Row],[date]]&lt;=LY_YTDMax,Sales[[#This Row],[date]]&gt;=LY_YTDMin)*Sales[[#This Row],[sales]]</f>
        <v>0</v>
      </c>
      <c r="O8241" s="4">
        <f>AND(Sales[[#This Row],[date]]&gt;=YoY_Min,Sales[[#This Row],[date]]&lt;=TY_YTDMax)*(Sales[[#This Row],[sales]]/Sales[[#This Row],[sqft]])</f>
        <v>0.51011622875816998</v>
      </c>
      <c r="P8241" s="4">
        <f>SUMIF(Sales[RegionStoretype],Sales[[#This Row],[RegionStoretype]],Sales[YoY_SSF])/Sales[[#This Row],[Region_TypeCount]]</f>
        <v>53.603836561720975</v>
      </c>
    </row>
    <row r="8242" spans="1:16" x14ac:dyDescent="0.25">
      <c r="A8242" s="1">
        <v>43329</v>
      </c>
      <c r="B8242">
        <v>9</v>
      </c>
      <c r="C8242">
        <v>2</v>
      </c>
      <c r="D8242">
        <v>137470.07250000001</v>
      </c>
      <c r="E8242" s="4">
        <f>INDEX(Stores[region],MATCH(Sales[[#This Row],[store_no]],Stores[store_no],0))</f>
        <v>1</v>
      </c>
      <c r="F8242" s="4" t="str">
        <f>INDEX(Stores[storetype],MATCH(Sales[[#This Row],[store_no]],Stores[store_no],0))</f>
        <v>B</v>
      </c>
      <c r="G8242" s="4" t="str">
        <f>INDEX(Stores[location_city],MATCH(Sales[[#This Row],[store_no]],Stores[store_no],0))</f>
        <v>Columbus</v>
      </c>
      <c r="H8242" s="4" t="str">
        <f>INDEX(Stores[location_state],MATCH(Sales[[#This Row],[store_no]],Stores[store_no],0))</f>
        <v>Ohio</v>
      </c>
      <c r="I8242" s="4">
        <f>INDEX(Stores[sqft],MATCH(Sales[[#This Row],[store_no]],Stores[store_no],0))</f>
        <v>221800</v>
      </c>
      <c r="J8242" s="4" t="str">
        <f>INDEX(Departments[dept_name],MATCH(Sales[[#This Row],[dept_no]],Departments[dept_no],0))</f>
        <v>Baby</v>
      </c>
      <c r="K8242" s="4" t="str">
        <f>CONCATENATE(Sales[[#This Row],[region]],Sales[[#This Row],[storetype]])</f>
        <v>1B</v>
      </c>
      <c r="L8242" s="4">
        <f>INDEX(RegionStoreCount[Store Count],MATCH(Sales[[#This Row],[RegionStoretype]],RegionStoreCount[Region/Type],0))</f>
        <v>5</v>
      </c>
      <c r="M8242" s="4">
        <f>AND(Sales[[#This Row],[date]]&lt;=TY_YTDMax,Sales[[#This Row],[date]]&gt;=TY_YTDMin)*Sales[[#This Row],[sales]]</f>
        <v>137470.07250000001</v>
      </c>
      <c r="N8242" s="4">
        <f>AND(Sales[[#This Row],[date]]&lt;=LY_YTDMax,Sales[[#This Row],[date]]&gt;=LY_YTDMin)*Sales[[#This Row],[sales]]</f>
        <v>0</v>
      </c>
      <c r="O8242" s="4">
        <f>AND(Sales[[#This Row],[date]]&gt;=YoY_Min,Sales[[#This Row],[date]]&lt;=TY_YTDMax)*(Sales[[#This Row],[sales]]/Sales[[#This Row],[sqft]])</f>
        <v>0.61979293282236259</v>
      </c>
      <c r="P8242" s="4">
        <f>SUMIF(Sales[RegionStoretype],Sales[[#This Row],[RegionStoretype]],Sales[YoY_SSF])/Sales[[#This Row],[Region_TypeCount]]</f>
        <v>68.518982968140051</v>
      </c>
    </row>
    <row r="8243" spans="1:16" x14ac:dyDescent="0.25">
      <c r="A8243" s="1">
        <v>43329</v>
      </c>
      <c r="B8243">
        <v>9</v>
      </c>
      <c r="C8243">
        <v>3</v>
      </c>
      <c r="D8243">
        <v>164701.91310000001</v>
      </c>
      <c r="E8243" s="4">
        <f>INDEX(Stores[region],MATCH(Sales[[#This Row],[store_no]],Stores[store_no],0))</f>
        <v>1</v>
      </c>
      <c r="F8243" s="4" t="str">
        <f>INDEX(Stores[storetype],MATCH(Sales[[#This Row],[store_no]],Stores[store_no],0))</f>
        <v>B</v>
      </c>
      <c r="G8243" s="4" t="str">
        <f>INDEX(Stores[location_city],MATCH(Sales[[#This Row],[store_no]],Stores[store_no],0))</f>
        <v>Columbus</v>
      </c>
      <c r="H8243" s="4" t="str">
        <f>INDEX(Stores[location_state],MATCH(Sales[[#This Row],[store_no]],Stores[store_no],0))</f>
        <v>Ohio</v>
      </c>
      <c r="I8243" s="4">
        <f>INDEX(Stores[sqft],MATCH(Sales[[#This Row],[store_no]],Stores[store_no],0))</f>
        <v>221800</v>
      </c>
      <c r="J8243" s="4" t="str">
        <f>INDEX(Departments[dept_name],MATCH(Sales[[#This Row],[dept_no]],Departments[dept_no],0))</f>
        <v>Beauty</v>
      </c>
      <c r="K8243" s="4" t="str">
        <f>CONCATENATE(Sales[[#This Row],[region]],Sales[[#This Row],[storetype]])</f>
        <v>1B</v>
      </c>
      <c r="L8243" s="4">
        <f>INDEX(RegionStoreCount[Store Count],MATCH(Sales[[#This Row],[RegionStoretype]],RegionStoreCount[Region/Type],0))</f>
        <v>5</v>
      </c>
      <c r="M8243" s="4">
        <f>AND(Sales[[#This Row],[date]]&lt;=TY_YTDMax,Sales[[#This Row],[date]]&gt;=TY_YTDMin)*Sales[[#This Row],[sales]]</f>
        <v>164701.91310000001</v>
      </c>
      <c r="N8243" s="4">
        <f>AND(Sales[[#This Row],[date]]&lt;=LY_YTDMax,Sales[[#This Row],[date]]&gt;=LY_YTDMin)*Sales[[#This Row],[sales]]</f>
        <v>0</v>
      </c>
      <c r="O8243" s="4">
        <f>AND(Sales[[#This Row],[date]]&gt;=YoY_Min,Sales[[#This Row],[date]]&lt;=TY_YTDMax)*(Sales[[#This Row],[sales]]/Sales[[#This Row],[sqft]])</f>
        <v>0.74256949098286751</v>
      </c>
      <c r="P8243" s="4">
        <f>SUMIF(Sales[RegionStoretype],Sales[[#This Row],[RegionStoretype]],Sales[YoY_SSF])/Sales[[#This Row],[Region_TypeCount]]</f>
        <v>68.518982968140051</v>
      </c>
    </row>
    <row r="8244" spans="1:16" x14ac:dyDescent="0.25">
      <c r="A8244" s="1">
        <v>43329</v>
      </c>
      <c r="B8244">
        <v>10</v>
      </c>
      <c r="C8244">
        <v>8</v>
      </c>
      <c r="D8244">
        <v>6402.2521999999999</v>
      </c>
      <c r="E8244" s="4">
        <f>INDEX(Stores[region],MATCH(Sales[[#This Row],[store_no]],Stores[store_no],0))</f>
        <v>1</v>
      </c>
      <c r="F8244" s="4" t="str">
        <f>INDEX(Stores[storetype],MATCH(Sales[[#This Row],[store_no]],Stores[store_no],0))</f>
        <v>B</v>
      </c>
      <c r="G8244" s="4" t="str">
        <f>INDEX(Stores[location_city],MATCH(Sales[[#This Row],[store_no]],Stores[store_no],0))</f>
        <v>Traverse City</v>
      </c>
      <c r="H8244" s="4" t="str">
        <f>INDEX(Stores[location_state],MATCH(Sales[[#This Row],[store_no]],Stores[store_no],0))</f>
        <v>Michigan</v>
      </c>
      <c r="I8244" s="4">
        <f>INDEX(Stores[sqft],MATCH(Sales[[#This Row],[store_no]],Stores[store_no],0))</f>
        <v>158200</v>
      </c>
      <c r="J8244" s="4" t="str">
        <f>INDEX(Departments[dept_name],MATCH(Sales[[#This Row],[dept_no]],Departments[dept_no],0))</f>
        <v>Games</v>
      </c>
      <c r="K8244" s="4" t="str">
        <f>CONCATENATE(Sales[[#This Row],[region]],Sales[[#This Row],[storetype]])</f>
        <v>1B</v>
      </c>
      <c r="L8244" s="4">
        <f>INDEX(RegionStoreCount[Store Count],MATCH(Sales[[#This Row],[RegionStoretype]],RegionStoreCount[Region/Type],0))</f>
        <v>5</v>
      </c>
      <c r="M8244" s="4">
        <f>AND(Sales[[#This Row],[date]]&lt;=TY_YTDMax,Sales[[#This Row],[date]]&gt;=TY_YTDMin)*Sales[[#This Row],[sales]]</f>
        <v>6402.2521999999999</v>
      </c>
      <c r="N8244" s="4">
        <f>AND(Sales[[#This Row],[date]]&lt;=LY_YTDMax,Sales[[#This Row],[date]]&gt;=LY_YTDMin)*Sales[[#This Row],[sales]]</f>
        <v>0</v>
      </c>
      <c r="O8244" s="4">
        <f>AND(Sales[[#This Row],[date]]&gt;=YoY_Min,Sales[[#This Row],[date]]&lt;=TY_YTDMax)*(Sales[[#This Row],[sales]]/Sales[[#This Row],[sqft]])</f>
        <v>4.0469356510745888E-2</v>
      </c>
      <c r="P8244" s="4">
        <f>SUMIF(Sales[RegionStoretype],Sales[[#This Row],[RegionStoretype]],Sales[YoY_SSF])/Sales[[#This Row],[Region_TypeCount]]</f>
        <v>68.518982968140051</v>
      </c>
    </row>
    <row r="8245" spans="1:16" x14ac:dyDescent="0.25">
      <c r="A8245" s="1">
        <v>43329</v>
      </c>
      <c r="B8245">
        <v>10</v>
      </c>
      <c r="C8245">
        <v>12</v>
      </c>
      <c r="D8245">
        <v>121294.47079999998</v>
      </c>
      <c r="E8245" s="4">
        <f>INDEX(Stores[region],MATCH(Sales[[#This Row],[store_no]],Stores[store_no],0))</f>
        <v>1</v>
      </c>
      <c r="F8245" s="4" t="str">
        <f>INDEX(Stores[storetype],MATCH(Sales[[#This Row],[store_no]],Stores[store_no],0))</f>
        <v>B</v>
      </c>
      <c r="G8245" s="4" t="str">
        <f>INDEX(Stores[location_city],MATCH(Sales[[#This Row],[store_no]],Stores[store_no],0))</f>
        <v>Traverse City</v>
      </c>
      <c r="H8245" s="4" t="str">
        <f>INDEX(Stores[location_state],MATCH(Sales[[#This Row],[store_no]],Stores[store_no],0))</f>
        <v>Michigan</v>
      </c>
      <c r="I8245" s="4">
        <f>INDEX(Stores[sqft],MATCH(Sales[[#This Row],[store_no]],Stores[store_no],0))</f>
        <v>158200</v>
      </c>
      <c r="J8245" s="4" t="str">
        <f>INDEX(Departments[dept_name],MATCH(Sales[[#This Row],[dept_no]],Departments[dept_no],0))</f>
        <v>Jewelery</v>
      </c>
      <c r="K8245" s="4" t="str">
        <f>CONCATENATE(Sales[[#This Row],[region]],Sales[[#This Row],[storetype]])</f>
        <v>1B</v>
      </c>
      <c r="L8245" s="4">
        <f>INDEX(RegionStoreCount[Store Count],MATCH(Sales[[#This Row],[RegionStoretype]],RegionStoreCount[Region/Type],0))</f>
        <v>5</v>
      </c>
      <c r="M8245" s="4">
        <f>AND(Sales[[#This Row],[date]]&lt;=TY_YTDMax,Sales[[#This Row],[date]]&gt;=TY_YTDMin)*Sales[[#This Row],[sales]]</f>
        <v>121294.47079999998</v>
      </c>
      <c r="N8245" s="4">
        <f>AND(Sales[[#This Row],[date]]&lt;=LY_YTDMax,Sales[[#This Row],[date]]&gt;=LY_YTDMin)*Sales[[#This Row],[sales]]</f>
        <v>0</v>
      </c>
      <c r="O8245" s="4">
        <f>AND(Sales[[#This Row],[date]]&gt;=YoY_Min,Sales[[#This Row],[date]]&lt;=TY_YTDMax)*(Sales[[#This Row],[sales]]/Sales[[#This Row],[sqft]])</f>
        <v>0.76671599747155483</v>
      </c>
      <c r="P8245" s="4">
        <f>SUMIF(Sales[RegionStoretype],Sales[[#This Row],[RegionStoretype]],Sales[YoY_SSF])/Sales[[#This Row],[Region_TypeCount]]</f>
        <v>68.518982968140051</v>
      </c>
    </row>
    <row r="8246" spans="1:16" x14ac:dyDescent="0.25">
      <c r="A8246" s="1">
        <v>43329</v>
      </c>
      <c r="B8246">
        <v>12</v>
      </c>
      <c r="C8246">
        <v>3</v>
      </c>
      <c r="D8246">
        <v>62162.9617</v>
      </c>
      <c r="E8246" s="4">
        <f>INDEX(Stores[region],MATCH(Sales[[#This Row],[store_no]],Stores[store_no],0))</f>
        <v>2</v>
      </c>
      <c r="F8246" s="4" t="str">
        <f>INDEX(Stores[storetype],MATCH(Sales[[#This Row],[store_no]],Stores[store_no],0))</f>
        <v>B</v>
      </c>
      <c r="G8246" s="4" t="str">
        <f>INDEX(Stores[location_city],MATCH(Sales[[#This Row],[store_no]],Stores[store_no],0))</f>
        <v>Indianapolis</v>
      </c>
      <c r="H8246" s="4" t="str">
        <f>INDEX(Stores[location_state],MATCH(Sales[[#This Row],[store_no]],Stores[store_no],0))</f>
        <v>Indiana</v>
      </c>
      <c r="I8246" s="4">
        <f>INDEX(Stores[sqft],MATCH(Sales[[#This Row],[store_no]],Stores[store_no],0))</f>
        <v>120800</v>
      </c>
      <c r="J8246" s="4" t="str">
        <f>INDEX(Departments[dept_name],MATCH(Sales[[#This Row],[dept_no]],Departments[dept_no],0))</f>
        <v>Beauty</v>
      </c>
      <c r="K8246" s="4" t="str">
        <f>CONCATENATE(Sales[[#This Row],[region]],Sales[[#This Row],[storetype]])</f>
        <v>2B</v>
      </c>
      <c r="L8246" s="4">
        <f>INDEX(RegionStoreCount[Store Count],MATCH(Sales[[#This Row],[RegionStoretype]],RegionStoreCount[Region/Type],0))</f>
        <v>6</v>
      </c>
      <c r="M8246" s="4">
        <f>AND(Sales[[#This Row],[date]]&lt;=TY_YTDMax,Sales[[#This Row],[date]]&gt;=TY_YTDMin)*Sales[[#This Row],[sales]]</f>
        <v>62162.9617</v>
      </c>
      <c r="N8246" s="4">
        <f>AND(Sales[[#This Row],[date]]&lt;=LY_YTDMax,Sales[[#This Row],[date]]&gt;=LY_YTDMin)*Sales[[#This Row],[sales]]</f>
        <v>0</v>
      </c>
      <c r="O8246" s="4">
        <f>AND(Sales[[#This Row],[date]]&gt;=YoY_Min,Sales[[#This Row],[date]]&lt;=TY_YTDMax)*(Sales[[#This Row],[sales]]/Sales[[#This Row],[sqft]])</f>
        <v>0.51459405380794698</v>
      </c>
      <c r="P8246" s="4">
        <f>SUMIF(Sales[RegionStoretype],Sales[[#This Row],[RegionStoretype]],Sales[YoY_SSF])/Sales[[#This Row],[Region_TypeCount]]</f>
        <v>58.393757732919049</v>
      </c>
    </row>
    <row r="8247" spans="1:16" x14ac:dyDescent="0.25">
      <c r="A8247" s="1">
        <v>43329</v>
      </c>
      <c r="B8247">
        <v>12</v>
      </c>
      <c r="C8247">
        <v>15</v>
      </c>
      <c r="D8247">
        <v>55218.434199999996</v>
      </c>
      <c r="E8247" s="4">
        <f>INDEX(Stores[region],MATCH(Sales[[#This Row],[store_no]],Stores[store_no],0))</f>
        <v>2</v>
      </c>
      <c r="F8247" s="4" t="str">
        <f>INDEX(Stores[storetype],MATCH(Sales[[#This Row],[store_no]],Stores[store_no],0))</f>
        <v>B</v>
      </c>
      <c r="G8247" s="4" t="str">
        <f>INDEX(Stores[location_city],MATCH(Sales[[#This Row],[store_no]],Stores[store_no],0))</f>
        <v>Indianapolis</v>
      </c>
      <c r="H8247" s="4" t="str">
        <f>INDEX(Stores[location_state],MATCH(Sales[[#This Row],[store_no]],Stores[store_no],0))</f>
        <v>Indiana</v>
      </c>
      <c r="I8247" s="4">
        <f>INDEX(Stores[sqft],MATCH(Sales[[#This Row],[store_no]],Stores[store_no],0))</f>
        <v>120800</v>
      </c>
      <c r="J8247" s="4" t="str">
        <f>INDEX(Departments[dept_name],MATCH(Sales[[#This Row],[dept_no]],Departments[dept_no],0))</f>
        <v>Music</v>
      </c>
      <c r="K8247" s="4" t="str">
        <f>CONCATENATE(Sales[[#This Row],[region]],Sales[[#This Row],[storetype]])</f>
        <v>2B</v>
      </c>
      <c r="L8247" s="4">
        <f>INDEX(RegionStoreCount[Store Count],MATCH(Sales[[#This Row],[RegionStoretype]],RegionStoreCount[Region/Type],0))</f>
        <v>6</v>
      </c>
      <c r="M8247" s="4">
        <f>AND(Sales[[#This Row],[date]]&lt;=TY_YTDMax,Sales[[#This Row],[date]]&gt;=TY_YTDMin)*Sales[[#This Row],[sales]]</f>
        <v>55218.434199999996</v>
      </c>
      <c r="N8247" s="4">
        <f>AND(Sales[[#This Row],[date]]&lt;=LY_YTDMax,Sales[[#This Row],[date]]&gt;=LY_YTDMin)*Sales[[#This Row],[sales]]</f>
        <v>0</v>
      </c>
      <c r="O8247" s="4">
        <f>AND(Sales[[#This Row],[date]]&gt;=YoY_Min,Sales[[#This Row],[date]]&lt;=TY_YTDMax)*(Sales[[#This Row],[sales]]/Sales[[#This Row],[sqft]])</f>
        <v>0.4571062433774834</v>
      </c>
      <c r="P8247" s="4">
        <f>SUMIF(Sales[RegionStoretype],Sales[[#This Row],[RegionStoretype]],Sales[YoY_SSF])/Sales[[#This Row],[Region_TypeCount]]</f>
        <v>58.393757732919049</v>
      </c>
    </row>
    <row r="8248" spans="1:16" x14ac:dyDescent="0.25">
      <c r="A8248" s="1">
        <v>43329</v>
      </c>
      <c r="B8248">
        <v>13</v>
      </c>
      <c r="C8248">
        <v>4</v>
      </c>
      <c r="D8248">
        <v>44481.205699999999</v>
      </c>
      <c r="E8248" s="4">
        <f>INDEX(Stores[region],MATCH(Sales[[#This Row],[store_no]],Stores[store_no],0))</f>
        <v>3</v>
      </c>
      <c r="F8248" s="4" t="str">
        <f>INDEX(Stores[storetype],MATCH(Sales[[#This Row],[store_no]],Stores[store_no],0))</f>
        <v>A</v>
      </c>
      <c r="G8248" s="4" t="str">
        <f>INDEX(Stores[location_city],MATCH(Sales[[#This Row],[store_no]],Stores[store_no],0))</f>
        <v>Overland Park</v>
      </c>
      <c r="H8248" s="4" t="str">
        <f>INDEX(Stores[location_state],MATCH(Sales[[#This Row],[store_no]],Stores[store_no],0))</f>
        <v>Kansas</v>
      </c>
      <c r="I8248" s="4">
        <f>INDEX(Stores[sqft],MATCH(Sales[[#This Row],[store_no]],Stores[store_no],0))</f>
        <v>201000</v>
      </c>
      <c r="J8248" s="4" t="str">
        <f>INDEX(Departments[dept_name],MATCH(Sales[[#This Row],[dept_no]],Departments[dept_no],0))</f>
        <v>Books</v>
      </c>
      <c r="K8248" s="4" t="str">
        <f>CONCATENATE(Sales[[#This Row],[region]],Sales[[#This Row],[storetype]])</f>
        <v>3A</v>
      </c>
      <c r="L8248" s="4">
        <f>INDEX(RegionStoreCount[Store Count],MATCH(Sales[[#This Row],[RegionStoretype]],RegionStoreCount[Region/Type],0))</f>
        <v>9</v>
      </c>
      <c r="M8248" s="4">
        <f>AND(Sales[[#This Row],[date]]&lt;=TY_YTDMax,Sales[[#This Row],[date]]&gt;=TY_YTDMin)*Sales[[#This Row],[sales]]</f>
        <v>44481.205699999999</v>
      </c>
      <c r="N8248" s="4">
        <f>AND(Sales[[#This Row],[date]]&lt;=LY_YTDMax,Sales[[#This Row],[date]]&gt;=LY_YTDMin)*Sales[[#This Row],[sales]]</f>
        <v>0</v>
      </c>
      <c r="O8248" s="4">
        <f>AND(Sales[[#This Row],[date]]&gt;=YoY_Min,Sales[[#This Row],[date]]&lt;=TY_YTDMax)*(Sales[[#This Row],[sales]]/Sales[[#This Row],[sqft]])</f>
        <v>0.22129953084577114</v>
      </c>
      <c r="P8248" s="4">
        <f>SUMIF(Sales[RegionStoretype],Sales[[#This Row],[RegionStoretype]],Sales[YoY_SSF])/Sales[[#This Row],[Region_TypeCount]]</f>
        <v>53.603836561720975</v>
      </c>
    </row>
    <row r="8249" spans="1:16" x14ac:dyDescent="0.25">
      <c r="A8249" s="1">
        <v>43329</v>
      </c>
      <c r="B8249">
        <v>13</v>
      </c>
      <c r="C8249">
        <v>10</v>
      </c>
      <c r="D8249">
        <v>25951.963599999999</v>
      </c>
      <c r="E8249" s="4">
        <f>INDEX(Stores[region],MATCH(Sales[[#This Row],[store_no]],Stores[store_no],0))</f>
        <v>3</v>
      </c>
      <c r="F8249" s="4" t="str">
        <f>INDEX(Stores[storetype],MATCH(Sales[[#This Row],[store_no]],Stores[store_no],0))</f>
        <v>A</v>
      </c>
      <c r="G8249" s="4" t="str">
        <f>INDEX(Stores[location_city],MATCH(Sales[[#This Row],[store_no]],Stores[store_no],0))</f>
        <v>Overland Park</v>
      </c>
      <c r="H8249" s="4" t="str">
        <f>INDEX(Stores[location_state],MATCH(Sales[[#This Row],[store_no]],Stores[store_no],0))</f>
        <v>Kansas</v>
      </c>
      <c r="I8249" s="4">
        <f>INDEX(Stores[sqft],MATCH(Sales[[#This Row],[store_no]],Stores[store_no],0))</f>
        <v>201000</v>
      </c>
      <c r="J8249" s="4" t="str">
        <f>INDEX(Departments[dept_name],MATCH(Sales[[#This Row],[dept_no]],Departments[dept_no],0))</f>
        <v>Health</v>
      </c>
      <c r="K8249" s="4" t="str">
        <f>CONCATENATE(Sales[[#This Row],[region]],Sales[[#This Row],[storetype]])</f>
        <v>3A</v>
      </c>
      <c r="L8249" s="4">
        <f>INDEX(RegionStoreCount[Store Count],MATCH(Sales[[#This Row],[RegionStoretype]],RegionStoreCount[Region/Type],0))</f>
        <v>9</v>
      </c>
      <c r="M8249" s="4">
        <f>AND(Sales[[#This Row],[date]]&lt;=TY_YTDMax,Sales[[#This Row],[date]]&gt;=TY_YTDMin)*Sales[[#This Row],[sales]]</f>
        <v>25951.963599999999</v>
      </c>
      <c r="N8249" s="4">
        <f>AND(Sales[[#This Row],[date]]&lt;=LY_YTDMax,Sales[[#This Row],[date]]&gt;=LY_YTDMin)*Sales[[#This Row],[sales]]</f>
        <v>0</v>
      </c>
      <c r="O8249" s="4">
        <f>AND(Sales[[#This Row],[date]]&gt;=YoY_Min,Sales[[#This Row],[date]]&lt;=TY_YTDMax)*(Sales[[#This Row],[sales]]/Sales[[#This Row],[sqft]])</f>
        <v>0.12911424676616914</v>
      </c>
      <c r="P8249" s="4">
        <f>SUMIF(Sales[RegionStoretype],Sales[[#This Row],[RegionStoretype]],Sales[YoY_SSF])/Sales[[#This Row],[Region_TypeCount]]</f>
        <v>53.603836561720975</v>
      </c>
    </row>
    <row r="8250" spans="1:16" x14ac:dyDescent="0.25">
      <c r="A8250" s="1">
        <v>43329</v>
      </c>
      <c r="B8250">
        <v>13</v>
      </c>
      <c r="C8250">
        <v>12</v>
      </c>
      <c r="D8250">
        <v>23703.850699999999</v>
      </c>
      <c r="E8250" s="4">
        <f>INDEX(Stores[region],MATCH(Sales[[#This Row],[store_no]],Stores[store_no],0))</f>
        <v>3</v>
      </c>
      <c r="F8250" s="4" t="str">
        <f>INDEX(Stores[storetype],MATCH(Sales[[#This Row],[store_no]],Stores[store_no],0))</f>
        <v>A</v>
      </c>
      <c r="G8250" s="4" t="str">
        <f>INDEX(Stores[location_city],MATCH(Sales[[#This Row],[store_no]],Stores[store_no],0))</f>
        <v>Overland Park</v>
      </c>
      <c r="H8250" s="4" t="str">
        <f>INDEX(Stores[location_state],MATCH(Sales[[#This Row],[store_no]],Stores[store_no],0))</f>
        <v>Kansas</v>
      </c>
      <c r="I8250" s="4">
        <f>INDEX(Stores[sqft],MATCH(Sales[[#This Row],[store_no]],Stores[store_no],0))</f>
        <v>201000</v>
      </c>
      <c r="J8250" s="4" t="str">
        <f>INDEX(Departments[dept_name],MATCH(Sales[[#This Row],[dept_no]],Departments[dept_no],0))</f>
        <v>Jewelery</v>
      </c>
      <c r="K8250" s="4" t="str">
        <f>CONCATENATE(Sales[[#This Row],[region]],Sales[[#This Row],[storetype]])</f>
        <v>3A</v>
      </c>
      <c r="L8250" s="4">
        <f>INDEX(RegionStoreCount[Store Count],MATCH(Sales[[#This Row],[RegionStoretype]],RegionStoreCount[Region/Type],0))</f>
        <v>9</v>
      </c>
      <c r="M8250" s="4">
        <f>AND(Sales[[#This Row],[date]]&lt;=TY_YTDMax,Sales[[#This Row],[date]]&gt;=TY_YTDMin)*Sales[[#This Row],[sales]]</f>
        <v>23703.850699999999</v>
      </c>
      <c r="N8250" s="4">
        <f>AND(Sales[[#This Row],[date]]&lt;=LY_YTDMax,Sales[[#This Row],[date]]&gt;=LY_YTDMin)*Sales[[#This Row],[sales]]</f>
        <v>0</v>
      </c>
      <c r="O8250" s="4">
        <f>AND(Sales[[#This Row],[date]]&gt;=YoY_Min,Sales[[#This Row],[date]]&lt;=TY_YTDMax)*(Sales[[#This Row],[sales]]/Sales[[#This Row],[sqft]])</f>
        <v>0.11792960547263681</v>
      </c>
      <c r="P8250" s="4">
        <f>SUMIF(Sales[RegionStoretype],Sales[[#This Row],[RegionStoretype]],Sales[YoY_SSF])/Sales[[#This Row],[Region_TypeCount]]</f>
        <v>53.603836561720975</v>
      </c>
    </row>
    <row r="8251" spans="1:16" x14ac:dyDescent="0.25">
      <c r="A8251" s="1">
        <v>43329</v>
      </c>
      <c r="B8251">
        <v>13</v>
      </c>
      <c r="C8251">
        <v>15</v>
      </c>
      <c r="D8251">
        <v>63832.229999999996</v>
      </c>
      <c r="E8251" s="4">
        <f>INDEX(Stores[region],MATCH(Sales[[#This Row],[store_no]],Stores[store_no],0))</f>
        <v>3</v>
      </c>
      <c r="F8251" s="4" t="str">
        <f>INDEX(Stores[storetype],MATCH(Sales[[#This Row],[store_no]],Stores[store_no],0))</f>
        <v>A</v>
      </c>
      <c r="G8251" s="4" t="str">
        <f>INDEX(Stores[location_city],MATCH(Sales[[#This Row],[store_no]],Stores[store_no],0))</f>
        <v>Overland Park</v>
      </c>
      <c r="H8251" s="4" t="str">
        <f>INDEX(Stores[location_state],MATCH(Sales[[#This Row],[store_no]],Stores[store_no],0))</f>
        <v>Kansas</v>
      </c>
      <c r="I8251" s="4">
        <f>INDEX(Stores[sqft],MATCH(Sales[[#This Row],[store_no]],Stores[store_no],0))</f>
        <v>201000</v>
      </c>
      <c r="J8251" s="4" t="str">
        <f>INDEX(Departments[dept_name],MATCH(Sales[[#This Row],[dept_no]],Departments[dept_no],0))</f>
        <v>Music</v>
      </c>
      <c r="K8251" s="4" t="str">
        <f>CONCATENATE(Sales[[#This Row],[region]],Sales[[#This Row],[storetype]])</f>
        <v>3A</v>
      </c>
      <c r="L8251" s="4">
        <f>INDEX(RegionStoreCount[Store Count],MATCH(Sales[[#This Row],[RegionStoretype]],RegionStoreCount[Region/Type],0))</f>
        <v>9</v>
      </c>
      <c r="M8251" s="4">
        <f>AND(Sales[[#This Row],[date]]&lt;=TY_YTDMax,Sales[[#This Row],[date]]&gt;=TY_YTDMin)*Sales[[#This Row],[sales]]</f>
        <v>63832.229999999996</v>
      </c>
      <c r="N8251" s="4">
        <f>AND(Sales[[#This Row],[date]]&lt;=LY_YTDMax,Sales[[#This Row],[date]]&gt;=LY_YTDMin)*Sales[[#This Row],[sales]]</f>
        <v>0</v>
      </c>
      <c r="O8251" s="4">
        <f>AND(Sales[[#This Row],[date]]&gt;=YoY_Min,Sales[[#This Row],[date]]&lt;=TY_YTDMax)*(Sales[[#This Row],[sales]]/Sales[[#This Row],[sqft]])</f>
        <v>0.31757328358208953</v>
      </c>
      <c r="P8251" s="4">
        <f>SUMIF(Sales[RegionStoretype],Sales[[#This Row],[RegionStoretype]],Sales[YoY_SSF])/Sales[[#This Row],[Region_TypeCount]]</f>
        <v>53.603836561720975</v>
      </c>
    </row>
    <row r="8252" spans="1:16" x14ac:dyDescent="0.25">
      <c r="A8252" s="1">
        <v>43329</v>
      </c>
      <c r="B8252">
        <v>14</v>
      </c>
      <c r="C8252">
        <v>2</v>
      </c>
      <c r="D8252">
        <v>35744.214100000005</v>
      </c>
      <c r="E8252" s="4">
        <f>INDEX(Stores[region],MATCH(Sales[[#This Row],[store_no]],Stores[store_no],0))</f>
        <v>3</v>
      </c>
      <c r="F8252" s="4" t="str">
        <f>INDEX(Stores[storetype],MATCH(Sales[[#This Row],[store_no]],Stores[store_no],0))</f>
        <v>A</v>
      </c>
      <c r="G8252" s="4" t="str">
        <f>INDEX(Stores[location_city],MATCH(Sales[[#This Row],[store_no]],Stores[store_no],0))</f>
        <v>Bismarck</v>
      </c>
      <c r="H8252" s="4" t="str">
        <f>INDEX(Stores[location_state],MATCH(Sales[[#This Row],[store_no]],Stores[store_no],0))</f>
        <v>North Dakota</v>
      </c>
      <c r="I8252" s="4">
        <f>INDEX(Stores[sqft],MATCH(Sales[[#This Row],[store_no]],Stores[store_no],0))</f>
        <v>96400</v>
      </c>
      <c r="J8252" s="4" t="str">
        <f>INDEX(Departments[dept_name],MATCH(Sales[[#This Row],[dept_no]],Departments[dept_no],0))</f>
        <v>Baby</v>
      </c>
      <c r="K8252" s="4" t="str">
        <f>CONCATENATE(Sales[[#This Row],[region]],Sales[[#This Row],[storetype]])</f>
        <v>3A</v>
      </c>
      <c r="L8252" s="4">
        <f>INDEX(RegionStoreCount[Store Count],MATCH(Sales[[#This Row],[RegionStoretype]],RegionStoreCount[Region/Type],0))</f>
        <v>9</v>
      </c>
      <c r="M8252" s="4">
        <f>AND(Sales[[#This Row],[date]]&lt;=TY_YTDMax,Sales[[#This Row],[date]]&gt;=TY_YTDMin)*Sales[[#This Row],[sales]]</f>
        <v>35744.214100000005</v>
      </c>
      <c r="N8252" s="4">
        <f>AND(Sales[[#This Row],[date]]&lt;=LY_YTDMax,Sales[[#This Row],[date]]&gt;=LY_YTDMin)*Sales[[#This Row],[sales]]</f>
        <v>0</v>
      </c>
      <c r="O8252" s="4">
        <f>AND(Sales[[#This Row],[date]]&gt;=YoY_Min,Sales[[#This Row],[date]]&lt;=TY_YTDMax)*(Sales[[#This Row],[sales]]/Sales[[#This Row],[sqft]])</f>
        <v>0.37079060269709546</v>
      </c>
      <c r="P8252" s="4">
        <f>SUMIF(Sales[RegionStoretype],Sales[[#This Row],[RegionStoretype]],Sales[YoY_SSF])/Sales[[#This Row],[Region_TypeCount]]</f>
        <v>53.603836561720975</v>
      </c>
    </row>
    <row r="8253" spans="1:16" x14ac:dyDescent="0.25">
      <c r="A8253" s="1">
        <v>43329</v>
      </c>
      <c r="B8253">
        <v>14</v>
      </c>
      <c r="C8253">
        <v>6</v>
      </c>
      <c r="D8253">
        <v>35539.820899999999</v>
      </c>
      <c r="E8253" s="4">
        <f>INDEX(Stores[region],MATCH(Sales[[#This Row],[store_no]],Stores[store_no],0))</f>
        <v>3</v>
      </c>
      <c r="F8253" s="4" t="str">
        <f>INDEX(Stores[storetype],MATCH(Sales[[#This Row],[store_no]],Stores[store_no],0))</f>
        <v>A</v>
      </c>
      <c r="G8253" s="4" t="str">
        <f>INDEX(Stores[location_city],MATCH(Sales[[#This Row],[store_no]],Stores[store_no],0))</f>
        <v>Bismarck</v>
      </c>
      <c r="H8253" s="4" t="str">
        <f>INDEX(Stores[location_state],MATCH(Sales[[#This Row],[store_no]],Stores[store_no],0))</f>
        <v>North Dakota</v>
      </c>
      <c r="I8253" s="4">
        <f>INDEX(Stores[sqft],MATCH(Sales[[#This Row],[store_no]],Stores[store_no],0))</f>
        <v>96400</v>
      </c>
      <c r="J8253" s="4" t="str">
        <f>INDEX(Departments[dept_name],MATCH(Sales[[#This Row],[dept_no]],Departments[dept_no],0))</f>
        <v>Computers</v>
      </c>
      <c r="K8253" s="4" t="str">
        <f>CONCATENATE(Sales[[#This Row],[region]],Sales[[#This Row],[storetype]])</f>
        <v>3A</v>
      </c>
      <c r="L8253" s="4">
        <f>INDEX(RegionStoreCount[Store Count],MATCH(Sales[[#This Row],[RegionStoretype]],RegionStoreCount[Region/Type],0))</f>
        <v>9</v>
      </c>
      <c r="M8253" s="4">
        <f>AND(Sales[[#This Row],[date]]&lt;=TY_YTDMax,Sales[[#This Row],[date]]&gt;=TY_YTDMin)*Sales[[#This Row],[sales]]</f>
        <v>35539.820899999999</v>
      </c>
      <c r="N8253" s="4">
        <f>AND(Sales[[#This Row],[date]]&lt;=LY_YTDMax,Sales[[#This Row],[date]]&gt;=LY_YTDMin)*Sales[[#This Row],[sales]]</f>
        <v>0</v>
      </c>
      <c r="O8253" s="4">
        <f>AND(Sales[[#This Row],[date]]&gt;=YoY_Min,Sales[[#This Row],[date]]&lt;=TY_YTDMax)*(Sales[[#This Row],[sales]]/Sales[[#This Row],[sqft]])</f>
        <v>0.36867034128630705</v>
      </c>
      <c r="P8253" s="4">
        <f>SUMIF(Sales[RegionStoretype],Sales[[#This Row],[RegionStoretype]],Sales[YoY_SSF])/Sales[[#This Row],[Region_TypeCount]]</f>
        <v>53.603836561720975</v>
      </c>
    </row>
    <row r="8254" spans="1:16" x14ac:dyDescent="0.25">
      <c r="A8254" s="1">
        <v>43329</v>
      </c>
      <c r="B8254">
        <v>14</v>
      </c>
      <c r="C8254">
        <v>18</v>
      </c>
      <c r="D8254">
        <v>12551.7132</v>
      </c>
      <c r="E8254" s="4">
        <f>INDEX(Stores[region],MATCH(Sales[[#This Row],[store_no]],Stores[store_no],0))</f>
        <v>3</v>
      </c>
      <c r="F8254" s="4" t="str">
        <f>INDEX(Stores[storetype],MATCH(Sales[[#This Row],[store_no]],Stores[store_no],0))</f>
        <v>A</v>
      </c>
      <c r="G8254" s="4" t="str">
        <f>INDEX(Stores[location_city],MATCH(Sales[[#This Row],[store_no]],Stores[store_no],0))</f>
        <v>Bismarck</v>
      </c>
      <c r="H8254" s="4" t="str">
        <f>INDEX(Stores[location_state],MATCH(Sales[[#This Row],[store_no]],Stores[store_no],0))</f>
        <v>North Dakota</v>
      </c>
      <c r="I8254" s="4">
        <f>INDEX(Stores[sqft],MATCH(Sales[[#This Row],[store_no]],Stores[store_no],0))</f>
        <v>96400</v>
      </c>
      <c r="J8254" s="4" t="str">
        <f>INDEX(Departments[dept_name],MATCH(Sales[[#This Row],[dept_no]],Departments[dept_no],0))</f>
        <v>Sports</v>
      </c>
      <c r="K8254" s="4" t="str">
        <f>CONCATENATE(Sales[[#This Row],[region]],Sales[[#This Row],[storetype]])</f>
        <v>3A</v>
      </c>
      <c r="L8254" s="4">
        <f>INDEX(RegionStoreCount[Store Count],MATCH(Sales[[#This Row],[RegionStoretype]],RegionStoreCount[Region/Type],0))</f>
        <v>9</v>
      </c>
      <c r="M8254" s="4">
        <f>AND(Sales[[#This Row],[date]]&lt;=TY_YTDMax,Sales[[#This Row],[date]]&gt;=TY_YTDMin)*Sales[[#This Row],[sales]]</f>
        <v>12551.7132</v>
      </c>
      <c r="N8254" s="4">
        <f>AND(Sales[[#This Row],[date]]&lt;=LY_YTDMax,Sales[[#This Row],[date]]&gt;=LY_YTDMin)*Sales[[#This Row],[sales]]</f>
        <v>0</v>
      </c>
      <c r="O8254" s="4">
        <f>AND(Sales[[#This Row],[date]]&gt;=YoY_Min,Sales[[#This Row],[date]]&lt;=TY_YTDMax)*(Sales[[#This Row],[sales]]/Sales[[#This Row],[sqft]])</f>
        <v>0.1302044937759336</v>
      </c>
      <c r="P8254" s="4">
        <f>SUMIF(Sales[RegionStoretype],Sales[[#This Row],[RegionStoretype]],Sales[YoY_SSF])/Sales[[#This Row],[Region_TypeCount]]</f>
        <v>53.603836561720975</v>
      </c>
    </row>
    <row r="8255" spans="1:16" x14ac:dyDescent="0.25">
      <c r="A8255" s="1">
        <v>43329</v>
      </c>
      <c r="B8255">
        <v>15</v>
      </c>
      <c r="C8255">
        <v>6</v>
      </c>
      <c r="D8255">
        <v>98998.79889999998</v>
      </c>
      <c r="E8255" s="4">
        <f>INDEX(Stores[region],MATCH(Sales[[#This Row],[store_no]],Stores[store_no],0))</f>
        <v>2</v>
      </c>
      <c r="F8255" s="4" t="str">
        <f>INDEX(Stores[storetype],MATCH(Sales[[#This Row],[store_no]],Stores[store_no],0))</f>
        <v>B</v>
      </c>
      <c r="G8255" s="4" t="str">
        <f>INDEX(Stores[location_city],MATCH(Sales[[#This Row],[store_no]],Stores[store_no],0))</f>
        <v>Rochester</v>
      </c>
      <c r="H8255" s="4" t="str">
        <f>INDEX(Stores[location_state],MATCH(Sales[[#This Row],[store_no]],Stores[store_no],0))</f>
        <v>Minnesota</v>
      </c>
      <c r="I8255" s="4">
        <f>INDEX(Stores[sqft],MATCH(Sales[[#This Row],[store_no]],Stores[store_no],0))</f>
        <v>128100</v>
      </c>
      <c r="J8255" s="4" t="str">
        <f>INDEX(Departments[dept_name],MATCH(Sales[[#This Row],[dept_no]],Departments[dept_no],0))</f>
        <v>Computers</v>
      </c>
      <c r="K8255" s="4" t="str">
        <f>CONCATENATE(Sales[[#This Row],[region]],Sales[[#This Row],[storetype]])</f>
        <v>2B</v>
      </c>
      <c r="L8255" s="4">
        <f>INDEX(RegionStoreCount[Store Count],MATCH(Sales[[#This Row],[RegionStoretype]],RegionStoreCount[Region/Type],0))</f>
        <v>6</v>
      </c>
      <c r="M8255" s="4">
        <f>AND(Sales[[#This Row],[date]]&lt;=TY_YTDMax,Sales[[#This Row],[date]]&gt;=TY_YTDMin)*Sales[[#This Row],[sales]]</f>
        <v>98998.79889999998</v>
      </c>
      <c r="N8255" s="4">
        <f>AND(Sales[[#This Row],[date]]&lt;=LY_YTDMax,Sales[[#This Row],[date]]&gt;=LY_YTDMin)*Sales[[#This Row],[sales]]</f>
        <v>0</v>
      </c>
      <c r="O8255" s="4">
        <f>AND(Sales[[#This Row],[date]]&gt;=YoY_Min,Sales[[#This Row],[date]]&lt;=TY_YTDMax)*(Sales[[#This Row],[sales]]/Sales[[#This Row],[sqft]])</f>
        <v>0.77282434738485539</v>
      </c>
      <c r="P8255" s="4">
        <f>SUMIF(Sales[RegionStoretype],Sales[[#This Row],[RegionStoretype]],Sales[YoY_SSF])/Sales[[#This Row],[Region_TypeCount]]</f>
        <v>58.393757732919049</v>
      </c>
    </row>
    <row r="8256" spans="1:16" x14ac:dyDescent="0.25">
      <c r="A8256" s="1">
        <v>43329</v>
      </c>
      <c r="B8256">
        <v>16</v>
      </c>
      <c r="C8256">
        <v>11</v>
      </c>
      <c r="D8256">
        <v>95497.5677</v>
      </c>
      <c r="E8256" s="4">
        <f>INDEX(Stores[region],MATCH(Sales[[#This Row],[store_no]],Stores[store_no],0))</f>
        <v>2</v>
      </c>
      <c r="F8256" s="4" t="str">
        <f>INDEX(Stores[storetype],MATCH(Sales[[#This Row],[store_no]],Stores[store_no],0))</f>
        <v>B</v>
      </c>
      <c r="G8256" s="4" t="str">
        <f>INDEX(Stores[location_city],MATCH(Sales[[#This Row],[store_no]],Stores[store_no],0))</f>
        <v>Saint Paul</v>
      </c>
      <c r="H8256" s="4" t="str">
        <f>INDEX(Stores[location_state],MATCH(Sales[[#This Row],[store_no]],Stores[store_no],0))</f>
        <v>Minnesota</v>
      </c>
      <c r="I8256" s="4">
        <f>INDEX(Stores[sqft],MATCH(Sales[[#This Row],[store_no]],Stores[store_no],0))</f>
        <v>180400</v>
      </c>
      <c r="J8256" s="4" t="str">
        <f>INDEX(Departments[dept_name],MATCH(Sales[[#This Row],[dept_no]],Departments[dept_no],0))</f>
        <v>Home</v>
      </c>
      <c r="K8256" s="4" t="str">
        <f>CONCATENATE(Sales[[#This Row],[region]],Sales[[#This Row],[storetype]])</f>
        <v>2B</v>
      </c>
      <c r="L8256" s="4">
        <f>INDEX(RegionStoreCount[Store Count],MATCH(Sales[[#This Row],[RegionStoretype]],RegionStoreCount[Region/Type],0))</f>
        <v>6</v>
      </c>
      <c r="M8256" s="4">
        <f>AND(Sales[[#This Row],[date]]&lt;=TY_YTDMax,Sales[[#This Row],[date]]&gt;=TY_YTDMin)*Sales[[#This Row],[sales]]</f>
        <v>95497.5677</v>
      </c>
      <c r="N8256" s="4">
        <f>AND(Sales[[#This Row],[date]]&lt;=LY_YTDMax,Sales[[#This Row],[date]]&gt;=LY_YTDMin)*Sales[[#This Row],[sales]]</f>
        <v>0</v>
      </c>
      <c r="O8256" s="4">
        <f>AND(Sales[[#This Row],[date]]&gt;=YoY_Min,Sales[[#This Row],[date]]&lt;=TY_YTDMax)*(Sales[[#This Row],[sales]]/Sales[[#This Row],[sqft]])</f>
        <v>0.52936567461197337</v>
      </c>
      <c r="P8256" s="4">
        <f>SUMIF(Sales[RegionStoretype],Sales[[#This Row],[RegionStoretype]],Sales[YoY_SSF])/Sales[[#This Row],[Region_TypeCount]]</f>
        <v>58.393757732919049</v>
      </c>
    </row>
    <row r="8257" spans="1:16" x14ac:dyDescent="0.25">
      <c r="A8257" s="1">
        <v>43329</v>
      </c>
      <c r="B8257">
        <v>16</v>
      </c>
      <c r="C8257">
        <v>12</v>
      </c>
      <c r="D8257">
        <v>225329.70269999999</v>
      </c>
      <c r="E8257" s="4">
        <f>INDEX(Stores[region],MATCH(Sales[[#This Row],[store_no]],Stores[store_no],0))</f>
        <v>2</v>
      </c>
      <c r="F8257" s="4" t="str">
        <f>INDEX(Stores[storetype],MATCH(Sales[[#This Row],[store_no]],Stores[store_no],0))</f>
        <v>B</v>
      </c>
      <c r="G8257" s="4" t="str">
        <f>INDEX(Stores[location_city],MATCH(Sales[[#This Row],[store_no]],Stores[store_no],0))</f>
        <v>Saint Paul</v>
      </c>
      <c r="H8257" s="4" t="str">
        <f>INDEX(Stores[location_state],MATCH(Sales[[#This Row],[store_no]],Stores[store_no],0))</f>
        <v>Minnesota</v>
      </c>
      <c r="I8257" s="4">
        <f>INDEX(Stores[sqft],MATCH(Sales[[#This Row],[store_no]],Stores[store_no],0))</f>
        <v>180400</v>
      </c>
      <c r="J8257" s="4" t="str">
        <f>INDEX(Departments[dept_name],MATCH(Sales[[#This Row],[dept_no]],Departments[dept_no],0))</f>
        <v>Jewelery</v>
      </c>
      <c r="K8257" s="4" t="str">
        <f>CONCATENATE(Sales[[#This Row],[region]],Sales[[#This Row],[storetype]])</f>
        <v>2B</v>
      </c>
      <c r="L8257" s="4">
        <f>INDEX(RegionStoreCount[Store Count],MATCH(Sales[[#This Row],[RegionStoretype]],RegionStoreCount[Region/Type],0))</f>
        <v>6</v>
      </c>
      <c r="M8257" s="4">
        <f>AND(Sales[[#This Row],[date]]&lt;=TY_YTDMax,Sales[[#This Row],[date]]&gt;=TY_YTDMin)*Sales[[#This Row],[sales]]</f>
        <v>225329.70269999999</v>
      </c>
      <c r="N8257" s="4">
        <f>AND(Sales[[#This Row],[date]]&lt;=LY_YTDMax,Sales[[#This Row],[date]]&gt;=LY_YTDMin)*Sales[[#This Row],[sales]]</f>
        <v>0</v>
      </c>
      <c r="O8257" s="4">
        <f>AND(Sales[[#This Row],[date]]&gt;=YoY_Min,Sales[[#This Row],[date]]&lt;=TY_YTDMax)*(Sales[[#This Row],[sales]]/Sales[[#This Row],[sqft]])</f>
        <v>1.249056001662971</v>
      </c>
      <c r="P8257" s="4">
        <f>SUMIF(Sales[RegionStoretype],Sales[[#This Row],[RegionStoretype]],Sales[YoY_SSF])/Sales[[#This Row],[Region_TypeCount]]</f>
        <v>58.393757732919049</v>
      </c>
    </row>
    <row r="8258" spans="1:16" x14ac:dyDescent="0.25">
      <c r="A8258" s="1">
        <v>43329</v>
      </c>
      <c r="B8258">
        <v>16</v>
      </c>
      <c r="C8258">
        <v>17</v>
      </c>
      <c r="D8258">
        <v>118528.8544</v>
      </c>
      <c r="E8258" s="4">
        <f>INDEX(Stores[region],MATCH(Sales[[#This Row],[store_no]],Stores[store_no],0))</f>
        <v>2</v>
      </c>
      <c r="F8258" s="4" t="str">
        <f>INDEX(Stores[storetype],MATCH(Sales[[#This Row],[store_no]],Stores[store_no],0))</f>
        <v>B</v>
      </c>
      <c r="G8258" s="4" t="str">
        <f>INDEX(Stores[location_city],MATCH(Sales[[#This Row],[store_no]],Stores[store_no],0))</f>
        <v>Saint Paul</v>
      </c>
      <c r="H8258" s="4" t="str">
        <f>INDEX(Stores[location_state],MATCH(Sales[[#This Row],[store_no]],Stores[store_no],0))</f>
        <v>Minnesota</v>
      </c>
      <c r="I8258" s="4">
        <f>INDEX(Stores[sqft],MATCH(Sales[[#This Row],[store_no]],Stores[store_no],0))</f>
        <v>180400</v>
      </c>
      <c r="J8258" s="4" t="str">
        <f>INDEX(Departments[dept_name],MATCH(Sales[[#This Row],[dept_no]],Departments[dept_no],0))</f>
        <v>Shoes</v>
      </c>
      <c r="K8258" s="4" t="str">
        <f>CONCATENATE(Sales[[#This Row],[region]],Sales[[#This Row],[storetype]])</f>
        <v>2B</v>
      </c>
      <c r="L8258" s="4">
        <f>INDEX(RegionStoreCount[Store Count],MATCH(Sales[[#This Row],[RegionStoretype]],RegionStoreCount[Region/Type],0))</f>
        <v>6</v>
      </c>
      <c r="M8258" s="4">
        <f>AND(Sales[[#This Row],[date]]&lt;=TY_YTDMax,Sales[[#This Row],[date]]&gt;=TY_YTDMin)*Sales[[#This Row],[sales]]</f>
        <v>118528.8544</v>
      </c>
      <c r="N8258" s="4">
        <f>AND(Sales[[#This Row],[date]]&lt;=LY_YTDMax,Sales[[#This Row],[date]]&gt;=LY_YTDMin)*Sales[[#This Row],[sales]]</f>
        <v>0</v>
      </c>
      <c r="O8258" s="4">
        <f>AND(Sales[[#This Row],[date]]&gt;=YoY_Min,Sales[[#This Row],[date]]&lt;=TY_YTDMax)*(Sales[[#This Row],[sales]]/Sales[[#This Row],[sqft]])</f>
        <v>0.65703356097560972</v>
      </c>
      <c r="P8258" s="4">
        <f>SUMIF(Sales[RegionStoretype],Sales[[#This Row],[RegionStoretype]],Sales[YoY_SSF])/Sales[[#This Row],[Region_TypeCount]]</f>
        <v>58.393757732919049</v>
      </c>
    </row>
    <row r="8259" spans="1:16" x14ac:dyDescent="0.25">
      <c r="A8259" s="1">
        <v>43329</v>
      </c>
      <c r="B8259">
        <v>17</v>
      </c>
      <c r="C8259">
        <v>6</v>
      </c>
      <c r="D8259">
        <v>59305.748899999999</v>
      </c>
      <c r="E8259" s="4">
        <f>INDEX(Stores[region],MATCH(Sales[[#This Row],[store_no]],Stores[store_no],0))</f>
        <v>3</v>
      </c>
      <c r="F8259" s="4" t="str">
        <f>INDEX(Stores[storetype],MATCH(Sales[[#This Row],[store_no]],Stores[store_no],0))</f>
        <v>B</v>
      </c>
      <c r="G8259" s="4" t="str">
        <f>INDEX(Stores[location_city],MATCH(Sales[[#This Row],[store_no]],Stores[store_no],0))</f>
        <v>Fargo</v>
      </c>
      <c r="H8259" s="4" t="str">
        <f>INDEX(Stores[location_state],MATCH(Sales[[#This Row],[store_no]],Stores[store_no],0))</f>
        <v>North Dakota</v>
      </c>
      <c r="I8259" s="4">
        <f>INDEX(Stores[sqft],MATCH(Sales[[#This Row],[store_no]],Stores[store_no],0))</f>
        <v>211600</v>
      </c>
      <c r="J8259" s="4" t="str">
        <f>INDEX(Departments[dept_name],MATCH(Sales[[#This Row],[dept_no]],Departments[dept_no],0))</f>
        <v>Computers</v>
      </c>
      <c r="K8259" s="4" t="str">
        <f>CONCATENATE(Sales[[#This Row],[region]],Sales[[#This Row],[storetype]])</f>
        <v>3B</v>
      </c>
      <c r="L8259" s="4">
        <f>INDEX(RegionStoreCount[Store Count],MATCH(Sales[[#This Row],[RegionStoretype]],RegionStoreCount[Region/Type],0))</f>
        <v>4</v>
      </c>
      <c r="M8259" s="4">
        <f>AND(Sales[[#This Row],[date]]&lt;=TY_YTDMax,Sales[[#This Row],[date]]&gt;=TY_YTDMin)*Sales[[#This Row],[sales]]</f>
        <v>59305.748899999999</v>
      </c>
      <c r="N8259" s="4">
        <f>AND(Sales[[#This Row],[date]]&lt;=LY_YTDMax,Sales[[#This Row],[date]]&gt;=LY_YTDMin)*Sales[[#This Row],[sales]]</f>
        <v>0</v>
      </c>
      <c r="O8259" s="4">
        <f>AND(Sales[[#This Row],[date]]&gt;=YoY_Min,Sales[[#This Row],[date]]&lt;=TY_YTDMax)*(Sales[[#This Row],[sales]]/Sales[[#This Row],[sqft]])</f>
        <v>0.28027291540642724</v>
      </c>
      <c r="P8259" s="4">
        <f>SUMIF(Sales[RegionStoretype],Sales[[#This Row],[RegionStoretype]],Sales[YoY_SSF])/Sales[[#This Row],[Region_TypeCount]]</f>
        <v>58.312187288105562</v>
      </c>
    </row>
    <row r="8260" spans="1:16" x14ac:dyDescent="0.25">
      <c r="A8260" s="1">
        <v>43329</v>
      </c>
      <c r="B8260">
        <v>17</v>
      </c>
      <c r="C8260">
        <v>13</v>
      </c>
      <c r="D8260">
        <v>10901.448100000001</v>
      </c>
      <c r="E8260" s="4">
        <f>INDEX(Stores[region],MATCH(Sales[[#This Row],[store_no]],Stores[store_no],0))</f>
        <v>3</v>
      </c>
      <c r="F8260" s="4" t="str">
        <f>INDEX(Stores[storetype],MATCH(Sales[[#This Row],[store_no]],Stores[store_no],0))</f>
        <v>B</v>
      </c>
      <c r="G8260" s="4" t="str">
        <f>INDEX(Stores[location_city],MATCH(Sales[[#This Row],[store_no]],Stores[store_no],0))</f>
        <v>Fargo</v>
      </c>
      <c r="H8260" s="4" t="str">
        <f>INDEX(Stores[location_state],MATCH(Sales[[#This Row],[store_no]],Stores[store_no],0))</f>
        <v>North Dakota</v>
      </c>
      <c r="I8260" s="4">
        <f>INDEX(Stores[sqft],MATCH(Sales[[#This Row],[store_no]],Stores[store_no],0))</f>
        <v>211600</v>
      </c>
      <c r="J8260" s="4" t="str">
        <f>INDEX(Departments[dept_name],MATCH(Sales[[#This Row],[dept_no]],Departments[dept_no],0))</f>
        <v>Kids</v>
      </c>
      <c r="K8260" s="4" t="str">
        <f>CONCATENATE(Sales[[#This Row],[region]],Sales[[#This Row],[storetype]])</f>
        <v>3B</v>
      </c>
      <c r="L8260" s="4">
        <f>INDEX(RegionStoreCount[Store Count],MATCH(Sales[[#This Row],[RegionStoretype]],RegionStoreCount[Region/Type],0))</f>
        <v>4</v>
      </c>
      <c r="M8260" s="4">
        <f>AND(Sales[[#This Row],[date]]&lt;=TY_YTDMax,Sales[[#This Row],[date]]&gt;=TY_YTDMin)*Sales[[#This Row],[sales]]</f>
        <v>10901.448100000001</v>
      </c>
      <c r="N8260" s="4">
        <f>AND(Sales[[#This Row],[date]]&lt;=LY_YTDMax,Sales[[#This Row],[date]]&gt;=LY_YTDMin)*Sales[[#This Row],[sales]]</f>
        <v>0</v>
      </c>
      <c r="O8260" s="4">
        <f>AND(Sales[[#This Row],[date]]&gt;=YoY_Min,Sales[[#This Row],[date]]&lt;=TY_YTDMax)*(Sales[[#This Row],[sales]]/Sales[[#This Row],[sqft]])</f>
        <v>5.151913090737241E-2</v>
      </c>
      <c r="P8260" s="4">
        <f>SUMIF(Sales[RegionStoretype],Sales[[#This Row],[RegionStoretype]],Sales[YoY_SSF])/Sales[[#This Row],[Region_TypeCount]]</f>
        <v>58.312187288105562</v>
      </c>
    </row>
    <row r="8261" spans="1:16" x14ac:dyDescent="0.25">
      <c r="A8261" s="1">
        <v>43329</v>
      </c>
      <c r="B8261">
        <v>19</v>
      </c>
      <c r="C8261">
        <v>1</v>
      </c>
      <c r="D8261">
        <v>7663.5305999999991</v>
      </c>
      <c r="E8261" s="4">
        <f>INDEX(Stores[region],MATCH(Sales[[#This Row],[store_no]],Stores[store_no],0))</f>
        <v>3</v>
      </c>
      <c r="F8261" s="4" t="str">
        <f>INDEX(Stores[storetype],MATCH(Sales[[#This Row],[store_no]],Stores[store_no],0))</f>
        <v>A</v>
      </c>
      <c r="G8261" s="4" t="str">
        <f>INDEX(Stores[location_city],MATCH(Sales[[#This Row],[store_no]],Stores[store_no],0))</f>
        <v>Des Moines</v>
      </c>
      <c r="H8261" s="4" t="str">
        <f>INDEX(Stores[location_state],MATCH(Sales[[#This Row],[store_no]],Stores[store_no],0))</f>
        <v>Iowa</v>
      </c>
      <c r="I8261" s="4">
        <f>INDEX(Stores[sqft],MATCH(Sales[[#This Row],[store_no]],Stores[store_no],0))</f>
        <v>197600</v>
      </c>
      <c r="J8261" s="4" t="str">
        <f>INDEX(Departments[dept_name],MATCH(Sales[[#This Row],[dept_no]],Departments[dept_no],0))</f>
        <v>Automotive</v>
      </c>
      <c r="K8261" s="4" t="str">
        <f>CONCATENATE(Sales[[#This Row],[region]],Sales[[#This Row],[storetype]])</f>
        <v>3A</v>
      </c>
      <c r="L8261" s="4">
        <f>INDEX(RegionStoreCount[Store Count],MATCH(Sales[[#This Row],[RegionStoretype]],RegionStoreCount[Region/Type],0))</f>
        <v>9</v>
      </c>
      <c r="M8261" s="4">
        <f>AND(Sales[[#This Row],[date]]&lt;=TY_YTDMax,Sales[[#This Row],[date]]&gt;=TY_YTDMin)*Sales[[#This Row],[sales]]</f>
        <v>7663.5305999999991</v>
      </c>
      <c r="N8261" s="4">
        <f>AND(Sales[[#This Row],[date]]&lt;=LY_YTDMax,Sales[[#This Row],[date]]&gt;=LY_YTDMin)*Sales[[#This Row],[sales]]</f>
        <v>0</v>
      </c>
      <c r="O8261" s="4">
        <f>AND(Sales[[#This Row],[date]]&gt;=YoY_Min,Sales[[#This Row],[date]]&lt;=TY_YTDMax)*(Sales[[#This Row],[sales]]/Sales[[#This Row],[sqft]])</f>
        <v>3.8783049595141693E-2</v>
      </c>
      <c r="P8261" s="4">
        <f>SUMIF(Sales[RegionStoretype],Sales[[#This Row],[RegionStoretype]],Sales[YoY_SSF])/Sales[[#This Row],[Region_TypeCount]]</f>
        <v>53.603836561720975</v>
      </c>
    </row>
    <row r="8262" spans="1:16" x14ac:dyDescent="0.25">
      <c r="A8262" s="1">
        <v>43329</v>
      </c>
      <c r="B8262">
        <v>19</v>
      </c>
      <c r="C8262">
        <v>9</v>
      </c>
      <c r="D8262">
        <v>11051.453999999998</v>
      </c>
      <c r="E8262" s="4">
        <f>INDEX(Stores[region],MATCH(Sales[[#This Row],[store_no]],Stores[store_no],0))</f>
        <v>3</v>
      </c>
      <c r="F8262" s="4" t="str">
        <f>INDEX(Stores[storetype],MATCH(Sales[[#This Row],[store_no]],Stores[store_no],0))</f>
        <v>A</v>
      </c>
      <c r="G8262" s="4" t="str">
        <f>INDEX(Stores[location_city],MATCH(Sales[[#This Row],[store_no]],Stores[store_no],0))</f>
        <v>Des Moines</v>
      </c>
      <c r="H8262" s="4" t="str">
        <f>INDEX(Stores[location_state],MATCH(Sales[[#This Row],[store_no]],Stores[store_no],0))</f>
        <v>Iowa</v>
      </c>
      <c r="I8262" s="4">
        <f>INDEX(Stores[sqft],MATCH(Sales[[#This Row],[store_no]],Stores[store_no],0))</f>
        <v>197600</v>
      </c>
      <c r="J8262" s="4" t="str">
        <f>INDEX(Departments[dept_name],MATCH(Sales[[#This Row],[dept_no]],Departments[dept_no],0))</f>
        <v>Garden</v>
      </c>
      <c r="K8262" s="4" t="str">
        <f>CONCATENATE(Sales[[#This Row],[region]],Sales[[#This Row],[storetype]])</f>
        <v>3A</v>
      </c>
      <c r="L8262" s="4">
        <f>INDEX(RegionStoreCount[Store Count],MATCH(Sales[[#This Row],[RegionStoretype]],RegionStoreCount[Region/Type],0))</f>
        <v>9</v>
      </c>
      <c r="M8262" s="4">
        <f>AND(Sales[[#This Row],[date]]&lt;=TY_YTDMax,Sales[[#This Row],[date]]&gt;=TY_YTDMin)*Sales[[#This Row],[sales]]</f>
        <v>11051.453999999998</v>
      </c>
      <c r="N8262" s="4">
        <f>AND(Sales[[#This Row],[date]]&lt;=LY_YTDMax,Sales[[#This Row],[date]]&gt;=LY_YTDMin)*Sales[[#This Row],[sales]]</f>
        <v>0</v>
      </c>
      <c r="O8262" s="4">
        <f>AND(Sales[[#This Row],[date]]&gt;=YoY_Min,Sales[[#This Row],[date]]&lt;=TY_YTDMax)*(Sales[[#This Row],[sales]]/Sales[[#This Row],[sqft]])</f>
        <v>5.592841093117408E-2</v>
      </c>
      <c r="P8262" s="4">
        <f>SUMIF(Sales[RegionStoretype],Sales[[#This Row],[RegionStoretype]],Sales[YoY_SSF])/Sales[[#This Row],[Region_TypeCount]]</f>
        <v>53.603836561720975</v>
      </c>
    </row>
    <row r="8263" spans="1:16" x14ac:dyDescent="0.25">
      <c r="A8263" s="1">
        <v>43329</v>
      </c>
      <c r="B8263">
        <v>19</v>
      </c>
      <c r="C8263">
        <v>17</v>
      </c>
      <c r="D8263">
        <v>80168.1538</v>
      </c>
      <c r="E8263" s="4">
        <f>INDEX(Stores[region],MATCH(Sales[[#This Row],[store_no]],Stores[store_no],0))</f>
        <v>3</v>
      </c>
      <c r="F8263" s="4" t="str">
        <f>INDEX(Stores[storetype],MATCH(Sales[[#This Row],[store_no]],Stores[store_no],0))</f>
        <v>A</v>
      </c>
      <c r="G8263" s="4" t="str">
        <f>INDEX(Stores[location_city],MATCH(Sales[[#This Row],[store_no]],Stores[store_no],0))</f>
        <v>Des Moines</v>
      </c>
      <c r="H8263" s="4" t="str">
        <f>INDEX(Stores[location_state],MATCH(Sales[[#This Row],[store_no]],Stores[store_no],0))</f>
        <v>Iowa</v>
      </c>
      <c r="I8263" s="4">
        <f>INDEX(Stores[sqft],MATCH(Sales[[#This Row],[store_no]],Stores[store_no],0))</f>
        <v>197600</v>
      </c>
      <c r="J8263" s="4" t="str">
        <f>INDEX(Departments[dept_name],MATCH(Sales[[#This Row],[dept_no]],Departments[dept_no],0))</f>
        <v>Shoes</v>
      </c>
      <c r="K8263" s="4" t="str">
        <f>CONCATENATE(Sales[[#This Row],[region]],Sales[[#This Row],[storetype]])</f>
        <v>3A</v>
      </c>
      <c r="L8263" s="4">
        <f>INDEX(RegionStoreCount[Store Count],MATCH(Sales[[#This Row],[RegionStoretype]],RegionStoreCount[Region/Type],0))</f>
        <v>9</v>
      </c>
      <c r="M8263" s="4">
        <f>AND(Sales[[#This Row],[date]]&lt;=TY_YTDMax,Sales[[#This Row],[date]]&gt;=TY_YTDMin)*Sales[[#This Row],[sales]]</f>
        <v>80168.1538</v>
      </c>
      <c r="N8263" s="4">
        <f>AND(Sales[[#This Row],[date]]&lt;=LY_YTDMax,Sales[[#This Row],[date]]&gt;=LY_YTDMin)*Sales[[#This Row],[sales]]</f>
        <v>0</v>
      </c>
      <c r="O8263" s="4">
        <f>AND(Sales[[#This Row],[date]]&gt;=YoY_Min,Sales[[#This Row],[date]]&lt;=TY_YTDMax)*(Sales[[#This Row],[sales]]/Sales[[#This Row],[sqft]])</f>
        <v>0.40570928036437248</v>
      </c>
      <c r="P8263" s="4">
        <f>SUMIF(Sales[RegionStoretype],Sales[[#This Row],[RegionStoretype]],Sales[YoY_SSF])/Sales[[#This Row],[Region_TypeCount]]</f>
        <v>53.603836561720975</v>
      </c>
    </row>
    <row r="8264" spans="1:16" x14ac:dyDescent="0.25">
      <c r="A8264" s="1">
        <v>43329</v>
      </c>
      <c r="B8264">
        <v>20</v>
      </c>
      <c r="C8264">
        <v>8</v>
      </c>
      <c r="D8264">
        <v>11475.09</v>
      </c>
      <c r="E8264" s="4">
        <f>INDEX(Stores[region],MATCH(Sales[[#This Row],[store_no]],Stores[store_no],0))</f>
        <v>1</v>
      </c>
      <c r="F8264" s="4" t="str">
        <f>INDEX(Stores[storetype],MATCH(Sales[[#This Row],[store_no]],Stores[store_no],0))</f>
        <v>A</v>
      </c>
      <c r="G8264" s="4" t="str">
        <f>INDEX(Stores[location_city],MATCH(Sales[[#This Row],[store_no]],Stores[store_no],0))</f>
        <v>South Bend</v>
      </c>
      <c r="H8264" s="4" t="str">
        <f>INDEX(Stores[location_state],MATCH(Sales[[#This Row],[store_no]],Stores[store_no],0))</f>
        <v>Indiana</v>
      </c>
      <c r="I8264" s="4">
        <f>INDEX(Stores[sqft],MATCH(Sales[[#This Row],[store_no]],Stores[store_no],0))</f>
        <v>39700</v>
      </c>
      <c r="J8264" s="4" t="str">
        <f>INDEX(Departments[dept_name],MATCH(Sales[[#This Row],[dept_no]],Departments[dept_no],0))</f>
        <v>Games</v>
      </c>
      <c r="K8264" s="4" t="str">
        <f>CONCATENATE(Sales[[#This Row],[region]],Sales[[#This Row],[storetype]])</f>
        <v>1A</v>
      </c>
      <c r="L8264" s="4">
        <f>INDEX(RegionStoreCount[Store Count],MATCH(Sales[[#This Row],[RegionStoretype]],RegionStoreCount[Region/Type],0))</f>
        <v>5</v>
      </c>
      <c r="M8264" s="4">
        <f>AND(Sales[[#This Row],[date]]&lt;=TY_YTDMax,Sales[[#This Row],[date]]&gt;=TY_YTDMin)*Sales[[#This Row],[sales]]</f>
        <v>11475.09</v>
      </c>
      <c r="N8264" s="4">
        <f>AND(Sales[[#This Row],[date]]&lt;=LY_YTDMax,Sales[[#This Row],[date]]&gt;=LY_YTDMin)*Sales[[#This Row],[sales]]</f>
        <v>0</v>
      </c>
      <c r="O8264" s="4">
        <f>AND(Sales[[#This Row],[date]]&gt;=YoY_Min,Sales[[#This Row],[date]]&lt;=TY_YTDMax)*(Sales[[#This Row],[sales]]/Sales[[#This Row],[sqft]])</f>
        <v>0.28904508816120905</v>
      </c>
      <c r="P8264" s="4">
        <f>SUMIF(Sales[RegionStoretype],Sales[[#This Row],[RegionStoretype]],Sales[YoY_SSF])/Sales[[#This Row],[Region_TypeCount]]</f>
        <v>59.469551530910678</v>
      </c>
    </row>
    <row r="8265" spans="1:16" x14ac:dyDescent="0.25">
      <c r="A8265" s="1">
        <v>43329</v>
      </c>
      <c r="B8265">
        <v>20</v>
      </c>
      <c r="C8265">
        <v>18</v>
      </c>
      <c r="D8265">
        <v>160.40519999999998</v>
      </c>
      <c r="E8265" s="4">
        <f>INDEX(Stores[region],MATCH(Sales[[#This Row],[store_no]],Stores[store_no],0))</f>
        <v>1</v>
      </c>
      <c r="F8265" s="4" t="str">
        <f>INDEX(Stores[storetype],MATCH(Sales[[#This Row],[store_no]],Stores[store_no],0))</f>
        <v>A</v>
      </c>
      <c r="G8265" s="4" t="str">
        <f>INDEX(Stores[location_city],MATCH(Sales[[#This Row],[store_no]],Stores[store_no],0))</f>
        <v>South Bend</v>
      </c>
      <c r="H8265" s="4" t="str">
        <f>INDEX(Stores[location_state],MATCH(Sales[[#This Row],[store_no]],Stores[store_no],0))</f>
        <v>Indiana</v>
      </c>
      <c r="I8265" s="4">
        <f>INDEX(Stores[sqft],MATCH(Sales[[#This Row],[store_no]],Stores[store_no],0))</f>
        <v>39700</v>
      </c>
      <c r="J8265" s="4" t="str">
        <f>INDEX(Departments[dept_name],MATCH(Sales[[#This Row],[dept_no]],Departments[dept_no],0))</f>
        <v>Sports</v>
      </c>
      <c r="K8265" s="4" t="str">
        <f>CONCATENATE(Sales[[#This Row],[region]],Sales[[#This Row],[storetype]])</f>
        <v>1A</v>
      </c>
      <c r="L8265" s="4">
        <f>INDEX(RegionStoreCount[Store Count],MATCH(Sales[[#This Row],[RegionStoretype]],RegionStoreCount[Region/Type],0))</f>
        <v>5</v>
      </c>
      <c r="M8265" s="4">
        <f>AND(Sales[[#This Row],[date]]&lt;=TY_YTDMax,Sales[[#This Row],[date]]&gt;=TY_YTDMin)*Sales[[#This Row],[sales]]</f>
        <v>160.40519999999998</v>
      </c>
      <c r="N8265" s="4">
        <f>AND(Sales[[#This Row],[date]]&lt;=LY_YTDMax,Sales[[#This Row],[date]]&gt;=LY_YTDMin)*Sales[[#This Row],[sales]]</f>
        <v>0</v>
      </c>
      <c r="O8265" s="4">
        <f>AND(Sales[[#This Row],[date]]&gt;=YoY_Min,Sales[[#This Row],[date]]&lt;=TY_YTDMax)*(Sales[[#This Row],[sales]]/Sales[[#This Row],[sqft]])</f>
        <v>4.0404332493702766E-3</v>
      </c>
      <c r="P8265" s="4">
        <f>SUMIF(Sales[RegionStoretype],Sales[[#This Row],[RegionStoretype]],Sales[YoY_SSF])/Sales[[#This Row],[Region_TypeCount]]</f>
        <v>59.469551530910678</v>
      </c>
    </row>
    <row r="8266" spans="1:16" x14ac:dyDescent="0.25">
      <c r="A8266" s="1">
        <v>43329</v>
      </c>
      <c r="B8266">
        <v>20</v>
      </c>
      <c r="C8266">
        <v>20</v>
      </c>
      <c r="D8266">
        <v>17.646000000000001</v>
      </c>
      <c r="E8266" s="4">
        <f>INDEX(Stores[region],MATCH(Sales[[#This Row],[store_no]],Stores[store_no],0))</f>
        <v>1</v>
      </c>
      <c r="F8266" s="4" t="str">
        <f>INDEX(Stores[storetype],MATCH(Sales[[#This Row],[store_no]],Stores[store_no],0))</f>
        <v>A</v>
      </c>
      <c r="G8266" s="4" t="str">
        <f>INDEX(Stores[location_city],MATCH(Sales[[#This Row],[store_no]],Stores[store_no],0))</f>
        <v>South Bend</v>
      </c>
      <c r="H8266" s="4" t="str">
        <f>INDEX(Stores[location_state],MATCH(Sales[[#This Row],[store_no]],Stores[store_no],0))</f>
        <v>Indiana</v>
      </c>
      <c r="I8266" s="4">
        <f>INDEX(Stores[sqft],MATCH(Sales[[#This Row],[store_no]],Stores[store_no],0))</f>
        <v>39700</v>
      </c>
      <c r="J8266" s="4" t="str">
        <f>INDEX(Departments[dept_name],MATCH(Sales[[#This Row],[dept_no]],Departments[dept_no],0))</f>
        <v>Toys</v>
      </c>
      <c r="K8266" s="4" t="str">
        <f>CONCATENATE(Sales[[#This Row],[region]],Sales[[#This Row],[storetype]])</f>
        <v>1A</v>
      </c>
      <c r="L8266" s="4">
        <f>INDEX(RegionStoreCount[Store Count],MATCH(Sales[[#This Row],[RegionStoretype]],RegionStoreCount[Region/Type],0))</f>
        <v>5</v>
      </c>
      <c r="M8266" s="4">
        <f>AND(Sales[[#This Row],[date]]&lt;=TY_YTDMax,Sales[[#This Row],[date]]&gt;=TY_YTDMin)*Sales[[#This Row],[sales]]</f>
        <v>17.646000000000001</v>
      </c>
      <c r="N8266" s="4">
        <f>AND(Sales[[#This Row],[date]]&lt;=LY_YTDMax,Sales[[#This Row],[date]]&gt;=LY_YTDMin)*Sales[[#This Row],[sales]]</f>
        <v>0</v>
      </c>
      <c r="O8266" s="4">
        <f>AND(Sales[[#This Row],[date]]&gt;=YoY_Min,Sales[[#This Row],[date]]&lt;=TY_YTDMax)*(Sales[[#This Row],[sales]]/Sales[[#This Row],[sqft]])</f>
        <v>4.4448362720403027E-4</v>
      </c>
      <c r="P8266" s="4">
        <f>SUMIF(Sales[RegionStoretype],Sales[[#This Row],[RegionStoretype]],Sales[YoY_SSF])/Sales[[#This Row],[Region_TypeCount]]</f>
        <v>59.469551530910678</v>
      </c>
    </row>
    <row r="8267" spans="1:16" x14ac:dyDescent="0.25">
      <c r="A8267" s="1">
        <v>43329</v>
      </c>
      <c r="B8267">
        <v>21</v>
      </c>
      <c r="C8267">
        <v>5</v>
      </c>
      <c r="D8267">
        <v>335764.42749999999</v>
      </c>
      <c r="E8267" s="4">
        <f>INDEX(Stores[region],MATCH(Sales[[#This Row],[store_no]],Stores[store_no],0))</f>
        <v>2</v>
      </c>
      <c r="F8267" s="4" t="str">
        <f>INDEX(Stores[storetype],MATCH(Sales[[#This Row],[store_no]],Stores[store_no],0))</f>
        <v>B</v>
      </c>
      <c r="G8267" s="4" t="str">
        <f>INDEX(Stores[location_city],MATCH(Sales[[#This Row],[store_no]],Stores[store_no],0))</f>
        <v>Madison</v>
      </c>
      <c r="H8267" s="4" t="str">
        <f>INDEX(Stores[location_state],MATCH(Sales[[#This Row],[store_no]],Stores[store_no],0))</f>
        <v>Wisconsin</v>
      </c>
      <c r="I8267" s="4">
        <f>INDEX(Stores[sqft],MATCH(Sales[[#This Row],[store_no]],Stores[store_no],0))</f>
        <v>206400</v>
      </c>
      <c r="J8267" s="4" t="str">
        <f>INDEX(Departments[dept_name],MATCH(Sales[[#This Row],[dept_no]],Departments[dept_no],0))</f>
        <v>Clothing</v>
      </c>
      <c r="K8267" s="4" t="str">
        <f>CONCATENATE(Sales[[#This Row],[region]],Sales[[#This Row],[storetype]])</f>
        <v>2B</v>
      </c>
      <c r="L8267" s="4">
        <f>INDEX(RegionStoreCount[Store Count],MATCH(Sales[[#This Row],[RegionStoretype]],RegionStoreCount[Region/Type],0))</f>
        <v>6</v>
      </c>
      <c r="M8267" s="4">
        <f>AND(Sales[[#This Row],[date]]&lt;=TY_YTDMax,Sales[[#This Row],[date]]&gt;=TY_YTDMin)*Sales[[#This Row],[sales]]</f>
        <v>335764.42749999999</v>
      </c>
      <c r="N8267" s="4">
        <f>AND(Sales[[#This Row],[date]]&lt;=LY_YTDMax,Sales[[#This Row],[date]]&gt;=LY_YTDMin)*Sales[[#This Row],[sales]]</f>
        <v>0</v>
      </c>
      <c r="O8267" s="4">
        <f>AND(Sales[[#This Row],[date]]&gt;=YoY_Min,Sales[[#This Row],[date]]&lt;=TY_YTDMax)*(Sales[[#This Row],[sales]]/Sales[[#This Row],[sqft]])</f>
        <v>1.6267656371124031</v>
      </c>
      <c r="P8267" s="4">
        <f>SUMIF(Sales[RegionStoretype],Sales[[#This Row],[RegionStoretype]],Sales[YoY_SSF])/Sales[[#This Row],[Region_TypeCount]]</f>
        <v>58.393757732919049</v>
      </c>
    </row>
    <row r="8268" spans="1:16" x14ac:dyDescent="0.25">
      <c r="A8268" s="1">
        <v>43329</v>
      </c>
      <c r="B8268">
        <v>21</v>
      </c>
      <c r="C8268">
        <v>13</v>
      </c>
      <c r="D8268">
        <v>130883.26330000001</v>
      </c>
      <c r="E8268" s="4">
        <f>INDEX(Stores[region],MATCH(Sales[[#This Row],[store_no]],Stores[store_no],0))</f>
        <v>2</v>
      </c>
      <c r="F8268" s="4" t="str">
        <f>INDEX(Stores[storetype],MATCH(Sales[[#This Row],[store_no]],Stores[store_no],0))</f>
        <v>B</v>
      </c>
      <c r="G8268" s="4" t="str">
        <f>INDEX(Stores[location_city],MATCH(Sales[[#This Row],[store_no]],Stores[store_no],0))</f>
        <v>Madison</v>
      </c>
      <c r="H8268" s="4" t="str">
        <f>INDEX(Stores[location_state],MATCH(Sales[[#This Row],[store_no]],Stores[store_no],0))</f>
        <v>Wisconsin</v>
      </c>
      <c r="I8268" s="4">
        <f>INDEX(Stores[sqft],MATCH(Sales[[#This Row],[store_no]],Stores[store_no],0))</f>
        <v>206400</v>
      </c>
      <c r="J8268" s="4" t="str">
        <f>INDEX(Departments[dept_name],MATCH(Sales[[#This Row],[dept_no]],Departments[dept_no],0))</f>
        <v>Kids</v>
      </c>
      <c r="K8268" s="4" t="str">
        <f>CONCATENATE(Sales[[#This Row],[region]],Sales[[#This Row],[storetype]])</f>
        <v>2B</v>
      </c>
      <c r="L8268" s="4">
        <f>INDEX(RegionStoreCount[Store Count],MATCH(Sales[[#This Row],[RegionStoretype]],RegionStoreCount[Region/Type],0))</f>
        <v>6</v>
      </c>
      <c r="M8268" s="4">
        <f>AND(Sales[[#This Row],[date]]&lt;=TY_YTDMax,Sales[[#This Row],[date]]&gt;=TY_YTDMin)*Sales[[#This Row],[sales]]</f>
        <v>130883.26330000001</v>
      </c>
      <c r="N8268" s="4">
        <f>AND(Sales[[#This Row],[date]]&lt;=LY_YTDMax,Sales[[#This Row],[date]]&gt;=LY_YTDMin)*Sales[[#This Row],[sales]]</f>
        <v>0</v>
      </c>
      <c r="O8268" s="4">
        <f>AND(Sales[[#This Row],[date]]&gt;=YoY_Min,Sales[[#This Row],[date]]&lt;=TY_YTDMax)*(Sales[[#This Row],[sales]]/Sales[[#This Row],[sqft]])</f>
        <v>0.6341243376937985</v>
      </c>
      <c r="P8268" s="4">
        <f>SUMIF(Sales[RegionStoretype],Sales[[#This Row],[RegionStoretype]],Sales[YoY_SSF])/Sales[[#This Row],[Region_TypeCount]]</f>
        <v>58.393757732919049</v>
      </c>
    </row>
    <row r="8269" spans="1:16" x14ac:dyDescent="0.25">
      <c r="A8269" s="1">
        <v>43329</v>
      </c>
      <c r="B8269">
        <v>21</v>
      </c>
      <c r="C8269">
        <v>16</v>
      </c>
      <c r="D8269">
        <v>173329.69520000005</v>
      </c>
      <c r="E8269" s="4">
        <f>INDEX(Stores[region],MATCH(Sales[[#This Row],[store_no]],Stores[store_no],0))</f>
        <v>2</v>
      </c>
      <c r="F8269" s="4" t="str">
        <f>INDEX(Stores[storetype],MATCH(Sales[[#This Row],[store_no]],Stores[store_no],0))</f>
        <v>B</v>
      </c>
      <c r="G8269" s="4" t="str">
        <f>INDEX(Stores[location_city],MATCH(Sales[[#This Row],[store_no]],Stores[store_no],0))</f>
        <v>Madison</v>
      </c>
      <c r="H8269" s="4" t="str">
        <f>INDEX(Stores[location_state],MATCH(Sales[[#This Row],[store_no]],Stores[store_no],0))</f>
        <v>Wisconsin</v>
      </c>
      <c r="I8269" s="4">
        <f>INDEX(Stores[sqft],MATCH(Sales[[#This Row],[store_no]],Stores[store_no],0))</f>
        <v>206400</v>
      </c>
      <c r="J8269" s="4" t="str">
        <f>INDEX(Departments[dept_name],MATCH(Sales[[#This Row],[dept_no]],Departments[dept_no],0))</f>
        <v>Outdoors</v>
      </c>
      <c r="K8269" s="4" t="str">
        <f>CONCATENATE(Sales[[#This Row],[region]],Sales[[#This Row],[storetype]])</f>
        <v>2B</v>
      </c>
      <c r="L8269" s="4">
        <f>INDEX(RegionStoreCount[Store Count],MATCH(Sales[[#This Row],[RegionStoretype]],RegionStoreCount[Region/Type],0))</f>
        <v>6</v>
      </c>
      <c r="M8269" s="4">
        <f>AND(Sales[[#This Row],[date]]&lt;=TY_YTDMax,Sales[[#This Row],[date]]&gt;=TY_YTDMin)*Sales[[#This Row],[sales]]</f>
        <v>173329.69520000005</v>
      </c>
      <c r="N8269" s="4">
        <f>AND(Sales[[#This Row],[date]]&lt;=LY_YTDMax,Sales[[#This Row],[date]]&gt;=LY_YTDMin)*Sales[[#This Row],[sales]]</f>
        <v>0</v>
      </c>
      <c r="O8269" s="4">
        <f>AND(Sales[[#This Row],[date]]&gt;=YoY_Min,Sales[[#This Row],[date]]&lt;=TY_YTDMax)*(Sales[[#This Row],[sales]]/Sales[[#This Row],[sqft]])</f>
        <v>0.83977565503875995</v>
      </c>
      <c r="P8269" s="4">
        <f>SUMIF(Sales[RegionStoretype],Sales[[#This Row],[RegionStoretype]],Sales[YoY_SSF])/Sales[[#This Row],[Region_TypeCount]]</f>
        <v>58.393757732919049</v>
      </c>
    </row>
    <row r="8270" spans="1:16" x14ac:dyDescent="0.25">
      <c r="A8270" s="1">
        <v>43329</v>
      </c>
      <c r="B8270">
        <v>21</v>
      </c>
      <c r="C8270">
        <v>18</v>
      </c>
      <c r="D8270">
        <v>71394.6152</v>
      </c>
      <c r="E8270" s="4">
        <f>INDEX(Stores[region],MATCH(Sales[[#This Row],[store_no]],Stores[store_no],0))</f>
        <v>2</v>
      </c>
      <c r="F8270" s="4" t="str">
        <f>INDEX(Stores[storetype],MATCH(Sales[[#This Row],[store_no]],Stores[store_no],0))</f>
        <v>B</v>
      </c>
      <c r="G8270" s="4" t="str">
        <f>INDEX(Stores[location_city],MATCH(Sales[[#This Row],[store_no]],Stores[store_no],0))</f>
        <v>Madison</v>
      </c>
      <c r="H8270" s="4" t="str">
        <f>INDEX(Stores[location_state],MATCH(Sales[[#This Row],[store_no]],Stores[store_no],0))</f>
        <v>Wisconsin</v>
      </c>
      <c r="I8270" s="4">
        <f>INDEX(Stores[sqft],MATCH(Sales[[#This Row],[store_no]],Stores[store_no],0))</f>
        <v>206400</v>
      </c>
      <c r="J8270" s="4" t="str">
        <f>INDEX(Departments[dept_name],MATCH(Sales[[#This Row],[dept_no]],Departments[dept_no],0))</f>
        <v>Sports</v>
      </c>
      <c r="K8270" s="4" t="str">
        <f>CONCATENATE(Sales[[#This Row],[region]],Sales[[#This Row],[storetype]])</f>
        <v>2B</v>
      </c>
      <c r="L8270" s="4">
        <f>INDEX(RegionStoreCount[Store Count],MATCH(Sales[[#This Row],[RegionStoretype]],RegionStoreCount[Region/Type],0))</f>
        <v>6</v>
      </c>
      <c r="M8270" s="4">
        <f>AND(Sales[[#This Row],[date]]&lt;=TY_YTDMax,Sales[[#This Row],[date]]&gt;=TY_YTDMin)*Sales[[#This Row],[sales]]</f>
        <v>71394.6152</v>
      </c>
      <c r="N8270" s="4">
        <f>AND(Sales[[#This Row],[date]]&lt;=LY_YTDMax,Sales[[#This Row],[date]]&gt;=LY_YTDMin)*Sales[[#This Row],[sales]]</f>
        <v>0</v>
      </c>
      <c r="O8270" s="4">
        <f>AND(Sales[[#This Row],[date]]&gt;=YoY_Min,Sales[[#This Row],[date]]&lt;=TY_YTDMax)*(Sales[[#This Row],[sales]]/Sales[[#This Row],[sqft]])</f>
        <v>0.34590414341085274</v>
      </c>
      <c r="P8270" s="4">
        <f>SUMIF(Sales[RegionStoretype],Sales[[#This Row],[RegionStoretype]],Sales[YoY_SSF])/Sales[[#This Row],[Region_TypeCount]]</f>
        <v>58.393757732919049</v>
      </c>
    </row>
    <row r="8271" spans="1:16" x14ac:dyDescent="0.25">
      <c r="A8271" s="1">
        <v>43329</v>
      </c>
      <c r="B8271">
        <v>22</v>
      </c>
      <c r="C8271">
        <v>2</v>
      </c>
      <c r="D8271">
        <v>19185.038499999999</v>
      </c>
      <c r="E8271" s="4">
        <f>INDEX(Stores[region],MATCH(Sales[[#This Row],[store_no]],Stores[store_no],0))</f>
        <v>3</v>
      </c>
      <c r="F8271" s="4" t="str">
        <f>INDEX(Stores[storetype],MATCH(Sales[[#This Row],[store_no]],Stores[store_no],0))</f>
        <v>B</v>
      </c>
      <c r="G8271" s="4" t="str">
        <f>INDEX(Stores[location_city],MATCH(Sales[[#This Row],[store_no]],Stores[store_no],0))</f>
        <v>Sioux Falls</v>
      </c>
      <c r="H8271" s="4" t="str">
        <f>INDEX(Stores[location_state],MATCH(Sales[[#This Row],[store_no]],Stores[store_no],0))</f>
        <v>South Dakota</v>
      </c>
      <c r="I8271" s="4">
        <f>INDEX(Stores[sqft],MATCH(Sales[[#This Row],[store_no]],Stores[store_no],0))</f>
        <v>57800</v>
      </c>
      <c r="J8271" s="4" t="str">
        <f>INDEX(Departments[dept_name],MATCH(Sales[[#This Row],[dept_no]],Departments[dept_no],0))</f>
        <v>Baby</v>
      </c>
      <c r="K8271" s="4" t="str">
        <f>CONCATENATE(Sales[[#This Row],[region]],Sales[[#This Row],[storetype]])</f>
        <v>3B</v>
      </c>
      <c r="L8271" s="4">
        <f>INDEX(RegionStoreCount[Store Count],MATCH(Sales[[#This Row],[RegionStoretype]],RegionStoreCount[Region/Type],0))</f>
        <v>4</v>
      </c>
      <c r="M8271" s="4">
        <f>AND(Sales[[#This Row],[date]]&lt;=TY_YTDMax,Sales[[#This Row],[date]]&gt;=TY_YTDMin)*Sales[[#This Row],[sales]]</f>
        <v>19185.038499999999</v>
      </c>
      <c r="N8271" s="4">
        <f>AND(Sales[[#This Row],[date]]&lt;=LY_YTDMax,Sales[[#This Row],[date]]&gt;=LY_YTDMin)*Sales[[#This Row],[sales]]</f>
        <v>0</v>
      </c>
      <c r="O8271" s="4">
        <f>AND(Sales[[#This Row],[date]]&gt;=YoY_Min,Sales[[#This Row],[date]]&lt;=TY_YTDMax)*(Sales[[#This Row],[sales]]/Sales[[#This Row],[sqft]])</f>
        <v>0.33192108131487885</v>
      </c>
      <c r="P8271" s="4">
        <f>SUMIF(Sales[RegionStoretype],Sales[[#This Row],[RegionStoretype]],Sales[YoY_SSF])/Sales[[#This Row],[Region_TypeCount]]</f>
        <v>58.312187288105562</v>
      </c>
    </row>
    <row r="8272" spans="1:16" x14ac:dyDescent="0.25">
      <c r="A8272" s="1">
        <v>43329</v>
      </c>
      <c r="B8272">
        <v>23</v>
      </c>
      <c r="C8272">
        <v>6</v>
      </c>
      <c r="D8272">
        <v>5943.5745999999999</v>
      </c>
      <c r="E8272" s="4">
        <f>INDEX(Stores[region],MATCH(Sales[[#This Row],[store_no]],Stores[store_no],0))</f>
        <v>3</v>
      </c>
      <c r="F8272" s="4" t="str">
        <f>INDEX(Stores[storetype],MATCH(Sales[[#This Row],[store_no]],Stores[store_no],0))</f>
        <v>B</v>
      </c>
      <c r="G8272" s="4" t="str">
        <f>INDEX(Stores[location_city],MATCH(Sales[[#This Row],[store_no]],Stores[store_no],0))</f>
        <v>Cedar Rapids</v>
      </c>
      <c r="H8272" s="4" t="str">
        <f>INDEX(Stores[location_state],MATCH(Sales[[#This Row],[store_no]],Stores[store_no],0))</f>
        <v>Iowa</v>
      </c>
      <c r="I8272" s="4">
        <f>INDEX(Stores[sqft],MATCH(Sales[[#This Row],[store_no]],Stores[store_no],0))</f>
        <v>123700</v>
      </c>
      <c r="J8272" s="4" t="str">
        <f>INDEX(Departments[dept_name],MATCH(Sales[[#This Row],[dept_no]],Departments[dept_no],0))</f>
        <v>Computers</v>
      </c>
      <c r="K8272" s="4" t="str">
        <f>CONCATENATE(Sales[[#This Row],[region]],Sales[[#This Row],[storetype]])</f>
        <v>3B</v>
      </c>
      <c r="L8272" s="4">
        <f>INDEX(RegionStoreCount[Store Count],MATCH(Sales[[#This Row],[RegionStoretype]],RegionStoreCount[Region/Type],0))</f>
        <v>4</v>
      </c>
      <c r="M8272" s="4">
        <f>AND(Sales[[#This Row],[date]]&lt;=TY_YTDMax,Sales[[#This Row],[date]]&gt;=TY_YTDMin)*Sales[[#This Row],[sales]]</f>
        <v>5943.5745999999999</v>
      </c>
      <c r="N8272" s="4">
        <f>AND(Sales[[#This Row],[date]]&lt;=LY_YTDMax,Sales[[#This Row],[date]]&gt;=LY_YTDMin)*Sales[[#This Row],[sales]]</f>
        <v>0</v>
      </c>
      <c r="O8272" s="4">
        <f>AND(Sales[[#This Row],[date]]&gt;=YoY_Min,Sales[[#This Row],[date]]&lt;=TY_YTDMax)*(Sales[[#This Row],[sales]]/Sales[[#This Row],[sqft]])</f>
        <v>4.804829911075182E-2</v>
      </c>
      <c r="P8272" s="4">
        <f>SUMIF(Sales[RegionStoretype],Sales[[#This Row],[RegionStoretype]],Sales[YoY_SSF])/Sales[[#This Row],[Region_TypeCount]]</f>
        <v>58.312187288105562</v>
      </c>
    </row>
    <row r="8273" spans="1:16" x14ac:dyDescent="0.25">
      <c r="A8273" s="1">
        <v>43329</v>
      </c>
      <c r="B8273">
        <v>23</v>
      </c>
      <c r="C8273">
        <v>10</v>
      </c>
      <c r="D8273">
        <v>5287.4147999999996</v>
      </c>
      <c r="E8273" s="4">
        <f>INDEX(Stores[region],MATCH(Sales[[#This Row],[store_no]],Stores[store_no],0))</f>
        <v>3</v>
      </c>
      <c r="F8273" s="4" t="str">
        <f>INDEX(Stores[storetype],MATCH(Sales[[#This Row],[store_no]],Stores[store_no],0))</f>
        <v>B</v>
      </c>
      <c r="G8273" s="4" t="str">
        <f>INDEX(Stores[location_city],MATCH(Sales[[#This Row],[store_no]],Stores[store_no],0))</f>
        <v>Cedar Rapids</v>
      </c>
      <c r="H8273" s="4" t="str">
        <f>INDEX(Stores[location_state],MATCH(Sales[[#This Row],[store_no]],Stores[store_no],0))</f>
        <v>Iowa</v>
      </c>
      <c r="I8273" s="4">
        <f>INDEX(Stores[sqft],MATCH(Sales[[#This Row],[store_no]],Stores[store_no],0))</f>
        <v>123700</v>
      </c>
      <c r="J8273" s="4" t="str">
        <f>INDEX(Departments[dept_name],MATCH(Sales[[#This Row],[dept_no]],Departments[dept_no],0))</f>
        <v>Health</v>
      </c>
      <c r="K8273" s="4" t="str">
        <f>CONCATENATE(Sales[[#This Row],[region]],Sales[[#This Row],[storetype]])</f>
        <v>3B</v>
      </c>
      <c r="L8273" s="4">
        <f>INDEX(RegionStoreCount[Store Count],MATCH(Sales[[#This Row],[RegionStoretype]],RegionStoreCount[Region/Type],0))</f>
        <v>4</v>
      </c>
      <c r="M8273" s="4">
        <f>AND(Sales[[#This Row],[date]]&lt;=TY_YTDMax,Sales[[#This Row],[date]]&gt;=TY_YTDMin)*Sales[[#This Row],[sales]]</f>
        <v>5287.4147999999996</v>
      </c>
      <c r="N8273" s="4">
        <f>AND(Sales[[#This Row],[date]]&lt;=LY_YTDMax,Sales[[#This Row],[date]]&gt;=LY_YTDMin)*Sales[[#This Row],[sales]]</f>
        <v>0</v>
      </c>
      <c r="O8273" s="4">
        <f>AND(Sales[[#This Row],[date]]&gt;=YoY_Min,Sales[[#This Row],[date]]&lt;=TY_YTDMax)*(Sales[[#This Row],[sales]]/Sales[[#This Row],[sqft]])</f>
        <v>4.2743854486661272E-2</v>
      </c>
      <c r="P8273" s="4">
        <f>SUMIF(Sales[RegionStoretype],Sales[[#This Row],[RegionStoretype]],Sales[YoY_SSF])/Sales[[#This Row],[Region_TypeCount]]</f>
        <v>58.312187288105562</v>
      </c>
    </row>
    <row r="8274" spans="1:16" x14ac:dyDescent="0.25">
      <c r="A8274" s="1">
        <v>43329</v>
      </c>
      <c r="B8274">
        <v>24</v>
      </c>
      <c r="C8274">
        <v>3</v>
      </c>
      <c r="D8274">
        <v>146508.85819999999</v>
      </c>
      <c r="E8274" s="4">
        <f>INDEX(Stores[region],MATCH(Sales[[#This Row],[store_no]],Stores[store_no],0))</f>
        <v>2</v>
      </c>
      <c r="F8274" s="4" t="str">
        <f>INDEX(Stores[storetype],MATCH(Sales[[#This Row],[store_no]],Stores[store_no],0))</f>
        <v>A</v>
      </c>
      <c r="G8274" s="4" t="str">
        <f>INDEX(Stores[location_city],MATCH(Sales[[#This Row],[store_no]],Stores[store_no],0))</f>
        <v>Winnetka</v>
      </c>
      <c r="H8274" s="4" t="str">
        <f>INDEX(Stores[location_state],MATCH(Sales[[#This Row],[store_no]],Stores[store_no],0))</f>
        <v>Illinois</v>
      </c>
      <c r="I8274" s="4">
        <f>INDEX(Stores[sqft],MATCH(Sales[[#This Row],[store_no]],Stores[store_no],0))</f>
        <v>207800</v>
      </c>
      <c r="J8274" s="4" t="str">
        <f>INDEX(Departments[dept_name],MATCH(Sales[[#This Row],[dept_no]],Departments[dept_no],0))</f>
        <v>Beauty</v>
      </c>
      <c r="K8274" s="4" t="str">
        <f>CONCATENATE(Sales[[#This Row],[region]],Sales[[#This Row],[storetype]])</f>
        <v>2A</v>
      </c>
      <c r="L8274" s="4">
        <f>INDEX(RegionStoreCount[Store Count],MATCH(Sales[[#This Row],[RegionStoretype]],RegionStoreCount[Region/Type],0))</f>
        <v>5</v>
      </c>
      <c r="M8274" s="4">
        <f>AND(Sales[[#This Row],[date]]&lt;=TY_YTDMax,Sales[[#This Row],[date]]&gt;=TY_YTDMin)*Sales[[#This Row],[sales]]</f>
        <v>146508.85819999999</v>
      </c>
      <c r="N8274" s="4">
        <f>AND(Sales[[#This Row],[date]]&lt;=LY_YTDMax,Sales[[#This Row],[date]]&gt;=LY_YTDMin)*Sales[[#This Row],[sales]]</f>
        <v>0</v>
      </c>
      <c r="O8274" s="4">
        <f>AND(Sales[[#This Row],[date]]&gt;=YoY_Min,Sales[[#This Row],[date]]&lt;=TY_YTDMax)*(Sales[[#This Row],[sales]]/Sales[[#This Row],[sqft]])</f>
        <v>0.70504744080846959</v>
      </c>
      <c r="P8274" s="4">
        <f>SUMIF(Sales[RegionStoretype],Sales[[#This Row],[RegionStoretype]],Sales[YoY_SSF])/Sales[[#This Row],[Region_TypeCount]]</f>
        <v>60.052789354368521</v>
      </c>
    </row>
    <row r="8275" spans="1:16" x14ac:dyDescent="0.25">
      <c r="A8275" s="1">
        <v>43329</v>
      </c>
      <c r="B8275">
        <v>24</v>
      </c>
      <c r="C8275">
        <v>13</v>
      </c>
      <c r="D8275">
        <v>214399.93859999999</v>
      </c>
      <c r="E8275" s="4">
        <f>INDEX(Stores[region],MATCH(Sales[[#This Row],[store_no]],Stores[store_no],0))</f>
        <v>2</v>
      </c>
      <c r="F8275" s="4" t="str">
        <f>INDEX(Stores[storetype],MATCH(Sales[[#This Row],[store_no]],Stores[store_no],0))</f>
        <v>A</v>
      </c>
      <c r="G8275" s="4" t="str">
        <f>INDEX(Stores[location_city],MATCH(Sales[[#This Row],[store_no]],Stores[store_no],0))</f>
        <v>Winnetka</v>
      </c>
      <c r="H8275" s="4" t="str">
        <f>INDEX(Stores[location_state],MATCH(Sales[[#This Row],[store_no]],Stores[store_no],0))</f>
        <v>Illinois</v>
      </c>
      <c r="I8275" s="4">
        <f>INDEX(Stores[sqft],MATCH(Sales[[#This Row],[store_no]],Stores[store_no],0))</f>
        <v>207800</v>
      </c>
      <c r="J8275" s="4" t="str">
        <f>INDEX(Departments[dept_name],MATCH(Sales[[#This Row],[dept_no]],Departments[dept_no],0))</f>
        <v>Kids</v>
      </c>
      <c r="K8275" s="4" t="str">
        <f>CONCATENATE(Sales[[#This Row],[region]],Sales[[#This Row],[storetype]])</f>
        <v>2A</v>
      </c>
      <c r="L8275" s="4">
        <f>INDEX(RegionStoreCount[Store Count],MATCH(Sales[[#This Row],[RegionStoretype]],RegionStoreCount[Region/Type],0))</f>
        <v>5</v>
      </c>
      <c r="M8275" s="4">
        <f>AND(Sales[[#This Row],[date]]&lt;=TY_YTDMax,Sales[[#This Row],[date]]&gt;=TY_YTDMin)*Sales[[#This Row],[sales]]</f>
        <v>214399.93859999999</v>
      </c>
      <c r="N8275" s="4">
        <f>AND(Sales[[#This Row],[date]]&lt;=LY_YTDMax,Sales[[#This Row],[date]]&gt;=LY_YTDMin)*Sales[[#This Row],[sales]]</f>
        <v>0</v>
      </c>
      <c r="O8275" s="4">
        <f>AND(Sales[[#This Row],[date]]&gt;=YoY_Min,Sales[[#This Row],[date]]&lt;=TY_YTDMax)*(Sales[[#This Row],[sales]]/Sales[[#This Row],[sqft]])</f>
        <v>1.0317610134744948</v>
      </c>
      <c r="P8275" s="4">
        <f>SUMIF(Sales[RegionStoretype],Sales[[#This Row],[RegionStoretype]],Sales[YoY_SSF])/Sales[[#This Row],[Region_TypeCount]]</f>
        <v>60.052789354368521</v>
      </c>
    </row>
    <row r="8276" spans="1:16" x14ac:dyDescent="0.25">
      <c r="A8276" s="1">
        <v>43329</v>
      </c>
      <c r="B8276">
        <v>24</v>
      </c>
      <c r="C8276">
        <v>16</v>
      </c>
      <c r="D8276">
        <v>138934.40240000002</v>
      </c>
      <c r="E8276" s="4">
        <f>INDEX(Stores[region],MATCH(Sales[[#This Row],[store_no]],Stores[store_no],0))</f>
        <v>2</v>
      </c>
      <c r="F8276" s="4" t="str">
        <f>INDEX(Stores[storetype],MATCH(Sales[[#This Row],[store_no]],Stores[store_no],0))</f>
        <v>A</v>
      </c>
      <c r="G8276" s="4" t="str">
        <f>INDEX(Stores[location_city],MATCH(Sales[[#This Row],[store_no]],Stores[store_no],0))</f>
        <v>Winnetka</v>
      </c>
      <c r="H8276" s="4" t="str">
        <f>INDEX(Stores[location_state],MATCH(Sales[[#This Row],[store_no]],Stores[store_no],0))</f>
        <v>Illinois</v>
      </c>
      <c r="I8276" s="4">
        <f>INDEX(Stores[sqft],MATCH(Sales[[#This Row],[store_no]],Stores[store_no],0))</f>
        <v>207800</v>
      </c>
      <c r="J8276" s="4" t="str">
        <f>INDEX(Departments[dept_name],MATCH(Sales[[#This Row],[dept_no]],Departments[dept_no],0))</f>
        <v>Outdoors</v>
      </c>
      <c r="K8276" s="4" t="str">
        <f>CONCATENATE(Sales[[#This Row],[region]],Sales[[#This Row],[storetype]])</f>
        <v>2A</v>
      </c>
      <c r="L8276" s="4">
        <f>INDEX(RegionStoreCount[Store Count],MATCH(Sales[[#This Row],[RegionStoretype]],RegionStoreCount[Region/Type],0))</f>
        <v>5</v>
      </c>
      <c r="M8276" s="4">
        <f>AND(Sales[[#This Row],[date]]&lt;=TY_YTDMax,Sales[[#This Row],[date]]&gt;=TY_YTDMin)*Sales[[#This Row],[sales]]</f>
        <v>138934.40240000002</v>
      </c>
      <c r="N8276" s="4">
        <f>AND(Sales[[#This Row],[date]]&lt;=LY_YTDMax,Sales[[#This Row],[date]]&gt;=LY_YTDMin)*Sales[[#This Row],[sales]]</f>
        <v>0</v>
      </c>
      <c r="O8276" s="4">
        <f>AND(Sales[[#This Row],[date]]&gt;=YoY_Min,Sales[[#This Row],[date]]&lt;=TY_YTDMax)*(Sales[[#This Row],[sales]]/Sales[[#This Row],[sqft]])</f>
        <v>0.66859673917228113</v>
      </c>
      <c r="P8276" s="4">
        <f>SUMIF(Sales[RegionStoretype],Sales[[#This Row],[RegionStoretype]],Sales[YoY_SSF])/Sales[[#This Row],[Region_TypeCount]]</f>
        <v>60.052789354368521</v>
      </c>
    </row>
    <row r="8277" spans="1:16" x14ac:dyDescent="0.25">
      <c r="A8277" s="1">
        <v>43329</v>
      </c>
      <c r="B8277">
        <v>24</v>
      </c>
      <c r="C8277">
        <v>20</v>
      </c>
      <c r="D8277">
        <v>276338.5821</v>
      </c>
      <c r="E8277" s="4">
        <f>INDEX(Stores[region],MATCH(Sales[[#This Row],[store_no]],Stores[store_no],0))</f>
        <v>2</v>
      </c>
      <c r="F8277" s="4" t="str">
        <f>INDEX(Stores[storetype],MATCH(Sales[[#This Row],[store_no]],Stores[store_no],0))</f>
        <v>A</v>
      </c>
      <c r="G8277" s="4" t="str">
        <f>INDEX(Stores[location_city],MATCH(Sales[[#This Row],[store_no]],Stores[store_no],0))</f>
        <v>Winnetka</v>
      </c>
      <c r="H8277" s="4" t="str">
        <f>INDEX(Stores[location_state],MATCH(Sales[[#This Row],[store_no]],Stores[store_no],0))</f>
        <v>Illinois</v>
      </c>
      <c r="I8277" s="4">
        <f>INDEX(Stores[sqft],MATCH(Sales[[#This Row],[store_no]],Stores[store_no],0))</f>
        <v>207800</v>
      </c>
      <c r="J8277" s="4" t="str">
        <f>INDEX(Departments[dept_name],MATCH(Sales[[#This Row],[dept_no]],Departments[dept_no],0))</f>
        <v>Toys</v>
      </c>
      <c r="K8277" s="4" t="str">
        <f>CONCATENATE(Sales[[#This Row],[region]],Sales[[#This Row],[storetype]])</f>
        <v>2A</v>
      </c>
      <c r="L8277" s="4">
        <f>INDEX(RegionStoreCount[Store Count],MATCH(Sales[[#This Row],[RegionStoretype]],RegionStoreCount[Region/Type],0))</f>
        <v>5</v>
      </c>
      <c r="M8277" s="4">
        <f>AND(Sales[[#This Row],[date]]&lt;=TY_YTDMax,Sales[[#This Row],[date]]&gt;=TY_YTDMin)*Sales[[#This Row],[sales]]</f>
        <v>276338.5821</v>
      </c>
      <c r="N8277" s="4">
        <f>AND(Sales[[#This Row],[date]]&lt;=LY_YTDMax,Sales[[#This Row],[date]]&gt;=LY_YTDMin)*Sales[[#This Row],[sales]]</f>
        <v>0</v>
      </c>
      <c r="O8277" s="4">
        <f>AND(Sales[[#This Row],[date]]&gt;=YoY_Min,Sales[[#This Row],[date]]&lt;=TY_YTDMax)*(Sales[[#This Row],[sales]]/Sales[[#This Row],[sqft]])</f>
        <v>1.3298295577478345</v>
      </c>
      <c r="P8277" s="4">
        <f>SUMIF(Sales[RegionStoretype],Sales[[#This Row],[RegionStoretype]],Sales[YoY_SSF])/Sales[[#This Row],[Region_TypeCount]]</f>
        <v>60.052789354368521</v>
      </c>
    </row>
    <row r="8278" spans="1:16" x14ac:dyDescent="0.25">
      <c r="A8278" s="1">
        <v>43329</v>
      </c>
      <c r="B8278">
        <v>25</v>
      </c>
      <c r="C8278">
        <v>7</v>
      </c>
      <c r="D8278">
        <v>29057.3698</v>
      </c>
      <c r="E8278" s="4">
        <f>INDEX(Stores[region],MATCH(Sales[[#This Row],[store_no]],Stores[store_no],0))</f>
        <v>3</v>
      </c>
      <c r="F8278" s="4" t="str">
        <f>INDEX(Stores[storetype],MATCH(Sales[[#This Row],[store_no]],Stores[store_no],0))</f>
        <v>B</v>
      </c>
      <c r="G8278" s="4" t="str">
        <f>INDEX(Stores[location_city],MATCH(Sales[[#This Row],[store_no]],Stores[store_no],0))</f>
        <v>Kansas City</v>
      </c>
      <c r="H8278" s="4" t="str">
        <f>INDEX(Stores[location_state],MATCH(Sales[[#This Row],[store_no]],Stores[store_no],0))</f>
        <v>Missouri</v>
      </c>
      <c r="I8278" s="4">
        <f>INDEX(Stores[sqft],MATCH(Sales[[#This Row],[store_no]],Stores[store_no],0))</f>
        <v>92300</v>
      </c>
      <c r="J8278" s="4" t="str">
        <f>INDEX(Departments[dept_name],MATCH(Sales[[#This Row],[dept_no]],Departments[dept_no],0))</f>
        <v>Electronics</v>
      </c>
      <c r="K8278" s="4" t="str">
        <f>CONCATENATE(Sales[[#This Row],[region]],Sales[[#This Row],[storetype]])</f>
        <v>3B</v>
      </c>
      <c r="L8278" s="4">
        <f>INDEX(RegionStoreCount[Store Count],MATCH(Sales[[#This Row],[RegionStoretype]],RegionStoreCount[Region/Type],0))</f>
        <v>4</v>
      </c>
      <c r="M8278" s="4">
        <f>AND(Sales[[#This Row],[date]]&lt;=TY_YTDMax,Sales[[#This Row],[date]]&gt;=TY_YTDMin)*Sales[[#This Row],[sales]]</f>
        <v>29057.3698</v>
      </c>
      <c r="N8278" s="4">
        <f>AND(Sales[[#This Row],[date]]&lt;=LY_YTDMax,Sales[[#This Row],[date]]&gt;=LY_YTDMin)*Sales[[#This Row],[sales]]</f>
        <v>0</v>
      </c>
      <c r="O8278" s="4">
        <f>AND(Sales[[#This Row],[date]]&gt;=YoY_Min,Sales[[#This Row],[date]]&lt;=TY_YTDMax)*(Sales[[#This Row],[sales]]/Sales[[#This Row],[sqft]])</f>
        <v>0.31481440736728061</v>
      </c>
      <c r="P8278" s="4">
        <f>SUMIF(Sales[RegionStoretype],Sales[[#This Row],[RegionStoretype]],Sales[YoY_SSF])/Sales[[#This Row],[Region_TypeCount]]</f>
        <v>58.312187288105562</v>
      </c>
    </row>
    <row r="8279" spans="1:16" x14ac:dyDescent="0.25">
      <c r="A8279" s="1">
        <v>43329</v>
      </c>
      <c r="B8279">
        <v>25</v>
      </c>
      <c r="C8279">
        <v>11</v>
      </c>
      <c r="D8279">
        <v>35107.269999999997</v>
      </c>
      <c r="E8279" s="4">
        <f>INDEX(Stores[region],MATCH(Sales[[#This Row],[store_no]],Stores[store_no],0))</f>
        <v>3</v>
      </c>
      <c r="F8279" s="4" t="str">
        <f>INDEX(Stores[storetype],MATCH(Sales[[#This Row],[store_no]],Stores[store_no],0))</f>
        <v>B</v>
      </c>
      <c r="G8279" s="4" t="str">
        <f>INDEX(Stores[location_city],MATCH(Sales[[#This Row],[store_no]],Stores[store_no],0))</f>
        <v>Kansas City</v>
      </c>
      <c r="H8279" s="4" t="str">
        <f>INDEX(Stores[location_state],MATCH(Sales[[#This Row],[store_no]],Stores[store_no],0))</f>
        <v>Missouri</v>
      </c>
      <c r="I8279" s="4">
        <f>INDEX(Stores[sqft],MATCH(Sales[[#This Row],[store_no]],Stores[store_no],0))</f>
        <v>92300</v>
      </c>
      <c r="J8279" s="4" t="str">
        <f>INDEX(Departments[dept_name],MATCH(Sales[[#This Row],[dept_no]],Departments[dept_no],0))</f>
        <v>Home</v>
      </c>
      <c r="K8279" s="4" t="str">
        <f>CONCATENATE(Sales[[#This Row],[region]],Sales[[#This Row],[storetype]])</f>
        <v>3B</v>
      </c>
      <c r="L8279" s="4">
        <f>INDEX(RegionStoreCount[Store Count],MATCH(Sales[[#This Row],[RegionStoretype]],RegionStoreCount[Region/Type],0))</f>
        <v>4</v>
      </c>
      <c r="M8279" s="4">
        <f>AND(Sales[[#This Row],[date]]&lt;=TY_YTDMax,Sales[[#This Row],[date]]&gt;=TY_YTDMin)*Sales[[#This Row],[sales]]</f>
        <v>35107.269999999997</v>
      </c>
      <c r="N8279" s="4">
        <f>AND(Sales[[#This Row],[date]]&lt;=LY_YTDMax,Sales[[#This Row],[date]]&gt;=LY_YTDMin)*Sales[[#This Row],[sales]]</f>
        <v>0</v>
      </c>
      <c r="O8279" s="4">
        <f>AND(Sales[[#This Row],[date]]&gt;=YoY_Min,Sales[[#This Row],[date]]&lt;=TY_YTDMax)*(Sales[[#This Row],[sales]]/Sales[[#This Row],[sqft]])</f>
        <v>0.38036045503791976</v>
      </c>
      <c r="P8279" s="4">
        <f>SUMIF(Sales[RegionStoretype],Sales[[#This Row],[RegionStoretype]],Sales[YoY_SSF])/Sales[[#This Row],[Region_TypeCount]]</f>
        <v>58.312187288105562</v>
      </c>
    </row>
    <row r="8280" spans="1:16" x14ac:dyDescent="0.25">
      <c r="A8280" s="1">
        <v>43329</v>
      </c>
      <c r="B8280">
        <v>25</v>
      </c>
      <c r="C8280">
        <v>15</v>
      </c>
      <c r="D8280">
        <v>295.88</v>
      </c>
      <c r="E8280" s="4">
        <f>INDEX(Stores[region],MATCH(Sales[[#This Row],[store_no]],Stores[store_no],0))</f>
        <v>3</v>
      </c>
      <c r="F8280" s="4" t="str">
        <f>INDEX(Stores[storetype],MATCH(Sales[[#This Row],[store_no]],Stores[store_no],0))</f>
        <v>B</v>
      </c>
      <c r="G8280" s="4" t="str">
        <f>INDEX(Stores[location_city],MATCH(Sales[[#This Row],[store_no]],Stores[store_no],0))</f>
        <v>Kansas City</v>
      </c>
      <c r="H8280" s="4" t="str">
        <f>INDEX(Stores[location_state],MATCH(Sales[[#This Row],[store_no]],Stores[store_no],0))</f>
        <v>Missouri</v>
      </c>
      <c r="I8280" s="4">
        <f>INDEX(Stores[sqft],MATCH(Sales[[#This Row],[store_no]],Stores[store_no],0))</f>
        <v>92300</v>
      </c>
      <c r="J8280" s="4" t="str">
        <f>INDEX(Departments[dept_name],MATCH(Sales[[#This Row],[dept_no]],Departments[dept_no],0))</f>
        <v>Music</v>
      </c>
      <c r="K8280" s="4" t="str">
        <f>CONCATENATE(Sales[[#This Row],[region]],Sales[[#This Row],[storetype]])</f>
        <v>3B</v>
      </c>
      <c r="L8280" s="4">
        <f>INDEX(RegionStoreCount[Store Count],MATCH(Sales[[#This Row],[RegionStoretype]],RegionStoreCount[Region/Type],0))</f>
        <v>4</v>
      </c>
      <c r="M8280" s="4">
        <f>AND(Sales[[#This Row],[date]]&lt;=TY_YTDMax,Sales[[#This Row],[date]]&gt;=TY_YTDMin)*Sales[[#This Row],[sales]]</f>
        <v>295.88</v>
      </c>
      <c r="N8280" s="4">
        <f>AND(Sales[[#This Row],[date]]&lt;=LY_YTDMax,Sales[[#This Row],[date]]&gt;=LY_YTDMin)*Sales[[#This Row],[sales]]</f>
        <v>0</v>
      </c>
      <c r="O8280" s="4">
        <f>AND(Sales[[#This Row],[date]]&gt;=YoY_Min,Sales[[#This Row],[date]]&lt;=TY_YTDMax)*(Sales[[#This Row],[sales]]/Sales[[#This Row],[sqft]])</f>
        <v>3.2056338028169013E-3</v>
      </c>
      <c r="P8280" s="4">
        <f>SUMIF(Sales[RegionStoretype],Sales[[#This Row],[RegionStoretype]],Sales[YoY_SSF])/Sales[[#This Row],[Region_TypeCount]]</f>
        <v>58.312187288105562</v>
      </c>
    </row>
    <row r="8281" spans="1:16" x14ac:dyDescent="0.25">
      <c r="A8281" s="1">
        <v>43329</v>
      </c>
      <c r="B8281">
        <v>26</v>
      </c>
      <c r="C8281">
        <v>14</v>
      </c>
      <c r="D8281">
        <v>93660.301200000002</v>
      </c>
      <c r="E8281" s="4">
        <f>INDEX(Stores[region],MATCH(Sales[[#This Row],[store_no]],Stores[store_no],0))</f>
        <v>2</v>
      </c>
      <c r="F8281" s="4" t="str">
        <f>INDEX(Stores[storetype],MATCH(Sales[[#This Row],[store_no]],Stores[store_no],0))</f>
        <v>A</v>
      </c>
      <c r="G8281" s="4" t="str">
        <f>INDEX(Stores[location_city],MATCH(Sales[[#This Row],[store_no]],Stores[store_no],0))</f>
        <v>Carmel</v>
      </c>
      <c r="H8281" s="4" t="str">
        <f>INDEX(Stores[location_state],MATCH(Sales[[#This Row],[store_no]],Stores[store_no],0))</f>
        <v>Indiana</v>
      </c>
      <c r="I8281" s="4">
        <f>INDEX(Stores[sqft],MATCH(Sales[[#This Row],[store_no]],Stores[store_no],0))</f>
        <v>198500</v>
      </c>
      <c r="J8281" s="4" t="str">
        <f>INDEX(Departments[dept_name],MATCH(Sales[[#This Row],[dept_no]],Departments[dept_no],0))</f>
        <v>Movies</v>
      </c>
      <c r="K8281" s="4" t="str">
        <f>CONCATENATE(Sales[[#This Row],[region]],Sales[[#This Row],[storetype]])</f>
        <v>2A</v>
      </c>
      <c r="L8281" s="4">
        <f>INDEX(RegionStoreCount[Store Count],MATCH(Sales[[#This Row],[RegionStoretype]],RegionStoreCount[Region/Type],0))</f>
        <v>5</v>
      </c>
      <c r="M8281" s="4">
        <f>AND(Sales[[#This Row],[date]]&lt;=TY_YTDMax,Sales[[#This Row],[date]]&gt;=TY_YTDMin)*Sales[[#This Row],[sales]]</f>
        <v>93660.301200000002</v>
      </c>
      <c r="N8281" s="4">
        <f>AND(Sales[[#This Row],[date]]&lt;=LY_YTDMax,Sales[[#This Row],[date]]&gt;=LY_YTDMin)*Sales[[#This Row],[sales]]</f>
        <v>0</v>
      </c>
      <c r="O8281" s="4">
        <f>AND(Sales[[#This Row],[date]]&gt;=YoY_Min,Sales[[#This Row],[date]]&lt;=TY_YTDMax)*(Sales[[#This Row],[sales]]/Sales[[#This Row],[sqft]])</f>
        <v>0.47184030831234258</v>
      </c>
      <c r="P8281" s="4">
        <f>SUMIF(Sales[RegionStoretype],Sales[[#This Row],[RegionStoretype]],Sales[YoY_SSF])/Sales[[#This Row],[Region_TypeCount]]</f>
        <v>60.052789354368521</v>
      </c>
    </row>
    <row r="8282" spans="1:16" x14ac:dyDescent="0.25">
      <c r="A8282" s="1">
        <v>43329</v>
      </c>
      <c r="B8282">
        <v>26</v>
      </c>
      <c r="C8282">
        <v>16</v>
      </c>
      <c r="D8282">
        <v>92973.157999999996</v>
      </c>
      <c r="E8282" s="4">
        <f>INDEX(Stores[region],MATCH(Sales[[#This Row],[store_no]],Stores[store_no],0))</f>
        <v>2</v>
      </c>
      <c r="F8282" s="4" t="str">
        <f>INDEX(Stores[storetype],MATCH(Sales[[#This Row],[store_no]],Stores[store_no],0))</f>
        <v>A</v>
      </c>
      <c r="G8282" s="4" t="str">
        <f>INDEX(Stores[location_city],MATCH(Sales[[#This Row],[store_no]],Stores[store_no],0))</f>
        <v>Carmel</v>
      </c>
      <c r="H8282" s="4" t="str">
        <f>INDEX(Stores[location_state],MATCH(Sales[[#This Row],[store_no]],Stores[store_no],0))</f>
        <v>Indiana</v>
      </c>
      <c r="I8282" s="4">
        <f>INDEX(Stores[sqft],MATCH(Sales[[#This Row],[store_no]],Stores[store_no],0))</f>
        <v>198500</v>
      </c>
      <c r="J8282" s="4" t="str">
        <f>INDEX(Departments[dept_name],MATCH(Sales[[#This Row],[dept_no]],Departments[dept_no],0))</f>
        <v>Outdoors</v>
      </c>
      <c r="K8282" s="4" t="str">
        <f>CONCATENATE(Sales[[#This Row],[region]],Sales[[#This Row],[storetype]])</f>
        <v>2A</v>
      </c>
      <c r="L8282" s="4">
        <f>INDEX(RegionStoreCount[Store Count],MATCH(Sales[[#This Row],[RegionStoretype]],RegionStoreCount[Region/Type],0))</f>
        <v>5</v>
      </c>
      <c r="M8282" s="4">
        <f>AND(Sales[[#This Row],[date]]&lt;=TY_YTDMax,Sales[[#This Row],[date]]&gt;=TY_YTDMin)*Sales[[#This Row],[sales]]</f>
        <v>92973.157999999996</v>
      </c>
      <c r="N8282" s="4">
        <f>AND(Sales[[#This Row],[date]]&lt;=LY_YTDMax,Sales[[#This Row],[date]]&gt;=LY_YTDMin)*Sales[[#This Row],[sales]]</f>
        <v>0</v>
      </c>
      <c r="O8282" s="4">
        <f>AND(Sales[[#This Row],[date]]&gt;=YoY_Min,Sales[[#This Row],[date]]&lt;=TY_YTDMax)*(Sales[[#This Row],[sales]]/Sales[[#This Row],[sqft]])</f>
        <v>0.46837862972292188</v>
      </c>
      <c r="P8282" s="4">
        <f>SUMIF(Sales[RegionStoretype],Sales[[#This Row],[RegionStoretype]],Sales[YoY_SSF])/Sales[[#This Row],[Region_TypeCount]]</f>
        <v>60.052789354368521</v>
      </c>
    </row>
    <row r="8283" spans="1:16" x14ac:dyDescent="0.25">
      <c r="A8283" s="1">
        <v>43329</v>
      </c>
      <c r="B8283">
        <v>27</v>
      </c>
      <c r="C8283">
        <v>3</v>
      </c>
      <c r="D8283">
        <v>45442.426899999999</v>
      </c>
      <c r="E8283" s="4">
        <f>INDEX(Stores[region],MATCH(Sales[[#This Row],[store_no]],Stores[store_no],0))</f>
        <v>3</v>
      </c>
      <c r="F8283" s="4" t="str">
        <f>INDEX(Stores[storetype],MATCH(Sales[[#This Row],[store_no]],Stores[store_no],0))</f>
        <v>A</v>
      </c>
      <c r="G8283" s="4" t="str">
        <f>INDEX(Stores[location_city],MATCH(Sales[[#This Row],[store_no]],Stores[store_no],0))</f>
        <v>Springfield</v>
      </c>
      <c r="H8283" s="4" t="str">
        <f>INDEX(Stores[location_state],MATCH(Sales[[#This Row],[store_no]],Stores[store_no],0))</f>
        <v>Missouri</v>
      </c>
      <c r="I8283" s="4">
        <f>INDEX(Stores[sqft],MATCH(Sales[[#This Row],[store_no]],Stores[store_no],0))</f>
        <v>158200</v>
      </c>
      <c r="J8283" s="4" t="str">
        <f>INDEX(Departments[dept_name],MATCH(Sales[[#This Row],[dept_no]],Departments[dept_no],0))</f>
        <v>Beauty</v>
      </c>
      <c r="K8283" s="4" t="str">
        <f>CONCATENATE(Sales[[#This Row],[region]],Sales[[#This Row],[storetype]])</f>
        <v>3A</v>
      </c>
      <c r="L8283" s="4">
        <f>INDEX(RegionStoreCount[Store Count],MATCH(Sales[[#This Row],[RegionStoretype]],RegionStoreCount[Region/Type],0))</f>
        <v>9</v>
      </c>
      <c r="M8283" s="4">
        <f>AND(Sales[[#This Row],[date]]&lt;=TY_YTDMax,Sales[[#This Row],[date]]&gt;=TY_YTDMin)*Sales[[#This Row],[sales]]</f>
        <v>45442.426899999999</v>
      </c>
      <c r="N8283" s="4">
        <f>AND(Sales[[#This Row],[date]]&lt;=LY_YTDMax,Sales[[#This Row],[date]]&gt;=LY_YTDMin)*Sales[[#This Row],[sales]]</f>
        <v>0</v>
      </c>
      <c r="O8283" s="4">
        <f>AND(Sales[[#This Row],[date]]&gt;=YoY_Min,Sales[[#This Row],[date]]&lt;=TY_YTDMax)*(Sales[[#This Row],[sales]]/Sales[[#This Row],[sqft]])</f>
        <v>0.28724669342604298</v>
      </c>
      <c r="P8283" s="4">
        <f>SUMIF(Sales[RegionStoretype],Sales[[#This Row],[RegionStoretype]],Sales[YoY_SSF])/Sales[[#This Row],[Region_TypeCount]]</f>
        <v>53.603836561720975</v>
      </c>
    </row>
    <row r="8284" spans="1:16" x14ac:dyDescent="0.25">
      <c r="A8284" s="1">
        <v>43329</v>
      </c>
      <c r="B8284">
        <v>27</v>
      </c>
      <c r="C8284">
        <v>6</v>
      </c>
      <c r="D8284">
        <v>73619.258100000006</v>
      </c>
      <c r="E8284" s="4">
        <f>INDEX(Stores[region],MATCH(Sales[[#This Row],[store_no]],Stores[store_no],0))</f>
        <v>3</v>
      </c>
      <c r="F8284" s="4" t="str">
        <f>INDEX(Stores[storetype],MATCH(Sales[[#This Row],[store_no]],Stores[store_no],0))</f>
        <v>A</v>
      </c>
      <c r="G8284" s="4" t="str">
        <f>INDEX(Stores[location_city],MATCH(Sales[[#This Row],[store_no]],Stores[store_no],0))</f>
        <v>Springfield</v>
      </c>
      <c r="H8284" s="4" t="str">
        <f>INDEX(Stores[location_state],MATCH(Sales[[#This Row],[store_no]],Stores[store_no],0))</f>
        <v>Missouri</v>
      </c>
      <c r="I8284" s="4">
        <f>INDEX(Stores[sqft],MATCH(Sales[[#This Row],[store_no]],Stores[store_no],0))</f>
        <v>158200</v>
      </c>
      <c r="J8284" s="4" t="str">
        <f>INDEX(Departments[dept_name],MATCH(Sales[[#This Row],[dept_no]],Departments[dept_no],0))</f>
        <v>Computers</v>
      </c>
      <c r="K8284" s="4" t="str">
        <f>CONCATENATE(Sales[[#This Row],[region]],Sales[[#This Row],[storetype]])</f>
        <v>3A</v>
      </c>
      <c r="L8284" s="4">
        <f>INDEX(RegionStoreCount[Store Count],MATCH(Sales[[#This Row],[RegionStoretype]],RegionStoreCount[Region/Type],0))</f>
        <v>9</v>
      </c>
      <c r="M8284" s="4">
        <f>AND(Sales[[#This Row],[date]]&lt;=TY_YTDMax,Sales[[#This Row],[date]]&gt;=TY_YTDMin)*Sales[[#This Row],[sales]]</f>
        <v>73619.258100000006</v>
      </c>
      <c r="N8284" s="4">
        <f>AND(Sales[[#This Row],[date]]&lt;=LY_YTDMax,Sales[[#This Row],[date]]&gt;=LY_YTDMin)*Sales[[#This Row],[sales]]</f>
        <v>0</v>
      </c>
      <c r="O8284" s="4">
        <f>AND(Sales[[#This Row],[date]]&gt;=YoY_Min,Sales[[#This Row],[date]]&lt;=TY_YTDMax)*(Sales[[#This Row],[sales]]/Sales[[#This Row],[sqft]])</f>
        <v>0.46535561378002532</v>
      </c>
      <c r="P8284" s="4">
        <f>SUMIF(Sales[RegionStoretype],Sales[[#This Row],[RegionStoretype]],Sales[YoY_SSF])/Sales[[#This Row],[Region_TypeCount]]</f>
        <v>53.603836561720975</v>
      </c>
    </row>
    <row r="8285" spans="1:16" x14ac:dyDescent="0.25">
      <c r="A8285" s="1">
        <v>43329</v>
      </c>
      <c r="B8285">
        <v>27</v>
      </c>
      <c r="C8285">
        <v>16</v>
      </c>
      <c r="D8285">
        <v>82840.102299999999</v>
      </c>
      <c r="E8285" s="4">
        <f>INDEX(Stores[region],MATCH(Sales[[#This Row],[store_no]],Stores[store_no],0))</f>
        <v>3</v>
      </c>
      <c r="F8285" s="4" t="str">
        <f>INDEX(Stores[storetype],MATCH(Sales[[#This Row],[store_no]],Stores[store_no],0))</f>
        <v>A</v>
      </c>
      <c r="G8285" s="4" t="str">
        <f>INDEX(Stores[location_city],MATCH(Sales[[#This Row],[store_no]],Stores[store_no],0))</f>
        <v>Springfield</v>
      </c>
      <c r="H8285" s="4" t="str">
        <f>INDEX(Stores[location_state],MATCH(Sales[[#This Row],[store_no]],Stores[store_no],0))</f>
        <v>Missouri</v>
      </c>
      <c r="I8285" s="4">
        <f>INDEX(Stores[sqft],MATCH(Sales[[#This Row],[store_no]],Stores[store_no],0))</f>
        <v>158200</v>
      </c>
      <c r="J8285" s="4" t="str">
        <f>INDEX(Departments[dept_name],MATCH(Sales[[#This Row],[dept_no]],Departments[dept_no],0))</f>
        <v>Outdoors</v>
      </c>
      <c r="K8285" s="4" t="str">
        <f>CONCATENATE(Sales[[#This Row],[region]],Sales[[#This Row],[storetype]])</f>
        <v>3A</v>
      </c>
      <c r="L8285" s="4">
        <f>INDEX(RegionStoreCount[Store Count],MATCH(Sales[[#This Row],[RegionStoretype]],RegionStoreCount[Region/Type],0))</f>
        <v>9</v>
      </c>
      <c r="M8285" s="4">
        <f>AND(Sales[[#This Row],[date]]&lt;=TY_YTDMax,Sales[[#This Row],[date]]&gt;=TY_YTDMin)*Sales[[#This Row],[sales]]</f>
        <v>82840.102299999999</v>
      </c>
      <c r="N8285" s="4">
        <f>AND(Sales[[#This Row],[date]]&lt;=LY_YTDMax,Sales[[#This Row],[date]]&gt;=LY_YTDMin)*Sales[[#This Row],[sales]]</f>
        <v>0</v>
      </c>
      <c r="O8285" s="4">
        <f>AND(Sales[[#This Row],[date]]&gt;=YoY_Min,Sales[[#This Row],[date]]&lt;=TY_YTDMax)*(Sales[[#This Row],[sales]]/Sales[[#This Row],[sqft]])</f>
        <v>0.52364160745891275</v>
      </c>
      <c r="P8285" s="4">
        <f>SUMIF(Sales[RegionStoretype],Sales[[#This Row],[RegionStoretype]],Sales[YoY_SSF])/Sales[[#This Row],[Region_TypeCount]]</f>
        <v>53.603836561720975</v>
      </c>
    </row>
    <row r="8286" spans="1:16" x14ac:dyDescent="0.25">
      <c r="A8286" s="1">
        <v>43329</v>
      </c>
      <c r="B8286">
        <v>28</v>
      </c>
      <c r="C8286">
        <v>4</v>
      </c>
      <c r="D8286">
        <v>93897.853900000002</v>
      </c>
      <c r="E8286" s="4">
        <f>INDEX(Stores[region],MATCH(Sales[[#This Row],[store_no]],Stores[store_no],0))</f>
        <v>2</v>
      </c>
      <c r="F8286" s="4" t="str">
        <f>INDEX(Stores[storetype],MATCH(Sales[[#This Row],[store_no]],Stores[store_no],0))</f>
        <v>A</v>
      </c>
      <c r="G8286" s="4" t="str">
        <f>INDEX(Stores[location_city],MATCH(Sales[[#This Row],[store_no]],Stores[store_no],0))</f>
        <v>Milwaukee</v>
      </c>
      <c r="H8286" s="4" t="str">
        <f>INDEX(Stores[location_state],MATCH(Sales[[#This Row],[store_no]],Stores[store_no],0))</f>
        <v>Wisconsin</v>
      </c>
      <c r="I8286" s="4">
        <f>INDEX(Stores[sqft],MATCH(Sales[[#This Row],[store_no]],Stores[store_no],0))</f>
        <v>203800</v>
      </c>
      <c r="J8286" s="4" t="str">
        <f>INDEX(Departments[dept_name],MATCH(Sales[[#This Row],[dept_no]],Departments[dept_no],0))</f>
        <v>Books</v>
      </c>
      <c r="K8286" s="4" t="str">
        <f>CONCATENATE(Sales[[#This Row],[region]],Sales[[#This Row],[storetype]])</f>
        <v>2A</v>
      </c>
      <c r="L8286" s="4">
        <f>INDEX(RegionStoreCount[Store Count],MATCH(Sales[[#This Row],[RegionStoretype]],RegionStoreCount[Region/Type],0))</f>
        <v>5</v>
      </c>
      <c r="M8286" s="4">
        <f>AND(Sales[[#This Row],[date]]&lt;=TY_YTDMax,Sales[[#This Row],[date]]&gt;=TY_YTDMin)*Sales[[#This Row],[sales]]</f>
        <v>93897.853900000002</v>
      </c>
      <c r="N8286" s="4">
        <f>AND(Sales[[#This Row],[date]]&lt;=LY_YTDMax,Sales[[#This Row],[date]]&gt;=LY_YTDMin)*Sales[[#This Row],[sales]]</f>
        <v>0</v>
      </c>
      <c r="O8286" s="4">
        <f>AND(Sales[[#This Row],[date]]&gt;=YoY_Min,Sales[[#This Row],[date]]&lt;=TY_YTDMax)*(Sales[[#This Row],[sales]]/Sales[[#This Row],[sqft]])</f>
        <v>0.46073529882237491</v>
      </c>
      <c r="P8286" s="4">
        <f>SUMIF(Sales[RegionStoretype],Sales[[#This Row],[RegionStoretype]],Sales[YoY_SSF])/Sales[[#This Row],[Region_TypeCount]]</f>
        <v>60.052789354368521</v>
      </c>
    </row>
    <row r="8287" spans="1:16" x14ac:dyDescent="0.25">
      <c r="A8287" s="1">
        <v>43329</v>
      </c>
      <c r="B8287">
        <v>28</v>
      </c>
      <c r="C8287">
        <v>14</v>
      </c>
      <c r="D8287">
        <v>184655.13070000001</v>
      </c>
      <c r="E8287" s="4">
        <f>INDEX(Stores[region],MATCH(Sales[[#This Row],[store_no]],Stores[store_no],0))</f>
        <v>2</v>
      </c>
      <c r="F8287" s="4" t="str">
        <f>INDEX(Stores[storetype],MATCH(Sales[[#This Row],[store_no]],Stores[store_no],0))</f>
        <v>A</v>
      </c>
      <c r="G8287" s="4" t="str">
        <f>INDEX(Stores[location_city],MATCH(Sales[[#This Row],[store_no]],Stores[store_no],0))</f>
        <v>Milwaukee</v>
      </c>
      <c r="H8287" s="4" t="str">
        <f>INDEX(Stores[location_state],MATCH(Sales[[#This Row],[store_no]],Stores[store_no],0))</f>
        <v>Wisconsin</v>
      </c>
      <c r="I8287" s="4">
        <f>INDEX(Stores[sqft],MATCH(Sales[[#This Row],[store_no]],Stores[store_no],0))</f>
        <v>203800</v>
      </c>
      <c r="J8287" s="4" t="str">
        <f>INDEX(Departments[dept_name],MATCH(Sales[[#This Row],[dept_no]],Departments[dept_no],0))</f>
        <v>Movies</v>
      </c>
      <c r="K8287" s="4" t="str">
        <f>CONCATENATE(Sales[[#This Row],[region]],Sales[[#This Row],[storetype]])</f>
        <v>2A</v>
      </c>
      <c r="L8287" s="4">
        <f>INDEX(RegionStoreCount[Store Count],MATCH(Sales[[#This Row],[RegionStoretype]],RegionStoreCount[Region/Type],0))</f>
        <v>5</v>
      </c>
      <c r="M8287" s="4">
        <f>AND(Sales[[#This Row],[date]]&lt;=TY_YTDMax,Sales[[#This Row],[date]]&gt;=TY_YTDMin)*Sales[[#This Row],[sales]]</f>
        <v>184655.13070000001</v>
      </c>
      <c r="N8287" s="4">
        <f>AND(Sales[[#This Row],[date]]&lt;=LY_YTDMax,Sales[[#This Row],[date]]&gt;=LY_YTDMin)*Sales[[#This Row],[sales]]</f>
        <v>0</v>
      </c>
      <c r="O8287" s="4">
        <f>AND(Sales[[#This Row],[date]]&gt;=YoY_Min,Sales[[#This Row],[date]]&lt;=TY_YTDMax)*(Sales[[#This Row],[sales]]/Sales[[#This Row],[sqft]])</f>
        <v>0.90606050392541715</v>
      </c>
      <c r="P8287" s="4">
        <f>SUMIF(Sales[RegionStoretype],Sales[[#This Row],[RegionStoretype]],Sales[YoY_SSF])/Sales[[#This Row],[Region_TypeCount]]</f>
        <v>60.052789354368521</v>
      </c>
    </row>
    <row r="8288" spans="1:16" x14ac:dyDescent="0.25">
      <c r="A8288" s="1">
        <v>43329</v>
      </c>
      <c r="B8288">
        <v>29</v>
      </c>
      <c r="C8288">
        <v>1</v>
      </c>
      <c r="D8288">
        <v>29005.609299999996</v>
      </c>
      <c r="E8288" s="4">
        <f>INDEX(Stores[region],MATCH(Sales[[#This Row],[store_no]],Stores[store_no],0))</f>
        <v>1</v>
      </c>
      <c r="F8288" s="4" t="str">
        <f>INDEX(Stores[storetype],MATCH(Sales[[#This Row],[store_no]],Stores[store_no],0))</f>
        <v>B</v>
      </c>
      <c r="G8288" s="4" t="str">
        <f>INDEX(Stores[location_city],MATCH(Sales[[#This Row],[store_no]],Stores[store_no],0))</f>
        <v>Grand Rapids</v>
      </c>
      <c r="H8288" s="4" t="str">
        <f>INDEX(Stores[location_state],MATCH(Sales[[#This Row],[store_no]],Stores[store_no],0))</f>
        <v>Michigan</v>
      </c>
      <c r="I8288" s="4">
        <f>INDEX(Stores[sqft],MATCH(Sales[[#This Row],[store_no]],Stores[store_no],0))</f>
        <v>148300</v>
      </c>
      <c r="J8288" s="4" t="str">
        <f>INDEX(Departments[dept_name],MATCH(Sales[[#This Row],[dept_no]],Departments[dept_no],0))</f>
        <v>Automotive</v>
      </c>
      <c r="K8288" s="4" t="str">
        <f>CONCATENATE(Sales[[#This Row],[region]],Sales[[#This Row],[storetype]])</f>
        <v>1B</v>
      </c>
      <c r="L8288" s="4">
        <f>INDEX(RegionStoreCount[Store Count],MATCH(Sales[[#This Row],[RegionStoretype]],RegionStoreCount[Region/Type],0))</f>
        <v>5</v>
      </c>
      <c r="M8288" s="4">
        <f>AND(Sales[[#This Row],[date]]&lt;=TY_YTDMax,Sales[[#This Row],[date]]&gt;=TY_YTDMin)*Sales[[#This Row],[sales]]</f>
        <v>29005.609299999996</v>
      </c>
      <c r="N8288" s="4">
        <f>AND(Sales[[#This Row],[date]]&lt;=LY_YTDMax,Sales[[#This Row],[date]]&gt;=LY_YTDMin)*Sales[[#This Row],[sales]]</f>
        <v>0</v>
      </c>
      <c r="O8288" s="4">
        <f>AND(Sales[[#This Row],[date]]&gt;=YoY_Min,Sales[[#This Row],[date]]&lt;=TY_YTDMax)*(Sales[[#This Row],[sales]]/Sales[[#This Row],[sqft]])</f>
        <v>0.1955873857046527</v>
      </c>
      <c r="P8288" s="4">
        <f>SUMIF(Sales[RegionStoretype],Sales[[#This Row],[RegionStoretype]],Sales[YoY_SSF])/Sales[[#This Row],[Region_TypeCount]]</f>
        <v>68.518982968140051</v>
      </c>
    </row>
    <row r="8289" spans="1:16" x14ac:dyDescent="0.25">
      <c r="A8289" s="1">
        <v>43329</v>
      </c>
      <c r="B8289">
        <v>29</v>
      </c>
      <c r="C8289">
        <v>20</v>
      </c>
      <c r="D8289">
        <v>52197.294699999999</v>
      </c>
      <c r="E8289" s="4">
        <f>INDEX(Stores[region],MATCH(Sales[[#This Row],[store_no]],Stores[store_no],0))</f>
        <v>1</v>
      </c>
      <c r="F8289" s="4" t="str">
        <f>INDEX(Stores[storetype],MATCH(Sales[[#This Row],[store_no]],Stores[store_no],0))</f>
        <v>B</v>
      </c>
      <c r="G8289" s="4" t="str">
        <f>INDEX(Stores[location_city],MATCH(Sales[[#This Row],[store_no]],Stores[store_no],0))</f>
        <v>Grand Rapids</v>
      </c>
      <c r="H8289" s="4" t="str">
        <f>INDEX(Stores[location_state],MATCH(Sales[[#This Row],[store_no]],Stores[store_no],0))</f>
        <v>Michigan</v>
      </c>
      <c r="I8289" s="4">
        <f>INDEX(Stores[sqft],MATCH(Sales[[#This Row],[store_no]],Stores[store_no],0))</f>
        <v>148300</v>
      </c>
      <c r="J8289" s="4" t="str">
        <f>INDEX(Departments[dept_name],MATCH(Sales[[#This Row],[dept_no]],Departments[dept_no],0))</f>
        <v>Toys</v>
      </c>
      <c r="K8289" s="4" t="str">
        <f>CONCATENATE(Sales[[#This Row],[region]],Sales[[#This Row],[storetype]])</f>
        <v>1B</v>
      </c>
      <c r="L8289" s="4">
        <f>INDEX(RegionStoreCount[Store Count],MATCH(Sales[[#This Row],[RegionStoretype]],RegionStoreCount[Region/Type],0))</f>
        <v>5</v>
      </c>
      <c r="M8289" s="4">
        <f>AND(Sales[[#This Row],[date]]&lt;=TY_YTDMax,Sales[[#This Row],[date]]&gt;=TY_YTDMin)*Sales[[#This Row],[sales]]</f>
        <v>52197.294699999999</v>
      </c>
      <c r="N8289" s="4">
        <f>AND(Sales[[#This Row],[date]]&lt;=LY_YTDMax,Sales[[#This Row],[date]]&gt;=LY_YTDMin)*Sales[[#This Row],[sales]]</f>
        <v>0</v>
      </c>
      <c r="O8289" s="4">
        <f>AND(Sales[[#This Row],[date]]&gt;=YoY_Min,Sales[[#This Row],[date]]&lt;=TY_YTDMax)*(Sales[[#This Row],[sales]]/Sales[[#This Row],[sqft]])</f>
        <v>0.35197096898179364</v>
      </c>
      <c r="P8289" s="4">
        <f>SUMIF(Sales[RegionStoretype],Sales[[#This Row],[RegionStoretype]],Sales[YoY_SSF])/Sales[[#This Row],[Region_TypeCount]]</f>
        <v>68.518982968140051</v>
      </c>
    </row>
    <row r="8290" spans="1:16" x14ac:dyDescent="0.25">
      <c r="A8290" s="1">
        <v>43329</v>
      </c>
      <c r="B8290">
        <v>30</v>
      </c>
      <c r="C8290">
        <v>2</v>
      </c>
      <c r="D8290">
        <v>69151.315199999997</v>
      </c>
      <c r="E8290" s="4">
        <f>INDEX(Stores[region],MATCH(Sales[[#This Row],[store_no]],Stores[store_no],0))</f>
        <v>1</v>
      </c>
      <c r="F8290" s="4" t="str">
        <f>INDEX(Stores[storetype],MATCH(Sales[[#This Row],[store_no]],Stores[store_no],0))</f>
        <v>C</v>
      </c>
      <c r="G8290" s="4" t="str">
        <f>INDEX(Stores[location_city],MATCH(Sales[[#This Row],[store_no]],Stores[store_no],0))</f>
        <v>Dayton</v>
      </c>
      <c r="H8290" s="4" t="str">
        <f>INDEX(Stores[location_state],MATCH(Sales[[#This Row],[store_no]],Stores[store_no],0))</f>
        <v>Ohio</v>
      </c>
      <c r="I8290" s="4">
        <f>INDEX(Stores[sqft],MATCH(Sales[[#This Row],[store_no]],Stores[store_no],0))</f>
        <v>90000</v>
      </c>
      <c r="J8290" s="4" t="str">
        <f>INDEX(Departments[dept_name],MATCH(Sales[[#This Row],[dept_no]],Departments[dept_no],0))</f>
        <v>Baby</v>
      </c>
      <c r="K8290" s="4" t="str">
        <f>CONCATENATE(Sales[[#This Row],[region]],Sales[[#This Row],[storetype]])</f>
        <v>1C</v>
      </c>
      <c r="L8290" s="4">
        <f>INDEX(RegionStoreCount[Store Count],MATCH(Sales[[#This Row],[RegionStoretype]],RegionStoreCount[Region/Type],0))</f>
        <v>1</v>
      </c>
      <c r="M8290" s="4">
        <f>AND(Sales[[#This Row],[date]]&lt;=TY_YTDMax,Sales[[#This Row],[date]]&gt;=TY_YTDMin)*Sales[[#This Row],[sales]]</f>
        <v>69151.315199999997</v>
      </c>
      <c r="N8290" s="4">
        <f>AND(Sales[[#This Row],[date]]&lt;=LY_YTDMax,Sales[[#This Row],[date]]&gt;=LY_YTDMin)*Sales[[#This Row],[sales]]</f>
        <v>0</v>
      </c>
      <c r="O8290" s="4">
        <f>AND(Sales[[#This Row],[date]]&gt;=YoY_Min,Sales[[#This Row],[date]]&lt;=TY_YTDMax)*(Sales[[#This Row],[sales]]/Sales[[#This Row],[sqft]])</f>
        <v>0.76834794666666661</v>
      </c>
      <c r="P8290" s="4">
        <f>SUMIF(Sales[RegionStoretype],Sales[[#This Row],[RegionStoretype]],Sales[YoY_SSF])/Sales[[#This Row],[Region_TypeCount]]</f>
        <v>65.329042605555529</v>
      </c>
    </row>
    <row r="8291" spans="1:16" x14ac:dyDescent="0.25">
      <c r="A8291" s="1">
        <v>43329</v>
      </c>
      <c r="B8291">
        <v>30</v>
      </c>
      <c r="C8291">
        <v>4</v>
      </c>
      <c r="D8291">
        <v>3097.085</v>
      </c>
      <c r="E8291" s="4">
        <f>INDEX(Stores[region],MATCH(Sales[[#This Row],[store_no]],Stores[store_no],0))</f>
        <v>1</v>
      </c>
      <c r="F8291" s="4" t="str">
        <f>INDEX(Stores[storetype],MATCH(Sales[[#This Row],[store_no]],Stores[store_no],0))</f>
        <v>C</v>
      </c>
      <c r="G8291" s="4" t="str">
        <f>INDEX(Stores[location_city],MATCH(Sales[[#This Row],[store_no]],Stores[store_no],0))</f>
        <v>Dayton</v>
      </c>
      <c r="H8291" s="4" t="str">
        <f>INDEX(Stores[location_state],MATCH(Sales[[#This Row],[store_no]],Stores[store_no],0))</f>
        <v>Ohio</v>
      </c>
      <c r="I8291" s="4">
        <f>INDEX(Stores[sqft],MATCH(Sales[[#This Row],[store_no]],Stores[store_no],0))</f>
        <v>90000</v>
      </c>
      <c r="J8291" s="4" t="str">
        <f>INDEX(Departments[dept_name],MATCH(Sales[[#This Row],[dept_no]],Departments[dept_no],0))</f>
        <v>Books</v>
      </c>
      <c r="K8291" s="4" t="str">
        <f>CONCATENATE(Sales[[#This Row],[region]],Sales[[#This Row],[storetype]])</f>
        <v>1C</v>
      </c>
      <c r="L8291" s="4">
        <f>INDEX(RegionStoreCount[Store Count],MATCH(Sales[[#This Row],[RegionStoretype]],RegionStoreCount[Region/Type],0))</f>
        <v>1</v>
      </c>
      <c r="M8291" s="4">
        <f>AND(Sales[[#This Row],[date]]&lt;=TY_YTDMax,Sales[[#This Row],[date]]&gt;=TY_YTDMin)*Sales[[#This Row],[sales]]</f>
        <v>3097.085</v>
      </c>
      <c r="N8291" s="4">
        <f>AND(Sales[[#This Row],[date]]&lt;=LY_YTDMax,Sales[[#This Row],[date]]&gt;=LY_YTDMin)*Sales[[#This Row],[sales]]</f>
        <v>0</v>
      </c>
      <c r="O8291" s="4">
        <f>AND(Sales[[#This Row],[date]]&gt;=YoY_Min,Sales[[#This Row],[date]]&lt;=TY_YTDMax)*(Sales[[#This Row],[sales]]/Sales[[#This Row],[sqft]])</f>
        <v>3.4412055555555557E-2</v>
      </c>
      <c r="P8291" s="4">
        <f>SUMIF(Sales[RegionStoretype],Sales[[#This Row],[RegionStoretype]],Sales[YoY_SSF])/Sales[[#This Row],[Region_TypeCount]]</f>
        <v>65.329042605555529</v>
      </c>
    </row>
    <row r="8292" spans="1:16" x14ac:dyDescent="0.25">
      <c r="A8292" s="1">
        <v>43329</v>
      </c>
      <c r="B8292">
        <v>30</v>
      </c>
      <c r="C8292">
        <v>5</v>
      </c>
      <c r="D8292">
        <v>163772.91519999999</v>
      </c>
      <c r="E8292" s="4">
        <f>INDEX(Stores[region],MATCH(Sales[[#This Row],[store_no]],Stores[store_no],0))</f>
        <v>1</v>
      </c>
      <c r="F8292" s="4" t="str">
        <f>INDEX(Stores[storetype],MATCH(Sales[[#This Row],[store_no]],Stores[store_no],0))</f>
        <v>C</v>
      </c>
      <c r="G8292" s="4" t="str">
        <f>INDEX(Stores[location_city],MATCH(Sales[[#This Row],[store_no]],Stores[store_no],0))</f>
        <v>Dayton</v>
      </c>
      <c r="H8292" s="4" t="str">
        <f>INDEX(Stores[location_state],MATCH(Sales[[#This Row],[store_no]],Stores[store_no],0))</f>
        <v>Ohio</v>
      </c>
      <c r="I8292" s="4">
        <f>INDEX(Stores[sqft],MATCH(Sales[[#This Row],[store_no]],Stores[store_no],0))</f>
        <v>90000</v>
      </c>
      <c r="J8292" s="4" t="str">
        <f>INDEX(Departments[dept_name],MATCH(Sales[[#This Row],[dept_no]],Departments[dept_no],0))</f>
        <v>Clothing</v>
      </c>
      <c r="K8292" s="4" t="str">
        <f>CONCATENATE(Sales[[#This Row],[region]],Sales[[#This Row],[storetype]])</f>
        <v>1C</v>
      </c>
      <c r="L8292" s="4">
        <f>INDEX(RegionStoreCount[Store Count],MATCH(Sales[[#This Row],[RegionStoretype]],RegionStoreCount[Region/Type],0))</f>
        <v>1</v>
      </c>
      <c r="M8292" s="4">
        <f>AND(Sales[[#This Row],[date]]&lt;=TY_YTDMax,Sales[[#This Row],[date]]&gt;=TY_YTDMin)*Sales[[#This Row],[sales]]</f>
        <v>163772.91519999999</v>
      </c>
      <c r="N8292" s="4">
        <f>AND(Sales[[#This Row],[date]]&lt;=LY_YTDMax,Sales[[#This Row],[date]]&gt;=LY_YTDMin)*Sales[[#This Row],[sales]]</f>
        <v>0</v>
      </c>
      <c r="O8292" s="4">
        <f>AND(Sales[[#This Row],[date]]&gt;=YoY_Min,Sales[[#This Row],[date]]&lt;=TY_YTDMax)*(Sales[[#This Row],[sales]]/Sales[[#This Row],[sqft]])</f>
        <v>1.8196990577777776</v>
      </c>
      <c r="P8292" s="4">
        <f>SUMIF(Sales[RegionStoretype],Sales[[#This Row],[RegionStoretype]],Sales[YoY_SSF])/Sales[[#This Row],[Region_TypeCount]]</f>
        <v>65.329042605555529</v>
      </c>
    </row>
    <row r="8293" spans="1:16" x14ac:dyDescent="0.25">
      <c r="A8293" s="1">
        <v>43329</v>
      </c>
      <c r="B8293">
        <v>30</v>
      </c>
      <c r="C8293">
        <v>8</v>
      </c>
      <c r="D8293">
        <v>18805.842400000001</v>
      </c>
      <c r="E8293" s="4">
        <f>INDEX(Stores[region],MATCH(Sales[[#This Row],[store_no]],Stores[store_no],0))</f>
        <v>1</v>
      </c>
      <c r="F8293" s="4" t="str">
        <f>INDEX(Stores[storetype],MATCH(Sales[[#This Row],[store_no]],Stores[store_no],0))</f>
        <v>C</v>
      </c>
      <c r="G8293" s="4" t="str">
        <f>INDEX(Stores[location_city],MATCH(Sales[[#This Row],[store_no]],Stores[store_no],0))</f>
        <v>Dayton</v>
      </c>
      <c r="H8293" s="4" t="str">
        <f>INDEX(Stores[location_state],MATCH(Sales[[#This Row],[store_no]],Stores[store_no],0))</f>
        <v>Ohio</v>
      </c>
      <c r="I8293" s="4">
        <f>INDEX(Stores[sqft],MATCH(Sales[[#This Row],[store_no]],Stores[store_no],0))</f>
        <v>90000</v>
      </c>
      <c r="J8293" s="4" t="str">
        <f>INDEX(Departments[dept_name],MATCH(Sales[[#This Row],[dept_no]],Departments[dept_no],0))</f>
        <v>Games</v>
      </c>
      <c r="K8293" s="4" t="str">
        <f>CONCATENATE(Sales[[#This Row],[region]],Sales[[#This Row],[storetype]])</f>
        <v>1C</v>
      </c>
      <c r="L8293" s="4">
        <f>INDEX(RegionStoreCount[Store Count],MATCH(Sales[[#This Row],[RegionStoretype]],RegionStoreCount[Region/Type],0))</f>
        <v>1</v>
      </c>
      <c r="M8293" s="4">
        <f>AND(Sales[[#This Row],[date]]&lt;=TY_YTDMax,Sales[[#This Row],[date]]&gt;=TY_YTDMin)*Sales[[#This Row],[sales]]</f>
        <v>18805.842400000001</v>
      </c>
      <c r="N8293" s="4">
        <f>AND(Sales[[#This Row],[date]]&lt;=LY_YTDMax,Sales[[#This Row],[date]]&gt;=LY_YTDMin)*Sales[[#This Row],[sales]]</f>
        <v>0</v>
      </c>
      <c r="O8293" s="4">
        <f>AND(Sales[[#This Row],[date]]&gt;=YoY_Min,Sales[[#This Row],[date]]&lt;=TY_YTDMax)*(Sales[[#This Row],[sales]]/Sales[[#This Row],[sqft]])</f>
        <v>0.20895380444444445</v>
      </c>
      <c r="P8293" s="4">
        <f>SUMIF(Sales[RegionStoretype],Sales[[#This Row],[RegionStoretype]],Sales[YoY_SSF])/Sales[[#This Row],[Region_TypeCount]]</f>
        <v>65.329042605555529</v>
      </c>
    </row>
    <row r="8294" spans="1:16" x14ac:dyDescent="0.25">
      <c r="A8294" s="1">
        <v>43329</v>
      </c>
      <c r="B8294">
        <v>30</v>
      </c>
      <c r="C8294">
        <v>13</v>
      </c>
      <c r="D8294">
        <v>23537.3541</v>
      </c>
      <c r="E8294" s="4">
        <f>INDEX(Stores[region],MATCH(Sales[[#This Row],[store_no]],Stores[store_no],0))</f>
        <v>1</v>
      </c>
      <c r="F8294" s="4" t="str">
        <f>INDEX(Stores[storetype],MATCH(Sales[[#This Row],[store_no]],Stores[store_no],0))</f>
        <v>C</v>
      </c>
      <c r="G8294" s="4" t="str">
        <f>INDEX(Stores[location_city],MATCH(Sales[[#This Row],[store_no]],Stores[store_no],0))</f>
        <v>Dayton</v>
      </c>
      <c r="H8294" s="4" t="str">
        <f>INDEX(Stores[location_state],MATCH(Sales[[#This Row],[store_no]],Stores[store_no],0))</f>
        <v>Ohio</v>
      </c>
      <c r="I8294" s="4">
        <f>INDEX(Stores[sqft],MATCH(Sales[[#This Row],[store_no]],Stores[store_no],0))</f>
        <v>90000</v>
      </c>
      <c r="J8294" s="4" t="str">
        <f>INDEX(Departments[dept_name],MATCH(Sales[[#This Row],[dept_no]],Departments[dept_no],0))</f>
        <v>Kids</v>
      </c>
      <c r="K8294" s="4" t="str">
        <f>CONCATENATE(Sales[[#This Row],[region]],Sales[[#This Row],[storetype]])</f>
        <v>1C</v>
      </c>
      <c r="L8294" s="4">
        <f>INDEX(RegionStoreCount[Store Count],MATCH(Sales[[#This Row],[RegionStoretype]],RegionStoreCount[Region/Type],0))</f>
        <v>1</v>
      </c>
      <c r="M8294" s="4">
        <f>AND(Sales[[#This Row],[date]]&lt;=TY_YTDMax,Sales[[#This Row],[date]]&gt;=TY_YTDMin)*Sales[[#This Row],[sales]]</f>
        <v>23537.3541</v>
      </c>
      <c r="N8294" s="4">
        <f>AND(Sales[[#This Row],[date]]&lt;=LY_YTDMax,Sales[[#This Row],[date]]&gt;=LY_YTDMin)*Sales[[#This Row],[sales]]</f>
        <v>0</v>
      </c>
      <c r="O8294" s="4">
        <f>AND(Sales[[#This Row],[date]]&gt;=YoY_Min,Sales[[#This Row],[date]]&lt;=TY_YTDMax)*(Sales[[#This Row],[sales]]/Sales[[#This Row],[sqft]])</f>
        <v>0.26152615666666668</v>
      </c>
      <c r="P8294" s="4">
        <f>SUMIF(Sales[RegionStoretype],Sales[[#This Row],[RegionStoretype]],Sales[YoY_SSF])/Sales[[#This Row],[Region_TypeCount]]</f>
        <v>65.329042605555529</v>
      </c>
    </row>
    <row r="8295" spans="1:16" x14ac:dyDescent="0.25">
      <c r="A8295" s="1">
        <v>43329</v>
      </c>
      <c r="B8295">
        <v>30</v>
      </c>
      <c r="C8295">
        <v>14</v>
      </c>
      <c r="D8295">
        <v>22484.230000000003</v>
      </c>
      <c r="E8295" s="4">
        <f>INDEX(Stores[region],MATCH(Sales[[#This Row],[store_no]],Stores[store_no],0))</f>
        <v>1</v>
      </c>
      <c r="F8295" s="4" t="str">
        <f>INDEX(Stores[storetype],MATCH(Sales[[#This Row],[store_no]],Stores[store_no],0))</f>
        <v>C</v>
      </c>
      <c r="G8295" s="4" t="str">
        <f>INDEX(Stores[location_city],MATCH(Sales[[#This Row],[store_no]],Stores[store_no],0))</f>
        <v>Dayton</v>
      </c>
      <c r="H8295" s="4" t="str">
        <f>INDEX(Stores[location_state],MATCH(Sales[[#This Row],[store_no]],Stores[store_no],0))</f>
        <v>Ohio</v>
      </c>
      <c r="I8295" s="4">
        <f>INDEX(Stores[sqft],MATCH(Sales[[#This Row],[store_no]],Stores[store_no],0))</f>
        <v>90000</v>
      </c>
      <c r="J8295" s="4" t="str">
        <f>INDEX(Departments[dept_name],MATCH(Sales[[#This Row],[dept_no]],Departments[dept_no],0))</f>
        <v>Movies</v>
      </c>
      <c r="K8295" s="4" t="str">
        <f>CONCATENATE(Sales[[#This Row],[region]],Sales[[#This Row],[storetype]])</f>
        <v>1C</v>
      </c>
      <c r="L8295" s="4">
        <f>INDEX(RegionStoreCount[Store Count],MATCH(Sales[[#This Row],[RegionStoretype]],RegionStoreCount[Region/Type],0))</f>
        <v>1</v>
      </c>
      <c r="M8295" s="4">
        <f>AND(Sales[[#This Row],[date]]&lt;=TY_YTDMax,Sales[[#This Row],[date]]&gt;=TY_YTDMin)*Sales[[#This Row],[sales]]</f>
        <v>22484.230000000003</v>
      </c>
      <c r="N8295" s="4">
        <f>AND(Sales[[#This Row],[date]]&lt;=LY_YTDMax,Sales[[#This Row],[date]]&gt;=LY_YTDMin)*Sales[[#This Row],[sales]]</f>
        <v>0</v>
      </c>
      <c r="O8295" s="4">
        <f>AND(Sales[[#This Row],[date]]&gt;=YoY_Min,Sales[[#This Row],[date]]&lt;=TY_YTDMax)*(Sales[[#This Row],[sales]]/Sales[[#This Row],[sqft]])</f>
        <v>0.24982477777777781</v>
      </c>
      <c r="P8295" s="4">
        <f>SUMIF(Sales[RegionStoretype],Sales[[#This Row],[RegionStoretype]],Sales[YoY_SSF])/Sales[[#This Row],[Region_TypeCount]]</f>
        <v>65.329042605555529</v>
      </c>
    </row>
    <row r="8296" spans="1:16" x14ac:dyDescent="0.25">
      <c r="A8296" s="1">
        <v>43329</v>
      </c>
      <c r="B8296">
        <v>30</v>
      </c>
      <c r="C8296">
        <v>16</v>
      </c>
      <c r="D8296">
        <v>104899.6672</v>
      </c>
      <c r="E8296" s="4">
        <f>INDEX(Stores[region],MATCH(Sales[[#This Row],[store_no]],Stores[store_no],0))</f>
        <v>1</v>
      </c>
      <c r="F8296" s="4" t="str">
        <f>INDEX(Stores[storetype],MATCH(Sales[[#This Row],[store_no]],Stores[store_no],0))</f>
        <v>C</v>
      </c>
      <c r="G8296" s="4" t="str">
        <f>INDEX(Stores[location_city],MATCH(Sales[[#This Row],[store_no]],Stores[store_no],0))</f>
        <v>Dayton</v>
      </c>
      <c r="H8296" s="4" t="str">
        <f>INDEX(Stores[location_state],MATCH(Sales[[#This Row],[store_no]],Stores[store_no],0))</f>
        <v>Ohio</v>
      </c>
      <c r="I8296" s="4">
        <f>INDEX(Stores[sqft],MATCH(Sales[[#This Row],[store_no]],Stores[store_no],0))</f>
        <v>90000</v>
      </c>
      <c r="J8296" s="4" t="str">
        <f>INDEX(Departments[dept_name],MATCH(Sales[[#This Row],[dept_no]],Departments[dept_no],0))</f>
        <v>Outdoors</v>
      </c>
      <c r="K8296" s="4" t="str">
        <f>CONCATENATE(Sales[[#This Row],[region]],Sales[[#This Row],[storetype]])</f>
        <v>1C</v>
      </c>
      <c r="L8296" s="4">
        <f>INDEX(RegionStoreCount[Store Count],MATCH(Sales[[#This Row],[RegionStoretype]],RegionStoreCount[Region/Type],0))</f>
        <v>1</v>
      </c>
      <c r="M8296" s="4">
        <f>AND(Sales[[#This Row],[date]]&lt;=TY_YTDMax,Sales[[#This Row],[date]]&gt;=TY_YTDMin)*Sales[[#This Row],[sales]]</f>
        <v>104899.6672</v>
      </c>
      <c r="N8296" s="4">
        <f>AND(Sales[[#This Row],[date]]&lt;=LY_YTDMax,Sales[[#This Row],[date]]&gt;=LY_YTDMin)*Sales[[#This Row],[sales]]</f>
        <v>0</v>
      </c>
      <c r="O8296" s="4">
        <f>AND(Sales[[#This Row],[date]]&gt;=YoY_Min,Sales[[#This Row],[date]]&lt;=TY_YTDMax)*(Sales[[#This Row],[sales]]/Sales[[#This Row],[sqft]])</f>
        <v>1.1655518577777777</v>
      </c>
      <c r="P8296" s="4">
        <f>SUMIF(Sales[RegionStoretype],Sales[[#This Row],[RegionStoretype]],Sales[YoY_SSF])/Sales[[#This Row],[Region_TypeCount]]</f>
        <v>65.329042605555529</v>
      </c>
    </row>
    <row r="8297" spans="1:16" x14ac:dyDescent="0.25">
      <c r="A8297" s="1">
        <v>43329</v>
      </c>
      <c r="B8297">
        <v>31</v>
      </c>
      <c r="C8297">
        <v>9</v>
      </c>
      <c r="D8297">
        <v>24577.1446</v>
      </c>
      <c r="E8297" s="4">
        <f>INDEX(Stores[region],MATCH(Sales[[#This Row],[store_no]],Stores[store_no],0))</f>
        <v>3</v>
      </c>
      <c r="F8297" s="4" t="str">
        <f>INDEX(Stores[storetype],MATCH(Sales[[#This Row],[store_no]],Stores[store_no],0))</f>
        <v>A</v>
      </c>
      <c r="G8297" s="4" t="str">
        <f>INDEX(Stores[location_city],MATCH(Sales[[#This Row],[store_no]],Stores[store_no],0))</f>
        <v>Rapid City</v>
      </c>
      <c r="H8297" s="4" t="str">
        <f>INDEX(Stores[location_state],MATCH(Sales[[#This Row],[store_no]],Stores[store_no],0))</f>
        <v>South Dakota</v>
      </c>
      <c r="I8297" s="4">
        <f>INDEX(Stores[sqft],MATCH(Sales[[#This Row],[store_no]],Stores[store_no],0))</f>
        <v>200100</v>
      </c>
      <c r="J8297" s="4" t="str">
        <f>INDEX(Departments[dept_name],MATCH(Sales[[#This Row],[dept_no]],Departments[dept_no],0))</f>
        <v>Garden</v>
      </c>
      <c r="K8297" s="4" t="str">
        <f>CONCATENATE(Sales[[#This Row],[region]],Sales[[#This Row],[storetype]])</f>
        <v>3A</v>
      </c>
      <c r="L8297" s="4">
        <f>INDEX(RegionStoreCount[Store Count],MATCH(Sales[[#This Row],[RegionStoretype]],RegionStoreCount[Region/Type],0))</f>
        <v>9</v>
      </c>
      <c r="M8297" s="4">
        <f>AND(Sales[[#This Row],[date]]&lt;=TY_YTDMax,Sales[[#This Row],[date]]&gt;=TY_YTDMin)*Sales[[#This Row],[sales]]</f>
        <v>24577.1446</v>
      </c>
      <c r="N8297" s="4">
        <f>AND(Sales[[#This Row],[date]]&lt;=LY_YTDMax,Sales[[#This Row],[date]]&gt;=LY_YTDMin)*Sales[[#This Row],[sales]]</f>
        <v>0</v>
      </c>
      <c r="O8297" s="4">
        <f>AND(Sales[[#This Row],[date]]&gt;=YoY_Min,Sales[[#This Row],[date]]&lt;=TY_YTDMax)*(Sales[[#This Row],[sales]]/Sales[[#This Row],[sqft]])</f>
        <v>0.12282431084457771</v>
      </c>
      <c r="P8297" s="4">
        <f>SUMIF(Sales[RegionStoretype],Sales[[#This Row],[RegionStoretype]],Sales[YoY_SSF])/Sales[[#This Row],[Region_TypeCount]]</f>
        <v>53.603836561720975</v>
      </c>
    </row>
    <row r="8298" spans="1:16" x14ac:dyDescent="0.25">
      <c r="A8298" s="1">
        <v>43329</v>
      </c>
      <c r="B8298">
        <v>31</v>
      </c>
      <c r="C8298">
        <v>17</v>
      </c>
      <c r="D8298">
        <v>88171.83649999999</v>
      </c>
      <c r="E8298" s="4">
        <f>INDEX(Stores[region],MATCH(Sales[[#This Row],[store_no]],Stores[store_no],0))</f>
        <v>3</v>
      </c>
      <c r="F8298" s="4" t="str">
        <f>INDEX(Stores[storetype],MATCH(Sales[[#This Row],[store_no]],Stores[store_no],0))</f>
        <v>A</v>
      </c>
      <c r="G8298" s="4" t="str">
        <f>INDEX(Stores[location_city],MATCH(Sales[[#This Row],[store_no]],Stores[store_no],0))</f>
        <v>Rapid City</v>
      </c>
      <c r="H8298" s="4" t="str">
        <f>INDEX(Stores[location_state],MATCH(Sales[[#This Row],[store_no]],Stores[store_no],0))</f>
        <v>South Dakota</v>
      </c>
      <c r="I8298" s="4">
        <f>INDEX(Stores[sqft],MATCH(Sales[[#This Row],[store_no]],Stores[store_no],0))</f>
        <v>200100</v>
      </c>
      <c r="J8298" s="4" t="str">
        <f>INDEX(Departments[dept_name],MATCH(Sales[[#This Row],[dept_no]],Departments[dept_no],0))</f>
        <v>Shoes</v>
      </c>
      <c r="K8298" s="4" t="str">
        <f>CONCATENATE(Sales[[#This Row],[region]],Sales[[#This Row],[storetype]])</f>
        <v>3A</v>
      </c>
      <c r="L8298" s="4">
        <f>INDEX(RegionStoreCount[Store Count],MATCH(Sales[[#This Row],[RegionStoretype]],RegionStoreCount[Region/Type],0))</f>
        <v>9</v>
      </c>
      <c r="M8298" s="4">
        <f>AND(Sales[[#This Row],[date]]&lt;=TY_YTDMax,Sales[[#This Row],[date]]&gt;=TY_YTDMin)*Sales[[#This Row],[sales]]</f>
        <v>88171.83649999999</v>
      </c>
      <c r="N8298" s="4">
        <f>AND(Sales[[#This Row],[date]]&lt;=LY_YTDMax,Sales[[#This Row],[date]]&gt;=LY_YTDMin)*Sales[[#This Row],[sales]]</f>
        <v>0</v>
      </c>
      <c r="O8298" s="4">
        <f>AND(Sales[[#This Row],[date]]&gt;=YoY_Min,Sales[[#This Row],[date]]&lt;=TY_YTDMax)*(Sales[[#This Row],[sales]]/Sales[[#This Row],[sqft]])</f>
        <v>0.44063886306846572</v>
      </c>
      <c r="P8298" s="4">
        <f>SUMIF(Sales[RegionStoretype],Sales[[#This Row],[RegionStoretype]],Sales[YoY_SSF])/Sales[[#This Row],[Region_TypeCount]]</f>
        <v>53.603836561720975</v>
      </c>
    </row>
    <row r="8299" spans="1:16" x14ac:dyDescent="0.25">
      <c r="A8299" s="1">
        <v>43329</v>
      </c>
      <c r="B8299">
        <v>31</v>
      </c>
      <c r="C8299">
        <v>18</v>
      </c>
      <c r="D8299">
        <v>179969.43939999997</v>
      </c>
      <c r="E8299" s="4">
        <f>INDEX(Stores[region],MATCH(Sales[[#This Row],[store_no]],Stores[store_no],0))</f>
        <v>3</v>
      </c>
      <c r="F8299" s="4" t="str">
        <f>INDEX(Stores[storetype],MATCH(Sales[[#This Row],[store_no]],Stores[store_no],0))</f>
        <v>A</v>
      </c>
      <c r="G8299" s="4" t="str">
        <f>INDEX(Stores[location_city],MATCH(Sales[[#This Row],[store_no]],Stores[store_no],0))</f>
        <v>Rapid City</v>
      </c>
      <c r="H8299" s="4" t="str">
        <f>INDEX(Stores[location_state],MATCH(Sales[[#This Row],[store_no]],Stores[store_no],0))</f>
        <v>South Dakota</v>
      </c>
      <c r="I8299" s="4">
        <f>INDEX(Stores[sqft],MATCH(Sales[[#This Row],[store_no]],Stores[store_no],0))</f>
        <v>200100</v>
      </c>
      <c r="J8299" s="4" t="str">
        <f>INDEX(Departments[dept_name],MATCH(Sales[[#This Row],[dept_no]],Departments[dept_no],0))</f>
        <v>Sports</v>
      </c>
      <c r="K8299" s="4" t="str">
        <f>CONCATENATE(Sales[[#This Row],[region]],Sales[[#This Row],[storetype]])</f>
        <v>3A</v>
      </c>
      <c r="L8299" s="4">
        <f>INDEX(RegionStoreCount[Store Count],MATCH(Sales[[#This Row],[RegionStoretype]],RegionStoreCount[Region/Type],0))</f>
        <v>9</v>
      </c>
      <c r="M8299" s="4">
        <f>AND(Sales[[#This Row],[date]]&lt;=TY_YTDMax,Sales[[#This Row],[date]]&gt;=TY_YTDMin)*Sales[[#This Row],[sales]]</f>
        <v>179969.43939999997</v>
      </c>
      <c r="N8299" s="4">
        <f>AND(Sales[[#This Row],[date]]&lt;=LY_YTDMax,Sales[[#This Row],[date]]&gt;=LY_YTDMin)*Sales[[#This Row],[sales]]</f>
        <v>0</v>
      </c>
      <c r="O8299" s="4">
        <f>AND(Sales[[#This Row],[date]]&gt;=YoY_Min,Sales[[#This Row],[date]]&lt;=TY_YTDMax)*(Sales[[#This Row],[sales]]/Sales[[#This Row],[sqft]])</f>
        <v>0.89939749825087445</v>
      </c>
      <c r="P8299" s="4">
        <f>SUMIF(Sales[RegionStoretype],Sales[[#This Row],[RegionStoretype]],Sales[YoY_SSF])/Sales[[#This Row],[Region_TypeCount]]</f>
        <v>53.603836561720975</v>
      </c>
    </row>
    <row r="8300" spans="1:16" x14ac:dyDescent="0.25">
      <c r="A8300" s="1">
        <v>43329</v>
      </c>
      <c r="B8300">
        <v>33</v>
      </c>
      <c r="C8300">
        <v>10</v>
      </c>
      <c r="D8300">
        <v>3768.3235999999997</v>
      </c>
      <c r="E8300" s="4">
        <f>INDEX(Stores[region],MATCH(Sales[[#This Row],[store_no]],Stores[store_no],0))</f>
        <v>3</v>
      </c>
      <c r="F8300" s="4" t="str">
        <f>INDEX(Stores[storetype],MATCH(Sales[[#This Row],[store_no]],Stores[store_no],0))</f>
        <v>A</v>
      </c>
      <c r="G8300" s="4" t="str">
        <f>INDEX(Stores[location_city],MATCH(Sales[[#This Row],[store_no]],Stores[store_no],0))</f>
        <v>Omaha</v>
      </c>
      <c r="H8300" s="4" t="str">
        <f>INDEX(Stores[location_state],MATCH(Sales[[#This Row],[store_no]],Stores[store_no],0))</f>
        <v>Nebraska</v>
      </c>
      <c r="I8300" s="4">
        <f>INDEX(Stores[sqft],MATCH(Sales[[#This Row],[store_no]],Stores[store_no],0))</f>
        <v>40700</v>
      </c>
      <c r="J8300" s="4" t="str">
        <f>INDEX(Departments[dept_name],MATCH(Sales[[#This Row],[dept_no]],Departments[dept_no],0))</f>
        <v>Health</v>
      </c>
      <c r="K8300" s="4" t="str">
        <f>CONCATENATE(Sales[[#This Row],[region]],Sales[[#This Row],[storetype]])</f>
        <v>3A</v>
      </c>
      <c r="L8300" s="4">
        <f>INDEX(RegionStoreCount[Store Count],MATCH(Sales[[#This Row],[RegionStoretype]],RegionStoreCount[Region/Type],0))</f>
        <v>9</v>
      </c>
      <c r="M8300" s="4">
        <f>AND(Sales[[#This Row],[date]]&lt;=TY_YTDMax,Sales[[#This Row],[date]]&gt;=TY_YTDMin)*Sales[[#This Row],[sales]]</f>
        <v>3768.3235999999997</v>
      </c>
      <c r="N8300" s="4">
        <f>AND(Sales[[#This Row],[date]]&lt;=LY_YTDMax,Sales[[#This Row],[date]]&gt;=LY_YTDMin)*Sales[[#This Row],[sales]]</f>
        <v>0</v>
      </c>
      <c r="O8300" s="4">
        <f>AND(Sales[[#This Row],[date]]&gt;=YoY_Min,Sales[[#This Row],[date]]&lt;=TY_YTDMax)*(Sales[[#This Row],[sales]]/Sales[[#This Row],[sqft]])</f>
        <v>9.2587803439803426E-2</v>
      </c>
      <c r="P8300" s="4">
        <f>SUMIF(Sales[RegionStoretype],Sales[[#This Row],[RegionStoretype]],Sales[YoY_SSF])/Sales[[#This Row],[Region_TypeCount]]</f>
        <v>53.603836561720975</v>
      </c>
    </row>
    <row r="8301" spans="1:16" x14ac:dyDescent="0.25">
      <c r="A8301" s="1">
        <v>43329</v>
      </c>
      <c r="B8301">
        <v>33</v>
      </c>
      <c r="C8301">
        <v>13</v>
      </c>
      <c r="D8301">
        <v>2240.3539999999998</v>
      </c>
      <c r="E8301" s="4">
        <f>INDEX(Stores[region],MATCH(Sales[[#This Row],[store_no]],Stores[store_no],0))</f>
        <v>3</v>
      </c>
      <c r="F8301" s="4" t="str">
        <f>INDEX(Stores[storetype],MATCH(Sales[[#This Row],[store_no]],Stores[store_no],0))</f>
        <v>A</v>
      </c>
      <c r="G8301" s="4" t="str">
        <f>INDEX(Stores[location_city],MATCH(Sales[[#This Row],[store_no]],Stores[store_no],0))</f>
        <v>Omaha</v>
      </c>
      <c r="H8301" s="4" t="str">
        <f>INDEX(Stores[location_state],MATCH(Sales[[#This Row],[store_no]],Stores[store_no],0))</f>
        <v>Nebraska</v>
      </c>
      <c r="I8301" s="4">
        <f>INDEX(Stores[sqft],MATCH(Sales[[#This Row],[store_no]],Stores[store_no],0))</f>
        <v>40700</v>
      </c>
      <c r="J8301" s="4" t="str">
        <f>INDEX(Departments[dept_name],MATCH(Sales[[#This Row],[dept_no]],Departments[dept_no],0))</f>
        <v>Kids</v>
      </c>
      <c r="K8301" s="4" t="str">
        <f>CONCATENATE(Sales[[#This Row],[region]],Sales[[#This Row],[storetype]])</f>
        <v>3A</v>
      </c>
      <c r="L8301" s="4">
        <f>INDEX(RegionStoreCount[Store Count],MATCH(Sales[[#This Row],[RegionStoretype]],RegionStoreCount[Region/Type],0))</f>
        <v>9</v>
      </c>
      <c r="M8301" s="4">
        <f>AND(Sales[[#This Row],[date]]&lt;=TY_YTDMax,Sales[[#This Row],[date]]&gt;=TY_YTDMin)*Sales[[#This Row],[sales]]</f>
        <v>2240.3539999999998</v>
      </c>
      <c r="N8301" s="4">
        <f>AND(Sales[[#This Row],[date]]&lt;=LY_YTDMax,Sales[[#This Row],[date]]&gt;=LY_YTDMin)*Sales[[#This Row],[sales]]</f>
        <v>0</v>
      </c>
      <c r="O8301" s="4">
        <f>AND(Sales[[#This Row],[date]]&gt;=YoY_Min,Sales[[#This Row],[date]]&lt;=TY_YTDMax)*(Sales[[#This Row],[sales]]/Sales[[#This Row],[sqft]])</f>
        <v>5.5045552825552818E-2</v>
      </c>
      <c r="P8301" s="4">
        <f>SUMIF(Sales[RegionStoretype],Sales[[#This Row],[RegionStoretype]],Sales[YoY_SSF])/Sales[[#This Row],[Region_TypeCount]]</f>
        <v>53.603836561720975</v>
      </c>
    </row>
    <row r="8302" spans="1:16" x14ac:dyDescent="0.25">
      <c r="A8302" s="1">
        <v>43329</v>
      </c>
      <c r="B8302">
        <v>34</v>
      </c>
      <c r="C8302">
        <v>16</v>
      </c>
      <c r="D8302">
        <v>84626.172999999995</v>
      </c>
      <c r="E8302" s="4">
        <f>INDEX(Stores[region],MATCH(Sales[[#This Row],[store_no]],Stores[store_no],0))</f>
        <v>1</v>
      </c>
      <c r="F8302" s="4" t="str">
        <f>INDEX(Stores[storetype],MATCH(Sales[[#This Row],[store_no]],Stores[store_no],0))</f>
        <v>A</v>
      </c>
      <c r="G8302" s="4" t="str">
        <f>INDEX(Stores[location_city],MATCH(Sales[[#This Row],[store_no]],Stores[store_no],0))</f>
        <v>Toledo</v>
      </c>
      <c r="H8302" s="4" t="str">
        <f>INDEX(Stores[location_state],MATCH(Sales[[#This Row],[store_no]],Stores[store_no],0))</f>
        <v>Ohio</v>
      </c>
      <c r="I8302" s="4">
        <f>INDEX(Stores[sqft],MATCH(Sales[[#This Row],[store_no]],Stores[store_no],0))</f>
        <v>207900</v>
      </c>
      <c r="J8302" s="4" t="str">
        <f>INDEX(Departments[dept_name],MATCH(Sales[[#This Row],[dept_no]],Departments[dept_no],0))</f>
        <v>Outdoors</v>
      </c>
      <c r="K8302" s="4" t="str">
        <f>CONCATENATE(Sales[[#This Row],[region]],Sales[[#This Row],[storetype]])</f>
        <v>1A</v>
      </c>
      <c r="L8302" s="4">
        <f>INDEX(RegionStoreCount[Store Count],MATCH(Sales[[#This Row],[RegionStoretype]],RegionStoreCount[Region/Type],0))</f>
        <v>5</v>
      </c>
      <c r="M8302" s="4">
        <f>AND(Sales[[#This Row],[date]]&lt;=TY_YTDMax,Sales[[#This Row],[date]]&gt;=TY_YTDMin)*Sales[[#This Row],[sales]]</f>
        <v>84626.172999999995</v>
      </c>
      <c r="N8302" s="4">
        <f>AND(Sales[[#This Row],[date]]&lt;=LY_YTDMax,Sales[[#This Row],[date]]&gt;=LY_YTDMin)*Sales[[#This Row],[sales]]</f>
        <v>0</v>
      </c>
      <c r="O8302" s="4">
        <f>AND(Sales[[#This Row],[date]]&gt;=YoY_Min,Sales[[#This Row],[date]]&lt;=TY_YTDMax)*(Sales[[#This Row],[sales]]/Sales[[#This Row],[sqft]])</f>
        <v>0.40705229918229918</v>
      </c>
      <c r="P8302" s="4">
        <f>SUMIF(Sales[RegionStoretype],Sales[[#This Row],[RegionStoretype]],Sales[YoY_SSF])/Sales[[#This Row],[Region_TypeCount]]</f>
        <v>59.469551530910678</v>
      </c>
    </row>
    <row r="8303" spans="1:16" x14ac:dyDescent="0.25">
      <c r="A8303" s="1">
        <v>43329</v>
      </c>
      <c r="B8303">
        <v>35</v>
      </c>
      <c r="C8303">
        <v>11</v>
      </c>
      <c r="D8303">
        <v>72714.333100000003</v>
      </c>
      <c r="E8303" s="4">
        <f>INDEX(Stores[region],MATCH(Sales[[#This Row],[store_no]],Stores[store_no],0))</f>
        <v>3</v>
      </c>
      <c r="F8303" s="4" t="str">
        <f>INDEX(Stores[storetype],MATCH(Sales[[#This Row],[store_no]],Stores[store_no],0))</f>
        <v>C</v>
      </c>
      <c r="G8303" s="4" t="str">
        <f>INDEX(Stores[location_city],MATCH(Sales[[#This Row],[store_no]],Stores[store_no],0))</f>
        <v>Wichita</v>
      </c>
      <c r="H8303" s="4" t="str">
        <f>INDEX(Stores[location_state],MATCH(Sales[[#This Row],[store_no]],Stores[store_no],0))</f>
        <v>Kansas</v>
      </c>
      <c r="I8303" s="4">
        <f>INDEX(Stores[sqft],MATCH(Sales[[#This Row],[store_no]],Stores[store_no],0))</f>
        <v>72800</v>
      </c>
      <c r="J8303" s="4" t="str">
        <f>INDEX(Departments[dept_name],MATCH(Sales[[#This Row],[dept_no]],Departments[dept_no],0))</f>
        <v>Home</v>
      </c>
      <c r="K8303" s="4" t="str">
        <f>CONCATENATE(Sales[[#This Row],[region]],Sales[[#This Row],[storetype]])</f>
        <v>3C</v>
      </c>
      <c r="L8303" s="4">
        <f>INDEX(RegionStoreCount[Store Count],MATCH(Sales[[#This Row],[RegionStoretype]],RegionStoreCount[Region/Type],0))</f>
        <v>2</v>
      </c>
      <c r="M8303" s="4">
        <f>AND(Sales[[#This Row],[date]]&lt;=TY_YTDMax,Sales[[#This Row],[date]]&gt;=TY_YTDMin)*Sales[[#This Row],[sales]]</f>
        <v>72714.333100000003</v>
      </c>
      <c r="N8303" s="4">
        <f>AND(Sales[[#This Row],[date]]&lt;=LY_YTDMax,Sales[[#This Row],[date]]&gt;=LY_YTDMin)*Sales[[#This Row],[sales]]</f>
        <v>0</v>
      </c>
      <c r="O8303" s="4">
        <f>AND(Sales[[#This Row],[date]]&gt;=YoY_Min,Sales[[#This Row],[date]]&lt;=TY_YTDMax)*(Sales[[#This Row],[sales]]/Sales[[#This Row],[sqft]])</f>
        <v>0.99882325686813189</v>
      </c>
      <c r="P8303" s="4">
        <f>SUMIF(Sales[RegionStoretype],Sales[[#This Row],[RegionStoretype]],Sales[YoY_SSF])/Sales[[#This Row],[Region_TypeCount]]</f>
        <v>47.561479460925746</v>
      </c>
    </row>
    <row r="8304" spans="1:16" x14ac:dyDescent="0.25">
      <c r="A8304" s="1">
        <v>43329</v>
      </c>
      <c r="B8304">
        <v>36</v>
      </c>
      <c r="C8304">
        <v>5</v>
      </c>
      <c r="D8304">
        <v>223337.83439999999</v>
      </c>
      <c r="E8304" s="4">
        <f>INDEX(Stores[region],MATCH(Sales[[#This Row],[store_no]],Stores[store_no],0))</f>
        <v>2</v>
      </c>
      <c r="F8304" s="4" t="str">
        <f>INDEX(Stores[storetype],MATCH(Sales[[#This Row],[store_no]],Stores[store_no],0))</f>
        <v>A</v>
      </c>
      <c r="G8304" s="4" t="str">
        <f>INDEX(Stores[location_city],MATCH(Sales[[#This Row],[store_no]],Stores[store_no],0))</f>
        <v>Aurora</v>
      </c>
      <c r="H8304" s="4" t="str">
        <f>INDEX(Stores[location_state],MATCH(Sales[[#This Row],[store_no]],Stores[store_no],0))</f>
        <v>Illinois</v>
      </c>
      <c r="I8304" s="4">
        <f>INDEX(Stores[sqft],MATCH(Sales[[#This Row],[store_no]],Stores[store_no],0))</f>
        <v>209900</v>
      </c>
      <c r="J8304" s="4" t="str">
        <f>INDEX(Departments[dept_name],MATCH(Sales[[#This Row],[dept_no]],Departments[dept_no],0))</f>
        <v>Clothing</v>
      </c>
      <c r="K8304" s="4" t="str">
        <f>CONCATENATE(Sales[[#This Row],[region]],Sales[[#This Row],[storetype]])</f>
        <v>2A</v>
      </c>
      <c r="L8304" s="4">
        <f>INDEX(RegionStoreCount[Store Count],MATCH(Sales[[#This Row],[RegionStoretype]],RegionStoreCount[Region/Type],0))</f>
        <v>5</v>
      </c>
      <c r="M8304" s="4">
        <f>AND(Sales[[#This Row],[date]]&lt;=TY_YTDMax,Sales[[#This Row],[date]]&gt;=TY_YTDMin)*Sales[[#This Row],[sales]]</f>
        <v>223337.83439999999</v>
      </c>
      <c r="N8304" s="4">
        <f>AND(Sales[[#This Row],[date]]&lt;=LY_YTDMax,Sales[[#This Row],[date]]&gt;=LY_YTDMin)*Sales[[#This Row],[sales]]</f>
        <v>0</v>
      </c>
      <c r="O8304" s="4">
        <f>AND(Sales[[#This Row],[date]]&gt;=YoY_Min,Sales[[#This Row],[date]]&lt;=TY_YTDMax)*(Sales[[#This Row],[sales]]/Sales[[#This Row],[sqft]])</f>
        <v>1.0640201734159123</v>
      </c>
      <c r="P8304" s="4">
        <f>SUMIF(Sales[RegionStoretype],Sales[[#This Row],[RegionStoretype]],Sales[YoY_SSF])/Sales[[#This Row],[Region_TypeCount]]</f>
        <v>60.052789354368521</v>
      </c>
    </row>
    <row r="8305" spans="1:16" x14ac:dyDescent="0.25">
      <c r="A8305" s="1">
        <v>43329</v>
      </c>
      <c r="B8305">
        <v>36</v>
      </c>
      <c r="C8305">
        <v>20</v>
      </c>
      <c r="D8305">
        <v>99941.804999999993</v>
      </c>
      <c r="E8305" s="4">
        <f>INDEX(Stores[region],MATCH(Sales[[#This Row],[store_no]],Stores[store_no],0))</f>
        <v>2</v>
      </c>
      <c r="F8305" s="4" t="str">
        <f>INDEX(Stores[storetype],MATCH(Sales[[#This Row],[store_no]],Stores[store_no],0))</f>
        <v>A</v>
      </c>
      <c r="G8305" s="4" t="str">
        <f>INDEX(Stores[location_city],MATCH(Sales[[#This Row],[store_no]],Stores[store_no],0))</f>
        <v>Aurora</v>
      </c>
      <c r="H8305" s="4" t="str">
        <f>INDEX(Stores[location_state],MATCH(Sales[[#This Row],[store_no]],Stores[store_no],0))</f>
        <v>Illinois</v>
      </c>
      <c r="I8305" s="4">
        <f>INDEX(Stores[sqft],MATCH(Sales[[#This Row],[store_no]],Stores[store_no],0))</f>
        <v>209900</v>
      </c>
      <c r="J8305" s="4" t="str">
        <f>INDEX(Departments[dept_name],MATCH(Sales[[#This Row],[dept_no]],Departments[dept_no],0))</f>
        <v>Toys</v>
      </c>
      <c r="K8305" s="4" t="str">
        <f>CONCATENATE(Sales[[#This Row],[region]],Sales[[#This Row],[storetype]])</f>
        <v>2A</v>
      </c>
      <c r="L8305" s="4">
        <f>INDEX(RegionStoreCount[Store Count],MATCH(Sales[[#This Row],[RegionStoretype]],RegionStoreCount[Region/Type],0))</f>
        <v>5</v>
      </c>
      <c r="M8305" s="4">
        <f>AND(Sales[[#This Row],[date]]&lt;=TY_YTDMax,Sales[[#This Row],[date]]&gt;=TY_YTDMin)*Sales[[#This Row],[sales]]</f>
        <v>99941.804999999993</v>
      </c>
      <c r="N8305" s="4">
        <f>AND(Sales[[#This Row],[date]]&lt;=LY_YTDMax,Sales[[#This Row],[date]]&gt;=LY_YTDMin)*Sales[[#This Row],[sales]]</f>
        <v>0</v>
      </c>
      <c r="O8305" s="4">
        <f>AND(Sales[[#This Row],[date]]&gt;=YoY_Min,Sales[[#This Row],[date]]&lt;=TY_YTDMax)*(Sales[[#This Row],[sales]]/Sales[[#This Row],[sqft]])</f>
        <v>0.47614009051929485</v>
      </c>
      <c r="P8305" s="4">
        <f>SUMIF(Sales[RegionStoretype],Sales[[#This Row],[RegionStoretype]],Sales[YoY_SSF])/Sales[[#This Row],[Region_TypeCount]]</f>
        <v>60.052789354368521</v>
      </c>
    </row>
    <row r="8306" spans="1:16" x14ac:dyDescent="0.25">
      <c r="A8306" s="1">
        <v>43329</v>
      </c>
      <c r="B8306">
        <v>37</v>
      </c>
      <c r="C8306">
        <v>2</v>
      </c>
      <c r="D8306">
        <v>44763.7788</v>
      </c>
      <c r="E8306" s="4">
        <f>INDEX(Stores[region],MATCH(Sales[[#This Row],[store_no]],Stores[store_no],0))</f>
        <v>3</v>
      </c>
      <c r="F8306" s="4" t="str">
        <f>INDEX(Stores[storetype],MATCH(Sales[[#This Row],[store_no]],Stores[store_no],0))</f>
        <v>C</v>
      </c>
      <c r="G8306" s="4" t="str">
        <f>INDEX(Stores[location_city],MATCH(Sales[[#This Row],[store_no]],Stores[store_no],0))</f>
        <v>Lincoln</v>
      </c>
      <c r="H8306" s="4" t="str">
        <f>INDEX(Stores[location_state],MATCH(Sales[[#This Row],[store_no]],Stores[store_no],0))</f>
        <v>Nebraska</v>
      </c>
      <c r="I8306" s="4">
        <f>INDEX(Stores[sqft],MATCH(Sales[[#This Row],[store_no]],Stores[store_no],0))</f>
        <v>161300</v>
      </c>
      <c r="J8306" s="4" t="str">
        <f>INDEX(Departments[dept_name],MATCH(Sales[[#This Row],[dept_no]],Departments[dept_no],0))</f>
        <v>Baby</v>
      </c>
      <c r="K8306" s="4" t="str">
        <f>CONCATENATE(Sales[[#This Row],[region]],Sales[[#This Row],[storetype]])</f>
        <v>3C</v>
      </c>
      <c r="L8306" s="4">
        <f>INDEX(RegionStoreCount[Store Count],MATCH(Sales[[#This Row],[RegionStoretype]],RegionStoreCount[Region/Type],0))</f>
        <v>2</v>
      </c>
      <c r="M8306" s="4">
        <f>AND(Sales[[#This Row],[date]]&lt;=TY_YTDMax,Sales[[#This Row],[date]]&gt;=TY_YTDMin)*Sales[[#This Row],[sales]]</f>
        <v>44763.7788</v>
      </c>
      <c r="N8306" s="4">
        <f>AND(Sales[[#This Row],[date]]&lt;=LY_YTDMax,Sales[[#This Row],[date]]&gt;=LY_YTDMin)*Sales[[#This Row],[sales]]</f>
        <v>0</v>
      </c>
      <c r="O8306" s="4">
        <f>AND(Sales[[#This Row],[date]]&gt;=YoY_Min,Sales[[#This Row],[date]]&lt;=TY_YTDMax)*(Sales[[#This Row],[sales]]/Sales[[#This Row],[sqft]])</f>
        <v>0.27751877743335401</v>
      </c>
      <c r="P8306" s="4">
        <f>SUMIF(Sales[RegionStoretype],Sales[[#This Row],[RegionStoretype]],Sales[YoY_SSF])/Sales[[#This Row],[Region_TypeCount]]</f>
        <v>47.561479460925746</v>
      </c>
    </row>
    <row r="8307" spans="1:16" x14ac:dyDescent="0.25">
      <c r="A8307" s="1">
        <v>43329</v>
      </c>
      <c r="B8307">
        <v>37</v>
      </c>
      <c r="C8307">
        <v>8</v>
      </c>
      <c r="D8307">
        <v>26394.6512</v>
      </c>
      <c r="E8307" s="4">
        <f>INDEX(Stores[region],MATCH(Sales[[#This Row],[store_no]],Stores[store_no],0))</f>
        <v>3</v>
      </c>
      <c r="F8307" s="4" t="str">
        <f>INDEX(Stores[storetype],MATCH(Sales[[#This Row],[store_no]],Stores[store_no],0))</f>
        <v>C</v>
      </c>
      <c r="G8307" s="4" t="str">
        <f>INDEX(Stores[location_city],MATCH(Sales[[#This Row],[store_no]],Stores[store_no],0))</f>
        <v>Lincoln</v>
      </c>
      <c r="H8307" s="4" t="str">
        <f>INDEX(Stores[location_state],MATCH(Sales[[#This Row],[store_no]],Stores[store_no],0))</f>
        <v>Nebraska</v>
      </c>
      <c r="I8307" s="4">
        <f>INDEX(Stores[sqft],MATCH(Sales[[#This Row],[store_no]],Stores[store_no],0))</f>
        <v>161300</v>
      </c>
      <c r="J8307" s="4" t="str">
        <f>INDEX(Departments[dept_name],MATCH(Sales[[#This Row],[dept_no]],Departments[dept_no],0))</f>
        <v>Games</v>
      </c>
      <c r="K8307" s="4" t="str">
        <f>CONCATENATE(Sales[[#This Row],[region]],Sales[[#This Row],[storetype]])</f>
        <v>3C</v>
      </c>
      <c r="L8307" s="4">
        <f>INDEX(RegionStoreCount[Store Count],MATCH(Sales[[#This Row],[RegionStoretype]],RegionStoreCount[Region/Type],0))</f>
        <v>2</v>
      </c>
      <c r="M8307" s="4">
        <f>AND(Sales[[#This Row],[date]]&lt;=TY_YTDMax,Sales[[#This Row],[date]]&gt;=TY_YTDMin)*Sales[[#This Row],[sales]]</f>
        <v>26394.6512</v>
      </c>
      <c r="N8307" s="4">
        <f>AND(Sales[[#This Row],[date]]&lt;=LY_YTDMax,Sales[[#This Row],[date]]&gt;=LY_YTDMin)*Sales[[#This Row],[sales]]</f>
        <v>0</v>
      </c>
      <c r="O8307" s="4">
        <f>AND(Sales[[#This Row],[date]]&gt;=YoY_Min,Sales[[#This Row],[date]]&lt;=TY_YTDMax)*(Sales[[#This Row],[sales]]/Sales[[#This Row],[sqft]])</f>
        <v>0.16363701921884688</v>
      </c>
      <c r="P8307" s="4">
        <f>SUMIF(Sales[RegionStoretype],Sales[[#This Row],[RegionStoretype]],Sales[YoY_SSF])/Sales[[#This Row],[Region_TypeCount]]</f>
        <v>47.561479460925746</v>
      </c>
    </row>
    <row r="8308" spans="1:16" x14ac:dyDescent="0.25">
      <c r="A8308" s="1">
        <v>43329</v>
      </c>
      <c r="B8308">
        <v>37</v>
      </c>
      <c r="C8308">
        <v>10</v>
      </c>
      <c r="D8308">
        <v>24704.120999999999</v>
      </c>
      <c r="E8308" s="4">
        <f>INDEX(Stores[region],MATCH(Sales[[#This Row],[store_no]],Stores[store_no],0))</f>
        <v>3</v>
      </c>
      <c r="F8308" s="4" t="str">
        <f>INDEX(Stores[storetype],MATCH(Sales[[#This Row],[store_no]],Stores[store_no],0))</f>
        <v>C</v>
      </c>
      <c r="G8308" s="4" t="str">
        <f>INDEX(Stores[location_city],MATCH(Sales[[#This Row],[store_no]],Stores[store_no],0))</f>
        <v>Lincoln</v>
      </c>
      <c r="H8308" s="4" t="str">
        <f>INDEX(Stores[location_state],MATCH(Sales[[#This Row],[store_no]],Stores[store_no],0))</f>
        <v>Nebraska</v>
      </c>
      <c r="I8308" s="4">
        <f>INDEX(Stores[sqft],MATCH(Sales[[#This Row],[store_no]],Stores[store_no],0))</f>
        <v>161300</v>
      </c>
      <c r="J8308" s="4" t="str">
        <f>INDEX(Departments[dept_name],MATCH(Sales[[#This Row],[dept_no]],Departments[dept_no],0))</f>
        <v>Health</v>
      </c>
      <c r="K8308" s="4" t="str">
        <f>CONCATENATE(Sales[[#This Row],[region]],Sales[[#This Row],[storetype]])</f>
        <v>3C</v>
      </c>
      <c r="L8308" s="4">
        <f>INDEX(RegionStoreCount[Store Count],MATCH(Sales[[#This Row],[RegionStoretype]],RegionStoreCount[Region/Type],0))</f>
        <v>2</v>
      </c>
      <c r="M8308" s="4">
        <f>AND(Sales[[#This Row],[date]]&lt;=TY_YTDMax,Sales[[#This Row],[date]]&gt;=TY_YTDMin)*Sales[[#This Row],[sales]]</f>
        <v>24704.120999999999</v>
      </c>
      <c r="N8308" s="4">
        <f>AND(Sales[[#This Row],[date]]&lt;=LY_YTDMax,Sales[[#This Row],[date]]&gt;=LY_YTDMin)*Sales[[#This Row],[sales]]</f>
        <v>0</v>
      </c>
      <c r="O8308" s="4">
        <f>AND(Sales[[#This Row],[date]]&gt;=YoY_Min,Sales[[#This Row],[date]]&lt;=TY_YTDMax)*(Sales[[#This Row],[sales]]/Sales[[#This Row],[sqft]])</f>
        <v>0.15315636081835091</v>
      </c>
      <c r="P8308" s="4">
        <f>SUMIF(Sales[RegionStoretype],Sales[[#This Row],[RegionStoretype]],Sales[YoY_SSF])/Sales[[#This Row],[Region_TypeCount]]</f>
        <v>47.561479460925746</v>
      </c>
    </row>
    <row r="8309" spans="1:16" x14ac:dyDescent="0.25">
      <c r="A8309" s="1">
        <v>43329</v>
      </c>
      <c r="B8309">
        <v>37</v>
      </c>
      <c r="C8309">
        <v>17</v>
      </c>
      <c r="D8309">
        <v>76096.786300000007</v>
      </c>
      <c r="E8309" s="4">
        <f>INDEX(Stores[region],MATCH(Sales[[#This Row],[store_no]],Stores[store_no],0))</f>
        <v>3</v>
      </c>
      <c r="F8309" s="4" t="str">
        <f>INDEX(Stores[storetype],MATCH(Sales[[#This Row],[store_no]],Stores[store_no],0))</f>
        <v>C</v>
      </c>
      <c r="G8309" s="4" t="str">
        <f>INDEX(Stores[location_city],MATCH(Sales[[#This Row],[store_no]],Stores[store_no],0))</f>
        <v>Lincoln</v>
      </c>
      <c r="H8309" s="4" t="str">
        <f>INDEX(Stores[location_state],MATCH(Sales[[#This Row],[store_no]],Stores[store_no],0))</f>
        <v>Nebraska</v>
      </c>
      <c r="I8309" s="4">
        <f>INDEX(Stores[sqft],MATCH(Sales[[#This Row],[store_no]],Stores[store_no],0))</f>
        <v>161300</v>
      </c>
      <c r="J8309" s="4" t="str">
        <f>INDEX(Departments[dept_name],MATCH(Sales[[#This Row],[dept_no]],Departments[dept_no],0))</f>
        <v>Shoes</v>
      </c>
      <c r="K8309" s="4" t="str">
        <f>CONCATENATE(Sales[[#This Row],[region]],Sales[[#This Row],[storetype]])</f>
        <v>3C</v>
      </c>
      <c r="L8309" s="4">
        <f>INDEX(RegionStoreCount[Store Count],MATCH(Sales[[#This Row],[RegionStoretype]],RegionStoreCount[Region/Type],0))</f>
        <v>2</v>
      </c>
      <c r="M8309" s="4">
        <f>AND(Sales[[#This Row],[date]]&lt;=TY_YTDMax,Sales[[#This Row],[date]]&gt;=TY_YTDMin)*Sales[[#This Row],[sales]]</f>
        <v>76096.786300000007</v>
      </c>
      <c r="N8309" s="4">
        <f>AND(Sales[[#This Row],[date]]&lt;=LY_YTDMax,Sales[[#This Row],[date]]&gt;=LY_YTDMin)*Sales[[#This Row],[sales]]</f>
        <v>0</v>
      </c>
      <c r="O8309" s="4">
        <f>AND(Sales[[#This Row],[date]]&gt;=YoY_Min,Sales[[#This Row],[date]]&lt;=TY_YTDMax)*(Sales[[#This Row],[sales]]/Sales[[#This Row],[sqft]])</f>
        <v>0.47177176875387483</v>
      </c>
      <c r="P8309" s="4">
        <f>SUMIF(Sales[RegionStoretype],Sales[[#This Row],[RegionStoretype]],Sales[YoY_SSF])/Sales[[#This Row],[Region_TypeCount]]</f>
        <v>47.561479460925746</v>
      </c>
    </row>
    <row r="8310" spans="1:16" x14ac:dyDescent="0.25">
      <c r="A8310" s="1">
        <v>43329</v>
      </c>
      <c r="B8310">
        <v>37</v>
      </c>
      <c r="C8310">
        <v>19</v>
      </c>
      <c r="D8310">
        <v>29102.555700000004</v>
      </c>
      <c r="E8310" s="4">
        <f>INDEX(Stores[region],MATCH(Sales[[#This Row],[store_no]],Stores[store_no],0))</f>
        <v>3</v>
      </c>
      <c r="F8310" s="4" t="str">
        <f>INDEX(Stores[storetype],MATCH(Sales[[#This Row],[store_no]],Stores[store_no],0))</f>
        <v>C</v>
      </c>
      <c r="G8310" s="4" t="str">
        <f>INDEX(Stores[location_city],MATCH(Sales[[#This Row],[store_no]],Stores[store_no],0))</f>
        <v>Lincoln</v>
      </c>
      <c r="H8310" s="4" t="str">
        <f>INDEX(Stores[location_state],MATCH(Sales[[#This Row],[store_no]],Stores[store_no],0))</f>
        <v>Nebraska</v>
      </c>
      <c r="I8310" s="4">
        <f>INDEX(Stores[sqft],MATCH(Sales[[#This Row],[store_no]],Stores[store_no],0))</f>
        <v>161300</v>
      </c>
      <c r="J8310" s="4" t="str">
        <f>INDEX(Departments[dept_name],MATCH(Sales[[#This Row],[dept_no]],Departments[dept_no],0))</f>
        <v>Tools</v>
      </c>
      <c r="K8310" s="4" t="str">
        <f>CONCATENATE(Sales[[#This Row],[region]],Sales[[#This Row],[storetype]])</f>
        <v>3C</v>
      </c>
      <c r="L8310" s="4">
        <f>INDEX(RegionStoreCount[Store Count],MATCH(Sales[[#This Row],[RegionStoretype]],RegionStoreCount[Region/Type],0))</f>
        <v>2</v>
      </c>
      <c r="M8310" s="4">
        <f>AND(Sales[[#This Row],[date]]&lt;=TY_YTDMax,Sales[[#This Row],[date]]&gt;=TY_YTDMin)*Sales[[#This Row],[sales]]</f>
        <v>29102.555700000004</v>
      </c>
      <c r="N8310" s="4">
        <f>AND(Sales[[#This Row],[date]]&lt;=LY_YTDMax,Sales[[#This Row],[date]]&gt;=LY_YTDMin)*Sales[[#This Row],[sales]]</f>
        <v>0</v>
      </c>
      <c r="O8310" s="4">
        <f>AND(Sales[[#This Row],[date]]&gt;=YoY_Min,Sales[[#This Row],[date]]&lt;=TY_YTDMax)*(Sales[[#This Row],[sales]]/Sales[[#This Row],[sqft]])</f>
        <v>0.18042501983880971</v>
      </c>
      <c r="P8310" s="4">
        <f>SUMIF(Sales[RegionStoretype],Sales[[#This Row],[RegionStoretype]],Sales[YoY_SSF])/Sales[[#This Row],[Region_TypeCount]]</f>
        <v>47.561479460925746</v>
      </c>
    </row>
    <row r="8311" spans="1:16" x14ac:dyDescent="0.25">
      <c r="A8311" s="1">
        <v>43329</v>
      </c>
      <c r="B8311">
        <v>38</v>
      </c>
      <c r="C8311">
        <v>16</v>
      </c>
      <c r="D8311">
        <v>6762.8824000000004</v>
      </c>
      <c r="E8311" s="4">
        <f>INDEX(Stores[region],MATCH(Sales[[#This Row],[store_no]],Stores[store_no],0))</f>
        <v>2</v>
      </c>
      <c r="F8311" s="4" t="str">
        <f>INDEX(Stores[storetype],MATCH(Sales[[#This Row],[store_no]],Stores[store_no],0))</f>
        <v>C</v>
      </c>
      <c r="G8311" s="4" t="str">
        <f>INDEX(Stores[location_city],MATCH(Sales[[#This Row],[store_no]],Stores[store_no],0))</f>
        <v>Hinsdale</v>
      </c>
      <c r="H8311" s="4" t="str">
        <f>INDEX(Stores[location_state],MATCH(Sales[[#This Row],[store_no]],Stores[store_no],0))</f>
        <v>Illinois</v>
      </c>
      <c r="I8311" s="4">
        <f>INDEX(Stores[sqft],MATCH(Sales[[#This Row],[store_no]],Stores[store_no],0))</f>
        <v>155600</v>
      </c>
      <c r="J8311" s="4" t="str">
        <f>INDEX(Departments[dept_name],MATCH(Sales[[#This Row],[dept_no]],Departments[dept_no],0))</f>
        <v>Outdoors</v>
      </c>
      <c r="K8311" s="4" t="str">
        <f>CONCATENATE(Sales[[#This Row],[region]],Sales[[#This Row],[storetype]])</f>
        <v>2C</v>
      </c>
      <c r="L8311" s="4">
        <f>INDEX(RegionStoreCount[Store Count],MATCH(Sales[[#This Row],[RegionStoretype]],RegionStoreCount[Region/Type],0))</f>
        <v>1</v>
      </c>
      <c r="M8311" s="4">
        <f>AND(Sales[[#This Row],[date]]&lt;=TY_YTDMax,Sales[[#This Row],[date]]&gt;=TY_YTDMin)*Sales[[#This Row],[sales]]</f>
        <v>6762.8824000000004</v>
      </c>
      <c r="N8311" s="4">
        <f>AND(Sales[[#This Row],[date]]&lt;=LY_YTDMax,Sales[[#This Row],[date]]&gt;=LY_YTDMin)*Sales[[#This Row],[sales]]</f>
        <v>0</v>
      </c>
      <c r="O8311" s="4">
        <f>AND(Sales[[#This Row],[date]]&gt;=YoY_Min,Sales[[#This Row],[date]]&lt;=TY_YTDMax)*(Sales[[#This Row],[sales]]/Sales[[#This Row],[sqft]])</f>
        <v>4.3463254498714653E-2</v>
      </c>
      <c r="P8311" s="4">
        <f>SUMIF(Sales[RegionStoretype],Sales[[#This Row],[RegionStoretype]],Sales[YoY_SSF])/Sales[[#This Row],[Region_TypeCount]]</f>
        <v>44.537621913239086</v>
      </c>
    </row>
    <row r="8312" spans="1:16" x14ac:dyDescent="0.25">
      <c r="A8312" s="1">
        <v>43329</v>
      </c>
      <c r="B8312">
        <v>38</v>
      </c>
      <c r="C8312">
        <v>17</v>
      </c>
      <c r="D8312">
        <v>51291.705799999996</v>
      </c>
      <c r="E8312" s="4">
        <f>INDEX(Stores[region],MATCH(Sales[[#This Row],[store_no]],Stores[store_no],0))</f>
        <v>2</v>
      </c>
      <c r="F8312" s="4" t="str">
        <f>INDEX(Stores[storetype],MATCH(Sales[[#This Row],[store_no]],Stores[store_no],0))</f>
        <v>C</v>
      </c>
      <c r="G8312" s="4" t="str">
        <f>INDEX(Stores[location_city],MATCH(Sales[[#This Row],[store_no]],Stores[store_no],0))</f>
        <v>Hinsdale</v>
      </c>
      <c r="H8312" s="4" t="str">
        <f>INDEX(Stores[location_state],MATCH(Sales[[#This Row],[store_no]],Stores[store_no],0))</f>
        <v>Illinois</v>
      </c>
      <c r="I8312" s="4">
        <f>INDEX(Stores[sqft],MATCH(Sales[[#This Row],[store_no]],Stores[store_no],0))</f>
        <v>155600</v>
      </c>
      <c r="J8312" s="4" t="str">
        <f>INDEX(Departments[dept_name],MATCH(Sales[[#This Row],[dept_no]],Departments[dept_no],0))</f>
        <v>Shoes</v>
      </c>
      <c r="K8312" s="4" t="str">
        <f>CONCATENATE(Sales[[#This Row],[region]],Sales[[#This Row],[storetype]])</f>
        <v>2C</v>
      </c>
      <c r="L8312" s="4">
        <f>INDEX(RegionStoreCount[Store Count],MATCH(Sales[[#This Row],[RegionStoretype]],RegionStoreCount[Region/Type],0))</f>
        <v>1</v>
      </c>
      <c r="M8312" s="4">
        <f>AND(Sales[[#This Row],[date]]&lt;=TY_YTDMax,Sales[[#This Row],[date]]&gt;=TY_YTDMin)*Sales[[#This Row],[sales]]</f>
        <v>51291.705799999996</v>
      </c>
      <c r="N8312" s="4">
        <f>AND(Sales[[#This Row],[date]]&lt;=LY_YTDMax,Sales[[#This Row],[date]]&gt;=LY_YTDMin)*Sales[[#This Row],[sales]]</f>
        <v>0</v>
      </c>
      <c r="O8312" s="4">
        <f>AND(Sales[[#This Row],[date]]&gt;=YoY_Min,Sales[[#This Row],[date]]&lt;=TY_YTDMax)*(Sales[[#This Row],[sales]]/Sales[[#This Row],[sqft]])</f>
        <v>0.32963821208226218</v>
      </c>
      <c r="P8312" s="4">
        <f>SUMIF(Sales[RegionStoretype],Sales[[#This Row],[RegionStoretype]],Sales[YoY_SSF])/Sales[[#This Row],[Region_TypeCount]]</f>
        <v>44.537621913239086</v>
      </c>
    </row>
    <row r="8313" spans="1:16" x14ac:dyDescent="0.25">
      <c r="A8313" s="1">
        <v>43336</v>
      </c>
      <c r="B8313">
        <v>1</v>
      </c>
      <c r="C8313">
        <v>2</v>
      </c>
      <c r="D8313">
        <v>40901.847900000001</v>
      </c>
      <c r="E8313" s="4">
        <f>INDEX(Stores[region],MATCH(Sales[[#This Row],[store_no]],Stores[store_no],0))</f>
        <v>1</v>
      </c>
      <c r="F8313" s="4" t="str">
        <f>INDEX(Stores[storetype],MATCH(Sales[[#This Row],[store_no]],Stores[store_no],0))</f>
        <v>A</v>
      </c>
      <c r="G8313" s="4" t="str">
        <f>INDEX(Stores[location_city],MATCH(Sales[[#This Row],[store_no]],Stores[store_no],0))</f>
        <v>Ann Arbor</v>
      </c>
      <c r="H8313" s="4" t="str">
        <f>INDEX(Stores[location_state],MATCH(Sales[[#This Row],[store_no]],Stores[store_no],0))</f>
        <v>Michigan</v>
      </c>
      <c r="I8313" s="4">
        <f>INDEX(Stores[sqft],MATCH(Sales[[#This Row],[store_no]],Stores[store_no],0))</f>
        <v>100600</v>
      </c>
      <c r="J8313" s="4" t="str">
        <f>INDEX(Departments[dept_name],MATCH(Sales[[#This Row],[dept_no]],Departments[dept_no],0))</f>
        <v>Baby</v>
      </c>
      <c r="K8313" s="4" t="str">
        <f>CONCATENATE(Sales[[#This Row],[region]],Sales[[#This Row],[storetype]])</f>
        <v>1A</v>
      </c>
      <c r="L8313" s="4">
        <f>INDEX(RegionStoreCount[Store Count],MATCH(Sales[[#This Row],[RegionStoretype]],RegionStoreCount[Region/Type],0))</f>
        <v>5</v>
      </c>
      <c r="M8313" s="4">
        <f>AND(Sales[[#This Row],[date]]&lt;=TY_YTDMax,Sales[[#This Row],[date]]&gt;=TY_YTDMin)*Sales[[#This Row],[sales]]</f>
        <v>40901.847900000001</v>
      </c>
      <c r="N8313" s="4">
        <f>AND(Sales[[#This Row],[date]]&lt;=LY_YTDMax,Sales[[#This Row],[date]]&gt;=LY_YTDMin)*Sales[[#This Row],[sales]]</f>
        <v>0</v>
      </c>
      <c r="O8313" s="4">
        <f>AND(Sales[[#This Row],[date]]&gt;=YoY_Min,Sales[[#This Row],[date]]&lt;=TY_YTDMax)*(Sales[[#This Row],[sales]]/Sales[[#This Row],[sqft]])</f>
        <v>0.40657900497017896</v>
      </c>
      <c r="P8313" s="4">
        <f>SUMIF(Sales[RegionStoretype],Sales[[#This Row],[RegionStoretype]],Sales[YoY_SSF])/Sales[[#This Row],[Region_TypeCount]]</f>
        <v>59.469551530910678</v>
      </c>
    </row>
    <row r="8314" spans="1:16" x14ac:dyDescent="0.25">
      <c r="A8314" s="1">
        <v>43336</v>
      </c>
      <c r="B8314">
        <v>1</v>
      </c>
      <c r="C8314">
        <v>6</v>
      </c>
      <c r="D8314">
        <v>223265.96609999999</v>
      </c>
      <c r="E8314" s="4">
        <f>INDEX(Stores[region],MATCH(Sales[[#This Row],[store_no]],Stores[store_no],0))</f>
        <v>1</v>
      </c>
      <c r="F8314" s="4" t="str">
        <f>INDEX(Stores[storetype],MATCH(Sales[[#This Row],[store_no]],Stores[store_no],0))</f>
        <v>A</v>
      </c>
      <c r="G8314" s="4" t="str">
        <f>INDEX(Stores[location_city],MATCH(Sales[[#This Row],[store_no]],Stores[store_no],0))</f>
        <v>Ann Arbor</v>
      </c>
      <c r="H8314" s="4" t="str">
        <f>INDEX(Stores[location_state],MATCH(Sales[[#This Row],[store_no]],Stores[store_no],0))</f>
        <v>Michigan</v>
      </c>
      <c r="I8314" s="4">
        <f>INDEX(Stores[sqft],MATCH(Sales[[#This Row],[store_no]],Stores[store_no],0))</f>
        <v>100600</v>
      </c>
      <c r="J8314" s="4" t="str">
        <f>INDEX(Departments[dept_name],MATCH(Sales[[#This Row],[dept_no]],Departments[dept_no],0))</f>
        <v>Computers</v>
      </c>
      <c r="K8314" s="4" t="str">
        <f>CONCATENATE(Sales[[#This Row],[region]],Sales[[#This Row],[storetype]])</f>
        <v>1A</v>
      </c>
      <c r="L8314" s="4">
        <f>INDEX(RegionStoreCount[Store Count],MATCH(Sales[[#This Row],[RegionStoretype]],RegionStoreCount[Region/Type],0))</f>
        <v>5</v>
      </c>
      <c r="M8314" s="4">
        <f>AND(Sales[[#This Row],[date]]&lt;=TY_YTDMax,Sales[[#This Row],[date]]&gt;=TY_YTDMin)*Sales[[#This Row],[sales]]</f>
        <v>223265.96609999999</v>
      </c>
      <c r="N8314" s="4">
        <f>AND(Sales[[#This Row],[date]]&lt;=LY_YTDMax,Sales[[#This Row],[date]]&gt;=LY_YTDMin)*Sales[[#This Row],[sales]]</f>
        <v>0</v>
      </c>
      <c r="O8314" s="4">
        <f>AND(Sales[[#This Row],[date]]&gt;=YoY_Min,Sales[[#This Row],[date]]&lt;=TY_YTDMax)*(Sales[[#This Row],[sales]]/Sales[[#This Row],[sqft]])</f>
        <v>2.2193435994035786</v>
      </c>
      <c r="P8314" s="4">
        <f>SUMIF(Sales[RegionStoretype],Sales[[#This Row],[RegionStoretype]],Sales[YoY_SSF])/Sales[[#This Row],[Region_TypeCount]]</f>
        <v>59.469551530910678</v>
      </c>
    </row>
    <row r="8315" spans="1:16" x14ac:dyDescent="0.25">
      <c r="A8315" s="1">
        <v>43336</v>
      </c>
      <c r="B8315">
        <v>1</v>
      </c>
      <c r="C8315">
        <v>7</v>
      </c>
      <c r="D8315">
        <v>43701.200599999996</v>
      </c>
      <c r="E8315" s="4">
        <f>INDEX(Stores[region],MATCH(Sales[[#This Row],[store_no]],Stores[store_no],0))</f>
        <v>1</v>
      </c>
      <c r="F8315" s="4" t="str">
        <f>INDEX(Stores[storetype],MATCH(Sales[[#This Row],[store_no]],Stores[store_no],0))</f>
        <v>A</v>
      </c>
      <c r="G8315" s="4" t="str">
        <f>INDEX(Stores[location_city],MATCH(Sales[[#This Row],[store_no]],Stores[store_no],0))</f>
        <v>Ann Arbor</v>
      </c>
      <c r="H8315" s="4" t="str">
        <f>INDEX(Stores[location_state],MATCH(Sales[[#This Row],[store_no]],Stores[store_no],0))</f>
        <v>Michigan</v>
      </c>
      <c r="I8315" s="4">
        <f>INDEX(Stores[sqft],MATCH(Sales[[#This Row],[store_no]],Stores[store_no],0))</f>
        <v>100600</v>
      </c>
      <c r="J8315" s="4" t="str">
        <f>INDEX(Departments[dept_name],MATCH(Sales[[#This Row],[dept_no]],Departments[dept_no],0))</f>
        <v>Electronics</v>
      </c>
      <c r="K8315" s="4" t="str">
        <f>CONCATENATE(Sales[[#This Row],[region]],Sales[[#This Row],[storetype]])</f>
        <v>1A</v>
      </c>
      <c r="L8315" s="4">
        <f>INDEX(RegionStoreCount[Store Count],MATCH(Sales[[#This Row],[RegionStoretype]],RegionStoreCount[Region/Type],0))</f>
        <v>5</v>
      </c>
      <c r="M8315" s="4">
        <f>AND(Sales[[#This Row],[date]]&lt;=TY_YTDMax,Sales[[#This Row],[date]]&gt;=TY_YTDMin)*Sales[[#This Row],[sales]]</f>
        <v>43701.200599999996</v>
      </c>
      <c r="N8315" s="4">
        <f>AND(Sales[[#This Row],[date]]&lt;=LY_YTDMax,Sales[[#This Row],[date]]&gt;=LY_YTDMin)*Sales[[#This Row],[sales]]</f>
        <v>0</v>
      </c>
      <c r="O8315" s="4">
        <f>AND(Sales[[#This Row],[date]]&gt;=YoY_Min,Sales[[#This Row],[date]]&lt;=TY_YTDMax)*(Sales[[#This Row],[sales]]/Sales[[#This Row],[sqft]])</f>
        <v>0.43440557256461226</v>
      </c>
      <c r="P8315" s="4">
        <f>SUMIF(Sales[RegionStoretype],Sales[[#This Row],[RegionStoretype]],Sales[YoY_SSF])/Sales[[#This Row],[Region_TypeCount]]</f>
        <v>59.469551530910678</v>
      </c>
    </row>
    <row r="8316" spans="1:16" x14ac:dyDescent="0.25">
      <c r="A8316" s="1">
        <v>43336</v>
      </c>
      <c r="B8316">
        <v>1</v>
      </c>
      <c r="C8316">
        <v>12</v>
      </c>
      <c r="D8316">
        <v>42376.432199999996</v>
      </c>
      <c r="E8316" s="4">
        <f>INDEX(Stores[region],MATCH(Sales[[#This Row],[store_no]],Stores[store_no],0))</f>
        <v>1</v>
      </c>
      <c r="F8316" s="4" t="str">
        <f>INDEX(Stores[storetype],MATCH(Sales[[#This Row],[store_no]],Stores[store_no],0))</f>
        <v>A</v>
      </c>
      <c r="G8316" s="4" t="str">
        <f>INDEX(Stores[location_city],MATCH(Sales[[#This Row],[store_no]],Stores[store_no],0))</f>
        <v>Ann Arbor</v>
      </c>
      <c r="H8316" s="4" t="str">
        <f>INDEX(Stores[location_state],MATCH(Sales[[#This Row],[store_no]],Stores[store_no],0))</f>
        <v>Michigan</v>
      </c>
      <c r="I8316" s="4">
        <f>INDEX(Stores[sqft],MATCH(Sales[[#This Row],[store_no]],Stores[store_no],0))</f>
        <v>100600</v>
      </c>
      <c r="J8316" s="4" t="str">
        <f>INDEX(Departments[dept_name],MATCH(Sales[[#This Row],[dept_no]],Departments[dept_no],0))</f>
        <v>Jewelery</v>
      </c>
      <c r="K8316" s="4" t="str">
        <f>CONCATENATE(Sales[[#This Row],[region]],Sales[[#This Row],[storetype]])</f>
        <v>1A</v>
      </c>
      <c r="L8316" s="4">
        <f>INDEX(RegionStoreCount[Store Count],MATCH(Sales[[#This Row],[RegionStoretype]],RegionStoreCount[Region/Type],0))</f>
        <v>5</v>
      </c>
      <c r="M8316" s="4">
        <f>AND(Sales[[#This Row],[date]]&lt;=TY_YTDMax,Sales[[#This Row],[date]]&gt;=TY_YTDMin)*Sales[[#This Row],[sales]]</f>
        <v>42376.432199999996</v>
      </c>
      <c r="N8316" s="4">
        <f>AND(Sales[[#This Row],[date]]&lt;=LY_YTDMax,Sales[[#This Row],[date]]&gt;=LY_YTDMin)*Sales[[#This Row],[sales]]</f>
        <v>0</v>
      </c>
      <c r="O8316" s="4">
        <f>AND(Sales[[#This Row],[date]]&gt;=YoY_Min,Sales[[#This Row],[date]]&lt;=TY_YTDMax)*(Sales[[#This Row],[sales]]/Sales[[#This Row],[sqft]])</f>
        <v>0.42123690059642144</v>
      </c>
      <c r="P8316" s="4">
        <f>SUMIF(Sales[RegionStoretype],Sales[[#This Row],[RegionStoretype]],Sales[YoY_SSF])/Sales[[#This Row],[Region_TypeCount]]</f>
        <v>59.469551530910678</v>
      </c>
    </row>
    <row r="8317" spans="1:16" x14ac:dyDescent="0.25">
      <c r="A8317" s="1">
        <v>43336</v>
      </c>
      <c r="B8317">
        <v>1</v>
      </c>
      <c r="C8317">
        <v>14</v>
      </c>
      <c r="D8317">
        <v>38195.603300000002</v>
      </c>
      <c r="E8317" s="4">
        <f>INDEX(Stores[region],MATCH(Sales[[#This Row],[store_no]],Stores[store_no],0))</f>
        <v>1</v>
      </c>
      <c r="F8317" s="4" t="str">
        <f>INDEX(Stores[storetype],MATCH(Sales[[#This Row],[store_no]],Stores[store_no],0))</f>
        <v>A</v>
      </c>
      <c r="G8317" s="4" t="str">
        <f>INDEX(Stores[location_city],MATCH(Sales[[#This Row],[store_no]],Stores[store_no],0))</f>
        <v>Ann Arbor</v>
      </c>
      <c r="H8317" s="4" t="str">
        <f>INDEX(Stores[location_state],MATCH(Sales[[#This Row],[store_no]],Stores[store_no],0))</f>
        <v>Michigan</v>
      </c>
      <c r="I8317" s="4">
        <f>INDEX(Stores[sqft],MATCH(Sales[[#This Row],[store_no]],Stores[store_no],0))</f>
        <v>100600</v>
      </c>
      <c r="J8317" s="4" t="str">
        <f>INDEX(Departments[dept_name],MATCH(Sales[[#This Row],[dept_no]],Departments[dept_no],0))</f>
        <v>Movies</v>
      </c>
      <c r="K8317" s="4" t="str">
        <f>CONCATENATE(Sales[[#This Row],[region]],Sales[[#This Row],[storetype]])</f>
        <v>1A</v>
      </c>
      <c r="L8317" s="4">
        <f>INDEX(RegionStoreCount[Store Count],MATCH(Sales[[#This Row],[RegionStoretype]],RegionStoreCount[Region/Type],0))</f>
        <v>5</v>
      </c>
      <c r="M8317" s="4">
        <f>AND(Sales[[#This Row],[date]]&lt;=TY_YTDMax,Sales[[#This Row],[date]]&gt;=TY_YTDMin)*Sales[[#This Row],[sales]]</f>
        <v>38195.603300000002</v>
      </c>
      <c r="N8317" s="4">
        <f>AND(Sales[[#This Row],[date]]&lt;=LY_YTDMax,Sales[[#This Row],[date]]&gt;=LY_YTDMin)*Sales[[#This Row],[sales]]</f>
        <v>0</v>
      </c>
      <c r="O8317" s="4">
        <f>AND(Sales[[#This Row],[date]]&gt;=YoY_Min,Sales[[#This Row],[date]]&lt;=TY_YTDMax)*(Sales[[#This Row],[sales]]/Sales[[#This Row],[sqft]])</f>
        <v>0.37967796520874753</v>
      </c>
      <c r="P8317" s="4">
        <f>SUMIF(Sales[RegionStoretype],Sales[[#This Row],[RegionStoretype]],Sales[YoY_SSF])/Sales[[#This Row],[Region_TypeCount]]</f>
        <v>59.469551530910678</v>
      </c>
    </row>
    <row r="8318" spans="1:16" x14ac:dyDescent="0.25">
      <c r="A8318" s="1">
        <v>43336</v>
      </c>
      <c r="B8318">
        <v>1</v>
      </c>
      <c r="C8318">
        <v>17</v>
      </c>
      <c r="D8318">
        <v>100232.17</v>
      </c>
      <c r="E8318" s="4">
        <f>INDEX(Stores[region],MATCH(Sales[[#This Row],[store_no]],Stores[store_no],0))</f>
        <v>1</v>
      </c>
      <c r="F8318" s="4" t="str">
        <f>INDEX(Stores[storetype],MATCH(Sales[[#This Row],[store_no]],Stores[store_no],0))</f>
        <v>A</v>
      </c>
      <c r="G8318" s="4" t="str">
        <f>INDEX(Stores[location_city],MATCH(Sales[[#This Row],[store_no]],Stores[store_no],0))</f>
        <v>Ann Arbor</v>
      </c>
      <c r="H8318" s="4" t="str">
        <f>INDEX(Stores[location_state],MATCH(Sales[[#This Row],[store_no]],Stores[store_no],0))</f>
        <v>Michigan</v>
      </c>
      <c r="I8318" s="4">
        <f>INDEX(Stores[sqft],MATCH(Sales[[#This Row],[store_no]],Stores[store_no],0))</f>
        <v>100600</v>
      </c>
      <c r="J8318" s="4" t="str">
        <f>INDEX(Departments[dept_name],MATCH(Sales[[#This Row],[dept_no]],Departments[dept_no],0))</f>
        <v>Shoes</v>
      </c>
      <c r="K8318" s="4" t="str">
        <f>CONCATENATE(Sales[[#This Row],[region]],Sales[[#This Row],[storetype]])</f>
        <v>1A</v>
      </c>
      <c r="L8318" s="4">
        <f>INDEX(RegionStoreCount[Store Count],MATCH(Sales[[#This Row],[RegionStoretype]],RegionStoreCount[Region/Type],0))</f>
        <v>5</v>
      </c>
      <c r="M8318" s="4">
        <f>AND(Sales[[#This Row],[date]]&lt;=TY_YTDMax,Sales[[#This Row],[date]]&gt;=TY_YTDMin)*Sales[[#This Row],[sales]]</f>
        <v>100232.17</v>
      </c>
      <c r="N8318" s="4">
        <f>AND(Sales[[#This Row],[date]]&lt;=LY_YTDMax,Sales[[#This Row],[date]]&gt;=LY_YTDMin)*Sales[[#This Row],[sales]]</f>
        <v>0</v>
      </c>
      <c r="O8318" s="4">
        <f>AND(Sales[[#This Row],[date]]&gt;=YoY_Min,Sales[[#This Row],[date]]&lt;=TY_YTDMax)*(Sales[[#This Row],[sales]]/Sales[[#This Row],[sqft]])</f>
        <v>0.99634363817097416</v>
      </c>
      <c r="P8318" s="4">
        <f>SUMIF(Sales[RegionStoretype],Sales[[#This Row],[RegionStoretype]],Sales[YoY_SSF])/Sales[[#This Row],[Region_TypeCount]]</f>
        <v>59.469551530910678</v>
      </c>
    </row>
    <row r="8319" spans="1:16" x14ac:dyDescent="0.25">
      <c r="A8319" s="1">
        <v>43336</v>
      </c>
      <c r="B8319">
        <v>2</v>
      </c>
      <c r="C8319">
        <v>2</v>
      </c>
      <c r="D8319">
        <v>16962.498100000001</v>
      </c>
      <c r="E8319" s="4">
        <f>INDEX(Stores[region],MATCH(Sales[[#This Row],[store_no]],Stores[store_no],0))</f>
        <v>3</v>
      </c>
      <c r="F8319" s="4" t="str">
        <f>INDEX(Stores[storetype],MATCH(Sales[[#This Row],[store_no]],Stores[store_no],0))</f>
        <v>A</v>
      </c>
      <c r="G8319" s="4" t="str">
        <f>INDEX(Stores[location_city],MATCH(Sales[[#This Row],[store_no]],Stores[store_no],0))</f>
        <v>Minneapolis</v>
      </c>
      <c r="H8319" s="4" t="str">
        <f>INDEX(Stores[location_state],MATCH(Sales[[#This Row],[store_no]],Stores[store_no],0))</f>
        <v>Minnesota</v>
      </c>
      <c r="I8319" s="4">
        <f>INDEX(Stores[sqft],MATCH(Sales[[#This Row],[store_no]],Stores[store_no],0))</f>
        <v>210400</v>
      </c>
      <c r="J8319" s="4" t="str">
        <f>INDEX(Departments[dept_name],MATCH(Sales[[#This Row],[dept_no]],Departments[dept_no],0))</f>
        <v>Baby</v>
      </c>
      <c r="K8319" s="4" t="str">
        <f>CONCATENATE(Sales[[#This Row],[region]],Sales[[#This Row],[storetype]])</f>
        <v>3A</v>
      </c>
      <c r="L8319" s="4">
        <f>INDEX(RegionStoreCount[Store Count],MATCH(Sales[[#This Row],[RegionStoretype]],RegionStoreCount[Region/Type],0))</f>
        <v>9</v>
      </c>
      <c r="M8319" s="4">
        <f>AND(Sales[[#This Row],[date]]&lt;=TY_YTDMax,Sales[[#This Row],[date]]&gt;=TY_YTDMin)*Sales[[#This Row],[sales]]</f>
        <v>16962.498100000001</v>
      </c>
      <c r="N8319" s="4">
        <f>AND(Sales[[#This Row],[date]]&lt;=LY_YTDMax,Sales[[#This Row],[date]]&gt;=LY_YTDMin)*Sales[[#This Row],[sales]]</f>
        <v>0</v>
      </c>
      <c r="O8319" s="4">
        <f>AND(Sales[[#This Row],[date]]&gt;=YoY_Min,Sales[[#This Row],[date]]&lt;=TY_YTDMax)*(Sales[[#This Row],[sales]]/Sales[[#This Row],[sqft]])</f>
        <v>8.0620238117870724E-2</v>
      </c>
      <c r="P8319" s="4">
        <f>SUMIF(Sales[RegionStoretype],Sales[[#This Row],[RegionStoretype]],Sales[YoY_SSF])/Sales[[#This Row],[Region_TypeCount]]</f>
        <v>53.603836561720975</v>
      </c>
    </row>
    <row r="8320" spans="1:16" x14ac:dyDescent="0.25">
      <c r="A8320" s="1">
        <v>43336</v>
      </c>
      <c r="B8320">
        <v>2</v>
      </c>
      <c r="C8320">
        <v>9</v>
      </c>
      <c r="D8320">
        <v>4728.5066999999999</v>
      </c>
      <c r="E8320" s="4">
        <f>INDEX(Stores[region],MATCH(Sales[[#This Row],[store_no]],Stores[store_no],0))</f>
        <v>3</v>
      </c>
      <c r="F8320" s="4" t="str">
        <f>INDEX(Stores[storetype],MATCH(Sales[[#This Row],[store_no]],Stores[store_no],0))</f>
        <v>A</v>
      </c>
      <c r="G8320" s="4" t="str">
        <f>INDEX(Stores[location_city],MATCH(Sales[[#This Row],[store_no]],Stores[store_no],0))</f>
        <v>Minneapolis</v>
      </c>
      <c r="H8320" s="4" t="str">
        <f>INDEX(Stores[location_state],MATCH(Sales[[#This Row],[store_no]],Stores[store_no],0))</f>
        <v>Minnesota</v>
      </c>
      <c r="I8320" s="4">
        <f>INDEX(Stores[sqft],MATCH(Sales[[#This Row],[store_no]],Stores[store_no],0))</f>
        <v>210400</v>
      </c>
      <c r="J8320" s="4" t="str">
        <f>INDEX(Departments[dept_name],MATCH(Sales[[#This Row],[dept_no]],Departments[dept_no],0))</f>
        <v>Garden</v>
      </c>
      <c r="K8320" s="4" t="str">
        <f>CONCATENATE(Sales[[#This Row],[region]],Sales[[#This Row],[storetype]])</f>
        <v>3A</v>
      </c>
      <c r="L8320" s="4">
        <f>INDEX(RegionStoreCount[Store Count],MATCH(Sales[[#This Row],[RegionStoretype]],RegionStoreCount[Region/Type],0))</f>
        <v>9</v>
      </c>
      <c r="M8320" s="4">
        <f>AND(Sales[[#This Row],[date]]&lt;=TY_YTDMax,Sales[[#This Row],[date]]&gt;=TY_YTDMin)*Sales[[#This Row],[sales]]</f>
        <v>4728.5066999999999</v>
      </c>
      <c r="N8320" s="4">
        <f>AND(Sales[[#This Row],[date]]&lt;=LY_YTDMax,Sales[[#This Row],[date]]&gt;=LY_YTDMin)*Sales[[#This Row],[sales]]</f>
        <v>0</v>
      </c>
      <c r="O8320" s="4">
        <f>AND(Sales[[#This Row],[date]]&gt;=YoY_Min,Sales[[#This Row],[date]]&lt;=TY_YTDMax)*(Sales[[#This Row],[sales]]/Sales[[#This Row],[sqft]])</f>
        <v>2.2473891159695818E-2</v>
      </c>
      <c r="P8320" s="4">
        <f>SUMIF(Sales[RegionStoretype],Sales[[#This Row],[RegionStoretype]],Sales[YoY_SSF])/Sales[[#This Row],[Region_TypeCount]]</f>
        <v>53.603836561720975</v>
      </c>
    </row>
    <row r="8321" spans="1:16" x14ac:dyDescent="0.25">
      <c r="A8321" s="1">
        <v>43336</v>
      </c>
      <c r="B8321">
        <v>2</v>
      </c>
      <c r="C8321">
        <v>11</v>
      </c>
      <c r="D8321">
        <v>89108.773499999996</v>
      </c>
      <c r="E8321" s="4">
        <f>INDEX(Stores[region],MATCH(Sales[[#This Row],[store_no]],Stores[store_no],0))</f>
        <v>3</v>
      </c>
      <c r="F8321" s="4" t="str">
        <f>INDEX(Stores[storetype],MATCH(Sales[[#This Row],[store_no]],Stores[store_no],0))</f>
        <v>A</v>
      </c>
      <c r="G8321" s="4" t="str">
        <f>INDEX(Stores[location_city],MATCH(Sales[[#This Row],[store_no]],Stores[store_no],0))</f>
        <v>Minneapolis</v>
      </c>
      <c r="H8321" s="4" t="str">
        <f>INDEX(Stores[location_state],MATCH(Sales[[#This Row],[store_no]],Stores[store_no],0))</f>
        <v>Minnesota</v>
      </c>
      <c r="I8321" s="4">
        <f>INDEX(Stores[sqft],MATCH(Sales[[#This Row],[store_no]],Stores[store_no],0))</f>
        <v>210400</v>
      </c>
      <c r="J8321" s="4" t="str">
        <f>INDEX(Departments[dept_name],MATCH(Sales[[#This Row],[dept_no]],Departments[dept_no],0))</f>
        <v>Home</v>
      </c>
      <c r="K8321" s="4" t="str">
        <f>CONCATENATE(Sales[[#This Row],[region]],Sales[[#This Row],[storetype]])</f>
        <v>3A</v>
      </c>
      <c r="L8321" s="4">
        <f>INDEX(RegionStoreCount[Store Count],MATCH(Sales[[#This Row],[RegionStoretype]],RegionStoreCount[Region/Type],0))</f>
        <v>9</v>
      </c>
      <c r="M8321" s="4">
        <f>AND(Sales[[#This Row],[date]]&lt;=TY_YTDMax,Sales[[#This Row],[date]]&gt;=TY_YTDMin)*Sales[[#This Row],[sales]]</f>
        <v>89108.773499999996</v>
      </c>
      <c r="N8321" s="4">
        <f>AND(Sales[[#This Row],[date]]&lt;=LY_YTDMax,Sales[[#This Row],[date]]&gt;=LY_YTDMin)*Sales[[#This Row],[sales]]</f>
        <v>0</v>
      </c>
      <c r="O8321" s="4">
        <f>AND(Sales[[#This Row],[date]]&gt;=YoY_Min,Sales[[#This Row],[date]]&lt;=TY_YTDMax)*(Sales[[#This Row],[sales]]/Sales[[#This Row],[sqft]])</f>
        <v>0.42352078659695813</v>
      </c>
      <c r="P8321" s="4">
        <f>SUMIF(Sales[RegionStoretype],Sales[[#This Row],[RegionStoretype]],Sales[YoY_SSF])/Sales[[#This Row],[Region_TypeCount]]</f>
        <v>53.603836561720975</v>
      </c>
    </row>
    <row r="8322" spans="1:16" x14ac:dyDescent="0.25">
      <c r="A8322" s="1">
        <v>43336</v>
      </c>
      <c r="B8322">
        <v>3</v>
      </c>
      <c r="C8322">
        <v>7</v>
      </c>
      <c r="D8322">
        <v>72382.597200000004</v>
      </c>
      <c r="E8322" s="4">
        <f>INDEX(Stores[region],MATCH(Sales[[#This Row],[store_no]],Stores[store_no],0))</f>
        <v>1</v>
      </c>
      <c r="F8322" s="4" t="str">
        <f>INDEX(Stores[storetype],MATCH(Sales[[#This Row],[store_no]],Stores[store_no],0))</f>
        <v>B</v>
      </c>
      <c r="G8322" s="4" t="str">
        <f>INDEX(Stores[location_city],MATCH(Sales[[#This Row],[store_no]],Stores[store_no],0))</f>
        <v>Detroit</v>
      </c>
      <c r="H8322" s="4" t="str">
        <f>INDEX(Stores[location_state],MATCH(Sales[[#This Row],[store_no]],Stores[store_no],0))</f>
        <v>Michigan</v>
      </c>
      <c r="I8322" s="4">
        <f>INDEX(Stores[sqft],MATCH(Sales[[#This Row],[store_no]],Stores[store_no],0))</f>
        <v>114500</v>
      </c>
      <c r="J8322" s="4" t="str">
        <f>INDEX(Departments[dept_name],MATCH(Sales[[#This Row],[dept_no]],Departments[dept_no],0))</f>
        <v>Electronics</v>
      </c>
      <c r="K8322" s="4" t="str">
        <f>CONCATENATE(Sales[[#This Row],[region]],Sales[[#This Row],[storetype]])</f>
        <v>1B</v>
      </c>
      <c r="L8322" s="4">
        <f>INDEX(RegionStoreCount[Store Count],MATCH(Sales[[#This Row],[RegionStoretype]],RegionStoreCount[Region/Type],0))</f>
        <v>5</v>
      </c>
      <c r="M8322" s="4">
        <f>AND(Sales[[#This Row],[date]]&lt;=TY_YTDMax,Sales[[#This Row],[date]]&gt;=TY_YTDMin)*Sales[[#This Row],[sales]]</f>
        <v>72382.597200000004</v>
      </c>
      <c r="N8322" s="4">
        <f>AND(Sales[[#This Row],[date]]&lt;=LY_YTDMax,Sales[[#This Row],[date]]&gt;=LY_YTDMin)*Sales[[#This Row],[sales]]</f>
        <v>0</v>
      </c>
      <c r="O8322" s="4">
        <f>AND(Sales[[#This Row],[date]]&gt;=YoY_Min,Sales[[#This Row],[date]]&lt;=TY_YTDMax)*(Sales[[#This Row],[sales]]/Sales[[#This Row],[sqft]])</f>
        <v>0.63216242096069875</v>
      </c>
      <c r="P8322" s="4">
        <f>SUMIF(Sales[RegionStoretype],Sales[[#This Row],[RegionStoretype]],Sales[YoY_SSF])/Sales[[#This Row],[Region_TypeCount]]</f>
        <v>68.518982968140051</v>
      </c>
    </row>
    <row r="8323" spans="1:16" x14ac:dyDescent="0.25">
      <c r="A8323" s="1">
        <v>43336</v>
      </c>
      <c r="B8323">
        <v>3</v>
      </c>
      <c r="C8323">
        <v>15</v>
      </c>
      <c r="D8323">
        <v>142012.59729999999</v>
      </c>
      <c r="E8323" s="4">
        <f>INDEX(Stores[region],MATCH(Sales[[#This Row],[store_no]],Stores[store_no],0))</f>
        <v>1</v>
      </c>
      <c r="F8323" s="4" t="str">
        <f>INDEX(Stores[storetype],MATCH(Sales[[#This Row],[store_no]],Stores[store_no],0))</f>
        <v>B</v>
      </c>
      <c r="G8323" s="4" t="str">
        <f>INDEX(Stores[location_city],MATCH(Sales[[#This Row],[store_no]],Stores[store_no],0))</f>
        <v>Detroit</v>
      </c>
      <c r="H8323" s="4" t="str">
        <f>INDEX(Stores[location_state],MATCH(Sales[[#This Row],[store_no]],Stores[store_no],0))</f>
        <v>Michigan</v>
      </c>
      <c r="I8323" s="4">
        <f>INDEX(Stores[sqft],MATCH(Sales[[#This Row],[store_no]],Stores[store_no],0))</f>
        <v>114500</v>
      </c>
      <c r="J8323" s="4" t="str">
        <f>INDEX(Departments[dept_name],MATCH(Sales[[#This Row],[dept_no]],Departments[dept_no],0))</f>
        <v>Music</v>
      </c>
      <c r="K8323" s="4" t="str">
        <f>CONCATENATE(Sales[[#This Row],[region]],Sales[[#This Row],[storetype]])</f>
        <v>1B</v>
      </c>
      <c r="L8323" s="4">
        <f>INDEX(RegionStoreCount[Store Count],MATCH(Sales[[#This Row],[RegionStoretype]],RegionStoreCount[Region/Type],0))</f>
        <v>5</v>
      </c>
      <c r="M8323" s="4">
        <f>AND(Sales[[#This Row],[date]]&lt;=TY_YTDMax,Sales[[#This Row],[date]]&gt;=TY_YTDMin)*Sales[[#This Row],[sales]]</f>
        <v>142012.59729999999</v>
      </c>
      <c r="N8323" s="4">
        <f>AND(Sales[[#This Row],[date]]&lt;=LY_YTDMax,Sales[[#This Row],[date]]&gt;=LY_YTDMin)*Sales[[#This Row],[sales]]</f>
        <v>0</v>
      </c>
      <c r="O8323" s="4">
        <f>AND(Sales[[#This Row],[date]]&gt;=YoY_Min,Sales[[#This Row],[date]]&lt;=TY_YTDMax)*(Sales[[#This Row],[sales]]/Sales[[#This Row],[sqft]])</f>
        <v>1.2402846925764193</v>
      </c>
      <c r="P8323" s="4">
        <f>SUMIF(Sales[RegionStoretype],Sales[[#This Row],[RegionStoretype]],Sales[YoY_SSF])/Sales[[#This Row],[Region_TypeCount]]</f>
        <v>68.518982968140051</v>
      </c>
    </row>
    <row r="8324" spans="1:16" x14ac:dyDescent="0.25">
      <c r="A8324" s="1">
        <v>43336</v>
      </c>
      <c r="B8324">
        <v>3</v>
      </c>
      <c r="C8324">
        <v>20</v>
      </c>
      <c r="D8324">
        <v>199611.21950000001</v>
      </c>
      <c r="E8324" s="4">
        <f>INDEX(Stores[region],MATCH(Sales[[#This Row],[store_no]],Stores[store_no],0))</f>
        <v>1</v>
      </c>
      <c r="F8324" s="4" t="str">
        <f>INDEX(Stores[storetype],MATCH(Sales[[#This Row],[store_no]],Stores[store_no],0))</f>
        <v>B</v>
      </c>
      <c r="G8324" s="4" t="str">
        <f>INDEX(Stores[location_city],MATCH(Sales[[#This Row],[store_no]],Stores[store_no],0))</f>
        <v>Detroit</v>
      </c>
      <c r="H8324" s="4" t="str">
        <f>INDEX(Stores[location_state],MATCH(Sales[[#This Row],[store_no]],Stores[store_no],0))</f>
        <v>Michigan</v>
      </c>
      <c r="I8324" s="4">
        <f>INDEX(Stores[sqft],MATCH(Sales[[#This Row],[store_no]],Stores[store_no],0))</f>
        <v>114500</v>
      </c>
      <c r="J8324" s="4" t="str">
        <f>INDEX(Departments[dept_name],MATCH(Sales[[#This Row],[dept_no]],Departments[dept_no],0))</f>
        <v>Toys</v>
      </c>
      <c r="K8324" s="4" t="str">
        <f>CONCATENATE(Sales[[#This Row],[region]],Sales[[#This Row],[storetype]])</f>
        <v>1B</v>
      </c>
      <c r="L8324" s="4">
        <f>INDEX(RegionStoreCount[Store Count],MATCH(Sales[[#This Row],[RegionStoretype]],RegionStoreCount[Region/Type],0))</f>
        <v>5</v>
      </c>
      <c r="M8324" s="4">
        <f>AND(Sales[[#This Row],[date]]&lt;=TY_YTDMax,Sales[[#This Row],[date]]&gt;=TY_YTDMin)*Sales[[#This Row],[sales]]</f>
        <v>199611.21950000001</v>
      </c>
      <c r="N8324" s="4">
        <f>AND(Sales[[#This Row],[date]]&lt;=LY_YTDMax,Sales[[#This Row],[date]]&gt;=LY_YTDMin)*Sales[[#This Row],[sales]]</f>
        <v>0</v>
      </c>
      <c r="O8324" s="4">
        <f>AND(Sales[[#This Row],[date]]&gt;=YoY_Min,Sales[[#This Row],[date]]&lt;=TY_YTDMax)*(Sales[[#This Row],[sales]]/Sales[[#This Row],[sqft]])</f>
        <v>1.7433294279475984</v>
      </c>
      <c r="P8324" s="4">
        <f>SUMIF(Sales[RegionStoretype],Sales[[#This Row],[RegionStoretype]],Sales[YoY_SSF])/Sales[[#This Row],[Region_TypeCount]]</f>
        <v>68.518982968140051</v>
      </c>
    </row>
    <row r="8325" spans="1:16" x14ac:dyDescent="0.25">
      <c r="A8325" s="1">
        <v>43336</v>
      </c>
      <c r="B8325">
        <v>4</v>
      </c>
      <c r="C8325">
        <v>11</v>
      </c>
      <c r="D8325">
        <v>64679.823399999994</v>
      </c>
      <c r="E8325" s="4">
        <f>INDEX(Stores[region],MATCH(Sales[[#This Row],[store_no]],Stores[store_no],0))</f>
        <v>1</v>
      </c>
      <c r="F8325" s="4" t="str">
        <f>INDEX(Stores[storetype],MATCH(Sales[[#This Row],[store_no]],Stores[store_no],0))</f>
        <v>A</v>
      </c>
      <c r="G8325" s="4" t="str">
        <f>INDEX(Stores[location_city],MATCH(Sales[[#This Row],[store_no]],Stores[store_no],0))</f>
        <v>Cincinnati</v>
      </c>
      <c r="H8325" s="4" t="str">
        <f>INDEX(Stores[location_state],MATCH(Sales[[#This Row],[store_no]],Stores[store_no],0))</f>
        <v>Ohio</v>
      </c>
      <c r="I8325" s="4">
        <f>INDEX(Stores[sqft],MATCH(Sales[[#This Row],[store_no]],Stores[store_no],0))</f>
        <v>127800</v>
      </c>
      <c r="J8325" s="4" t="str">
        <f>INDEX(Departments[dept_name],MATCH(Sales[[#This Row],[dept_no]],Departments[dept_no],0))</f>
        <v>Home</v>
      </c>
      <c r="K8325" s="4" t="str">
        <f>CONCATENATE(Sales[[#This Row],[region]],Sales[[#This Row],[storetype]])</f>
        <v>1A</v>
      </c>
      <c r="L8325" s="4">
        <f>INDEX(RegionStoreCount[Store Count],MATCH(Sales[[#This Row],[RegionStoretype]],RegionStoreCount[Region/Type],0))</f>
        <v>5</v>
      </c>
      <c r="M8325" s="4">
        <f>AND(Sales[[#This Row],[date]]&lt;=TY_YTDMax,Sales[[#This Row],[date]]&gt;=TY_YTDMin)*Sales[[#This Row],[sales]]</f>
        <v>64679.823399999994</v>
      </c>
      <c r="N8325" s="4">
        <f>AND(Sales[[#This Row],[date]]&lt;=LY_YTDMax,Sales[[#This Row],[date]]&gt;=LY_YTDMin)*Sales[[#This Row],[sales]]</f>
        <v>0</v>
      </c>
      <c r="O8325" s="4">
        <f>AND(Sales[[#This Row],[date]]&gt;=YoY_Min,Sales[[#This Row],[date]]&lt;=TY_YTDMax)*(Sales[[#This Row],[sales]]/Sales[[#This Row],[sqft]])</f>
        <v>0.50610190453834114</v>
      </c>
      <c r="P8325" s="4">
        <f>SUMIF(Sales[RegionStoretype],Sales[[#This Row],[RegionStoretype]],Sales[YoY_SSF])/Sales[[#This Row],[Region_TypeCount]]</f>
        <v>59.469551530910678</v>
      </c>
    </row>
    <row r="8326" spans="1:16" x14ac:dyDescent="0.25">
      <c r="A8326" s="1">
        <v>43336</v>
      </c>
      <c r="B8326">
        <v>5</v>
      </c>
      <c r="C8326">
        <v>6</v>
      </c>
      <c r="D8326">
        <v>28311.862000000001</v>
      </c>
      <c r="E8326" s="4">
        <f>INDEX(Stores[region],MATCH(Sales[[#This Row],[store_no]],Stores[store_no],0))</f>
        <v>1</v>
      </c>
      <c r="F8326" s="4" t="str">
        <f>INDEX(Stores[storetype],MATCH(Sales[[#This Row],[store_no]],Stores[store_no],0))</f>
        <v>B</v>
      </c>
      <c r="G8326" s="4" t="str">
        <f>INDEX(Stores[location_city],MATCH(Sales[[#This Row],[store_no]],Stores[store_no],0))</f>
        <v>Bloomington</v>
      </c>
      <c r="H8326" s="4" t="str">
        <f>INDEX(Stores[location_state],MATCH(Sales[[#This Row],[store_no]],Stores[store_no],0))</f>
        <v>Indiana</v>
      </c>
      <c r="I8326" s="4">
        <f>INDEX(Stores[sqft],MATCH(Sales[[#This Row],[store_no]],Stores[store_no],0))</f>
        <v>114500</v>
      </c>
      <c r="J8326" s="4" t="str">
        <f>INDEX(Departments[dept_name],MATCH(Sales[[#This Row],[dept_no]],Departments[dept_no],0))</f>
        <v>Computers</v>
      </c>
      <c r="K8326" s="4" t="str">
        <f>CONCATENATE(Sales[[#This Row],[region]],Sales[[#This Row],[storetype]])</f>
        <v>1B</v>
      </c>
      <c r="L8326" s="4">
        <f>INDEX(RegionStoreCount[Store Count],MATCH(Sales[[#This Row],[RegionStoretype]],RegionStoreCount[Region/Type],0))</f>
        <v>5</v>
      </c>
      <c r="M8326" s="4">
        <f>AND(Sales[[#This Row],[date]]&lt;=TY_YTDMax,Sales[[#This Row],[date]]&gt;=TY_YTDMin)*Sales[[#This Row],[sales]]</f>
        <v>28311.862000000001</v>
      </c>
      <c r="N8326" s="4">
        <f>AND(Sales[[#This Row],[date]]&lt;=LY_YTDMax,Sales[[#This Row],[date]]&gt;=LY_YTDMin)*Sales[[#This Row],[sales]]</f>
        <v>0</v>
      </c>
      <c r="O8326" s="4">
        <f>AND(Sales[[#This Row],[date]]&gt;=YoY_Min,Sales[[#This Row],[date]]&lt;=TY_YTDMax)*(Sales[[#This Row],[sales]]/Sales[[#This Row],[sqft]])</f>
        <v>0.24726517030567685</v>
      </c>
      <c r="P8326" s="4">
        <f>SUMIF(Sales[RegionStoretype],Sales[[#This Row],[RegionStoretype]],Sales[YoY_SSF])/Sales[[#This Row],[Region_TypeCount]]</f>
        <v>68.518982968140051</v>
      </c>
    </row>
    <row r="8327" spans="1:16" x14ac:dyDescent="0.25">
      <c r="A8327" s="1">
        <v>43336</v>
      </c>
      <c r="B8327">
        <v>5</v>
      </c>
      <c r="C8327">
        <v>7</v>
      </c>
      <c r="D8327">
        <v>9913.6324000000004</v>
      </c>
      <c r="E8327" s="4">
        <f>INDEX(Stores[region],MATCH(Sales[[#This Row],[store_no]],Stores[store_no],0))</f>
        <v>1</v>
      </c>
      <c r="F8327" s="4" t="str">
        <f>INDEX(Stores[storetype],MATCH(Sales[[#This Row],[store_no]],Stores[store_no],0))</f>
        <v>B</v>
      </c>
      <c r="G8327" s="4" t="str">
        <f>INDEX(Stores[location_city],MATCH(Sales[[#This Row],[store_no]],Stores[store_no],0))</f>
        <v>Bloomington</v>
      </c>
      <c r="H8327" s="4" t="str">
        <f>INDEX(Stores[location_state],MATCH(Sales[[#This Row],[store_no]],Stores[store_no],0))</f>
        <v>Indiana</v>
      </c>
      <c r="I8327" s="4">
        <f>INDEX(Stores[sqft],MATCH(Sales[[#This Row],[store_no]],Stores[store_no],0))</f>
        <v>114500</v>
      </c>
      <c r="J8327" s="4" t="str">
        <f>INDEX(Departments[dept_name],MATCH(Sales[[#This Row],[dept_no]],Departments[dept_no],0))</f>
        <v>Electronics</v>
      </c>
      <c r="K8327" s="4" t="str">
        <f>CONCATENATE(Sales[[#This Row],[region]],Sales[[#This Row],[storetype]])</f>
        <v>1B</v>
      </c>
      <c r="L8327" s="4">
        <f>INDEX(RegionStoreCount[Store Count],MATCH(Sales[[#This Row],[RegionStoretype]],RegionStoreCount[Region/Type],0))</f>
        <v>5</v>
      </c>
      <c r="M8327" s="4">
        <f>AND(Sales[[#This Row],[date]]&lt;=TY_YTDMax,Sales[[#This Row],[date]]&gt;=TY_YTDMin)*Sales[[#This Row],[sales]]</f>
        <v>9913.6324000000004</v>
      </c>
      <c r="N8327" s="4">
        <f>AND(Sales[[#This Row],[date]]&lt;=LY_YTDMax,Sales[[#This Row],[date]]&gt;=LY_YTDMin)*Sales[[#This Row],[sales]]</f>
        <v>0</v>
      </c>
      <c r="O8327" s="4">
        <f>AND(Sales[[#This Row],[date]]&gt;=YoY_Min,Sales[[#This Row],[date]]&lt;=TY_YTDMax)*(Sales[[#This Row],[sales]]/Sales[[#This Row],[sqft]])</f>
        <v>8.6581942358078604E-2</v>
      </c>
      <c r="P8327" s="4">
        <f>SUMIF(Sales[RegionStoretype],Sales[[#This Row],[RegionStoretype]],Sales[YoY_SSF])/Sales[[#This Row],[Region_TypeCount]]</f>
        <v>68.518982968140051</v>
      </c>
    </row>
    <row r="8328" spans="1:16" x14ac:dyDescent="0.25">
      <c r="A8328" s="1">
        <v>43336</v>
      </c>
      <c r="B8328">
        <v>5</v>
      </c>
      <c r="C8328">
        <v>14</v>
      </c>
      <c r="D8328">
        <v>107977.6942</v>
      </c>
      <c r="E8328" s="4">
        <f>INDEX(Stores[region],MATCH(Sales[[#This Row],[store_no]],Stores[store_no],0))</f>
        <v>1</v>
      </c>
      <c r="F8328" s="4" t="str">
        <f>INDEX(Stores[storetype],MATCH(Sales[[#This Row],[store_no]],Stores[store_no],0))</f>
        <v>B</v>
      </c>
      <c r="G8328" s="4" t="str">
        <f>INDEX(Stores[location_city],MATCH(Sales[[#This Row],[store_no]],Stores[store_no],0))</f>
        <v>Bloomington</v>
      </c>
      <c r="H8328" s="4" t="str">
        <f>INDEX(Stores[location_state],MATCH(Sales[[#This Row],[store_no]],Stores[store_no],0))</f>
        <v>Indiana</v>
      </c>
      <c r="I8328" s="4">
        <f>INDEX(Stores[sqft],MATCH(Sales[[#This Row],[store_no]],Stores[store_no],0))</f>
        <v>114500</v>
      </c>
      <c r="J8328" s="4" t="str">
        <f>INDEX(Departments[dept_name],MATCH(Sales[[#This Row],[dept_no]],Departments[dept_no],0))</f>
        <v>Movies</v>
      </c>
      <c r="K8328" s="4" t="str">
        <f>CONCATENATE(Sales[[#This Row],[region]],Sales[[#This Row],[storetype]])</f>
        <v>1B</v>
      </c>
      <c r="L8328" s="4">
        <f>INDEX(RegionStoreCount[Store Count],MATCH(Sales[[#This Row],[RegionStoretype]],RegionStoreCount[Region/Type],0))</f>
        <v>5</v>
      </c>
      <c r="M8328" s="4">
        <f>AND(Sales[[#This Row],[date]]&lt;=TY_YTDMax,Sales[[#This Row],[date]]&gt;=TY_YTDMin)*Sales[[#This Row],[sales]]</f>
        <v>107977.6942</v>
      </c>
      <c r="N8328" s="4">
        <f>AND(Sales[[#This Row],[date]]&lt;=LY_YTDMax,Sales[[#This Row],[date]]&gt;=LY_YTDMin)*Sales[[#This Row],[sales]]</f>
        <v>0</v>
      </c>
      <c r="O8328" s="4">
        <f>AND(Sales[[#This Row],[date]]&gt;=YoY_Min,Sales[[#This Row],[date]]&lt;=TY_YTDMax)*(Sales[[#This Row],[sales]]/Sales[[#This Row],[sqft]])</f>
        <v>0.94303663056768561</v>
      </c>
      <c r="P8328" s="4">
        <f>SUMIF(Sales[RegionStoretype],Sales[[#This Row],[RegionStoretype]],Sales[YoY_SSF])/Sales[[#This Row],[Region_TypeCount]]</f>
        <v>68.518982968140051</v>
      </c>
    </row>
    <row r="8329" spans="1:16" x14ac:dyDescent="0.25">
      <c r="A8329" s="1">
        <v>43336</v>
      </c>
      <c r="B8329">
        <v>6</v>
      </c>
      <c r="C8329">
        <v>6</v>
      </c>
      <c r="D8329">
        <v>68837.922200000001</v>
      </c>
      <c r="E8329" s="4">
        <f>INDEX(Stores[region],MATCH(Sales[[#This Row],[store_no]],Stores[store_no],0))</f>
        <v>3</v>
      </c>
      <c r="F8329" s="4" t="str">
        <f>INDEX(Stores[storetype],MATCH(Sales[[#This Row],[store_no]],Stores[store_no],0))</f>
        <v>A</v>
      </c>
      <c r="G8329" s="4" t="str">
        <f>INDEX(Stores[location_city],MATCH(Sales[[#This Row],[store_no]],Stores[store_no],0))</f>
        <v>Green Bay</v>
      </c>
      <c r="H8329" s="4" t="str">
        <f>INDEX(Stores[location_state],MATCH(Sales[[#This Row],[store_no]],Stores[store_no],0))</f>
        <v>Wisconsin</v>
      </c>
      <c r="I8329" s="4">
        <f>INDEX(Stores[sqft],MATCH(Sales[[#This Row],[store_no]],Stores[store_no],0))</f>
        <v>138800</v>
      </c>
      <c r="J8329" s="4" t="str">
        <f>INDEX(Departments[dept_name],MATCH(Sales[[#This Row],[dept_no]],Departments[dept_no],0))</f>
        <v>Computers</v>
      </c>
      <c r="K8329" s="4" t="str">
        <f>CONCATENATE(Sales[[#This Row],[region]],Sales[[#This Row],[storetype]])</f>
        <v>3A</v>
      </c>
      <c r="L8329" s="4">
        <f>INDEX(RegionStoreCount[Store Count],MATCH(Sales[[#This Row],[RegionStoretype]],RegionStoreCount[Region/Type],0))</f>
        <v>9</v>
      </c>
      <c r="M8329" s="4">
        <f>AND(Sales[[#This Row],[date]]&lt;=TY_YTDMax,Sales[[#This Row],[date]]&gt;=TY_YTDMin)*Sales[[#This Row],[sales]]</f>
        <v>68837.922200000001</v>
      </c>
      <c r="N8329" s="4">
        <f>AND(Sales[[#This Row],[date]]&lt;=LY_YTDMax,Sales[[#This Row],[date]]&gt;=LY_YTDMin)*Sales[[#This Row],[sales]]</f>
        <v>0</v>
      </c>
      <c r="O8329" s="4">
        <f>AND(Sales[[#This Row],[date]]&gt;=YoY_Min,Sales[[#This Row],[date]]&lt;=TY_YTDMax)*(Sales[[#This Row],[sales]]/Sales[[#This Row],[sqft]])</f>
        <v>0.49595044812680117</v>
      </c>
      <c r="P8329" s="4">
        <f>SUMIF(Sales[RegionStoretype],Sales[[#This Row],[RegionStoretype]],Sales[YoY_SSF])/Sales[[#This Row],[Region_TypeCount]]</f>
        <v>53.603836561720975</v>
      </c>
    </row>
    <row r="8330" spans="1:16" x14ac:dyDescent="0.25">
      <c r="A8330" s="1">
        <v>43336</v>
      </c>
      <c r="B8330">
        <v>6</v>
      </c>
      <c r="C8330">
        <v>14</v>
      </c>
      <c r="D8330">
        <v>41586.793899999997</v>
      </c>
      <c r="E8330" s="4">
        <f>INDEX(Stores[region],MATCH(Sales[[#This Row],[store_no]],Stores[store_no],0))</f>
        <v>3</v>
      </c>
      <c r="F8330" s="4" t="str">
        <f>INDEX(Stores[storetype],MATCH(Sales[[#This Row],[store_no]],Stores[store_no],0))</f>
        <v>A</v>
      </c>
      <c r="G8330" s="4" t="str">
        <f>INDEX(Stores[location_city],MATCH(Sales[[#This Row],[store_no]],Stores[store_no],0))</f>
        <v>Green Bay</v>
      </c>
      <c r="H8330" s="4" t="str">
        <f>INDEX(Stores[location_state],MATCH(Sales[[#This Row],[store_no]],Stores[store_no],0))</f>
        <v>Wisconsin</v>
      </c>
      <c r="I8330" s="4">
        <f>INDEX(Stores[sqft],MATCH(Sales[[#This Row],[store_no]],Stores[store_no],0))</f>
        <v>138800</v>
      </c>
      <c r="J8330" s="4" t="str">
        <f>INDEX(Departments[dept_name],MATCH(Sales[[#This Row],[dept_no]],Departments[dept_no],0))</f>
        <v>Movies</v>
      </c>
      <c r="K8330" s="4" t="str">
        <f>CONCATENATE(Sales[[#This Row],[region]],Sales[[#This Row],[storetype]])</f>
        <v>3A</v>
      </c>
      <c r="L8330" s="4">
        <f>INDEX(RegionStoreCount[Store Count],MATCH(Sales[[#This Row],[RegionStoretype]],RegionStoreCount[Region/Type],0))</f>
        <v>9</v>
      </c>
      <c r="M8330" s="4">
        <f>AND(Sales[[#This Row],[date]]&lt;=TY_YTDMax,Sales[[#This Row],[date]]&gt;=TY_YTDMin)*Sales[[#This Row],[sales]]</f>
        <v>41586.793899999997</v>
      </c>
      <c r="N8330" s="4">
        <f>AND(Sales[[#This Row],[date]]&lt;=LY_YTDMax,Sales[[#This Row],[date]]&gt;=LY_YTDMin)*Sales[[#This Row],[sales]]</f>
        <v>0</v>
      </c>
      <c r="O8330" s="4">
        <f>AND(Sales[[#This Row],[date]]&gt;=YoY_Min,Sales[[#This Row],[date]]&lt;=TY_YTDMax)*(Sales[[#This Row],[sales]]/Sales[[#This Row],[sqft]])</f>
        <v>0.2996166707492795</v>
      </c>
      <c r="P8330" s="4">
        <f>SUMIF(Sales[RegionStoretype],Sales[[#This Row],[RegionStoretype]],Sales[YoY_SSF])/Sales[[#This Row],[Region_TypeCount]]</f>
        <v>53.603836561720975</v>
      </c>
    </row>
    <row r="8331" spans="1:16" x14ac:dyDescent="0.25">
      <c r="A8331" s="1">
        <v>43336</v>
      </c>
      <c r="B8331">
        <v>6</v>
      </c>
      <c r="C8331">
        <v>20</v>
      </c>
      <c r="D8331">
        <v>56273.622300000003</v>
      </c>
      <c r="E8331" s="4">
        <f>INDEX(Stores[region],MATCH(Sales[[#This Row],[store_no]],Stores[store_no],0))</f>
        <v>3</v>
      </c>
      <c r="F8331" s="4" t="str">
        <f>INDEX(Stores[storetype],MATCH(Sales[[#This Row],[store_no]],Stores[store_no],0))</f>
        <v>A</v>
      </c>
      <c r="G8331" s="4" t="str">
        <f>INDEX(Stores[location_city],MATCH(Sales[[#This Row],[store_no]],Stores[store_no],0))</f>
        <v>Green Bay</v>
      </c>
      <c r="H8331" s="4" t="str">
        <f>INDEX(Stores[location_state],MATCH(Sales[[#This Row],[store_no]],Stores[store_no],0))</f>
        <v>Wisconsin</v>
      </c>
      <c r="I8331" s="4">
        <f>INDEX(Stores[sqft],MATCH(Sales[[#This Row],[store_no]],Stores[store_no],0))</f>
        <v>138800</v>
      </c>
      <c r="J8331" s="4" t="str">
        <f>INDEX(Departments[dept_name],MATCH(Sales[[#This Row],[dept_no]],Departments[dept_no],0))</f>
        <v>Toys</v>
      </c>
      <c r="K8331" s="4" t="str">
        <f>CONCATENATE(Sales[[#This Row],[region]],Sales[[#This Row],[storetype]])</f>
        <v>3A</v>
      </c>
      <c r="L8331" s="4">
        <f>INDEX(RegionStoreCount[Store Count],MATCH(Sales[[#This Row],[RegionStoretype]],RegionStoreCount[Region/Type],0))</f>
        <v>9</v>
      </c>
      <c r="M8331" s="4">
        <f>AND(Sales[[#This Row],[date]]&lt;=TY_YTDMax,Sales[[#This Row],[date]]&gt;=TY_YTDMin)*Sales[[#This Row],[sales]]</f>
        <v>56273.622300000003</v>
      </c>
      <c r="N8331" s="4">
        <f>AND(Sales[[#This Row],[date]]&lt;=LY_YTDMax,Sales[[#This Row],[date]]&gt;=LY_YTDMin)*Sales[[#This Row],[sales]]</f>
        <v>0</v>
      </c>
      <c r="O8331" s="4">
        <f>AND(Sales[[#This Row],[date]]&gt;=YoY_Min,Sales[[#This Row],[date]]&lt;=TY_YTDMax)*(Sales[[#This Row],[sales]]/Sales[[#This Row],[sqft]])</f>
        <v>0.40542955547550436</v>
      </c>
      <c r="P8331" s="4">
        <f>SUMIF(Sales[RegionStoretype],Sales[[#This Row],[RegionStoretype]],Sales[YoY_SSF])/Sales[[#This Row],[Region_TypeCount]]</f>
        <v>53.603836561720975</v>
      </c>
    </row>
    <row r="8332" spans="1:16" x14ac:dyDescent="0.25">
      <c r="A8332" s="1">
        <v>43336</v>
      </c>
      <c r="B8332">
        <v>7</v>
      </c>
      <c r="C8332">
        <v>7</v>
      </c>
      <c r="D8332">
        <v>11779.356899999999</v>
      </c>
      <c r="E8332" s="4">
        <f>INDEX(Stores[region],MATCH(Sales[[#This Row],[store_no]],Stores[store_no],0))</f>
        <v>2</v>
      </c>
      <c r="F8332" s="4" t="str">
        <f>INDEX(Stores[storetype],MATCH(Sales[[#This Row],[store_no]],Stores[store_no],0))</f>
        <v>B</v>
      </c>
      <c r="G8332" s="4" t="str">
        <f>INDEX(Stores[location_city],MATCH(Sales[[#This Row],[store_no]],Stores[store_no],0))</f>
        <v>Rockford</v>
      </c>
      <c r="H8332" s="4" t="str">
        <f>INDEX(Stores[location_state],MATCH(Sales[[#This Row],[store_no]],Stores[store_no],0))</f>
        <v>Illinois</v>
      </c>
      <c r="I8332" s="4">
        <f>INDEX(Stores[sqft],MATCH(Sales[[#This Row],[store_no]],Stores[store_no],0))</f>
        <v>127100</v>
      </c>
      <c r="J8332" s="4" t="str">
        <f>INDEX(Departments[dept_name],MATCH(Sales[[#This Row],[dept_no]],Departments[dept_no],0))</f>
        <v>Electronics</v>
      </c>
      <c r="K8332" s="4" t="str">
        <f>CONCATENATE(Sales[[#This Row],[region]],Sales[[#This Row],[storetype]])</f>
        <v>2B</v>
      </c>
      <c r="L8332" s="4">
        <f>INDEX(RegionStoreCount[Store Count],MATCH(Sales[[#This Row],[RegionStoretype]],RegionStoreCount[Region/Type],0))</f>
        <v>6</v>
      </c>
      <c r="M8332" s="4">
        <f>AND(Sales[[#This Row],[date]]&lt;=TY_YTDMax,Sales[[#This Row],[date]]&gt;=TY_YTDMin)*Sales[[#This Row],[sales]]</f>
        <v>11779.356899999999</v>
      </c>
      <c r="N8332" s="4">
        <f>AND(Sales[[#This Row],[date]]&lt;=LY_YTDMax,Sales[[#This Row],[date]]&gt;=LY_YTDMin)*Sales[[#This Row],[sales]]</f>
        <v>0</v>
      </c>
      <c r="O8332" s="4">
        <f>AND(Sales[[#This Row],[date]]&gt;=YoY_Min,Sales[[#This Row],[date]]&lt;=TY_YTDMax)*(Sales[[#This Row],[sales]]/Sales[[#This Row],[sqft]])</f>
        <v>9.2677867033831615E-2</v>
      </c>
      <c r="P8332" s="4">
        <f>SUMIF(Sales[RegionStoretype],Sales[[#This Row],[RegionStoretype]],Sales[YoY_SSF])/Sales[[#This Row],[Region_TypeCount]]</f>
        <v>58.393757732919049</v>
      </c>
    </row>
    <row r="8333" spans="1:16" x14ac:dyDescent="0.25">
      <c r="A8333" s="1">
        <v>43336</v>
      </c>
      <c r="B8333">
        <v>7</v>
      </c>
      <c r="C8333">
        <v>8</v>
      </c>
      <c r="D8333">
        <v>10304.213</v>
      </c>
      <c r="E8333" s="4">
        <f>INDEX(Stores[region],MATCH(Sales[[#This Row],[store_no]],Stores[store_no],0))</f>
        <v>2</v>
      </c>
      <c r="F8333" s="4" t="str">
        <f>INDEX(Stores[storetype],MATCH(Sales[[#This Row],[store_no]],Stores[store_no],0))</f>
        <v>B</v>
      </c>
      <c r="G8333" s="4" t="str">
        <f>INDEX(Stores[location_city],MATCH(Sales[[#This Row],[store_no]],Stores[store_no],0))</f>
        <v>Rockford</v>
      </c>
      <c r="H8333" s="4" t="str">
        <f>INDEX(Stores[location_state],MATCH(Sales[[#This Row],[store_no]],Stores[store_no],0))</f>
        <v>Illinois</v>
      </c>
      <c r="I8333" s="4">
        <f>INDEX(Stores[sqft],MATCH(Sales[[#This Row],[store_no]],Stores[store_no],0))</f>
        <v>127100</v>
      </c>
      <c r="J8333" s="4" t="str">
        <f>INDEX(Departments[dept_name],MATCH(Sales[[#This Row],[dept_no]],Departments[dept_no],0))</f>
        <v>Games</v>
      </c>
      <c r="K8333" s="4" t="str">
        <f>CONCATENATE(Sales[[#This Row],[region]],Sales[[#This Row],[storetype]])</f>
        <v>2B</v>
      </c>
      <c r="L8333" s="4">
        <f>INDEX(RegionStoreCount[Store Count],MATCH(Sales[[#This Row],[RegionStoretype]],RegionStoreCount[Region/Type],0))</f>
        <v>6</v>
      </c>
      <c r="M8333" s="4">
        <f>AND(Sales[[#This Row],[date]]&lt;=TY_YTDMax,Sales[[#This Row],[date]]&gt;=TY_YTDMin)*Sales[[#This Row],[sales]]</f>
        <v>10304.213</v>
      </c>
      <c r="N8333" s="4">
        <f>AND(Sales[[#This Row],[date]]&lt;=LY_YTDMax,Sales[[#This Row],[date]]&gt;=LY_YTDMin)*Sales[[#This Row],[sales]]</f>
        <v>0</v>
      </c>
      <c r="O8333" s="4">
        <f>AND(Sales[[#This Row],[date]]&gt;=YoY_Min,Sales[[#This Row],[date]]&lt;=TY_YTDMax)*(Sales[[#This Row],[sales]]/Sales[[#This Row],[sqft]])</f>
        <v>8.1071699449252549E-2</v>
      </c>
      <c r="P8333" s="4">
        <f>SUMIF(Sales[RegionStoretype],Sales[[#This Row],[RegionStoretype]],Sales[YoY_SSF])/Sales[[#This Row],[Region_TypeCount]]</f>
        <v>58.393757732919049</v>
      </c>
    </row>
    <row r="8334" spans="1:16" x14ac:dyDescent="0.25">
      <c r="A8334" s="1">
        <v>43336</v>
      </c>
      <c r="B8334">
        <v>8</v>
      </c>
      <c r="C8334">
        <v>7</v>
      </c>
      <c r="D8334">
        <v>39874.189700000003</v>
      </c>
      <c r="E8334" s="4">
        <f>INDEX(Stores[region],MATCH(Sales[[#This Row],[store_no]],Stores[store_no],0))</f>
        <v>3</v>
      </c>
      <c r="F8334" s="4" t="str">
        <f>INDEX(Stores[storetype],MATCH(Sales[[#This Row],[store_no]],Stores[store_no],0))</f>
        <v>A</v>
      </c>
      <c r="G8334" s="4" t="str">
        <f>INDEX(Stores[location_city],MATCH(Sales[[#This Row],[store_no]],Stores[store_no],0))</f>
        <v>Saint Louis</v>
      </c>
      <c r="H8334" s="4" t="str">
        <f>INDEX(Stores[location_state],MATCH(Sales[[#This Row],[store_no]],Stores[store_no],0))</f>
        <v>Missouri</v>
      </c>
      <c r="I8334" s="4">
        <f>INDEX(Stores[sqft],MATCH(Sales[[#This Row],[store_no]],Stores[store_no],0))</f>
        <v>198900</v>
      </c>
      <c r="J8334" s="4" t="str">
        <f>INDEX(Departments[dept_name],MATCH(Sales[[#This Row],[dept_no]],Departments[dept_no],0))</f>
        <v>Electronics</v>
      </c>
      <c r="K8334" s="4" t="str">
        <f>CONCATENATE(Sales[[#This Row],[region]],Sales[[#This Row],[storetype]])</f>
        <v>3A</v>
      </c>
      <c r="L8334" s="4">
        <f>INDEX(RegionStoreCount[Store Count],MATCH(Sales[[#This Row],[RegionStoretype]],RegionStoreCount[Region/Type],0))</f>
        <v>9</v>
      </c>
      <c r="M8334" s="4">
        <f>AND(Sales[[#This Row],[date]]&lt;=TY_YTDMax,Sales[[#This Row],[date]]&gt;=TY_YTDMin)*Sales[[#This Row],[sales]]</f>
        <v>39874.189700000003</v>
      </c>
      <c r="N8334" s="4">
        <f>AND(Sales[[#This Row],[date]]&lt;=LY_YTDMax,Sales[[#This Row],[date]]&gt;=LY_YTDMin)*Sales[[#This Row],[sales]]</f>
        <v>0</v>
      </c>
      <c r="O8334" s="4">
        <f>AND(Sales[[#This Row],[date]]&gt;=YoY_Min,Sales[[#This Row],[date]]&lt;=TY_YTDMax)*(Sales[[#This Row],[sales]]/Sales[[#This Row],[sqft]])</f>
        <v>0.20047355304172954</v>
      </c>
      <c r="P8334" s="4">
        <f>SUMIF(Sales[RegionStoretype],Sales[[#This Row],[RegionStoretype]],Sales[YoY_SSF])/Sales[[#This Row],[Region_TypeCount]]</f>
        <v>53.603836561720975</v>
      </c>
    </row>
    <row r="8335" spans="1:16" x14ac:dyDescent="0.25">
      <c r="A8335" s="1">
        <v>43336</v>
      </c>
      <c r="B8335">
        <v>8</v>
      </c>
      <c r="C8335">
        <v>12</v>
      </c>
      <c r="D8335">
        <v>141045.81580000001</v>
      </c>
      <c r="E8335" s="4">
        <f>INDEX(Stores[region],MATCH(Sales[[#This Row],[store_no]],Stores[store_no],0))</f>
        <v>3</v>
      </c>
      <c r="F8335" s="4" t="str">
        <f>INDEX(Stores[storetype],MATCH(Sales[[#This Row],[store_no]],Stores[store_no],0))</f>
        <v>A</v>
      </c>
      <c r="G8335" s="4" t="str">
        <f>INDEX(Stores[location_city],MATCH(Sales[[#This Row],[store_no]],Stores[store_no],0))</f>
        <v>Saint Louis</v>
      </c>
      <c r="H8335" s="4" t="str">
        <f>INDEX(Stores[location_state],MATCH(Sales[[#This Row],[store_no]],Stores[store_no],0))</f>
        <v>Missouri</v>
      </c>
      <c r="I8335" s="4">
        <f>INDEX(Stores[sqft],MATCH(Sales[[#This Row],[store_no]],Stores[store_no],0))</f>
        <v>198900</v>
      </c>
      <c r="J8335" s="4" t="str">
        <f>INDEX(Departments[dept_name],MATCH(Sales[[#This Row],[dept_no]],Departments[dept_no],0))</f>
        <v>Jewelery</v>
      </c>
      <c r="K8335" s="4" t="str">
        <f>CONCATENATE(Sales[[#This Row],[region]],Sales[[#This Row],[storetype]])</f>
        <v>3A</v>
      </c>
      <c r="L8335" s="4">
        <f>INDEX(RegionStoreCount[Store Count],MATCH(Sales[[#This Row],[RegionStoretype]],RegionStoreCount[Region/Type],0))</f>
        <v>9</v>
      </c>
      <c r="M8335" s="4">
        <f>AND(Sales[[#This Row],[date]]&lt;=TY_YTDMax,Sales[[#This Row],[date]]&gt;=TY_YTDMin)*Sales[[#This Row],[sales]]</f>
        <v>141045.81580000001</v>
      </c>
      <c r="N8335" s="4">
        <f>AND(Sales[[#This Row],[date]]&lt;=LY_YTDMax,Sales[[#This Row],[date]]&gt;=LY_YTDMin)*Sales[[#This Row],[sales]]</f>
        <v>0</v>
      </c>
      <c r="O8335" s="4">
        <f>AND(Sales[[#This Row],[date]]&gt;=YoY_Min,Sales[[#This Row],[date]]&lt;=TY_YTDMax)*(Sales[[#This Row],[sales]]/Sales[[#This Row],[sqft]])</f>
        <v>0.7091292900955255</v>
      </c>
      <c r="P8335" s="4">
        <f>SUMIF(Sales[RegionStoretype],Sales[[#This Row],[RegionStoretype]],Sales[YoY_SSF])/Sales[[#This Row],[Region_TypeCount]]</f>
        <v>53.603836561720975</v>
      </c>
    </row>
    <row r="8336" spans="1:16" x14ac:dyDescent="0.25">
      <c r="A8336" s="1">
        <v>43336</v>
      </c>
      <c r="B8336">
        <v>8</v>
      </c>
      <c r="C8336">
        <v>15</v>
      </c>
      <c r="D8336">
        <v>157235.31890000001</v>
      </c>
      <c r="E8336" s="4">
        <f>INDEX(Stores[region],MATCH(Sales[[#This Row],[store_no]],Stores[store_no],0))</f>
        <v>3</v>
      </c>
      <c r="F8336" s="4" t="str">
        <f>INDEX(Stores[storetype],MATCH(Sales[[#This Row],[store_no]],Stores[store_no],0))</f>
        <v>A</v>
      </c>
      <c r="G8336" s="4" t="str">
        <f>INDEX(Stores[location_city],MATCH(Sales[[#This Row],[store_no]],Stores[store_no],0))</f>
        <v>Saint Louis</v>
      </c>
      <c r="H8336" s="4" t="str">
        <f>INDEX(Stores[location_state],MATCH(Sales[[#This Row],[store_no]],Stores[store_no],0))</f>
        <v>Missouri</v>
      </c>
      <c r="I8336" s="4">
        <f>INDEX(Stores[sqft],MATCH(Sales[[#This Row],[store_no]],Stores[store_no],0))</f>
        <v>198900</v>
      </c>
      <c r="J8336" s="4" t="str">
        <f>INDEX(Departments[dept_name],MATCH(Sales[[#This Row],[dept_no]],Departments[dept_no],0))</f>
        <v>Music</v>
      </c>
      <c r="K8336" s="4" t="str">
        <f>CONCATENATE(Sales[[#This Row],[region]],Sales[[#This Row],[storetype]])</f>
        <v>3A</v>
      </c>
      <c r="L8336" s="4">
        <f>INDEX(RegionStoreCount[Store Count],MATCH(Sales[[#This Row],[RegionStoretype]],RegionStoreCount[Region/Type],0))</f>
        <v>9</v>
      </c>
      <c r="M8336" s="4">
        <f>AND(Sales[[#This Row],[date]]&lt;=TY_YTDMax,Sales[[#This Row],[date]]&gt;=TY_YTDMin)*Sales[[#This Row],[sales]]</f>
        <v>157235.31890000001</v>
      </c>
      <c r="N8336" s="4">
        <f>AND(Sales[[#This Row],[date]]&lt;=LY_YTDMax,Sales[[#This Row],[date]]&gt;=LY_YTDMin)*Sales[[#This Row],[sales]]</f>
        <v>0</v>
      </c>
      <c r="O8336" s="4">
        <f>AND(Sales[[#This Row],[date]]&gt;=YoY_Min,Sales[[#This Row],[date]]&lt;=TY_YTDMax)*(Sales[[#This Row],[sales]]/Sales[[#This Row],[sqft]])</f>
        <v>0.79052447913524393</v>
      </c>
      <c r="P8336" s="4">
        <f>SUMIF(Sales[RegionStoretype],Sales[[#This Row],[RegionStoretype]],Sales[YoY_SSF])/Sales[[#This Row],[Region_TypeCount]]</f>
        <v>53.603836561720975</v>
      </c>
    </row>
    <row r="8337" spans="1:16" x14ac:dyDescent="0.25">
      <c r="A8337" s="1">
        <v>43336</v>
      </c>
      <c r="B8337">
        <v>9</v>
      </c>
      <c r="C8337">
        <v>9</v>
      </c>
      <c r="D8337">
        <v>1929.279</v>
      </c>
      <c r="E8337" s="4">
        <f>INDEX(Stores[region],MATCH(Sales[[#This Row],[store_no]],Stores[store_no],0))</f>
        <v>1</v>
      </c>
      <c r="F8337" s="4" t="str">
        <f>INDEX(Stores[storetype],MATCH(Sales[[#This Row],[store_no]],Stores[store_no],0))</f>
        <v>B</v>
      </c>
      <c r="G8337" s="4" t="str">
        <f>INDEX(Stores[location_city],MATCH(Sales[[#This Row],[store_no]],Stores[store_no],0))</f>
        <v>Columbus</v>
      </c>
      <c r="H8337" s="4" t="str">
        <f>INDEX(Stores[location_state],MATCH(Sales[[#This Row],[store_no]],Stores[store_no],0))</f>
        <v>Ohio</v>
      </c>
      <c r="I8337" s="4">
        <f>INDEX(Stores[sqft],MATCH(Sales[[#This Row],[store_no]],Stores[store_no],0))</f>
        <v>221800</v>
      </c>
      <c r="J8337" s="4" t="str">
        <f>INDEX(Departments[dept_name],MATCH(Sales[[#This Row],[dept_no]],Departments[dept_no],0))</f>
        <v>Garden</v>
      </c>
      <c r="K8337" s="4" t="str">
        <f>CONCATENATE(Sales[[#This Row],[region]],Sales[[#This Row],[storetype]])</f>
        <v>1B</v>
      </c>
      <c r="L8337" s="4">
        <f>INDEX(RegionStoreCount[Store Count],MATCH(Sales[[#This Row],[RegionStoretype]],RegionStoreCount[Region/Type],0))</f>
        <v>5</v>
      </c>
      <c r="M8337" s="4">
        <f>AND(Sales[[#This Row],[date]]&lt;=TY_YTDMax,Sales[[#This Row],[date]]&gt;=TY_YTDMin)*Sales[[#This Row],[sales]]</f>
        <v>1929.279</v>
      </c>
      <c r="N8337" s="4">
        <f>AND(Sales[[#This Row],[date]]&lt;=LY_YTDMax,Sales[[#This Row],[date]]&gt;=LY_YTDMin)*Sales[[#This Row],[sales]]</f>
        <v>0</v>
      </c>
      <c r="O8337" s="4">
        <f>AND(Sales[[#This Row],[date]]&gt;=YoY_Min,Sales[[#This Row],[date]]&lt;=TY_YTDMax)*(Sales[[#This Row],[sales]]/Sales[[#This Row],[sqft]])</f>
        <v>8.6982822362488728E-3</v>
      </c>
      <c r="P8337" s="4">
        <f>SUMIF(Sales[RegionStoretype],Sales[[#This Row],[RegionStoretype]],Sales[YoY_SSF])/Sales[[#This Row],[Region_TypeCount]]</f>
        <v>68.518982968140051</v>
      </c>
    </row>
    <row r="8338" spans="1:16" x14ac:dyDescent="0.25">
      <c r="A8338" s="1">
        <v>43336</v>
      </c>
      <c r="B8338">
        <v>10</v>
      </c>
      <c r="C8338">
        <v>6</v>
      </c>
      <c r="D8338">
        <v>21130.832499999997</v>
      </c>
      <c r="E8338" s="4">
        <f>INDEX(Stores[region],MATCH(Sales[[#This Row],[store_no]],Stores[store_no],0))</f>
        <v>1</v>
      </c>
      <c r="F8338" s="4" t="str">
        <f>INDEX(Stores[storetype],MATCH(Sales[[#This Row],[store_no]],Stores[store_no],0))</f>
        <v>B</v>
      </c>
      <c r="G8338" s="4" t="str">
        <f>INDEX(Stores[location_city],MATCH(Sales[[#This Row],[store_no]],Stores[store_no],0))</f>
        <v>Traverse City</v>
      </c>
      <c r="H8338" s="4" t="str">
        <f>INDEX(Stores[location_state],MATCH(Sales[[#This Row],[store_no]],Stores[store_no],0))</f>
        <v>Michigan</v>
      </c>
      <c r="I8338" s="4">
        <f>INDEX(Stores[sqft],MATCH(Sales[[#This Row],[store_no]],Stores[store_no],0))</f>
        <v>158200</v>
      </c>
      <c r="J8338" s="4" t="str">
        <f>INDEX(Departments[dept_name],MATCH(Sales[[#This Row],[dept_no]],Departments[dept_no],0))</f>
        <v>Computers</v>
      </c>
      <c r="K8338" s="4" t="str">
        <f>CONCATENATE(Sales[[#This Row],[region]],Sales[[#This Row],[storetype]])</f>
        <v>1B</v>
      </c>
      <c r="L8338" s="4">
        <f>INDEX(RegionStoreCount[Store Count],MATCH(Sales[[#This Row],[RegionStoretype]],RegionStoreCount[Region/Type],0))</f>
        <v>5</v>
      </c>
      <c r="M8338" s="4">
        <f>AND(Sales[[#This Row],[date]]&lt;=TY_YTDMax,Sales[[#This Row],[date]]&gt;=TY_YTDMin)*Sales[[#This Row],[sales]]</f>
        <v>21130.832499999997</v>
      </c>
      <c r="N8338" s="4">
        <f>AND(Sales[[#This Row],[date]]&lt;=LY_YTDMax,Sales[[#This Row],[date]]&gt;=LY_YTDMin)*Sales[[#This Row],[sales]]</f>
        <v>0</v>
      </c>
      <c r="O8338" s="4">
        <f>AND(Sales[[#This Row],[date]]&gt;=YoY_Min,Sales[[#This Row],[date]]&lt;=TY_YTDMax)*(Sales[[#This Row],[sales]]/Sales[[#This Row],[sqft]])</f>
        <v>0.13357036978508216</v>
      </c>
      <c r="P8338" s="4">
        <f>SUMIF(Sales[RegionStoretype],Sales[[#This Row],[RegionStoretype]],Sales[YoY_SSF])/Sales[[#This Row],[Region_TypeCount]]</f>
        <v>68.518982968140051</v>
      </c>
    </row>
    <row r="8339" spans="1:16" x14ac:dyDescent="0.25">
      <c r="A8339" s="1">
        <v>43336</v>
      </c>
      <c r="B8339">
        <v>11</v>
      </c>
      <c r="C8339">
        <v>4</v>
      </c>
      <c r="D8339">
        <v>16066.479000000001</v>
      </c>
      <c r="E8339" s="4">
        <f>INDEX(Stores[region],MATCH(Sales[[#This Row],[store_no]],Stores[store_no],0))</f>
        <v>1</v>
      </c>
      <c r="F8339" s="4" t="str">
        <f>INDEX(Stores[storetype],MATCH(Sales[[#This Row],[store_no]],Stores[store_no],0))</f>
        <v>A</v>
      </c>
      <c r="G8339" s="4" t="str">
        <f>INDEX(Stores[location_city],MATCH(Sales[[#This Row],[store_no]],Stores[store_no],0))</f>
        <v>Cleveland</v>
      </c>
      <c r="H8339" s="4" t="str">
        <f>INDEX(Stores[location_state],MATCH(Sales[[#This Row],[store_no]],Stores[store_no],0))</f>
        <v>Ohio</v>
      </c>
      <c r="I8339" s="4">
        <f>INDEX(Stores[sqft],MATCH(Sales[[#This Row],[store_no]],Stores[store_no],0))</f>
        <v>192400</v>
      </c>
      <c r="J8339" s="4" t="str">
        <f>INDEX(Departments[dept_name],MATCH(Sales[[#This Row],[dept_no]],Departments[dept_no],0))</f>
        <v>Books</v>
      </c>
      <c r="K8339" s="4" t="str">
        <f>CONCATENATE(Sales[[#This Row],[region]],Sales[[#This Row],[storetype]])</f>
        <v>1A</v>
      </c>
      <c r="L8339" s="4">
        <f>INDEX(RegionStoreCount[Store Count],MATCH(Sales[[#This Row],[RegionStoretype]],RegionStoreCount[Region/Type],0))</f>
        <v>5</v>
      </c>
      <c r="M8339" s="4">
        <f>AND(Sales[[#This Row],[date]]&lt;=TY_YTDMax,Sales[[#This Row],[date]]&gt;=TY_YTDMin)*Sales[[#This Row],[sales]]</f>
        <v>16066.479000000001</v>
      </c>
      <c r="N8339" s="4">
        <f>AND(Sales[[#This Row],[date]]&lt;=LY_YTDMax,Sales[[#This Row],[date]]&gt;=LY_YTDMin)*Sales[[#This Row],[sales]]</f>
        <v>0</v>
      </c>
      <c r="O8339" s="4">
        <f>AND(Sales[[#This Row],[date]]&gt;=YoY_Min,Sales[[#This Row],[date]]&lt;=TY_YTDMax)*(Sales[[#This Row],[sales]]/Sales[[#This Row],[sqft]])</f>
        <v>8.3505608108108115E-2</v>
      </c>
      <c r="P8339" s="4">
        <f>SUMIF(Sales[RegionStoretype],Sales[[#This Row],[RegionStoretype]],Sales[YoY_SSF])/Sales[[#This Row],[Region_TypeCount]]</f>
        <v>59.469551530910678</v>
      </c>
    </row>
    <row r="8340" spans="1:16" x14ac:dyDescent="0.25">
      <c r="A8340" s="1">
        <v>43336</v>
      </c>
      <c r="B8340">
        <v>11</v>
      </c>
      <c r="C8340">
        <v>7</v>
      </c>
      <c r="D8340">
        <v>67355.553700000004</v>
      </c>
      <c r="E8340" s="4">
        <f>INDEX(Stores[region],MATCH(Sales[[#This Row],[store_no]],Stores[store_no],0))</f>
        <v>1</v>
      </c>
      <c r="F8340" s="4" t="str">
        <f>INDEX(Stores[storetype],MATCH(Sales[[#This Row],[store_no]],Stores[store_no],0))</f>
        <v>A</v>
      </c>
      <c r="G8340" s="4" t="str">
        <f>INDEX(Stores[location_city],MATCH(Sales[[#This Row],[store_no]],Stores[store_no],0))</f>
        <v>Cleveland</v>
      </c>
      <c r="H8340" s="4" t="str">
        <f>INDEX(Stores[location_state],MATCH(Sales[[#This Row],[store_no]],Stores[store_no],0))</f>
        <v>Ohio</v>
      </c>
      <c r="I8340" s="4">
        <f>INDEX(Stores[sqft],MATCH(Sales[[#This Row],[store_no]],Stores[store_no],0))</f>
        <v>192400</v>
      </c>
      <c r="J8340" s="4" t="str">
        <f>INDEX(Departments[dept_name],MATCH(Sales[[#This Row],[dept_no]],Departments[dept_no],0))</f>
        <v>Electronics</v>
      </c>
      <c r="K8340" s="4" t="str">
        <f>CONCATENATE(Sales[[#This Row],[region]],Sales[[#This Row],[storetype]])</f>
        <v>1A</v>
      </c>
      <c r="L8340" s="4">
        <f>INDEX(RegionStoreCount[Store Count],MATCH(Sales[[#This Row],[RegionStoretype]],RegionStoreCount[Region/Type],0))</f>
        <v>5</v>
      </c>
      <c r="M8340" s="4">
        <f>AND(Sales[[#This Row],[date]]&lt;=TY_YTDMax,Sales[[#This Row],[date]]&gt;=TY_YTDMin)*Sales[[#This Row],[sales]]</f>
        <v>67355.553700000004</v>
      </c>
      <c r="N8340" s="4">
        <f>AND(Sales[[#This Row],[date]]&lt;=LY_YTDMax,Sales[[#This Row],[date]]&gt;=LY_YTDMin)*Sales[[#This Row],[sales]]</f>
        <v>0</v>
      </c>
      <c r="O8340" s="4">
        <f>AND(Sales[[#This Row],[date]]&gt;=YoY_Min,Sales[[#This Row],[date]]&lt;=TY_YTDMax)*(Sales[[#This Row],[sales]]/Sales[[#This Row],[sqft]])</f>
        <v>0.35008084043659043</v>
      </c>
      <c r="P8340" s="4">
        <f>SUMIF(Sales[RegionStoretype],Sales[[#This Row],[RegionStoretype]],Sales[YoY_SSF])/Sales[[#This Row],[Region_TypeCount]]</f>
        <v>59.469551530910678</v>
      </c>
    </row>
    <row r="8341" spans="1:16" x14ac:dyDescent="0.25">
      <c r="A8341" s="1">
        <v>43336</v>
      </c>
      <c r="B8341">
        <v>11</v>
      </c>
      <c r="C8341">
        <v>14</v>
      </c>
      <c r="D8341">
        <v>40098.756600000001</v>
      </c>
      <c r="E8341" s="4">
        <f>INDEX(Stores[region],MATCH(Sales[[#This Row],[store_no]],Stores[store_no],0))</f>
        <v>1</v>
      </c>
      <c r="F8341" s="4" t="str">
        <f>INDEX(Stores[storetype],MATCH(Sales[[#This Row],[store_no]],Stores[store_no],0))</f>
        <v>A</v>
      </c>
      <c r="G8341" s="4" t="str">
        <f>INDEX(Stores[location_city],MATCH(Sales[[#This Row],[store_no]],Stores[store_no],0))</f>
        <v>Cleveland</v>
      </c>
      <c r="H8341" s="4" t="str">
        <f>INDEX(Stores[location_state],MATCH(Sales[[#This Row],[store_no]],Stores[store_no],0))</f>
        <v>Ohio</v>
      </c>
      <c r="I8341" s="4">
        <f>INDEX(Stores[sqft],MATCH(Sales[[#This Row],[store_no]],Stores[store_no],0))</f>
        <v>192400</v>
      </c>
      <c r="J8341" s="4" t="str">
        <f>INDEX(Departments[dept_name],MATCH(Sales[[#This Row],[dept_no]],Departments[dept_no],0))</f>
        <v>Movies</v>
      </c>
      <c r="K8341" s="4" t="str">
        <f>CONCATENATE(Sales[[#This Row],[region]],Sales[[#This Row],[storetype]])</f>
        <v>1A</v>
      </c>
      <c r="L8341" s="4">
        <f>INDEX(RegionStoreCount[Store Count],MATCH(Sales[[#This Row],[RegionStoretype]],RegionStoreCount[Region/Type],0))</f>
        <v>5</v>
      </c>
      <c r="M8341" s="4">
        <f>AND(Sales[[#This Row],[date]]&lt;=TY_YTDMax,Sales[[#This Row],[date]]&gt;=TY_YTDMin)*Sales[[#This Row],[sales]]</f>
        <v>40098.756600000001</v>
      </c>
      <c r="N8341" s="4">
        <f>AND(Sales[[#This Row],[date]]&lt;=LY_YTDMax,Sales[[#This Row],[date]]&gt;=LY_YTDMin)*Sales[[#This Row],[sales]]</f>
        <v>0</v>
      </c>
      <c r="O8341" s="4">
        <f>AND(Sales[[#This Row],[date]]&gt;=YoY_Min,Sales[[#This Row],[date]]&lt;=TY_YTDMax)*(Sales[[#This Row],[sales]]/Sales[[#This Row],[sqft]])</f>
        <v>0.20841349584199584</v>
      </c>
      <c r="P8341" s="4">
        <f>SUMIF(Sales[RegionStoretype],Sales[[#This Row],[RegionStoretype]],Sales[YoY_SSF])/Sales[[#This Row],[Region_TypeCount]]</f>
        <v>59.469551530910678</v>
      </c>
    </row>
    <row r="8342" spans="1:16" x14ac:dyDescent="0.25">
      <c r="A8342" s="1">
        <v>43336</v>
      </c>
      <c r="B8342">
        <v>11</v>
      </c>
      <c r="C8342">
        <v>15</v>
      </c>
      <c r="D8342">
        <v>60093.727399999996</v>
      </c>
      <c r="E8342" s="4">
        <f>INDEX(Stores[region],MATCH(Sales[[#This Row],[store_no]],Stores[store_no],0))</f>
        <v>1</v>
      </c>
      <c r="F8342" s="4" t="str">
        <f>INDEX(Stores[storetype],MATCH(Sales[[#This Row],[store_no]],Stores[store_no],0))</f>
        <v>A</v>
      </c>
      <c r="G8342" s="4" t="str">
        <f>INDEX(Stores[location_city],MATCH(Sales[[#This Row],[store_no]],Stores[store_no],0))</f>
        <v>Cleveland</v>
      </c>
      <c r="H8342" s="4" t="str">
        <f>INDEX(Stores[location_state],MATCH(Sales[[#This Row],[store_no]],Stores[store_no],0))</f>
        <v>Ohio</v>
      </c>
      <c r="I8342" s="4">
        <f>INDEX(Stores[sqft],MATCH(Sales[[#This Row],[store_no]],Stores[store_no],0))</f>
        <v>192400</v>
      </c>
      <c r="J8342" s="4" t="str">
        <f>INDEX(Departments[dept_name],MATCH(Sales[[#This Row],[dept_no]],Departments[dept_no],0))</f>
        <v>Music</v>
      </c>
      <c r="K8342" s="4" t="str">
        <f>CONCATENATE(Sales[[#This Row],[region]],Sales[[#This Row],[storetype]])</f>
        <v>1A</v>
      </c>
      <c r="L8342" s="4">
        <f>INDEX(RegionStoreCount[Store Count],MATCH(Sales[[#This Row],[RegionStoretype]],RegionStoreCount[Region/Type],0))</f>
        <v>5</v>
      </c>
      <c r="M8342" s="4">
        <f>AND(Sales[[#This Row],[date]]&lt;=TY_YTDMax,Sales[[#This Row],[date]]&gt;=TY_YTDMin)*Sales[[#This Row],[sales]]</f>
        <v>60093.727399999996</v>
      </c>
      <c r="N8342" s="4">
        <f>AND(Sales[[#This Row],[date]]&lt;=LY_YTDMax,Sales[[#This Row],[date]]&gt;=LY_YTDMin)*Sales[[#This Row],[sales]]</f>
        <v>0</v>
      </c>
      <c r="O8342" s="4">
        <f>AND(Sales[[#This Row],[date]]&gt;=YoY_Min,Sales[[#This Row],[date]]&lt;=TY_YTDMax)*(Sales[[#This Row],[sales]]/Sales[[#This Row],[sqft]])</f>
        <v>0.3123374604989605</v>
      </c>
      <c r="P8342" s="4">
        <f>SUMIF(Sales[RegionStoretype],Sales[[#This Row],[RegionStoretype]],Sales[YoY_SSF])/Sales[[#This Row],[Region_TypeCount]]</f>
        <v>59.469551530910678</v>
      </c>
    </row>
    <row r="8343" spans="1:16" x14ac:dyDescent="0.25">
      <c r="A8343" s="1">
        <v>43336</v>
      </c>
      <c r="B8343">
        <v>11</v>
      </c>
      <c r="C8343">
        <v>16</v>
      </c>
      <c r="D8343">
        <v>97896.581099999996</v>
      </c>
      <c r="E8343" s="4">
        <f>INDEX(Stores[region],MATCH(Sales[[#This Row],[store_no]],Stores[store_no],0))</f>
        <v>1</v>
      </c>
      <c r="F8343" s="4" t="str">
        <f>INDEX(Stores[storetype],MATCH(Sales[[#This Row],[store_no]],Stores[store_no],0))</f>
        <v>A</v>
      </c>
      <c r="G8343" s="4" t="str">
        <f>INDEX(Stores[location_city],MATCH(Sales[[#This Row],[store_no]],Stores[store_no],0))</f>
        <v>Cleveland</v>
      </c>
      <c r="H8343" s="4" t="str">
        <f>INDEX(Stores[location_state],MATCH(Sales[[#This Row],[store_no]],Stores[store_no],0))</f>
        <v>Ohio</v>
      </c>
      <c r="I8343" s="4">
        <f>INDEX(Stores[sqft],MATCH(Sales[[#This Row],[store_no]],Stores[store_no],0))</f>
        <v>192400</v>
      </c>
      <c r="J8343" s="4" t="str">
        <f>INDEX(Departments[dept_name],MATCH(Sales[[#This Row],[dept_no]],Departments[dept_no],0))</f>
        <v>Outdoors</v>
      </c>
      <c r="K8343" s="4" t="str">
        <f>CONCATENATE(Sales[[#This Row],[region]],Sales[[#This Row],[storetype]])</f>
        <v>1A</v>
      </c>
      <c r="L8343" s="4">
        <f>INDEX(RegionStoreCount[Store Count],MATCH(Sales[[#This Row],[RegionStoretype]],RegionStoreCount[Region/Type],0))</f>
        <v>5</v>
      </c>
      <c r="M8343" s="4">
        <f>AND(Sales[[#This Row],[date]]&lt;=TY_YTDMax,Sales[[#This Row],[date]]&gt;=TY_YTDMin)*Sales[[#This Row],[sales]]</f>
        <v>97896.581099999996</v>
      </c>
      <c r="N8343" s="4">
        <f>AND(Sales[[#This Row],[date]]&lt;=LY_YTDMax,Sales[[#This Row],[date]]&gt;=LY_YTDMin)*Sales[[#This Row],[sales]]</f>
        <v>0</v>
      </c>
      <c r="O8343" s="4">
        <f>AND(Sales[[#This Row],[date]]&gt;=YoY_Min,Sales[[#This Row],[date]]&lt;=TY_YTDMax)*(Sales[[#This Row],[sales]]/Sales[[#This Row],[sqft]])</f>
        <v>0.50881798908523901</v>
      </c>
      <c r="P8343" s="4">
        <f>SUMIF(Sales[RegionStoretype],Sales[[#This Row],[RegionStoretype]],Sales[YoY_SSF])/Sales[[#This Row],[Region_TypeCount]]</f>
        <v>59.469551530910678</v>
      </c>
    </row>
    <row r="8344" spans="1:16" x14ac:dyDescent="0.25">
      <c r="A8344" s="1">
        <v>43336</v>
      </c>
      <c r="B8344">
        <v>12</v>
      </c>
      <c r="C8344">
        <v>2</v>
      </c>
      <c r="D8344">
        <v>20148.907500000001</v>
      </c>
      <c r="E8344" s="4">
        <f>INDEX(Stores[region],MATCH(Sales[[#This Row],[store_no]],Stores[store_no],0))</f>
        <v>2</v>
      </c>
      <c r="F8344" s="4" t="str">
        <f>INDEX(Stores[storetype],MATCH(Sales[[#This Row],[store_no]],Stores[store_no],0))</f>
        <v>B</v>
      </c>
      <c r="G8344" s="4" t="str">
        <f>INDEX(Stores[location_city],MATCH(Sales[[#This Row],[store_no]],Stores[store_no],0))</f>
        <v>Indianapolis</v>
      </c>
      <c r="H8344" s="4" t="str">
        <f>INDEX(Stores[location_state],MATCH(Sales[[#This Row],[store_no]],Stores[store_no],0))</f>
        <v>Indiana</v>
      </c>
      <c r="I8344" s="4">
        <f>INDEX(Stores[sqft],MATCH(Sales[[#This Row],[store_no]],Stores[store_no],0))</f>
        <v>120800</v>
      </c>
      <c r="J8344" s="4" t="str">
        <f>INDEX(Departments[dept_name],MATCH(Sales[[#This Row],[dept_no]],Departments[dept_no],0))</f>
        <v>Baby</v>
      </c>
      <c r="K8344" s="4" t="str">
        <f>CONCATENATE(Sales[[#This Row],[region]],Sales[[#This Row],[storetype]])</f>
        <v>2B</v>
      </c>
      <c r="L8344" s="4">
        <f>INDEX(RegionStoreCount[Store Count],MATCH(Sales[[#This Row],[RegionStoretype]],RegionStoreCount[Region/Type],0))</f>
        <v>6</v>
      </c>
      <c r="M8344" s="4">
        <f>AND(Sales[[#This Row],[date]]&lt;=TY_YTDMax,Sales[[#This Row],[date]]&gt;=TY_YTDMin)*Sales[[#This Row],[sales]]</f>
        <v>20148.907500000001</v>
      </c>
      <c r="N8344" s="4">
        <f>AND(Sales[[#This Row],[date]]&lt;=LY_YTDMax,Sales[[#This Row],[date]]&gt;=LY_YTDMin)*Sales[[#This Row],[sales]]</f>
        <v>0</v>
      </c>
      <c r="O8344" s="4">
        <f>AND(Sales[[#This Row],[date]]&gt;=YoY_Min,Sales[[#This Row],[date]]&lt;=TY_YTDMax)*(Sales[[#This Row],[sales]]/Sales[[#This Row],[sqft]])</f>
        <v>0.16679559188741722</v>
      </c>
      <c r="P8344" s="4">
        <f>SUMIF(Sales[RegionStoretype],Sales[[#This Row],[RegionStoretype]],Sales[YoY_SSF])/Sales[[#This Row],[Region_TypeCount]]</f>
        <v>58.393757732919049</v>
      </c>
    </row>
    <row r="8345" spans="1:16" x14ac:dyDescent="0.25">
      <c r="A8345" s="1">
        <v>43336</v>
      </c>
      <c r="B8345">
        <v>12</v>
      </c>
      <c r="C8345">
        <v>17</v>
      </c>
      <c r="D8345">
        <v>49896.712399999997</v>
      </c>
      <c r="E8345" s="4">
        <f>INDEX(Stores[region],MATCH(Sales[[#This Row],[store_no]],Stores[store_no],0))</f>
        <v>2</v>
      </c>
      <c r="F8345" s="4" t="str">
        <f>INDEX(Stores[storetype],MATCH(Sales[[#This Row],[store_no]],Stores[store_no],0))</f>
        <v>B</v>
      </c>
      <c r="G8345" s="4" t="str">
        <f>INDEX(Stores[location_city],MATCH(Sales[[#This Row],[store_no]],Stores[store_no],0))</f>
        <v>Indianapolis</v>
      </c>
      <c r="H8345" s="4" t="str">
        <f>INDEX(Stores[location_state],MATCH(Sales[[#This Row],[store_no]],Stores[store_no],0))</f>
        <v>Indiana</v>
      </c>
      <c r="I8345" s="4">
        <f>INDEX(Stores[sqft],MATCH(Sales[[#This Row],[store_no]],Stores[store_no],0))</f>
        <v>120800</v>
      </c>
      <c r="J8345" s="4" t="str">
        <f>INDEX(Departments[dept_name],MATCH(Sales[[#This Row],[dept_no]],Departments[dept_no],0))</f>
        <v>Shoes</v>
      </c>
      <c r="K8345" s="4" t="str">
        <f>CONCATENATE(Sales[[#This Row],[region]],Sales[[#This Row],[storetype]])</f>
        <v>2B</v>
      </c>
      <c r="L8345" s="4">
        <f>INDEX(RegionStoreCount[Store Count],MATCH(Sales[[#This Row],[RegionStoretype]],RegionStoreCount[Region/Type],0))</f>
        <v>6</v>
      </c>
      <c r="M8345" s="4">
        <f>AND(Sales[[#This Row],[date]]&lt;=TY_YTDMax,Sales[[#This Row],[date]]&gt;=TY_YTDMin)*Sales[[#This Row],[sales]]</f>
        <v>49896.712399999997</v>
      </c>
      <c r="N8345" s="4">
        <f>AND(Sales[[#This Row],[date]]&lt;=LY_YTDMax,Sales[[#This Row],[date]]&gt;=LY_YTDMin)*Sales[[#This Row],[sales]]</f>
        <v>0</v>
      </c>
      <c r="O8345" s="4">
        <f>AND(Sales[[#This Row],[date]]&gt;=YoY_Min,Sales[[#This Row],[date]]&lt;=TY_YTDMax)*(Sales[[#This Row],[sales]]/Sales[[#This Row],[sqft]])</f>
        <v>0.41305225496688741</v>
      </c>
      <c r="P8345" s="4">
        <f>SUMIF(Sales[RegionStoretype],Sales[[#This Row],[RegionStoretype]],Sales[YoY_SSF])/Sales[[#This Row],[Region_TypeCount]]</f>
        <v>58.393757732919049</v>
      </c>
    </row>
    <row r="8346" spans="1:16" x14ac:dyDescent="0.25">
      <c r="A8346" s="1">
        <v>43336</v>
      </c>
      <c r="B8346">
        <v>13</v>
      </c>
      <c r="C8346">
        <v>1</v>
      </c>
      <c r="D8346">
        <v>51508.735400000005</v>
      </c>
      <c r="E8346" s="4">
        <f>INDEX(Stores[region],MATCH(Sales[[#This Row],[store_no]],Stores[store_no],0))</f>
        <v>3</v>
      </c>
      <c r="F8346" s="4" t="str">
        <f>INDEX(Stores[storetype],MATCH(Sales[[#This Row],[store_no]],Stores[store_no],0))</f>
        <v>A</v>
      </c>
      <c r="G8346" s="4" t="str">
        <f>INDEX(Stores[location_city],MATCH(Sales[[#This Row],[store_no]],Stores[store_no],0))</f>
        <v>Overland Park</v>
      </c>
      <c r="H8346" s="4" t="str">
        <f>INDEX(Stores[location_state],MATCH(Sales[[#This Row],[store_no]],Stores[store_no],0))</f>
        <v>Kansas</v>
      </c>
      <c r="I8346" s="4">
        <f>INDEX(Stores[sqft],MATCH(Sales[[#This Row],[store_no]],Stores[store_no],0))</f>
        <v>201000</v>
      </c>
      <c r="J8346" s="4" t="str">
        <f>INDEX(Departments[dept_name],MATCH(Sales[[#This Row],[dept_no]],Departments[dept_no],0))</f>
        <v>Automotive</v>
      </c>
      <c r="K8346" s="4" t="str">
        <f>CONCATENATE(Sales[[#This Row],[region]],Sales[[#This Row],[storetype]])</f>
        <v>3A</v>
      </c>
      <c r="L8346" s="4">
        <f>INDEX(RegionStoreCount[Store Count],MATCH(Sales[[#This Row],[RegionStoretype]],RegionStoreCount[Region/Type],0))</f>
        <v>9</v>
      </c>
      <c r="M8346" s="4">
        <f>AND(Sales[[#This Row],[date]]&lt;=TY_YTDMax,Sales[[#This Row],[date]]&gt;=TY_YTDMin)*Sales[[#This Row],[sales]]</f>
        <v>51508.735400000005</v>
      </c>
      <c r="N8346" s="4">
        <f>AND(Sales[[#This Row],[date]]&lt;=LY_YTDMax,Sales[[#This Row],[date]]&gt;=LY_YTDMin)*Sales[[#This Row],[sales]]</f>
        <v>0</v>
      </c>
      <c r="O8346" s="4">
        <f>AND(Sales[[#This Row],[date]]&gt;=YoY_Min,Sales[[#This Row],[date]]&lt;=TY_YTDMax)*(Sales[[#This Row],[sales]]/Sales[[#This Row],[sqft]])</f>
        <v>0.25626236517412937</v>
      </c>
      <c r="P8346" s="4">
        <f>SUMIF(Sales[RegionStoretype],Sales[[#This Row],[RegionStoretype]],Sales[YoY_SSF])/Sales[[#This Row],[Region_TypeCount]]</f>
        <v>53.603836561720975</v>
      </c>
    </row>
    <row r="8347" spans="1:16" x14ac:dyDescent="0.25">
      <c r="A8347" s="1">
        <v>43336</v>
      </c>
      <c r="B8347">
        <v>13</v>
      </c>
      <c r="C8347">
        <v>2</v>
      </c>
      <c r="D8347">
        <v>29976.491699999999</v>
      </c>
      <c r="E8347" s="4">
        <f>INDEX(Stores[region],MATCH(Sales[[#This Row],[store_no]],Stores[store_no],0))</f>
        <v>3</v>
      </c>
      <c r="F8347" s="4" t="str">
        <f>INDEX(Stores[storetype],MATCH(Sales[[#This Row],[store_no]],Stores[store_no],0))</f>
        <v>A</v>
      </c>
      <c r="G8347" s="4" t="str">
        <f>INDEX(Stores[location_city],MATCH(Sales[[#This Row],[store_no]],Stores[store_no],0))</f>
        <v>Overland Park</v>
      </c>
      <c r="H8347" s="4" t="str">
        <f>INDEX(Stores[location_state],MATCH(Sales[[#This Row],[store_no]],Stores[store_no],0))</f>
        <v>Kansas</v>
      </c>
      <c r="I8347" s="4">
        <f>INDEX(Stores[sqft],MATCH(Sales[[#This Row],[store_no]],Stores[store_no],0))</f>
        <v>201000</v>
      </c>
      <c r="J8347" s="4" t="str">
        <f>INDEX(Departments[dept_name],MATCH(Sales[[#This Row],[dept_no]],Departments[dept_no],0))</f>
        <v>Baby</v>
      </c>
      <c r="K8347" s="4" t="str">
        <f>CONCATENATE(Sales[[#This Row],[region]],Sales[[#This Row],[storetype]])</f>
        <v>3A</v>
      </c>
      <c r="L8347" s="4">
        <f>INDEX(RegionStoreCount[Store Count],MATCH(Sales[[#This Row],[RegionStoretype]],RegionStoreCount[Region/Type],0))</f>
        <v>9</v>
      </c>
      <c r="M8347" s="4">
        <f>AND(Sales[[#This Row],[date]]&lt;=TY_YTDMax,Sales[[#This Row],[date]]&gt;=TY_YTDMin)*Sales[[#This Row],[sales]]</f>
        <v>29976.491699999999</v>
      </c>
      <c r="N8347" s="4">
        <f>AND(Sales[[#This Row],[date]]&lt;=LY_YTDMax,Sales[[#This Row],[date]]&gt;=LY_YTDMin)*Sales[[#This Row],[sales]]</f>
        <v>0</v>
      </c>
      <c r="O8347" s="4">
        <f>AND(Sales[[#This Row],[date]]&gt;=YoY_Min,Sales[[#This Row],[date]]&lt;=TY_YTDMax)*(Sales[[#This Row],[sales]]/Sales[[#This Row],[sqft]])</f>
        <v>0.14913677462686567</v>
      </c>
      <c r="P8347" s="4">
        <f>SUMIF(Sales[RegionStoretype],Sales[[#This Row],[RegionStoretype]],Sales[YoY_SSF])/Sales[[#This Row],[Region_TypeCount]]</f>
        <v>53.603836561720975</v>
      </c>
    </row>
    <row r="8348" spans="1:16" x14ac:dyDescent="0.25">
      <c r="A8348" s="1">
        <v>43336</v>
      </c>
      <c r="B8348">
        <v>13</v>
      </c>
      <c r="C8348">
        <v>11</v>
      </c>
      <c r="D8348">
        <v>199282.01300000001</v>
      </c>
      <c r="E8348" s="4">
        <f>INDEX(Stores[region],MATCH(Sales[[#This Row],[store_no]],Stores[store_no],0))</f>
        <v>3</v>
      </c>
      <c r="F8348" s="4" t="str">
        <f>INDEX(Stores[storetype],MATCH(Sales[[#This Row],[store_no]],Stores[store_no],0))</f>
        <v>A</v>
      </c>
      <c r="G8348" s="4" t="str">
        <f>INDEX(Stores[location_city],MATCH(Sales[[#This Row],[store_no]],Stores[store_no],0))</f>
        <v>Overland Park</v>
      </c>
      <c r="H8348" s="4" t="str">
        <f>INDEX(Stores[location_state],MATCH(Sales[[#This Row],[store_no]],Stores[store_no],0))</f>
        <v>Kansas</v>
      </c>
      <c r="I8348" s="4">
        <f>INDEX(Stores[sqft],MATCH(Sales[[#This Row],[store_no]],Stores[store_no],0))</f>
        <v>201000</v>
      </c>
      <c r="J8348" s="4" t="str">
        <f>INDEX(Departments[dept_name],MATCH(Sales[[#This Row],[dept_no]],Departments[dept_no],0))</f>
        <v>Home</v>
      </c>
      <c r="K8348" s="4" t="str">
        <f>CONCATENATE(Sales[[#This Row],[region]],Sales[[#This Row],[storetype]])</f>
        <v>3A</v>
      </c>
      <c r="L8348" s="4">
        <f>INDEX(RegionStoreCount[Store Count],MATCH(Sales[[#This Row],[RegionStoretype]],RegionStoreCount[Region/Type],0))</f>
        <v>9</v>
      </c>
      <c r="M8348" s="4">
        <f>AND(Sales[[#This Row],[date]]&lt;=TY_YTDMax,Sales[[#This Row],[date]]&gt;=TY_YTDMin)*Sales[[#This Row],[sales]]</f>
        <v>199282.01300000001</v>
      </c>
      <c r="N8348" s="4">
        <f>AND(Sales[[#This Row],[date]]&lt;=LY_YTDMax,Sales[[#This Row],[date]]&gt;=LY_YTDMin)*Sales[[#This Row],[sales]]</f>
        <v>0</v>
      </c>
      <c r="O8348" s="4">
        <f>AND(Sales[[#This Row],[date]]&gt;=YoY_Min,Sales[[#This Row],[date]]&lt;=TY_YTDMax)*(Sales[[#This Row],[sales]]/Sales[[#This Row],[sqft]])</f>
        <v>0.99145280099502486</v>
      </c>
      <c r="P8348" s="4">
        <f>SUMIF(Sales[RegionStoretype],Sales[[#This Row],[RegionStoretype]],Sales[YoY_SSF])/Sales[[#This Row],[Region_TypeCount]]</f>
        <v>53.603836561720975</v>
      </c>
    </row>
    <row r="8349" spans="1:16" x14ac:dyDescent="0.25">
      <c r="A8349" s="1">
        <v>43336</v>
      </c>
      <c r="B8349">
        <v>14</v>
      </c>
      <c r="C8349">
        <v>3</v>
      </c>
      <c r="D8349">
        <v>32234.845999999998</v>
      </c>
      <c r="E8349" s="4">
        <f>INDEX(Stores[region],MATCH(Sales[[#This Row],[store_no]],Stores[store_no],0))</f>
        <v>3</v>
      </c>
      <c r="F8349" s="4" t="str">
        <f>INDEX(Stores[storetype],MATCH(Sales[[#This Row],[store_no]],Stores[store_no],0))</f>
        <v>A</v>
      </c>
      <c r="G8349" s="4" t="str">
        <f>INDEX(Stores[location_city],MATCH(Sales[[#This Row],[store_no]],Stores[store_no],0))</f>
        <v>Bismarck</v>
      </c>
      <c r="H8349" s="4" t="str">
        <f>INDEX(Stores[location_state],MATCH(Sales[[#This Row],[store_no]],Stores[store_no],0))</f>
        <v>North Dakota</v>
      </c>
      <c r="I8349" s="4">
        <f>INDEX(Stores[sqft],MATCH(Sales[[#This Row],[store_no]],Stores[store_no],0))</f>
        <v>96400</v>
      </c>
      <c r="J8349" s="4" t="str">
        <f>INDEX(Departments[dept_name],MATCH(Sales[[#This Row],[dept_no]],Departments[dept_no],0))</f>
        <v>Beauty</v>
      </c>
      <c r="K8349" s="4" t="str">
        <f>CONCATENATE(Sales[[#This Row],[region]],Sales[[#This Row],[storetype]])</f>
        <v>3A</v>
      </c>
      <c r="L8349" s="4">
        <f>INDEX(RegionStoreCount[Store Count],MATCH(Sales[[#This Row],[RegionStoretype]],RegionStoreCount[Region/Type],0))</f>
        <v>9</v>
      </c>
      <c r="M8349" s="4">
        <f>AND(Sales[[#This Row],[date]]&lt;=TY_YTDMax,Sales[[#This Row],[date]]&gt;=TY_YTDMin)*Sales[[#This Row],[sales]]</f>
        <v>32234.845999999998</v>
      </c>
      <c r="N8349" s="4">
        <f>AND(Sales[[#This Row],[date]]&lt;=LY_YTDMax,Sales[[#This Row],[date]]&gt;=LY_YTDMin)*Sales[[#This Row],[sales]]</f>
        <v>0</v>
      </c>
      <c r="O8349" s="4">
        <f>AND(Sales[[#This Row],[date]]&gt;=YoY_Min,Sales[[#This Row],[date]]&lt;=TY_YTDMax)*(Sales[[#This Row],[sales]]/Sales[[#This Row],[sqft]])</f>
        <v>0.3343863692946058</v>
      </c>
      <c r="P8349" s="4">
        <f>SUMIF(Sales[RegionStoretype],Sales[[#This Row],[RegionStoretype]],Sales[YoY_SSF])/Sales[[#This Row],[Region_TypeCount]]</f>
        <v>53.603836561720975</v>
      </c>
    </row>
    <row r="8350" spans="1:16" x14ac:dyDescent="0.25">
      <c r="A8350" s="1">
        <v>43336</v>
      </c>
      <c r="B8350">
        <v>15</v>
      </c>
      <c r="C8350">
        <v>5</v>
      </c>
      <c r="D8350">
        <v>51060.758900000001</v>
      </c>
      <c r="E8350" s="4">
        <f>INDEX(Stores[region],MATCH(Sales[[#This Row],[store_no]],Stores[store_no],0))</f>
        <v>2</v>
      </c>
      <c r="F8350" s="4" t="str">
        <f>INDEX(Stores[storetype],MATCH(Sales[[#This Row],[store_no]],Stores[store_no],0))</f>
        <v>B</v>
      </c>
      <c r="G8350" s="4" t="str">
        <f>INDEX(Stores[location_city],MATCH(Sales[[#This Row],[store_no]],Stores[store_no],0))</f>
        <v>Rochester</v>
      </c>
      <c r="H8350" s="4" t="str">
        <f>INDEX(Stores[location_state],MATCH(Sales[[#This Row],[store_no]],Stores[store_no],0))</f>
        <v>Minnesota</v>
      </c>
      <c r="I8350" s="4">
        <f>INDEX(Stores[sqft],MATCH(Sales[[#This Row],[store_no]],Stores[store_no],0))</f>
        <v>128100</v>
      </c>
      <c r="J8350" s="4" t="str">
        <f>INDEX(Departments[dept_name],MATCH(Sales[[#This Row],[dept_no]],Departments[dept_no],0))</f>
        <v>Clothing</v>
      </c>
      <c r="K8350" s="4" t="str">
        <f>CONCATENATE(Sales[[#This Row],[region]],Sales[[#This Row],[storetype]])</f>
        <v>2B</v>
      </c>
      <c r="L8350" s="4">
        <f>INDEX(RegionStoreCount[Store Count],MATCH(Sales[[#This Row],[RegionStoretype]],RegionStoreCount[Region/Type],0))</f>
        <v>6</v>
      </c>
      <c r="M8350" s="4">
        <f>AND(Sales[[#This Row],[date]]&lt;=TY_YTDMax,Sales[[#This Row],[date]]&gt;=TY_YTDMin)*Sales[[#This Row],[sales]]</f>
        <v>51060.758900000001</v>
      </c>
      <c r="N8350" s="4">
        <f>AND(Sales[[#This Row],[date]]&lt;=LY_YTDMax,Sales[[#This Row],[date]]&gt;=LY_YTDMin)*Sales[[#This Row],[sales]]</f>
        <v>0</v>
      </c>
      <c r="O8350" s="4">
        <f>AND(Sales[[#This Row],[date]]&gt;=YoY_Min,Sales[[#This Row],[date]]&lt;=TY_YTDMax)*(Sales[[#This Row],[sales]]/Sales[[#This Row],[sqft]])</f>
        <v>0.39860077205308353</v>
      </c>
      <c r="P8350" s="4">
        <f>SUMIF(Sales[RegionStoretype],Sales[[#This Row],[RegionStoretype]],Sales[YoY_SSF])/Sales[[#This Row],[Region_TypeCount]]</f>
        <v>58.393757732919049</v>
      </c>
    </row>
    <row r="8351" spans="1:16" x14ac:dyDescent="0.25">
      <c r="A8351" s="1">
        <v>43336</v>
      </c>
      <c r="B8351">
        <v>15</v>
      </c>
      <c r="C8351">
        <v>12</v>
      </c>
      <c r="D8351">
        <v>67276.49029999999</v>
      </c>
      <c r="E8351" s="4">
        <f>INDEX(Stores[region],MATCH(Sales[[#This Row],[store_no]],Stores[store_no],0))</f>
        <v>2</v>
      </c>
      <c r="F8351" s="4" t="str">
        <f>INDEX(Stores[storetype],MATCH(Sales[[#This Row],[store_no]],Stores[store_no],0))</f>
        <v>B</v>
      </c>
      <c r="G8351" s="4" t="str">
        <f>INDEX(Stores[location_city],MATCH(Sales[[#This Row],[store_no]],Stores[store_no],0))</f>
        <v>Rochester</v>
      </c>
      <c r="H8351" s="4" t="str">
        <f>INDEX(Stores[location_state],MATCH(Sales[[#This Row],[store_no]],Stores[store_no],0))</f>
        <v>Minnesota</v>
      </c>
      <c r="I8351" s="4">
        <f>INDEX(Stores[sqft],MATCH(Sales[[#This Row],[store_no]],Stores[store_no],0))</f>
        <v>128100</v>
      </c>
      <c r="J8351" s="4" t="str">
        <f>INDEX(Departments[dept_name],MATCH(Sales[[#This Row],[dept_no]],Departments[dept_no],0))</f>
        <v>Jewelery</v>
      </c>
      <c r="K8351" s="4" t="str">
        <f>CONCATENATE(Sales[[#This Row],[region]],Sales[[#This Row],[storetype]])</f>
        <v>2B</v>
      </c>
      <c r="L8351" s="4">
        <f>INDEX(RegionStoreCount[Store Count],MATCH(Sales[[#This Row],[RegionStoretype]],RegionStoreCount[Region/Type],0))</f>
        <v>6</v>
      </c>
      <c r="M8351" s="4">
        <f>AND(Sales[[#This Row],[date]]&lt;=TY_YTDMax,Sales[[#This Row],[date]]&gt;=TY_YTDMin)*Sales[[#This Row],[sales]]</f>
        <v>67276.49029999999</v>
      </c>
      <c r="N8351" s="4">
        <f>AND(Sales[[#This Row],[date]]&lt;=LY_YTDMax,Sales[[#This Row],[date]]&gt;=LY_YTDMin)*Sales[[#This Row],[sales]]</f>
        <v>0</v>
      </c>
      <c r="O8351" s="4">
        <f>AND(Sales[[#This Row],[date]]&gt;=YoY_Min,Sales[[#This Row],[date]]&lt;=TY_YTDMax)*(Sales[[#This Row],[sales]]/Sales[[#This Row],[sqft]])</f>
        <v>0.52518727790788444</v>
      </c>
      <c r="P8351" s="4">
        <f>SUMIF(Sales[RegionStoretype],Sales[[#This Row],[RegionStoretype]],Sales[YoY_SSF])/Sales[[#This Row],[Region_TypeCount]]</f>
        <v>58.393757732919049</v>
      </c>
    </row>
    <row r="8352" spans="1:16" x14ac:dyDescent="0.25">
      <c r="A8352" s="1">
        <v>43336</v>
      </c>
      <c r="B8352">
        <v>15</v>
      </c>
      <c r="C8352">
        <v>13</v>
      </c>
      <c r="D8352">
        <v>97050.703100000013</v>
      </c>
      <c r="E8352" s="4">
        <f>INDEX(Stores[region],MATCH(Sales[[#This Row],[store_no]],Stores[store_no],0))</f>
        <v>2</v>
      </c>
      <c r="F8352" s="4" t="str">
        <f>INDEX(Stores[storetype],MATCH(Sales[[#This Row],[store_no]],Stores[store_no],0))</f>
        <v>B</v>
      </c>
      <c r="G8352" s="4" t="str">
        <f>INDEX(Stores[location_city],MATCH(Sales[[#This Row],[store_no]],Stores[store_no],0))</f>
        <v>Rochester</v>
      </c>
      <c r="H8352" s="4" t="str">
        <f>INDEX(Stores[location_state],MATCH(Sales[[#This Row],[store_no]],Stores[store_no],0))</f>
        <v>Minnesota</v>
      </c>
      <c r="I8352" s="4">
        <f>INDEX(Stores[sqft],MATCH(Sales[[#This Row],[store_no]],Stores[store_no],0))</f>
        <v>128100</v>
      </c>
      <c r="J8352" s="4" t="str">
        <f>INDEX(Departments[dept_name],MATCH(Sales[[#This Row],[dept_no]],Departments[dept_no],0))</f>
        <v>Kids</v>
      </c>
      <c r="K8352" s="4" t="str">
        <f>CONCATENATE(Sales[[#This Row],[region]],Sales[[#This Row],[storetype]])</f>
        <v>2B</v>
      </c>
      <c r="L8352" s="4">
        <f>INDEX(RegionStoreCount[Store Count],MATCH(Sales[[#This Row],[RegionStoretype]],RegionStoreCount[Region/Type],0))</f>
        <v>6</v>
      </c>
      <c r="M8352" s="4">
        <f>AND(Sales[[#This Row],[date]]&lt;=TY_YTDMax,Sales[[#This Row],[date]]&gt;=TY_YTDMin)*Sales[[#This Row],[sales]]</f>
        <v>97050.703100000013</v>
      </c>
      <c r="N8352" s="4">
        <f>AND(Sales[[#This Row],[date]]&lt;=LY_YTDMax,Sales[[#This Row],[date]]&gt;=LY_YTDMin)*Sales[[#This Row],[sales]]</f>
        <v>0</v>
      </c>
      <c r="O8352" s="4">
        <f>AND(Sales[[#This Row],[date]]&gt;=YoY_Min,Sales[[#This Row],[date]]&lt;=TY_YTDMax)*(Sales[[#This Row],[sales]]/Sales[[#This Row],[sqft]])</f>
        <v>0.75761672989851692</v>
      </c>
      <c r="P8352" s="4">
        <f>SUMIF(Sales[RegionStoretype],Sales[[#This Row],[RegionStoretype]],Sales[YoY_SSF])/Sales[[#This Row],[Region_TypeCount]]</f>
        <v>58.393757732919049</v>
      </c>
    </row>
    <row r="8353" spans="1:16" x14ac:dyDescent="0.25">
      <c r="A8353" s="1">
        <v>43336</v>
      </c>
      <c r="B8353">
        <v>16</v>
      </c>
      <c r="C8353">
        <v>1</v>
      </c>
      <c r="D8353">
        <v>14461.0146</v>
      </c>
      <c r="E8353" s="4">
        <f>INDEX(Stores[region],MATCH(Sales[[#This Row],[store_no]],Stores[store_no],0))</f>
        <v>2</v>
      </c>
      <c r="F8353" s="4" t="str">
        <f>INDEX(Stores[storetype],MATCH(Sales[[#This Row],[store_no]],Stores[store_no],0))</f>
        <v>B</v>
      </c>
      <c r="G8353" s="4" t="str">
        <f>INDEX(Stores[location_city],MATCH(Sales[[#This Row],[store_no]],Stores[store_no],0))</f>
        <v>Saint Paul</v>
      </c>
      <c r="H8353" s="4" t="str">
        <f>INDEX(Stores[location_state],MATCH(Sales[[#This Row],[store_no]],Stores[store_no],0))</f>
        <v>Minnesota</v>
      </c>
      <c r="I8353" s="4">
        <f>INDEX(Stores[sqft],MATCH(Sales[[#This Row],[store_no]],Stores[store_no],0))</f>
        <v>180400</v>
      </c>
      <c r="J8353" s="4" t="str">
        <f>INDEX(Departments[dept_name],MATCH(Sales[[#This Row],[dept_no]],Departments[dept_no],0))</f>
        <v>Automotive</v>
      </c>
      <c r="K8353" s="4" t="str">
        <f>CONCATENATE(Sales[[#This Row],[region]],Sales[[#This Row],[storetype]])</f>
        <v>2B</v>
      </c>
      <c r="L8353" s="4">
        <f>INDEX(RegionStoreCount[Store Count],MATCH(Sales[[#This Row],[RegionStoretype]],RegionStoreCount[Region/Type],0))</f>
        <v>6</v>
      </c>
      <c r="M8353" s="4">
        <f>AND(Sales[[#This Row],[date]]&lt;=TY_YTDMax,Sales[[#This Row],[date]]&gt;=TY_YTDMin)*Sales[[#This Row],[sales]]</f>
        <v>14461.0146</v>
      </c>
      <c r="N8353" s="4">
        <f>AND(Sales[[#This Row],[date]]&lt;=LY_YTDMax,Sales[[#This Row],[date]]&gt;=LY_YTDMin)*Sales[[#This Row],[sales]]</f>
        <v>0</v>
      </c>
      <c r="O8353" s="4">
        <f>AND(Sales[[#This Row],[date]]&gt;=YoY_Min,Sales[[#This Row],[date]]&lt;=TY_YTDMax)*(Sales[[#This Row],[sales]]/Sales[[#This Row],[sqft]])</f>
        <v>8.0160834811529941E-2</v>
      </c>
      <c r="P8353" s="4">
        <f>SUMIF(Sales[RegionStoretype],Sales[[#This Row],[RegionStoretype]],Sales[YoY_SSF])/Sales[[#This Row],[Region_TypeCount]]</f>
        <v>58.393757732919049</v>
      </c>
    </row>
    <row r="8354" spans="1:16" x14ac:dyDescent="0.25">
      <c r="A8354" s="1">
        <v>43336</v>
      </c>
      <c r="B8354">
        <v>16</v>
      </c>
      <c r="C8354">
        <v>14</v>
      </c>
      <c r="D8354">
        <v>99.059399999999997</v>
      </c>
      <c r="E8354" s="4">
        <f>INDEX(Stores[region],MATCH(Sales[[#This Row],[store_no]],Stores[store_no],0))</f>
        <v>2</v>
      </c>
      <c r="F8354" s="4" t="str">
        <f>INDEX(Stores[storetype],MATCH(Sales[[#This Row],[store_no]],Stores[store_no],0))</f>
        <v>B</v>
      </c>
      <c r="G8354" s="4" t="str">
        <f>INDEX(Stores[location_city],MATCH(Sales[[#This Row],[store_no]],Stores[store_no],0))</f>
        <v>Saint Paul</v>
      </c>
      <c r="H8354" s="4" t="str">
        <f>INDEX(Stores[location_state],MATCH(Sales[[#This Row],[store_no]],Stores[store_no],0))</f>
        <v>Minnesota</v>
      </c>
      <c r="I8354" s="4">
        <f>INDEX(Stores[sqft],MATCH(Sales[[#This Row],[store_no]],Stores[store_no],0))</f>
        <v>180400</v>
      </c>
      <c r="J8354" s="4" t="str">
        <f>INDEX(Departments[dept_name],MATCH(Sales[[#This Row],[dept_no]],Departments[dept_no],0))</f>
        <v>Movies</v>
      </c>
      <c r="K8354" s="4" t="str">
        <f>CONCATENATE(Sales[[#This Row],[region]],Sales[[#This Row],[storetype]])</f>
        <v>2B</v>
      </c>
      <c r="L8354" s="4">
        <f>INDEX(RegionStoreCount[Store Count],MATCH(Sales[[#This Row],[RegionStoretype]],RegionStoreCount[Region/Type],0))</f>
        <v>6</v>
      </c>
      <c r="M8354" s="4">
        <f>AND(Sales[[#This Row],[date]]&lt;=TY_YTDMax,Sales[[#This Row],[date]]&gt;=TY_YTDMin)*Sales[[#This Row],[sales]]</f>
        <v>99.059399999999997</v>
      </c>
      <c r="N8354" s="4">
        <f>AND(Sales[[#This Row],[date]]&lt;=LY_YTDMax,Sales[[#This Row],[date]]&gt;=LY_YTDMin)*Sales[[#This Row],[sales]]</f>
        <v>0</v>
      </c>
      <c r="O8354" s="4">
        <f>AND(Sales[[#This Row],[date]]&gt;=YoY_Min,Sales[[#This Row],[date]]&lt;=TY_YTDMax)*(Sales[[#This Row],[sales]]/Sales[[#This Row],[sqft]])</f>
        <v>5.4910975609756096E-4</v>
      </c>
      <c r="P8354" s="4">
        <f>SUMIF(Sales[RegionStoretype],Sales[[#This Row],[RegionStoretype]],Sales[YoY_SSF])/Sales[[#This Row],[Region_TypeCount]]</f>
        <v>58.393757732919049</v>
      </c>
    </row>
    <row r="8355" spans="1:16" x14ac:dyDescent="0.25">
      <c r="A8355" s="1">
        <v>43336</v>
      </c>
      <c r="B8355">
        <v>16</v>
      </c>
      <c r="C8355">
        <v>18</v>
      </c>
      <c r="D8355">
        <v>257928.0589</v>
      </c>
      <c r="E8355" s="4">
        <f>INDEX(Stores[region],MATCH(Sales[[#This Row],[store_no]],Stores[store_no],0))</f>
        <v>2</v>
      </c>
      <c r="F8355" s="4" t="str">
        <f>INDEX(Stores[storetype],MATCH(Sales[[#This Row],[store_no]],Stores[store_no],0))</f>
        <v>B</v>
      </c>
      <c r="G8355" s="4" t="str">
        <f>INDEX(Stores[location_city],MATCH(Sales[[#This Row],[store_no]],Stores[store_no],0))</f>
        <v>Saint Paul</v>
      </c>
      <c r="H8355" s="4" t="str">
        <f>INDEX(Stores[location_state],MATCH(Sales[[#This Row],[store_no]],Stores[store_no],0))</f>
        <v>Minnesota</v>
      </c>
      <c r="I8355" s="4">
        <f>INDEX(Stores[sqft],MATCH(Sales[[#This Row],[store_no]],Stores[store_no],0))</f>
        <v>180400</v>
      </c>
      <c r="J8355" s="4" t="str">
        <f>INDEX(Departments[dept_name],MATCH(Sales[[#This Row],[dept_no]],Departments[dept_no],0))</f>
        <v>Sports</v>
      </c>
      <c r="K8355" s="4" t="str">
        <f>CONCATENATE(Sales[[#This Row],[region]],Sales[[#This Row],[storetype]])</f>
        <v>2B</v>
      </c>
      <c r="L8355" s="4">
        <f>INDEX(RegionStoreCount[Store Count],MATCH(Sales[[#This Row],[RegionStoretype]],RegionStoreCount[Region/Type],0))</f>
        <v>6</v>
      </c>
      <c r="M8355" s="4">
        <f>AND(Sales[[#This Row],[date]]&lt;=TY_YTDMax,Sales[[#This Row],[date]]&gt;=TY_YTDMin)*Sales[[#This Row],[sales]]</f>
        <v>257928.0589</v>
      </c>
      <c r="N8355" s="4">
        <f>AND(Sales[[#This Row],[date]]&lt;=LY_YTDMax,Sales[[#This Row],[date]]&gt;=LY_YTDMin)*Sales[[#This Row],[sales]]</f>
        <v>0</v>
      </c>
      <c r="O8355" s="4">
        <f>AND(Sales[[#This Row],[date]]&gt;=YoY_Min,Sales[[#This Row],[date]]&lt;=TY_YTDMax)*(Sales[[#This Row],[sales]]/Sales[[#This Row],[sqft]])</f>
        <v>1.4297564240576497</v>
      </c>
      <c r="P8355" s="4">
        <f>SUMIF(Sales[RegionStoretype],Sales[[#This Row],[RegionStoretype]],Sales[YoY_SSF])/Sales[[#This Row],[Region_TypeCount]]</f>
        <v>58.393757732919049</v>
      </c>
    </row>
    <row r="8356" spans="1:16" x14ac:dyDescent="0.25">
      <c r="A8356" s="1">
        <v>43336</v>
      </c>
      <c r="B8356">
        <v>17</v>
      </c>
      <c r="C8356">
        <v>10</v>
      </c>
      <c r="D8356">
        <v>74478.968699999998</v>
      </c>
      <c r="E8356" s="4">
        <f>INDEX(Stores[region],MATCH(Sales[[#This Row],[store_no]],Stores[store_no],0))</f>
        <v>3</v>
      </c>
      <c r="F8356" s="4" t="str">
        <f>INDEX(Stores[storetype],MATCH(Sales[[#This Row],[store_no]],Stores[store_no],0))</f>
        <v>B</v>
      </c>
      <c r="G8356" s="4" t="str">
        <f>INDEX(Stores[location_city],MATCH(Sales[[#This Row],[store_no]],Stores[store_no],0))</f>
        <v>Fargo</v>
      </c>
      <c r="H8356" s="4" t="str">
        <f>INDEX(Stores[location_state],MATCH(Sales[[#This Row],[store_no]],Stores[store_no],0))</f>
        <v>North Dakota</v>
      </c>
      <c r="I8356" s="4">
        <f>INDEX(Stores[sqft],MATCH(Sales[[#This Row],[store_no]],Stores[store_no],0))</f>
        <v>211600</v>
      </c>
      <c r="J8356" s="4" t="str">
        <f>INDEX(Departments[dept_name],MATCH(Sales[[#This Row],[dept_no]],Departments[dept_no],0))</f>
        <v>Health</v>
      </c>
      <c r="K8356" s="4" t="str">
        <f>CONCATENATE(Sales[[#This Row],[region]],Sales[[#This Row],[storetype]])</f>
        <v>3B</v>
      </c>
      <c r="L8356" s="4">
        <f>INDEX(RegionStoreCount[Store Count],MATCH(Sales[[#This Row],[RegionStoretype]],RegionStoreCount[Region/Type],0))</f>
        <v>4</v>
      </c>
      <c r="M8356" s="4">
        <f>AND(Sales[[#This Row],[date]]&lt;=TY_YTDMax,Sales[[#This Row],[date]]&gt;=TY_YTDMin)*Sales[[#This Row],[sales]]</f>
        <v>74478.968699999998</v>
      </c>
      <c r="N8356" s="4">
        <f>AND(Sales[[#This Row],[date]]&lt;=LY_YTDMax,Sales[[#This Row],[date]]&gt;=LY_YTDMin)*Sales[[#This Row],[sales]]</f>
        <v>0</v>
      </c>
      <c r="O8356" s="4">
        <f>AND(Sales[[#This Row],[date]]&gt;=YoY_Min,Sales[[#This Row],[date]]&lt;=TY_YTDMax)*(Sales[[#This Row],[sales]]/Sales[[#This Row],[sqft]])</f>
        <v>0.35198000330812851</v>
      </c>
      <c r="P8356" s="4">
        <f>SUMIF(Sales[RegionStoretype],Sales[[#This Row],[RegionStoretype]],Sales[YoY_SSF])/Sales[[#This Row],[Region_TypeCount]]</f>
        <v>58.312187288105562</v>
      </c>
    </row>
    <row r="8357" spans="1:16" x14ac:dyDescent="0.25">
      <c r="A8357" s="1">
        <v>43336</v>
      </c>
      <c r="B8357">
        <v>17</v>
      </c>
      <c r="C8357">
        <v>13</v>
      </c>
      <c r="D8357">
        <v>88988.937800000014</v>
      </c>
      <c r="E8357" s="4">
        <f>INDEX(Stores[region],MATCH(Sales[[#This Row],[store_no]],Stores[store_no],0))</f>
        <v>3</v>
      </c>
      <c r="F8357" s="4" t="str">
        <f>INDEX(Stores[storetype],MATCH(Sales[[#This Row],[store_no]],Stores[store_no],0))</f>
        <v>B</v>
      </c>
      <c r="G8357" s="4" t="str">
        <f>INDEX(Stores[location_city],MATCH(Sales[[#This Row],[store_no]],Stores[store_no],0))</f>
        <v>Fargo</v>
      </c>
      <c r="H8357" s="4" t="str">
        <f>INDEX(Stores[location_state],MATCH(Sales[[#This Row],[store_no]],Stores[store_no],0))</f>
        <v>North Dakota</v>
      </c>
      <c r="I8357" s="4">
        <f>INDEX(Stores[sqft],MATCH(Sales[[#This Row],[store_no]],Stores[store_no],0))</f>
        <v>211600</v>
      </c>
      <c r="J8357" s="4" t="str">
        <f>INDEX(Departments[dept_name],MATCH(Sales[[#This Row],[dept_no]],Departments[dept_no],0))</f>
        <v>Kids</v>
      </c>
      <c r="K8357" s="4" t="str">
        <f>CONCATENATE(Sales[[#This Row],[region]],Sales[[#This Row],[storetype]])</f>
        <v>3B</v>
      </c>
      <c r="L8357" s="4">
        <f>INDEX(RegionStoreCount[Store Count],MATCH(Sales[[#This Row],[RegionStoretype]],RegionStoreCount[Region/Type],0))</f>
        <v>4</v>
      </c>
      <c r="M8357" s="4">
        <f>AND(Sales[[#This Row],[date]]&lt;=TY_YTDMax,Sales[[#This Row],[date]]&gt;=TY_YTDMin)*Sales[[#This Row],[sales]]</f>
        <v>88988.937800000014</v>
      </c>
      <c r="N8357" s="4">
        <f>AND(Sales[[#This Row],[date]]&lt;=LY_YTDMax,Sales[[#This Row],[date]]&gt;=LY_YTDMin)*Sales[[#This Row],[sales]]</f>
        <v>0</v>
      </c>
      <c r="O8357" s="4">
        <f>AND(Sales[[#This Row],[date]]&gt;=YoY_Min,Sales[[#This Row],[date]]&lt;=TY_YTDMax)*(Sales[[#This Row],[sales]]/Sales[[#This Row],[sqft]])</f>
        <v>0.42055263610586019</v>
      </c>
      <c r="P8357" s="4">
        <f>SUMIF(Sales[RegionStoretype],Sales[[#This Row],[RegionStoretype]],Sales[YoY_SSF])/Sales[[#This Row],[Region_TypeCount]]</f>
        <v>58.312187288105562</v>
      </c>
    </row>
    <row r="8358" spans="1:16" x14ac:dyDescent="0.25">
      <c r="A8358" s="1">
        <v>43336</v>
      </c>
      <c r="B8358">
        <v>17</v>
      </c>
      <c r="C8358">
        <v>14</v>
      </c>
      <c r="D8358">
        <v>158251.9215</v>
      </c>
      <c r="E8358" s="4">
        <f>INDEX(Stores[region],MATCH(Sales[[#This Row],[store_no]],Stores[store_no],0))</f>
        <v>3</v>
      </c>
      <c r="F8358" s="4" t="str">
        <f>INDEX(Stores[storetype],MATCH(Sales[[#This Row],[store_no]],Stores[store_no],0))</f>
        <v>B</v>
      </c>
      <c r="G8358" s="4" t="str">
        <f>INDEX(Stores[location_city],MATCH(Sales[[#This Row],[store_no]],Stores[store_no],0))</f>
        <v>Fargo</v>
      </c>
      <c r="H8358" s="4" t="str">
        <f>INDEX(Stores[location_state],MATCH(Sales[[#This Row],[store_no]],Stores[store_no],0))</f>
        <v>North Dakota</v>
      </c>
      <c r="I8358" s="4">
        <f>INDEX(Stores[sqft],MATCH(Sales[[#This Row],[store_no]],Stores[store_no],0))</f>
        <v>211600</v>
      </c>
      <c r="J8358" s="4" t="str">
        <f>INDEX(Departments[dept_name],MATCH(Sales[[#This Row],[dept_no]],Departments[dept_no],0))</f>
        <v>Movies</v>
      </c>
      <c r="K8358" s="4" t="str">
        <f>CONCATENATE(Sales[[#This Row],[region]],Sales[[#This Row],[storetype]])</f>
        <v>3B</v>
      </c>
      <c r="L8358" s="4">
        <f>INDEX(RegionStoreCount[Store Count],MATCH(Sales[[#This Row],[RegionStoretype]],RegionStoreCount[Region/Type],0))</f>
        <v>4</v>
      </c>
      <c r="M8358" s="4">
        <f>AND(Sales[[#This Row],[date]]&lt;=TY_YTDMax,Sales[[#This Row],[date]]&gt;=TY_YTDMin)*Sales[[#This Row],[sales]]</f>
        <v>158251.9215</v>
      </c>
      <c r="N8358" s="4">
        <f>AND(Sales[[#This Row],[date]]&lt;=LY_YTDMax,Sales[[#This Row],[date]]&gt;=LY_YTDMin)*Sales[[#This Row],[sales]]</f>
        <v>0</v>
      </c>
      <c r="O8358" s="4">
        <f>AND(Sales[[#This Row],[date]]&gt;=YoY_Min,Sales[[#This Row],[date]]&lt;=TY_YTDMax)*(Sales[[#This Row],[sales]]/Sales[[#This Row],[sqft]])</f>
        <v>0.74788242674858219</v>
      </c>
      <c r="P8358" s="4">
        <f>SUMIF(Sales[RegionStoretype],Sales[[#This Row],[RegionStoretype]],Sales[YoY_SSF])/Sales[[#This Row],[Region_TypeCount]]</f>
        <v>58.312187288105562</v>
      </c>
    </row>
    <row r="8359" spans="1:16" x14ac:dyDescent="0.25">
      <c r="A8359" s="1">
        <v>43336</v>
      </c>
      <c r="B8359">
        <v>17</v>
      </c>
      <c r="C8359">
        <v>16</v>
      </c>
      <c r="D8359">
        <v>79317.152099999992</v>
      </c>
      <c r="E8359" s="4">
        <f>INDEX(Stores[region],MATCH(Sales[[#This Row],[store_no]],Stores[store_no],0))</f>
        <v>3</v>
      </c>
      <c r="F8359" s="4" t="str">
        <f>INDEX(Stores[storetype],MATCH(Sales[[#This Row],[store_no]],Stores[store_no],0))</f>
        <v>B</v>
      </c>
      <c r="G8359" s="4" t="str">
        <f>INDEX(Stores[location_city],MATCH(Sales[[#This Row],[store_no]],Stores[store_no],0))</f>
        <v>Fargo</v>
      </c>
      <c r="H8359" s="4" t="str">
        <f>INDEX(Stores[location_state],MATCH(Sales[[#This Row],[store_no]],Stores[store_no],0))</f>
        <v>North Dakota</v>
      </c>
      <c r="I8359" s="4">
        <f>INDEX(Stores[sqft],MATCH(Sales[[#This Row],[store_no]],Stores[store_no],0))</f>
        <v>211600</v>
      </c>
      <c r="J8359" s="4" t="str">
        <f>INDEX(Departments[dept_name],MATCH(Sales[[#This Row],[dept_no]],Departments[dept_no],0))</f>
        <v>Outdoors</v>
      </c>
      <c r="K8359" s="4" t="str">
        <f>CONCATENATE(Sales[[#This Row],[region]],Sales[[#This Row],[storetype]])</f>
        <v>3B</v>
      </c>
      <c r="L8359" s="4">
        <f>INDEX(RegionStoreCount[Store Count],MATCH(Sales[[#This Row],[RegionStoretype]],RegionStoreCount[Region/Type],0))</f>
        <v>4</v>
      </c>
      <c r="M8359" s="4">
        <f>AND(Sales[[#This Row],[date]]&lt;=TY_YTDMax,Sales[[#This Row],[date]]&gt;=TY_YTDMin)*Sales[[#This Row],[sales]]</f>
        <v>79317.152099999992</v>
      </c>
      <c r="N8359" s="4">
        <f>AND(Sales[[#This Row],[date]]&lt;=LY_YTDMax,Sales[[#This Row],[date]]&gt;=LY_YTDMin)*Sales[[#This Row],[sales]]</f>
        <v>0</v>
      </c>
      <c r="O8359" s="4">
        <f>AND(Sales[[#This Row],[date]]&gt;=YoY_Min,Sales[[#This Row],[date]]&lt;=TY_YTDMax)*(Sales[[#This Row],[sales]]/Sales[[#This Row],[sqft]])</f>
        <v>0.37484476417769375</v>
      </c>
      <c r="P8359" s="4">
        <f>SUMIF(Sales[RegionStoretype],Sales[[#This Row],[RegionStoretype]],Sales[YoY_SSF])/Sales[[#This Row],[Region_TypeCount]]</f>
        <v>58.312187288105562</v>
      </c>
    </row>
    <row r="8360" spans="1:16" x14ac:dyDescent="0.25">
      <c r="A8360" s="1">
        <v>43336</v>
      </c>
      <c r="B8360">
        <v>18</v>
      </c>
      <c r="C8360">
        <v>17</v>
      </c>
      <c r="D8360">
        <v>106583.4623</v>
      </c>
      <c r="E8360" s="4">
        <f>INDEX(Stores[region],MATCH(Sales[[#This Row],[store_no]],Stores[store_no],0))</f>
        <v>2</v>
      </c>
      <c r="F8360" s="4" t="str">
        <f>INDEX(Stores[storetype],MATCH(Sales[[#This Row],[store_no]],Stores[store_no],0))</f>
        <v>B</v>
      </c>
      <c r="G8360" s="4" t="str">
        <f>INDEX(Stores[location_city],MATCH(Sales[[#This Row],[store_no]],Stores[store_no],0))</f>
        <v>Chicago</v>
      </c>
      <c r="H8360" s="4" t="str">
        <f>INDEX(Stores[location_state],MATCH(Sales[[#This Row],[store_no]],Stores[store_no],0))</f>
        <v>Illinois</v>
      </c>
      <c r="I8360" s="4">
        <f>INDEX(Stores[sqft],MATCH(Sales[[#This Row],[store_no]],Stores[store_no],0))</f>
        <v>120700</v>
      </c>
      <c r="J8360" s="4" t="str">
        <f>INDEX(Departments[dept_name],MATCH(Sales[[#This Row],[dept_no]],Departments[dept_no],0))</f>
        <v>Shoes</v>
      </c>
      <c r="K8360" s="4" t="str">
        <f>CONCATENATE(Sales[[#This Row],[region]],Sales[[#This Row],[storetype]])</f>
        <v>2B</v>
      </c>
      <c r="L8360" s="4">
        <f>INDEX(RegionStoreCount[Store Count],MATCH(Sales[[#This Row],[RegionStoretype]],RegionStoreCount[Region/Type],0))</f>
        <v>6</v>
      </c>
      <c r="M8360" s="4">
        <f>AND(Sales[[#This Row],[date]]&lt;=TY_YTDMax,Sales[[#This Row],[date]]&gt;=TY_YTDMin)*Sales[[#This Row],[sales]]</f>
        <v>106583.4623</v>
      </c>
      <c r="N8360" s="4">
        <f>AND(Sales[[#This Row],[date]]&lt;=LY_YTDMax,Sales[[#This Row],[date]]&gt;=LY_YTDMin)*Sales[[#This Row],[sales]]</f>
        <v>0</v>
      </c>
      <c r="O8360" s="4">
        <f>AND(Sales[[#This Row],[date]]&gt;=YoY_Min,Sales[[#This Row],[date]]&lt;=TY_YTDMax)*(Sales[[#This Row],[sales]]/Sales[[#This Row],[sqft]])</f>
        <v>0.88304442667771332</v>
      </c>
      <c r="P8360" s="4">
        <f>SUMIF(Sales[RegionStoretype],Sales[[#This Row],[RegionStoretype]],Sales[YoY_SSF])/Sales[[#This Row],[Region_TypeCount]]</f>
        <v>58.393757732919049</v>
      </c>
    </row>
    <row r="8361" spans="1:16" x14ac:dyDescent="0.25">
      <c r="A8361" s="1">
        <v>43336</v>
      </c>
      <c r="B8361">
        <v>19</v>
      </c>
      <c r="C8361">
        <v>9</v>
      </c>
      <c r="D8361">
        <v>11274.933799999999</v>
      </c>
      <c r="E8361" s="4">
        <f>INDEX(Stores[region],MATCH(Sales[[#This Row],[store_no]],Stores[store_no],0))</f>
        <v>3</v>
      </c>
      <c r="F8361" s="4" t="str">
        <f>INDEX(Stores[storetype],MATCH(Sales[[#This Row],[store_no]],Stores[store_no],0))</f>
        <v>A</v>
      </c>
      <c r="G8361" s="4" t="str">
        <f>INDEX(Stores[location_city],MATCH(Sales[[#This Row],[store_no]],Stores[store_no],0))</f>
        <v>Des Moines</v>
      </c>
      <c r="H8361" s="4" t="str">
        <f>INDEX(Stores[location_state],MATCH(Sales[[#This Row],[store_no]],Stores[store_no],0))</f>
        <v>Iowa</v>
      </c>
      <c r="I8361" s="4">
        <f>INDEX(Stores[sqft],MATCH(Sales[[#This Row],[store_no]],Stores[store_no],0))</f>
        <v>197600</v>
      </c>
      <c r="J8361" s="4" t="str">
        <f>INDEX(Departments[dept_name],MATCH(Sales[[#This Row],[dept_no]],Departments[dept_no],0))</f>
        <v>Garden</v>
      </c>
      <c r="K8361" s="4" t="str">
        <f>CONCATENATE(Sales[[#This Row],[region]],Sales[[#This Row],[storetype]])</f>
        <v>3A</v>
      </c>
      <c r="L8361" s="4">
        <f>INDEX(RegionStoreCount[Store Count],MATCH(Sales[[#This Row],[RegionStoretype]],RegionStoreCount[Region/Type],0))</f>
        <v>9</v>
      </c>
      <c r="M8361" s="4">
        <f>AND(Sales[[#This Row],[date]]&lt;=TY_YTDMax,Sales[[#This Row],[date]]&gt;=TY_YTDMin)*Sales[[#This Row],[sales]]</f>
        <v>11274.933799999999</v>
      </c>
      <c r="N8361" s="4">
        <f>AND(Sales[[#This Row],[date]]&lt;=LY_YTDMax,Sales[[#This Row],[date]]&gt;=LY_YTDMin)*Sales[[#This Row],[sales]]</f>
        <v>0</v>
      </c>
      <c r="O8361" s="4">
        <f>AND(Sales[[#This Row],[date]]&gt;=YoY_Min,Sales[[#This Row],[date]]&lt;=TY_YTDMax)*(Sales[[#This Row],[sales]]/Sales[[#This Row],[sqft]])</f>
        <v>5.7059381578947362E-2</v>
      </c>
      <c r="P8361" s="4">
        <f>SUMIF(Sales[RegionStoretype],Sales[[#This Row],[RegionStoretype]],Sales[YoY_SSF])/Sales[[#This Row],[Region_TypeCount]]</f>
        <v>53.603836561720975</v>
      </c>
    </row>
    <row r="8362" spans="1:16" x14ac:dyDescent="0.25">
      <c r="A8362" s="1">
        <v>43336</v>
      </c>
      <c r="B8362">
        <v>20</v>
      </c>
      <c r="C8362">
        <v>11</v>
      </c>
      <c r="D8362">
        <v>35327.762499999997</v>
      </c>
      <c r="E8362" s="4">
        <f>INDEX(Stores[region],MATCH(Sales[[#This Row],[store_no]],Stores[store_no],0))</f>
        <v>1</v>
      </c>
      <c r="F8362" s="4" t="str">
        <f>INDEX(Stores[storetype],MATCH(Sales[[#This Row],[store_no]],Stores[store_no],0))</f>
        <v>A</v>
      </c>
      <c r="G8362" s="4" t="str">
        <f>INDEX(Stores[location_city],MATCH(Sales[[#This Row],[store_no]],Stores[store_no],0))</f>
        <v>South Bend</v>
      </c>
      <c r="H8362" s="4" t="str">
        <f>INDEX(Stores[location_state],MATCH(Sales[[#This Row],[store_no]],Stores[store_no],0))</f>
        <v>Indiana</v>
      </c>
      <c r="I8362" s="4">
        <f>INDEX(Stores[sqft],MATCH(Sales[[#This Row],[store_no]],Stores[store_no],0))</f>
        <v>39700</v>
      </c>
      <c r="J8362" s="4" t="str">
        <f>INDEX(Departments[dept_name],MATCH(Sales[[#This Row],[dept_no]],Departments[dept_no],0))</f>
        <v>Home</v>
      </c>
      <c r="K8362" s="4" t="str">
        <f>CONCATENATE(Sales[[#This Row],[region]],Sales[[#This Row],[storetype]])</f>
        <v>1A</v>
      </c>
      <c r="L8362" s="4">
        <f>INDEX(RegionStoreCount[Store Count],MATCH(Sales[[#This Row],[RegionStoretype]],RegionStoreCount[Region/Type],0))</f>
        <v>5</v>
      </c>
      <c r="M8362" s="4">
        <f>AND(Sales[[#This Row],[date]]&lt;=TY_YTDMax,Sales[[#This Row],[date]]&gt;=TY_YTDMin)*Sales[[#This Row],[sales]]</f>
        <v>35327.762499999997</v>
      </c>
      <c r="N8362" s="4">
        <f>AND(Sales[[#This Row],[date]]&lt;=LY_YTDMax,Sales[[#This Row],[date]]&gt;=LY_YTDMin)*Sales[[#This Row],[sales]]</f>
        <v>0</v>
      </c>
      <c r="O8362" s="4">
        <f>AND(Sales[[#This Row],[date]]&gt;=YoY_Min,Sales[[#This Row],[date]]&lt;=TY_YTDMax)*(Sales[[#This Row],[sales]]/Sales[[#This Row],[sqft]])</f>
        <v>0.88986807304785887</v>
      </c>
      <c r="P8362" s="4">
        <f>SUMIF(Sales[RegionStoretype],Sales[[#This Row],[RegionStoretype]],Sales[YoY_SSF])/Sales[[#This Row],[Region_TypeCount]]</f>
        <v>59.469551530910678</v>
      </c>
    </row>
    <row r="8363" spans="1:16" x14ac:dyDescent="0.25">
      <c r="A8363" s="1">
        <v>43336</v>
      </c>
      <c r="B8363">
        <v>20</v>
      </c>
      <c r="C8363">
        <v>19</v>
      </c>
      <c r="D8363">
        <v>13928.08</v>
      </c>
      <c r="E8363" s="4">
        <f>INDEX(Stores[region],MATCH(Sales[[#This Row],[store_no]],Stores[store_no],0))</f>
        <v>1</v>
      </c>
      <c r="F8363" s="4" t="str">
        <f>INDEX(Stores[storetype],MATCH(Sales[[#This Row],[store_no]],Stores[store_no],0))</f>
        <v>A</v>
      </c>
      <c r="G8363" s="4" t="str">
        <f>INDEX(Stores[location_city],MATCH(Sales[[#This Row],[store_no]],Stores[store_no],0))</f>
        <v>South Bend</v>
      </c>
      <c r="H8363" s="4" t="str">
        <f>INDEX(Stores[location_state],MATCH(Sales[[#This Row],[store_no]],Stores[store_no],0))</f>
        <v>Indiana</v>
      </c>
      <c r="I8363" s="4">
        <f>INDEX(Stores[sqft],MATCH(Sales[[#This Row],[store_no]],Stores[store_no],0))</f>
        <v>39700</v>
      </c>
      <c r="J8363" s="4" t="str">
        <f>INDEX(Departments[dept_name],MATCH(Sales[[#This Row],[dept_no]],Departments[dept_no],0))</f>
        <v>Tools</v>
      </c>
      <c r="K8363" s="4" t="str">
        <f>CONCATENATE(Sales[[#This Row],[region]],Sales[[#This Row],[storetype]])</f>
        <v>1A</v>
      </c>
      <c r="L8363" s="4">
        <f>INDEX(RegionStoreCount[Store Count],MATCH(Sales[[#This Row],[RegionStoretype]],RegionStoreCount[Region/Type],0))</f>
        <v>5</v>
      </c>
      <c r="M8363" s="4">
        <f>AND(Sales[[#This Row],[date]]&lt;=TY_YTDMax,Sales[[#This Row],[date]]&gt;=TY_YTDMin)*Sales[[#This Row],[sales]]</f>
        <v>13928.08</v>
      </c>
      <c r="N8363" s="4">
        <f>AND(Sales[[#This Row],[date]]&lt;=LY_YTDMax,Sales[[#This Row],[date]]&gt;=LY_YTDMin)*Sales[[#This Row],[sales]]</f>
        <v>0</v>
      </c>
      <c r="O8363" s="4">
        <f>AND(Sales[[#This Row],[date]]&gt;=YoY_Min,Sales[[#This Row],[date]]&lt;=TY_YTDMax)*(Sales[[#This Row],[sales]]/Sales[[#This Row],[sqft]])</f>
        <v>0.3508332493702771</v>
      </c>
      <c r="P8363" s="4">
        <f>SUMIF(Sales[RegionStoretype],Sales[[#This Row],[RegionStoretype]],Sales[YoY_SSF])/Sales[[#This Row],[Region_TypeCount]]</f>
        <v>59.469551530910678</v>
      </c>
    </row>
    <row r="8364" spans="1:16" x14ac:dyDescent="0.25">
      <c r="A8364" s="1">
        <v>43336</v>
      </c>
      <c r="B8364">
        <v>21</v>
      </c>
      <c r="C8364">
        <v>12</v>
      </c>
      <c r="D8364">
        <v>219896.0655</v>
      </c>
      <c r="E8364" s="4">
        <f>INDEX(Stores[region],MATCH(Sales[[#This Row],[store_no]],Stores[store_no],0))</f>
        <v>2</v>
      </c>
      <c r="F8364" s="4" t="str">
        <f>INDEX(Stores[storetype],MATCH(Sales[[#This Row],[store_no]],Stores[store_no],0))</f>
        <v>B</v>
      </c>
      <c r="G8364" s="4" t="str">
        <f>INDEX(Stores[location_city],MATCH(Sales[[#This Row],[store_no]],Stores[store_no],0))</f>
        <v>Madison</v>
      </c>
      <c r="H8364" s="4" t="str">
        <f>INDEX(Stores[location_state],MATCH(Sales[[#This Row],[store_no]],Stores[store_no],0))</f>
        <v>Wisconsin</v>
      </c>
      <c r="I8364" s="4">
        <f>INDEX(Stores[sqft],MATCH(Sales[[#This Row],[store_no]],Stores[store_no],0))</f>
        <v>206400</v>
      </c>
      <c r="J8364" s="4" t="str">
        <f>INDEX(Departments[dept_name],MATCH(Sales[[#This Row],[dept_no]],Departments[dept_no],0))</f>
        <v>Jewelery</v>
      </c>
      <c r="K8364" s="4" t="str">
        <f>CONCATENATE(Sales[[#This Row],[region]],Sales[[#This Row],[storetype]])</f>
        <v>2B</v>
      </c>
      <c r="L8364" s="4">
        <f>INDEX(RegionStoreCount[Store Count],MATCH(Sales[[#This Row],[RegionStoretype]],RegionStoreCount[Region/Type],0))</f>
        <v>6</v>
      </c>
      <c r="M8364" s="4">
        <f>AND(Sales[[#This Row],[date]]&lt;=TY_YTDMax,Sales[[#This Row],[date]]&gt;=TY_YTDMin)*Sales[[#This Row],[sales]]</f>
        <v>219896.0655</v>
      </c>
      <c r="N8364" s="4">
        <f>AND(Sales[[#This Row],[date]]&lt;=LY_YTDMax,Sales[[#This Row],[date]]&gt;=LY_YTDMin)*Sales[[#This Row],[sales]]</f>
        <v>0</v>
      </c>
      <c r="O8364" s="4">
        <f>AND(Sales[[#This Row],[date]]&gt;=YoY_Min,Sales[[#This Row],[date]]&lt;=TY_YTDMax)*(Sales[[#This Row],[sales]]/Sales[[#This Row],[sqft]])</f>
        <v>1.065387914244186</v>
      </c>
      <c r="P8364" s="4">
        <f>SUMIF(Sales[RegionStoretype],Sales[[#This Row],[RegionStoretype]],Sales[YoY_SSF])/Sales[[#This Row],[Region_TypeCount]]</f>
        <v>58.393757732919049</v>
      </c>
    </row>
    <row r="8365" spans="1:16" x14ac:dyDescent="0.25">
      <c r="A8365" s="1">
        <v>43336</v>
      </c>
      <c r="B8365">
        <v>21</v>
      </c>
      <c r="C8365">
        <v>20</v>
      </c>
      <c r="D8365">
        <v>248460.78430000003</v>
      </c>
      <c r="E8365" s="4">
        <f>INDEX(Stores[region],MATCH(Sales[[#This Row],[store_no]],Stores[store_no],0))</f>
        <v>2</v>
      </c>
      <c r="F8365" s="4" t="str">
        <f>INDEX(Stores[storetype],MATCH(Sales[[#This Row],[store_no]],Stores[store_no],0))</f>
        <v>B</v>
      </c>
      <c r="G8365" s="4" t="str">
        <f>INDEX(Stores[location_city],MATCH(Sales[[#This Row],[store_no]],Stores[store_no],0))</f>
        <v>Madison</v>
      </c>
      <c r="H8365" s="4" t="str">
        <f>INDEX(Stores[location_state],MATCH(Sales[[#This Row],[store_no]],Stores[store_no],0))</f>
        <v>Wisconsin</v>
      </c>
      <c r="I8365" s="4">
        <f>INDEX(Stores[sqft],MATCH(Sales[[#This Row],[store_no]],Stores[store_no],0))</f>
        <v>206400</v>
      </c>
      <c r="J8365" s="4" t="str">
        <f>INDEX(Departments[dept_name],MATCH(Sales[[#This Row],[dept_no]],Departments[dept_no],0))</f>
        <v>Toys</v>
      </c>
      <c r="K8365" s="4" t="str">
        <f>CONCATENATE(Sales[[#This Row],[region]],Sales[[#This Row],[storetype]])</f>
        <v>2B</v>
      </c>
      <c r="L8365" s="4">
        <f>INDEX(RegionStoreCount[Store Count],MATCH(Sales[[#This Row],[RegionStoretype]],RegionStoreCount[Region/Type],0))</f>
        <v>6</v>
      </c>
      <c r="M8365" s="4">
        <f>AND(Sales[[#This Row],[date]]&lt;=TY_YTDMax,Sales[[#This Row],[date]]&gt;=TY_YTDMin)*Sales[[#This Row],[sales]]</f>
        <v>248460.78430000003</v>
      </c>
      <c r="N8365" s="4">
        <f>AND(Sales[[#This Row],[date]]&lt;=LY_YTDMax,Sales[[#This Row],[date]]&gt;=LY_YTDMin)*Sales[[#This Row],[sales]]</f>
        <v>0</v>
      </c>
      <c r="O8365" s="4">
        <f>AND(Sales[[#This Row],[date]]&gt;=YoY_Min,Sales[[#This Row],[date]]&lt;=TY_YTDMax)*(Sales[[#This Row],[sales]]/Sales[[#This Row],[sqft]])</f>
        <v>1.2037828696705428</v>
      </c>
      <c r="P8365" s="4">
        <f>SUMIF(Sales[RegionStoretype],Sales[[#This Row],[RegionStoretype]],Sales[YoY_SSF])/Sales[[#This Row],[Region_TypeCount]]</f>
        <v>58.393757732919049</v>
      </c>
    </row>
    <row r="8366" spans="1:16" x14ac:dyDescent="0.25">
      <c r="A8366" s="1">
        <v>43336</v>
      </c>
      <c r="B8366">
        <v>22</v>
      </c>
      <c r="C8366">
        <v>4</v>
      </c>
      <c r="D8366">
        <v>8962.2564000000002</v>
      </c>
      <c r="E8366" s="4">
        <f>INDEX(Stores[region],MATCH(Sales[[#This Row],[store_no]],Stores[store_no],0))</f>
        <v>3</v>
      </c>
      <c r="F8366" s="4" t="str">
        <f>INDEX(Stores[storetype],MATCH(Sales[[#This Row],[store_no]],Stores[store_no],0))</f>
        <v>B</v>
      </c>
      <c r="G8366" s="4" t="str">
        <f>INDEX(Stores[location_city],MATCH(Sales[[#This Row],[store_no]],Stores[store_no],0))</f>
        <v>Sioux Falls</v>
      </c>
      <c r="H8366" s="4" t="str">
        <f>INDEX(Stores[location_state],MATCH(Sales[[#This Row],[store_no]],Stores[store_no],0))</f>
        <v>South Dakota</v>
      </c>
      <c r="I8366" s="4">
        <f>INDEX(Stores[sqft],MATCH(Sales[[#This Row],[store_no]],Stores[store_no],0))</f>
        <v>57800</v>
      </c>
      <c r="J8366" s="4" t="str">
        <f>INDEX(Departments[dept_name],MATCH(Sales[[#This Row],[dept_no]],Departments[dept_no],0))</f>
        <v>Books</v>
      </c>
      <c r="K8366" s="4" t="str">
        <f>CONCATENATE(Sales[[#This Row],[region]],Sales[[#This Row],[storetype]])</f>
        <v>3B</v>
      </c>
      <c r="L8366" s="4">
        <f>INDEX(RegionStoreCount[Store Count],MATCH(Sales[[#This Row],[RegionStoretype]],RegionStoreCount[Region/Type],0))</f>
        <v>4</v>
      </c>
      <c r="M8366" s="4">
        <f>AND(Sales[[#This Row],[date]]&lt;=TY_YTDMax,Sales[[#This Row],[date]]&gt;=TY_YTDMin)*Sales[[#This Row],[sales]]</f>
        <v>8962.2564000000002</v>
      </c>
      <c r="N8366" s="4">
        <f>AND(Sales[[#This Row],[date]]&lt;=LY_YTDMax,Sales[[#This Row],[date]]&gt;=LY_YTDMin)*Sales[[#This Row],[sales]]</f>
        <v>0</v>
      </c>
      <c r="O8366" s="4">
        <f>AND(Sales[[#This Row],[date]]&gt;=YoY_Min,Sales[[#This Row],[date]]&lt;=TY_YTDMax)*(Sales[[#This Row],[sales]]/Sales[[#This Row],[sqft]])</f>
        <v>0.15505633910034602</v>
      </c>
      <c r="P8366" s="4">
        <f>SUMIF(Sales[RegionStoretype],Sales[[#This Row],[RegionStoretype]],Sales[YoY_SSF])/Sales[[#This Row],[Region_TypeCount]]</f>
        <v>58.312187288105562</v>
      </c>
    </row>
    <row r="8367" spans="1:16" x14ac:dyDescent="0.25">
      <c r="A8367" s="1">
        <v>43336</v>
      </c>
      <c r="B8367">
        <v>22</v>
      </c>
      <c r="C8367">
        <v>5</v>
      </c>
      <c r="D8367">
        <v>24296.981400000001</v>
      </c>
      <c r="E8367" s="4">
        <f>INDEX(Stores[region],MATCH(Sales[[#This Row],[store_no]],Stores[store_no],0))</f>
        <v>3</v>
      </c>
      <c r="F8367" s="4" t="str">
        <f>INDEX(Stores[storetype],MATCH(Sales[[#This Row],[store_no]],Stores[store_no],0))</f>
        <v>B</v>
      </c>
      <c r="G8367" s="4" t="str">
        <f>INDEX(Stores[location_city],MATCH(Sales[[#This Row],[store_no]],Stores[store_no],0))</f>
        <v>Sioux Falls</v>
      </c>
      <c r="H8367" s="4" t="str">
        <f>INDEX(Stores[location_state],MATCH(Sales[[#This Row],[store_no]],Stores[store_no],0))</f>
        <v>South Dakota</v>
      </c>
      <c r="I8367" s="4">
        <f>INDEX(Stores[sqft],MATCH(Sales[[#This Row],[store_no]],Stores[store_no],0))</f>
        <v>57800</v>
      </c>
      <c r="J8367" s="4" t="str">
        <f>INDEX(Departments[dept_name],MATCH(Sales[[#This Row],[dept_no]],Departments[dept_no],0))</f>
        <v>Clothing</v>
      </c>
      <c r="K8367" s="4" t="str">
        <f>CONCATENATE(Sales[[#This Row],[region]],Sales[[#This Row],[storetype]])</f>
        <v>3B</v>
      </c>
      <c r="L8367" s="4">
        <f>INDEX(RegionStoreCount[Store Count],MATCH(Sales[[#This Row],[RegionStoretype]],RegionStoreCount[Region/Type],0))</f>
        <v>4</v>
      </c>
      <c r="M8367" s="4">
        <f>AND(Sales[[#This Row],[date]]&lt;=TY_YTDMax,Sales[[#This Row],[date]]&gt;=TY_YTDMin)*Sales[[#This Row],[sales]]</f>
        <v>24296.981400000001</v>
      </c>
      <c r="N8367" s="4">
        <f>AND(Sales[[#This Row],[date]]&lt;=LY_YTDMax,Sales[[#This Row],[date]]&gt;=LY_YTDMin)*Sales[[#This Row],[sales]]</f>
        <v>0</v>
      </c>
      <c r="O8367" s="4">
        <f>AND(Sales[[#This Row],[date]]&gt;=YoY_Min,Sales[[#This Row],[date]]&lt;=TY_YTDMax)*(Sales[[#This Row],[sales]]/Sales[[#This Row],[sqft]])</f>
        <v>0.42036299999999999</v>
      </c>
      <c r="P8367" s="4">
        <f>SUMIF(Sales[RegionStoretype],Sales[[#This Row],[RegionStoretype]],Sales[YoY_SSF])/Sales[[#This Row],[Region_TypeCount]]</f>
        <v>58.312187288105562</v>
      </c>
    </row>
    <row r="8368" spans="1:16" x14ac:dyDescent="0.25">
      <c r="A8368" s="1">
        <v>43336</v>
      </c>
      <c r="B8368">
        <v>22</v>
      </c>
      <c r="C8368">
        <v>14</v>
      </c>
      <c r="D8368">
        <v>9304.1705000000002</v>
      </c>
      <c r="E8368" s="4">
        <f>INDEX(Stores[region],MATCH(Sales[[#This Row],[store_no]],Stores[store_no],0))</f>
        <v>3</v>
      </c>
      <c r="F8368" s="4" t="str">
        <f>INDEX(Stores[storetype],MATCH(Sales[[#This Row],[store_no]],Stores[store_no],0))</f>
        <v>B</v>
      </c>
      <c r="G8368" s="4" t="str">
        <f>INDEX(Stores[location_city],MATCH(Sales[[#This Row],[store_no]],Stores[store_no],0))</f>
        <v>Sioux Falls</v>
      </c>
      <c r="H8368" s="4" t="str">
        <f>INDEX(Stores[location_state],MATCH(Sales[[#This Row],[store_no]],Stores[store_no],0))</f>
        <v>South Dakota</v>
      </c>
      <c r="I8368" s="4">
        <f>INDEX(Stores[sqft],MATCH(Sales[[#This Row],[store_no]],Stores[store_no],0))</f>
        <v>57800</v>
      </c>
      <c r="J8368" s="4" t="str">
        <f>INDEX(Departments[dept_name],MATCH(Sales[[#This Row],[dept_no]],Departments[dept_no],0))</f>
        <v>Movies</v>
      </c>
      <c r="K8368" s="4" t="str">
        <f>CONCATENATE(Sales[[#This Row],[region]],Sales[[#This Row],[storetype]])</f>
        <v>3B</v>
      </c>
      <c r="L8368" s="4">
        <f>INDEX(RegionStoreCount[Store Count],MATCH(Sales[[#This Row],[RegionStoretype]],RegionStoreCount[Region/Type],0))</f>
        <v>4</v>
      </c>
      <c r="M8368" s="4">
        <f>AND(Sales[[#This Row],[date]]&lt;=TY_YTDMax,Sales[[#This Row],[date]]&gt;=TY_YTDMin)*Sales[[#This Row],[sales]]</f>
        <v>9304.1705000000002</v>
      </c>
      <c r="N8368" s="4">
        <f>AND(Sales[[#This Row],[date]]&lt;=LY_YTDMax,Sales[[#This Row],[date]]&gt;=LY_YTDMin)*Sales[[#This Row],[sales]]</f>
        <v>0</v>
      </c>
      <c r="O8368" s="4">
        <f>AND(Sales[[#This Row],[date]]&gt;=YoY_Min,Sales[[#This Row],[date]]&lt;=TY_YTDMax)*(Sales[[#This Row],[sales]]/Sales[[#This Row],[sqft]])</f>
        <v>0.16097180795847751</v>
      </c>
      <c r="P8368" s="4">
        <f>SUMIF(Sales[RegionStoretype],Sales[[#This Row],[RegionStoretype]],Sales[YoY_SSF])/Sales[[#This Row],[Region_TypeCount]]</f>
        <v>58.312187288105562</v>
      </c>
    </row>
    <row r="8369" spans="1:16" x14ac:dyDescent="0.25">
      <c r="A8369" s="1">
        <v>43336</v>
      </c>
      <c r="B8369">
        <v>22</v>
      </c>
      <c r="C8369">
        <v>19</v>
      </c>
      <c r="D8369">
        <v>15805.9172</v>
      </c>
      <c r="E8369" s="4">
        <f>INDEX(Stores[region],MATCH(Sales[[#This Row],[store_no]],Stores[store_no],0))</f>
        <v>3</v>
      </c>
      <c r="F8369" s="4" t="str">
        <f>INDEX(Stores[storetype],MATCH(Sales[[#This Row],[store_no]],Stores[store_no],0))</f>
        <v>B</v>
      </c>
      <c r="G8369" s="4" t="str">
        <f>INDEX(Stores[location_city],MATCH(Sales[[#This Row],[store_no]],Stores[store_no],0))</f>
        <v>Sioux Falls</v>
      </c>
      <c r="H8369" s="4" t="str">
        <f>INDEX(Stores[location_state],MATCH(Sales[[#This Row],[store_no]],Stores[store_no],0))</f>
        <v>South Dakota</v>
      </c>
      <c r="I8369" s="4">
        <f>INDEX(Stores[sqft],MATCH(Sales[[#This Row],[store_no]],Stores[store_no],0))</f>
        <v>57800</v>
      </c>
      <c r="J8369" s="4" t="str">
        <f>INDEX(Departments[dept_name],MATCH(Sales[[#This Row],[dept_no]],Departments[dept_no],0))</f>
        <v>Tools</v>
      </c>
      <c r="K8369" s="4" t="str">
        <f>CONCATENATE(Sales[[#This Row],[region]],Sales[[#This Row],[storetype]])</f>
        <v>3B</v>
      </c>
      <c r="L8369" s="4">
        <f>INDEX(RegionStoreCount[Store Count],MATCH(Sales[[#This Row],[RegionStoretype]],RegionStoreCount[Region/Type],0))</f>
        <v>4</v>
      </c>
      <c r="M8369" s="4">
        <f>AND(Sales[[#This Row],[date]]&lt;=TY_YTDMax,Sales[[#This Row],[date]]&gt;=TY_YTDMin)*Sales[[#This Row],[sales]]</f>
        <v>15805.9172</v>
      </c>
      <c r="N8369" s="4">
        <f>AND(Sales[[#This Row],[date]]&lt;=LY_YTDMax,Sales[[#This Row],[date]]&gt;=LY_YTDMin)*Sales[[#This Row],[sales]]</f>
        <v>0</v>
      </c>
      <c r="O8369" s="4">
        <f>AND(Sales[[#This Row],[date]]&gt;=YoY_Min,Sales[[#This Row],[date]]&lt;=TY_YTDMax)*(Sales[[#This Row],[sales]]/Sales[[#This Row],[sqft]])</f>
        <v>0.27345877508650518</v>
      </c>
      <c r="P8369" s="4">
        <f>SUMIF(Sales[RegionStoretype],Sales[[#This Row],[RegionStoretype]],Sales[YoY_SSF])/Sales[[#This Row],[Region_TypeCount]]</f>
        <v>58.312187288105562</v>
      </c>
    </row>
    <row r="8370" spans="1:16" x14ac:dyDescent="0.25">
      <c r="A8370" s="1">
        <v>43336</v>
      </c>
      <c r="B8370">
        <v>23</v>
      </c>
      <c r="C8370">
        <v>8</v>
      </c>
      <c r="D8370">
        <v>45348.6423</v>
      </c>
      <c r="E8370" s="4">
        <f>INDEX(Stores[region],MATCH(Sales[[#This Row],[store_no]],Stores[store_no],0))</f>
        <v>3</v>
      </c>
      <c r="F8370" s="4" t="str">
        <f>INDEX(Stores[storetype],MATCH(Sales[[#This Row],[store_no]],Stores[store_no],0))</f>
        <v>B</v>
      </c>
      <c r="G8370" s="4" t="str">
        <f>INDEX(Stores[location_city],MATCH(Sales[[#This Row],[store_no]],Stores[store_no],0))</f>
        <v>Cedar Rapids</v>
      </c>
      <c r="H8370" s="4" t="str">
        <f>INDEX(Stores[location_state],MATCH(Sales[[#This Row],[store_no]],Stores[store_no],0))</f>
        <v>Iowa</v>
      </c>
      <c r="I8370" s="4">
        <f>INDEX(Stores[sqft],MATCH(Sales[[#This Row],[store_no]],Stores[store_no],0))</f>
        <v>123700</v>
      </c>
      <c r="J8370" s="4" t="str">
        <f>INDEX(Departments[dept_name],MATCH(Sales[[#This Row],[dept_no]],Departments[dept_no],0))</f>
        <v>Games</v>
      </c>
      <c r="K8370" s="4" t="str">
        <f>CONCATENATE(Sales[[#This Row],[region]],Sales[[#This Row],[storetype]])</f>
        <v>3B</v>
      </c>
      <c r="L8370" s="4">
        <f>INDEX(RegionStoreCount[Store Count],MATCH(Sales[[#This Row],[RegionStoretype]],RegionStoreCount[Region/Type],0))</f>
        <v>4</v>
      </c>
      <c r="M8370" s="4">
        <f>AND(Sales[[#This Row],[date]]&lt;=TY_YTDMax,Sales[[#This Row],[date]]&gt;=TY_YTDMin)*Sales[[#This Row],[sales]]</f>
        <v>45348.6423</v>
      </c>
      <c r="N8370" s="4">
        <f>AND(Sales[[#This Row],[date]]&lt;=LY_YTDMax,Sales[[#This Row],[date]]&gt;=LY_YTDMin)*Sales[[#This Row],[sales]]</f>
        <v>0</v>
      </c>
      <c r="O8370" s="4">
        <f>AND(Sales[[#This Row],[date]]&gt;=YoY_Min,Sales[[#This Row],[date]]&lt;=TY_YTDMax)*(Sales[[#This Row],[sales]]/Sales[[#This Row],[sqft]])</f>
        <v>0.36660179708973323</v>
      </c>
      <c r="P8370" s="4">
        <f>SUMIF(Sales[RegionStoretype],Sales[[#This Row],[RegionStoretype]],Sales[YoY_SSF])/Sales[[#This Row],[Region_TypeCount]]</f>
        <v>58.312187288105562</v>
      </c>
    </row>
    <row r="8371" spans="1:16" x14ac:dyDescent="0.25">
      <c r="A8371" s="1">
        <v>43336</v>
      </c>
      <c r="B8371">
        <v>23</v>
      </c>
      <c r="C8371">
        <v>17</v>
      </c>
      <c r="D8371">
        <v>18192.268100000001</v>
      </c>
      <c r="E8371" s="4">
        <f>INDEX(Stores[region],MATCH(Sales[[#This Row],[store_no]],Stores[store_no],0))</f>
        <v>3</v>
      </c>
      <c r="F8371" s="4" t="str">
        <f>INDEX(Stores[storetype],MATCH(Sales[[#This Row],[store_no]],Stores[store_no],0))</f>
        <v>B</v>
      </c>
      <c r="G8371" s="4" t="str">
        <f>INDEX(Stores[location_city],MATCH(Sales[[#This Row],[store_no]],Stores[store_no],0))</f>
        <v>Cedar Rapids</v>
      </c>
      <c r="H8371" s="4" t="str">
        <f>INDEX(Stores[location_state],MATCH(Sales[[#This Row],[store_no]],Stores[store_no],0))</f>
        <v>Iowa</v>
      </c>
      <c r="I8371" s="4">
        <f>INDEX(Stores[sqft],MATCH(Sales[[#This Row],[store_no]],Stores[store_no],0))</f>
        <v>123700</v>
      </c>
      <c r="J8371" s="4" t="str">
        <f>INDEX(Departments[dept_name],MATCH(Sales[[#This Row],[dept_no]],Departments[dept_no],0))</f>
        <v>Shoes</v>
      </c>
      <c r="K8371" s="4" t="str">
        <f>CONCATENATE(Sales[[#This Row],[region]],Sales[[#This Row],[storetype]])</f>
        <v>3B</v>
      </c>
      <c r="L8371" s="4">
        <f>INDEX(RegionStoreCount[Store Count],MATCH(Sales[[#This Row],[RegionStoretype]],RegionStoreCount[Region/Type],0))</f>
        <v>4</v>
      </c>
      <c r="M8371" s="4">
        <f>AND(Sales[[#This Row],[date]]&lt;=TY_YTDMax,Sales[[#This Row],[date]]&gt;=TY_YTDMin)*Sales[[#This Row],[sales]]</f>
        <v>18192.268100000001</v>
      </c>
      <c r="N8371" s="4">
        <f>AND(Sales[[#This Row],[date]]&lt;=LY_YTDMax,Sales[[#This Row],[date]]&gt;=LY_YTDMin)*Sales[[#This Row],[sales]]</f>
        <v>0</v>
      </c>
      <c r="O8371" s="4">
        <f>AND(Sales[[#This Row],[date]]&gt;=YoY_Min,Sales[[#This Row],[date]]&lt;=TY_YTDMax)*(Sales[[#This Row],[sales]]/Sales[[#This Row],[sqft]])</f>
        <v>0.14706764834276476</v>
      </c>
      <c r="P8371" s="4">
        <f>SUMIF(Sales[RegionStoretype],Sales[[#This Row],[RegionStoretype]],Sales[YoY_SSF])/Sales[[#This Row],[Region_TypeCount]]</f>
        <v>58.312187288105562</v>
      </c>
    </row>
    <row r="8372" spans="1:16" x14ac:dyDescent="0.25">
      <c r="A8372" s="1">
        <v>43336</v>
      </c>
      <c r="B8372">
        <v>23</v>
      </c>
      <c r="C8372">
        <v>20</v>
      </c>
      <c r="D8372">
        <v>38494.009600000005</v>
      </c>
      <c r="E8372" s="4">
        <f>INDEX(Stores[region],MATCH(Sales[[#This Row],[store_no]],Stores[store_no],0))</f>
        <v>3</v>
      </c>
      <c r="F8372" s="4" t="str">
        <f>INDEX(Stores[storetype],MATCH(Sales[[#This Row],[store_no]],Stores[store_no],0))</f>
        <v>B</v>
      </c>
      <c r="G8372" s="4" t="str">
        <f>INDEX(Stores[location_city],MATCH(Sales[[#This Row],[store_no]],Stores[store_no],0))</f>
        <v>Cedar Rapids</v>
      </c>
      <c r="H8372" s="4" t="str">
        <f>INDEX(Stores[location_state],MATCH(Sales[[#This Row],[store_no]],Stores[store_no],0))</f>
        <v>Iowa</v>
      </c>
      <c r="I8372" s="4">
        <f>INDEX(Stores[sqft],MATCH(Sales[[#This Row],[store_no]],Stores[store_no],0))</f>
        <v>123700</v>
      </c>
      <c r="J8372" s="4" t="str">
        <f>INDEX(Departments[dept_name],MATCH(Sales[[#This Row],[dept_no]],Departments[dept_no],0))</f>
        <v>Toys</v>
      </c>
      <c r="K8372" s="4" t="str">
        <f>CONCATENATE(Sales[[#This Row],[region]],Sales[[#This Row],[storetype]])</f>
        <v>3B</v>
      </c>
      <c r="L8372" s="4">
        <f>INDEX(RegionStoreCount[Store Count],MATCH(Sales[[#This Row],[RegionStoretype]],RegionStoreCount[Region/Type],0))</f>
        <v>4</v>
      </c>
      <c r="M8372" s="4">
        <f>AND(Sales[[#This Row],[date]]&lt;=TY_YTDMax,Sales[[#This Row],[date]]&gt;=TY_YTDMin)*Sales[[#This Row],[sales]]</f>
        <v>38494.009600000005</v>
      </c>
      <c r="N8372" s="4">
        <f>AND(Sales[[#This Row],[date]]&lt;=LY_YTDMax,Sales[[#This Row],[date]]&gt;=LY_YTDMin)*Sales[[#This Row],[sales]]</f>
        <v>0</v>
      </c>
      <c r="O8372" s="4">
        <f>AND(Sales[[#This Row],[date]]&gt;=YoY_Min,Sales[[#This Row],[date]]&lt;=TY_YTDMax)*(Sales[[#This Row],[sales]]/Sales[[#This Row],[sqft]])</f>
        <v>0.31118843654001621</v>
      </c>
      <c r="P8372" s="4">
        <f>SUMIF(Sales[RegionStoretype],Sales[[#This Row],[RegionStoretype]],Sales[YoY_SSF])/Sales[[#This Row],[Region_TypeCount]]</f>
        <v>58.312187288105562</v>
      </c>
    </row>
    <row r="8373" spans="1:16" x14ac:dyDescent="0.25">
      <c r="A8373" s="1">
        <v>43336</v>
      </c>
      <c r="B8373">
        <v>24</v>
      </c>
      <c r="C8373">
        <v>2</v>
      </c>
      <c r="D8373">
        <v>126626.58840000001</v>
      </c>
      <c r="E8373" s="4">
        <f>INDEX(Stores[region],MATCH(Sales[[#This Row],[store_no]],Stores[store_no],0))</f>
        <v>2</v>
      </c>
      <c r="F8373" s="4" t="str">
        <f>INDEX(Stores[storetype],MATCH(Sales[[#This Row],[store_no]],Stores[store_no],0))</f>
        <v>A</v>
      </c>
      <c r="G8373" s="4" t="str">
        <f>INDEX(Stores[location_city],MATCH(Sales[[#This Row],[store_no]],Stores[store_no],0))</f>
        <v>Winnetka</v>
      </c>
      <c r="H8373" s="4" t="str">
        <f>INDEX(Stores[location_state],MATCH(Sales[[#This Row],[store_no]],Stores[store_no],0))</f>
        <v>Illinois</v>
      </c>
      <c r="I8373" s="4">
        <f>INDEX(Stores[sqft],MATCH(Sales[[#This Row],[store_no]],Stores[store_no],0))</f>
        <v>207800</v>
      </c>
      <c r="J8373" s="4" t="str">
        <f>INDEX(Departments[dept_name],MATCH(Sales[[#This Row],[dept_no]],Departments[dept_no],0))</f>
        <v>Baby</v>
      </c>
      <c r="K8373" s="4" t="str">
        <f>CONCATENATE(Sales[[#This Row],[region]],Sales[[#This Row],[storetype]])</f>
        <v>2A</v>
      </c>
      <c r="L8373" s="4">
        <f>INDEX(RegionStoreCount[Store Count],MATCH(Sales[[#This Row],[RegionStoretype]],RegionStoreCount[Region/Type],0))</f>
        <v>5</v>
      </c>
      <c r="M8373" s="4">
        <f>AND(Sales[[#This Row],[date]]&lt;=TY_YTDMax,Sales[[#This Row],[date]]&gt;=TY_YTDMin)*Sales[[#This Row],[sales]]</f>
        <v>126626.58840000001</v>
      </c>
      <c r="N8373" s="4">
        <f>AND(Sales[[#This Row],[date]]&lt;=LY_YTDMax,Sales[[#This Row],[date]]&gt;=LY_YTDMin)*Sales[[#This Row],[sales]]</f>
        <v>0</v>
      </c>
      <c r="O8373" s="4">
        <f>AND(Sales[[#This Row],[date]]&gt;=YoY_Min,Sales[[#This Row],[date]]&lt;=TY_YTDMax)*(Sales[[#This Row],[sales]]/Sales[[#This Row],[sqft]])</f>
        <v>0.60936760538979795</v>
      </c>
      <c r="P8373" s="4">
        <f>SUMIF(Sales[RegionStoretype],Sales[[#This Row],[RegionStoretype]],Sales[YoY_SSF])/Sales[[#This Row],[Region_TypeCount]]</f>
        <v>60.052789354368521</v>
      </c>
    </row>
    <row r="8374" spans="1:16" x14ac:dyDescent="0.25">
      <c r="A8374" s="1">
        <v>43336</v>
      </c>
      <c r="B8374">
        <v>24</v>
      </c>
      <c r="C8374">
        <v>14</v>
      </c>
      <c r="D8374">
        <v>30696.5147</v>
      </c>
      <c r="E8374" s="4">
        <f>INDEX(Stores[region],MATCH(Sales[[#This Row],[store_no]],Stores[store_no],0))</f>
        <v>2</v>
      </c>
      <c r="F8374" s="4" t="str">
        <f>INDEX(Stores[storetype],MATCH(Sales[[#This Row],[store_no]],Stores[store_no],0))</f>
        <v>A</v>
      </c>
      <c r="G8374" s="4" t="str">
        <f>INDEX(Stores[location_city],MATCH(Sales[[#This Row],[store_no]],Stores[store_no],0))</f>
        <v>Winnetka</v>
      </c>
      <c r="H8374" s="4" t="str">
        <f>INDEX(Stores[location_state],MATCH(Sales[[#This Row],[store_no]],Stores[store_no],0))</f>
        <v>Illinois</v>
      </c>
      <c r="I8374" s="4">
        <f>INDEX(Stores[sqft],MATCH(Sales[[#This Row],[store_no]],Stores[store_no],0))</f>
        <v>207800</v>
      </c>
      <c r="J8374" s="4" t="str">
        <f>INDEX(Departments[dept_name],MATCH(Sales[[#This Row],[dept_no]],Departments[dept_no],0))</f>
        <v>Movies</v>
      </c>
      <c r="K8374" s="4" t="str">
        <f>CONCATENATE(Sales[[#This Row],[region]],Sales[[#This Row],[storetype]])</f>
        <v>2A</v>
      </c>
      <c r="L8374" s="4">
        <f>INDEX(RegionStoreCount[Store Count],MATCH(Sales[[#This Row],[RegionStoretype]],RegionStoreCount[Region/Type],0))</f>
        <v>5</v>
      </c>
      <c r="M8374" s="4">
        <f>AND(Sales[[#This Row],[date]]&lt;=TY_YTDMax,Sales[[#This Row],[date]]&gt;=TY_YTDMin)*Sales[[#This Row],[sales]]</f>
        <v>30696.5147</v>
      </c>
      <c r="N8374" s="4">
        <f>AND(Sales[[#This Row],[date]]&lt;=LY_YTDMax,Sales[[#This Row],[date]]&gt;=LY_YTDMin)*Sales[[#This Row],[sales]]</f>
        <v>0</v>
      </c>
      <c r="O8374" s="4">
        <f>AND(Sales[[#This Row],[date]]&gt;=YoY_Min,Sales[[#This Row],[date]]&lt;=TY_YTDMax)*(Sales[[#This Row],[sales]]/Sales[[#This Row],[sqft]])</f>
        <v>0.147721437439846</v>
      </c>
      <c r="P8374" s="4">
        <f>SUMIF(Sales[RegionStoretype],Sales[[#This Row],[RegionStoretype]],Sales[YoY_SSF])/Sales[[#This Row],[Region_TypeCount]]</f>
        <v>60.052789354368521</v>
      </c>
    </row>
    <row r="8375" spans="1:16" x14ac:dyDescent="0.25">
      <c r="A8375" s="1">
        <v>43336</v>
      </c>
      <c r="B8375">
        <v>25</v>
      </c>
      <c r="C8375">
        <v>6</v>
      </c>
      <c r="D8375">
        <v>64024.460299999999</v>
      </c>
      <c r="E8375" s="4">
        <f>INDEX(Stores[region],MATCH(Sales[[#This Row],[store_no]],Stores[store_no],0))</f>
        <v>3</v>
      </c>
      <c r="F8375" s="4" t="str">
        <f>INDEX(Stores[storetype],MATCH(Sales[[#This Row],[store_no]],Stores[store_no],0))</f>
        <v>B</v>
      </c>
      <c r="G8375" s="4" t="str">
        <f>INDEX(Stores[location_city],MATCH(Sales[[#This Row],[store_no]],Stores[store_no],0))</f>
        <v>Kansas City</v>
      </c>
      <c r="H8375" s="4" t="str">
        <f>INDEX(Stores[location_state],MATCH(Sales[[#This Row],[store_no]],Stores[store_no],0))</f>
        <v>Missouri</v>
      </c>
      <c r="I8375" s="4">
        <f>INDEX(Stores[sqft],MATCH(Sales[[#This Row],[store_no]],Stores[store_no],0))</f>
        <v>92300</v>
      </c>
      <c r="J8375" s="4" t="str">
        <f>INDEX(Departments[dept_name],MATCH(Sales[[#This Row],[dept_no]],Departments[dept_no],0))</f>
        <v>Computers</v>
      </c>
      <c r="K8375" s="4" t="str">
        <f>CONCATENATE(Sales[[#This Row],[region]],Sales[[#This Row],[storetype]])</f>
        <v>3B</v>
      </c>
      <c r="L8375" s="4">
        <f>INDEX(RegionStoreCount[Store Count],MATCH(Sales[[#This Row],[RegionStoretype]],RegionStoreCount[Region/Type],0))</f>
        <v>4</v>
      </c>
      <c r="M8375" s="4">
        <f>AND(Sales[[#This Row],[date]]&lt;=TY_YTDMax,Sales[[#This Row],[date]]&gt;=TY_YTDMin)*Sales[[#This Row],[sales]]</f>
        <v>64024.460299999999</v>
      </c>
      <c r="N8375" s="4">
        <f>AND(Sales[[#This Row],[date]]&lt;=LY_YTDMax,Sales[[#This Row],[date]]&gt;=LY_YTDMin)*Sales[[#This Row],[sales]]</f>
        <v>0</v>
      </c>
      <c r="O8375" s="4">
        <f>AND(Sales[[#This Row],[date]]&gt;=YoY_Min,Sales[[#This Row],[date]]&lt;=TY_YTDMax)*(Sales[[#This Row],[sales]]/Sales[[#This Row],[sqft]])</f>
        <v>0.69365612459371617</v>
      </c>
      <c r="P8375" s="4">
        <f>SUMIF(Sales[RegionStoretype],Sales[[#This Row],[RegionStoretype]],Sales[YoY_SSF])/Sales[[#This Row],[Region_TypeCount]]</f>
        <v>58.312187288105562</v>
      </c>
    </row>
    <row r="8376" spans="1:16" x14ac:dyDescent="0.25">
      <c r="A8376" s="1">
        <v>43336</v>
      </c>
      <c r="B8376">
        <v>25</v>
      </c>
      <c r="C8376">
        <v>7</v>
      </c>
      <c r="D8376">
        <v>48581.646199999996</v>
      </c>
      <c r="E8376" s="4">
        <f>INDEX(Stores[region],MATCH(Sales[[#This Row],[store_no]],Stores[store_no],0))</f>
        <v>3</v>
      </c>
      <c r="F8376" s="4" t="str">
        <f>INDEX(Stores[storetype],MATCH(Sales[[#This Row],[store_no]],Stores[store_no],0))</f>
        <v>B</v>
      </c>
      <c r="G8376" s="4" t="str">
        <f>INDEX(Stores[location_city],MATCH(Sales[[#This Row],[store_no]],Stores[store_no],0))</f>
        <v>Kansas City</v>
      </c>
      <c r="H8376" s="4" t="str">
        <f>INDEX(Stores[location_state],MATCH(Sales[[#This Row],[store_no]],Stores[store_no],0))</f>
        <v>Missouri</v>
      </c>
      <c r="I8376" s="4">
        <f>INDEX(Stores[sqft],MATCH(Sales[[#This Row],[store_no]],Stores[store_no],0))</f>
        <v>92300</v>
      </c>
      <c r="J8376" s="4" t="str">
        <f>INDEX(Departments[dept_name],MATCH(Sales[[#This Row],[dept_no]],Departments[dept_no],0))</f>
        <v>Electronics</v>
      </c>
      <c r="K8376" s="4" t="str">
        <f>CONCATENATE(Sales[[#This Row],[region]],Sales[[#This Row],[storetype]])</f>
        <v>3B</v>
      </c>
      <c r="L8376" s="4">
        <f>INDEX(RegionStoreCount[Store Count],MATCH(Sales[[#This Row],[RegionStoretype]],RegionStoreCount[Region/Type],0))</f>
        <v>4</v>
      </c>
      <c r="M8376" s="4">
        <f>AND(Sales[[#This Row],[date]]&lt;=TY_YTDMax,Sales[[#This Row],[date]]&gt;=TY_YTDMin)*Sales[[#This Row],[sales]]</f>
        <v>48581.646199999996</v>
      </c>
      <c r="N8376" s="4">
        <f>AND(Sales[[#This Row],[date]]&lt;=LY_YTDMax,Sales[[#This Row],[date]]&gt;=LY_YTDMin)*Sales[[#This Row],[sales]]</f>
        <v>0</v>
      </c>
      <c r="O8376" s="4">
        <f>AND(Sales[[#This Row],[date]]&gt;=YoY_Min,Sales[[#This Row],[date]]&lt;=TY_YTDMax)*(Sales[[#This Row],[sales]]/Sales[[#This Row],[sqft]])</f>
        <v>0.52634502925243765</v>
      </c>
      <c r="P8376" s="4">
        <f>SUMIF(Sales[RegionStoretype],Sales[[#This Row],[RegionStoretype]],Sales[YoY_SSF])/Sales[[#This Row],[Region_TypeCount]]</f>
        <v>58.312187288105562</v>
      </c>
    </row>
    <row r="8377" spans="1:16" x14ac:dyDescent="0.25">
      <c r="A8377" s="1">
        <v>43336</v>
      </c>
      <c r="B8377">
        <v>25</v>
      </c>
      <c r="C8377">
        <v>14</v>
      </c>
      <c r="D8377">
        <v>26244.4545</v>
      </c>
      <c r="E8377" s="4">
        <f>INDEX(Stores[region],MATCH(Sales[[#This Row],[store_no]],Stores[store_no],0))</f>
        <v>3</v>
      </c>
      <c r="F8377" s="4" t="str">
        <f>INDEX(Stores[storetype],MATCH(Sales[[#This Row],[store_no]],Stores[store_no],0))</f>
        <v>B</v>
      </c>
      <c r="G8377" s="4" t="str">
        <f>INDEX(Stores[location_city],MATCH(Sales[[#This Row],[store_no]],Stores[store_no],0))</f>
        <v>Kansas City</v>
      </c>
      <c r="H8377" s="4" t="str">
        <f>INDEX(Stores[location_state],MATCH(Sales[[#This Row],[store_no]],Stores[store_no],0))</f>
        <v>Missouri</v>
      </c>
      <c r="I8377" s="4">
        <f>INDEX(Stores[sqft],MATCH(Sales[[#This Row],[store_no]],Stores[store_no],0))</f>
        <v>92300</v>
      </c>
      <c r="J8377" s="4" t="str">
        <f>INDEX(Departments[dept_name],MATCH(Sales[[#This Row],[dept_no]],Departments[dept_no],0))</f>
        <v>Movies</v>
      </c>
      <c r="K8377" s="4" t="str">
        <f>CONCATENATE(Sales[[#This Row],[region]],Sales[[#This Row],[storetype]])</f>
        <v>3B</v>
      </c>
      <c r="L8377" s="4">
        <f>INDEX(RegionStoreCount[Store Count],MATCH(Sales[[#This Row],[RegionStoretype]],RegionStoreCount[Region/Type],0))</f>
        <v>4</v>
      </c>
      <c r="M8377" s="4">
        <f>AND(Sales[[#This Row],[date]]&lt;=TY_YTDMax,Sales[[#This Row],[date]]&gt;=TY_YTDMin)*Sales[[#This Row],[sales]]</f>
        <v>26244.4545</v>
      </c>
      <c r="N8377" s="4">
        <f>AND(Sales[[#This Row],[date]]&lt;=LY_YTDMax,Sales[[#This Row],[date]]&gt;=LY_YTDMin)*Sales[[#This Row],[sales]]</f>
        <v>0</v>
      </c>
      <c r="O8377" s="4">
        <f>AND(Sales[[#This Row],[date]]&gt;=YoY_Min,Sales[[#This Row],[date]]&lt;=TY_YTDMax)*(Sales[[#This Row],[sales]]/Sales[[#This Row],[sqft]])</f>
        <v>0.28433861863488624</v>
      </c>
      <c r="P8377" s="4">
        <f>SUMIF(Sales[RegionStoretype],Sales[[#This Row],[RegionStoretype]],Sales[YoY_SSF])/Sales[[#This Row],[Region_TypeCount]]</f>
        <v>58.312187288105562</v>
      </c>
    </row>
    <row r="8378" spans="1:16" x14ac:dyDescent="0.25">
      <c r="A8378" s="1">
        <v>43336</v>
      </c>
      <c r="B8378">
        <v>25</v>
      </c>
      <c r="C8378">
        <v>15</v>
      </c>
      <c r="D8378">
        <v>47064.494000000006</v>
      </c>
      <c r="E8378" s="4">
        <f>INDEX(Stores[region],MATCH(Sales[[#This Row],[store_no]],Stores[store_no],0))</f>
        <v>3</v>
      </c>
      <c r="F8378" s="4" t="str">
        <f>INDEX(Stores[storetype],MATCH(Sales[[#This Row],[store_no]],Stores[store_no],0))</f>
        <v>B</v>
      </c>
      <c r="G8378" s="4" t="str">
        <f>INDEX(Stores[location_city],MATCH(Sales[[#This Row],[store_no]],Stores[store_no],0))</f>
        <v>Kansas City</v>
      </c>
      <c r="H8378" s="4" t="str">
        <f>INDEX(Stores[location_state],MATCH(Sales[[#This Row],[store_no]],Stores[store_no],0))</f>
        <v>Missouri</v>
      </c>
      <c r="I8378" s="4">
        <f>INDEX(Stores[sqft],MATCH(Sales[[#This Row],[store_no]],Stores[store_no],0))</f>
        <v>92300</v>
      </c>
      <c r="J8378" s="4" t="str">
        <f>INDEX(Departments[dept_name],MATCH(Sales[[#This Row],[dept_no]],Departments[dept_no],0))</f>
        <v>Music</v>
      </c>
      <c r="K8378" s="4" t="str">
        <f>CONCATENATE(Sales[[#This Row],[region]],Sales[[#This Row],[storetype]])</f>
        <v>3B</v>
      </c>
      <c r="L8378" s="4">
        <f>INDEX(RegionStoreCount[Store Count],MATCH(Sales[[#This Row],[RegionStoretype]],RegionStoreCount[Region/Type],0))</f>
        <v>4</v>
      </c>
      <c r="M8378" s="4">
        <f>AND(Sales[[#This Row],[date]]&lt;=TY_YTDMax,Sales[[#This Row],[date]]&gt;=TY_YTDMin)*Sales[[#This Row],[sales]]</f>
        <v>47064.494000000006</v>
      </c>
      <c r="N8378" s="4">
        <f>AND(Sales[[#This Row],[date]]&lt;=LY_YTDMax,Sales[[#This Row],[date]]&gt;=LY_YTDMin)*Sales[[#This Row],[sales]]</f>
        <v>0</v>
      </c>
      <c r="O8378" s="4">
        <f>AND(Sales[[#This Row],[date]]&gt;=YoY_Min,Sales[[#This Row],[date]]&lt;=TY_YTDMax)*(Sales[[#This Row],[sales]]/Sales[[#This Row],[sqft]])</f>
        <v>0.50990784398699895</v>
      </c>
      <c r="P8378" s="4">
        <f>SUMIF(Sales[RegionStoretype],Sales[[#This Row],[RegionStoretype]],Sales[YoY_SSF])/Sales[[#This Row],[Region_TypeCount]]</f>
        <v>58.312187288105562</v>
      </c>
    </row>
    <row r="8379" spans="1:16" x14ac:dyDescent="0.25">
      <c r="A8379" s="1">
        <v>43336</v>
      </c>
      <c r="B8379">
        <v>25</v>
      </c>
      <c r="C8379">
        <v>18</v>
      </c>
      <c r="D8379">
        <v>78691.07759999999</v>
      </c>
      <c r="E8379" s="4">
        <f>INDEX(Stores[region],MATCH(Sales[[#This Row],[store_no]],Stores[store_no],0))</f>
        <v>3</v>
      </c>
      <c r="F8379" s="4" t="str">
        <f>INDEX(Stores[storetype],MATCH(Sales[[#This Row],[store_no]],Stores[store_no],0))</f>
        <v>B</v>
      </c>
      <c r="G8379" s="4" t="str">
        <f>INDEX(Stores[location_city],MATCH(Sales[[#This Row],[store_no]],Stores[store_no],0))</f>
        <v>Kansas City</v>
      </c>
      <c r="H8379" s="4" t="str">
        <f>INDEX(Stores[location_state],MATCH(Sales[[#This Row],[store_no]],Stores[store_no],0))</f>
        <v>Missouri</v>
      </c>
      <c r="I8379" s="4">
        <f>INDEX(Stores[sqft],MATCH(Sales[[#This Row],[store_no]],Stores[store_no],0))</f>
        <v>92300</v>
      </c>
      <c r="J8379" s="4" t="str">
        <f>INDEX(Departments[dept_name],MATCH(Sales[[#This Row],[dept_no]],Departments[dept_no],0))</f>
        <v>Sports</v>
      </c>
      <c r="K8379" s="4" t="str">
        <f>CONCATENATE(Sales[[#This Row],[region]],Sales[[#This Row],[storetype]])</f>
        <v>3B</v>
      </c>
      <c r="L8379" s="4">
        <f>INDEX(RegionStoreCount[Store Count],MATCH(Sales[[#This Row],[RegionStoretype]],RegionStoreCount[Region/Type],0))</f>
        <v>4</v>
      </c>
      <c r="M8379" s="4">
        <f>AND(Sales[[#This Row],[date]]&lt;=TY_YTDMax,Sales[[#This Row],[date]]&gt;=TY_YTDMin)*Sales[[#This Row],[sales]]</f>
        <v>78691.07759999999</v>
      </c>
      <c r="N8379" s="4">
        <f>AND(Sales[[#This Row],[date]]&lt;=LY_YTDMax,Sales[[#This Row],[date]]&gt;=LY_YTDMin)*Sales[[#This Row],[sales]]</f>
        <v>0</v>
      </c>
      <c r="O8379" s="4">
        <f>AND(Sales[[#This Row],[date]]&gt;=YoY_Min,Sales[[#This Row],[date]]&lt;=TY_YTDMax)*(Sales[[#This Row],[sales]]/Sales[[#This Row],[sqft]])</f>
        <v>0.8525577204767063</v>
      </c>
      <c r="P8379" s="4">
        <f>SUMIF(Sales[RegionStoretype],Sales[[#This Row],[RegionStoretype]],Sales[YoY_SSF])/Sales[[#This Row],[Region_TypeCount]]</f>
        <v>58.312187288105562</v>
      </c>
    </row>
    <row r="8380" spans="1:16" x14ac:dyDescent="0.25">
      <c r="A8380" s="1">
        <v>43336</v>
      </c>
      <c r="B8380">
        <v>26</v>
      </c>
      <c r="C8380">
        <v>4</v>
      </c>
      <c r="D8380">
        <v>53441.445</v>
      </c>
      <c r="E8380" s="4">
        <f>INDEX(Stores[region],MATCH(Sales[[#This Row],[store_no]],Stores[store_no],0))</f>
        <v>2</v>
      </c>
      <c r="F8380" s="4" t="str">
        <f>INDEX(Stores[storetype],MATCH(Sales[[#This Row],[store_no]],Stores[store_no],0))</f>
        <v>A</v>
      </c>
      <c r="G8380" s="4" t="str">
        <f>INDEX(Stores[location_city],MATCH(Sales[[#This Row],[store_no]],Stores[store_no],0))</f>
        <v>Carmel</v>
      </c>
      <c r="H8380" s="4" t="str">
        <f>INDEX(Stores[location_state],MATCH(Sales[[#This Row],[store_no]],Stores[store_no],0))</f>
        <v>Indiana</v>
      </c>
      <c r="I8380" s="4">
        <f>INDEX(Stores[sqft],MATCH(Sales[[#This Row],[store_no]],Stores[store_no],0))</f>
        <v>198500</v>
      </c>
      <c r="J8380" s="4" t="str">
        <f>INDEX(Departments[dept_name],MATCH(Sales[[#This Row],[dept_no]],Departments[dept_no],0))</f>
        <v>Books</v>
      </c>
      <c r="K8380" s="4" t="str">
        <f>CONCATENATE(Sales[[#This Row],[region]],Sales[[#This Row],[storetype]])</f>
        <v>2A</v>
      </c>
      <c r="L8380" s="4">
        <f>INDEX(RegionStoreCount[Store Count],MATCH(Sales[[#This Row],[RegionStoretype]],RegionStoreCount[Region/Type],0))</f>
        <v>5</v>
      </c>
      <c r="M8380" s="4">
        <f>AND(Sales[[#This Row],[date]]&lt;=TY_YTDMax,Sales[[#This Row],[date]]&gt;=TY_YTDMin)*Sales[[#This Row],[sales]]</f>
        <v>53441.445</v>
      </c>
      <c r="N8380" s="4">
        <f>AND(Sales[[#This Row],[date]]&lt;=LY_YTDMax,Sales[[#This Row],[date]]&gt;=LY_YTDMin)*Sales[[#This Row],[sales]]</f>
        <v>0</v>
      </c>
      <c r="O8380" s="4">
        <f>AND(Sales[[#This Row],[date]]&gt;=YoY_Min,Sales[[#This Row],[date]]&lt;=TY_YTDMax)*(Sales[[#This Row],[sales]]/Sales[[#This Row],[sqft]])</f>
        <v>0.26922642317380352</v>
      </c>
      <c r="P8380" s="4">
        <f>SUMIF(Sales[RegionStoretype],Sales[[#This Row],[RegionStoretype]],Sales[YoY_SSF])/Sales[[#This Row],[Region_TypeCount]]</f>
        <v>60.052789354368521</v>
      </c>
    </row>
    <row r="8381" spans="1:16" x14ac:dyDescent="0.25">
      <c r="A8381" s="1">
        <v>43336</v>
      </c>
      <c r="B8381">
        <v>26</v>
      </c>
      <c r="C8381">
        <v>6</v>
      </c>
      <c r="D8381">
        <v>67642.194199999984</v>
      </c>
      <c r="E8381" s="4">
        <f>INDEX(Stores[region],MATCH(Sales[[#This Row],[store_no]],Stores[store_no],0))</f>
        <v>2</v>
      </c>
      <c r="F8381" s="4" t="str">
        <f>INDEX(Stores[storetype],MATCH(Sales[[#This Row],[store_no]],Stores[store_no],0))</f>
        <v>A</v>
      </c>
      <c r="G8381" s="4" t="str">
        <f>INDEX(Stores[location_city],MATCH(Sales[[#This Row],[store_no]],Stores[store_no],0))</f>
        <v>Carmel</v>
      </c>
      <c r="H8381" s="4" t="str">
        <f>INDEX(Stores[location_state],MATCH(Sales[[#This Row],[store_no]],Stores[store_no],0))</f>
        <v>Indiana</v>
      </c>
      <c r="I8381" s="4">
        <f>INDEX(Stores[sqft],MATCH(Sales[[#This Row],[store_no]],Stores[store_no],0))</f>
        <v>198500</v>
      </c>
      <c r="J8381" s="4" t="str">
        <f>INDEX(Departments[dept_name],MATCH(Sales[[#This Row],[dept_no]],Departments[dept_no],0))</f>
        <v>Computers</v>
      </c>
      <c r="K8381" s="4" t="str">
        <f>CONCATENATE(Sales[[#This Row],[region]],Sales[[#This Row],[storetype]])</f>
        <v>2A</v>
      </c>
      <c r="L8381" s="4">
        <f>INDEX(RegionStoreCount[Store Count],MATCH(Sales[[#This Row],[RegionStoretype]],RegionStoreCount[Region/Type],0))</f>
        <v>5</v>
      </c>
      <c r="M8381" s="4">
        <f>AND(Sales[[#This Row],[date]]&lt;=TY_YTDMax,Sales[[#This Row],[date]]&gt;=TY_YTDMin)*Sales[[#This Row],[sales]]</f>
        <v>67642.194199999984</v>
      </c>
      <c r="N8381" s="4">
        <f>AND(Sales[[#This Row],[date]]&lt;=LY_YTDMax,Sales[[#This Row],[date]]&gt;=LY_YTDMin)*Sales[[#This Row],[sales]]</f>
        <v>0</v>
      </c>
      <c r="O8381" s="4">
        <f>AND(Sales[[#This Row],[date]]&gt;=YoY_Min,Sales[[#This Row],[date]]&lt;=TY_YTDMax)*(Sales[[#This Row],[sales]]/Sales[[#This Row],[sqft]])</f>
        <v>0.34076672141057929</v>
      </c>
      <c r="P8381" s="4">
        <f>SUMIF(Sales[RegionStoretype],Sales[[#This Row],[RegionStoretype]],Sales[YoY_SSF])/Sales[[#This Row],[Region_TypeCount]]</f>
        <v>60.052789354368521</v>
      </c>
    </row>
    <row r="8382" spans="1:16" x14ac:dyDescent="0.25">
      <c r="A8382" s="1">
        <v>43336</v>
      </c>
      <c r="B8382">
        <v>26</v>
      </c>
      <c r="C8382">
        <v>11</v>
      </c>
      <c r="D8382">
        <v>151363.1263</v>
      </c>
      <c r="E8382" s="4">
        <f>INDEX(Stores[region],MATCH(Sales[[#This Row],[store_no]],Stores[store_no],0))</f>
        <v>2</v>
      </c>
      <c r="F8382" s="4" t="str">
        <f>INDEX(Stores[storetype],MATCH(Sales[[#This Row],[store_no]],Stores[store_no],0))</f>
        <v>A</v>
      </c>
      <c r="G8382" s="4" t="str">
        <f>INDEX(Stores[location_city],MATCH(Sales[[#This Row],[store_no]],Stores[store_no],0))</f>
        <v>Carmel</v>
      </c>
      <c r="H8382" s="4" t="str">
        <f>INDEX(Stores[location_state],MATCH(Sales[[#This Row],[store_no]],Stores[store_no],0))</f>
        <v>Indiana</v>
      </c>
      <c r="I8382" s="4">
        <f>INDEX(Stores[sqft],MATCH(Sales[[#This Row],[store_no]],Stores[store_no],0))</f>
        <v>198500</v>
      </c>
      <c r="J8382" s="4" t="str">
        <f>INDEX(Departments[dept_name],MATCH(Sales[[#This Row],[dept_no]],Departments[dept_no],0))</f>
        <v>Home</v>
      </c>
      <c r="K8382" s="4" t="str">
        <f>CONCATENATE(Sales[[#This Row],[region]],Sales[[#This Row],[storetype]])</f>
        <v>2A</v>
      </c>
      <c r="L8382" s="4">
        <f>INDEX(RegionStoreCount[Store Count],MATCH(Sales[[#This Row],[RegionStoretype]],RegionStoreCount[Region/Type],0))</f>
        <v>5</v>
      </c>
      <c r="M8382" s="4">
        <f>AND(Sales[[#This Row],[date]]&lt;=TY_YTDMax,Sales[[#This Row],[date]]&gt;=TY_YTDMin)*Sales[[#This Row],[sales]]</f>
        <v>151363.1263</v>
      </c>
      <c r="N8382" s="4">
        <f>AND(Sales[[#This Row],[date]]&lt;=LY_YTDMax,Sales[[#This Row],[date]]&gt;=LY_YTDMin)*Sales[[#This Row],[sales]]</f>
        <v>0</v>
      </c>
      <c r="O8382" s="4">
        <f>AND(Sales[[#This Row],[date]]&gt;=YoY_Min,Sales[[#This Row],[date]]&lt;=TY_YTDMax)*(Sales[[#This Row],[sales]]/Sales[[#This Row],[sqft]])</f>
        <v>0.76253464130982374</v>
      </c>
      <c r="P8382" s="4">
        <f>SUMIF(Sales[RegionStoretype],Sales[[#This Row],[RegionStoretype]],Sales[YoY_SSF])/Sales[[#This Row],[Region_TypeCount]]</f>
        <v>60.052789354368521</v>
      </c>
    </row>
    <row r="8383" spans="1:16" x14ac:dyDescent="0.25">
      <c r="A8383" s="1">
        <v>43336</v>
      </c>
      <c r="B8383">
        <v>26</v>
      </c>
      <c r="C8383">
        <v>20</v>
      </c>
      <c r="D8383">
        <v>117644.09120000001</v>
      </c>
      <c r="E8383" s="4">
        <f>INDEX(Stores[region],MATCH(Sales[[#This Row],[store_no]],Stores[store_no],0))</f>
        <v>2</v>
      </c>
      <c r="F8383" s="4" t="str">
        <f>INDEX(Stores[storetype],MATCH(Sales[[#This Row],[store_no]],Stores[store_no],0))</f>
        <v>A</v>
      </c>
      <c r="G8383" s="4" t="str">
        <f>INDEX(Stores[location_city],MATCH(Sales[[#This Row],[store_no]],Stores[store_no],0))</f>
        <v>Carmel</v>
      </c>
      <c r="H8383" s="4" t="str">
        <f>INDEX(Stores[location_state],MATCH(Sales[[#This Row],[store_no]],Stores[store_no],0))</f>
        <v>Indiana</v>
      </c>
      <c r="I8383" s="4">
        <f>INDEX(Stores[sqft],MATCH(Sales[[#This Row],[store_no]],Stores[store_no],0))</f>
        <v>198500</v>
      </c>
      <c r="J8383" s="4" t="str">
        <f>INDEX(Departments[dept_name],MATCH(Sales[[#This Row],[dept_no]],Departments[dept_no],0))</f>
        <v>Toys</v>
      </c>
      <c r="K8383" s="4" t="str">
        <f>CONCATENATE(Sales[[#This Row],[region]],Sales[[#This Row],[storetype]])</f>
        <v>2A</v>
      </c>
      <c r="L8383" s="4">
        <f>INDEX(RegionStoreCount[Store Count],MATCH(Sales[[#This Row],[RegionStoretype]],RegionStoreCount[Region/Type],0))</f>
        <v>5</v>
      </c>
      <c r="M8383" s="4">
        <f>AND(Sales[[#This Row],[date]]&lt;=TY_YTDMax,Sales[[#This Row],[date]]&gt;=TY_YTDMin)*Sales[[#This Row],[sales]]</f>
        <v>117644.09120000001</v>
      </c>
      <c r="N8383" s="4">
        <f>AND(Sales[[#This Row],[date]]&lt;=LY_YTDMax,Sales[[#This Row],[date]]&gt;=LY_YTDMin)*Sales[[#This Row],[sales]]</f>
        <v>0</v>
      </c>
      <c r="O8383" s="4">
        <f>AND(Sales[[#This Row],[date]]&gt;=YoY_Min,Sales[[#This Row],[date]]&lt;=TY_YTDMax)*(Sales[[#This Row],[sales]]/Sales[[#This Row],[sqft]])</f>
        <v>0.59266544685138545</v>
      </c>
      <c r="P8383" s="4">
        <f>SUMIF(Sales[RegionStoretype],Sales[[#This Row],[RegionStoretype]],Sales[YoY_SSF])/Sales[[#This Row],[Region_TypeCount]]</f>
        <v>60.052789354368521</v>
      </c>
    </row>
    <row r="8384" spans="1:16" x14ac:dyDescent="0.25">
      <c r="A8384" s="1">
        <v>43336</v>
      </c>
      <c r="B8384">
        <v>27</v>
      </c>
      <c r="C8384">
        <v>4</v>
      </c>
      <c r="D8384">
        <v>71811.588699999993</v>
      </c>
      <c r="E8384" s="4">
        <f>INDEX(Stores[region],MATCH(Sales[[#This Row],[store_no]],Stores[store_no],0))</f>
        <v>3</v>
      </c>
      <c r="F8384" s="4" t="str">
        <f>INDEX(Stores[storetype],MATCH(Sales[[#This Row],[store_no]],Stores[store_no],0))</f>
        <v>A</v>
      </c>
      <c r="G8384" s="4" t="str">
        <f>INDEX(Stores[location_city],MATCH(Sales[[#This Row],[store_no]],Stores[store_no],0))</f>
        <v>Springfield</v>
      </c>
      <c r="H8384" s="4" t="str">
        <f>INDEX(Stores[location_state],MATCH(Sales[[#This Row],[store_no]],Stores[store_no],0))</f>
        <v>Missouri</v>
      </c>
      <c r="I8384" s="4">
        <f>INDEX(Stores[sqft],MATCH(Sales[[#This Row],[store_no]],Stores[store_no],0))</f>
        <v>158200</v>
      </c>
      <c r="J8384" s="4" t="str">
        <f>INDEX(Departments[dept_name],MATCH(Sales[[#This Row],[dept_no]],Departments[dept_no],0))</f>
        <v>Books</v>
      </c>
      <c r="K8384" s="4" t="str">
        <f>CONCATENATE(Sales[[#This Row],[region]],Sales[[#This Row],[storetype]])</f>
        <v>3A</v>
      </c>
      <c r="L8384" s="4">
        <f>INDEX(RegionStoreCount[Store Count],MATCH(Sales[[#This Row],[RegionStoretype]],RegionStoreCount[Region/Type],0))</f>
        <v>9</v>
      </c>
      <c r="M8384" s="4">
        <f>AND(Sales[[#This Row],[date]]&lt;=TY_YTDMax,Sales[[#This Row],[date]]&gt;=TY_YTDMin)*Sales[[#This Row],[sales]]</f>
        <v>71811.588699999993</v>
      </c>
      <c r="N8384" s="4">
        <f>AND(Sales[[#This Row],[date]]&lt;=LY_YTDMax,Sales[[#This Row],[date]]&gt;=LY_YTDMin)*Sales[[#This Row],[sales]]</f>
        <v>0</v>
      </c>
      <c r="O8384" s="4">
        <f>AND(Sales[[#This Row],[date]]&gt;=YoY_Min,Sales[[#This Row],[date]]&lt;=TY_YTDMax)*(Sales[[#This Row],[sales]]/Sales[[#This Row],[sqft]])</f>
        <v>0.45392913211125152</v>
      </c>
      <c r="P8384" s="4">
        <f>SUMIF(Sales[RegionStoretype],Sales[[#This Row],[RegionStoretype]],Sales[YoY_SSF])/Sales[[#This Row],[Region_TypeCount]]</f>
        <v>53.603836561720975</v>
      </c>
    </row>
    <row r="8385" spans="1:16" x14ac:dyDescent="0.25">
      <c r="A8385" s="1">
        <v>43336</v>
      </c>
      <c r="B8385">
        <v>27</v>
      </c>
      <c r="C8385">
        <v>7</v>
      </c>
      <c r="D8385">
        <v>54747.396099999998</v>
      </c>
      <c r="E8385" s="4">
        <f>INDEX(Stores[region],MATCH(Sales[[#This Row],[store_no]],Stores[store_no],0))</f>
        <v>3</v>
      </c>
      <c r="F8385" s="4" t="str">
        <f>INDEX(Stores[storetype],MATCH(Sales[[#This Row],[store_no]],Stores[store_no],0))</f>
        <v>A</v>
      </c>
      <c r="G8385" s="4" t="str">
        <f>INDEX(Stores[location_city],MATCH(Sales[[#This Row],[store_no]],Stores[store_no],0))</f>
        <v>Springfield</v>
      </c>
      <c r="H8385" s="4" t="str">
        <f>INDEX(Stores[location_state],MATCH(Sales[[#This Row],[store_no]],Stores[store_no],0))</f>
        <v>Missouri</v>
      </c>
      <c r="I8385" s="4">
        <f>INDEX(Stores[sqft],MATCH(Sales[[#This Row],[store_no]],Stores[store_no],0))</f>
        <v>158200</v>
      </c>
      <c r="J8385" s="4" t="str">
        <f>INDEX(Departments[dept_name],MATCH(Sales[[#This Row],[dept_no]],Departments[dept_no],0))</f>
        <v>Electronics</v>
      </c>
      <c r="K8385" s="4" t="str">
        <f>CONCATENATE(Sales[[#This Row],[region]],Sales[[#This Row],[storetype]])</f>
        <v>3A</v>
      </c>
      <c r="L8385" s="4">
        <f>INDEX(RegionStoreCount[Store Count],MATCH(Sales[[#This Row],[RegionStoretype]],RegionStoreCount[Region/Type],0))</f>
        <v>9</v>
      </c>
      <c r="M8385" s="4">
        <f>AND(Sales[[#This Row],[date]]&lt;=TY_YTDMax,Sales[[#This Row],[date]]&gt;=TY_YTDMin)*Sales[[#This Row],[sales]]</f>
        <v>54747.396099999998</v>
      </c>
      <c r="N8385" s="4">
        <f>AND(Sales[[#This Row],[date]]&lt;=LY_YTDMax,Sales[[#This Row],[date]]&gt;=LY_YTDMin)*Sales[[#This Row],[sales]]</f>
        <v>0</v>
      </c>
      <c r="O8385" s="4">
        <f>AND(Sales[[#This Row],[date]]&gt;=YoY_Min,Sales[[#This Row],[date]]&lt;=TY_YTDMax)*(Sales[[#This Row],[sales]]/Sales[[#This Row],[sqft]])</f>
        <v>0.34606445069532238</v>
      </c>
      <c r="P8385" s="4">
        <f>SUMIF(Sales[RegionStoretype],Sales[[#This Row],[RegionStoretype]],Sales[YoY_SSF])/Sales[[#This Row],[Region_TypeCount]]</f>
        <v>53.603836561720975</v>
      </c>
    </row>
    <row r="8386" spans="1:16" x14ac:dyDescent="0.25">
      <c r="A8386" s="1">
        <v>43336</v>
      </c>
      <c r="B8386">
        <v>28</v>
      </c>
      <c r="C8386">
        <v>13</v>
      </c>
      <c r="D8386">
        <v>178694.77140000006</v>
      </c>
      <c r="E8386" s="4">
        <f>INDEX(Stores[region],MATCH(Sales[[#This Row],[store_no]],Stores[store_no],0))</f>
        <v>2</v>
      </c>
      <c r="F8386" s="4" t="str">
        <f>INDEX(Stores[storetype],MATCH(Sales[[#This Row],[store_no]],Stores[store_no],0))</f>
        <v>A</v>
      </c>
      <c r="G8386" s="4" t="str">
        <f>INDEX(Stores[location_city],MATCH(Sales[[#This Row],[store_no]],Stores[store_no],0))</f>
        <v>Milwaukee</v>
      </c>
      <c r="H8386" s="4" t="str">
        <f>INDEX(Stores[location_state],MATCH(Sales[[#This Row],[store_no]],Stores[store_no],0))</f>
        <v>Wisconsin</v>
      </c>
      <c r="I8386" s="4">
        <f>INDEX(Stores[sqft],MATCH(Sales[[#This Row],[store_no]],Stores[store_no],0))</f>
        <v>203800</v>
      </c>
      <c r="J8386" s="4" t="str">
        <f>INDEX(Departments[dept_name],MATCH(Sales[[#This Row],[dept_no]],Departments[dept_no],0))</f>
        <v>Kids</v>
      </c>
      <c r="K8386" s="4" t="str">
        <f>CONCATENATE(Sales[[#This Row],[region]],Sales[[#This Row],[storetype]])</f>
        <v>2A</v>
      </c>
      <c r="L8386" s="4">
        <f>INDEX(RegionStoreCount[Store Count],MATCH(Sales[[#This Row],[RegionStoretype]],RegionStoreCount[Region/Type],0))</f>
        <v>5</v>
      </c>
      <c r="M8386" s="4">
        <f>AND(Sales[[#This Row],[date]]&lt;=TY_YTDMax,Sales[[#This Row],[date]]&gt;=TY_YTDMin)*Sales[[#This Row],[sales]]</f>
        <v>178694.77140000006</v>
      </c>
      <c r="N8386" s="4">
        <f>AND(Sales[[#This Row],[date]]&lt;=LY_YTDMax,Sales[[#This Row],[date]]&gt;=LY_YTDMin)*Sales[[#This Row],[sales]]</f>
        <v>0</v>
      </c>
      <c r="O8386" s="4">
        <f>AND(Sales[[#This Row],[date]]&gt;=YoY_Min,Sales[[#This Row],[date]]&lt;=TY_YTDMax)*(Sales[[#This Row],[sales]]/Sales[[#This Row],[sqft]])</f>
        <v>0.87681438370951936</v>
      </c>
      <c r="P8386" s="4">
        <f>SUMIF(Sales[RegionStoretype],Sales[[#This Row],[RegionStoretype]],Sales[YoY_SSF])/Sales[[#This Row],[Region_TypeCount]]</f>
        <v>60.052789354368521</v>
      </c>
    </row>
    <row r="8387" spans="1:16" x14ac:dyDescent="0.25">
      <c r="A8387" s="1">
        <v>43336</v>
      </c>
      <c r="B8387">
        <v>28</v>
      </c>
      <c r="C8387">
        <v>16</v>
      </c>
      <c r="D8387">
        <v>118197.88579999999</v>
      </c>
      <c r="E8387" s="4">
        <f>INDEX(Stores[region],MATCH(Sales[[#This Row],[store_no]],Stores[store_no],0))</f>
        <v>2</v>
      </c>
      <c r="F8387" s="4" t="str">
        <f>INDEX(Stores[storetype],MATCH(Sales[[#This Row],[store_no]],Stores[store_no],0))</f>
        <v>A</v>
      </c>
      <c r="G8387" s="4" t="str">
        <f>INDEX(Stores[location_city],MATCH(Sales[[#This Row],[store_no]],Stores[store_no],0))</f>
        <v>Milwaukee</v>
      </c>
      <c r="H8387" s="4" t="str">
        <f>INDEX(Stores[location_state],MATCH(Sales[[#This Row],[store_no]],Stores[store_no],0))</f>
        <v>Wisconsin</v>
      </c>
      <c r="I8387" s="4">
        <f>INDEX(Stores[sqft],MATCH(Sales[[#This Row],[store_no]],Stores[store_no],0))</f>
        <v>203800</v>
      </c>
      <c r="J8387" s="4" t="str">
        <f>INDEX(Departments[dept_name],MATCH(Sales[[#This Row],[dept_no]],Departments[dept_no],0))</f>
        <v>Outdoors</v>
      </c>
      <c r="K8387" s="4" t="str">
        <f>CONCATENATE(Sales[[#This Row],[region]],Sales[[#This Row],[storetype]])</f>
        <v>2A</v>
      </c>
      <c r="L8387" s="4">
        <f>INDEX(RegionStoreCount[Store Count],MATCH(Sales[[#This Row],[RegionStoretype]],RegionStoreCount[Region/Type],0))</f>
        <v>5</v>
      </c>
      <c r="M8387" s="4">
        <f>AND(Sales[[#This Row],[date]]&lt;=TY_YTDMax,Sales[[#This Row],[date]]&gt;=TY_YTDMin)*Sales[[#This Row],[sales]]</f>
        <v>118197.88579999999</v>
      </c>
      <c r="N8387" s="4">
        <f>AND(Sales[[#This Row],[date]]&lt;=LY_YTDMax,Sales[[#This Row],[date]]&gt;=LY_YTDMin)*Sales[[#This Row],[sales]]</f>
        <v>0</v>
      </c>
      <c r="O8387" s="4">
        <f>AND(Sales[[#This Row],[date]]&gt;=YoY_Min,Sales[[#This Row],[date]]&lt;=TY_YTDMax)*(Sales[[#This Row],[sales]]/Sales[[#This Row],[sqft]])</f>
        <v>0.57996999901864565</v>
      </c>
      <c r="P8387" s="4">
        <f>SUMIF(Sales[RegionStoretype],Sales[[#This Row],[RegionStoretype]],Sales[YoY_SSF])/Sales[[#This Row],[Region_TypeCount]]</f>
        <v>60.052789354368521</v>
      </c>
    </row>
    <row r="8388" spans="1:16" x14ac:dyDescent="0.25">
      <c r="A8388" s="1">
        <v>43336</v>
      </c>
      <c r="B8388">
        <v>29</v>
      </c>
      <c r="C8388">
        <v>2</v>
      </c>
      <c r="D8388">
        <v>71519.120599999995</v>
      </c>
      <c r="E8388" s="4">
        <f>INDEX(Stores[region],MATCH(Sales[[#This Row],[store_no]],Stores[store_no],0))</f>
        <v>1</v>
      </c>
      <c r="F8388" s="4" t="str">
        <f>INDEX(Stores[storetype],MATCH(Sales[[#This Row],[store_no]],Stores[store_no],0))</f>
        <v>B</v>
      </c>
      <c r="G8388" s="4" t="str">
        <f>INDEX(Stores[location_city],MATCH(Sales[[#This Row],[store_no]],Stores[store_no],0))</f>
        <v>Grand Rapids</v>
      </c>
      <c r="H8388" s="4" t="str">
        <f>INDEX(Stores[location_state],MATCH(Sales[[#This Row],[store_no]],Stores[store_no],0))</f>
        <v>Michigan</v>
      </c>
      <c r="I8388" s="4">
        <f>INDEX(Stores[sqft],MATCH(Sales[[#This Row],[store_no]],Stores[store_no],0))</f>
        <v>148300</v>
      </c>
      <c r="J8388" s="4" t="str">
        <f>INDEX(Departments[dept_name],MATCH(Sales[[#This Row],[dept_no]],Departments[dept_no],0))</f>
        <v>Baby</v>
      </c>
      <c r="K8388" s="4" t="str">
        <f>CONCATENATE(Sales[[#This Row],[region]],Sales[[#This Row],[storetype]])</f>
        <v>1B</v>
      </c>
      <c r="L8388" s="4">
        <f>INDEX(RegionStoreCount[Store Count],MATCH(Sales[[#This Row],[RegionStoretype]],RegionStoreCount[Region/Type],0))</f>
        <v>5</v>
      </c>
      <c r="M8388" s="4">
        <f>AND(Sales[[#This Row],[date]]&lt;=TY_YTDMax,Sales[[#This Row],[date]]&gt;=TY_YTDMin)*Sales[[#This Row],[sales]]</f>
        <v>71519.120599999995</v>
      </c>
      <c r="N8388" s="4">
        <f>AND(Sales[[#This Row],[date]]&lt;=LY_YTDMax,Sales[[#This Row],[date]]&gt;=LY_YTDMin)*Sales[[#This Row],[sales]]</f>
        <v>0</v>
      </c>
      <c r="O8388" s="4">
        <f>AND(Sales[[#This Row],[date]]&gt;=YoY_Min,Sales[[#This Row],[date]]&lt;=TY_YTDMax)*(Sales[[#This Row],[sales]]/Sales[[#This Row],[sqft]])</f>
        <v>0.48225974780849623</v>
      </c>
      <c r="P8388" s="4">
        <f>SUMIF(Sales[RegionStoretype],Sales[[#This Row],[RegionStoretype]],Sales[YoY_SSF])/Sales[[#This Row],[Region_TypeCount]]</f>
        <v>68.518982968140051</v>
      </c>
    </row>
    <row r="8389" spans="1:16" x14ac:dyDescent="0.25">
      <c r="A8389" s="1">
        <v>43336</v>
      </c>
      <c r="B8389">
        <v>29</v>
      </c>
      <c r="C8389">
        <v>10</v>
      </c>
      <c r="D8389">
        <v>15664.4005</v>
      </c>
      <c r="E8389" s="4">
        <f>INDEX(Stores[region],MATCH(Sales[[#This Row],[store_no]],Stores[store_no],0))</f>
        <v>1</v>
      </c>
      <c r="F8389" s="4" t="str">
        <f>INDEX(Stores[storetype],MATCH(Sales[[#This Row],[store_no]],Stores[store_no],0))</f>
        <v>B</v>
      </c>
      <c r="G8389" s="4" t="str">
        <f>INDEX(Stores[location_city],MATCH(Sales[[#This Row],[store_no]],Stores[store_no],0))</f>
        <v>Grand Rapids</v>
      </c>
      <c r="H8389" s="4" t="str">
        <f>INDEX(Stores[location_state],MATCH(Sales[[#This Row],[store_no]],Stores[store_no],0))</f>
        <v>Michigan</v>
      </c>
      <c r="I8389" s="4">
        <f>INDEX(Stores[sqft],MATCH(Sales[[#This Row],[store_no]],Stores[store_no],0))</f>
        <v>148300</v>
      </c>
      <c r="J8389" s="4" t="str">
        <f>INDEX(Departments[dept_name],MATCH(Sales[[#This Row],[dept_no]],Departments[dept_no],0))</f>
        <v>Health</v>
      </c>
      <c r="K8389" s="4" t="str">
        <f>CONCATENATE(Sales[[#This Row],[region]],Sales[[#This Row],[storetype]])</f>
        <v>1B</v>
      </c>
      <c r="L8389" s="4">
        <f>INDEX(RegionStoreCount[Store Count],MATCH(Sales[[#This Row],[RegionStoretype]],RegionStoreCount[Region/Type],0))</f>
        <v>5</v>
      </c>
      <c r="M8389" s="4">
        <f>AND(Sales[[#This Row],[date]]&lt;=TY_YTDMax,Sales[[#This Row],[date]]&gt;=TY_YTDMin)*Sales[[#This Row],[sales]]</f>
        <v>15664.4005</v>
      </c>
      <c r="N8389" s="4">
        <f>AND(Sales[[#This Row],[date]]&lt;=LY_YTDMax,Sales[[#This Row],[date]]&gt;=LY_YTDMin)*Sales[[#This Row],[sales]]</f>
        <v>0</v>
      </c>
      <c r="O8389" s="4">
        <f>AND(Sales[[#This Row],[date]]&gt;=YoY_Min,Sales[[#This Row],[date]]&lt;=TY_YTDMax)*(Sales[[#This Row],[sales]]/Sales[[#This Row],[sqft]])</f>
        <v>0.10562643627781523</v>
      </c>
      <c r="P8389" s="4">
        <f>SUMIF(Sales[RegionStoretype],Sales[[#This Row],[RegionStoretype]],Sales[YoY_SSF])/Sales[[#This Row],[Region_TypeCount]]</f>
        <v>68.518982968140051</v>
      </c>
    </row>
    <row r="8390" spans="1:16" x14ac:dyDescent="0.25">
      <c r="A8390" s="1">
        <v>43336</v>
      </c>
      <c r="B8390">
        <v>29</v>
      </c>
      <c r="C8390">
        <v>13</v>
      </c>
      <c r="D8390">
        <v>65042.472000000002</v>
      </c>
      <c r="E8390" s="4">
        <f>INDEX(Stores[region],MATCH(Sales[[#This Row],[store_no]],Stores[store_no],0))</f>
        <v>1</v>
      </c>
      <c r="F8390" s="4" t="str">
        <f>INDEX(Stores[storetype],MATCH(Sales[[#This Row],[store_no]],Stores[store_no],0))</f>
        <v>B</v>
      </c>
      <c r="G8390" s="4" t="str">
        <f>INDEX(Stores[location_city],MATCH(Sales[[#This Row],[store_no]],Stores[store_no],0))</f>
        <v>Grand Rapids</v>
      </c>
      <c r="H8390" s="4" t="str">
        <f>INDEX(Stores[location_state],MATCH(Sales[[#This Row],[store_no]],Stores[store_no],0))</f>
        <v>Michigan</v>
      </c>
      <c r="I8390" s="4">
        <f>INDEX(Stores[sqft],MATCH(Sales[[#This Row],[store_no]],Stores[store_no],0))</f>
        <v>148300</v>
      </c>
      <c r="J8390" s="4" t="str">
        <f>INDEX(Departments[dept_name],MATCH(Sales[[#This Row],[dept_no]],Departments[dept_no],0))</f>
        <v>Kids</v>
      </c>
      <c r="K8390" s="4" t="str">
        <f>CONCATENATE(Sales[[#This Row],[region]],Sales[[#This Row],[storetype]])</f>
        <v>1B</v>
      </c>
      <c r="L8390" s="4">
        <f>INDEX(RegionStoreCount[Store Count],MATCH(Sales[[#This Row],[RegionStoretype]],RegionStoreCount[Region/Type],0))</f>
        <v>5</v>
      </c>
      <c r="M8390" s="4">
        <f>AND(Sales[[#This Row],[date]]&lt;=TY_YTDMax,Sales[[#This Row],[date]]&gt;=TY_YTDMin)*Sales[[#This Row],[sales]]</f>
        <v>65042.472000000002</v>
      </c>
      <c r="N8390" s="4">
        <f>AND(Sales[[#This Row],[date]]&lt;=LY_YTDMax,Sales[[#This Row],[date]]&gt;=LY_YTDMin)*Sales[[#This Row],[sales]]</f>
        <v>0</v>
      </c>
      <c r="O8390" s="4">
        <f>AND(Sales[[#This Row],[date]]&gt;=YoY_Min,Sales[[#This Row],[date]]&lt;=TY_YTDMax)*(Sales[[#This Row],[sales]]/Sales[[#This Row],[sqft]])</f>
        <v>0.43858713418745787</v>
      </c>
      <c r="P8390" s="4">
        <f>SUMIF(Sales[RegionStoretype],Sales[[#This Row],[RegionStoretype]],Sales[YoY_SSF])/Sales[[#This Row],[Region_TypeCount]]</f>
        <v>68.518982968140051</v>
      </c>
    </row>
    <row r="8391" spans="1:16" x14ac:dyDescent="0.25">
      <c r="A8391" s="1">
        <v>43336</v>
      </c>
      <c r="B8391">
        <v>31</v>
      </c>
      <c r="C8391">
        <v>1</v>
      </c>
      <c r="D8391">
        <v>39080.946600000003</v>
      </c>
      <c r="E8391" s="4">
        <f>INDEX(Stores[region],MATCH(Sales[[#This Row],[store_no]],Stores[store_no],0))</f>
        <v>3</v>
      </c>
      <c r="F8391" s="4" t="str">
        <f>INDEX(Stores[storetype],MATCH(Sales[[#This Row],[store_no]],Stores[store_no],0))</f>
        <v>A</v>
      </c>
      <c r="G8391" s="4" t="str">
        <f>INDEX(Stores[location_city],MATCH(Sales[[#This Row],[store_no]],Stores[store_no],0))</f>
        <v>Rapid City</v>
      </c>
      <c r="H8391" s="4" t="str">
        <f>INDEX(Stores[location_state],MATCH(Sales[[#This Row],[store_no]],Stores[store_no],0))</f>
        <v>South Dakota</v>
      </c>
      <c r="I8391" s="4">
        <f>INDEX(Stores[sqft],MATCH(Sales[[#This Row],[store_no]],Stores[store_no],0))</f>
        <v>200100</v>
      </c>
      <c r="J8391" s="4" t="str">
        <f>INDEX(Departments[dept_name],MATCH(Sales[[#This Row],[dept_no]],Departments[dept_no],0))</f>
        <v>Automotive</v>
      </c>
      <c r="K8391" s="4" t="str">
        <f>CONCATENATE(Sales[[#This Row],[region]],Sales[[#This Row],[storetype]])</f>
        <v>3A</v>
      </c>
      <c r="L8391" s="4">
        <f>INDEX(RegionStoreCount[Store Count],MATCH(Sales[[#This Row],[RegionStoretype]],RegionStoreCount[Region/Type],0))</f>
        <v>9</v>
      </c>
      <c r="M8391" s="4">
        <f>AND(Sales[[#This Row],[date]]&lt;=TY_YTDMax,Sales[[#This Row],[date]]&gt;=TY_YTDMin)*Sales[[#This Row],[sales]]</f>
        <v>39080.946600000003</v>
      </c>
      <c r="N8391" s="4">
        <f>AND(Sales[[#This Row],[date]]&lt;=LY_YTDMax,Sales[[#This Row],[date]]&gt;=LY_YTDMin)*Sales[[#This Row],[sales]]</f>
        <v>0</v>
      </c>
      <c r="O8391" s="4">
        <f>AND(Sales[[#This Row],[date]]&gt;=YoY_Min,Sales[[#This Row],[date]]&lt;=TY_YTDMax)*(Sales[[#This Row],[sales]]/Sales[[#This Row],[sqft]])</f>
        <v>0.19530707946026987</v>
      </c>
      <c r="P8391" s="4">
        <f>SUMIF(Sales[RegionStoretype],Sales[[#This Row],[RegionStoretype]],Sales[YoY_SSF])/Sales[[#This Row],[Region_TypeCount]]</f>
        <v>53.603836561720975</v>
      </c>
    </row>
    <row r="8392" spans="1:16" x14ac:dyDescent="0.25">
      <c r="A8392" s="1">
        <v>43336</v>
      </c>
      <c r="B8392">
        <v>31</v>
      </c>
      <c r="C8392">
        <v>6</v>
      </c>
      <c r="D8392">
        <v>91674.484499999991</v>
      </c>
      <c r="E8392" s="4">
        <f>INDEX(Stores[region],MATCH(Sales[[#This Row],[store_no]],Stores[store_no],0))</f>
        <v>3</v>
      </c>
      <c r="F8392" s="4" t="str">
        <f>INDEX(Stores[storetype],MATCH(Sales[[#This Row],[store_no]],Stores[store_no],0))</f>
        <v>A</v>
      </c>
      <c r="G8392" s="4" t="str">
        <f>INDEX(Stores[location_city],MATCH(Sales[[#This Row],[store_no]],Stores[store_no],0))</f>
        <v>Rapid City</v>
      </c>
      <c r="H8392" s="4" t="str">
        <f>INDEX(Stores[location_state],MATCH(Sales[[#This Row],[store_no]],Stores[store_no],0))</f>
        <v>South Dakota</v>
      </c>
      <c r="I8392" s="4">
        <f>INDEX(Stores[sqft],MATCH(Sales[[#This Row],[store_no]],Stores[store_no],0))</f>
        <v>200100</v>
      </c>
      <c r="J8392" s="4" t="str">
        <f>INDEX(Departments[dept_name],MATCH(Sales[[#This Row],[dept_no]],Departments[dept_no],0))</f>
        <v>Computers</v>
      </c>
      <c r="K8392" s="4" t="str">
        <f>CONCATENATE(Sales[[#This Row],[region]],Sales[[#This Row],[storetype]])</f>
        <v>3A</v>
      </c>
      <c r="L8392" s="4">
        <f>INDEX(RegionStoreCount[Store Count],MATCH(Sales[[#This Row],[RegionStoretype]],RegionStoreCount[Region/Type],0))</f>
        <v>9</v>
      </c>
      <c r="M8392" s="4">
        <f>AND(Sales[[#This Row],[date]]&lt;=TY_YTDMax,Sales[[#This Row],[date]]&gt;=TY_YTDMin)*Sales[[#This Row],[sales]]</f>
        <v>91674.484499999991</v>
      </c>
      <c r="N8392" s="4">
        <f>AND(Sales[[#This Row],[date]]&lt;=LY_YTDMax,Sales[[#This Row],[date]]&gt;=LY_YTDMin)*Sales[[#This Row],[sales]]</f>
        <v>0</v>
      </c>
      <c r="O8392" s="4">
        <f>AND(Sales[[#This Row],[date]]&gt;=YoY_Min,Sales[[#This Row],[date]]&lt;=TY_YTDMax)*(Sales[[#This Row],[sales]]/Sales[[#This Row],[sqft]])</f>
        <v>0.45814335082458768</v>
      </c>
      <c r="P8392" s="4">
        <f>SUMIF(Sales[RegionStoretype],Sales[[#This Row],[RegionStoretype]],Sales[YoY_SSF])/Sales[[#This Row],[Region_TypeCount]]</f>
        <v>53.603836561720975</v>
      </c>
    </row>
    <row r="8393" spans="1:16" x14ac:dyDescent="0.25">
      <c r="A8393" s="1">
        <v>43336</v>
      </c>
      <c r="B8393">
        <v>31</v>
      </c>
      <c r="C8393">
        <v>14</v>
      </c>
      <c r="D8393">
        <v>28260.615300000005</v>
      </c>
      <c r="E8393" s="4">
        <f>INDEX(Stores[region],MATCH(Sales[[#This Row],[store_no]],Stores[store_no],0))</f>
        <v>3</v>
      </c>
      <c r="F8393" s="4" t="str">
        <f>INDEX(Stores[storetype],MATCH(Sales[[#This Row],[store_no]],Stores[store_no],0))</f>
        <v>A</v>
      </c>
      <c r="G8393" s="4" t="str">
        <f>INDEX(Stores[location_city],MATCH(Sales[[#This Row],[store_no]],Stores[store_no],0))</f>
        <v>Rapid City</v>
      </c>
      <c r="H8393" s="4" t="str">
        <f>INDEX(Stores[location_state],MATCH(Sales[[#This Row],[store_no]],Stores[store_no],0))</f>
        <v>South Dakota</v>
      </c>
      <c r="I8393" s="4">
        <f>INDEX(Stores[sqft],MATCH(Sales[[#This Row],[store_no]],Stores[store_no],0))</f>
        <v>200100</v>
      </c>
      <c r="J8393" s="4" t="str">
        <f>INDEX(Departments[dept_name],MATCH(Sales[[#This Row],[dept_no]],Departments[dept_no],0))</f>
        <v>Movies</v>
      </c>
      <c r="K8393" s="4" t="str">
        <f>CONCATENATE(Sales[[#This Row],[region]],Sales[[#This Row],[storetype]])</f>
        <v>3A</v>
      </c>
      <c r="L8393" s="4">
        <f>INDEX(RegionStoreCount[Store Count],MATCH(Sales[[#This Row],[RegionStoretype]],RegionStoreCount[Region/Type],0))</f>
        <v>9</v>
      </c>
      <c r="M8393" s="4">
        <f>AND(Sales[[#This Row],[date]]&lt;=TY_YTDMax,Sales[[#This Row],[date]]&gt;=TY_YTDMin)*Sales[[#This Row],[sales]]</f>
        <v>28260.615300000005</v>
      </c>
      <c r="N8393" s="4">
        <f>AND(Sales[[#This Row],[date]]&lt;=LY_YTDMax,Sales[[#This Row],[date]]&gt;=LY_YTDMin)*Sales[[#This Row],[sales]]</f>
        <v>0</v>
      </c>
      <c r="O8393" s="4">
        <f>AND(Sales[[#This Row],[date]]&gt;=YoY_Min,Sales[[#This Row],[date]]&lt;=TY_YTDMax)*(Sales[[#This Row],[sales]]/Sales[[#This Row],[sqft]])</f>
        <v>0.14123246026986508</v>
      </c>
      <c r="P8393" s="4">
        <f>SUMIF(Sales[RegionStoretype],Sales[[#This Row],[RegionStoretype]],Sales[YoY_SSF])/Sales[[#This Row],[Region_TypeCount]]</f>
        <v>53.603836561720975</v>
      </c>
    </row>
    <row r="8394" spans="1:16" x14ac:dyDescent="0.25">
      <c r="A8394" s="1">
        <v>43336</v>
      </c>
      <c r="B8394">
        <v>33</v>
      </c>
      <c r="C8394">
        <v>1</v>
      </c>
      <c r="D8394">
        <v>99.9756</v>
      </c>
      <c r="E8394" s="4">
        <f>INDEX(Stores[region],MATCH(Sales[[#This Row],[store_no]],Stores[store_no],0))</f>
        <v>3</v>
      </c>
      <c r="F8394" s="4" t="str">
        <f>INDEX(Stores[storetype],MATCH(Sales[[#This Row],[store_no]],Stores[store_no],0))</f>
        <v>A</v>
      </c>
      <c r="G8394" s="4" t="str">
        <f>INDEX(Stores[location_city],MATCH(Sales[[#This Row],[store_no]],Stores[store_no],0))</f>
        <v>Omaha</v>
      </c>
      <c r="H8394" s="4" t="str">
        <f>INDEX(Stores[location_state],MATCH(Sales[[#This Row],[store_no]],Stores[store_no],0))</f>
        <v>Nebraska</v>
      </c>
      <c r="I8394" s="4">
        <f>INDEX(Stores[sqft],MATCH(Sales[[#This Row],[store_no]],Stores[store_no],0))</f>
        <v>40700</v>
      </c>
      <c r="J8394" s="4" t="str">
        <f>INDEX(Departments[dept_name],MATCH(Sales[[#This Row],[dept_no]],Departments[dept_no],0))</f>
        <v>Automotive</v>
      </c>
      <c r="K8394" s="4" t="str">
        <f>CONCATENATE(Sales[[#This Row],[region]],Sales[[#This Row],[storetype]])</f>
        <v>3A</v>
      </c>
      <c r="L8394" s="4">
        <f>INDEX(RegionStoreCount[Store Count],MATCH(Sales[[#This Row],[RegionStoretype]],RegionStoreCount[Region/Type],0))</f>
        <v>9</v>
      </c>
      <c r="M8394" s="4">
        <f>AND(Sales[[#This Row],[date]]&lt;=TY_YTDMax,Sales[[#This Row],[date]]&gt;=TY_YTDMin)*Sales[[#This Row],[sales]]</f>
        <v>99.9756</v>
      </c>
      <c r="N8394" s="4">
        <f>AND(Sales[[#This Row],[date]]&lt;=LY_YTDMax,Sales[[#This Row],[date]]&gt;=LY_YTDMin)*Sales[[#This Row],[sales]]</f>
        <v>0</v>
      </c>
      <c r="O8394" s="4">
        <f>AND(Sales[[#This Row],[date]]&gt;=YoY_Min,Sales[[#This Row],[date]]&lt;=TY_YTDMax)*(Sales[[#This Row],[sales]]/Sales[[#This Row],[sqft]])</f>
        <v>2.4564029484029485E-3</v>
      </c>
      <c r="P8394" s="4">
        <f>SUMIF(Sales[RegionStoretype],Sales[[#This Row],[RegionStoretype]],Sales[YoY_SSF])/Sales[[#This Row],[Region_TypeCount]]</f>
        <v>53.603836561720975</v>
      </c>
    </row>
    <row r="8395" spans="1:16" x14ac:dyDescent="0.25">
      <c r="A8395" s="1">
        <v>43336</v>
      </c>
      <c r="B8395">
        <v>34</v>
      </c>
      <c r="C8395">
        <v>4</v>
      </c>
      <c r="D8395">
        <v>17095.270499999999</v>
      </c>
      <c r="E8395" s="4">
        <f>INDEX(Stores[region],MATCH(Sales[[#This Row],[store_no]],Stores[store_no],0))</f>
        <v>1</v>
      </c>
      <c r="F8395" s="4" t="str">
        <f>INDEX(Stores[storetype],MATCH(Sales[[#This Row],[store_no]],Stores[store_no],0))</f>
        <v>A</v>
      </c>
      <c r="G8395" s="4" t="str">
        <f>INDEX(Stores[location_city],MATCH(Sales[[#This Row],[store_no]],Stores[store_no],0))</f>
        <v>Toledo</v>
      </c>
      <c r="H8395" s="4" t="str">
        <f>INDEX(Stores[location_state],MATCH(Sales[[#This Row],[store_no]],Stores[store_no],0))</f>
        <v>Ohio</v>
      </c>
      <c r="I8395" s="4">
        <f>INDEX(Stores[sqft],MATCH(Sales[[#This Row],[store_no]],Stores[store_no],0))</f>
        <v>207900</v>
      </c>
      <c r="J8395" s="4" t="str">
        <f>INDEX(Departments[dept_name],MATCH(Sales[[#This Row],[dept_no]],Departments[dept_no],0))</f>
        <v>Books</v>
      </c>
      <c r="K8395" s="4" t="str">
        <f>CONCATENATE(Sales[[#This Row],[region]],Sales[[#This Row],[storetype]])</f>
        <v>1A</v>
      </c>
      <c r="L8395" s="4">
        <f>INDEX(RegionStoreCount[Store Count],MATCH(Sales[[#This Row],[RegionStoretype]],RegionStoreCount[Region/Type],0))</f>
        <v>5</v>
      </c>
      <c r="M8395" s="4">
        <f>AND(Sales[[#This Row],[date]]&lt;=TY_YTDMax,Sales[[#This Row],[date]]&gt;=TY_YTDMin)*Sales[[#This Row],[sales]]</f>
        <v>17095.270499999999</v>
      </c>
      <c r="N8395" s="4">
        <f>AND(Sales[[#This Row],[date]]&lt;=LY_YTDMax,Sales[[#This Row],[date]]&gt;=LY_YTDMin)*Sales[[#This Row],[sales]]</f>
        <v>0</v>
      </c>
      <c r="O8395" s="4">
        <f>AND(Sales[[#This Row],[date]]&gt;=YoY_Min,Sales[[#This Row],[date]]&lt;=TY_YTDMax)*(Sales[[#This Row],[sales]]/Sales[[#This Row],[sqft]])</f>
        <v>8.2228333333333334E-2</v>
      </c>
      <c r="P8395" s="4">
        <f>SUMIF(Sales[RegionStoretype],Sales[[#This Row],[RegionStoretype]],Sales[YoY_SSF])/Sales[[#This Row],[Region_TypeCount]]</f>
        <v>59.469551530910678</v>
      </c>
    </row>
    <row r="8396" spans="1:16" x14ac:dyDescent="0.25">
      <c r="A8396" s="1">
        <v>43336</v>
      </c>
      <c r="B8396">
        <v>35</v>
      </c>
      <c r="C8396">
        <v>16</v>
      </c>
      <c r="D8396">
        <v>40805.605799999998</v>
      </c>
      <c r="E8396" s="4">
        <f>INDEX(Stores[region],MATCH(Sales[[#This Row],[store_no]],Stores[store_no],0))</f>
        <v>3</v>
      </c>
      <c r="F8396" s="4" t="str">
        <f>INDEX(Stores[storetype],MATCH(Sales[[#This Row],[store_no]],Stores[store_no],0))</f>
        <v>C</v>
      </c>
      <c r="G8396" s="4" t="str">
        <f>INDEX(Stores[location_city],MATCH(Sales[[#This Row],[store_no]],Stores[store_no],0))</f>
        <v>Wichita</v>
      </c>
      <c r="H8396" s="4" t="str">
        <f>INDEX(Stores[location_state],MATCH(Sales[[#This Row],[store_no]],Stores[store_no],0))</f>
        <v>Kansas</v>
      </c>
      <c r="I8396" s="4">
        <f>INDEX(Stores[sqft],MATCH(Sales[[#This Row],[store_no]],Stores[store_no],0))</f>
        <v>72800</v>
      </c>
      <c r="J8396" s="4" t="str">
        <f>INDEX(Departments[dept_name],MATCH(Sales[[#This Row],[dept_no]],Departments[dept_no],0))</f>
        <v>Outdoors</v>
      </c>
      <c r="K8396" s="4" t="str">
        <f>CONCATENATE(Sales[[#This Row],[region]],Sales[[#This Row],[storetype]])</f>
        <v>3C</v>
      </c>
      <c r="L8396" s="4">
        <f>INDEX(RegionStoreCount[Store Count],MATCH(Sales[[#This Row],[RegionStoretype]],RegionStoreCount[Region/Type],0))</f>
        <v>2</v>
      </c>
      <c r="M8396" s="4">
        <f>AND(Sales[[#This Row],[date]]&lt;=TY_YTDMax,Sales[[#This Row],[date]]&gt;=TY_YTDMin)*Sales[[#This Row],[sales]]</f>
        <v>40805.605799999998</v>
      </c>
      <c r="N8396" s="4">
        <f>AND(Sales[[#This Row],[date]]&lt;=LY_YTDMax,Sales[[#This Row],[date]]&gt;=LY_YTDMin)*Sales[[#This Row],[sales]]</f>
        <v>0</v>
      </c>
      <c r="O8396" s="4">
        <f>AND(Sales[[#This Row],[date]]&gt;=YoY_Min,Sales[[#This Row],[date]]&lt;=TY_YTDMax)*(Sales[[#This Row],[sales]]/Sales[[#This Row],[sqft]])</f>
        <v>0.5605165631868132</v>
      </c>
      <c r="P8396" s="4">
        <f>SUMIF(Sales[RegionStoretype],Sales[[#This Row],[RegionStoretype]],Sales[YoY_SSF])/Sales[[#This Row],[Region_TypeCount]]</f>
        <v>47.561479460925746</v>
      </c>
    </row>
    <row r="8397" spans="1:16" x14ac:dyDescent="0.25">
      <c r="A8397" s="1">
        <v>43336</v>
      </c>
      <c r="B8397">
        <v>36</v>
      </c>
      <c r="C8397">
        <v>2</v>
      </c>
      <c r="D8397">
        <v>61816.246199999994</v>
      </c>
      <c r="E8397" s="4">
        <f>INDEX(Stores[region],MATCH(Sales[[#This Row],[store_no]],Stores[store_no],0))</f>
        <v>2</v>
      </c>
      <c r="F8397" s="4" t="str">
        <f>INDEX(Stores[storetype],MATCH(Sales[[#This Row],[store_no]],Stores[store_no],0))</f>
        <v>A</v>
      </c>
      <c r="G8397" s="4" t="str">
        <f>INDEX(Stores[location_city],MATCH(Sales[[#This Row],[store_no]],Stores[store_no],0))</f>
        <v>Aurora</v>
      </c>
      <c r="H8397" s="4" t="str">
        <f>INDEX(Stores[location_state],MATCH(Sales[[#This Row],[store_no]],Stores[store_no],0))</f>
        <v>Illinois</v>
      </c>
      <c r="I8397" s="4">
        <f>INDEX(Stores[sqft],MATCH(Sales[[#This Row],[store_no]],Stores[store_no],0))</f>
        <v>209900</v>
      </c>
      <c r="J8397" s="4" t="str">
        <f>INDEX(Departments[dept_name],MATCH(Sales[[#This Row],[dept_no]],Departments[dept_no],0))</f>
        <v>Baby</v>
      </c>
      <c r="K8397" s="4" t="str">
        <f>CONCATENATE(Sales[[#This Row],[region]],Sales[[#This Row],[storetype]])</f>
        <v>2A</v>
      </c>
      <c r="L8397" s="4">
        <f>INDEX(RegionStoreCount[Store Count],MATCH(Sales[[#This Row],[RegionStoretype]],RegionStoreCount[Region/Type],0))</f>
        <v>5</v>
      </c>
      <c r="M8397" s="4">
        <f>AND(Sales[[#This Row],[date]]&lt;=TY_YTDMax,Sales[[#This Row],[date]]&gt;=TY_YTDMin)*Sales[[#This Row],[sales]]</f>
        <v>61816.246199999994</v>
      </c>
      <c r="N8397" s="4">
        <f>AND(Sales[[#This Row],[date]]&lt;=LY_YTDMax,Sales[[#This Row],[date]]&gt;=LY_YTDMin)*Sales[[#This Row],[sales]]</f>
        <v>0</v>
      </c>
      <c r="O8397" s="4">
        <f>AND(Sales[[#This Row],[date]]&gt;=YoY_Min,Sales[[#This Row],[date]]&lt;=TY_YTDMax)*(Sales[[#This Row],[sales]]/Sales[[#This Row],[sqft]])</f>
        <v>0.29450331681753211</v>
      </c>
      <c r="P8397" s="4">
        <f>SUMIF(Sales[RegionStoretype],Sales[[#This Row],[RegionStoretype]],Sales[YoY_SSF])/Sales[[#This Row],[Region_TypeCount]]</f>
        <v>60.052789354368521</v>
      </c>
    </row>
    <row r="8398" spans="1:16" x14ac:dyDescent="0.25">
      <c r="A8398" s="1">
        <v>43336</v>
      </c>
      <c r="B8398">
        <v>37</v>
      </c>
      <c r="C8398">
        <v>10</v>
      </c>
      <c r="D8398">
        <v>5920.48</v>
      </c>
      <c r="E8398" s="4">
        <f>INDEX(Stores[region],MATCH(Sales[[#This Row],[store_no]],Stores[store_no],0))</f>
        <v>3</v>
      </c>
      <c r="F8398" s="4" t="str">
        <f>INDEX(Stores[storetype],MATCH(Sales[[#This Row],[store_no]],Stores[store_no],0))</f>
        <v>C</v>
      </c>
      <c r="G8398" s="4" t="str">
        <f>INDEX(Stores[location_city],MATCH(Sales[[#This Row],[store_no]],Stores[store_no],0))</f>
        <v>Lincoln</v>
      </c>
      <c r="H8398" s="4" t="str">
        <f>INDEX(Stores[location_state],MATCH(Sales[[#This Row],[store_no]],Stores[store_no],0))</f>
        <v>Nebraska</v>
      </c>
      <c r="I8398" s="4">
        <f>INDEX(Stores[sqft],MATCH(Sales[[#This Row],[store_no]],Stores[store_no],0))</f>
        <v>161300</v>
      </c>
      <c r="J8398" s="4" t="str">
        <f>INDEX(Departments[dept_name],MATCH(Sales[[#This Row],[dept_no]],Departments[dept_no],0))</f>
        <v>Health</v>
      </c>
      <c r="K8398" s="4" t="str">
        <f>CONCATENATE(Sales[[#This Row],[region]],Sales[[#This Row],[storetype]])</f>
        <v>3C</v>
      </c>
      <c r="L8398" s="4">
        <f>INDEX(RegionStoreCount[Store Count],MATCH(Sales[[#This Row],[RegionStoretype]],RegionStoreCount[Region/Type],0))</f>
        <v>2</v>
      </c>
      <c r="M8398" s="4">
        <f>AND(Sales[[#This Row],[date]]&lt;=TY_YTDMax,Sales[[#This Row],[date]]&gt;=TY_YTDMin)*Sales[[#This Row],[sales]]</f>
        <v>5920.48</v>
      </c>
      <c r="N8398" s="4">
        <f>AND(Sales[[#This Row],[date]]&lt;=LY_YTDMax,Sales[[#This Row],[date]]&gt;=LY_YTDMin)*Sales[[#This Row],[sales]]</f>
        <v>0</v>
      </c>
      <c r="O8398" s="4">
        <f>AND(Sales[[#This Row],[date]]&gt;=YoY_Min,Sales[[#This Row],[date]]&lt;=TY_YTDMax)*(Sales[[#This Row],[sales]]/Sales[[#This Row],[sqft]])</f>
        <v>3.670477371357718E-2</v>
      </c>
      <c r="P8398" s="4">
        <f>SUMIF(Sales[RegionStoretype],Sales[[#This Row],[RegionStoretype]],Sales[YoY_SSF])/Sales[[#This Row],[Region_TypeCount]]</f>
        <v>47.561479460925746</v>
      </c>
    </row>
    <row r="8399" spans="1:16" x14ac:dyDescent="0.25">
      <c r="A8399" s="1">
        <v>43336</v>
      </c>
      <c r="B8399">
        <v>37</v>
      </c>
      <c r="C8399">
        <v>11</v>
      </c>
      <c r="D8399">
        <v>5500.8539000000001</v>
      </c>
      <c r="E8399" s="4">
        <f>INDEX(Stores[region],MATCH(Sales[[#This Row],[store_no]],Stores[store_no],0))</f>
        <v>3</v>
      </c>
      <c r="F8399" s="4" t="str">
        <f>INDEX(Stores[storetype],MATCH(Sales[[#This Row],[store_no]],Stores[store_no],0))</f>
        <v>C</v>
      </c>
      <c r="G8399" s="4" t="str">
        <f>INDEX(Stores[location_city],MATCH(Sales[[#This Row],[store_no]],Stores[store_no],0))</f>
        <v>Lincoln</v>
      </c>
      <c r="H8399" s="4" t="str">
        <f>INDEX(Stores[location_state],MATCH(Sales[[#This Row],[store_no]],Stores[store_no],0))</f>
        <v>Nebraska</v>
      </c>
      <c r="I8399" s="4">
        <f>INDEX(Stores[sqft],MATCH(Sales[[#This Row],[store_no]],Stores[store_no],0))</f>
        <v>161300</v>
      </c>
      <c r="J8399" s="4" t="str">
        <f>INDEX(Departments[dept_name],MATCH(Sales[[#This Row],[dept_no]],Departments[dept_no],0))</f>
        <v>Home</v>
      </c>
      <c r="K8399" s="4" t="str">
        <f>CONCATENATE(Sales[[#This Row],[region]],Sales[[#This Row],[storetype]])</f>
        <v>3C</v>
      </c>
      <c r="L8399" s="4">
        <f>INDEX(RegionStoreCount[Store Count],MATCH(Sales[[#This Row],[RegionStoretype]],RegionStoreCount[Region/Type],0))</f>
        <v>2</v>
      </c>
      <c r="M8399" s="4">
        <f>AND(Sales[[#This Row],[date]]&lt;=TY_YTDMax,Sales[[#This Row],[date]]&gt;=TY_YTDMin)*Sales[[#This Row],[sales]]</f>
        <v>5500.8539000000001</v>
      </c>
      <c r="N8399" s="4">
        <f>AND(Sales[[#This Row],[date]]&lt;=LY_YTDMax,Sales[[#This Row],[date]]&gt;=LY_YTDMin)*Sales[[#This Row],[sales]]</f>
        <v>0</v>
      </c>
      <c r="O8399" s="4">
        <f>AND(Sales[[#This Row],[date]]&gt;=YoY_Min,Sales[[#This Row],[date]]&lt;=TY_YTDMax)*(Sales[[#This Row],[sales]]/Sales[[#This Row],[sqft]])</f>
        <v>3.4103247985120891E-2</v>
      </c>
      <c r="P8399" s="4">
        <f>SUMIF(Sales[RegionStoretype],Sales[[#This Row],[RegionStoretype]],Sales[YoY_SSF])/Sales[[#This Row],[Region_TypeCount]]</f>
        <v>47.561479460925746</v>
      </c>
    </row>
    <row r="8400" spans="1:16" x14ac:dyDescent="0.25">
      <c r="A8400" s="1">
        <v>43336</v>
      </c>
      <c r="B8400">
        <v>37</v>
      </c>
      <c r="C8400">
        <v>19</v>
      </c>
      <c r="D8400">
        <v>21233.718800000002</v>
      </c>
      <c r="E8400" s="4">
        <f>INDEX(Stores[region],MATCH(Sales[[#This Row],[store_no]],Stores[store_no],0))</f>
        <v>3</v>
      </c>
      <c r="F8400" s="4" t="str">
        <f>INDEX(Stores[storetype],MATCH(Sales[[#This Row],[store_no]],Stores[store_no],0))</f>
        <v>C</v>
      </c>
      <c r="G8400" s="4" t="str">
        <f>INDEX(Stores[location_city],MATCH(Sales[[#This Row],[store_no]],Stores[store_no],0))</f>
        <v>Lincoln</v>
      </c>
      <c r="H8400" s="4" t="str">
        <f>INDEX(Stores[location_state],MATCH(Sales[[#This Row],[store_no]],Stores[store_no],0))</f>
        <v>Nebraska</v>
      </c>
      <c r="I8400" s="4">
        <f>INDEX(Stores[sqft],MATCH(Sales[[#This Row],[store_no]],Stores[store_no],0))</f>
        <v>161300</v>
      </c>
      <c r="J8400" s="4" t="str">
        <f>INDEX(Departments[dept_name],MATCH(Sales[[#This Row],[dept_no]],Departments[dept_no],0))</f>
        <v>Tools</v>
      </c>
      <c r="K8400" s="4" t="str">
        <f>CONCATENATE(Sales[[#This Row],[region]],Sales[[#This Row],[storetype]])</f>
        <v>3C</v>
      </c>
      <c r="L8400" s="4">
        <f>INDEX(RegionStoreCount[Store Count],MATCH(Sales[[#This Row],[RegionStoretype]],RegionStoreCount[Region/Type],0))</f>
        <v>2</v>
      </c>
      <c r="M8400" s="4">
        <f>AND(Sales[[#This Row],[date]]&lt;=TY_YTDMax,Sales[[#This Row],[date]]&gt;=TY_YTDMin)*Sales[[#This Row],[sales]]</f>
        <v>21233.718800000002</v>
      </c>
      <c r="N8400" s="4">
        <f>AND(Sales[[#This Row],[date]]&lt;=LY_YTDMax,Sales[[#This Row],[date]]&gt;=LY_YTDMin)*Sales[[#This Row],[sales]]</f>
        <v>0</v>
      </c>
      <c r="O8400" s="4">
        <f>AND(Sales[[#This Row],[date]]&gt;=YoY_Min,Sales[[#This Row],[date]]&lt;=TY_YTDMax)*(Sales[[#This Row],[sales]]/Sales[[#This Row],[sqft]])</f>
        <v>0.13164115809051458</v>
      </c>
      <c r="P8400" s="4">
        <f>SUMIF(Sales[RegionStoretype],Sales[[#This Row],[RegionStoretype]],Sales[YoY_SSF])/Sales[[#This Row],[Region_TypeCount]]</f>
        <v>47.561479460925746</v>
      </c>
    </row>
    <row r="8401" spans="1:16" x14ac:dyDescent="0.25">
      <c r="A8401" s="1">
        <v>43336</v>
      </c>
      <c r="B8401">
        <v>37</v>
      </c>
      <c r="C8401">
        <v>20</v>
      </c>
      <c r="D8401">
        <v>412.21179999999998</v>
      </c>
      <c r="E8401" s="4">
        <f>INDEX(Stores[region],MATCH(Sales[[#This Row],[store_no]],Stores[store_no],0))</f>
        <v>3</v>
      </c>
      <c r="F8401" s="4" t="str">
        <f>INDEX(Stores[storetype],MATCH(Sales[[#This Row],[store_no]],Stores[store_no],0))</f>
        <v>C</v>
      </c>
      <c r="G8401" s="4" t="str">
        <f>INDEX(Stores[location_city],MATCH(Sales[[#This Row],[store_no]],Stores[store_no],0))</f>
        <v>Lincoln</v>
      </c>
      <c r="H8401" s="4" t="str">
        <f>INDEX(Stores[location_state],MATCH(Sales[[#This Row],[store_no]],Stores[store_no],0))</f>
        <v>Nebraska</v>
      </c>
      <c r="I8401" s="4">
        <f>INDEX(Stores[sqft],MATCH(Sales[[#This Row],[store_no]],Stores[store_no],0))</f>
        <v>161300</v>
      </c>
      <c r="J8401" s="4" t="str">
        <f>INDEX(Departments[dept_name],MATCH(Sales[[#This Row],[dept_no]],Departments[dept_no],0))</f>
        <v>Toys</v>
      </c>
      <c r="K8401" s="4" t="str">
        <f>CONCATENATE(Sales[[#This Row],[region]],Sales[[#This Row],[storetype]])</f>
        <v>3C</v>
      </c>
      <c r="L8401" s="4">
        <f>INDEX(RegionStoreCount[Store Count],MATCH(Sales[[#This Row],[RegionStoretype]],RegionStoreCount[Region/Type],0))</f>
        <v>2</v>
      </c>
      <c r="M8401" s="4">
        <f>AND(Sales[[#This Row],[date]]&lt;=TY_YTDMax,Sales[[#This Row],[date]]&gt;=TY_YTDMin)*Sales[[#This Row],[sales]]</f>
        <v>412.21179999999998</v>
      </c>
      <c r="N8401" s="4">
        <f>AND(Sales[[#This Row],[date]]&lt;=LY_YTDMax,Sales[[#This Row],[date]]&gt;=LY_YTDMin)*Sales[[#This Row],[sales]]</f>
        <v>0</v>
      </c>
      <c r="O8401" s="4">
        <f>AND(Sales[[#This Row],[date]]&gt;=YoY_Min,Sales[[#This Row],[date]]&lt;=TY_YTDMax)*(Sales[[#This Row],[sales]]/Sales[[#This Row],[sqft]])</f>
        <v>2.5555598264104151E-3</v>
      </c>
      <c r="P8401" s="4">
        <f>SUMIF(Sales[RegionStoretype],Sales[[#This Row],[RegionStoretype]],Sales[YoY_SSF])/Sales[[#This Row],[Region_TypeCount]]</f>
        <v>47.561479460925746</v>
      </c>
    </row>
    <row r="8402" spans="1:16" x14ac:dyDescent="0.25">
      <c r="A8402" s="1">
        <v>43336</v>
      </c>
      <c r="B8402">
        <v>38</v>
      </c>
      <c r="C8402">
        <v>1</v>
      </c>
      <c r="D8402">
        <v>20253.459600000002</v>
      </c>
      <c r="E8402" s="4">
        <f>INDEX(Stores[region],MATCH(Sales[[#This Row],[store_no]],Stores[store_no],0))</f>
        <v>2</v>
      </c>
      <c r="F8402" s="4" t="str">
        <f>INDEX(Stores[storetype],MATCH(Sales[[#This Row],[store_no]],Stores[store_no],0))</f>
        <v>C</v>
      </c>
      <c r="G8402" s="4" t="str">
        <f>INDEX(Stores[location_city],MATCH(Sales[[#This Row],[store_no]],Stores[store_no],0))</f>
        <v>Hinsdale</v>
      </c>
      <c r="H8402" s="4" t="str">
        <f>INDEX(Stores[location_state],MATCH(Sales[[#This Row],[store_no]],Stores[store_no],0))</f>
        <v>Illinois</v>
      </c>
      <c r="I8402" s="4">
        <f>INDEX(Stores[sqft],MATCH(Sales[[#This Row],[store_no]],Stores[store_no],0))</f>
        <v>155600</v>
      </c>
      <c r="J8402" s="4" t="str">
        <f>INDEX(Departments[dept_name],MATCH(Sales[[#This Row],[dept_no]],Departments[dept_no],0))</f>
        <v>Automotive</v>
      </c>
      <c r="K8402" s="4" t="str">
        <f>CONCATENATE(Sales[[#This Row],[region]],Sales[[#This Row],[storetype]])</f>
        <v>2C</v>
      </c>
      <c r="L8402" s="4">
        <f>INDEX(RegionStoreCount[Store Count],MATCH(Sales[[#This Row],[RegionStoretype]],RegionStoreCount[Region/Type],0))</f>
        <v>1</v>
      </c>
      <c r="M8402" s="4">
        <f>AND(Sales[[#This Row],[date]]&lt;=TY_YTDMax,Sales[[#This Row],[date]]&gt;=TY_YTDMin)*Sales[[#This Row],[sales]]</f>
        <v>20253.459600000002</v>
      </c>
      <c r="N8402" s="4">
        <f>AND(Sales[[#This Row],[date]]&lt;=LY_YTDMax,Sales[[#This Row],[date]]&gt;=LY_YTDMin)*Sales[[#This Row],[sales]]</f>
        <v>0</v>
      </c>
      <c r="O8402" s="4">
        <f>AND(Sales[[#This Row],[date]]&gt;=YoY_Min,Sales[[#This Row],[date]]&lt;=TY_YTDMax)*(Sales[[#This Row],[sales]]/Sales[[#This Row],[sqft]])</f>
        <v>0.13016362210796917</v>
      </c>
      <c r="P8402" s="4">
        <f>SUMIF(Sales[RegionStoretype],Sales[[#This Row],[RegionStoretype]],Sales[YoY_SSF])/Sales[[#This Row],[Region_TypeCount]]</f>
        <v>44.537621913239086</v>
      </c>
    </row>
    <row r="8403" spans="1:16" x14ac:dyDescent="0.25">
      <c r="A8403" s="1">
        <v>43343</v>
      </c>
      <c r="B8403">
        <v>1</v>
      </c>
      <c r="C8403">
        <v>1</v>
      </c>
      <c r="D8403">
        <v>13070.458999999999</v>
      </c>
      <c r="E8403" s="4">
        <f>INDEX(Stores[region],MATCH(Sales[[#This Row],[store_no]],Stores[store_no],0))</f>
        <v>1</v>
      </c>
      <c r="F8403" s="4" t="str">
        <f>INDEX(Stores[storetype],MATCH(Sales[[#This Row],[store_no]],Stores[store_no],0))</f>
        <v>A</v>
      </c>
      <c r="G8403" s="4" t="str">
        <f>INDEX(Stores[location_city],MATCH(Sales[[#This Row],[store_no]],Stores[store_no],0))</f>
        <v>Ann Arbor</v>
      </c>
      <c r="H8403" s="4" t="str">
        <f>INDEX(Stores[location_state],MATCH(Sales[[#This Row],[store_no]],Stores[store_no],0))</f>
        <v>Michigan</v>
      </c>
      <c r="I8403" s="4">
        <f>INDEX(Stores[sqft],MATCH(Sales[[#This Row],[store_no]],Stores[store_no],0))</f>
        <v>100600</v>
      </c>
      <c r="J8403" s="4" t="str">
        <f>INDEX(Departments[dept_name],MATCH(Sales[[#This Row],[dept_no]],Departments[dept_no],0))</f>
        <v>Automotive</v>
      </c>
      <c r="K8403" s="4" t="str">
        <f>CONCATENATE(Sales[[#This Row],[region]],Sales[[#This Row],[storetype]])</f>
        <v>1A</v>
      </c>
      <c r="L8403" s="4">
        <f>INDEX(RegionStoreCount[Store Count],MATCH(Sales[[#This Row],[RegionStoretype]],RegionStoreCount[Region/Type],0))</f>
        <v>5</v>
      </c>
      <c r="M8403" s="4">
        <f>AND(Sales[[#This Row],[date]]&lt;=TY_YTDMax,Sales[[#This Row],[date]]&gt;=TY_YTDMin)*Sales[[#This Row],[sales]]</f>
        <v>13070.458999999999</v>
      </c>
      <c r="N8403" s="4">
        <f>AND(Sales[[#This Row],[date]]&lt;=LY_YTDMax,Sales[[#This Row],[date]]&gt;=LY_YTDMin)*Sales[[#This Row],[sales]]</f>
        <v>0</v>
      </c>
      <c r="O8403" s="4">
        <f>AND(Sales[[#This Row],[date]]&gt;=YoY_Min,Sales[[#This Row],[date]]&lt;=TY_YTDMax)*(Sales[[#This Row],[sales]]/Sales[[#This Row],[sqft]])</f>
        <v>0.12992503976143141</v>
      </c>
      <c r="P8403" s="4">
        <f>SUMIF(Sales[RegionStoretype],Sales[[#This Row],[RegionStoretype]],Sales[YoY_SSF])/Sales[[#This Row],[Region_TypeCount]]</f>
        <v>59.469551530910678</v>
      </c>
    </row>
    <row r="8404" spans="1:16" x14ac:dyDescent="0.25">
      <c r="A8404" s="1">
        <v>43343</v>
      </c>
      <c r="B8404">
        <v>1</v>
      </c>
      <c r="C8404">
        <v>11</v>
      </c>
      <c r="D8404">
        <v>48520.008999999998</v>
      </c>
      <c r="E8404" s="4">
        <f>INDEX(Stores[region],MATCH(Sales[[#This Row],[store_no]],Stores[store_no],0))</f>
        <v>1</v>
      </c>
      <c r="F8404" s="4" t="str">
        <f>INDEX(Stores[storetype],MATCH(Sales[[#This Row],[store_no]],Stores[store_no],0))</f>
        <v>A</v>
      </c>
      <c r="G8404" s="4" t="str">
        <f>INDEX(Stores[location_city],MATCH(Sales[[#This Row],[store_no]],Stores[store_no],0))</f>
        <v>Ann Arbor</v>
      </c>
      <c r="H8404" s="4" t="str">
        <f>INDEX(Stores[location_state],MATCH(Sales[[#This Row],[store_no]],Stores[store_no],0))</f>
        <v>Michigan</v>
      </c>
      <c r="I8404" s="4">
        <f>INDEX(Stores[sqft],MATCH(Sales[[#This Row],[store_no]],Stores[store_no],0))</f>
        <v>100600</v>
      </c>
      <c r="J8404" s="4" t="str">
        <f>INDEX(Departments[dept_name],MATCH(Sales[[#This Row],[dept_no]],Departments[dept_no],0))</f>
        <v>Home</v>
      </c>
      <c r="K8404" s="4" t="str">
        <f>CONCATENATE(Sales[[#This Row],[region]],Sales[[#This Row],[storetype]])</f>
        <v>1A</v>
      </c>
      <c r="L8404" s="4">
        <f>INDEX(RegionStoreCount[Store Count],MATCH(Sales[[#This Row],[RegionStoretype]],RegionStoreCount[Region/Type],0))</f>
        <v>5</v>
      </c>
      <c r="M8404" s="4">
        <f>AND(Sales[[#This Row],[date]]&lt;=TY_YTDMax,Sales[[#This Row],[date]]&gt;=TY_YTDMin)*Sales[[#This Row],[sales]]</f>
        <v>48520.008999999998</v>
      </c>
      <c r="N8404" s="4">
        <f>AND(Sales[[#This Row],[date]]&lt;=LY_YTDMax,Sales[[#This Row],[date]]&gt;=LY_YTDMin)*Sales[[#This Row],[sales]]</f>
        <v>0</v>
      </c>
      <c r="O8404" s="4">
        <f>AND(Sales[[#This Row],[date]]&gt;=YoY_Min,Sales[[#This Row],[date]]&lt;=TY_YTDMax)*(Sales[[#This Row],[sales]]/Sales[[#This Row],[sqft]])</f>
        <v>0.48230625248508946</v>
      </c>
      <c r="P8404" s="4">
        <f>SUMIF(Sales[RegionStoretype],Sales[[#This Row],[RegionStoretype]],Sales[YoY_SSF])/Sales[[#This Row],[Region_TypeCount]]</f>
        <v>59.469551530910678</v>
      </c>
    </row>
    <row r="8405" spans="1:16" x14ac:dyDescent="0.25">
      <c r="A8405" s="1">
        <v>43343</v>
      </c>
      <c r="B8405">
        <v>1</v>
      </c>
      <c r="C8405">
        <v>18</v>
      </c>
      <c r="D8405">
        <v>16.356400000000001</v>
      </c>
      <c r="E8405" s="4">
        <f>INDEX(Stores[region],MATCH(Sales[[#This Row],[store_no]],Stores[store_no],0))</f>
        <v>1</v>
      </c>
      <c r="F8405" s="4" t="str">
        <f>INDEX(Stores[storetype],MATCH(Sales[[#This Row],[store_no]],Stores[store_no],0))</f>
        <v>A</v>
      </c>
      <c r="G8405" s="4" t="str">
        <f>INDEX(Stores[location_city],MATCH(Sales[[#This Row],[store_no]],Stores[store_no],0))</f>
        <v>Ann Arbor</v>
      </c>
      <c r="H8405" s="4" t="str">
        <f>INDEX(Stores[location_state],MATCH(Sales[[#This Row],[store_no]],Stores[store_no],0))</f>
        <v>Michigan</v>
      </c>
      <c r="I8405" s="4">
        <f>INDEX(Stores[sqft],MATCH(Sales[[#This Row],[store_no]],Stores[store_no],0))</f>
        <v>100600</v>
      </c>
      <c r="J8405" s="4" t="str">
        <f>INDEX(Departments[dept_name],MATCH(Sales[[#This Row],[dept_no]],Departments[dept_no],0))</f>
        <v>Sports</v>
      </c>
      <c r="K8405" s="4" t="str">
        <f>CONCATENATE(Sales[[#This Row],[region]],Sales[[#This Row],[storetype]])</f>
        <v>1A</v>
      </c>
      <c r="L8405" s="4">
        <f>INDEX(RegionStoreCount[Store Count],MATCH(Sales[[#This Row],[RegionStoretype]],RegionStoreCount[Region/Type],0))</f>
        <v>5</v>
      </c>
      <c r="M8405" s="4">
        <f>AND(Sales[[#This Row],[date]]&lt;=TY_YTDMax,Sales[[#This Row],[date]]&gt;=TY_YTDMin)*Sales[[#This Row],[sales]]</f>
        <v>16.356400000000001</v>
      </c>
      <c r="N8405" s="4">
        <f>AND(Sales[[#This Row],[date]]&lt;=LY_YTDMax,Sales[[#This Row],[date]]&gt;=LY_YTDMin)*Sales[[#This Row],[sales]]</f>
        <v>0</v>
      </c>
      <c r="O8405" s="4">
        <f>AND(Sales[[#This Row],[date]]&gt;=YoY_Min,Sales[[#This Row],[date]]&lt;=TY_YTDMax)*(Sales[[#This Row],[sales]]/Sales[[#This Row],[sqft]])</f>
        <v>1.6258846918489067E-4</v>
      </c>
      <c r="P8405" s="4">
        <f>SUMIF(Sales[RegionStoretype],Sales[[#This Row],[RegionStoretype]],Sales[YoY_SSF])/Sales[[#This Row],[Region_TypeCount]]</f>
        <v>59.469551530910678</v>
      </c>
    </row>
    <row r="8406" spans="1:16" x14ac:dyDescent="0.25">
      <c r="A8406" s="1">
        <v>43343</v>
      </c>
      <c r="B8406">
        <v>2</v>
      </c>
      <c r="C8406">
        <v>3</v>
      </c>
      <c r="D8406">
        <v>280058.74359999999</v>
      </c>
      <c r="E8406" s="4">
        <f>INDEX(Stores[region],MATCH(Sales[[#This Row],[store_no]],Stores[store_no],0))</f>
        <v>3</v>
      </c>
      <c r="F8406" s="4" t="str">
        <f>INDEX(Stores[storetype],MATCH(Sales[[#This Row],[store_no]],Stores[store_no],0))</f>
        <v>A</v>
      </c>
      <c r="G8406" s="4" t="str">
        <f>INDEX(Stores[location_city],MATCH(Sales[[#This Row],[store_no]],Stores[store_no],0))</f>
        <v>Minneapolis</v>
      </c>
      <c r="H8406" s="4" t="str">
        <f>INDEX(Stores[location_state],MATCH(Sales[[#This Row],[store_no]],Stores[store_no],0))</f>
        <v>Minnesota</v>
      </c>
      <c r="I8406" s="4">
        <f>INDEX(Stores[sqft],MATCH(Sales[[#This Row],[store_no]],Stores[store_no],0))</f>
        <v>210400</v>
      </c>
      <c r="J8406" s="4" t="str">
        <f>INDEX(Departments[dept_name],MATCH(Sales[[#This Row],[dept_no]],Departments[dept_no],0))</f>
        <v>Beauty</v>
      </c>
      <c r="K8406" s="4" t="str">
        <f>CONCATENATE(Sales[[#This Row],[region]],Sales[[#This Row],[storetype]])</f>
        <v>3A</v>
      </c>
      <c r="L8406" s="4">
        <f>INDEX(RegionStoreCount[Store Count],MATCH(Sales[[#This Row],[RegionStoretype]],RegionStoreCount[Region/Type],0))</f>
        <v>9</v>
      </c>
      <c r="M8406" s="4">
        <f>AND(Sales[[#This Row],[date]]&lt;=TY_YTDMax,Sales[[#This Row],[date]]&gt;=TY_YTDMin)*Sales[[#This Row],[sales]]</f>
        <v>280058.74359999999</v>
      </c>
      <c r="N8406" s="4">
        <f>AND(Sales[[#This Row],[date]]&lt;=LY_YTDMax,Sales[[#This Row],[date]]&gt;=LY_YTDMin)*Sales[[#This Row],[sales]]</f>
        <v>0</v>
      </c>
      <c r="O8406" s="4">
        <f>AND(Sales[[#This Row],[date]]&gt;=YoY_Min,Sales[[#This Row],[date]]&lt;=TY_YTDMax)*(Sales[[#This Row],[sales]]/Sales[[#This Row],[sqft]])</f>
        <v>1.3310776787072243</v>
      </c>
      <c r="P8406" s="4">
        <f>SUMIF(Sales[RegionStoretype],Sales[[#This Row],[RegionStoretype]],Sales[YoY_SSF])/Sales[[#This Row],[Region_TypeCount]]</f>
        <v>53.603836561720975</v>
      </c>
    </row>
    <row r="8407" spans="1:16" x14ac:dyDescent="0.25">
      <c r="A8407" s="1">
        <v>43343</v>
      </c>
      <c r="B8407">
        <v>2</v>
      </c>
      <c r="C8407">
        <v>9</v>
      </c>
      <c r="D8407">
        <v>18318.084600000002</v>
      </c>
      <c r="E8407" s="4">
        <f>INDEX(Stores[region],MATCH(Sales[[#This Row],[store_no]],Stores[store_no],0))</f>
        <v>3</v>
      </c>
      <c r="F8407" s="4" t="str">
        <f>INDEX(Stores[storetype],MATCH(Sales[[#This Row],[store_no]],Stores[store_no],0))</f>
        <v>A</v>
      </c>
      <c r="G8407" s="4" t="str">
        <f>INDEX(Stores[location_city],MATCH(Sales[[#This Row],[store_no]],Stores[store_no],0))</f>
        <v>Minneapolis</v>
      </c>
      <c r="H8407" s="4" t="str">
        <f>INDEX(Stores[location_state],MATCH(Sales[[#This Row],[store_no]],Stores[store_no],0))</f>
        <v>Minnesota</v>
      </c>
      <c r="I8407" s="4">
        <f>INDEX(Stores[sqft],MATCH(Sales[[#This Row],[store_no]],Stores[store_no],0))</f>
        <v>210400</v>
      </c>
      <c r="J8407" s="4" t="str">
        <f>INDEX(Departments[dept_name],MATCH(Sales[[#This Row],[dept_no]],Departments[dept_no],0))</f>
        <v>Garden</v>
      </c>
      <c r="K8407" s="4" t="str">
        <f>CONCATENATE(Sales[[#This Row],[region]],Sales[[#This Row],[storetype]])</f>
        <v>3A</v>
      </c>
      <c r="L8407" s="4">
        <f>INDEX(RegionStoreCount[Store Count],MATCH(Sales[[#This Row],[RegionStoretype]],RegionStoreCount[Region/Type],0))</f>
        <v>9</v>
      </c>
      <c r="M8407" s="4">
        <f>AND(Sales[[#This Row],[date]]&lt;=TY_YTDMax,Sales[[#This Row],[date]]&gt;=TY_YTDMin)*Sales[[#This Row],[sales]]</f>
        <v>18318.084600000002</v>
      </c>
      <c r="N8407" s="4">
        <f>AND(Sales[[#This Row],[date]]&lt;=LY_YTDMax,Sales[[#This Row],[date]]&gt;=LY_YTDMin)*Sales[[#This Row],[sales]]</f>
        <v>0</v>
      </c>
      <c r="O8407" s="4">
        <f>AND(Sales[[#This Row],[date]]&gt;=YoY_Min,Sales[[#This Row],[date]]&lt;=TY_YTDMax)*(Sales[[#This Row],[sales]]/Sales[[#This Row],[sqft]])</f>
        <v>8.706313973384032E-2</v>
      </c>
      <c r="P8407" s="4">
        <f>SUMIF(Sales[RegionStoretype],Sales[[#This Row],[RegionStoretype]],Sales[YoY_SSF])/Sales[[#This Row],[Region_TypeCount]]</f>
        <v>53.603836561720975</v>
      </c>
    </row>
    <row r="8408" spans="1:16" x14ac:dyDescent="0.25">
      <c r="A8408" s="1">
        <v>43343</v>
      </c>
      <c r="B8408">
        <v>2</v>
      </c>
      <c r="C8408">
        <v>10</v>
      </c>
      <c r="D8408">
        <v>34823.884599999998</v>
      </c>
      <c r="E8408" s="4">
        <f>INDEX(Stores[region],MATCH(Sales[[#This Row],[store_no]],Stores[store_no],0))</f>
        <v>3</v>
      </c>
      <c r="F8408" s="4" t="str">
        <f>INDEX(Stores[storetype],MATCH(Sales[[#This Row],[store_no]],Stores[store_no],0))</f>
        <v>A</v>
      </c>
      <c r="G8408" s="4" t="str">
        <f>INDEX(Stores[location_city],MATCH(Sales[[#This Row],[store_no]],Stores[store_no],0))</f>
        <v>Minneapolis</v>
      </c>
      <c r="H8408" s="4" t="str">
        <f>INDEX(Stores[location_state],MATCH(Sales[[#This Row],[store_no]],Stores[store_no],0))</f>
        <v>Minnesota</v>
      </c>
      <c r="I8408" s="4">
        <f>INDEX(Stores[sqft],MATCH(Sales[[#This Row],[store_no]],Stores[store_no],0))</f>
        <v>210400</v>
      </c>
      <c r="J8408" s="4" t="str">
        <f>INDEX(Departments[dept_name],MATCH(Sales[[#This Row],[dept_no]],Departments[dept_no],0))</f>
        <v>Health</v>
      </c>
      <c r="K8408" s="4" t="str">
        <f>CONCATENATE(Sales[[#This Row],[region]],Sales[[#This Row],[storetype]])</f>
        <v>3A</v>
      </c>
      <c r="L8408" s="4">
        <f>INDEX(RegionStoreCount[Store Count],MATCH(Sales[[#This Row],[RegionStoretype]],RegionStoreCount[Region/Type],0))</f>
        <v>9</v>
      </c>
      <c r="M8408" s="4">
        <f>AND(Sales[[#This Row],[date]]&lt;=TY_YTDMax,Sales[[#This Row],[date]]&gt;=TY_YTDMin)*Sales[[#This Row],[sales]]</f>
        <v>34823.884599999998</v>
      </c>
      <c r="N8408" s="4">
        <f>AND(Sales[[#This Row],[date]]&lt;=LY_YTDMax,Sales[[#This Row],[date]]&gt;=LY_YTDMin)*Sales[[#This Row],[sales]]</f>
        <v>0</v>
      </c>
      <c r="O8408" s="4">
        <f>AND(Sales[[#This Row],[date]]&gt;=YoY_Min,Sales[[#This Row],[date]]&lt;=TY_YTDMax)*(Sales[[#This Row],[sales]]/Sales[[#This Row],[sqft]])</f>
        <v>0.16551275950570341</v>
      </c>
      <c r="P8408" s="4">
        <f>SUMIF(Sales[RegionStoretype],Sales[[#This Row],[RegionStoretype]],Sales[YoY_SSF])/Sales[[#This Row],[Region_TypeCount]]</f>
        <v>53.603836561720975</v>
      </c>
    </row>
    <row r="8409" spans="1:16" x14ac:dyDescent="0.25">
      <c r="A8409" s="1">
        <v>43343</v>
      </c>
      <c r="B8409">
        <v>3</v>
      </c>
      <c r="C8409">
        <v>2</v>
      </c>
      <c r="D8409">
        <v>48404.818999999996</v>
      </c>
      <c r="E8409" s="4">
        <f>INDEX(Stores[region],MATCH(Sales[[#This Row],[store_no]],Stores[store_no],0))</f>
        <v>1</v>
      </c>
      <c r="F8409" s="4" t="str">
        <f>INDEX(Stores[storetype],MATCH(Sales[[#This Row],[store_no]],Stores[store_no],0))</f>
        <v>B</v>
      </c>
      <c r="G8409" s="4" t="str">
        <f>INDEX(Stores[location_city],MATCH(Sales[[#This Row],[store_no]],Stores[store_no],0))</f>
        <v>Detroit</v>
      </c>
      <c r="H8409" s="4" t="str">
        <f>INDEX(Stores[location_state],MATCH(Sales[[#This Row],[store_no]],Stores[store_no],0))</f>
        <v>Michigan</v>
      </c>
      <c r="I8409" s="4">
        <f>INDEX(Stores[sqft],MATCH(Sales[[#This Row],[store_no]],Stores[store_no],0))</f>
        <v>114500</v>
      </c>
      <c r="J8409" s="4" t="str">
        <f>INDEX(Departments[dept_name],MATCH(Sales[[#This Row],[dept_no]],Departments[dept_no],0))</f>
        <v>Baby</v>
      </c>
      <c r="K8409" s="4" t="str">
        <f>CONCATENATE(Sales[[#This Row],[region]],Sales[[#This Row],[storetype]])</f>
        <v>1B</v>
      </c>
      <c r="L8409" s="4">
        <f>INDEX(RegionStoreCount[Store Count],MATCH(Sales[[#This Row],[RegionStoretype]],RegionStoreCount[Region/Type],0))</f>
        <v>5</v>
      </c>
      <c r="M8409" s="4">
        <f>AND(Sales[[#This Row],[date]]&lt;=TY_YTDMax,Sales[[#This Row],[date]]&gt;=TY_YTDMin)*Sales[[#This Row],[sales]]</f>
        <v>48404.818999999996</v>
      </c>
      <c r="N8409" s="4">
        <f>AND(Sales[[#This Row],[date]]&lt;=LY_YTDMax,Sales[[#This Row],[date]]&gt;=LY_YTDMin)*Sales[[#This Row],[sales]]</f>
        <v>0</v>
      </c>
      <c r="O8409" s="4">
        <f>AND(Sales[[#This Row],[date]]&gt;=YoY_Min,Sales[[#This Row],[date]]&lt;=TY_YTDMax)*(Sales[[#This Row],[sales]]/Sales[[#This Row],[sqft]])</f>
        <v>0.42274951091703056</v>
      </c>
      <c r="P8409" s="4">
        <f>SUMIF(Sales[RegionStoretype],Sales[[#This Row],[RegionStoretype]],Sales[YoY_SSF])/Sales[[#This Row],[Region_TypeCount]]</f>
        <v>68.518982968140051</v>
      </c>
    </row>
    <row r="8410" spans="1:16" x14ac:dyDescent="0.25">
      <c r="A8410" s="1">
        <v>43343</v>
      </c>
      <c r="B8410">
        <v>3</v>
      </c>
      <c r="C8410">
        <v>8</v>
      </c>
      <c r="D8410">
        <v>80928.233200000002</v>
      </c>
      <c r="E8410" s="4">
        <f>INDEX(Stores[region],MATCH(Sales[[#This Row],[store_no]],Stores[store_no],0))</f>
        <v>1</v>
      </c>
      <c r="F8410" s="4" t="str">
        <f>INDEX(Stores[storetype],MATCH(Sales[[#This Row],[store_no]],Stores[store_no],0))</f>
        <v>B</v>
      </c>
      <c r="G8410" s="4" t="str">
        <f>INDEX(Stores[location_city],MATCH(Sales[[#This Row],[store_no]],Stores[store_no],0))</f>
        <v>Detroit</v>
      </c>
      <c r="H8410" s="4" t="str">
        <f>INDEX(Stores[location_state],MATCH(Sales[[#This Row],[store_no]],Stores[store_no],0))</f>
        <v>Michigan</v>
      </c>
      <c r="I8410" s="4">
        <f>INDEX(Stores[sqft],MATCH(Sales[[#This Row],[store_no]],Stores[store_no],0))</f>
        <v>114500</v>
      </c>
      <c r="J8410" s="4" t="str">
        <f>INDEX(Departments[dept_name],MATCH(Sales[[#This Row],[dept_no]],Departments[dept_no],0))</f>
        <v>Games</v>
      </c>
      <c r="K8410" s="4" t="str">
        <f>CONCATENATE(Sales[[#This Row],[region]],Sales[[#This Row],[storetype]])</f>
        <v>1B</v>
      </c>
      <c r="L8410" s="4">
        <f>INDEX(RegionStoreCount[Store Count],MATCH(Sales[[#This Row],[RegionStoretype]],RegionStoreCount[Region/Type],0))</f>
        <v>5</v>
      </c>
      <c r="M8410" s="4">
        <f>AND(Sales[[#This Row],[date]]&lt;=TY_YTDMax,Sales[[#This Row],[date]]&gt;=TY_YTDMin)*Sales[[#This Row],[sales]]</f>
        <v>80928.233200000002</v>
      </c>
      <c r="N8410" s="4">
        <f>AND(Sales[[#This Row],[date]]&lt;=LY_YTDMax,Sales[[#This Row],[date]]&gt;=LY_YTDMin)*Sales[[#This Row],[sales]]</f>
        <v>0</v>
      </c>
      <c r="O8410" s="4">
        <f>AND(Sales[[#This Row],[date]]&gt;=YoY_Min,Sales[[#This Row],[date]]&lt;=TY_YTDMax)*(Sales[[#This Row],[sales]]/Sales[[#This Row],[sqft]])</f>
        <v>0.70679679650655025</v>
      </c>
      <c r="P8410" s="4">
        <f>SUMIF(Sales[RegionStoretype],Sales[[#This Row],[RegionStoretype]],Sales[YoY_SSF])/Sales[[#This Row],[Region_TypeCount]]</f>
        <v>68.518982968140051</v>
      </c>
    </row>
    <row r="8411" spans="1:16" x14ac:dyDescent="0.25">
      <c r="A8411" s="1">
        <v>43343</v>
      </c>
      <c r="B8411">
        <v>4</v>
      </c>
      <c r="C8411">
        <v>4</v>
      </c>
      <c r="D8411">
        <v>52993.510300000009</v>
      </c>
      <c r="E8411" s="4">
        <f>INDEX(Stores[region],MATCH(Sales[[#This Row],[store_no]],Stores[store_no],0))</f>
        <v>1</v>
      </c>
      <c r="F8411" s="4" t="str">
        <f>INDEX(Stores[storetype],MATCH(Sales[[#This Row],[store_no]],Stores[store_no],0))</f>
        <v>A</v>
      </c>
      <c r="G8411" s="4" t="str">
        <f>INDEX(Stores[location_city],MATCH(Sales[[#This Row],[store_no]],Stores[store_no],0))</f>
        <v>Cincinnati</v>
      </c>
      <c r="H8411" s="4" t="str">
        <f>INDEX(Stores[location_state],MATCH(Sales[[#This Row],[store_no]],Stores[store_no],0))</f>
        <v>Ohio</v>
      </c>
      <c r="I8411" s="4">
        <f>INDEX(Stores[sqft],MATCH(Sales[[#This Row],[store_no]],Stores[store_no],0))</f>
        <v>127800</v>
      </c>
      <c r="J8411" s="4" t="str">
        <f>INDEX(Departments[dept_name],MATCH(Sales[[#This Row],[dept_no]],Departments[dept_no],0))</f>
        <v>Books</v>
      </c>
      <c r="K8411" s="4" t="str">
        <f>CONCATENATE(Sales[[#This Row],[region]],Sales[[#This Row],[storetype]])</f>
        <v>1A</v>
      </c>
      <c r="L8411" s="4">
        <f>INDEX(RegionStoreCount[Store Count],MATCH(Sales[[#This Row],[RegionStoretype]],RegionStoreCount[Region/Type],0))</f>
        <v>5</v>
      </c>
      <c r="M8411" s="4">
        <f>AND(Sales[[#This Row],[date]]&lt;=TY_YTDMax,Sales[[#This Row],[date]]&gt;=TY_YTDMin)*Sales[[#This Row],[sales]]</f>
        <v>52993.510300000009</v>
      </c>
      <c r="N8411" s="4">
        <f>AND(Sales[[#This Row],[date]]&lt;=LY_YTDMax,Sales[[#This Row],[date]]&gt;=LY_YTDMin)*Sales[[#This Row],[sales]]</f>
        <v>0</v>
      </c>
      <c r="O8411" s="4">
        <f>AND(Sales[[#This Row],[date]]&gt;=YoY_Min,Sales[[#This Row],[date]]&lt;=TY_YTDMax)*(Sales[[#This Row],[sales]]/Sales[[#This Row],[sqft]])</f>
        <v>0.41465970500782479</v>
      </c>
      <c r="P8411" s="4">
        <f>SUMIF(Sales[RegionStoretype],Sales[[#This Row],[RegionStoretype]],Sales[YoY_SSF])/Sales[[#This Row],[Region_TypeCount]]</f>
        <v>59.469551530910678</v>
      </c>
    </row>
    <row r="8412" spans="1:16" x14ac:dyDescent="0.25">
      <c r="A8412" s="1">
        <v>43343</v>
      </c>
      <c r="B8412">
        <v>4</v>
      </c>
      <c r="C8412">
        <v>8</v>
      </c>
      <c r="D8412">
        <v>164768.86730000001</v>
      </c>
      <c r="E8412" s="4">
        <f>INDEX(Stores[region],MATCH(Sales[[#This Row],[store_no]],Stores[store_no],0))</f>
        <v>1</v>
      </c>
      <c r="F8412" s="4" t="str">
        <f>INDEX(Stores[storetype],MATCH(Sales[[#This Row],[store_no]],Stores[store_no],0))</f>
        <v>A</v>
      </c>
      <c r="G8412" s="4" t="str">
        <f>INDEX(Stores[location_city],MATCH(Sales[[#This Row],[store_no]],Stores[store_no],0))</f>
        <v>Cincinnati</v>
      </c>
      <c r="H8412" s="4" t="str">
        <f>INDEX(Stores[location_state],MATCH(Sales[[#This Row],[store_no]],Stores[store_no],0))</f>
        <v>Ohio</v>
      </c>
      <c r="I8412" s="4">
        <f>INDEX(Stores[sqft],MATCH(Sales[[#This Row],[store_no]],Stores[store_no],0))</f>
        <v>127800</v>
      </c>
      <c r="J8412" s="4" t="str">
        <f>INDEX(Departments[dept_name],MATCH(Sales[[#This Row],[dept_no]],Departments[dept_no],0))</f>
        <v>Games</v>
      </c>
      <c r="K8412" s="4" t="str">
        <f>CONCATENATE(Sales[[#This Row],[region]],Sales[[#This Row],[storetype]])</f>
        <v>1A</v>
      </c>
      <c r="L8412" s="4">
        <f>INDEX(RegionStoreCount[Store Count],MATCH(Sales[[#This Row],[RegionStoretype]],RegionStoreCount[Region/Type],0))</f>
        <v>5</v>
      </c>
      <c r="M8412" s="4">
        <f>AND(Sales[[#This Row],[date]]&lt;=TY_YTDMax,Sales[[#This Row],[date]]&gt;=TY_YTDMin)*Sales[[#This Row],[sales]]</f>
        <v>164768.86730000001</v>
      </c>
      <c r="N8412" s="4">
        <f>AND(Sales[[#This Row],[date]]&lt;=LY_YTDMax,Sales[[#This Row],[date]]&gt;=LY_YTDMin)*Sales[[#This Row],[sales]]</f>
        <v>0</v>
      </c>
      <c r="O8412" s="4">
        <f>AND(Sales[[#This Row],[date]]&gt;=YoY_Min,Sales[[#This Row],[date]]&lt;=TY_YTDMax)*(Sales[[#This Row],[sales]]/Sales[[#This Row],[sqft]])</f>
        <v>1.2892712621283255</v>
      </c>
      <c r="P8412" s="4">
        <f>SUMIF(Sales[RegionStoretype],Sales[[#This Row],[RegionStoretype]],Sales[YoY_SSF])/Sales[[#This Row],[Region_TypeCount]]</f>
        <v>59.469551530910678</v>
      </c>
    </row>
    <row r="8413" spans="1:16" x14ac:dyDescent="0.25">
      <c r="A8413" s="1">
        <v>43343</v>
      </c>
      <c r="B8413">
        <v>4</v>
      </c>
      <c r="C8413">
        <v>17</v>
      </c>
      <c r="D8413">
        <v>44485.412500000006</v>
      </c>
      <c r="E8413" s="4">
        <f>INDEX(Stores[region],MATCH(Sales[[#This Row],[store_no]],Stores[store_no],0))</f>
        <v>1</v>
      </c>
      <c r="F8413" s="4" t="str">
        <f>INDEX(Stores[storetype],MATCH(Sales[[#This Row],[store_no]],Stores[store_no],0))</f>
        <v>A</v>
      </c>
      <c r="G8413" s="4" t="str">
        <f>INDEX(Stores[location_city],MATCH(Sales[[#This Row],[store_no]],Stores[store_no],0))</f>
        <v>Cincinnati</v>
      </c>
      <c r="H8413" s="4" t="str">
        <f>INDEX(Stores[location_state],MATCH(Sales[[#This Row],[store_no]],Stores[store_no],0))</f>
        <v>Ohio</v>
      </c>
      <c r="I8413" s="4">
        <f>INDEX(Stores[sqft],MATCH(Sales[[#This Row],[store_no]],Stores[store_no],0))</f>
        <v>127800</v>
      </c>
      <c r="J8413" s="4" t="str">
        <f>INDEX(Departments[dept_name],MATCH(Sales[[#This Row],[dept_no]],Departments[dept_no],0))</f>
        <v>Shoes</v>
      </c>
      <c r="K8413" s="4" t="str">
        <f>CONCATENATE(Sales[[#This Row],[region]],Sales[[#This Row],[storetype]])</f>
        <v>1A</v>
      </c>
      <c r="L8413" s="4">
        <f>INDEX(RegionStoreCount[Store Count],MATCH(Sales[[#This Row],[RegionStoretype]],RegionStoreCount[Region/Type],0))</f>
        <v>5</v>
      </c>
      <c r="M8413" s="4">
        <f>AND(Sales[[#This Row],[date]]&lt;=TY_YTDMax,Sales[[#This Row],[date]]&gt;=TY_YTDMin)*Sales[[#This Row],[sales]]</f>
        <v>44485.412500000006</v>
      </c>
      <c r="N8413" s="4">
        <f>AND(Sales[[#This Row],[date]]&lt;=LY_YTDMax,Sales[[#This Row],[date]]&gt;=LY_YTDMin)*Sales[[#This Row],[sales]]</f>
        <v>0</v>
      </c>
      <c r="O8413" s="4">
        <f>AND(Sales[[#This Row],[date]]&gt;=YoY_Min,Sales[[#This Row],[date]]&lt;=TY_YTDMax)*(Sales[[#This Row],[sales]]/Sales[[#This Row],[sqft]])</f>
        <v>0.34808616979655715</v>
      </c>
      <c r="P8413" s="4">
        <f>SUMIF(Sales[RegionStoretype],Sales[[#This Row],[RegionStoretype]],Sales[YoY_SSF])/Sales[[#This Row],[Region_TypeCount]]</f>
        <v>59.469551530910678</v>
      </c>
    </row>
    <row r="8414" spans="1:16" x14ac:dyDescent="0.25">
      <c r="A8414" s="1">
        <v>43343</v>
      </c>
      <c r="B8414">
        <v>5</v>
      </c>
      <c r="C8414">
        <v>2</v>
      </c>
      <c r="D8414">
        <v>60660.9274</v>
      </c>
      <c r="E8414" s="4">
        <f>INDEX(Stores[region],MATCH(Sales[[#This Row],[store_no]],Stores[store_no],0))</f>
        <v>1</v>
      </c>
      <c r="F8414" s="4" t="str">
        <f>INDEX(Stores[storetype],MATCH(Sales[[#This Row],[store_no]],Stores[store_no],0))</f>
        <v>B</v>
      </c>
      <c r="G8414" s="4" t="str">
        <f>INDEX(Stores[location_city],MATCH(Sales[[#This Row],[store_no]],Stores[store_no],0))</f>
        <v>Bloomington</v>
      </c>
      <c r="H8414" s="4" t="str">
        <f>INDEX(Stores[location_state],MATCH(Sales[[#This Row],[store_no]],Stores[store_no],0))</f>
        <v>Indiana</v>
      </c>
      <c r="I8414" s="4">
        <f>INDEX(Stores[sqft],MATCH(Sales[[#This Row],[store_no]],Stores[store_no],0))</f>
        <v>114500</v>
      </c>
      <c r="J8414" s="4" t="str">
        <f>INDEX(Departments[dept_name],MATCH(Sales[[#This Row],[dept_no]],Departments[dept_no],0))</f>
        <v>Baby</v>
      </c>
      <c r="K8414" s="4" t="str">
        <f>CONCATENATE(Sales[[#This Row],[region]],Sales[[#This Row],[storetype]])</f>
        <v>1B</v>
      </c>
      <c r="L8414" s="4">
        <f>INDEX(RegionStoreCount[Store Count],MATCH(Sales[[#This Row],[RegionStoretype]],RegionStoreCount[Region/Type],0))</f>
        <v>5</v>
      </c>
      <c r="M8414" s="4">
        <f>AND(Sales[[#This Row],[date]]&lt;=TY_YTDMax,Sales[[#This Row],[date]]&gt;=TY_YTDMin)*Sales[[#This Row],[sales]]</f>
        <v>60660.9274</v>
      </c>
      <c r="N8414" s="4">
        <f>AND(Sales[[#This Row],[date]]&lt;=LY_YTDMax,Sales[[#This Row],[date]]&gt;=LY_YTDMin)*Sales[[#This Row],[sales]]</f>
        <v>0</v>
      </c>
      <c r="O8414" s="4">
        <f>AND(Sales[[#This Row],[date]]&gt;=YoY_Min,Sales[[#This Row],[date]]&lt;=TY_YTDMax)*(Sales[[#This Row],[sales]]/Sales[[#This Row],[sqft]])</f>
        <v>0.52978975895196512</v>
      </c>
      <c r="P8414" s="4">
        <f>SUMIF(Sales[RegionStoretype],Sales[[#This Row],[RegionStoretype]],Sales[YoY_SSF])/Sales[[#This Row],[Region_TypeCount]]</f>
        <v>68.518982968140051</v>
      </c>
    </row>
    <row r="8415" spans="1:16" x14ac:dyDescent="0.25">
      <c r="A8415" s="1">
        <v>43343</v>
      </c>
      <c r="B8415">
        <v>5</v>
      </c>
      <c r="C8415">
        <v>6</v>
      </c>
      <c r="D8415">
        <v>236108.16379999998</v>
      </c>
      <c r="E8415" s="4">
        <f>INDEX(Stores[region],MATCH(Sales[[#This Row],[store_no]],Stores[store_no],0))</f>
        <v>1</v>
      </c>
      <c r="F8415" s="4" t="str">
        <f>INDEX(Stores[storetype],MATCH(Sales[[#This Row],[store_no]],Stores[store_no],0))</f>
        <v>B</v>
      </c>
      <c r="G8415" s="4" t="str">
        <f>INDEX(Stores[location_city],MATCH(Sales[[#This Row],[store_no]],Stores[store_no],0))</f>
        <v>Bloomington</v>
      </c>
      <c r="H8415" s="4" t="str">
        <f>INDEX(Stores[location_state],MATCH(Sales[[#This Row],[store_no]],Stores[store_no],0))</f>
        <v>Indiana</v>
      </c>
      <c r="I8415" s="4">
        <f>INDEX(Stores[sqft],MATCH(Sales[[#This Row],[store_no]],Stores[store_no],0))</f>
        <v>114500</v>
      </c>
      <c r="J8415" s="4" t="str">
        <f>INDEX(Departments[dept_name],MATCH(Sales[[#This Row],[dept_no]],Departments[dept_no],0))</f>
        <v>Computers</v>
      </c>
      <c r="K8415" s="4" t="str">
        <f>CONCATENATE(Sales[[#This Row],[region]],Sales[[#This Row],[storetype]])</f>
        <v>1B</v>
      </c>
      <c r="L8415" s="4">
        <f>INDEX(RegionStoreCount[Store Count],MATCH(Sales[[#This Row],[RegionStoretype]],RegionStoreCount[Region/Type],0))</f>
        <v>5</v>
      </c>
      <c r="M8415" s="4">
        <f>AND(Sales[[#This Row],[date]]&lt;=TY_YTDMax,Sales[[#This Row],[date]]&gt;=TY_YTDMin)*Sales[[#This Row],[sales]]</f>
        <v>236108.16379999998</v>
      </c>
      <c r="N8415" s="4">
        <f>AND(Sales[[#This Row],[date]]&lt;=LY_YTDMax,Sales[[#This Row],[date]]&gt;=LY_YTDMin)*Sales[[#This Row],[sales]]</f>
        <v>0</v>
      </c>
      <c r="O8415" s="4">
        <f>AND(Sales[[#This Row],[date]]&gt;=YoY_Min,Sales[[#This Row],[date]]&lt;=TY_YTDMax)*(Sales[[#This Row],[sales]]/Sales[[#This Row],[sqft]])</f>
        <v>2.0620800331877729</v>
      </c>
      <c r="P8415" s="4">
        <f>SUMIF(Sales[RegionStoretype],Sales[[#This Row],[RegionStoretype]],Sales[YoY_SSF])/Sales[[#This Row],[Region_TypeCount]]</f>
        <v>68.518982968140051</v>
      </c>
    </row>
    <row r="8416" spans="1:16" x14ac:dyDescent="0.25">
      <c r="A8416" s="1">
        <v>43343</v>
      </c>
      <c r="B8416">
        <v>5</v>
      </c>
      <c r="C8416">
        <v>14</v>
      </c>
      <c r="D8416">
        <v>58690.976999999999</v>
      </c>
      <c r="E8416" s="4">
        <f>INDEX(Stores[region],MATCH(Sales[[#This Row],[store_no]],Stores[store_no],0))</f>
        <v>1</v>
      </c>
      <c r="F8416" s="4" t="str">
        <f>INDEX(Stores[storetype],MATCH(Sales[[#This Row],[store_no]],Stores[store_no],0))</f>
        <v>B</v>
      </c>
      <c r="G8416" s="4" t="str">
        <f>INDEX(Stores[location_city],MATCH(Sales[[#This Row],[store_no]],Stores[store_no],0))</f>
        <v>Bloomington</v>
      </c>
      <c r="H8416" s="4" t="str">
        <f>INDEX(Stores[location_state],MATCH(Sales[[#This Row],[store_no]],Stores[store_no],0))</f>
        <v>Indiana</v>
      </c>
      <c r="I8416" s="4">
        <f>INDEX(Stores[sqft],MATCH(Sales[[#This Row],[store_no]],Stores[store_no],0))</f>
        <v>114500</v>
      </c>
      <c r="J8416" s="4" t="str">
        <f>INDEX(Departments[dept_name],MATCH(Sales[[#This Row],[dept_no]],Departments[dept_no],0))</f>
        <v>Movies</v>
      </c>
      <c r="K8416" s="4" t="str">
        <f>CONCATENATE(Sales[[#This Row],[region]],Sales[[#This Row],[storetype]])</f>
        <v>1B</v>
      </c>
      <c r="L8416" s="4">
        <f>INDEX(RegionStoreCount[Store Count],MATCH(Sales[[#This Row],[RegionStoretype]],RegionStoreCount[Region/Type],0))</f>
        <v>5</v>
      </c>
      <c r="M8416" s="4">
        <f>AND(Sales[[#This Row],[date]]&lt;=TY_YTDMax,Sales[[#This Row],[date]]&gt;=TY_YTDMin)*Sales[[#This Row],[sales]]</f>
        <v>58690.976999999999</v>
      </c>
      <c r="N8416" s="4">
        <f>AND(Sales[[#This Row],[date]]&lt;=LY_YTDMax,Sales[[#This Row],[date]]&gt;=LY_YTDMin)*Sales[[#This Row],[sales]]</f>
        <v>0</v>
      </c>
      <c r="O8416" s="4">
        <f>AND(Sales[[#This Row],[date]]&gt;=YoY_Min,Sales[[#This Row],[date]]&lt;=TY_YTDMax)*(Sales[[#This Row],[sales]]/Sales[[#This Row],[sqft]])</f>
        <v>0.51258495196506548</v>
      </c>
      <c r="P8416" s="4">
        <f>SUMIF(Sales[RegionStoretype],Sales[[#This Row],[RegionStoretype]],Sales[YoY_SSF])/Sales[[#This Row],[Region_TypeCount]]</f>
        <v>68.518982968140051</v>
      </c>
    </row>
    <row r="8417" spans="1:16" x14ac:dyDescent="0.25">
      <c r="A8417" s="1">
        <v>43343</v>
      </c>
      <c r="B8417">
        <v>5</v>
      </c>
      <c r="C8417">
        <v>16</v>
      </c>
      <c r="D8417">
        <v>26300.7742</v>
      </c>
      <c r="E8417" s="4">
        <f>INDEX(Stores[region],MATCH(Sales[[#This Row],[store_no]],Stores[store_no],0))</f>
        <v>1</v>
      </c>
      <c r="F8417" s="4" t="str">
        <f>INDEX(Stores[storetype],MATCH(Sales[[#This Row],[store_no]],Stores[store_no],0))</f>
        <v>B</v>
      </c>
      <c r="G8417" s="4" t="str">
        <f>INDEX(Stores[location_city],MATCH(Sales[[#This Row],[store_no]],Stores[store_no],0))</f>
        <v>Bloomington</v>
      </c>
      <c r="H8417" s="4" t="str">
        <f>INDEX(Stores[location_state],MATCH(Sales[[#This Row],[store_no]],Stores[store_no],0))</f>
        <v>Indiana</v>
      </c>
      <c r="I8417" s="4">
        <f>INDEX(Stores[sqft],MATCH(Sales[[#This Row],[store_no]],Stores[store_no],0))</f>
        <v>114500</v>
      </c>
      <c r="J8417" s="4" t="str">
        <f>INDEX(Departments[dept_name],MATCH(Sales[[#This Row],[dept_no]],Departments[dept_no],0))</f>
        <v>Outdoors</v>
      </c>
      <c r="K8417" s="4" t="str">
        <f>CONCATENATE(Sales[[#This Row],[region]],Sales[[#This Row],[storetype]])</f>
        <v>1B</v>
      </c>
      <c r="L8417" s="4">
        <f>INDEX(RegionStoreCount[Store Count],MATCH(Sales[[#This Row],[RegionStoretype]],RegionStoreCount[Region/Type],0))</f>
        <v>5</v>
      </c>
      <c r="M8417" s="4">
        <f>AND(Sales[[#This Row],[date]]&lt;=TY_YTDMax,Sales[[#This Row],[date]]&gt;=TY_YTDMin)*Sales[[#This Row],[sales]]</f>
        <v>26300.7742</v>
      </c>
      <c r="N8417" s="4">
        <f>AND(Sales[[#This Row],[date]]&lt;=LY_YTDMax,Sales[[#This Row],[date]]&gt;=LY_YTDMin)*Sales[[#This Row],[sales]]</f>
        <v>0</v>
      </c>
      <c r="O8417" s="4">
        <f>AND(Sales[[#This Row],[date]]&gt;=YoY_Min,Sales[[#This Row],[date]]&lt;=TY_YTDMax)*(Sales[[#This Row],[sales]]/Sales[[#This Row],[sqft]])</f>
        <v>0.22970108471615722</v>
      </c>
      <c r="P8417" s="4">
        <f>SUMIF(Sales[RegionStoretype],Sales[[#This Row],[RegionStoretype]],Sales[YoY_SSF])/Sales[[#This Row],[Region_TypeCount]]</f>
        <v>68.518982968140051</v>
      </c>
    </row>
    <row r="8418" spans="1:16" x14ac:dyDescent="0.25">
      <c r="A8418" s="1">
        <v>43343</v>
      </c>
      <c r="B8418">
        <v>5</v>
      </c>
      <c r="C8418">
        <v>17</v>
      </c>
      <c r="D8418">
        <v>63834.056000000004</v>
      </c>
      <c r="E8418" s="4">
        <f>INDEX(Stores[region],MATCH(Sales[[#This Row],[store_no]],Stores[store_no],0))</f>
        <v>1</v>
      </c>
      <c r="F8418" s="4" t="str">
        <f>INDEX(Stores[storetype],MATCH(Sales[[#This Row],[store_no]],Stores[store_no],0))</f>
        <v>B</v>
      </c>
      <c r="G8418" s="4" t="str">
        <f>INDEX(Stores[location_city],MATCH(Sales[[#This Row],[store_no]],Stores[store_no],0))</f>
        <v>Bloomington</v>
      </c>
      <c r="H8418" s="4" t="str">
        <f>INDEX(Stores[location_state],MATCH(Sales[[#This Row],[store_no]],Stores[store_no],0))</f>
        <v>Indiana</v>
      </c>
      <c r="I8418" s="4">
        <f>INDEX(Stores[sqft],MATCH(Sales[[#This Row],[store_no]],Stores[store_no],0))</f>
        <v>114500</v>
      </c>
      <c r="J8418" s="4" t="str">
        <f>INDEX(Departments[dept_name],MATCH(Sales[[#This Row],[dept_no]],Departments[dept_no],0))</f>
        <v>Shoes</v>
      </c>
      <c r="K8418" s="4" t="str">
        <f>CONCATENATE(Sales[[#This Row],[region]],Sales[[#This Row],[storetype]])</f>
        <v>1B</v>
      </c>
      <c r="L8418" s="4">
        <f>INDEX(RegionStoreCount[Store Count],MATCH(Sales[[#This Row],[RegionStoretype]],RegionStoreCount[Region/Type],0))</f>
        <v>5</v>
      </c>
      <c r="M8418" s="4">
        <f>AND(Sales[[#This Row],[date]]&lt;=TY_YTDMax,Sales[[#This Row],[date]]&gt;=TY_YTDMin)*Sales[[#This Row],[sales]]</f>
        <v>63834.056000000004</v>
      </c>
      <c r="N8418" s="4">
        <f>AND(Sales[[#This Row],[date]]&lt;=LY_YTDMax,Sales[[#This Row],[date]]&gt;=LY_YTDMin)*Sales[[#This Row],[sales]]</f>
        <v>0</v>
      </c>
      <c r="O8418" s="4">
        <f>AND(Sales[[#This Row],[date]]&gt;=YoY_Min,Sales[[#This Row],[date]]&lt;=TY_YTDMax)*(Sales[[#This Row],[sales]]/Sales[[#This Row],[sqft]])</f>
        <v>0.55750267248908303</v>
      </c>
      <c r="P8418" s="4">
        <f>SUMIF(Sales[RegionStoretype],Sales[[#This Row],[RegionStoretype]],Sales[YoY_SSF])/Sales[[#This Row],[Region_TypeCount]]</f>
        <v>68.518982968140051</v>
      </c>
    </row>
    <row r="8419" spans="1:16" x14ac:dyDescent="0.25">
      <c r="A8419" s="1">
        <v>43343</v>
      </c>
      <c r="B8419">
        <v>5</v>
      </c>
      <c r="C8419">
        <v>19</v>
      </c>
      <c r="D8419">
        <v>81674.449099999998</v>
      </c>
      <c r="E8419" s="4">
        <f>INDEX(Stores[region],MATCH(Sales[[#This Row],[store_no]],Stores[store_no],0))</f>
        <v>1</v>
      </c>
      <c r="F8419" s="4" t="str">
        <f>INDEX(Stores[storetype],MATCH(Sales[[#This Row],[store_no]],Stores[store_no],0))</f>
        <v>B</v>
      </c>
      <c r="G8419" s="4" t="str">
        <f>INDEX(Stores[location_city],MATCH(Sales[[#This Row],[store_no]],Stores[store_no],0))</f>
        <v>Bloomington</v>
      </c>
      <c r="H8419" s="4" t="str">
        <f>INDEX(Stores[location_state],MATCH(Sales[[#This Row],[store_no]],Stores[store_no],0))</f>
        <v>Indiana</v>
      </c>
      <c r="I8419" s="4">
        <f>INDEX(Stores[sqft],MATCH(Sales[[#This Row],[store_no]],Stores[store_no],0))</f>
        <v>114500</v>
      </c>
      <c r="J8419" s="4" t="str">
        <f>INDEX(Departments[dept_name],MATCH(Sales[[#This Row],[dept_no]],Departments[dept_no],0))</f>
        <v>Tools</v>
      </c>
      <c r="K8419" s="4" t="str">
        <f>CONCATENATE(Sales[[#This Row],[region]],Sales[[#This Row],[storetype]])</f>
        <v>1B</v>
      </c>
      <c r="L8419" s="4">
        <f>INDEX(RegionStoreCount[Store Count],MATCH(Sales[[#This Row],[RegionStoretype]],RegionStoreCount[Region/Type],0))</f>
        <v>5</v>
      </c>
      <c r="M8419" s="4">
        <f>AND(Sales[[#This Row],[date]]&lt;=TY_YTDMax,Sales[[#This Row],[date]]&gt;=TY_YTDMin)*Sales[[#This Row],[sales]]</f>
        <v>81674.449099999998</v>
      </c>
      <c r="N8419" s="4">
        <f>AND(Sales[[#This Row],[date]]&lt;=LY_YTDMax,Sales[[#This Row],[date]]&gt;=LY_YTDMin)*Sales[[#This Row],[sales]]</f>
        <v>0</v>
      </c>
      <c r="O8419" s="4">
        <f>AND(Sales[[#This Row],[date]]&gt;=YoY_Min,Sales[[#This Row],[date]]&lt;=TY_YTDMax)*(Sales[[#This Row],[sales]]/Sales[[#This Row],[sqft]])</f>
        <v>0.71331396593886465</v>
      </c>
      <c r="P8419" s="4">
        <f>SUMIF(Sales[RegionStoretype],Sales[[#This Row],[RegionStoretype]],Sales[YoY_SSF])/Sales[[#This Row],[Region_TypeCount]]</f>
        <v>68.518982968140051</v>
      </c>
    </row>
    <row r="8420" spans="1:16" x14ac:dyDescent="0.25">
      <c r="A8420" s="1">
        <v>43343</v>
      </c>
      <c r="B8420">
        <v>6</v>
      </c>
      <c r="C8420">
        <v>14</v>
      </c>
      <c r="D8420">
        <v>61324.562300000005</v>
      </c>
      <c r="E8420" s="4">
        <f>INDEX(Stores[region],MATCH(Sales[[#This Row],[store_no]],Stores[store_no],0))</f>
        <v>3</v>
      </c>
      <c r="F8420" s="4" t="str">
        <f>INDEX(Stores[storetype],MATCH(Sales[[#This Row],[store_no]],Stores[store_no],0))</f>
        <v>A</v>
      </c>
      <c r="G8420" s="4" t="str">
        <f>INDEX(Stores[location_city],MATCH(Sales[[#This Row],[store_no]],Stores[store_no],0))</f>
        <v>Green Bay</v>
      </c>
      <c r="H8420" s="4" t="str">
        <f>INDEX(Stores[location_state],MATCH(Sales[[#This Row],[store_no]],Stores[store_no],0))</f>
        <v>Wisconsin</v>
      </c>
      <c r="I8420" s="4">
        <f>INDEX(Stores[sqft],MATCH(Sales[[#This Row],[store_no]],Stores[store_no],0))</f>
        <v>138800</v>
      </c>
      <c r="J8420" s="4" t="str">
        <f>INDEX(Departments[dept_name],MATCH(Sales[[#This Row],[dept_no]],Departments[dept_no],0))</f>
        <v>Movies</v>
      </c>
      <c r="K8420" s="4" t="str">
        <f>CONCATENATE(Sales[[#This Row],[region]],Sales[[#This Row],[storetype]])</f>
        <v>3A</v>
      </c>
      <c r="L8420" s="4">
        <f>INDEX(RegionStoreCount[Store Count],MATCH(Sales[[#This Row],[RegionStoretype]],RegionStoreCount[Region/Type],0))</f>
        <v>9</v>
      </c>
      <c r="M8420" s="4">
        <f>AND(Sales[[#This Row],[date]]&lt;=TY_YTDMax,Sales[[#This Row],[date]]&gt;=TY_YTDMin)*Sales[[#This Row],[sales]]</f>
        <v>61324.562300000005</v>
      </c>
      <c r="N8420" s="4">
        <f>AND(Sales[[#This Row],[date]]&lt;=LY_YTDMax,Sales[[#This Row],[date]]&gt;=LY_YTDMin)*Sales[[#This Row],[sales]]</f>
        <v>0</v>
      </c>
      <c r="O8420" s="4">
        <f>AND(Sales[[#This Row],[date]]&gt;=YoY_Min,Sales[[#This Row],[date]]&lt;=TY_YTDMax)*(Sales[[#This Row],[sales]]/Sales[[#This Row],[sqft]])</f>
        <v>0.44181961311239198</v>
      </c>
      <c r="P8420" s="4">
        <f>SUMIF(Sales[RegionStoretype],Sales[[#This Row],[RegionStoretype]],Sales[YoY_SSF])/Sales[[#This Row],[Region_TypeCount]]</f>
        <v>53.603836561720975</v>
      </c>
    </row>
    <row r="8421" spans="1:16" x14ac:dyDescent="0.25">
      <c r="A8421" s="1">
        <v>43343</v>
      </c>
      <c r="B8421">
        <v>7</v>
      </c>
      <c r="C8421">
        <v>3</v>
      </c>
      <c r="D8421">
        <v>69866.1103</v>
      </c>
      <c r="E8421" s="4">
        <f>INDEX(Stores[region],MATCH(Sales[[#This Row],[store_no]],Stores[store_no],0))</f>
        <v>2</v>
      </c>
      <c r="F8421" s="4" t="str">
        <f>INDEX(Stores[storetype],MATCH(Sales[[#This Row],[store_no]],Stores[store_no],0))</f>
        <v>B</v>
      </c>
      <c r="G8421" s="4" t="str">
        <f>INDEX(Stores[location_city],MATCH(Sales[[#This Row],[store_no]],Stores[store_no],0))</f>
        <v>Rockford</v>
      </c>
      <c r="H8421" s="4" t="str">
        <f>INDEX(Stores[location_state],MATCH(Sales[[#This Row],[store_no]],Stores[store_no],0))</f>
        <v>Illinois</v>
      </c>
      <c r="I8421" s="4">
        <f>INDEX(Stores[sqft],MATCH(Sales[[#This Row],[store_no]],Stores[store_no],0))</f>
        <v>127100</v>
      </c>
      <c r="J8421" s="4" t="str">
        <f>INDEX(Departments[dept_name],MATCH(Sales[[#This Row],[dept_no]],Departments[dept_no],0))</f>
        <v>Beauty</v>
      </c>
      <c r="K8421" s="4" t="str">
        <f>CONCATENATE(Sales[[#This Row],[region]],Sales[[#This Row],[storetype]])</f>
        <v>2B</v>
      </c>
      <c r="L8421" s="4">
        <f>INDEX(RegionStoreCount[Store Count],MATCH(Sales[[#This Row],[RegionStoretype]],RegionStoreCount[Region/Type],0))</f>
        <v>6</v>
      </c>
      <c r="M8421" s="4">
        <f>AND(Sales[[#This Row],[date]]&lt;=TY_YTDMax,Sales[[#This Row],[date]]&gt;=TY_YTDMin)*Sales[[#This Row],[sales]]</f>
        <v>69866.1103</v>
      </c>
      <c r="N8421" s="4">
        <f>AND(Sales[[#This Row],[date]]&lt;=LY_YTDMax,Sales[[#This Row],[date]]&gt;=LY_YTDMin)*Sales[[#This Row],[sales]]</f>
        <v>0</v>
      </c>
      <c r="O8421" s="4">
        <f>AND(Sales[[#This Row],[date]]&gt;=YoY_Min,Sales[[#This Row],[date]]&lt;=TY_YTDMax)*(Sales[[#This Row],[sales]]/Sales[[#This Row],[sqft]])</f>
        <v>0.54969402281667978</v>
      </c>
      <c r="P8421" s="4">
        <f>SUMIF(Sales[RegionStoretype],Sales[[#This Row],[RegionStoretype]],Sales[YoY_SSF])/Sales[[#This Row],[Region_TypeCount]]</f>
        <v>58.393757732919049</v>
      </c>
    </row>
    <row r="8422" spans="1:16" x14ac:dyDescent="0.25">
      <c r="A8422" s="1">
        <v>43343</v>
      </c>
      <c r="B8422">
        <v>7</v>
      </c>
      <c r="C8422">
        <v>9</v>
      </c>
      <c r="D8422">
        <v>2329.3696</v>
      </c>
      <c r="E8422" s="4">
        <f>INDEX(Stores[region],MATCH(Sales[[#This Row],[store_no]],Stores[store_no],0))</f>
        <v>2</v>
      </c>
      <c r="F8422" s="4" t="str">
        <f>INDEX(Stores[storetype],MATCH(Sales[[#This Row],[store_no]],Stores[store_no],0))</f>
        <v>B</v>
      </c>
      <c r="G8422" s="4" t="str">
        <f>INDEX(Stores[location_city],MATCH(Sales[[#This Row],[store_no]],Stores[store_no],0))</f>
        <v>Rockford</v>
      </c>
      <c r="H8422" s="4" t="str">
        <f>INDEX(Stores[location_state],MATCH(Sales[[#This Row],[store_no]],Stores[store_no],0))</f>
        <v>Illinois</v>
      </c>
      <c r="I8422" s="4">
        <f>INDEX(Stores[sqft],MATCH(Sales[[#This Row],[store_no]],Stores[store_no],0))</f>
        <v>127100</v>
      </c>
      <c r="J8422" s="4" t="str">
        <f>INDEX(Departments[dept_name],MATCH(Sales[[#This Row],[dept_no]],Departments[dept_no],0))</f>
        <v>Garden</v>
      </c>
      <c r="K8422" s="4" t="str">
        <f>CONCATENATE(Sales[[#This Row],[region]],Sales[[#This Row],[storetype]])</f>
        <v>2B</v>
      </c>
      <c r="L8422" s="4">
        <f>INDEX(RegionStoreCount[Store Count],MATCH(Sales[[#This Row],[RegionStoretype]],RegionStoreCount[Region/Type],0))</f>
        <v>6</v>
      </c>
      <c r="M8422" s="4">
        <f>AND(Sales[[#This Row],[date]]&lt;=TY_YTDMax,Sales[[#This Row],[date]]&gt;=TY_YTDMin)*Sales[[#This Row],[sales]]</f>
        <v>2329.3696</v>
      </c>
      <c r="N8422" s="4">
        <f>AND(Sales[[#This Row],[date]]&lt;=LY_YTDMax,Sales[[#This Row],[date]]&gt;=LY_YTDMin)*Sales[[#This Row],[sales]]</f>
        <v>0</v>
      </c>
      <c r="O8422" s="4">
        <f>AND(Sales[[#This Row],[date]]&gt;=YoY_Min,Sales[[#This Row],[date]]&lt;=TY_YTDMax)*(Sales[[#This Row],[sales]]/Sales[[#This Row],[sqft]])</f>
        <v>1.8327062155782847E-2</v>
      </c>
      <c r="P8422" s="4">
        <f>SUMIF(Sales[RegionStoretype],Sales[[#This Row],[RegionStoretype]],Sales[YoY_SSF])/Sales[[#This Row],[Region_TypeCount]]</f>
        <v>58.393757732919049</v>
      </c>
    </row>
    <row r="8423" spans="1:16" x14ac:dyDescent="0.25">
      <c r="A8423" s="1">
        <v>43343</v>
      </c>
      <c r="B8423">
        <v>7</v>
      </c>
      <c r="C8423">
        <v>16</v>
      </c>
      <c r="D8423">
        <v>76079.506399999984</v>
      </c>
      <c r="E8423" s="4">
        <f>INDEX(Stores[region],MATCH(Sales[[#This Row],[store_no]],Stores[store_no],0))</f>
        <v>2</v>
      </c>
      <c r="F8423" s="4" t="str">
        <f>INDEX(Stores[storetype],MATCH(Sales[[#This Row],[store_no]],Stores[store_no],0))</f>
        <v>B</v>
      </c>
      <c r="G8423" s="4" t="str">
        <f>INDEX(Stores[location_city],MATCH(Sales[[#This Row],[store_no]],Stores[store_no],0))</f>
        <v>Rockford</v>
      </c>
      <c r="H8423" s="4" t="str">
        <f>INDEX(Stores[location_state],MATCH(Sales[[#This Row],[store_no]],Stores[store_no],0))</f>
        <v>Illinois</v>
      </c>
      <c r="I8423" s="4">
        <f>INDEX(Stores[sqft],MATCH(Sales[[#This Row],[store_no]],Stores[store_no],0))</f>
        <v>127100</v>
      </c>
      <c r="J8423" s="4" t="str">
        <f>INDEX(Departments[dept_name],MATCH(Sales[[#This Row],[dept_no]],Departments[dept_no],0))</f>
        <v>Outdoors</v>
      </c>
      <c r="K8423" s="4" t="str">
        <f>CONCATENATE(Sales[[#This Row],[region]],Sales[[#This Row],[storetype]])</f>
        <v>2B</v>
      </c>
      <c r="L8423" s="4">
        <f>INDEX(RegionStoreCount[Store Count],MATCH(Sales[[#This Row],[RegionStoretype]],RegionStoreCount[Region/Type],0))</f>
        <v>6</v>
      </c>
      <c r="M8423" s="4">
        <f>AND(Sales[[#This Row],[date]]&lt;=TY_YTDMax,Sales[[#This Row],[date]]&gt;=TY_YTDMin)*Sales[[#This Row],[sales]]</f>
        <v>76079.506399999984</v>
      </c>
      <c r="N8423" s="4">
        <f>AND(Sales[[#This Row],[date]]&lt;=LY_YTDMax,Sales[[#This Row],[date]]&gt;=LY_YTDMin)*Sales[[#This Row],[sales]]</f>
        <v>0</v>
      </c>
      <c r="O8423" s="4">
        <f>AND(Sales[[#This Row],[date]]&gt;=YoY_Min,Sales[[#This Row],[date]]&lt;=TY_YTDMax)*(Sales[[#This Row],[sales]]/Sales[[#This Row],[sqft]])</f>
        <v>0.59857990873328071</v>
      </c>
      <c r="P8423" s="4">
        <f>SUMIF(Sales[RegionStoretype],Sales[[#This Row],[RegionStoretype]],Sales[YoY_SSF])/Sales[[#This Row],[Region_TypeCount]]</f>
        <v>58.393757732919049</v>
      </c>
    </row>
    <row r="8424" spans="1:16" x14ac:dyDescent="0.25">
      <c r="A8424" s="1">
        <v>43343</v>
      </c>
      <c r="B8424">
        <v>8</v>
      </c>
      <c r="C8424">
        <v>6</v>
      </c>
      <c r="D8424">
        <v>114359.36500000001</v>
      </c>
      <c r="E8424" s="4">
        <f>INDEX(Stores[region],MATCH(Sales[[#This Row],[store_no]],Stores[store_no],0))</f>
        <v>3</v>
      </c>
      <c r="F8424" s="4" t="str">
        <f>INDEX(Stores[storetype],MATCH(Sales[[#This Row],[store_no]],Stores[store_no],0))</f>
        <v>A</v>
      </c>
      <c r="G8424" s="4" t="str">
        <f>INDEX(Stores[location_city],MATCH(Sales[[#This Row],[store_no]],Stores[store_no],0))</f>
        <v>Saint Louis</v>
      </c>
      <c r="H8424" s="4" t="str">
        <f>INDEX(Stores[location_state],MATCH(Sales[[#This Row],[store_no]],Stores[store_no],0))</f>
        <v>Missouri</v>
      </c>
      <c r="I8424" s="4">
        <f>INDEX(Stores[sqft],MATCH(Sales[[#This Row],[store_no]],Stores[store_no],0))</f>
        <v>198900</v>
      </c>
      <c r="J8424" s="4" t="str">
        <f>INDEX(Departments[dept_name],MATCH(Sales[[#This Row],[dept_no]],Departments[dept_no],0))</f>
        <v>Computers</v>
      </c>
      <c r="K8424" s="4" t="str">
        <f>CONCATENATE(Sales[[#This Row],[region]],Sales[[#This Row],[storetype]])</f>
        <v>3A</v>
      </c>
      <c r="L8424" s="4">
        <f>INDEX(RegionStoreCount[Store Count],MATCH(Sales[[#This Row],[RegionStoretype]],RegionStoreCount[Region/Type],0))</f>
        <v>9</v>
      </c>
      <c r="M8424" s="4">
        <f>AND(Sales[[#This Row],[date]]&lt;=TY_YTDMax,Sales[[#This Row],[date]]&gt;=TY_YTDMin)*Sales[[#This Row],[sales]]</f>
        <v>114359.36500000001</v>
      </c>
      <c r="N8424" s="4">
        <f>AND(Sales[[#This Row],[date]]&lt;=LY_YTDMax,Sales[[#This Row],[date]]&gt;=LY_YTDMin)*Sales[[#This Row],[sales]]</f>
        <v>0</v>
      </c>
      <c r="O8424" s="4">
        <f>AND(Sales[[#This Row],[date]]&gt;=YoY_Min,Sales[[#This Row],[date]]&lt;=TY_YTDMax)*(Sales[[#This Row],[sales]]/Sales[[#This Row],[sqft]])</f>
        <v>0.57495910005027651</v>
      </c>
      <c r="P8424" s="4">
        <f>SUMIF(Sales[RegionStoretype],Sales[[#This Row],[RegionStoretype]],Sales[YoY_SSF])/Sales[[#This Row],[Region_TypeCount]]</f>
        <v>53.603836561720975</v>
      </c>
    </row>
    <row r="8425" spans="1:16" x14ac:dyDescent="0.25">
      <c r="A8425" s="1">
        <v>43343</v>
      </c>
      <c r="B8425">
        <v>9</v>
      </c>
      <c r="C8425">
        <v>5</v>
      </c>
      <c r="D8425">
        <v>184119.80840000001</v>
      </c>
      <c r="E8425" s="4">
        <f>INDEX(Stores[region],MATCH(Sales[[#This Row],[store_no]],Stores[store_no],0))</f>
        <v>1</v>
      </c>
      <c r="F8425" s="4" t="str">
        <f>INDEX(Stores[storetype],MATCH(Sales[[#This Row],[store_no]],Stores[store_no],0))</f>
        <v>B</v>
      </c>
      <c r="G8425" s="4" t="str">
        <f>INDEX(Stores[location_city],MATCH(Sales[[#This Row],[store_no]],Stores[store_no],0))</f>
        <v>Columbus</v>
      </c>
      <c r="H8425" s="4" t="str">
        <f>INDEX(Stores[location_state],MATCH(Sales[[#This Row],[store_no]],Stores[store_no],0))</f>
        <v>Ohio</v>
      </c>
      <c r="I8425" s="4">
        <f>INDEX(Stores[sqft],MATCH(Sales[[#This Row],[store_no]],Stores[store_no],0))</f>
        <v>221800</v>
      </c>
      <c r="J8425" s="4" t="str">
        <f>INDEX(Departments[dept_name],MATCH(Sales[[#This Row],[dept_no]],Departments[dept_no],0))</f>
        <v>Clothing</v>
      </c>
      <c r="K8425" s="4" t="str">
        <f>CONCATENATE(Sales[[#This Row],[region]],Sales[[#This Row],[storetype]])</f>
        <v>1B</v>
      </c>
      <c r="L8425" s="4">
        <f>INDEX(RegionStoreCount[Store Count],MATCH(Sales[[#This Row],[RegionStoretype]],RegionStoreCount[Region/Type],0))</f>
        <v>5</v>
      </c>
      <c r="M8425" s="4">
        <f>AND(Sales[[#This Row],[date]]&lt;=TY_YTDMax,Sales[[#This Row],[date]]&gt;=TY_YTDMin)*Sales[[#This Row],[sales]]</f>
        <v>184119.80840000001</v>
      </c>
      <c r="N8425" s="4">
        <f>AND(Sales[[#This Row],[date]]&lt;=LY_YTDMax,Sales[[#This Row],[date]]&gt;=LY_YTDMin)*Sales[[#This Row],[sales]]</f>
        <v>0</v>
      </c>
      <c r="O8425" s="4">
        <f>AND(Sales[[#This Row],[date]]&gt;=YoY_Min,Sales[[#This Row],[date]]&lt;=TY_YTDMax)*(Sales[[#This Row],[sales]]/Sales[[#This Row],[sqft]])</f>
        <v>0.83011635888187563</v>
      </c>
      <c r="P8425" s="4">
        <f>SUMIF(Sales[RegionStoretype],Sales[[#This Row],[RegionStoretype]],Sales[YoY_SSF])/Sales[[#This Row],[Region_TypeCount]]</f>
        <v>68.518982968140051</v>
      </c>
    </row>
    <row r="8426" spans="1:16" x14ac:dyDescent="0.25">
      <c r="A8426" s="1">
        <v>43343</v>
      </c>
      <c r="B8426">
        <v>9</v>
      </c>
      <c r="C8426">
        <v>14</v>
      </c>
      <c r="D8426">
        <v>115706.3858</v>
      </c>
      <c r="E8426" s="4">
        <f>INDEX(Stores[region],MATCH(Sales[[#This Row],[store_no]],Stores[store_no],0))</f>
        <v>1</v>
      </c>
      <c r="F8426" s="4" t="str">
        <f>INDEX(Stores[storetype],MATCH(Sales[[#This Row],[store_no]],Stores[store_no],0))</f>
        <v>B</v>
      </c>
      <c r="G8426" s="4" t="str">
        <f>INDEX(Stores[location_city],MATCH(Sales[[#This Row],[store_no]],Stores[store_no],0))</f>
        <v>Columbus</v>
      </c>
      <c r="H8426" s="4" t="str">
        <f>INDEX(Stores[location_state],MATCH(Sales[[#This Row],[store_no]],Stores[store_no],0))</f>
        <v>Ohio</v>
      </c>
      <c r="I8426" s="4">
        <f>INDEX(Stores[sqft],MATCH(Sales[[#This Row],[store_no]],Stores[store_no],0))</f>
        <v>221800</v>
      </c>
      <c r="J8426" s="4" t="str">
        <f>INDEX(Departments[dept_name],MATCH(Sales[[#This Row],[dept_no]],Departments[dept_no],0))</f>
        <v>Movies</v>
      </c>
      <c r="K8426" s="4" t="str">
        <f>CONCATENATE(Sales[[#This Row],[region]],Sales[[#This Row],[storetype]])</f>
        <v>1B</v>
      </c>
      <c r="L8426" s="4">
        <f>INDEX(RegionStoreCount[Store Count],MATCH(Sales[[#This Row],[RegionStoretype]],RegionStoreCount[Region/Type],0))</f>
        <v>5</v>
      </c>
      <c r="M8426" s="4">
        <f>AND(Sales[[#This Row],[date]]&lt;=TY_YTDMax,Sales[[#This Row],[date]]&gt;=TY_YTDMin)*Sales[[#This Row],[sales]]</f>
        <v>115706.3858</v>
      </c>
      <c r="N8426" s="4">
        <f>AND(Sales[[#This Row],[date]]&lt;=LY_YTDMax,Sales[[#This Row],[date]]&gt;=LY_YTDMin)*Sales[[#This Row],[sales]]</f>
        <v>0</v>
      </c>
      <c r="O8426" s="4">
        <f>AND(Sales[[#This Row],[date]]&gt;=YoY_Min,Sales[[#This Row],[date]]&lt;=TY_YTDMax)*(Sales[[#This Row],[sales]]/Sales[[#This Row],[sqft]])</f>
        <v>0.52166990892696119</v>
      </c>
      <c r="P8426" s="4">
        <f>SUMIF(Sales[RegionStoretype],Sales[[#This Row],[RegionStoretype]],Sales[YoY_SSF])/Sales[[#This Row],[Region_TypeCount]]</f>
        <v>68.518982968140051</v>
      </c>
    </row>
    <row r="8427" spans="1:16" x14ac:dyDescent="0.25">
      <c r="A8427" s="1">
        <v>43343</v>
      </c>
      <c r="B8427">
        <v>10</v>
      </c>
      <c r="C8427">
        <v>2</v>
      </c>
      <c r="D8427">
        <v>68994.442699999985</v>
      </c>
      <c r="E8427" s="4">
        <f>INDEX(Stores[region],MATCH(Sales[[#This Row],[store_no]],Stores[store_no],0))</f>
        <v>1</v>
      </c>
      <c r="F8427" s="4" t="str">
        <f>INDEX(Stores[storetype],MATCH(Sales[[#This Row],[store_no]],Stores[store_no],0))</f>
        <v>B</v>
      </c>
      <c r="G8427" s="4" t="str">
        <f>INDEX(Stores[location_city],MATCH(Sales[[#This Row],[store_no]],Stores[store_no],0))</f>
        <v>Traverse City</v>
      </c>
      <c r="H8427" s="4" t="str">
        <f>INDEX(Stores[location_state],MATCH(Sales[[#This Row],[store_no]],Stores[store_no],0))</f>
        <v>Michigan</v>
      </c>
      <c r="I8427" s="4">
        <f>INDEX(Stores[sqft],MATCH(Sales[[#This Row],[store_no]],Stores[store_no],0))</f>
        <v>158200</v>
      </c>
      <c r="J8427" s="4" t="str">
        <f>INDEX(Departments[dept_name],MATCH(Sales[[#This Row],[dept_no]],Departments[dept_no],0))</f>
        <v>Baby</v>
      </c>
      <c r="K8427" s="4" t="str">
        <f>CONCATENATE(Sales[[#This Row],[region]],Sales[[#This Row],[storetype]])</f>
        <v>1B</v>
      </c>
      <c r="L8427" s="4">
        <f>INDEX(RegionStoreCount[Store Count],MATCH(Sales[[#This Row],[RegionStoretype]],RegionStoreCount[Region/Type],0))</f>
        <v>5</v>
      </c>
      <c r="M8427" s="4">
        <f>AND(Sales[[#This Row],[date]]&lt;=TY_YTDMax,Sales[[#This Row],[date]]&gt;=TY_YTDMin)*Sales[[#This Row],[sales]]</f>
        <v>68994.442699999985</v>
      </c>
      <c r="N8427" s="4">
        <f>AND(Sales[[#This Row],[date]]&lt;=LY_YTDMax,Sales[[#This Row],[date]]&gt;=LY_YTDMin)*Sales[[#This Row],[sales]]</f>
        <v>0</v>
      </c>
      <c r="O8427" s="4">
        <f>AND(Sales[[#This Row],[date]]&gt;=YoY_Min,Sales[[#This Row],[date]]&lt;=TY_YTDMax)*(Sales[[#This Row],[sales]]/Sales[[#This Row],[sqft]])</f>
        <v>0.43612163527180775</v>
      </c>
      <c r="P8427" s="4">
        <f>SUMIF(Sales[RegionStoretype],Sales[[#This Row],[RegionStoretype]],Sales[YoY_SSF])/Sales[[#This Row],[Region_TypeCount]]</f>
        <v>68.518982968140051</v>
      </c>
    </row>
    <row r="8428" spans="1:16" x14ac:dyDescent="0.25">
      <c r="A8428" s="1">
        <v>43343</v>
      </c>
      <c r="B8428">
        <v>10</v>
      </c>
      <c r="C8428">
        <v>16</v>
      </c>
      <c r="D8428">
        <v>56296.214899999992</v>
      </c>
      <c r="E8428" s="4">
        <f>INDEX(Stores[region],MATCH(Sales[[#This Row],[store_no]],Stores[store_no],0))</f>
        <v>1</v>
      </c>
      <c r="F8428" s="4" t="str">
        <f>INDEX(Stores[storetype],MATCH(Sales[[#This Row],[store_no]],Stores[store_no],0))</f>
        <v>B</v>
      </c>
      <c r="G8428" s="4" t="str">
        <f>INDEX(Stores[location_city],MATCH(Sales[[#This Row],[store_no]],Stores[store_no],0))</f>
        <v>Traverse City</v>
      </c>
      <c r="H8428" s="4" t="str">
        <f>INDEX(Stores[location_state],MATCH(Sales[[#This Row],[store_no]],Stores[store_no],0))</f>
        <v>Michigan</v>
      </c>
      <c r="I8428" s="4">
        <f>INDEX(Stores[sqft],MATCH(Sales[[#This Row],[store_no]],Stores[store_no],0))</f>
        <v>158200</v>
      </c>
      <c r="J8428" s="4" t="str">
        <f>INDEX(Departments[dept_name],MATCH(Sales[[#This Row],[dept_no]],Departments[dept_no],0))</f>
        <v>Outdoors</v>
      </c>
      <c r="K8428" s="4" t="str">
        <f>CONCATENATE(Sales[[#This Row],[region]],Sales[[#This Row],[storetype]])</f>
        <v>1B</v>
      </c>
      <c r="L8428" s="4">
        <f>INDEX(RegionStoreCount[Store Count],MATCH(Sales[[#This Row],[RegionStoretype]],RegionStoreCount[Region/Type],0))</f>
        <v>5</v>
      </c>
      <c r="M8428" s="4">
        <f>AND(Sales[[#This Row],[date]]&lt;=TY_YTDMax,Sales[[#This Row],[date]]&gt;=TY_YTDMin)*Sales[[#This Row],[sales]]</f>
        <v>56296.214899999992</v>
      </c>
      <c r="N8428" s="4">
        <f>AND(Sales[[#This Row],[date]]&lt;=LY_YTDMax,Sales[[#This Row],[date]]&gt;=LY_YTDMin)*Sales[[#This Row],[sales]]</f>
        <v>0</v>
      </c>
      <c r="O8428" s="4">
        <f>AND(Sales[[#This Row],[date]]&gt;=YoY_Min,Sales[[#This Row],[date]]&lt;=TY_YTDMax)*(Sales[[#This Row],[sales]]/Sales[[#This Row],[sqft]])</f>
        <v>0.35585470859671298</v>
      </c>
      <c r="P8428" s="4">
        <f>SUMIF(Sales[RegionStoretype],Sales[[#This Row],[RegionStoretype]],Sales[YoY_SSF])/Sales[[#This Row],[Region_TypeCount]]</f>
        <v>68.518982968140051</v>
      </c>
    </row>
    <row r="8429" spans="1:16" x14ac:dyDescent="0.25">
      <c r="A8429" s="1">
        <v>43343</v>
      </c>
      <c r="B8429">
        <v>10</v>
      </c>
      <c r="C8429">
        <v>18</v>
      </c>
      <c r="D8429">
        <v>934.11279999999999</v>
      </c>
      <c r="E8429" s="4">
        <f>INDEX(Stores[region],MATCH(Sales[[#This Row],[store_no]],Stores[store_no],0))</f>
        <v>1</v>
      </c>
      <c r="F8429" s="4" t="str">
        <f>INDEX(Stores[storetype],MATCH(Sales[[#This Row],[store_no]],Stores[store_no],0))</f>
        <v>B</v>
      </c>
      <c r="G8429" s="4" t="str">
        <f>INDEX(Stores[location_city],MATCH(Sales[[#This Row],[store_no]],Stores[store_no],0))</f>
        <v>Traverse City</v>
      </c>
      <c r="H8429" s="4" t="str">
        <f>INDEX(Stores[location_state],MATCH(Sales[[#This Row],[store_no]],Stores[store_no],0))</f>
        <v>Michigan</v>
      </c>
      <c r="I8429" s="4">
        <f>INDEX(Stores[sqft],MATCH(Sales[[#This Row],[store_no]],Stores[store_no],0))</f>
        <v>158200</v>
      </c>
      <c r="J8429" s="4" t="str">
        <f>INDEX(Departments[dept_name],MATCH(Sales[[#This Row],[dept_no]],Departments[dept_no],0))</f>
        <v>Sports</v>
      </c>
      <c r="K8429" s="4" t="str">
        <f>CONCATENATE(Sales[[#This Row],[region]],Sales[[#This Row],[storetype]])</f>
        <v>1B</v>
      </c>
      <c r="L8429" s="4">
        <f>INDEX(RegionStoreCount[Store Count],MATCH(Sales[[#This Row],[RegionStoretype]],RegionStoreCount[Region/Type],0))</f>
        <v>5</v>
      </c>
      <c r="M8429" s="4">
        <f>AND(Sales[[#This Row],[date]]&lt;=TY_YTDMax,Sales[[#This Row],[date]]&gt;=TY_YTDMin)*Sales[[#This Row],[sales]]</f>
        <v>934.11279999999999</v>
      </c>
      <c r="N8429" s="4">
        <f>AND(Sales[[#This Row],[date]]&lt;=LY_YTDMax,Sales[[#This Row],[date]]&gt;=LY_YTDMin)*Sales[[#This Row],[sales]]</f>
        <v>0</v>
      </c>
      <c r="O8429" s="4">
        <f>AND(Sales[[#This Row],[date]]&gt;=YoY_Min,Sales[[#This Row],[date]]&lt;=TY_YTDMax)*(Sales[[#This Row],[sales]]/Sales[[#This Row],[sqft]])</f>
        <v>5.9046321112515799E-3</v>
      </c>
      <c r="P8429" s="4">
        <f>SUMIF(Sales[RegionStoretype],Sales[[#This Row],[RegionStoretype]],Sales[YoY_SSF])/Sales[[#This Row],[Region_TypeCount]]</f>
        <v>68.518982968140051</v>
      </c>
    </row>
    <row r="8430" spans="1:16" x14ac:dyDescent="0.25">
      <c r="A8430" s="1">
        <v>43343</v>
      </c>
      <c r="B8430">
        <v>10</v>
      </c>
      <c r="C8430">
        <v>20</v>
      </c>
      <c r="D8430">
        <v>137297.9149</v>
      </c>
      <c r="E8430" s="4">
        <f>INDEX(Stores[region],MATCH(Sales[[#This Row],[store_no]],Stores[store_no],0))</f>
        <v>1</v>
      </c>
      <c r="F8430" s="4" t="str">
        <f>INDEX(Stores[storetype],MATCH(Sales[[#This Row],[store_no]],Stores[store_no],0))</f>
        <v>B</v>
      </c>
      <c r="G8430" s="4" t="str">
        <f>INDEX(Stores[location_city],MATCH(Sales[[#This Row],[store_no]],Stores[store_no],0))</f>
        <v>Traverse City</v>
      </c>
      <c r="H8430" s="4" t="str">
        <f>INDEX(Stores[location_state],MATCH(Sales[[#This Row],[store_no]],Stores[store_no],0))</f>
        <v>Michigan</v>
      </c>
      <c r="I8430" s="4">
        <f>INDEX(Stores[sqft],MATCH(Sales[[#This Row],[store_no]],Stores[store_no],0))</f>
        <v>158200</v>
      </c>
      <c r="J8430" s="4" t="str">
        <f>INDEX(Departments[dept_name],MATCH(Sales[[#This Row],[dept_no]],Departments[dept_no],0))</f>
        <v>Toys</v>
      </c>
      <c r="K8430" s="4" t="str">
        <f>CONCATENATE(Sales[[#This Row],[region]],Sales[[#This Row],[storetype]])</f>
        <v>1B</v>
      </c>
      <c r="L8430" s="4">
        <f>INDEX(RegionStoreCount[Store Count],MATCH(Sales[[#This Row],[RegionStoretype]],RegionStoreCount[Region/Type],0))</f>
        <v>5</v>
      </c>
      <c r="M8430" s="4">
        <f>AND(Sales[[#This Row],[date]]&lt;=TY_YTDMax,Sales[[#This Row],[date]]&gt;=TY_YTDMin)*Sales[[#This Row],[sales]]</f>
        <v>137297.9149</v>
      </c>
      <c r="N8430" s="4">
        <f>AND(Sales[[#This Row],[date]]&lt;=LY_YTDMax,Sales[[#This Row],[date]]&gt;=LY_YTDMin)*Sales[[#This Row],[sales]]</f>
        <v>0</v>
      </c>
      <c r="O8430" s="4">
        <f>AND(Sales[[#This Row],[date]]&gt;=YoY_Min,Sales[[#This Row],[date]]&lt;=TY_YTDMax)*(Sales[[#This Row],[sales]]/Sales[[#This Row],[sqft]])</f>
        <v>0.86787556826801515</v>
      </c>
      <c r="P8430" s="4">
        <f>SUMIF(Sales[RegionStoretype],Sales[[#This Row],[RegionStoretype]],Sales[YoY_SSF])/Sales[[#This Row],[Region_TypeCount]]</f>
        <v>68.518982968140051</v>
      </c>
    </row>
    <row r="8431" spans="1:16" x14ac:dyDescent="0.25">
      <c r="A8431" s="1">
        <v>43343</v>
      </c>
      <c r="B8431">
        <v>11</v>
      </c>
      <c r="C8431">
        <v>6</v>
      </c>
      <c r="D8431">
        <v>33330.2984</v>
      </c>
      <c r="E8431" s="4">
        <f>INDEX(Stores[region],MATCH(Sales[[#This Row],[store_no]],Stores[store_no],0))</f>
        <v>1</v>
      </c>
      <c r="F8431" s="4" t="str">
        <f>INDEX(Stores[storetype],MATCH(Sales[[#This Row],[store_no]],Stores[store_no],0))</f>
        <v>A</v>
      </c>
      <c r="G8431" s="4" t="str">
        <f>INDEX(Stores[location_city],MATCH(Sales[[#This Row],[store_no]],Stores[store_no],0))</f>
        <v>Cleveland</v>
      </c>
      <c r="H8431" s="4" t="str">
        <f>INDEX(Stores[location_state],MATCH(Sales[[#This Row],[store_no]],Stores[store_no],0))</f>
        <v>Ohio</v>
      </c>
      <c r="I8431" s="4">
        <f>INDEX(Stores[sqft],MATCH(Sales[[#This Row],[store_no]],Stores[store_no],0))</f>
        <v>192400</v>
      </c>
      <c r="J8431" s="4" t="str">
        <f>INDEX(Departments[dept_name],MATCH(Sales[[#This Row],[dept_no]],Departments[dept_no],0))</f>
        <v>Computers</v>
      </c>
      <c r="K8431" s="4" t="str">
        <f>CONCATENATE(Sales[[#This Row],[region]],Sales[[#This Row],[storetype]])</f>
        <v>1A</v>
      </c>
      <c r="L8431" s="4">
        <f>INDEX(RegionStoreCount[Store Count],MATCH(Sales[[#This Row],[RegionStoretype]],RegionStoreCount[Region/Type],0))</f>
        <v>5</v>
      </c>
      <c r="M8431" s="4">
        <f>AND(Sales[[#This Row],[date]]&lt;=TY_YTDMax,Sales[[#This Row],[date]]&gt;=TY_YTDMin)*Sales[[#This Row],[sales]]</f>
        <v>33330.2984</v>
      </c>
      <c r="N8431" s="4">
        <f>AND(Sales[[#This Row],[date]]&lt;=LY_YTDMax,Sales[[#This Row],[date]]&gt;=LY_YTDMin)*Sales[[#This Row],[sales]]</f>
        <v>0</v>
      </c>
      <c r="O8431" s="4">
        <f>AND(Sales[[#This Row],[date]]&gt;=YoY_Min,Sales[[#This Row],[date]]&lt;=TY_YTDMax)*(Sales[[#This Row],[sales]]/Sales[[#This Row],[sqft]])</f>
        <v>0.17323439916839917</v>
      </c>
      <c r="P8431" s="4">
        <f>SUMIF(Sales[RegionStoretype],Sales[[#This Row],[RegionStoretype]],Sales[YoY_SSF])/Sales[[#This Row],[Region_TypeCount]]</f>
        <v>59.469551530910678</v>
      </c>
    </row>
    <row r="8432" spans="1:16" x14ac:dyDescent="0.25">
      <c r="A8432" s="1">
        <v>43343</v>
      </c>
      <c r="B8432">
        <v>12</v>
      </c>
      <c r="C8432">
        <v>3</v>
      </c>
      <c r="D8432">
        <v>124699.4993</v>
      </c>
      <c r="E8432" s="4">
        <f>INDEX(Stores[region],MATCH(Sales[[#This Row],[store_no]],Stores[store_no],0))</f>
        <v>2</v>
      </c>
      <c r="F8432" s="4" t="str">
        <f>INDEX(Stores[storetype],MATCH(Sales[[#This Row],[store_no]],Stores[store_no],0))</f>
        <v>B</v>
      </c>
      <c r="G8432" s="4" t="str">
        <f>INDEX(Stores[location_city],MATCH(Sales[[#This Row],[store_no]],Stores[store_no],0))</f>
        <v>Indianapolis</v>
      </c>
      <c r="H8432" s="4" t="str">
        <f>INDEX(Stores[location_state],MATCH(Sales[[#This Row],[store_no]],Stores[store_no],0))</f>
        <v>Indiana</v>
      </c>
      <c r="I8432" s="4">
        <f>INDEX(Stores[sqft],MATCH(Sales[[#This Row],[store_no]],Stores[store_no],0))</f>
        <v>120800</v>
      </c>
      <c r="J8432" s="4" t="str">
        <f>INDEX(Departments[dept_name],MATCH(Sales[[#This Row],[dept_no]],Departments[dept_no],0))</f>
        <v>Beauty</v>
      </c>
      <c r="K8432" s="4" t="str">
        <f>CONCATENATE(Sales[[#This Row],[region]],Sales[[#This Row],[storetype]])</f>
        <v>2B</v>
      </c>
      <c r="L8432" s="4">
        <f>INDEX(RegionStoreCount[Store Count],MATCH(Sales[[#This Row],[RegionStoretype]],RegionStoreCount[Region/Type],0))</f>
        <v>6</v>
      </c>
      <c r="M8432" s="4">
        <f>AND(Sales[[#This Row],[date]]&lt;=TY_YTDMax,Sales[[#This Row],[date]]&gt;=TY_YTDMin)*Sales[[#This Row],[sales]]</f>
        <v>124699.4993</v>
      </c>
      <c r="N8432" s="4">
        <f>AND(Sales[[#This Row],[date]]&lt;=LY_YTDMax,Sales[[#This Row],[date]]&gt;=LY_YTDMin)*Sales[[#This Row],[sales]]</f>
        <v>0</v>
      </c>
      <c r="O8432" s="4">
        <f>AND(Sales[[#This Row],[date]]&gt;=YoY_Min,Sales[[#This Row],[date]]&lt;=TY_YTDMax)*(Sales[[#This Row],[sales]]/Sales[[#This Row],[sqft]])</f>
        <v>1.0322806233443709</v>
      </c>
      <c r="P8432" s="4">
        <f>SUMIF(Sales[RegionStoretype],Sales[[#This Row],[RegionStoretype]],Sales[YoY_SSF])/Sales[[#This Row],[Region_TypeCount]]</f>
        <v>58.393757732919049</v>
      </c>
    </row>
    <row r="8433" spans="1:16" x14ac:dyDescent="0.25">
      <c r="A8433" s="1">
        <v>43343</v>
      </c>
      <c r="B8433">
        <v>12</v>
      </c>
      <c r="C8433">
        <v>5</v>
      </c>
      <c r="D8433">
        <v>49752.444600000003</v>
      </c>
      <c r="E8433" s="4">
        <f>INDEX(Stores[region],MATCH(Sales[[#This Row],[store_no]],Stores[store_no],0))</f>
        <v>2</v>
      </c>
      <c r="F8433" s="4" t="str">
        <f>INDEX(Stores[storetype],MATCH(Sales[[#This Row],[store_no]],Stores[store_no],0))</f>
        <v>B</v>
      </c>
      <c r="G8433" s="4" t="str">
        <f>INDEX(Stores[location_city],MATCH(Sales[[#This Row],[store_no]],Stores[store_no],0))</f>
        <v>Indianapolis</v>
      </c>
      <c r="H8433" s="4" t="str">
        <f>INDEX(Stores[location_state],MATCH(Sales[[#This Row],[store_no]],Stores[store_no],0))</f>
        <v>Indiana</v>
      </c>
      <c r="I8433" s="4">
        <f>INDEX(Stores[sqft],MATCH(Sales[[#This Row],[store_no]],Stores[store_no],0))</f>
        <v>120800</v>
      </c>
      <c r="J8433" s="4" t="str">
        <f>INDEX(Departments[dept_name],MATCH(Sales[[#This Row],[dept_no]],Departments[dept_no],0))</f>
        <v>Clothing</v>
      </c>
      <c r="K8433" s="4" t="str">
        <f>CONCATENATE(Sales[[#This Row],[region]],Sales[[#This Row],[storetype]])</f>
        <v>2B</v>
      </c>
      <c r="L8433" s="4">
        <f>INDEX(RegionStoreCount[Store Count],MATCH(Sales[[#This Row],[RegionStoretype]],RegionStoreCount[Region/Type],0))</f>
        <v>6</v>
      </c>
      <c r="M8433" s="4">
        <f>AND(Sales[[#This Row],[date]]&lt;=TY_YTDMax,Sales[[#This Row],[date]]&gt;=TY_YTDMin)*Sales[[#This Row],[sales]]</f>
        <v>49752.444600000003</v>
      </c>
      <c r="N8433" s="4">
        <f>AND(Sales[[#This Row],[date]]&lt;=LY_YTDMax,Sales[[#This Row],[date]]&gt;=LY_YTDMin)*Sales[[#This Row],[sales]]</f>
        <v>0</v>
      </c>
      <c r="O8433" s="4">
        <f>AND(Sales[[#This Row],[date]]&gt;=YoY_Min,Sales[[#This Row],[date]]&lt;=TY_YTDMax)*(Sales[[#This Row],[sales]]/Sales[[#This Row],[sqft]])</f>
        <v>0.41185798509933774</v>
      </c>
      <c r="P8433" s="4">
        <f>SUMIF(Sales[RegionStoretype],Sales[[#This Row],[RegionStoretype]],Sales[YoY_SSF])/Sales[[#This Row],[Region_TypeCount]]</f>
        <v>58.393757732919049</v>
      </c>
    </row>
    <row r="8434" spans="1:16" x14ac:dyDescent="0.25">
      <c r="A8434" s="1">
        <v>43343</v>
      </c>
      <c r="B8434">
        <v>12</v>
      </c>
      <c r="C8434">
        <v>12</v>
      </c>
      <c r="D8434">
        <v>28410.629899999996</v>
      </c>
      <c r="E8434" s="4">
        <f>INDEX(Stores[region],MATCH(Sales[[#This Row],[store_no]],Stores[store_no],0))</f>
        <v>2</v>
      </c>
      <c r="F8434" s="4" t="str">
        <f>INDEX(Stores[storetype],MATCH(Sales[[#This Row],[store_no]],Stores[store_no],0))</f>
        <v>B</v>
      </c>
      <c r="G8434" s="4" t="str">
        <f>INDEX(Stores[location_city],MATCH(Sales[[#This Row],[store_no]],Stores[store_no],0))</f>
        <v>Indianapolis</v>
      </c>
      <c r="H8434" s="4" t="str">
        <f>INDEX(Stores[location_state],MATCH(Sales[[#This Row],[store_no]],Stores[store_no],0))</f>
        <v>Indiana</v>
      </c>
      <c r="I8434" s="4">
        <f>INDEX(Stores[sqft],MATCH(Sales[[#This Row],[store_no]],Stores[store_no],0))</f>
        <v>120800</v>
      </c>
      <c r="J8434" s="4" t="str">
        <f>INDEX(Departments[dept_name],MATCH(Sales[[#This Row],[dept_no]],Departments[dept_no],0))</f>
        <v>Jewelery</v>
      </c>
      <c r="K8434" s="4" t="str">
        <f>CONCATENATE(Sales[[#This Row],[region]],Sales[[#This Row],[storetype]])</f>
        <v>2B</v>
      </c>
      <c r="L8434" s="4">
        <f>INDEX(RegionStoreCount[Store Count],MATCH(Sales[[#This Row],[RegionStoretype]],RegionStoreCount[Region/Type],0))</f>
        <v>6</v>
      </c>
      <c r="M8434" s="4">
        <f>AND(Sales[[#This Row],[date]]&lt;=TY_YTDMax,Sales[[#This Row],[date]]&gt;=TY_YTDMin)*Sales[[#This Row],[sales]]</f>
        <v>28410.629899999996</v>
      </c>
      <c r="N8434" s="4">
        <f>AND(Sales[[#This Row],[date]]&lt;=LY_YTDMax,Sales[[#This Row],[date]]&gt;=LY_YTDMin)*Sales[[#This Row],[sales]]</f>
        <v>0</v>
      </c>
      <c r="O8434" s="4">
        <f>AND(Sales[[#This Row],[date]]&gt;=YoY_Min,Sales[[#This Row],[date]]&lt;=TY_YTDMax)*(Sales[[#This Row],[sales]]/Sales[[#This Row],[sqft]])</f>
        <v>0.23518733360927149</v>
      </c>
      <c r="P8434" s="4">
        <f>SUMIF(Sales[RegionStoretype],Sales[[#This Row],[RegionStoretype]],Sales[YoY_SSF])/Sales[[#This Row],[Region_TypeCount]]</f>
        <v>58.393757732919049</v>
      </c>
    </row>
    <row r="8435" spans="1:16" x14ac:dyDescent="0.25">
      <c r="A8435" s="1">
        <v>43343</v>
      </c>
      <c r="B8435">
        <v>14</v>
      </c>
      <c r="C8435">
        <v>4</v>
      </c>
      <c r="D8435">
        <v>7761.7170999999989</v>
      </c>
      <c r="E8435" s="4">
        <f>INDEX(Stores[region],MATCH(Sales[[#This Row],[store_no]],Stores[store_no],0))</f>
        <v>3</v>
      </c>
      <c r="F8435" s="4" t="str">
        <f>INDEX(Stores[storetype],MATCH(Sales[[#This Row],[store_no]],Stores[store_no],0))</f>
        <v>A</v>
      </c>
      <c r="G8435" s="4" t="str">
        <f>INDEX(Stores[location_city],MATCH(Sales[[#This Row],[store_no]],Stores[store_no],0))</f>
        <v>Bismarck</v>
      </c>
      <c r="H8435" s="4" t="str">
        <f>INDEX(Stores[location_state],MATCH(Sales[[#This Row],[store_no]],Stores[store_no],0))</f>
        <v>North Dakota</v>
      </c>
      <c r="I8435" s="4">
        <f>INDEX(Stores[sqft],MATCH(Sales[[#This Row],[store_no]],Stores[store_no],0))</f>
        <v>96400</v>
      </c>
      <c r="J8435" s="4" t="str">
        <f>INDEX(Departments[dept_name],MATCH(Sales[[#This Row],[dept_no]],Departments[dept_no],0))</f>
        <v>Books</v>
      </c>
      <c r="K8435" s="4" t="str">
        <f>CONCATENATE(Sales[[#This Row],[region]],Sales[[#This Row],[storetype]])</f>
        <v>3A</v>
      </c>
      <c r="L8435" s="4">
        <f>INDEX(RegionStoreCount[Store Count],MATCH(Sales[[#This Row],[RegionStoretype]],RegionStoreCount[Region/Type],0))</f>
        <v>9</v>
      </c>
      <c r="M8435" s="4">
        <f>AND(Sales[[#This Row],[date]]&lt;=TY_YTDMax,Sales[[#This Row],[date]]&gt;=TY_YTDMin)*Sales[[#This Row],[sales]]</f>
        <v>7761.7170999999989</v>
      </c>
      <c r="N8435" s="4">
        <f>AND(Sales[[#This Row],[date]]&lt;=LY_YTDMax,Sales[[#This Row],[date]]&gt;=LY_YTDMin)*Sales[[#This Row],[sales]]</f>
        <v>0</v>
      </c>
      <c r="O8435" s="4">
        <f>AND(Sales[[#This Row],[date]]&gt;=YoY_Min,Sales[[#This Row],[date]]&lt;=TY_YTDMax)*(Sales[[#This Row],[sales]]/Sales[[#This Row],[sqft]])</f>
        <v>8.0515737551867209E-2</v>
      </c>
      <c r="P8435" s="4">
        <f>SUMIF(Sales[RegionStoretype],Sales[[#This Row],[RegionStoretype]],Sales[YoY_SSF])/Sales[[#This Row],[Region_TypeCount]]</f>
        <v>53.603836561720975</v>
      </c>
    </row>
    <row r="8436" spans="1:16" x14ac:dyDescent="0.25">
      <c r="A8436" s="1">
        <v>43343</v>
      </c>
      <c r="B8436">
        <v>14</v>
      </c>
      <c r="C8436">
        <v>13</v>
      </c>
      <c r="D8436">
        <v>57511.841999999997</v>
      </c>
      <c r="E8436" s="4">
        <f>INDEX(Stores[region],MATCH(Sales[[#This Row],[store_no]],Stores[store_no],0))</f>
        <v>3</v>
      </c>
      <c r="F8436" s="4" t="str">
        <f>INDEX(Stores[storetype],MATCH(Sales[[#This Row],[store_no]],Stores[store_no],0))</f>
        <v>A</v>
      </c>
      <c r="G8436" s="4" t="str">
        <f>INDEX(Stores[location_city],MATCH(Sales[[#This Row],[store_no]],Stores[store_no],0))</f>
        <v>Bismarck</v>
      </c>
      <c r="H8436" s="4" t="str">
        <f>INDEX(Stores[location_state],MATCH(Sales[[#This Row],[store_no]],Stores[store_no],0))</f>
        <v>North Dakota</v>
      </c>
      <c r="I8436" s="4">
        <f>INDEX(Stores[sqft],MATCH(Sales[[#This Row],[store_no]],Stores[store_no],0))</f>
        <v>96400</v>
      </c>
      <c r="J8436" s="4" t="str">
        <f>INDEX(Departments[dept_name],MATCH(Sales[[#This Row],[dept_no]],Departments[dept_no],0))</f>
        <v>Kids</v>
      </c>
      <c r="K8436" s="4" t="str">
        <f>CONCATENATE(Sales[[#This Row],[region]],Sales[[#This Row],[storetype]])</f>
        <v>3A</v>
      </c>
      <c r="L8436" s="4">
        <f>INDEX(RegionStoreCount[Store Count],MATCH(Sales[[#This Row],[RegionStoretype]],RegionStoreCount[Region/Type],0))</f>
        <v>9</v>
      </c>
      <c r="M8436" s="4">
        <f>AND(Sales[[#This Row],[date]]&lt;=TY_YTDMax,Sales[[#This Row],[date]]&gt;=TY_YTDMin)*Sales[[#This Row],[sales]]</f>
        <v>57511.841999999997</v>
      </c>
      <c r="N8436" s="4">
        <f>AND(Sales[[#This Row],[date]]&lt;=LY_YTDMax,Sales[[#This Row],[date]]&gt;=LY_YTDMin)*Sales[[#This Row],[sales]]</f>
        <v>0</v>
      </c>
      <c r="O8436" s="4">
        <f>AND(Sales[[#This Row],[date]]&gt;=YoY_Min,Sales[[#This Row],[date]]&lt;=TY_YTDMax)*(Sales[[#This Row],[sales]]/Sales[[#This Row],[sqft]])</f>
        <v>0.59659587136929459</v>
      </c>
      <c r="P8436" s="4">
        <f>SUMIF(Sales[RegionStoretype],Sales[[#This Row],[RegionStoretype]],Sales[YoY_SSF])/Sales[[#This Row],[Region_TypeCount]]</f>
        <v>53.603836561720975</v>
      </c>
    </row>
    <row r="8437" spans="1:16" x14ac:dyDescent="0.25">
      <c r="A8437" s="1">
        <v>43343</v>
      </c>
      <c r="B8437">
        <v>14</v>
      </c>
      <c r="C8437">
        <v>14</v>
      </c>
      <c r="D8437">
        <v>55211.9162</v>
      </c>
      <c r="E8437" s="4">
        <f>INDEX(Stores[region],MATCH(Sales[[#This Row],[store_no]],Stores[store_no],0))</f>
        <v>3</v>
      </c>
      <c r="F8437" s="4" t="str">
        <f>INDEX(Stores[storetype],MATCH(Sales[[#This Row],[store_no]],Stores[store_no],0))</f>
        <v>A</v>
      </c>
      <c r="G8437" s="4" t="str">
        <f>INDEX(Stores[location_city],MATCH(Sales[[#This Row],[store_no]],Stores[store_no],0))</f>
        <v>Bismarck</v>
      </c>
      <c r="H8437" s="4" t="str">
        <f>INDEX(Stores[location_state],MATCH(Sales[[#This Row],[store_no]],Stores[store_no],0))</f>
        <v>North Dakota</v>
      </c>
      <c r="I8437" s="4">
        <f>INDEX(Stores[sqft],MATCH(Sales[[#This Row],[store_no]],Stores[store_no],0))</f>
        <v>96400</v>
      </c>
      <c r="J8437" s="4" t="str">
        <f>INDEX(Departments[dept_name],MATCH(Sales[[#This Row],[dept_no]],Departments[dept_no],0))</f>
        <v>Movies</v>
      </c>
      <c r="K8437" s="4" t="str">
        <f>CONCATENATE(Sales[[#This Row],[region]],Sales[[#This Row],[storetype]])</f>
        <v>3A</v>
      </c>
      <c r="L8437" s="4">
        <f>INDEX(RegionStoreCount[Store Count],MATCH(Sales[[#This Row],[RegionStoretype]],RegionStoreCount[Region/Type],0))</f>
        <v>9</v>
      </c>
      <c r="M8437" s="4">
        <f>AND(Sales[[#This Row],[date]]&lt;=TY_YTDMax,Sales[[#This Row],[date]]&gt;=TY_YTDMin)*Sales[[#This Row],[sales]]</f>
        <v>55211.9162</v>
      </c>
      <c r="N8437" s="4">
        <f>AND(Sales[[#This Row],[date]]&lt;=LY_YTDMax,Sales[[#This Row],[date]]&gt;=LY_YTDMin)*Sales[[#This Row],[sales]]</f>
        <v>0</v>
      </c>
      <c r="O8437" s="4">
        <f>AND(Sales[[#This Row],[date]]&gt;=YoY_Min,Sales[[#This Row],[date]]&lt;=TY_YTDMax)*(Sales[[#This Row],[sales]]/Sales[[#This Row],[sqft]])</f>
        <v>0.5727377199170125</v>
      </c>
      <c r="P8437" s="4">
        <f>SUMIF(Sales[RegionStoretype],Sales[[#This Row],[RegionStoretype]],Sales[YoY_SSF])/Sales[[#This Row],[Region_TypeCount]]</f>
        <v>53.603836561720975</v>
      </c>
    </row>
    <row r="8438" spans="1:16" x14ac:dyDescent="0.25">
      <c r="A8438" s="1">
        <v>43343</v>
      </c>
      <c r="B8438">
        <v>14</v>
      </c>
      <c r="C8438">
        <v>15</v>
      </c>
      <c r="D8438">
        <v>34416.982199999999</v>
      </c>
      <c r="E8438" s="4">
        <f>INDEX(Stores[region],MATCH(Sales[[#This Row],[store_no]],Stores[store_no],0))</f>
        <v>3</v>
      </c>
      <c r="F8438" s="4" t="str">
        <f>INDEX(Stores[storetype],MATCH(Sales[[#This Row],[store_no]],Stores[store_no],0))</f>
        <v>A</v>
      </c>
      <c r="G8438" s="4" t="str">
        <f>INDEX(Stores[location_city],MATCH(Sales[[#This Row],[store_no]],Stores[store_no],0))</f>
        <v>Bismarck</v>
      </c>
      <c r="H8438" s="4" t="str">
        <f>INDEX(Stores[location_state],MATCH(Sales[[#This Row],[store_no]],Stores[store_no],0))</f>
        <v>North Dakota</v>
      </c>
      <c r="I8438" s="4">
        <f>INDEX(Stores[sqft],MATCH(Sales[[#This Row],[store_no]],Stores[store_no],0))</f>
        <v>96400</v>
      </c>
      <c r="J8438" s="4" t="str">
        <f>INDEX(Departments[dept_name],MATCH(Sales[[#This Row],[dept_no]],Departments[dept_no],0))</f>
        <v>Music</v>
      </c>
      <c r="K8438" s="4" t="str">
        <f>CONCATENATE(Sales[[#This Row],[region]],Sales[[#This Row],[storetype]])</f>
        <v>3A</v>
      </c>
      <c r="L8438" s="4">
        <f>INDEX(RegionStoreCount[Store Count],MATCH(Sales[[#This Row],[RegionStoretype]],RegionStoreCount[Region/Type],0))</f>
        <v>9</v>
      </c>
      <c r="M8438" s="4">
        <f>AND(Sales[[#This Row],[date]]&lt;=TY_YTDMax,Sales[[#This Row],[date]]&gt;=TY_YTDMin)*Sales[[#This Row],[sales]]</f>
        <v>34416.982199999999</v>
      </c>
      <c r="N8438" s="4">
        <f>AND(Sales[[#This Row],[date]]&lt;=LY_YTDMax,Sales[[#This Row],[date]]&gt;=LY_YTDMin)*Sales[[#This Row],[sales]]</f>
        <v>0</v>
      </c>
      <c r="O8438" s="4">
        <f>AND(Sales[[#This Row],[date]]&gt;=YoY_Min,Sales[[#This Row],[date]]&lt;=TY_YTDMax)*(Sales[[#This Row],[sales]]/Sales[[#This Row],[sqft]])</f>
        <v>0.35702263692946057</v>
      </c>
      <c r="P8438" s="4">
        <f>SUMIF(Sales[RegionStoretype],Sales[[#This Row],[RegionStoretype]],Sales[YoY_SSF])/Sales[[#This Row],[Region_TypeCount]]</f>
        <v>53.603836561720975</v>
      </c>
    </row>
    <row r="8439" spans="1:16" x14ac:dyDescent="0.25">
      <c r="A8439" s="1">
        <v>43343</v>
      </c>
      <c r="B8439">
        <v>14</v>
      </c>
      <c r="C8439">
        <v>18</v>
      </c>
      <c r="D8439">
        <v>23793.304300000003</v>
      </c>
      <c r="E8439" s="4">
        <f>INDEX(Stores[region],MATCH(Sales[[#This Row],[store_no]],Stores[store_no],0))</f>
        <v>3</v>
      </c>
      <c r="F8439" s="4" t="str">
        <f>INDEX(Stores[storetype],MATCH(Sales[[#This Row],[store_no]],Stores[store_no],0))</f>
        <v>A</v>
      </c>
      <c r="G8439" s="4" t="str">
        <f>INDEX(Stores[location_city],MATCH(Sales[[#This Row],[store_no]],Stores[store_no],0))</f>
        <v>Bismarck</v>
      </c>
      <c r="H8439" s="4" t="str">
        <f>INDEX(Stores[location_state],MATCH(Sales[[#This Row],[store_no]],Stores[store_no],0))</f>
        <v>North Dakota</v>
      </c>
      <c r="I8439" s="4">
        <f>INDEX(Stores[sqft],MATCH(Sales[[#This Row],[store_no]],Stores[store_no],0))</f>
        <v>96400</v>
      </c>
      <c r="J8439" s="4" t="str">
        <f>INDEX(Departments[dept_name],MATCH(Sales[[#This Row],[dept_no]],Departments[dept_no],0))</f>
        <v>Sports</v>
      </c>
      <c r="K8439" s="4" t="str">
        <f>CONCATENATE(Sales[[#This Row],[region]],Sales[[#This Row],[storetype]])</f>
        <v>3A</v>
      </c>
      <c r="L8439" s="4">
        <f>INDEX(RegionStoreCount[Store Count],MATCH(Sales[[#This Row],[RegionStoretype]],RegionStoreCount[Region/Type],0))</f>
        <v>9</v>
      </c>
      <c r="M8439" s="4">
        <f>AND(Sales[[#This Row],[date]]&lt;=TY_YTDMax,Sales[[#This Row],[date]]&gt;=TY_YTDMin)*Sales[[#This Row],[sales]]</f>
        <v>23793.304300000003</v>
      </c>
      <c r="N8439" s="4">
        <f>AND(Sales[[#This Row],[date]]&lt;=LY_YTDMax,Sales[[#This Row],[date]]&gt;=LY_YTDMin)*Sales[[#This Row],[sales]]</f>
        <v>0</v>
      </c>
      <c r="O8439" s="4">
        <f>AND(Sales[[#This Row],[date]]&gt;=YoY_Min,Sales[[#This Row],[date]]&lt;=TY_YTDMax)*(Sales[[#This Row],[sales]]/Sales[[#This Row],[sqft]])</f>
        <v>0.24681850933609961</v>
      </c>
      <c r="P8439" s="4">
        <f>SUMIF(Sales[RegionStoretype],Sales[[#This Row],[RegionStoretype]],Sales[YoY_SSF])/Sales[[#This Row],[Region_TypeCount]]</f>
        <v>53.603836561720975</v>
      </c>
    </row>
    <row r="8440" spans="1:16" x14ac:dyDescent="0.25">
      <c r="A8440" s="1">
        <v>43343</v>
      </c>
      <c r="B8440">
        <v>14</v>
      </c>
      <c r="C8440">
        <v>20</v>
      </c>
      <c r="D8440">
        <v>23919.896200000003</v>
      </c>
      <c r="E8440" s="4">
        <f>INDEX(Stores[region],MATCH(Sales[[#This Row],[store_no]],Stores[store_no],0))</f>
        <v>3</v>
      </c>
      <c r="F8440" s="4" t="str">
        <f>INDEX(Stores[storetype],MATCH(Sales[[#This Row],[store_no]],Stores[store_no],0))</f>
        <v>A</v>
      </c>
      <c r="G8440" s="4" t="str">
        <f>INDEX(Stores[location_city],MATCH(Sales[[#This Row],[store_no]],Stores[store_no],0))</f>
        <v>Bismarck</v>
      </c>
      <c r="H8440" s="4" t="str">
        <f>INDEX(Stores[location_state],MATCH(Sales[[#This Row],[store_no]],Stores[store_no],0))</f>
        <v>North Dakota</v>
      </c>
      <c r="I8440" s="4">
        <f>INDEX(Stores[sqft],MATCH(Sales[[#This Row],[store_no]],Stores[store_no],0))</f>
        <v>96400</v>
      </c>
      <c r="J8440" s="4" t="str">
        <f>INDEX(Departments[dept_name],MATCH(Sales[[#This Row],[dept_no]],Departments[dept_no],0))</f>
        <v>Toys</v>
      </c>
      <c r="K8440" s="4" t="str">
        <f>CONCATENATE(Sales[[#This Row],[region]],Sales[[#This Row],[storetype]])</f>
        <v>3A</v>
      </c>
      <c r="L8440" s="4">
        <f>INDEX(RegionStoreCount[Store Count],MATCH(Sales[[#This Row],[RegionStoretype]],RegionStoreCount[Region/Type],0))</f>
        <v>9</v>
      </c>
      <c r="M8440" s="4">
        <f>AND(Sales[[#This Row],[date]]&lt;=TY_YTDMax,Sales[[#This Row],[date]]&gt;=TY_YTDMin)*Sales[[#This Row],[sales]]</f>
        <v>23919.896200000003</v>
      </c>
      <c r="N8440" s="4">
        <f>AND(Sales[[#This Row],[date]]&lt;=LY_YTDMax,Sales[[#This Row],[date]]&gt;=LY_YTDMin)*Sales[[#This Row],[sales]]</f>
        <v>0</v>
      </c>
      <c r="O8440" s="4">
        <f>AND(Sales[[#This Row],[date]]&gt;=YoY_Min,Sales[[#This Row],[date]]&lt;=TY_YTDMax)*(Sales[[#This Row],[sales]]/Sales[[#This Row],[sqft]])</f>
        <v>0.2481317033195021</v>
      </c>
      <c r="P8440" s="4">
        <f>SUMIF(Sales[RegionStoretype],Sales[[#This Row],[RegionStoretype]],Sales[YoY_SSF])/Sales[[#This Row],[Region_TypeCount]]</f>
        <v>53.603836561720975</v>
      </c>
    </row>
    <row r="8441" spans="1:16" x14ac:dyDescent="0.25">
      <c r="A8441" s="1">
        <v>43343</v>
      </c>
      <c r="B8441">
        <v>15</v>
      </c>
      <c r="C8441">
        <v>4</v>
      </c>
      <c r="D8441">
        <v>42638.395199999999</v>
      </c>
      <c r="E8441" s="4">
        <f>INDEX(Stores[region],MATCH(Sales[[#This Row],[store_no]],Stores[store_no],0))</f>
        <v>2</v>
      </c>
      <c r="F8441" s="4" t="str">
        <f>INDEX(Stores[storetype],MATCH(Sales[[#This Row],[store_no]],Stores[store_no],0))</f>
        <v>B</v>
      </c>
      <c r="G8441" s="4" t="str">
        <f>INDEX(Stores[location_city],MATCH(Sales[[#This Row],[store_no]],Stores[store_no],0))</f>
        <v>Rochester</v>
      </c>
      <c r="H8441" s="4" t="str">
        <f>INDEX(Stores[location_state],MATCH(Sales[[#This Row],[store_no]],Stores[store_no],0))</f>
        <v>Minnesota</v>
      </c>
      <c r="I8441" s="4">
        <f>INDEX(Stores[sqft],MATCH(Sales[[#This Row],[store_no]],Stores[store_no],0))</f>
        <v>128100</v>
      </c>
      <c r="J8441" s="4" t="str">
        <f>INDEX(Departments[dept_name],MATCH(Sales[[#This Row],[dept_no]],Departments[dept_no],0))</f>
        <v>Books</v>
      </c>
      <c r="K8441" s="4" t="str">
        <f>CONCATENATE(Sales[[#This Row],[region]],Sales[[#This Row],[storetype]])</f>
        <v>2B</v>
      </c>
      <c r="L8441" s="4">
        <f>INDEX(RegionStoreCount[Store Count],MATCH(Sales[[#This Row],[RegionStoretype]],RegionStoreCount[Region/Type],0))</f>
        <v>6</v>
      </c>
      <c r="M8441" s="4">
        <f>AND(Sales[[#This Row],[date]]&lt;=TY_YTDMax,Sales[[#This Row],[date]]&gt;=TY_YTDMin)*Sales[[#This Row],[sales]]</f>
        <v>42638.395199999999</v>
      </c>
      <c r="N8441" s="4">
        <f>AND(Sales[[#This Row],[date]]&lt;=LY_YTDMax,Sales[[#This Row],[date]]&gt;=LY_YTDMin)*Sales[[#This Row],[sales]]</f>
        <v>0</v>
      </c>
      <c r="O8441" s="4">
        <f>AND(Sales[[#This Row],[date]]&gt;=YoY_Min,Sales[[#This Row],[date]]&lt;=TY_YTDMax)*(Sales[[#This Row],[sales]]/Sales[[#This Row],[sqft]])</f>
        <v>0.33285242154566747</v>
      </c>
      <c r="P8441" s="4">
        <f>SUMIF(Sales[RegionStoretype],Sales[[#This Row],[RegionStoretype]],Sales[YoY_SSF])/Sales[[#This Row],[Region_TypeCount]]</f>
        <v>58.393757732919049</v>
      </c>
    </row>
    <row r="8442" spans="1:16" x14ac:dyDescent="0.25">
      <c r="A8442" s="1">
        <v>43343</v>
      </c>
      <c r="B8442">
        <v>16</v>
      </c>
      <c r="C8442">
        <v>7</v>
      </c>
      <c r="D8442">
        <v>22308.074699999997</v>
      </c>
      <c r="E8442" s="4">
        <f>INDEX(Stores[region],MATCH(Sales[[#This Row],[store_no]],Stores[store_no],0))</f>
        <v>2</v>
      </c>
      <c r="F8442" s="4" t="str">
        <f>INDEX(Stores[storetype],MATCH(Sales[[#This Row],[store_no]],Stores[store_no],0))</f>
        <v>B</v>
      </c>
      <c r="G8442" s="4" t="str">
        <f>INDEX(Stores[location_city],MATCH(Sales[[#This Row],[store_no]],Stores[store_no],0))</f>
        <v>Saint Paul</v>
      </c>
      <c r="H8442" s="4" t="str">
        <f>INDEX(Stores[location_state],MATCH(Sales[[#This Row],[store_no]],Stores[store_no],0))</f>
        <v>Minnesota</v>
      </c>
      <c r="I8442" s="4">
        <f>INDEX(Stores[sqft],MATCH(Sales[[#This Row],[store_no]],Stores[store_no],0))</f>
        <v>180400</v>
      </c>
      <c r="J8442" s="4" t="str">
        <f>INDEX(Departments[dept_name],MATCH(Sales[[#This Row],[dept_no]],Departments[dept_no],0))</f>
        <v>Electronics</v>
      </c>
      <c r="K8442" s="4" t="str">
        <f>CONCATENATE(Sales[[#This Row],[region]],Sales[[#This Row],[storetype]])</f>
        <v>2B</v>
      </c>
      <c r="L8442" s="4">
        <f>INDEX(RegionStoreCount[Store Count],MATCH(Sales[[#This Row],[RegionStoretype]],RegionStoreCount[Region/Type],0))</f>
        <v>6</v>
      </c>
      <c r="M8442" s="4">
        <f>AND(Sales[[#This Row],[date]]&lt;=TY_YTDMax,Sales[[#This Row],[date]]&gt;=TY_YTDMin)*Sales[[#This Row],[sales]]</f>
        <v>22308.074699999997</v>
      </c>
      <c r="N8442" s="4">
        <f>AND(Sales[[#This Row],[date]]&lt;=LY_YTDMax,Sales[[#This Row],[date]]&gt;=LY_YTDMin)*Sales[[#This Row],[sales]]</f>
        <v>0</v>
      </c>
      <c r="O8442" s="4">
        <f>AND(Sales[[#This Row],[date]]&gt;=YoY_Min,Sales[[#This Row],[date]]&lt;=TY_YTDMax)*(Sales[[#This Row],[sales]]/Sales[[#This Row],[sqft]])</f>
        <v>0.12365895066518845</v>
      </c>
      <c r="P8442" s="4">
        <f>SUMIF(Sales[RegionStoretype],Sales[[#This Row],[RegionStoretype]],Sales[YoY_SSF])/Sales[[#This Row],[Region_TypeCount]]</f>
        <v>58.393757732919049</v>
      </c>
    </row>
    <row r="8443" spans="1:16" x14ac:dyDescent="0.25">
      <c r="A8443" s="1">
        <v>43343</v>
      </c>
      <c r="B8443">
        <v>16</v>
      </c>
      <c r="C8443">
        <v>10</v>
      </c>
      <c r="D8443">
        <v>32453.350600000002</v>
      </c>
      <c r="E8443" s="4">
        <f>INDEX(Stores[region],MATCH(Sales[[#This Row],[store_no]],Stores[store_no],0))</f>
        <v>2</v>
      </c>
      <c r="F8443" s="4" t="str">
        <f>INDEX(Stores[storetype],MATCH(Sales[[#This Row],[store_no]],Stores[store_no],0))</f>
        <v>B</v>
      </c>
      <c r="G8443" s="4" t="str">
        <f>INDEX(Stores[location_city],MATCH(Sales[[#This Row],[store_no]],Stores[store_no],0))</f>
        <v>Saint Paul</v>
      </c>
      <c r="H8443" s="4" t="str">
        <f>INDEX(Stores[location_state],MATCH(Sales[[#This Row],[store_no]],Stores[store_no],0))</f>
        <v>Minnesota</v>
      </c>
      <c r="I8443" s="4">
        <f>INDEX(Stores[sqft],MATCH(Sales[[#This Row],[store_no]],Stores[store_no],0))</f>
        <v>180400</v>
      </c>
      <c r="J8443" s="4" t="str">
        <f>INDEX(Departments[dept_name],MATCH(Sales[[#This Row],[dept_no]],Departments[dept_no],0))</f>
        <v>Health</v>
      </c>
      <c r="K8443" s="4" t="str">
        <f>CONCATENATE(Sales[[#This Row],[region]],Sales[[#This Row],[storetype]])</f>
        <v>2B</v>
      </c>
      <c r="L8443" s="4">
        <f>INDEX(RegionStoreCount[Store Count],MATCH(Sales[[#This Row],[RegionStoretype]],RegionStoreCount[Region/Type],0))</f>
        <v>6</v>
      </c>
      <c r="M8443" s="4">
        <f>AND(Sales[[#This Row],[date]]&lt;=TY_YTDMax,Sales[[#This Row],[date]]&gt;=TY_YTDMin)*Sales[[#This Row],[sales]]</f>
        <v>32453.350600000002</v>
      </c>
      <c r="N8443" s="4">
        <f>AND(Sales[[#This Row],[date]]&lt;=LY_YTDMax,Sales[[#This Row],[date]]&gt;=LY_YTDMin)*Sales[[#This Row],[sales]]</f>
        <v>0</v>
      </c>
      <c r="O8443" s="4">
        <f>AND(Sales[[#This Row],[date]]&gt;=YoY_Min,Sales[[#This Row],[date]]&lt;=TY_YTDMax)*(Sales[[#This Row],[sales]]/Sales[[#This Row],[sqft]])</f>
        <v>0.17989662195121953</v>
      </c>
      <c r="P8443" s="4">
        <f>SUMIF(Sales[RegionStoretype],Sales[[#This Row],[RegionStoretype]],Sales[YoY_SSF])/Sales[[#This Row],[Region_TypeCount]]</f>
        <v>58.393757732919049</v>
      </c>
    </row>
    <row r="8444" spans="1:16" x14ac:dyDescent="0.25">
      <c r="A8444" s="1">
        <v>43343</v>
      </c>
      <c r="B8444">
        <v>16</v>
      </c>
      <c r="C8444">
        <v>20</v>
      </c>
      <c r="D8444">
        <v>158629.10210000002</v>
      </c>
      <c r="E8444" s="4">
        <f>INDEX(Stores[region],MATCH(Sales[[#This Row],[store_no]],Stores[store_no],0))</f>
        <v>2</v>
      </c>
      <c r="F8444" s="4" t="str">
        <f>INDEX(Stores[storetype],MATCH(Sales[[#This Row],[store_no]],Stores[store_no],0))</f>
        <v>B</v>
      </c>
      <c r="G8444" s="4" t="str">
        <f>INDEX(Stores[location_city],MATCH(Sales[[#This Row],[store_no]],Stores[store_no],0))</f>
        <v>Saint Paul</v>
      </c>
      <c r="H8444" s="4" t="str">
        <f>INDEX(Stores[location_state],MATCH(Sales[[#This Row],[store_no]],Stores[store_no],0))</f>
        <v>Minnesota</v>
      </c>
      <c r="I8444" s="4">
        <f>INDEX(Stores[sqft],MATCH(Sales[[#This Row],[store_no]],Stores[store_no],0))</f>
        <v>180400</v>
      </c>
      <c r="J8444" s="4" t="str">
        <f>INDEX(Departments[dept_name],MATCH(Sales[[#This Row],[dept_no]],Departments[dept_no],0))</f>
        <v>Toys</v>
      </c>
      <c r="K8444" s="4" t="str">
        <f>CONCATENATE(Sales[[#This Row],[region]],Sales[[#This Row],[storetype]])</f>
        <v>2B</v>
      </c>
      <c r="L8444" s="4">
        <f>INDEX(RegionStoreCount[Store Count],MATCH(Sales[[#This Row],[RegionStoretype]],RegionStoreCount[Region/Type],0))</f>
        <v>6</v>
      </c>
      <c r="M8444" s="4">
        <f>AND(Sales[[#This Row],[date]]&lt;=TY_YTDMax,Sales[[#This Row],[date]]&gt;=TY_YTDMin)*Sales[[#This Row],[sales]]</f>
        <v>158629.10210000002</v>
      </c>
      <c r="N8444" s="4">
        <f>AND(Sales[[#This Row],[date]]&lt;=LY_YTDMax,Sales[[#This Row],[date]]&gt;=LY_YTDMin)*Sales[[#This Row],[sales]]</f>
        <v>0</v>
      </c>
      <c r="O8444" s="4">
        <f>AND(Sales[[#This Row],[date]]&gt;=YoY_Min,Sales[[#This Row],[date]]&lt;=TY_YTDMax)*(Sales[[#This Row],[sales]]/Sales[[#This Row],[sqft]])</f>
        <v>0.87931874778270525</v>
      </c>
      <c r="P8444" s="4">
        <f>SUMIF(Sales[RegionStoretype],Sales[[#This Row],[RegionStoretype]],Sales[YoY_SSF])/Sales[[#This Row],[Region_TypeCount]]</f>
        <v>58.393757732919049</v>
      </c>
    </row>
    <row r="8445" spans="1:16" x14ac:dyDescent="0.25">
      <c r="A8445" s="1">
        <v>43343</v>
      </c>
      <c r="B8445">
        <v>17</v>
      </c>
      <c r="C8445">
        <v>5</v>
      </c>
      <c r="D8445">
        <v>155293.88999999998</v>
      </c>
      <c r="E8445" s="4">
        <f>INDEX(Stores[region],MATCH(Sales[[#This Row],[store_no]],Stores[store_no],0))</f>
        <v>3</v>
      </c>
      <c r="F8445" s="4" t="str">
        <f>INDEX(Stores[storetype],MATCH(Sales[[#This Row],[store_no]],Stores[store_no],0))</f>
        <v>B</v>
      </c>
      <c r="G8445" s="4" t="str">
        <f>INDEX(Stores[location_city],MATCH(Sales[[#This Row],[store_no]],Stores[store_no],0))</f>
        <v>Fargo</v>
      </c>
      <c r="H8445" s="4" t="str">
        <f>INDEX(Stores[location_state],MATCH(Sales[[#This Row],[store_no]],Stores[store_no],0))</f>
        <v>North Dakota</v>
      </c>
      <c r="I8445" s="4">
        <f>INDEX(Stores[sqft],MATCH(Sales[[#This Row],[store_no]],Stores[store_no],0))</f>
        <v>211600</v>
      </c>
      <c r="J8445" s="4" t="str">
        <f>INDEX(Departments[dept_name],MATCH(Sales[[#This Row],[dept_no]],Departments[dept_no],0))</f>
        <v>Clothing</v>
      </c>
      <c r="K8445" s="4" t="str">
        <f>CONCATENATE(Sales[[#This Row],[region]],Sales[[#This Row],[storetype]])</f>
        <v>3B</v>
      </c>
      <c r="L8445" s="4">
        <f>INDEX(RegionStoreCount[Store Count],MATCH(Sales[[#This Row],[RegionStoretype]],RegionStoreCount[Region/Type],0))</f>
        <v>4</v>
      </c>
      <c r="M8445" s="4">
        <f>AND(Sales[[#This Row],[date]]&lt;=TY_YTDMax,Sales[[#This Row],[date]]&gt;=TY_YTDMin)*Sales[[#This Row],[sales]]</f>
        <v>155293.88999999998</v>
      </c>
      <c r="N8445" s="4">
        <f>AND(Sales[[#This Row],[date]]&lt;=LY_YTDMax,Sales[[#This Row],[date]]&gt;=LY_YTDMin)*Sales[[#This Row],[sales]]</f>
        <v>0</v>
      </c>
      <c r="O8445" s="4">
        <f>AND(Sales[[#This Row],[date]]&gt;=YoY_Min,Sales[[#This Row],[date]]&lt;=TY_YTDMax)*(Sales[[#This Row],[sales]]/Sales[[#This Row],[sqft]])</f>
        <v>0.73390307183364833</v>
      </c>
      <c r="P8445" s="4">
        <f>SUMIF(Sales[RegionStoretype],Sales[[#This Row],[RegionStoretype]],Sales[YoY_SSF])/Sales[[#This Row],[Region_TypeCount]]</f>
        <v>58.312187288105562</v>
      </c>
    </row>
    <row r="8446" spans="1:16" x14ac:dyDescent="0.25">
      <c r="A8446" s="1">
        <v>43343</v>
      </c>
      <c r="B8446">
        <v>17</v>
      </c>
      <c r="C8446">
        <v>7</v>
      </c>
      <c r="D8446">
        <v>49834.844800000006</v>
      </c>
      <c r="E8446" s="4">
        <f>INDEX(Stores[region],MATCH(Sales[[#This Row],[store_no]],Stores[store_no],0))</f>
        <v>3</v>
      </c>
      <c r="F8446" s="4" t="str">
        <f>INDEX(Stores[storetype],MATCH(Sales[[#This Row],[store_no]],Stores[store_no],0))</f>
        <v>B</v>
      </c>
      <c r="G8446" s="4" t="str">
        <f>INDEX(Stores[location_city],MATCH(Sales[[#This Row],[store_no]],Stores[store_no],0))</f>
        <v>Fargo</v>
      </c>
      <c r="H8446" s="4" t="str">
        <f>INDEX(Stores[location_state],MATCH(Sales[[#This Row],[store_no]],Stores[store_no],0))</f>
        <v>North Dakota</v>
      </c>
      <c r="I8446" s="4">
        <f>INDEX(Stores[sqft],MATCH(Sales[[#This Row],[store_no]],Stores[store_no],0))</f>
        <v>211600</v>
      </c>
      <c r="J8446" s="4" t="str">
        <f>INDEX(Departments[dept_name],MATCH(Sales[[#This Row],[dept_no]],Departments[dept_no],0))</f>
        <v>Electronics</v>
      </c>
      <c r="K8446" s="4" t="str">
        <f>CONCATENATE(Sales[[#This Row],[region]],Sales[[#This Row],[storetype]])</f>
        <v>3B</v>
      </c>
      <c r="L8446" s="4">
        <f>INDEX(RegionStoreCount[Store Count],MATCH(Sales[[#This Row],[RegionStoretype]],RegionStoreCount[Region/Type],0))</f>
        <v>4</v>
      </c>
      <c r="M8446" s="4">
        <f>AND(Sales[[#This Row],[date]]&lt;=TY_YTDMax,Sales[[#This Row],[date]]&gt;=TY_YTDMin)*Sales[[#This Row],[sales]]</f>
        <v>49834.844800000006</v>
      </c>
      <c r="N8446" s="4">
        <f>AND(Sales[[#This Row],[date]]&lt;=LY_YTDMax,Sales[[#This Row],[date]]&gt;=LY_YTDMin)*Sales[[#This Row],[sales]]</f>
        <v>0</v>
      </c>
      <c r="O8446" s="4">
        <f>AND(Sales[[#This Row],[date]]&gt;=YoY_Min,Sales[[#This Row],[date]]&lt;=TY_YTDMax)*(Sales[[#This Row],[sales]]/Sales[[#This Row],[sqft]])</f>
        <v>0.2355143894139887</v>
      </c>
      <c r="P8446" s="4">
        <f>SUMIF(Sales[RegionStoretype],Sales[[#This Row],[RegionStoretype]],Sales[YoY_SSF])/Sales[[#This Row],[Region_TypeCount]]</f>
        <v>58.312187288105562</v>
      </c>
    </row>
    <row r="8447" spans="1:16" x14ac:dyDescent="0.25">
      <c r="A8447" s="1">
        <v>43343</v>
      </c>
      <c r="B8447">
        <v>17</v>
      </c>
      <c r="C8447">
        <v>11</v>
      </c>
      <c r="D8447">
        <v>64279.1852</v>
      </c>
      <c r="E8447" s="4">
        <f>INDEX(Stores[region],MATCH(Sales[[#This Row],[store_no]],Stores[store_no],0))</f>
        <v>3</v>
      </c>
      <c r="F8447" s="4" t="str">
        <f>INDEX(Stores[storetype],MATCH(Sales[[#This Row],[store_no]],Stores[store_no],0))</f>
        <v>B</v>
      </c>
      <c r="G8447" s="4" t="str">
        <f>INDEX(Stores[location_city],MATCH(Sales[[#This Row],[store_no]],Stores[store_no],0))</f>
        <v>Fargo</v>
      </c>
      <c r="H8447" s="4" t="str">
        <f>INDEX(Stores[location_state],MATCH(Sales[[#This Row],[store_no]],Stores[store_no],0))</f>
        <v>North Dakota</v>
      </c>
      <c r="I8447" s="4">
        <f>INDEX(Stores[sqft],MATCH(Sales[[#This Row],[store_no]],Stores[store_no],0))</f>
        <v>211600</v>
      </c>
      <c r="J8447" s="4" t="str">
        <f>INDEX(Departments[dept_name],MATCH(Sales[[#This Row],[dept_no]],Departments[dept_no],0))</f>
        <v>Home</v>
      </c>
      <c r="K8447" s="4" t="str">
        <f>CONCATENATE(Sales[[#This Row],[region]],Sales[[#This Row],[storetype]])</f>
        <v>3B</v>
      </c>
      <c r="L8447" s="4">
        <f>INDEX(RegionStoreCount[Store Count],MATCH(Sales[[#This Row],[RegionStoretype]],RegionStoreCount[Region/Type],0))</f>
        <v>4</v>
      </c>
      <c r="M8447" s="4">
        <f>AND(Sales[[#This Row],[date]]&lt;=TY_YTDMax,Sales[[#This Row],[date]]&gt;=TY_YTDMin)*Sales[[#This Row],[sales]]</f>
        <v>64279.1852</v>
      </c>
      <c r="N8447" s="4">
        <f>AND(Sales[[#This Row],[date]]&lt;=LY_YTDMax,Sales[[#This Row],[date]]&gt;=LY_YTDMin)*Sales[[#This Row],[sales]]</f>
        <v>0</v>
      </c>
      <c r="O8447" s="4">
        <f>AND(Sales[[#This Row],[date]]&gt;=YoY_Min,Sales[[#This Row],[date]]&lt;=TY_YTDMax)*(Sales[[#This Row],[sales]]/Sales[[#This Row],[sqft]])</f>
        <v>0.30377686767485823</v>
      </c>
      <c r="P8447" s="4">
        <f>SUMIF(Sales[RegionStoretype],Sales[[#This Row],[RegionStoretype]],Sales[YoY_SSF])/Sales[[#This Row],[Region_TypeCount]]</f>
        <v>58.312187288105562</v>
      </c>
    </row>
    <row r="8448" spans="1:16" x14ac:dyDescent="0.25">
      <c r="A8448" s="1">
        <v>43343</v>
      </c>
      <c r="B8448">
        <v>18</v>
      </c>
      <c r="C8448">
        <v>1</v>
      </c>
      <c r="D8448">
        <v>15922.3259</v>
      </c>
      <c r="E8448" s="4">
        <f>INDEX(Stores[region],MATCH(Sales[[#This Row],[store_no]],Stores[store_no],0))</f>
        <v>2</v>
      </c>
      <c r="F8448" s="4" t="str">
        <f>INDEX(Stores[storetype],MATCH(Sales[[#This Row],[store_no]],Stores[store_no],0))</f>
        <v>B</v>
      </c>
      <c r="G8448" s="4" t="str">
        <f>INDEX(Stores[location_city],MATCH(Sales[[#This Row],[store_no]],Stores[store_no],0))</f>
        <v>Chicago</v>
      </c>
      <c r="H8448" s="4" t="str">
        <f>INDEX(Stores[location_state],MATCH(Sales[[#This Row],[store_no]],Stores[store_no],0))</f>
        <v>Illinois</v>
      </c>
      <c r="I8448" s="4">
        <f>INDEX(Stores[sqft],MATCH(Sales[[#This Row],[store_no]],Stores[store_no],0))</f>
        <v>120700</v>
      </c>
      <c r="J8448" s="4" t="str">
        <f>INDEX(Departments[dept_name],MATCH(Sales[[#This Row],[dept_no]],Departments[dept_no],0))</f>
        <v>Automotive</v>
      </c>
      <c r="K8448" s="4" t="str">
        <f>CONCATENATE(Sales[[#This Row],[region]],Sales[[#This Row],[storetype]])</f>
        <v>2B</v>
      </c>
      <c r="L8448" s="4">
        <f>INDEX(RegionStoreCount[Store Count],MATCH(Sales[[#This Row],[RegionStoretype]],RegionStoreCount[Region/Type],0))</f>
        <v>6</v>
      </c>
      <c r="M8448" s="4">
        <f>AND(Sales[[#This Row],[date]]&lt;=TY_YTDMax,Sales[[#This Row],[date]]&gt;=TY_YTDMin)*Sales[[#This Row],[sales]]</f>
        <v>15922.3259</v>
      </c>
      <c r="N8448" s="4">
        <f>AND(Sales[[#This Row],[date]]&lt;=LY_YTDMax,Sales[[#This Row],[date]]&gt;=LY_YTDMin)*Sales[[#This Row],[sales]]</f>
        <v>0</v>
      </c>
      <c r="O8448" s="4">
        <f>AND(Sales[[#This Row],[date]]&gt;=YoY_Min,Sales[[#This Row],[date]]&lt;=TY_YTDMax)*(Sales[[#This Row],[sales]]/Sales[[#This Row],[sqft]])</f>
        <v>0.13191653603976802</v>
      </c>
      <c r="P8448" s="4">
        <f>SUMIF(Sales[RegionStoretype],Sales[[#This Row],[RegionStoretype]],Sales[YoY_SSF])/Sales[[#This Row],[Region_TypeCount]]</f>
        <v>58.393757732919049</v>
      </c>
    </row>
    <row r="8449" spans="1:16" x14ac:dyDescent="0.25">
      <c r="A8449" s="1">
        <v>43343</v>
      </c>
      <c r="B8449">
        <v>18</v>
      </c>
      <c r="C8449">
        <v>9</v>
      </c>
      <c r="D8449">
        <v>45486.966899999999</v>
      </c>
      <c r="E8449" s="4">
        <f>INDEX(Stores[region],MATCH(Sales[[#This Row],[store_no]],Stores[store_no],0))</f>
        <v>2</v>
      </c>
      <c r="F8449" s="4" t="str">
        <f>INDEX(Stores[storetype],MATCH(Sales[[#This Row],[store_no]],Stores[store_no],0))</f>
        <v>B</v>
      </c>
      <c r="G8449" s="4" t="str">
        <f>INDEX(Stores[location_city],MATCH(Sales[[#This Row],[store_no]],Stores[store_no],0))</f>
        <v>Chicago</v>
      </c>
      <c r="H8449" s="4" t="str">
        <f>INDEX(Stores[location_state],MATCH(Sales[[#This Row],[store_no]],Stores[store_no],0))</f>
        <v>Illinois</v>
      </c>
      <c r="I8449" s="4">
        <f>INDEX(Stores[sqft],MATCH(Sales[[#This Row],[store_no]],Stores[store_no],0))</f>
        <v>120700</v>
      </c>
      <c r="J8449" s="4" t="str">
        <f>INDEX(Departments[dept_name],MATCH(Sales[[#This Row],[dept_no]],Departments[dept_no],0))</f>
        <v>Garden</v>
      </c>
      <c r="K8449" s="4" t="str">
        <f>CONCATENATE(Sales[[#This Row],[region]],Sales[[#This Row],[storetype]])</f>
        <v>2B</v>
      </c>
      <c r="L8449" s="4">
        <f>INDEX(RegionStoreCount[Store Count],MATCH(Sales[[#This Row],[RegionStoretype]],RegionStoreCount[Region/Type],0))</f>
        <v>6</v>
      </c>
      <c r="M8449" s="4">
        <f>AND(Sales[[#This Row],[date]]&lt;=TY_YTDMax,Sales[[#This Row],[date]]&gt;=TY_YTDMin)*Sales[[#This Row],[sales]]</f>
        <v>45486.966899999999</v>
      </c>
      <c r="N8449" s="4">
        <f>AND(Sales[[#This Row],[date]]&lt;=LY_YTDMax,Sales[[#This Row],[date]]&gt;=LY_YTDMin)*Sales[[#This Row],[sales]]</f>
        <v>0</v>
      </c>
      <c r="O8449" s="4">
        <f>AND(Sales[[#This Row],[date]]&gt;=YoY_Min,Sales[[#This Row],[date]]&lt;=TY_YTDMax)*(Sales[[#This Row],[sales]]/Sales[[#This Row],[sqft]])</f>
        <v>0.37685970919635459</v>
      </c>
      <c r="P8449" s="4">
        <f>SUMIF(Sales[RegionStoretype],Sales[[#This Row],[RegionStoretype]],Sales[YoY_SSF])/Sales[[#This Row],[Region_TypeCount]]</f>
        <v>58.393757732919049</v>
      </c>
    </row>
    <row r="8450" spans="1:16" x14ac:dyDescent="0.25">
      <c r="A8450" s="1">
        <v>43343</v>
      </c>
      <c r="B8450">
        <v>18</v>
      </c>
      <c r="C8450">
        <v>11</v>
      </c>
      <c r="D8450">
        <v>35305.918100000003</v>
      </c>
      <c r="E8450" s="4">
        <f>INDEX(Stores[region],MATCH(Sales[[#This Row],[store_no]],Stores[store_no],0))</f>
        <v>2</v>
      </c>
      <c r="F8450" s="4" t="str">
        <f>INDEX(Stores[storetype],MATCH(Sales[[#This Row],[store_no]],Stores[store_no],0))</f>
        <v>B</v>
      </c>
      <c r="G8450" s="4" t="str">
        <f>INDEX(Stores[location_city],MATCH(Sales[[#This Row],[store_no]],Stores[store_no],0))</f>
        <v>Chicago</v>
      </c>
      <c r="H8450" s="4" t="str">
        <f>INDEX(Stores[location_state],MATCH(Sales[[#This Row],[store_no]],Stores[store_no],0))</f>
        <v>Illinois</v>
      </c>
      <c r="I8450" s="4">
        <f>INDEX(Stores[sqft],MATCH(Sales[[#This Row],[store_no]],Stores[store_no],0))</f>
        <v>120700</v>
      </c>
      <c r="J8450" s="4" t="str">
        <f>INDEX(Departments[dept_name],MATCH(Sales[[#This Row],[dept_no]],Departments[dept_no],0))</f>
        <v>Home</v>
      </c>
      <c r="K8450" s="4" t="str">
        <f>CONCATENATE(Sales[[#This Row],[region]],Sales[[#This Row],[storetype]])</f>
        <v>2B</v>
      </c>
      <c r="L8450" s="4">
        <f>INDEX(RegionStoreCount[Store Count],MATCH(Sales[[#This Row],[RegionStoretype]],RegionStoreCount[Region/Type],0))</f>
        <v>6</v>
      </c>
      <c r="M8450" s="4">
        <f>AND(Sales[[#This Row],[date]]&lt;=TY_YTDMax,Sales[[#This Row],[date]]&gt;=TY_YTDMin)*Sales[[#This Row],[sales]]</f>
        <v>35305.918100000003</v>
      </c>
      <c r="N8450" s="4">
        <f>AND(Sales[[#This Row],[date]]&lt;=LY_YTDMax,Sales[[#This Row],[date]]&gt;=LY_YTDMin)*Sales[[#This Row],[sales]]</f>
        <v>0</v>
      </c>
      <c r="O8450" s="4">
        <f>AND(Sales[[#This Row],[date]]&gt;=YoY_Min,Sales[[#This Row],[date]]&lt;=TY_YTDMax)*(Sales[[#This Row],[sales]]/Sales[[#This Row],[sqft]])</f>
        <v>0.29250967771333886</v>
      </c>
      <c r="P8450" s="4">
        <f>SUMIF(Sales[RegionStoretype],Sales[[#This Row],[RegionStoretype]],Sales[YoY_SSF])/Sales[[#This Row],[Region_TypeCount]]</f>
        <v>58.393757732919049</v>
      </c>
    </row>
    <row r="8451" spans="1:16" x14ac:dyDescent="0.25">
      <c r="A8451" s="1">
        <v>43343</v>
      </c>
      <c r="B8451">
        <v>18</v>
      </c>
      <c r="C8451">
        <v>14</v>
      </c>
      <c r="D8451">
        <v>72836.764800000004</v>
      </c>
      <c r="E8451" s="4">
        <f>INDEX(Stores[region],MATCH(Sales[[#This Row],[store_no]],Stores[store_no],0))</f>
        <v>2</v>
      </c>
      <c r="F8451" s="4" t="str">
        <f>INDEX(Stores[storetype],MATCH(Sales[[#This Row],[store_no]],Stores[store_no],0))</f>
        <v>B</v>
      </c>
      <c r="G8451" s="4" t="str">
        <f>INDEX(Stores[location_city],MATCH(Sales[[#This Row],[store_no]],Stores[store_no],0))</f>
        <v>Chicago</v>
      </c>
      <c r="H8451" s="4" t="str">
        <f>INDEX(Stores[location_state],MATCH(Sales[[#This Row],[store_no]],Stores[store_no],0))</f>
        <v>Illinois</v>
      </c>
      <c r="I8451" s="4">
        <f>INDEX(Stores[sqft],MATCH(Sales[[#This Row],[store_no]],Stores[store_no],0))</f>
        <v>120700</v>
      </c>
      <c r="J8451" s="4" t="str">
        <f>INDEX(Departments[dept_name],MATCH(Sales[[#This Row],[dept_no]],Departments[dept_no],0))</f>
        <v>Movies</v>
      </c>
      <c r="K8451" s="4" t="str">
        <f>CONCATENATE(Sales[[#This Row],[region]],Sales[[#This Row],[storetype]])</f>
        <v>2B</v>
      </c>
      <c r="L8451" s="4">
        <f>INDEX(RegionStoreCount[Store Count],MATCH(Sales[[#This Row],[RegionStoretype]],RegionStoreCount[Region/Type],0))</f>
        <v>6</v>
      </c>
      <c r="M8451" s="4">
        <f>AND(Sales[[#This Row],[date]]&lt;=TY_YTDMax,Sales[[#This Row],[date]]&gt;=TY_YTDMin)*Sales[[#This Row],[sales]]</f>
        <v>72836.764800000004</v>
      </c>
      <c r="N8451" s="4">
        <f>AND(Sales[[#This Row],[date]]&lt;=LY_YTDMax,Sales[[#This Row],[date]]&gt;=LY_YTDMin)*Sales[[#This Row],[sales]]</f>
        <v>0</v>
      </c>
      <c r="O8451" s="4">
        <f>AND(Sales[[#This Row],[date]]&gt;=YoY_Min,Sales[[#This Row],[date]]&lt;=TY_YTDMax)*(Sales[[#This Row],[sales]]/Sales[[#This Row],[sqft]])</f>
        <v>0.60345289809444913</v>
      </c>
      <c r="P8451" s="4">
        <f>SUMIF(Sales[RegionStoretype],Sales[[#This Row],[RegionStoretype]],Sales[YoY_SSF])/Sales[[#This Row],[Region_TypeCount]]</f>
        <v>58.393757732919049</v>
      </c>
    </row>
    <row r="8452" spans="1:16" x14ac:dyDescent="0.25">
      <c r="A8452" s="1">
        <v>43343</v>
      </c>
      <c r="B8452">
        <v>18</v>
      </c>
      <c r="C8452">
        <v>17</v>
      </c>
      <c r="D8452">
        <v>22928.514999999999</v>
      </c>
      <c r="E8452" s="4">
        <f>INDEX(Stores[region],MATCH(Sales[[#This Row],[store_no]],Stores[store_no],0))</f>
        <v>2</v>
      </c>
      <c r="F8452" s="4" t="str">
        <f>INDEX(Stores[storetype],MATCH(Sales[[#This Row],[store_no]],Stores[store_no],0))</f>
        <v>B</v>
      </c>
      <c r="G8452" s="4" t="str">
        <f>INDEX(Stores[location_city],MATCH(Sales[[#This Row],[store_no]],Stores[store_no],0))</f>
        <v>Chicago</v>
      </c>
      <c r="H8452" s="4" t="str">
        <f>INDEX(Stores[location_state],MATCH(Sales[[#This Row],[store_no]],Stores[store_no],0))</f>
        <v>Illinois</v>
      </c>
      <c r="I8452" s="4">
        <f>INDEX(Stores[sqft],MATCH(Sales[[#This Row],[store_no]],Stores[store_no],0))</f>
        <v>120700</v>
      </c>
      <c r="J8452" s="4" t="str">
        <f>INDEX(Departments[dept_name],MATCH(Sales[[#This Row],[dept_no]],Departments[dept_no],0))</f>
        <v>Shoes</v>
      </c>
      <c r="K8452" s="4" t="str">
        <f>CONCATENATE(Sales[[#This Row],[region]],Sales[[#This Row],[storetype]])</f>
        <v>2B</v>
      </c>
      <c r="L8452" s="4">
        <f>INDEX(RegionStoreCount[Store Count],MATCH(Sales[[#This Row],[RegionStoretype]],RegionStoreCount[Region/Type],0))</f>
        <v>6</v>
      </c>
      <c r="M8452" s="4">
        <f>AND(Sales[[#This Row],[date]]&lt;=TY_YTDMax,Sales[[#This Row],[date]]&gt;=TY_YTDMin)*Sales[[#This Row],[sales]]</f>
        <v>22928.514999999999</v>
      </c>
      <c r="N8452" s="4">
        <f>AND(Sales[[#This Row],[date]]&lt;=LY_YTDMax,Sales[[#This Row],[date]]&gt;=LY_YTDMin)*Sales[[#This Row],[sales]]</f>
        <v>0</v>
      </c>
      <c r="O8452" s="4">
        <f>AND(Sales[[#This Row],[date]]&gt;=YoY_Min,Sales[[#This Row],[date]]&lt;=TY_YTDMax)*(Sales[[#This Row],[sales]]/Sales[[#This Row],[sqft]])</f>
        <v>0.18996284175642086</v>
      </c>
      <c r="P8452" s="4">
        <f>SUMIF(Sales[RegionStoretype],Sales[[#This Row],[RegionStoretype]],Sales[YoY_SSF])/Sales[[#This Row],[Region_TypeCount]]</f>
        <v>58.393757732919049</v>
      </c>
    </row>
    <row r="8453" spans="1:16" x14ac:dyDescent="0.25">
      <c r="A8453" s="1">
        <v>43343</v>
      </c>
      <c r="B8453">
        <v>19</v>
      </c>
      <c r="C8453">
        <v>3</v>
      </c>
      <c r="D8453">
        <v>218877.93460000001</v>
      </c>
      <c r="E8453" s="4">
        <f>INDEX(Stores[region],MATCH(Sales[[#This Row],[store_no]],Stores[store_no],0))</f>
        <v>3</v>
      </c>
      <c r="F8453" s="4" t="str">
        <f>INDEX(Stores[storetype],MATCH(Sales[[#This Row],[store_no]],Stores[store_no],0))</f>
        <v>A</v>
      </c>
      <c r="G8453" s="4" t="str">
        <f>INDEX(Stores[location_city],MATCH(Sales[[#This Row],[store_no]],Stores[store_no],0))</f>
        <v>Des Moines</v>
      </c>
      <c r="H8453" s="4" t="str">
        <f>INDEX(Stores[location_state],MATCH(Sales[[#This Row],[store_no]],Stores[store_no],0))</f>
        <v>Iowa</v>
      </c>
      <c r="I8453" s="4">
        <f>INDEX(Stores[sqft],MATCH(Sales[[#This Row],[store_no]],Stores[store_no],0))</f>
        <v>197600</v>
      </c>
      <c r="J8453" s="4" t="str">
        <f>INDEX(Departments[dept_name],MATCH(Sales[[#This Row],[dept_no]],Departments[dept_no],0))</f>
        <v>Beauty</v>
      </c>
      <c r="K8453" s="4" t="str">
        <f>CONCATENATE(Sales[[#This Row],[region]],Sales[[#This Row],[storetype]])</f>
        <v>3A</v>
      </c>
      <c r="L8453" s="4">
        <f>INDEX(RegionStoreCount[Store Count],MATCH(Sales[[#This Row],[RegionStoretype]],RegionStoreCount[Region/Type],0))</f>
        <v>9</v>
      </c>
      <c r="M8453" s="4">
        <f>AND(Sales[[#This Row],[date]]&lt;=TY_YTDMax,Sales[[#This Row],[date]]&gt;=TY_YTDMin)*Sales[[#This Row],[sales]]</f>
        <v>218877.93460000001</v>
      </c>
      <c r="N8453" s="4">
        <f>AND(Sales[[#This Row],[date]]&lt;=LY_YTDMax,Sales[[#This Row],[date]]&gt;=LY_YTDMin)*Sales[[#This Row],[sales]]</f>
        <v>0</v>
      </c>
      <c r="O8453" s="4">
        <f>AND(Sales[[#This Row],[date]]&gt;=YoY_Min,Sales[[#This Row],[date]]&lt;=TY_YTDMax)*(Sales[[#This Row],[sales]]/Sales[[#This Row],[sqft]])</f>
        <v>1.107681855263158</v>
      </c>
      <c r="P8453" s="4">
        <f>SUMIF(Sales[RegionStoretype],Sales[[#This Row],[RegionStoretype]],Sales[YoY_SSF])/Sales[[#This Row],[Region_TypeCount]]</f>
        <v>53.603836561720975</v>
      </c>
    </row>
    <row r="8454" spans="1:16" x14ac:dyDescent="0.25">
      <c r="A8454" s="1">
        <v>43343</v>
      </c>
      <c r="B8454">
        <v>19</v>
      </c>
      <c r="C8454">
        <v>4</v>
      </c>
      <c r="D8454">
        <v>148436.7414</v>
      </c>
      <c r="E8454" s="4">
        <f>INDEX(Stores[region],MATCH(Sales[[#This Row],[store_no]],Stores[store_no],0))</f>
        <v>3</v>
      </c>
      <c r="F8454" s="4" t="str">
        <f>INDEX(Stores[storetype],MATCH(Sales[[#This Row],[store_no]],Stores[store_no],0))</f>
        <v>A</v>
      </c>
      <c r="G8454" s="4" t="str">
        <f>INDEX(Stores[location_city],MATCH(Sales[[#This Row],[store_no]],Stores[store_no],0))</f>
        <v>Des Moines</v>
      </c>
      <c r="H8454" s="4" t="str">
        <f>INDEX(Stores[location_state],MATCH(Sales[[#This Row],[store_no]],Stores[store_no],0))</f>
        <v>Iowa</v>
      </c>
      <c r="I8454" s="4">
        <f>INDEX(Stores[sqft],MATCH(Sales[[#This Row],[store_no]],Stores[store_no],0))</f>
        <v>197600</v>
      </c>
      <c r="J8454" s="4" t="str">
        <f>INDEX(Departments[dept_name],MATCH(Sales[[#This Row],[dept_no]],Departments[dept_no],0))</f>
        <v>Books</v>
      </c>
      <c r="K8454" s="4" t="str">
        <f>CONCATENATE(Sales[[#This Row],[region]],Sales[[#This Row],[storetype]])</f>
        <v>3A</v>
      </c>
      <c r="L8454" s="4">
        <f>INDEX(RegionStoreCount[Store Count],MATCH(Sales[[#This Row],[RegionStoretype]],RegionStoreCount[Region/Type],0))</f>
        <v>9</v>
      </c>
      <c r="M8454" s="4">
        <f>AND(Sales[[#This Row],[date]]&lt;=TY_YTDMax,Sales[[#This Row],[date]]&gt;=TY_YTDMin)*Sales[[#This Row],[sales]]</f>
        <v>148436.7414</v>
      </c>
      <c r="N8454" s="4">
        <f>AND(Sales[[#This Row],[date]]&lt;=LY_YTDMax,Sales[[#This Row],[date]]&gt;=LY_YTDMin)*Sales[[#This Row],[sales]]</f>
        <v>0</v>
      </c>
      <c r="O8454" s="4">
        <f>AND(Sales[[#This Row],[date]]&gt;=YoY_Min,Sales[[#This Row],[date]]&lt;=TY_YTDMax)*(Sales[[#This Row],[sales]]/Sales[[#This Row],[sqft]])</f>
        <v>0.75119808400809718</v>
      </c>
      <c r="P8454" s="4">
        <f>SUMIF(Sales[RegionStoretype],Sales[[#This Row],[RegionStoretype]],Sales[YoY_SSF])/Sales[[#This Row],[Region_TypeCount]]</f>
        <v>53.603836561720975</v>
      </c>
    </row>
    <row r="8455" spans="1:16" x14ac:dyDescent="0.25">
      <c r="A8455" s="1">
        <v>43343</v>
      </c>
      <c r="B8455">
        <v>19</v>
      </c>
      <c r="C8455">
        <v>9</v>
      </c>
      <c r="D8455">
        <v>18637.229800000001</v>
      </c>
      <c r="E8455" s="4">
        <f>INDEX(Stores[region],MATCH(Sales[[#This Row],[store_no]],Stores[store_no],0))</f>
        <v>3</v>
      </c>
      <c r="F8455" s="4" t="str">
        <f>INDEX(Stores[storetype],MATCH(Sales[[#This Row],[store_no]],Stores[store_no],0))</f>
        <v>A</v>
      </c>
      <c r="G8455" s="4" t="str">
        <f>INDEX(Stores[location_city],MATCH(Sales[[#This Row],[store_no]],Stores[store_no],0))</f>
        <v>Des Moines</v>
      </c>
      <c r="H8455" s="4" t="str">
        <f>INDEX(Stores[location_state],MATCH(Sales[[#This Row],[store_no]],Stores[store_no],0))</f>
        <v>Iowa</v>
      </c>
      <c r="I8455" s="4">
        <f>INDEX(Stores[sqft],MATCH(Sales[[#This Row],[store_no]],Stores[store_no],0))</f>
        <v>197600</v>
      </c>
      <c r="J8455" s="4" t="str">
        <f>INDEX(Departments[dept_name],MATCH(Sales[[#This Row],[dept_no]],Departments[dept_no],0))</f>
        <v>Garden</v>
      </c>
      <c r="K8455" s="4" t="str">
        <f>CONCATENATE(Sales[[#This Row],[region]],Sales[[#This Row],[storetype]])</f>
        <v>3A</v>
      </c>
      <c r="L8455" s="4">
        <f>INDEX(RegionStoreCount[Store Count],MATCH(Sales[[#This Row],[RegionStoretype]],RegionStoreCount[Region/Type],0))</f>
        <v>9</v>
      </c>
      <c r="M8455" s="4">
        <f>AND(Sales[[#This Row],[date]]&lt;=TY_YTDMax,Sales[[#This Row],[date]]&gt;=TY_YTDMin)*Sales[[#This Row],[sales]]</f>
        <v>18637.229800000001</v>
      </c>
      <c r="N8455" s="4">
        <f>AND(Sales[[#This Row],[date]]&lt;=LY_YTDMax,Sales[[#This Row],[date]]&gt;=LY_YTDMin)*Sales[[#This Row],[sales]]</f>
        <v>0</v>
      </c>
      <c r="O8455" s="4">
        <f>AND(Sales[[#This Row],[date]]&gt;=YoY_Min,Sales[[#This Row],[date]]&lt;=TY_YTDMax)*(Sales[[#This Row],[sales]]/Sales[[#This Row],[sqft]])</f>
        <v>9.4317964574898785E-2</v>
      </c>
      <c r="P8455" s="4">
        <f>SUMIF(Sales[RegionStoretype],Sales[[#This Row],[RegionStoretype]],Sales[YoY_SSF])/Sales[[#This Row],[Region_TypeCount]]</f>
        <v>53.603836561720975</v>
      </c>
    </row>
    <row r="8456" spans="1:16" x14ac:dyDescent="0.25">
      <c r="A8456" s="1">
        <v>43343</v>
      </c>
      <c r="B8456">
        <v>19</v>
      </c>
      <c r="C8456">
        <v>11</v>
      </c>
      <c r="D8456">
        <v>28183.315999999999</v>
      </c>
      <c r="E8456" s="4">
        <f>INDEX(Stores[region],MATCH(Sales[[#This Row],[store_no]],Stores[store_no],0))</f>
        <v>3</v>
      </c>
      <c r="F8456" s="4" t="str">
        <f>INDEX(Stores[storetype],MATCH(Sales[[#This Row],[store_no]],Stores[store_no],0))</f>
        <v>A</v>
      </c>
      <c r="G8456" s="4" t="str">
        <f>INDEX(Stores[location_city],MATCH(Sales[[#This Row],[store_no]],Stores[store_no],0))</f>
        <v>Des Moines</v>
      </c>
      <c r="H8456" s="4" t="str">
        <f>INDEX(Stores[location_state],MATCH(Sales[[#This Row],[store_no]],Stores[store_no],0))</f>
        <v>Iowa</v>
      </c>
      <c r="I8456" s="4">
        <f>INDEX(Stores[sqft],MATCH(Sales[[#This Row],[store_no]],Stores[store_no],0))</f>
        <v>197600</v>
      </c>
      <c r="J8456" s="4" t="str">
        <f>INDEX(Departments[dept_name],MATCH(Sales[[#This Row],[dept_no]],Departments[dept_no],0))</f>
        <v>Home</v>
      </c>
      <c r="K8456" s="4" t="str">
        <f>CONCATENATE(Sales[[#This Row],[region]],Sales[[#This Row],[storetype]])</f>
        <v>3A</v>
      </c>
      <c r="L8456" s="4">
        <f>INDEX(RegionStoreCount[Store Count],MATCH(Sales[[#This Row],[RegionStoretype]],RegionStoreCount[Region/Type],0))</f>
        <v>9</v>
      </c>
      <c r="M8456" s="4">
        <f>AND(Sales[[#This Row],[date]]&lt;=TY_YTDMax,Sales[[#This Row],[date]]&gt;=TY_YTDMin)*Sales[[#This Row],[sales]]</f>
        <v>28183.315999999999</v>
      </c>
      <c r="N8456" s="4">
        <f>AND(Sales[[#This Row],[date]]&lt;=LY_YTDMax,Sales[[#This Row],[date]]&gt;=LY_YTDMin)*Sales[[#This Row],[sales]]</f>
        <v>0</v>
      </c>
      <c r="O8456" s="4">
        <f>AND(Sales[[#This Row],[date]]&gt;=YoY_Min,Sales[[#This Row],[date]]&lt;=TY_YTDMax)*(Sales[[#This Row],[sales]]/Sales[[#This Row],[sqft]])</f>
        <v>0.14262811740890688</v>
      </c>
      <c r="P8456" s="4">
        <f>SUMIF(Sales[RegionStoretype],Sales[[#This Row],[RegionStoretype]],Sales[YoY_SSF])/Sales[[#This Row],[Region_TypeCount]]</f>
        <v>53.603836561720975</v>
      </c>
    </row>
    <row r="8457" spans="1:16" x14ac:dyDescent="0.25">
      <c r="A8457" s="1">
        <v>43343</v>
      </c>
      <c r="B8457">
        <v>19</v>
      </c>
      <c r="C8457">
        <v>16</v>
      </c>
      <c r="D8457">
        <v>89617.532399999996</v>
      </c>
      <c r="E8457" s="4">
        <f>INDEX(Stores[region],MATCH(Sales[[#This Row],[store_no]],Stores[store_no],0))</f>
        <v>3</v>
      </c>
      <c r="F8457" s="4" t="str">
        <f>INDEX(Stores[storetype],MATCH(Sales[[#This Row],[store_no]],Stores[store_no],0))</f>
        <v>A</v>
      </c>
      <c r="G8457" s="4" t="str">
        <f>INDEX(Stores[location_city],MATCH(Sales[[#This Row],[store_no]],Stores[store_no],0))</f>
        <v>Des Moines</v>
      </c>
      <c r="H8457" s="4" t="str">
        <f>INDEX(Stores[location_state],MATCH(Sales[[#This Row],[store_no]],Stores[store_no],0))</f>
        <v>Iowa</v>
      </c>
      <c r="I8457" s="4">
        <f>INDEX(Stores[sqft],MATCH(Sales[[#This Row],[store_no]],Stores[store_no],0))</f>
        <v>197600</v>
      </c>
      <c r="J8457" s="4" t="str">
        <f>INDEX(Departments[dept_name],MATCH(Sales[[#This Row],[dept_no]],Departments[dept_no],0))</f>
        <v>Outdoors</v>
      </c>
      <c r="K8457" s="4" t="str">
        <f>CONCATENATE(Sales[[#This Row],[region]],Sales[[#This Row],[storetype]])</f>
        <v>3A</v>
      </c>
      <c r="L8457" s="4">
        <f>INDEX(RegionStoreCount[Store Count],MATCH(Sales[[#This Row],[RegionStoretype]],RegionStoreCount[Region/Type],0))</f>
        <v>9</v>
      </c>
      <c r="M8457" s="4">
        <f>AND(Sales[[#This Row],[date]]&lt;=TY_YTDMax,Sales[[#This Row],[date]]&gt;=TY_YTDMin)*Sales[[#This Row],[sales]]</f>
        <v>89617.532399999996</v>
      </c>
      <c r="N8457" s="4">
        <f>AND(Sales[[#This Row],[date]]&lt;=LY_YTDMax,Sales[[#This Row],[date]]&gt;=LY_YTDMin)*Sales[[#This Row],[sales]]</f>
        <v>0</v>
      </c>
      <c r="O8457" s="4">
        <f>AND(Sales[[#This Row],[date]]&gt;=YoY_Min,Sales[[#This Row],[date]]&lt;=TY_YTDMax)*(Sales[[#This Row],[sales]]/Sales[[#This Row],[sqft]])</f>
        <v>0.45353002226720646</v>
      </c>
      <c r="P8457" s="4">
        <f>SUMIF(Sales[RegionStoretype],Sales[[#This Row],[RegionStoretype]],Sales[YoY_SSF])/Sales[[#This Row],[Region_TypeCount]]</f>
        <v>53.603836561720975</v>
      </c>
    </row>
    <row r="8458" spans="1:16" x14ac:dyDescent="0.25">
      <c r="A8458" s="1">
        <v>43343</v>
      </c>
      <c r="B8458">
        <v>19</v>
      </c>
      <c r="C8458">
        <v>17</v>
      </c>
      <c r="D8458">
        <v>71123.498499999987</v>
      </c>
      <c r="E8458" s="4">
        <f>INDEX(Stores[region],MATCH(Sales[[#This Row],[store_no]],Stores[store_no],0))</f>
        <v>3</v>
      </c>
      <c r="F8458" s="4" t="str">
        <f>INDEX(Stores[storetype],MATCH(Sales[[#This Row],[store_no]],Stores[store_no],0))</f>
        <v>A</v>
      </c>
      <c r="G8458" s="4" t="str">
        <f>INDEX(Stores[location_city],MATCH(Sales[[#This Row],[store_no]],Stores[store_no],0))</f>
        <v>Des Moines</v>
      </c>
      <c r="H8458" s="4" t="str">
        <f>INDEX(Stores[location_state],MATCH(Sales[[#This Row],[store_no]],Stores[store_no],0))</f>
        <v>Iowa</v>
      </c>
      <c r="I8458" s="4">
        <f>INDEX(Stores[sqft],MATCH(Sales[[#This Row],[store_no]],Stores[store_no],0))</f>
        <v>197600</v>
      </c>
      <c r="J8458" s="4" t="str">
        <f>INDEX(Departments[dept_name],MATCH(Sales[[#This Row],[dept_no]],Departments[dept_no],0))</f>
        <v>Shoes</v>
      </c>
      <c r="K8458" s="4" t="str">
        <f>CONCATENATE(Sales[[#This Row],[region]],Sales[[#This Row],[storetype]])</f>
        <v>3A</v>
      </c>
      <c r="L8458" s="4">
        <f>INDEX(RegionStoreCount[Store Count],MATCH(Sales[[#This Row],[RegionStoretype]],RegionStoreCount[Region/Type],0))</f>
        <v>9</v>
      </c>
      <c r="M8458" s="4">
        <f>AND(Sales[[#This Row],[date]]&lt;=TY_YTDMax,Sales[[#This Row],[date]]&gt;=TY_YTDMin)*Sales[[#This Row],[sales]]</f>
        <v>71123.498499999987</v>
      </c>
      <c r="N8458" s="4">
        <f>AND(Sales[[#This Row],[date]]&lt;=LY_YTDMax,Sales[[#This Row],[date]]&gt;=LY_YTDMin)*Sales[[#This Row],[sales]]</f>
        <v>0</v>
      </c>
      <c r="O8458" s="4">
        <f>AND(Sales[[#This Row],[date]]&gt;=YoY_Min,Sales[[#This Row],[date]]&lt;=TY_YTDMax)*(Sales[[#This Row],[sales]]/Sales[[#This Row],[sqft]])</f>
        <v>0.35993673329959508</v>
      </c>
      <c r="P8458" s="4">
        <f>SUMIF(Sales[RegionStoretype],Sales[[#This Row],[RegionStoretype]],Sales[YoY_SSF])/Sales[[#This Row],[Region_TypeCount]]</f>
        <v>53.603836561720975</v>
      </c>
    </row>
    <row r="8459" spans="1:16" x14ac:dyDescent="0.25">
      <c r="A8459" s="1">
        <v>43343</v>
      </c>
      <c r="B8459">
        <v>20</v>
      </c>
      <c r="C8459">
        <v>12</v>
      </c>
      <c r="D8459">
        <v>32959.098899999997</v>
      </c>
      <c r="E8459" s="4">
        <f>INDEX(Stores[region],MATCH(Sales[[#This Row],[store_no]],Stores[store_no],0))</f>
        <v>1</v>
      </c>
      <c r="F8459" s="4" t="str">
        <f>INDEX(Stores[storetype],MATCH(Sales[[#This Row],[store_no]],Stores[store_no],0))</f>
        <v>A</v>
      </c>
      <c r="G8459" s="4" t="str">
        <f>INDEX(Stores[location_city],MATCH(Sales[[#This Row],[store_no]],Stores[store_no],0))</f>
        <v>South Bend</v>
      </c>
      <c r="H8459" s="4" t="str">
        <f>INDEX(Stores[location_state],MATCH(Sales[[#This Row],[store_no]],Stores[store_no],0))</f>
        <v>Indiana</v>
      </c>
      <c r="I8459" s="4">
        <f>INDEX(Stores[sqft],MATCH(Sales[[#This Row],[store_no]],Stores[store_no],0))</f>
        <v>39700</v>
      </c>
      <c r="J8459" s="4" t="str">
        <f>INDEX(Departments[dept_name],MATCH(Sales[[#This Row],[dept_no]],Departments[dept_no],0))</f>
        <v>Jewelery</v>
      </c>
      <c r="K8459" s="4" t="str">
        <f>CONCATENATE(Sales[[#This Row],[region]],Sales[[#This Row],[storetype]])</f>
        <v>1A</v>
      </c>
      <c r="L8459" s="4">
        <f>INDEX(RegionStoreCount[Store Count],MATCH(Sales[[#This Row],[RegionStoretype]],RegionStoreCount[Region/Type],0))</f>
        <v>5</v>
      </c>
      <c r="M8459" s="4">
        <f>AND(Sales[[#This Row],[date]]&lt;=TY_YTDMax,Sales[[#This Row],[date]]&gt;=TY_YTDMin)*Sales[[#This Row],[sales]]</f>
        <v>32959.098899999997</v>
      </c>
      <c r="N8459" s="4">
        <f>AND(Sales[[#This Row],[date]]&lt;=LY_YTDMax,Sales[[#This Row],[date]]&gt;=LY_YTDMin)*Sales[[#This Row],[sales]]</f>
        <v>0</v>
      </c>
      <c r="O8459" s="4">
        <f>AND(Sales[[#This Row],[date]]&gt;=YoY_Min,Sales[[#This Row],[date]]&lt;=TY_YTDMax)*(Sales[[#This Row],[sales]]/Sales[[#This Row],[sqft]])</f>
        <v>0.83020400251889159</v>
      </c>
      <c r="P8459" s="4">
        <f>SUMIF(Sales[RegionStoretype],Sales[[#This Row],[RegionStoretype]],Sales[YoY_SSF])/Sales[[#This Row],[Region_TypeCount]]</f>
        <v>59.469551530910678</v>
      </c>
    </row>
    <row r="8460" spans="1:16" x14ac:dyDescent="0.25">
      <c r="A8460" s="1">
        <v>43343</v>
      </c>
      <c r="B8460">
        <v>20</v>
      </c>
      <c r="C8460">
        <v>14</v>
      </c>
      <c r="D8460">
        <v>17286.809300000001</v>
      </c>
      <c r="E8460" s="4">
        <f>INDEX(Stores[region],MATCH(Sales[[#This Row],[store_no]],Stores[store_no],0))</f>
        <v>1</v>
      </c>
      <c r="F8460" s="4" t="str">
        <f>INDEX(Stores[storetype],MATCH(Sales[[#This Row],[store_no]],Stores[store_no],0))</f>
        <v>A</v>
      </c>
      <c r="G8460" s="4" t="str">
        <f>INDEX(Stores[location_city],MATCH(Sales[[#This Row],[store_no]],Stores[store_no],0))</f>
        <v>South Bend</v>
      </c>
      <c r="H8460" s="4" t="str">
        <f>INDEX(Stores[location_state],MATCH(Sales[[#This Row],[store_no]],Stores[store_no],0))</f>
        <v>Indiana</v>
      </c>
      <c r="I8460" s="4">
        <f>INDEX(Stores[sqft],MATCH(Sales[[#This Row],[store_no]],Stores[store_no],0))</f>
        <v>39700</v>
      </c>
      <c r="J8460" s="4" t="str">
        <f>INDEX(Departments[dept_name],MATCH(Sales[[#This Row],[dept_no]],Departments[dept_no],0))</f>
        <v>Movies</v>
      </c>
      <c r="K8460" s="4" t="str">
        <f>CONCATENATE(Sales[[#This Row],[region]],Sales[[#This Row],[storetype]])</f>
        <v>1A</v>
      </c>
      <c r="L8460" s="4">
        <f>INDEX(RegionStoreCount[Store Count],MATCH(Sales[[#This Row],[RegionStoretype]],RegionStoreCount[Region/Type],0))</f>
        <v>5</v>
      </c>
      <c r="M8460" s="4">
        <f>AND(Sales[[#This Row],[date]]&lt;=TY_YTDMax,Sales[[#This Row],[date]]&gt;=TY_YTDMin)*Sales[[#This Row],[sales]]</f>
        <v>17286.809300000001</v>
      </c>
      <c r="N8460" s="4">
        <f>AND(Sales[[#This Row],[date]]&lt;=LY_YTDMax,Sales[[#This Row],[date]]&gt;=LY_YTDMin)*Sales[[#This Row],[sales]]</f>
        <v>0</v>
      </c>
      <c r="O8460" s="4">
        <f>AND(Sales[[#This Row],[date]]&gt;=YoY_Min,Sales[[#This Row],[date]]&lt;=TY_YTDMax)*(Sales[[#This Row],[sales]]/Sales[[#This Row],[sqft]])</f>
        <v>0.4354360025188917</v>
      </c>
      <c r="P8460" s="4">
        <f>SUMIF(Sales[RegionStoretype],Sales[[#This Row],[RegionStoretype]],Sales[YoY_SSF])/Sales[[#This Row],[Region_TypeCount]]</f>
        <v>59.469551530910678</v>
      </c>
    </row>
    <row r="8461" spans="1:16" x14ac:dyDescent="0.25">
      <c r="A8461" s="1">
        <v>43343</v>
      </c>
      <c r="B8461">
        <v>20</v>
      </c>
      <c r="C8461">
        <v>16</v>
      </c>
      <c r="D8461">
        <v>34650.213400000008</v>
      </c>
      <c r="E8461" s="4">
        <f>INDEX(Stores[region],MATCH(Sales[[#This Row],[store_no]],Stores[store_no],0))</f>
        <v>1</v>
      </c>
      <c r="F8461" s="4" t="str">
        <f>INDEX(Stores[storetype],MATCH(Sales[[#This Row],[store_no]],Stores[store_no],0))</f>
        <v>A</v>
      </c>
      <c r="G8461" s="4" t="str">
        <f>INDEX(Stores[location_city],MATCH(Sales[[#This Row],[store_no]],Stores[store_no],0))</f>
        <v>South Bend</v>
      </c>
      <c r="H8461" s="4" t="str">
        <f>INDEX(Stores[location_state],MATCH(Sales[[#This Row],[store_no]],Stores[store_no],0))</f>
        <v>Indiana</v>
      </c>
      <c r="I8461" s="4">
        <f>INDEX(Stores[sqft],MATCH(Sales[[#This Row],[store_no]],Stores[store_no],0))</f>
        <v>39700</v>
      </c>
      <c r="J8461" s="4" t="str">
        <f>INDEX(Departments[dept_name],MATCH(Sales[[#This Row],[dept_no]],Departments[dept_no],0))</f>
        <v>Outdoors</v>
      </c>
      <c r="K8461" s="4" t="str">
        <f>CONCATENATE(Sales[[#This Row],[region]],Sales[[#This Row],[storetype]])</f>
        <v>1A</v>
      </c>
      <c r="L8461" s="4">
        <f>INDEX(RegionStoreCount[Store Count],MATCH(Sales[[#This Row],[RegionStoretype]],RegionStoreCount[Region/Type],0))</f>
        <v>5</v>
      </c>
      <c r="M8461" s="4">
        <f>AND(Sales[[#This Row],[date]]&lt;=TY_YTDMax,Sales[[#This Row],[date]]&gt;=TY_YTDMin)*Sales[[#This Row],[sales]]</f>
        <v>34650.213400000008</v>
      </c>
      <c r="N8461" s="4">
        <f>AND(Sales[[#This Row],[date]]&lt;=LY_YTDMax,Sales[[#This Row],[date]]&gt;=LY_YTDMin)*Sales[[#This Row],[sales]]</f>
        <v>0</v>
      </c>
      <c r="O8461" s="4">
        <f>AND(Sales[[#This Row],[date]]&gt;=YoY_Min,Sales[[#This Row],[date]]&lt;=TY_YTDMax)*(Sales[[#This Row],[sales]]/Sales[[#This Row],[sqft]])</f>
        <v>0.87280134508816143</v>
      </c>
      <c r="P8461" s="4">
        <f>SUMIF(Sales[RegionStoretype],Sales[[#This Row],[RegionStoretype]],Sales[YoY_SSF])/Sales[[#This Row],[Region_TypeCount]]</f>
        <v>59.469551530910678</v>
      </c>
    </row>
    <row r="8462" spans="1:16" x14ac:dyDescent="0.25">
      <c r="A8462" s="1">
        <v>43343</v>
      </c>
      <c r="B8462">
        <v>21</v>
      </c>
      <c r="C8462">
        <v>19</v>
      </c>
      <c r="D8462">
        <v>97325.17730000001</v>
      </c>
      <c r="E8462" s="4">
        <f>INDEX(Stores[region],MATCH(Sales[[#This Row],[store_no]],Stores[store_no],0))</f>
        <v>2</v>
      </c>
      <c r="F8462" s="4" t="str">
        <f>INDEX(Stores[storetype],MATCH(Sales[[#This Row],[store_no]],Stores[store_no],0))</f>
        <v>B</v>
      </c>
      <c r="G8462" s="4" t="str">
        <f>INDEX(Stores[location_city],MATCH(Sales[[#This Row],[store_no]],Stores[store_no],0))</f>
        <v>Madison</v>
      </c>
      <c r="H8462" s="4" t="str">
        <f>INDEX(Stores[location_state],MATCH(Sales[[#This Row],[store_no]],Stores[store_no],0))</f>
        <v>Wisconsin</v>
      </c>
      <c r="I8462" s="4">
        <f>INDEX(Stores[sqft],MATCH(Sales[[#This Row],[store_no]],Stores[store_no],0))</f>
        <v>206400</v>
      </c>
      <c r="J8462" s="4" t="str">
        <f>INDEX(Departments[dept_name],MATCH(Sales[[#This Row],[dept_no]],Departments[dept_no],0))</f>
        <v>Tools</v>
      </c>
      <c r="K8462" s="4" t="str">
        <f>CONCATENATE(Sales[[#This Row],[region]],Sales[[#This Row],[storetype]])</f>
        <v>2B</v>
      </c>
      <c r="L8462" s="4">
        <f>INDEX(RegionStoreCount[Store Count],MATCH(Sales[[#This Row],[RegionStoretype]],RegionStoreCount[Region/Type],0))</f>
        <v>6</v>
      </c>
      <c r="M8462" s="4">
        <f>AND(Sales[[#This Row],[date]]&lt;=TY_YTDMax,Sales[[#This Row],[date]]&gt;=TY_YTDMin)*Sales[[#This Row],[sales]]</f>
        <v>97325.17730000001</v>
      </c>
      <c r="N8462" s="4">
        <f>AND(Sales[[#This Row],[date]]&lt;=LY_YTDMax,Sales[[#This Row],[date]]&gt;=LY_YTDMin)*Sales[[#This Row],[sales]]</f>
        <v>0</v>
      </c>
      <c r="O8462" s="4">
        <f>AND(Sales[[#This Row],[date]]&gt;=YoY_Min,Sales[[#This Row],[date]]&lt;=TY_YTDMax)*(Sales[[#This Row],[sales]]/Sales[[#This Row],[sqft]])</f>
        <v>0.47153671172480627</v>
      </c>
      <c r="P8462" s="4">
        <f>SUMIF(Sales[RegionStoretype],Sales[[#This Row],[RegionStoretype]],Sales[YoY_SSF])/Sales[[#This Row],[Region_TypeCount]]</f>
        <v>58.393757732919049</v>
      </c>
    </row>
    <row r="8463" spans="1:16" x14ac:dyDescent="0.25">
      <c r="A8463" s="1">
        <v>43343</v>
      </c>
      <c r="B8463">
        <v>23</v>
      </c>
      <c r="C8463">
        <v>10</v>
      </c>
      <c r="D8463">
        <v>9910.6350999999995</v>
      </c>
      <c r="E8463" s="4">
        <f>INDEX(Stores[region],MATCH(Sales[[#This Row],[store_no]],Stores[store_no],0))</f>
        <v>3</v>
      </c>
      <c r="F8463" s="4" t="str">
        <f>INDEX(Stores[storetype],MATCH(Sales[[#This Row],[store_no]],Stores[store_no],0))</f>
        <v>B</v>
      </c>
      <c r="G8463" s="4" t="str">
        <f>INDEX(Stores[location_city],MATCH(Sales[[#This Row],[store_no]],Stores[store_no],0))</f>
        <v>Cedar Rapids</v>
      </c>
      <c r="H8463" s="4" t="str">
        <f>INDEX(Stores[location_state],MATCH(Sales[[#This Row],[store_no]],Stores[store_no],0))</f>
        <v>Iowa</v>
      </c>
      <c r="I8463" s="4">
        <f>INDEX(Stores[sqft],MATCH(Sales[[#This Row],[store_no]],Stores[store_no],0))</f>
        <v>123700</v>
      </c>
      <c r="J8463" s="4" t="str">
        <f>INDEX(Departments[dept_name],MATCH(Sales[[#This Row],[dept_no]],Departments[dept_no],0))</f>
        <v>Health</v>
      </c>
      <c r="K8463" s="4" t="str">
        <f>CONCATENATE(Sales[[#This Row],[region]],Sales[[#This Row],[storetype]])</f>
        <v>3B</v>
      </c>
      <c r="L8463" s="4">
        <f>INDEX(RegionStoreCount[Store Count],MATCH(Sales[[#This Row],[RegionStoretype]],RegionStoreCount[Region/Type],0))</f>
        <v>4</v>
      </c>
      <c r="M8463" s="4">
        <f>AND(Sales[[#This Row],[date]]&lt;=TY_YTDMax,Sales[[#This Row],[date]]&gt;=TY_YTDMin)*Sales[[#This Row],[sales]]</f>
        <v>9910.6350999999995</v>
      </c>
      <c r="N8463" s="4">
        <f>AND(Sales[[#This Row],[date]]&lt;=LY_YTDMax,Sales[[#This Row],[date]]&gt;=LY_YTDMin)*Sales[[#This Row],[sales]]</f>
        <v>0</v>
      </c>
      <c r="O8463" s="4">
        <f>AND(Sales[[#This Row],[date]]&gt;=YoY_Min,Sales[[#This Row],[date]]&lt;=TY_YTDMax)*(Sales[[#This Row],[sales]]/Sales[[#This Row],[sqft]])</f>
        <v>8.0118311236863374E-2</v>
      </c>
      <c r="P8463" s="4">
        <f>SUMIF(Sales[RegionStoretype],Sales[[#This Row],[RegionStoretype]],Sales[YoY_SSF])/Sales[[#This Row],[Region_TypeCount]]</f>
        <v>58.312187288105562</v>
      </c>
    </row>
    <row r="8464" spans="1:16" x14ac:dyDescent="0.25">
      <c r="A8464" s="1">
        <v>43343</v>
      </c>
      <c r="B8464">
        <v>23</v>
      </c>
      <c r="C8464">
        <v>16</v>
      </c>
      <c r="D8464">
        <v>112635.06690000001</v>
      </c>
      <c r="E8464" s="4">
        <f>INDEX(Stores[region],MATCH(Sales[[#This Row],[store_no]],Stores[store_no],0))</f>
        <v>3</v>
      </c>
      <c r="F8464" s="4" t="str">
        <f>INDEX(Stores[storetype],MATCH(Sales[[#This Row],[store_no]],Stores[store_no],0))</f>
        <v>B</v>
      </c>
      <c r="G8464" s="4" t="str">
        <f>INDEX(Stores[location_city],MATCH(Sales[[#This Row],[store_no]],Stores[store_no],0))</f>
        <v>Cedar Rapids</v>
      </c>
      <c r="H8464" s="4" t="str">
        <f>INDEX(Stores[location_state],MATCH(Sales[[#This Row],[store_no]],Stores[store_no],0))</f>
        <v>Iowa</v>
      </c>
      <c r="I8464" s="4">
        <f>INDEX(Stores[sqft],MATCH(Sales[[#This Row],[store_no]],Stores[store_no],0))</f>
        <v>123700</v>
      </c>
      <c r="J8464" s="4" t="str">
        <f>INDEX(Departments[dept_name],MATCH(Sales[[#This Row],[dept_no]],Departments[dept_no],0))</f>
        <v>Outdoors</v>
      </c>
      <c r="K8464" s="4" t="str">
        <f>CONCATENATE(Sales[[#This Row],[region]],Sales[[#This Row],[storetype]])</f>
        <v>3B</v>
      </c>
      <c r="L8464" s="4">
        <f>INDEX(RegionStoreCount[Store Count],MATCH(Sales[[#This Row],[RegionStoretype]],RegionStoreCount[Region/Type],0))</f>
        <v>4</v>
      </c>
      <c r="M8464" s="4">
        <f>AND(Sales[[#This Row],[date]]&lt;=TY_YTDMax,Sales[[#This Row],[date]]&gt;=TY_YTDMin)*Sales[[#This Row],[sales]]</f>
        <v>112635.06690000001</v>
      </c>
      <c r="N8464" s="4">
        <f>AND(Sales[[#This Row],[date]]&lt;=LY_YTDMax,Sales[[#This Row],[date]]&gt;=LY_YTDMin)*Sales[[#This Row],[sales]]</f>
        <v>0</v>
      </c>
      <c r="O8464" s="4">
        <f>AND(Sales[[#This Row],[date]]&gt;=YoY_Min,Sales[[#This Row],[date]]&lt;=TY_YTDMax)*(Sales[[#This Row],[sales]]/Sales[[#This Row],[sqft]])</f>
        <v>0.91055025788197252</v>
      </c>
      <c r="P8464" s="4">
        <f>SUMIF(Sales[RegionStoretype],Sales[[#This Row],[RegionStoretype]],Sales[YoY_SSF])/Sales[[#This Row],[Region_TypeCount]]</f>
        <v>58.312187288105562</v>
      </c>
    </row>
    <row r="8465" spans="1:16" x14ac:dyDescent="0.25">
      <c r="A8465" s="1">
        <v>43343</v>
      </c>
      <c r="B8465">
        <v>24</v>
      </c>
      <c r="C8465">
        <v>4</v>
      </c>
      <c r="D8465">
        <v>73990.5337</v>
      </c>
      <c r="E8465" s="4">
        <f>INDEX(Stores[region],MATCH(Sales[[#This Row],[store_no]],Stores[store_no],0))</f>
        <v>2</v>
      </c>
      <c r="F8465" s="4" t="str">
        <f>INDEX(Stores[storetype],MATCH(Sales[[#This Row],[store_no]],Stores[store_no],0))</f>
        <v>A</v>
      </c>
      <c r="G8465" s="4" t="str">
        <f>INDEX(Stores[location_city],MATCH(Sales[[#This Row],[store_no]],Stores[store_no],0))</f>
        <v>Winnetka</v>
      </c>
      <c r="H8465" s="4" t="str">
        <f>INDEX(Stores[location_state],MATCH(Sales[[#This Row],[store_no]],Stores[store_no],0))</f>
        <v>Illinois</v>
      </c>
      <c r="I8465" s="4">
        <f>INDEX(Stores[sqft],MATCH(Sales[[#This Row],[store_no]],Stores[store_no],0))</f>
        <v>207800</v>
      </c>
      <c r="J8465" s="4" t="str">
        <f>INDEX(Departments[dept_name],MATCH(Sales[[#This Row],[dept_no]],Departments[dept_no],0))</f>
        <v>Books</v>
      </c>
      <c r="K8465" s="4" t="str">
        <f>CONCATENATE(Sales[[#This Row],[region]],Sales[[#This Row],[storetype]])</f>
        <v>2A</v>
      </c>
      <c r="L8465" s="4">
        <f>INDEX(RegionStoreCount[Store Count],MATCH(Sales[[#This Row],[RegionStoretype]],RegionStoreCount[Region/Type],0))</f>
        <v>5</v>
      </c>
      <c r="M8465" s="4">
        <f>AND(Sales[[#This Row],[date]]&lt;=TY_YTDMax,Sales[[#This Row],[date]]&gt;=TY_YTDMin)*Sales[[#This Row],[sales]]</f>
        <v>73990.5337</v>
      </c>
      <c r="N8465" s="4">
        <f>AND(Sales[[#This Row],[date]]&lt;=LY_YTDMax,Sales[[#This Row],[date]]&gt;=LY_YTDMin)*Sales[[#This Row],[sales]]</f>
        <v>0</v>
      </c>
      <c r="O8465" s="4">
        <f>AND(Sales[[#This Row],[date]]&gt;=YoY_Min,Sales[[#This Row],[date]]&lt;=TY_YTDMax)*(Sales[[#This Row],[sales]]/Sales[[#This Row],[sqft]])</f>
        <v>0.35606609095283925</v>
      </c>
      <c r="P8465" s="4">
        <f>SUMIF(Sales[RegionStoretype],Sales[[#This Row],[RegionStoretype]],Sales[YoY_SSF])/Sales[[#This Row],[Region_TypeCount]]</f>
        <v>60.052789354368521</v>
      </c>
    </row>
    <row r="8466" spans="1:16" x14ac:dyDescent="0.25">
      <c r="A8466" s="1">
        <v>43343</v>
      </c>
      <c r="B8466">
        <v>24</v>
      </c>
      <c r="C8466">
        <v>19</v>
      </c>
      <c r="D8466">
        <v>82530.013599999991</v>
      </c>
      <c r="E8466" s="4">
        <f>INDEX(Stores[region],MATCH(Sales[[#This Row],[store_no]],Stores[store_no],0))</f>
        <v>2</v>
      </c>
      <c r="F8466" s="4" t="str">
        <f>INDEX(Stores[storetype],MATCH(Sales[[#This Row],[store_no]],Stores[store_no],0))</f>
        <v>A</v>
      </c>
      <c r="G8466" s="4" t="str">
        <f>INDEX(Stores[location_city],MATCH(Sales[[#This Row],[store_no]],Stores[store_no],0))</f>
        <v>Winnetka</v>
      </c>
      <c r="H8466" s="4" t="str">
        <f>INDEX(Stores[location_state],MATCH(Sales[[#This Row],[store_no]],Stores[store_no],0))</f>
        <v>Illinois</v>
      </c>
      <c r="I8466" s="4">
        <f>INDEX(Stores[sqft],MATCH(Sales[[#This Row],[store_no]],Stores[store_no],0))</f>
        <v>207800</v>
      </c>
      <c r="J8466" s="4" t="str">
        <f>INDEX(Departments[dept_name],MATCH(Sales[[#This Row],[dept_no]],Departments[dept_no],0))</f>
        <v>Tools</v>
      </c>
      <c r="K8466" s="4" t="str">
        <f>CONCATENATE(Sales[[#This Row],[region]],Sales[[#This Row],[storetype]])</f>
        <v>2A</v>
      </c>
      <c r="L8466" s="4">
        <f>INDEX(RegionStoreCount[Store Count],MATCH(Sales[[#This Row],[RegionStoretype]],RegionStoreCount[Region/Type],0))</f>
        <v>5</v>
      </c>
      <c r="M8466" s="4">
        <f>AND(Sales[[#This Row],[date]]&lt;=TY_YTDMax,Sales[[#This Row],[date]]&gt;=TY_YTDMin)*Sales[[#This Row],[sales]]</f>
        <v>82530.013599999991</v>
      </c>
      <c r="N8466" s="4">
        <f>AND(Sales[[#This Row],[date]]&lt;=LY_YTDMax,Sales[[#This Row],[date]]&gt;=LY_YTDMin)*Sales[[#This Row],[sales]]</f>
        <v>0</v>
      </c>
      <c r="O8466" s="4">
        <f>AND(Sales[[#This Row],[date]]&gt;=YoY_Min,Sales[[#This Row],[date]]&lt;=TY_YTDMax)*(Sales[[#This Row],[sales]]/Sales[[#This Row],[sqft]])</f>
        <v>0.39716079692011547</v>
      </c>
      <c r="P8466" s="4">
        <f>SUMIF(Sales[RegionStoretype],Sales[[#This Row],[RegionStoretype]],Sales[YoY_SSF])/Sales[[#This Row],[Region_TypeCount]]</f>
        <v>60.052789354368521</v>
      </c>
    </row>
    <row r="8467" spans="1:16" x14ac:dyDescent="0.25">
      <c r="A8467" s="1">
        <v>43343</v>
      </c>
      <c r="B8467">
        <v>25</v>
      </c>
      <c r="C8467">
        <v>3</v>
      </c>
      <c r="D8467">
        <v>113302.38709999999</v>
      </c>
      <c r="E8467" s="4">
        <f>INDEX(Stores[region],MATCH(Sales[[#This Row],[store_no]],Stores[store_no],0))</f>
        <v>3</v>
      </c>
      <c r="F8467" s="4" t="str">
        <f>INDEX(Stores[storetype],MATCH(Sales[[#This Row],[store_no]],Stores[store_no],0))</f>
        <v>B</v>
      </c>
      <c r="G8467" s="4" t="str">
        <f>INDEX(Stores[location_city],MATCH(Sales[[#This Row],[store_no]],Stores[store_no],0))</f>
        <v>Kansas City</v>
      </c>
      <c r="H8467" s="4" t="str">
        <f>INDEX(Stores[location_state],MATCH(Sales[[#This Row],[store_no]],Stores[store_no],0))</f>
        <v>Missouri</v>
      </c>
      <c r="I8467" s="4">
        <f>INDEX(Stores[sqft],MATCH(Sales[[#This Row],[store_no]],Stores[store_no],0))</f>
        <v>92300</v>
      </c>
      <c r="J8467" s="4" t="str">
        <f>INDEX(Departments[dept_name],MATCH(Sales[[#This Row],[dept_no]],Departments[dept_no],0))</f>
        <v>Beauty</v>
      </c>
      <c r="K8467" s="4" t="str">
        <f>CONCATENATE(Sales[[#This Row],[region]],Sales[[#This Row],[storetype]])</f>
        <v>3B</v>
      </c>
      <c r="L8467" s="4">
        <f>INDEX(RegionStoreCount[Store Count],MATCH(Sales[[#This Row],[RegionStoretype]],RegionStoreCount[Region/Type],0))</f>
        <v>4</v>
      </c>
      <c r="M8467" s="4">
        <f>AND(Sales[[#This Row],[date]]&lt;=TY_YTDMax,Sales[[#This Row],[date]]&gt;=TY_YTDMin)*Sales[[#This Row],[sales]]</f>
        <v>113302.38709999999</v>
      </c>
      <c r="N8467" s="4">
        <f>AND(Sales[[#This Row],[date]]&lt;=LY_YTDMax,Sales[[#This Row],[date]]&gt;=LY_YTDMin)*Sales[[#This Row],[sales]]</f>
        <v>0</v>
      </c>
      <c r="O8467" s="4">
        <f>AND(Sales[[#This Row],[date]]&gt;=YoY_Min,Sales[[#This Row],[date]]&lt;=TY_YTDMax)*(Sales[[#This Row],[sales]]/Sales[[#This Row],[sqft]])</f>
        <v>1.2275448223185266</v>
      </c>
      <c r="P8467" s="4">
        <f>SUMIF(Sales[RegionStoretype],Sales[[#This Row],[RegionStoretype]],Sales[YoY_SSF])/Sales[[#This Row],[Region_TypeCount]]</f>
        <v>58.312187288105562</v>
      </c>
    </row>
    <row r="8468" spans="1:16" x14ac:dyDescent="0.25">
      <c r="A8468" s="1">
        <v>43343</v>
      </c>
      <c r="B8468">
        <v>25</v>
      </c>
      <c r="C8468">
        <v>8</v>
      </c>
      <c r="D8468">
        <v>41311.355499999998</v>
      </c>
      <c r="E8468" s="4">
        <f>INDEX(Stores[region],MATCH(Sales[[#This Row],[store_no]],Stores[store_no],0))</f>
        <v>3</v>
      </c>
      <c r="F8468" s="4" t="str">
        <f>INDEX(Stores[storetype],MATCH(Sales[[#This Row],[store_no]],Stores[store_no],0))</f>
        <v>B</v>
      </c>
      <c r="G8468" s="4" t="str">
        <f>INDEX(Stores[location_city],MATCH(Sales[[#This Row],[store_no]],Stores[store_no],0))</f>
        <v>Kansas City</v>
      </c>
      <c r="H8468" s="4" t="str">
        <f>INDEX(Stores[location_state],MATCH(Sales[[#This Row],[store_no]],Stores[store_no],0))</f>
        <v>Missouri</v>
      </c>
      <c r="I8468" s="4">
        <f>INDEX(Stores[sqft],MATCH(Sales[[#This Row],[store_no]],Stores[store_no],0))</f>
        <v>92300</v>
      </c>
      <c r="J8468" s="4" t="str">
        <f>INDEX(Departments[dept_name],MATCH(Sales[[#This Row],[dept_no]],Departments[dept_no],0))</f>
        <v>Games</v>
      </c>
      <c r="K8468" s="4" t="str">
        <f>CONCATENATE(Sales[[#This Row],[region]],Sales[[#This Row],[storetype]])</f>
        <v>3B</v>
      </c>
      <c r="L8468" s="4">
        <f>INDEX(RegionStoreCount[Store Count],MATCH(Sales[[#This Row],[RegionStoretype]],RegionStoreCount[Region/Type],0))</f>
        <v>4</v>
      </c>
      <c r="M8468" s="4">
        <f>AND(Sales[[#This Row],[date]]&lt;=TY_YTDMax,Sales[[#This Row],[date]]&gt;=TY_YTDMin)*Sales[[#This Row],[sales]]</f>
        <v>41311.355499999998</v>
      </c>
      <c r="N8468" s="4">
        <f>AND(Sales[[#This Row],[date]]&lt;=LY_YTDMax,Sales[[#This Row],[date]]&gt;=LY_YTDMin)*Sales[[#This Row],[sales]]</f>
        <v>0</v>
      </c>
      <c r="O8468" s="4">
        <f>AND(Sales[[#This Row],[date]]&gt;=YoY_Min,Sales[[#This Row],[date]]&lt;=TY_YTDMax)*(Sales[[#This Row],[sales]]/Sales[[#This Row],[sqft]])</f>
        <v>0.44757698266522206</v>
      </c>
      <c r="P8468" s="4">
        <f>SUMIF(Sales[RegionStoretype],Sales[[#This Row],[RegionStoretype]],Sales[YoY_SSF])/Sales[[#This Row],[Region_TypeCount]]</f>
        <v>58.312187288105562</v>
      </c>
    </row>
    <row r="8469" spans="1:16" x14ac:dyDescent="0.25">
      <c r="A8469" s="1">
        <v>43343</v>
      </c>
      <c r="B8469">
        <v>25</v>
      </c>
      <c r="C8469">
        <v>9</v>
      </c>
      <c r="D8469">
        <v>21337.356300000003</v>
      </c>
      <c r="E8469" s="4">
        <f>INDEX(Stores[region],MATCH(Sales[[#This Row],[store_no]],Stores[store_no],0))</f>
        <v>3</v>
      </c>
      <c r="F8469" s="4" t="str">
        <f>INDEX(Stores[storetype],MATCH(Sales[[#This Row],[store_no]],Stores[store_no],0))</f>
        <v>B</v>
      </c>
      <c r="G8469" s="4" t="str">
        <f>INDEX(Stores[location_city],MATCH(Sales[[#This Row],[store_no]],Stores[store_no],0))</f>
        <v>Kansas City</v>
      </c>
      <c r="H8469" s="4" t="str">
        <f>INDEX(Stores[location_state],MATCH(Sales[[#This Row],[store_no]],Stores[store_no],0))</f>
        <v>Missouri</v>
      </c>
      <c r="I8469" s="4">
        <f>INDEX(Stores[sqft],MATCH(Sales[[#This Row],[store_no]],Stores[store_no],0))</f>
        <v>92300</v>
      </c>
      <c r="J8469" s="4" t="str">
        <f>INDEX(Departments[dept_name],MATCH(Sales[[#This Row],[dept_no]],Departments[dept_no],0))</f>
        <v>Garden</v>
      </c>
      <c r="K8469" s="4" t="str">
        <f>CONCATENATE(Sales[[#This Row],[region]],Sales[[#This Row],[storetype]])</f>
        <v>3B</v>
      </c>
      <c r="L8469" s="4">
        <f>INDEX(RegionStoreCount[Store Count],MATCH(Sales[[#This Row],[RegionStoretype]],RegionStoreCount[Region/Type],0))</f>
        <v>4</v>
      </c>
      <c r="M8469" s="4">
        <f>AND(Sales[[#This Row],[date]]&lt;=TY_YTDMax,Sales[[#This Row],[date]]&gt;=TY_YTDMin)*Sales[[#This Row],[sales]]</f>
        <v>21337.356300000003</v>
      </c>
      <c r="N8469" s="4">
        <f>AND(Sales[[#This Row],[date]]&lt;=LY_YTDMax,Sales[[#This Row],[date]]&gt;=LY_YTDMin)*Sales[[#This Row],[sales]]</f>
        <v>0</v>
      </c>
      <c r="O8469" s="4">
        <f>AND(Sales[[#This Row],[date]]&gt;=YoY_Min,Sales[[#This Row],[date]]&lt;=TY_YTDMax)*(Sales[[#This Row],[sales]]/Sales[[#This Row],[sqft]])</f>
        <v>0.23117395774647892</v>
      </c>
      <c r="P8469" s="4">
        <f>SUMIF(Sales[RegionStoretype],Sales[[#This Row],[RegionStoretype]],Sales[YoY_SSF])/Sales[[#This Row],[Region_TypeCount]]</f>
        <v>58.312187288105562</v>
      </c>
    </row>
    <row r="8470" spans="1:16" x14ac:dyDescent="0.25">
      <c r="A8470" s="1">
        <v>43343</v>
      </c>
      <c r="B8470">
        <v>25</v>
      </c>
      <c r="C8470">
        <v>14</v>
      </c>
      <c r="D8470">
        <v>84717.218699999998</v>
      </c>
      <c r="E8470" s="4">
        <f>INDEX(Stores[region],MATCH(Sales[[#This Row],[store_no]],Stores[store_no],0))</f>
        <v>3</v>
      </c>
      <c r="F8470" s="4" t="str">
        <f>INDEX(Stores[storetype],MATCH(Sales[[#This Row],[store_no]],Stores[store_no],0))</f>
        <v>B</v>
      </c>
      <c r="G8470" s="4" t="str">
        <f>INDEX(Stores[location_city],MATCH(Sales[[#This Row],[store_no]],Stores[store_no],0))</f>
        <v>Kansas City</v>
      </c>
      <c r="H8470" s="4" t="str">
        <f>INDEX(Stores[location_state],MATCH(Sales[[#This Row],[store_no]],Stores[store_no],0))</f>
        <v>Missouri</v>
      </c>
      <c r="I8470" s="4">
        <f>INDEX(Stores[sqft],MATCH(Sales[[#This Row],[store_no]],Stores[store_no],0))</f>
        <v>92300</v>
      </c>
      <c r="J8470" s="4" t="str">
        <f>INDEX(Departments[dept_name],MATCH(Sales[[#This Row],[dept_no]],Departments[dept_no],0))</f>
        <v>Movies</v>
      </c>
      <c r="K8470" s="4" t="str">
        <f>CONCATENATE(Sales[[#This Row],[region]],Sales[[#This Row],[storetype]])</f>
        <v>3B</v>
      </c>
      <c r="L8470" s="4">
        <f>INDEX(RegionStoreCount[Store Count],MATCH(Sales[[#This Row],[RegionStoretype]],RegionStoreCount[Region/Type],0))</f>
        <v>4</v>
      </c>
      <c r="M8470" s="4">
        <f>AND(Sales[[#This Row],[date]]&lt;=TY_YTDMax,Sales[[#This Row],[date]]&gt;=TY_YTDMin)*Sales[[#This Row],[sales]]</f>
        <v>84717.218699999998</v>
      </c>
      <c r="N8470" s="4">
        <f>AND(Sales[[#This Row],[date]]&lt;=LY_YTDMax,Sales[[#This Row],[date]]&gt;=LY_YTDMin)*Sales[[#This Row],[sales]]</f>
        <v>0</v>
      </c>
      <c r="O8470" s="4">
        <f>AND(Sales[[#This Row],[date]]&gt;=YoY_Min,Sales[[#This Row],[date]]&lt;=TY_YTDMax)*(Sales[[#This Row],[sales]]/Sales[[#This Row],[sqft]])</f>
        <v>0.91784635644637047</v>
      </c>
      <c r="P8470" s="4">
        <f>SUMIF(Sales[RegionStoretype],Sales[[#This Row],[RegionStoretype]],Sales[YoY_SSF])/Sales[[#This Row],[Region_TypeCount]]</f>
        <v>58.312187288105562</v>
      </c>
    </row>
    <row r="8471" spans="1:16" x14ac:dyDescent="0.25">
      <c r="A8471" s="1">
        <v>43343</v>
      </c>
      <c r="B8471">
        <v>25</v>
      </c>
      <c r="C8471">
        <v>16</v>
      </c>
      <c r="D8471">
        <v>101200.90459999999</v>
      </c>
      <c r="E8471" s="4">
        <f>INDEX(Stores[region],MATCH(Sales[[#This Row],[store_no]],Stores[store_no],0))</f>
        <v>3</v>
      </c>
      <c r="F8471" s="4" t="str">
        <f>INDEX(Stores[storetype],MATCH(Sales[[#This Row],[store_no]],Stores[store_no],0))</f>
        <v>B</v>
      </c>
      <c r="G8471" s="4" t="str">
        <f>INDEX(Stores[location_city],MATCH(Sales[[#This Row],[store_no]],Stores[store_no],0))</f>
        <v>Kansas City</v>
      </c>
      <c r="H8471" s="4" t="str">
        <f>INDEX(Stores[location_state],MATCH(Sales[[#This Row],[store_no]],Stores[store_no],0))</f>
        <v>Missouri</v>
      </c>
      <c r="I8471" s="4">
        <f>INDEX(Stores[sqft],MATCH(Sales[[#This Row],[store_no]],Stores[store_no],0))</f>
        <v>92300</v>
      </c>
      <c r="J8471" s="4" t="str">
        <f>INDEX(Departments[dept_name],MATCH(Sales[[#This Row],[dept_no]],Departments[dept_no],0))</f>
        <v>Outdoors</v>
      </c>
      <c r="K8471" s="4" t="str">
        <f>CONCATENATE(Sales[[#This Row],[region]],Sales[[#This Row],[storetype]])</f>
        <v>3B</v>
      </c>
      <c r="L8471" s="4">
        <f>INDEX(RegionStoreCount[Store Count],MATCH(Sales[[#This Row],[RegionStoretype]],RegionStoreCount[Region/Type],0))</f>
        <v>4</v>
      </c>
      <c r="M8471" s="4">
        <f>AND(Sales[[#This Row],[date]]&lt;=TY_YTDMax,Sales[[#This Row],[date]]&gt;=TY_YTDMin)*Sales[[#This Row],[sales]]</f>
        <v>101200.90459999999</v>
      </c>
      <c r="N8471" s="4">
        <f>AND(Sales[[#This Row],[date]]&lt;=LY_YTDMax,Sales[[#This Row],[date]]&gt;=LY_YTDMin)*Sales[[#This Row],[sales]]</f>
        <v>0</v>
      </c>
      <c r="O8471" s="4">
        <f>AND(Sales[[#This Row],[date]]&gt;=YoY_Min,Sales[[#This Row],[date]]&lt;=TY_YTDMax)*(Sales[[#This Row],[sales]]/Sales[[#This Row],[sqft]])</f>
        <v>1.0964345027085589</v>
      </c>
      <c r="P8471" s="4">
        <f>SUMIF(Sales[RegionStoretype],Sales[[#This Row],[RegionStoretype]],Sales[YoY_SSF])/Sales[[#This Row],[Region_TypeCount]]</f>
        <v>58.312187288105562</v>
      </c>
    </row>
    <row r="8472" spans="1:16" x14ac:dyDescent="0.25">
      <c r="A8472" s="1">
        <v>43343</v>
      </c>
      <c r="B8472">
        <v>26</v>
      </c>
      <c r="C8472">
        <v>17</v>
      </c>
      <c r="D8472">
        <v>37252.284399999997</v>
      </c>
      <c r="E8472" s="4">
        <f>INDEX(Stores[region],MATCH(Sales[[#This Row],[store_no]],Stores[store_no],0))</f>
        <v>2</v>
      </c>
      <c r="F8472" s="4" t="str">
        <f>INDEX(Stores[storetype],MATCH(Sales[[#This Row],[store_no]],Stores[store_no],0))</f>
        <v>A</v>
      </c>
      <c r="G8472" s="4" t="str">
        <f>INDEX(Stores[location_city],MATCH(Sales[[#This Row],[store_no]],Stores[store_no],0))</f>
        <v>Carmel</v>
      </c>
      <c r="H8472" s="4" t="str">
        <f>INDEX(Stores[location_state],MATCH(Sales[[#This Row],[store_no]],Stores[store_no],0))</f>
        <v>Indiana</v>
      </c>
      <c r="I8472" s="4">
        <f>INDEX(Stores[sqft],MATCH(Sales[[#This Row],[store_no]],Stores[store_no],0))</f>
        <v>198500</v>
      </c>
      <c r="J8472" s="4" t="str">
        <f>INDEX(Departments[dept_name],MATCH(Sales[[#This Row],[dept_no]],Departments[dept_no],0))</f>
        <v>Shoes</v>
      </c>
      <c r="K8472" s="4" t="str">
        <f>CONCATENATE(Sales[[#This Row],[region]],Sales[[#This Row],[storetype]])</f>
        <v>2A</v>
      </c>
      <c r="L8472" s="4">
        <f>INDEX(RegionStoreCount[Store Count],MATCH(Sales[[#This Row],[RegionStoretype]],RegionStoreCount[Region/Type],0))</f>
        <v>5</v>
      </c>
      <c r="M8472" s="4">
        <f>AND(Sales[[#This Row],[date]]&lt;=TY_YTDMax,Sales[[#This Row],[date]]&gt;=TY_YTDMin)*Sales[[#This Row],[sales]]</f>
        <v>37252.284399999997</v>
      </c>
      <c r="N8472" s="4">
        <f>AND(Sales[[#This Row],[date]]&lt;=LY_YTDMax,Sales[[#This Row],[date]]&gt;=LY_YTDMin)*Sales[[#This Row],[sales]]</f>
        <v>0</v>
      </c>
      <c r="O8472" s="4">
        <f>AND(Sales[[#This Row],[date]]&gt;=YoY_Min,Sales[[#This Row],[date]]&lt;=TY_YTDMax)*(Sales[[#This Row],[sales]]/Sales[[#This Row],[sqft]])</f>
        <v>0.18766893904282114</v>
      </c>
      <c r="P8472" s="4">
        <f>SUMIF(Sales[RegionStoretype],Sales[[#This Row],[RegionStoretype]],Sales[YoY_SSF])/Sales[[#This Row],[Region_TypeCount]]</f>
        <v>60.052789354368521</v>
      </c>
    </row>
    <row r="8473" spans="1:16" x14ac:dyDescent="0.25">
      <c r="A8473" s="1">
        <v>43343</v>
      </c>
      <c r="B8473">
        <v>27</v>
      </c>
      <c r="C8473">
        <v>3</v>
      </c>
      <c r="D8473">
        <v>171624.22119999997</v>
      </c>
      <c r="E8473" s="4">
        <f>INDEX(Stores[region],MATCH(Sales[[#This Row],[store_no]],Stores[store_no],0))</f>
        <v>3</v>
      </c>
      <c r="F8473" s="4" t="str">
        <f>INDEX(Stores[storetype],MATCH(Sales[[#This Row],[store_no]],Stores[store_no],0))</f>
        <v>A</v>
      </c>
      <c r="G8473" s="4" t="str">
        <f>INDEX(Stores[location_city],MATCH(Sales[[#This Row],[store_no]],Stores[store_no],0))</f>
        <v>Springfield</v>
      </c>
      <c r="H8473" s="4" t="str">
        <f>INDEX(Stores[location_state],MATCH(Sales[[#This Row],[store_no]],Stores[store_no],0))</f>
        <v>Missouri</v>
      </c>
      <c r="I8473" s="4">
        <f>INDEX(Stores[sqft],MATCH(Sales[[#This Row],[store_no]],Stores[store_no],0))</f>
        <v>158200</v>
      </c>
      <c r="J8473" s="4" t="str">
        <f>INDEX(Departments[dept_name],MATCH(Sales[[#This Row],[dept_no]],Departments[dept_no],0))</f>
        <v>Beauty</v>
      </c>
      <c r="K8473" s="4" t="str">
        <f>CONCATENATE(Sales[[#This Row],[region]],Sales[[#This Row],[storetype]])</f>
        <v>3A</v>
      </c>
      <c r="L8473" s="4">
        <f>INDEX(RegionStoreCount[Store Count],MATCH(Sales[[#This Row],[RegionStoretype]],RegionStoreCount[Region/Type],0))</f>
        <v>9</v>
      </c>
      <c r="M8473" s="4">
        <f>AND(Sales[[#This Row],[date]]&lt;=TY_YTDMax,Sales[[#This Row],[date]]&gt;=TY_YTDMin)*Sales[[#This Row],[sales]]</f>
        <v>171624.22119999997</v>
      </c>
      <c r="N8473" s="4">
        <f>AND(Sales[[#This Row],[date]]&lt;=LY_YTDMax,Sales[[#This Row],[date]]&gt;=LY_YTDMin)*Sales[[#This Row],[sales]]</f>
        <v>0</v>
      </c>
      <c r="O8473" s="4">
        <f>AND(Sales[[#This Row],[date]]&gt;=YoY_Min,Sales[[#This Row],[date]]&lt;=TY_YTDMax)*(Sales[[#This Row],[sales]]/Sales[[#This Row],[sqft]])</f>
        <v>1.0848560126422249</v>
      </c>
      <c r="P8473" s="4">
        <f>SUMIF(Sales[RegionStoretype],Sales[[#This Row],[RegionStoretype]],Sales[YoY_SSF])/Sales[[#This Row],[Region_TypeCount]]</f>
        <v>53.603836561720975</v>
      </c>
    </row>
    <row r="8474" spans="1:16" x14ac:dyDescent="0.25">
      <c r="A8474" s="1">
        <v>43343</v>
      </c>
      <c r="B8474">
        <v>27</v>
      </c>
      <c r="C8474">
        <v>19</v>
      </c>
      <c r="D8474">
        <v>21172.672500000004</v>
      </c>
      <c r="E8474" s="4">
        <f>INDEX(Stores[region],MATCH(Sales[[#This Row],[store_no]],Stores[store_no],0))</f>
        <v>3</v>
      </c>
      <c r="F8474" s="4" t="str">
        <f>INDEX(Stores[storetype],MATCH(Sales[[#This Row],[store_no]],Stores[store_no],0))</f>
        <v>A</v>
      </c>
      <c r="G8474" s="4" t="str">
        <f>INDEX(Stores[location_city],MATCH(Sales[[#This Row],[store_no]],Stores[store_no],0))</f>
        <v>Springfield</v>
      </c>
      <c r="H8474" s="4" t="str">
        <f>INDEX(Stores[location_state],MATCH(Sales[[#This Row],[store_no]],Stores[store_no],0))</f>
        <v>Missouri</v>
      </c>
      <c r="I8474" s="4">
        <f>INDEX(Stores[sqft],MATCH(Sales[[#This Row],[store_no]],Stores[store_no],0))</f>
        <v>158200</v>
      </c>
      <c r="J8474" s="4" t="str">
        <f>INDEX(Departments[dept_name],MATCH(Sales[[#This Row],[dept_no]],Departments[dept_no],0))</f>
        <v>Tools</v>
      </c>
      <c r="K8474" s="4" t="str">
        <f>CONCATENATE(Sales[[#This Row],[region]],Sales[[#This Row],[storetype]])</f>
        <v>3A</v>
      </c>
      <c r="L8474" s="4">
        <f>INDEX(RegionStoreCount[Store Count],MATCH(Sales[[#This Row],[RegionStoretype]],RegionStoreCount[Region/Type],0))</f>
        <v>9</v>
      </c>
      <c r="M8474" s="4">
        <f>AND(Sales[[#This Row],[date]]&lt;=TY_YTDMax,Sales[[#This Row],[date]]&gt;=TY_YTDMin)*Sales[[#This Row],[sales]]</f>
        <v>21172.672500000004</v>
      </c>
      <c r="N8474" s="4">
        <f>AND(Sales[[#This Row],[date]]&lt;=LY_YTDMax,Sales[[#This Row],[date]]&gt;=LY_YTDMin)*Sales[[#This Row],[sales]]</f>
        <v>0</v>
      </c>
      <c r="O8474" s="4">
        <f>AND(Sales[[#This Row],[date]]&gt;=YoY_Min,Sales[[#This Row],[date]]&lt;=TY_YTDMax)*(Sales[[#This Row],[sales]]/Sales[[#This Row],[sqft]])</f>
        <v>0.13383484513274338</v>
      </c>
      <c r="P8474" s="4">
        <f>SUMIF(Sales[RegionStoretype],Sales[[#This Row],[RegionStoretype]],Sales[YoY_SSF])/Sales[[#This Row],[Region_TypeCount]]</f>
        <v>53.603836561720975</v>
      </c>
    </row>
    <row r="8475" spans="1:16" x14ac:dyDescent="0.25">
      <c r="A8475" s="1">
        <v>43343</v>
      </c>
      <c r="B8475">
        <v>28</v>
      </c>
      <c r="C8475">
        <v>6</v>
      </c>
      <c r="D8475">
        <v>6562.8716000000004</v>
      </c>
      <c r="E8475" s="4">
        <f>INDEX(Stores[region],MATCH(Sales[[#This Row],[store_no]],Stores[store_no],0))</f>
        <v>2</v>
      </c>
      <c r="F8475" s="4" t="str">
        <f>INDEX(Stores[storetype],MATCH(Sales[[#This Row],[store_no]],Stores[store_no],0))</f>
        <v>A</v>
      </c>
      <c r="G8475" s="4" t="str">
        <f>INDEX(Stores[location_city],MATCH(Sales[[#This Row],[store_no]],Stores[store_no],0))</f>
        <v>Milwaukee</v>
      </c>
      <c r="H8475" s="4" t="str">
        <f>INDEX(Stores[location_state],MATCH(Sales[[#This Row],[store_no]],Stores[store_no],0))</f>
        <v>Wisconsin</v>
      </c>
      <c r="I8475" s="4">
        <f>INDEX(Stores[sqft],MATCH(Sales[[#This Row],[store_no]],Stores[store_no],0))</f>
        <v>203800</v>
      </c>
      <c r="J8475" s="4" t="str">
        <f>INDEX(Departments[dept_name],MATCH(Sales[[#This Row],[dept_no]],Departments[dept_no],0))</f>
        <v>Computers</v>
      </c>
      <c r="K8475" s="4" t="str">
        <f>CONCATENATE(Sales[[#This Row],[region]],Sales[[#This Row],[storetype]])</f>
        <v>2A</v>
      </c>
      <c r="L8475" s="4">
        <f>INDEX(RegionStoreCount[Store Count],MATCH(Sales[[#This Row],[RegionStoretype]],RegionStoreCount[Region/Type],0))</f>
        <v>5</v>
      </c>
      <c r="M8475" s="4">
        <f>AND(Sales[[#This Row],[date]]&lt;=TY_YTDMax,Sales[[#This Row],[date]]&gt;=TY_YTDMin)*Sales[[#This Row],[sales]]</f>
        <v>6562.8716000000004</v>
      </c>
      <c r="N8475" s="4">
        <f>AND(Sales[[#This Row],[date]]&lt;=LY_YTDMax,Sales[[#This Row],[date]]&gt;=LY_YTDMin)*Sales[[#This Row],[sales]]</f>
        <v>0</v>
      </c>
      <c r="O8475" s="4">
        <f>AND(Sales[[#This Row],[date]]&gt;=YoY_Min,Sales[[#This Row],[date]]&lt;=TY_YTDMax)*(Sales[[#This Row],[sales]]/Sales[[#This Row],[sqft]])</f>
        <v>3.2202510304219827E-2</v>
      </c>
      <c r="P8475" s="4">
        <f>SUMIF(Sales[RegionStoretype],Sales[[#This Row],[RegionStoretype]],Sales[YoY_SSF])/Sales[[#This Row],[Region_TypeCount]]</f>
        <v>60.052789354368521</v>
      </c>
    </row>
    <row r="8476" spans="1:16" x14ac:dyDescent="0.25">
      <c r="A8476" s="1">
        <v>43343</v>
      </c>
      <c r="B8476">
        <v>28</v>
      </c>
      <c r="C8476">
        <v>8</v>
      </c>
      <c r="D8476">
        <v>125044.04090000001</v>
      </c>
      <c r="E8476" s="4">
        <f>INDEX(Stores[region],MATCH(Sales[[#This Row],[store_no]],Stores[store_no],0))</f>
        <v>2</v>
      </c>
      <c r="F8476" s="4" t="str">
        <f>INDEX(Stores[storetype],MATCH(Sales[[#This Row],[store_no]],Stores[store_no],0))</f>
        <v>A</v>
      </c>
      <c r="G8476" s="4" t="str">
        <f>INDEX(Stores[location_city],MATCH(Sales[[#This Row],[store_no]],Stores[store_no],0))</f>
        <v>Milwaukee</v>
      </c>
      <c r="H8476" s="4" t="str">
        <f>INDEX(Stores[location_state],MATCH(Sales[[#This Row],[store_no]],Stores[store_no],0))</f>
        <v>Wisconsin</v>
      </c>
      <c r="I8476" s="4">
        <f>INDEX(Stores[sqft],MATCH(Sales[[#This Row],[store_no]],Stores[store_no],0))</f>
        <v>203800</v>
      </c>
      <c r="J8476" s="4" t="str">
        <f>INDEX(Departments[dept_name],MATCH(Sales[[#This Row],[dept_no]],Departments[dept_no],0))</f>
        <v>Games</v>
      </c>
      <c r="K8476" s="4" t="str">
        <f>CONCATENATE(Sales[[#This Row],[region]],Sales[[#This Row],[storetype]])</f>
        <v>2A</v>
      </c>
      <c r="L8476" s="4">
        <f>INDEX(RegionStoreCount[Store Count],MATCH(Sales[[#This Row],[RegionStoretype]],RegionStoreCount[Region/Type],0))</f>
        <v>5</v>
      </c>
      <c r="M8476" s="4">
        <f>AND(Sales[[#This Row],[date]]&lt;=TY_YTDMax,Sales[[#This Row],[date]]&gt;=TY_YTDMin)*Sales[[#This Row],[sales]]</f>
        <v>125044.04090000001</v>
      </c>
      <c r="N8476" s="4">
        <f>AND(Sales[[#This Row],[date]]&lt;=LY_YTDMax,Sales[[#This Row],[date]]&gt;=LY_YTDMin)*Sales[[#This Row],[sales]]</f>
        <v>0</v>
      </c>
      <c r="O8476" s="4">
        <f>AND(Sales[[#This Row],[date]]&gt;=YoY_Min,Sales[[#This Row],[date]]&lt;=TY_YTDMax)*(Sales[[#This Row],[sales]]/Sales[[#This Row],[sqft]])</f>
        <v>0.61356251668302264</v>
      </c>
      <c r="P8476" s="4">
        <f>SUMIF(Sales[RegionStoretype],Sales[[#This Row],[RegionStoretype]],Sales[YoY_SSF])/Sales[[#This Row],[Region_TypeCount]]</f>
        <v>60.052789354368521</v>
      </c>
    </row>
    <row r="8477" spans="1:16" x14ac:dyDescent="0.25">
      <c r="A8477" s="1">
        <v>43343</v>
      </c>
      <c r="B8477">
        <v>28</v>
      </c>
      <c r="C8477">
        <v>14</v>
      </c>
      <c r="D8477">
        <v>103662.38</v>
      </c>
      <c r="E8477" s="4">
        <f>INDEX(Stores[region],MATCH(Sales[[#This Row],[store_no]],Stores[store_no],0))</f>
        <v>2</v>
      </c>
      <c r="F8477" s="4" t="str">
        <f>INDEX(Stores[storetype],MATCH(Sales[[#This Row],[store_no]],Stores[store_no],0))</f>
        <v>A</v>
      </c>
      <c r="G8477" s="4" t="str">
        <f>INDEX(Stores[location_city],MATCH(Sales[[#This Row],[store_no]],Stores[store_no],0))</f>
        <v>Milwaukee</v>
      </c>
      <c r="H8477" s="4" t="str">
        <f>INDEX(Stores[location_state],MATCH(Sales[[#This Row],[store_no]],Stores[store_no],0))</f>
        <v>Wisconsin</v>
      </c>
      <c r="I8477" s="4">
        <f>INDEX(Stores[sqft],MATCH(Sales[[#This Row],[store_no]],Stores[store_no],0))</f>
        <v>203800</v>
      </c>
      <c r="J8477" s="4" t="str">
        <f>INDEX(Departments[dept_name],MATCH(Sales[[#This Row],[dept_no]],Departments[dept_no],0))</f>
        <v>Movies</v>
      </c>
      <c r="K8477" s="4" t="str">
        <f>CONCATENATE(Sales[[#This Row],[region]],Sales[[#This Row],[storetype]])</f>
        <v>2A</v>
      </c>
      <c r="L8477" s="4">
        <f>INDEX(RegionStoreCount[Store Count],MATCH(Sales[[#This Row],[RegionStoretype]],RegionStoreCount[Region/Type],0))</f>
        <v>5</v>
      </c>
      <c r="M8477" s="4">
        <f>AND(Sales[[#This Row],[date]]&lt;=TY_YTDMax,Sales[[#This Row],[date]]&gt;=TY_YTDMin)*Sales[[#This Row],[sales]]</f>
        <v>103662.38</v>
      </c>
      <c r="N8477" s="4">
        <f>AND(Sales[[#This Row],[date]]&lt;=LY_YTDMax,Sales[[#This Row],[date]]&gt;=LY_YTDMin)*Sales[[#This Row],[sales]]</f>
        <v>0</v>
      </c>
      <c r="O8477" s="4">
        <f>AND(Sales[[#This Row],[date]]&gt;=YoY_Min,Sales[[#This Row],[date]]&lt;=TY_YTDMax)*(Sales[[#This Row],[sales]]/Sales[[#This Row],[sqft]])</f>
        <v>0.50864759568204121</v>
      </c>
      <c r="P8477" s="4">
        <f>SUMIF(Sales[RegionStoretype],Sales[[#This Row],[RegionStoretype]],Sales[YoY_SSF])/Sales[[#This Row],[Region_TypeCount]]</f>
        <v>60.052789354368521</v>
      </c>
    </row>
    <row r="8478" spans="1:16" x14ac:dyDescent="0.25">
      <c r="A8478" s="1">
        <v>43343</v>
      </c>
      <c r="B8478">
        <v>29</v>
      </c>
      <c r="C8478">
        <v>6</v>
      </c>
      <c r="D8478">
        <v>41287.811999999998</v>
      </c>
      <c r="E8478" s="4">
        <f>INDEX(Stores[region],MATCH(Sales[[#This Row],[store_no]],Stores[store_no],0))</f>
        <v>1</v>
      </c>
      <c r="F8478" s="4" t="str">
        <f>INDEX(Stores[storetype],MATCH(Sales[[#This Row],[store_no]],Stores[store_no],0))</f>
        <v>B</v>
      </c>
      <c r="G8478" s="4" t="str">
        <f>INDEX(Stores[location_city],MATCH(Sales[[#This Row],[store_no]],Stores[store_no],0))</f>
        <v>Grand Rapids</v>
      </c>
      <c r="H8478" s="4" t="str">
        <f>INDEX(Stores[location_state],MATCH(Sales[[#This Row],[store_no]],Stores[store_no],0))</f>
        <v>Michigan</v>
      </c>
      <c r="I8478" s="4">
        <f>INDEX(Stores[sqft],MATCH(Sales[[#This Row],[store_no]],Stores[store_no],0))</f>
        <v>148300</v>
      </c>
      <c r="J8478" s="4" t="str">
        <f>INDEX(Departments[dept_name],MATCH(Sales[[#This Row],[dept_no]],Departments[dept_no],0))</f>
        <v>Computers</v>
      </c>
      <c r="K8478" s="4" t="str">
        <f>CONCATENATE(Sales[[#This Row],[region]],Sales[[#This Row],[storetype]])</f>
        <v>1B</v>
      </c>
      <c r="L8478" s="4">
        <f>INDEX(RegionStoreCount[Store Count],MATCH(Sales[[#This Row],[RegionStoretype]],RegionStoreCount[Region/Type],0))</f>
        <v>5</v>
      </c>
      <c r="M8478" s="4">
        <f>AND(Sales[[#This Row],[date]]&lt;=TY_YTDMax,Sales[[#This Row],[date]]&gt;=TY_YTDMin)*Sales[[#This Row],[sales]]</f>
        <v>41287.811999999998</v>
      </c>
      <c r="N8478" s="4">
        <f>AND(Sales[[#This Row],[date]]&lt;=LY_YTDMax,Sales[[#This Row],[date]]&gt;=LY_YTDMin)*Sales[[#This Row],[sales]]</f>
        <v>0</v>
      </c>
      <c r="O8478" s="4">
        <f>AND(Sales[[#This Row],[date]]&gt;=YoY_Min,Sales[[#This Row],[date]]&lt;=TY_YTDMax)*(Sales[[#This Row],[sales]]/Sales[[#This Row],[sqft]])</f>
        <v>0.2784073634524612</v>
      </c>
      <c r="P8478" s="4">
        <f>SUMIF(Sales[RegionStoretype],Sales[[#This Row],[RegionStoretype]],Sales[YoY_SSF])/Sales[[#This Row],[Region_TypeCount]]</f>
        <v>68.518982968140051</v>
      </c>
    </row>
    <row r="8479" spans="1:16" x14ac:dyDescent="0.25">
      <c r="A8479" s="1">
        <v>43343</v>
      </c>
      <c r="B8479">
        <v>29</v>
      </c>
      <c r="C8479">
        <v>10</v>
      </c>
      <c r="D8479">
        <v>5341.21</v>
      </c>
      <c r="E8479" s="4">
        <f>INDEX(Stores[region],MATCH(Sales[[#This Row],[store_no]],Stores[store_no],0))</f>
        <v>1</v>
      </c>
      <c r="F8479" s="4" t="str">
        <f>INDEX(Stores[storetype],MATCH(Sales[[#This Row],[store_no]],Stores[store_no],0))</f>
        <v>B</v>
      </c>
      <c r="G8479" s="4" t="str">
        <f>INDEX(Stores[location_city],MATCH(Sales[[#This Row],[store_no]],Stores[store_no],0))</f>
        <v>Grand Rapids</v>
      </c>
      <c r="H8479" s="4" t="str">
        <f>INDEX(Stores[location_state],MATCH(Sales[[#This Row],[store_no]],Stores[store_no],0))</f>
        <v>Michigan</v>
      </c>
      <c r="I8479" s="4">
        <f>INDEX(Stores[sqft],MATCH(Sales[[#This Row],[store_no]],Stores[store_no],0))</f>
        <v>148300</v>
      </c>
      <c r="J8479" s="4" t="str">
        <f>INDEX(Departments[dept_name],MATCH(Sales[[#This Row],[dept_no]],Departments[dept_no],0))</f>
        <v>Health</v>
      </c>
      <c r="K8479" s="4" t="str">
        <f>CONCATENATE(Sales[[#This Row],[region]],Sales[[#This Row],[storetype]])</f>
        <v>1B</v>
      </c>
      <c r="L8479" s="4">
        <f>INDEX(RegionStoreCount[Store Count],MATCH(Sales[[#This Row],[RegionStoretype]],RegionStoreCount[Region/Type],0))</f>
        <v>5</v>
      </c>
      <c r="M8479" s="4">
        <f>AND(Sales[[#This Row],[date]]&lt;=TY_YTDMax,Sales[[#This Row],[date]]&gt;=TY_YTDMin)*Sales[[#This Row],[sales]]</f>
        <v>5341.21</v>
      </c>
      <c r="N8479" s="4">
        <f>AND(Sales[[#This Row],[date]]&lt;=LY_YTDMax,Sales[[#This Row],[date]]&gt;=LY_YTDMin)*Sales[[#This Row],[sales]]</f>
        <v>0</v>
      </c>
      <c r="O8479" s="4">
        <f>AND(Sales[[#This Row],[date]]&gt;=YoY_Min,Sales[[#This Row],[date]]&lt;=TY_YTDMax)*(Sales[[#This Row],[sales]]/Sales[[#This Row],[sqft]])</f>
        <v>3.6016250842886045E-2</v>
      </c>
      <c r="P8479" s="4">
        <f>SUMIF(Sales[RegionStoretype],Sales[[#This Row],[RegionStoretype]],Sales[YoY_SSF])/Sales[[#This Row],[Region_TypeCount]]</f>
        <v>68.518982968140051</v>
      </c>
    </row>
    <row r="8480" spans="1:16" x14ac:dyDescent="0.25">
      <c r="A8480" s="1">
        <v>43343</v>
      </c>
      <c r="B8480">
        <v>29</v>
      </c>
      <c r="C8480">
        <v>11</v>
      </c>
      <c r="D8480">
        <v>56476.978499999997</v>
      </c>
      <c r="E8480" s="4">
        <f>INDEX(Stores[region],MATCH(Sales[[#This Row],[store_no]],Stores[store_no],0))</f>
        <v>1</v>
      </c>
      <c r="F8480" s="4" t="str">
        <f>INDEX(Stores[storetype],MATCH(Sales[[#This Row],[store_no]],Stores[store_no],0))</f>
        <v>B</v>
      </c>
      <c r="G8480" s="4" t="str">
        <f>INDEX(Stores[location_city],MATCH(Sales[[#This Row],[store_no]],Stores[store_no],0))</f>
        <v>Grand Rapids</v>
      </c>
      <c r="H8480" s="4" t="str">
        <f>INDEX(Stores[location_state],MATCH(Sales[[#This Row],[store_no]],Stores[store_no],0))</f>
        <v>Michigan</v>
      </c>
      <c r="I8480" s="4">
        <f>INDEX(Stores[sqft],MATCH(Sales[[#This Row],[store_no]],Stores[store_no],0))</f>
        <v>148300</v>
      </c>
      <c r="J8480" s="4" t="str">
        <f>INDEX(Departments[dept_name],MATCH(Sales[[#This Row],[dept_no]],Departments[dept_no],0))</f>
        <v>Home</v>
      </c>
      <c r="K8480" s="4" t="str">
        <f>CONCATENATE(Sales[[#This Row],[region]],Sales[[#This Row],[storetype]])</f>
        <v>1B</v>
      </c>
      <c r="L8480" s="4">
        <f>INDEX(RegionStoreCount[Store Count],MATCH(Sales[[#This Row],[RegionStoretype]],RegionStoreCount[Region/Type],0))</f>
        <v>5</v>
      </c>
      <c r="M8480" s="4">
        <f>AND(Sales[[#This Row],[date]]&lt;=TY_YTDMax,Sales[[#This Row],[date]]&gt;=TY_YTDMin)*Sales[[#This Row],[sales]]</f>
        <v>56476.978499999997</v>
      </c>
      <c r="N8480" s="4">
        <f>AND(Sales[[#This Row],[date]]&lt;=LY_YTDMax,Sales[[#This Row],[date]]&gt;=LY_YTDMin)*Sales[[#This Row],[sales]]</f>
        <v>0</v>
      </c>
      <c r="O8480" s="4">
        <f>AND(Sales[[#This Row],[date]]&gt;=YoY_Min,Sales[[#This Row],[date]]&lt;=TY_YTDMax)*(Sales[[#This Row],[sales]]/Sales[[#This Row],[sqft]])</f>
        <v>0.38082925488873903</v>
      </c>
      <c r="P8480" s="4">
        <f>SUMIF(Sales[RegionStoretype],Sales[[#This Row],[RegionStoretype]],Sales[YoY_SSF])/Sales[[#This Row],[Region_TypeCount]]</f>
        <v>68.518982968140051</v>
      </c>
    </row>
    <row r="8481" spans="1:16" x14ac:dyDescent="0.25">
      <c r="A8481" s="1">
        <v>43343</v>
      </c>
      <c r="B8481">
        <v>29</v>
      </c>
      <c r="C8481">
        <v>20</v>
      </c>
      <c r="D8481">
        <v>12834.642</v>
      </c>
      <c r="E8481" s="4">
        <f>INDEX(Stores[region],MATCH(Sales[[#This Row],[store_no]],Stores[store_no],0))</f>
        <v>1</v>
      </c>
      <c r="F8481" s="4" t="str">
        <f>INDEX(Stores[storetype],MATCH(Sales[[#This Row],[store_no]],Stores[store_no],0))</f>
        <v>B</v>
      </c>
      <c r="G8481" s="4" t="str">
        <f>INDEX(Stores[location_city],MATCH(Sales[[#This Row],[store_no]],Stores[store_no],0))</f>
        <v>Grand Rapids</v>
      </c>
      <c r="H8481" s="4" t="str">
        <f>INDEX(Stores[location_state],MATCH(Sales[[#This Row],[store_no]],Stores[store_no],0))</f>
        <v>Michigan</v>
      </c>
      <c r="I8481" s="4">
        <f>INDEX(Stores[sqft],MATCH(Sales[[#This Row],[store_no]],Stores[store_no],0))</f>
        <v>148300</v>
      </c>
      <c r="J8481" s="4" t="str">
        <f>INDEX(Departments[dept_name],MATCH(Sales[[#This Row],[dept_no]],Departments[dept_no],0))</f>
        <v>Toys</v>
      </c>
      <c r="K8481" s="4" t="str">
        <f>CONCATENATE(Sales[[#This Row],[region]],Sales[[#This Row],[storetype]])</f>
        <v>1B</v>
      </c>
      <c r="L8481" s="4">
        <f>INDEX(RegionStoreCount[Store Count],MATCH(Sales[[#This Row],[RegionStoretype]],RegionStoreCount[Region/Type],0))</f>
        <v>5</v>
      </c>
      <c r="M8481" s="4">
        <f>AND(Sales[[#This Row],[date]]&lt;=TY_YTDMax,Sales[[#This Row],[date]]&gt;=TY_YTDMin)*Sales[[#This Row],[sales]]</f>
        <v>12834.642</v>
      </c>
      <c r="N8481" s="4">
        <f>AND(Sales[[#This Row],[date]]&lt;=LY_YTDMax,Sales[[#This Row],[date]]&gt;=LY_YTDMin)*Sales[[#This Row],[sales]]</f>
        <v>0</v>
      </c>
      <c r="O8481" s="4">
        <f>AND(Sales[[#This Row],[date]]&gt;=YoY_Min,Sales[[#This Row],[date]]&lt;=TY_YTDMax)*(Sales[[#This Row],[sales]]/Sales[[#This Row],[sqft]])</f>
        <v>8.6545124747134189E-2</v>
      </c>
      <c r="P8481" s="4">
        <f>SUMIF(Sales[RegionStoretype],Sales[[#This Row],[RegionStoretype]],Sales[YoY_SSF])/Sales[[#This Row],[Region_TypeCount]]</f>
        <v>68.518982968140051</v>
      </c>
    </row>
    <row r="8482" spans="1:16" x14ac:dyDescent="0.25">
      <c r="A8482" s="1">
        <v>43343</v>
      </c>
      <c r="B8482">
        <v>30</v>
      </c>
      <c r="C8482">
        <v>6</v>
      </c>
      <c r="D8482">
        <v>2521.1419000000001</v>
      </c>
      <c r="E8482" s="4">
        <f>INDEX(Stores[region],MATCH(Sales[[#This Row],[store_no]],Stores[store_no],0))</f>
        <v>1</v>
      </c>
      <c r="F8482" s="4" t="str">
        <f>INDEX(Stores[storetype],MATCH(Sales[[#This Row],[store_no]],Stores[store_no],0))</f>
        <v>C</v>
      </c>
      <c r="G8482" s="4" t="str">
        <f>INDEX(Stores[location_city],MATCH(Sales[[#This Row],[store_no]],Stores[store_no],0))</f>
        <v>Dayton</v>
      </c>
      <c r="H8482" s="4" t="str">
        <f>INDEX(Stores[location_state],MATCH(Sales[[#This Row],[store_no]],Stores[store_no],0))</f>
        <v>Ohio</v>
      </c>
      <c r="I8482" s="4">
        <f>INDEX(Stores[sqft],MATCH(Sales[[#This Row],[store_no]],Stores[store_no],0))</f>
        <v>90000</v>
      </c>
      <c r="J8482" s="4" t="str">
        <f>INDEX(Departments[dept_name],MATCH(Sales[[#This Row],[dept_no]],Departments[dept_no],0))</f>
        <v>Computers</v>
      </c>
      <c r="K8482" s="4" t="str">
        <f>CONCATENATE(Sales[[#This Row],[region]],Sales[[#This Row],[storetype]])</f>
        <v>1C</v>
      </c>
      <c r="L8482" s="4">
        <f>INDEX(RegionStoreCount[Store Count],MATCH(Sales[[#This Row],[RegionStoretype]],RegionStoreCount[Region/Type],0))</f>
        <v>1</v>
      </c>
      <c r="M8482" s="4">
        <f>AND(Sales[[#This Row],[date]]&lt;=TY_YTDMax,Sales[[#This Row],[date]]&gt;=TY_YTDMin)*Sales[[#This Row],[sales]]</f>
        <v>2521.1419000000001</v>
      </c>
      <c r="N8482" s="4">
        <f>AND(Sales[[#This Row],[date]]&lt;=LY_YTDMax,Sales[[#This Row],[date]]&gt;=LY_YTDMin)*Sales[[#This Row],[sales]]</f>
        <v>0</v>
      </c>
      <c r="O8482" s="4">
        <f>AND(Sales[[#This Row],[date]]&gt;=YoY_Min,Sales[[#This Row],[date]]&lt;=TY_YTDMax)*(Sales[[#This Row],[sales]]/Sales[[#This Row],[sqft]])</f>
        <v>2.8012687777777778E-2</v>
      </c>
      <c r="P8482" s="4">
        <f>SUMIF(Sales[RegionStoretype],Sales[[#This Row],[RegionStoretype]],Sales[YoY_SSF])/Sales[[#This Row],[Region_TypeCount]]</f>
        <v>65.329042605555529</v>
      </c>
    </row>
    <row r="8483" spans="1:16" x14ac:dyDescent="0.25">
      <c r="A8483" s="1">
        <v>43343</v>
      </c>
      <c r="B8483">
        <v>31</v>
      </c>
      <c r="C8483">
        <v>12</v>
      </c>
      <c r="D8483">
        <v>223573.44469999996</v>
      </c>
      <c r="E8483" s="4">
        <f>INDEX(Stores[region],MATCH(Sales[[#This Row],[store_no]],Stores[store_no],0))</f>
        <v>3</v>
      </c>
      <c r="F8483" s="4" t="str">
        <f>INDEX(Stores[storetype],MATCH(Sales[[#This Row],[store_no]],Stores[store_no],0))</f>
        <v>A</v>
      </c>
      <c r="G8483" s="4" t="str">
        <f>INDEX(Stores[location_city],MATCH(Sales[[#This Row],[store_no]],Stores[store_no],0))</f>
        <v>Rapid City</v>
      </c>
      <c r="H8483" s="4" t="str">
        <f>INDEX(Stores[location_state],MATCH(Sales[[#This Row],[store_no]],Stores[store_no],0))</f>
        <v>South Dakota</v>
      </c>
      <c r="I8483" s="4">
        <f>INDEX(Stores[sqft],MATCH(Sales[[#This Row],[store_no]],Stores[store_no],0))</f>
        <v>200100</v>
      </c>
      <c r="J8483" s="4" t="str">
        <f>INDEX(Departments[dept_name],MATCH(Sales[[#This Row],[dept_no]],Departments[dept_no],0))</f>
        <v>Jewelery</v>
      </c>
      <c r="K8483" s="4" t="str">
        <f>CONCATENATE(Sales[[#This Row],[region]],Sales[[#This Row],[storetype]])</f>
        <v>3A</v>
      </c>
      <c r="L8483" s="4">
        <f>INDEX(RegionStoreCount[Store Count],MATCH(Sales[[#This Row],[RegionStoretype]],RegionStoreCount[Region/Type],0))</f>
        <v>9</v>
      </c>
      <c r="M8483" s="4">
        <f>AND(Sales[[#This Row],[date]]&lt;=TY_YTDMax,Sales[[#This Row],[date]]&gt;=TY_YTDMin)*Sales[[#This Row],[sales]]</f>
        <v>223573.44469999996</v>
      </c>
      <c r="N8483" s="4">
        <f>AND(Sales[[#This Row],[date]]&lt;=LY_YTDMax,Sales[[#This Row],[date]]&gt;=LY_YTDMin)*Sales[[#This Row],[sales]]</f>
        <v>0</v>
      </c>
      <c r="O8483" s="4">
        <f>AND(Sales[[#This Row],[date]]&gt;=YoY_Min,Sales[[#This Row],[date]]&lt;=TY_YTDMax)*(Sales[[#This Row],[sales]]/Sales[[#This Row],[sqft]])</f>
        <v>1.1173085692153921</v>
      </c>
      <c r="P8483" s="4">
        <f>SUMIF(Sales[RegionStoretype],Sales[[#This Row],[RegionStoretype]],Sales[YoY_SSF])/Sales[[#This Row],[Region_TypeCount]]</f>
        <v>53.603836561720975</v>
      </c>
    </row>
    <row r="8484" spans="1:16" x14ac:dyDescent="0.25">
      <c r="A8484" s="1">
        <v>43343</v>
      </c>
      <c r="B8484">
        <v>31</v>
      </c>
      <c r="C8484">
        <v>17</v>
      </c>
      <c r="D8484">
        <v>16317.051599999999</v>
      </c>
      <c r="E8484" s="4">
        <f>INDEX(Stores[region],MATCH(Sales[[#This Row],[store_no]],Stores[store_no],0))</f>
        <v>3</v>
      </c>
      <c r="F8484" s="4" t="str">
        <f>INDEX(Stores[storetype],MATCH(Sales[[#This Row],[store_no]],Stores[store_no],0))</f>
        <v>A</v>
      </c>
      <c r="G8484" s="4" t="str">
        <f>INDEX(Stores[location_city],MATCH(Sales[[#This Row],[store_no]],Stores[store_no],0))</f>
        <v>Rapid City</v>
      </c>
      <c r="H8484" s="4" t="str">
        <f>INDEX(Stores[location_state],MATCH(Sales[[#This Row],[store_no]],Stores[store_no],0))</f>
        <v>South Dakota</v>
      </c>
      <c r="I8484" s="4">
        <f>INDEX(Stores[sqft],MATCH(Sales[[#This Row],[store_no]],Stores[store_no],0))</f>
        <v>200100</v>
      </c>
      <c r="J8484" s="4" t="str">
        <f>INDEX(Departments[dept_name],MATCH(Sales[[#This Row],[dept_no]],Departments[dept_no],0))</f>
        <v>Shoes</v>
      </c>
      <c r="K8484" s="4" t="str">
        <f>CONCATENATE(Sales[[#This Row],[region]],Sales[[#This Row],[storetype]])</f>
        <v>3A</v>
      </c>
      <c r="L8484" s="4">
        <f>INDEX(RegionStoreCount[Store Count],MATCH(Sales[[#This Row],[RegionStoretype]],RegionStoreCount[Region/Type],0))</f>
        <v>9</v>
      </c>
      <c r="M8484" s="4">
        <f>AND(Sales[[#This Row],[date]]&lt;=TY_YTDMax,Sales[[#This Row],[date]]&gt;=TY_YTDMin)*Sales[[#This Row],[sales]]</f>
        <v>16317.051599999999</v>
      </c>
      <c r="N8484" s="4">
        <f>AND(Sales[[#This Row],[date]]&lt;=LY_YTDMax,Sales[[#This Row],[date]]&gt;=LY_YTDMin)*Sales[[#This Row],[sales]]</f>
        <v>0</v>
      </c>
      <c r="O8484" s="4">
        <f>AND(Sales[[#This Row],[date]]&gt;=YoY_Min,Sales[[#This Row],[date]]&lt;=TY_YTDMax)*(Sales[[#This Row],[sales]]/Sales[[#This Row],[sqft]])</f>
        <v>8.1544485757121435E-2</v>
      </c>
      <c r="P8484" s="4">
        <f>SUMIF(Sales[RegionStoretype],Sales[[#This Row],[RegionStoretype]],Sales[YoY_SSF])/Sales[[#This Row],[Region_TypeCount]]</f>
        <v>53.603836561720975</v>
      </c>
    </row>
    <row r="8485" spans="1:16" x14ac:dyDescent="0.25">
      <c r="A8485" s="1">
        <v>43343</v>
      </c>
      <c r="B8485">
        <v>33</v>
      </c>
      <c r="C8485">
        <v>1</v>
      </c>
      <c r="D8485">
        <v>96.208200000000005</v>
      </c>
      <c r="E8485" s="4">
        <f>INDEX(Stores[region],MATCH(Sales[[#This Row],[store_no]],Stores[store_no],0))</f>
        <v>3</v>
      </c>
      <c r="F8485" s="4" t="str">
        <f>INDEX(Stores[storetype],MATCH(Sales[[#This Row],[store_no]],Stores[store_no],0))</f>
        <v>A</v>
      </c>
      <c r="G8485" s="4" t="str">
        <f>INDEX(Stores[location_city],MATCH(Sales[[#This Row],[store_no]],Stores[store_no],0))</f>
        <v>Omaha</v>
      </c>
      <c r="H8485" s="4" t="str">
        <f>INDEX(Stores[location_state],MATCH(Sales[[#This Row],[store_no]],Stores[store_no],0))</f>
        <v>Nebraska</v>
      </c>
      <c r="I8485" s="4">
        <f>INDEX(Stores[sqft],MATCH(Sales[[#This Row],[store_no]],Stores[store_no],0))</f>
        <v>40700</v>
      </c>
      <c r="J8485" s="4" t="str">
        <f>INDEX(Departments[dept_name],MATCH(Sales[[#This Row],[dept_no]],Departments[dept_no],0))</f>
        <v>Automotive</v>
      </c>
      <c r="K8485" s="4" t="str">
        <f>CONCATENATE(Sales[[#This Row],[region]],Sales[[#This Row],[storetype]])</f>
        <v>3A</v>
      </c>
      <c r="L8485" s="4">
        <f>INDEX(RegionStoreCount[Store Count],MATCH(Sales[[#This Row],[RegionStoretype]],RegionStoreCount[Region/Type],0))</f>
        <v>9</v>
      </c>
      <c r="M8485" s="4">
        <f>AND(Sales[[#This Row],[date]]&lt;=TY_YTDMax,Sales[[#This Row],[date]]&gt;=TY_YTDMin)*Sales[[#This Row],[sales]]</f>
        <v>96.208200000000005</v>
      </c>
      <c r="N8485" s="4">
        <f>AND(Sales[[#This Row],[date]]&lt;=LY_YTDMax,Sales[[#This Row],[date]]&gt;=LY_YTDMin)*Sales[[#This Row],[sales]]</f>
        <v>0</v>
      </c>
      <c r="O8485" s="4">
        <f>AND(Sales[[#This Row],[date]]&gt;=YoY_Min,Sales[[#This Row],[date]]&lt;=TY_YTDMax)*(Sales[[#This Row],[sales]]/Sales[[#This Row],[sqft]])</f>
        <v>2.3638378378378379E-3</v>
      </c>
      <c r="P8485" s="4">
        <f>SUMIF(Sales[RegionStoretype],Sales[[#This Row],[RegionStoretype]],Sales[YoY_SSF])/Sales[[#This Row],[Region_TypeCount]]</f>
        <v>53.603836561720975</v>
      </c>
    </row>
    <row r="8486" spans="1:16" x14ac:dyDescent="0.25">
      <c r="A8486" s="1">
        <v>43343</v>
      </c>
      <c r="B8486">
        <v>33</v>
      </c>
      <c r="C8486">
        <v>3</v>
      </c>
      <c r="D8486">
        <v>56660.111199999999</v>
      </c>
      <c r="E8486" s="4">
        <f>INDEX(Stores[region],MATCH(Sales[[#This Row],[store_no]],Stores[store_no],0))</f>
        <v>3</v>
      </c>
      <c r="F8486" s="4" t="str">
        <f>INDEX(Stores[storetype],MATCH(Sales[[#This Row],[store_no]],Stores[store_no],0))</f>
        <v>A</v>
      </c>
      <c r="G8486" s="4" t="str">
        <f>INDEX(Stores[location_city],MATCH(Sales[[#This Row],[store_no]],Stores[store_no],0))</f>
        <v>Omaha</v>
      </c>
      <c r="H8486" s="4" t="str">
        <f>INDEX(Stores[location_state],MATCH(Sales[[#This Row],[store_no]],Stores[store_no],0))</f>
        <v>Nebraska</v>
      </c>
      <c r="I8486" s="4">
        <f>INDEX(Stores[sqft],MATCH(Sales[[#This Row],[store_no]],Stores[store_no],0))</f>
        <v>40700</v>
      </c>
      <c r="J8486" s="4" t="str">
        <f>INDEX(Departments[dept_name],MATCH(Sales[[#This Row],[dept_no]],Departments[dept_no],0))</f>
        <v>Beauty</v>
      </c>
      <c r="K8486" s="4" t="str">
        <f>CONCATENATE(Sales[[#This Row],[region]],Sales[[#This Row],[storetype]])</f>
        <v>3A</v>
      </c>
      <c r="L8486" s="4">
        <f>INDEX(RegionStoreCount[Store Count],MATCH(Sales[[#This Row],[RegionStoretype]],RegionStoreCount[Region/Type],0))</f>
        <v>9</v>
      </c>
      <c r="M8486" s="4">
        <f>AND(Sales[[#This Row],[date]]&lt;=TY_YTDMax,Sales[[#This Row],[date]]&gt;=TY_YTDMin)*Sales[[#This Row],[sales]]</f>
        <v>56660.111199999999</v>
      </c>
      <c r="N8486" s="4">
        <f>AND(Sales[[#This Row],[date]]&lt;=LY_YTDMax,Sales[[#This Row],[date]]&gt;=LY_YTDMin)*Sales[[#This Row],[sales]]</f>
        <v>0</v>
      </c>
      <c r="O8486" s="4">
        <f>AND(Sales[[#This Row],[date]]&gt;=YoY_Min,Sales[[#This Row],[date]]&lt;=TY_YTDMax)*(Sales[[#This Row],[sales]]/Sales[[#This Row],[sqft]])</f>
        <v>1.3921403243243242</v>
      </c>
      <c r="P8486" s="4">
        <f>SUMIF(Sales[RegionStoretype],Sales[[#This Row],[RegionStoretype]],Sales[YoY_SSF])/Sales[[#This Row],[Region_TypeCount]]</f>
        <v>53.603836561720975</v>
      </c>
    </row>
    <row r="8487" spans="1:16" x14ac:dyDescent="0.25">
      <c r="A8487" s="1">
        <v>43343</v>
      </c>
      <c r="B8487">
        <v>33</v>
      </c>
      <c r="C8487">
        <v>16</v>
      </c>
      <c r="D8487">
        <v>243058.7591</v>
      </c>
      <c r="E8487" s="4">
        <f>INDEX(Stores[region],MATCH(Sales[[#This Row],[store_no]],Stores[store_no],0))</f>
        <v>3</v>
      </c>
      <c r="F8487" s="4" t="str">
        <f>INDEX(Stores[storetype],MATCH(Sales[[#This Row],[store_no]],Stores[store_no],0))</f>
        <v>A</v>
      </c>
      <c r="G8487" s="4" t="str">
        <f>INDEX(Stores[location_city],MATCH(Sales[[#This Row],[store_no]],Stores[store_no],0))</f>
        <v>Omaha</v>
      </c>
      <c r="H8487" s="4" t="str">
        <f>INDEX(Stores[location_state],MATCH(Sales[[#This Row],[store_no]],Stores[store_no],0))</f>
        <v>Nebraska</v>
      </c>
      <c r="I8487" s="4">
        <f>INDEX(Stores[sqft],MATCH(Sales[[#This Row],[store_no]],Stores[store_no],0))</f>
        <v>40700</v>
      </c>
      <c r="J8487" s="4" t="str">
        <f>INDEX(Departments[dept_name],MATCH(Sales[[#This Row],[dept_no]],Departments[dept_no],0))</f>
        <v>Outdoors</v>
      </c>
      <c r="K8487" s="4" t="str">
        <f>CONCATENATE(Sales[[#This Row],[region]],Sales[[#This Row],[storetype]])</f>
        <v>3A</v>
      </c>
      <c r="L8487" s="4">
        <f>INDEX(RegionStoreCount[Store Count],MATCH(Sales[[#This Row],[RegionStoretype]],RegionStoreCount[Region/Type],0))</f>
        <v>9</v>
      </c>
      <c r="M8487" s="4">
        <f>AND(Sales[[#This Row],[date]]&lt;=TY_YTDMax,Sales[[#This Row],[date]]&gt;=TY_YTDMin)*Sales[[#This Row],[sales]]</f>
        <v>243058.7591</v>
      </c>
      <c r="N8487" s="4">
        <f>AND(Sales[[#This Row],[date]]&lt;=LY_YTDMax,Sales[[#This Row],[date]]&gt;=LY_YTDMin)*Sales[[#This Row],[sales]]</f>
        <v>0</v>
      </c>
      <c r="O8487" s="4">
        <f>AND(Sales[[#This Row],[date]]&gt;=YoY_Min,Sales[[#This Row],[date]]&lt;=TY_YTDMax)*(Sales[[#This Row],[sales]]/Sales[[#This Row],[sqft]])</f>
        <v>5.9719596830466832</v>
      </c>
      <c r="P8487" s="4">
        <f>SUMIF(Sales[RegionStoretype],Sales[[#This Row],[RegionStoretype]],Sales[YoY_SSF])/Sales[[#This Row],[Region_TypeCount]]</f>
        <v>53.603836561720975</v>
      </c>
    </row>
    <row r="8488" spans="1:16" x14ac:dyDescent="0.25">
      <c r="A8488" s="1">
        <v>43343</v>
      </c>
      <c r="B8488">
        <v>33</v>
      </c>
      <c r="C8488">
        <v>18</v>
      </c>
      <c r="D8488">
        <v>36028.811399999999</v>
      </c>
      <c r="E8488" s="4">
        <f>INDEX(Stores[region],MATCH(Sales[[#This Row],[store_no]],Stores[store_no],0))</f>
        <v>3</v>
      </c>
      <c r="F8488" s="4" t="str">
        <f>INDEX(Stores[storetype],MATCH(Sales[[#This Row],[store_no]],Stores[store_no],0))</f>
        <v>A</v>
      </c>
      <c r="G8488" s="4" t="str">
        <f>INDEX(Stores[location_city],MATCH(Sales[[#This Row],[store_no]],Stores[store_no],0))</f>
        <v>Omaha</v>
      </c>
      <c r="H8488" s="4" t="str">
        <f>INDEX(Stores[location_state],MATCH(Sales[[#This Row],[store_no]],Stores[store_no],0))</f>
        <v>Nebraska</v>
      </c>
      <c r="I8488" s="4">
        <f>INDEX(Stores[sqft],MATCH(Sales[[#This Row],[store_no]],Stores[store_no],0))</f>
        <v>40700</v>
      </c>
      <c r="J8488" s="4" t="str">
        <f>INDEX(Departments[dept_name],MATCH(Sales[[#This Row],[dept_no]],Departments[dept_no],0))</f>
        <v>Sports</v>
      </c>
      <c r="K8488" s="4" t="str">
        <f>CONCATENATE(Sales[[#This Row],[region]],Sales[[#This Row],[storetype]])</f>
        <v>3A</v>
      </c>
      <c r="L8488" s="4">
        <f>INDEX(RegionStoreCount[Store Count],MATCH(Sales[[#This Row],[RegionStoretype]],RegionStoreCount[Region/Type],0))</f>
        <v>9</v>
      </c>
      <c r="M8488" s="4">
        <f>AND(Sales[[#This Row],[date]]&lt;=TY_YTDMax,Sales[[#This Row],[date]]&gt;=TY_YTDMin)*Sales[[#This Row],[sales]]</f>
        <v>36028.811399999999</v>
      </c>
      <c r="N8488" s="4">
        <f>AND(Sales[[#This Row],[date]]&lt;=LY_YTDMax,Sales[[#This Row],[date]]&gt;=LY_YTDMin)*Sales[[#This Row],[sales]]</f>
        <v>0</v>
      </c>
      <c r="O8488" s="4">
        <f>AND(Sales[[#This Row],[date]]&gt;=YoY_Min,Sales[[#This Row],[date]]&lt;=TY_YTDMax)*(Sales[[#This Row],[sales]]/Sales[[#This Row],[sqft]])</f>
        <v>0.88522878132678129</v>
      </c>
      <c r="P8488" s="4">
        <f>SUMIF(Sales[RegionStoretype],Sales[[#This Row],[RegionStoretype]],Sales[YoY_SSF])/Sales[[#This Row],[Region_TypeCount]]</f>
        <v>53.603836561720975</v>
      </c>
    </row>
    <row r="8489" spans="1:16" x14ac:dyDescent="0.25">
      <c r="A8489" s="1">
        <v>43343</v>
      </c>
      <c r="B8489">
        <v>33</v>
      </c>
      <c r="C8489">
        <v>20</v>
      </c>
      <c r="D8489">
        <v>5175.6879000000008</v>
      </c>
      <c r="E8489" s="4">
        <f>INDEX(Stores[region],MATCH(Sales[[#This Row],[store_no]],Stores[store_no],0))</f>
        <v>3</v>
      </c>
      <c r="F8489" s="4" t="str">
        <f>INDEX(Stores[storetype],MATCH(Sales[[#This Row],[store_no]],Stores[store_no],0))</f>
        <v>A</v>
      </c>
      <c r="G8489" s="4" t="str">
        <f>INDEX(Stores[location_city],MATCH(Sales[[#This Row],[store_no]],Stores[store_no],0))</f>
        <v>Omaha</v>
      </c>
      <c r="H8489" s="4" t="str">
        <f>INDEX(Stores[location_state],MATCH(Sales[[#This Row],[store_no]],Stores[store_no],0))</f>
        <v>Nebraska</v>
      </c>
      <c r="I8489" s="4">
        <f>INDEX(Stores[sqft],MATCH(Sales[[#This Row],[store_no]],Stores[store_no],0))</f>
        <v>40700</v>
      </c>
      <c r="J8489" s="4" t="str">
        <f>INDEX(Departments[dept_name],MATCH(Sales[[#This Row],[dept_no]],Departments[dept_no],0))</f>
        <v>Toys</v>
      </c>
      <c r="K8489" s="4" t="str">
        <f>CONCATENATE(Sales[[#This Row],[region]],Sales[[#This Row],[storetype]])</f>
        <v>3A</v>
      </c>
      <c r="L8489" s="4">
        <f>INDEX(RegionStoreCount[Store Count],MATCH(Sales[[#This Row],[RegionStoretype]],RegionStoreCount[Region/Type],0))</f>
        <v>9</v>
      </c>
      <c r="M8489" s="4">
        <f>AND(Sales[[#This Row],[date]]&lt;=TY_YTDMax,Sales[[#This Row],[date]]&gt;=TY_YTDMin)*Sales[[#This Row],[sales]]</f>
        <v>5175.6879000000008</v>
      </c>
      <c r="N8489" s="4">
        <f>AND(Sales[[#This Row],[date]]&lt;=LY_YTDMax,Sales[[#This Row],[date]]&gt;=LY_YTDMin)*Sales[[#This Row],[sales]]</f>
        <v>0</v>
      </c>
      <c r="O8489" s="4">
        <f>AND(Sales[[#This Row],[date]]&gt;=YoY_Min,Sales[[#This Row],[date]]&lt;=TY_YTDMax)*(Sales[[#This Row],[sales]]/Sales[[#This Row],[sqft]])</f>
        <v>0.1271667788697789</v>
      </c>
      <c r="P8489" s="4">
        <f>SUMIF(Sales[RegionStoretype],Sales[[#This Row],[RegionStoretype]],Sales[YoY_SSF])/Sales[[#This Row],[Region_TypeCount]]</f>
        <v>53.603836561720975</v>
      </c>
    </row>
    <row r="8490" spans="1:16" x14ac:dyDescent="0.25">
      <c r="A8490" s="1">
        <v>43343</v>
      </c>
      <c r="B8490">
        <v>34</v>
      </c>
      <c r="C8490">
        <v>1</v>
      </c>
      <c r="D8490">
        <v>10213.933199999999</v>
      </c>
      <c r="E8490" s="4">
        <f>INDEX(Stores[region],MATCH(Sales[[#This Row],[store_no]],Stores[store_no],0))</f>
        <v>1</v>
      </c>
      <c r="F8490" s="4" t="str">
        <f>INDEX(Stores[storetype],MATCH(Sales[[#This Row],[store_no]],Stores[store_no],0))</f>
        <v>A</v>
      </c>
      <c r="G8490" s="4" t="str">
        <f>INDEX(Stores[location_city],MATCH(Sales[[#This Row],[store_no]],Stores[store_no],0))</f>
        <v>Toledo</v>
      </c>
      <c r="H8490" s="4" t="str">
        <f>INDEX(Stores[location_state],MATCH(Sales[[#This Row],[store_no]],Stores[store_no],0))</f>
        <v>Ohio</v>
      </c>
      <c r="I8490" s="4">
        <f>INDEX(Stores[sqft],MATCH(Sales[[#This Row],[store_no]],Stores[store_no],0))</f>
        <v>207900</v>
      </c>
      <c r="J8490" s="4" t="str">
        <f>INDEX(Departments[dept_name],MATCH(Sales[[#This Row],[dept_no]],Departments[dept_no],0))</f>
        <v>Automotive</v>
      </c>
      <c r="K8490" s="4" t="str">
        <f>CONCATENATE(Sales[[#This Row],[region]],Sales[[#This Row],[storetype]])</f>
        <v>1A</v>
      </c>
      <c r="L8490" s="4">
        <f>INDEX(RegionStoreCount[Store Count],MATCH(Sales[[#This Row],[RegionStoretype]],RegionStoreCount[Region/Type],0))</f>
        <v>5</v>
      </c>
      <c r="M8490" s="4">
        <f>AND(Sales[[#This Row],[date]]&lt;=TY_YTDMax,Sales[[#This Row],[date]]&gt;=TY_YTDMin)*Sales[[#This Row],[sales]]</f>
        <v>10213.933199999999</v>
      </c>
      <c r="N8490" s="4">
        <f>AND(Sales[[#This Row],[date]]&lt;=LY_YTDMax,Sales[[#This Row],[date]]&gt;=LY_YTDMin)*Sales[[#This Row],[sales]]</f>
        <v>0</v>
      </c>
      <c r="O8490" s="4">
        <f>AND(Sales[[#This Row],[date]]&gt;=YoY_Min,Sales[[#This Row],[date]]&lt;=TY_YTDMax)*(Sales[[#This Row],[sales]]/Sales[[#This Row],[sqft]])</f>
        <v>4.9129067821067816E-2</v>
      </c>
      <c r="P8490" s="4">
        <f>SUMIF(Sales[RegionStoretype],Sales[[#This Row],[RegionStoretype]],Sales[YoY_SSF])/Sales[[#This Row],[Region_TypeCount]]</f>
        <v>59.469551530910678</v>
      </c>
    </row>
    <row r="8491" spans="1:16" x14ac:dyDescent="0.25">
      <c r="A8491" s="1">
        <v>43343</v>
      </c>
      <c r="B8491">
        <v>34</v>
      </c>
      <c r="C8491">
        <v>3</v>
      </c>
      <c r="D8491">
        <v>113005.63770000001</v>
      </c>
      <c r="E8491" s="4">
        <f>INDEX(Stores[region],MATCH(Sales[[#This Row],[store_no]],Stores[store_no],0))</f>
        <v>1</v>
      </c>
      <c r="F8491" s="4" t="str">
        <f>INDEX(Stores[storetype],MATCH(Sales[[#This Row],[store_no]],Stores[store_no],0))</f>
        <v>A</v>
      </c>
      <c r="G8491" s="4" t="str">
        <f>INDEX(Stores[location_city],MATCH(Sales[[#This Row],[store_no]],Stores[store_no],0))</f>
        <v>Toledo</v>
      </c>
      <c r="H8491" s="4" t="str">
        <f>INDEX(Stores[location_state],MATCH(Sales[[#This Row],[store_no]],Stores[store_no],0))</f>
        <v>Ohio</v>
      </c>
      <c r="I8491" s="4">
        <f>INDEX(Stores[sqft],MATCH(Sales[[#This Row],[store_no]],Stores[store_no],0))</f>
        <v>207900</v>
      </c>
      <c r="J8491" s="4" t="str">
        <f>INDEX(Departments[dept_name],MATCH(Sales[[#This Row],[dept_no]],Departments[dept_no],0))</f>
        <v>Beauty</v>
      </c>
      <c r="K8491" s="4" t="str">
        <f>CONCATENATE(Sales[[#This Row],[region]],Sales[[#This Row],[storetype]])</f>
        <v>1A</v>
      </c>
      <c r="L8491" s="4">
        <f>INDEX(RegionStoreCount[Store Count],MATCH(Sales[[#This Row],[RegionStoretype]],RegionStoreCount[Region/Type],0))</f>
        <v>5</v>
      </c>
      <c r="M8491" s="4">
        <f>AND(Sales[[#This Row],[date]]&lt;=TY_YTDMax,Sales[[#This Row],[date]]&gt;=TY_YTDMin)*Sales[[#This Row],[sales]]</f>
        <v>113005.63770000001</v>
      </c>
      <c r="N8491" s="4">
        <f>AND(Sales[[#This Row],[date]]&lt;=LY_YTDMax,Sales[[#This Row],[date]]&gt;=LY_YTDMin)*Sales[[#This Row],[sales]]</f>
        <v>0</v>
      </c>
      <c r="O8491" s="4">
        <f>AND(Sales[[#This Row],[date]]&gt;=YoY_Min,Sales[[#This Row],[date]]&lt;=TY_YTDMax)*(Sales[[#This Row],[sales]]/Sales[[#This Row],[sqft]])</f>
        <v>0.54355766089466095</v>
      </c>
      <c r="P8491" s="4">
        <f>SUMIF(Sales[RegionStoretype],Sales[[#This Row],[RegionStoretype]],Sales[YoY_SSF])/Sales[[#This Row],[Region_TypeCount]]</f>
        <v>59.469551530910678</v>
      </c>
    </row>
    <row r="8492" spans="1:16" x14ac:dyDescent="0.25">
      <c r="A8492" s="1">
        <v>43343</v>
      </c>
      <c r="B8492">
        <v>34</v>
      </c>
      <c r="C8492">
        <v>4</v>
      </c>
      <c r="D8492">
        <v>113944.2387</v>
      </c>
      <c r="E8492" s="4">
        <f>INDEX(Stores[region],MATCH(Sales[[#This Row],[store_no]],Stores[store_no],0))</f>
        <v>1</v>
      </c>
      <c r="F8492" s="4" t="str">
        <f>INDEX(Stores[storetype],MATCH(Sales[[#This Row],[store_no]],Stores[store_no],0))</f>
        <v>A</v>
      </c>
      <c r="G8492" s="4" t="str">
        <f>INDEX(Stores[location_city],MATCH(Sales[[#This Row],[store_no]],Stores[store_no],0))</f>
        <v>Toledo</v>
      </c>
      <c r="H8492" s="4" t="str">
        <f>INDEX(Stores[location_state],MATCH(Sales[[#This Row],[store_no]],Stores[store_no],0))</f>
        <v>Ohio</v>
      </c>
      <c r="I8492" s="4">
        <f>INDEX(Stores[sqft],MATCH(Sales[[#This Row],[store_no]],Stores[store_no],0))</f>
        <v>207900</v>
      </c>
      <c r="J8492" s="4" t="str">
        <f>INDEX(Departments[dept_name],MATCH(Sales[[#This Row],[dept_no]],Departments[dept_no],0))</f>
        <v>Books</v>
      </c>
      <c r="K8492" s="4" t="str">
        <f>CONCATENATE(Sales[[#This Row],[region]],Sales[[#This Row],[storetype]])</f>
        <v>1A</v>
      </c>
      <c r="L8492" s="4">
        <f>INDEX(RegionStoreCount[Store Count],MATCH(Sales[[#This Row],[RegionStoretype]],RegionStoreCount[Region/Type],0))</f>
        <v>5</v>
      </c>
      <c r="M8492" s="4">
        <f>AND(Sales[[#This Row],[date]]&lt;=TY_YTDMax,Sales[[#This Row],[date]]&gt;=TY_YTDMin)*Sales[[#This Row],[sales]]</f>
        <v>113944.2387</v>
      </c>
      <c r="N8492" s="4">
        <f>AND(Sales[[#This Row],[date]]&lt;=LY_YTDMax,Sales[[#This Row],[date]]&gt;=LY_YTDMin)*Sales[[#This Row],[sales]]</f>
        <v>0</v>
      </c>
      <c r="O8492" s="4">
        <f>AND(Sales[[#This Row],[date]]&gt;=YoY_Min,Sales[[#This Row],[date]]&lt;=TY_YTDMax)*(Sales[[#This Row],[sales]]/Sales[[#This Row],[sqft]])</f>
        <v>0.54807233621933626</v>
      </c>
      <c r="P8492" s="4">
        <f>SUMIF(Sales[RegionStoretype],Sales[[#This Row],[RegionStoretype]],Sales[YoY_SSF])/Sales[[#This Row],[Region_TypeCount]]</f>
        <v>59.469551530910678</v>
      </c>
    </row>
    <row r="8493" spans="1:16" x14ac:dyDescent="0.25">
      <c r="A8493" s="1">
        <v>43343</v>
      </c>
      <c r="B8493">
        <v>34</v>
      </c>
      <c r="C8493">
        <v>6</v>
      </c>
      <c r="D8493">
        <v>58502.223099999988</v>
      </c>
      <c r="E8493" s="4">
        <f>INDEX(Stores[region],MATCH(Sales[[#This Row],[store_no]],Stores[store_no],0))</f>
        <v>1</v>
      </c>
      <c r="F8493" s="4" t="str">
        <f>INDEX(Stores[storetype],MATCH(Sales[[#This Row],[store_no]],Stores[store_no],0))</f>
        <v>A</v>
      </c>
      <c r="G8493" s="4" t="str">
        <f>INDEX(Stores[location_city],MATCH(Sales[[#This Row],[store_no]],Stores[store_no],0))</f>
        <v>Toledo</v>
      </c>
      <c r="H8493" s="4" t="str">
        <f>INDEX(Stores[location_state],MATCH(Sales[[#This Row],[store_no]],Stores[store_no],0))</f>
        <v>Ohio</v>
      </c>
      <c r="I8493" s="4">
        <f>INDEX(Stores[sqft],MATCH(Sales[[#This Row],[store_no]],Stores[store_no],0))</f>
        <v>207900</v>
      </c>
      <c r="J8493" s="4" t="str">
        <f>INDEX(Departments[dept_name],MATCH(Sales[[#This Row],[dept_no]],Departments[dept_no],0))</f>
        <v>Computers</v>
      </c>
      <c r="K8493" s="4" t="str">
        <f>CONCATENATE(Sales[[#This Row],[region]],Sales[[#This Row],[storetype]])</f>
        <v>1A</v>
      </c>
      <c r="L8493" s="4">
        <f>INDEX(RegionStoreCount[Store Count],MATCH(Sales[[#This Row],[RegionStoretype]],RegionStoreCount[Region/Type],0))</f>
        <v>5</v>
      </c>
      <c r="M8493" s="4">
        <f>AND(Sales[[#This Row],[date]]&lt;=TY_YTDMax,Sales[[#This Row],[date]]&gt;=TY_YTDMin)*Sales[[#This Row],[sales]]</f>
        <v>58502.223099999988</v>
      </c>
      <c r="N8493" s="4">
        <f>AND(Sales[[#This Row],[date]]&lt;=LY_YTDMax,Sales[[#This Row],[date]]&gt;=LY_YTDMin)*Sales[[#This Row],[sales]]</f>
        <v>0</v>
      </c>
      <c r="O8493" s="4">
        <f>AND(Sales[[#This Row],[date]]&gt;=YoY_Min,Sales[[#This Row],[date]]&lt;=TY_YTDMax)*(Sales[[#This Row],[sales]]/Sales[[#This Row],[sqft]])</f>
        <v>0.28139597450697446</v>
      </c>
      <c r="P8493" s="4">
        <f>SUMIF(Sales[RegionStoretype],Sales[[#This Row],[RegionStoretype]],Sales[YoY_SSF])/Sales[[#This Row],[Region_TypeCount]]</f>
        <v>59.469551530910678</v>
      </c>
    </row>
    <row r="8494" spans="1:16" x14ac:dyDescent="0.25">
      <c r="A8494" s="1">
        <v>43343</v>
      </c>
      <c r="B8494">
        <v>34</v>
      </c>
      <c r="C8494">
        <v>18</v>
      </c>
      <c r="D8494">
        <v>230627.18520000001</v>
      </c>
      <c r="E8494" s="4">
        <f>INDEX(Stores[region],MATCH(Sales[[#This Row],[store_no]],Stores[store_no],0))</f>
        <v>1</v>
      </c>
      <c r="F8494" s="4" t="str">
        <f>INDEX(Stores[storetype],MATCH(Sales[[#This Row],[store_no]],Stores[store_no],0))</f>
        <v>A</v>
      </c>
      <c r="G8494" s="4" t="str">
        <f>INDEX(Stores[location_city],MATCH(Sales[[#This Row],[store_no]],Stores[store_no],0))</f>
        <v>Toledo</v>
      </c>
      <c r="H8494" s="4" t="str">
        <f>INDEX(Stores[location_state],MATCH(Sales[[#This Row],[store_no]],Stores[store_no],0))</f>
        <v>Ohio</v>
      </c>
      <c r="I8494" s="4">
        <f>INDEX(Stores[sqft],MATCH(Sales[[#This Row],[store_no]],Stores[store_no],0))</f>
        <v>207900</v>
      </c>
      <c r="J8494" s="4" t="str">
        <f>INDEX(Departments[dept_name],MATCH(Sales[[#This Row],[dept_no]],Departments[dept_no],0))</f>
        <v>Sports</v>
      </c>
      <c r="K8494" s="4" t="str">
        <f>CONCATENATE(Sales[[#This Row],[region]],Sales[[#This Row],[storetype]])</f>
        <v>1A</v>
      </c>
      <c r="L8494" s="4">
        <f>INDEX(RegionStoreCount[Store Count],MATCH(Sales[[#This Row],[RegionStoretype]],RegionStoreCount[Region/Type],0))</f>
        <v>5</v>
      </c>
      <c r="M8494" s="4">
        <f>AND(Sales[[#This Row],[date]]&lt;=TY_YTDMax,Sales[[#This Row],[date]]&gt;=TY_YTDMin)*Sales[[#This Row],[sales]]</f>
        <v>230627.18520000001</v>
      </c>
      <c r="N8494" s="4">
        <f>AND(Sales[[#This Row],[date]]&lt;=LY_YTDMax,Sales[[#This Row],[date]]&gt;=LY_YTDMin)*Sales[[#This Row],[sales]]</f>
        <v>0</v>
      </c>
      <c r="O8494" s="4">
        <f>AND(Sales[[#This Row],[date]]&gt;=YoY_Min,Sales[[#This Row],[date]]&lt;=TY_YTDMax)*(Sales[[#This Row],[sales]]/Sales[[#This Row],[sqft]])</f>
        <v>1.1093178701298703</v>
      </c>
      <c r="P8494" s="4">
        <f>SUMIF(Sales[RegionStoretype],Sales[[#This Row],[RegionStoretype]],Sales[YoY_SSF])/Sales[[#This Row],[Region_TypeCount]]</f>
        <v>59.469551530910678</v>
      </c>
    </row>
    <row r="8495" spans="1:16" x14ac:dyDescent="0.25">
      <c r="A8495" s="1">
        <v>43343</v>
      </c>
      <c r="B8495">
        <v>35</v>
      </c>
      <c r="C8495">
        <v>1</v>
      </c>
      <c r="D8495">
        <v>8090.1957999999995</v>
      </c>
      <c r="E8495" s="4">
        <f>INDEX(Stores[region],MATCH(Sales[[#This Row],[store_no]],Stores[store_no],0))</f>
        <v>3</v>
      </c>
      <c r="F8495" s="4" t="str">
        <f>INDEX(Stores[storetype],MATCH(Sales[[#This Row],[store_no]],Stores[store_no],0))</f>
        <v>C</v>
      </c>
      <c r="G8495" s="4" t="str">
        <f>INDEX(Stores[location_city],MATCH(Sales[[#This Row],[store_no]],Stores[store_no],0))</f>
        <v>Wichita</v>
      </c>
      <c r="H8495" s="4" t="str">
        <f>INDEX(Stores[location_state],MATCH(Sales[[#This Row],[store_no]],Stores[store_no],0))</f>
        <v>Kansas</v>
      </c>
      <c r="I8495" s="4">
        <f>INDEX(Stores[sqft],MATCH(Sales[[#This Row],[store_no]],Stores[store_no],0))</f>
        <v>72800</v>
      </c>
      <c r="J8495" s="4" t="str">
        <f>INDEX(Departments[dept_name],MATCH(Sales[[#This Row],[dept_no]],Departments[dept_no],0))</f>
        <v>Automotive</v>
      </c>
      <c r="K8495" s="4" t="str">
        <f>CONCATENATE(Sales[[#This Row],[region]],Sales[[#This Row],[storetype]])</f>
        <v>3C</v>
      </c>
      <c r="L8495" s="4">
        <f>INDEX(RegionStoreCount[Store Count],MATCH(Sales[[#This Row],[RegionStoretype]],RegionStoreCount[Region/Type],0))</f>
        <v>2</v>
      </c>
      <c r="M8495" s="4">
        <f>AND(Sales[[#This Row],[date]]&lt;=TY_YTDMax,Sales[[#This Row],[date]]&gt;=TY_YTDMin)*Sales[[#This Row],[sales]]</f>
        <v>8090.1957999999995</v>
      </c>
      <c r="N8495" s="4">
        <f>AND(Sales[[#This Row],[date]]&lt;=LY_YTDMax,Sales[[#This Row],[date]]&gt;=LY_YTDMin)*Sales[[#This Row],[sales]]</f>
        <v>0</v>
      </c>
      <c r="O8495" s="4">
        <f>AND(Sales[[#This Row],[date]]&gt;=YoY_Min,Sales[[#This Row],[date]]&lt;=TY_YTDMax)*(Sales[[#This Row],[sales]]/Sales[[#This Row],[sqft]])</f>
        <v>0.11112906318681318</v>
      </c>
      <c r="P8495" s="4">
        <f>SUMIF(Sales[RegionStoretype],Sales[[#This Row],[RegionStoretype]],Sales[YoY_SSF])/Sales[[#This Row],[Region_TypeCount]]</f>
        <v>47.561479460925746</v>
      </c>
    </row>
    <row r="8496" spans="1:16" x14ac:dyDescent="0.25">
      <c r="A8496" s="1">
        <v>43343</v>
      </c>
      <c r="B8496">
        <v>35</v>
      </c>
      <c r="C8496">
        <v>4</v>
      </c>
      <c r="D8496">
        <v>14328.4274</v>
      </c>
      <c r="E8496" s="4">
        <f>INDEX(Stores[region],MATCH(Sales[[#This Row],[store_no]],Stores[store_no],0))</f>
        <v>3</v>
      </c>
      <c r="F8496" s="4" t="str">
        <f>INDEX(Stores[storetype],MATCH(Sales[[#This Row],[store_no]],Stores[store_no],0))</f>
        <v>C</v>
      </c>
      <c r="G8496" s="4" t="str">
        <f>INDEX(Stores[location_city],MATCH(Sales[[#This Row],[store_no]],Stores[store_no],0))</f>
        <v>Wichita</v>
      </c>
      <c r="H8496" s="4" t="str">
        <f>INDEX(Stores[location_state],MATCH(Sales[[#This Row],[store_no]],Stores[store_no],0))</f>
        <v>Kansas</v>
      </c>
      <c r="I8496" s="4">
        <f>INDEX(Stores[sqft],MATCH(Sales[[#This Row],[store_no]],Stores[store_no],0))</f>
        <v>72800</v>
      </c>
      <c r="J8496" s="4" t="str">
        <f>INDEX(Departments[dept_name],MATCH(Sales[[#This Row],[dept_no]],Departments[dept_no],0))</f>
        <v>Books</v>
      </c>
      <c r="K8496" s="4" t="str">
        <f>CONCATENATE(Sales[[#This Row],[region]],Sales[[#This Row],[storetype]])</f>
        <v>3C</v>
      </c>
      <c r="L8496" s="4">
        <f>INDEX(RegionStoreCount[Store Count],MATCH(Sales[[#This Row],[RegionStoretype]],RegionStoreCount[Region/Type],0))</f>
        <v>2</v>
      </c>
      <c r="M8496" s="4">
        <f>AND(Sales[[#This Row],[date]]&lt;=TY_YTDMax,Sales[[#This Row],[date]]&gt;=TY_YTDMin)*Sales[[#This Row],[sales]]</f>
        <v>14328.4274</v>
      </c>
      <c r="N8496" s="4">
        <f>AND(Sales[[#This Row],[date]]&lt;=LY_YTDMax,Sales[[#This Row],[date]]&gt;=LY_YTDMin)*Sales[[#This Row],[sales]]</f>
        <v>0</v>
      </c>
      <c r="O8496" s="4">
        <f>AND(Sales[[#This Row],[date]]&gt;=YoY_Min,Sales[[#This Row],[date]]&lt;=TY_YTDMax)*(Sales[[#This Row],[sales]]/Sales[[#This Row],[sqft]])</f>
        <v>0.1968190576923077</v>
      </c>
      <c r="P8496" s="4">
        <f>SUMIF(Sales[RegionStoretype],Sales[[#This Row],[RegionStoretype]],Sales[YoY_SSF])/Sales[[#This Row],[Region_TypeCount]]</f>
        <v>47.561479460925746</v>
      </c>
    </row>
    <row r="8497" spans="1:16" x14ac:dyDescent="0.25">
      <c r="A8497" s="1">
        <v>43343</v>
      </c>
      <c r="B8497">
        <v>36</v>
      </c>
      <c r="C8497">
        <v>6</v>
      </c>
      <c r="D8497">
        <v>40446.866799999996</v>
      </c>
      <c r="E8497" s="4">
        <f>INDEX(Stores[region],MATCH(Sales[[#This Row],[store_no]],Stores[store_no],0))</f>
        <v>2</v>
      </c>
      <c r="F8497" s="4" t="str">
        <f>INDEX(Stores[storetype],MATCH(Sales[[#This Row],[store_no]],Stores[store_no],0))</f>
        <v>A</v>
      </c>
      <c r="G8497" s="4" t="str">
        <f>INDEX(Stores[location_city],MATCH(Sales[[#This Row],[store_no]],Stores[store_no],0))</f>
        <v>Aurora</v>
      </c>
      <c r="H8497" s="4" t="str">
        <f>INDEX(Stores[location_state],MATCH(Sales[[#This Row],[store_no]],Stores[store_no],0))</f>
        <v>Illinois</v>
      </c>
      <c r="I8497" s="4">
        <f>INDEX(Stores[sqft],MATCH(Sales[[#This Row],[store_no]],Stores[store_no],0))</f>
        <v>209900</v>
      </c>
      <c r="J8497" s="4" t="str">
        <f>INDEX(Departments[dept_name],MATCH(Sales[[#This Row],[dept_no]],Departments[dept_no],0))</f>
        <v>Computers</v>
      </c>
      <c r="K8497" s="4" t="str">
        <f>CONCATENATE(Sales[[#This Row],[region]],Sales[[#This Row],[storetype]])</f>
        <v>2A</v>
      </c>
      <c r="L8497" s="4">
        <f>INDEX(RegionStoreCount[Store Count],MATCH(Sales[[#This Row],[RegionStoretype]],RegionStoreCount[Region/Type],0))</f>
        <v>5</v>
      </c>
      <c r="M8497" s="4">
        <f>AND(Sales[[#This Row],[date]]&lt;=TY_YTDMax,Sales[[#This Row],[date]]&gt;=TY_YTDMin)*Sales[[#This Row],[sales]]</f>
        <v>40446.866799999996</v>
      </c>
      <c r="N8497" s="4">
        <f>AND(Sales[[#This Row],[date]]&lt;=LY_YTDMax,Sales[[#This Row],[date]]&gt;=LY_YTDMin)*Sales[[#This Row],[sales]]</f>
        <v>0</v>
      </c>
      <c r="O8497" s="4">
        <f>AND(Sales[[#This Row],[date]]&gt;=YoY_Min,Sales[[#This Row],[date]]&lt;=TY_YTDMax)*(Sales[[#This Row],[sales]]/Sales[[#This Row],[sqft]])</f>
        <v>0.19269588756550737</v>
      </c>
      <c r="P8497" s="4">
        <f>SUMIF(Sales[RegionStoretype],Sales[[#This Row],[RegionStoretype]],Sales[YoY_SSF])/Sales[[#This Row],[Region_TypeCount]]</f>
        <v>60.052789354368521</v>
      </c>
    </row>
    <row r="8498" spans="1:16" x14ac:dyDescent="0.25">
      <c r="A8498" s="1">
        <v>43343</v>
      </c>
      <c r="B8498">
        <v>36</v>
      </c>
      <c r="C8498">
        <v>20</v>
      </c>
      <c r="D8498">
        <v>178340.2782</v>
      </c>
      <c r="E8498" s="4">
        <f>INDEX(Stores[region],MATCH(Sales[[#This Row],[store_no]],Stores[store_no],0))</f>
        <v>2</v>
      </c>
      <c r="F8498" s="4" t="str">
        <f>INDEX(Stores[storetype],MATCH(Sales[[#This Row],[store_no]],Stores[store_no],0))</f>
        <v>A</v>
      </c>
      <c r="G8498" s="4" t="str">
        <f>INDEX(Stores[location_city],MATCH(Sales[[#This Row],[store_no]],Stores[store_no],0))</f>
        <v>Aurora</v>
      </c>
      <c r="H8498" s="4" t="str">
        <f>INDEX(Stores[location_state],MATCH(Sales[[#This Row],[store_no]],Stores[store_no],0))</f>
        <v>Illinois</v>
      </c>
      <c r="I8498" s="4">
        <f>INDEX(Stores[sqft],MATCH(Sales[[#This Row],[store_no]],Stores[store_no],0))</f>
        <v>209900</v>
      </c>
      <c r="J8498" s="4" t="str">
        <f>INDEX(Departments[dept_name],MATCH(Sales[[#This Row],[dept_no]],Departments[dept_no],0))</f>
        <v>Toys</v>
      </c>
      <c r="K8498" s="4" t="str">
        <f>CONCATENATE(Sales[[#This Row],[region]],Sales[[#This Row],[storetype]])</f>
        <v>2A</v>
      </c>
      <c r="L8498" s="4">
        <f>INDEX(RegionStoreCount[Store Count],MATCH(Sales[[#This Row],[RegionStoretype]],RegionStoreCount[Region/Type],0))</f>
        <v>5</v>
      </c>
      <c r="M8498" s="4">
        <f>AND(Sales[[#This Row],[date]]&lt;=TY_YTDMax,Sales[[#This Row],[date]]&gt;=TY_YTDMin)*Sales[[#This Row],[sales]]</f>
        <v>178340.2782</v>
      </c>
      <c r="N8498" s="4">
        <f>AND(Sales[[#This Row],[date]]&lt;=LY_YTDMax,Sales[[#This Row],[date]]&gt;=LY_YTDMin)*Sales[[#This Row],[sales]]</f>
        <v>0</v>
      </c>
      <c r="O8498" s="4">
        <f>AND(Sales[[#This Row],[date]]&gt;=YoY_Min,Sales[[#This Row],[date]]&lt;=TY_YTDMax)*(Sales[[#This Row],[sales]]/Sales[[#This Row],[sqft]])</f>
        <v>0.84964401238685083</v>
      </c>
      <c r="P8498" s="4">
        <f>SUMIF(Sales[RegionStoretype],Sales[[#This Row],[RegionStoretype]],Sales[YoY_SSF])/Sales[[#This Row],[Region_TypeCount]]</f>
        <v>60.052789354368521</v>
      </c>
    </row>
    <row r="8499" spans="1:16" x14ac:dyDescent="0.25">
      <c r="A8499" s="1">
        <v>43343</v>
      </c>
      <c r="B8499">
        <v>37</v>
      </c>
      <c r="C8499">
        <v>17</v>
      </c>
      <c r="D8499">
        <v>42614.2647</v>
      </c>
      <c r="E8499" s="4">
        <f>INDEX(Stores[region],MATCH(Sales[[#This Row],[store_no]],Stores[store_no],0))</f>
        <v>3</v>
      </c>
      <c r="F8499" s="4" t="str">
        <f>INDEX(Stores[storetype],MATCH(Sales[[#This Row],[store_no]],Stores[store_no],0))</f>
        <v>C</v>
      </c>
      <c r="G8499" s="4" t="str">
        <f>INDEX(Stores[location_city],MATCH(Sales[[#This Row],[store_no]],Stores[store_no],0))</f>
        <v>Lincoln</v>
      </c>
      <c r="H8499" s="4" t="str">
        <f>INDEX(Stores[location_state],MATCH(Sales[[#This Row],[store_no]],Stores[store_no],0))</f>
        <v>Nebraska</v>
      </c>
      <c r="I8499" s="4">
        <f>INDEX(Stores[sqft],MATCH(Sales[[#This Row],[store_no]],Stores[store_no],0))</f>
        <v>161300</v>
      </c>
      <c r="J8499" s="4" t="str">
        <f>INDEX(Departments[dept_name],MATCH(Sales[[#This Row],[dept_no]],Departments[dept_no],0))</f>
        <v>Shoes</v>
      </c>
      <c r="K8499" s="4" t="str">
        <f>CONCATENATE(Sales[[#This Row],[region]],Sales[[#This Row],[storetype]])</f>
        <v>3C</v>
      </c>
      <c r="L8499" s="4">
        <f>INDEX(RegionStoreCount[Store Count],MATCH(Sales[[#This Row],[RegionStoretype]],RegionStoreCount[Region/Type],0))</f>
        <v>2</v>
      </c>
      <c r="M8499" s="4">
        <f>AND(Sales[[#This Row],[date]]&lt;=TY_YTDMax,Sales[[#This Row],[date]]&gt;=TY_YTDMin)*Sales[[#This Row],[sales]]</f>
        <v>42614.2647</v>
      </c>
      <c r="N8499" s="4">
        <f>AND(Sales[[#This Row],[date]]&lt;=LY_YTDMax,Sales[[#This Row],[date]]&gt;=LY_YTDMin)*Sales[[#This Row],[sales]]</f>
        <v>0</v>
      </c>
      <c r="O8499" s="4">
        <f>AND(Sales[[#This Row],[date]]&gt;=YoY_Min,Sales[[#This Row],[date]]&lt;=TY_YTDMax)*(Sales[[#This Row],[sales]]/Sales[[#This Row],[sqft]])</f>
        <v>0.26419258958462494</v>
      </c>
      <c r="P8499" s="4">
        <f>SUMIF(Sales[RegionStoretype],Sales[[#This Row],[RegionStoretype]],Sales[YoY_SSF])/Sales[[#This Row],[Region_TypeCount]]</f>
        <v>47.561479460925746</v>
      </c>
    </row>
    <row r="8500" spans="1:16" x14ac:dyDescent="0.25">
      <c r="A8500" s="1">
        <v>43343</v>
      </c>
      <c r="B8500">
        <v>38</v>
      </c>
      <c r="C8500">
        <v>17</v>
      </c>
      <c r="D8500">
        <v>91608.503400000001</v>
      </c>
      <c r="E8500" s="4">
        <f>INDEX(Stores[region],MATCH(Sales[[#This Row],[store_no]],Stores[store_no],0))</f>
        <v>2</v>
      </c>
      <c r="F8500" s="4" t="str">
        <f>INDEX(Stores[storetype],MATCH(Sales[[#This Row],[store_no]],Stores[store_no],0))</f>
        <v>C</v>
      </c>
      <c r="G8500" s="4" t="str">
        <f>INDEX(Stores[location_city],MATCH(Sales[[#This Row],[store_no]],Stores[store_no],0))</f>
        <v>Hinsdale</v>
      </c>
      <c r="H8500" s="4" t="str">
        <f>INDEX(Stores[location_state],MATCH(Sales[[#This Row],[store_no]],Stores[store_no],0))</f>
        <v>Illinois</v>
      </c>
      <c r="I8500" s="4">
        <f>INDEX(Stores[sqft],MATCH(Sales[[#This Row],[store_no]],Stores[store_no],0))</f>
        <v>155600</v>
      </c>
      <c r="J8500" s="4" t="str">
        <f>INDEX(Departments[dept_name],MATCH(Sales[[#This Row],[dept_no]],Departments[dept_no],0))</f>
        <v>Shoes</v>
      </c>
      <c r="K8500" s="4" t="str">
        <f>CONCATENATE(Sales[[#This Row],[region]],Sales[[#This Row],[storetype]])</f>
        <v>2C</v>
      </c>
      <c r="L8500" s="4">
        <f>INDEX(RegionStoreCount[Store Count],MATCH(Sales[[#This Row],[RegionStoretype]],RegionStoreCount[Region/Type],0))</f>
        <v>1</v>
      </c>
      <c r="M8500" s="4">
        <f>AND(Sales[[#This Row],[date]]&lt;=TY_YTDMax,Sales[[#This Row],[date]]&gt;=TY_YTDMin)*Sales[[#This Row],[sales]]</f>
        <v>91608.503400000001</v>
      </c>
      <c r="N8500" s="4">
        <f>AND(Sales[[#This Row],[date]]&lt;=LY_YTDMax,Sales[[#This Row],[date]]&gt;=LY_YTDMin)*Sales[[#This Row],[sales]]</f>
        <v>0</v>
      </c>
      <c r="O8500" s="4">
        <f>AND(Sales[[#This Row],[date]]&gt;=YoY_Min,Sales[[#This Row],[date]]&lt;=TY_YTDMax)*(Sales[[#This Row],[sales]]/Sales[[#This Row],[sqft]])</f>
        <v>0.5887435951156812</v>
      </c>
      <c r="P8500" s="4">
        <f>SUMIF(Sales[RegionStoretype],Sales[[#This Row],[RegionStoretype]],Sales[YoY_SSF])/Sales[[#This Row],[Region_TypeCount]]</f>
        <v>44.537621913239086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2"/>
  <sheetViews>
    <sheetView showGridLines="0" zoomScale="85" zoomScaleNormal="85" workbookViewId="0"/>
  </sheetViews>
  <sheetFormatPr defaultColWidth="0" defaultRowHeight="15" zeroHeight="1" x14ac:dyDescent="0.25"/>
  <cols>
    <col min="1" max="15" width="9.28515625" customWidth="1"/>
    <col min="16" max="16384" width="9.28515625" hidden="1"/>
  </cols>
  <sheetData>
    <row r="1" ht="14.45" x14ac:dyDescent="0.3"/>
    <row r="2" ht="14.45" x14ac:dyDescent="0.3"/>
    <row r="3" ht="14.45" x14ac:dyDescent="0.3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Staging</vt:lpstr>
      <vt:lpstr>stores</vt:lpstr>
      <vt:lpstr>departments</vt:lpstr>
      <vt:lpstr>sales</vt:lpstr>
      <vt:lpstr>Dashboard</vt:lpstr>
      <vt:lpstr>LY_YTDMax</vt:lpstr>
      <vt:lpstr>LY_YTDMin</vt:lpstr>
      <vt:lpstr>TY_YTDMax</vt:lpstr>
      <vt:lpstr>TY_YTDMin</vt:lpstr>
      <vt:lpstr>YoY_Min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John</cp:lastModifiedBy>
  <dcterms:created xsi:type="dcterms:W3CDTF">2018-12-18T19:04:08Z</dcterms:created>
  <dcterms:modified xsi:type="dcterms:W3CDTF">2020-08-20T20:27:00Z</dcterms:modified>
</cp:coreProperties>
</file>